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mc:AlternateContent xmlns:mc="http://schemas.openxmlformats.org/markup-compatibility/2006">
    <mc:Choice Requires="x15">
      <x15ac:absPath xmlns:x15ac="http://schemas.microsoft.com/office/spreadsheetml/2010/11/ac" url="/Volumes/Data/DATA VIKTOR 2020/KIB AUDITED 2019 PRINT/"/>
    </mc:Choice>
  </mc:AlternateContent>
  <xr:revisionPtr revIDLastSave="0" documentId="13_ncr:1_{49A44522-DA3B-AE4D-888C-48F6E2CE57FD}" xr6:coauthVersionLast="45" xr6:coauthVersionMax="45" xr10:uidLastSave="{00000000-0000-0000-0000-000000000000}"/>
  <bookViews>
    <workbookView xWindow="0" yWindow="0" windowWidth="25600" windowHeight="16000" tabRatio="770" activeTab="3" xr2:uid="{00000000-000D-0000-FFFF-FFFF00000000}"/>
  </bookViews>
  <sheets>
    <sheet name="KIB A" sheetId="9" r:id="rId1"/>
    <sheet name="KIB B MASTER" sheetId="13" state="hidden" r:id="rId2"/>
    <sheet name="KIB B DIBAWAH KAPITALISASI" sheetId="14" state="hidden" r:id="rId3"/>
    <sheet name="KIB-B" sheetId="12" r:id="rId4"/>
    <sheet name="KIB B ( + )" sheetId="8" state="hidden" r:id="rId5"/>
    <sheet name="KIB C" sheetId="7" r:id="rId6"/>
    <sheet name="KIB D" sheetId="6" r:id="rId7"/>
    <sheet name="KIB E" sheetId="5" r:id="rId8"/>
    <sheet name="KIB F" sheetId="4" r:id="rId9"/>
    <sheet name="UE" sheetId="16" r:id="rId10"/>
    <sheet name="TERJUAL" sheetId="15"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#REF!</definedName>
    <definedName name="_xlnm._FilterDatabase" localSheetId="4" hidden="1">'KIB B ( + )'!$B$15:$P$27</definedName>
    <definedName name="_xlnm._FilterDatabase" localSheetId="2" hidden="1">'KIB B DIBAWAH KAPITALISASI'!$Y$23:$Y$75</definedName>
    <definedName name="_xlnm._FilterDatabase" localSheetId="1" hidden="1">'KIB B MASTER'!$Y$26:$Y$138</definedName>
    <definedName name="_xlnm._FilterDatabase" localSheetId="5" hidden="1">'KIB C'!$A$10:$AG$30</definedName>
    <definedName name="_xlnm._FilterDatabase" localSheetId="3" hidden="1">'KIB-B'!$A$10:$AF$97</definedName>
    <definedName name="_xlnm._FilterDatabase" localSheetId="9" hidden="1">UE!$B$4:$F$75</definedName>
    <definedName name="a">#REF!</definedName>
    <definedName name="AA">#REF!</definedName>
    <definedName name="ABANABANABAMAHAHHAJAKLA">#REF!</definedName>
    <definedName name="ACUAN">'[1]KAPITALISASI D'!$E$13:$W$1028</definedName>
    <definedName name="ADA">#REF!</definedName>
    <definedName name="ADI">#REF!</definedName>
    <definedName name="AED">#REF!</definedName>
    <definedName name="ALIAS">'[2]A. TANAH'!#REF!</definedName>
    <definedName name="amajsmdjalihanxkklkkj">#REF!</definedName>
    <definedName name="AMAN">#REF!</definedName>
    <definedName name="ANDES">#REF!</definedName>
    <definedName name="ANGGARAN">#REF!</definedName>
    <definedName name="ANGKA">#REF!</definedName>
    <definedName name="AR">[1]Sheet3!$B$2:$C$118</definedName>
    <definedName name="AREA">#REF!</definedName>
    <definedName name="ASET">#REF!</definedName>
    <definedName name="ASISTEN_BIDANG_PEMERINTAHAN">#REF!</definedName>
    <definedName name="assdfg">#REF!</definedName>
    <definedName name="b">#REF!</definedName>
    <definedName name="B_A_P_P_E_D_A">[3]BAPPEDA!$J$5</definedName>
    <definedName name="B_A_W_A_S_D_A">[3]BAWASDA!$J$5</definedName>
    <definedName name="BAB">#REF!</definedName>
    <definedName name="BABI">#REF!</definedName>
    <definedName name="BAGIAN_PEMBERDAYAAN_MASYARAKAT_DESA">[3]PMD!$J$5</definedName>
    <definedName name="Bajas">#REF!</definedName>
    <definedName name="BANGUNAN">#REF!</definedName>
    <definedName name="BARANG">'[2]A. TANAH'!#REF!</definedName>
    <definedName name="BARANGBARANG">#REF!</definedName>
    <definedName name="BARANGKODE">'[2]A. TANAH'!#REF!</definedName>
    <definedName name="BB">#REF!</definedName>
    <definedName name="BBBB">#REF!</definedName>
    <definedName name="BERLIAN">#REF!</definedName>
    <definedName name="BK">'[2]A. TANAH'!#REF!</definedName>
    <definedName name="BUDI">#REF!</definedName>
    <definedName name="BURHAN">#REF!</definedName>
    <definedName name="CARA">#REF!</definedName>
    <definedName name="D">#REF!</definedName>
    <definedName name="da">#REF!</definedName>
    <definedName name="DAERAH">#REF!</definedName>
    <definedName name="data">'[2]A. TANAH'!#REF!</definedName>
    <definedName name="_xlnm.Database">#REF!</definedName>
    <definedName name="DEA">#REF!</definedName>
    <definedName name="DEDE">#REF!</definedName>
    <definedName name="DEWA">#REF!</definedName>
    <definedName name="DEWI">#REF!</definedName>
    <definedName name="DIA">#REF!</definedName>
    <definedName name="DINAS_KEHUTANAN_PERKEBUNAN">[3]EKBANG!$J$4</definedName>
    <definedName name="DINAS_PENDAPATAN_DAERAH">[3]PMD!$J$5</definedName>
    <definedName name="DINAS_PERINDAGKOP_NAKERTRANS">[3]KESBANG!$J$5</definedName>
    <definedName name="DINAS_PERTAMBANGAN_DAN_LINGKUNGAN_HIDUP">[3]CAPIL!$J$5</definedName>
    <definedName name="DINAS_PU_DAN_PERHUBUNGAN">[3]TAPEM!$J$5</definedName>
    <definedName name="DOKUMEN">#REF!</definedName>
    <definedName name="DPRD_KOLAKA_UTARA">#REF!</definedName>
    <definedName name="dua">'[2]A. TANAH'!#REF!</definedName>
    <definedName name="DUNIA">#REF!</definedName>
    <definedName name="e">#REF!</definedName>
    <definedName name="ekspor">#REF!</definedName>
    <definedName name="Excel_BuiltIn_Print_Area_1">#REF!</definedName>
    <definedName name="Excel_BuiltIn_Print_Area_10">#REF!</definedName>
    <definedName name="Excel_BuiltIn_Print_Area_11">'[4]Bant _ Tdk Trsangka'!#REF!</definedName>
    <definedName name="Excel_BuiltIn_Print_Area_12">[4]Pembiayaan!#REF!</definedName>
    <definedName name="Excel_BuiltIn_Print_Area_6">'[4]Rekap Belanja'!#REF!</definedName>
    <definedName name="Excel_BuiltIn_Print_Titles_1">#REF!</definedName>
    <definedName name="Excel_BuiltIn_Print_Titles_10">#REF!</definedName>
    <definedName name="F">#REF!</definedName>
    <definedName name="fa">#REF!</definedName>
    <definedName name="FHFJFKJFKFKK">#REF!</definedName>
    <definedName name="filterdinamis">OFFSET('[5]Dinamic Filtering'!$H$2,,,COUNTIF('[5]Dinamic Filtering'!$H$2:$H$7951,"?*"))</definedName>
    <definedName name="g">#REF!</definedName>
    <definedName name="GEDUNG">#REF!</definedName>
    <definedName name="GILA">#REF!</definedName>
    <definedName name="gogon">'[6]A. TANAH'!#REF!</definedName>
    <definedName name="H">#REF!</definedName>
    <definedName name="HABU">#REF!</definedName>
    <definedName name="harga">#REF!</definedName>
    <definedName name="HATI">#REF!</definedName>
    <definedName name="impor">#REF!</definedName>
    <definedName name="INDEKS">'[2]A. TANAH'!#REF!</definedName>
    <definedName name="INISIAL">'[2]A. TANAH'!#REF!</definedName>
    <definedName name="INTAN">#REF!</definedName>
    <definedName name="ITU">#REF!</definedName>
    <definedName name="JABATAN">#REF!</definedName>
    <definedName name="JAJAN">#REF!</definedName>
    <definedName name="JALAN">#REF!</definedName>
    <definedName name="JASA">'[2]A. TANAH'!#REF!</definedName>
    <definedName name="JENIS_ASET">#REF!</definedName>
    <definedName name="jumlah">'[2]A. TANAH'!#REF!</definedName>
    <definedName name="KANTOR">#REF!</definedName>
    <definedName name="KAP">'[1]KIB C Final'!$AL$14:$AM$158</definedName>
    <definedName name="KB">'[2]A. TANAH'!#REF!</definedName>
    <definedName name="KECAMATAN_KODEOHA">#REF!</definedName>
    <definedName name="KECAMATAN_PAKUE">[7]PERTANIAN!#REF!</definedName>
    <definedName name="kelompok" localSheetId="9">'[8]kode barang'!$B$2:$C$101</definedName>
    <definedName name="kelompok">'[9]kode barang'!$B$2:$C$99</definedName>
    <definedName name="KIB">#REF!</definedName>
    <definedName name="KKK">'[2]A. TANAH'!#REF!</definedName>
    <definedName name="KODE">#REF!</definedName>
    <definedName name="KODEBARANG">#REF!</definedName>
    <definedName name="KODEBARANG1">[10]GUDANG!#REF!</definedName>
    <definedName name="kodebarang2">#REF!</definedName>
    <definedName name="KODEBARANG3">'[2]A. TANAH'!#REF!</definedName>
    <definedName name="KODEBARANG4">'[2]A. TANAH'!#REF!</definedName>
    <definedName name="KODEBARANG5">'[2]A. TANAH'!#REF!</definedName>
    <definedName name="KODEBARANGA">#REF!</definedName>
    <definedName name="KODEBARANGB">#REF!</definedName>
    <definedName name="KODEJASA1">'[2]A. TANAH'!#REF!</definedName>
    <definedName name="KONDIDSI">#REF!</definedName>
    <definedName name="KURA">#REF!</definedName>
    <definedName name="KURANGBAIK">#REF!</definedName>
    <definedName name="l">#REF!</definedName>
    <definedName name="LAMBANG">#REF!</definedName>
    <definedName name="Lamp">#REF!</definedName>
    <definedName name="Lamp1">#REF!</definedName>
    <definedName name="lllllll">#REF!</definedName>
    <definedName name="LUAS">#REF!</definedName>
    <definedName name="M">#REF!</definedName>
    <definedName name="MASA">#REF!</definedName>
    <definedName name="MASAMANFAAT" localSheetId="9">'[8]kode barang'!$B$4:$E$101</definedName>
    <definedName name="MASAMANFAAT">'[9]kode barang'!$B$4:$E$100</definedName>
    <definedName name="MATA">#REF!</definedName>
    <definedName name="mawar">'[11]B. PELTN MSIN '!#REF!</definedName>
    <definedName name="mesin">'[2]A. TANAH'!#REF!</definedName>
    <definedName name="METODE">#REF!</definedName>
    <definedName name="MM">#REF!</definedName>
    <definedName name="MMMMMMMMMMMM">#REF!</definedName>
    <definedName name="NAMA">#REF!</definedName>
    <definedName name="NILAI">'[2]A. TANAH'!#REF!</definedName>
    <definedName name="NINJA">#REF!</definedName>
    <definedName name="ol">'[6]A. TANAH'!#REF!</definedName>
    <definedName name="orang">#REF!</definedName>
    <definedName name="p">#REF!</definedName>
    <definedName name="PANGKAT">#REF!</definedName>
    <definedName name="PASAR">#REF!</definedName>
    <definedName name="PENYUSAN">#REF!</definedName>
    <definedName name="peranap">#REF!</definedName>
    <definedName name="PISAH">#REF!</definedName>
    <definedName name="PISTON">'[2]A. TANAH'!#REF!</definedName>
    <definedName name="POT">#REF!</definedName>
    <definedName name="PPPP">#REF!</definedName>
    <definedName name="PPPPP">#REF!</definedName>
    <definedName name="PRESTASI">'[2]A. TANAH'!#REF!</definedName>
    <definedName name="_xlnm.Print_Area" localSheetId="5">'KIB C'!$A$1:$R$43</definedName>
    <definedName name="_xlnm.Print_Area" localSheetId="6">'KIB D'!$A$1:$R$37</definedName>
    <definedName name="_xlnm.Print_Area" localSheetId="7">'KIB E'!$A$1:$P$29</definedName>
    <definedName name="_xlnm.Print_Area" localSheetId="8">'KIB F'!$A$1:$M$27</definedName>
    <definedName name="_xlnm.Print_Area" localSheetId="3">'KIB-B'!$A$1:$Q$109</definedName>
    <definedName name="_xlnm.Print_Titles" localSheetId="4">'KIB B ( + )'!$7:$10</definedName>
    <definedName name="_xlnm.Print_Titles" localSheetId="2">'KIB B DIBAWAH KAPITALISASI'!$7:$10</definedName>
    <definedName name="_xlnm.Print_Titles" localSheetId="1">'KIB B MASTER'!$7:$10</definedName>
    <definedName name="_xlnm.Print_Titles" localSheetId="3">'KIB-B'!$7:$10</definedName>
    <definedName name="q">#REF!</definedName>
    <definedName name="qnqnqhqnqhnqhqnqhn">#REF!</definedName>
    <definedName name="RAHARJA">'[2]A. TANAH'!#REF!</definedName>
    <definedName name="RANGKA">'[2]A. TANAH'!#REF!</definedName>
    <definedName name="register">#REF!</definedName>
    <definedName name="rekap">#REF!</definedName>
    <definedName name="REKAPITULASI">#REF!</definedName>
    <definedName name="rinal">#REF!</definedName>
    <definedName name="rrrrrrrrrr">#REF!</definedName>
    <definedName name="RUANG">#REF!</definedName>
    <definedName name="RUAS">'[1]Format KIB'!$A$4:$B$307</definedName>
    <definedName name="RUSAK">#REF!</definedName>
    <definedName name="s">#REF!</definedName>
    <definedName name="SARI">#REF!</definedName>
    <definedName name="SEKRETARIAT_DPRD">#REF!</definedName>
    <definedName name="sfsfSFS">#REF!</definedName>
    <definedName name="SIMBOL">#REF!</definedName>
    <definedName name="sssss">[12]DIKBUDPAR!$J$5</definedName>
    <definedName name="STRATEGI">#REF!</definedName>
    <definedName name="TAHUN">[13]Sheet4!$D$4:$E$1339</definedName>
    <definedName name="TANDA">#REF!</definedName>
    <definedName name="TANDATANDA">'[2]A. TANAH'!#REF!</definedName>
    <definedName name="TERMINATOR">'[2]A. TANAH'!#REF!</definedName>
    <definedName name="TIDAK">#REF!</definedName>
    <definedName name="TINGKAT">#REF!</definedName>
    <definedName name="tm_2415921492">#REF!</definedName>
    <definedName name="u">#REF!</definedName>
    <definedName name="UBAH">#REF!</definedName>
    <definedName name="UE">UE!$C$6:$F$75</definedName>
    <definedName name="UJANG">#REF!</definedName>
    <definedName name="UNIT">#REF!</definedName>
    <definedName name="VALUE">'[2]A. TANAH'!#REF!</definedName>
    <definedName name="VAlue_1">'[6]A. TANAH'!#REF!</definedName>
    <definedName name="WAKTU">#REF!</definedName>
    <definedName name="WATI">#REF!</definedName>
    <definedName name="WWE">#REF!</definedName>
    <definedName name="x">#REF!</definedName>
    <definedName name="xccxc">#REF!</definedName>
    <definedName name="xx">#REF!</definedName>
    <definedName name="XXX">#REF!</definedName>
    <definedName name="xxxxx">#REF!</definedName>
    <definedName name="YUDI">#REF!</definedName>
    <definedName name="YYY">#REF!</definedName>
    <definedName name="Z">#REF!</definedName>
    <definedName name="zzz">#REF!</definedName>
    <definedName name="zzzzzzzzzzzzzzzzzz">#REF!</definedName>
    <definedName name="ZZZZZZZZZZZZZZZZZZZZZZZ">#REF!</definedName>
  </definedNames>
  <calcPr calcId="191029"/>
</workbook>
</file>

<file path=xl/calcChain.xml><?xml version="1.0" encoding="utf-8"?>
<calcChain xmlns="http://schemas.openxmlformats.org/spreadsheetml/2006/main">
  <c r="A87" i="12" l="1"/>
  <c r="A86" i="12"/>
  <c r="A85"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19" i="12"/>
  <c r="A16" i="12"/>
  <c r="T14" i="7"/>
  <c r="U14" i="7" s="1"/>
  <c r="T15" i="7"/>
  <c r="V15" i="7" s="1"/>
  <c r="W15" i="7" s="1"/>
  <c r="T16" i="7"/>
  <c r="U16" i="7" s="1"/>
  <c r="T17" i="7"/>
  <c r="V17" i="7" s="1"/>
  <c r="W17" i="7" s="1"/>
  <c r="T18" i="7"/>
  <c r="U18" i="7" s="1"/>
  <c r="T19" i="7"/>
  <c r="V19" i="7" s="1"/>
  <c r="W19" i="7" s="1"/>
  <c r="T20" i="7"/>
  <c r="U20" i="7" s="1"/>
  <c r="T21" i="7"/>
  <c r="V21" i="7" s="1"/>
  <c r="W21" i="7" s="1"/>
  <c r="T22" i="7"/>
  <c r="U22" i="7" s="1"/>
  <c r="T23" i="7"/>
  <c r="V23" i="7" s="1"/>
  <c r="W23" i="7" s="1"/>
  <c r="T24" i="7"/>
  <c r="U24" i="7" s="1"/>
  <c r="T25" i="7"/>
  <c r="V25" i="7" s="1"/>
  <c r="W25" i="7" s="1"/>
  <c r="T26" i="7"/>
  <c r="U26" i="7" s="1"/>
  <c r="T27" i="7"/>
  <c r="V27" i="7" s="1"/>
  <c r="W27" i="7" s="1"/>
  <c r="T13" i="7"/>
  <c r="U13" i="7" s="1"/>
  <c r="S87" i="12"/>
  <c r="T87" i="12" s="1"/>
  <c r="S86" i="12"/>
  <c r="U86" i="12" s="1"/>
  <c r="S85" i="12"/>
  <c r="T85" i="12" s="1"/>
  <c r="S82" i="12"/>
  <c r="T82" i="12" s="1"/>
  <c r="S81" i="12"/>
  <c r="S80" i="12"/>
  <c r="T80" i="12" s="1"/>
  <c r="S79" i="12"/>
  <c r="S78" i="12"/>
  <c r="T78" i="12" s="1"/>
  <c r="S77" i="12"/>
  <c r="S76" i="12"/>
  <c r="T76" i="12" s="1"/>
  <c r="S75" i="12"/>
  <c r="S74" i="12"/>
  <c r="T74" i="12" s="1"/>
  <c r="S73" i="12"/>
  <c r="T73" i="12" s="1"/>
  <c r="S72" i="12"/>
  <c r="S71" i="12"/>
  <c r="T71" i="12" s="1"/>
  <c r="S70" i="12"/>
  <c r="T70" i="12" s="1"/>
  <c r="S69" i="12"/>
  <c r="T69" i="12" s="1"/>
  <c r="S68" i="12"/>
  <c r="S67" i="12"/>
  <c r="T67" i="12" s="1"/>
  <c r="S66" i="12"/>
  <c r="T66" i="12" s="1"/>
  <c r="S65" i="12"/>
  <c r="T65" i="12" s="1"/>
  <c r="S64" i="12"/>
  <c r="S63" i="12"/>
  <c r="T63" i="12" s="1"/>
  <c r="S62" i="12"/>
  <c r="T62" i="12" s="1"/>
  <c r="S61" i="12"/>
  <c r="T61" i="12" s="1"/>
  <c r="S60" i="12"/>
  <c r="S59" i="12"/>
  <c r="T59" i="12" s="1"/>
  <c r="S58" i="12"/>
  <c r="U58" i="12" s="1"/>
  <c r="W58" i="12" s="1"/>
  <c r="S57" i="12"/>
  <c r="U57" i="12" s="1"/>
  <c r="W57" i="12" s="1"/>
  <c r="S56" i="12"/>
  <c r="U56" i="12" s="1"/>
  <c r="W56" i="12" s="1"/>
  <c r="S55" i="12"/>
  <c r="U55" i="12" s="1"/>
  <c r="S54" i="12"/>
  <c r="S53" i="12"/>
  <c r="U53" i="12" s="1"/>
  <c r="S52" i="12"/>
  <c r="S51" i="12"/>
  <c r="U51" i="12" s="1"/>
  <c r="S50" i="12"/>
  <c r="S49" i="12"/>
  <c r="U49" i="12" s="1"/>
  <c r="S48" i="12"/>
  <c r="S47" i="12"/>
  <c r="U47" i="12" s="1"/>
  <c r="S46" i="12"/>
  <c r="T46" i="12" s="1"/>
  <c r="S45" i="12"/>
  <c r="T45" i="12" s="1"/>
  <c r="S44" i="12"/>
  <c r="T44" i="12" s="1"/>
  <c r="S43" i="12"/>
  <c r="T43" i="12" s="1"/>
  <c r="S42" i="12"/>
  <c r="U42" i="12" s="1"/>
  <c r="S41" i="12"/>
  <c r="U41" i="12" s="1"/>
  <c r="S40" i="12"/>
  <c r="U40" i="12" s="1"/>
  <c r="S39" i="12"/>
  <c r="T39" i="12" s="1"/>
  <c r="S38" i="12"/>
  <c r="U38" i="12" s="1"/>
  <c r="S37" i="12"/>
  <c r="U37" i="12" s="1"/>
  <c r="S36" i="12"/>
  <c r="U36" i="12" s="1"/>
  <c r="S35" i="12"/>
  <c r="T35" i="12" s="1"/>
  <c r="S34" i="12"/>
  <c r="U34" i="12" s="1"/>
  <c r="W34" i="12" s="1"/>
  <c r="S33" i="12"/>
  <c r="T33" i="12" s="1"/>
  <c r="S32" i="12"/>
  <c r="U32" i="12" s="1"/>
  <c r="W32" i="12" s="1"/>
  <c r="S31" i="12"/>
  <c r="T31" i="12" s="1"/>
  <c r="S30" i="12"/>
  <c r="U30" i="12" s="1"/>
  <c r="W30" i="12" s="1"/>
  <c r="S29" i="12"/>
  <c r="T29" i="12" s="1"/>
  <c r="S28" i="12"/>
  <c r="U28" i="12" s="1"/>
  <c r="W28" i="12" s="1"/>
  <c r="S27" i="12"/>
  <c r="T27" i="12" s="1"/>
  <c r="S26" i="12"/>
  <c r="U26" i="12" s="1"/>
  <c r="W26" i="12" s="1"/>
  <c r="S19" i="12"/>
  <c r="T19" i="12" s="1"/>
  <c r="S16" i="12"/>
  <c r="T16" i="12" s="1"/>
  <c r="D75" i="16"/>
  <c r="D74" i="16"/>
  <c r="D73" i="16"/>
  <c r="D72" i="16"/>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U21" i="7" l="1"/>
  <c r="U27" i="7"/>
  <c r="U19" i="7"/>
  <c r="U23" i="7"/>
  <c r="U15" i="7"/>
  <c r="U25" i="7"/>
  <c r="U17" i="7"/>
  <c r="U73" i="12"/>
  <c r="V73" i="12" s="1"/>
  <c r="U76" i="12"/>
  <c r="U85" i="12"/>
  <c r="W85" i="12" s="1"/>
  <c r="U29" i="12"/>
  <c r="W29" i="12" s="1"/>
  <c r="U35" i="12"/>
  <c r="W35" i="12" s="1"/>
  <c r="U43" i="12"/>
  <c r="W43" i="12" s="1"/>
  <c r="U31" i="12"/>
  <c r="W31" i="12" s="1"/>
  <c r="U33" i="12"/>
  <c r="W33" i="12" s="1"/>
  <c r="U39" i="12"/>
  <c r="W39" i="12" s="1"/>
  <c r="U45" i="12"/>
  <c r="V45" i="12" s="1"/>
  <c r="V56" i="12"/>
  <c r="X56" i="12" s="1"/>
  <c r="U27" i="12"/>
  <c r="W27" i="12" s="1"/>
  <c r="U87" i="12"/>
  <c r="W87" i="12" s="1"/>
  <c r="X27" i="7"/>
  <c r="Y27" i="7" s="1"/>
  <c r="V26" i="7"/>
  <c r="X25" i="7"/>
  <c r="Y25" i="7" s="1"/>
  <c r="V24" i="7"/>
  <c r="X23" i="7"/>
  <c r="Y23" i="7" s="1"/>
  <c r="V22" i="7"/>
  <c r="X21" i="7"/>
  <c r="Y21" i="7" s="1"/>
  <c r="V20" i="7"/>
  <c r="X19" i="7"/>
  <c r="Y19" i="7" s="1"/>
  <c r="V18" i="7"/>
  <c r="X17" i="7"/>
  <c r="Y17" i="7" s="1"/>
  <c r="V16" i="7"/>
  <c r="X15" i="7"/>
  <c r="Y15" i="7" s="1"/>
  <c r="V14" i="7"/>
  <c r="V13" i="7"/>
  <c r="W37" i="12"/>
  <c r="X37" i="12" s="1"/>
  <c r="Y37" i="12" s="1"/>
  <c r="V37" i="12"/>
  <c r="W41" i="12"/>
  <c r="V41" i="12"/>
  <c r="V35" i="12"/>
  <c r="X35" i="12" s="1"/>
  <c r="T37" i="12"/>
  <c r="T38" i="12"/>
  <c r="T41" i="12"/>
  <c r="T42" i="12"/>
  <c r="T47" i="12"/>
  <c r="T49" i="12"/>
  <c r="T51" i="12"/>
  <c r="T53" i="12"/>
  <c r="T55" i="12"/>
  <c r="V58" i="12"/>
  <c r="X58" i="12" s="1"/>
  <c r="U61" i="12"/>
  <c r="V61" i="12" s="1"/>
  <c r="U82" i="12"/>
  <c r="W82" i="12" s="1"/>
  <c r="U46" i="12"/>
  <c r="T57" i="12"/>
  <c r="U65" i="12"/>
  <c r="V65" i="12" s="1"/>
  <c r="U80" i="12"/>
  <c r="W80" i="12" s="1"/>
  <c r="T36" i="12"/>
  <c r="T40" i="12"/>
  <c r="U69" i="12"/>
  <c r="V69" i="12" s="1"/>
  <c r="U78" i="12"/>
  <c r="W78" i="12" s="1"/>
  <c r="V86" i="12"/>
  <c r="W86" i="12"/>
  <c r="T86" i="12"/>
  <c r="V36" i="12"/>
  <c r="W36" i="12"/>
  <c r="W40" i="12"/>
  <c r="V40" i="12"/>
  <c r="V28" i="12"/>
  <c r="X28" i="12" s="1"/>
  <c r="V32" i="12"/>
  <c r="X32" i="12" s="1"/>
  <c r="W42" i="12"/>
  <c r="V42" i="12"/>
  <c r="V38" i="12"/>
  <c r="W38" i="12"/>
  <c r="V26" i="12"/>
  <c r="X26" i="12" s="1"/>
  <c r="V30" i="12"/>
  <c r="X30" i="12" s="1"/>
  <c r="V34" i="12"/>
  <c r="X34" i="12" s="1"/>
  <c r="U44" i="12"/>
  <c r="W45" i="12"/>
  <c r="X45" i="12" s="1"/>
  <c r="W47" i="12"/>
  <c r="V47" i="12"/>
  <c r="U52" i="12"/>
  <c r="T52" i="12"/>
  <c r="W55" i="12"/>
  <c r="V55" i="12"/>
  <c r="T64" i="12"/>
  <c r="U64" i="12"/>
  <c r="T72" i="12"/>
  <c r="U72" i="12"/>
  <c r="U81" i="12"/>
  <c r="T81" i="12"/>
  <c r="W49" i="12"/>
  <c r="V49" i="12"/>
  <c r="U54" i="12"/>
  <c r="T54" i="12"/>
  <c r="U75" i="12"/>
  <c r="T75" i="12"/>
  <c r="T26" i="12"/>
  <c r="T34" i="12"/>
  <c r="U50" i="12"/>
  <c r="T50" i="12"/>
  <c r="W53" i="12"/>
  <c r="V53" i="12"/>
  <c r="U79" i="12"/>
  <c r="T79" i="12"/>
  <c r="T28" i="12"/>
  <c r="T30" i="12"/>
  <c r="T32" i="12"/>
  <c r="U48" i="12"/>
  <c r="T48" i="12"/>
  <c r="W51" i="12"/>
  <c r="V51" i="12"/>
  <c r="T60" i="12"/>
  <c r="U60" i="12"/>
  <c r="T68" i="12"/>
  <c r="U68" i="12"/>
  <c r="U77" i="12"/>
  <c r="T77" i="12"/>
  <c r="W76" i="12"/>
  <c r="V76" i="12"/>
  <c r="T56" i="12"/>
  <c r="V57" i="12"/>
  <c r="X57" i="12" s="1"/>
  <c r="T58" i="12"/>
  <c r="U59" i="12"/>
  <c r="U63" i="12"/>
  <c r="U67" i="12"/>
  <c r="U71" i="12"/>
  <c r="U62" i="12"/>
  <c r="U66" i="12"/>
  <c r="U70" i="12"/>
  <c r="U74" i="12"/>
  <c r="U19" i="12"/>
  <c r="U16" i="12"/>
  <c r="R16" i="15"/>
  <c r="O15" i="15"/>
  <c r="R15" i="15" s="1"/>
  <c r="R14" i="15"/>
  <c r="R13" i="15"/>
  <c r="V80" i="12" l="1"/>
  <c r="W73" i="12"/>
  <c r="V39" i="12"/>
  <c r="X39" i="12" s="1"/>
  <c r="Y39" i="12" s="1"/>
  <c r="Z39" i="12" s="1"/>
  <c r="AA39" i="12" s="1"/>
  <c r="AB39" i="12" s="1"/>
  <c r="AC39" i="12" s="1"/>
  <c r="V43" i="12"/>
  <c r="X43" i="12" s="1"/>
  <c r="Y43" i="12" s="1"/>
  <c r="V82" i="12"/>
  <c r="X82" i="12" s="1"/>
  <c r="V85" i="12"/>
  <c r="X85" i="12" s="1"/>
  <c r="Y85" i="12" s="1"/>
  <c r="V78" i="12"/>
  <c r="X78" i="12" s="1"/>
  <c r="Y78" i="12" s="1"/>
  <c r="V29" i="12"/>
  <c r="X29" i="12" s="1"/>
  <c r="Y29" i="12" s="1"/>
  <c r="V27" i="12"/>
  <c r="X27" i="12" s="1"/>
  <c r="Y27" i="12" s="1"/>
  <c r="Z27" i="12" s="1"/>
  <c r="V33" i="12"/>
  <c r="X33" i="12" s="1"/>
  <c r="Y33" i="12" s="1"/>
  <c r="W69" i="12"/>
  <c r="X69" i="12" s="1"/>
  <c r="Y69" i="12" s="1"/>
  <c r="X80" i="12"/>
  <c r="Y80" i="12" s="1"/>
  <c r="Z80" i="12" s="1"/>
  <c r="X76" i="12"/>
  <c r="Y76" i="12" s="1"/>
  <c r="V31" i="12"/>
  <c r="X31" i="12" s="1"/>
  <c r="Y31" i="12" s="1"/>
  <c r="Z31" i="12" s="1"/>
  <c r="X73" i="12"/>
  <c r="Y73" i="12" s="1"/>
  <c r="Z73" i="12" s="1"/>
  <c r="V87" i="12"/>
  <c r="X87" i="12" s="1"/>
  <c r="W65" i="12"/>
  <c r="X65" i="12" s="1"/>
  <c r="X86" i="12"/>
  <c r="Y86" i="12" s="1"/>
  <c r="W61" i="12"/>
  <c r="X61" i="12" s="1"/>
  <c r="Y61" i="12" s="1"/>
  <c r="X42" i="12"/>
  <c r="Y42" i="12" s="1"/>
  <c r="X24" i="7"/>
  <c r="W24" i="7"/>
  <c r="Z17" i="7"/>
  <c r="AA17" i="7" s="1"/>
  <c r="Z21" i="7"/>
  <c r="AA21" i="7" s="1"/>
  <c r="Z25" i="7"/>
  <c r="AA25" i="7" s="1"/>
  <c r="X16" i="7"/>
  <c r="W16" i="7"/>
  <c r="X14" i="7"/>
  <c r="W14" i="7"/>
  <c r="X18" i="7"/>
  <c r="W18" i="7"/>
  <c r="X22" i="7"/>
  <c r="W22" i="7"/>
  <c r="W26" i="7"/>
  <c r="X26" i="7"/>
  <c r="X20" i="7"/>
  <c r="W20" i="7"/>
  <c r="Z15" i="7"/>
  <c r="Z19" i="7"/>
  <c r="AA19" i="7"/>
  <c r="AB19" i="7" s="1"/>
  <c r="Z23" i="7"/>
  <c r="AA23" i="7" s="1"/>
  <c r="Z27" i="7"/>
  <c r="AA27" i="7" s="1"/>
  <c r="X13" i="7"/>
  <c r="W13" i="7"/>
  <c r="Y35" i="12"/>
  <c r="Z35" i="12" s="1"/>
  <c r="AA35" i="12" s="1"/>
  <c r="X40" i="12"/>
  <c r="Y40" i="12" s="1"/>
  <c r="V46" i="12"/>
  <c r="W46" i="12"/>
  <c r="X41" i="12"/>
  <c r="Y41" i="12" s="1"/>
  <c r="X49" i="12"/>
  <c r="Y49" i="12" s="1"/>
  <c r="Z49" i="12" s="1"/>
  <c r="X38" i="12"/>
  <c r="Y38" i="12" s="1"/>
  <c r="X36" i="12"/>
  <c r="Y36" i="12" s="1"/>
  <c r="Z36" i="12" s="1"/>
  <c r="Y32" i="12"/>
  <c r="Y26" i="12"/>
  <c r="Y30" i="12"/>
  <c r="V77" i="12"/>
  <c r="W77" i="12"/>
  <c r="Y28" i="12"/>
  <c r="V70" i="12"/>
  <c r="W70" i="12"/>
  <c r="V67" i="12"/>
  <c r="W67" i="12"/>
  <c r="Y57" i="12"/>
  <c r="V68" i="12"/>
  <c r="W68" i="12"/>
  <c r="Y56" i="12"/>
  <c r="Z56" i="12" s="1"/>
  <c r="AA56" i="12" s="1"/>
  <c r="V48" i="12"/>
  <c r="W48" i="12"/>
  <c r="V79" i="12"/>
  <c r="W79" i="12"/>
  <c r="V50" i="12"/>
  <c r="W50" i="12"/>
  <c r="V64" i="12"/>
  <c r="W64" i="12"/>
  <c r="X55" i="12"/>
  <c r="X47" i="12"/>
  <c r="Z37" i="12"/>
  <c r="V71" i="12"/>
  <c r="W71" i="12"/>
  <c r="V66" i="12"/>
  <c r="W66" i="12"/>
  <c r="V75" i="12"/>
  <c r="W75" i="12"/>
  <c r="W54" i="12"/>
  <c r="V54" i="12"/>
  <c r="V81" i="12"/>
  <c r="W81" i="12"/>
  <c r="Y45" i="12"/>
  <c r="Z45" i="12" s="1"/>
  <c r="Y34" i="12"/>
  <c r="V74" i="12"/>
  <c r="W74" i="12"/>
  <c r="V63" i="12"/>
  <c r="W63" i="12"/>
  <c r="V62" i="12"/>
  <c r="W62" i="12"/>
  <c r="V59" i="12"/>
  <c r="W59" i="12"/>
  <c r="V60" i="12"/>
  <c r="W60" i="12"/>
  <c r="X51" i="12"/>
  <c r="X53" i="12"/>
  <c r="V72" i="12"/>
  <c r="W72" i="12"/>
  <c r="Y58" i="12"/>
  <c r="W52" i="12"/>
  <c r="V52" i="12"/>
  <c r="W44" i="12"/>
  <c r="V44" i="12"/>
  <c r="V19" i="12"/>
  <c r="W19" i="12"/>
  <c r="W16" i="12"/>
  <c r="V16" i="12"/>
  <c r="O12" i="15"/>
  <c r="R12" i="15" s="1"/>
  <c r="AE75" i="14"/>
  <c r="AD75" i="14"/>
  <c r="X75" i="14" s="1"/>
  <c r="T75" i="14"/>
  <c r="V75" i="14" s="1"/>
  <c r="W75" i="14" s="1"/>
  <c r="AE74" i="14"/>
  <c r="AD74" i="14"/>
  <c r="X74" i="14" s="1"/>
  <c r="T74" i="14"/>
  <c r="V74" i="14" s="1"/>
  <c r="W74" i="14" s="1"/>
  <c r="AE73" i="14"/>
  <c r="AD73" i="14"/>
  <c r="X73" i="14" s="1"/>
  <c r="T73" i="14"/>
  <c r="U73" i="14" s="1"/>
  <c r="AE72" i="14"/>
  <c r="AD72" i="14"/>
  <c r="X72" i="14" s="1"/>
  <c r="T72" i="14"/>
  <c r="V72" i="14" s="1"/>
  <c r="W72" i="14" s="1"/>
  <c r="T71" i="14"/>
  <c r="O71" i="14"/>
  <c r="T70" i="14"/>
  <c r="AE69" i="14"/>
  <c r="AD69" i="14"/>
  <c r="X69" i="14" s="1"/>
  <c r="T69" i="14"/>
  <c r="V69" i="14" s="1"/>
  <c r="W69" i="14" s="1"/>
  <c r="AE68" i="14"/>
  <c r="AD68" i="14"/>
  <c r="X68" i="14" s="1"/>
  <c r="T68" i="14"/>
  <c r="V68" i="14" s="1"/>
  <c r="W68" i="14" s="1"/>
  <c r="AE67" i="14"/>
  <c r="AD67" i="14"/>
  <c r="X67" i="14" s="1"/>
  <c r="T67" i="14"/>
  <c r="U67" i="14" s="1"/>
  <c r="AE66" i="14"/>
  <c r="AD66" i="14"/>
  <c r="X66" i="14" s="1"/>
  <c r="T66" i="14"/>
  <c r="V66" i="14" s="1"/>
  <c r="W66" i="14" s="1"/>
  <c r="AE65" i="14"/>
  <c r="AD65" i="14"/>
  <c r="X65" i="14" s="1"/>
  <c r="T65" i="14"/>
  <c r="U65" i="14" s="1"/>
  <c r="AE64" i="14"/>
  <c r="AD64" i="14"/>
  <c r="X64" i="14" s="1"/>
  <c r="T64" i="14"/>
  <c r="V64" i="14" s="1"/>
  <c r="W64" i="14" s="1"/>
  <c r="AE63" i="14"/>
  <c r="AD63" i="14"/>
  <c r="X63" i="14" s="1"/>
  <c r="T63" i="14"/>
  <c r="V63" i="14" s="1"/>
  <c r="W63" i="14" s="1"/>
  <c r="AE62" i="14"/>
  <c r="AD62" i="14"/>
  <c r="X62" i="14" s="1"/>
  <c r="T62" i="14"/>
  <c r="V62" i="14" s="1"/>
  <c r="AE61" i="14"/>
  <c r="AD61" i="14"/>
  <c r="X61" i="14" s="1"/>
  <c r="T61" i="14"/>
  <c r="V61" i="14" s="1"/>
  <c r="AE60" i="14"/>
  <c r="AD60" i="14"/>
  <c r="X60" i="14" s="1"/>
  <c r="T60" i="14"/>
  <c r="V60" i="14" s="1"/>
  <c r="W60" i="14" s="1"/>
  <c r="AE59" i="14"/>
  <c r="AD59" i="14"/>
  <c r="X59" i="14" s="1"/>
  <c r="T59" i="14"/>
  <c r="V59" i="14" s="1"/>
  <c r="W59" i="14" s="1"/>
  <c r="AE58" i="14"/>
  <c r="AD58" i="14"/>
  <c r="X58" i="14" s="1"/>
  <c r="T58" i="14"/>
  <c r="U58" i="14" s="1"/>
  <c r="AE57" i="14"/>
  <c r="AD57" i="14"/>
  <c r="X57" i="14" s="1"/>
  <c r="T57" i="14"/>
  <c r="V57" i="14" s="1"/>
  <c r="W57" i="14" s="1"/>
  <c r="AE56" i="14"/>
  <c r="AD56" i="14"/>
  <c r="X56" i="14" s="1"/>
  <c r="T56" i="14"/>
  <c r="U56" i="14" s="1"/>
  <c r="AE55" i="14"/>
  <c r="AD55" i="14"/>
  <c r="X55" i="14" s="1"/>
  <c r="T55" i="14"/>
  <c r="AE54" i="14"/>
  <c r="AD54" i="14"/>
  <c r="X54" i="14" s="1"/>
  <c r="T54" i="14"/>
  <c r="V54" i="14" s="1"/>
  <c r="W54" i="14" s="1"/>
  <c r="AE53" i="14"/>
  <c r="AD53" i="14"/>
  <c r="X53" i="14" s="1"/>
  <c r="T53" i="14"/>
  <c r="V53" i="14" s="1"/>
  <c r="W53" i="14" s="1"/>
  <c r="AE52" i="14"/>
  <c r="AD52" i="14"/>
  <c r="X52" i="14" s="1"/>
  <c r="T52" i="14"/>
  <c r="V52" i="14" s="1"/>
  <c r="W52" i="14" s="1"/>
  <c r="AE51" i="14"/>
  <c r="AD51" i="14"/>
  <c r="X51" i="14" s="1"/>
  <c r="T51" i="14"/>
  <c r="V51" i="14" s="1"/>
  <c r="AE50" i="14"/>
  <c r="AD50" i="14"/>
  <c r="X50" i="14" s="1"/>
  <c r="T50" i="14"/>
  <c r="U50" i="14" s="1"/>
  <c r="AE49" i="14"/>
  <c r="AD49" i="14"/>
  <c r="X49" i="14" s="1"/>
  <c r="T49" i="14"/>
  <c r="V49" i="14" s="1"/>
  <c r="W49" i="14" s="1"/>
  <c r="AE48" i="14"/>
  <c r="AD48" i="14"/>
  <c r="X48" i="14" s="1"/>
  <c r="T48" i="14"/>
  <c r="V48" i="14" s="1"/>
  <c r="W48" i="14" s="1"/>
  <c r="AE47" i="14"/>
  <c r="AD47" i="14"/>
  <c r="X47" i="14" s="1"/>
  <c r="T47" i="14"/>
  <c r="V47" i="14" s="1"/>
  <c r="W47" i="14" s="1"/>
  <c r="AE46" i="14"/>
  <c r="AD46" i="14"/>
  <c r="X46" i="14" s="1"/>
  <c r="T46" i="14"/>
  <c r="V46" i="14" s="1"/>
  <c r="W46" i="14" s="1"/>
  <c r="AE45" i="14"/>
  <c r="AD45" i="14"/>
  <c r="X45" i="14" s="1"/>
  <c r="T45" i="14"/>
  <c r="U45" i="14" s="1"/>
  <c r="AE44" i="14"/>
  <c r="AD44" i="14"/>
  <c r="X44" i="14" s="1"/>
  <c r="T44" i="14"/>
  <c r="V44" i="14" s="1"/>
  <c r="W44" i="14" s="1"/>
  <c r="AE43" i="14"/>
  <c r="AD43" i="14"/>
  <c r="X43" i="14" s="1"/>
  <c r="T43" i="14"/>
  <c r="U43" i="14" s="1"/>
  <c r="AE42" i="14"/>
  <c r="AD42" i="14"/>
  <c r="X42" i="14" s="1"/>
  <c r="T42" i="14"/>
  <c r="U42" i="14" s="1"/>
  <c r="AE41" i="14"/>
  <c r="AD41" i="14"/>
  <c r="X41" i="14" s="1"/>
  <c r="T41" i="14"/>
  <c r="AE40" i="14"/>
  <c r="AD40" i="14"/>
  <c r="X40" i="14" s="1"/>
  <c r="T40" i="14"/>
  <c r="V40" i="14" s="1"/>
  <c r="W40" i="14" s="1"/>
  <c r="AE39" i="14"/>
  <c r="AD39" i="14"/>
  <c r="X39" i="14" s="1"/>
  <c r="T39" i="14"/>
  <c r="U39" i="14" s="1"/>
  <c r="AE38" i="14"/>
  <c r="AD38" i="14"/>
  <c r="X38" i="14" s="1"/>
  <c r="T38" i="14"/>
  <c r="U38" i="14" s="1"/>
  <c r="AE37" i="14"/>
  <c r="AD37" i="14"/>
  <c r="X37" i="14" s="1"/>
  <c r="T37" i="14"/>
  <c r="V37" i="14" s="1"/>
  <c r="W37" i="14" s="1"/>
  <c r="AE36" i="14"/>
  <c r="AD36" i="14"/>
  <c r="X36" i="14" s="1"/>
  <c r="T36" i="14"/>
  <c r="V36" i="14" s="1"/>
  <c r="W36" i="14" s="1"/>
  <c r="AE35" i="14"/>
  <c r="AD35" i="14"/>
  <c r="X35" i="14" s="1"/>
  <c r="T35" i="14"/>
  <c r="V35" i="14" s="1"/>
  <c r="W35" i="14" s="1"/>
  <c r="AE34" i="14"/>
  <c r="AD34" i="14"/>
  <c r="X34" i="14" s="1"/>
  <c r="T34" i="14"/>
  <c r="U34" i="14" s="1"/>
  <c r="AE33" i="14"/>
  <c r="AD33" i="14"/>
  <c r="X33" i="14" s="1"/>
  <c r="T33" i="14"/>
  <c r="V33" i="14" s="1"/>
  <c r="W33" i="14" s="1"/>
  <c r="AE32" i="14"/>
  <c r="AD32" i="14"/>
  <c r="X32" i="14" s="1"/>
  <c r="T32" i="14"/>
  <c r="V32" i="14" s="1"/>
  <c r="AE31" i="14"/>
  <c r="AD31" i="14"/>
  <c r="X31" i="14" s="1"/>
  <c r="T31" i="14"/>
  <c r="U31" i="14" s="1"/>
  <c r="AE30" i="14"/>
  <c r="AD30" i="14"/>
  <c r="X30" i="14" s="1"/>
  <c r="T30" i="14"/>
  <c r="U30" i="14" s="1"/>
  <c r="AE29" i="14"/>
  <c r="AD29" i="14"/>
  <c r="X29" i="14" s="1"/>
  <c r="T29" i="14"/>
  <c r="V29" i="14" s="1"/>
  <c r="W29" i="14" s="1"/>
  <c r="AE28" i="14"/>
  <c r="AD28" i="14"/>
  <c r="X28" i="14" s="1"/>
  <c r="T28" i="14"/>
  <c r="U28" i="14" s="1"/>
  <c r="AE27" i="14"/>
  <c r="AD27" i="14"/>
  <c r="X27" i="14" s="1"/>
  <c r="T27" i="14"/>
  <c r="V27" i="14" s="1"/>
  <c r="W27" i="14" s="1"/>
  <c r="AE26" i="14"/>
  <c r="AD26" i="14"/>
  <c r="X26" i="14" s="1"/>
  <c r="T26" i="14"/>
  <c r="V26" i="14" s="1"/>
  <c r="W26" i="14" s="1"/>
  <c r="AE25" i="14"/>
  <c r="AD25" i="14"/>
  <c r="X25" i="14" s="1"/>
  <c r="T25" i="14"/>
  <c r="V25" i="14" s="1"/>
  <c r="AE24" i="14"/>
  <c r="AD24" i="14"/>
  <c r="X24" i="14" s="1"/>
  <c r="T24" i="14"/>
  <c r="V24" i="14" s="1"/>
  <c r="W24" i="14" s="1"/>
  <c r="T23" i="14"/>
  <c r="O23" i="14"/>
  <c r="T22" i="14"/>
  <c r="T21" i="14"/>
  <c r="T20" i="14"/>
  <c r="T19" i="14"/>
  <c r="T18" i="14"/>
  <c r="AE17" i="14"/>
  <c r="T17" i="14"/>
  <c r="AC15" i="14"/>
  <c r="T15" i="14"/>
  <c r="T14" i="14"/>
  <c r="T13" i="14"/>
  <c r="Y18" i="7" l="1"/>
  <c r="Y16" i="7"/>
  <c r="Z16" i="7" s="1"/>
  <c r="AA16" i="7" s="1"/>
  <c r="Y24" i="7"/>
  <c r="Z24" i="7" s="1"/>
  <c r="AA24" i="7" s="1"/>
  <c r="AB17" i="7"/>
  <c r="AC17" i="7" s="1"/>
  <c r="AD17" i="7" s="1"/>
  <c r="Z43" i="12"/>
  <c r="AA43" i="12" s="1"/>
  <c r="AB43" i="12" s="1"/>
  <c r="X60" i="12"/>
  <c r="Y60" i="12" s="1"/>
  <c r="X62" i="12"/>
  <c r="Y62" i="12" s="1"/>
  <c r="Z62" i="12" s="1"/>
  <c r="AA62" i="12" s="1"/>
  <c r="AB62" i="12" s="1"/>
  <c r="X46" i="12"/>
  <c r="Y46" i="12" s="1"/>
  <c r="X84" i="12"/>
  <c r="Y87" i="12"/>
  <c r="Z87" i="12" s="1"/>
  <c r="X19" i="12"/>
  <c r="X18" i="12" s="1"/>
  <c r="X59" i="12"/>
  <c r="Y59" i="12" s="1"/>
  <c r="Z59" i="12" s="1"/>
  <c r="X66" i="12"/>
  <c r="Y66" i="12" s="1"/>
  <c r="Z66" i="12" s="1"/>
  <c r="X67" i="12"/>
  <c r="Y67" i="12" s="1"/>
  <c r="Z67" i="12" s="1"/>
  <c r="Z86" i="12"/>
  <c r="AA86" i="12" s="1"/>
  <c r="AB86" i="12" s="1"/>
  <c r="X50" i="12"/>
  <c r="Y50" i="12" s="1"/>
  <c r="Z50" i="12" s="1"/>
  <c r="X48" i="12"/>
  <c r="Y48" i="12" s="1"/>
  <c r="X71" i="12"/>
  <c r="Y82" i="12"/>
  <c r="Z82" i="12" s="1"/>
  <c r="AA82" i="12" s="1"/>
  <c r="X81" i="12"/>
  <c r="Y81" i="12" s="1"/>
  <c r="X75" i="12"/>
  <c r="Y13" i="7"/>
  <c r="Y14" i="7"/>
  <c r="Z14" i="7" s="1"/>
  <c r="Y20" i="7"/>
  <c r="Z20" i="7" s="1"/>
  <c r="Y22" i="7"/>
  <c r="Z22" i="7" s="1"/>
  <c r="AA22" i="7" s="1"/>
  <c r="AC19" i="7"/>
  <c r="AD19" i="7" s="1"/>
  <c r="AB27" i="7"/>
  <c r="AB21" i="7"/>
  <c r="AC21" i="7" s="1"/>
  <c r="AA15" i="7"/>
  <c r="AB15" i="7" s="1"/>
  <c r="Z18" i="7"/>
  <c r="AA18" i="7" s="1"/>
  <c r="AB23" i="7"/>
  <c r="Y26" i="7"/>
  <c r="AB25" i="7"/>
  <c r="AC25" i="7" s="1"/>
  <c r="Z13" i="7"/>
  <c r="Z34" i="12"/>
  <c r="AA34" i="12" s="1"/>
  <c r="AB34" i="12" s="1"/>
  <c r="Z26" i="12"/>
  <c r="AA26" i="12" s="1"/>
  <c r="Z41" i="12"/>
  <c r="X64" i="12"/>
  <c r="Y64" i="12" s="1"/>
  <c r="Z64" i="12" s="1"/>
  <c r="X79" i="12"/>
  <c r="Y79" i="12" s="1"/>
  <c r="Z79" i="12" s="1"/>
  <c r="X70" i="12"/>
  <c r="Y70" i="12" s="1"/>
  <c r="Z85" i="12"/>
  <c r="Y47" i="12"/>
  <c r="Z47" i="12" s="1"/>
  <c r="AA47" i="12" s="1"/>
  <c r="AA31" i="12"/>
  <c r="AB31" i="12" s="1"/>
  <c r="AC31" i="12" s="1"/>
  <c r="X44" i="12"/>
  <c r="Z58" i="12"/>
  <c r="AA58" i="12" s="1"/>
  <c r="Y65" i="12"/>
  <c r="Z65" i="12" s="1"/>
  <c r="AA65" i="12" s="1"/>
  <c r="X63" i="12"/>
  <c r="X74" i="12"/>
  <c r="Z42" i="12"/>
  <c r="Z38" i="12"/>
  <c r="AA38" i="12" s="1"/>
  <c r="AA45" i="12"/>
  <c r="AB45" i="12" s="1"/>
  <c r="X54" i="12"/>
  <c r="Z69" i="12"/>
  <c r="AA69" i="12" s="1"/>
  <c r="Z76" i="12"/>
  <c r="Z61" i="12"/>
  <c r="Z78" i="12"/>
  <c r="AB35" i="12"/>
  <c r="Y55" i="12"/>
  <c r="Z55" i="12" s="1"/>
  <c r="X68" i="12"/>
  <c r="Z28" i="12"/>
  <c r="AA49" i="12"/>
  <c r="AB49" i="12" s="1"/>
  <c r="Z33" i="12"/>
  <c r="AA33" i="12" s="1"/>
  <c r="AB33" i="12" s="1"/>
  <c r="AC33" i="12" s="1"/>
  <c r="AA27" i="12"/>
  <c r="Z32" i="12"/>
  <c r="AA32" i="12" s="1"/>
  <c r="AA80" i="12"/>
  <c r="AA36" i="12"/>
  <c r="Z40" i="12"/>
  <c r="AA40" i="12" s="1"/>
  <c r="Y75" i="12"/>
  <c r="Z75" i="12" s="1"/>
  <c r="AB56" i="12"/>
  <c r="Z57" i="12"/>
  <c r="AA57" i="12" s="1"/>
  <c r="AB57" i="12" s="1"/>
  <c r="Z29" i="12"/>
  <c r="AD39" i="12"/>
  <c r="AE39" i="12" s="1"/>
  <c r="AF39" i="12" s="1"/>
  <c r="Y53" i="12"/>
  <c r="Z53" i="12" s="1"/>
  <c r="AA73" i="12"/>
  <c r="AB73" i="12" s="1"/>
  <c r="AC73" i="12" s="1"/>
  <c r="Y71" i="12"/>
  <c r="Z71" i="12" s="1"/>
  <c r="AC43" i="12"/>
  <c r="AD43" i="12" s="1"/>
  <c r="X52" i="12"/>
  <c r="X72" i="12"/>
  <c r="Y51" i="12"/>
  <c r="Z51" i="12" s="1"/>
  <c r="AA51" i="12" s="1"/>
  <c r="AA37" i="12"/>
  <c r="X77" i="12"/>
  <c r="Z30" i="12"/>
  <c r="AA30" i="12" s="1"/>
  <c r="X16" i="12"/>
  <c r="X15" i="12" s="1"/>
  <c r="U66" i="14"/>
  <c r="V43" i="14"/>
  <c r="W43" i="14" s="1"/>
  <c r="U44" i="14"/>
  <c r="Y44" i="14"/>
  <c r="Z44" i="14" s="1"/>
  <c r="AA44" i="14" s="1"/>
  <c r="Y25" i="14"/>
  <c r="Z25" i="14" s="1"/>
  <c r="V58" i="14"/>
  <c r="U72" i="14"/>
  <c r="Y60" i="14"/>
  <c r="Z60" i="14" s="1"/>
  <c r="U62" i="14"/>
  <c r="V34" i="14"/>
  <c r="Y34" i="14" s="1"/>
  <c r="Z34" i="14" s="1"/>
  <c r="AB34" i="14" s="1"/>
  <c r="U25" i="14"/>
  <c r="V39" i="14"/>
  <c r="W39" i="14" s="1"/>
  <c r="Y40" i="14"/>
  <c r="Z40" i="14" s="1"/>
  <c r="Y58" i="14"/>
  <c r="V45" i="14"/>
  <c r="W45" i="14" s="1"/>
  <c r="Y46" i="14"/>
  <c r="Z46" i="14" s="1"/>
  <c r="AA46" i="14" s="1"/>
  <c r="U47" i="14"/>
  <c r="V50" i="14"/>
  <c r="W50" i="14" s="1"/>
  <c r="U51" i="14"/>
  <c r="Y57" i="14"/>
  <c r="Z57" i="14" s="1"/>
  <c r="AA57" i="14" s="1"/>
  <c r="U63" i="14"/>
  <c r="Y63" i="14"/>
  <c r="U36" i="14"/>
  <c r="Y37" i="14"/>
  <c r="Z37" i="14" s="1"/>
  <c r="AA37" i="14" s="1"/>
  <c r="Y49" i="14"/>
  <c r="Y62" i="14"/>
  <c r="Y26" i="14"/>
  <c r="Z26" i="14" s="1"/>
  <c r="AA26" i="14" s="1"/>
  <c r="U27" i="14"/>
  <c r="Y29" i="14"/>
  <c r="Z29" i="14" s="1"/>
  <c r="AB29" i="14" s="1"/>
  <c r="AC29" i="14" s="1"/>
  <c r="V28" i="14"/>
  <c r="W28" i="14" s="1"/>
  <c r="AE23" i="14"/>
  <c r="Y27" i="14"/>
  <c r="Z27" i="14" s="1"/>
  <c r="Y54" i="14"/>
  <c r="W58" i="14"/>
  <c r="U61" i="14"/>
  <c r="AE71" i="14"/>
  <c r="Y51" i="14"/>
  <c r="W51" i="14"/>
  <c r="W32" i="14"/>
  <c r="Y32" i="14"/>
  <c r="Z32" i="14" s="1"/>
  <c r="AB32" i="14" s="1"/>
  <c r="O12" i="14"/>
  <c r="AE12" i="14" s="1"/>
  <c r="U33" i="14"/>
  <c r="Y64" i="14"/>
  <c r="V31" i="14"/>
  <c r="W31" i="14" s="1"/>
  <c r="U32" i="14"/>
  <c r="U37" i="14"/>
  <c r="U40" i="14"/>
  <c r="U46" i="14"/>
  <c r="Y48" i="14"/>
  <c r="Z48" i="14" s="1"/>
  <c r="AB48" i="14" s="1"/>
  <c r="U53" i="14"/>
  <c r="U59" i="14"/>
  <c r="Y66" i="14"/>
  <c r="Z66" i="14" s="1"/>
  <c r="AA66" i="14" s="1"/>
  <c r="U68" i="14"/>
  <c r="Y72" i="14"/>
  <c r="Z72" i="14" s="1"/>
  <c r="Y75" i="14"/>
  <c r="Z75" i="14" s="1"/>
  <c r="AA75" i="14" s="1"/>
  <c r="W25" i="14"/>
  <c r="U26" i="14"/>
  <c r="AE15" i="14"/>
  <c r="U29" i="14"/>
  <c r="Y33" i="14"/>
  <c r="Z33" i="14" s="1"/>
  <c r="AA33" i="14" s="1"/>
  <c r="Y36" i="14"/>
  <c r="Z36" i="14" s="1"/>
  <c r="AA36" i="14" s="1"/>
  <c r="V42" i="14"/>
  <c r="W42" i="14" s="1"/>
  <c r="Y47" i="14"/>
  <c r="Z47" i="14" s="1"/>
  <c r="AA47" i="14" s="1"/>
  <c r="U52" i="14"/>
  <c r="V56" i="14"/>
  <c r="W56" i="14" s="1"/>
  <c r="U64" i="14"/>
  <c r="V65" i="14"/>
  <c r="W65" i="14" s="1"/>
  <c r="U69" i="14"/>
  <c r="U75" i="14"/>
  <c r="Y53" i="14"/>
  <c r="Z53" i="14" s="1"/>
  <c r="AB53" i="14" s="1"/>
  <c r="Y24" i="14"/>
  <c r="U24" i="14"/>
  <c r="Y35" i="14"/>
  <c r="V41" i="14"/>
  <c r="W41" i="14" s="1"/>
  <c r="U41" i="14"/>
  <c r="U48" i="14"/>
  <c r="U35" i="14"/>
  <c r="Y45" i="14"/>
  <c r="Z51" i="14"/>
  <c r="AB51" i="14" s="1"/>
  <c r="AC51" i="14" s="1"/>
  <c r="Y28" i="14"/>
  <c r="V30" i="14"/>
  <c r="W30" i="14" s="1"/>
  <c r="W34" i="14"/>
  <c r="V38" i="14"/>
  <c r="W38" i="14" s="1"/>
  <c r="Z49" i="14"/>
  <c r="AA49" i="14" s="1"/>
  <c r="Z54" i="14"/>
  <c r="AA54" i="14" s="1"/>
  <c r="Y52" i="14"/>
  <c r="U54" i="14"/>
  <c r="V55" i="14"/>
  <c r="W55" i="14" s="1"/>
  <c r="U55" i="14"/>
  <c r="U57" i="14"/>
  <c r="Z64" i="14"/>
  <c r="AA64" i="14" s="1"/>
  <c r="U49" i="14"/>
  <c r="Y59" i="14"/>
  <c r="Z58" i="14"/>
  <c r="AA58" i="14" s="1"/>
  <c r="Y61" i="14"/>
  <c r="W61" i="14"/>
  <c r="Z62" i="14"/>
  <c r="AB62" i="14" s="1"/>
  <c r="AC62" i="14" s="1"/>
  <c r="Y68" i="14"/>
  <c r="W62" i="14"/>
  <c r="Z63" i="14"/>
  <c r="AB63" i="14" s="1"/>
  <c r="AC63" i="14" s="1"/>
  <c r="V67" i="14"/>
  <c r="W67" i="14" s="1"/>
  <c r="Y69" i="14"/>
  <c r="U60" i="14"/>
  <c r="Y74" i="14"/>
  <c r="V73" i="14"/>
  <c r="U74" i="14"/>
  <c r="Y84" i="12" l="1"/>
  <c r="Z84" i="12"/>
  <c r="Z46" i="12"/>
  <c r="AA46" i="12" s="1"/>
  <c r="AB46" i="12" s="1"/>
  <c r="Y19" i="12"/>
  <c r="Y18" i="12" s="1"/>
  <c r="AA87" i="12"/>
  <c r="AB87" i="12" s="1"/>
  <c r="AC87" i="12" s="1"/>
  <c r="AD87" i="12" s="1"/>
  <c r="AE87" i="12" s="1"/>
  <c r="AF87" i="12" s="1"/>
  <c r="AB38" i="12"/>
  <c r="AC38" i="12" s="1"/>
  <c r="AD38" i="12" s="1"/>
  <c r="AE38" i="12" s="1"/>
  <c r="AF38" i="12" s="1"/>
  <c r="AA50" i="12"/>
  <c r="AB50" i="12" s="1"/>
  <c r="AC50" i="12" s="1"/>
  <c r="AD50" i="12" s="1"/>
  <c r="AE50" i="12" s="1"/>
  <c r="AF50" i="12" s="1"/>
  <c r="AB32" i="12"/>
  <c r="AC32" i="12" s="1"/>
  <c r="AD32" i="12" s="1"/>
  <c r="X25" i="12"/>
  <c r="X12" i="12" s="1"/>
  <c r="AE17" i="7"/>
  <c r="AF17" i="7" s="1"/>
  <c r="AG17" i="7" s="1"/>
  <c r="AA20" i="7"/>
  <c r="AB20" i="7" s="1"/>
  <c r="AB22" i="7"/>
  <c r="AC22" i="7" s="1"/>
  <c r="AB24" i="7"/>
  <c r="AC24" i="7" s="1"/>
  <c r="AD24" i="7" s="1"/>
  <c r="AB18" i="7"/>
  <c r="Y12" i="7"/>
  <c r="Y11" i="7" s="1"/>
  <c r="AE19" i="7"/>
  <c r="AF19" i="7" s="1"/>
  <c r="AG19" i="7" s="1"/>
  <c r="AD25" i="7"/>
  <c r="AE25" i="7" s="1"/>
  <c r="AF25" i="7" s="1"/>
  <c r="AG25" i="7" s="1"/>
  <c r="AC23" i="7"/>
  <c r="AD23" i="7" s="1"/>
  <c r="Z26" i="7"/>
  <c r="AA26" i="7" s="1"/>
  <c r="AB16" i="7"/>
  <c r="AD21" i="7"/>
  <c r="AE21" i="7" s="1"/>
  <c r="AF21" i="7" s="1"/>
  <c r="AG21" i="7" s="1"/>
  <c r="AC27" i="7"/>
  <c r="AD27" i="7" s="1"/>
  <c r="AC15" i="7"/>
  <c r="AA14" i="7"/>
  <c r="AA13" i="7"/>
  <c r="AB13" i="7" s="1"/>
  <c r="AA76" i="12"/>
  <c r="AB76" i="12" s="1"/>
  <c r="AC76" i="12" s="1"/>
  <c r="AD76" i="12" s="1"/>
  <c r="AA41" i="12"/>
  <c r="AB41" i="12" s="1"/>
  <c r="AC41" i="12" s="1"/>
  <c r="AD41" i="12" s="1"/>
  <c r="AE41" i="12" s="1"/>
  <c r="AF41" i="12" s="1"/>
  <c r="AB65" i="12"/>
  <c r="AC65" i="12" s="1"/>
  <c r="AD65" i="12" s="1"/>
  <c r="AB82" i="12"/>
  <c r="AC82" i="12" s="1"/>
  <c r="AD82" i="12" s="1"/>
  <c r="AB26" i="12"/>
  <c r="Z81" i="12"/>
  <c r="AA81" i="12" s="1"/>
  <c r="AC86" i="12"/>
  <c r="AD86" i="12" s="1"/>
  <c r="AE86" i="12" s="1"/>
  <c r="AF86" i="12" s="1"/>
  <c r="AA85" i="12"/>
  <c r="AA79" i="12"/>
  <c r="AB37" i="12"/>
  <c r="AC37" i="12" s="1"/>
  <c r="AD37" i="12" s="1"/>
  <c r="AC49" i="12"/>
  <c r="AD49" i="12" s="1"/>
  <c r="AB30" i="12"/>
  <c r="AC30" i="12" s="1"/>
  <c r="AD73" i="12"/>
  <c r="AE73" i="12" s="1"/>
  <c r="AF73" i="12" s="1"/>
  <c r="Y52" i="12"/>
  <c r="Z52" i="12" s="1"/>
  <c r="AA53" i="12"/>
  <c r="AB53" i="12" s="1"/>
  <c r="AB36" i="12"/>
  <c r="AC36" i="12" s="1"/>
  <c r="AD36" i="12" s="1"/>
  <c r="AE36" i="12" s="1"/>
  <c r="AF36" i="12" s="1"/>
  <c r="AC62" i="12"/>
  <c r="AD31" i="12"/>
  <c r="AE31" i="12" s="1"/>
  <c r="AF31" i="12" s="1"/>
  <c r="Z60" i="12"/>
  <c r="AA60" i="12" s="1"/>
  <c r="AD33" i="12"/>
  <c r="AE33" i="12" s="1"/>
  <c r="AF33" i="12" s="1"/>
  <c r="AC57" i="12"/>
  <c r="AD57" i="12" s="1"/>
  <c r="AA55" i="12"/>
  <c r="AB55" i="12" s="1"/>
  <c r="Y54" i="12"/>
  <c r="Z54" i="12" s="1"/>
  <c r="AA54" i="12" s="1"/>
  <c r="Y63" i="12"/>
  <c r="Z70" i="12"/>
  <c r="AA70" i="12" s="1"/>
  <c r="AA29" i="12"/>
  <c r="AB80" i="12"/>
  <c r="AC80" i="12" s="1"/>
  <c r="AE43" i="12"/>
  <c r="AF43" i="12" s="1"/>
  <c r="Y72" i="12"/>
  <c r="Z72" i="12" s="1"/>
  <c r="AA67" i="12"/>
  <c r="AB67" i="12" s="1"/>
  <c r="AC35" i="12"/>
  <c r="AD35" i="12" s="1"/>
  <c r="AE35" i="12" s="1"/>
  <c r="AF35" i="12" s="1"/>
  <c r="AA66" i="12"/>
  <c r="AB66" i="12" s="1"/>
  <c r="AA28" i="12"/>
  <c r="Y68" i="12"/>
  <c r="Z68" i="12" s="1"/>
  <c r="AA42" i="12"/>
  <c r="AB42" i="12" s="1"/>
  <c r="AC42" i="12" s="1"/>
  <c r="AD42" i="12" s="1"/>
  <c r="AC56" i="12"/>
  <c r="AB27" i="12"/>
  <c r="AC34" i="12"/>
  <c r="AD34" i="12" s="1"/>
  <c r="AE34" i="12" s="1"/>
  <c r="AF34" i="12" s="1"/>
  <c r="Y44" i="12"/>
  <c r="AB51" i="12"/>
  <c r="Y77" i="12"/>
  <c r="AA64" i="12"/>
  <c r="AA71" i="12"/>
  <c r="AA75" i="12"/>
  <c r="AB75" i="12" s="1"/>
  <c r="AA59" i="12"/>
  <c r="AB59" i="12" s="1"/>
  <c r="AB69" i="12"/>
  <c r="AC69" i="12" s="1"/>
  <c r="AD69" i="12" s="1"/>
  <c r="AC45" i="12"/>
  <c r="AD45" i="12" s="1"/>
  <c r="AE45" i="12" s="1"/>
  <c r="AF45" i="12" s="1"/>
  <c r="Y74" i="12"/>
  <c r="Z74" i="12" s="1"/>
  <c r="Z48" i="12"/>
  <c r="AB47" i="12"/>
  <c r="AC47" i="12" s="1"/>
  <c r="AB40" i="12"/>
  <c r="AB58" i="12"/>
  <c r="AC58" i="12" s="1"/>
  <c r="AA78" i="12"/>
  <c r="AB78" i="12" s="1"/>
  <c r="AA61" i="12"/>
  <c r="Y16" i="12"/>
  <c r="Y15" i="12" s="1"/>
  <c r="Y56" i="14"/>
  <c r="AB27" i="14"/>
  <c r="AC27" i="14" s="1"/>
  <c r="AA27" i="14"/>
  <c r="Y31" i="14"/>
  <c r="Z31" i="14" s="1"/>
  <c r="Y39" i="14"/>
  <c r="Z39" i="14" s="1"/>
  <c r="AB39" i="14" s="1"/>
  <c r="AC39" i="14" s="1"/>
  <c r="Y43" i="14"/>
  <c r="Z43" i="14" s="1"/>
  <c r="AB43" i="14" s="1"/>
  <c r="AC43" i="14" s="1"/>
  <c r="AA72" i="14"/>
  <c r="AB72" i="14"/>
  <c r="AC72" i="14" s="1"/>
  <c r="Y50" i="14"/>
  <c r="Z50" i="14" s="1"/>
  <c r="AA50" i="14" s="1"/>
  <c r="Y41" i="14"/>
  <c r="Z41" i="14" s="1"/>
  <c r="Y42" i="14"/>
  <c r="AA32" i="14"/>
  <c r="AB37" i="14"/>
  <c r="AC37" i="14" s="1"/>
  <c r="AF37" i="14" s="1"/>
  <c r="AA62" i="14"/>
  <c r="AF62" i="14" s="1"/>
  <c r="Y55" i="14"/>
  <c r="Z55" i="14" s="1"/>
  <c r="AB55" i="14" s="1"/>
  <c r="AB26" i="14"/>
  <c r="AC26" i="14" s="1"/>
  <c r="AF26" i="14" s="1"/>
  <c r="AB66" i="14"/>
  <c r="AC66" i="14" s="1"/>
  <c r="AF66" i="14" s="1"/>
  <c r="AB54" i="14"/>
  <c r="AC54" i="14" s="1"/>
  <c r="AF54" i="14" s="1"/>
  <c r="AA51" i="14"/>
  <c r="AF51" i="14" s="1"/>
  <c r="AB36" i="14"/>
  <c r="AC36" i="14" s="1"/>
  <c r="AF36" i="14" s="1"/>
  <c r="Y67" i="14"/>
  <c r="Z67" i="14" s="1"/>
  <c r="AA63" i="14"/>
  <c r="AF63" i="14" s="1"/>
  <c r="AB46" i="14"/>
  <c r="AC46" i="14" s="1"/>
  <c r="AF46" i="14" s="1"/>
  <c r="AB33" i="14"/>
  <c r="AC33" i="14" s="1"/>
  <c r="AF33" i="14" s="1"/>
  <c r="Y65" i="14"/>
  <c r="Z65" i="14" s="1"/>
  <c r="AB65" i="14" s="1"/>
  <c r="Y73" i="14"/>
  <c r="W73" i="14"/>
  <c r="Z69" i="14"/>
  <c r="AA69" i="14" s="1"/>
  <c r="Z61" i="14"/>
  <c r="AB58" i="14"/>
  <c r="AC58" i="14" s="1"/>
  <c r="AF58" i="14" s="1"/>
  <c r="Z59" i="14"/>
  <c r="Z56" i="14"/>
  <c r="AB56" i="14" s="1"/>
  <c r="AC56" i="14" s="1"/>
  <c r="AB64" i="14"/>
  <c r="AC64" i="14" s="1"/>
  <c r="AF64" i="14" s="1"/>
  <c r="AB60" i="14"/>
  <c r="AC60" i="14" s="1"/>
  <c r="AB57" i="14"/>
  <c r="AC57" i="14" s="1"/>
  <c r="AF57" i="14" s="1"/>
  <c r="AC53" i="14"/>
  <c r="Y38" i="14"/>
  <c r="Z24" i="14"/>
  <c r="AA24" i="14" s="1"/>
  <c r="AB44" i="14"/>
  <c r="AC44" i="14" s="1"/>
  <c r="AF44" i="14" s="1"/>
  <c r="Z52" i="14"/>
  <c r="AA52" i="14" s="1"/>
  <c r="Z45" i="14"/>
  <c r="AA45" i="14" s="1"/>
  <c r="Z35" i="14"/>
  <c r="AA35" i="14" s="1"/>
  <c r="AB47" i="14"/>
  <c r="AC47" i="14" s="1"/>
  <c r="AF47" i="14" s="1"/>
  <c r="AA40" i="14"/>
  <c r="AC48" i="14"/>
  <c r="AA48" i="14"/>
  <c r="AA34" i="14"/>
  <c r="AA29" i="14"/>
  <c r="AF29" i="14" s="1"/>
  <c r="AA25" i="14"/>
  <c r="Z74" i="14"/>
  <c r="AB74" i="14" s="1"/>
  <c r="AC74" i="14" s="1"/>
  <c r="AA53" i="14"/>
  <c r="AB49" i="14"/>
  <c r="AC49" i="14" s="1"/>
  <c r="AF49" i="14" s="1"/>
  <c r="Z28" i="14"/>
  <c r="AA28" i="14" s="1"/>
  <c r="Z42" i="14"/>
  <c r="AA42" i="14" s="1"/>
  <c r="Y30" i="14"/>
  <c r="AB40" i="14"/>
  <c r="AC40" i="14" s="1"/>
  <c r="AC34" i="14"/>
  <c r="AB25" i="14"/>
  <c r="AC25" i="14" s="1"/>
  <c r="AB75" i="14"/>
  <c r="AC75" i="14" s="1"/>
  <c r="AF75" i="14" s="1"/>
  <c r="Z68" i="14"/>
  <c r="AB68" i="14" s="1"/>
  <c r="AA60" i="14"/>
  <c r="AC32" i="14"/>
  <c r="Z15" i="14"/>
  <c r="Y15" i="14"/>
  <c r="AD22" i="7" l="1"/>
  <c r="AE22" i="7" s="1"/>
  <c r="AC46" i="12"/>
  <c r="AD46" i="12" s="1"/>
  <c r="AA84" i="12"/>
  <c r="Z19" i="12"/>
  <c r="AB85" i="12"/>
  <c r="AB84" i="12" s="1"/>
  <c r="AA74" i="12"/>
  <c r="AB74" i="12" s="1"/>
  <c r="AC74" i="12" s="1"/>
  <c r="Y25" i="12"/>
  <c r="Y12" i="12" s="1"/>
  <c r="AD30" i="12"/>
  <c r="AE30" i="12" s="1"/>
  <c r="AF30" i="12" s="1"/>
  <c r="AB81" i="12"/>
  <c r="AC81" i="12" s="1"/>
  <c r="AD81" i="12" s="1"/>
  <c r="AE81" i="12" s="1"/>
  <c r="AF81" i="12" s="1"/>
  <c r="AD80" i="12"/>
  <c r="AE80" i="12" s="1"/>
  <c r="AF80" i="12" s="1"/>
  <c r="AE82" i="12"/>
  <c r="AF82" i="12" s="1"/>
  <c r="AE23" i="7"/>
  <c r="AF23" i="7" s="1"/>
  <c r="AG23" i="7" s="1"/>
  <c r="Z12" i="7"/>
  <c r="Z11" i="7" s="1"/>
  <c r="AC18" i="7"/>
  <c r="AD18" i="7" s="1"/>
  <c r="AE24" i="7"/>
  <c r="AF24" i="7" s="1"/>
  <c r="AG24" i="7" s="1"/>
  <c r="AA12" i="7"/>
  <c r="AA11" i="7" s="1"/>
  <c r="AC20" i="7"/>
  <c r="AD20" i="7" s="1"/>
  <c r="AE20" i="7" s="1"/>
  <c r="AF20" i="7" s="1"/>
  <c r="AG20" i="7" s="1"/>
  <c r="AD15" i="7"/>
  <c r="AB26" i="7"/>
  <c r="AC26" i="7" s="1"/>
  <c r="AF22" i="7"/>
  <c r="AG22" i="7" s="1"/>
  <c r="AC16" i="7"/>
  <c r="AD16" i="7" s="1"/>
  <c r="AE27" i="7"/>
  <c r="AF27" i="7" s="1"/>
  <c r="AG27" i="7" s="1"/>
  <c r="AB14" i="7"/>
  <c r="AC14" i="7" s="1"/>
  <c r="AC13" i="7"/>
  <c r="AA72" i="12"/>
  <c r="AB72" i="12" s="1"/>
  <c r="AA52" i="12"/>
  <c r="AB52" i="12" s="1"/>
  <c r="AE37" i="12"/>
  <c r="AF37" i="12" s="1"/>
  <c r="AB79" i="12"/>
  <c r="AC79" i="12" s="1"/>
  <c r="AD79" i="12" s="1"/>
  <c r="AE79" i="12" s="1"/>
  <c r="AF79" i="12" s="1"/>
  <c r="Z77" i="12"/>
  <c r="AC26" i="12"/>
  <c r="AD26" i="12" s="1"/>
  <c r="AD56" i="12"/>
  <c r="AE56" i="12" s="1"/>
  <c r="AF56" i="12" s="1"/>
  <c r="AC55" i="12"/>
  <c r="AD55" i="12" s="1"/>
  <c r="AE55" i="12" s="1"/>
  <c r="AF55" i="12" s="1"/>
  <c r="AB60" i="12"/>
  <c r="AB28" i="12"/>
  <c r="AC28" i="12" s="1"/>
  <c r="AC53" i="12"/>
  <c r="AB54" i="12"/>
  <c r="AC54" i="12" s="1"/>
  <c r="AC40" i="12"/>
  <c r="AD40" i="12" s="1"/>
  <c r="AE40" i="12" s="1"/>
  <c r="AF40" i="12" s="1"/>
  <c r="AE49" i="12"/>
  <c r="AF49" i="12" s="1"/>
  <c r="AE69" i="12"/>
  <c r="AF69" i="12" s="1"/>
  <c r="Z44" i="12"/>
  <c r="AE76" i="12"/>
  <c r="AF76" i="12" s="1"/>
  <c r="AB71" i="12"/>
  <c r="AC71" i="12" s="1"/>
  <c r="Z63" i="12"/>
  <c r="AE32" i="12"/>
  <c r="AF32" i="12" s="1"/>
  <c r="AC27" i="12"/>
  <c r="AD47" i="12"/>
  <c r="AE47" i="12" s="1"/>
  <c r="AF47" i="12" s="1"/>
  <c r="AC59" i="12"/>
  <c r="AD59" i="12" s="1"/>
  <c r="AE59" i="12" s="1"/>
  <c r="AF59" i="12" s="1"/>
  <c r="AC75" i="12"/>
  <c r="AD75" i="12" s="1"/>
  <c r="AD62" i="12"/>
  <c r="AE62" i="12" s="1"/>
  <c r="AF62" i="12" s="1"/>
  <c r="AD58" i="12"/>
  <c r="AE58" i="12" s="1"/>
  <c r="AF58" i="12" s="1"/>
  <c r="AC51" i="12"/>
  <c r="AD51" i="12" s="1"/>
  <c r="AE51" i="12" s="1"/>
  <c r="AF51" i="12" s="1"/>
  <c r="AC67" i="12"/>
  <c r="AB64" i="12"/>
  <c r="AE65" i="12"/>
  <c r="AF65" i="12" s="1"/>
  <c r="AE57" i="12"/>
  <c r="AF57" i="12" s="1"/>
  <c r="AC66" i="12"/>
  <c r="AD66" i="12" s="1"/>
  <c r="AB29" i="12"/>
  <c r="AC29" i="12" s="1"/>
  <c r="AD29" i="12" s="1"/>
  <c r="AA48" i="12"/>
  <c r="AB48" i="12" s="1"/>
  <c r="AB61" i="12"/>
  <c r="AC61" i="12" s="1"/>
  <c r="AE42" i="12"/>
  <c r="AF42" i="12" s="1"/>
  <c r="AC78" i="12"/>
  <c r="AD78" i="12" s="1"/>
  <c r="AA68" i="12"/>
  <c r="AB70" i="12"/>
  <c r="Z16" i="12"/>
  <c r="Z15" i="12" s="1"/>
  <c r="AF27" i="14"/>
  <c r="AA39" i="14"/>
  <c r="AF39" i="14" s="1"/>
  <c r="AF32" i="14"/>
  <c r="AA43" i="14"/>
  <c r="AF43" i="14" s="1"/>
  <c r="AB50" i="14"/>
  <c r="AC50" i="14" s="1"/>
  <c r="AF50" i="14" s="1"/>
  <c r="AC65" i="14"/>
  <c r="AF53" i="14"/>
  <c r="AF60" i="14"/>
  <c r="AB42" i="14"/>
  <c r="AC42" i="14" s="1"/>
  <c r="AF42" i="14" s="1"/>
  <c r="AB28" i="14"/>
  <c r="AC28" i="14" s="1"/>
  <c r="AF28" i="14" s="1"/>
  <c r="AB35" i="14"/>
  <c r="AC35" i="14" s="1"/>
  <c r="AF35" i="14" s="1"/>
  <c r="AC55" i="14"/>
  <c r="AF40" i="14"/>
  <c r="AB45" i="14"/>
  <c r="AC45" i="14" s="1"/>
  <c r="AF45" i="14" s="1"/>
  <c r="AF25" i="14"/>
  <c r="AF34" i="14"/>
  <c r="AB24" i="14"/>
  <c r="AC24" i="14" s="1"/>
  <c r="AF24" i="14" s="1"/>
  <c r="AA56" i="14"/>
  <c r="AF56" i="14" s="1"/>
  <c r="AA65" i="14"/>
  <c r="AA55" i="14"/>
  <c r="AB41" i="14"/>
  <c r="AC41" i="14" s="1"/>
  <c r="AA74" i="14"/>
  <c r="AF74" i="14" s="1"/>
  <c r="AF48" i="14"/>
  <c r="AB69" i="14"/>
  <c r="AC69" i="14" s="1"/>
  <c r="AF69" i="14" s="1"/>
  <c r="AC68" i="14"/>
  <c r="Z30" i="14"/>
  <c r="AA30" i="14" s="1"/>
  <c r="AB15" i="14"/>
  <c r="AA68" i="14"/>
  <c r="AA41" i="14"/>
  <c r="Z17" i="14"/>
  <c r="Y17" i="14"/>
  <c r="AB52" i="14"/>
  <c r="AC52" i="14" s="1"/>
  <c r="AF52" i="14" s="1"/>
  <c r="AA67" i="14"/>
  <c r="AB31" i="14"/>
  <c r="AC31" i="14" s="1"/>
  <c r="AA59" i="14"/>
  <c r="AB61" i="14"/>
  <c r="AC61" i="14" s="1"/>
  <c r="AB59" i="14"/>
  <c r="AC59" i="14" s="1"/>
  <c r="AA61" i="14"/>
  <c r="AB67" i="14"/>
  <c r="AC67" i="14" s="1"/>
  <c r="AA31" i="14"/>
  <c r="Z73" i="14"/>
  <c r="Z71" i="14" s="1"/>
  <c r="Y71" i="14"/>
  <c r="AF72" i="14"/>
  <c r="Y23" i="14"/>
  <c r="Z38" i="14"/>
  <c r="AB38" i="14" s="1"/>
  <c r="AE46" i="12" l="1"/>
  <c r="AF46" i="12" s="1"/>
  <c r="Z18" i="12"/>
  <c r="AA19" i="12"/>
  <c r="AC85" i="12"/>
  <c r="AD85" i="12" s="1"/>
  <c r="AC52" i="12"/>
  <c r="AD52" i="12" s="1"/>
  <c r="AE52" i="12" s="1"/>
  <c r="AF52" i="12" s="1"/>
  <c r="AD61" i="12"/>
  <c r="AE61" i="12" s="1"/>
  <c r="AF61" i="12" s="1"/>
  <c r="AA16" i="12"/>
  <c r="AA15" i="12" s="1"/>
  <c r="AC72" i="12"/>
  <c r="AD72" i="12" s="1"/>
  <c r="AE72" i="12" s="1"/>
  <c r="AF72" i="12" s="1"/>
  <c r="AE18" i="7"/>
  <c r="AF18" i="7" s="1"/>
  <c r="AG18" i="7" s="1"/>
  <c r="AB12" i="7"/>
  <c r="AB11" i="7" s="1"/>
  <c r="AC12" i="7"/>
  <c r="AC11" i="7" s="1"/>
  <c r="AD26" i="7"/>
  <c r="AE16" i="7"/>
  <c r="AF16" i="7" s="1"/>
  <c r="AG16" i="7" s="1"/>
  <c r="AE15" i="7"/>
  <c r="AF15" i="7" s="1"/>
  <c r="AG15" i="7" s="1"/>
  <c r="AD14" i="7"/>
  <c r="AE14" i="7" s="1"/>
  <c r="AD13" i="7"/>
  <c r="AE13" i="7"/>
  <c r="AE26" i="12"/>
  <c r="AC48" i="12"/>
  <c r="AD48" i="12" s="1"/>
  <c r="AE48" i="12" s="1"/>
  <c r="AF48" i="12" s="1"/>
  <c r="AE29" i="12"/>
  <c r="AF29" i="12" s="1"/>
  <c r="AD71" i="12"/>
  <c r="AE71" i="12" s="1"/>
  <c r="AF71" i="12" s="1"/>
  <c r="AC60" i="12"/>
  <c r="AD60" i="12" s="1"/>
  <c r="AE60" i="12" s="1"/>
  <c r="AF60" i="12" s="1"/>
  <c r="Z25" i="12"/>
  <c r="Z12" i="12" s="1"/>
  <c r="AA77" i="12"/>
  <c r="AB77" i="12" s="1"/>
  <c r="AD28" i="12"/>
  <c r="AE28" i="12" s="1"/>
  <c r="AF28" i="12" s="1"/>
  <c r="AA44" i="12"/>
  <c r="AD74" i="12"/>
  <c r="AE74" i="12" s="1"/>
  <c r="AF74" i="12" s="1"/>
  <c r="AE66" i="12"/>
  <c r="AF66" i="12" s="1"/>
  <c r="AE75" i="12"/>
  <c r="AF75" i="12" s="1"/>
  <c r="AD67" i="12"/>
  <c r="AE67" i="12" s="1"/>
  <c r="AF67" i="12" s="1"/>
  <c r="AA63" i="12"/>
  <c r="AB63" i="12" s="1"/>
  <c r="AB68" i="12"/>
  <c r="AC68" i="12" s="1"/>
  <c r="AD54" i="12"/>
  <c r="AE54" i="12" s="1"/>
  <c r="AF54" i="12" s="1"/>
  <c r="AD53" i="12"/>
  <c r="AE53" i="12" s="1"/>
  <c r="AF53" i="12" s="1"/>
  <c r="AE78" i="12"/>
  <c r="AF78" i="12" s="1"/>
  <c r="AC70" i="12"/>
  <c r="AD70" i="12" s="1"/>
  <c r="AE70" i="12" s="1"/>
  <c r="AF70" i="12" s="1"/>
  <c r="AC64" i="12"/>
  <c r="AD27" i="12"/>
  <c r="AE27" i="12" s="1"/>
  <c r="AF27" i="12" s="1"/>
  <c r="AF65" i="14"/>
  <c r="AF61" i="14"/>
  <c r="AF55" i="14"/>
  <c r="Y12" i="14"/>
  <c r="AF68" i="14"/>
  <c r="AB73" i="14"/>
  <c r="AB71" i="14" s="1"/>
  <c r="AF59" i="14"/>
  <c r="AA17" i="14"/>
  <c r="AF41" i="14"/>
  <c r="AC38" i="14"/>
  <c r="AA38" i="14"/>
  <c r="Z23" i="14"/>
  <c r="Z12" i="14" s="1"/>
  <c r="AF31" i="14"/>
  <c r="AA15" i="14"/>
  <c r="AB30" i="14"/>
  <c r="AB23" i="14" s="1"/>
  <c r="AF67" i="14"/>
  <c r="AA73" i="14"/>
  <c r="AA71" i="14" s="1"/>
  <c r="AF15" i="14"/>
  <c r="AE138" i="13"/>
  <c r="AD138" i="13"/>
  <c r="X138" i="13" s="1"/>
  <c r="T138" i="13"/>
  <c r="V138" i="13" s="1"/>
  <c r="W138" i="13" s="1"/>
  <c r="AE137" i="13"/>
  <c r="AD137" i="13"/>
  <c r="X137" i="13" s="1"/>
  <c r="T137" i="13"/>
  <c r="V137" i="13" s="1"/>
  <c r="AE136" i="13"/>
  <c r="AD136" i="13"/>
  <c r="X136" i="13" s="1"/>
  <c r="T136" i="13"/>
  <c r="U136" i="13" s="1"/>
  <c r="AE135" i="13"/>
  <c r="AD135" i="13"/>
  <c r="X135" i="13" s="1"/>
  <c r="T135" i="13"/>
  <c r="V135" i="13" s="1"/>
  <c r="W135" i="13" s="1"/>
  <c r="AE134" i="13"/>
  <c r="AD134" i="13"/>
  <c r="X134" i="13" s="1"/>
  <c r="T134" i="13"/>
  <c r="U134" i="13" s="1"/>
  <c r="AE133" i="13"/>
  <c r="AD133" i="13"/>
  <c r="X133" i="13" s="1"/>
  <c r="T133" i="13"/>
  <c r="V133" i="13" s="1"/>
  <c r="AE132" i="13"/>
  <c r="AD132" i="13"/>
  <c r="X132" i="13" s="1"/>
  <c r="T132" i="13"/>
  <c r="U132" i="13" s="1"/>
  <c r="T131" i="13"/>
  <c r="O131" i="13"/>
  <c r="T130" i="13"/>
  <c r="AE129" i="13"/>
  <c r="AD129" i="13"/>
  <c r="X129" i="13" s="1"/>
  <c r="T129" i="13"/>
  <c r="U129" i="13" s="1"/>
  <c r="AE128" i="13"/>
  <c r="AD128" i="13"/>
  <c r="X128" i="13" s="1"/>
  <c r="T128" i="13"/>
  <c r="V128" i="13" s="1"/>
  <c r="W128" i="13" s="1"/>
  <c r="AE127" i="13"/>
  <c r="AD127" i="13"/>
  <c r="X127" i="13" s="1"/>
  <c r="T127" i="13"/>
  <c r="V127" i="13" s="1"/>
  <c r="W127" i="13" s="1"/>
  <c r="AE126" i="13"/>
  <c r="AD126" i="13"/>
  <c r="X126" i="13" s="1"/>
  <c r="T126" i="13"/>
  <c r="V126" i="13" s="1"/>
  <c r="AE125" i="13"/>
  <c r="AD125" i="13"/>
  <c r="X125" i="13" s="1"/>
  <c r="T125" i="13"/>
  <c r="U125" i="13" s="1"/>
  <c r="AE124" i="13"/>
  <c r="AD124" i="13"/>
  <c r="X124" i="13" s="1"/>
  <c r="T124" i="13"/>
  <c r="V124" i="13" s="1"/>
  <c r="W124" i="13" s="1"/>
  <c r="AE123" i="13"/>
  <c r="AD123" i="13"/>
  <c r="X123" i="13" s="1"/>
  <c r="T123" i="13"/>
  <c r="U123" i="13" s="1"/>
  <c r="AE122" i="13"/>
  <c r="AD122" i="13"/>
  <c r="X122" i="13" s="1"/>
  <c r="T122" i="13"/>
  <c r="V122" i="13" s="1"/>
  <c r="W122" i="13" s="1"/>
  <c r="AE121" i="13"/>
  <c r="AD121" i="13"/>
  <c r="X121" i="13" s="1"/>
  <c r="T121" i="13"/>
  <c r="U121" i="13" s="1"/>
  <c r="AE120" i="13"/>
  <c r="AD120" i="13"/>
  <c r="X120" i="13" s="1"/>
  <c r="T120" i="13"/>
  <c r="V120" i="13" s="1"/>
  <c r="W120" i="13" s="1"/>
  <c r="AE119" i="13"/>
  <c r="AD119" i="13"/>
  <c r="X119" i="13" s="1"/>
  <c r="T119" i="13"/>
  <c r="V119" i="13" s="1"/>
  <c r="W119" i="13" s="1"/>
  <c r="AE118" i="13"/>
  <c r="AD118" i="13"/>
  <c r="X118" i="13" s="1"/>
  <c r="T118" i="13"/>
  <c r="V118" i="13" s="1"/>
  <c r="AE117" i="13"/>
  <c r="AD117" i="13"/>
  <c r="X117" i="13" s="1"/>
  <c r="T117" i="13"/>
  <c r="AE116" i="13"/>
  <c r="AD116" i="13"/>
  <c r="X116" i="13" s="1"/>
  <c r="T116" i="13"/>
  <c r="V116" i="13" s="1"/>
  <c r="W116" i="13" s="1"/>
  <c r="AE115" i="13"/>
  <c r="AD115" i="13"/>
  <c r="X115" i="13" s="1"/>
  <c r="T115" i="13"/>
  <c r="U115" i="13" s="1"/>
  <c r="AE114" i="13"/>
  <c r="AD114" i="13"/>
  <c r="X114" i="13" s="1"/>
  <c r="T114" i="13"/>
  <c r="U114" i="13" s="1"/>
  <c r="AE113" i="13"/>
  <c r="AD113" i="13"/>
  <c r="X113" i="13" s="1"/>
  <c r="T113" i="13"/>
  <c r="U113" i="13" s="1"/>
  <c r="AE112" i="13"/>
  <c r="AD112" i="13"/>
  <c r="X112" i="13" s="1"/>
  <c r="T112" i="13"/>
  <c r="V112" i="13" s="1"/>
  <c r="W112" i="13" s="1"/>
  <c r="AE111" i="13"/>
  <c r="AD111" i="13"/>
  <c r="X111" i="13" s="1"/>
  <c r="T111" i="13"/>
  <c r="AE110" i="13"/>
  <c r="AD110" i="13"/>
  <c r="X110" i="13" s="1"/>
  <c r="T110" i="13"/>
  <c r="U110" i="13" s="1"/>
  <c r="AE109" i="13"/>
  <c r="AD109" i="13"/>
  <c r="X109" i="13" s="1"/>
  <c r="T109" i="13"/>
  <c r="AE108" i="13"/>
  <c r="AD108" i="13"/>
  <c r="X108" i="13" s="1"/>
  <c r="T108" i="13"/>
  <c r="V108" i="13" s="1"/>
  <c r="W108" i="13" s="1"/>
  <c r="AE107" i="13"/>
  <c r="AD107" i="13"/>
  <c r="X107" i="13" s="1"/>
  <c r="T107" i="13"/>
  <c r="U107" i="13" s="1"/>
  <c r="AE106" i="13"/>
  <c r="AD106" i="13"/>
  <c r="X106" i="13" s="1"/>
  <c r="T106" i="13"/>
  <c r="V106" i="13" s="1"/>
  <c r="W106" i="13" s="1"/>
  <c r="AE105" i="13"/>
  <c r="AD105" i="13"/>
  <c r="X105" i="13" s="1"/>
  <c r="T105" i="13"/>
  <c r="AE104" i="13"/>
  <c r="AD104" i="13"/>
  <c r="X104" i="13" s="1"/>
  <c r="T104" i="13"/>
  <c r="V104" i="13" s="1"/>
  <c r="W104" i="13" s="1"/>
  <c r="AE103" i="13"/>
  <c r="AD103" i="13"/>
  <c r="X103" i="13" s="1"/>
  <c r="T103" i="13"/>
  <c r="V103" i="13" s="1"/>
  <c r="W103" i="13" s="1"/>
  <c r="AE102" i="13"/>
  <c r="AD102" i="13"/>
  <c r="X102" i="13" s="1"/>
  <c r="T102" i="13"/>
  <c r="U102" i="13" s="1"/>
  <c r="AE101" i="13"/>
  <c r="AD101" i="13"/>
  <c r="X101" i="13" s="1"/>
  <c r="T101" i="13"/>
  <c r="U101" i="13" s="1"/>
  <c r="AE100" i="13"/>
  <c r="AD100" i="13"/>
  <c r="X100" i="13" s="1"/>
  <c r="T100" i="13"/>
  <c r="U100" i="13" s="1"/>
  <c r="AE99" i="13"/>
  <c r="AD99" i="13"/>
  <c r="X99" i="13" s="1"/>
  <c r="T99" i="13"/>
  <c r="V99" i="13" s="1"/>
  <c r="W99" i="13" s="1"/>
  <c r="AE98" i="13"/>
  <c r="AD98" i="13"/>
  <c r="X98" i="13" s="1"/>
  <c r="T98" i="13"/>
  <c r="V98" i="13" s="1"/>
  <c r="W98" i="13" s="1"/>
  <c r="AE97" i="13"/>
  <c r="AD97" i="13"/>
  <c r="X97" i="13" s="1"/>
  <c r="T97" i="13"/>
  <c r="V97" i="13" s="1"/>
  <c r="AE96" i="13"/>
  <c r="AD96" i="13"/>
  <c r="X96" i="13" s="1"/>
  <c r="T96" i="13"/>
  <c r="U96" i="13" s="1"/>
  <c r="AE95" i="13"/>
  <c r="AD95" i="13"/>
  <c r="X95" i="13" s="1"/>
  <c r="T95" i="13"/>
  <c r="V95" i="13" s="1"/>
  <c r="W95" i="13" s="1"/>
  <c r="AE94" i="13"/>
  <c r="AD94" i="13"/>
  <c r="X94" i="13" s="1"/>
  <c r="T94" i="13"/>
  <c r="U94" i="13" s="1"/>
  <c r="AE93" i="13"/>
  <c r="AD93" i="13"/>
  <c r="X93" i="13" s="1"/>
  <c r="T93" i="13"/>
  <c r="V93" i="13" s="1"/>
  <c r="W93" i="13" s="1"/>
  <c r="AE92" i="13"/>
  <c r="AD92" i="13"/>
  <c r="X92" i="13" s="1"/>
  <c r="T92" i="13"/>
  <c r="U92" i="13" s="1"/>
  <c r="AE91" i="13"/>
  <c r="AD91" i="13"/>
  <c r="X91" i="13" s="1"/>
  <c r="T91" i="13"/>
  <c r="AE90" i="13"/>
  <c r="AD90" i="13"/>
  <c r="X90" i="13" s="1"/>
  <c r="T90" i="13"/>
  <c r="V90" i="13" s="1"/>
  <c r="W90" i="13" s="1"/>
  <c r="AE89" i="13"/>
  <c r="AD89" i="13"/>
  <c r="X89" i="13" s="1"/>
  <c r="T89" i="13"/>
  <c r="U89" i="13" s="1"/>
  <c r="AE88" i="13"/>
  <c r="AD88" i="13"/>
  <c r="X88" i="13" s="1"/>
  <c r="T88" i="13"/>
  <c r="V88" i="13" s="1"/>
  <c r="W88" i="13" s="1"/>
  <c r="AE87" i="13"/>
  <c r="AD87" i="13"/>
  <c r="X87" i="13" s="1"/>
  <c r="T87" i="13"/>
  <c r="AE86" i="13"/>
  <c r="AD86" i="13"/>
  <c r="X86" i="13" s="1"/>
  <c r="T86" i="13"/>
  <c r="V86" i="13" s="1"/>
  <c r="W86" i="13" s="1"/>
  <c r="AE85" i="13"/>
  <c r="AD85" i="13"/>
  <c r="X85" i="13" s="1"/>
  <c r="T85" i="13"/>
  <c r="U85" i="13" s="1"/>
  <c r="AE84" i="13"/>
  <c r="AD84" i="13"/>
  <c r="X84" i="13" s="1"/>
  <c r="T84" i="13"/>
  <c r="V84" i="13" s="1"/>
  <c r="W84" i="13" s="1"/>
  <c r="AE83" i="13"/>
  <c r="AD83" i="13"/>
  <c r="X83" i="13" s="1"/>
  <c r="T83" i="13"/>
  <c r="AE82" i="13"/>
  <c r="AD82" i="13"/>
  <c r="X82" i="13" s="1"/>
  <c r="T82" i="13"/>
  <c r="V82" i="13" s="1"/>
  <c r="W82" i="13" s="1"/>
  <c r="AE81" i="13"/>
  <c r="AD81" i="13"/>
  <c r="X81" i="13" s="1"/>
  <c r="T81" i="13"/>
  <c r="U81" i="13" s="1"/>
  <c r="AE80" i="13"/>
  <c r="AD80" i="13"/>
  <c r="X80" i="13" s="1"/>
  <c r="T80" i="13"/>
  <c r="V80" i="13" s="1"/>
  <c r="W80" i="13" s="1"/>
  <c r="AE79" i="13"/>
  <c r="AD79" i="13"/>
  <c r="X79" i="13" s="1"/>
  <c r="T79" i="13"/>
  <c r="U79" i="13" s="1"/>
  <c r="AE78" i="13"/>
  <c r="AD78" i="13"/>
  <c r="X78" i="13" s="1"/>
  <c r="T78" i="13"/>
  <c r="V78" i="13" s="1"/>
  <c r="AE77" i="13"/>
  <c r="AD77" i="13"/>
  <c r="X77" i="13" s="1"/>
  <c r="T77" i="13"/>
  <c r="U77" i="13" s="1"/>
  <c r="AE76" i="13"/>
  <c r="AD76" i="13"/>
  <c r="X76" i="13" s="1"/>
  <c r="T76" i="13"/>
  <c r="U76" i="13" s="1"/>
  <c r="AE75" i="13"/>
  <c r="AD75" i="13"/>
  <c r="X75" i="13" s="1"/>
  <c r="T75" i="13"/>
  <c r="U75" i="13" s="1"/>
  <c r="AE74" i="13"/>
  <c r="AD74" i="13"/>
  <c r="X74" i="13" s="1"/>
  <c r="T74" i="13"/>
  <c r="V74" i="13" s="1"/>
  <c r="W74" i="13" s="1"/>
  <c r="AE73" i="13"/>
  <c r="AD73" i="13"/>
  <c r="X73" i="13" s="1"/>
  <c r="T73" i="13"/>
  <c r="U73" i="13" s="1"/>
  <c r="AE72" i="13"/>
  <c r="AD72" i="13"/>
  <c r="X72" i="13" s="1"/>
  <c r="T72" i="13"/>
  <c r="V72" i="13" s="1"/>
  <c r="W72" i="13" s="1"/>
  <c r="AE71" i="13"/>
  <c r="AD71" i="13"/>
  <c r="X71" i="13" s="1"/>
  <c r="T71" i="13"/>
  <c r="U71" i="13" s="1"/>
  <c r="AE70" i="13"/>
  <c r="AD70" i="13"/>
  <c r="X70" i="13" s="1"/>
  <c r="T70" i="13"/>
  <c r="V70" i="13" s="1"/>
  <c r="W70" i="13" s="1"/>
  <c r="AE69" i="13"/>
  <c r="AD69" i="13"/>
  <c r="X69" i="13" s="1"/>
  <c r="T69" i="13"/>
  <c r="V69" i="13" s="1"/>
  <c r="W69" i="13" s="1"/>
  <c r="AE68" i="13"/>
  <c r="AD68" i="13"/>
  <c r="X68" i="13" s="1"/>
  <c r="T68" i="13"/>
  <c r="V68" i="13" s="1"/>
  <c r="AE67" i="13"/>
  <c r="AD67" i="13"/>
  <c r="X67" i="13" s="1"/>
  <c r="T67" i="13"/>
  <c r="U67" i="13" s="1"/>
  <c r="AE66" i="13"/>
  <c r="AD66" i="13"/>
  <c r="X66" i="13" s="1"/>
  <c r="T66" i="13"/>
  <c r="V66" i="13" s="1"/>
  <c r="W66" i="13" s="1"/>
  <c r="AE65" i="13"/>
  <c r="AD65" i="13"/>
  <c r="X65" i="13" s="1"/>
  <c r="T65" i="13"/>
  <c r="U65" i="13" s="1"/>
  <c r="AE64" i="13"/>
  <c r="AD64" i="13"/>
  <c r="X64" i="13" s="1"/>
  <c r="T64" i="13"/>
  <c r="U64" i="13" s="1"/>
  <c r="AE63" i="13"/>
  <c r="AD63" i="13"/>
  <c r="X63" i="13" s="1"/>
  <c r="T63" i="13"/>
  <c r="U63" i="13" s="1"/>
  <c r="AE62" i="13"/>
  <c r="AD62" i="13"/>
  <c r="X62" i="13" s="1"/>
  <c r="T62" i="13"/>
  <c r="V62" i="13" s="1"/>
  <c r="W62" i="13" s="1"/>
  <c r="AE61" i="13"/>
  <c r="AD61" i="13"/>
  <c r="X61" i="13" s="1"/>
  <c r="T61" i="13"/>
  <c r="AE60" i="13"/>
  <c r="AD60" i="13"/>
  <c r="X60" i="13" s="1"/>
  <c r="T60" i="13"/>
  <c r="U60" i="13" s="1"/>
  <c r="AE59" i="13"/>
  <c r="AD59" i="13"/>
  <c r="X59" i="13" s="1"/>
  <c r="T59" i="13"/>
  <c r="AE58" i="13"/>
  <c r="AD58" i="13"/>
  <c r="X58" i="13" s="1"/>
  <c r="T58" i="13"/>
  <c r="V58" i="13" s="1"/>
  <c r="W58" i="13" s="1"/>
  <c r="AE57" i="13"/>
  <c r="AD57" i="13"/>
  <c r="X57" i="13" s="1"/>
  <c r="T57" i="13"/>
  <c r="U57" i="13" s="1"/>
  <c r="AE56" i="13"/>
  <c r="AD56" i="13"/>
  <c r="X56" i="13" s="1"/>
  <c r="T56" i="13"/>
  <c r="V56" i="13" s="1"/>
  <c r="AE55" i="13"/>
  <c r="AD55" i="13"/>
  <c r="X55" i="13" s="1"/>
  <c r="T55" i="13"/>
  <c r="U55" i="13" s="1"/>
  <c r="AE54" i="13"/>
  <c r="AD54" i="13"/>
  <c r="X54" i="13" s="1"/>
  <c r="T54" i="13"/>
  <c r="V54" i="13" s="1"/>
  <c r="W54" i="13" s="1"/>
  <c r="AE53" i="13"/>
  <c r="AD53" i="13"/>
  <c r="X53" i="13" s="1"/>
  <c r="T53" i="13"/>
  <c r="AE52" i="13"/>
  <c r="AD52" i="13"/>
  <c r="X52" i="13" s="1"/>
  <c r="T52" i="13"/>
  <c r="U52" i="13" s="1"/>
  <c r="AE51" i="13"/>
  <c r="AD51" i="13"/>
  <c r="X51" i="13" s="1"/>
  <c r="T51" i="13"/>
  <c r="AE50" i="13"/>
  <c r="AD50" i="13"/>
  <c r="X50" i="13" s="1"/>
  <c r="T50" i="13"/>
  <c r="V50" i="13" s="1"/>
  <c r="W50" i="13" s="1"/>
  <c r="AE49" i="13"/>
  <c r="AD49" i="13"/>
  <c r="X49" i="13" s="1"/>
  <c r="T49" i="13"/>
  <c r="U49" i="13" s="1"/>
  <c r="AE48" i="13"/>
  <c r="AD48" i="13"/>
  <c r="X48" i="13" s="1"/>
  <c r="T48" i="13"/>
  <c r="V48" i="13" s="1"/>
  <c r="W48" i="13" s="1"/>
  <c r="AE47" i="13"/>
  <c r="AD47" i="13"/>
  <c r="X47" i="13" s="1"/>
  <c r="T47" i="13"/>
  <c r="AE46" i="13"/>
  <c r="AD46" i="13"/>
  <c r="X46" i="13" s="1"/>
  <c r="T46" i="13"/>
  <c r="V46" i="13" s="1"/>
  <c r="W46" i="13" s="1"/>
  <c r="AE45" i="13"/>
  <c r="AD45" i="13"/>
  <c r="X45" i="13" s="1"/>
  <c r="T45" i="13"/>
  <c r="U45" i="13" s="1"/>
  <c r="AE44" i="13"/>
  <c r="AD44" i="13"/>
  <c r="X44" i="13" s="1"/>
  <c r="T44" i="13"/>
  <c r="U44" i="13" s="1"/>
  <c r="AE43" i="13"/>
  <c r="AD43" i="13"/>
  <c r="X43" i="13" s="1"/>
  <c r="T43" i="13"/>
  <c r="U43" i="13" s="1"/>
  <c r="AE42" i="13"/>
  <c r="AD42" i="13"/>
  <c r="X42" i="13" s="1"/>
  <c r="T42" i="13"/>
  <c r="V42" i="13" s="1"/>
  <c r="W42" i="13" s="1"/>
  <c r="AE41" i="13"/>
  <c r="AD41" i="13"/>
  <c r="X41" i="13" s="1"/>
  <c r="T41" i="13"/>
  <c r="U41" i="13" s="1"/>
  <c r="AE40" i="13"/>
  <c r="AD40" i="13"/>
  <c r="X40" i="13" s="1"/>
  <c r="T40" i="13"/>
  <c r="V40" i="13" s="1"/>
  <c r="W40" i="13" s="1"/>
  <c r="AE39" i="13"/>
  <c r="AD39" i="13"/>
  <c r="X39" i="13" s="1"/>
  <c r="T39" i="13"/>
  <c r="AE38" i="13"/>
  <c r="AD38" i="13"/>
  <c r="X38" i="13" s="1"/>
  <c r="T38" i="13"/>
  <c r="V38" i="13" s="1"/>
  <c r="W38" i="13" s="1"/>
  <c r="AE37" i="13"/>
  <c r="AD37" i="13"/>
  <c r="X37" i="13" s="1"/>
  <c r="T37" i="13"/>
  <c r="V37" i="13" s="1"/>
  <c r="AE36" i="13"/>
  <c r="AD36" i="13"/>
  <c r="X36" i="13" s="1"/>
  <c r="T36" i="13"/>
  <c r="V36" i="13" s="1"/>
  <c r="Y36" i="13" s="1"/>
  <c r="AE35" i="13"/>
  <c r="AD35" i="13"/>
  <c r="X35" i="13" s="1"/>
  <c r="T35" i="13"/>
  <c r="U35" i="13" s="1"/>
  <c r="AE34" i="13"/>
  <c r="AD34" i="13"/>
  <c r="X34" i="13" s="1"/>
  <c r="T34" i="13"/>
  <c r="V34" i="13" s="1"/>
  <c r="W34" i="13" s="1"/>
  <c r="AE33" i="13"/>
  <c r="AD33" i="13"/>
  <c r="X33" i="13" s="1"/>
  <c r="T33" i="13"/>
  <c r="V33" i="13" s="1"/>
  <c r="AE32" i="13"/>
  <c r="AD32" i="13"/>
  <c r="X32" i="13" s="1"/>
  <c r="T32" i="13"/>
  <c r="U32" i="13" s="1"/>
  <c r="AE31" i="13"/>
  <c r="AD31" i="13"/>
  <c r="X31" i="13" s="1"/>
  <c r="T31" i="13"/>
  <c r="U31" i="13" s="1"/>
  <c r="AE30" i="13"/>
  <c r="AD30" i="13"/>
  <c r="X30" i="13" s="1"/>
  <c r="T30" i="13"/>
  <c r="V30" i="13" s="1"/>
  <c r="W30" i="13" s="1"/>
  <c r="AE29" i="13"/>
  <c r="AD29" i="13"/>
  <c r="X29" i="13" s="1"/>
  <c r="T29" i="13"/>
  <c r="V29" i="13" s="1"/>
  <c r="AE28" i="13"/>
  <c r="AD28" i="13"/>
  <c r="X28" i="13" s="1"/>
  <c r="T28" i="13"/>
  <c r="U28" i="13" s="1"/>
  <c r="AE27" i="13"/>
  <c r="AD27" i="13"/>
  <c r="X27" i="13" s="1"/>
  <c r="T27" i="13"/>
  <c r="V27" i="13" s="1"/>
  <c r="W27" i="13" s="1"/>
  <c r="T26" i="13"/>
  <c r="O26" i="13"/>
  <c r="T25" i="13"/>
  <c r="T24" i="13"/>
  <c r="T23" i="13"/>
  <c r="T22" i="13"/>
  <c r="T21" i="13"/>
  <c r="AE20" i="13"/>
  <c r="AE19" i="13" s="1"/>
  <c r="AD20" i="13"/>
  <c r="X20" i="13" s="1"/>
  <c r="T20" i="13"/>
  <c r="V20" i="13" s="1"/>
  <c r="W20" i="13" s="1"/>
  <c r="T19" i="13"/>
  <c r="O19" i="13"/>
  <c r="AE17" i="13"/>
  <c r="X17" i="13"/>
  <c r="T17" i="13"/>
  <c r="V17" i="13" s="1"/>
  <c r="AE16" i="13"/>
  <c r="AD16" i="13"/>
  <c r="X16" i="13" s="1"/>
  <c r="T16" i="13"/>
  <c r="V16" i="13" s="1"/>
  <c r="W16" i="13" s="1"/>
  <c r="AC15" i="13"/>
  <c r="T15" i="13"/>
  <c r="O15" i="13"/>
  <c r="T14" i="13"/>
  <c r="T13" i="13"/>
  <c r="AA18" i="12" l="1"/>
  <c r="AB19" i="12"/>
  <c r="AC84" i="12"/>
  <c r="AB16" i="12"/>
  <c r="AD84" i="12"/>
  <c r="AE85" i="12"/>
  <c r="AF13" i="7"/>
  <c r="AD12" i="7"/>
  <c r="AD11" i="7" s="1"/>
  <c r="AF14" i="7"/>
  <c r="AG14" i="7" s="1"/>
  <c r="AE26" i="7"/>
  <c r="AF26" i="7" s="1"/>
  <c r="AG26" i="7" s="1"/>
  <c r="AA25" i="12"/>
  <c r="AF26" i="12"/>
  <c r="AC77" i="12"/>
  <c r="AD77" i="12" s="1"/>
  <c r="AE77" i="12" s="1"/>
  <c r="AF77" i="12" s="1"/>
  <c r="AB44" i="12"/>
  <c r="AB25" i="12" s="1"/>
  <c r="AC63" i="12"/>
  <c r="AD63" i="12" s="1"/>
  <c r="AE63" i="12" s="1"/>
  <c r="AF63" i="12" s="1"/>
  <c r="AD68" i="12"/>
  <c r="AE68" i="12" s="1"/>
  <c r="AF68" i="12" s="1"/>
  <c r="AD64" i="12"/>
  <c r="AE64" i="12" s="1"/>
  <c r="AF64" i="12" s="1"/>
  <c r="Y74" i="13"/>
  <c r="Y118" i="13"/>
  <c r="AG71" i="14"/>
  <c r="AF38" i="14"/>
  <c r="AC73" i="14"/>
  <c r="AC71" i="14" s="1"/>
  <c r="AA23" i="14"/>
  <c r="AA12" i="14" s="1"/>
  <c r="AC30" i="14"/>
  <c r="AF30" i="14" s="1"/>
  <c r="AB17" i="14"/>
  <c r="V52" i="13"/>
  <c r="U72" i="13"/>
  <c r="Y54" i="13"/>
  <c r="Y112" i="13"/>
  <c r="Z112" i="13" s="1"/>
  <c r="AA112" i="13" s="1"/>
  <c r="V57" i="13"/>
  <c r="W57" i="13" s="1"/>
  <c r="V114" i="13"/>
  <c r="W114" i="13" s="1"/>
  <c r="V45" i="13"/>
  <c r="W45" i="13" s="1"/>
  <c r="Y46" i="13"/>
  <c r="Z46" i="13" s="1"/>
  <c r="Y95" i="13"/>
  <c r="U120" i="13"/>
  <c r="U88" i="13"/>
  <c r="Y48" i="13"/>
  <c r="Z48" i="13" s="1"/>
  <c r="U54" i="13"/>
  <c r="Y62" i="13"/>
  <c r="Y126" i="13"/>
  <c r="Z126" i="13" s="1"/>
  <c r="AA126" i="13" s="1"/>
  <c r="Y93" i="13"/>
  <c r="Z93" i="13" s="1"/>
  <c r="AA93" i="13" s="1"/>
  <c r="AE15" i="13"/>
  <c r="V44" i="13"/>
  <c r="Y70" i="13"/>
  <c r="V101" i="13"/>
  <c r="W101" i="13" s="1"/>
  <c r="U106" i="13"/>
  <c r="U108" i="13"/>
  <c r="U118" i="13"/>
  <c r="Y68" i="13"/>
  <c r="Z68" i="13" s="1"/>
  <c r="AA68" i="13" s="1"/>
  <c r="Y108" i="13"/>
  <c r="Y42" i="13"/>
  <c r="V64" i="13"/>
  <c r="W64" i="13" s="1"/>
  <c r="V76" i="13"/>
  <c r="W76" i="13" s="1"/>
  <c r="V79" i="13"/>
  <c r="W79" i="13" s="1"/>
  <c r="U80" i="13"/>
  <c r="Y86" i="13"/>
  <c r="V102" i="13"/>
  <c r="W102" i="13" s="1"/>
  <c r="U103" i="13"/>
  <c r="Y104" i="13"/>
  <c r="U128" i="13"/>
  <c r="V132" i="13"/>
  <c r="W132" i="13" s="1"/>
  <c r="U135" i="13"/>
  <c r="V136" i="13"/>
  <c r="W136" i="13" s="1"/>
  <c r="U137" i="13"/>
  <c r="Y34" i="13"/>
  <c r="Z34" i="13" s="1"/>
  <c r="AB34" i="13" s="1"/>
  <c r="U36" i="13"/>
  <c r="U40" i="13"/>
  <c r="U84" i="13"/>
  <c r="U16" i="13"/>
  <c r="V28" i="13"/>
  <c r="W28" i="13" s="1"/>
  <c r="U29" i="13"/>
  <c r="Y38" i="13"/>
  <c r="Z38" i="13" s="1"/>
  <c r="V92" i="13"/>
  <c r="W92" i="13" s="1"/>
  <c r="V94" i="13"/>
  <c r="W94" i="13" s="1"/>
  <c r="U95" i="13"/>
  <c r="Y99" i="13"/>
  <c r="Z99" i="13" s="1"/>
  <c r="AB99" i="13" s="1"/>
  <c r="AC99" i="13" s="1"/>
  <c r="Y103" i="13"/>
  <c r="Z103" i="13" s="1"/>
  <c r="AB103" i="13" s="1"/>
  <c r="AC103" i="13" s="1"/>
  <c r="V110" i="13"/>
  <c r="W110" i="13" s="1"/>
  <c r="Y120" i="13"/>
  <c r="U122" i="13"/>
  <c r="Y124" i="13"/>
  <c r="Z124" i="13" s="1"/>
  <c r="AB124" i="13" s="1"/>
  <c r="AC124" i="13" s="1"/>
  <c r="U126" i="13"/>
  <c r="Y44" i="13"/>
  <c r="Y80" i="13"/>
  <c r="Z80" i="13" s="1"/>
  <c r="AB80" i="13" s="1"/>
  <c r="Y97" i="13"/>
  <c r="Z97" i="13" s="1"/>
  <c r="AA97" i="13" s="1"/>
  <c r="Y116" i="13"/>
  <c r="Y133" i="13"/>
  <c r="W133" i="13"/>
  <c r="W56" i="13"/>
  <c r="Y56" i="13"/>
  <c r="Y122" i="13"/>
  <c r="Y20" i="13"/>
  <c r="Y19" i="13" s="1"/>
  <c r="U20" i="13"/>
  <c r="U48" i="13"/>
  <c r="V77" i="13"/>
  <c r="W77" i="13" s="1"/>
  <c r="U27" i="13"/>
  <c r="Y45" i="13"/>
  <c r="Z45" i="13" s="1"/>
  <c r="AB45" i="13" s="1"/>
  <c r="U46" i="13"/>
  <c r="U56" i="13"/>
  <c r="V60" i="13"/>
  <c r="Y66" i="13"/>
  <c r="Z66" i="13" s="1"/>
  <c r="AB66" i="13" s="1"/>
  <c r="U68" i="13"/>
  <c r="U70" i="13"/>
  <c r="Y72" i="13"/>
  <c r="Z72" i="13" s="1"/>
  <c r="AB72" i="13" s="1"/>
  <c r="V73" i="13"/>
  <c r="W73" i="13" s="1"/>
  <c r="U78" i="13"/>
  <c r="V85" i="13"/>
  <c r="W85" i="13" s="1"/>
  <c r="U86" i="13"/>
  <c r="V89" i="13"/>
  <c r="W89" i="13" s="1"/>
  <c r="U90" i="13"/>
  <c r="U93" i="13"/>
  <c r="U97" i="13"/>
  <c r="U99" i="13"/>
  <c r="Y106" i="13"/>
  <c r="Y114" i="13"/>
  <c r="V115" i="13"/>
  <c r="W115" i="13" s="1"/>
  <c r="U116" i="13"/>
  <c r="Y128" i="13"/>
  <c r="U133" i="13"/>
  <c r="U38" i="13"/>
  <c r="Y58" i="13"/>
  <c r="Z58" i="13" s="1"/>
  <c r="AA58" i="13" s="1"/>
  <c r="U62" i="13"/>
  <c r="V65" i="13"/>
  <c r="W65" i="13" s="1"/>
  <c r="Y78" i="13"/>
  <c r="Z78" i="13" s="1"/>
  <c r="AA78" i="13" s="1"/>
  <c r="Y79" i="13"/>
  <c r="Z79" i="13" s="1"/>
  <c r="AE26" i="13"/>
  <c r="V31" i="13"/>
  <c r="W31" i="13" s="1"/>
  <c r="Y40" i="13"/>
  <c r="Z40" i="13" s="1"/>
  <c r="AA40" i="13" s="1"/>
  <c r="V41" i="13"/>
  <c r="W41" i="13" s="1"/>
  <c r="O12" i="13"/>
  <c r="AE12" i="13" s="1"/>
  <c r="Y16" i="13"/>
  <c r="Z16" i="13" s="1"/>
  <c r="U17" i="13"/>
  <c r="V32" i="13"/>
  <c r="W32" i="13" s="1"/>
  <c r="U33" i="13"/>
  <c r="V49" i="13"/>
  <c r="W49" i="13" s="1"/>
  <c r="W78" i="13"/>
  <c r="V81" i="13"/>
  <c r="W81" i="13" s="1"/>
  <c r="U82" i="13"/>
  <c r="Y84" i="13"/>
  <c r="Z84" i="13" s="1"/>
  <c r="AA84" i="13" s="1"/>
  <c r="Y88" i="13"/>
  <c r="Z88" i="13" s="1"/>
  <c r="AA88" i="13" s="1"/>
  <c r="U104" i="13"/>
  <c r="U112" i="13"/>
  <c r="V123" i="13"/>
  <c r="W123" i="13" s="1"/>
  <c r="U124" i="13"/>
  <c r="Y27" i="13"/>
  <c r="Z27" i="13" s="1"/>
  <c r="AB27" i="13" s="1"/>
  <c r="Y28" i="13"/>
  <c r="Z28" i="13" s="1"/>
  <c r="AB28" i="13" s="1"/>
  <c r="Y94" i="13"/>
  <c r="Z94" i="13" s="1"/>
  <c r="AA94" i="13" s="1"/>
  <c r="W37" i="13"/>
  <c r="Y37" i="13"/>
  <c r="Z44" i="13"/>
  <c r="Y30" i="13"/>
  <c r="Z36" i="13"/>
  <c r="AB36" i="13" s="1"/>
  <c r="W17" i="13"/>
  <c r="Y17" i="13"/>
  <c r="W33" i="13"/>
  <c r="Y33" i="13"/>
  <c r="W29" i="13"/>
  <c r="Y29" i="13"/>
  <c r="Z42" i="13"/>
  <c r="AA42" i="13" s="1"/>
  <c r="Z54" i="13"/>
  <c r="AA54" i="13" s="1"/>
  <c r="U59" i="13"/>
  <c r="V59" i="13"/>
  <c r="W59" i="13" s="1"/>
  <c r="U39" i="13"/>
  <c r="V39" i="13"/>
  <c r="W39" i="13" s="1"/>
  <c r="Y52" i="13"/>
  <c r="W52" i="13"/>
  <c r="V53" i="13"/>
  <c r="W53" i="13" s="1"/>
  <c r="U53" i="13"/>
  <c r="Z56" i="13"/>
  <c r="U30" i="13"/>
  <c r="U34" i="13"/>
  <c r="V35" i="13"/>
  <c r="W35" i="13" s="1"/>
  <c r="W36" i="13"/>
  <c r="U37" i="13"/>
  <c r="U42" i="13"/>
  <c r="V43" i="13"/>
  <c r="W43" i="13" s="1"/>
  <c r="W44" i="13"/>
  <c r="Y50" i="13"/>
  <c r="U51" i="13"/>
  <c r="V51" i="13"/>
  <c r="W51" i="13" s="1"/>
  <c r="Y57" i="13"/>
  <c r="Z62" i="13"/>
  <c r="AB62" i="13" s="1"/>
  <c r="AC62" i="13" s="1"/>
  <c r="Y69" i="13"/>
  <c r="Z74" i="13"/>
  <c r="AA74" i="13" s="1"/>
  <c r="U47" i="13"/>
  <c r="V47" i="13"/>
  <c r="W47" i="13" s="1"/>
  <c r="Y60" i="13"/>
  <c r="W60" i="13"/>
  <c r="V61" i="13"/>
  <c r="W61" i="13" s="1"/>
  <c r="U61" i="13"/>
  <c r="Z70" i="13"/>
  <c r="AB70" i="13" s="1"/>
  <c r="AC70" i="13" s="1"/>
  <c r="V55" i="13"/>
  <c r="W55" i="13" s="1"/>
  <c r="V63" i="13"/>
  <c r="W63" i="13" s="1"/>
  <c r="V71" i="13"/>
  <c r="W71" i="13" s="1"/>
  <c r="Y82" i="13"/>
  <c r="V83" i="13"/>
  <c r="W83" i="13" s="1"/>
  <c r="U83" i="13"/>
  <c r="Z86" i="13"/>
  <c r="AB86" i="13" s="1"/>
  <c r="AC86" i="13" s="1"/>
  <c r="V87" i="13"/>
  <c r="W87" i="13" s="1"/>
  <c r="U87" i="13"/>
  <c r="Z95" i="13"/>
  <c r="V67" i="13"/>
  <c r="W67" i="13" s="1"/>
  <c r="W68" i="13"/>
  <c r="U69" i="13"/>
  <c r="V75" i="13"/>
  <c r="W75" i="13" s="1"/>
  <c r="Y90" i="13"/>
  <c r="V91" i="13"/>
  <c r="W91" i="13" s="1"/>
  <c r="U91" i="13"/>
  <c r="Y98" i="13"/>
  <c r="U50" i="13"/>
  <c r="U58" i="13"/>
  <c r="U66" i="13"/>
  <c r="U74" i="13"/>
  <c r="V100" i="13"/>
  <c r="W100" i="13" s="1"/>
  <c r="U109" i="13"/>
  <c r="V109" i="13"/>
  <c r="W109" i="13" s="1"/>
  <c r="Z118" i="13"/>
  <c r="AB118" i="13" s="1"/>
  <c r="Y119" i="13"/>
  <c r="Z120" i="13"/>
  <c r="AB120" i="13" s="1"/>
  <c r="Z114" i="13"/>
  <c r="AA114" i="13" s="1"/>
  <c r="Z116" i="13"/>
  <c r="AB116" i="13" s="1"/>
  <c r="AC116" i="13" s="1"/>
  <c r="U117" i="13"/>
  <c r="V117" i="13"/>
  <c r="W117" i="13" s="1"/>
  <c r="Y127" i="13"/>
  <c r="V96" i="13"/>
  <c r="W96" i="13" s="1"/>
  <c r="W97" i="13"/>
  <c r="U98" i="13"/>
  <c r="Z104" i="13"/>
  <c r="V107" i="13"/>
  <c r="W107" i="13" s="1"/>
  <c r="Y110" i="13"/>
  <c r="V111" i="13"/>
  <c r="U111" i="13"/>
  <c r="U105" i="13"/>
  <c r="V105" i="13"/>
  <c r="W105" i="13" s="1"/>
  <c r="Z108" i="13"/>
  <c r="Y135" i="13"/>
  <c r="W118" i="13"/>
  <c r="U119" i="13"/>
  <c r="Z122" i="13"/>
  <c r="V125" i="13"/>
  <c r="W125" i="13" s="1"/>
  <c r="W126" i="13"/>
  <c r="U127" i="13"/>
  <c r="AE131" i="13"/>
  <c r="V134" i="13"/>
  <c r="W134" i="13" s="1"/>
  <c r="Y136" i="13"/>
  <c r="Y138" i="13"/>
  <c r="V113" i="13"/>
  <c r="W113" i="13" s="1"/>
  <c r="V121" i="13"/>
  <c r="W121" i="13" s="1"/>
  <c r="V129" i="13"/>
  <c r="W129" i="13" s="1"/>
  <c r="Z133" i="13"/>
  <c r="AA133" i="13" s="1"/>
  <c r="Y137" i="13"/>
  <c r="W137" i="13"/>
  <c r="U138" i="13"/>
  <c r="AA12" i="12" l="1"/>
  <c r="AB18" i="12"/>
  <c r="AC19" i="12"/>
  <c r="AF85" i="12"/>
  <c r="AF84" i="12" s="1"/>
  <c r="AE84" i="12"/>
  <c r="AC16" i="12"/>
  <c r="AB15" i="12"/>
  <c r="AE12" i="7"/>
  <c r="AE11" i="7" s="1"/>
  <c r="AG13" i="7"/>
  <c r="AG12" i="7" s="1"/>
  <c r="AG11" i="7" s="1"/>
  <c r="AF12" i="7"/>
  <c r="AF11" i="7" s="1"/>
  <c r="AC44" i="12"/>
  <c r="AC25" i="12" s="1"/>
  <c r="Y64" i="13"/>
  <c r="Z64" i="13" s="1"/>
  <c r="AA64" i="13" s="1"/>
  <c r="AB40" i="13"/>
  <c r="AC40" i="13" s="1"/>
  <c r="AF40" i="13" s="1"/>
  <c r="Y39" i="13"/>
  <c r="Y92" i="13"/>
  <c r="Z92" i="13" s="1"/>
  <c r="AA92" i="13" s="1"/>
  <c r="Y132" i="13"/>
  <c r="Z132" i="13" s="1"/>
  <c r="AB132" i="13" s="1"/>
  <c r="Y115" i="13"/>
  <c r="Y89" i="13"/>
  <c r="Z89" i="13" s="1"/>
  <c r="AA89" i="13" s="1"/>
  <c r="Y77" i="13"/>
  <c r="Y102" i="13"/>
  <c r="Z102" i="13" s="1"/>
  <c r="AB102" i="13" s="1"/>
  <c r="Y76" i="13"/>
  <c r="Z76" i="13" s="1"/>
  <c r="Z20" i="13"/>
  <c r="Z19" i="13" s="1"/>
  <c r="AA46" i="13"/>
  <c r="AF46" i="13" s="1"/>
  <c r="Y101" i="13"/>
  <c r="Z101" i="13" s="1"/>
  <c r="AB46" i="13"/>
  <c r="AC46" i="13" s="1"/>
  <c r="AA120" i="13"/>
  <c r="AF73" i="14"/>
  <c r="AF71" i="14" s="1"/>
  <c r="AF23" i="14"/>
  <c r="AC23" i="14"/>
  <c r="AG23" i="14"/>
  <c r="AB68" i="13"/>
  <c r="AC68" i="13" s="1"/>
  <c r="AF68" i="13" s="1"/>
  <c r="AC17" i="14"/>
  <c r="AF17" i="14"/>
  <c r="AB12" i="14"/>
  <c r="AG17" i="14"/>
  <c r="Y91" i="13"/>
  <c r="Z91" i="13" s="1"/>
  <c r="AA91" i="13" s="1"/>
  <c r="Y59" i="13"/>
  <c r="Y41" i="13"/>
  <c r="Z41" i="13" s="1"/>
  <c r="AA41" i="13" s="1"/>
  <c r="AB112" i="13"/>
  <c r="AC112" i="13" s="1"/>
  <c r="AF112" i="13" s="1"/>
  <c r="AB94" i="13"/>
  <c r="AC94" i="13" s="1"/>
  <c r="AF94" i="13" s="1"/>
  <c r="Y109" i="13"/>
  <c r="Y63" i="13"/>
  <c r="Z63" i="13" s="1"/>
  <c r="AB63" i="13" s="1"/>
  <c r="AC63" i="13" s="1"/>
  <c r="AB88" i="13"/>
  <c r="AC88" i="13" s="1"/>
  <c r="AF88" i="13" s="1"/>
  <c r="Y43" i="13"/>
  <c r="Z43" i="13" s="1"/>
  <c r="AA43" i="13" s="1"/>
  <c r="AB74" i="13"/>
  <c r="AC74" i="13" s="1"/>
  <c r="AF74" i="13" s="1"/>
  <c r="AB78" i="13"/>
  <c r="AA38" i="13"/>
  <c r="AB38" i="13"/>
  <c r="AC38" i="13" s="1"/>
  <c r="AA103" i="13"/>
  <c r="AF103" i="13" s="1"/>
  <c r="AA70" i="13"/>
  <c r="AF70" i="13" s="1"/>
  <c r="AA122" i="13"/>
  <c r="AA116" i="13"/>
  <c r="AF116" i="13" s="1"/>
  <c r="Y71" i="13"/>
  <c r="AA62" i="13"/>
  <c r="AF62" i="13" s="1"/>
  <c r="AA36" i="13"/>
  <c r="AC78" i="13"/>
  <c r="AF78" i="13" s="1"/>
  <c r="Z15" i="13"/>
  <c r="AA16" i="13"/>
  <c r="AA15" i="13" s="1"/>
  <c r="Y123" i="13"/>
  <c r="Y65" i="13"/>
  <c r="Y117" i="13"/>
  <c r="Z117" i="13" s="1"/>
  <c r="Y113" i="13"/>
  <c r="Z113" i="13" s="1"/>
  <c r="Z128" i="13"/>
  <c r="AB128" i="13" s="1"/>
  <c r="AC128" i="13" s="1"/>
  <c r="AB126" i="13"/>
  <c r="AC126" i="13" s="1"/>
  <c r="AF126" i="13" s="1"/>
  <c r="Z106" i="13"/>
  <c r="AA106" i="13" s="1"/>
  <c r="AB95" i="13"/>
  <c r="AC95" i="13" s="1"/>
  <c r="AA86" i="13"/>
  <c r="AF86" i="13" s="1"/>
  <c r="Y85" i="13"/>
  <c r="Z85" i="13" s="1"/>
  <c r="AB85" i="13" s="1"/>
  <c r="Y75" i="13"/>
  <c r="Z75" i="13" s="1"/>
  <c r="AA75" i="13" s="1"/>
  <c r="AC45" i="13"/>
  <c r="AA56" i="13"/>
  <c r="AB42" i="13"/>
  <c r="AC42" i="13" s="1"/>
  <c r="AF42" i="13" s="1"/>
  <c r="Y81" i="13"/>
  <c r="Z81" i="13" s="1"/>
  <c r="Y32" i="13"/>
  <c r="Z32" i="13" s="1"/>
  <c r="Y134" i="13"/>
  <c r="Y131" i="13" s="1"/>
  <c r="Y100" i="13"/>
  <c r="Z100" i="13" s="1"/>
  <c r="AA124" i="13"/>
  <c r="AF124" i="13" s="1"/>
  <c r="Y83" i="13"/>
  <c r="Z83" i="13" s="1"/>
  <c r="AA45" i="13"/>
  <c r="AB56" i="13"/>
  <c r="AC56" i="13" s="1"/>
  <c r="AC34" i="13"/>
  <c r="Y31" i="13"/>
  <c r="Y49" i="13"/>
  <c r="Z49" i="13" s="1"/>
  <c r="AA99" i="13"/>
  <c r="AF99" i="13" s="1"/>
  <c r="AA95" i="13"/>
  <c r="AC66" i="13"/>
  <c r="Y73" i="13"/>
  <c r="Z115" i="13"/>
  <c r="AB115" i="13" s="1"/>
  <c r="AC115" i="13" s="1"/>
  <c r="AB133" i="13"/>
  <c r="AC133" i="13" s="1"/>
  <c r="AF133" i="13" s="1"/>
  <c r="Z136" i="13"/>
  <c r="AB136" i="13" s="1"/>
  <c r="Y129" i="13"/>
  <c r="AB122" i="13"/>
  <c r="AC122" i="13" s="1"/>
  <c r="AB108" i="13"/>
  <c r="AC108" i="13" s="1"/>
  <c r="Y125" i="13"/>
  <c r="AA132" i="13"/>
  <c r="Y121" i="13"/>
  <c r="Y105" i="13"/>
  <c r="Z110" i="13"/>
  <c r="AB110" i="13" s="1"/>
  <c r="AB114" i="13"/>
  <c r="AC114" i="13" s="1"/>
  <c r="AF114" i="13" s="1"/>
  <c r="AA118" i="13"/>
  <c r="Y96" i="13"/>
  <c r="AB93" i="13"/>
  <c r="AC93" i="13" s="1"/>
  <c r="AF93" i="13" s="1"/>
  <c r="AB84" i="13"/>
  <c r="AC84" i="13" s="1"/>
  <c r="AF84" i="13" s="1"/>
  <c r="AA72" i="13"/>
  <c r="Z98" i="13"/>
  <c r="AA98" i="13" s="1"/>
  <c r="AB97" i="13"/>
  <c r="AC97" i="13" s="1"/>
  <c r="AF97" i="13" s="1"/>
  <c r="Z90" i="13"/>
  <c r="Y55" i="13"/>
  <c r="AC80" i="13"/>
  <c r="AA80" i="13"/>
  <c r="Z82" i="13"/>
  <c r="AB82" i="13" s="1"/>
  <c r="AC82" i="13" s="1"/>
  <c r="Z57" i="13"/>
  <c r="AB57" i="13" s="1"/>
  <c r="AC72" i="13"/>
  <c r="AA66" i="13"/>
  <c r="Y47" i="13"/>
  <c r="AB58" i="13"/>
  <c r="AC58" i="13" s="1"/>
  <c r="AF58" i="13" s="1"/>
  <c r="AB54" i="13"/>
  <c r="AC54" i="13" s="1"/>
  <c r="AF54" i="13" s="1"/>
  <c r="Y35" i="13"/>
  <c r="AA34" i="13"/>
  <c r="AF34" i="13" s="1"/>
  <c r="AC36" i="13"/>
  <c r="AF36" i="13" s="1"/>
  <c r="AC28" i="13"/>
  <c r="AB44" i="13"/>
  <c r="AC44" i="13" s="1"/>
  <c r="AA20" i="13"/>
  <c r="AB16" i="13"/>
  <c r="AB15" i="13" s="1"/>
  <c r="Z138" i="13"/>
  <c r="Z137" i="13"/>
  <c r="AA137" i="13" s="1"/>
  <c r="Z109" i="13"/>
  <c r="AA109" i="13" s="1"/>
  <c r="Z135" i="13"/>
  <c r="AA135" i="13" s="1"/>
  <c r="AA104" i="13"/>
  <c r="Z127" i="13"/>
  <c r="AA127" i="13" s="1"/>
  <c r="AC120" i="13"/>
  <c r="AF120" i="13" s="1"/>
  <c r="AC118" i="13"/>
  <c r="AA108" i="13"/>
  <c r="Y87" i="13"/>
  <c r="Y107" i="13"/>
  <c r="AB64" i="13"/>
  <c r="AC64" i="13" s="1"/>
  <c r="AF64" i="13" s="1"/>
  <c r="Z59" i="13"/>
  <c r="AA59" i="13" s="1"/>
  <c r="Z39" i="13"/>
  <c r="AB39" i="13" s="1"/>
  <c r="Z69" i="13"/>
  <c r="AB69" i="13" s="1"/>
  <c r="AA48" i="13"/>
  <c r="AB79" i="13"/>
  <c r="AC79" i="13" s="1"/>
  <c r="Z29" i="13"/>
  <c r="AB29" i="13" s="1"/>
  <c r="Z33" i="13"/>
  <c r="AA33" i="13" s="1"/>
  <c r="Y53" i="13"/>
  <c r="AA27" i="13"/>
  <c r="AA44" i="13"/>
  <c r="Z71" i="13"/>
  <c r="AB71" i="13" s="1"/>
  <c r="AA102" i="13"/>
  <c r="Z60" i="13"/>
  <c r="AB60" i="13" s="1"/>
  <c r="AC60" i="13" s="1"/>
  <c r="AB76" i="13"/>
  <c r="AC76" i="13" s="1"/>
  <c r="AB48" i="13"/>
  <c r="AC48" i="13" s="1"/>
  <c r="AA79" i="13"/>
  <c r="AA28" i="13"/>
  <c r="AC27" i="13"/>
  <c r="Z37" i="13"/>
  <c r="AB37" i="13" s="1"/>
  <c r="W111" i="13"/>
  <c r="Y111" i="13"/>
  <c r="AB104" i="13"/>
  <c r="AC104" i="13" s="1"/>
  <c r="Z119" i="13"/>
  <c r="AA119" i="13" s="1"/>
  <c r="Z77" i="13"/>
  <c r="AA77" i="13" s="1"/>
  <c r="Y67" i="13"/>
  <c r="Y51" i="13"/>
  <c r="Z50" i="13"/>
  <c r="AA50" i="13" s="1"/>
  <c r="AA76" i="13"/>
  <c r="Z52" i="13"/>
  <c r="AB52" i="13" s="1"/>
  <c r="AC52" i="13" s="1"/>
  <c r="Y61" i="13"/>
  <c r="Z17" i="13"/>
  <c r="Z30" i="13"/>
  <c r="AA30" i="13" s="1"/>
  <c r="Y15" i="13"/>
  <c r="AB12" i="12" l="1"/>
  <c r="AC18" i="12"/>
  <c r="AD19" i="12"/>
  <c r="AD44" i="12"/>
  <c r="AD25" i="12" s="1"/>
  <c r="AC15" i="12"/>
  <c r="AD16" i="12"/>
  <c r="AD15" i="12" s="1"/>
  <c r="AC132" i="13"/>
  <c r="AC102" i="13"/>
  <c r="AB20" i="13"/>
  <c r="AB19" i="13" s="1"/>
  <c r="AF66" i="13"/>
  <c r="AB32" i="13"/>
  <c r="AC32" i="13" s="1"/>
  <c r="AB101" i="13"/>
  <c r="AC101" i="13" s="1"/>
  <c r="AA101" i="13"/>
  <c r="AF102" i="13"/>
  <c r="AA32" i="13"/>
  <c r="AF12" i="14"/>
  <c r="AC12" i="14"/>
  <c r="AF122" i="13"/>
  <c r="AF95" i="13"/>
  <c r="AF72" i="13"/>
  <c r="AF45" i="13"/>
  <c r="AF28" i="13"/>
  <c r="AA85" i="13"/>
  <c r="AB49" i="13"/>
  <c r="Z134" i="13"/>
  <c r="AB134" i="13" s="1"/>
  <c r="AB106" i="13"/>
  <c r="AC106" i="13" s="1"/>
  <c r="AF106" i="13" s="1"/>
  <c r="AF38" i="13"/>
  <c r="AG16" i="13"/>
  <c r="AB81" i="13"/>
  <c r="AC81" i="13" s="1"/>
  <c r="AB59" i="13"/>
  <c r="AC59" i="13" s="1"/>
  <c r="AF59" i="13" s="1"/>
  <c r="AA82" i="13"/>
  <c r="AF82" i="13" s="1"/>
  <c r="AF108" i="13"/>
  <c r="AF16" i="13"/>
  <c r="AB91" i="13"/>
  <c r="AC91" i="13" s="1"/>
  <c r="AF91" i="13" s="1"/>
  <c r="AA29" i="13"/>
  <c r="AF48" i="13"/>
  <c r="AB137" i="13"/>
  <c r="AC137" i="13" s="1"/>
  <c r="AF137" i="13" s="1"/>
  <c r="AB33" i="13"/>
  <c r="AC33" i="13" s="1"/>
  <c r="AF33" i="13" s="1"/>
  <c r="AA136" i="13"/>
  <c r="AA39" i="13"/>
  <c r="AA52" i="13"/>
  <c r="AF52" i="13" s="1"/>
  <c r="AC49" i="13"/>
  <c r="AB83" i="13"/>
  <c r="AC83" i="13" s="1"/>
  <c r="AA63" i="13"/>
  <c r="AF63" i="13" s="1"/>
  <c r="AF79" i="13"/>
  <c r="AF44" i="13"/>
  <c r="AA49" i="13"/>
  <c r="AA115" i="13"/>
  <c r="AF115" i="13" s="1"/>
  <c r="Z31" i="13"/>
  <c r="AB31" i="13" s="1"/>
  <c r="AC31" i="13" s="1"/>
  <c r="Z123" i="13"/>
  <c r="AB123" i="13" s="1"/>
  <c r="AC123" i="13" s="1"/>
  <c r="AA83" i="13"/>
  <c r="AB92" i="13"/>
  <c r="AC92" i="13" s="1"/>
  <c r="AF92" i="13" s="1"/>
  <c r="AA60" i="13"/>
  <c r="AF60" i="13" s="1"/>
  <c r="AC85" i="13"/>
  <c r="AB43" i="13"/>
  <c r="AC43" i="13" s="1"/>
  <c r="AF43" i="13" s="1"/>
  <c r="AF118" i="13"/>
  <c r="Z73" i="13"/>
  <c r="AB73" i="13" s="1"/>
  <c r="AC73" i="13" s="1"/>
  <c r="AA128" i="13"/>
  <c r="AF128" i="13" s="1"/>
  <c r="AF76" i="13"/>
  <c r="AF132" i="13"/>
  <c r="AA81" i="13"/>
  <c r="AA110" i="13"/>
  <c r="AC136" i="13"/>
  <c r="AF56" i="13"/>
  <c r="Z65" i="13"/>
  <c r="AC29" i="13"/>
  <c r="AF104" i="13"/>
  <c r="AB50" i="13"/>
  <c r="AC50" i="13" s="1"/>
  <c r="AF50" i="13" s="1"/>
  <c r="AB119" i="13"/>
  <c r="AC119" i="13" s="1"/>
  <c r="AF119" i="13" s="1"/>
  <c r="AB100" i="13"/>
  <c r="AC100" i="13" s="1"/>
  <c r="Z111" i="13"/>
  <c r="AC37" i="13"/>
  <c r="AA71" i="13"/>
  <c r="AC71" i="13"/>
  <c r="AC69" i="13"/>
  <c r="AA69" i="13"/>
  <c r="AB75" i="13"/>
  <c r="AC75" i="13" s="1"/>
  <c r="AF75" i="13" s="1"/>
  <c r="AB127" i="13"/>
  <c r="AC127" i="13" s="1"/>
  <c r="AF127" i="13" s="1"/>
  <c r="AB135" i="13"/>
  <c r="AC135" i="13" s="1"/>
  <c r="AB109" i="13"/>
  <c r="AC109" i="13" s="1"/>
  <c r="AF109" i="13" s="1"/>
  <c r="AA138" i="13"/>
  <c r="AC57" i="13"/>
  <c r="AB89" i="13"/>
  <c r="AC89" i="13" s="1"/>
  <c r="AF89" i="13" s="1"/>
  <c r="AA90" i="13"/>
  <c r="AB98" i="13"/>
  <c r="AC110" i="13"/>
  <c r="Z125" i="13"/>
  <c r="AA125" i="13" s="1"/>
  <c r="AB113" i="13"/>
  <c r="AC113" i="13" s="1"/>
  <c r="AA117" i="13"/>
  <c r="AA17" i="13"/>
  <c r="AB17" i="13" s="1"/>
  <c r="Z51" i="13"/>
  <c r="AA51" i="13" s="1"/>
  <c r="AA37" i="13"/>
  <c r="AC39" i="13"/>
  <c r="Z107" i="13"/>
  <c r="AB138" i="13"/>
  <c r="AC138" i="13" s="1"/>
  <c r="AA57" i="13"/>
  <c r="AB90" i="13"/>
  <c r="AC90" i="13" s="1"/>
  <c r="Z105" i="13"/>
  <c r="AB105" i="13" s="1"/>
  <c r="Z129" i="13"/>
  <c r="AA129" i="13" s="1"/>
  <c r="AB30" i="13"/>
  <c r="Z67" i="13"/>
  <c r="AB67" i="13" s="1"/>
  <c r="AB77" i="13"/>
  <c r="AC77" i="13" s="1"/>
  <c r="AF77" i="13" s="1"/>
  <c r="AA100" i="13"/>
  <c r="AB41" i="13"/>
  <c r="AC41" i="13" s="1"/>
  <c r="AF41" i="13" s="1"/>
  <c r="Z87" i="13"/>
  <c r="AA87" i="13" s="1"/>
  <c r="AA19" i="13"/>
  <c r="Z35" i="13"/>
  <c r="AF80" i="13"/>
  <c r="AC98" i="13"/>
  <c r="AF98" i="13" s="1"/>
  <c r="Z121" i="13"/>
  <c r="AA121" i="13" s="1"/>
  <c r="AA113" i="13"/>
  <c r="AB117" i="13"/>
  <c r="AC117" i="13" s="1"/>
  <c r="AF27" i="13"/>
  <c r="Z61" i="13"/>
  <c r="Y26" i="13"/>
  <c r="Y12" i="13" s="1"/>
  <c r="Z53" i="13"/>
  <c r="AA53" i="13" s="1"/>
  <c r="Z47" i="13"/>
  <c r="AA47" i="13" s="1"/>
  <c r="Z55" i="13"/>
  <c r="AA55" i="13" s="1"/>
  <c r="Z96" i="13"/>
  <c r="AA96" i="13" s="1"/>
  <c r="AC12" i="12" l="1"/>
  <c r="AE44" i="12"/>
  <c r="AF44" i="12" s="1"/>
  <c r="AF25" i="12" s="1"/>
  <c r="AD18" i="12"/>
  <c r="AD12" i="12" s="1"/>
  <c r="AE19" i="12"/>
  <c r="AE16" i="12"/>
  <c r="AC20" i="13"/>
  <c r="AC19" i="13" s="1"/>
  <c r="AB55" i="13"/>
  <c r="AC55" i="13" s="1"/>
  <c r="AF32" i="13"/>
  <c r="AF101" i="13"/>
  <c r="Z131" i="13"/>
  <c r="AF85" i="13"/>
  <c r="AF117" i="13"/>
  <c r="AF138" i="13"/>
  <c r="AC134" i="13"/>
  <c r="AF81" i="13"/>
  <c r="AF110" i="13"/>
  <c r="AF29" i="13"/>
  <c r="AA134" i="13"/>
  <c r="AA131" i="13" s="1"/>
  <c r="AF39" i="13"/>
  <c r="AF49" i="13"/>
  <c r="AF57" i="13"/>
  <c r="AB51" i="13"/>
  <c r="AC51" i="13" s="1"/>
  <c r="AF51" i="13" s="1"/>
  <c r="AF136" i="13"/>
  <c r="AF90" i="13"/>
  <c r="AA65" i="13"/>
  <c r="AF83" i="13"/>
  <c r="AB53" i="13"/>
  <c r="AC53" i="13" s="1"/>
  <c r="AF53" i="13" s="1"/>
  <c r="AA105" i="13"/>
  <c r="AF37" i="13"/>
  <c r="AB65" i="13"/>
  <c r="AC65" i="13" s="1"/>
  <c r="AA73" i="13"/>
  <c r="AF73" i="13" s="1"/>
  <c r="AA123" i="13"/>
  <c r="AF123" i="13" s="1"/>
  <c r="AF113" i="13"/>
  <c r="AC67" i="13"/>
  <c r="AA31" i="13"/>
  <c r="AF31" i="13" s="1"/>
  <c r="AB87" i="13"/>
  <c r="AC87" i="13" s="1"/>
  <c r="AF87" i="13" s="1"/>
  <c r="AF100" i="13"/>
  <c r="AA67" i="13"/>
  <c r="AF71" i="13"/>
  <c r="AF135" i="13"/>
  <c r="AC131" i="13"/>
  <c r="AB96" i="13"/>
  <c r="AC96" i="13" s="1"/>
  <c r="AF96" i="13" s="1"/>
  <c r="AF55" i="13"/>
  <c r="AB47" i="13"/>
  <c r="AC47" i="13" s="1"/>
  <c r="AF47" i="13" s="1"/>
  <c r="AA61" i="13"/>
  <c r="AB121" i="13"/>
  <c r="AC121" i="13" s="1"/>
  <c r="AF121" i="13" s="1"/>
  <c r="AA35" i="13"/>
  <c r="AB129" i="13"/>
  <c r="AB107" i="13"/>
  <c r="AC107" i="13" s="1"/>
  <c r="AA107" i="13"/>
  <c r="AB125" i="13"/>
  <c r="Z26" i="13"/>
  <c r="Z12" i="13" s="1"/>
  <c r="AG19" i="13"/>
  <c r="AC105" i="13"/>
  <c r="AC125" i="13"/>
  <c r="AF125" i="13" s="1"/>
  <c r="AA111" i="13"/>
  <c r="AB61" i="13"/>
  <c r="AC61" i="13" s="1"/>
  <c r="AB35" i="13"/>
  <c r="AC35" i="13" s="1"/>
  <c r="AF69" i="13"/>
  <c r="AB111" i="13"/>
  <c r="AC111" i="13" s="1"/>
  <c r="AC17" i="13"/>
  <c r="AF17" i="13" s="1"/>
  <c r="AF15" i="13" s="1"/>
  <c r="AB131" i="13"/>
  <c r="AC30" i="13"/>
  <c r="AF20" i="13" l="1"/>
  <c r="AF19" i="13" s="1"/>
  <c r="AE25" i="12"/>
  <c r="AF19" i="12"/>
  <c r="AF18" i="12" s="1"/>
  <c r="AE18" i="12"/>
  <c r="AF16" i="12"/>
  <c r="AF15" i="12" s="1"/>
  <c r="AE15" i="12"/>
  <c r="AG131" i="13"/>
  <c r="AF134" i="13"/>
  <c r="AF131" i="13" s="1"/>
  <c r="AA26" i="13"/>
  <c r="AA12" i="13" s="1"/>
  <c r="AF67" i="13"/>
  <c r="AF65" i="13"/>
  <c r="AF111" i="13"/>
  <c r="AF61" i="13"/>
  <c r="AF35" i="13"/>
  <c r="AF105" i="13"/>
  <c r="AB26" i="13"/>
  <c r="AB12" i="13" s="1"/>
  <c r="AF107" i="13"/>
  <c r="AF30" i="13"/>
  <c r="AC129" i="13"/>
  <c r="AF129" i="13" s="1"/>
  <c r="AE12" i="12" l="1"/>
  <c r="AF12" i="12"/>
  <c r="AC26" i="13"/>
  <c r="AC12" i="13" s="1"/>
  <c r="AF26" i="13"/>
  <c r="AF12" i="13" s="1"/>
  <c r="AG26" i="13"/>
  <c r="P15" i="12" l="1"/>
  <c r="P84" i="12" l="1"/>
  <c r="S84" i="12" s="1"/>
  <c r="P25" i="12"/>
  <c r="S25" i="12" s="1"/>
  <c r="S13" i="12"/>
  <c r="S14" i="12"/>
  <c r="S17" i="12"/>
  <c r="S20" i="12"/>
  <c r="S21" i="12"/>
  <c r="S22" i="12"/>
  <c r="S23" i="12"/>
  <c r="S24" i="12"/>
  <c r="S88" i="12"/>
  <c r="S89" i="12"/>
  <c r="S90" i="12"/>
  <c r="S91" i="12"/>
  <c r="S92" i="12"/>
  <c r="S93" i="12"/>
  <c r="S94" i="12"/>
  <c r="S95" i="12"/>
  <c r="S96" i="12"/>
  <c r="S97" i="12"/>
  <c r="P18" i="12"/>
  <c r="S18" i="12" s="1"/>
  <c r="S15" i="12"/>
  <c r="Q12" i="7"/>
  <c r="Q11" i="7" s="1"/>
  <c r="O141" i="8"/>
  <c r="O36" i="8"/>
  <c r="O29" i="8"/>
  <c r="O15" i="8"/>
  <c r="O12" i="8" l="1"/>
  <c r="P12" i="12"/>
  <c r="S12" i="12" s="1"/>
</calcChain>
</file>

<file path=xl/sharedStrings.xml><?xml version="1.0" encoding="utf-8"?>
<sst xmlns="http://schemas.openxmlformats.org/spreadsheetml/2006/main" count="3337" uniqueCount="620">
  <si>
    <t>No Urut</t>
  </si>
  <si>
    <t>Jenis Barang/ Nama Barang</t>
  </si>
  <si>
    <t>Kode Barang</t>
  </si>
  <si>
    <t>Nomor Register</t>
  </si>
  <si>
    <t>Merk/Type</t>
  </si>
  <si>
    <t>Ukuran/CC</t>
  </si>
  <si>
    <t>Bahan</t>
  </si>
  <si>
    <t>Nomor</t>
  </si>
  <si>
    <t>Asal usul cara perolehan</t>
  </si>
  <si>
    <t>Tahun Pembelian</t>
  </si>
  <si>
    <t>Keterangan</t>
  </si>
  <si>
    <t>Keterangan Mutasi</t>
  </si>
  <si>
    <t>Pabrik</t>
  </si>
  <si>
    <t>Rangka</t>
  </si>
  <si>
    <t>Mesin</t>
  </si>
  <si>
    <t>Polisi</t>
  </si>
  <si>
    <t>BPKB</t>
  </si>
  <si>
    <t>Letak</t>
  </si>
  <si>
    <t>Dokumen Mutasi</t>
  </si>
  <si>
    <t>No</t>
  </si>
  <si>
    <t>Tgl</t>
  </si>
  <si>
    <t>1.1</t>
  </si>
  <si>
    <t>1.1.1</t>
  </si>
  <si>
    <t>N I H I L</t>
  </si>
  <si>
    <t>1.2</t>
  </si>
  <si>
    <t xml:space="preserve">Peralatan dan Mesin </t>
  </si>
  <si>
    <t>1.2.1</t>
  </si>
  <si>
    <t xml:space="preserve">Alat-Alat Berat </t>
  </si>
  <si>
    <t>1.2.2</t>
  </si>
  <si>
    <t xml:space="preserve">Alat-Alat Angkutan </t>
  </si>
  <si>
    <t>SEPEDA MOTOR</t>
  </si>
  <si>
    <t>02.03.01.05.01.0001</t>
  </si>
  <si>
    <t>-</t>
  </si>
  <si>
    <t>Baja/Mesin</t>
  </si>
  <si>
    <t>APBD</t>
  </si>
  <si>
    <t>MINIBUS</t>
  </si>
  <si>
    <t>02.03.01.01.04.0001</t>
  </si>
  <si>
    <t>TOYOTA /KIJANG</t>
  </si>
  <si>
    <t>1781</t>
  </si>
  <si>
    <t>MHF11KF7030039737</t>
  </si>
  <si>
    <t>7K-0178299</t>
  </si>
  <si>
    <t>BM 41 K</t>
  </si>
  <si>
    <t>2003</t>
  </si>
  <si>
    <t>KB</t>
  </si>
  <si>
    <t>HONDA/MCB 97</t>
  </si>
  <si>
    <t>97</t>
  </si>
  <si>
    <t>MH1AHBD183K004640</t>
  </si>
  <si>
    <t>HABDE-1005767</t>
  </si>
  <si>
    <t>BM 2117 K</t>
  </si>
  <si>
    <t>BM - K</t>
  </si>
  <si>
    <t>MH1HABD103K004602</t>
  </si>
  <si>
    <t>HABDE-1005542</t>
  </si>
  <si>
    <t>BM 2164 K</t>
  </si>
  <si>
    <t>MHIHABD143K004628</t>
  </si>
  <si>
    <t>HABDE-1005558</t>
  </si>
  <si>
    <t>BM 2239 K</t>
  </si>
  <si>
    <t>MHIHABD173K004645</t>
  </si>
  <si>
    <t>HABDE-1005701</t>
  </si>
  <si>
    <t>BM 2241 K</t>
  </si>
  <si>
    <t>MHIHABD143K004635</t>
  </si>
  <si>
    <t>HABDE-1005762</t>
  </si>
  <si>
    <t>BM 2258 K</t>
  </si>
  <si>
    <t>MHIHABD153K004613</t>
  </si>
  <si>
    <t>HABDE-1005548</t>
  </si>
  <si>
    <t>BM 2162 K</t>
  </si>
  <si>
    <t>MH1HABO123K004648</t>
  </si>
  <si>
    <t>HABDE1005715</t>
  </si>
  <si>
    <t>BM 2163 K</t>
  </si>
  <si>
    <t>HM1HABD123K004648</t>
  </si>
  <si>
    <t>HABDE-1005715</t>
  </si>
  <si>
    <t>BM 2259 K</t>
  </si>
  <si>
    <t>MHIHABD1X3K004641</t>
  </si>
  <si>
    <t>HABDE-1005703</t>
  </si>
  <si>
    <t>BM 2242 K</t>
  </si>
  <si>
    <t>MHIHABDI33K004643</t>
  </si>
  <si>
    <t>HABDE-1005706</t>
  </si>
  <si>
    <t>BM 2257 K</t>
  </si>
  <si>
    <t>1.2.3</t>
  </si>
  <si>
    <t xml:space="preserve">Alat-Alat Bengkel </t>
  </si>
  <si>
    <t>MESIN DIESEL</t>
  </si>
  <si>
    <t>02.04.01.04.08.0000</t>
  </si>
  <si>
    <t>2001</t>
  </si>
  <si>
    <t>1.2.4</t>
  </si>
  <si>
    <t xml:space="preserve">Alat-Alat Pertanian dan Peternakan </t>
  </si>
  <si>
    <t>1.2.5</t>
  </si>
  <si>
    <t xml:space="preserve">Alat-Alat Kantor dan Rumah Tangga </t>
  </si>
  <si>
    <t>MEJA KERJA</t>
  </si>
  <si>
    <t>02.06.01.05.62.0001</t>
  </si>
  <si>
    <t>VELOTA</t>
  </si>
  <si>
    <t>SERBUK PRESS + KACA</t>
  </si>
  <si>
    <t>KURSI PLASTIK</t>
  </si>
  <si>
    <t>02.06.02.01.125.0001</t>
  </si>
  <si>
    <t>NAPOLLY</t>
  </si>
  <si>
    <t>PLASTIK</t>
  </si>
  <si>
    <t>MEJA</t>
  </si>
  <si>
    <t>02.06.02.01.61.0001</t>
  </si>
  <si>
    <t>LOKAL</t>
  </si>
  <si>
    <t>KAYU + TRIPLEK</t>
  </si>
  <si>
    <t>MESIN TIK</t>
  </si>
  <si>
    <t>02.06.01.01.02.0001</t>
  </si>
  <si>
    <t>ROYAL</t>
  </si>
  <si>
    <t>BESI + PLASTIK</t>
  </si>
  <si>
    <t>KIPAS ANGIN</t>
  </si>
  <si>
    <t>02.06.02.04.06.0001</t>
  </si>
  <si>
    <t>AMPLIFIER</t>
  </si>
  <si>
    <t>02.06.02.01.85.0001</t>
  </si>
  <si>
    <t>BESI PLAT</t>
  </si>
  <si>
    <t>LEMARI BIASA</t>
  </si>
  <si>
    <t>02.06.01.04.16.0001</t>
  </si>
  <si>
    <t>MEJA PARUTAN KELAPA</t>
  </si>
  <si>
    <t>02.06.02.05.12.0001</t>
  </si>
  <si>
    <t>ROBIN</t>
  </si>
  <si>
    <t>BESI</t>
  </si>
  <si>
    <t>MESIN PENGGILING CABE</t>
  </si>
  <si>
    <t>02.06.02.05.10.0001</t>
  </si>
  <si>
    <t>LION</t>
  </si>
  <si>
    <t>TIMBANGAN</t>
  </si>
  <si>
    <t>02.06.02.01.83.0001</t>
  </si>
  <si>
    <t>MESINKETIK</t>
  </si>
  <si>
    <t>TA. ROYAL</t>
  </si>
  <si>
    <t>MESIN JAHIT</t>
  </si>
  <si>
    <t>02.06.02.01.97.0001</t>
  </si>
  <si>
    <t>BESI + KAYU</t>
  </si>
  <si>
    <t>PAPAN DATA</t>
  </si>
  <si>
    <t>02.06.01.05.44.0001</t>
  </si>
  <si>
    <t>KAYU</t>
  </si>
  <si>
    <t>LEMARI KACA</t>
  </si>
  <si>
    <t>02.06.01.04.12.0001</t>
  </si>
  <si>
    <t>KAYU + KACA</t>
  </si>
  <si>
    <t>02.06.01.01.01.0001</t>
  </si>
  <si>
    <t>FILLING CABINET</t>
  </si>
  <si>
    <t>02.06.01.04.25.0001</t>
  </si>
  <si>
    <t>MEJA BACA</t>
  </si>
  <si>
    <t>UNITAL</t>
  </si>
  <si>
    <t>MEJA BIASA</t>
  </si>
  <si>
    <t>02.06.02.01.124.0001</t>
  </si>
  <si>
    <t>KURSI BIASA</t>
  </si>
  <si>
    <t>02.06.02.01.65.0001</t>
  </si>
  <si>
    <t>SERBUK PRESS</t>
  </si>
  <si>
    <t>KURSI PUTAR</t>
  </si>
  <si>
    <t>02.06.02.01.30.0001</t>
  </si>
  <si>
    <t xml:space="preserve">PLASTIK + BUSA </t>
  </si>
  <si>
    <t>FILLING BESI</t>
  </si>
  <si>
    <t>02.06.01.04.04.0001</t>
  </si>
  <si>
    <t>MUSTANG</t>
  </si>
  <si>
    <t>LEMARI ARSIP</t>
  </si>
  <si>
    <t>02.06.01.04.15.0001</t>
  </si>
  <si>
    <t>B</t>
  </si>
  <si>
    <t>KURSI LIPAT</t>
  </si>
  <si>
    <t>02.06.02.01.34.0001</t>
  </si>
  <si>
    <t>CHITOSE</t>
  </si>
  <si>
    <t>STAINLESS + BUSA</t>
  </si>
  <si>
    <t>MASPION</t>
  </si>
  <si>
    <t>EXPRESS</t>
  </si>
  <si>
    <t>STARONE</t>
  </si>
  <si>
    <t>02.06.01.01.02.0000</t>
  </si>
  <si>
    <t>-'</t>
  </si>
  <si>
    <t>SOLID</t>
  </si>
  <si>
    <t>EBONIT KACA</t>
  </si>
  <si>
    <t>STAR</t>
  </si>
  <si>
    <t>POLARIS</t>
  </si>
  <si>
    <t xml:space="preserve">B </t>
  </si>
  <si>
    <t>KURSI TAMU</t>
  </si>
  <si>
    <t>02.06.02.01.28.0001</t>
  </si>
  <si>
    <t>KAYU + BUSA</t>
  </si>
  <si>
    <t>FUTURA</t>
  </si>
  <si>
    <t>MITSUWA</t>
  </si>
  <si>
    <t>AC</t>
  </si>
  <si>
    <t>02.06.02.04.02.0001</t>
  </si>
  <si>
    <t>LG</t>
  </si>
  <si>
    <t>EBONIT</t>
  </si>
  <si>
    <t>OLIMPIA</t>
  </si>
  <si>
    <t>BESI+BUSA+PLASTIK</t>
  </si>
  <si>
    <t>PRINTER</t>
  </si>
  <si>
    <t>02.06.03.05.03.0001</t>
  </si>
  <si>
    <t>MONITOR</t>
  </si>
  <si>
    <t>02.06.03.05.02.0001</t>
  </si>
  <si>
    <t>CPU</t>
  </si>
  <si>
    <t>02.06.03.05.01.0001</t>
  </si>
  <si>
    <t>ACER</t>
  </si>
  <si>
    <t>LCD MONITOR</t>
  </si>
  <si>
    <t>SPLASH</t>
  </si>
  <si>
    <t>CANON</t>
  </si>
  <si>
    <t>STAVOL</t>
  </si>
  <si>
    <t>02.06.02.01.156.0001</t>
  </si>
  <si>
    <t>ENERGY</t>
  </si>
  <si>
    <t>MEJA KOMPUTER</t>
  </si>
  <si>
    <t>02.06.02.01.37.0001</t>
  </si>
  <si>
    <t>02.06.02.01.31.0001</t>
  </si>
  <si>
    <t>02.06.02.01.123.0001</t>
  </si>
  <si>
    <t>BOFET</t>
  </si>
  <si>
    <t>02.06.02.01.63.0001</t>
  </si>
  <si>
    <t>KURSI HADAP</t>
  </si>
  <si>
    <t>02.06.02.01.107.0001</t>
  </si>
  <si>
    <t>02.06.02.04.14.0001</t>
  </si>
  <si>
    <t>1.2.6</t>
  </si>
  <si>
    <t xml:space="preserve">Alat-Alat Studio dan Komunikasi </t>
  </si>
  <si>
    <t>POWER SUPPLY</t>
  </si>
  <si>
    <t>02.07.01.01.88.0001</t>
  </si>
  <si>
    <t>MG/MG 1030R</t>
  </si>
  <si>
    <t>2004</t>
  </si>
  <si>
    <t>WIRELESS AMPLIFIER</t>
  </si>
  <si>
    <t>02.07.02.06.02.0001</t>
  </si>
  <si>
    <t>MARTIN ROLAND/ MRV-130</t>
  </si>
  <si>
    <t>LOUD SPEAKER</t>
  </si>
  <si>
    <t>02.07.02.06.07.0001</t>
  </si>
  <si>
    <t>MARTIN ROLAND/-</t>
  </si>
  <si>
    <t>2006</t>
  </si>
  <si>
    <t>VISIONER/-</t>
  </si>
  <si>
    <t>DIGITAL REVERB&amp;MULTI EFFECT</t>
  </si>
  <si>
    <t>02.07.01.20..0001</t>
  </si>
  <si>
    <t>2000M/RFX-1100</t>
  </si>
  <si>
    <t>EQUALIZER</t>
  </si>
  <si>
    <t>02.07.01.01.29.0001</t>
  </si>
  <si>
    <t>MARTIN ROLAND/MRQ 3102 B</t>
  </si>
  <si>
    <t>MIXER EFFECT SOUND</t>
  </si>
  <si>
    <t>VISIONER/ME 120G</t>
  </si>
  <si>
    <t>1.2.7</t>
  </si>
  <si>
    <t xml:space="preserve">Alat-Alat Ukur </t>
  </si>
  <si>
    <t>1.2.8</t>
  </si>
  <si>
    <t xml:space="preserve">Alat-Alat Kedokteran </t>
  </si>
  <si>
    <t>1.2.9</t>
  </si>
  <si>
    <t>Alat-Alat Laboratorium</t>
  </si>
  <si>
    <t>1.2.10</t>
  </si>
  <si>
    <t xml:space="preserve">Alat-Alat Keamanan </t>
  </si>
  <si>
    <t>1.3</t>
  </si>
  <si>
    <t>1.3.1</t>
  </si>
  <si>
    <t>KANTOR KEPALA DESA MUDIK ULO</t>
  </si>
  <si>
    <t>Tidak</t>
  </si>
  <si>
    <t>Beton</t>
  </si>
  <si>
    <t>JL. TENGKU KUANTAN MUDIK ULO</t>
  </si>
  <si>
    <t>KANTOR KADES SUMPU I</t>
  </si>
  <si>
    <t>JL. SEMINISASI 1</t>
  </si>
  <si>
    <t>KANTOR KADES TANJUNG MEDANG (LAMA)</t>
  </si>
  <si>
    <t>JL. DESA TANJUNG MEDANG</t>
  </si>
  <si>
    <t>KANTOR DESA SEI KELALAWAR</t>
  </si>
  <si>
    <t>JL. DESA SEI KELEAWAR</t>
  </si>
  <si>
    <t>KANTOR DESA SEROSAH</t>
  </si>
  <si>
    <t>JL. DESA SEROSAH</t>
  </si>
  <si>
    <t>KANTOR CAMAT HULU KUANTAN</t>
  </si>
  <si>
    <t>JL. JEND. SUDIRMAN DESA LUBUK AMBACANG</t>
  </si>
  <si>
    <t>KANTOR KEPALA DESA INUMAN</t>
  </si>
  <si>
    <t>JL. DESA INUMAN</t>
  </si>
  <si>
    <t>RUMAH DINAS CAMAT</t>
  </si>
  <si>
    <t>TK/PUSTU LUBUK AMBACANG</t>
  </si>
  <si>
    <t>KANTOR KEPALA DESA SUNGAI ALAH</t>
  </si>
  <si>
    <t>JL. IDT SUNGAI ALAH</t>
  </si>
  <si>
    <t>KANTOR KEPALA DESA TANJUNG</t>
  </si>
  <si>
    <t>JL. DESA  TANJUNG KEC. HULU KUANTAN</t>
  </si>
  <si>
    <t>KANTOR DESA LUBUK AMBACANG</t>
  </si>
  <si>
    <t>KANTOR KEPALA DESA SUNGAI PINANG</t>
  </si>
  <si>
    <t>JL. SUNGAI PINANG KEC. HULU KUANTAN</t>
  </si>
  <si>
    <t>GEDUNG KANTOR DESA LAMA LUBUK AMBACANG(CABDISPORA HULU KUANTAN)</t>
  </si>
  <si>
    <t>1.3.2</t>
  </si>
  <si>
    <t>1.4</t>
  </si>
  <si>
    <t>1.4.1</t>
  </si>
  <si>
    <t>1.4.2</t>
  </si>
  <si>
    <t>1.4.3</t>
  </si>
  <si>
    <t>1.4.4</t>
  </si>
  <si>
    <t>1.5</t>
  </si>
  <si>
    <t>1.5.1</t>
  </si>
  <si>
    <t>1.5.2</t>
  </si>
  <si>
    <t>1.5.3</t>
  </si>
  <si>
    <t>1.6</t>
  </si>
  <si>
    <t>KARTU INVENTARIS BARANG (KIB)</t>
  </si>
  <si>
    <t>A. TANAH</t>
  </si>
  <si>
    <t xml:space="preserve">NO. KODE LOKASI </t>
  </si>
  <si>
    <t>MENGETAHUI</t>
  </si>
  <si>
    <t>KABUPATEN KUANTAN SINGINGI</t>
  </si>
  <si>
    <t>TELUK KUANTAN,     DESEMBER 2012</t>
  </si>
  <si>
    <t>PENGURUS BARANG</t>
  </si>
  <si>
    <t>SYAFNI DELITA</t>
  </si>
  <si>
    <t>KARTU INVENTARIS BARANG (KIB) B</t>
  </si>
  <si>
    <t>PERALATAN DAN MESIN</t>
  </si>
  <si>
    <t>Harga</t>
  </si>
  <si>
    <t>Drs. SUKARMAN. MN</t>
  </si>
  <si>
    <t>NIP. 19651231 199103 1 073</t>
  </si>
  <si>
    <t>NIP. 19710608 200604 2 012</t>
  </si>
  <si>
    <t xml:space="preserve">KARTU INVENTARIS BARANG (KIB) </t>
  </si>
  <si>
    <t>C. GEDUNG DAN BANGUNAN</t>
  </si>
  <si>
    <t>D. JALAN, IRIGASI DAN JARINGAN</t>
  </si>
  <si>
    <t>E. ASET TETAP LAINNYA</t>
  </si>
  <si>
    <t>Jumlah</t>
  </si>
  <si>
    <t>F. KONSTRUKSI DALAM PENGERJAAN</t>
  </si>
  <si>
    <t>: 12.04.06.20.0911.13.00</t>
  </si>
  <si>
    <t>CAMAT HULU KUANTAN</t>
  </si>
  <si>
    <t>: 12.04.06.20.0911.14.00</t>
  </si>
  <si>
    <t>HAMIYUDIN, S.Sos</t>
  </si>
  <si>
    <t>NIP. 19620702 199703 1 002</t>
  </si>
  <si>
    <t>ETIKUS ENDANG</t>
  </si>
  <si>
    <t>NIP. 19791211 200012 2 001</t>
  </si>
  <si>
    <t>NO URUT</t>
  </si>
  <si>
    <t>JENIS BARANG/ NAMA BARANG</t>
  </si>
  <si>
    <t>N O M O R</t>
  </si>
  <si>
    <t>LUAS (M2)</t>
  </si>
  <si>
    <t>TAHUN PENGADAAN</t>
  </si>
  <si>
    <t>LETAK/ ALAMAT</t>
  </si>
  <si>
    <t>STATUS TANAH</t>
  </si>
  <si>
    <t>KETERANGAN</t>
  </si>
  <si>
    <t>HARGA PEROLEHAN</t>
  </si>
  <si>
    <t xml:space="preserve">ASAL USUL </t>
  </si>
  <si>
    <t>KODE BARANG</t>
  </si>
  <si>
    <t>NOMOR REGISTER</t>
  </si>
  <si>
    <t>HAK</t>
  </si>
  <si>
    <t>SERTIFIKAT</t>
  </si>
  <si>
    <t>TANGGAL</t>
  </si>
  <si>
    <t>NOMOR</t>
  </si>
  <si>
    <t>PENGGUNAAN</t>
  </si>
  <si>
    <t xml:space="preserve">PERALATAN DAN MESIN </t>
  </si>
  <si>
    <t xml:space="preserve">ALAT-ALAT BERAT </t>
  </si>
  <si>
    <t/>
  </si>
  <si>
    <t xml:space="preserve">ALAT-ALAT ANGKUTAN </t>
  </si>
  <si>
    <t xml:space="preserve">ALAT-ALAT BENGKEL </t>
  </si>
  <si>
    <t xml:space="preserve">ALAT-ALAT PERTANIAN DAN PETERNAKAN </t>
  </si>
  <si>
    <t xml:space="preserve">ALAT-ALAT KANTOR DAN RUMAH TANGGA </t>
  </si>
  <si>
    <t xml:space="preserve">ALAT-ALAT STUDIO DAN KOMUNIKASI </t>
  </si>
  <si>
    <t xml:space="preserve">ALAT-ALAT UKUR </t>
  </si>
  <si>
    <t xml:space="preserve">ALAT-ALAT KEDOKTERAN </t>
  </si>
  <si>
    <t>ALAT-ALAT LABORATORIUM</t>
  </si>
  <si>
    <t xml:space="preserve">ALAT-ALAT KEAMANAN </t>
  </si>
  <si>
    <t>MERK/TYPE</t>
  </si>
  <si>
    <t>UKURAN/CC</t>
  </si>
  <si>
    <t>BAHAN</t>
  </si>
  <si>
    <t>TAHUN PEMBELIAN</t>
  </si>
  <si>
    <t>PABRIK</t>
  </si>
  <si>
    <t>RANGKA</t>
  </si>
  <si>
    <t>MESIN</t>
  </si>
  <si>
    <t>POLISI</t>
  </si>
  <si>
    <t>ASAL USUL CARA PEROLEHAN</t>
  </si>
  <si>
    <t>HARGA</t>
  </si>
  <si>
    <t>BAJA/MESIN</t>
  </si>
  <si>
    <t>0001</t>
  </si>
  <si>
    <t>02.03.01.02.04</t>
  </si>
  <si>
    <t>02.06.02.01.31</t>
  </si>
  <si>
    <t>02.06.02.01.28</t>
  </si>
  <si>
    <t>02.06.02.01.34</t>
  </si>
  <si>
    <t>02.06.01.01.02</t>
  </si>
  <si>
    <t>02.06.01.04.04</t>
  </si>
  <si>
    <t>02.06.02.06.05</t>
  </si>
  <si>
    <t>02.06.02.06.24</t>
  </si>
  <si>
    <t>02.06.01.04.12</t>
  </si>
  <si>
    <t>02.06.02.01.01</t>
  </si>
  <si>
    <t>02.06.02.04.04</t>
  </si>
  <si>
    <t>02.06.03.05.01</t>
  </si>
  <si>
    <t>02.06.03.05.02</t>
  </si>
  <si>
    <t>02.07.01.01.29</t>
  </si>
  <si>
    <t>02.07.01.02.100</t>
  </si>
  <si>
    <t>03.11.01.01.01</t>
  </si>
  <si>
    <t>01.01.11.04.01</t>
  </si>
  <si>
    <t>02.04.01.01.31</t>
  </si>
  <si>
    <t>02.06.02.01.30</t>
  </si>
  <si>
    <t>02.03.01.02.02</t>
  </si>
  <si>
    <t>MOBIL PICK UP</t>
  </si>
  <si>
    <t>MITSUBISHI/ L 300</t>
  </si>
  <si>
    <t>MHMLOPU399K030711</t>
  </si>
  <si>
    <t>4D56CE66176</t>
  </si>
  <si>
    <t>BM 8070 K</t>
  </si>
  <si>
    <t>PARKIRAN</t>
  </si>
  <si>
    <t>1960</t>
  </si>
  <si>
    <t>HAK MILIK</t>
  </si>
  <si>
    <t>1987</t>
  </si>
  <si>
    <t>2000</t>
  </si>
  <si>
    <t>1982</t>
  </si>
  <si>
    <t>HIBAH</t>
  </si>
  <si>
    <t>1995</t>
  </si>
  <si>
    <t>1999</t>
  </si>
  <si>
    <t>1994</t>
  </si>
  <si>
    <t>1975</t>
  </si>
  <si>
    <t>NUMPANG</t>
  </si>
  <si>
    <t>Kode</t>
  </si>
  <si>
    <t>Nama Barang/</t>
  </si>
  <si>
    <t>Masa</t>
  </si>
  <si>
    <t>Penyusutan</t>
  </si>
  <si>
    <t>Besarnya Penyusutan</t>
  </si>
  <si>
    <t>Tahun</t>
  </si>
  <si>
    <t>Nilai</t>
  </si>
  <si>
    <t>Kelompok</t>
  </si>
  <si>
    <t>Jenis Barang</t>
  </si>
  <si>
    <t>Manfaat</t>
  </si>
  <si>
    <t>Tahunan</t>
  </si>
  <si>
    <t>Tahun s/d 2013</t>
  </si>
  <si>
    <t>s/d Tahun 2013</t>
  </si>
  <si>
    <t>s/d Tahun 2014</t>
  </si>
  <si>
    <t>s/d Tahun 2015</t>
  </si>
  <si>
    <t>s/d Tahun 2016</t>
  </si>
  <si>
    <t>s/d Tahun 2017</t>
  </si>
  <si>
    <t>Perolehan</t>
  </si>
  <si>
    <t>Buku</t>
  </si>
  <si>
    <t>Mobil Pick UP</t>
  </si>
  <si>
    <t>2.04.01.00.00</t>
  </si>
  <si>
    <t>2.06.01.00.00</t>
  </si>
  <si>
    <t>2.06.03.00.00</t>
  </si>
  <si>
    <t>2.07.01.00.00</t>
  </si>
  <si>
    <t>2.07.02.00.00</t>
  </si>
  <si>
    <t>TELUK KUANTAN,       DESEMBER  2016</t>
  </si>
  <si>
    <t>02.03.01.01.04</t>
  </si>
  <si>
    <t>02.06.02.01.48</t>
  </si>
  <si>
    <t>02.06.02.05.14</t>
  </si>
  <si>
    <t>02.06.04.07.06</t>
  </si>
  <si>
    <t>02.06.04.05.08</t>
  </si>
  <si>
    <t>03.11.02.02.16</t>
  </si>
  <si>
    <t>03.11.01.01.04</t>
  </si>
  <si>
    <t>TELUK KUANTAN,  31  DESEMBER  2019</t>
  </si>
  <si>
    <t>7K-0578299</t>
  </si>
  <si>
    <t>BM 1076 K</t>
  </si>
  <si>
    <t>Kd Kelompok</t>
  </si>
  <si>
    <t>Nama Barang</t>
  </si>
  <si>
    <t>Masa Manfaat</t>
  </si>
  <si>
    <t>Penyusutan tahunan</t>
  </si>
  <si>
    <t>Jumlah tahun Penyusutan s.d 2013</t>
  </si>
  <si>
    <t>Penyusutan Pertahun</t>
  </si>
  <si>
    <t>Penyusutan s.d Th 2019</t>
  </si>
  <si>
    <t>NILAI BUKU</t>
  </si>
  <si>
    <t>S/D 2013</t>
  </si>
  <si>
    <t>No.</t>
  </si>
  <si>
    <t>Kode Aset</t>
  </si>
  <si>
    <t>Kelompok Aset Tetap</t>
  </si>
  <si>
    <t>I</t>
  </si>
  <si>
    <t>Peralatan dan Mesin</t>
  </si>
  <si>
    <t>02.02.01</t>
  </si>
  <si>
    <t>Alat-Alat Besar Darat</t>
  </si>
  <si>
    <t>02.02.02</t>
  </si>
  <si>
    <t>Alat-Alat Besar Apung</t>
  </si>
  <si>
    <t>02.02.03</t>
  </si>
  <si>
    <t>Alat-alat Bantu</t>
  </si>
  <si>
    <t>02.03.01</t>
  </si>
  <si>
    <t>Alat Angkutan Darat Bermotor</t>
  </si>
  <si>
    <t>02.03.02</t>
  </si>
  <si>
    <t>Alat Angkutan Berat Tak Bermotor</t>
  </si>
  <si>
    <t>02.03.03</t>
  </si>
  <si>
    <t>Alat Angkut Apung Bermotor</t>
  </si>
  <si>
    <t>02.03.04</t>
  </si>
  <si>
    <t>Alat Angkut Apung Tak Bermotor</t>
  </si>
  <si>
    <t>02.03.05</t>
  </si>
  <si>
    <t>Alat Angkut Bermotor Udara</t>
  </si>
  <si>
    <t>02.04.01</t>
  </si>
  <si>
    <t>Alat Bengkel Bermesin</t>
  </si>
  <si>
    <t>02.04.02</t>
  </si>
  <si>
    <t>Alat Bengkel Tak Bermesin</t>
  </si>
  <si>
    <t>02.04.03</t>
  </si>
  <si>
    <t>Alat Ukur</t>
  </si>
  <si>
    <t>02.05.01</t>
  </si>
  <si>
    <t>Alat Pengolahan Pertanian</t>
  </si>
  <si>
    <t>02.05.02</t>
  </si>
  <si>
    <t>Alat Pemeliharaan Tanaman/Alat Penyimpan Pertanian</t>
  </si>
  <si>
    <t>02.06.01</t>
  </si>
  <si>
    <t>Alat Kantor</t>
  </si>
  <si>
    <t>02.06.02</t>
  </si>
  <si>
    <t>Alat Rumah Tangga</t>
  </si>
  <si>
    <t>02.06.03</t>
  </si>
  <si>
    <t>Peralatan Komputer</t>
  </si>
  <si>
    <t>02.06.04</t>
  </si>
  <si>
    <t>Meja Dan Kursi Kerja/Rapat Pejabat</t>
  </si>
  <si>
    <t>02.07.01</t>
  </si>
  <si>
    <t>Alat Studio</t>
  </si>
  <si>
    <t>02.07.02</t>
  </si>
  <si>
    <t>Alat Komunikasi</t>
  </si>
  <si>
    <t>02.07.03</t>
  </si>
  <si>
    <t>Peralatan Pemancar</t>
  </si>
  <si>
    <t>02.08.01</t>
  </si>
  <si>
    <t>Alat Kedokteran</t>
  </si>
  <si>
    <t>02.08.02</t>
  </si>
  <si>
    <t>Alat Kesehatan</t>
  </si>
  <si>
    <t>02.09.01</t>
  </si>
  <si>
    <t>Unit-Unit Laboratorium</t>
  </si>
  <si>
    <t>02.09.02</t>
  </si>
  <si>
    <t>Alat Peraga/Praktek Sekolah</t>
  </si>
  <si>
    <t>02.09.03</t>
  </si>
  <si>
    <t>Unit Alat Laboratorium Kimia Nuklir</t>
  </si>
  <si>
    <t>02.09.04</t>
  </si>
  <si>
    <t>Alat Laboratorium Fisika Nuklir / Elektronika</t>
  </si>
  <si>
    <t>02.09.05</t>
  </si>
  <si>
    <t>Alat Proteksi Radiasi / Proteksi Lingkungan</t>
  </si>
  <si>
    <t>02.09.06</t>
  </si>
  <si>
    <t>Radiation Aplication and Non Destructive Testing Laboratory (BATAM)</t>
  </si>
  <si>
    <t>02.09.07</t>
  </si>
  <si>
    <t>Alat Laboratorium Lingkungan Hidup</t>
  </si>
  <si>
    <t>02.09.08</t>
  </si>
  <si>
    <t>Peralatan Laboratorium Hidrodinamika</t>
  </si>
  <si>
    <t>02.10.01</t>
  </si>
  <si>
    <t>Senjata Api</t>
  </si>
  <si>
    <t>02.10.02</t>
  </si>
  <si>
    <t>Persenjataan Non Senjata Api</t>
  </si>
  <si>
    <t>02.10.03</t>
  </si>
  <si>
    <t>Amunisi</t>
  </si>
  <si>
    <t>02.10.04</t>
  </si>
  <si>
    <t>Alat Keamanan dan Perlindungan</t>
  </si>
  <si>
    <t>II</t>
  </si>
  <si>
    <t>Gedung dan Bangunan</t>
  </si>
  <si>
    <t>03.11.01</t>
  </si>
  <si>
    <t>Bangunan Gedung Tempat Kerja</t>
  </si>
  <si>
    <t>03.11.02</t>
  </si>
  <si>
    <t>Bangunan Gedung Tempat Tinggal</t>
  </si>
  <si>
    <t>03.11.03</t>
  </si>
  <si>
    <t>Bangunan Menara</t>
  </si>
  <si>
    <t>03.12.01</t>
  </si>
  <si>
    <t>Bangunan Bersejarah</t>
  </si>
  <si>
    <t>03.12.05</t>
  </si>
  <si>
    <t>Tugu Peringatan</t>
  </si>
  <si>
    <t>03.12.03</t>
  </si>
  <si>
    <t>Candi</t>
  </si>
  <si>
    <t>03.12.04</t>
  </si>
  <si>
    <t>Monumen/Bangunan Bersejarah</t>
  </si>
  <si>
    <t>Tugu Peringatan Lain</t>
  </si>
  <si>
    <t>03.12.06</t>
  </si>
  <si>
    <t>Tugu Titik Kontrol/Pasti</t>
  </si>
  <si>
    <t>03.12.07</t>
  </si>
  <si>
    <t>Rambu-Rambu</t>
  </si>
  <si>
    <t>03.12.08</t>
  </si>
  <si>
    <t>Rambu-Rambu Lalu Lintas Udara</t>
  </si>
  <si>
    <t>III</t>
  </si>
  <si>
    <t>Jalan, Irigasi, dan Jaringan</t>
  </si>
  <si>
    <t>04.13.01</t>
  </si>
  <si>
    <t>Jalan</t>
  </si>
  <si>
    <t>04.13.02</t>
  </si>
  <si>
    <t>Jembatan</t>
  </si>
  <si>
    <t>04.14.01</t>
  </si>
  <si>
    <t>Bangunan Air Irigasi</t>
  </si>
  <si>
    <t>04.14.02</t>
  </si>
  <si>
    <t>Bangunan Air Pasang Surut</t>
  </si>
  <si>
    <t>04.14.03</t>
  </si>
  <si>
    <t>Bangunan Air Rawa</t>
  </si>
  <si>
    <t>04.14.04</t>
  </si>
  <si>
    <t>Bangunan Pengaman Sungai dan Penanggulangan Bencana Alam</t>
  </si>
  <si>
    <t>04.14.05</t>
  </si>
  <si>
    <t>Bangunan Pengembangan Sumber Air dan Air Tanah</t>
  </si>
  <si>
    <t>04.14.06</t>
  </si>
  <si>
    <t>Bangunan Air Bersih/Baku</t>
  </si>
  <si>
    <t>04.14.07</t>
  </si>
  <si>
    <t>Bangunan Air Kotor</t>
  </si>
  <si>
    <t>04.14.08</t>
  </si>
  <si>
    <t>Bangunan Air</t>
  </si>
  <si>
    <t>04.15.01</t>
  </si>
  <si>
    <t>Instalasi Air Minum/Air Bersih</t>
  </si>
  <si>
    <t>04.15.02</t>
  </si>
  <si>
    <t>Instalasi Air Kotor</t>
  </si>
  <si>
    <t>04.15.03</t>
  </si>
  <si>
    <t>Instalasi Pengolahan Sampah</t>
  </si>
  <si>
    <t>04.15.04</t>
  </si>
  <si>
    <t>Instalasi Pengolahan Bahan Bangunan</t>
  </si>
  <si>
    <t>04.15.05</t>
  </si>
  <si>
    <t>Instalasi Pembangkit Listrik</t>
  </si>
  <si>
    <t>04.15.06</t>
  </si>
  <si>
    <t>Instalasi Gardu Listrik</t>
  </si>
  <si>
    <t>04.15.07</t>
  </si>
  <si>
    <t>Instalasi Pertahanan</t>
  </si>
  <si>
    <t>04.15.08</t>
  </si>
  <si>
    <t>Instalasi Gas</t>
  </si>
  <si>
    <t>04.15.09</t>
  </si>
  <si>
    <t>Instalasi Pengaman</t>
  </si>
  <si>
    <t>04.16.01</t>
  </si>
  <si>
    <t>Jaringan Air Minum</t>
  </si>
  <si>
    <t>04.16.02</t>
  </si>
  <si>
    <t>Jaringan Listrik</t>
  </si>
  <si>
    <t>04.16.03</t>
  </si>
  <si>
    <t>Jaringan Telepon</t>
  </si>
  <si>
    <t>04.16.04</t>
  </si>
  <si>
    <t>Jaringan Gas</t>
  </si>
  <si>
    <t>x</t>
  </si>
  <si>
    <t>TANAH</t>
  </si>
  <si>
    <t>KABUPATEN KUANTAN SINGINGI,</t>
  </si>
  <si>
    <t>NO. KODE LOKASI : 12.04.06.20.0911.14.00</t>
  </si>
  <si>
    <t>AZISMAN, S.ST</t>
  </si>
  <si>
    <t>NIP. 19710306 199903 1 002</t>
  </si>
  <si>
    <t>EKA HANDAYANI</t>
  </si>
  <si>
    <t>NIP. 19820626 200701 2 019</t>
  </si>
  <si>
    <t>KET</t>
  </si>
  <si>
    <t>B. PERALATAN DAN MESIN</t>
  </si>
  <si>
    <t>NO. KODE LOKASI : 12.04.06.20.0911.13.00</t>
  </si>
  <si>
    <t>UKURAN/ CC</t>
  </si>
  <si>
    <t>HARGA (Rp)</t>
  </si>
  <si>
    <t>PENGURUS BARANG,</t>
  </si>
  <si>
    <t>KONDISI BANGUNAN/ BARANG (B,KB,RB,H)</t>
  </si>
  <si>
    <t>BERTINGKAT/ BETON</t>
  </si>
  <si>
    <t>BETON/ TIDAK</t>
  </si>
  <si>
    <t>LUAS LANTAI(M2)</t>
  </si>
  <si>
    <t>KONSTRUKSI BANGUNAN</t>
  </si>
  <si>
    <t>LETAK/ LOKASI ALAMAT</t>
  </si>
  <si>
    <t>DOKUMEN GEDUNG</t>
  </si>
  <si>
    <t>NOMOR KODE TANAH</t>
  </si>
  <si>
    <t>ASAL USUL</t>
  </si>
  <si>
    <t>GEDUNG DAN BANGUNAN</t>
  </si>
  <si>
    <t>BANGUNAN GEDUNG</t>
  </si>
  <si>
    <t>BANGUNAN MONUMEN</t>
  </si>
  <si>
    <t>NO. URUT</t>
  </si>
  <si>
    <t>KONTRUKSI BANGUNAN</t>
  </si>
  <si>
    <t>PANJANG (M2)</t>
  </si>
  <si>
    <t>LEBAR (M)</t>
  </si>
  <si>
    <t>KONDISI BANGUNAN/ BARANG  (B,KB,RB,)</t>
  </si>
  <si>
    <t>BERTINGKAT / TIDAK</t>
  </si>
  <si>
    <t>BETON / TIDAK</t>
  </si>
  <si>
    <t xml:space="preserve">JALAN, IRIGASI DAN JARINGAN </t>
  </si>
  <si>
    <t xml:space="preserve">JALAN DAN JEMBATAN </t>
  </si>
  <si>
    <t>NIHIL</t>
  </si>
  <si>
    <t>BANGUNAN AIR (IRIGASI)</t>
  </si>
  <si>
    <t>INSTALASI</t>
  </si>
  <si>
    <t>JARINGAN</t>
  </si>
  <si>
    <t>BUKU PERPUSTAKAAN</t>
  </si>
  <si>
    <t>BARANG BERCORAK KESESIAN/KEBUDAYAAN</t>
  </si>
  <si>
    <t>HEWAN/TERNAK DAN TUMBUHAN</t>
  </si>
  <si>
    <t>JUMLAH</t>
  </si>
  <si>
    <t>TAHUN CETAK/ PEMBELIAN</t>
  </si>
  <si>
    <t>JUDUL / PENCIPTA</t>
  </si>
  <si>
    <t>SPESIFIKASI</t>
  </si>
  <si>
    <t>ASAL DAERAH</t>
  </si>
  <si>
    <t>PENCIPTA</t>
  </si>
  <si>
    <t>JENIS</t>
  </si>
  <si>
    <t>UKURAN</t>
  </si>
  <si>
    <t>ASET TETAP LAINNYA</t>
  </si>
  <si>
    <t>BUKU DAN PERPUSTAKAAN</t>
  </si>
  <si>
    <t>BARANG BERCORAK KESENIAN/KEBUDAYAAN</t>
  </si>
  <si>
    <t xml:space="preserve">HEWAN/ TERNAK DAN TUMBUHAN </t>
  </si>
  <si>
    <t>JENIS BARANG/NAMA BARANG</t>
  </si>
  <si>
    <t>BANGUNAN (P,SP,D)</t>
  </si>
  <si>
    <t>LETAK LOKASI/ ALAMAT</t>
  </si>
  <si>
    <t>TGL, BULAN, THN MULAI</t>
  </si>
  <si>
    <t>ASAL USUL PEMBIAYAAN</t>
  </si>
  <si>
    <t>NILAI KONTRAK (Rp)</t>
  </si>
  <si>
    <t>KONSTRUKSI DALAM PENGERJAAN</t>
  </si>
  <si>
    <t>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</si>
</sst>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_-* #,##0.00_-;\-* #,##0.00_-;_-* &quot;-&quot;??_-;_-@_-"/>
    <numFmt numFmtId="165" formatCode="_(* #,##0.00_);_(* \(#,##0.00\);_(* &quot;-&quot;_);_(@_)"/>
  </numFmts>
  <fonts count="36" x14ac:knownFonts="1">
    <font>
      <sz val="11"/>
      <color theme="1"/>
      <name val="Calibri"/>
      <family val="2"/>
      <scheme val="minor"/>
    </font>
    <font>
      <sz val="11"/>
      <color theme="1"/>
      <name val="Calibri"/>
      <family val="2"/>
      <charset val="1"/>
      <scheme val="minor"/>
    </font>
    <font>
      <sz val="11"/>
      <color theme="1"/>
      <name val="Calibri"/>
      <family val="2"/>
      <scheme val="minor"/>
    </font>
    <font>
      <b/>
      <sz val="11"/>
      <color theme="1"/>
      <name val="Calibri"/>
      <family val="2"/>
      <scheme val="minor"/>
    </font>
    <font>
      <b/>
      <sz val="20"/>
      <color theme="1"/>
      <name val="Calibri"/>
      <family val="2"/>
      <scheme val="minor"/>
    </font>
    <font>
      <sz val="11"/>
      <color indexed="8"/>
      <name val="Calibri"/>
      <family val="2"/>
      <charset val="1"/>
    </font>
    <font>
      <sz val="10"/>
      <color theme="1"/>
      <name val="Calibri"/>
      <family val="2"/>
      <scheme val="minor"/>
    </font>
    <font>
      <b/>
      <sz val="10"/>
      <color theme="1"/>
      <name val="Calibri"/>
      <family val="2"/>
      <scheme val="minor"/>
    </font>
    <font>
      <b/>
      <sz val="10"/>
      <name val="Calibri"/>
      <family val="2"/>
      <scheme val="minor"/>
    </font>
    <font>
      <sz val="10"/>
      <name val="Calibri"/>
      <family val="2"/>
      <scheme val="minor"/>
    </font>
    <font>
      <b/>
      <u/>
      <sz val="11"/>
      <color theme="1"/>
      <name val="Calibri"/>
      <family val="2"/>
      <scheme val="minor"/>
    </font>
    <font>
      <b/>
      <sz val="10"/>
      <color rgb="FFFF0000"/>
      <name val="Calibri"/>
      <family val="2"/>
      <scheme val="minor"/>
    </font>
    <font>
      <b/>
      <u/>
      <sz val="10"/>
      <color theme="1"/>
      <name val="Calibri"/>
      <family val="2"/>
      <scheme val="minor"/>
    </font>
    <font>
      <sz val="11"/>
      <color theme="0"/>
      <name val="Calibri"/>
      <family val="2"/>
      <scheme val="minor"/>
    </font>
    <font>
      <b/>
      <sz val="11"/>
      <color theme="0"/>
      <name val="Calibri"/>
      <family val="2"/>
      <scheme val="minor"/>
    </font>
    <font>
      <sz val="10"/>
      <color theme="0"/>
      <name val="Calibri"/>
      <family val="2"/>
      <scheme val="minor"/>
    </font>
    <font>
      <b/>
      <sz val="10"/>
      <color theme="0"/>
      <name val="Calibri"/>
      <family val="2"/>
      <scheme val="minor"/>
    </font>
    <font>
      <sz val="10"/>
      <name val="Arial"/>
      <family val="2"/>
    </font>
    <font>
      <sz val="11"/>
      <color theme="1"/>
      <name val="Calibri"/>
      <family val="2"/>
      <charset val="1"/>
      <scheme val="minor"/>
    </font>
    <font>
      <sz val="11"/>
      <color indexed="8"/>
      <name val="Calibri"/>
      <family val="2"/>
    </font>
    <font>
      <b/>
      <sz val="12"/>
      <color theme="1"/>
      <name val="Calibri"/>
      <family val="2"/>
      <scheme val="minor"/>
    </font>
    <font>
      <sz val="10"/>
      <color rgb="FF000000"/>
      <name val="Bookman Old Style"/>
      <family val="1"/>
    </font>
    <font>
      <sz val="11"/>
      <color theme="1"/>
      <name val="Cambria"/>
      <family val="1"/>
      <scheme val="major"/>
    </font>
    <font>
      <sz val="11"/>
      <color theme="0"/>
      <name val="Cambria"/>
      <family val="1"/>
      <scheme val="major"/>
    </font>
    <font>
      <b/>
      <sz val="20"/>
      <color theme="1"/>
      <name val="Cambria"/>
      <family val="1"/>
      <scheme val="major"/>
    </font>
    <font>
      <b/>
      <sz val="11"/>
      <color theme="1"/>
      <name val="Cambria"/>
      <family val="1"/>
      <scheme val="major"/>
    </font>
    <font>
      <b/>
      <sz val="11"/>
      <color theme="0"/>
      <name val="Cambria"/>
      <family val="1"/>
      <scheme val="major"/>
    </font>
    <font>
      <b/>
      <sz val="10"/>
      <color theme="1"/>
      <name val="Cambria"/>
      <family val="1"/>
      <scheme val="major"/>
    </font>
    <font>
      <b/>
      <sz val="11"/>
      <name val="Cambria"/>
      <family val="1"/>
      <scheme val="major"/>
    </font>
    <font>
      <sz val="10"/>
      <color theme="1"/>
      <name val="Cambria"/>
      <family val="1"/>
      <scheme val="major"/>
    </font>
    <font>
      <b/>
      <u/>
      <sz val="11"/>
      <color theme="1"/>
      <name val="Cambria"/>
      <family val="1"/>
      <scheme val="major"/>
    </font>
    <font>
      <sz val="11"/>
      <color rgb="FFFF0000"/>
      <name val="Cambria"/>
      <family val="1"/>
      <scheme val="major"/>
    </font>
    <font>
      <b/>
      <sz val="11"/>
      <color rgb="FFFF0000"/>
      <name val="Cambria"/>
      <family val="1"/>
      <scheme val="major"/>
    </font>
    <font>
      <sz val="11"/>
      <name val="Cambria"/>
      <family val="1"/>
      <scheme val="major"/>
    </font>
    <font>
      <b/>
      <sz val="11"/>
      <color theme="3"/>
      <name val="Cambria"/>
      <family val="1"/>
      <scheme val="major"/>
    </font>
    <font>
      <b/>
      <sz val="18"/>
      <color theme="1"/>
      <name val="Cambria"/>
      <family val="1"/>
      <scheme val="major"/>
    </font>
  </fonts>
  <fills count="6">
    <fill>
      <patternFill patternType="none"/>
    </fill>
    <fill>
      <patternFill patternType="gray125"/>
    </fill>
    <fill>
      <patternFill patternType="solid">
        <fgColor theme="0"/>
        <bgColor indexed="64"/>
      </patternFill>
    </fill>
    <fill>
      <patternFill patternType="solid">
        <fgColor theme="0"/>
        <bgColor theme="4" tint="0.79998168889431442"/>
      </patternFill>
    </fill>
    <fill>
      <patternFill patternType="solid">
        <fgColor rgb="FFFFFF00"/>
        <bgColor indexed="64"/>
      </patternFill>
    </fill>
    <fill>
      <patternFill patternType="solid">
        <fgColor theme="4" tint="0.79998168889431442"/>
        <bgColor indexed="64"/>
      </patternFill>
    </fill>
  </fills>
  <borders count="3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style="thin">
        <color auto="1"/>
      </right>
      <top style="thin">
        <color auto="1"/>
      </top>
      <bottom/>
      <diagonal/>
    </border>
    <border>
      <left style="medium">
        <color auto="1"/>
      </left>
      <right style="medium">
        <color auto="1"/>
      </right>
      <top/>
      <bottom/>
      <diagonal/>
    </border>
    <border>
      <left/>
      <right style="thin">
        <color auto="1"/>
      </right>
      <top/>
      <bottom style="thin">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right style="medium">
        <color auto="1"/>
      </right>
      <top/>
      <bottom/>
      <diagonal/>
    </border>
    <border>
      <left style="medium">
        <color indexed="64"/>
      </left>
      <right style="medium">
        <color indexed="64"/>
      </right>
      <top style="hair">
        <color indexed="64"/>
      </top>
      <bottom style="hair">
        <color indexed="64"/>
      </bottom>
      <diagonal/>
    </border>
    <border>
      <left style="thin">
        <color auto="1"/>
      </left>
      <right style="thin">
        <color auto="1"/>
      </right>
      <top style="thin">
        <color auto="1"/>
      </top>
      <bottom style="medium">
        <color indexed="64"/>
      </bottom>
      <diagonal/>
    </border>
    <border>
      <left style="thin">
        <color auto="1"/>
      </left>
      <right style="thin">
        <color auto="1"/>
      </right>
      <top style="medium">
        <color indexed="64"/>
      </top>
      <bottom style="double">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double">
        <color indexed="64"/>
      </bottom>
      <diagonal/>
    </border>
    <border>
      <left style="thin">
        <color auto="1"/>
      </left>
      <right style="medium">
        <color auto="1"/>
      </right>
      <top style="medium">
        <color auto="1"/>
      </top>
      <bottom style="double">
        <color indexed="64"/>
      </bottom>
      <diagonal/>
    </border>
    <border>
      <left/>
      <right/>
      <top/>
      <bottom style="medium">
        <color auto="1"/>
      </bottom>
      <diagonal/>
    </border>
  </borders>
  <cellStyleXfs count="12">
    <xf numFmtId="0" fontId="0" fillId="0" borderId="0"/>
    <xf numFmtId="41" fontId="2" fillId="0" borderId="0" applyFont="0" applyFill="0" applyBorder="0" applyAlignment="0" applyProtection="0"/>
    <xf numFmtId="0" fontId="5" fillId="0" borderId="0"/>
    <xf numFmtId="0" fontId="2" fillId="0" borderId="0"/>
    <xf numFmtId="43" fontId="2" fillId="0" borderId="0" applyFont="0" applyFill="0" applyBorder="0" applyAlignment="0" applyProtection="0"/>
    <xf numFmtId="0" fontId="17" fillId="0" borderId="0"/>
    <xf numFmtId="43" fontId="18" fillId="0" borderId="0" applyFont="0" applyFill="0" applyBorder="0" applyAlignment="0" applyProtection="0"/>
    <xf numFmtId="41" fontId="2" fillId="0" borderId="0" applyFont="0" applyFill="0" applyBorder="0" applyAlignment="0" applyProtection="0"/>
    <xf numFmtId="0" fontId="2" fillId="0" borderId="0"/>
    <xf numFmtId="0" fontId="18" fillId="0" borderId="0"/>
    <xf numFmtId="0" fontId="1" fillId="0" borderId="0"/>
    <xf numFmtId="0" fontId="2" fillId="0" borderId="0"/>
  </cellStyleXfs>
  <cellXfs count="520">
    <xf numFmtId="0" fontId="0" fillId="0" borderId="0" xfId="0"/>
    <xf numFmtId="0" fontId="0" fillId="0" borderId="0" xfId="0" applyFill="1"/>
    <xf numFmtId="0" fontId="6" fillId="0" borderId="1" xfId="0" applyFont="1" applyFill="1" applyBorder="1"/>
    <xf numFmtId="0" fontId="3" fillId="0" borderId="1" xfId="0" applyFont="1" applyFill="1" applyBorder="1" applyAlignment="1">
      <alignment horizontal="center"/>
    </xf>
    <xf numFmtId="0" fontId="4" fillId="0" borderId="0" xfId="0" applyFont="1" applyFill="1" applyAlignment="1">
      <alignment horizontal="center"/>
    </xf>
    <xf numFmtId="0" fontId="3" fillId="0" borderId="0" xfId="0" applyFont="1" applyFill="1" applyBorder="1"/>
    <xf numFmtId="0" fontId="2" fillId="0" borderId="0" xfId="3" applyFont="1" applyFill="1" applyAlignment="1"/>
    <xf numFmtId="0" fontId="2" fillId="0" borderId="0" xfId="3" applyFont="1" applyFill="1"/>
    <xf numFmtId="0" fontId="0" fillId="0" borderId="0" xfId="0" applyFill="1" applyAlignment="1">
      <alignment horizontal="center"/>
    </xf>
    <xf numFmtId="0" fontId="6" fillId="0" borderId="2" xfId="0" applyFont="1" applyFill="1" applyBorder="1" applyAlignment="1">
      <alignment horizontal="left" vertical="center"/>
    </xf>
    <xf numFmtId="0" fontId="7" fillId="0" borderId="2" xfId="0" applyFont="1" applyFill="1" applyBorder="1" applyAlignment="1">
      <alignment horizontal="left" wrapText="1"/>
    </xf>
    <xf numFmtId="0" fontId="6" fillId="0" borderId="2" xfId="0" applyFont="1" applyFill="1" applyBorder="1"/>
    <xf numFmtId="0" fontId="6" fillId="0" borderId="2" xfId="0" applyFont="1" applyFill="1" applyBorder="1" applyAlignment="1">
      <alignment horizontal="center"/>
    </xf>
    <xf numFmtId="43" fontId="11" fillId="0" borderId="2" xfId="0" applyNumberFormat="1" applyFont="1" applyFill="1" applyBorder="1"/>
    <xf numFmtId="0" fontId="6" fillId="0" borderId="3" xfId="0" applyFont="1" applyFill="1" applyBorder="1" applyAlignment="1">
      <alignment horizontal="left" vertical="center"/>
    </xf>
    <xf numFmtId="0" fontId="7" fillId="0" borderId="3" xfId="0" applyFont="1" applyFill="1" applyBorder="1" applyAlignment="1">
      <alignment horizontal="left" wrapText="1"/>
    </xf>
    <xf numFmtId="0" fontId="6" fillId="0" borderId="3" xfId="0" applyFont="1" applyFill="1" applyBorder="1"/>
    <xf numFmtId="0" fontId="6" fillId="0" borderId="3" xfId="0" applyFont="1" applyFill="1" applyBorder="1" applyAlignment="1">
      <alignment horizontal="center"/>
    </xf>
    <xf numFmtId="43" fontId="8" fillId="0" borderId="3" xfId="0" applyNumberFormat="1" applyFont="1" applyFill="1" applyBorder="1"/>
    <xf numFmtId="0" fontId="6" fillId="0" borderId="3" xfId="0" applyFont="1" applyFill="1" applyBorder="1" applyAlignment="1"/>
    <xf numFmtId="0" fontId="3" fillId="0" borderId="0" xfId="0" applyFont="1"/>
    <xf numFmtId="0" fontId="11" fillId="0" borderId="3" xfId="0" applyFont="1" applyFill="1" applyBorder="1" applyAlignment="1"/>
    <xf numFmtId="0" fontId="7" fillId="0" borderId="3" xfId="0" applyFont="1" applyFill="1" applyBorder="1"/>
    <xf numFmtId="0" fontId="7" fillId="0" borderId="3" xfId="0" applyFont="1" applyFill="1" applyBorder="1" applyAlignment="1">
      <alignment horizontal="center"/>
    </xf>
    <xf numFmtId="0" fontId="7" fillId="0" borderId="3" xfId="0" applyFont="1" applyFill="1" applyBorder="1" applyAlignment="1"/>
    <xf numFmtId="0" fontId="3" fillId="0" borderId="0" xfId="0" applyFont="1" applyFill="1"/>
    <xf numFmtId="0" fontId="3" fillId="0" borderId="0" xfId="0" applyFont="1" applyFill="1" applyAlignment="1">
      <alignment horizontal="center"/>
    </xf>
    <xf numFmtId="0" fontId="3" fillId="0" borderId="1" xfId="0" applyFont="1" applyFill="1" applyBorder="1" applyAlignment="1">
      <alignment horizontal="center" wrapText="1"/>
    </xf>
    <xf numFmtId="0" fontId="3" fillId="0" borderId="1" xfId="0" applyFont="1" applyFill="1" applyBorder="1" applyAlignment="1">
      <alignment horizontal="center" vertical="center"/>
    </xf>
    <xf numFmtId="0" fontId="7" fillId="0" borderId="0" xfId="0" applyFont="1"/>
    <xf numFmtId="0" fontId="3" fillId="0" borderId="1" xfId="2" applyFont="1" applyFill="1" applyBorder="1" applyAlignment="1">
      <alignment horizontal="center" vertical="center"/>
    </xf>
    <xf numFmtId="0" fontId="6" fillId="0" borderId="0" xfId="0" applyFont="1"/>
    <xf numFmtId="0" fontId="7" fillId="0" borderId="1" xfId="0" applyFont="1" applyFill="1" applyBorder="1"/>
    <xf numFmtId="0" fontId="6" fillId="0" borderId="5" xfId="0" applyFont="1" applyFill="1" applyBorder="1"/>
    <xf numFmtId="0" fontId="7" fillId="0" borderId="5" xfId="0" applyFont="1" applyFill="1" applyBorder="1"/>
    <xf numFmtId="0" fontId="7" fillId="0" borderId="3" xfId="0" applyFont="1" applyFill="1" applyBorder="1" applyAlignment="1">
      <alignment horizontal="left" vertical="center"/>
    </xf>
    <xf numFmtId="0" fontId="6" fillId="0" borderId="3" xfId="0" applyFont="1" applyBorder="1"/>
    <xf numFmtId="0" fontId="7" fillId="0" borderId="3" xfId="0" applyFont="1" applyBorder="1"/>
    <xf numFmtId="165" fontId="7" fillId="0" borderId="3" xfId="0" applyNumberFormat="1" applyFont="1" applyBorder="1"/>
    <xf numFmtId="0" fontId="6" fillId="0" borderId="3" xfId="3" applyFont="1" applyFill="1" applyBorder="1" applyAlignment="1">
      <alignment horizontal="left" vertical="center" wrapText="1"/>
    </xf>
    <xf numFmtId="0" fontId="6" fillId="0" borderId="3" xfId="0" quotePrefix="1" applyFont="1" applyFill="1" applyBorder="1" applyAlignment="1">
      <alignment horizontal="center"/>
    </xf>
    <xf numFmtId="49" fontId="6" fillId="0" borderId="3" xfId="3" applyNumberFormat="1" applyFont="1" applyFill="1" applyBorder="1" applyAlignment="1">
      <alignment horizontal="center" vertical="center" wrapText="1"/>
    </xf>
    <xf numFmtId="1" fontId="6" fillId="0" borderId="3" xfId="3" applyNumberFormat="1" applyFont="1" applyFill="1" applyBorder="1" applyAlignment="1">
      <alignment horizontal="center" vertical="center" wrapText="1"/>
    </xf>
    <xf numFmtId="49" fontId="6" fillId="0" borderId="3" xfId="3" applyNumberFormat="1" applyFont="1" applyFill="1" applyBorder="1" applyAlignment="1">
      <alignment horizontal="center" vertical="center"/>
    </xf>
    <xf numFmtId="0" fontId="6" fillId="0" borderId="3" xfId="3" applyFont="1" applyFill="1" applyBorder="1" applyAlignment="1">
      <alignment horizontal="center" vertical="center" wrapText="1"/>
    </xf>
    <xf numFmtId="165" fontId="6" fillId="0" borderId="3" xfId="1" applyNumberFormat="1" applyFont="1" applyFill="1" applyBorder="1" applyAlignment="1">
      <alignment horizontal="center" vertical="center" wrapText="1"/>
    </xf>
    <xf numFmtId="43" fontId="7" fillId="0" borderId="3" xfId="4" applyFont="1" applyBorder="1"/>
    <xf numFmtId="0" fontId="6" fillId="0" borderId="3" xfId="0" applyFont="1" applyBorder="1" applyAlignment="1">
      <alignment horizontal="left" vertical="center" wrapText="1"/>
    </xf>
    <xf numFmtId="0" fontId="6" fillId="0" borderId="3" xfId="0" applyFont="1" applyFill="1" applyBorder="1" applyAlignment="1">
      <alignment horizontal="left" wrapText="1"/>
    </xf>
    <xf numFmtId="0" fontId="0" fillId="0" borderId="6" xfId="0" applyBorder="1"/>
    <xf numFmtId="43" fontId="6" fillId="0" borderId="3" xfId="4" applyFont="1" applyBorder="1"/>
    <xf numFmtId="0" fontId="6" fillId="0" borderId="0" xfId="3" applyFont="1" applyFill="1" applyAlignment="1"/>
    <xf numFmtId="0" fontId="6" fillId="0" borderId="0" xfId="3" applyFont="1" applyFill="1"/>
    <xf numFmtId="0" fontId="6" fillId="0" borderId="6" xfId="0" applyFont="1" applyBorder="1"/>
    <xf numFmtId="0" fontId="6" fillId="0" borderId="6" xfId="3" applyFont="1" applyFill="1" applyBorder="1" applyAlignment="1">
      <alignment horizontal="left" vertical="center" wrapText="1"/>
    </xf>
    <xf numFmtId="0" fontId="6" fillId="0" borderId="6" xfId="0" quotePrefix="1" applyFont="1" applyFill="1" applyBorder="1" applyAlignment="1">
      <alignment horizontal="center"/>
    </xf>
    <xf numFmtId="49" fontId="6" fillId="0" borderId="6" xfId="3" applyNumberFormat="1" applyFont="1" applyFill="1" applyBorder="1" applyAlignment="1">
      <alignment horizontal="center" vertical="center" wrapText="1"/>
    </xf>
    <xf numFmtId="0" fontId="6" fillId="0" borderId="6" xfId="0" applyFont="1" applyFill="1" applyBorder="1" applyAlignment="1"/>
    <xf numFmtId="1" fontId="6" fillId="0" borderId="6" xfId="3" applyNumberFormat="1" applyFont="1" applyFill="1" applyBorder="1" applyAlignment="1">
      <alignment horizontal="center" vertical="center" wrapText="1"/>
    </xf>
    <xf numFmtId="0" fontId="6" fillId="0" borderId="6" xfId="3" applyFont="1" applyFill="1" applyBorder="1" applyAlignment="1">
      <alignment horizontal="center" vertical="center" wrapText="1"/>
    </xf>
    <xf numFmtId="165" fontId="6" fillId="0" borderId="6" xfId="1" applyNumberFormat="1" applyFont="1" applyFill="1" applyBorder="1" applyAlignment="1">
      <alignment horizontal="center" vertical="center" wrapText="1"/>
    </xf>
    <xf numFmtId="0" fontId="6" fillId="0" borderId="6" xfId="0" applyFont="1" applyFill="1" applyBorder="1" applyAlignment="1">
      <alignment horizontal="center"/>
    </xf>
    <xf numFmtId="0" fontId="3" fillId="0" borderId="2" xfId="2" applyFont="1" applyFill="1" applyBorder="1" applyAlignment="1">
      <alignment horizontal="center" vertical="center"/>
    </xf>
    <xf numFmtId="43" fontId="3" fillId="0" borderId="0" xfId="0" applyNumberFormat="1" applyFont="1" applyFill="1"/>
    <xf numFmtId="0" fontId="13" fillId="2" borderId="0" xfId="0" applyFont="1" applyFill="1"/>
    <xf numFmtId="0" fontId="14" fillId="2" borderId="0" xfId="0" applyFont="1" applyFill="1"/>
    <xf numFmtId="0" fontId="15" fillId="2" borderId="0" xfId="0" applyFont="1" applyFill="1"/>
    <xf numFmtId="41" fontId="15" fillId="2" borderId="0" xfId="1" applyFont="1" applyFill="1"/>
    <xf numFmtId="0" fontId="16" fillId="2" borderId="0" xfId="0" applyFont="1" applyFill="1"/>
    <xf numFmtId="0" fontId="0" fillId="0" borderId="0" xfId="0" applyAlignment="1">
      <alignment vertical="center"/>
    </xf>
    <xf numFmtId="0" fontId="0" fillId="0" borderId="1" xfId="0" applyFont="1" applyFill="1" applyBorder="1" applyAlignment="1">
      <alignment vertical="center"/>
    </xf>
    <xf numFmtId="0" fontId="7" fillId="0" borderId="0" xfId="3" applyFont="1" applyFill="1" applyAlignment="1"/>
    <xf numFmtId="0" fontId="6" fillId="0" borderId="0" xfId="0" applyFont="1" applyAlignment="1"/>
    <xf numFmtId="0" fontId="10" fillId="0" borderId="0" xfId="3" applyFont="1" applyFill="1" applyAlignment="1"/>
    <xf numFmtId="0" fontId="0" fillId="0" borderId="0" xfId="3" applyFont="1" applyFill="1" applyAlignment="1"/>
    <xf numFmtId="165" fontId="6" fillId="0" borderId="0" xfId="0" applyNumberFormat="1" applyFont="1"/>
    <xf numFmtId="0" fontId="3" fillId="0" borderId="2" xfId="0" applyFont="1" applyFill="1" applyBorder="1" applyAlignment="1">
      <alignment horizontal="center" vertical="center"/>
    </xf>
    <xf numFmtId="0" fontId="6" fillId="0" borderId="1" xfId="0" applyFont="1" applyBorder="1"/>
    <xf numFmtId="0" fontId="6" fillId="0" borderId="1" xfId="0" quotePrefix="1" applyFont="1" applyFill="1" applyBorder="1" applyAlignment="1">
      <alignment horizontal="center"/>
    </xf>
    <xf numFmtId="49" fontId="6" fillId="0" borderId="1" xfId="3" applyNumberFormat="1" applyFont="1" applyFill="1" applyBorder="1" applyAlignment="1">
      <alignment horizontal="center" vertical="center" wrapText="1"/>
    </xf>
    <xf numFmtId="0" fontId="6" fillId="0" borderId="1" xfId="0" applyFont="1" applyFill="1" applyBorder="1" applyAlignment="1">
      <alignment horizontal="center"/>
    </xf>
    <xf numFmtId="1" fontId="6" fillId="0" borderId="1" xfId="3" applyNumberFormat="1" applyFont="1" applyFill="1" applyBorder="1" applyAlignment="1">
      <alignment horizontal="center" vertical="center" wrapText="1"/>
    </xf>
    <xf numFmtId="49" fontId="6" fillId="0" borderId="1" xfId="3" applyNumberFormat="1" applyFont="1" applyFill="1" applyBorder="1" applyAlignment="1">
      <alignment horizontal="center" vertical="center"/>
    </xf>
    <xf numFmtId="0" fontId="6" fillId="0" borderId="1" xfId="3" applyFont="1" applyFill="1" applyBorder="1" applyAlignment="1">
      <alignment horizontal="center" vertical="center" wrapText="1"/>
    </xf>
    <xf numFmtId="165" fontId="6" fillId="0" borderId="1" xfId="1" applyNumberFormat="1" applyFont="1" applyFill="1" applyBorder="1" applyAlignment="1">
      <alignment horizontal="center" vertical="center" wrapText="1"/>
    </xf>
    <xf numFmtId="0" fontId="6" fillId="0" borderId="0" xfId="0" applyFont="1" applyFill="1"/>
    <xf numFmtId="0" fontId="0" fillId="0" borderId="0" xfId="0" applyAlignment="1">
      <alignment horizontal="right" vertical="center"/>
    </xf>
    <xf numFmtId="0" fontId="3" fillId="0" borderId="9" xfId="0" applyFont="1" applyBorder="1" applyAlignment="1">
      <alignment horizontal="center" vertical="center"/>
    </xf>
    <xf numFmtId="0" fontId="7" fillId="0" borderId="9"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11" xfId="0" applyFont="1" applyFill="1" applyBorder="1" applyAlignment="1">
      <alignment horizontal="center" vertical="center" wrapText="1"/>
    </xf>
    <xf numFmtId="0" fontId="3" fillId="0" borderId="11" xfId="0" applyFont="1" applyBorder="1" applyAlignment="1">
      <alignment horizontal="center" vertical="center"/>
    </xf>
    <xf numFmtId="0" fontId="3" fillId="0" borderId="13" xfId="0" applyFont="1" applyBorder="1" applyAlignment="1">
      <alignment horizontal="center" vertical="center"/>
    </xf>
    <xf numFmtId="0" fontId="3" fillId="0" borderId="9" xfId="2" applyFont="1" applyFill="1" applyBorder="1" applyAlignment="1">
      <alignment horizontal="center" vertical="center"/>
    </xf>
    <xf numFmtId="0" fontId="3" fillId="0" borderId="9" xfId="0" applyFont="1" applyFill="1" applyBorder="1" applyAlignment="1">
      <alignment horizontal="center" vertical="center"/>
    </xf>
    <xf numFmtId="0" fontId="3" fillId="0" borderId="10" xfId="2" applyFont="1" applyFill="1" applyBorder="1" applyAlignment="1">
      <alignment horizontal="center" vertical="center"/>
    </xf>
    <xf numFmtId="0" fontId="3" fillId="0" borderId="9" xfId="0" applyFont="1" applyBorder="1" applyAlignment="1">
      <alignment vertical="center"/>
    </xf>
    <xf numFmtId="0" fontId="3" fillId="0" borderId="8" xfId="0" applyFont="1" applyBorder="1" applyAlignment="1">
      <alignment horizontal="center" vertical="center"/>
    </xf>
    <xf numFmtId="0" fontId="6" fillId="0" borderId="9" xfId="0" applyFont="1" applyFill="1" applyBorder="1" applyAlignment="1">
      <alignment horizontal="left" vertical="center"/>
    </xf>
    <xf numFmtId="0" fontId="7" fillId="0" borderId="9" xfId="0" applyFont="1" applyFill="1" applyBorder="1" applyAlignment="1">
      <alignment horizontal="left" wrapText="1"/>
    </xf>
    <xf numFmtId="0" fontId="6" fillId="0" borderId="9" xfId="0" applyFont="1" applyFill="1" applyBorder="1"/>
    <xf numFmtId="0" fontId="6" fillId="0" borderId="9" xfId="0" applyFont="1" applyFill="1" applyBorder="1" applyAlignment="1">
      <alignment horizontal="center"/>
    </xf>
    <xf numFmtId="43" fontId="11" fillId="0" borderId="9" xfId="0" applyNumberFormat="1" applyFont="1" applyFill="1" applyBorder="1"/>
    <xf numFmtId="0" fontId="6" fillId="0" borderId="14" xfId="0" applyFont="1" applyFill="1" applyBorder="1"/>
    <xf numFmtId="0" fontId="6" fillId="0" borderId="9" xfId="0" applyFont="1" applyFill="1" applyBorder="1" applyAlignment="1">
      <alignment vertical="center"/>
    </xf>
    <xf numFmtId="0" fontId="6" fillId="0" borderId="11" xfId="0" applyFont="1" applyFill="1" applyBorder="1" applyAlignment="1">
      <alignment horizontal="left" vertical="center"/>
    </xf>
    <xf numFmtId="0" fontId="7" fillId="0" borderId="11" xfId="0" applyFont="1" applyFill="1" applyBorder="1" applyAlignment="1">
      <alignment horizontal="left" wrapText="1"/>
    </xf>
    <xf numFmtId="0" fontId="6" fillId="0" borderId="11" xfId="0" applyFont="1" applyFill="1" applyBorder="1"/>
    <xf numFmtId="0" fontId="6" fillId="0" borderId="11" xfId="0" applyFont="1" applyFill="1" applyBorder="1" applyAlignment="1">
      <alignment horizontal="center"/>
    </xf>
    <xf numFmtId="43" fontId="8" fillId="0" borderId="11" xfId="0" applyNumberFormat="1" applyFont="1" applyFill="1" applyBorder="1"/>
    <xf numFmtId="0" fontId="6" fillId="0" borderId="15" xfId="0" applyFont="1" applyFill="1" applyBorder="1"/>
    <xf numFmtId="0" fontId="3" fillId="0" borderId="11" xfId="0" applyFont="1" applyFill="1" applyBorder="1" applyAlignment="1">
      <alignment vertical="center"/>
    </xf>
    <xf numFmtId="0" fontId="6" fillId="0" borderId="11" xfId="0" applyFont="1" applyFill="1" applyBorder="1" applyAlignment="1">
      <alignment vertical="center"/>
    </xf>
    <xf numFmtId="0" fontId="7" fillId="0" borderId="11" xfId="0" applyFont="1" applyFill="1" applyBorder="1" applyAlignment="1">
      <alignment horizontal="left" vertical="center"/>
    </xf>
    <xf numFmtId="0" fontId="7" fillId="0" borderId="11" xfId="0" applyFont="1" applyFill="1" applyBorder="1" applyAlignment="1">
      <alignment horizontal="center"/>
    </xf>
    <xf numFmtId="0" fontId="11" fillId="0" borderId="11" xfId="0" applyFont="1" applyFill="1" applyBorder="1" applyAlignment="1"/>
    <xf numFmtId="0" fontId="7" fillId="0" borderId="11" xfId="0" applyFont="1" applyFill="1" applyBorder="1"/>
    <xf numFmtId="0" fontId="7" fillId="0" borderId="11" xfId="0" applyFont="1" applyFill="1" applyBorder="1" applyAlignment="1"/>
    <xf numFmtId="0" fontId="7" fillId="0" borderId="15" xfId="0" applyFont="1" applyFill="1" applyBorder="1"/>
    <xf numFmtId="0" fontId="7" fillId="0" borderId="11" xfId="0" applyFont="1" applyFill="1" applyBorder="1" applyAlignment="1">
      <alignment vertical="center"/>
    </xf>
    <xf numFmtId="0" fontId="0" fillId="0" borderId="11" xfId="0" applyBorder="1" applyAlignment="1">
      <alignment vertical="center"/>
    </xf>
    <xf numFmtId="43" fontId="7" fillId="0" borderId="11" xfId="6" applyFont="1" applyBorder="1" applyAlignment="1">
      <alignment horizontal="center" vertical="center"/>
    </xf>
    <xf numFmtId="0" fontId="6" fillId="0" borderId="11" xfId="0" applyFont="1" applyBorder="1"/>
    <xf numFmtId="41" fontId="6" fillId="0" borderId="11" xfId="7" applyFont="1" applyFill="1" applyBorder="1" applyAlignment="1">
      <alignment vertical="center"/>
    </xf>
    <xf numFmtId="165" fontId="7" fillId="0" borderId="11" xfId="6" applyNumberFormat="1" applyFont="1" applyBorder="1" applyAlignment="1">
      <alignment horizontal="center" vertical="center"/>
    </xf>
    <xf numFmtId="43" fontId="7" fillId="0" borderId="11" xfId="6" applyNumberFormat="1" applyFont="1" applyBorder="1" applyAlignment="1">
      <alignment horizontal="center" vertical="center"/>
    </xf>
    <xf numFmtId="0" fontId="7" fillId="0" borderId="11" xfId="0" applyFont="1" applyBorder="1"/>
    <xf numFmtId="165" fontId="7" fillId="0" borderId="11" xfId="0" applyNumberFormat="1" applyFont="1" applyBorder="1"/>
    <xf numFmtId="0" fontId="6" fillId="0" borderId="11" xfId="3" applyFont="1" applyFill="1" applyBorder="1" applyAlignment="1">
      <alignment horizontal="left" vertical="center" wrapText="1"/>
    </xf>
    <xf numFmtId="0" fontId="6" fillId="0" borderId="11" xfId="0" quotePrefix="1" applyFont="1" applyFill="1" applyBorder="1" applyAlignment="1">
      <alignment horizontal="center"/>
    </xf>
    <xf numFmtId="49" fontId="6" fillId="0" borderId="11" xfId="3" applyNumberFormat="1" applyFont="1" applyFill="1" applyBorder="1" applyAlignment="1">
      <alignment horizontal="center" vertical="center" wrapText="1"/>
    </xf>
    <xf numFmtId="1" fontId="6" fillId="0" borderId="11" xfId="3" applyNumberFormat="1" applyFont="1" applyFill="1" applyBorder="1" applyAlignment="1">
      <alignment horizontal="center" vertical="center" wrapText="1"/>
    </xf>
    <xf numFmtId="49" fontId="6" fillId="0" borderId="11" xfId="3" applyNumberFormat="1" applyFont="1" applyFill="1" applyBorder="1" applyAlignment="1">
      <alignment horizontal="center" vertical="center"/>
    </xf>
    <xf numFmtId="0" fontId="6" fillId="0" borderId="11" xfId="3" applyFont="1" applyFill="1" applyBorder="1" applyAlignment="1">
      <alignment horizontal="center" vertical="center" wrapText="1"/>
    </xf>
    <xf numFmtId="165" fontId="6" fillId="0" borderId="11" xfId="1" applyNumberFormat="1" applyFont="1" applyFill="1" applyBorder="1" applyAlignment="1">
      <alignment horizontal="center" vertical="center" wrapText="1"/>
    </xf>
    <xf numFmtId="165" fontId="6" fillId="0" borderId="11" xfId="1" applyNumberFormat="1" applyFont="1" applyFill="1" applyBorder="1" applyAlignment="1">
      <alignment vertical="center"/>
    </xf>
    <xf numFmtId="1" fontId="6" fillId="0" borderId="11" xfId="0" applyNumberFormat="1" applyFont="1" applyFill="1" applyBorder="1" applyAlignment="1">
      <alignment horizontal="right" vertical="center"/>
    </xf>
    <xf numFmtId="43" fontId="6" fillId="0" borderId="11" xfId="0" applyNumberFormat="1" applyFont="1" applyFill="1" applyBorder="1" applyAlignment="1">
      <alignment vertical="center"/>
    </xf>
    <xf numFmtId="43" fontId="2" fillId="0" borderId="11" xfId="1" applyNumberFormat="1" applyFont="1" applyBorder="1" applyAlignment="1">
      <alignment vertical="center"/>
    </xf>
    <xf numFmtId="0" fontId="0" fillId="0" borderId="1" xfId="0" applyBorder="1"/>
    <xf numFmtId="0" fontId="0" fillId="0" borderId="1" xfId="0" applyBorder="1" applyAlignment="1">
      <alignment horizontal="center" vertical="center"/>
    </xf>
    <xf numFmtId="41" fontId="0" fillId="0" borderId="1" xfId="1" applyFont="1" applyBorder="1"/>
    <xf numFmtId="1" fontId="0" fillId="0" borderId="1" xfId="0" applyNumberFormat="1" applyBorder="1" applyAlignment="1">
      <alignment horizontal="center" vertical="center"/>
    </xf>
    <xf numFmtId="41" fontId="0" fillId="0" borderId="1" xfId="1" quotePrefix="1" applyFont="1" applyBorder="1" applyAlignment="1">
      <alignment horizontal="center" vertical="center"/>
    </xf>
    <xf numFmtId="41" fontId="0" fillId="0" borderId="1" xfId="1" quotePrefix="1" applyFont="1" applyBorder="1"/>
    <xf numFmtId="165" fontId="6" fillId="0" borderId="0" xfId="1" applyNumberFormat="1" applyFont="1" applyFill="1" applyBorder="1" applyAlignment="1">
      <alignment horizontal="center" vertical="center" wrapText="1"/>
    </xf>
    <xf numFmtId="165" fontId="7" fillId="0" borderId="0" xfId="0" applyNumberFormat="1" applyFont="1"/>
    <xf numFmtId="165" fontId="6" fillId="0" borderId="11" xfId="1" quotePrefix="1" applyNumberFormat="1" applyFont="1" applyFill="1" applyBorder="1" applyAlignment="1">
      <alignment vertical="center"/>
    </xf>
    <xf numFmtId="43" fontId="7" fillId="0" borderId="11" xfId="4" applyFont="1" applyBorder="1"/>
    <xf numFmtId="165" fontId="6" fillId="0" borderId="11" xfId="0" applyNumberFormat="1" applyFont="1" applyFill="1" applyBorder="1" applyAlignment="1">
      <alignment vertical="center"/>
    </xf>
    <xf numFmtId="0" fontId="6" fillId="4" borderId="11" xfId="0" applyFont="1" applyFill="1" applyBorder="1"/>
    <xf numFmtId="0" fontId="6" fillId="4" borderId="11" xfId="3" applyFont="1" applyFill="1" applyBorder="1" applyAlignment="1">
      <alignment horizontal="center" vertical="center" wrapText="1"/>
    </xf>
    <xf numFmtId="0" fontId="6" fillId="4" borderId="11" xfId="3" applyFont="1" applyFill="1" applyBorder="1" applyAlignment="1">
      <alignment horizontal="left" vertical="center" wrapText="1"/>
    </xf>
    <xf numFmtId="0" fontId="6" fillId="4" borderId="11" xfId="0" quotePrefix="1" applyFont="1" applyFill="1" applyBorder="1" applyAlignment="1">
      <alignment horizontal="center"/>
    </xf>
    <xf numFmtId="49" fontId="6" fillId="4" borderId="11" xfId="3" applyNumberFormat="1" applyFont="1" applyFill="1" applyBorder="1" applyAlignment="1">
      <alignment horizontal="center" vertical="center" wrapText="1"/>
    </xf>
    <xf numFmtId="0" fontId="6" fillId="4" borderId="11" xfId="0" applyFont="1" applyFill="1" applyBorder="1" applyAlignment="1"/>
    <xf numFmtId="1" fontId="6" fillId="4" borderId="11" xfId="3" applyNumberFormat="1" applyFont="1" applyFill="1" applyBorder="1" applyAlignment="1">
      <alignment horizontal="center" vertical="center" wrapText="1"/>
    </xf>
    <xf numFmtId="165" fontId="6" fillId="4" borderId="11" xfId="1" applyNumberFormat="1" applyFont="1" applyFill="1" applyBorder="1" applyAlignment="1">
      <alignment horizontal="center" vertical="center" wrapText="1"/>
    </xf>
    <xf numFmtId="0" fontId="6" fillId="4" borderId="11" xfId="0" applyFont="1" applyFill="1" applyBorder="1" applyAlignment="1">
      <alignment horizontal="center"/>
    </xf>
    <xf numFmtId="0" fontId="7" fillId="4" borderId="11" xfId="0" applyFont="1" applyFill="1" applyBorder="1" applyAlignment="1">
      <alignment vertical="center"/>
    </xf>
    <xf numFmtId="0" fontId="6" fillId="4" borderId="11" xfId="0" applyFont="1" applyFill="1" applyBorder="1" applyAlignment="1">
      <alignment vertical="center"/>
    </xf>
    <xf numFmtId="41" fontId="6" fillId="4" borderId="11" xfId="7" applyFont="1" applyFill="1" applyBorder="1" applyAlignment="1">
      <alignment vertical="center"/>
    </xf>
    <xf numFmtId="165" fontId="6" fillId="4" borderId="11" xfId="1" applyNumberFormat="1" applyFont="1" applyFill="1" applyBorder="1" applyAlignment="1">
      <alignment vertical="center"/>
    </xf>
    <xf numFmtId="165" fontId="6" fillId="4" borderId="11" xfId="1" quotePrefix="1" applyNumberFormat="1" applyFont="1" applyFill="1" applyBorder="1" applyAlignment="1">
      <alignment vertical="center"/>
    </xf>
    <xf numFmtId="1" fontId="6" fillId="4" borderId="11" xfId="0" applyNumberFormat="1" applyFont="1" applyFill="1" applyBorder="1" applyAlignment="1">
      <alignment horizontal="right" vertical="center"/>
    </xf>
    <xf numFmtId="43" fontId="6" fillId="4" borderId="11" xfId="0" applyNumberFormat="1" applyFont="1" applyFill="1" applyBorder="1" applyAlignment="1">
      <alignment vertical="center"/>
    </xf>
    <xf numFmtId="43" fontId="2" fillId="4" borderId="11" xfId="1" applyNumberFormat="1" applyFont="1" applyFill="1" applyBorder="1" applyAlignment="1">
      <alignment vertical="center"/>
    </xf>
    <xf numFmtId="43" fontId="6" fillId="4" borderId="0" xfId="0" applyNumberFormat="1" applyFont="1" applyFill="1"/>
    <xf numFmtId="0" fontId="6" fillId="4" borderId="0" xfId="0" applyFont="1" applyFill="1"/>
    <xf numFmtId="0" fontId="6" fillId="0" borderId="11" xfId="0" applyFont="1" applyFill="1" applyBorder="1" applyAlignment="1"/>
    <xf numFmtId="41" fontId="6" fillId="0" borderId="0" xfId="1" applyFont="1"/>
    <xf numFmtId="0" fontId="6" fillId="0" borderId="16" xfId="0" applyFont="1" applyBorder="1"/>
    <xf numFmtId="0" fontId="6" fillId="0" borderId="16" xfId="3" applyFont="1" applyFill="1" applyBorder="1" applyAlignment="1">
      <alignment horizontal="left" vertical="center" wrapText="1"/>
    </xf>
    <xf numFmtId="0" fontId="6" fillId="0" borderId="16" xfId="0" quotePrefix="1" applyFont="1" applyFill="1" applyBorder="1" applyAlignment="1">
      <alignment horizontal="center"/>
    </xf>
    <xf numFmtId="49" fontId="6" fillId="0" borderId="16" xfId="3" applyNumberFormat="1" applyFont="1" applyFill="1" applyBorder="1" applyAlignment="1">
      <alignment horizontal="center" vertical="center" wrapText="1"/>
    </xf>
    <xf numFmtId="0" fontId="6" fillId="0" borderId="16" xfId="0" applyFont="1" applyFill="1" applyBorder="1" applyAlignment="1"/>
    <xf numFmtId="1" fontId="6" fillId="0" borderId="16" xfId="3" applyNumberFormat="1" applyFont="1" applyFill="1" applyBorder="1" applyAlignment="1">
      <alignment horizontal="center" vertical="center" wrapText="1"/>
    </xf>
    <xf numFmtId="0" fontId="6" fillId="0" borderId="16" xfId="3" applyFont="1" applyFill="1" applyBorder="1" applyAlignment="1">
      <alignment horizontal="center" vertical="center" wrapText="1"/>
    </xf>
    <xf numFmtId="165" fontId="6" fillId="0" borderId="16" xfId="1" applyNumberFormat="1" applyFont="1" applyFill="1" applyBorder="1" applyAlignment="1">
      <alignment horizontal="center" vertical="center" wrapText="1"/>
    </xf>
    <xf numFmtId="0" fontId="6" fillId="0" borderId="16" xfId="0" applyFont="1" applyFill="1" applyBorder="1" applyAlignment="1">
      <alignment horizontal="center"/>
    </xf>
    <xf numFmtId="0" fontId="6" fillId="4" borderId="16" xfId="0" applyFont="1" applyFill="1" applyBorder="1"/>
    <xf numFmtId="0" fontId="6" fillId="4" borderId="16" xfId="3" applyFont="1" applyFill="1" applyBorder="1" applyAlignment="1">
      <alignment horizontal="left" vertical="center" wrapText="1"/>
    </xf>
    <xf numFmtId="0" fontId="6" fillId="4" borderId="16" xfId="0" quotePrefix="1" applyFont="1" applyFill="1" applyBorder="1" applyAlignment="1">
      <alignment horizontal="center"/>
    </xf>
    <xf numFmtId="49" fontId="6" fillId="4" borderId="16" xfId="3" applyNumberFormat="1" applyFont="1" applyFill="1" applyBorder="1" applyAlignment="1">
      <alignment horizontal="center" vertical="center" wrapText="1"/>
    </xf>
    <xf numFmtId="0" fontId="6" fillId="4" borderId="16" xfId="0" applyFont="1" applyFill="1" applyBorder="1" applyAlignment="1"/>
    <xf numFmtId="1" fontId="6" fillId="4" borderId="16" xfId="3" applyNumberFormat="1" applyFont="1" applyFill="1" applyBorder="1" applyAlignment="1">
      <alignment horizontal="center" vertical="center" wrapText="1"/>
    </xf>
    <xf numFmtId="0" fontId="6" fillId="4" borderId="16" xfId="3" applyFont="1" applyFill="1" applyBorder="1" applyAlignment="1">
      <alignment horizontal="center" vertical="center" wrapText="1"/>
    </xf>
    <xf numFmtId="165" fontId="6" fillId="4" borderId="16" xfId="1" applyNumberFormat="1" applyFont="1" applyFill="1" applyBorder="1" applyAlignment="1">
      <alignment horizontal="center" vertical="center" wrapText="1"/>
    </xf>
    <xf numFmtId="0" fontId="6" fillId="4" borderId="16" xfId="0" applyFont="1" applyFill="1" applyBorder="1" applyAlignment="1">
      <alignment horizontal="center"/>
    </xf>
    <xf numFmtId="0" fontId="6" fillId="0" borderId="11" xfId="0" applyFont="1" applyBorder="1" applyAlignment="1">
      <alignment horizontal="left" vertical="center" wrapText="1"/>
    </xf>
    <xf numFmtId="165" fontId="6" fillId="4" borderId="0" xfId="0" applyNumberFormat="1" applyFont="1" applyFill="1"/>
    <xf numFmtId="0" fontId="6" fillId="0" borderId="11" xfId="0" applyFont="1" applyFill="1" applyBorder="1" applyAlignment="1">
      <alignment horizontal="left" wrapText="1"/>
    </xf>
    <xf numFmtId="43" fontId="6" fillId="0" borderId="11" xfId="4" applyFont="1" applyBorder="1"/>
    <xf numFmtId="0" fontId="0" fillId="0" borderId="13" xfId="0" applyBorder="1"/>
    <xf numFmtId="0" fontId="7" fillId="0" borderId="13" xfId="0" applyFont="1" applyFill="1" applyBorder="1" applyAlignment="1">
      <alignment vertical="center"/>
    </xf>
    <xf numFmtId="0" fontId="6" fillId="0" borderId="13" xfId="0" applyFont="1" applyFill="1" applyBorder="1" applyAlignment="1">
      <alignment vertical="center"/>
    </xf>
    <xf numFmtId="41" fontId="6" fillId="0" borderId="13" xfId="7" applyFont="1" applyFill="1" applyBorder="1" applyAlignment="1">
      <alignment vertical="center"/>
    </xf>
    <xf numFmtId="165" fontId="6" fillId="0" borderId="13" xfId="1" applyNumberFormat="1" applyFont="1" applyFill="1" applyBorder="1" applyAlignment="1">
      <alignment vertical="center"/>
    </xf>
    <xf numFmtId="1" fontId="6" fillId="0" borderId="13" xfId="0" applyNumberFormat="1" applyFont="1" applyFill="1" applyBorder="1" applyAlignment="1">
      <alignment horizontal="right" vertical="center"/>
    </xf>
    <xf numFmtId="43" fontId="6" fillId="0" borderId="13" xfId="0" applyNumberFormat="1" applyFont="1" applyFill="1" applyBorder="1" applyAlignment="1">
      <alignment vertical="center"/>
    </xf>
    <xf numFmtId="43" fontId="2" fillId="0" borderId="13" xfId="1" applyNumberFormat="1" applyFont="1" applyBorder="1" applyAlignment="1">
      <alignment vertical="center"/>
    </xf>
    <xf numFmtId="0" fontId="7" fillId="0" borderId="0" xfId="0" applyFont="1" applyFill="1" applyBorder="1" applyAlignment="1">
      <alignment vertical="center"/>
    </xf>
    <xf numFmtId="0" fontId="6" fillId="0" borderId="0" xfId="0" applyFont="1" applyFill="1" applyBorder="1" applyAlignment="1">
      <alignment vertical="center"/>
    </xf>
    <xf numFmtId="41" fontId="6" fillId="0" borderId="0" xfId="7" applyFont="1" applyFill="1" applyBorder="1" applyAlignment="1">
      <alignment vertical="center"/>
    </xf>
    <xf numFmtId="165" fontId="6" fillId="0" borderId="0" xfId="1" applyNumberFormat="1" applyFont="1" applyFill="1" applyBorder="1" applyAlignment="1">
      <alignment vertical="center"/>
    </xf>
    <xf numFmtId="1" fontId="6" fillId="0" borderId="0" xfId="0" applyNumberFormat="1" applyFont="1" applyFill="1" applyBorder="1" applyAlignment="1">
      <alignment horizontal="right" vertical="center"/>
    </xf>
    <xf numFmtId="43" fontId="6" fillId="0" borderId="0" xfId="0" applyNumberFormat="1" applyFont="1" applyFill="1" applyBorder="1" applyAlignment="1">
      <alignment vertical="center"/>
    </xf>
    <xf numFmtId="43" fontId="2" fillId="0" borderId="0" xfId="1" applyNumberFormat="1" applyFont="1" applyBorder="1" applyAlignment="1">
      <alignment vertical="center"/>
    </xf>
    <xf numFmtId="165" fontId="6" fillId="0" borderId="0" xfId="7" applyNumberFormat="1" applyFont="1" applyFill="1" applyBorder="1" applyAlignment="1">
      <alignment vertical="center"/>
    </xf>
    <xf numFmtId="1" fontId="7" fillId="0" borderId="0" xfId="0" applyNumberFormat="1" applyFont="1" applyFill="1" applyBorder="1" applyAlignment="1">
      <alignment horizontal="right" vertical="center"/>
    </xf>
    <xf numFmtId="165" fontId="6" fillId="0" borderId="0" xfId="0" applyNumberFormat="1" applyFont="1" applyFill="1" applyBorder="1" applyAlignment="1">
      <alignment vertical="center"/>
    </xf>
    <xf numFmtId="165" fontId="7" fillId="0" borderId="0" xfId="7" applyNumberFormat="1" applyFont="1" applyFill="1" applyBorder="1" applyAlignment="1">
      <alignment vertical="center"/>
    </xf>
    <xf numFmtId="0" fontId="7" fillId="0" borderId="0" xfId="0" applyFont="1" applyFill="1" applyAlignment="1">
      <alignment vertical="center"/>
    </xf>
    <xf numFmtId="0" fontId="6" fillId="0" borderId="0" xfId="0" applyFont="1" applyFill="1" applyAlignment="1">
      <alignment vertical="center"/>
    </xf>
    <xf numFmtId="41" fontId="6" fillId="0" borderId="0" xfId="7" applyFont="1" applyFill="1" applyAlignment="1">
      <alignment vertical="center"/>
    </xf>
    <xf numFmtId="0" fontId="7" fillId="0" borderId="0" xfId="0" applyFont="1" applyFill="1" applyAlignment="1">
      <alignment horizontal="right" vertical="center"/>
    </xf>
    <xf numFmtId="165" fontId="6" fillId="0" borderId="0" xfId="0" applyNumberFormat="1" applyFont="1" applyFill="1" applyAlignment="1">
      <alignment vertical="center"/>
    </xf>
    <xf numFmtId="0" fontId="6" fillId="0" borderId="0" xfId="0" applyFont="1" applyFill="1" applyAlignment="1">
      <alignment horizontal="right" vertical="center"/>
    </xf>
    <xf numFmtId="0" fontId="6" fillId="0" borderId="0" xfId="0" applyFont="1" applyAlignment="1">
      <alignment vertical="center"/>
    </xf>
    <xf numFmtId="0" fontId="6" fillId="0" borderId="0" xfId="0" applyFont="1" applyAlignment="1">
      <alignment horizontal="right" vertical="center"/>
    </xf>
    <xf numFmtId="43" fontId="2" fillId="0" borderId="11" xfId="1" applyNumberFormat="1" applyFont="1" applyFill="1" applyBorder="1" applyAlignment="1">
      <alignment vertical="center"/>
    </xf>
    <xf numFmtId="43" fontId="6" fillId="0" borderId="0" xfId="0" applyNumberFormat="1" applyFont="1" applyFill="1"/>
    <xf numFmtId="0" fontId="6" fillId="0" borderId="16" xfId="0" applyFont="1" applyFill="1" applyBorder="1"/>
    <xf numFmtId="0" fontId="6" fillId="0" borderId="11" xfId="0" applyFont="1" applyFill="1" applyBorder="1" applyAlignment="1">
      <alignment horizontal="left" vertical="center" wrapText="1"/>
    </xf>
    <xf numFmtId="165" fontId="7" fillId="0" borderId="11" xfId="0" applyNumberFormat="1" applyFont="1" applyFill="1" applyBorder="1"/>
    <xf numFmtId="165" fontId="6" fillId="0" borderId="0" xfId="0" applyNumberFormat="1" applyFont="1" applyFill="1"/>
    <xf numFmtId="165" fontId="7" fillId="0" borderId="17" xfId="0" applyNumberFormat="1" applyFont="1" applyBorder="1"/>
    <xf numFmtId="43" fontId="7" fillId="0" borderId="0" xfId="4" applyFont="1"/>
    <xf numFmtId="43" fontId="6" fillId="0" borderId="0" xfId="0" applyNumberFormat="1" applyFont="1"/>
    <xf numFmtId="0" fontId="0" fillId="3" borderId="15" xfId="0" applyFont="1" applyFill="1" applyBorder="1" applyAlignment="1">
      <alignment horizontal="center" vertical="center"/>
    </xf>
    <xf numFmtId="41" fontId="19" fillId="2" borderId="15" xfId="1" applyFont="1" applyFill="1" applyBorder="1" applyAlignment="1">
      <alignment horizontal="left" vertical="center" wrapText="1"/>
    </xf>
    <xf numFmtId="0" fontId="9" fillId="0" borderId="7" xfId="5" applyFont="1" applyBorder="1" applyAlignment="1">
      <alignment horizontal="center" vertical="center"/>
    </xf>
    <xf numFmtId="0" fontId="6" fillId="4" borderId="1" xfId="3" applyFont="1" applyFill="1" applyBorder="1" applyAlignment="1">
      <alignment horizontal="left" vertical="center" wrapText="1"/>
    </xf>
    <xf numFmtId="0" fontId="21" fillId="4" borderId="18" xfId="0" applyFont="1" applyFill="1" applyBorder="1" applyAlignment="1">
      <alignment vertical="center"/>
    </xf>
    <xf numFmtId="0" fontId="3" fillId="0" borderId="0" xfId="10" applyFont="1" applyAlignment="1">
      <alignment horizontal="center" vertical="center"/>
    </xf>
    <xf numFmtId="0" fontId="3" fillId="5" borderId="0" xfId="10" applyFont="1" applyFill="1" applyAlignment="1">
      <alignment horizontal="center" vertical="center"/>
    </xf>
    <xf numFmtId="0" fontId="3" fillId="5" borderId="0" xfId="10" applyFont="1" applyFill="1" applyAlignment="1">
      <alignment vertical="center"/>
    </xf>
    <xf numFmtId="0" fontId="3" fillId="0" borderId="0" xfId="10" applyFont="1" applyAlignment="1">
      <alignment vertical="center"/>
    </xf>
    <xf numFmtId="0" fontId="1" fillId="0" borderId="0" xfId="10" applyAlignment="1">
      <alignment horizontal="center" vertical="center"/>
    </xf>
    <xf numFmtId="0" fontId="1" fillId="0" borderId="0" xfId="10" quotePrefix="1" applyAlignment="1">
      <alignment horizontal="center" vertical="center"/>
    </xf>
    <xf numFmtId="21" fontId="1" fillId="0" borderId="0" xfId="10" applyNumberFormat="1" applyAlignment="1">
      <alignment horizontal="center" vertical="center"/>
    </xf>
    <xf numFmtId="0" fontId="1" fillId="0" borderId="0" xfId="10" applyAlignment="1">
      <alignment vertical="center"/>
    </xf>
    <xf numFmtId="21" fontId="1" fillId="0" borderId="0" xfId="10" quotePrefix="1" applyNumberFormat="1" applyAlignment="1">
      <alignment horizontal="center" vertical="center"/>
    </xf>
    <xf numFmtId="164" fontId="22" fillId="0" borderId="0" xfId="0" applyNumberFormat="1"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0" borderId="0" xfId="0" applyFont="1" applyFill="1" applyAlignment="1">
      <alignment horizontal="center" vertical="center"/>
    </xf>
    <xf numFmtId="0" fontId="23" fillId="2" borderId="0" xfId="0" applyFont="1" applyFill="1" applyAlignment="1">
      <alignment vertical="center"/>
    </xf>
    <xf numFmtId="0" fontId="25" fillId="0" borderId="0" xfId="0" applyFont="1" applyAlignment="1">
      <alignment vertical="center"/>
    </xf>
    <xf numFmtId="0" fontId="25" fillId="0" borderId="0" xfId="0" applyFont="1" applyFill="1" applyAlignment="1">
      <alignment vertical="center"/>
    </xf>
    <xf numFmtId="0" fontId="25" fillId="0" borderId="0" xfId="0" applyFont="1" applyFill="1" applyBorder="1" applyAlignment="1">
      <alignment vertical="center"/>
    </xf>
    <xf numFmtId="0" fontId="25" fillId="0" borderId="0" xfId="0" applyFont="1" applyFill="1" applyAlignment="1">
      <alignment horizontal="center" vertical="center"/>
    </xf>
    <xf numFmtId="43" fontId="25" fillId="0" borderId="0" xfId="0" applyNumberFormat="1" applyFont="1" applyFill="1" applyAlignment="1">
      <alignment vertical="center"/>
    </xf>
    <xf numFmtId="0" fontId="26" fillId="2" borderId="0" xfId="0" applyFont="1" applyFill="1" applyAlignment="1">
      <alignment vertical="center"/>
    </xf>
    <xf numFmtId="0" fontId="25" fillId="0" borderId="6" xfId="1" applyNumberFormat="1" applyFont="1" applyFill="1" applyBorder="1" applyAlignment="1">
      <alignment horizontal="center" vertical="center" wrapText="1"/>
    </xf>
    <xf numFmtId="0" fontId="25" fillId="0" borderId="1" xfId="0" applyFont="1" applyFill="1" applyBorder="1" applyAlignment="1">
      <alignment horizontal="center" vertical="center"/>
    </xf>
    <xf numFmtId="0" fontId="28" fillId="2" borderId="0" xfId="0" applyFont="1" applyFill="1" applyAlignment="1">
      <alignment vertical="center"/>
    </xf>
    <xf numFmtId="0" fontId="22" fillId="0" borderId="0" xfId="11" applyFont="1" applyFill="1" applyBorder="1" applyAlignment="1">
      <alignment vertical="center"/>
    </xf>
    <xf numFmtId="0" fontId="22" fillId="0" borderId="0" xfId="3" applyFont="1" applyFill="1" applyAlignment="1">
      <alignment vertical="center"/>
    </xf>
    <xf numFmtId="0" fontId="30" fillId="0" borderId="0" xfId="3" applyFont="1" applyFill="1" applyAlignment="1">
      <alignment vertical="center"/>
    </xf>
    <xf numFmtId="0" fontId="22" fillId="0" borderId="0" xfId="0" applyFont="1"/>
    <xf numFmtId="0" fontId="22" fillId="0" borderId="0" xfId="0" applyFont="1" applyFill="1"/>
    <xf numFmtId="0" fontId="24" fillId="0" borderId="0" xfId="0" applyFont="1" applyFill="1" applyAlignment="1">
      <alignment horizontal="center"/>
    </xf>
    <xf numFmtId="0" fontId="22" fillId="0" borderId="0" xfId="0" applyFont="1" applyFill="1" applyBorder="1"/>
    <xf numFmtId="0" fontId="25" fillId="0" borderId="0" xfId="0" applyFont="1"/>
    <xf numFmtId="0" fontId="22" fillId="0" borderId="0" xfId="3" applyFont="1" applyFill="1" applyAlignment="1"/>
    <xf numFmtId="0" fontId="22" fillId="0" borderId="0" xfId="3" applyFont="1" applyFill="1"/>
    <xf numFmtId="0" fontId="30" fillId="0" borderId="0" xfId="3" applyFont="1" applyFill="1" applyAlignment="1"/>
    <xf numFmtId="0" fontId="22" fillId="0" borderId="6" xfId="0" applyFont="1" applyFill="1" applyBorder="1" applyAlignment="1">
      <alignment vertical="center"/>
    </xf>
    <xf numFmtId="0" fontId="28" fillId="0" borderId="1" xfId="0" applyFont="1" applyFill="1" applyBorder="1" applyAlignment="1">
      <alignment vertical="center"/>
    </xf>
    <xf numFmtId="0" fontId="31" fillId="0" borderId="1" xfId="0" applyFont="1" applyFill="1" applyBorder="1" applyAlignment="1">
      <alignment vertical="center"/>
    </xf>
    <xf numFmtId="0" fontId="22" fillId="0" borderId="1" xfId="0" applyFont="1" applyFill="1" applyBorder="1" applyAlignment="1">
      <alignment vertical="center"/>
    </xf>
    <xf numFmtId="0" fontId="22" fillId="0" borderId="1" xfId="0" applyFont="1" applyFill="1" applyBorder="1" applyAlignment="1">
      <alignment horizontal="left" vertical="center" wrapText="1"/>
    </xf>
    <xf numFmtId="0" fontId="0" fillId="0" borderId="0" xfId="0" applyFont="1"/>
    <xf numFmtId="0" fontId="0" fillId="0" borderId="1" xfId="0" applyFont="1" applyFill="1" applyBorder="1" applyAlignment="1">
      <alignment horizontal="center" vertical="center"/>
    </xf>
    <xf numFmtId="0" fontId="0" fillId="0" borderId="0" xfId="0" applyFont="1" applyAlignment="1">
      <alignment vertical="center"/>
    </xf>
    <xf numFmtId="0" fontId="22" fillId="0" borderId="0" xfId="0" applyFont="1" applyFill="1" applyBorder="1" applyAlignment="1">
      <alignment vertical="center"/>
    </xf>
    <xf numFmtId="0" fontId="0" fillId="0" borderId="0" xfId="0" applyFont="1" applyFill="1" applyAlignment="1">
      <alignment vertical="center"/>
    </xf>
    <xf numFmtId="0" fontId="25" fillId="0" borderId="19" xfId="3" applyFont="1" applyFill="1" applyBorder="1" applyAlignment="1">
      <alignment horizontal="center" vertical="center"/>
    </xf>
    <xf numFmtId="0" fontId="28" fillId="0" borderId="6" xfId="0" applyFont="1" applyFill="1" applyBorder="1" applyAlignment="1">
      <alignment vertical="center"/>
    </xf>
    <xf numFmtId="0" fontId="31" fillId="0" borderId="6" xfId="0" applyFont="1" applyFill="1" applyBorder="1" applyAlignment="1">
      <alignment vertical="center"/>
    </xf>
    <xf numFmtId="0" fontId="25" fillId="0" borderId="20" xfId="2" applyFont="1" applyFill="1" applyBorder="1" applyAlignment="1">
      <alignment horizontal="center" vertical="center"/>
    </xf>
    <xf numFmtId="0" fontId="25" fillId="0" borderId="20" xfId="0" applyFont="1" applyFill="1" applyBorder="1" applyAlignment="1">
      <alignment horizontal="center" vertical="center"/>
    </xf>
    <xf numFmtId="0" fontId="3" fillId="0" borderId="5" xfId="2" applyFont="1" applyFill="1" applyBorder="1" applyAlignment="1">
      <alignment horizontal="center" vertical="center"/>
    </xf>
    <xf numFmtId="0" fontId="0" fillId="0" borderId="5" xfId="0" applyFont="1" applyFill="1" applyBorder="1" applyAlignment="1">
      <alignment vertical="center"/>
    </xf>
    <xf numFmtId="0" fontId="0" fillId="0" borderId="5" xfId="0" applyFont="1" applyFill="1" applyBorder="1" applyAlignment="1">
      <alignment horizontal="center" vertical="center"/>
    </xf>
    <xf numFmtId="0" fontId="25" fillId="0" borderId="24" xfId="0" applyFont="1" applyFill="1" applyBorder="1" applyAlignment="1">
      <alignment horizontal="left" vertical="center"/>
    </xf>
    <xf numFmtId="0" fontId="22" fillId="0" borderId="25" xfId="0" applyFont="1" applyFill="1" applyBorder="1" applyAlignment="1">
      <alignment vertical="center"/>
    </xf>
    <xf numFmtId="0" fontId="22" fillId="0" borderId="24" xfId="0" applyFont="1" applyFill="1" applyBorder="1" applyAlignment="1">
      <alignment horizontal="left" vertical="center"/>
    </xf>
    <xf numFmtId="0" fontId="22" fillId="0" borderId="26" xfId="0" applyFont="1" applyFill="1" applyBorder="1" applyAlignment="1">
      <alignment horizontal="left" vertical="center"/>
    </xf>
    <xf numFmtId="0" fontId="22" fillId="0" borderId="19" xfId="0" applyFont="1" applyFill="1" applyBorder="1" applyAlignment="1">
      <alignment vertical="center"/>
    </xf>
    <xf numFmtId="0" fontId="22" fillId="0" borderId="27" xfId="0" applyFont="1" applyFill="1" applyBorder="1" applyAlignment="1">
      <alignment vertical="center"/>
    </xf>
    <xf numFmtId="0" fontId="25" fillId="0" borderId="28" xfId="0" applyFont="1" applyFill="1" applyBorder="1" applyAlignment="1">
      <alignment horizontal="left" vertical="center"/>
    </xf>
    <xf numFmtId="0" fontId="22" fillId="0" borderId="29" xfId="0" applyFont="1" applyFill="1" applyBorder="1" applyAlignment="1">
      <alignment vertical="center"/>
    </xf>
    <xf numFmtId="0" fontId="25" fillId="0" borderId="30" xfId="2" applyFont="1" applyFill="1" applyBorder="1" applyAlignment="1">
      <alignment horizontal="center" vertical="center"/>
    </xf>
    <xf numFmtId="0" fontId="25" fillId="0" borderId="31" xfId="2" applyFont="1" applyFill="1" applyBorder="1" applyAlignment="1">
      <alignment horizontal="center" vertical="center"/>
    </xf>
    <xf numFmtId="0" fontId="22" fillId="0" borderId="0" xfId="0" applyFont="1" applyAlignment="1"/>
    <xf numFmtId="0" fontId="22" fillId="0" borderId="26" xfId="0" applyFont="1" applyBorder="1" applyAlignment="1">
      <alignment vertical="center"/>
    </xf>
    <xf numFmtId="0" fontId="22" fillId="0" borderId="19" xfId="0" applyFont="1" applyBorder="1" applyAlignment="1">
      <alignment vertical="center"/>
    </xf>
    <xf numFmtId="0" fontId="22" fillId="0" borderId="27" xfId="0" applyFont="1" applyBorder="1" applyAlignment="1">
      <alignment vertical="center"/>
    </xf>
    <xf numFmtId="0" fontId="22" fillId="0" borderId="28" xfId="0" applyFont="1" applyFill="1" applyBorder="1" applyAlignment="1">
      <alignment horizontal="left" vertical="center"/>
    </xf>
    <xf numFmtId="0" fontId="25" fillId="0" borderId="6" xfId="0" applyFont="1" applyFill="1" applyBorder="1" applyAlignment="1">
      <alignment horizontal="left" vertical="center" wrapText="1"/>
    </xf>
    <xf numFmtId="0" fontId="22" fillId="0" borderId="6" xfId="0" applyFont="1" applyFill="1" applyBorder="1" applyAlignment="1">
      <alignment horizontal="center" vertical="center"/>
    </xf>
    <xf numFmtId="43" fontId="32" fillId="0" borderId="6" xfId="0" applyNumberFormat="1" applyFont="1" applyFill="1" applyBorder="1" applyAlignment="1">
      <alignment vertical="center"/>
    </xf>
    <xf numFmtId="0" fontId="22" fillId="0" borderId="29" xfId="0" applyFont="1" applyFill="1" applyBorder="1" applyAlignment="1">
      <alignment horizontal="center" vertical="center"/>
    </xf>
    <xf numFmtId="0" fontId="25" fillId="0" borderId="1" xfId="0" applyFont="1" applyFill="1" applyBorder="1" applyAlignment="1">
      <alignment horizontal="left" vertical="center" wrapText="1"/>
    </xf>
    <xf numFmtId="0" fontId="22" fillId="0" borderId="1" xfId="0" applyFont="1" applyFill="1" applyBorder="1" applyAlignment="1">
      <alignment horizontal="center" vertical="center"/>
    </xf>
    <xf numFmtId="43" fontId="28" fillId="0" borderId="1" xfId="0" applyNumberFormat="1" applyFont="1" applyFill="1" applyBorder="1" applyAlignment="1">
      <alignment vertical="center"/>
    </xf>
    <xf numFmtId="0" fontId="22" fillId="0" borderId="25" xfId="0" applyFont="1" applyFill="1" applyBorder="1" applyAlignment="1">
      <alignment horizontal="center" vertical="center"/>
    </xf>
    <xf numFmtId="41" fontId="23" fillId="2" borderId="0" xfId="1" applyFont="1" applyFill="1" applyAlignment="1">
      <alignment vertical="center"/>
    </xf>
    <xf numFmtId="43" fontId="28" fillId="0" borderId="0" xfId="0" applyNumberFormat="1" applyFont="1" applyFill="1" applyBorder="1" applyAlignment="1">
      <alignment vertical="center"/>
    </xf>
    <xf numFmtId="0" fontId="32" fillId="0" borderId="1" xfId="0" applyFont="1" applyFill="1" applyBorder="1" applyAlignment="1">
      <alignment vertical="center"/>
    </xf>
    <xf numFmtId="0" fontId="25" fillId="0" borderId="1" xfId="0" applyFont="1" applyFill="1" applyBorder="1" applyAlignment="1">
      <alignment vertical="center"/>
    </xf>
    <xf numFmtId="0" fontId="25" fillId="0" borderId="25" xfId="0" applyFont="1" applyFill="1" applyBorder="1" applyAlignment="1">
      <alignment horizontal="center" vertical="center"/>
    </xf>
    <xf numFmtId="0" fontId="22" fillId="0" borderId="24" xfId="0" applyFont="1" applyBorder="1" applyAlignment="1">
      <alignment vertical="center"/>
    </xf>
    <xf numFmtId="0" fontId="22" fillId="0" borderId="1" xfId="0" applyFont="1" applyBorder="1" applyAlignment="1">
      <alignment vertical="center"/>
    </xf>
    <xf numFmtId="0" fontId="22" fillId="0" borderId="25" xfId="0" applyFont="1" applyBorder="1" applyAlignment="1">
      <alignment vertical="center"/>
    </xf>
    <xf numFmtId="0" fontId="25" fillId="0" borderId="1" xfId="0" applyFont="1" applyBorder="1" applyAlignment="1">
      <alignment vertical="center"/>
    </xf>
    <xf numFmtId="165" fontId="25" fillId="0" borderId="1" xfId="0" applyNumberFormat="1" applyFont="1" applyBorder="1" applyAlignment="1">
      <alignment vertical="center"/>
    </xf>
    <xf numFmtId="0" fontId="25" fillId="0" borderId="25" xfId="0" applyFont="1" applyBorder="1" applyAlignment="1">
      <alignment vertical="center"/>
    </xf>
    <xf numFmtId="165" fontId="25" fillId="0" borderId="0" xfId="0" applyNumberFormat="1" applyFont="1" applyAlignment="1">
      <alignment vertical="center"/>
    </xf>
    <xf numFmtId="0" fontId="22" fillId="0" borderId="24" xfId="0" applyFont="1" applyBorder="1" applyAlignment="1">
      <alignment horizontal="center" vertical="center"/>
    </xf>
    <xf numFmtId="0" fontId="33" fillId="0" borderId="1" xfId="5" applyFont="1" applyBorder="1" applyAlignment="1">
      <alignment horizontal="center" vertical="center"/>
    </xf>
    <xf numFmtId="0" fontId="22" fillId="0" borderId="1" xfId="3" applyFont="1" applyFill="1" applyBorder="1" applyAlignment="1">
      <alignment horizontal="left" vertical="center" wrapText="1"/>
    </xf>
    <xf numFmtId="0" fontId="22" fillId="0" borderId="1" xfId="0" quotePrefix="1" applyFont="1" applyFill="1" applyBorder="1" applyAlignment="1">
      <alignment horizontal="center" vertical="center"/>
    </xf>
    <xf numFmtId="49" fontId="22" fillId="0" borderId="1" xfId="3" applyNumberFormat="1" applyFont="1" applyFill="1" applyBorder="1" applyAlignment="1">
      <alignment horizontal="center" vertical="center" wrapText="1"/>
    </xf>
    <xf numFmtId="1" fontId="22" fillId="0" borderId="1" xfId="3" applyNumberFormat="1" applyFont="1" applyFill="1" applyBorder="1" applyAlignment="1">
      <alignment horizontal="center" vertical="center" wrapText="1"/>
    </xf>
    <xf numFmtId="49" fontId="22" fillId="0" borderId="1" xfId="3" applyNumberFormat="1" applyFont="1" applyFill="1" applyBorder="1" applyAlignment="1">
      <alignment horizontal="center" vertical="center"/>
    </xf>
    <xf numFmtId="0" fontId="22" fillId="0" borderId="1" xfId="0" quotePrefix="1" applyFont="1" applyFill="1" applyBorder="1" applyAlignment="1">
      <alignment horizontal="left" vertical="center"/>
    </xf>
    <xf numFmtId="0" fontId="22" fillId="0" borderId="1" xfId="3" applyFont="1" applyFill="1" applyBorder="1" applyAlignment="1">
      <alignment horizontal="center" vertical="center" wrapText="1"/>
    </xf>
    <xf numFmtId="165" fontId="22" fillId="0" borderId="1" xfId="1" applyNumberFormat="1" applyFont="1" applyFill="1" applyBorder="1" applyAlignment="1">
      <alignment horizontal="center" vertical="center" wrapText="1"/>
    </xf>
    <xf numFmtId="41" fontId="22" fillId="0" borderId="0" xfId="7" applyFont="1" applyFill="1" applyAlignment="1">
      <alignment vertical="center"/>
    </xf>
    <xf numFmtId="165" fontId="22" fillId="0" borderId="0" xfId="1" applyNumberFormat="1" applyFont="1" applyFill="1" applyAlignment="1">
      <alignment vertical="center"/>
    </xf>
    <xf numFmtId="165" fontId="22" fillId="0" borderId="0" xfId="1" quotePrefix="1" applyNumberFormat="1" applyFont="1" applyFill="1" applyAlignment="1">
      <alignment vertical="center"/>
    </xf>
    <xf numFmtId="165" fontId="22" fillId="0" borderId="0" xfId="0" applyNumberFormat="1" applyFont="1" applyAlignment="1">
      <alignment vertical="center"/>
    </xf>
    <xf numFmtId="0" fontId="22" fillId="0" borderId="25" xfId="3" applyFont="1" applyFill="1" applyBorder="1" applyAlignment="1">
      <alignment horizontal="left" vertical="center" wrapText="1"/>
    </xf>
    <xf numFmtId="0" fontId="33" fillId="2" borderId="0" xfId="0" applyFont="1" applyFill="1" applyAlignment="1">
      <alignment vertical="center"/>
    </xf>
    <xf numFmtId="43" fontId="25" fillId="0" borderId="1" xfId="4" applyFont="1" applyBorder="1" applyAlignment="1">
      <alignment vertical="center"/>
    </xf>
    <xf numFmtId="0" fontId="22" fillId="0" borderId="1" xfId="0" applyFont="1" applyBorder="1" applyAlignment="1">
      <alignment horizontal="left" vertical="center"/>
    </xf>
    <xf numFmtId="41" fontId="26" fillId="2" borderId="0" xfId="1" applyFont="1" applyFill="1" applyAlignment="1">
      <alignment vertical="center"/>
    </xf>
    <xf numFmtId="0" fontId="22" fillId="2" borderId="1" xfId="0" applyFont="1" applyFill="1" applyBorder="1" applyAlignment="1">
      <alignment horizontal="center" vertical="center"/>
    </xf>
    <xf numFmtId="0" fontId="25" fillId="0" borderId="24" xfId="0" applyFont="1" applyBorder="1" applyAlignment="1">
      <alignment horizontal="left" vertical="center" wrapText="1"/>
    </xf>
    <xf numFmtId="0" fontId="25" fillId="0" borderId="1" xfId="0" applyFont="1" applyBorder="1" applyAlignment="1">
      <alignment horizontal="left" vertical="center" wrapText="1"/>
    </xf>
    <xf numFmtId="43" fontId="22" fillId="0" borderId="1" xfId="4" applyFont="1" applyBorder="1" applyAlignment="1">
      <alignment vertical="center"/>
    </xf>
    <xf numFmtId="0" fontId="25" fillId="0" borderId="0" xfId="3" applyFont="1" applyFill="1" applyAlignment="1">
      <alignment vertical="center"/>
    </xf>
    <xf numFmtId="0" fontId="22" fillId="0" borderId="1" xfId="0" applyFont="1" applyFill="1" applyBorder="1"/>
    <xf numFmtId="0" fontId="22" fillId="0" borderId="1" xfId="3" applyFont="1" applyFill="1" applyBorder="1" applyAlignment="1">
      <alignment horizontal="center" vertical="center"/>
    </xf>
    <xf numFmtId="165" fontId="22" fillId="0" borderId="1" xfId="1" applyNumberFormat="1" applyFont="1" applyFill="1" applyBorder="1" applyAlignment="1">
      <alignment horizontal="center" vertical="center"/>
    </xf>
    <xf numFmtId="0" fontId="22" fillId="0" borderId="1" xfId="0" applyFont="1" applyFill="1" applyBorder="1" applyAlignment="1">
      <alignment vertical="center" wrapText="1"/>
    </xf>
    <xf numFmtId="0" fontId="22" fillId="0" borderId="1" xfId="0" applyFont="1" applyBorder="1"/>
    <xf numFmtId="0" fontId="22" fillId="0" borderId="6" xfId="0" applyFont="1" applyFill="1" applyBorder="1"/>
    <xf numFmtId="0" fontId="25" fillId="0" borderId="0" xfId="3" applyFont="1" applyFill="1" applyAlignment="1"/>
    <xf numFmtId="0" fontId="22" fillId="0" borderId="0" xfId="0" applyFont="1" applyFill="1" applyBorder="1" applyAlignment="1"/>
    <xf numFmtId="0" fontId="25" fillId="0" borderId="1" xfId="0" applyFont="1" applyFill="1" applyBorder="1" applyAlignment="1">
      <alignment vertical="center" wrapText="1"/>
    </xf>
    <xf numFmtId="0" fontId="22" fillId="0" borderId="25" xfId="0" applyFont="1" applyFill="1" applyBorder="1"/>
    <xf numFmtId="0" fontId="22" fillId="0" borderId="25" xfId="0" applyFont="1" applyBorder="1"/>
    <xf numFmtId="0" fontId="22" fillId="0" borderId="26" xfId="0" applyFont="1" applyBorder="1"/>
    <xf numFmtId="0" fontId="22" fillId="0" borderId="19" xfId="0" applyFont="1" applyBorder="1"/>
    <xf numFmtId="0" fontId="22" fillId="0" borderId="19" xfId="0" applyFont="1" applyFill="1" applyBorder="1"/>
    <xf numFmtId="0" fontId="22" fillId="0" borderId="27" xfId="0" applyFont="1" applyBorder="1"/>
    <xf numFmtId="0" fontId="28" fillId="0" borderId="6" xfId="0" applyFont="1" applyFill="1" applyBorder="1" applyAlignment="1">
      <alignment vertical="center" wrapText="1"/>
    </xf>
    <xf numFmtId="0" fontId="28" fillId="0" borderId="30" xfId="2" applyFont="1" applyFill="1" applyBorder="1" applyAlignment="1">
      <alignment horizontal="center" vertical="center"/>
    </xf>
    <xf numFmtId="0" fontId="28" fillId="0" borderId="20" xfId="2" applyFont="1" applyFill="1" applyBorder="1" applyAlignment="1">
      <alignment horizontal="center" vertical="center"/>
    </xf>
    <xf numFmtId="0" fontId="28" fillId="0" borderId="20" xfId="0" applyFont="1" applyFill="1" applyBorder="1" applyAlignment="1">
      <alignment horizontal="center" vertical="center"/>
    </xf>
    <xf numFmtId="0" fontId="28" fillId="0" borderId="31" xfId="2" applyFont="1" applyFill="1" applyBorder="1" applyAlignment="1">
      <alignment horizontal="center" vertical="center"/>
    </xf>
    <xf numFmtId="0" fontId="33" fillId="0" borderId="6" xfId="0" applyFont="1" applyFill="1" applyBorder="1" applyAlignment="1">
      <alignment vertical="center"/>
    </xf>
    <xf numFmtId="43" fontId="28" fillId="0" borderId="6" xfId="0" applyNumberFormat="1" applyFont="1" applyFill="1" applyBorder="1" applyAlignment="1">
      <alignment vertical="center"/>
    </xf>
    <xf numFmtId="0" fontId="33" fillId="0" borderId="29" xfId="0" applyFont="1" applyFill="1" applyBorder="1" applyAlignment="1">
      <alignment vertical="center"/>
    </xf>
    <xf numFmtId="0" fontId="22" fillId="0" borderId="24" xfId="0" applyFont="1" applyFill="1" applyBorder="1" applyAlignment="1">
      <alignment vertical="center"/>
    </xf>
    <xf numFmtId="0" fontId="25" fillId="0" borderId="0" xfId="0" applyFont="1" applyFill="1" applyBorder="1"/>
    <xf numFmtId="0" fontId="25" fillId="0" borderId="0" xfId="0" applyFont="1" applyFill="1" applyBorder="1" applyAlignment="1"/>
    <xf numFmtId="0" fontId="28" fillId="0" borderId="28" xfId="0" applyFont="1" applyFill="1" applyBorder="1" applyAlignment="1">
      <alignment horizontal="left" vertical="center"/>
    </xf>
    <xf numFmtId="0" fontId="22" fillId="0" borderId="24" xfId="0" applyFont="1" applyFill="1" applyBorder="1" applyAlignment="1">
      <alignment horizontal="center" vertical="center"/>
    </xf>
    <xf numFmtId="0" fontId="22" fillId="0" borderId="0" xfId="0" applyFont="1" applyBorder="1"/>
    <xf numFmtId="0" fontId="25" fillId="2" borderId="1" xfId="0" applyFont="1" applyFill="1" applyBorder="1" applyAlignment="1">
      <alignment vertical="center" wrapText="1"/>
    </xf>
    <xf numFmtId="0" fontId="22" fillId="2" borderId="1" xfId="0" applyFont="1" applyFill="1" applyBorder="1" applyAlignment="1">
      <alignment vertical="center"/>
    </xf>
    <xf numFmtId="0" fontId="25" fillId="2" borderId="1" xfId="0" applyFont="1" applyFill="1" applyBorder="1" applyAlignment="1">
      <alignment horizontal="center" vertical="center"/>
    </xf>
    <xf numFmtId="0" fontId="25" fillId="2" borderId="1" xfId="0" applyFont="1" applyFill="1" applyBorder="1" applyAlignment="1">
      <alignment vertical="center"/>
    </xf>
    <xf numFmtId="0" fontId="22" fillId="2" borderId="1" xfId="0" applyFont="1" applyFill="1" applyBorder="1" applyAlignment="1">
      <alignment horizontal="center" vertical="center" wrapText="1"/>
    </xf>
    <xf numFmtId="0" fontId="30" fillId="0" borderId="0" xfId="0" applyFont="1" applyAlignment="1"/>
    <xf numFmtId="0" fontId="27" fillId="0" borderId="1" xfId="3" applyFont="1" applyBorder="1" applyAlignment="1">
      <alignment horizontal="center" vertical="center"/>
    </xf>
    <xf numFmtId="0" fontId="25" fillId="2" borderId="24" xfId="0" applyFont="1" applyFill="1" applyBorder="1" applyAlignment="1">
      <alignment horizontal="left" vertical="center"/>
    </xf>
    <xf numFmtId="43" fontId="34" fillId="0" borderId="1" xfId="0" applyNumberFormat="1" applyFont="1" applyFill="1" applyBorder="1"/>
    <xf numFmtId="0" fontId="22" fillId="0" borderId="1" xfId="0" applyFont="1" applyFill="1" applyBorder="1" applyAlignment="1"/>
    <xf numFmtId="0" fontId="31" fillId="0" borderId="1" xfId="0" applyFont="1" applyFill="1" applyBorder="1" applyAlignment="1"/>
    <xf numFmtId="0" fontId="22" fillId="0" borderId="25" xfId="0" applyFont="1" applyFill="1" applyBorder="1" applyAlignment="1"/>
    <xf numFmtId="43" fontId="32" fillId="0" borderId="6" xfId="0" applyNumberFormat="1" applyFont="1" applyFill="1" applyBorder="1"/>
    <xf numFmtId="0" fontId="22" fillId="0" borderId="29" xfId="0" applyFont="1" applyFill="1" applyBorder="1"/>
    <xf numFmtId="0" fontId="25" fillId="0" borderId="30" xfId="2" applyFont="1" applyBorder="1" applyAlignment="1">
      <alignment horizontal="center" vertical="center"/>
    </xf>
    <xf numFmtId="0" fontId="25" fillId="0" borderId="20" xfId="2" applyFont="1" applyBorder="1" applyAlignment="1">
      <alignment horizontal="center" vertical="center"/>
    </xf>
    <xf numFmtId="0" fontId="25" fillId="0" borderId="20" xfId="3" applyFont="1" applyBorder="1" applyAlignment="1">
      <alignment horizontal="center" vertical="center"/>
    </xf>
    <xf numFmtId="0" fontId="25" fillId="0" borderId="31" xfId="2" applyFont="1" applyBorder="1" applyAlignment="1">
      <alignment horizontal="center" vertical="center"/>
    </xf>
    <xf numFmtId="43" fontId="34" fillId="0" borderId="1" xfId="0" applyNumberFormat="1" applyFont="1" applyFill="1" applyBorder="1" applyAlignment="1">
      <alignment vertical="center"/>
    </xf>
    <xf numFmtId="0" fontId="27" fillId="0" borderId="1" xfId="3" applyFont="1" applyBorder="1" applyAlignment="1">
      <alignment vertical="center" wrapText="1"/>
    </xf>
    <xf numFmtId="0" fontId="29" fillId="0" borderId="1" xfId="3" applyFont="1" applyBorder="1" applyAlignment="1">
      <alignment vertical="center"/>
    </xf>
    <xf numFmtId="0" fontId="27" fillId="0" borderId="24" xfId="3" applyFont="1" applyBorder="1" applyAlignment="1">
      <alignment horizontal="left" vertical="center"/>
    </xf>
    <xf numFmtId="0" fontId="29" fillId="0" borderId="24" xfId="3" applyFont="1" applyBorder="1" applyAlignment="1">
      <alignment vertical="center"/>
    </xf>
    <xf numFmtId="0" fontId="27" fillId="0" borderId="24" xfId="3" applyFont="1" applyBorder="1" applyAlignment="1">
      <alignment vertical="center"/>
    </xf>
    <xf numFmtId="0" fontId="22" fillId="2" borderId="1" xfId="0" applyFont="1" applyFill="1" applyBorder="1" applyAlignment="1">
      <alignment vertical="center" wrapText="1"/>
    </xf>
    <xf numFmtId="0" fontId="25" fillId="2" borderId="1" xfId="0" applyFont="1" applyFill="1" applyBorder="1" applyAlignment="1">
      <alignment horizontal="center" vertical="center" wrapText="1"/>
    </xf>
    <xf numFmtId="0" fontId="22" fillId="0" borderId="0" xfId="0" applyFont="1" applyFill="1" applyBorder="1" applyAlignment="1">
      <alignment horizontal="left" vertical="center"/>
    </xf>
    <xf numFmtId="0" fontId="28" fillId="0" borderId="0" xfId="0" applyFont="1" applyFill="1" applyBorder="1" applyAlignment="1">
      <alignment horizontal="center"/>
    </xf>
    <xf numFmtId="0" fontId="31" fillId="0" borderId="0" xfId="0" applyFont="1" applyFill="1" applyBorder="1" applyAlignment="1">
      <alignment horizontal="center"/>
    </xf>
    <xf numFmtId="43" fontId="22" fillId="0" borderId="0" xfId="4" applyFont="1" applyFill="1" applyBorder="1" applyAlignment="1"/>
    <xf numFmtId="0" fontId="22" fillId="0" borderId="0" xfId="0" applyFont="1" applyFill="1" applyBorder="1" applyAlignment="1">
      <alignment vertical="center" wrapText="1"/>
    </xf>
    <xf numFmtId="0" fontId="31" fillId="0" borderId="19" xfId="0" applyFont="1" applyFill="1" applyBorder="1" applyAlignment="1"/>
    <xf numFmtId="0" fontId="28" fillId="0" borderId="19" xfId="0" applyFont="1" applyFill="1" applyBorder="1" applyAlignment="1">
      <alignment horizontal="center"/>
    </xf>
    <xf numFmtId="0" fontId="22" fillId="0" borderId="19" xfId="0" applyFont="1" applyFill="1" applyBorder="1" applyAlignment="1"/>
    <xf numFmtId="0" fontId="22" fillId="2" borderId="27" xfId="0" applyFont="1" applyFill="1" applyBorder="1"/>
    <xf numFmtId="0" fontId="25" fillId="0" borderId="6" xfId="0" applyFont="1" applyFill="1" applyBorder="1"/>
    <xf numFmtId="0" fontId="25" fillId="0" borderId="29" xfId="0" applyFont="1" applyBorder="1"/>
    <xf numFmtId="0" fontId="3" fillId="0" borderId="7" xfId="0" applyFont="1" applyFill="1" applyBorder="1" applyAlignment="1">
      <alignment horizontal="center" wrapText="1"/>
    </xf>
    <xf numFmtId="0" fontId="3" fillId="0" borderId="5" xfId="0" applyFont="1" applyFill="1" applyBorder="1" applyAlignment="1">
      <alignment horizontal="center" wrapText="1"/>
    </xf>
    <xf numFmtId="0" fontId="25" fillId="0" borderId="1" xfId="3" applyFont="1" applyFill="1" applyBorder="1" applyAlignment="1">
      <alignment horizontal="center" vertical="center"/>
    </xf>
    <xf numFmtId="0" fontId="25" fillId="0" borderId="19" xfId="3" applyFont="1" applyFill="1" applyBorder="1" applyAlignment="1">
      <alignment horizontal="center" vertical="center"/>
    </xf>
    <xf numFmtId="0" fontId="3" fillId="0" borderId="10" xfId="3" applyFont="1" applyFill="1" applyBorder="1" applyAlignment="1">
      <alignment horizontal="center" vertical="center" wrapText="1"/>
    </xf>
    <xf numFmtId="0" fontId="3" fillId="0" borderId="12" xfId="3"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24" fillId="0" borderId="0" xfId="0" applyFont="1" applyFill="1" applyAlignment="1">
      <alignment horizontal="center"/>
    </xf>
    <xf numFmtId="0" fontId="25" fillId="0" borderId="21" xfId="2" applyFont="1" applyFill="1" applyBorder="1" applyAlignment="1">
      <alignment horizontal="center" vertical="center" wrapText="1"/>
    </xf>
    <xf numFmtId="0" fontId="25" fillId="0" borderId="24" xfId="2" applyFont="1" applyFill="1" applyBorder="1" applyAlignment="1">
      <alignment horizontal="center" vertical="center" wrapText="1"/>
    </xf>
    <xf numFmtId="0" fontId="25" fillId="0" borderId="26" xfId="2" applyFont="1" applyFill="1" applyBorder="1" applyAlignment="1">
      <alignment horizontal="center" vertical="center" wrapText="1"/>
    </xf>
    <xf numFmtId="0" fontId="25" fillId="0" borderId="22" xfId="3" applyFont="1" applyFill="1" applyBorder="1" applyAlignment="1">
      <alignment horizontal="center" vertical="center" wrapText="1"/>
    </xf>
    <xf numFmtId="0" fontId="25" fillId="0" borderId="1" xfId="3" applyFont="1" applyFill="1" applyBorder="1" applyAlignment="1">
      <alignment horizontal="center" vertical="center" wrapText="1"/>
    </xf>
    <xf numFmtId="0" fontId="25" fillId="0" borderId="19" xfId="3" applyFont="1" applyFill="1" applyBorder="1" applyAlignment="1">
      <alignment horizontal="center" vertical="center" wrapText="1"/>
    </xf>
    <xf numFmtId="0" fontId="25" fillId="0" borderId="32" xfId="0" applyFont="1" applyFill="1" applyBorder="1" applyAlignment="1">
      <alignment horizontal="center" vertical="center"/>
    </xf>
    <xf numFmtId="0" fontId="25" fillId="0" borderId="23" xfId="3" applyFont="1" applyFill="1" applyBorder="1" applyAlignment="1">
      <alignment horizontal="center" vertical="center"/>
    </xf>
    <xf numFmtId="0" fontId="25" fillId="0" borderId="25" xfId="3" applyFont="1" applyFill="1" applyBorder="1" applyAlignment="1">
      <alignment horizontal="center" vertical="center"/>
    </xf>
    <xf numFmtId="0" fontId="25" fillId="0" borderId="27" xfId="3" applyFont="1" applyFill="1" applyBorder="1" applyAlignment="1">
      <alignment horizontal="center" vertical="center"/>
    </xf>
    <xf numFmtId="0" fontId="22" fillId="0" borderId="0" xfId="3" applyFont="1" applyFill="1" applyAlignment="1">
      <alignment horizontal="center"/>
    </xf>
    <xf numFmtId="0" fontId="25" fillId="0" borderId="0" xfId="0" applyFont="1" applyAlignment="1">
      <alignment horizontal="center"/>
    </xf>
    <xf numFmtId="0" fontId="30" fillId="0" borderId="0" xfId="0" applyFont="1" applyAlignment="1">
      <alignment horizontal="center"/>
    </xf>
    <xf numFmtId="0" fontId="22" fillId="0" borderId="0" xfId="0" applyFont="1" applyAlignment="1">
      <alignment horizontal="center"/>
    </xf>
    <xf numFmtId="0" fontId="30" fillId="0" borderId="0" xfId="3" applyFont="1" applyFill="1" applyAlignment="1">
      <alignment horizontal="center"/>
    </xf>
    <xf numFmtId="0" fontId="25" fillId="0" borderId="0" xfId="3" applyFont="1" applyFill="1" applyAlignment="1">
      <alignment horizontal="center"/>
    </xf>
    <xf numFmtId="0" fontId="4" fillId="0" borderId="0" xfId="0" applyFont="1" applyFill="1" applyAlignment="1">
      <alignment horizontal="center"/>
    </xf>
    <xf numFmtId="0" fontId="3" fillId="0" borderId="8" xfId="2" applyFont="1" applyFill="1" applyBorder="1" applyAlignment="1">
      <alignment horizontal="center" vertical="center" wrapText="1"/>
    </xf>
    <xf numFmtId="0" fontId="3" fillId="0" borderId="8" xfId="0" applyFont="1" applyFill="1" applyBorder="1" applyAlignment="1">
      <alignment horizontal="center" vertical="center"/>
    </xf>
    <xf numFmtId="0" fontId="3" fillId="0" borderId="8" xfId="3" applyFont="1" applyFill="1" applyBorder="1" applyAlignment="1">
      <alignment horizontal="center" vertical="center" wrapText="1"/>
    </xf>
    <xf numFmtId="0" fontId="3" fillId="0" borderId="8" xfId="3" applyFont="1" applyFill="1" applyBorder="1" applyAlignment="1">
      <alignment horizontal="center" vertical="center"/>
    </xf>
    <xf numFmtId="0" fontId="0" fillId="0" borderId="0" xfId="3" applyFont="1" applyFill="1" applyAlignment="1">
      <alignment horizontal="center"/>
    </xf>
    <xf numFmtId="0" fontId="2" fillId="0" borderId="0" xfId="3" applyFont="1" applyFill="1" applyAlignment="1">
      <alignment horizontal="center"/>
    </xf>
    <xf numFmtId="0" fontId="6" fillId="0" borderId="0" xfId="0" applyFont="1" applyAlignment="1">
      <alignment horizontal="center"/>
    </xf>
    <xf numFmtId="0" fontId="3" fillId="0" borderId="0" xfId="3" applyFont="1" applyFill="1" applyAlignment="1">
      <alignment horizontal="center"/>
    </xf>
    <xf numFmtId="0" fontId="20" fillId="0" borderId="0" xfId="0" applyFont="1" applyAlignment="1">
      <alignment horizontal="center"/>
    </xf>
    <xf numFmtId="0" fontId="7" fillId="0" borderId="0" xfId="3" applyFont="1" applyFill="1" applyAlignment="1">
      <alignment horizontal="center"/>
    </xf>
    <xf numFmtId="0" fontId="10" fillId="0" borderId="0" xfId="3" applyFont="1" applyFill="1" applyAlignment="1">
      <alignment horizontal="center"/>
    </xf>
    <xf numFmtId="0" fontId="12" fillId="0" borderId="0" xfId="0" applyFont="1" applyAlignment="1">
      <alignment horizontal="center"/>
    </xf>
    <xf numFmtId="0" fontId="22" fillId="0" borderId="0" xfId="3" applyFont="1" applyFill="1" applyAlignment="1">
      <alignment horizontal="center" vertical="center"/>
    </xf>
    <xf numFmtId="0" fontId="25" fillId="0" borderId="0" xfId="0" applyFont="1" applyAlignment="1">
      <alignment horizontal="center" vertical="center"/>
    </xf>
    <xf numFmtId="0" fontId="22" fillId="0" borderId="0" xfId="0" applyFont="1" applyAlignment="1">
      <alignment horizontal="center" vertical="center"/>
    </xf>
    <xf numFmtId="0" fontId="25" fillId="0" borderId="0" xfId="0" applyFont="1" applyFill="1" applyBorder="1" applyAlignment="1">
      <alignment horizontal="center" vertical="center"/>
    </xf>
    <xf numFmtId="0" fontId="25" fillId="0" borderId="0" xfId="3" applyFont="1" applyFill="1" applyAlignment="1">
      <alignment horizontal="center" vertical="center"/>
    </xf>
    <xf numFmtId="0" fontId="30" fillId="0" borderId="0" xfId="3" applyFont="1" applyFill="1" applyAlignment="1">
      <alignment horizontal="center" vertical="center"/>
    </xf>
    <xf numFmtId="165" fontId="25" fillId="0" borderId="4" xfId="1" applyNumberFormat="1" applyFont="1" applyFill="1" applyBorder="1" applyAlignment="1">
      <alignment horizontal="center" vertical="center" wrapText="1"/>
    </xf>
    <xf numFmtId="165" fontId="25" fillId="0" borderId="7" xfId="1" applyNumberFormat="1" applyFont="1" applyFill="1" applyBorder="1" applyAlignment="1">
      <alignment horizontal="center" vertical="center" wrapText="1"/>
    </xf>
    <xf numFmtId="165" fontId="25" fillId="0" borderId="5" xfId="1" applyNumberFormat="1" applyFont="1" applyFill="1" applyBorder="1" applyAlignment="1">
      <alignment horizontal="center" vertical="center" wrapText="1"/>
    </xf>
    <xf numFmtId="165" fontId="25" fillId="0" borderId="2" xfId="1" applyNumberFormat="1" applyFont="1" applyFill="1" applyBorder="1" applyAlignment="1">
      <alignment horizontal="center" vertical="center" wrapText="1"/>
    </xf>
    <xf numFmtId="165" fontId="25" fillId="0" borderId="6" xfId="1" applyNumberFormat="1" applyFont="1" applyFill="1" applyBorder="1" applyAlignment="1">
      <alignment horizontal="center" vertical="center" wrapText="1"/>
    </xf>
    <xf numFmtId="0" fontId="25" fillId="0" borderId="2" xfId="0" applyFont="1" applyFill="1" applyBorder="1" applyAlignment="1">
      <alignment horizontal="center" vertical="center" wrapText="1"/>
    </xf>
    <xf numFmtId="0" fontId="25" fillId="0" borderId="6" xfId="0" applyFont="1" applyFill="1" applyBorder="1" applyAlignment="1">
      <alignment horizontal="center" vertical="center" wrapText="1"/>
    </xf>
    <xf numFmtId="0" fontId="24" fillId="0" borderId="0" xfId="0" applyFont="1" applyFill="1" applyAlignment="1">
      <alignment horizontal="center" vertical="center"/>
    </xf>
    <xf numFmtId="0" fontId="25" fillId="0" borderId="22" xfId="0" applyFont="1" applyFill="1" applyBorder="1" applyAlignment="1">
      <alignment horizontal="center" vertical="center"/>
    </xf>
    <xf numFmtId="0" fontId="25" fillId="0" borderId="1" xfId="0" applyFont="1" applyFill="1" applyBorder="1" applyAlignment="1">
      <alignment horizontal="center" vertical="center"/>
    </xf>
    <xf numFmtId="0" fontId="25" fillId="0" borderId="19" xfId="0" applyFont="1" applyFill="1" applyBorder="1" applyAlignment="1">
      <alignment horizontal="center" vertical="center"/>
    </xf>
    <xf numFmtId="0" fontId="3" fillId="0" borderId="2" xfId="2" applyFont="1" applyFill="1" applyBorder="1" applyAlignment="1">
      <alignment horizontal="center" vertical="center" wrapText="1"/>
    </xf>
    <xf numFmtId="0" fontId="3" fillId="0" borderId="3" xfId="2" applyFont="1" applyFill="1" applyBorder="1" applyAlignment="1">
      <alignment horizontal="center" vertical="center" wrapText="1"/>
    </xf>
    <xf numFmtId="0" fontId="3" fillId="0" borderId="6" xfId="2" applyFont="1" applyFill="1" applyBorder="1" applyAlignment="1">
      <alignment horizontal="center" vertical="center" wrapText="1"/>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3" fillId="0" borderId="6" xfId="0" applyFont="1" applyFill="1" applyBorder="1" applyAlignment="1">
      <alignment horizontal="center" vertical="center"/>
    </xf>
    <xf numFmtId="0" fontId="3" fillId="0" borderId="2" xfId="3" applyFont="1" applyFill="1" applyBorder="1" applyAlignment="1">
      <alignment horizontal="center" vertical="center" wrapText="1"/>
    </xf>
    <xf numFmtId="0" fontId="3" fillId="0" borderId="3" xfId="3" applyFont="1" applyFill="1" applyBorder="1" applyAlignment="1">
      <alignment horizontal="center" vertical="center" wrapText="1"/>
    </xf>
    <xf numFmtId="0" fontId="3" fillId="0" borderId="6" xfId="3" applyFont="1" applyFill="1" applyBorder="1" applyAlignment="1">
      <alignment horizontal="center" vertical="center" wrapText="1"/>
    </xf>
    <xf numFmtId="0" fontId="3" fillId="0" borderId="2" xfId="3" applyFont="1" applyFill="1" applyBorder="1" applyAlignment="1">
      <alignment horizontal="center" vertical="center"/>
    </xf>
    <xf numFmtId="0" fontId="3" fillId="0" borderId="3" xfId="3" applyFont="1" applyFill="1" applyBorder="1" applyAlignment="1">
      <alignment horizontal="center" vertical="center"/>
    </xf>
    <xf numFmtId="0" fontId="3" fillId="0" borderId="6" xfId="3" applyFont="1" applyFill="1" applyBorder="1" applyAlignment="1">
      <alignment horizontal="center" vertical="center"/>
    </xf>
    <xf numFmtId="0" fontId="3" fillId="0" borderId="4" xfId="0" applyFont="1" applyFill="1" applyBorder="1" applyAlignment="1">
      <alignment horizontal="center" wrapText="1"/>
    </xf>
    <xf numFmtId="0" fontId="3" fillId="0" borderId="4" xfId="3" applyFont="1" applyFill="1" applyBorder="1" applyAlignment="1">
      <alignment horizontal="center" vertical="center" wrapText="1"/>
    </xf>
    <xf numFmtId="0" fontId="3" fillId="0" borderId="7" xfId="3" applyFont="1" applyFill="1" applyBorder="1" applyAlignment="1">
      <alignment horizontal="center" vertical="center" wrapText="1"/>
    </xf>
    <xf numFmtId="0" fontId="3" fillId="0" borderId="5" xfId="3" applyFont="1" applyFill="1" applyBorder="1" applyAlignment="1">
      <alignment horizontal="center" vertical="center" wrapText="1"/>
    </xf>
    <xf numFmtId="0" fontId="12" fillId="0" borderId="0" xfId="3" applyFont="1" applyFill="1" applyAlignment="1">
      <alignment horizontal="center"/>
    </xf>
    <xf numFmtId="0" fontId="6" fillId="0" borderId="0" xfId="3" applyFont="1" applyFill="1" applyAlignment="1">
      <alignment horizontal="center"/>
    </xf>
    <xf numFmtId="0" fontId="28" fillId="0" borderId="22" xfId="3" applyFont="1" applyFill="1" applyBorder="1" applyAlignment="1">
      <alignment horizontal="center" vertical="center" wrapText="1"/>
    </xf>
    <xf numFmtId="0" fontId="28" fillId="0" borderId="1" xfId="3" applyFont="1" applyFill="1" applyBorder="1" applyAlignment="1">
      <alignment horizontal="center" vertical="center" wrapText="1"/>
    </xf>
    <xf numFmtId="0" fontId="28" fillId="0" borderId="19" xfId="3" applyFont="1" applyFill="1" applyBorder="1" applyAlignment="1">
      <alignment horizontal="center" vertical="center" wrapText="1"/>
    </xf>
    <xf numFmtId="0" fontId="28" fillId="0" borderId="23" xfId="3" applyFont="1" applyFill="1" applyBorder="1" applyAlignment="1">
      <alignment horizontal="center" vertical="center"/>
    </xf>
    <xf numFmtId="0" fontId="28" fillId="0" borderId="25" xfId="3" applyFont="1" applyFill="1" applyBorder="1" applyAlignment="1">
      <alignment horizontal="center" vertical="center"/>
    </xf>
    <xf numFmtId="0" fontId="28" fillId="0" borderId="27" xfId="3" applyFont="1" applyFill="1" applyBorder="1" applyAlignment="1">
      <alignment horizontal="center" vertical="center"/>
    </xf>
    <xf numFmtId="0" fontId="28" fillId="0" borderId="21" xfId="2" applyFont="1" applyFill="1" applyBorder="1" applyAlignment="1">
      <alignment horizontal="center" vertical="center" wrapText="1"/>
    </xf>
    <xf numFmtId="0" fontId="28" fillId="0" borderId="24" xfId="2" applyFont="1" applyFill="1" applyBorder="1" applyAlignment="1">
      <alignment horizontal="center" vertical="center" wrapText="1"/>
    </xf>
    <xf numFmtId="0" fontId="28" fillId="0" borderId="26" xfId="2" applyFont="1" applyFill="1" applyBorder="1" applyAlignment="1">
      <alignment horizontal="center" vertical="center" wrapText="1"/>
    </xf>
    <xf numFmtId="0" fontId="28" fillId="0" borderId="1" xfId="3" applyFont="1" applyFill="1" applyBorder="1" applyAlignment="1">
      <alignment horizontal="center" vertical="center"/>
    </xf>
    <xf numFmtId="0" fontId="28" fillId="0" borderId="19" xfId="3" applyFont="1" applyFill="1" applyBorder="1" applyAlignment="1">
      <alignment horizontal="center" vertical="center"/>
    </xf>
    <xf numFmtId="0" fontId="25" fillId="0" borderId="0" xfId="0" applyFont="1" applyFill="1" applyBorder="1" applyAlignment="1">
      <alignment horizontal="center"/>
    </xf>
    <xf numFmtId="0" fontId="25" fillId="0" borderId="21" xfId="2" applyFont="1" applyBorder="1" applyAlignment="1">
      <alignment horizontal="center" vertical="center" wrapText="1"/>
    </xf>
    <xf numFmtId="0" fontId="25" fillId="0" borderId="24" xfId="2" applyFont="1" applyBorder="1" applyAlignment="1">
      <alignment horizontal="center" vertical="center" wrapText="1"/>
    </xf>
    <xf numFmtId="0" fontId="25" fillId="0" borderId="26" xfId="2" applyFont="1" applyBorder="1" applyAlignment="1">
      <alignment horizontal="center" vertical="center" wrapText="1"/>
    </xf>
    <xf numFmtId="0" fontId="28" fillId="0" borderId="22" xfId="3" applyFont="1" applyBorder="1" applyAlignment="1">
      <alignment horizontal="center" vertical="center" wrapText="1"/>
    </xf>
    <xf numFmtId="0" fontId="28" fillId="0" borderId="1" xfId="3" applyFont="1" applyBorder="1" applyAlignment="1">
      <alignment horizontal="center" vertical="center" wrapText="1"/>
    </xf>
    <xf numFmtId="0" fontId="28" fillId="0" borderId="19" xfId="3" applyFont="1" applyBorder="1" applyAlignment="1">
      <alignment horizontal="center" vertical="center" wrapText="1"/>
    </xf>
    <xf numFmtId="0" fontId="25" fillId="0" borderId="22" xfId="3" applyFont="1" applyBorder="1" applyAlignment="1">
      <alignment horizontal="center" vertical="center" wrapText="1"/>
    </xf>
    <xf numFmtId="0" fontId="25" fillId="0" borderId="1" xfId="3" applyFont="1" applyBorder="1" applyAlignment="1">
      <alignment horizontal="center" vertical="center" wrapText="1"/>
    </xf>
    <xf numFmtId="0" fontId="25" fillId="0" borderId="19" xfId="3" applyFont="1" applyBorder="1" applyAlignment="1">
      <alignment horizontal="center" vertical="center" wrapText="1"/>
    </xf>
    <xf numFmtId="0" fontId="25" fillId="0" borderId="23" xfId="3" applyFont="1" applyBorder="1" applyAlignment="1">
      <alignment horizontal="center" vertical="center"/>
    </xf>
    <xf numFmtId="0" fontId="25" fillId="0" borderId="25" xfId="3" applyFont="1" applyBorder="1" applyAlignment="1">
      <alignment horizontal="center" vertical="center"/>
    </xf>
    <xf numFmtId="0" fontId="25" fillId="0" borderId="27" xfId="3" applyFont="1" applyBorder="1" applyAlignment="1">
      <alignment horizontal="center" vertical="center"/>
    </xf>
    <xf numFmtId="0" fontId="25" fillId="0" borderId="1" xfId="3" applyFont="1" applyBorder="1" applyAlignment="1">
      <alignment horizontal="center" vertical="center"/>
    </xf>
    <xf numFmtId="0" fontId="25" fillId="0" borderId="19" xfId="3" applyFont="1" applyBorder="1" applyAlignment="1">
      <alignment horizontal="center" vertical="center"/>
    </xf>
    <xf numFmtId="0" fontId="30" fillId="0" borderId="0" xfId="0" applyFont="1" applyAlignment="1">
      <alignment horizontal="center" vertical="center"/>
    </xf>
    <xf numFmtId="0" fontId="25" fillId="0" borderId="22" xfId="2" applyFont="1" applyBorder="1" applyAlignment="1">
      <alignment horizontal="center" vertical="center" wrapText="1"/>
    </xf>
    <xf numFmtId="0" fontId="25" fillId="0" borderId="1" xfId="2" applyFont="1" applyBorder="1" applyAlignment="1">
      <alignment horizontal="center" vertical="center" wrapText="1"/>
    </xf>
    <xf numFmtId="0" fontId="25" fillId="0" borderId="19" xfId="2" applyFont="1" applyBorder="1" applyAlignment="1">
      <alignment horizontal="center" vertical="center" wrapText="1"/>
    </xf>
    <xf numFmtId="0" fontId="35" fillId="0" borderId="0" xfId="0" applyFont="1" applyFill="1" applyAlignment="1">
      <alignment horizontal="center"/>
    </xf>
    <xf numFmtId="0" fontId="28" fillId="0" borderId="1" xfId="3" applyFont="1" applyBorder="1" applyAlignment="1">
      <alignment horizontal="center" vertical="center"/>
    </xf>
    <xf numFmtId="0" fontId="28" fillId="0" borderId="19" xfId="3" applyFont="1" applyBorder="1" applyAlignment="1">
      <alignment horizontal="center" vertical="center"/>
    </xf>
    <xf numFmtId="0" fontId="0" fillId="0" borderId="0" xfId="0" applyAlignment="1">
      <alignment horizontal="center"/>
    </xf>
    <xf numFmtId="0" fontId="3" fillId="0" borderId="0" xfId="0" applyFont="1" applyAlignment="1">
      <alignment horizontal="center"/>
    </xf>
    <xf numFmtId="0" fontId="10" fillId="0" borderId="0" xfId="0" applyFont="1" applyAlignment="1">
      <alignment horizontal="center"/>
    </xf>
  </cellXfs>
  <cellStyles count="12">
    <cellStyle name="Comma" xfId="4" builtinId="3"/>
    <cellStyle name="Comma [0]" xfId="1" builtinId="6"/>
    <cellStyle name="Comma [0] 2" xfId="7" xr:uid="{00000000-0005-0000-0000-000002000000}"/>
    <cellStyle name="Comma 5" xfId="6" xr:uid="{00000000-0005-0000-0000-000003000000}"/>
    <cellStyle name="Normal" xfId="0" builtinId="0"/>
    <cellStyle name="Normal 2" xfId="3" xr:uid="{00000000-0005-0000-0000-000005000000}"/>
    <cellStyle name="Normal 2 2" xfId="11" xr:uid="{00000000-0005-0000-0000-000006000000}"/>
    <cellStyle name="Normal 3" xfId="5" xr:uid="{00000000-0005-0000-0000-000007000000}"/>
    <cellStyle name="Normal 3 2" xfId="8" xr:uid="{00000000-0005-0000-0000-000008000000}"/>
    <cellStyle name="Normal 4" xfId="2" xr:uid="{00000000-0005-0000-0000-000009000000}"/>
    <cellStyle name="Normal 5" xfId="10" xr:uid="{00000000-0005-0000-0000-00000A000000}"/>
    <cellStyle name="Normal 8" xfId="9"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241300</xdr:colOff>
      <xdr:row>2</xdr:row>
      <xdr:rowOff>114300</xdr:rowOff>
    </xdr:from>
    <xdr:to>
      <xdr:col>1</xdr:col>
      <xdr:colOff>431799</xdr:colOff>
      <xdr:row>4</xdr:row>
      <xdr:rowOff>304800</xdr:rowOff>
    </xdr:to>
    <xdr:pic>
      <xdr:nvPicPr>
        <xdr:cNvPr id="3" name="Picture 2">
          <a:extLst>
            <a:ext uri="{FF2B5EF4-FFF2-40B4-BE49-F238E27FC236}">
              <a16:creationId xmlns:a16="http://schemas.microsoft.com/office/drawing/2014/main" id="{043C15CE-8FDD-494C-882D-8C4FFAF42620}"/>
            </a:ext>
          </a:extLst>
        </xdr:cNvPr>
        <xdr:cNvPicPr>
          <a:picLocks noChangeAspect="1"/>
        </xdr:cNvPicPr>
      </xdr:nvPicPr>
      <xdr:blipFill>
        <a:blip xmlns:r="http://schemas.openxmlformats.org/officeDocument/2006/relationships" r:embed="rId1"/>
        <a:stretch>
          <a:fillRect/>
        </a:stretch>
      </xdr:blipFill>
      <xdr:spPr>
        <a:xfrm>
          <a:off x="241300" y="495300"/>
          <a:ext cx="685799" cy="825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530895</xdr:colOff>
      <xdr:row>4</xdr:row>
      <xdr:rowOff>20410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54778" y="357187"/>
          <a:ext cx="804742" cy="7109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530895</xdr:colOff>
      <xdr:row>4</xdr:row>
      <xdr:rowOff>20410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54778" y="357187"/>
          <a:ext cx="804742" cy="7109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73959</xdr:colOff>
      <xdr:row>2</xdr:row>
      <xdr:rowOff>85868</xdr:rowOff>
    </xdr:from>
    <xdr:to>
      <xdr:col>2</xdr:col>
      <xdr:colOff>715818</xdr:colOff>
      <xdr:row>4</xdr:row>
      <xdr:rowOff>150571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570414" y="432232"/>
          <a:ext cx="641859" cy="7112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530895</xdr:colOff>
      <xdr:row>4</xdr:row>
      <xdr:rowOff>47624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54778" y="547687"/>
          <a:ext cx="804742" cy="7381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273402</xdr:colOff>
      <xdr:row>1</xdr:row>
      <xdr:rowOff>171105</xdr:rowOff>
    </xdr:from>
    <xdr:to>
      <xdr:col>2</xdr:col>
      <xdr:colOff>1030112</xdr:colOff>
      <xdr:row>5</xdr:row>
      <xdr:rowOff>47272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767291" y="354549"/>
          <a:ext cx="756710" cy="8639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92957</xdr:colOff>
      <xdr:row>2</xdr:row>
      <xdr:rowOff>165546</xdr:rowOff>
    </xdr:from>
    <xdr:to>
      <xdr:col>1</xdr:col>
      <xdr:colOff>767645</xdr:colOff>
      <xdr:row>4</xdr:row>
      <xdr:rowOff>52915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586846" y="560657"/>
          <a:ext cx="674688" cy="7340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84133</xdr:colOff>
      <xdr:row>1</xdr:row>
      <xdr:rowOff>50800</xdr:rowOff>
    </xdr:from>
    <xdr:to>
      <xdr:col>1</xdr:col>
      <xdr:colOff>901701</xdr:colOff>
      <xdr:row>3</xdr:row>
      <xdr:rowOff>247662</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579433" y="241300"/>
          <a:ext cx="817568" cy="8318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111841</xdr:colOff>
      <xdr:row>2</xdr:row>
      <xdr:rowOff>35358</xdr:rowOff>
    </xdr:from>
    <xdr:to>
      <xdr:col>1</xdr:col>
      <xdr:colOff>785091</xdr:colOff>
      <xdr:row>5</xdr:row>
      <xdr:rowOff>43296</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08296" y="427903"/>
          <a:ext cx="673250" cy="7237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692820</xdr:colOff>
      <xdr:row>4</xdr:row>
      <xdr:rowOff>26458</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4778" y="357187"/>
          <a:ext cx="804742" cy="71702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SASA/2019/2019/LAPORAN%20UNAUDITED/ASET%20TETAP/KIB%20UNAUDITED/DINAS%20PEKERJAAN%20UMUM%20DAN%20PENATAAN%20RUANG_.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indows10/Downloads/KANTOR/1.%20PERWAKILAN%20PEKANBARU/16.%20Sensus%20BMD%20Inhu/02.%20Sensus%20SKPD%202012/P_KIB%202007%20SD%202012%20Kehutanan_Ed%20Jul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ASA/2018/ASET/KAPITALISASI/LKPD%20KOLUT%202006%20NET%20BUANGET/BUKU%201/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ASA/2018/ASET/KAPITALISASI/My%20Work/HAPSEM%20I%20KENDARI%202007/2_LHP%20Kendari%20Semester%20I%202007/1_LKPD/05_LHP%20LKPD%20Kolaka%20Utara/Buku%201/LRA%20Keuangan%20Audit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ERLENGKAPAN/Dinas%20Pendidikanf_master%20KK%20Penyusutan%20Aset%20Tetap_Akrua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KANTOR/1.%20PERWAKILAN%20PEKANBARU/16.%20Sensus%20BMD%20Inhu/02.%20Sensus%20SKPD%202012/P_KIB%202007%20SD%202012%20Kehutanan_Ed%20Juli.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SASA/2018/ASET/KAPITALISASI/LRA%20Kolut%200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SASA/2018/ASET/PENYUSUTAN/Dinas%20Kependudukan%20dan%20Pencatatan%20Sipi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BPK%202017/ASET%202018%20BPK%20ok/PENYUSUTAN%20KECAMATAN/Dinas%20Peternakan%202014%20Penyusutan.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KIB%202014/8.%20Kartu%20Inventaris%20Ruangan%20(KIR)%202015%20SMT%20I%20-%20BACKU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ATA%20INVENTARIS%202014%20yang%20ada%20perubahan%20data/KKS%20DAN%20KIB%20DINAS%20KOPERASI%20UMKM/KIB%202010%20S.D%202014%20Koperasi%20UK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SASA/2018/ASET/KAPITALISASI/Kolaka%20Utara/Book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FILE%20SASA/2018/ASET/Daftar%20Kapitalisas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B"/>
      <sheetName val="KIB B_koreksi"/>
      <sheetName val="KIB B_di bawah kaptl."/>
      <sheetName val="KIB A"/>
      <sheetName val="KIB B Final"/>
      <sheetName val="KIB C di bawah kapitl."/>
      <sheetName val="KIB C"/>
      <sheetName val="KIB C Final"/>
      <sheetName val="PENGELOMPOKAN_C"/>
      <sheetName val="KIB C OK (2)"/>
      <sheetName val="BM Reklas ke aset"/>
      <sheetName val="KIB C OK"/>
      <sheetName val="PERHITUNGAN (C)"/>
      <sheetName val="KIB D"/>
      <sheetName val="KAPITALISASI D"/>
      <sheetName val="PENGELOMPOKAN"/>
      <sheetName val="KIB D OK (2)"/>
      <sheetName val="KIB D OK"/>
      <sheetName val="PERHITUNGAN"/>
      <sheetName val="Aset Renovasi"/>
      <sheetName val="KIB E"/>
      <sheetName val="KIB F (2)"/>
      <sheetName val="KIB F"/>
      <sheetName val="UE"/>
      <sheetName val="Format KIB"/>
      <sheetName val="rincian"/>
      <sheetName val="Sheet3"/>
      <sheetName val="Sheet1"/>
    </sheetNames>
    <sheetDataSet>
      <sheetData sheetId="0"/>
      <sheetData sheetId="1"/>
      <sheetData sheetId="2"/>
      <sheetData sheetId="3"/>
      <sheetData sheetId="4"/>
      <sheetData sheetId="5"/>
      <sheetData sheetId="6"/>
      <sheetData sheetId="7">
        <row r="14">
          <cell r="AL14" t="str">
            <v>GEDUNG KIMPRASWIL</v>
          </cell>
          <cell r="AM14" t="str">
            <v>K</v>
          </cell>
        </row>
        <row r="15">
          <cell r="AL15" t="str">
            <v xml:space="preserve">TERALI PENGAMAN KANTOR DINAS BINA MARGA &amp; SDA </v>
          </cell>
          <cell r="AM15" t="str">
            <v>K</v>
          </cell>
        </row>
        <row r="16">
          <cell r="AL16" t="str">
            <v>TEMPAT PARKIR BMSDA</v>
          </cell>
          <cell r="AM16" t="str">
            <v>K</v>
          </cell>
        </row>
        <row r="17">
          <cell r="AL17" t="str">
            <v>RENOVASI ATAP KANTOR DINAS BMSDA</v>
          </cell>
          <cell r="AM17" t="str">
            <v>K</v>
          </cell>
        </row>
        <row r="18">
          <cell r="AL18" t="str">
            <v>SEKAT RUANGAN LT. I DAN LT.II DINAS PUPR</v>
          </cell>
          <cell r="AM18" t="str">
            <v>K</v>
          </cell>
        </row>
        <row r="19">
          <cell r="AL19" t="str">
            <v>INTERIOR LOBY LT.I DAN LT.II DINAS PUPR</v>
          </cell>
          <cell r="AM19" t="str">
            <v>K</v>
          </cell>
        </row>
        <row r="20">
          <cell r="AL20" t="str">
            <v>PDAM KEC KUANTAN TENGAH</v>
          </cell>
          <cell r="AM20" t="str">
            <v>K</v>
          </cell>
        </row>
        <row r="21">
          <cell r="AL21" t="str">
            <v>PDAM KUANTAN TENGAH</v>
          </cell>
          <cell r="AM21" t="str">
            <v>K</v>
          </cell>
        </row>
        <row r="22">
          <cell r="AL22" t="str">
            <v>PDAM KUANTAN TENGAH</v>
          </cell>
          <cell r="AM22" t="str">
            <v>K</v>
          </cell>
        </row>
        <row r="23">
          <cell r="AL23" t="str">
            <v>PDAM KEC KUANTAN TENGAH</v>
          </cell>
          <cell r="AM23" t="str">
            <v>K</v>
          </cell>
        </row>
        <row r="24">
          <cell r="AL24" t="str">
            <v>REVITALISASI KANTOR CAMAT KUANTAN HILIR</v>
          </cell>
          <cell r="AM24" t="str">
            <v>K</v>
          </cell>
        </row>
        <row r="25">
          <cell r="AL25" t="str">
            <v>REVITALISASI KTR CAMAT KUANTAN HILIR</v>
          </cell>
          <cell r="AM25" t="str">
            <v>K</v>
          </cell>
        </row>
        <row r="26">
          <cell r="AL26" t="str">
            <v>- PENINGKATAN SARANA DAN PRASARANA KANTOR CAMAT KUANTAN HILIR</v>
          </cell>
          <cell r="AM26" t="str">
            <v>K</v>
          </cell>
        </row>
        <row r="27">
          <cell r="AL27" t="str">
            <v>KANTOR KEPALA DESA PL. BUSUK JAYA</v>
          </cell>
          <cell r="AM27" t="str">
            <v>K</v>
          </cell>
        </row>
        <row r="28">
          <cell r="AL28" t="str">
            <v>PEMB. KTR. KEPALA DESA PL. BUSUK JAYA 120 M2</v>
          </cell>
          <cell r="AM28" t="str">
            <v>K</v>
          </cell>
        </row>
        <row r="29">
          <cell r="AL29" t="str">
            <v>PEMB. LANJUTAN KANTOR KEPALA DESA PL. BUSUK</v>
          </cell>
          <cell r="AM29" t="str">
            <v>K</v>
          </cell>
        </row>
        <row r="30">
          <cell r="AL30" t="str">
            <v>GEDUNG SERBAGUNA KENEG. SENTAJO</v>
          </cell>
          <cell r="AM30" t="str">
            <v>K</v>
          </cell>
        </row>
        <row r="31">
          <cell r="AL31" t="str">
            <v>PEMB. GEDUNG SERBAGUNA KENEGERIAN SENTAJO 550 M2</v>
          </cell>
          <cell r="AM31" t="str">
            <v>K</v>
          </cell>
        </row>
        <row r="32">
          <cell r="AL32" t="str">
            <v>GEDUNG SERBAGUNA KEC. BENAI</v>
          </cell>
          <cell r="AM32" t="str">
            <v>K</v>
          </cell>
        </row>
        <row r="33">
          <cell r="AL33" t="str">
            <v>PEMB. GEDUNG SERBAGUNA KECAMATAN BENAI 420 M2</v>
          </cell>
          <cell r="AM33" t="str">
            <v>K</v>
          </cell>
        </row>
        <row r="34">
          <cell r="AL34" t="str">
            <v>GEDUNG SERBAGUNA KEC. LOGAS TANAH DARAT</v>
          </cell>
          <cell r="AM34" t="str">
            <v>K</v>
          </cell>
        </row>
        <row r="35">
          <cell r="AL35" t="str">
            <v>PEMB. GEDUNG SERBAGUNA KECAMATAN LOGAS T. DARAT 420 M2</v>
          </cell>
          <cell r="AM35" t="str">
            <v>K</v>
          </cell>
        </row>
        <row r="36">
          <cell r="AL36" t="str">
            <v>PEMB. KANTOR DINAS KESENIAN KEBUDAYAAN &amp; PARIWISATA 550 M' X 3.228.181,82) (DAK NON DR)</v>
          </cell>
          <cell r="AM36" t="str">
            <v>K</v>
          </cell>
        </row>
        <row r="37">
          <cell r="AL37" t="str">
            <v>PEMB. KANTOR DINAS BUDSENIPAR 550 M2</v>
          </cell>
          <cell r="AM37" t="str">
            <v>K</v>
          </cell>
        </row>
        <row r="38">
          <cell r="AL38" t="str">
            <v>PEMB. KANTOR BADAN INFORMASI KOMUNIKASI &amp; KESATUAN BANGSA 550 M' X 3.228.181,82) (DAK NON DR)</v>
          </cell>
          <cell r="AM38" t="str">
            <v>K</v>
          </cell>
        </row>
        <row r="39">
          <cell r="AL39" t="str">
            <v>REHAB/RENOVASI KANTOR DINAS PERHUBUNGAN, INF &amp; KOMUNIKASI</v>
          </cell>
          <cell r="AM39" t="str">
            <v>K</v>
          </cell>
        </row>
        <row r="40">
          <cell r="AL40" t="str">
            <v>PEMB. KANTOR DINAS PETERNAKAN (550 M' X 3.228.181,82) (DAK NON DR)</v>
          </cell>
          <cell r="AM40" t="str">
            <v>K</v>
          </cell>
        </row>
        <row r="41">
          <cell r="AL41" t="str">
            <v>PEMB. KANTOR DINAS PETERNAKAN 550 M2</v>
          </cell>
          <cell r="AM41" t="str">
            <v>K</v>
          </cell>
        </row>
        <row r="42">
          <cell r="AL42" t="str">
            <v>PEMB. GEDUNG SERBAGUNA KEC. PANGEAN</v>
          </cell>
          <cell r="AM42" t="str">
            <v>K</v>
          </cell>
        </row>
        <row r="43">
          <cell r="AL43" t="str">
            <v>PEMB. GEDUNG SERBAGUNA KEC. PANGEAN</v>
          </cell>
          <cell r="AM43" t="str">
            <v>K</v>
          </cell>
        </row>
        <row r="44">
          <cell r="AL44" t="str">
            <v>PEMB. LANJUTAN MESS PEMDA KUANTAN SINGINGI THP III (3 LANTAI)</v>
          </cell>
          <cell r="AM44" t="str">
            <v>K</v>
          </cell>
        </row>
        <row r="45">
          <cell r="AL45" t="str">
            <v>PENGAWASAN TEKNIS LANJUTAN MESS PEMDA KUANTAN SINGINGI THP III (3 LANTAI)</v>
          </cell>
          <cell r="AM45" t="str">
            <v>K</v>
          </cell>
        </row>
        <row r="46">
          <cell r="AL46" t="str">
            <v>PEMB. LANJUTAN MESS PEMDA TAHAP IV</v>
          </cell>
          <cell r="AM46" t="str">
            <v>K</v>
          </cell>
        </row>
        <row r="47">
          <cell r="AL47" t="str">
            <v>PEMBANGUNAN LANJUTAN MESS PEMDA TAHAP IV</v>
          </cell>
          <cell r="AM47" t="str">
            <v>K</v>
          </cell>
        </row>
        <row r="48">
          <cell r="AL48" t="str">
            <v>LANJUTAN MESS PEMDA DI PEKANBARU</v>
          </cell>
          <cell r="AM48" t="str">
            <v>K</v>
          </cell>
        </row>
        <row r="49">
          <cell r="AL49" t="str">
            <v>MESS PEMDA DI PEKANBARU</v>
          </cell>
          <cell r="AM49" t="str">
            <v>K</v>
          </cell>
        </row>
        <row r="50">
          <cell r="AL50" t="str">
            <v>PENYIAPAN LAHAN UNTUK KANTOR KORAMIL &amp; RUMAH DINAS 1 UNIT</v>
          </cell>
          <cell r="AM50" t="str">
            <v>K</v>
          </cell>
        </row>
        <row r="51">
          <cell r="AL51" t="str">
            <v>PENYIAPAN LAHAN UNTUK KANTOR KORAMIL DAN RUMAH DINAS</v>
          </cell>
          <cell r="AM51" t="str">
            <v>K</v>
          </cell>
        </row>
        <row r="52">
          <cell r="AL52" t="str">
            <v>PEMB. KTR KORAMIL</v>
          </cell>
          <cell r="AM52" t="str">
            <v>K</v>
          </cell>
        </row>
        <row r="53">
          <cell r="AL53" t="str">
            <v>PENYIAPAN LAHAN KANTOR KORAMIL TELUK KUANTAN (LANJUTAN)</v>
          </cell>
          <cell r="AM53" t="str">
            <v>K</v>
          </cell>
        </row>
        <row r="54">
          <cell r="AL54" t="str">
            <v>PENINGKATAN SARANA KANTOR KORAMIL TELUK KUANTAN</v>
          </cell>
          <cell r="AM54" t="str">
            <v>K</v>
          </cell>
        </row>
        <row r="55">
          <cell r="AL55" t="str">
            <v>GEDUNG SERBAGUNA KEC. SINGINGI</v>
          </cell>
          <cell r="AM55" t="str">
            <v>K</v>
          </cell>
        </row>
        <row r="56">
          <cell r="AL56" t="str">
            <v>GEDUNG SERBA GUNA KEC.SINGINGI 420 M2 (LANJUTAN)</v>
          </cell>
          <cell r="AM56" t="str">
            <v>K</v>
          </cell>
        </row>
        <row r="57">
          <cell r="AL57" t="str">
            <v>REHAB/ RENOVASI EX. RUMAH SAKIT TELUK KUANTAN:</v>
          </cell>
          <cell r="AM57" t="str">
            <v>K</v>
          </cell>
        </row>
        <row r="58">
          <cell r="AL58" t="str">
            <v>REHAB/RENOVASI EX. RUMAH SAKIT TL. KUANTAN (RETENSI)</v>
          </cell>
          <cell r="AM58" t="str">
            <v>K</v>
          </cell>
        </row>
        <row r="59">
          <cell r="AL59" t="str">
            <v>REHAB/ RENONASI WISMA JALUR:</v>
          </cell>
          <cell r="AM59" t="str">
            <v>K</v>
          </cell>
        </row>
        <row r="60">
          <cell r="AL60" t="str">
            <v>REHAB/RENOVASI WISMA JALUR (RETENSI)</v>
          </cell>
          <cell r="AM60" t="str">
            <v>K</v>
          </cell>
        </row>
        <row r="61">
          <cell r="AL61" t="str">
            <v>PEMBANGUNAN SARANA PENUNJANG RUMAH JABATAN BUPATI DAN PENDOPO (RETENCY)</v>
          </cell>
          <cell r="AM61" t="str">
            <v>K</v>
          </cell>
        </row>
        <row r="62">
          <cell r="AL62" t="str">
            <v>REHABILITASI / RENOVASI RUMAH DINAS BUPATI</v>
          </cell>
          <cell r="AM62" t="str">
            <v>K</v>
          </cell>
        </row>
        <row r="63">
          <cell r="AL63" t="str">
            <v>PEMBANGUNAN SARANA PENUNJANG RUMAH JABATAN WAKIL BUPATI DAN SEKRETARIS DAERAH (RETENCY)</v>
          </cell>
          <cell r="AM63" t="str">
            <v>K</v>
          </cell>
        </row>
        <row r="64">
          <cell r="AL64" t="str">
            <v>REHABILITASI / RENOVASI RUMAH DINAS WAKIL BUPATI</v>
          </cell>
          <cell r="AM64" t="str">
            <v>K</v>
          </cell>
        </row>
        <row r="65">
          <cell r="AL65" t="str">
            <v>PEMBANGUNAN SARANA PENUNJANG RUMAH JABATAN KETUA DPRD DAN WAKIL KETUA DPRD I DAN II</v>
          </cell>
          <cell r="AM65" t="str">
            <v>K</v>
          </cell>
        </row>
        <row r="66">
          <cell r="AL66" t="str">
            <v>RENOVASI RUMAH DINAS KETUA DPRD</v>
          </cell>
          <cell r="AM66" t="str">
            <v>K</v>
          </cell>
        </row>
        <row r="67">
          <cell r="AL67" t="str">
            <v>RENOVASI RUMAH DINAS WAKIL KETUA I DPRD</v>
          </cell>
          <cell r="AM67" t="str">
            <v>K</v>
          </cell>
        </row>
        <row r="68">
          <cell r="AL68" t="str">
            <v>RENOVASI RUMAH DINAS WAKIL KETUA II DPRD</v>
          </cell>
          <cell r="AM68" t="str">
            <v>K</v>
          </cell>
        </row>
        <row r="69">
          <cell r="AL69" t="str">
            <v>PEMBANGUNAN GEDUNG SERBAGUNA KEC. GN.TOAR 420 M2</v>
          </cell>
          <cell r="AM69" t="str">
            <v>K</v>
          </cell>
        </row>
        <row r="70">
          <cell r="AL70" t="str">
            <v>PEMB. GEDUNG SERBAGUNA KEC. GN. TOAR 420 M2 (RETENSI)</v>
          </cell>
          <cell r="AM70" t="str">
            <v>K</v>
          </cell>
        </row>
        <row r="71">
          <cell r="AL71" t="str">
            <v>REHAB/ RENOVASI KANTOR CAMAT PANGEAN 400 M2</v>
          </cell>
          <cell r="AM71" t="str">
            <v>K</v>
          </cell>
        </row>
        <row r="72">
          <cell r="AL72" t="str">
            <v>REHAB/RENOVASI KTR. CAMAT PANGEAN &amp; L. T. DARAT (RETENSI)</v>
          </cell>
          <cell r="AM72" t="str">
            <v>K</v>
          </cell>
        </row>
        <row r="73">
          <cell r="AL73" t="str">
            <v>PENGAWASAN REHAB/RENOVASI KANTOR CAMAT PANGEAN DANLOGAS TANAH DARAT</v>
          </cell>
          <cell r="AM73" t="str">
            <v>K</v>
          </cell>
        </row>
        <row r="74">
          <cell r="AL74" t="str">
            <v>- REHAB/ RENOVASI KANTOR CAMAT LOGAS TANAH DARAT 400 M2</v>
          </cell>
          <cell r="AM74" t="str">
            <v>K</v>
          </cell>
        </row>
        <row r="75">
          <cell r="AL75" t="str">
            <v>REHAB/RENOVASI KANTOR CAMAT KUANTAN TENGAH</v>
          </cell>
          <cell r="AM75" t="str">
            <v>K</v>
          </cell>
        </row>
        <row r="76">
          <cell r="AL76" t="str">
            <v>REHAB/RENOVASI KTR. CAMAT KUANTAN TENGAH DAN SINGINGI HILIR (RETENSI)</v>
          </cell>
          <cell r="AM76" t="str">
            <v>K</v>
          </cell>
        </row>
        <row r="77">
          <cell r="AL77" t="str">
            <v>PENGAWASAN REHAB/RENOVASI KANTOR CAMAT KUANTAN TENGAH DAN SINGINGI HILIR</v>
          </cell>
          <cell r="AM77" t="str">
            <v>K</v>
          </cell>
        </row>
        <row r="78">
          <cell r="AL78" t="str">
            <v>REHABILITASI/RENOVASI GEDUNG KANTOR CAMAT KUANTAN TENGAH (LANJUTAN)</v>
          </cell>
          <cell r="AM78" t="str">
            <v>K</v>
          </cell>
        </row>
        <row r="79">
          <cell r="AL79" t="str">
            <v>REHAB KTR CAMAT INUMAN</v>
          </cell>
          <cell r="AM79" t="str">
            <v>K</v>
          </cell>
        </row>
        <row r="80">
          <cell r="AL80" t="str">
            <v>REHAB/RENOVASI KANTOR CAMAT INUMAN</v>
          </cell>
          <cell r="AM80" t="str">
            <v>K</v>
          </cell>
        </row>
        <row r="81">
          <cell r="AL81" t="str">
            <v>REHAB/RENOVASI KTR. CAMAT INUMAN</v>
          </cell>
          <cell r="AM81" t="str">
            <v>K</v>
          </cell>
        </row>
        <row r="82">
          <cell r="AL82" t="str">
            <v>REHAB/RENOVASI KANTOR CAMAT GUNUNG TOAR</v>
          </cell>
          <cell r="AM82" t="str">
            <v>K</v>
          </cell>
        </row>
        <row r="83">
          <cell r="AL83" t="str">
            <v>REHAB KTR CAMAT GG. TOAR</v>
          </cell>
          <cell r="AM83" t="str">
            <v>K</v>
          </cell>
        </row>
        <row r="84">
          <cell r="AL84" t="str">
            <v>REHAB/RENOVASI KTR. CAMAT GUNUNG TOAR</v>
          </cell>
          <cell r="AM84" t="str">
            <v>K</v>
          </cell>
        </row>
        <row r="85">
          <cell r="AL85" t="str">
            <v>PERENCANAAN STADION MINI KENEGERIAN KARI</v>
          </cell>
          <cell r="AM85" t="str">
            <v>K</v>
          </cell>
        </row>
        <row r="86">
          <cell r="AL86" t="str">
            <v>PENGAWASAN STADION MINI KENEGERIAN KARI</v>
          </cell>
          <cell r="AM86" t="str">
            <v>K</v>
          </cell>
        </row>
        <row r="87">
          <cell r="AL87" t="str">
            <v>BELANJA MODAL PENGADAAN KONSTRUKSI/PEMBELIAN GEDUNG</v>
          </cell>
          <cell r="AM87" t="str">
            <v>K</v>
          </cell>
        </row>
        <row r="88">
          <cell r="AL88" t="str">
            <v>BELANJA MODAL PENGADAAN KONSTRUKSI/PEMBELIAN GEDUNG</v>
          </cell>
          <cell r="AM88" t="str">
            <v>K</v>
          </cell>
        </row>
        <row r="89">
          <cell r="AL89" t="str">
            <v>PERLUASAN BANGUNAN GEDUNG KANTOR CKTR</v>
          </cell>
          <cell r="AM89" t="str">
            <v>K</v>
          </cell>
        </row>
        <row r="90">
          <cell r="AL90" t="str">
            <v>PENINGKATAN SARANA DAN PRASARANA KANTOR DINAS CKTR</v>
          </cell>
          <cell r="AM90" t="str">
            <v>K</v>
          </cell>
        </row>
        <row r="91">
          <cell r="AL91" t="str">
            <v>PEK. PEMBANGUNAN TANGGA PEMANDIAN DAN PELATARAN DESA SUMPU</v>
          </cell>
          <cell r="AM91" t="str">
            <v>K</v>
          </cell>
        </row>
        <row r="92">
          <cell r="AL92" t="str">
            <v>TANGGA PEMANDIAN DAN PELATARAN SUMPU</v>
          </cell>
          <cell r="AM92" t="str">
            <v>K</v>
          </cell>
        </row>
        <row r="93">
          <cell r="AL93" t="str">
            <v>PEMATANGAN LOKASI PEM. KANTOR &amp; RMH DINAS CAMAT KEC. SENTAJO RAYA</v>
          </cell>
          <cell r="AM93" t="str">
            <v>K</v>
          </cell>
        </row>
        <row r="94">
          <cell r="AL94" t="str">
            <v>PEMBANGUNAN KANTOR DAN RUMAH DINAS CAMAT SENTAJO RAYA</v>
          </cell>
          <cell r="AM94" t="str">
            <v>K</v>
          </cell>
        </row>
        <row r="95">
          <cell r="AL95" t="str">
            <v>PENATAAN HALAMAN KANTOR CAMAT SENTAJO RAYA</v>
          </cell>
          <cell r="AM95" t="str">
            <v>K</v>
          </cell>
        </row>
        <row r="96">
          <cell r="AL96" t="str">
            <v>PENATAAN HALAMAN KANTOR CAMAT SENTAJO RAYA (LANJUTAN)</v>
          </cell>
          <cell r="AM96" t="str">
            <v>K</v>
          </cell>
        </row>
        <row r="97">
          <cell r="AL97" t="str">
            <v>PAGAR DAN PAVING BLOK KANTOR CAMAT SENTAJO RAYA</v>
          </cell>
          <cell r="AM97" t="str">
            <v>K</v>
          </cell>
        </row>
        <row r="98">
          <cell r="AL98" t="str">
            <v>PEMB. KANTOR DAN RUMAH DINAS CAMAT KUANTAN HILIR SEBERANG</v>
          </cell>
          <cell r="AM98" t="str">
            <v>K</v>
          </cell>
        </row>
        <row r="99">
          <cell r="AL99" t="str">
            <v>PEMATANGAN LOKASI PEMB. KANTOR &amp; RUMAH DINAS CAMAT KEC. KUANTAN HILIR SEBERANG</v>
          </cell>
          <cell r="AM99" t="str">
            <v>K</v>
          </cell>
        </row>
        <row r="100">
          <cell r="AL100" t="str">
            <v>PEMATANGAN LOKASI PEMB. KANTOR &amp; RUMAH DINAS CAMAT KEC. PUCUK RANTAU</v>
          </cell>
          <cell r="AM100" t="str">
            <v>K</v>
          </cell>
        </row>
        <row r="101">
          <cell r="AL101" t="str">
            <v>PEMBANGUNAN KANTOR DAN RUMAH DINAS CAMAT PUCUK RANTAU</v>
          </cell>
          <cell r="AM101" t="str">
            <v>K</v>
          </cell>
        </row>
        <row r="102">
          <cell r="AL102" t="str">
            <v>PEMB. KANTOR DAN RUMAH DINAS CAMAT KUANTAN HILIR SEBERANG (LANJUTAN)</v>
          </cell>
          <cell r="AM102" t="str">
            <v>K</v>
          </cell>
        </row>
        <row r="103">
          <cell r="AL103" t="str">
            <v>PEMBANGUNAN PUSKESMAS CERENTI</v>
          </cell>
          <cell r="AM103" t="str">
            <v>K</v>
          </cell>
        </row>
        <row r="104">
          <cell r="AL104" t="str">
            <v>PEMBANGUNAN PUSKESMAS CERENTI (LANJUTAN)</v>
          </cell>
          <cell r="AM104" t="str">
            <v>K</v>
          </cell>
        </row>
        <row r="105">
          <cell r="AL105" t="str">
            <v>PEMBANGUNAN RUANG RAWAT INAP PUSKESMAS SEI. BULUH</v>
          </cell>
          <cell r="AM105" t="str">
            <v>K</v>
          </cell>
        </row>
        <row r="106">
          <cell r="AL106" t="str">
            <v>PEMB. RUANG RAWAT INAP PUSKESMAS SEI BULUH (LANJUTAN)</v>
          </cell>
          <cell r="AM106" t="str">
            <v>K</v>
          </cell>
        </row>
        <row r="107">
          <cell r="AL107" t="str">
            <v>PEMBANGUNAN RUMAH DINAS JABATAN ESELON II/PEJABAT YANG SETINGKAT (3 UNIT)</v>
          </cell>
          <cell r="AM107" t="str">
            <v>K</v>
          </cell>
        </row>
        <row r="108">
          <cell r="AL108" t="str">
            <v>- PENINGKATAN SARANA DAN PRASARANA RUMAH JABATAN SETINGKAT ESELON II (1)</v>
          </cell>
          <cell r="AM108" t="str">
            <v>K</v>
          </cell>
        </row>
        <row r="109">
          <cell r="AL109" t="str">
            <v>- PENINGKATAN SARANA DAN PRASARANA RUMAH JABATAN SETINGKAT ESELON II (2)</v>
          </cell>
          <cell r="AM109" t="str">
            <v>K</v>
          </cell>
        </row>
        <row r="110">
          <cell r="AL110" t="str">
            <v>- PENINGKATAN SARANA DAN PRASARANA RUMAH JABATAN SETINGKAT ESELON II (3)</v>
          </cell>
          <cell r="AM110" t="str">
            <v>K</v>
          </cell>
        </row>
        <row r="111">
          <cell r="AL111" t="str">
            <v>PEMBANGUNAN GEDUNG SERBAGUNA KEC. INUMAN</v>
          </cell>
          <cell r="AM111" t="str">
            <v>K</v>
          </cell>
        </row>
        <row r="112">
          <cell r="AL112" t="str">
            <v xml:space="preserve"> PEMBANGUNAN GEDUNG SERBAGUNA KEC INUMAN (LANJUTAN)</v>
          </cell>
          <cell r="AM112" t="str">
            <v>K</v>
          </cell>
        </row>
        <row r="113">
          <cell r="AL113" t="str">
            <v>PEMBANGUNAN PERLUASAN GEDUNG KTR. BUPATI KUANTAN SINGINGI (2 LANTAI + PAGAR)</v>
          </cell>
          <cell r="AM113" t="str">
            <v>K</v>
          </cell>
        </row>
        <row r="114">
          <cell r="AL114" t="str">
            <v>PEMBANGUNAN PERLUASAN GEDUNG KANTOR BUPATI KS</v>
          </cell>
          <cell r="AM114" t="str">
            <v>K</v>
          </cell>
        </row>
        <row r="115">
          <cell r="AL115" t="str">
            <v>PENATAAN HALAMAN KANTOR CAMAT KUANTAN HILIR SEBERANG</v>
          </cell>
          <cell r="AM115" t="str">
            <v>K</v>
          </cell>
        </row>
        <row r="116">
          <cell r="AL116" t="str">
            <v>PENATAAN HALAMAN KANTOR CAMAT KUANTAN HILIR SEBERANG (LANJUTAN)</v>
          </cell>
          <cell r="AM116" t="str">
            <v>K</v>
          </cell>
        </row>
        <row r="117">
          <cell r="AL117" t="str">
            <v>PEMB. RUMAH DINAS JABATAN PEMDA KAB. KUANSING</v>
          </cell>
          <cell r="AM117" t="str">
            <v>K</v>
          </cell>
        </row>
        <row r="118">
          <cell r="AL118" t="str">
            <v>REHABILITASI/RENOVASI GEDUNG EKS. KANTOR BUPATI</v>
          </cell>
          <cell r="AM118" t="str">
            <v>K</v>
          </cell>
        </row>
        <row r="119">
          <cell r="AL119" t="str">
            <v>REHAB/RENOVASI EKS KANTOR PEMBANTU BUPATI</v>
          </cell>
          <cell r="AM119" t="str">
            <v>K</v>
          </cell>
        </row>
        <row r="120">
          <cell r="AL120" t="str">
            <v>PEMBANGUNAN PUSKESMAS SENTAJO RAYA</v>
          </cell>
          <cell r="AM120" t="str">
            <v>K</v>
          </cell>
        </row>
        <row r="121">
          <cell r="AL121" t="str">
            <v>PEMBANGUNAN GEDUNG RAWAT INAP PUSKESMAS SENTAJO RAYA.</v>
          </cell>
          <cell r="AM121" t="str">
            <v>K</v>
          </cell>
        </row>
        <row r="122">
          <cell r="AL122" t="str">
            <v>PASAR TRADISIONAL BERBASIS MODERN</v>
          </cell>
          <cell r="AM122" t="str">
            <v>K</v>
          </cell>
        </row>
        <row r="123">
          <cell r="AL123" t="str">
            <v xml:space="preserve">PEMBANGUNAN LOS DAN SARANA PASAR TRADISIONAL BERBASIS MODREN </v>
          </cell>
          <cell r="AM123" t="str">
            <v>K</v>
          </cell>
        </row>
        <row r="124">
          <cell r="AL124" t="str">
            <v>PASAR TRADISIONAL BERBASIS MODERN</v>
          </cell>
          <cell r="AM124" t="str">
            <v>K</v>
          </cell>
        </row>
        <row r="125">
          <cell r="AL125" t="str">
            <v xml:space="preserve">PEMBANGUNAN RUMAH DINAS DOKTER 1 UNIT TYPE 70 DAN RUMAH PARAMEDIS 2 UNIT TYPE 50 KOPEL LOGAS TANAH DARAT </v>
          </cell>
          <cell r="AM125" t="str">
            <v>K</v>
          </cell>
        </row>
        <row r="126">
          <cell r="AL126" t="str">
            <v xml:space="preserve">PEMBANGUNAN RUMAH DINAS DOKTER 1 UNIT TYPE 70 DAN RUMAH PARAMEDIS 2 UNIT TYPE 50 KOPEL LOGAS TANAH DARAT </v>
          </cell>
          <cell r="AM126" t="str">
            <v>K</v>
          </cell>
        </row>
        <row r="127">
          <cell r="AL127" t="str">
            <v>GEDUNG SERBAGUNA POLRES KUANTAN SINGINGI</v>
          </cell>
          <cell r="AM127" t="str">
            <v>K</v>
          </cell>
        </row>
        <row r="128">
          <cell r="AL128" t="str">
            <v>GEDUNG SERBAGUNA POLRES KUANTAN SINGINGI</v>
          </cell>
          <cell r="AM128" t="str">
            <v>K</v>
          </cell>
        </row>
        <row r="129">
          <cell r="AL129" t="str">
            <v>PENYIAPAN LAHAN KANTOR KORAMIL TELUK KUANTAN (LANJUTAN)</v>
          </cell>
          <cell r="AM129" t="str">
            <v>K</v>
          </cell>
        </row>
        <row r="130">
          <cell r="AL130" t="str">
            <v>PENINGKATAN SARANA KANTOR KORAMIL TELUK KUANTAN</v>
          </cell>
          <cell r="AM130" t="str">
            <v>K</v>
          </cell>
        </row>
        <row r="131">
          <cell r="AL131" t="str">
            <v>GEDUNG SERBA GUNA KEC.SINGINGI 420 M2 (LANJUTAN)</v>
          </cell>
          <cell r="AM131" t="str">
            <v>K</v>
          </cell>
        </row>
        <row r="132">
          <cell r="AL132" t="str">
            <v>REHAB/RENOVASI EX. RUMAH SAKIT TL. KUANTAN (RETENSI)</v>
          </cell>
          <cell r="AM132" t="str">
            <v>K</v>
          </cell>
        </row>
        <row r="133">
          <cell r="AL133" t="str">
            <v>REHAB/RENOVASI WISMA JALUR (RETENSI)</v>
          </cell>
          <cell r="AM133" t="str">
            <v>K</v>
          </cell>
        </row>
        <row r="134">
          <cell r="AL134" t="str">
            <v>REHABILITASI / RENOVASI RUMAH DINAS BUPATI</v>
          </cell>
          <cell r="AM134" t="str">
            <v>K</v>
          </cell>
        </row>
        <row r="135">
          <cell r="AL135" t="str">
            <v>PEMB. GEDUNG SERBAGUNA KEC. GN. TOAR 420 M2 (RETENSI)</v>
          </cell>
          <cell r="AM135" t="str">
            <v>K</v>
          </cell>
        </row>
        <row r="136">
          <cell r="AL136" t="str">
            <v>- REHAB/ RENOVASI KANTOR CAMAT LOGAS TANAH DARAT 400 M2</v>
          </cell>
          <cell r="AM136" t="str">
            <v>K</v>
          </cell>
        </row>
        <row r="137">
          <cell r="AL137" t="str">
            <v>PENGAWASAN STADION MINI KENEGERIAN KARI</v>
          </cell>
          <cell r="AM137" t="str">
            <v>K</v>
          </cell>
        </row>
        <row r="138">
          <cell r="AL138" t="str">
            <v>BELANJA MODAL PENGADAAN KONSTRUKSI/PEMBELIAN GEDUNG</v>
          </cell>
          <cell r="AM138" t="str">
            <v>K</v>
          </cell>
        </row>
        <row r="139">
          <cell r="AL139" t="str">
            <v>PERLUASAN BANGUNAN GEDUNG KANTOR CKTR</v>
          </cell>
          <cell r="AM139" t="str">
            <v>K</v>
          </cell>
        </row>
        <row r="140">
          <cell r="AL140" t="str">
            <v>PENINGKATAN SARANA DAN PRASARANA KANTOR DINAS CKTR</v>
          </cell>
          <cell r="AM140" t="str">
            <v>K</v>
          </cell>
        </row>
        <row r="141">
          <cell r="AL141" t="str">
            <v>TANGGA PEMANDIAN DAN PELATARAN SUMPU</v>
          </cell>
          <cell r="AM141" t="str">
            <v>K</v>
          </cell>
        </row>
        <row r="142">
          <cell r="AL142" t="str">
            <v>PEMBANGUNAN KANTOR DAN RUMAH DINAS CAMAT SENTAJO RAYA</v>
          </cell>
          <cell r="AM142" t="str">
            <v>K</v>
          </cell>
        </row>
        <row r="143">
          <cell r="AL143" t="str">
            <v>PENATAAN HALAMAN KANTOR CAMAT SENTAJO RAYA (LANJUTAN)</v>
          </cell>
          <cell r="AM143" t="str">
            <v>K</v>
          </cell>
        </row>
        <row r="144">
          <cell r="AL144" t="str">
            <v>PAGAR DAN PAVING BLOK KANTOR CAMAT SENTAJO RAYA</v>
          </cell>
          <cell r="AM144" t="str">
            <v>K</v>
          </cell>
        </row>
        <row r="145">
          <cell r="AL145" t="str">
            <v>PEMATANGAN LOKASI PEMB. KANTOR &amp; RUMAH DINAS CAMAT KEC. KUANTAN HILIR SEBERANG</v>
          </cell>
          <cell r="AM145" t="str">
            <v>K</v>
          </cell>
        </row>
        <row r="146">
          <cell r="AL146" t="str">
            <v>PEMBANGUNAN KANTOR DAN RUMAH DINAS CAMAT PUCUK RANTAU</v>
          </cell>
          <cell r="AM146" t="str">
            <v>K</v>
          </cell>
        </row>
        <row r="147">
          <cell r="AL147" t="str">
            <v>PEMB. KANTOR DAN RUMAH DINAS CAMAT KUANTAN HILIR SEBERANG (LANJUTAN)</v>
          </cell>
          <cell r="AM147" t="str">
            <v>K</v>
          </cell>
        </row>
        <row r="148">
          <cell r="AL148" t="str">
            <v>PEMBANGUNAN PUSKESMAS CERENTI (LANJUTAN)</v>
          </cell>
          <cell r="AM148" t="str">
            <v>K</v>
          </cell>
        </row>
        <row r="149">
          <cell r="AL149" t="str">
            <v>PEMB. RUANG RAWAT INAP PUSKESMAS SEI BULUH (LANJUTAN)</v>
          </cell>
          <cell r="AM149" t="str">
            <v>K</v>
          </cell>
        </row>
        <row r="150">
          <cell r="AL150" t="str">
            <v xml:space="preserve"> PEMBANGUNAN GEDUNG SERBAGUNA KEC INUMAN (LANJUTAN)</v>
          </cell>
          <cell r="AM150" t="str">
            <v>K</v>
          </cell>
        </row>
        <row r="151">
          <cell r="AL151" t="str">
            <v>PEMBANGUNAN PERLUASAN GEDUNG KANTOR BUPATI KS</v>
          </cell>
          <cell r="AM151" t="str">
            <v>K</v>
          </cell>
        </row>
        <row r="152">
          <cell r="AL152" t="str">
            <v>PENATAAN HALAMAN KANTOR CAMAT KUANTAN HILIR SEBERANG (LANJUTAN)</v>
          </cell>
          <cell r="AM152" t="str">
            <v>K</v>
          </cell>
        </row>
        <row r="153">
          <cell r="AL153" t="str">
            <v>PEMBANGUNAN GEDUNG RAWAT INAP PUSKESMAS SENTAJO RAYA.</v>
          </cell>
          <cell r="AM153" t="str">
            <v>K</v>
          </cell>
        </row>
        <row r="154">
          <cell r="AL154" t="str">
            <v xml:space="preserve">PEMBANGUNAN LOS DAN SARANA PASAR TRADISIONAL BERBASIS MODREN </v>
          </cell>
          <cell r="AM154" t="str">
            <v>K</v>
          </cell>
        </row>
        <row r="155">
          <cell r="AL155" t="str">
            <v>PASAR TRADISIONAL BERBASIS MODERN</v>
          </cell>
          <cell r="AM155" t="str">
            <v>K</v>
          </cell>
        </row>
        <row r="156">
          <cell r="AL156" t="str">
            <v>GEDUNG SERBAGUNA POLRES KUANTAN SINGINGI</v>
          </cell>
          <cell r="AM156" t="str">
            <v>K</v>
          </cell>
        </row>
      </sheetData>
      <sheetData sheetId="8"/>
      <sheetData sheetId="9"/>
      <sheetData sheetId="10"/>
      <sheetData sheetId="11"/>
      <sheetData sheetId="12"/>
      <sheetData sheetId="13"/>
      <sheetData sheetId="14">
        <row r="13">
          <cell r="F13" t="str">
            <v>4.13.01</v>
          </cell>
          <cell r="H13" t="str">
            <v>JALAN PROPINSI ARTERI</v>
          </cell>
          <cell r="I13" t="str">
            <v>04.13.01.02.06</v>
          </cell>
          <cell r="K13" t="str">
            <v>ASPAL HOTMIX</v>
          </cell>
          <cell r="L13" t="str">
            <v>4000</v>
          </cell>
          <cell r="O13" t="str">
            <v>JL. SOEKARNO HATTA</v>
          </cell>
          <cell r="P13">
            <v>2001</v>
          </cell>
          <cell r="S13" t="str">
            <v>12.04.06.05.01.00</v>
          </cell>
          <cell r="T13" t="str">
            <v>APBD</v>
          </cell>
          <cell r="U13">
            <v>9520000000</v>
          </cell>
          <cell r="V13" t="str">
            <v>B</v>
          </cell>
        </row>
        <row r="14">
          <cell r="E14" t="str">
            <v>281.1</v>
          </cell>
          <cell r="F14" t="str">
            <v>4.13.01</v>
          </cell>
          <cell r="H14" t="str">
            <v>JALAN KABUPATEN ARTERI</v>
          </cell>
          <cell r="I14" t="str">
            <v>04.13.01.03.04</v>
          </cell>
          <cell r="K14" t="str">
            <v>BATU PECAH / MACADAM</v>
          </cell>
          <cell r="L14" t="str">
            <v>6600</v>
          </cell>
          <cell r="M14">
            <v>7</v>
          </cell>
          <cell r="N14">
            <v>46200</v>
          </cell>
          <cell r="O14" t="str">
            <v>KOMPE BERANGIN - KP BRU CERENTI</v>
          </cell>
          <cell r="P14">
            <v>2001</v>
          </cell>
          <cell r="S14" t="str">
            <v>12.04.06.05.01.00</v>
          </cell>
          <cell r="T14" t="str">
            <v>APBD</v>
          </cell>
          <cell r="U14">
            <v>9504000000</v>
          </cell>
          <cell r="V14" t="str">
            <v>B</v>
          </cell>
        </row>
        <row r="15">
          <cell r="E15" t="str">
            <v>257.1</v>
          </cell>
          <cell r="F15" t="str">
            <v>4.13.01</v>
          </cell>
          <cell r="H15" t="str">
            <v>PENINGKATAN JALAN BENAI-PULAU LANCANG (ASPAL)</v>
          </cell>
          <cell r="I15" t="str">
            <v>04.13.01.03.04</v>
          </cell>
          <cell r="K15" t="str">
            <v>ASPAL HOTMIX</v>
          </cell>
          <cell r="L15" t="str">
            <v>9500</v>
          </cell>
          <cell r="M15">
            <v>7</v>
          </cell>
          <cell r="N15">
            <v>59500</v>
          </cell>
          <cell r="O15" t="str">
            <v>BENAI - PL. LANCANG</v>
          </cell>
          <cell r="P15">
            <v>2001</v>
          </cell>
          <cell r="S15" t="str">
            <v>12.04.06.05.01.00</v>
          </cell>
          <cell r="T15" t="str">
            <v>APBD</v>
          </cell>
          <cell r="U15">
            <v>9883854526</v>
          </cell>
          <cell r="V15" t="str">
            <v>B</v>
          </cell>
        </row>
        <row r="16">
          <cell r="F16" t="str">
            <v>4.13.01</v>
          </cell>
          <cell r="H16" t="str">
            <v>JALAN KABUPATEN ARTERI</v>
          </cell>
          <cell r="I16" t="str">
            <v>04.13.01.03.04</v>
          </cell>
          <cell r="K16" t="str">
            <v>BATU PECAH / MACADAM</v>
          </cell>
          <cell r="L16" t="str">
            <v>3000</v>
          </cell>
          <cell r="O16" t="str">
            <v>JL. ABDURRAHMAN ALI</v>
          </cell>
          <cell r="P16">
            <v>2001</v>
          </cell>
          <cell r="S16" t="str">
            <v>12.04.06.05.01.00</v>
          </cell>
          <cell r="T16" t="str">
            <v>APBD</v>
          </cell>
          <cell r="U16">
            <v>1008000000</v>
          </cell>
          <cell r="V16" t="str">
            <v>KB</v>
          </cell>
        </row>
        <row r="17">
          <cell r="F17" t="str">
            <v>4.13.01</v>
          </cell>
          <cell r="H17" t="str">
            <v>JALAN KABUPATEN ARTERI</v>
          </cell>
          <cell r="I17" t="str">
            <v>04.13.01.03.04</v>
          </cell>
          <cell r="K17" t="str">
            <v>ASPAL HOTMIX</v>
          </cell>
          <cell r="L17" t="str">
            <v>7000</v>
          </cell>
          <cell r="O17" t="str">
            <v>JL. DATUK BISAI</v>
          </cell>
          <cell r="P17">
            <v>2001</v>
          </cell>
          <cell r="S17" t="str">
            <v>12.04.06.05.01.00</v>
          </cell>
          <cell r="T17" t="str">
            <v>APBD</v>
          </cell>
          <cell r="U17">
            <v>5145000000</v>
          </cell>
          <cell r="V17" t="str">
            <v>B</v>
          </cell>
        </row>
        <row r="18">
          <cell r="F18" t="str">
            <v>4.13.01</v>
          </cell>
          <cell r="H18" t="str">
            <v>JALAN KABUPATEN ARTERI</v>
          </cell>
          <cell r="I18" t="str">
            <v>04.13.01.03.04</v>
          </cell>
          <cell r="K18" t="str">
            <v>BATU KERIKIL</v>
          </cell>
          <cell r="L18" t="str">
            <v>3000</v>
          </cell>
          <cell r="O18" t="str">
            <v>BANJAR LOPAK - PULAU KALIMANTING</v>
          </cell>
          <cell r="P18">
            <v>2001</v>
          </cell>
          <cell r="S18" t="str">
            <v>12.04.06.05.01.00</v>
          </cell>
          <cell r="T18" t="str">
            <v>APBD</v>
          </cell>
          <cell r="U18">
            <v>16253400000</v>
          </cell>
          <cell r="V18" t="str">
            <v>KB</v>
          </cell>
        </row>
        <row r="19">
          <cell r="F19" t="str">
            <v>4.13.01</v>
          </cell>
          <cell r="H19" t="str">
            <v>JALAN KABUPATEN ARTERI</v>
          </cell>
          <cell r="I19" t="str">
            <v>04.13.01.03.04</v>
          </cell>
          <cell r="K19" t="str">
            <v>TANAH</v>
          </cell>
          <cell r="L19" t="str">
            <v>1400</v>
          </cell>
          <cell r="O19" t="str">
            <v>JL. DESA UJUNG TANJUNG</v>
          </cell>
          <cell r="P19">
            <v>2001</v>
          </cell>
          <cell r="S19" t="str">
            <v>12.04.06.05.01.00</v>
          </cell>
          <cell r="T19" t="str">
            <v>APBD</v>
          </cell>
          <cell r="U19">
            <v>378000000</v>
          </cell>
          <cell r="V19" t="str">
            <v>B</v>
          </cell>
        </row>
        <row r="20">
          <cell r="F20" t="str">
            <v>4.13.01</v>
          </cell>
          <cell r="H20" t="str">
            <v>JALAN KABUPATEN ARTERI</v>
          </cell>
          <cell r="I20" t="str">
            <v>04.13.01.03.04</v>
          </cell>
          <cell r="K20" t="str">
            <v>ASPAL HOTMIX</v>
          </cell>
          <cell r="L20" t="str">
            <v>2500</v>
          </cell>
          <cell r="O20" t="str">
            <v>JL. LINTAS PKB - RENGAT</v>
          </cell>
          <cell r="P20">
            <v>2001</v>
          </cell>
          <cell r="S20" t="str">
            <v>12.04.06.05.01.00</v>
          </cell>
          <cell r="T20" t="str">
            <v>APBD</v>
          </cell>
          <cell r="U20">
            <v>2275000000</v>
          </cell>
          <cell r="V20" t="str">
            <v>B</v>
          </cell>
        </row>
        <row r="21">
          <cell r="E21" t="str">
            <v>278.1</v>
          </cell>
          <cell r="F21" t="str">
            <v>4.13.01</v>
          </cell>
          <cell r="H21" t="str">
            <v>JALAN KABUPATEN ARTERI</v>
          </cell>
          <cell r="I21" t="str">
            <v>04.13.01.03.04</v>
          </cell>
          <cell r="K21" t="str">
            <v>BATU PECAH / MACADAM</v>
          </cell>
          <cell r="L21" t="str">
            <v>8000</v>
          </cell>
          <cell r="M21">
            <v>7</v>
          </cell>
          <cell r="N21">
            <v>56000</v>
          </cell>
          <cell r="O21" t="str">
            <v>JL. JALUR PATAH - LANGSAT HULU</v>
          </cell>
          <cell r="P21">
            <v>2001</v>
          </cell>
          <cell r="S21" t="str">
            <v>12.04.06.05.01.00</v>
          </cell>
          <cell r="T21" t="str">
            <v>APBD</v>
          </cell>
          <cell r="U21">
            <v>3584000000</v>
          </cell>
          <cell r="V21" t="str">
            <v>B</v>
          </cell>
        </row>
        <row r="22">
          <cell r="E22" t="str">
            <v>279.1</v>
          </cell>
          <cell r="F22" t="str">
            <v>4.13.01</v>
          </cell>
          <cell r="H22" t="str">
            <v>JALAN KABUPATEN ARTERI</v>
          </cell>
          <cell r="I22" t="str">
            <v>04.13.01.03.04</v>
          </cell>
          <cell r="K22" t="str">
            <v>ASPAL HOTMIX</v>
          </cell>
          <cell r="L22" t="str">
            <v>3000</v>
          </cell>
          <cell r="M22">
            <v>7</v>
          </cell>
          <cell r="N22">
            <v>21000</v>
          </cell>
          <cell r="O22" t="str">
            <v>JL. TALONTAM - BANJAR BENAI</v>
          </cell>
          <cell r="P22">
            <v>2001</v>
          </cell>
          <cell r="S22" t="str">
            <v>12.04.06.05.01.00</v>
          </cell>
          <cell r="T22" t="str">
            <v>APBD</v>
          </cell>
          <cell r="U22">
            <v>2520000000</v>
          </cell>
          <cell r="V22" t="str">
            <v>B</v>
          </cell>
        </row>
        <row r="23">
          <cell r="F23" t="str">
            <v>4.13.01</v>
          </cell>
          <cell r="H23" t="str">
            <v>JALAN KABUPATEN ARTERI</v>
          </cell>
          <cell r="I23" t="str">
            <v>04.13.01.03.04</v>
          </cell>
          <cell r="K23" t="str">
            <v>ASPAL HOTMIX</v>
          </cell>
          <cell r="L23" t="str">
            <v>2000</v>
          </cell>
          <cell r="O23" t="str">
            <v>JL. GUNUNG KESIANGAN</v>
          </cell>
          <cell r="P23">
            <v>2001</v>
          </cell>
          <cell r="S23" t="str">
            <v>12.04.06.05.01.00</v>
          </cell>
          <cell r="T23" t="str">
            <v>APBD</v>
          </cell>
          <cell r="U23">
            <v>1680000000</v>
          </cell>
          <cell r="V23" t="str">
            <v>B</v>
          </cell>
        </row>
        <row r="24">
          <cell r="E24" t="str">
            <v>272.1</v>
          </cell>
          <cell r="F24" t="str">
            <v>4.13.01</v>
          </cell>
          <cell r="H24" t="str">
            <v>JALAN KABUPATEN ARTERI</v>
          </cell>
          <cell r="I24" t="str">
            <v>04.13.01.03.04</v>
          </cell>
          <cell r="K24" t="str">
            <v>BATU PECAH / MACADAM</v>
          </cell>
          <cell r="L24" t="str">
            <v>3500</v>
          </cell>
          <cell r="M24">
            <v>7</v>
          </cell>
          <cell r="N24">
            <v>24500</v>
          </cell>
          <cell r="O24" t="str">
            <v>JL. TALONTAM - P. KOPUNG</v>
          </cell>
          <cell r="P24">
            <v>2001</v>
          </cell>
          <cell r="S24" t="str">
            <v>12.04.06.05.01.00</v>
          </cell>
          <cell r="T24" t="str">
            <v>APBD</v>
          </cell>
          <cell r="U24">
            <v>1456000000</v>
          </cell>
          <cell r="V24" t="str">
            <v>B</v>
          </cell>
        </row>
        <row r="25">
          <cell r="E25" t="str">
            <v>273.1</v>
          </cell>
          <cell r="F25" t="str">
            <v>4.13.01</v>
          </cell>
          <cell r="H25" t="str">
            <v>JALAN KABUPATEN ARTERI</v>
          </cell>
          <cell r="I25" t="str">
            <v>04.13.01.03.04</v>
          </cell>
          <cell r="K25" t="str">
            <v>SEMEN/BETON</v>
          </cell>
          <cell r="L25" t="str">
            <v>2000</v>
          </cell>
          <cell r="O25" t="str">
            <v>SIMANDOLAK - TANJUNG</v>
          </cell>
          <cell r="P25">
            <v>2001</v>
          </cell>
          <cell r="S25" t="str">
            <v>12.04.06.05.01.00</v>
          </cell>
          <cell r="T25" t="str">
            <v>APBD</v>
          </cell>
          <cell r="U25">
            <v>1050000000</v>
          </cell>
          <cell r="V25" t="str">
            <v>KB</v>
          </cell>
        </row>
        <row r="26">
          <cell r="F26" t="str">
            <v>4.13.01</v>
          </cell>
          <cell r="H26" t="str">
            <v>JALAN KABUPATEN ARTERI</v>
          </cell>
          <cell r="I26" t="str">
            <v>04.13.01.03.04</v>
          </cell>
          <cell r="K26" t="str">
            <v>ASPAL HOTMIX</v>
          </cell>
          <cell r="L26" t="str">
            <v>2000</v>
          </cell>
          <cell r="O26" t="str">
            <v>JL. GUNUNG KESIANGAN - BANJAR LOPAK</v>
          </cell>
          <cell r="P26">
            <v>2001</v>
          </cell>
          <cell r="S26" t="str">
            <v>12.04.06.05.01.00</v>
          </cell>
          <cell r="T26" t="str">
            <v>APBD</v>
          </cell>
          <cell r="U26">
            <v>1575000000</v>
          </cell>
          <cell r="V26" t="str">
            <v>B</v>
          </cell>
        </row>
        <row r="27">
          <cell r="E27" t="str">
            <v>276.1</v>
          </cell>
          <cell r="F27" t="str">
            <v>4.13.01</v>
          </cell>
          <cell r="H27" t="str">
            <v>JALAN KABUPATEN ARTERI</v>
          </cell>
          <cell r="I27" t="str">
            <v>04.13.01.03.04</v>
          </cell>
          <cell r="K27" t="str">
            <v>ASPAL HOTMIX</v>
          </cell>
          <cell r="L27" t="str">
            <v>3</v>
          </cell>
          <cell r="O27" t="str">
            <v>JL. BENAI - TEBING TINGGI</v>
          </cell>
          <cell r="P27">
            <v>2001</v>
          </cell>
          <cell r="S27" t="str">
            <v>12.04.06.05.01..00</v>
          </cell>
          <cell r="T27" t="str">
            <v>APBD</v>
          </cell>
          <cell r="U27">
            <v>2940000000</v>
          </cell>
          <cell r="V27" t="str">
            <v>B</v>
          </cell>
        </row>
        <row r="28">
          <cell r="F28" t="str">
            <v>4.13.01</v>
          </cell>
          <cell r="H28" t="str">
            <v>JALAN KABUPATEN ARTERI</v>
          </cell>
          <cell r="I28" t="str">
            <v>04.13.01.03.04</v>
          </cell>
          <cell r="K28" t="str">
            <v>TANAH</v>
          </cell>
          <cell r="L28" t="str">
            <v>1300</v>
          </cell>
          <cell r="O28" t="str">
            <v>JL. TALONTAN - KOTO BENAI</v>
          </cell>
          <cell r="P28">
            <v>2001</v>
          </cell>
          <cell r="S28" t="str">
            <v>12.04.06.05.01.00</v>
          </cell>
          <cell r="T28" t="str">
            <v>APBD</v>
          </cell>
          <cell r="U28">
            <v>190125000</v>
          </cell>
          <cell r="V28" t="str">
            <v>B</v>
          </cell>
        </row>
        <row r="29">
          <cell r="E29" t="str">
            <v>269.1</v>
          </cell>
          <cell r="F29" t="str">
            <v>4.13.01</v>
          </cell>
          <cell r="H29" t="str">
            <v>JALAN KABUPATEN ARTERI</v>
          </cell>
          <cell r="I29" t="str">
            <v>04.13.01.03.04</v>
          </cell>
          <cell r="K29" t="str">
            <v>TANAH</v>
          </cell>
          <cell r="L29" t="str">
            <v>2000</v>
          </cell>
          <cell r="M29">
            <v>7</v>
          </cell>
          <cell r="N29">
            <v>14000</v>
          </cell>
          <cell r="O29" t="str">
            <v>JL. GUNUNG KESIANGAN - UJUNG TANJUNG</v>
          </cell>
          <cell r="P29">
            <v>2001</v>
          </cell>
          <cell r="S29" t="str">
            <v>12.04.06.05.01.00</v>
          </cell>
          <cell r="T29" t="str">
            <v>APBD</v>
          </cell>
          <cell r="U29">
            <v>292500000</v>
          </cell>
          <cell r="V29" t="str">
            <v>KB</v>
          </cell>
        </row>
        <row r="30">
          <cell r="E30" t="str">
            <v>264.1</v>
          </cell>
          <cell r="F30" t="str">
            <v>4.13.01</v>
          </cell>
          <cell r="H30" t="str">
            <v>JALAN KABUPATEN ARTERI</v>
          </cell>
          <cell r="I30" t="str">
            <v>04.13.01.03.04</v>
          </cell>
          <cell r="K30" t="str">
            <v>BATU PECAH / MACADAM</v>
          </cell>
          <cell r="L30" t="str">
            <v>3500</v>
          </cell>
          <cell r="M30">
            <v>8</v>
          </cell>
          <cell r="N30">
            <v>280000</v>
          </cell>
          <cell r="O30" t="str">
            <v>JL. DULTA PALMA- MUARA PETAI</v>
          </cell>
          <cell r="P30">
            <v>2001</v>
          </cell>
          <cell r="S30" t="str">
            <v>12.04.06.05.01.00</v>
          </cell>
          <cell r="T30" t="str">
            <v>APBD</v>
          </cell>
          <cell r="U30">
            <v>1568000000</v>
          </cell>
          <cell r="V30" t="str">
            <v>B</v>
          </cell>
        </row>
        <row r="31">
          <cell r="E31" t="str">
            <v>265.1</v>
          </cell>
          <cell r="F31" t="str">
            <v>4.13.01</v>
          </cell>
          <cell r="H31" t="str">
            <v>JALAN KABUPATEN ARTERI</v>
          </cell>
          <cell r="I31" t="str">
            <v>04.13.01.03.04</v>
          </cell>
          <cell r="K31" t="str">
            <v>BATU PECAH / MACADAM</v>
          </cell>
          <cell r="L31">
            <v>40000</v>
          </cell>
          <cell r="M31">
            <v>8</v>
          </cell>
          <cell r="N31">
            <v>320000</v>
          </cell>
          <cell r="O31" t="str">
            <v>JL. DUTA PALMA - INHU</v>
          </cell>
          <cell r="P31">
            <v>2001</v>
          </cell>
          <cell r="S31" t="str">
            <v>12.04.06.05.01.00</v>
          </cell>
          <cell r="T31" t="str">
            <v>APBD</v>
          </cell>
          <cell r="U31">
            <v>1792000000</v>
          </cell>
          <cell r="V31" t="str">
            <v>B</v>
          </cell>
        </row>
        <row r="32">
          <cell r="E32" t="str">
            <v>274.1</v>
          </cell>
          <cell r="F32" t="str">
            <v>4.13.01</v>
          </cell>
          <cell r="H32" t="str">
            <v>JALAN KABUPATEN ARTERI</v>
          </cell>
          <cell r="I32" t="str">
            <v>04.13.01.03.04</v>
          </cell>
          <cell r="K32" t="str">
            <v>BATU PECAH / MACADAM</v>
          </cell>
          <cell r="L32" t="str">
            <v>16</v>
          </cell>
          <cell r="O32" t="str">
            <v>JL. BENAI - RAPP</v>
          </cell>
          <cell r="P32">
            <v>2001</v>
          </cell>
          <cell r="S32" t="str">
            <v>12.04.06.05.01..00</v>
          </cell>
          <cell r="T32" t="str">
            <v>APBD</v>
          </cell>
          <cell r="U32">
            <v>15680000000</v>
          </cell>
          <cell r="V32" t="str">
            <v>B</v>
          </cell>
        </row>
        <row r="33">
          <cell r="F33" t="str">
            <v>4.13.01</v>
          </cell>
          <cell r="H33" t="str">
            <v>JALAN KABUPATEN ARTERI</v>
          </cell>
          <cell r="I33" t="str">
            <v>04.13.01.03.04</v>
          </cell>
          <cell r="K33" t="str">
            <v>ASPAL HOTMIX</v>
          </cell>
          <cell r="L33" t="str">
            <v>3</v>
          </cell>
          <cell r="O33" t="str">
            <v>JL. ABDUL RAHMAN ALI - SIBERAKUN</v>
          </cell>
          <cell r="P33">
            <v>2001</v>
          </cell>
          <cell r="S33" t="str">
            <v>12.04.06.05.01..00</v>
          </cell>
          <cell r="T33" t="str">
            <v>APBD</v>
          </cell>
          <cell r="U33">
            <v>2362500000</v>
          </cell>
          <cell r="V33" t="str">
            <v>B</v>
          </cell>
        </row>
        <row r="34">
          <cell r="F34" t="str">
            <v>4.13.01</v>
          </cell>
          <cell r="H34" t="str">
            <v>JALAN KABUPATEN ARTERI</v>
          </cell>
          <cell r="I34" t="str">
            <v>04.13.01.03.04</v>
          </cell>
          <cell r="K34" t="str">
            <v>BATU PECAH / MACADAM</v>
          </cell>
          <cell r="L34" t="str">
            <v>1.4</v>
          </cell>
          <cell r="O34" t="str">
            <v>JL. UJUNG TANJUNG - BANJAR LOPAK</v>
          </cell>
          <cell r="P34">
            <v>2001</v>
          </cell>
          <cell r="S34" t="str">
            <v>12.04.06.05.01..00</v>
          </cell>
          <cell r="T34" t="str">
            <v>APBD</v>
          </cell>
          <cell r="U34">
            <v>470400000</v>
          </cell>
          <cell r="V34" t="str">
            <v>B</v>
          </cell>
        </row>
        <row r="35">
          <cell r="E35" t="str">
            <v>258.1</v>
          </cell>
          <cell r="F35" t="str">
            <v>4.13.01</v>
          </cell>
          <cell r="H35" t="str">
            <v>JALAN KABUPATEN ARTERI</v>
          </cell>
          <cell r="I35" t="str">
            <v>04.13.01.03.04</v>
          </cell>
          <cell r="K35" t="str">
            <v>ASPAL HOTMIX</v>
          </cell>
          <cell r="L35" t="str">
            <v>11700</v>
          </cell>
          <cell r="M35">
            <v>7</v>
          </cell>
          <cell r="N35">
            <v>81900</v>
          </cell>
          <cell r="O35" t="str">
            <v>JL. LEPAU GADING - PANGEAN</v>
          </cell>
          <cell r="P35">
            <v>2001</v>
          </cell>
          <cell r="S35" t="str">
            <v>12.04.06.05.01.00</v>
          </cell>
          <cell r="T35" t="str">
            <v>APBD</v>
          </cell>
          <cell r="U35">
            <v>22932000000</v>
          </cell>
          <cell r="V35" t="str">
            <v>KB</v>
          </cell>
        </row>
        <row r="36">
          <cell r="E36" t="str">
            <v>259.1</v>
          </cell>
          <cell r="F36" t="str">
            <v>4.13.01</v>
          </cell>
          <cell r="H36" t="str">
            <v>PENINGKATAN JALAN SENTAJO - TERATAK AIR HITAM ASPAL 1,00 KM) LANJUTAN</v>
          </cell>
          <cell r="I36" t="str">
            <v>04.13.01.03.04</v>
          </cell>
          <cell r="K36" t="str">
            <v>Aspal</v>
          </cell>
          <cell r="N36">
            <v>1000</v>
          </cell>
          <cell r="O36" t="str">
            <v>SENTAJO - TERATAK AIR HITAM</v>
          </cell>
          <cell r="P36">
            <v>2001</v>
          </cell>
          <cell r="S36" t="str">
            <v>12.04.06.05.01..00</v>
          </cell>
          <cell r="T36" t="str">
            <v>APBD</v>
          </cell>
          <cell r="U36">
            <v>14883166858.823</v>
          </cell>
          <cell r="V36" t="str">
            <v>B</v>
          </cell>
        </row>
        <row r="37">
          <cell r="E37" t="str">
            <v>260.1</v>
          </cell>
          <cell r="F37" t="str">
            <v>4.13.01</v>
          </cell>
          <cell r="H37" t="str">
            <v>JALAN KABUPATEN ARTERI</v>
          </cell>
          <cell r="I37" t="str">
            <v>04.13.01.03.04</v>
          </cell>
          <cell r="K37" t="str">
            <v>BATU PECAH / MACADAM</v>
          </cell>
          <cell r="L37">
            <v>11000</v>
          </cell>
          <cell r="O37" t="str">
            <v>BENAI - KOTO RAJO</v>
          </cell>
          <cell r="P37">
            <v>2001</v>
          </cell>
          <cell r="S37" t="str">
            <v>12.04.06.05.01..00</v>
          </cell>
          <cell r="T37" t="str">
            <v>APBD</v>
          </cell>
          <cell r="U37">
            <v>7982951762.6100006</v>
          </cell>
          <cell r="V37" t="str">
            <v>B</v>
          </cell>
        </row>
        <row r="38">
          <cell r="E38" t="str">
            <v>260.2</v>
          </cell>
          <cell r="F38" t="str">
            <v>4.13.02</v>
          </cell>
          <cell r="H38" t="str">
            <v>PEMBUATAN 1 UNIT BOX CULVERT 2 X 2,5 (TUNGGAL) SEI. SOS RUAS JALAN BENAI - KOTO RAJO</v>
          </cell>
          <cell r="I38" t="str">
            <v>04.13.02.03.01</v>
          </cell>
          <cell r="K38" t="str">
            <v>Beton</v>
          </cell>
          <cell r="L38">
            <v>2</v>
          </cell>
          <cell r="M38">
            <v>2.5</v>
          </cell>
          <cell r="N38">
            <v>5</v>
          </cell>
          <cell r="O38" t="str">
            <v>BENAI - KOTO RAJO</v>
          </cell>
          <cell r="P38">
            <v>2007</v>
          </cell>
          <cell r="T38" t="str">
            <v>APBD</v>
          </cell>
          <cell r="U38">
            <v>786808471.61551905</v>
          </cell>
          <cell r="V38" t="str">
            <v>B</v>
          </cell>
        </row>
        <row r="39">
          <cell r="E39" t="str">
            <v>260.3</v>
          </cell>
          <cell r="H39" t="str">
            <v>PENINGKATAN JALAN BENAI - KOTO RAJO (ASPAL)  (DAK)</v>
          </cell>
          <cell r="I39" t="str">
            <v>04.13.01.03.06</v>
          </cell>
          <cell r="O39" t="str">
            <v>BENAI - KOTO RAJO</v>
          </cell>
          <cell r="P39">
            <v>2017</v>
          </cell>
          <cell r="T39" t="str">
            <v>APBD</v>
          </cell>
          <cell r="U39">
            <v>6716002158</v>
          </cell>
        </row>
        <row r="40">
          <cell r="E40" t="str">
            <v>260.4</v>
          </cell>
          <cell r="H40" t="str">
            <v>PENGAWASAN PENINGKATAN JALAN BENAI - KOTO RAJO  (DAK)</v>
          </cell>
          <cell r="I40" t="str">
            <v>04.13.01.03.06</v>
          </cell>
          <cell r="O40" t="str">
            <v>BENAI - KOTO RAJO</v>
          </cell>
          <cell r="P40">
            <v>2017</v>
          </cell>
          <cell r="T40" t="str">
            <v>APBD</v>
          </cell>
          <cell r="U40">
            <v>248765000</v>
          </cell>
        </row>
        <row r="41">
          <cell r="E41" t="str">
            <v>83.1</v>
          </cell>
          <cell r="F41" t="str">
            <v>4.13.01</v>
          </cell>
          <cell r="H41" t="str">
            <v>JALAN KABUPATEN LOKAL (PENINGKATAN JALAN LBK. JAMBI-LBK. AMBACANG (PELEBARAN ASPAL))</v>
          </cell>
          <cell r="I41" t="str">
            <v>04.13.01.03.04</v>
          </cell>
          <cell r="K41" t="str">
            <v>TANAH</v>
          </cell>
          <cell r="L41">
            <v>10500</v>
          </cell>
          <cell r="M41">
            <v>8</v>
          </cell>
          <cell r="N41">
            <v>84000</v>
          </cell>
          <cell r="O41" t="str">
            <v>LBK. JAMBI-LBK. AMBACANG</v>
          </cell>
          <cell r="P41">
            <v>2001</v>
          </cell>
          <cell r="S41" t="str">
            <v>12.04.06.05.01..00</v>
          </cell>
          <cell r="T41" t="str">
            <v>APBD</v>
          </cell>
          <cell r="U41">
            <v>9141204662</v>
          </cell>
          <cell r="V41" t="str">
            <v>B</v>
          </cell>
        </row>
        <row r="42">
          <cell r="F42" t="str">
            <v>4.13.01</v>
          </cell>
          <cell r="H42" t="str">
            <v>JALAN KABUPATEN ARTERI</v>
          </cell>
          <cell r="I42" t="str">
            <v>04.13.01.03.04</v>
          </cell>
          <cell r="K42" t="str">
            <v>ASPAL HOTMIX</v>
          </cell>
          <cell r="L42" t="str">
            <v>5000</v>
          </cell>
          <cell r="O42" t="str">
            <v>SIMPANG RAYA - KOTO BARU</v>
          </cell>
          <cell r="P42">
            <v>2001</v>
          </cell>
          <cell r="S42" t="str">
            <v>12.04.06.05.01.00</v>
          </cell>
          <cell r="T42" t="str">
            <v>APBD</v>
          </cell>
          <cell r="U42">
            <v>4900000000</v>
          </cell>
          <cell r="V42" t="str">
            <v>KB</v>
          </cell>
        </row>
        <row r="43">
          <cell r="F43" t="str">
            <v>4.13.01</v>
          </cell>
          <cell r="H43" t="str">
            <v>JALAN KABUPATEN ARTERI</v>
          </cell>
          <cell r="I43" t="str">
            <v>04.13.01.03.04</v>
          </cell>
          <cell r="K43" t="str">
            <v>ASPAL HOTMIX</v>
          </cell>
          <cell r="L43" t="str">
            <v>6000</v>
          </cell>
          <cell r="O43" t="str">
            <v>JL. JALUR PATAH - TERATAK AIR HITAM</v>
          </cell>
          <cell r="P43">
            <v>2001</v>
          </cell>
          <cell r="S43" t="str">
            <v>12.04.06.05.01.00</v>
          </cell>
          <cell r="T43" t="str">
            <v>APBD</v>
          </cell>
          <cell r="U43">
            <v>4410000000</v>
          </cell>
          <cell r="V43" t="str">
            <v>B</v>
          </cell>
        </row>
        <row r="44">
          <cell r="E44" t="str">
            <v>121.1</v>
          </cell>
          <cell r="F44" t="str">
            <v>4.13.01</v>
          </cell>
          <cell r="H44" t="str">
            <v>JALAN KABUPATEN ARTERI</v>
          </cell>
          <cell r="I44" t="str">
            <v>04.13.01.03.04</v>
          </cell>
          <cell r="K44" t="str">
            <v>BATU PECAH / MACADAM</v>
          </cell>
          <cell r="L44">
            <v>2750</v>
          </cell>
          <cell r="M44">
            <v>7</v>
          </cell>
          <cell r="N44">
            <v>19250</v>
          </cell>
          <cell r="O44" t="str">
            <v>SIMP. SEI ALA-SEI ALA</v>
          </cell>
          <cell r="P44">
            <v>2001</v>
          </cell>
          <cell r="S44" t="str">
            <v>12.04.06.05.01..00</v>
          </cell>
          <cell r="T44" t="str">
            <v>APBD</v>
          </cell>
          <cell r="U44">
            <v>1056000000</v>
          </cell>
          <cell r="V44" t="str">
            <v>B</v>
          </cell>
        </row>
        <row r="45">
          <cell r="E45" t="str">
            <v>122.1</v>
          </cell>
          <cell r="F45" t="str">
            <v>4.13.01</v>
          </cell>
          <cell r="H45" t="str">
            <v>JALAN KABUPATEN ARTERI</v>
          </cell>
          <cell r="I45" t="str">
            <v>04.13.01.03.04</v>
          </cell>
          <cell r="K45" t="str">
            <v>ASPAL PENETRASI</v>
          </cell>
          <cell r="L45">
            <v>5050</v>
          </cell>
          <cell r="M45">
            <v>7</v>
          </cell>
          <cell r="N45">
            <v>14000</v>
          </cell>
          <cell r="O45" t="str">
            <v>SIMP.SEI PINANG-TANJUNG</v>
          </cell>
          <cell r="P45">
            <v>2001</v>
          </cell>
          <cell r="S45" t="str">
            <v>12.04.06.05.01..00</v>
          </cell>
          <cell r="T45" t="str">
            <v>APBD</v>
          </cell>
          <cell r="U45">
            <v>4029052001.6099997</v>
          </cell>
          <cell r="V45" t="str">
            <v>B</v>
          </cell>
        </row>
        <row r="46">
          <cell r="F46" t="str">
            <v>4.13.01</v>
          </cell>
          <cell r="H46" t="str">
            <v>PENINGKATAN JALAN LINGKAR PERINDAGKOP (ASPAL)</v>
          </cell>
          <cell r="I46" t="str">
            <v>04.13.01.03.06</v>
          </cell>
          <cell r="K46" t="str">
            <v>ASPAL HOTMIX</v>
          </cell>
          <cell r="L46" t="str">
            <v>1750</v>
          </cell>
          <cell r="O46" t="str">
            <v>LINGKAR PERINDAGKOP</v>
          </cell>
          <cell r="P46">
            <v>2001</v>
          </cell>
          <cell r="S46" t="str">
            <v>12.04.06.05.01.00</v>
          </cell>
          <cell r="T46" t="str">
            <v>APBD</v>
          </cell>
          <cell r="U46">
            <v>3741417795</v>
          </cell>
          <cell r="V46" t="str">
            <v>B</v>
          </cell>
        </row>
        <row r="47">
          <cell r="E47" t="str">
            <v>72.1</v>
          </cell>
          <cell r="F47" t="str">
            <v>4.13.01</v>
          </cell>
          <cell r="H47" t="str">
            <v>JALAN KABUPATEN LOKAL</v>
          </cell>
          <cell r="I47" t="str">
            <v>04.13.01.03.06</v>
          </cell>
          <cell r="K47" t="str">
            <v>ASPAL HOTMIX</v>
          </cell>
          <cell r="L47" t="str">
            <v>500</v>
          </cell>
          <cell r="M47">
            <v>8</v>
          </cell>
          <cell r="N47">
            <v>4000</v>
          </cell>
          <cell r="O47" t="str">
            <v>JL. MENUJU SMP 2</v>
          </cell>
          <cell r="P47">
            <v>2001</v>
          </cell>
          <cell r="S47" t="str">
            <v>12.04.06.05.01.00</v>
          </cell>
          <cell r="T47" t="str">
            <v>APBD</v>
          </cell>
          <cell r="U47">
            <v>525000000</v>
          </cell>
          <cell r="V47" t="str">
            <v>B</v>
          </cell>
        </row>
        <row r="48">
          <cell r="E48" t="str">
            <v>73.1</v>
          </cell>
          <cell r="F48" t="str">
            <v>4.13.01</v>
          </cell>
          <cell r="H48" t="str">
            <v>JALAN KABUPATEN LOKAL</v>
          </cell>
          <cell r="I48" t="str">
            <v>04.13.01.03.06</v>
          </cell>
          <cell r="K48" t="str">
            <v>ASPAL HOTMIX</v>
          </cell>
          <cell r="L48" t="str">
            <v>138</v>
          </cell>
          <cell r="M48">
            <v>8</v>
          </cell>
          <cell r="N48">
            <v>1104</v>
          </cell>
          <cell r="O48" t="str">
            <v>JL. LIMUNO SELATAN</v>
          </cell>
          <cell r="P48">
            <v>2001</v>
          </cell>
          <cell r="S48" t="str">
            <v>12.04.06.05.01.00</v>
          </cell>
          <cell r="T48" t="str">
            <v>APBD</v>
          </cell>
          <cell r="U48">
            <v>173880000</v>
          </cell>
          <cell r="V48" t="str">
            <v>B</v>
          </cell>
        </row>
        <row r="49">
          <cell r="E49" t="str">
            <v>75.1</v>
          </cell>
          <cell r="F49" t="str">
            <v>4.13.01</v>
          </cell>
          <cell r="H49" t="str">
            <v>JALAN KABUPATEN LOKAL</v>
          </cell>
          <cell r="I49" t="str">
            <v>04.13.01.03.06</v>
          </cell>
          <cell r="K49" t="str">
            <v>ASPAL HOTMIX</v>
          </cell>
          <cell r="L49" t="str">
            <v>1500</v>
          </cell>
          <cell r="M49">
            <v>30</v>
          </cell>
          <cell r="N49">
            <v>45000</v>
          </cell>
          <cell r="O49" t="str">
            <v>BUNDARAN DPRD - JL. PROPINSI</v>
          </cell>
          <cell r="P49">
            <v>2001</v>
          </cell>
          <cell r="S49" t="str">
            <v>12.04.06.05.01.00</v>
          </cell>
          <cell r="T49" t="str">
            <v>APBD</v>
          </cell>
          <cell r="U49">
            <v>5670000000</v>
          </cell>
          <cell r="V49" t="str">
            <v>B</v>
          </cell>
        </row>
        <row r="50">
          <cell r="E50" t="str">
            <v>69.1</v>
          </cell>
          <cell r="F50" t="str">
            <v>4.13.01</v>
          </cell>
          <cell r="H50" t="str">
            <v>JALAN KABUPATEN LOKAL</v>
          </cell>
          <cell r="I50" t="str">
            <v>04.13.01.03.06</v>
          </cell>
          <cell r="K50" t="str">
            <v>ASPAL HOTMIX</v>
          </cell>
          <cell r="L50" t="str">
            <v>300</v>
          </cell>
          <cell r="M50">
            <v>16</v>
          </cell>
          <cell r="N50">
            <v>4800</v>
          </cell>
          <cell r="O50" t="str">
            <v>SIMP RSUD - RSUD</v>
          </cell>
          <cell r="P50">
            <v>2001</v>
          </cell>
          <cell r="S50" t="str">
            <v>12.04.06.05.01.00</v>
          </cell>
          <cell r="T50" t="str">
            <v>APBD</v>
          </cell>
          <cell r="U50">
            <v>614250000</v>
          </cell>
          <cell r="V50" t="str">
            <v>B</v>
          </cell>
        </row>
        <row r="51">
          <cell r="E51" t="str">
            <v>70.1</v>
          </cell>
          <cell r="F51" t="str">
            <v>4.13.01</v>
          </cell>
          <cell r="H51" t="str">
            <v>JALAN KABUPATEN LOKAL</v>
          </cell>
          <cell r="I51" t="str">
            <v>04.13.01.03.06</v>
          </cell>
          <cell r="K51" t="str">
            <v>ASPAL HOTMIX</v>
          </cell>
          <cell r="L51" t="str">
            <v>672</v>
          </cell>
          <cell r="M51">
            <v>20</v>
          </cell>
          <cell r="N51">
            <v>13440</v>
          </cell>
          <cell r="O51" t="str">
            <v>SIMP. PERKANTORAN PEMDA - BUNDARAN DPRD</v>
          </cell>
          <cell r="P51">
            <v>2001</v>
          </cell>
          <cell r="S51" t="str">
            <v>12.04.06.05.01.00</v>
          </cell>
          <cell r="T51" t="str">
            <v>APBD</v>
          </cell>
          <cell r="U51">
            <v>1375920000</v>
          </cell>
          <cell r="V51" t="str">
            <v>B</v>
          </cell>
        </row>
        <row r="52">
          <cell r="E52" t="str">
            <v>71.1</v>
          </cell>
          <cell r="F52" t="str">
            <v>4.13.01</v>
          </cell>
          <cell r="H52" t="str">
            <v>JALAN KABUPATEN LOKAL</v>
          </cell>
          <cell r="I52" t="str">
            <v>04.13.01.03.06</v>
          </cell>
          <cell r="K52" t="str">
            <v>ASPAL HOTMIX</v>
          </cell>
          <cell r="L52" t="str">
            <v>250</v>
          </cell>
          <cell r="M52">
            <v>8</v>
          </cell>
          <cell r="N52">
            <v>2000</v>
          </cell>
          <cell r="O52" t="str">
            <v>JL. KUANTAN</v>
          </cell>
          <cell r="P52">
            <v>2001</v>
          </cell>
          <cell r="S52" t="str">
            <v>12.04.06.05.01.00</v>
          </cell>
          <cell r="T52" t="str">
            <v>APBD</v>
          </cell>
          <cell r="U52">
            <v>262500000</v>
          </cell>
          <cell r="V52" t="str">
            <v>B</v>
          </cell>
        </row>
        <row r="53">
          <cell r="E53" t="str">
            <v>66.1</v>
          </cell>
          <cell r="F53" t="str">
            <v>4.13.01</v>
          </cell>
          <cell r="H53" t="str">
            <v>JALAN KABUPATEN LOKAL</v>
          </cell>
          <cell r="I53" t="str">
            <v>04.13.01.03.06</v>
          </cell>
          <cell r="K53" t="str">
            <v>ASPAL HOTMIX</v>
          </cell>
          <cell r="L53" t="str">
            <v>600</v>
          </cell>
          <cell r="M53">
            <v>7</v>
          </cell>
          <cell r="N53">
            <v>4200</v>
          </cell>
          <cell r="O53" t="str">
            <v>JL. TELKOM - JK</v>
          </cell>
          <cell r="P53">
            <v>2001</v>
          </cell>
          <cell r="S53" t="str">
            <v>12.04.06.05.01.00</v>
          </cell>
          <cell r="T53" t="str">
            <v>APBD</v>
          </cell>
          <cell r="U53">
            <v>756000000</v>
          </cell>
          <cell r="V53" t="str">
            <v>B</v>
          </cell>
        </row>
        <row r="54">
          <cell r="E54" t="str">
            <v>67.1</v>
          </cell>
          <cell r="F54" t="str">
            <v>4.13.01</v>
          </cell>
          <cell r="H54" t="str">
            <v>JALAN KABUPATEN LOKAL</v>
          </cell>
          <cell r="I54" t="str">
            <v>04.13.01.03.06</v>
          </cell>
          <cell r="K54" t="str">
            <v>TANAH</v>
          </cell>
          <cell r="L54" t="str">
            <v>3500</v>
          </cell>
          <cell r="M54">
            <v>7</v>
          </cell>
          <cell r="N54">
            <v>24500</v>
          </cell>
          <cell r="O54" t="str">
            <v>JL. INDUSTRI - JK. RUAS 231/231</v>
          </cell>
          <cell r="P54">
            <v>2001</v>
          </cell>
          <cell r="S54" t="str">
            <v>12.04.06.05.01.00</v>
          </cell>
          <cell r="T54" t="str">
            <v>APBD</v>
          </cell>
          <cell r="U54">
            <v>630000000</v>
          </cell>
          <cell r="V54" t="str">
            <v>B</v>
          </cell>
        </row>
        <row r="55">
          <cell r="E55" t="str">
            <v>68.1</v>
          </cell>
          <cell r="F55" t="str">
            <v>4.13.01</v>
          </cell>
          <cell r="H55" t="str">
            <v>JALAN KABUPATEN LOKAL</v>
          </cell>
          <cell r="I55" t="str">
            <v>04.13.01.03.06</v>
          </cell>
          <cell r="K55" t="str">
            <v>ASPAL HOTMIX</v>
          </cell>
          <cell r="L55">
            <v>1100</v>
          </cell>
          <cell r="M55">
            <v>16</v>
          </cell>
          <cell r="N55">
            <v>17600</v>
          </cell>
          <cell r="O55" t="str">
            <v>BUNDARAN DPRD - KANTOR BUPATI</v>
          </cell>
          <cell r="P55">
            <v>2001</v>
          </cell>
          <cell r="S55" t="str">
            <v>12.04.06.05.01.00</v>
          </cell>
          <cell r="T55" t="str">
            <v>APBD</v>
          </cell>
          <cell r="U55">
            <v>2252250000</v>
          </cell>
          <cell r="V55" t="str">
            <v>B</v>
          </cell>
        </row>
        <row r="56">
          <cell r="E56" t="str">
            <v>63.1</v>
          </cell>
          <cell r="F56" t="str">
            <v>4.13.01</v>
          </cell>
          <cell r="H56" t="str">
            <v>JALAN KABUPATEN LOKAL</v>
          </cell>
          <cell r="I56" t="str">
            <v>04.13.01.03.06</v>
          </cell>
          <cell r="K56" t="str">
            <v>TANAH</v>
          </cell>
          <cell r="L56" t="str">
            <v>500</v>
          </cell>
          <cell r="M56">
            <v>7</v>
          </cell>
          <cell r="N56">
            <v>3500</v>
          </cell>
          <cell r="O56" t="str">
            <v>JL. PLTA - JK RUAS 33/33 KM0 - 100</v>
          </cell>
          <cell r="P56">
            <v>2001</v>
          </cell>
          <cell r="S56" t="str">
            <v>12.04.06.05.01.00</v>
          </cell>
          <cell r="T56" t="str">
            <v>APBD</v>
          </cell>
          <cell r="U56">
            <v>90000000</v>
          </cell>
          <cell r="V56" t="str">
            <v>B</v>
          </cell>
        </row>
        <row r="57">
          <cell r="E57" t="str">
            <v>64.1</v>
          </cell>
          <cell r="F57" t="str">
            <v>4.13.01</v>
          </cell>
          <cell r="H57" t="str">
            <v>JALAN KABUPATEN LOKAL</v>
          </cell>
          <cell r="I57" t="str">
            <v>04.13.01.03.06</v>
          </cell>
          <cell r="K57" t="str">
            <v>TANAH</v>
          </cell>
          <cell r="L57" t="str">
            <v>600</v>
          </cell>
          <cell r="M57">
            <v>7</v>
          </cell>
          <cell r="N57">
            <v>4200</v>
          </cell>
          <cell r="O57" t="str">
            <v>JL. SMK - SMK</v>
          </cell>
          <cell r="P57">
            <v>2001</v>
          </cell>
          <cell r="S57" t="str">
            <v>12.04.06.05.01.00</v>
          </cell>
          <cell r="T57" t="str">
            <v>APBD</v>
          </cell>
          <cell r="U57">
            <v>108000000</v>
          </cell>
          <cell r="V57" t="str">
            <v>B</v>
          </cell>
        </row>
        <row r="58">
          <cell r="E58" t="str">
            <v>65.1</v>
          </cell>
          <cell r="F58" t="str">
            <v>4.13.01</v>
          </cell>
          <cell r="H58" t="str">
            <v>JALAN KABUPATEN LOKAL</v>
          </cell>
          <cell r="I58" t="str">
            <v>04.13.01.03.06</v>
          </cell>
          <cell r="K58" t="str">
            <v>ASPAL HOTMIX</v>
          </cell>
          <cell r="L58" t="str">
            <v>2500</v>
          </cell>
          <cell r="N58">
            <v>38600</v>
          </cell>
          <cell r="O58" t="str">
            <v>SIMP. STM BERINGIN - SAWAH</v>
          </cell>
          <cell r="P58">
            <v>2001</v>
          </cell>
          <cell r="S58" t="str">
            <v>12.04.06.05.01.00</v>
          </cell>
          <cell r="T58" t="str">
            <v>APBD</v>
          </cell>
          <cell r="U58">
            <v>4725000000</v>
          </cell>
          <cell r="V58" t="str">
            <v>B</v>
          </cell>
        </row>
        <row r="59">
          <cell r="E59" t="str">
            <v>60.1</v>
          </cell>
          <cell r="F59" t="str">
            <v>4.13.01</v>
          </cell>
          <cell r="H59" t="str">
            <v>JALAN KABUPATEN LOKAL</v>
          </cell>
          <cell r="I59" t="str">
            <v>04.13.01.03.06</v>
          </cell>
          <cell r="K59" t="str">
            <v>BATU KERIKIL</v>
          </cell>
          <cell r="L59" t="str">
            <v>600</v>
          </cell>
          <cell r="M59">
            <v>7</v>
          </cell>
          <cell r="N59">
            <v>4200</v>
          </cell>
          <cell r="O59" t="str">
            <v>JL. PADAT KARYA 1 - JP. KM162 +300</v>
          </cell>
          <cell r="P59">
            <v>2001</v>
          </cell>
          <cell r="S59" t="str">
            <v>12.04.06.05.01.00</v>
          </cell>
          <cell r="T59" t="str">
            <v>APBD</v>
          </cell>
          <cell r="U59">
            <v>216000000</v>
          </cell>
          <cell r="V59" t="str">
            <v>B</v>
          </cell>
        </row>
        <row r="60">
          <cell r="E60" t="str">
            <v>61.1</v>
          </cell>
          <cell r="F60" t="str">
            <v>4.13.01</v>
          </cell>
          <cell r="H60" t="str">
            <v>JALAN KABUPATEN LOKAL</v>
          </cell>
          <cell r="I60" t="str">
            <v>04.13.01.03.06</v>
          </cell>
          <cell r="K60" t="str">
            <v>TANAH</v>
          </cell>
          <cell r="L60" t="str">
            <v>750</v>
          </cell>
          <cell r="M60">
            <v>7</v>
          </cell>
          <cell r="N60">
            <v>5250</v>
          </cell>
          <cell r="O60" t="str">
            <v>JL. PADAT KARYA II - BUNTU</v>
          </cell>
          <cell r="P60">
            <v>2001</v>
          </cell>
          <cell r="S60" t="str">
            <v>12.04.06.05.01.00</v>
          </cell>
          <cell r="T60" t="str">
            <v>APBD</v>
          </cell>
          <cell r="U60">
            <v>168750000</v>
          </cell>
          <cell r="V60" t="str">
            <v>B</v>
          </cell>
        </row>
        <row r="61">
          <cell r="E61" t="str">
            <v>62.1</v>
          </cell>
          <cell r="F61" t="str">
            <v>4.13.01</v>
          </cell>
          <cell r="H61" t="str">
            <v>JALAN KABUPATEN LOKAL</v>
          </cell>
          <cell r="I61" t="str">
            <v>04.13.01.03.06</v>
          </cell>
          <cell r="K61" t="str">
            <v>BATU KERIKIL</v>
          </cell>
          <cell r="L61" t="str">
            <v>500</v>
          </cell>
          <cell r="M61">
            <v>7</v>
          </cell>
          <cell r="N61">
            <v>3500</v>
          </cell>
          <cell r="O61" t="str">
            <v>JL. PLN - JP. KM159 + 300</v>
          </cell>
          <cell r="P61">
            <v>2001</v>
          </cell>
          <cell r="S61" t="str">
            <v>12.04.06.05.01.00</v>
          </cell>
          <cell r="T61" t="str">
            <v>APBD</v>
          </cell>
          <cell r="U61">
            <v>180000000</v>
          </cell>
          <cell r="V61" t="str">
            <v>B</v>
          </cell>
        </row>
        <row r="62">
          <cell r="E62" t="str">
            <v>57.1</v>
          </cell>
          <cell r="F62" t="str">
            <v>4.13.01</v>
          </cell>
          <cell r="H62" t="str">
            <v>JALAN KABUPATEN LOKAL</v>
          </cell>
          <cell r="I62" t="str">
            <v>04.13.01.03.06</v>
          </cell>
          <cell r="K62" t="str">
            <v>ASPAL HOTMIX</v>
          </cell>
          <cell r="L62" t="str">
            <v>400</v>
          </cell>
          <cell r="M62">
            <v>7</v>
          </cell>
          <cell r="N62">
            <v>2800</v>
          </cell>
          <cell r="O62" t="str">
            <v>JL. KERAMAT - SD BERINGIN</v>
          </cell>
          <cell r="P62">
            <v>2001</v>
          </cell>
          <cell r="S62" t="str">
            <v>12.04.06.05.01.00</v>
          </cell>
          <cell r="T62" t="str">
            <v>APBD</v>
          </cell>
          <cell r="U62">
            <v>336000000</v>
          </cell>
          <cell r="V62" t="str">
            <v>KB</v>
          </cell>
        </row>
        <row r="63">
          <cell r="E63" t="str">
            <v>58.1</v>
          </cell>
          <cell r="F63" t="str">
            <v>4.13.01</v>
          </cell>
          <cell r="H63" t="str">
            <v>JALAN KABUPATEN LOKAL</v>
          </cell>
          <cell r="I63" t="str">
            <v>04.13.01.03.06</v>
          </cell>
          <cell r="K63" t="str">
            <v>BATU KERIKIL</v>
          </cell>
          <cell r="L63">
            <v>1850</v>
          </cell>
          <cell r="M63">
            <v>8</v>
          </cell>
          <cell r="N63">
            <v>14800</v>
          </cell>
          <cell r="O63" t="str">
            <v>JL. BARANGAN - RUAS 041/041</v>
          </cell>
          <cell r="P63">
            <v>2001</v>
          </cell>
          <cell r="S63" t="str">
            <v>12.04.06.05.01.00</v>
          </cell>
          <cell r="T63" t="str">
            <v>APBD</v>
          </cell>
          <cell r="U63">
            <v>999000000</v>
          </cell>
          <cell r="V63" t="str">
            <v>B</v>
          </cell>
        </row>
        <row r="64">
          <cell r="E64" t="str">
            <v>59.1</v>
          </cell>
          <cell r="F64" t="str">
            <v>4.13.01</v>
          </cell>
          <cell r="H64" t="str">
            <v>JALAN KABUPATEN LOKAL</v>
          </cell>
          <cell r="I64" t="str">
            <v>04.13.01.03.06</v>
          </cell>
          <cell r="K64" t="str">
            <v>BATU KERIKIL</v>
          </cell>
          <cell r="L64">
            <v>1300</v>
          </cell>
          <cell r="M64">
            <v>7</v>
          </cell>
          <cell r="N64">
            <v>9100</v>
          </cell>
          <cell r="O64" t="str">
            <v>JL. BANGSAL - RUAS 041/041</v>
          </cell>
          <cell r="P64">
            <v>2001</v>
          </cell>
          <cell r="S64" t="str">
            <v>12.04.06.05.01.00</v>
          </cell>
          <cell r="T64" t="str">
            <v>APBD</v>
          </cell>
          <cell r="U64">
            <v>468000000</v>
          </cell>
          <cell r="V64" t="str">
            <v>B</v>
          </cell>
        </row>
        <row r="65">
          <cell r="E65" t="str">
            <v>53.1</v>
          </cell>
          <cell r="F65" t="str">
            <v>4.13.01</v>
          </cell>
          <cell r="H65" t="str">
            <v>JALAN KABUPATEN LOKAL</v>
          </cell>
          <cell r="I65" t="str">
            <v>04.13.01.03.06</v>
          </cell>
          <cell r="K65" t="str">
            <v>ASPAL HOTMIX</v>
          </cell>
          <cell r="L65">
            <v>3400</v>
          </cell>
          <cell r="M65">
            <v>8</v>
          </cell>
          <cell r="N65">
            <v>27200</v>
          </cell>
          <cell r="O65" t="str">
            <v>JL. PULAU ARO - PULAU ARO</v>
          </cell>
          <cell r="P65">
            <v>2001</v>
          </cell>
          <cell r="S65" t="str">
            <v>12.04.06.05.01.00</v>
          </cell>
          <cell r="T65" t="str">
            <v>APBD</v>
          </cell>
          <cell r="U65">
            <v>2856000000</v>
          </cell>
          <cell r="V65" t="str">
            <v>B</v>
          </cell>
        </row>
        <row r="66">
          <cell r="E66" t="str">
            <v>54.1</v>
          </cell>
          <cell r="F66" t="str">
            <v>4.13.01</v>
          </cell>
          <cell r="H66" t="str">
            <v>JALAN KABUPATEN LOKAL</v>
          </cell>
          <cell r="I66" t="str">
            <v>04.13.01.03.06</v>
          </cell>
          <cell r="K66" t="str">
            <v>ASPAL HOTMIX</v>
          </cell>
          <cell r="L66">
            <v>3500</v>
          </cell>
          <cell r="M66">
            <v>8</v>
          </cell>
          <cell r="N66">
            <v>28000</v>
          </cell>
          <cell r="O66" t="str">
            <v>JL. SAWAH - PULAU KOMANG</v>
          </cell>
          <cell r="P66">
            <v>2001</v>
          </cell>
          <cell r="S66" t="str">
            <v>12.04.06.05.01.00</v>
          </cell>
          <cell r="T66" t="str">
            <v>APBD</v>
          </cell>
          <cell r="U66">
            <v>2940000000</v>
          </cell>
          <cell r="V66" t="str">
            <v>B</v>
          </cell>
        </row>
        <row r="67">
          <cell r="E67" t="str">
            <v>56.1</v>
          </cell>
          <cell r="F67" t="str">
            <v>4.13.01</v>
          </cell>
          <cell r="H67" t="str">
            <v>JALAN KABUPATEN LOKAL</v>
          </cell>
          <cell r="I67" t="str">
            <v>04.13.01.03.06</v>
          </cell>
          <cell r="K67" t="str">
            <v>TANAH</v>
          </cell>
          <cell r="L67" t="str">
            <v>550</v>
          </cell>
          <cell r="M67">
            <v>7</v>
          </cell>
          <cell r="N67">
            <v>3850</v>
          </cell>
          <cell r="O67" t="str">
            <v>JL. PDAM - DESA BERINGIN</v>
          </cell>
          <cell r="P67">
            <v>2001</v>
          </cell>
          <cell r="S67" t="str">
            <v>12.04.06.05.01.00</v>
          </cell>
          <cell r="T67" t="str">
            <v>APBD</v>
          </cell>
          <cell r="U67">
            <v>107250000</v>
          </cell>
          <cell r="V67" t="str">
            <v>B</v>
          </cell>
        </row>
        <row r="68">
          <cell r="E68" t="str">
            <v>51.1</v>
          </cell>
          <cell r="F68" t="str">
            <v>4.13.01</v>
          </cell>
          <cell r="H68" t="str">
            <v>JALAN KABUPATEN LOKAL</v>
          </cell>
          <cell r="I68" t="str">
            <v>04.13.01.03.06</v>
          </cell>
          <cell r="K68" t="str">
            <v>ASPAL HOTMIX</v>
          </cell>
          <cell r="L68">
            <v>2500</v>
          </cell>
          <cell r="N68">
            <v>31000</v>
          </cell>
          <cell r="O68" t="str">
            <v>JL. BERINGIN SAWAH - BERINGIN SAWAH</v>
          </cell>
          <cell r="P68">
            <v>2001</v>
          </cell>
          <cell r="S68" t="str">
            <v>12.04.06.05.01.00</v>
          </cell>
          <cell r="T68" t="str">
            <v>APBD</v>
          </cell>
          <cell r="U68">
            <v>4725000000</v>
          </cell>
          <cell r="V68" t="str">
            <v>B</v>
          </cell>
        </row>
        <row r="69">
          <cell r="E69" t="str">
            <v>52.1</v>
          </cell>
          <cell r="F69" t="str">
            <v>4.13.01</v>
          </cell>
          <cell r="H69" t="str">
            <v>JALAN TERMINAL-SENTAJO (ASPAL)</v>
          </cell>
          <cell r="I69" t="str">
            <v>04.13.01.03.06</v>
          </cell>
          <cell r="K69" t="str">
            <v>ASPAL HOTMIX</v>
          </cell>
          <cell r="L69">
            <v>8000</v>
          </cell>
          <cell r="N69">
            <v>108000</v>
          </cell>
          <cell r="O69" t="str">
            <v>TERMINAL - SENTAJO</v>
          </cell>
          <cell r="P69">
            <v>2001</v>
          </cell>
          <cell r="S69" t="str">
            <v>12.04.06.05.01.00</v>
          </cell>
          <cell r="T69" t="str">
            <v>APBD</v>
          </cell>
          <cell r="U69">
            <v>31588402771.260002</v>
          </cell>
          <cell r="V69" t="str">
            <v>B</v>
          </cell>
        </row>
        <row r="70">
          <cell r="E70" t="str">
            <v>49.1</v>
          </cell>
          <cell r="F70" t="str">
            <v>4.13.01</v>
          </cell>
          <cell r="H70" t="str">
            <v>JALAN KABUPATEN LOKAL</v>
          </cell>
          <cell r="I70" t="str">
            <v>04.13.01.03.06</v>
          </cell>
          <cell r="K70" t="str">
            <v>ASPAL HOTMIX</v>
          </cell>
          <cell r="L70">
            <v>1350</v>
          </cell>
          <cell r="M70">
            <v>7</v>
          </cell>
          <cell r="N70">
            <v>9450</v>
          </cell>
          <cell r="O70" t="str">
            <v>JL. TOPAN - RUAS 41/41</v>
          </cell>
          <cell r="P70">
            <v>2001</v>
          </cell>
          <cell r="S70" t="str">
            <v>12.04.06.05.01.00</v>
          </cell>
          <cell r="T70" t="str">
            <v>APBD</v>
          </cell>
          <cell r="U70">
            <v>1134000000</v>
          </cell>
          <cell r="V70" t="str">
            <v>B</v>
          </cell>
        </row>
        <row r="71">
          <cell r="E71" t="str">
            <v>50.1</v>
          </cell>
          <cell r="F71" t="str">
            <v>4.13.01</v>
          </cell>
          <cell r="H71" t="str">
            <v>JALAN KABUPATEN LOKAL</v>
          </cell>
          <cell r="I71" t="str">
            <v>04.13.01.03.06</v>
          </cell>
          <cell r="K71" t="str">
            <v>ASPAL HOTMIX</v>
          </cell>
          <cell r="L71">
            <v>7500</v>
          </cell>
          <cell r="M71">
            <v>7</v>
          </cell>
          <cell r="N71">
            <v>45500</v>
          </cell>
          <cell r="O71" t="str">
            <v>JL. JERING - RUAS 04/04</v>
          </cell>
          <cell r="P71">
            <v>2001</v>
          </cell>
          <cell r="S71" t="str">
            <v>12.04.06.05.01.00</v>
          </cell>
          <cell r="T71" t="str">
            <v>APBD</v>
          </cell>
          <cell r="U71">
            <v>7275000000</v>
          </cell>
          <cell r="V71" t="str">
            <v>B</v>
          </cell>
        </row>
        <row r="72">
          <cell r="E72" t="str">
            <v>46.1</v>
          </cell>
          <cell r="F72" t="str">
            <v>4.13.01</v>
          </cell>
          <cell r="H72" t="str">
            <v>JALAN KABUPATEN LOKAL</v>
          </cell>
          <cell r="I72" t="str">
            <v>04.13.01.03.06</v>
          </cell>
          <cell r="K72" t="str">
            <v>ASPAL HOTMIX</v>
          </cell>
          <cell r="L72" t="str">
            <v>147</v>
          </cell>
          <cell r="M72">
            <v>8</v>
          </cell>
          <cell r="N72">
            <v>1176</v>
          </cell>
          <cell r="O72" t="str">
            <v>JL. KARTINI - JL. DIPONEGORO</v>
          </cell>
          <cell r="P72">
            <v>2001</v>
          </cell>
          <cell r="S72" t="str">
            <v>12.04.06.05.01.00</v>
          </cell>
          <cell r="T72" t="str">
            <v>APBD</v>
          </cell>
          <cell r="U72">
            <v>234097500</v>
          </cell>
          <cell r="V72" t="str">
            <v>B</v>
          </cell>
        </row>
        <row r="73">
          <cell r="E73" t="str">
            <v>47.1</v>
          </cell>
          <cell r="F73" t="str">
            <v>4.13.01</v>
          </cell>
          <cell r="H73" t="str">
            <v>JALAN KABUPATEN LOKAL</v>
          </cell>
          <cell r="I73" t="str">
            <v>04.13.01.03.06</v>
          </cell>
          <cell r="K73" t="str">
            <v>ASPAL HOTMIX</v>
          </cell>
          <cell r="L73" t="str">
            <v>596</v>
          </cell>
          <cell r="M73">
            <v>8</v>
          </cell>
          <cell r="N73">
            <v>4768</v>
          </cell>
          <cell r="O73" t="str">
            <v>JL. DIPONEGORO - JL. SUDIRMAN</v>
          </cell>
          <cell r="P73">
            <v>2001</v>
          </cell>
          <cell r="S73" t="str">
            <v>12.04.06.05.01.00</v>
          </cell>
          <cell r="T73" t="str">
            <v>APBD</v>
          </cell>
          <cell r="U73">
            <v>949130000</v>
          </cell>
          <cell r="V73" t="str">
            <v>B</v>
          </cell>
        </row>
        <row r="74">
          <cell r="E74" t="str">
            <v>48.1</v>
          </cell>
          <cell r="F74" t="str">
            <v>4.13.01</v>
          </cell>
          <cell r="H74" t="str">
            <v>JALAN KABUPATEN LOKAL</v>
          </cell>
          <cell r="I74" t="str">
            <v>04.13.01.03.06</v>
          </cell>
          <cell r="K74" t="str">
            <v>ASPAL HOTMIX</v>
          </cell>
          <cell r="L74" t="str">
            <v>425</v>
          </cell>
          <cell r="M74">
            <v>7</v>
          </cell>
          <cell r="N74">
            <v>2975</v>
          </cell>
          <cell r="O74" t="str">
            <v>RUAS 43/43 - JL. PULAU ARO</v>
          </cell>
          <cell r="P74">
            <v>2001</v>
          </cell>
          <cell r="S74" t="str">
            <v>12.04.06.05.01.00</v>
          </cell>
          <cell r="T74" t="str">
            <v>APBD</v>
          </cell>
          <cell r="U74">
            <v>386750000</v>
          </cell>
          <cell r="V74" t="str">
            <v>B</v>
          </cell>
        </row>
        <row r="75">
          <cell r="E75" t="str">
            <v>43.1</v>
          </cell>
          <cell r="F75" t="str">
            <v>4.13.01</v>
          </cell>
          <cell r="H75" t="str">
            <v>JALAN KABUPATEN LOKAL</v>
          </cell>
          <cell r="I75" t="str">
            <v>04.13.01.03.06</v>
          </cell>
          <cell r="K75" t="str">
            <v>ASPAL HOTMIX</v>
          </cell>
          <cell r="L75" t="str">
            <v>135</v>
          </cell>
          <cell r="M75">
            <v>8</v>
          </cell>
          <cell r="N75">
            <v>1112</v>
          </cell>
          <cell r="O75" t="str">
            <v>JL. M. FADILLAH - JL. SUDIRMAN</v>
          </cell>
          <cell r="P75">
            <v>2001</v>
          </cell>
          <cell r="S75" t="str">
            <v>12.04.06.05.01.00</v>
          </cell>
          <cell r="T75" t="str">
            <v>APBD</v>
          </cell>
          <cell r="U75">
            <v>153562500</v>
          </cell>
          <cell r="V75" t="str">
            <v>B</v>
          </cell>
        </row>
        <row r="76">
          <cell r="E76" t="str">
            <v>44.1</v>
          </cell>
          <cell r="F76" t="str">
            <v>4.13.01</v>
          </cell>
          <cell r="H76" t="str">
            <v>JALAN KABUPATEN LOKAL</v>
          </cell>
          <cell r="I76" t="str">
            <v>04.13.01.03.06</v>
          </cell>
          <cell r="K76" t="str">
            <v>ASPAL HOTMIX</v>
          </cell>
          <cell r="L76" t="str">
            <v>236</v>
          </cell>
          <cell r="M76">
            <v>8</v>
          </cell>
          <cell r="N76">
            <v>1888</v>
          </cell>
          <cell r="O76" t="str">
            <v>JL. LIMUNO - JL. SUDIRMAN</v>
          </cell>
          <cell r="P76">
            <v>2001</v>
          </cell>
          <cell r="S76" t="str">
            <v>12.04.06.05.01.00</v>
          </cell>
          <cell r="T76" t="str">
            <v>APBD</v>
          </cell>
          <cell r="U76">
            <v>268450000</v>
          </cell>
          <cell r="V76" t="str">
            <v>B</v>
          </cell>
        </row>
        <row r="77">
          <cell r="E77" t="str">
            <v>45.1</v>
          </cell>
          <cell r="F77" t="str">
            <v>4.13.01</v>
          </cell>
          <cell r="H77" t="str">
            <v>JALAN KABUPATEN LOKAL</v>
          </cell>
          <cell r="I77" t="str">
            <v>04.13.01.03.06</v>
          </cell>
          <cell r="K77" t="str">
            <v>ASPAL HOTMIX</v>
          </cell>
          <cell r="L77" t="str">
            <v>314</v>
          </cell>
          <cell r="M77">
            <v>8</v>
          </cell>
          <cell r="N77">
            <v>2512</v>
          </cell>
          <cell r="O77" t="str">
            <v>JL. MERDEKA - JL. KARTINI</v>
          </cell>
          <cell r="P77">
            <v>2001</v>
          </cell>
          <cell r="S77" t="str">
            <v>12.04.06.05.01.00</v>
          </cell>
          <cell r="T77" t="str">
            <v>APBD</v>
          </cell>
          <cell r="U77">
            <v>428610000</v>
          </cell>
          <cell r="V77" t="str">
            <v>B</v>
          </cell>
        </row>
        <row r="78">
          <cell r="E78" t="str">
            <v>40.1</v>
          </cell>
          <cell r="F78" t="str">
            <v>4.13.01</v>
          </cell>
          <cell r="H78" t="str">
            <v>JALAN KABUPATEN LOKAL</v>
          </cell>
          <cell r="I78" t="str">
            <v>04.13.01.03.06</v>
          </cell>
          <cell r="K78" t="str">
            <v>ASPAL HOTMIX</v>
          </cell>
          <cell r="L78" t="str">
            <v>77</v>
          </cell>
          <cell r="M78">
            <v>7</v>
          </cell>
          <cell r="N78">
            <v>539</v>
          </cell>
          <cell r="O78" t="str">
            <v>JL. GUNUNG KESIANGAN - JL. SUDIRMAN</v>
          </cell>
          <cell r="P78">
            <v>2001</v>
          </cell>
          <cell r="S78" t="str">
            <v>12.04.06.05.01.00</v>
          </cell>
          <cell r="T78" t="str">
            <v>APBD</v>
          </cell>
          <cell r="U78">
            <v>87587500</v>
          </cell>
          <cell r="V78" t="str">
            <v>B</v>
          </cell>
        </row>
        <row r="79">
          <cell r="E79" t="str">
            <v>41.1</v>
          </cell>
          <cell r="F79" t="str">
            <v>4.13.01</v>
          </cell>
          <cell r="H79" t="str">
            <v>JALAN KABUPATEN LOKAL</v>
          </cell>
          <cell r="I79" t="str">
            <v>04.13.01.03.06</v>
          </cell>
          <cell r="K79" t="str">
            <v>ASPAL HOTMIX</v>
          </cell>
          <cell r="L79" t="str">
            <v>285</v>
          </cell>
          <cell r="M79">
            <v>10</v>
          </cell>
          <cell r="N79">
            <v>2850</v>
          </cell>
          <cell r="O79" t="str">
            <v>JL. IMAM BONJOL - JL. KUANTAN</v>
          </cell>
          <cell r="P79">
            <v>2001</v>
          </cell>
          <cell r="S79" t="str">
            <v>12.04.06.05.01.00</v>
          </cell>
          <cell r="T79" t="str">
            <v>APBD</v>
          </cell>
          <cell r="U79">
            <v>324187500</v>
          </cell>
          <cell r="V79" t="str">
            <v>B</v>
          </cell>
        </row>
        <row r="80">
          <cell r="E80" t="str">
            <v>42.1</v>
          </cell>
          <cell r="F80" t="str">
            <v>4.13.01</v>
          </cell>
          <cell r="H80" t="str">
            <v>JALAN KABUPATEN LOKAL</v>
          </cell>
          <cell r="I80" t="str">
            <v>04.13.01.03.06</v>
          </cell>
          <cell r="K80" t="str">
            <v>BATU KERIKIL</v>
          </cell>
          <cell r="L80">
            <v>2900</v>
          </cell>
          <cell r="M80">
            <v>8</v>
          </cell>
          <cell r="N80">
            <v>23200</v>
          </cell>
          <cell r="O80" t="str">
            <v>KAMPUNG DATAR - PULAU KOMANG</v>
          </cell>
          <cell r="P80">
            <v>2001</v>
          </cell>
          <cell r="S80" t="str">
            <v>12.04.06.05.01.00</v>
          </cell>
          <cell r="T80" t="str">
            <v>APBD</v>
          </cell>
          <cell r="U80">
            <v>1305000000</v>
          </cell>
          <cell r="V80" t="str">
            <v>B</v>
          </cell>
        </row>
        <row r="81">
          <cell r="E81" t="str">
            <v>37.1</v>
          </cell>
          <cell r="F81" t="str">
            <v>4.13.01</v>
          </cell>
          <cell r="H81" t="str">
            <v>JALAN KABUPATEN LOKAL</v>
          </cell>
          <cell r="I81" t="str">
            <v>04.13.01.03.06</v>
          </cell>
          <cell r="K81" t="str">
            <v>ASPAL HOTMIX</v>
          </cell>
          <cell r="L81" t="str">
            <v>87</v>
          </cell>
          <cell r="M81">
            <v>8</v>
          </cell>
          <cell r="N81">
            <v>696</v>
          </cell>
          <cell r="O81" t="str">
            <v>JL. LINGGAR JATI 2 - JL SUDIRMAN</v>
          </cell>
          <cell r="P81">
            <v>2001</v>
          </cell>
          <cell r="S81" t="str">
            <v>12.04.06.05.01.00</v>
          </cell>
          <cell r="T81" t="str">
            <v>APBD</v>
          </cell>
          <cell r="U81">
            <v>118755000</v>
          </cell>
          <cell r="V81" t="str">
            <v>B</v>
          </cell>
        </row>
        <row r="82">
          <cell r="E82" t="str">
            <v>38.1</v>
          </cell>
          <cell r="F82" t="str">
            <v>4.13.01</v>
          </cell>
          <cell r="H82" t="str">
            <v>JALAN KABUPATEN LOKAL</v>
          </cell>
          <cell r="I82" t="str">
            <v>04.13.01.03.06</v>
          </cell>
          <cell r="K82" t="str">
            <v>ASPAL HOTMIX</v>
          </cell>
          <cell r="L82" t="str">
            <v>81</v>
          </cell>
          <cell r="M82">
            <v>8</v>
          </cell>
          <cell r="N82">
            <v>648</v>
          </cell>
          <cell r="O82" t="str">
            <v>JL. PETAPAHAN - JL. SUDIRMAN</v>
          </cell>
          <cell r="P82">
            <v>2001</v>
          </cell>
          <cell r="S82" t="str">
            <v>12.04.06.05.01.00</v>
          </cell>
          <cell r="T82" t="str">
            <v>APBD</v>
          </cell>
          <cell r="U82">
            <v>68040000</v>
          </cell>
          <cell r="V82" t="str">
            <v>B</v>
          </cell>
        </row>
        <row r="83">
          <cell r="E83" t="str">
            <v>39.1</v>
          </cell>
          <cell r="F83" t="str">
            <v>4.13.01</v>
          </cell>
          <cell r="H83" t="str">
            <v>JALAN KABUPATEN LOKAL</v>
          </cell>
          <cell r="I83" t="str">
            <v>04.13.01.03.06</v>
          </cell>
          <cell r="K83" t="str">
            <v>ASPAL HOTMIX</v>
          </cell>
          <cell r="L83" t="str">
            <v>76</v>
          </cell>
          <cell r="M83">
            <v>7</v>
          </cell>
          <cell r="N83">
            <v>532</v>
          </cell>
          <cell r="O83" t="str">
            <v>JL. SAKO - JL. SUDIRMAN</v>
          </cell>
          <cell r="P83">
            <v>2001</v>
          </cell>
          <cell r="S83" t="str">
            <v>12.04.06.05.01.00</v>
          </cell>
          <cell r="T83" t="str">
            <v>APBD</v>
          </cell>
          <cell r="U83">
            <v>86450000</v>
          </cell>
          <cell r="V83" t="str">
            <v>B</v>
          </cell>
        </row>
        <row r="84">
          <cell r="E84" t="str">
            <v>35.1</v>
          </cell>
          <cell r="F84" t="str">
            <v>4.13.01</v>
          </cell>
          <cell r="H84" t="str">
            <v>JALAN KABUPATEN LOKAL</v>
          </cell>
          <cell r="I84" t="str">
            <v>04.13.01.03.06</v>
          </cell>
          <cell r="K84" t="str">
            <v>ASPAL HOTMIX</v>
          </cell>
          <cell r="L84" t="str">
            <v>128</v>
          </cell>
          <cell r="M84">
            <v>8</v>
          </cell>
          <cell r="N84">
            <v>1024</v>
          </cell>
          <cell r="O84" t="str">
            <v>JL. TUGU TIMUR - JL. SUDIRMAN</v>
          </cell>
          <cell r="P84">
            <v>2001</v>
          </cell>
          <cell r="S84" t="str">
            <v>12.04.06.05.01.00</v>
          </cell>
          <cell r="T84" t="str">
            <v>APBD</v>
          </cell>
          <cell r="U84">
            <v>145600000</v>
          </cell>
          <cell r="V84" t="str">
            <v>B</v>
          </cell>
        </row>
        <row r="85">
          <cell r="E85" t="str">
            <v>35.2</v>
          </cell>
          <cell r="F85" t="str">
            <v>4.13.01</v>
          </cell>
          <cell r="H85" t="str">
            <v>JALAN KABUPATEN LOKAL</v>
          </cell>
          <cell r="I85" t="str">
            <v>04.13.01.03.06</v>
          </cell>
          <cell r="K85" t="str">
            <v>ASPAL HOTMIX</v>
          </cell>
          <cell r="L85" t="str">
            <v>128</v>
          </cell>
          <cell r="M85">
            <v>8</v>
          </cell>
          <cell r="N85">
            <v>1024</v>
          </cell>
          <cell r="O85" t="str">
            <v>JL. TUGU TIMUR - JL. SUDIRMAN</v>
          </cell>
          <cell r="P85">
            <v>2001</v>
          </cell>
          <cell r="S85" t="str">
            <v>12.04.06.05.01.00</v>
          </cell>
          <cell r="T85" t="str">
            <v>APBD</v>
          </cell>
          <cell r="U85">
            <v>145600000</v>
          </cell>
          <cell r="V85" t="str">
            <v>B</v>
          </cell>
        </row>
        <row r="86">
          <cell r="E86" t="str">
            <v>36.1</v>
          </cell>
          <cell r="F86" t="str">
            <v>4.13.01</v>
          </cell>
          <cell r="H86" t="str">
            <v>JALAN KABUPATEN LOKAL</v>
          </cell>
          <cell r="I86" t="str">
            <v>04.13.01.03.06</v>
          </cell>
          <cell r="K86" t="str">
            <v>ASPAL HOTMIX</v>
          </cell>
          <cell r="L86" t="str">
            <v>128</v>
          </cell>
          <cell r="M86">
            <v>8</v>
          </cell>
          <cell r="N86">
            <v>1024</v>
          </cell>
          <cell r="O86" t="str">
            <v>JL. LINGGAR JATI 1 - JL SUDIRMAN</v>
          </cell>
          <cell r="P86">
            <v>2001</v>
          </cell>
          <cell r="S86" t="str">
            <v>12.04.06.05.01.00</v>
          </cell>
          <cell r="T86" t="str">
            <v>APBD</v>
          </cell>
          <cell r="U86">
            <v>174720000</v>
          </cell>
          <cell r="V86" t="str">
            <v>B</v>
          </cell>
        </row>
        <row r="87">
          <cell r="E87" t="str">
            <v>33.1</v>
          </cell>
          <cell r="F87" t="str">
            <v>4.13.01</v>
          </cell>
          <cell r="H87" t="str">
            <v>JALAN KABUPATEN LOKAL</v>
          </cell>
          <cell r="I87" t="str">
            <v>04.13.01.03.06</v>
          </cell>
          <cell r="K87" t="str">
            <v>ASPAL HOTMIX</v>
          </cell>
          <cell r="L87" t="str">
            <v>279</v>
          </cell>
          <cell r="M87">
            <v>8</v>
          </cell>
          <cell r="N87">
            <v>2232</v>
          </cell>
          <cell r="O87" t="str">
            <v>JL. KESEHATAN - MESJID</v>
          </cell>
          <cell r="P87">
            <v>2001</v>
          </cell>
          <cell r="S87" t="str">
            <v>12.04.06.05.01.00</v>
          </cell>
          <cell r="T87" t="str">
            <v>APBD</v>
          </cell>
          <cell r="U87">
            <v>317362500</v>
          </cell>
          <cell r="V87" t="str">
            <v>B</v>
          </cell>
        </row>
        <row r="88">
          <cell r="E88" t="str">
            <v>32.1</v>
          </cell>
          <cell r="F88" t="str">
            <v>4.13.01</v>
          </cell>
          <cell r="H88" t="str">
            <v>JALAN KABUPATEN LOKAL</v>
          </cell>
          <cell r="I88" t="str">
            <v>04.13.01.03.06</v>
          </cell>
          <cell r="K88" t="str">
            <v>ASPAL HOTMIX</v>
          </cell>
          <cell r="L88" t="str">
            <v>851</v>
          </cell>
          <cell r="M88">
            <v>10</v>
          </cell>
          <cell r="N88">
            <v>8510</v>
          </cell>
          <cell r="O88" t="str">
            <v>JL. SUDIRMAN</v>
          </cell>
          <cell r="P88">
            <v>2001</v>
          </cell>
          <cell r="S88" t="str">
            <v>12.04.06.05.01.00</v>
          </cell>
          <cell r="T88" t="str">
            <v>APBD</v>
          </cell>
          <cell r="U88">
            <v>1742422500</v>
          </cell>
          <cell r="V88" t="str">
            <v>B</v>
          </cell>
        </row>
        <row r="89">
          <cell r="E89" t="str">
            <v>34.1</v>
          </cell>
          <cell r="F89" t="str">
            <v>4.13.01</v>
          </cell>
          <cell r="H89" t="str">
            <v>JALAN KABUPATEN LOKAL</v>
          </cell>
          <cell r="I89" t="str">
            <v>04.13.01.03.06</v>
          </cell>
          <cell r="K89" t="str">
            <v>ASPAL HOTMIX</v>
          </cell>
          <cell r="L89" t="str">
            <v>190</v>
          </cell>
          <cell r="M89">
            <v>8</v>
          </cell>
          <cell r="N89">
            <v>1520</v>
          </cell>
          <cell r="O89" t="str">
            <v>JL. TUGU BARAT - JL. SUDIRMAN</v>
          </cell>
          <cell r="P89">
            <v>2001</v>
          </cell>
          <cell r="S89" t="str">
            <v>12.04.06.05.01.00</v>
          </cell>
          <cell r="T89" t="str">
            <v>APBD</v>
          </cell>
          <cell r="U89">
            <v>216125000</v>
          </cell>
          <cell r="V89" t="str">
            <v>B</v>
          </cell>
        </row>
        <row r="90">
          <cell r="E90" t="str">
            <v>30.1</v>
          </cell>
          <cell r="F90" t="str">
            <v>4.13.01</v>
          </cell>
          <cell r="H90" t="str">
            <v>JALAN KABUPATEN LOKAL</v>
          </cell>
          <cell r="I90" t="str">
            <v>04.13.01.03.06</v>
          </cell>
          <cell r="L90">
            <v>2000</v>
          </cell>
          <cell r="M90">
            <v>7</v>
          </cell>
          <cell r="N90">
            <v>14000</v>
          </cell>
          <cell r="O90" t="str">
            <v>JL PULAU KOMANG - PENYEBERANGAN KOPAH</v>
          </cell>
          <cell r="P90">
            <v>2001</v>
          </cell>
          <cell r="S90" t="str">
            <v>12.04.06.05.01.00</v>
          </cell>
          <cell r="T90" t="str">
            <v>APBD</v>
          </cell>
          <cell r="U90">
            <v>1650550765</v>
          </cell>
          <cell r="V90" t="str">
            <v>B</v>
          </cell>
        </row>
        <row r="91">
          <cell r="E91" t="str">
            <v>31.1</v>
          </cell>
          <cell r="F91" t="str">
            <v>4.13.01</v>
          </cell>
          <cell r="H91" t="str">
            <v>JALAN KABUPATEN LOKAL</v>
          </cell>
          <cell r="I91" t="str">
            <v>04.13.01.03.06</v>
          </cell>
          <cell r="K91" t="str">
            <v>ASPAL HOTMIX</v>
          </cell>
          <cell r="L91">
            <v>1000</v>
          </cell>
          <cell r="M91">
            <v>7</v>
          </cell>
          <cell r="N91">
            <v>7000</v>
          </cell>
          <cell r="O91" t="str">
            <v>JAO - BATANG KUANTAN</v>
          </cell>
          <cell r="P91">
            <v>2001</v>
          </cell>
          <cell r="S91" t="str">
            <v>12.04.06.05.01.00</v>
          </cell>
          <cell r="T91" t="str">
            <v>APBD</v>
          </cell>
          <cell r="U91">
            <v>630000000</v>
          </cell>
          <cell r="V91" t="str">
            <v>B</v>
          </cell>
        </row>
        <row r="92">
          <cell r="E92" t="str">
            <v>27.1</v>
          </cell>
          <cell r="F92" t="str">
            <v>4.13.01</v>
          </cell>
          <cell r="H92" t="str">
            <v>JALAN KABUPATEN LOKAL</v>
          </cell>
          <cell r="I92" t="str">
            <v>04.13.01.03.06</v>
          </cell>
          <cell r="K92" t="str">
            <v>BATU KERIKIL</v>
          </cell>
          <cell r="L92">
            <v>14000</v>
          </cell>
          <cell r="M92">
            <v>8</v>
          </cell>
          <cell r="N92">
            <v>112000</v>
          </cell>
          <cell r="O92" t="str">
            <v>SEBERANG TALUK - SIBEROBAH</v>
          </cell>
          <cell r="P92">
            <v>2001</v>
          </cell>
          <cell r="S92" t="str">
            <v>12.04.06.05.01.00</v>
          </cell>
          <cell r="T92" t="str">
            <v>APBD</v>
          </cell>
          <cell r="U92">
            <v>9359649503.9899998</v>
          </cell>
          <cell r="V92" t="str">
            <v>B</v>
          </cell>
        </row>
        <row r="93">
          <cell r="E93" t="str">
            <v>29.1</v>
          </cell>
          <cell r="F93" t="str">
            <v>4.13.01</v>
          </cell>
          <cell r="H93" t="str">
            <v>JALAN KABUPATEN LOKAL</v>
          </cell>
          <cell r="I93" t="str">
            <v>04.13.01.03.06</v>
          </cell>
          <cell r="K93" t="str">
            <v>ASPAL HOTMIX</v>
          </cell>
          <cell r="L93">
            <v>2500</v>
          </cell>
          <cell r="M93">
            <v>8</v>
          </cell>
          <cell r="N93">
            <v>20000</v>
          </cell>
          <cell r="O93" t="str">
            <v>JL. STM (BELIBIS)</v>
          </cell>
          <cell r="P93">
            <v>2001</v>
          </cell>
          <cell r="S93" t="str">
            <v>12.04.06.05.01.00</v>
          </cell>
          <cell r="T93" t="str">
            <v>APBD</v>
          </cell>
          <cell r="U93">
            <v>2275000000</v>
          </cell>
          <cell r="V93" t="str">
            <v>B</v>
          </cell>
        </row>
        <row r="94">
          <cell r="E94" t="str">
            <v>21.1</v>
          </cell>
          <cell r="F94" t="str">
            <v>4.13.01</v>
          </cell>
          <cell r="H94" t="str">
            <v>JALAN KABUPATEN LOKAL</v>
          </cell>
          <cell r="I94" t="str">
            <v>04.13.01.03.06</v>
          </cell>
          <cell r="K94" t="str">
            <v>ASPAL HOTMIX</v>
          </cell>
          <cell r="L94">
            <v>1900</v>
          </cell>
          <cell r="M94">
            <v>16</v>
          </cell>
          <cell r="N94">
            <v>30400</v>
          </cell>
          <cell r="O94" t="str">
            <v>SIMP. PERKANTORAN PEMDA - BUNDARAN DPRD</v>
          </cell>
          <cell r="P94">
            <v>2001</v>
          </cell>
          <cell r="S94" t="str">
            <v>12.04.06.05.01.00</v>
          </cell>
          <cell r="T94" t="str">
            <v>APBD</v>
          </cell>
          <cell r="U94">
            <v>3890250000</v>
          </cell>
          <cell r="V94" t="str">
            <v>B</v>
          </cell>
        </row>
        <row r="95">
          <cell r="E95" t="str">
            <v>24.1</v>
          </cell>
          <cell r="F95" t="str">
            <v>4.13.01</v>
          </cell>
          <cell r="H95" t="str">
            <v>JALAN KABUPATEN LOKAL</v>
          </cell>
          <cell r="I95" t="str">
            <v>04.13.01.03.06</v>
          </cell>
          <cell r="K95" t="str">
            <v>ASPAL HOTMIX</v>
          </cell>
          <cell r="L95">
            <v>1950</v>
          </cell>
          <cell r="M95">
            <v>10</v>
          </cell>
          <cell r="N95">
            <v>19500</v>
          </cell>
          <cell r="O95" t="str">
            <v>PERUMNAS - SIMP. PERKANTORAN PEMDA</v>
          </cell>
          <cell r="P95">
            <v>2001</v>
          </cell>
          <cell r="S95" t="str">
            <v>12.04.06.05.01.00</v>
          </cell>
          <cell r="T95" t="str">
            <v>APBD</v>
          </cell>
          <cell r="U95">
            <v>4299750000</v>
          </cell>
          <cell r="V95" t="str">
            <v>B</v>
          </cell>
        </row>
        <row r="96">
          <cell r="E96" t="str">
            <v>25.1</v>
          </cell>
          <cell r="F96" t="str">
            <v>4.13.01</v>
          </cell>
          <cell r="H96" t="str">
            <v>JALAN KABUPATEN LOKAL</v>
          </cell>
          <cell r="I96" t="str">
            <v>04.13.01.03.06</v>
          </cell>
          <cell r="K96" t="str">
            <v>BATU KERIKIL</v>
          </cell>
          <cell r="L96">
            <v>4000</v>
          </cell>
          <cell r="M96">
            <v>8</v>
          </cell>
          <cell r="N96">
            <v>32000</v>
          </cell>
          <cell r="O96" t="str">
            <v>SEI RUMBIO - PINTU GOBANG</v>
          </cell>
          <cell r="P96">
            <v>2001</v>
          </cell>
          <cell r="S96" t="str">
            <v>12.04.06.05.01.00</v>
          </cell>
          <cell r="T96" t="str">
            <v>APBD</v>
          </cell>
          <cell r="U96">
            <v>2591976598.3800001</v>
          </cell>
          <cell r="V96" t="str">
            <v>B</v>
          </cell>
        </row>
        <row r="97">
          <cell r="E97" t="str">
            <v>18.1</v>
          </cell>
          <cell r="F97" t="str">
            <v>4.13.01</v>
          </cell>
          <cell r="H97" t="str">
            <v>JALAN KABUPATEN LOKAL</v>
          </cell>
          <cell r="I97" t="str">
            <v>04.13.01.03.06</v>
          </cell>
          <cell r="K97" t="str">
            <v>BATU KERIKIL</v>
          </cell>
          <cell r="L97">
            <v>2000</v>
          </cell>
          <cell r="M97">
            <v>7</v>
          </cell>
          <cell r="N97">
            <v>14000</v>
          </cell>
          <cell r="O97" t="str">
            <v>JL. DESA PULAU KOPUNG - SEI KUANTAN</v>
          </cell>
          <cell r="P97">
            <v>2001</v>
          </cell>
          <cell r="S97" t="str">
            <v>12.04.06.05.01.00</v>
          </cell>
          <cell r="T97" t="str">
            <v>APBD</v>
          </cell>
          <cell r="U97">
            <v>540000000</v>
          </cell>
          <cell r="V97" t="str">
            <v>B</v>
          </cell>
        </row>
        <row r="98">
          <cell r="E98" t="str">
            <v>19.1</v>
          </cell>
          <cell r="F98" t="str">
            <v>4.13.01</v>
          </cell>
          <cell r="H98" t="str">
            <v>JALAN KABUPATEN LOKAL</v>
          </cell>
          <cell r="I98" t="str">
            <v>04.13.01.03.06</v>
          </cell>
          <cell r="K98" t="str">
            <v>BATU KERIKIL</v>
          </cell>
          <cell r="L98" t="str">
            <v>6000</v>
          </cell>
          <cell r="M98">
            <v>20</v>
          </cell>
          <cell r="N98">
            <v>120000</v>
          </cell>
          <cell r="O98" t="str">
            <v>KEBUN NENAS - PERKANTORAN PEMDA</v>
          </cell>
          <cell r="P98">
            <v>2001</v>
          </cell>
          <cell r="S98" t="str">
            <v>12.04.06.05.01.00</v>
          </cell>
          <cell r="T98" t="str">
            <v>APBD</v>
          </cell>
          <cell r="U98">
            <v>1620000000</v>
          </cell>
          <cell r="V98" t="str">
            <v>B</v>
          </cell>
        </row>
        <row r="99">
          <cell r="E99" t="str">
            <v>20.1</v>
          </cell>
          <cell r="F99" t="str">
            <v>4.13.01</v>
          </cell>
          <cell r="H99" t="str">
            <v>JALAN KABUPATEN LOKAL</v>
          </cell>
          <cell r="I99" t="str">
            <v>04.13.01.03.06</v>
          </cell>
          <cell r="K99" t="str">
            <v>BATU KERIKIL</v>
          </cell>
          <cell r="L99">
            <v>2000</v>
          </cell>
          <cell r="M99">
            <v>8</v>
          </cell>
          <cell r="N99">
            <v>16000</v>
          </cell>
          <cell r="O99" t="str">
            <v>DESA KOTO TUO - SEI KUANTAN</v>
          </cell>
          <cell r="P99">
            <v>2001</v>
          </cell>
          <cell r="S99" t="str">
            <v>12.04.06.05.01.00</v>
          </cell>
          <cell r="T99" t="str">
            <v>APBD</v>
          </cell>
          <cell r="U99">
            <v>540000000</v>
          </cell>
          <cell r="V99" t="str">
            <v>B</v>
          </cell>
        </row>
        <row r="100">
          <cell r="E100" t="str">
            <v>15.1</v>
          </cell>
          <cell r="F100" t="str">
            <v>4.13.01</v>
          </cell>
          <cell r="H100" t="str">
            <v>JALAN KABUPATEN LOKAL</v>
          </cell>
          <cell r="I100" t="str">
            <v>04.13.01.03.06</v>
          </cell>
          <cell r="K100" t="str">
            <v>BATU KERIKIL</v>
          </cell>
          <cell r="L100">
            <v>2500</v>
          </cell>
          <cell r="M100">
            <v>7</v>
          </cell>
          <cell r="N100">
            <v>17500</v>
          </cell>
          <cell r="O100" t="str">
            <v>SIMP. CABAI - MUNSALO</v>
          </cell>
          <cell r="P100">
            <v>2001</v>
          </cell>
          <cell r="S100" t="str">
            <v>12.04.06.05.01.00</v>
          </cell>
          <cell r="T100" t="str">
            <v>APBD</v>
          </cell>
          <cell r="U100">
            <v>900000000</v>
          </cell>
          <cell r="V100" t="str">
            <v>KB</v>
          </cell>
        </row>
        <row r="101">
          <cell r="E101" t="str">
            <v>16.1</v>
          </cell>
          <cell r="F101" t="str">
            <v>4.13.01</v>
          </cell>
          <cell r="H101" t="str">
            <v>JALAN KABUPATEN LOKAL</v>
          </cell>
          <cell r="I101" t="str">
            <v>04.13.01.03.06</v>
          </cell>
          <cell r="K101" t="str">
            <v>TANAH</v>
          </cell>
          <cell r="L101" t="str">
            <v>1300</v>
          </cell>
          <cell r="M101">
            <v>7</v>
          </cell>
          <cell r="N101">
            <v>9100</v>
          </cell>
          <cell r="O101" t="str">
            <v>JL. DESA PL. BARU - SEI KUANTAN</v>
          </cell>
          <cell r="P101">
            <v>2001</v>
          </cell>
          <cell r="S101" t="str">
            <v>12.04.06.05.01.00</v>
          </cell>
          <cell r="T101" t="str">
            <v>APBD</v>
          </cell>
          <cell r="U101">
            <v>175500000</v>
          </cell>
          <cell r="V101" t="str">
            <v>B</v>
          </cell>
        </row>
        <row r="102">
          <cell r="E102" t="str">
            <v>17.1</v>
          </cell>
          <cell r="F102" t="str">
            <v>4.13.01</v>
          </cell>
          <cell r="H102" t="str">
            <v>JALAN KABUPATEN LOKAL</v>
          </cell>
          <cell r="I102" t="str">
            <v>04.13.01.03.06</v>
          </cell>
          <cell r="K102" t="str">
            <v>BATU KERIKIL</v>
          </cell>
          <cell r="L102" t="str">
            <v>2500</v>
          </cell>
          <cell r="M102">
            <v>20</v>
          </cell>
          <cell r="N102">
            <v>50000</v>
          </cell>
          <cell r="O102" t="str">
            <v>SINAMBEK - STADION OLAH RAGA</v>
          </cell>
          <cell r="P102">
            <v>2001</v>
          </cell>
          <cell r="S102" t="str">
            <v>12.04.06.05.01.00</v>
          </cell>
          <cell r="T102" t="str">
            <v>APBD</v>
          </cell>
          <cell r="U102">
            <v>675000000</v>
          </cell>
          <cell r="V102" t="str">
            <v>B</v>
          </cell>
        </row>
        <row r="103">
          <cell r="E103" t="str">
            <v>9.1</v>
          </cell>
          <cell r="F103" t="str">
            <v>4.13.01</v>
          </cell>
          <cell r="H103" t="str">
            <v>JALAN KABUPATEN LOKAL</v>
          </cell>
          <cell r="I103" t="str">
            <v>04.13.01.03.06</v>
          </cell>
          <cell r="K103" t="str">
            <v>ASPAL HOTMIX</v>
          </cell>
          <cell r="L103">
            <v>4000</v>
          </cell>
          <cell r="M103">
            <v>7</v>
          </cell>
          <cell r="N103">
            <v>28000</v>
          </cell>
          <cell r="O103" t="str">
            <v>CEBERLIN - PINTU GOBANG</v>
          </cell>
          <cell r="P103">
            <v>2001</v>
          </cell>
          <cell r="S103" t="str">
            <v>12.04.06.05.01.00</v>
          </cell>
          <cell r="T103" t="str">
            <v>APBD</v>
          </cell>
          <cell r="U103">
            <v>3360000000</v>
          </cell>
          <cell r="V103" t="str">
            <v>KB</v>
          </cell>
        </row>
        <row r="104">
          <cell r="E104" t="str">
            <v>10.1</v>
          </cell>
          <cell r="F104" t="str">
            <v>4.13.01</v>
          </cell>
          <cell r="H104" t="str">
            <v>JALAN KABUPATEN LOKAL</v>
          </cell>
          <cell r="I104" t="str">
            <v>04.13.01.03.06</v>
          </cell>
          <cell r="K104" t="str">
            <v>TANAH</v>
          </cell>
          <cell r="L104">
            <v>12000</v>
          </cell>
          <cell r="M104">
            <v>7</v>
          </cell>
          <cell r="N104">
            <v>84000</v>
          </cell>
          <cell r="O104" t="str">
            <v>SEB. TELUK KUANTAN - DUTA PALMA</v>
          </cell>
          <cell r="P104">
            <v>2001</v>
          </cell>
          <cell r="S104" t="str">
            <v>12.04.06.05.01.00</v>
          </cell>
          <cell r="T104" t="str">
            <v>APBD</v>
          </cell>
          <cell r="U104">
            <v>2700000000</v>
          </cell>
          <cell r="V104" t="str">
            <v>B</v>
          </cell>
        </row>
        <row r="105">
          <cell r="E105" t="str">
            <v>13.1</v>
          </cell>
          <cell r="F105" t="str">
            <v>4.13.01</v>
          </cell>
          <cell r="H105" t="str">
            <v>JALAN KABUPATEN LOKAL</v>
          </cell>
          <cell r="I105" t="str">
            <v>04.13.01.03.06</v>
          </cell>
          <cell r="K105" t="str">
            <v>BATU PECAH / MACADAM</v>
          </cell>
          <cell r="L105">
            <v>600</v>
          </cell>
          <cell r="M105">
            <v>7</v>
          </cell>
          <cell r="N105">
            <v>4200</v>
          </cell>
          <cell r="O105" t="str">
            <v>SIMP. BERINGIN - BERINGIN</v>
          </cell>
          <cell r="P105">
            <v>2001</v>
          </cell>
          <cell r="S105" t="str">
            <v>12.04.06.05.01.00</v>
          </cell>
          <cell r="T105" t="str">
            <v>APBD</v>
          </cell>
          <cell r="U105">
            <v>288000000</v>
          </cell>
          <cell r="V105" t="str">
            <v>B</v>
          </cell>
        </row>
        <row r="106">
          <cell r="E106" t="str">
            <v>6.1</v>
          </cell>
          <cell r="F106" t="str">
            <v>4.13.01</v>
          </cell>
          <cell r="H106" t="str">
            <v>JALAN KOTO SENTAJO-RIMBO GAJAH MATI</v>
          </cell>
          <cell r="I106" t="str">
            <v>04.13.01.03.06</v>
          </cell>
          <cell r="K106" t="str">
            <v>BATU PECAH / MACADAM</v>
          </cell>
          <cell r="L106">
            <v>3000</v>
          </cell>
          <cell r="M106">
            <v>7</v>
          </cell>
          <cell r="N106">
            <v>21000</v>
          </cell>
          <cell r="O106" t="str">
            <v>KOTO SENTAJO - RIMBO GAJAH MATI</v>
          </cell>
          <cell r="P106">
            <v>2001</v>
          </cell>
          <cell r="S106" t="str">
            <v>12.04.06.05.01.00</v>
          </cell>
          <cell r="T106" t="str">
            <v>APBD</v>
          </cell>
          <cell r="U106">
            <v>3273925686</v>
          </cell>
          <cell r="V106" t="str">
            <v>B</v>
          </cell>
        </row>
        <row r="107">
          <cell r="E107" t="str">
            <v>7.1</v>
          </cell>
          <cell r="F107" t="str">
            <v>4.13.01</v>
          </cell>
          <cell r="H107" t="str">
            <v>JALAN KABUPATEN LOKAL</v>
          </cell>
          <cell r="I107" t="str">
            <v>04.13.01.03.06</v>
          </cell>
          <cell r="K107" t="str">
            <v>BATU KERIKIL</v>
          </cell>
          <cell r="L107">
            <v>5500</v>
          </cell>
          <cell r="M107">
            <v>7</v>
          </cell>
          <cell r="N107">
            <v>38500</v>
          </cell>
          <cell r="O107" t="str">
            <v>KP. BARU SENTAJO - TEBING TINGGI</v>
          </cell>
          <cell r="P107">
            <v>2001</v>
          </cell>
          <cell r="S107" t="str">
            <v>12.04.06.05.01.00</v>
          </cell>
          <cell r="T107" t="str">
            <v>APBD</v>
          </cell>
          <cell r="U107">
            <v>2475000000</v>
          </cell>
          <cell r="V107" t="str">
            <v>B</v>
          </cell>
        </row>
        <row r="108">
          <cell r="E108" t="str">
            <v>8.1</v>
          </cell>
          <cell r="F108" t="str">
            <v>4.13.01</v>
          </cell>
          <cell r="H108" t="str">
            <v>JALAN KABUPATEN LOKAL</v>
          </cell>
          <cell r="I108" t="str">
            <v>04.13.01.03.06</v>
          </cell>
          <cell r="K108" t="str">
            <v>TANAH</v>
          </cell>
          <cell r="L108">
            <v>2000</v>
          </cell>
          <cell r="M108">
            <v>7</v>
          </cell>
          <cell r="N108">
            <v>14000</v>
          </cell>
          <cell r="O108" t="str">
            <v>KP. BARU SENTAJO - BENAI</v>
          </cell>
          <cell r="P108">
            <v>2001</v>
          </cell>
          <cell r="S108" t="str">
            <v>12.04.06.05.01.00</v>
          </cell>
          <cell r="T108" t="str">
            <v>APBD</v>
          </cell>
          <cell r="U108">
            <v>450000000</v>
          </cell>
          <cell r="V108" t="str">
            <v>B</v>
          </cell>
        </row>
        <row r="109">
          <cell r="E109" t="str">
            <v>4.1</v>
          </cell>
          <cell r="F109" t="str">
            <v>4.13.01</v>
          </cell>
          <cell r="H109" t="str">
            <v>JALAN KABUPATEN LOKAL</v>
          </cell>
          <cell r="I109" t="str">
            <v>04.13.01.03.06</v>
          </cell>
          <cell r="K109" t="str">
            <v>ASPAL HOTMIX</v>
          </cell>
          <cell r="L109">
            <v>34000</v>
          </cell>
          <cell r="N109">
            <v>289500</v>
          </cell>
          <cell r="O109" t="str">
            <v>SENTAJO - MUARA LANGSAT</v>
          </cell>
          <cell r="P109">
            <v>2001</v>
          </cell>
          <cell r="S109" t="str">
            <v>12.04.06.05.01.00</v>
          </cell>
          <cell r="T109" t="str">
            <v>APBD</v>
          </cell>
          <cell r="U109">
            <v>46812964265.480003</v>
          </cell>
          <cell r="V109" t="str">
            <v>KB</v>
          </cell>
        </row>
        <row r="110">
          <cell r="E110" t="str">
            <v>5.1</v>
          </cell>
          <cell r="F110" t="str">
            <v>4.13.01</v>
          </cell>
          <cell r="H110" t="str">
            <v>JALAN KABUPATEN LOKAL</v>
          </cell>
          <cell r="I110" t="str">
            <v>04.13.01.03.06</v>
          </cell>
          <cell r="K110" t="str">
            <v>BATU KERIKIL</v>
          </cell>
          <cell r="L110">
            <v>15500</v>
          </cell>
          <cell r="M110">
            <v>8</v>
          </cell>
          <cell r="N110">
            <v>124000</v>
          </cell>
          <cell r="O110" t="str">
            <v>SIMP. JAKE - TRANS SKP II PETAI</v>
          </cell>
          <cell r="P110">
            <v>2001</v>
          </cell>
          <cell r="S110" t="str">
            <v>12.04.06.05.01.00</v>
          </cell>
          <cell r="T110" t="str">
            <v>APBD</v>
          </cell>
          <cell r="U110">
            <v>6975000000</v>
          </cell>
          <cell r="V110" t="str">
            <v>B</v>
          </cell>
        </row>
        <row r="111">
          <cell r="E111" t="str">
            <v>2.1</v>
          </cell>
          <cell r="F111" t="str">
            <v>4.13.01</v>
          </cell>
          <cell r="H111" t="str">
            <v>JALAN JAKE-GERINGGING BARU</v>
          </cell>
          <cell r="I111" t="str">
            <v>04.13.01.03.06</v>
          </cell>
          <cell r="K111" t="str">
            <v>BATU KERIKIL</v>
          </cell>
          <cell r="L111">
            <v>13300</v>
          </cell>
          <cell r="M111">
            <v>8</v>
          </cell>
          <cell r="N111">
            <v>106400</v>
          </cell>
          <cell r="O111" t="str">
            <v>JAKE - GERINGGING BARU</v>
          </cell>
          <cell r="P111">
            <v>2001</v>
          </cell>
          <cell r="S111" t="str">
            <v>12.04.06.05.01.00</v>
          </cell>
          <cell r="T111" t="str">
            <v>APBD</v>
          </cell>
          <cell r="U111">
            <v>20175343360</v>
          </cell>
          <cell r="V111" t="str">
            <v>B</v>
          </cell>
        </row>
        <row r="112">
          <cell r="E112" t="str">
            <v>.2</v>
          </cell>
          <cell r="F112" t="str">
            <v>4.13.02</v>
          </cell>
          <cell r="H112" t="str">
            <v>PEMBANGUNAN JEMBATAN SEI. JAKE TAHAP II (BALOK T) RUAS JALAN JAKE GERINGGING BARU (LANJUTAN)</v>
          </cell>
          <cell r="I112" t="str">
            <v>04.13.02.03.08</v>
          </cell>
          <cell r="K112" t="str">
            <v>Beton</v>
          </cell>
          <cell r="O112" t="str">
            <v>JAKE - GERINGGING BARU</v>
          </cell>
          <cell r="P112">
            <v>2012</v>
          </cell>
          <cell r="T112" t="str">
            <v>APBD</v>
          </cell>
          <cell r="U112">
            <v>1145248023.880646</v>
          </cell>
          <cell r="V112" t="str">
            <v>B</v>
          </cell>
        </row>
        <row r="113">
          <cell r="E113" t="str">
            <v>2.2</v>
          </cell>
          <cell r="F113" t="str">
            <v>4.13.01</v>
          </cell>
          <cell r="H113" t="str">
            <v>PENINGKATAN JALAN JAKE - GERINGGING BARU</v>
          </cell>
          <cell r="I113" t="str">
            <v>04.13.01.03.06</v>
          </cell>
          <cell r="O113" t="str">
            <v>JAKE - GERINGGING BARU</v>
          </cell>
          <cell r="P113">
            <v>2015</v>
          </cell>
          <cell r="T113" t="str">
            <v>APBD</v>
          </cell>
          <cell r="U113">
            <v>2125785396</v>
          </cell>
        </row>
        <row r="114">
          <cell r="E114" t="str">
            <v>2.3</v>
          </cell>
          <cell r="F114" t="str">
            <v>4.13.01</v>
          </cell>
          <cell r="H114" t="str">
            <v>PENINGKATAN JALAN JAKE - GERINGGING BARU (ASPAL) (DAK)</v>
          </cell>
          <cell r="I114" t="str">
            <v>04.13.01.03.06</v>
          </cell>
          <cell r="O114" t="str">
            <v>JAKE - GERINGGING BARU</v>
          </cell>
          <cell r="P114">
            <v>2016</v>
          </cell>
          <cell r="T114" t="str">
            <v>APBD</v>
          </cell>
          <cell r="U114">
            <v>5335623040.4074984</v>
          </cell>
        </row>
        <row r="115">
          <cell r="E115" t="str">
            <v>2.4</v>
          </cell>
          <cell r="H115" t="str">
            <v>PENINGKATAN JALAN JAKE - GERINGGING BARU (ASPAL)</v>
          </cell>
          <cell r="I115" t="str">
            <v>04.13.01.03.06</v>
          </cell>
          <cell r="O115" t="str">
            <v>JAKE - GERINGGING BARU</v>
          </cell>
          <cell r="P115">
            <v>2017</v>
          </cell>
          <cell r="T115" t="str">
            <v>APBD</v>
          </cell>
          <cell r="U115">
            <v>2048298000</v>
          </cell>
        </row>
        <row r="116">
          <cell r="E116" t="str">
            <v>2.5</v>
          </cell>
          <cell r="H116" t="str">
            <v>PENINGKATAN JALAN JAKE - GERINGGING BARU (ASPAL) (DAK)</v>
          </cell>
          <cell r="I116" t="str">
            <v>04.13.01.03.06</v>
          </cell>
          <cell r="O116" t="str">
            <v>JAKE - GERINGGING BARU</v>
          </cell>
          <cell r="P116">
            <v>2018</v>
          </cell>
          <cell r="T116" t="str">
            <v>APBD</v>
          </cell>
          <cell r="U116">
            <v>8049268344</v>
          </cell>
        </row>
        <row r="117">
          <cell r="E117" t="str">
            <v>2.6</v>
          </cell>
          <cell r="H117" t="str">
            <v>PEMELIHARAAN JALAN JAKE - GERINGGING BARU</v>
          </cell>
          <cell r="I117" t="str">
            <v>04.13.01.03.06</v>
          </cell>
          <cell r="O117" t="str">
            <v>JAKE - GERINGGING BARU</v>
          </cell>
          <cell r="P117">
            <v>2018</v>
          </cell>
          <cell r="T117" t="str">
            <v>APBD</v>
          </cell>
          <cell r="U117">
            <v>186340500</v>
          </cell>
        </row>
        <row r="118">
          <cell r="E118" t="str">
            <v>3.1</v>
          </cell>
          <cell r="F118" t="str">
            <v>4.13.01</v>
          </cell>
          <cell r="H118" t="str">
            <v>JALAN JAKE-KOTO KOMBU-LB. AMBACANG (ASPAL)</v>
          </cell>
          <cell r="I118" t="str">
            <v>04.13.01.03.06</v>
          </cell>
          <cell r="K118" t="str">
            <v>ASPAL HOTMIX</v>
          </cell>
          <cell r="L118" t="str">
            <v>20000</v>
          </cell>
          <cell r="O118" t="str">
            <v>JAKE - KOTO KUMBU-LB. AMBACANG (ASPAL)</v>
          </cell>
          <cell r="P118">
            <v>2001</v>
          </cell>
          <cell r="S118" t="str">
            <v>12.04.06.05.01.00</v>
          </cell>
          <cell r="T118" t="str">
            <v>APBD</v>
          </cell>
          <cell r="U118">
            <v>13778074379</v>
          </cell>
          <cell r="V118" t="str">
            <v>B</v>
          </cell>
        </row>
        <row r="119">
          <cell r="E119" t="str">
            <v>3.2</v>
          </cell>
          <cell r="F119" t="str">
            <v>4.13.02</v>
          </cell>
          <cell r="H119" t="str">
            <v>PEMBUATAN 3 UNIT BOX CULVERT UK. 2 X 2 M (TUNGGAL), 1 UNIT BOX CULVERT UK. 2,5 X 2,5 M (TUNGGAL)</v>
          </cell>
          <cell r="I119" t="str">
            <v>04.13.02.03.01</v>
          </cell>
          <cell r="K119" t="str">
            <v>Beton</v>
          </cell>
          <cell r="L119">
            <v>2</v>
          </cell>
          <cell r="M119">
            <v>2</v>
          </cell>
          <cell r="N119">
            <v>4</v>
          </cell>
          <cell r="O119" t="str">
            <v>JAKE - KOTO KOMBU</v>
          </cell>
          <cell r="P119">
            <v>2007</v>
          </cell>
          <cell r="T119" t="str">
            <v>APBD</v>
          </cell>
          <cell r="U119">
            <v>667654574.73438203</v>
          </cell>
          <cell r="V119" t="str">
            <v>B</v>
          </cell>
        </row>
        <row r="120">
          <cell r="E120" t="str">
            <v>3.3</v>
          </cell>
          <cell r="F120" t="str">
            <v>4.13.02</v>
          </cell>
          <cell r="H120" t="str">
            <v>PEMBUATAN 1 UNIT BOX CULVERT 3,0 X 4,0 (DOUBLE) SEI.INUMAN RUAS JALAN JAKE - KOTO KOMBU</v>
          </cell>
          <cell r="I120" t="str">
            <v>04.13.01.03.06</v>
          </cell>
          <cell r="K120" t="str">
            <v>Beton</v>
          </cell>
          <cell r="L120">
            <v>3</v>
          </cell>
          <cell r="M120">
            <v>4</v>
          </cell>
          <cell r="N120">
            <v>12</v>
          </cell>
          <cell r="O120" t="str">
            <v>JAKE - KOTO KOMBU</v>
          </cell>
          <cell r="P120">
            <v>2007</v>
          </cell>
          <cell r="T120" t="str">
            <v>APBD</v>
          </cell>
          <cell r="U120">
            <v>705972610.72970796</v>
          </cell>
          <cell r="V120" t="str">
            <v>B</v>
          </cell>
        </row>
        <row r="121">
          <cell r="E121" t="str">
            <v>3.4</v>
          </cell>
          <cell r="F121" t="str">
            <v>4.13.01</v>
          </cell>
          <cell r="H121" t="str">
            <v>PENINGKATAN JALAN JAKE - LB. AMBACANG (ASPAL 1,00 KM)</v>
          </cell>
          <cell r="I121" t="str">
            <v>04.13.01.03.06</v>
          </cell>
          <cell r="K121" t="str">
            <v>Aspal</v>
          </cell>
          <cell r="N121">
            <v>1000</v>
          </cell>
          <cell r="O121" t="str">
            <v>JAKE - LB. AMBACANG</v>
          </cell>
          <cell r="P121">
            <v>2011</v>
          </cell>
          <cell r="T121" t="str">
            <v>APBD</v>
          </cell>
          <cell r="U121">
            <v>1722640846.3199999</v>
          </cell>
          <cell r="V121" t="str">
            <v>B</v>
          </cell>
        </row>
        <row r="122">
          <cell r="E122" t="str">
            <v>3.5</v>
          </cell>
          <cell r="F122" t="str">
            <v>4.13.01</v>
          </cell>
          <cell r="H122" t="str">
            <v>PENINGKATAN JALAN JAKE-KOTO KOMBU, LBK.AMBACANG-LBK. JAMBI (ASPAL 1,79 KM) (NO.03; PANJANG RUAS 32 KM)</v>
          </cell>
          <cell r="I122" t="str">
            <v>04.13.01.03.06</v>
          </cell>
          <cell r="K122" t="str">
            <v>Aspal</v>
          </cell>
          <cell r="O122" t="str">
            <v>JAKE-KOTO KOMBU, LBK.AMBACANG-LBK. JAMBI</v>
          </cell>
          <cell r="P122">
            <v>2012</v>
          </cell>
          <cell r="T122" t="str">
            <v>APBD</v>
          </cell>
          <cell r="U122">
            <v>3375384144</v>
          </cell>
          <cell r="V122" t="str">
            <v>B</v>
          </cell>
        </row>
        <row r="123">
          <cell r="E123" t="str">
            <v>3.6</v>
          </cell>
          <cell r="F123" t="str">
            <v>4.13.01</v>
          </cell>
          <cell r="H123" t="str">
            <v>PENINGKATAN JALAN JAKE - KOTO KOMBU</v>
          </cell>
          <cell r="I123" t="str">
            <v>04.13.01.03.06</v>
          </cell>
          <cell r="L123">
            <v>20000</v>
          </cell>
          <cell r="M123">
            <v>8</v>
          </cell>
          <cell r="N123">
            <v>157100</v>
          </cell>
          <cell r="O123" t="str">
            <v>JAKE - KOTO KUMBU</v>
          </cell>
          <cell r="P123">
            <v>2015</v>
          </cell>
          <cell r="T123" t="str">
            <v>APBD</v>
          </cell>
          <cell r="U123">
            <v>2482976673</v>
          </cell>
        </row>
        <row r="124">
          <cell r="E124" t="str">
            <v>3.7</v>
          </cell>
          <cell r="F124" t="str">
            <v>4.13.01</v>
          </cell>
          <cell r="H124" t="str">
            <v>PENINGKATAN JLN. JAKE - LB. AMBACANG</v>
          </cell>
          <cell r="I124" t="str">
            <v>04.13.01.03.06</v>
          </cell>
          <cell r="O124" t="str">
            <v>JAKE - LB. AMBACANG</v>
          </cell>
          <cell r="P124">
            <v>2015</v>
          </cell>
          <cell r="T124" t="str">
            <v>APBD</v>
          </cell>
          <cell r="U124">
            <v>6993176545.3037949</v>
          </cell>
        </row>
        <row r="125">
          <cell r="E125" t="str">
            <v>3.8</v>
          </cell>
          <cell r="F125" t="str">
            <v>4.13.02</v>
          </cell>
          <cell r="H125" t="str">
            <v>PEMBUATAN 1 UNIT BOX CULVERT 2X2X7 RUAS JL.JAKE-KOTO KOMBU</v>
          </cell>
          <cell r="I125" t="str">
            <v>04.13.01.03.06</v>
          </cell>
          <cell r="O125" t="str">
            <v>JAKE - KOTO KOMBU</v>
          </cell>
          <cell r="P125">
            <v>2015</v>
          </cell>
          <cell r="T125" t="str">
            <v>APBD</v>
          </cell>
          <cell r="U125">
            <v>190538964</v>
          </cell>
        </row>
        <row r="126">
          <cell r="E126" t="str">
            <v>3.9</v>
          </cell>
          <cell r="H126" t="str">
            <v>PENINGKATAN JALAN JAKE - KOTO KOMBU (ASPAL)  (DAK)</v>
          </cell>
          <cell r="I126" t="str">
            <v>04.13.01.03.06</v>
          </cell>
          <cell r="O126" t="str">
            <v>JAKE - KOTO KUMBU</v>
          </cell>
          <cell r="P126">
            <v>2017</v>
          </cell>
          <cell r="T126" t="str">
            <v>APBD</v>
          </cell>
          <cell r="U126">
            <v>12869362300</v>
          </cell>
        </row>
        <row r="127">
          <cell r="E127" t="str">
            <v>3.10</v>
          </cell>
          <cell r="H127" t="str">
            <v>PENGAWASAN JALAN JAKE - KOTO KOMBU (ASPAL)  (DAK)</v>
          </cell>
          <cell r="I127" t="str">
            <v>04.13.01.03.06</v>
          </cell>
          <cell r="O127" t="str">
            <v>JAKE - KOTO KUMBU</v>
          </cell>
          <cell r="P127">
            <v>2017</v>
          </cell>
          <cell r="T127" t="str">
            <v>APBD</v>
          </cell>
          <cell r="U127">
            <v>246620000</v>
          </cell>
        </row>
        <row r="128">
          <cell r="E128" t="str">
            <v>1.1</v>
          </cell>
          <cell r="F128" t="str">
            <v>4.13.01</v>
          </cell>
          <cell r="H128" t="str">
            <v>JALAN KABUPATEN LOKAL</v>
          </cell>
          <cell r="I128" t="str">
            <v>04.13.01.03.06</v>
          </cell>
          <cell r="K128" t="str">
            <v>BATU PECAH / MACADAM</v>
          </cell>
          <cell r="L128">
            <v>11700</v>
          </cell>
          <cell r="M128">
            <v>8</v>
          </cell>
          <cell r="N128">
            <v>93600</v>
          </cell>
          <cell r="O128" t="str">
            <v>SEBERANG TALUK - SEBERANG BENAI</v>
          </cell>
          <cell r="P128">
            <v>2001</v>
          </cell>
          <cell r="S128" t="str">
            <v>12.04.06.05.01.00</v>
          </cell>
          <cell r="T128" t="str">
            <v>APBD</v>
          </cell>
          <cell r="U128">
            <v>4420800000</v>
          </cell>
          <cell r="V128" t="str">
            <v>B</v>
          </cell>
        </row>
        <row r="129">
          <cell r="E129" t="str">
            <v>1.2</v>
          </cell>
          <cell r="F129" t="str">
            <v>4.13.01</v>
          </cell>
          <cell r="H129" t="str">
            <v>PEMELIHARAAN JALAN SEBERANG TALUK - SEBERANG BENAI ( NO. RUAS 001 ) (ASPAL OVERLAY) RUTIN 11,70 KM</v>
          </cell>
          <cell r="I129" t="str">
            <v>04.13.01.03.06</v>
          </cell>
          <cell r="O129" t="str">
            <v>SEBERANG TALUK - SEBERANG BENAI</v>
          </cell>
          <cell r="P129">
            <v>2007</v>
          </cell>
          <cell r="T129" t="str">
            <v>APBD</v>
          </cell>
          <cell r="U129">
            <v>1606819122.6242001</v>
          </cell>
          <cell r="V129" t="str">
            <v>B</v>
          </cell>
        </row>
        <row r="130">
          <cell r="E130" t="str">
            <v>1.3</v>
          </cell>
          <cell r="F130" t="str">
            <v>4.13.01</v>
          </cell>
          <cell r="H130" t="str">
            <v>PENINGKATAN JALAN SEBERANG TELUK KUANTAN - SEBERANG BENAI</v>
          </cell>
          <cell r="I130" t="str">
            <v>04.13.01.03.06</v>
          </cell>
          <cell r="O130" t="str">
            <v>SEBERANG TALUK - SEBERANG BENAI</v>
          </cell>
          <cell r="P130">
            <v>2015</v>
          </cell>
          <cell r="T130" t="str">
            <v>APBD</v>
          </cell>
          <cell r="U130">
            <v>3147563153</v>
          </cell>
        </row>
        <row r="131">
          <cell r="E131" t="str">
            <v>1.5</v>
          </cell>
          <cell r="H131" t="str">
            <v>PENINGKATAN JALAN SEBERANG TALUK - SEBERANG BENAI  (BANKEU)</v>
          </cell>
          <cell r="I131" t="str">
            <v>04.13.01.03.06</v>
          </cell>
          <cell r="O131" t="str">
            <v>SEBERANG TALUK - SEBERANG BENAI</v>
          </cell>
          <cell r="P131">
            <v>2017</v>
          </cell>
          <cell r="T131" t="str">
            <v>APBD</v>
          </cell>
          <cell r="U131">
            <v>2629412299</v>
          </cell>
        </row>
        <row r="132">
          <cell r="E132" t="str">
            <v>1.7</v>
          </cell>
          <cell r="H132" t="str">
            <v>PENINGKATAN JALAN SEBERANG TALUK - SEBERANG BENAI (ASPAL)</v>
          </cell>
          <cell r="I132" t="str">
            <v>04.13.01.03.06</v>
          </cell>
          <cell r="O132" t="str">
            <v>SEBERANG TALUK - SEBERANG BENAI</v>
          </cell>
          <cell r="P132">
            <v>2018</v>
          </cell>
          <cell r="T132" t="str">
            <v>APBD</v>
          </cell>
          <cell r="U132">
            <v>2395846651</v>
          </cell>
        </row>
        <row r="133">
          <cell r="F133" t="str">
            <v>4.13.01</v>
          </cell>
          <cell r="H133" t="str">
            <v>JALAN KABUPATEN LOKAL</v>
          </cell>
          <cell r="I133" t="str">
            <v>04.13.01.03.06</v>
          </cell>
          <cell r="K133" t="str">
            <v>ASPAL PENETRASI</v>
          </cell>
          <cell r="L133" t="str">
            <v>200</v>
          </cell>
          <cell r="O133" t="str">
            <v>JALAN IMAM BONJOL CERENTI</v>
          </cell>
          <cell r="P133">
            <v>2001</v>
          </cell>
          <cell r="S133" t="str">
            <v>12.04.06.05.01.00</v>
          </cell>
          <cell r="T133" t="str">
            <v>APBD</v>
          </cell>
          <cell r="U133">
            <v>175500000</v>
          </cell>
          <cell r="V133" t="str">
            <v>B</v>
          </cell>
        </row>
        <row r="134">
          <cell r="E134" t="str">
            <v>85.1</v>
          </cell>
          <cell r="F134" t="str">
            <v>4.13.01</v>
          </cell>
          <cell r="H134" t="str">
            <v>JALAN KABUPATEN LOKAL</v>
          </cell>
          <cell r="I134" t="str">
            <v>04.13.01.03.06</v>
          </cell>
          <cell r="K134" t="str">
            <v>TANAH</v>
          </cell>
          <cell r="L134">
            <v>60000</v>
          </cell>
          <cell r="M134">
            <v>8</v>
          </cell>
          <cell r="N134">
            <v>480000</v>
          </cell>
          <cell r="O134" t="str">
            <v>CENGAR - KOTO BENAI</v>
          </cell>
          <cell r="P134">
            <v>2001</v>
          </cell>
          <cell r="S134" t="str">
            <v>12.04.06.05.01.00</v>
          </cell>
          <cell r="T134" t="str">
            <v>APBD</v>
          </cell>
          <cell r="U134">
            <v>3360000000</v>
          </cell>
          <cell r="V134" t="str">
            <v>B</v>
          </cell>
        </row>
        <row r="135">
          <cell r="E135" t="str">
            <v>86.1</v>
          </cell>
          <cell r="F135" t="str">
            <v>4.13.01</v>
          </cell>
          <cell r="H135" t="str">
            <v>JALAN KABUPATEN LOKAL</v>
          </cell>
          <cell r="I135" t="str">
            <v>04.13.01.03.06</v>
          </cell>
          <cell r="K135" t="str">
            <v>BATU PECAH / MACADAM</v>
          </cell>
          <cell r="L135">
            <v>5000</v>
          </cell>
          <cell r="M135">
            <v>7</v>
          </cell>
          <cell r="N135">
            <v>35000</v>
          </cell>
          <cell r="O135" t="str">
            <v>PANTAI - AIR BULUH</v>
          </cell>
          <cell r="P135">
            <v>2001</v>
          </cell>
          <cell r="S135" t="str">
            <v>12.04.06.05.01.00</v>
          </cell>
          <cell r="T135" t="str">
            <v>APBD</v>
          </cell>
          <cell r="U135">
            <v>2080000000</v>
          </cell>
          <cell r="V135" t="str">
            <v>B</v>
          </cell>
        </row>
        <row r="136">
          <cell r="E136" t="str">
            <v>299.1</v>
          </cell>
          <cell r="F136" t="str">
            <v>4.13.01</v>
          </cell>
          <cell r="H136" t="str">
            <v>JALAN KABUPATEN LOKAL</v>
          </cell>
          <cell r="I136" t="str">
            <v>04.13.01.03.06</v>
          </cell>
          <cell r="K136" t="str">
            <v>BATU PECAH / MACADAM</v>
          </cell>
          <cell r="L136" t="str">
            <v>1300</v>
          </cell>
          <cell r="M136">
            <v>7</v>
          </cell>
          <cell r="N136">
            <v>9100</v>
          </cell>
          <cell r="O136" t="str">
            <v>BANJAR NAN TIGO - PASAR INUMAN</v>
          </cell>
          <cell r="P136">
            <v>2001</v>
          </cell>
          <cell r="S136" t="str">
            <v>12.04.06.05.01.00</v>
          </cell>
          <cell r="T136" t="str">
            <v>APBD</v>
          </cell>
          <cell r="U136">
            <v>980850000</v>
          </cell>
          <cell r="V136" t="str">
            <v>B</v>
          </cell>
        </row>
        <row r="137">
          <cell r="E137" t="str">
            <v>301.1</v>
          </cell>
          <cell r="F137" t="str">
            <v>4.13.01</v>
          </cell>
          <cell r="H137" t="str">
            <v>JALAN KABUPATEN LOKAL</v>
          </cell>
          <cell r="I137" t="str">
            <v>04.13.01.03.06</v>
          </cell>
          <cell r="K137" t="str">
            <v>TANAH</v>
          </cell>
          <cell r="L137" t="str">
            <v>3000</v>
          </cell>
          <cell r="O137" t="str">
            <v>INUMAN - BEDENG SUKURAN</v>
          </cell>
          <cell r="P137">
            <v>2001</v>
          </cell>
          <cell r="S137" t="str">
            <v>12.04.06.05.01.00</v>
          </cell>
          <cell r="T137" t="str">
            <v>APBD</v>
          </cell>
          <cell r="U137">
            <v>506250000</v>
          </cell>
          <cell r="V137" t="str">
            <v>KB</v>
          </cell>
        </row>
        <row r="138">
          <cell r="E138" t="str">
            <v>296.1</v>
          </cell>
          <cell r="F138" t="str">
            <v>4.13.01</v>
          </cell>
          <cell r="H138" t="str">
            <v>JALAN KABUPATEN LOKAL</v>
          </cell>
          <cell r="I138" t="str">
            <v>04.13.01.03.06</v>
          </cell>
          <cell r="K138" t="str">
            <v>BATU PECAH / MACADAM</v>
          </cell>
          <cell r="L138">
            <v>3300</v>
          </cell>
          <cell r="O138" t="str">
            <v>INUMAN - PL. BUSUK</v>
          </cell>
          <cell r="P138">
            <v>2001</v>
          </cell>
          <cell r="S138" t="str">
            <v>12.04.06.05.01.00</v>
          </cell>
          <cell r="T138" t="str">
            <v>APBD</v>
          </cell>
          <cell r="U138">
            <v>1108800000</v>
          </cell>
          <cell r="V138" t="str">
            <v>B</v>
          </cell>
        </row>
        <row r="139">
          <cell r="E139" t="str">
            <v>308.1</v>
          </cell>
          <cell r="F139" t="str">
            <v>4.13.01</v>
          </cell>
          <cell r="H139" t="str">
            <v>JALAN KABUPATEN LOKAL</v>
          </cell>
          <cell r="I139" t="str">
            <v>04.13.01.03.06</v>
          </cell>
          <cell r="K139" t="str">
            <v>BATU PECAH / MACADAM</v>
          </cell>
          <cell r="L139" t="str">
            <v>3400</v>
          </cell>
          <cell r="M139">
            <v>7</v>
          </cell>
          <cell r="N139">
            <v>23800</v>
          </cell>
          <cell r="O139" t="str">
            <v>DESA PULAU SIPAN - PULAU PANJANG</v>
          </cell>
          <cell r="P139">
            <v>2001</v>
          </cell>
          <cell r="S139" t="str">
            <v>12.04.06.05.01.00</v>
          </cell>
          <cell r="T139" t="str">
            <v>APBD</v>
          </cell>
          <cell r="U139">
            <v>1142400000</v>
          </cell>
          <cell r="V139" t="str">
            <v>B</v>
          </cell>
        </row>
        <row r="140">
          <cell r="E140" t="str">
            <v>307.1</v>
          </cell>
          <cell r="F140" t="str">
            <v>4.13.01</v>
          </cell>
          <cell r="H140" t="str">
            <v>JALAN KABUPATEN LOKAL</v>
          </cell>
          <cell r="I140" t="str">
            <v>04.13.01.03.06</v>
          </cell>
          <cell r="K140" t="str">
            <v>TANAH</v>
          </cell>
          <cell r="L140" t="str">
            <v>2400</v>
          </cell>
          <cell r="M140">
            <v>7</v>
          </cell>
          <cell r="N140">
            <v>16800</v>
          </cell>
          <cell r="O140" t="str">
            <v>DESA PULAU PANJANG - PULAU PANJANG HILIR</v>
          </cell>
          <cell r="P140">
            <v>2001</v>
          </cell>
          <cell r="S140" t="str">
            <v>12.04.06.05.01.00</v>
          </cell>
          <cell r="T140" t="str">
            <v>APBD</v>
          </cell>
          <cell r="U140">
            <v>913733028</v>
          </cell>
          <cell r="V140" t="str">
            <v>B</v>
          </cell>
        </row>
        <row r="141">
          <cell r="E141" t="str">
            <v>307.2</v>
          </cell>
          <cell r="F141" t="str">
            <v>4.13.01</v>
          </cell>
          <cell r="H141" t="str">
            <v>PEMBANGUNAN JALAN DESA PULAU PANJANG CERENTI</v>
          </cell>
          <cell r="I141" t="str">
            <v>04.13.01.03.06</v>
          </cell>
          <cell r="O141" t="str">
            <v>DESA PULAU PANJANG CERENTI</v>
          </cell>
          <cell r="P141">
            <v>2015</v>
          </cell>
          <cell r="T141" t="str">
            <v>APBD</v>
          </cell>
          <cell r="U141">
            <v>191639680</v>
          </cell>
        </row>
        <row r="142">
          <cell r="E142" t="str">
            <v>161.1</v>
          </cell>
          <cell r="F142" t="str">
            <v>4.13.01</v>
          </cell>
          <cell r="H142" t="str">
            <v>JALAN BENAI - KOTO RAJO - PULAU JAMBU (DESA PL. PANJANG HILIR)</v>
          </cell>
          <cell r="I142" t="str">
            <v>04.13.01.03.06</v>
          </cell>
          <cell r="K142" t="str">
            <v>ASPAL HOTMIX</v>
          </cell>
          <cell r="L142">
            <v>2300</v>
          </cell>
          <cell r="O142" t="str">
            <v>BENAI - KOTO RAJO - PULAU JAMBU</v>
          </cell>
          <cell r="P142">
            <v>2001</v>
          </cell>
          <cell r="S142" t="str">
            <v>12.04.06.05.01.00</v>
          </cell>
          <cell r="T142" t="str">
            <v>APBD</v>
          </cell>
          <cell r="U142">
            <v>15371093732.342295</v>
          </cell>
          <cell r="V142" t="str">
            <v>B</v>
          </cell>
        </row>
        <row r="143">
          <cell r="E143" t="str">
            <v>161.2</v>
          </cell>
          <cell r="F143" t="str">
            <v>4.13.01</v>
          </cell>
          <cell r="H143" t="str">
            <v>PENINGKATAN JALAN BENAI - KOTO KAJO - PL. JAMBU</v>
          </cell>
          <cell r="I143" t="str">
            <v>04.13.01.03.06</v>
          </cell>
          <cell r="O143" t="str">
            <v>BENAI - KOTO RAJO - PULAU JAMBU</v>
          </cell>
          <cell r="P143">
            <v>2015</v>
          </cell>
          <cell r="T143" t="str">
            <v>APBD</v>
          </cell>
          <cell r="U143">
            <v>2122086666</v>
          </cell>
        </row>
        <row r="144">
          <cell r="E144" t="str">
            <v>161.3</v>
          </cell>
          <cell r="F144" t="str">
            <v>4.13.01</v>
          </cell>
          <cell r="H144" t="str">
            <v>PENINGKATAN JLN BENAI - KOTO RAJO - PL. JAMBU</v>
          </cell>
          <cell r="I144" t="str">
            <v>04.13.01.03.06</v>
          </cell>
          <cell r="O144" t="str">
            <v>BENAI - KOTO RAJO - PULAU JAMBU</v>
          </cell>
          <cell r="P144">
            <v>2015</v>
          </cell>
          <cell r="T144" t="str">
            <v>APBD</v>
          </cell>
          <cell r="U144">
            <v>6147420832.6300564</v>
          </cell>
        </row>
        <row r="145">
          <cell r="E145" t="str">
            <v>161.4</v>
          </cell>
          <cell r="F145" t="str">
            <v>4.13.01</v>
          </cell>
          <cell r="H145" t="str">
            <v>PENINGKATAN JALAN BENAI - KOTO RAJO - PL. JAMBU (ASPAL) (1,7 KM)</v>
          </cell>
          <cell r="I145" t="str">
            <v>04.13.01.03.06</v>
          </cell>
          <cell r="O145" t="str">
            <v>BENAI - KOTO RAJO - PULAU JAMBU</v>
          </cell>
          <cell r="P145">
            <v>2016</v>
          </cell>
          <cell r="T145" t="str">
            <v>APBD</v>
          </cell>
          <cell r="U145">
            <v>4070073728.3230543</v>
          </cell>
        </row>
        <row r="146">
          <cell r="E146" t="str">
            <v>180.1</v>
          </cell>
          <cell r="F146" t="str">
            <v>4.13.01</v>
          </cell>
          <cell r="H146" t="str">
            <v>JALAN KABUPATEN LOKAL</v>
          </cell>
          <cell r="I146" t="str">
            <v>04.13.01.03.06</v>
          </cell>
          <cell r="K146" t="str">
            <v>ASPAL HOTMIX</v>
          </cell>
          <cell r="L146">
            <v>2800</v>
          </cell>
          <cell r="M146">
            <v>7</v>
          </cell>
          <cell r="N146">
            <v>19600</v>
          </cell>
          <cell r="O146" t="str">
            <v>TUGU PULAI - PAUH ANGIT</v>
          </cell>
          <cell r="P146">
            <v>2001</v>
          </cell>
          <cell r="S146" t="str">
            <v>12.04.06.05.01.00</v>
          </cell>
          <cell r="T146" t="str">
            <v>APBD</v>
          </cell>
          <cell r="U146">
            <v>2058000000</v>
          </cell>
          <cell r="V146" t="str">
            <v>B</v>
          </cell>
        </row>
        <row r="147">
          <cell r="E147" t="str">
            <v>310.1</v>
          </cell>
          <cell r="F147" t="str">
            <v>4.13.01</v>
          </cell>
          <cell r="H147" t="str">
            <v>JALAN KABUPATEN LOKAL</v>
          </cell>
          <cell r="I147" t="str">
            <v>04.13.01.03.06</v>
          </cell>
          <cell r="K147" t="str">
            <v>BATU PECAH / MACADAM</v>
          </cell>
          <cell r="L147">
            <v>65000</v>
          </cell>
          <cell r="M147">
            <v>7</v>
          </cell>
          <cell r="N147">
            <v>455000</v>
          </cell>
          <cell r="O147" t="str">
            <v>JALAN RAPP - SITUGAL</v>
          </cell>
          <cell r="P147">
            <v>2001</v>
          </cell>
          <cell r="S147" t="str">
            <v>12.04.06.05.01.00</v>
          </cell>
          <cell r="T147" t="str">
            <v>APBD</v>
          </cell>
          <cell r="U147">
            <v>2016000000</v>
          </cell>
          <cell r="V147" t="str">
            <v>KB</v>
          </cell>
        </row>
        <row r="148">
          <cell r="E148" t="str">
            <v>309.1</v>
          </cell>
          <cell r="F148" t="str">
            <v>4.13.01</v>
          </cell>
          <cell r="H148" t="str">
            <v>JALAN KABUPATEN LOKAL</v>
          </cell>
          <cell r="I148" t="str">
            <v>04.13.01.03.06</v>
          </cell>
          <cell r="K148" t="str">
            <v>BATU PECAH / MACADAM</v>
          </cell>
          <cell r="L148" t="str">
            <v>3500</v>
          </cell>
          <cell r="M148">
            <v>7</v>
          </cell>
          <cell r="N148">
            <v>24500</v>
          </cell>
          <cell r="O148" t="str">
            <v>DESA SIGARUNTANG - RUAS 208</v>
          </cell>
          <cell r="P148">
            <v>2001</v>
          </cell>
          <cell r="S148" t="str">
            <v>12.04.06.05.01.00</v>
          </cell>
          <cell r="T148" t="str">
            <v>APBD</v>
          </cell>
          <cell r="U148">
            <v>1176000000</v>
          </cell>
          <cell r="V148" t="str">
            <v>B</v>
          </cell>
        </row>
        <row r="149">
          <cell r="E149" t="str">
            <v>164.1</v>
          </cell>
          <cell r="F149" t="str">
            <v>4.13.01</v>
          </cell>
          <cell r="H149" t="str">
            <v>JALAN KABUPATEN LOKAL</v>
          </cell>
          <cell r="I149" t="str">
            <v>04.13.01.03.06</v>
          </cell>
          <cell r="K149" t="str">
            <v>ASPAL HOTMIX</v>
          </cell>
          <cell r="L149" t="str">
            <v>44000</v>
          </cell>
          <cell r="O149" t="str">
            <v>PANGEAN - BTS INUMAN</v>
          </cell>
          <cell r="P149">
            <v>2001</v>
          </cell>
          <cell r="S149" t="str">
            <v>12.04.06.05.01.00</v>
          </cell>
          <cell r="T149" t="str">
            <v>APBD</v>
          </cell>
          <cell r="U149">
            <v>1848000000</v>
          </cell>
          <cell r="V149" t="str">
            <v>B</v>
          </cell>
        </row>
        <row r="150">
          <cell r="E150" t="str">
            <v>165.1</v>
          </cell>
          <cell r="F150" t="str">
            <v>4.13.01</v>
          </cell>
          <cell r="H150" t="str">
            <v>JALAN KABUPATEN LOKAL</v>
          </cell>
          <cell r="I150" t="str">
            <v>04.13.01.03.06</v>
          </cell>
          <cell r="K150" t="str">
            <v>ASPAL HOTMIX</v>
          </cell>
          <cell r="L150" t="str">
            <v>35000</v>
          </cell>
          <cell r="O150" t="str">
            <v>SAKO - TRANS SKP II</v>
          </cell>
          <cell r="P150">
            <v>2001</v>
          </cell>
          <cell r="S150" t="str">
            <v>12.04.06.05.01.00</v>
          </cell>
          <cell r="T150" t="str">
            <v>APBD</v>
          </cell>
          <cell r="U150">
            <v>4200000000</v>
          </cell>
          <cell r="V150" t="str">
            <v>KB</v>
          </cell>
        </row>
        <row r="151">
          <cell r="E151" t="str">
            <v>165.2</v>
          </cell>
          <cell r="F151" t="str">
            <v>4.13.01</v>
          </cell>
          <cell r="H151" t="str">
            <v>JALAN KABUPATEN LOKAL</v>
          </cell>
          <cell r="I151" t="str">
            <v>04.13.01.03.06</v>
          </cell>
          <cell r="K151" t="str">
            <v>BATU PECAH / MACADAM</v>
          </cell>
          <cell r="L151" t="str">
            <v>35000</v>
          </cell>
          <cell r="O151" t="str">
            <v>SAKO - TRANS SKP II</v>
          </cell>
          <cell r="P151">
            <v>2001</v>
          </cell>
          <cell r="S151" t="str">
            <v>12.04.06.05.01.00</v>
          </cell>
          <cell r="T151" t="str">
            <v>APBD</v>
          </cell>
          <cell r="U151">
            <v>4992000000</v>
          </cell>
          <cell r="V151" t="str">
            <v>B</v>
          </cell>
        </row>
        <row r="152">
          <cell r="E152" t="str">
            <v>233.1</v>
          </cell>
          <cell r="F152" t="str">
            <v>4.13.01</v>
          </cell>
          <cell r="H152" t="str">
            <v>JALAN KABUPATEN LOKAL</v>
          </cell>
          <cell r="I152" t="str">
            <v>04.13.01.03.06</v>
          </cell>
          <cell r="K152" t="str">
            <v>ASPAL HOTMIX</v>
          </cell>
          <cell r="L152" t="str">
            <v>10000</v>
          </cell>
          <cell r="M152">
            <v>8</v>
          </cell>
          <cell r="N152">
            <v>28000</v>
          </cell>
          <cell r="O152" t="str">
            <v>SIMPANG KEBUN LADO - SEI SIRIH</v>
          </cell>
          <cell r="P152">
            <v>2001</v>
          </cell>
          <cell r="S152" t="str">
            <v>12.04.06.05.01.00</v>
          </cell>
          <cell r="T152" t="str">
            <v>APBD</v>
          </cell>
          <cell r="U152">
            <v>8400000000</v>
          </cell>
          <cell r="V152" t="str">
            <v>B</v>
          </cell>
        </row>
        <row r="153">
          <cell r="E153" t="str">
            <v>197.1</v>
          </cell>
          <cell r="F153" t="str">
            <v>4.13.01</v>
          </cell>
          <cell r="H153" t="str">
            <v>JALAN KABUPATEN LOKAL</v>
          </cell>
          <cell r="I153" t="str">
            <v>04.13.01.03.06</v>
          </cell>
          <cell r="K153" t="str">
            <v>ASPAL HOTMIX</v>
          </cell>
          <cell r="L153">
            <v>14000</v>
          </cell>
          <cell r="M153">
            <v>8</v>
          </cell>
          <cell r="N153">
            <v>112000</v>
          </cell>
          <cell r="O153" t="str">
            <v>LOGAS - AIR MAS</v>
          </cell>
          <cell r="P153">
            <v>2001</v>
          </cell>
          <cell r="S153" t="str">
            <v>12.04.06.05.01.00</v>
          </cell>
          <cell r="T153" t="str">
            <v>APBD</v>
          </cell>
          <cell r="U153">
            <v>12022715750</v>
          </cell>
          <cell r="V153" t="str">
            <v>KB</v>
          </cell>
        </row>
        <row r="154">
          <cell r="F154" t="str">
            <v>4.13.01</v>
          </cell>
          <cell r="H154" t="str">
            <v>JALAN KABUPATEN LOKAL</v>
          </cell>
          <cell r="I154" t="str">
            <v>04.13.01.03.06</v>
          </cell>
          <cell r="K154" t="str">
            <v>SEMEN/BETON</v>
          </cell>
          <cell r="L154" t="str">
            <v>2000</v>
          </cell>
          <cell r="O154" t="str">
            <v>UJUNG TANJUNG - PULAU KALIMANTING</v>
          </cell>
          <cell r="P154">
            <v>2001</v>
          </cell>
          <cell r="S154" t="str">
            <v>12.04.06.05.01.00</v>
          </cell>
          <cell r="T154" t="str">
            <v>APBD</v>
          </cell>
          <cell r="U154">
            <v>1300000000</v>
          </cell>
          <cell r="V154" t="str">
            <v>B</v>
          </cell>
        </row>
        <row r="155">
          <cell r="E155" t="str">
            <v>189.1</v>
          </cell>
          <cell r="F155" t="str">
            <v>4.13.01</v>
          </cell>
          <cell r="H155" t="str">
            <v>JALAN KABUPATEN LOKAL</v>
          </cell>
          <cell r="I155" t="str">
            <v>04.13.01.03.06</v>
          </cell>
          <cell r="K155" t="str">
            <v>BATU PECAH / MACADAM</v>
          </cell>
          <cell r="L155">
            <v>25000</v>
          </cell>
          <cell r="M155">
            <v>8</v>
          </cell>
          <cell r="N155">
            <v>200000</v>
          </cell>
          <cell r="O155" t="str">
            <v>JALAN PANGKALAN INDARUNG-SIMP SUMPU</v>
          </cell>
          <cell r="P155">
            <v>2001</v>
          </cell>
          <cell r="S155" t="str">
            <v>12.04.06.05.01.00</v>
          </cell>
          <cell r="T155" t="str">
            <v>APBD</v>
          </cell>
          <cell r="U155">
            <v>14400000000</v>
          </cell>
          <cell r="V155" t="str">
            <v>B</v>
          </cell>
        </row>
        <row r="156">
          <cell r="E156" t="str">
            <v>229.1</v>
          </cell>
          <cell r="F156" t="str">
            <v>4.13.01</v>
          </cell>
          <cell r="H156" t="str">
            <v>JALAN KABUPATEN LOKAL</v>
          </cell>
          <cell r="I156" t="str">
            <v>04.13.01.03.06</v>
          </cell>
          <cell r="K156" t="str">
            <v>ASPAL HOTMIX</v>
          </cell>
          <cell r="L156" t="str">
            <v>15400</v>
          </cell>
          <cell r="O156" t="str">
            <v>SIMPANG HANDOYO</v>
          </cell>
          <cell r="P156">
            <v>2001</v>
          </cell>
          <cell r="S156" t="str">
            <v>12.04.06.05.01.00</v>
          </cell>
          <cell r="T156" t="str">
            <v>APBD</v>
          </cell>
          <cell r="U156">
            <v>16170000000</v>
          </cell>
          <cell r="V156" t="str">
            <v>B</v>
          </cell>
        </row>
        <row r="157">
          <cell r="F157" t="str">
            <v>4.13.01</v>
          </cell>
          <cell r="H157" t="str">
            <v>JALAN KABUPATEN LOKAL</v>
          </cell>
          <cell r="I157" t="str">
            <v>04.13.01.03.06</v>
          </cell>
          <cell r="K157" t="str">
            <v>ASPAL PENETRASI</v>
          </cell>
          <cell r="L157" t="str">
            <v>1300</v>
          </cell>
          <cell r="O157" t="str">
            <v>JALAN SHEH AHMED BUDAN</v>
          </cell>
          <cell r="P157">
            <v>2001</v>
          </cell>
          <cell r="S157" t="str">
            <v>12.04.06.05.01.00</v>
          </cell>
          <cell r="T157" t="str">
            <v>APBD</v>
          </cell>
          <cell r="U157">
            <v>819000000</v>
          </cell>
          <cell r="V157" t="str">
            <v>KB</v>
          </cell>
        </row>
        <row r="158">
          <cell r="F158" t="str">
            <v>4.13.01</v>
          </cell>
          <cell r="H158" t="str">
            <v>JALAN KABUPATEN LOKAL</v>
          </cell>
          <cell r="I158" t="str">
            <v>04.13.01.03.06</v>
          </cell>
          <cell r="K158" t="str">
            <v>ASPAL PENETRASI</v>
          </cell>
          <cell r="L158" t="str">
            <v>450</v>
          </cell>
          <cell r="O158" t="str">
            <v>JALAN PADAT KARYA</v>
          </cell>
          <cell r="P158">
            <v>2001</v>
          </cell>
          <cell r="S158" t="str">
            <v>12.04.06.05.01.00</v>
          </cell>
          <cell r="T158" t="str">
            <v>APBD</v>
          </cell>
          <cell r="U158">
            <v>303750000</v>
          </cell>
          <cell r="V158" t="str">
            <v>B</v>
          </cell>
        </row>
        <row r="159">
          <cell r="F159" t="str">
            <v>4.13.01</v>
          </cell>
          <cell r="H159" t="str">
            <v>JALAN KABUPATEN LOKAL</v>
          </cell>
          <cell r="I159" t="str">
            <v>04.13.01.03.06</v>
          </cell>
          <cell r="K159" t="str">
            <v>BATU PECAH / MACADAM</v>
          </cell>
          <cell r="L159" t="str">
            <v>30000</v>
          </cell>
          <cell r="O159" t="str">
            <v>JALAN PANGKALAN INDARUNG</v>
          </cell>
          <cell r="P159">
            <v>2001</v>
          </cell>
          <cell r="S159" t="str">
            <v>12.04.06.05.01.00</v>
          </cell>
          <cell r="T159" t="str">
            <v>APBD</v>
          </cell>
          <cell r="U159">
            <v>17280000000</v>
          </cell>
          <cell r="V159" t="str">
            <v>KB</v>
          </cell>
        </row>
        <row r="160">
          <cell r="F160" t="str">
            <v>4.13.01</v>
          </cell>
          <cell r="H160" t="str">
            <v>JALAN KABUPATEN LOKAL</v>
          </cell>
          <cell r="I160" t="str">
            <v>04.13.01.03.06</v>
          </cell>
          <cell r="K160" t="str">
            <v>ASPAL HOTMIX</v>
          </cell>
          <cell r="L160" t="str">
            <v>29000</v>
          </cell>
          <cell r="O160" t="str">
            <v>JALAN SUDIRMAN</v>
          </cell>
          <cell r="P160">
            <v>2001</v>
          </cell>
          <cell r="S160" t="str">
            <v>12.04.06.05.01.00</v>
          </cell>
          <cell r="T160" t="str">
            <v>APBN</v>
          </cell>
          <cell r="U160">
            <v>56840000000</v>
          </cell>
          <cell r="V160" t="str">
            <v>B</v>
          </cell>
        </row>
        <row r="161">
          <cell r="E161" t="str">
            <v>244.1</v>
          </cell>
          <cell r="F161" t="str">
            <v>4.13.01</v>
          </cell>
          <cell r="H161" t="str">
            <v>JALAN KABUPATEN LOKAL</v>
          </cell>
          <cell r="I161" t="str">
            <v>04.13.01.03.06</v>
          </cell>
          <cell r="K161" t="str">
            <v>ASPAL HOTMIX</v>
          </cell>
          <cell r="L161">
            <v>25000</v>
          </cell>
          <cell r="N161">
            <v>178300</v>
          </cell>
          <cell r="O161" t="str">
            <v>KOTO BARU - SUKA MAJU</v>
          </cell>
          <cell r="P161">
            <v>2001</v>
          </cell>
          <cell r="S161" t="str">
            <v>12.04.06.05.01.00</v>
          </cell>
          <cell r="T161" t="str">
            <v>APBD</v>
          </cell>
          <cell r="U161">
            <v>15288000000</v>
          </cell>
          <cell r="V161" t="str">
            <v>B</v>
          </cell>
        </row>
        <row r="162">
          <cell r="E162" t="str">
            <v>237.1</v>
          </cell>
          <cell r="F162" t="str">
            <v>4.13.01</v>
          </cell>
          <cell r="H162" t="str">
            <v>JALAN KABUPATEN LOKAL</v>
          </cell>
          <cell r="I162" t="str">
            <v>04.13.01.03.06</v>
          </cell>
          <cell r="K162" t="str">
            <v>BATU PECAH / MACADAM</v>
          </cell>
          <cell r="L162">
            <v>17000</v>
          </cell>
          <cell r="M162">
            <v>8</v>
          </cell>
          <cell r="N162">
            <v>136000</v>
          </cell>
          <cell r="O162" t="str">
            <v>SIMPANG KORAN - SUKA MAJU</v>
          </cell>
          <cell r="P162">
            <v>2001</v>
          </cell>
          <cell r="S162" t="str">
            <v>12.04.06.05.01.00</v>
          </cell>
          <cell r="T162" t="str">
            <v>APBD</v>
          </cell>
          <cell r="U162">
            <v>11424000000</v>
          </cell>
          <cell r="V162" t="str">
            <v>B</v>
          </cell>
        </row>
        <row r="163">
          <cell r="E163" t="str">
            <v>236.1</v>
          </cell>
          <cell r="F163" t="str">
            <v>4.13.01</v>
          </cell>
          <cell r="H163" t="str">
            <v>JALAN KABUPATEN LOKAL</v>
          </cell>
          <cell r="I163" t="str">
            <v>04.13.01.03.06</v>
          </cell>
          <cell r="K163" t="str">
            <v>ASPAL HOTMIX</v>
          </cell>
          <cell r="L163">
            <v>16000</v>
          </cell>
          <cell r="M163">
            <v>8</v>
          </cell>
          <cell r="N163">
            <v>128000</v>
          </cell>
          <cell r="O163" t="str">
            <v>SIMPANG PETAI - SIMPANG 4 PT WANASARI</v>
          </cell>
          <cell r="P163">
            <v>2001</v>
          </cell>
          <cell r="S163" t="str">
            <v>12.04.06.05.01.00</v>
          </cell>
          <cell r="T163" t="str">
            <v>APBD</v>
          </cell>
          <cell r="U163">
            <v>15680000000</v>
          </cell>
          <cell r="V163" t="str">
            <v>B</v>
          </cell>
        </row>
        <row r="164">
          <cell r="E164" t="str">
            <v>238.1</v>
          </cell>
          <cell r="F164" t="str">
            <v>4.13.01</v>
          </cell>
          <cell r="H164" t="str">
            <v>JALAN SIMPANG RAYA-SEI. BULUH (ASPAL)</v>
          </cell>
          <cell r="I164" t="str">
            <v>04.13.01.03.06</v>
          </cell>
          <cell r="K164" t="str">
            <v>Aspal</v>
          </cell>
          <cell r="L164">
            <v>2000</v>
          </cell>
          <cell r="M164">
            <v>8</v>
          </cell>
          <cell r="N164">
            <v>16000</v>
          </cell>
          <cell r="O164" t="str">
            <v>SIMPANG RAYA - SEI. BULUH</v>
          </cell>
          <cell r="P164">
            <v>2001</v>
          </cell>
          <cell r="S164" t="str">
            <v>12.04.06.05.01.00</v>
          </cell>
          <cell r="T164" t="str">
            <v>APBD</v>
          </cell>
          <cell r="U164">
            <v>3060956544</v>
          </cell>
          <cell r="V164" t="str">
            <v>B</v>
          </cell>
        </row>
        <row r="165">
          <cell r="F165" t="str">
            <v>4.13.01</v>
          </cell>
          <cell r="H165" t="str">
            <v>JALAN KABUPATEN LOKAL</v>
          </cell>
          <cell r="I165" t="str">
            <v>04.13.01.03.06</v>
          </cell>
          <cell r="K165" t="str">
            <v>BATU PECAH / MACADAM</v>
          </cell>
          <cell r="L165" t="str">
            <v>8000</v>
          </cell>
          <cell r="O165" t="str">
            <v>SIMPANG MUARO BAHAN - MUARO BAHAN</v>
          </cell>
          <cell r="P165">
            <v>2001</v>
          </cell>
          <cell r="S165" t="str">
            <v>12.04.06.05.01.00</v>
          </cell>
          <cell r="T165" t="str">
            <v>APBD</v>
          </cell>
          <cell r="U165">
            <v>4992000000</v>
          </cell>
          <cell r="V165" t="str">
            <v>B</v>
          </cell>
        </row>
        <row r="166">
          <cell r="E166" t="str">
            <v>118.1</v>
          </cell>
          <cell r="F166" t="str">
            <v>4.13.01</v>
          </cell>
          <cell r="H166" t="str">
            <v>JALAN LUBUK TERENTANG-PISANG BEREBUS (ASPAL)</v>
          </cell>
          <cell r="I166" t="str">
            <v>04.13.01.03.06</v>
          </cell>
          <cell r="K166" t="str">
            <v>Aspal</v>
          </cell>
          <cell r="L166">
            <v>4000</v>
          </cell>
          <cell r="M166">
            <v>7</v>
          </cell>
          <cell r="N166">
            <v>28000</v>
          </cell>
          <cell r="O166" t="str">
            <v>LUBUK TERENTANG-PISANG BEREBUS</v>
          </cell>
          <cell r="P166">
            <v>2001</v>
          </cell>
          <cell r="S166" t="str">
            <v>12.04.06.05.01..00</v>
          </cell>
          <cell r="T166" t="str">
            <v>APBD</v>
          </cell>
          <cell r="U166">
            <v>4302632417</v>
          </cell>
          <cell r="V166" t="str">
            <v>B</v>
          </cell>
        </row>
        <row r="167">
          <cell r="F167" t="str">
            <v>4.13.01</v>
          </cell>
          <cell r="H167" t="str">
            <v>JALAN KABUPATEN LOKAL</v>
          </cell>
          <cell r="I167" t="str">
            <v>04.13.01.03.06</v>
          </cell>
          <cell r="K167" t="str">
            <v>ASPAL PENETRASI</v>
          </cell>
          <cell r="L167" t="str">
            <v>3000</v>
          </cell>
          <cell r="O167" t="str">
            <v>KAMPUNG BARU TOAR-JP KM 1785000</v>
          </cell>
          <cell r="P167">
            <v>2001</v>
          </cell>
          <cell r="S167" t="str">
            <v>12.04.06.05.01..00</v>
          </cell>
          <cell r="T167" t="str">
            <v>APBD</v>
          </cell>
          <cell r="U167">
            <v>1755000000</v>
          </cell>
          <cell r="V167" t="str">
            <v>B</v>
          </cell>
        </row>
        <row r="168">
          <cell r="E168" t="str">
            <v>251.1</v>
          </cell>
          <cell r="F168" t="str">
            <v>4.13.01</v>
          </cell>
          <cell r="H168" t="str">
            <v>JALAN KABUPATEN LOKAL</v>
          </cell>
          <cell r="I168" t="str">
            <v>04.13.01.03.06</v>
          </cell>
          <cell r="K168" t="str">
            <v>BATU PECAH / MACADAM</v>
          </cell>
          <cell r="L168" t="str">
            <v>8000</v>
          </cell>
          <cell r="M168">
            <v>8</v>
          </cell>
          <cell r="N168">
            <v>64000</v>
          </cell>
          <cell r="O168" t="str">
            <v>BERINGIN JAYA - SUKA MAJU</v>
          </cell>
          <cell r="P168">
            <v>2001</v>
          </cell>
          <cell r="S168" t="str">
            <v>12.04.06.05.01.00</v>
          </cell>
          <cell r="T168" t="str">
            <v>APBD</v>
          </cell>
          <cell r="U168">
            <v>5376000000</v>
          </cell>
          <cell r="V168" t="str">
            <v>B</v>
          </cell>
        </row>
        <row r="169">
          <cell r="E169" t="str">
            <v>114.1</v>
          </cell>
          <cell r="F169" t="str">
            <v>4.13.01</v>
          </cell>
          <cell r="H169" t="str">
            <v>JALAN KABUPATEN LOKAL</v>
          </cell>
          <cell r="I169" t="str">
            <v>04.13.01.03.06</v>
          </cell>
          <cell r="K169" t="str">
            <v>BATU PECAH / MACADAM</v>
          </cell>
          <cell r="L169">
            <v>2400</v>
          </cell>
          <cell r="M169">
            <v>7</v>
          </cell>
          <cell r="N169">
            <v>16800</v>
          </cell>
          <cell r="O169" t="str">
            <v>KAMPUNG BARU TOAR-PENYEBRANGAN KRESEK</v>
          </cell>
          <cell r="P169">
            <v>2001</v>
          </cell>
          <cell r="S169" t="str">
            <v>12.04.06.05.01..00</v>
          </cell>
          <cell r="T169" t="str">
            <v>APBD</v>
          </cell>
          <cell r="U169">
            <v>998400000</v>
          </cell>
          <cell r="V169" t="str">
            <v>KB</v>
          </cell>
        </row>
        <row r="170">
          <cell r="F170" t="str">
            <v>4.13.01</v>
          </cell>
          <cell r="H170" t="str">
            <v>JALAN KABUPATEN LOKAL</v>
          </cell>
          <cell r="I170" t="str">
            <v>04.13.01.03.06</v>
          </cell>
          <cell r="K170" t="str">
            <v>BATU PECAH / MACADAM</v>
          </cell>
          <cell r="L170" t="str">
            <v>3000</v>
          </cell>
          <cell r="O170" t="str">
            <v>TOAR-GUNUNG</v>
          </cell>
          <cell r="P170">
            <v>2001</v>
          </cell>
          <cell r="S170" t="str">
            <v>12.04.06.05.01..00</v>
          </cell>
          <cell r="T170" t="str">
            <v>APBD</v>
          </cell>
          <cell r="U170">
            <v>1248000000</v>
          </cell>
          <cell r="V170" t="str">
            <v>B</v>
          </cell>
        </row>
        <row r="171">
          <cell r="E171" t="str">
            <v>116.1</v>
          </cell>
          <cell r="F171" t="str">
            <v>4.13.01</v>
          </cell>
          <cell r="H171" t="str">
            <v>JALAN KABUPATEN LOKAL</v>
          </cell>
          <cell r="I171" t="str">
            <v>04.13.01.03.06</v>
          </cell>
          <cell r="K171" t="str">
            <v>BATU PECAH / MACADAM</v>
          </cell>
          <cell r="L171">
            <v>3100</v>
          </cell>
          <cell r="M171">
            <v>7</v>
          </cell>
          <cell r="N171">
            <v>21700</v>
          </cell>
          <cell r="O171" t="str">
            <v>TEBERAU PANJANG-SEI KUANTAN</v>
          </cell>
          <cell r="P171">
            <v>2001</v>
          </cell>
          <cell r="S171" t="str">
            <v>12.04.06.05.01..00</v>
          </cell>
          <cell r="T171" t="str">
            <v>APBD</v>
          </cell>
          <cell r="U171">
            <v>1190400000</v>
          </cell>
          <cell r="V171" t="str">
            <v>B</v>
          </cell>
        </row>
        <row r="172">
          <cell r="E172" t="str">
            <v>182.1</v>
          </cell>
          <cell r="F172" t="str">
            <v>4.13.01</v>
          </cell>
          <cell r="H172" t="str">
            <v>JALAN KABUPATEN LOKAL</v>
          </cell>
          <cell r="I172" t="str">
            <v>04.13.01.03.06</v>
          </cell>
          <cell r="K172" t="str">
            <v>ASPAL PENETRASI</v>
          </cell>
          <cell r="L172" t="str">
            <v>1075</v>
          </cell>
          <cell r="M172">
            <v>7</v>
          </cell>
          <cell r="N172">
            <v>7525</v>
          </cell>
          <cell r="O172" t="str">
            <v>LOGAS TANAH DARAT-SEI RAMBAI</v>
          </cell>
          <cell r="P172">
            <v>2001</v>
          </cell>
          <cell r="S172" t="str">
            <v>12.04.06.05.01..00</v>
          </cell>
          <cell r="T172" t="str">
            <v>APBD</v>
          </cell>
          <cell r="U172">
            <v>580500000</v>
          </cell>
          <cell r="V172" t="str">
            <v>B</v>
          </cell>
        </row>
        <row r="173">
          <cell r="F173" t="str">
            <v>4.13.01</v>
          </cell>
          <cell r="H173" t="str">
            <v>JALAN KABUPATEN LOKAL</v>
          </cell>
          <cell r="I173" t="str">
            <v>04.13.01.03.06</v>
          </cell>
          <cell r="K173" t="str">
            <v>TANAH</v>
          </cell>
          <cell r="L173" t="str">
            <v>2900</v>
          </cell>
          <cell r="O173" t="str">
            <v>SEI RAMBAI-RAMBAHAN</v>
          </cell>
          <cell r="P173">
            <v>2001</v>
          </cell>
          <cell r="S173" t="str">
            <v>12.04.06.05.01..00</v>
          </cell>
          <cell r="T173" t="str">
            <v>APBD</v>
          </cell>
          <cell r="U173">
            <v>261000000</v>
          </cell>
          <cell r="V173" t="str">
            <v>B</v>
          </cell>
        </row>
        <row r="174">
          <cell r="F174" t="str">
            <v>4.13.01</v>
          </cell>
          <cell r="H174" t="str">
            <v>JALAN KABUPATEN LOKAL</v>
          </cell>
          <cell r="I174" t="str">
            <v>04.13.01.03.06</v>
          </cell>
          <cell r="K174" t="str">
            <v>ASPAL PENETRASI</v>
          </cell>
          <cell r="L174" t="str">
            <v>3900</v>
          </cell>
          <cell r="O174" t="str">
            <v>PERHENTIAN LUAS-TERATAK RENDAH</v>
          </cell>
          <cell r="P174">
            <v>2001</v>
          </cell>
          <cell r="S174" t="str">
            <v>12.04.06.05.01..00</v>
          </cell>
          <cell r="T174" t="str">
            <v>APBD</v>
          </cell>
          <cell r="U174">
            <v>3159000000</v>
          </cell>
          <cell r="V174" t="str">
            <v>B</v>
          </cell>
        </row>
        <row r="175">
          <cell r="E175" t="str">
            <v>184.1</v>
          </cell>
          <cell r="F175" t="str">
            <v>4.13.01</v>
          </cell>
          <cell r="H175" t="str">
            <v>JALAN KABUPATEN LOKAL</v>
          </cell>
          <cell r="I175" t="str">
            <v>04.13.01.03.06</v>
          </cell>
          <cell r="K175" t="str">
            <v>ASPAL PENETRASI</v>
          </cell>
          <cell r="L175">
            <v>17300</v>
          </cell>
          <cell r="M175">
            <v>8</v>
          </cell>
          <cell r="N175">
            <v>138400</v>
          </cell>
          <cell r="O175" t="str">
            <v>LOGAS TANAH DARAT-HULU TESO</v>
          </cell>
          <cell r="P175">
            <v>2001</v>
          </cell>
          <cell r="S175" t="str">
            <v>12.04.06.05.01..00</v>
          </cell>
          <cell r="T175" t="str">
            <v>APBD</v>
          </cell>
          <cell r="U175">
            <v>6552000000</v>
          </cell>
          <cell r="V175" t="str">
            <v>B</v>
          </cell>
        </row>
        <row r="176">
          <cell r="E176" t="str">
            <v>181.1</v>
          </cell>
          <cell r="F176" t="str">
            <v>4.13.01</v>
          </cell>
          <cell r="H176" t="str">
            <v>JALAN KABUPATEN LOKAL</v>
          </cell>
          <cell r="I176" t="str">
            <v>04.13.01.03.06</v>
          </cell>
          <cell r="K176" t="str">
            <v>TANAH</v>
          </cell>
          <cell r="L176">
            <v>4000</v>
          </cell>
          <cell r="M176">
            <v>7</v>
          </cell>
          <cell r="N176">
            <v>28000</v>
          </cell>
          <cell r="O176" t="str">
            <v>SIMP. RAMBAHAN-SEI RAMBAIHAN</v>
          </cell>
          <cell r="P176">
            <v>2001</v>
          </cell>
          <cell r="S176" t="str">
            <v>12.04.06.05.01..00</v>
          </cell>
          <cell r="T176" t="str">
            <v>APBD</v>
          </cell>
          <cell r="U176">
            <v>765000000</v>
          </cell>
          <cell r="V176" t="str">
            <v>B</v>
          </cell>
        </row>
        <row r="177">
          <cell r="F177" t="str">
            <v>4.13.01</v>
          </cell>
          <cell r="H177" t="str">
            <v>JALAN KABUPATEN LOKAL</v>
          </cell>
          <cell r="I177" t="str">
            <v>04.13.01.03.06</v>
          </cell>
          <cell r="K177" t="str">
            <v>ASPAL PENETRASI</v>
          </cell>
          <cell r="L177" t="str">
            <v>56000</v>
          </cell>
          <cell r="O177" t="str">
            <v xml:space="preserve"> LUBUK JAMBI - SEI BESAR</v>
          </cell>
          <cell r="P177">
            <v>2001</v>
          </cell>
          <cell r="S177" t="str">
            <v>12.04.06.05.01.00</v>
          </cell>
          <cell r="T177" t="str">
            <v>APBD</v>
          </cell>
          <cell r="U177">
            <v>6048000000</v>
          </cell>
          <cell r="V177" t="str">
            <v>B</v>
          </cell>
        </row>
        <row r="178">
          <cell r="E178" t="str">
            <v>186.1</v>
          </cell>
          <cell r="F178" t="str">
            <v>4.13.01</v>
          </cell>
          <cell r="H178" t="str">
            <v>JALAN KABUPATEN LOKAL</v>
          </cell>
          <cell r="I178" t="str">
            <v>04.13.01.03.06</v>
          </cell>
          <cell r="K178" t="str">
            <v>BATU PECAH / MACADAM</v>
          </cell>
          <cell r="L178" t="str">
            <v>5100</v>
          </cell>
          <cell r="M178">
            <v>8</v>
          </cell>
          <cell r="N178">
            <v>40800</v>
          </cell>
          <cell r="O178" t="str">
            <v>SAKO MARAGASARI-KUANTAN SAKO</v>
          </cell>
          <cell r="P178">
            <v>2001</v>
          </cell>
          <cell r="S178" t="str">
            <v>12.04.06.05.01.00</v>
          </cell>
          <cell r="T178" t="str">
            <v>APBD</v>
          </cell>
          <cell r="U178">
            <v>2937600000</v>
          </cell>
          <cell r="V178" t="str">
            <v>B</v>
          </cell>
        </row>
        <row r="179">
          <cell r="E179" t="str">
            <v>95.1</v>
          </cell>
          <cell r="F179" t="str">
            <v>4.13.01</v>
          </cell>
          <cell r="H179" t="str">
            <v>JALAN KABUPATEN LOKAL</v>
          </cell>
          <cell r="I179" t="str">
            <v>04.13.01.03.06</v>
          </cell>
          <cell r="K179" t="str">
            <v>TANAH</v>
          </cell>
          <cell r="L179">
            <v>4000</v>
          </cell>
          <cell r="M179">
            <v>7</v>
          </cell>
          <cell r="N179">
            <v>28000</v>
          </cell>
          <cell r="O179" t="str">
            <v>KASANG-BUKIT KAUMAN</v>
          </cell>
          <cell r="P179">
            <v>2001</v>
          </cell>
          <cell r="S179" t="str">
            <v>12.04.06.05.01..00</v>
          </cell>
          <cell r="T179" t="str">
            <v>APBD</v>
          </cell>
          <cell r="U179">
            <v>720000000</v>
          </cell>
          <cell r="V179" t="str">
            <v>B</v>
          </cell>
        </row>
        <row r="180">
          <cell r="E180" t="str">
            <v>96.1</v>
          </cell>
          <cell r="F180" t="str">
            <v>4.13.01</v>
          </cell>
          <cell r="H180" t="str">
            <v>JALAN KABUPATEN LOKAL</v>
          </cell>
          <cell r="I180" t="str">
            <v>04.13.01.03.06</v>
          </cell>
          <cell r="K180" t="str">
            <v>TANAH</v>
          </cell>
          <cell r="L180">
            <v>4000</v>
          </cell>
          <cell r="M180">
            <v>10</v>
          </cell>
          <cell r="N180">
            <v>40000</v>
          </cell>
          <cell r="O180" t="str">
            <v>KASANG-SIMP 4 CENGAR</v>
          </cell>
          <cell r="P180">
            <v>2001</v>
          </cell>
          <cell r="S180" t="str">
            <v>12.04.06.05.01..00</v>
          </cell>
          <cell r="T180" t="str">
            <v>APBD</v>
          </cell>
          <cell r="U180">
            <v>1080000000</v>
          </cell>
          <cell r="V180" t="str">
            <v>B</v>
          </cell>
        </row>
        <row r="181">
          <cell r="F181" t="str">
            <v>4.13.01</v>
          </cell>
          <cell r="H181" t="str">
            <v>JALAN KABUPATEN LOKAL</v>
          </cell>
          <cell r="I181" t="str">
            <v>04.13.01.03.06</v>
          </cell>
          <cell r="K181" t="str">
            <v>BATU PECAH / MACADAM</v>
          </cell>
          <cell r="L181" t="str">
            <v>1756</v>
          </cell>
          <cell r="O181" t="str">
            <v>PENGHUBUNG JEMBATAN CERENTI</v>
          </cell>
          <cell r="P181">
            <v>2001</v>
          </cell>
          <cell r="S181" t="str">
            <v>12.04.06.05.01.00</v>
          </cell>
          <cell r="T181" t="str">
            <v>APBD</v>
          </cell>
          <cell r="U181">
            <v>1011456000</v>
          </cell>
          <cell r="V181" t="str">
            <v>B</v>
          </cell>
        </row>
        <row r="182">
          <cell r="E182" t="str">
            <v>93.1</v>
          </cell>
          <cell r="F182" t="str">
            <v>4.13.01</v>
          </cell>
          <cell r="H182" t="str">
            <v>JALAN KABUPATEN LOKAL</v>
          </cell>
          <cell r="I182" t="str">
            <v>04.13.01.03.06</v>
          </cell>
          <cell r="K182" t="str">
            <v>ASPAL HOTMIX</v>
          </cell>
          <cell r="L182" t="str">
            <v>4000</v>
          </cell>
          <cell r="M182">
            <v>7</v>
          </cell>
          <cell r="N182">
            <v>28000</v>
          </cell>
          <cell r="O182" t="str">
            <v>SIMPANG KINALI-BUKIT KAUMAN</v>
          </cell>
          <cell r="P182">
            <v>2001</v>
          </cell>
          <cell r="S182" t="str">
            <v>12.04.06.05.01.00</v>
          </cell>
          <cell r="T182" t="str">
            <v>APBD</v>
          </cell>
          <cell r="U182">
            <v>3640000000</v>
          </cell>
          <cell r="V182" t="str">
            <v>B</v>
          </cell>
        </row>
        <row r="183">
          <cell r="E183" t="str">
            <v>112.1</v>
          </cell>
          <cell r="F183" t="str">
            <v>4.13.01</v>
          </cell>
          <cell r="H183" t="str">
            <v>JALAN KABUPATEN LOKAL</v>
          </cell>
          <cell r="I183" t="str">
            <v>04.13.01.03.06</v>
          </cell>
          <cell r="K183" t="str">
            <v>ASPAL PENETRASI</v>
          </cell>
          <cell r="L183">
            <v>3500</v>
          </cell>
          <cell r="M183">
            <v>7</v>
          </cell>
          <cell r="N183">
            <v>24500</v>
          </cell>
          <cell r="O183" t="str">
            <v>KASANG-PASAR LUBUK JAMBI</v>
          </cell>
          <cell r="P183">
            <v>2001</v>
          </cell>
          <cell r="S183" t="str">
            <v>12.04.06.05.01..00</v>
          </cell>
          <cell r="T183" t="str">
            <v>APBD</v>
          </cell>
          <cell r="U183">
            <v>3071250000</v>
          </cell>
          <cell r="V183" t="str">
            <v>B</v>
          </cell>
        </row>
        <row r="184">
          <cell r="E184" t="str">
            <v>293.1</v>
          </cell>
          <cell r="F184" t="str">
            <v>4.13.01</v>
          </cell>
          <cell r="H184" t="str">
            <v>JALAN KABUPATEN LOKAL</v>
          </cell>
          <cell r="I184" t="str">
            <v>04.13.01.03.06</v>
          </cell>
          <cell r="K184" t="str">
            <v>ASPAL PENETRASI</v>
          </cell>
          <cell r="L184" t="str">
            <v>6000</v>
          </cell>
          <cell r="M184">
            <v>7</v>
          </cell>
          <cell r="N184">
            <v>42000</v>
          </cell>
          <cell r="O184" t="str">
            <v>TELUK PAUH-BATAS INHU</v>
          </cell>
          <cell r="P184">
            <v>2001</v>
          </cell>
          <cell r="S184" t="str">
            <v>12.04.06.05.01..00</v>
          </cell>
          <cell r="T184" t="str">
            <v>APBD</v>
          </cell>
          <cell r="U184">
            <v>3240000000</v>
          </cell>
          <cell r="V184" t="str">
            <v>B</v>
          </cell>
        </row>
        <row r="185">
          <cell r="F185" t="str">
            <v>4.13.01</v>
          </cell>
          <cell r="H185" t="str">
            <v>JALAN KABUPATEN LOKAL</v>
          </cell>
          <cell r="I185" t="str">
            <v>04.13.01.03.06</v>
          </cell>
          <cell r="K185" t="str">
            <v>ASPAL PENETRASI</v>
          </cell>
          <cell r="L185" t="str">
            <v>3500</v>
          </cell>
          <cell r="O185" t="str">
            <v>TELUK PAUH-PASIKIAN</v>
          </cell>
          <cell r="P185">
            <v>2001</v>
          </cell>
          <cell r="S185" t="str">
            <v>12.04.06.05.01.00</v>
          </cell>
          <cell r="T185" t="str">
            <v>APBD</v>
          </cell>
          <cell r="U185">
            <v>2835000000</v>
          </cell>
          <cell r="V185" t="str">
            <v>B</v>
          </cell>
        </row>
        <row r="186">
          <cell r="E186" t="str">
            <v>295.1</v>
          </cell>
          <cell r="F186" t="str">
            <v>4.13.01</v>
          </cell>
          <cell r="H186" t="str">
            <v>JALAN KABUPATEN LOKAL</v>
          </cell>
          <cell r="I186" t="str">
            <v>04.13.01.03.06</v>
          </cell>
          <cell r="K186" t="str">
            <v>TANAH</v>
          </cell>
          <cell r="L186" t="str">
            <v>4500</v>
          </cell>
          <cell r="M186">
            <v>7</v>
          </cell>
          <cell r="N186">
            <v>31500</v>
          </cell>
          <cell r="O186" t="str">
            <v>SEI PERUPUK - PULAU BAYUR</v>
          </cell>
          <cell r="P186">
            <v>2001</v>
          </cell>
          <cell r="S186" t="str">
            <v>12.04.06.05.01.00</v>
          </cell>
          <cell r="T186" t="str">
            <v>APBD</v>
          </cell>
          <cell r="U186">
            <v>1215000000</v>
          </cell>
          <cell r="V186" t="str">
            <v>B</v>
          </cell>
        </row>
        <row r="187">
          <cell r="E187" t="str">
            <v>285.1</v>
          </cell>
          <cell r="F187" t="str">
            <v>4.13.01</v>
          </cell>
          <cell r="H187" t="str">
            <v>JALAN KABUPATEN LOKAL</v>
          </cell>
          <cell r="I187" t="str">
            <v>04.13.01.03.06</v>
          </cell>
          <cell r="K187" t="str">
            <v>ASPAL PENETRASI</v>
          </cell>
          <cell r="L187" t="str">
            <v>3500</v>
          </cell>
          <cell r="M187">
            <v>7</v>
          </cell>
          <cell r="N187">
            <v>24500</v>
          </cell>
          <cell r="O187" t="str">
            <v>SEI PERUPUK-TELUK PAUH</v>
          </cell>
          <cell r="P187">
            <v>2001</v>
          </cell>
          <cell r="S187" t="str">
            <v>12.04.06.05.01.00</v>
          </cell>
          <cell r="T187" t="str">
            <v>APBD</v>
          </cell>
          <cell r="U187">
            <v>2835000000</v>
          </cell>
          <cell r="V187" t="str">
            <v>B</v>
          </cell>
        </row>
        <row r="188">
          <cell r="E188" t="str">
            <v>286.1</v>
          </cell>
          <cell r="F188" t="str">
            <v>4.13.01</v>
          </cell>
          <cell r="H188" t="str">
            <v>JALAN KABUPATEN LOKAL</v>
          </cell>
          <cell r="I188" t="str">
            <v>04.13.01.03.06</v>
          </cell>
          <cell r="K188" t="str">
            <v>SEMEN/BETON</v>
          </cell>
          <cell r="L188" t="str">
            <v>10000</v>
          </cell>
          <cell r="M188">
            <v>7</v>
          </cell>
          <cell r="N188">
            <v>70000</v>
          </cell>
          <cell r="O188" t="str">
            <v>PULAU JAMBU-TELUK PAUH</v>
          </cell>
          <cell r="P188">
            <v>2001</v>
          </cell>
          <cell r="S188" t="str">
            <v>12.04.06.05.01.00</v>
          </cell>
          <cell r="T188" t="str">
            <v>APBD</v>
          </cell>
          <cell r="U188">
            <v>3000000000</v>
          </cell>
          <cell r="V188" t="str">
            <v>B</v>
          </cell>
        </row>
        <row r="189">
          <cell r="F189" t="str">
            <v>4.13.01</v>
          </cell>
          <cell r="H189" t="str">
            <v>JALAN KABUPATEN LOKAL</v>
          </cell>
          <cell r="I189" t="str">
            <v>04.13.01.03.06</v>
          </cell>
          <cell r="K189" t="str">
            <v>ASPAL PENETRASI</v>
          </cell>
          <cell r="L189" t="str">
            <v>300</v>
          </cell>
          <cell r="O189" t="str">
            <v>JL. DIPONEGORO/JLN PASAR CERENTI</v>
          </cell>
          <cell r="P189">
            <v>2001</v>
          </cell>
          <cell r="S189" t="str">
            <v>12.04.06.05.01.00</v>
          </cell>
          <cell r="T189" t="str">
            <v>APBD</v>
          </cell>
          <cell r="U189">
            <v>263250000</v>
          </cell>
          <cell r="V189" t="str">
            <v>B</v>
          </cell>
        </row>
        <row r="190">
          <cell r="E190" t="str">
            <v>282.1</v>
          </cell>
          <cell r="F190" t="str">
            <v>4.13.01</v>
          </cell>
          <cell r="H190" t="str">
            <v>JALAN KABUPATEN LOKAL</v>
          </cell>
          <cell r="I190" t="str">
            <v>04.13.01.03.06</v>
          </cell>
          <cell r="K190" t="str">
            <v>BATU PECAH / MACADAM</v>
          </cell>
          <cell r="L190" t="str">
            <v>7900</v>
          </cell>
          <cell r="M190">
            <v>7</v>
          </cell>
          <cell r="N190">
            <v>55300</v>
          </cell>
          <cell r="O190" t="str">
            <v>NES II CERENTI-KOMPE BERANGIN</v>
          </cell>
          <cell r="P190">
            <v>2001</v>
          </cell>
          <cell r="S190" t="str">
            <v>12.04.06.05.01.00</v>
          </cell>
          <cell r="T190" t="str">
            <v>APBD</v>
          </cell>
          <cell r="U190">
            <v>5119353361.6199999</v>
          </cell>
          <cell r="V190" t="str">
            <v>B</v>
          </cell>
        </row>
        <row r="191">
          <cell r="E191" t="str">
            <v>283.1</v>
          </cell>
          <cell r="F191" t="str">
            <v>4.13.01</v>
          </cell>
          <cell r="H191" t="str">
            <v>JALAN KABUPATEN LOKAL</v>
          </cell>
          <cell r="I191" t="str">
            <v>04.13.01.03.06</v>
          </cell>
          <cell r="K191" t="str">
            <v>BATU PECAH / MACADAM</v>
          </cell>
          <cell r="L191" t="str">
            <v>3000</v>
          </cell>
          <cell r="M191">
            <v>7</v>
          </cell>
          <cell r="N191">
            <v>21000</v>
          </cell>
          <cell r="O191" t="str">
            <v>KOTO CERENTI-PULAU BAYUR</v>
          </cell>
          <cell r="P191">
            <v>2001</v>
          </cell>
          <cell r="S191" t="str">
            <v>12.04.06.05.01.00</v>
          </cell>
          <cell r="T191" t="str">
            <v>APBD</v>
          </cell>
          <cell r="U191">
            <v>2304000000</v>
          </cell>
          <cell r="V191" t="str">
            <v>B</v>
          </cell>
        </row>
        <row r="192">
          <cell r="E192" t="str">
            <v>126.1</v>
          </cell>
          <cell r="F192" t="str">
            <v>4.13.01</v>
          </cell>
          <cell r="H192" t="str">
            <v>JALAN KABUPATEN LOKAL</v>
          </cell>
          <cell r="I192" t="str">
            <v>04.13.01.03.06</v>
          </cell>
          <cell r="K192" t="str">
            <v>BATU PECAH / MACADAM</v>
          </cell>
          <cell r="L192" t="str">
            <v>2500</v>
          </cell>
          <cell r="O192" t="str">
            <v>JALAN MUDIK ULO-TANJUNG MEDANG</v>
          </cell>
          <cell r="P192">
            <v>2001</v>
          </cell>
          <cell r="S192" t="str">
            <v>12.04.06.05.01..00</v>
          </cell>
          <cell r="T192" t="str">
            <v>APBD</v>
          </cell>
          <cell r="U192">
            <v>643500000</v>
          </cell>
          <cell r="V192" t="str">
            <v>B</v>
          </cell>
        </row>
        <row r="193">
          <cell r="E193" t="str">
            <v>120.1</v>
          </cell>
          <cell r="F193" t="str">
            <v>4.13.01</v>
          </cell>
          <cell r="H193" t="str">
            <v>JALAN KABUPATEN LOKAL</v>
          </cell>
          <cell r="I193" t="str">
            <v>04.13.01.03.06</v>
          </cell>
          <cell r="K193" t="str">
            <v>BATU PECAH / MACADAM</v>
          </cell>
          <cell r="L193">
            <v>3500</v>
          </cell>
          <cell r="M193">
            <v>7</v>
          </cell>
          <cell r="N193">
            <v>24500</v>
          </cell>
          <cell r="O193" t="str">
            <v>JALAN SEI MANAU-SEI KELELAWAR</v>
          </cell>
          <cell r="P193">
            <v>2001</v>
          </cell>
          <cell r="S193" t="str">
            <v>12.04.06.05.01..00</v>
          </cell>
          <cell r="T193" t="str">
            <v>APBD</v>
          </cell>
          <cell r="U193">
            <v>1008000000</v>
          </cell>
          <cell r="V193" t="str">
            <v>B</v>
          </cell>
        </row>
        <row r="194">
          <cell r="F194" t="str">
            <v>4.13.01</v>
          </cell>
          <cell r="H194" t="str">
            <v>JALAN KABUPATEN LOKAL</v>
          </cell>
          <cell r="I194" t="str">
            <v>04.13.01.03.06</v>
          </cell>
          <cell r="K194" t="str">
            <v>BATU PECAH / MACADAM</v>
          </cell>
          <cell r="L194" t="str">
            <v>5000</v>
          </cell>
          <cell r="O194" t="str">
            <v>JALAN DESA KOTO KOMBU</v>
          </cell>
          <cell r="P194">
            <v>2001</v>
          </cell>
          <cell r="S194" t="str">
            <v>12.04.06.05.01.00</v>
          </cell>
          <cell r="T194" t="str">
            <v>APBD</v>
          </cell>
          <cell r="U194">
            <v>1440000000</v>
          </cell>
          <cell r="V194" t="str">
            <v>B</v>
          </cell>
        </row>
        <row r="195">
          <cell r="E195" t="str">
            <v>124.1</v>
          </cell>
          <cell r="F195" t="str">
            <v>4.13.01</v>
          </cell>
          <cell r="H195" t="str">
            <v>JALAN KABUPATEN LOKAL</v>
          </cell>
          <cell r="I195" t="str">
            <v>04.13.01.03.06</v>
          </cell>
          <cell r="K195" t="str">
            <v>BATU PECAH / MACADAM</v>
          </cell>
          <cell r="L195" t="str">
            <v>7000</v>
          </cell>
          <cell r="M195">
            <v>7</v>
          </cell>
          <cell r="N195">
            <v>49000</v>
          </cell>
          <cell r="O195" t="str">
            <v>JALAN MUDIK ULO-SUMPU</v>
          </cell>
          <cell r="P195">
            <v>2001</v>
          </cell>
          <cell r="S195" t="str">
            <v>12.04.06.05.01..00</v>
          </cell>
          <cell r="T195" t="str">
            <v>APBD</v>
          </cell>
          <cell r="U195">
            <v>864000000</v>
          </cell>
          <cell r="V195" t="str">
            <v>B</v>
          </cell>
        </row>
        <row r="196">
          <cell r="E196" t="str">
            <v>124.2</v>
          </cell>
          <cell r="F196" t="str">
            <v>4.13.01</v>
          </cell>
          <cell r="H196" t="str">
            <v>JALAN KABUPATEN LOKAL</v>
          </cell>
          <cell r="I196" t="str">
            <v>04.13.01.03.06</v>
          </cell>
          <cell r="K196" t="str">
            <v>TANAH</v>
          </cell>
          <cell r="L196" t="str">
            <v>7000</v>
          </cell>
          <cell r="O196" t="str">
            <v>JALAN MUDIK ULO-SUMPU</v>
          </cell>
          <cell r="P196">
            <v>2001</v>
          </cell>
          <cell r="S196" t="str">
            <v>12.04.06.05.01..00</v>
          </cell>
          <cell r="T196" t="str">
            <v>APBD</v>
          </cell>
          <cell r="U196">
            <v>540000000</v>
          </cell>
          <cell r="V196" t="str">
            <v>B</v>
          </cell>
        </row>
        <row r="197">
          <cell r="E197" t="str">
            <v>284.1</v>
          </cell>
          <cell r="F197" t="str">
            <v>4.13.01</v>
          </cell>
          <cell r="H197" t="str">
            <v>JALAN DESA</v>
          </cell>
          <cell r="I197" t="str">
            <v>04.13.01.04.01</v>
          </cell>
          <cell r="K197" t="str">
            <v>ASPAL HOTMIX</v>
          </cell>
          <cell r="L197" t="str">
            <v>4300</v>
          </cell>
          <cell r="M197">
            <v>7</v>
          </cell>
          <cell r="N197">
            <v>30100</v>
          </cell>
          <cell r="O197" t="str">
            <v>BEDENG SUKURAN - BANJAR NAN TIGO</v>
          </cell>
          <cell r="P197">
            <v>2001</v>
          </cell>
          <cell r="S197" t="str">
            <v>12.04.06.05.01.00</v>
          </cell>
          <cell r="T197" t="str">
            <v>APBD</v>
          </cell>
          <cell r="U197">
            <v>3160500000</v>
          </cell>
          <cell r="V197" t="str">
            <v>KB</v>
          </cell>
        </row>
        <row r="198">
          <cell r="E198" t="str">
            <v>298.1</v>
          </cell>
          <cell r="F198" t="str">
            <v>4.13.01</v>
          </cell>
          <cell r="H198" t="str">
            <v>JALAN DESA</v>
          </cell>
          <cell r="I198" t="str">
            <v>04.13.01.04.01</v>
          </cell>
          <cell r="K198" t="str">
            <v>BATU PECAH / MACADAM</v>
          </cell>
          <cell r="L198" t="str">
            <v>1800</v>
          </cell>
          <cell r="M198">
            <v>7</v>
          </cell>
          <cell r="N198">
            <v>12600</v>
          </cell>
          <cell r="O198" t="str">
            <v>INUMAN - PULAU KIJANG</v>
          </cell>
          <cell r="P198">
            <v>2001</v>
          </cell>
          <cell r="S198" t="str">
            <v>12.04.06.05.01.00</v>
          </cell>
          <cell r="T198" t="str">
            <v>APBD</v>
          </cell>
          <cell r="U198">
            <v>1323000000</v>
          </cell>
          <cell r="V198" t="str">
            <v>B</v>
          </cell>
        </row>
        <row r="199">
          <cell r="E199" t="str">
            <v>305.1</v>
          </cell>
          <cell r="F199" t="str">
            <v>4.13.01</v>
          </cell>
          <cell r="H199" t="str">
            <v>JALAN DESA</v>
          </cell>
          <cell r="I199" t="str">
            <v>04.13.01.04.01</v>
          </cell>
          <cell r="K199" t="str">
            <v>BATU PECAH / MACADAM</v>
          </cell>
          <cell r="L199" t="str">
            <v>1800</v>
          </cell>
          <cell r="O199" t="str">
            <v>INUMAN - PULAU PANJANG</v>
          </cell>
          <cell r="P199">
            <v>2001</v>
          </cell>
          <cell r="S199" t="str">
            <v>12.04.06.05.01.00</v>
          </cell>
          <cell r="T199" t="str">
            <v>APBD</v>
          </cell>
          <cell r="U199">
            <v>648000000</v>
          </cell>
          <cell r="V199" t="str">
            <v>B</v>
          </cell>
        </row>
        <row r="200">
          <cell r="E200" t="str">
            <v>302.1</v>
          </cell>
          <cell r="F200" t="str">
            <v>4.13.01</v>
          </cell>
          <cell r="H200" t="str">
            <v>JALAN DESA</v>
          </cell>
          <cell r="I200" t="str">
            <v>04.13.01.04.01</v>
          </cell>
          <cell r="K200" t="str">
            <v>BATU PECAH / MACADAM</v>
          </cell>
          <cell r="L200">
            <v>4000</v>
          </cell>
          <cell r="M200">
            <v>7</v>
          </cell>
          <cell r="N200">
            <v>28000</v>
          </cell>
          <cell r="O200" t="str">
            <v>PULAU BUSUK - KOTO INUMAN</v>
          </cell>
          <cell r="P200">
            <v>2001</v>
          </cell>
          <cell r="S200" t="str">
            <v>12.04.06.05.01.00</v>
          </cell>
          <cell r="T200" t="str">
            <v>APBD</v>
          </cell>
          <cell r="U200">
            <v>1440000000</v>
          </cell>
          <cell r="V200" t="str">
            <v>B</v>
          </cell>
        </row>
        <row r="201">
          <cell r="E201" t="str">
            <v>174.1</v>
          </cell>
          <cell r="F201" t="str">
            <v>4.13.01</v>
          </cell>
          <cell r="H201" t="str">
            <v>JALAN DESA</v>
          </cell>
          <cell r="I201" t="str">
            <v>04.13.01.04.01</v>
          </cell>
          <cell r="K201" t="str">
            <v>SEMEN/BETON</v>
          </cell>
          <cell r="L201">
            <v>3000</v>
          </cell>
          <cell r="M201">
            <v>7</v>
          </cell>
          <cell r="N201">
            <v>21000</v>
          </cell>
          <cell r="O201" t="str">
            <v>DESA SIKAPING - PULAU INGU</v>
          </cell>
          <cell r="P201">
            <v>2001</v>
          </cell>
          <cell r="S201" t="str">
            <v>12.04.06.05.01.00</v>
          </cell>
          <cell r="T201" t="str">
            <v>APBD</v>
          </cell>
          <cell r="U201">
            <v>787500000</v>
          </cell>
          <cell r="V201" t="str">
            <v>KB</v>
          </cell>
        </row>
        <row r="202">
          <cell r="E202" t="str">
            <v>304.1</v>
          </cell>
          <cell r="F202" t="str">
            <v>4.13.01</v>
          </cell>
          <cell r="H202" t="str">
            <v>JALAN DESA</v>
          </cell>
          <cell r="I202" t="str">
            <v>04.13.01.04.01</v>
          </cell>
          <cell r="K202" t="str">
            <v>SEMEN/BETON</v>
          </cell>
          <cell r="L202" t="str">
            <v>2000</v>
          </cell>
          <cell r="M202">
            <v>7</v>
          </cell>
          <cell r="N202">
            <v>14000</v>
          </cell>
          <cell r="O202" t="str">
            <v>BEDENG SUKURAN - P. PULAU PANJANG</v>
          </cell>
          <cell r="P202">
            <v>2001</v>
          </cell>
          <cell r="S202" t="str">
            <v>12.04.06.05.01.00</v>
          </cell>
          <cell r="T202" t="str">
            <v>APBD</v>
          </cell>
          <cell r="U202">
            <v>700000000</v>
          </cell>
          <cell r="V202" t="str">
            <v>B</v>
          </cell>
        </row>
        <row r="203">
          <cell r="F203" t="str">
            <v>4.13.01</v>
          </cell>
          <cell r="H203" t="str">
            <v>JALAN LINGKAR PASAR INUMAN (URG PILIHAN)</v>
          </cell>
          <cell r="I203" t="str">
            <v>04.13.01.04.01</v>
          </cell>
          <cell r="K203" t="str">
            <v>TANAH</v>
          </cell>
          <cell r="L203" t="str">
            <v>1900</v>
          </cell>
          <cell r="O203" t="str">
            <v>JALAN LINGKAR PASAR INUMAN</v>
          </cell>
          <cell r="P203">
            <v>2001</v>
          </cell>
          <cell r="S203" t="str">
            <v>12.04.06.05.01.00</v>
          </cell>
          <cell r="T203" t="str">
            <v>APBD</v>
          </cell>
          <cell r="U203">
            <v>536747180</v>
          </cell>
          <cell r="V203" t="str">
            <v>B</v>
          </cell>
        </row>
        <row r="204">
          <cell r="E204" t="str">
            <v>171.1</v>
          </cell>
          <cell r="F204" t="str">
            <v>4.13.01</v>
          </cell>
          <cell r="H204" t="str">
            <v>JALAN DESA</v>
          </cell>
          <cell r="I204" t="str">
            <v>04.13.01.04.01</v>
          </cell>
          <cell r="K204" t="str">
            <v>SEMEN/BETON</v>
          </cell>
          <cell r="L204" t="str">
            <v>2000</v>
          </cell>
          <cell r="M204">
            <v>7</v>
          </cell>
          <cell r="N204">
            <v>14000</v>
          </cell>
          <cell r="O204" t="str">
            <v>TANAH BEKALI - PULAU DERAS</v>
          </cell>
          <cell r="P204">
            <v>2001</v>
          </cell>
          <cell r="S204" t="str">
            <v>12.04.06.05.01.00</v>
          </cell>
          <cell r="T204" t="str">
            <v>APBD</v>
          </cell>
          <cell r="U204">
            <v>600000000</v>
          </cell>
          <cell r="V204" t="str">
            <v>B</v>
          </cell>
        </row>
        <row r="205">
          <cell r="E205" t="str">
            <v>172.1</v>
          </cell>
          <cell r="F205" t="str">
            <v>4.13.01</v>
          </cell>
          <cell r="H205" t="str">
            <v>JALAN DESA</v>
          </cell>
          <cell r="I205" t="str">
            <v>04.13.01.04.01</v>
          </cell>
          <cell r="K205" t="str">
            <v>SEMEN/BETON</v>
          </cell>
          <cell r="L205" t="str">
            <v>1000</v>
          </cell>
          <cell r="M205">
            <v>7</v>
          </cell>
          <cell r="N205">
            <v>7000</v>
          </cell>
          <cell r="O205" t="str">
            <v>PULAU TENGAH - SIKAPING</v>
          </cell>
          <cell r="P205">
            <v>2001</v>
          </cell>
          <cell r="S205" t="str">
            <v>12.04.06.05.01.00</v>
          </cell>
          <cell r="T205" t="str">
            <v>APBD</v>
          </cell>
          <cell r="U205">
            <v>243750000</v>
          </cell>
          <cell r="V205" t="str">
            <v>B</v>
          </cell>
        </row>
        <row r="206">
          <cell r="E206" t="str">
            <v>173.1</v>
          </cell>
          <cell r="F206" t="str">
            <v>4.13.01</v>
          </cell>
          <cell r="H206" t="str">
            <v>JALAN DESA</v>
          </cell>
          <cell r="I206" t="str">
            <v>04.13.01.04.01</v>
          </cell>
          <cell r="K206" t="str">
            <v>SEMEN/BETON</v>
          </cell>
          <cell r="L206">
            <v>3000</v>
          </cell>
          <cell r="M206">
            <v>7</v>
          </cell>
          <cell r="N206">
            <v>21000</v>
          </cell>
          <cell r="O206" t="str">
            <v>DESA PULAU RENGAS - PEMATANG</v>
          </cell>
          <cell r="P206">
            <v>2001</v>
          </cell>
          <cell r="S206" t="str">
            <v>12.04.06.05.01.00</v>
          </cell>
          <cell r="T206" t="str">
            <v>APBD</v>
          </cell>
          <cell r="U206">
            <v>787500000</v>
          </cell>
          <cell r="V206" t="str">
            <v>B</v>
          </cell>
        </row>
        <row r="207">
          <cell r="E207" t="str">
            <v>163.1</v>
          </cell>
          <cell r="F207" t="str">
            <v>4.13.01</v>
          </cell>
          <cell r="H207" t="str">
            <v>JALAN PANGEAN-PULAU KUMPAI (ASPAL)</v>
          </cell>
          <cell r="I207" t="str">
            <v>04.13.01.04.01</v>
          </cell>
          <cell r="K207" t="str">
            <v>ASPAL HOTMIX</v>
          </cell>
          <cell r="L207">
            <v>8000</v>
          </cell>
          <cell r="M207">
            <v>7</v>
          </cell>
          <cell r="N207">
            <v>56000</v>
          </cell>
          <cell r="O207" t="str">
            <v>PANGEAN - PULAU KUMPAI</v>
          </cell>
          <cell r="P207">
            <v>2001</v>
          </cell>
          <cell r="S207" t="str">
            <v>12.04.06.05.01.00</v>
          </cell>
          <cell r="T207" t="str">
            <v>APBD</v>
          </cell>
          <cell r="U207">
            <v>4613760526</v>
          </cell>
          <cell r="V207" t="str">
            <v>B</v>
          </cell>
        </row>
        <row r="208">
          <cell r="E208" t="str">
            <v>275.1</v>
          </cell>
          <cell r="F208" t="str">
            <v>4.13.01</v>
          </cell>
          <cell r="H208" t="str">
            <v>JALAN DESA</v>
          </cell>
          <cell r="I208" t="str">
            <v>04.13.01.04.01</v>
          </cell>
          <cell r="K208" t="str">
            <v>BATU PECAH / MACADAM</v>
          </cell>
          <cell r="L208" t="str">
            <v>4000</v>
          </cell>
          <cell r="M208">
            <v>7</v>
          </cell>
          <cell r="N208">
            <v>28000</v>
          </cell>
          <cell r="O208" t="str">
            <v>RAWANG BINJAI - BERINGIN JAYA</v>
          </cell>
          <cell r="P208">
            <v>2001</v>
          </cell>
          <cell r="S208" t="str">
            <v>12.04.06.05.01.00</v>
          </cell>
          <cell r="T208" t="str">
            <v>APBD</v>
          </cell>
          <cell r="U208">
            <v>832000000</v>
          </cell>
          <cell r="V208" t="str">
            <v>B</v>
          </cell>
        </row>
        <row r="209">
          <cell r="E209" t="str">
            <v>166.1</v>
          </cell>
          <cell r="F209" t="str">
            <v>4.13.01</v>
          </cell>
          <cell r="H209" t="str">
            <v>JALAN DESA</v>
          </cell>
          <cell r="I209" t="str">
            <v>04.13.01.04.01</v>
          </cell>
          <cell r="K209" t="str">
            <v>BATU PECAH / MACADAM</v>
          </cell>
          <cell r="L209" t="str">
            <v>600</v>
          </cell>
          <cell r="M209">
            <v>7</v>
          </cell>
          <cell r="N209">
            <v>4200</v>
          </cell>
          <cell r="O209" t="str">
            <v xml:space="preserve">PAUH ANGIT-PASAR USANG PANGEAN </v>
          </cell>
          <cell r="P209">
            <v>2001</v>
          </cell>
          <cell r="S209" t="str">
            <v>12.04.06.05.01.00</v>
          </cell>
          <cell r="T209" t="str">
            <v>APBD</v>
          </cell>
          <cell r="U209">
            <v>187200000</v>
          </cell>
          <cell r="V209" t="str">
            <v>B</v>
          </cell>
        </row>
        <row r="210">
          <cell r="E210" t="str">
            <v>176.1</v>
          </cell>
          <cell r="F210" t="str">
            <v>4.13.01</v>
          </cell>
          <cell r="H210" t="str">
            <v>JALAN DESA</v>
          </cell>
          <cell r="I210" t="str">
            <v>04.13.01.04.01</v>
          </cell>
          <cell r="K210" t="str">
            <v>SEMEN/BETON</v>
          </cell>
          <cell r="L210">
            <v>2000</v>
          </cell>
          <cell r="M210">
            <v>7</v>
          </cell>
          <cell r="N210">
            <v>14000</v>
          </cell>
          <cell r="O210" t="str">
            <v>DESA PEMATANG - PULAU TENGAH</v>
          </cell>
          <cell r="P210">
            <v>2001</v>
          </cell>
          <cell r="S210" t="str">
            <v>12.04.06.05.01.00</v>
          </cell>
          <cell r="T210" t="str">
            <v>APBD</v>
          </cell>
          <cell r="U210">
            <v>525000000</v>
          </cell>
          <cell r="V210" t="str">
            <v>B</v>
          </cell>
        </row>
        <row r="211">
          <cell r="E211" t="str">
            <v>178.1</v>
          </cell>
          <cell r="F211" t="str">
            <v>4.13.01</v>
          </cell>
          <cell r="H211" t="str">
            <v xml:space="preserve">PENINGKATAN JALAN PAUH ANGIT - RAWANG BINJAI </v>
          </cell>
          <cell r="I211" t="str">
            <v>04.13.01.04.01</v>
          </cell>
          <cell r="K211" t="str">
            <v>TANAH</v>
          </cell>
          <cell r="L211" t="str">
            <v>3500</v>
          </cell>
          <cell r="M211">
            <v>7</v>
          </cell>
          <cell r="N211">
            <v>24500</v>
          </cell>
          <cell r="O211" t="str">
            <v>PAUH ANGIT - RAWANG BINJAI</v>
          </cell>
          <cell r="P211">
            <v>2001</v>
          </cell>
          <cell r="S211" t="str">
            <v>12.04.06.05.01.00</v>
          </cell>
          <cell r="T211" t="str">
            <v>APBD</v>
          </cell>
          <cell r="U211">
            <v>1115572260</v>
          </cell>
          <cell r="V211" t="str">
            <v>B</v>
          </cell>
        </row>
        <row r="212">
          <cell r="F212" t="str">
            <v>4.13.01</v>
          </cell>
          <cell r="H212" t="str">
            <v>JALAN DESA</v>
          </cell>
          <cell r="I212" t="str">
            <v>04.13.01.04.01</v>
          </cell>
          <cell r="K212" t="str">
            <v>BATU PECAH / MACADAM</v>
          </cell>
          <cell r="L212" t="str">
            <v>1600</v>
          </cell>
          <cell r="O212" t="str">
            <v>SAKO - SIMPANG KAPAN</v>
          </cell>
          <cell r="P212">
            <v>2001</v>
          </cell>
          <cell r="S212" t="str">
            <v>12.04.06.05.01.00</v>
          </cell>
          <cell r="T212" t="str">
            <v>APBD</v>
          </cell>
          <cell r="U212">
            <v>537600000</v>
          </cell>
          <cell r="V212" t="str">
            <v>B</v>
          </cell>
        </row>
        <row r="213">
          <cell r="F213" t="str">
            <v>4.13.01</v>
          </cell>
          <cell r="H213" t="str">
            <v>JALAN DESA</v>
          </cell>
          <cell r="I213" t="str">
            <v>04.13.01.04.01</v>
          </cell>
          <cell r="K213" t="str">
            <v>BATU PECAH / MACADAM</v>
          </cell>
          <cell r="L213" t="str">
            <v>1970</v>
          </cell>
          <cell r="O213" t="str">
            <v>SUMBER DATAR - SEI KURANJI</v>
          </cell>
          <cell r="P213">
            <v>2001</v>
          </cell>
          <cell r="S213" t="str">
            <v>12.04.06.05.01.00</v>
          </cell>
          <cell r="T213" t="str">
            <v>APBD</v>
          </cell>
          <cell r="U213">
            <v>1229280000</v>
          </cell>
          <cell r="V213" t="str">
            <v>B</v>
          </cell>
        </row>
        <row r="214">
          <cell r="F214" t="str">
            <v>4.13.01</v>
          </cell>
          <cell r="H214" t="str">
            <v>JALAN DESA</v>
          </cell>
          <cell r="I214" t="str">
            <v>04.13.01.04.01</v>
          </cell>
          <cell r="K214" t="str">
            <v>TANAH</v>
          </cell>
          <cell r="L214" t="str">
            <v>1000</v>
          </cell>
          <cell r="O214" t="str">
            <v>JL. UTAMA</v>
          </cell>
          <cell r="P214">
            <v>2001</v>
          </cell>
          <cell r="S214" t="str">
            <v>12.04.06.05.01.00</v>
          </cell>
          <cell r="T214" t="str">
            <v>APBD</v>
          </cell>
          <cell r="U214">
            <v>180000000</v>
          </cell>
          <cell r="V214" t="str">
            <v>B</v>
          </cell>
        </row>
        <row r="215">
          <cell r="E215" t="str">
            <v>175.1</v>
          </cell>
          <cell r="F215" t="str">
            <v>4.13.01</v>
          </cell>
          <cell r="H215" t="str">
            <v>JALAN DESA</v>
          </cell>
          <cell r="I215" t="str">
            <v>04.13.01.04.01</v>
          </cell>
          <cell r="K215" t="str">
            <v>SEMEN/BETON</v>
          </cell>
          <cell r="L215">
            <v>2000</v>
          </cell>
          <cell r="M215">
            <v>7</v>
          </cell>
          <cell r="N215">
            <v>14000</v>
          </cell>
          <cell r="O215" t="str">
            <v>PAUH ANGIT - TANJUNG SIMANDOLAK</v>
          </cell>
          <cell r="P215">
            <v>2001</v>
          </cell>
          <cell r="S215" t="str">
            <v>12.04.06.05.01.00</v>
          </cell>
          <cell r="T215" t="str">
            <v>APBD</v>
          </cell>
          <cell r="U215">
            <v>975000000</v>
          </cell>
          <cell r="V215" t="str">
            <v>B</v>
          </cell>
        </row>
        <row r="216">
          <cell r="F216" t="str">
            <v>4.13.01</v>
          </cell>
          <cell r="H216" t="str">
            <v>JALAN DESA</v>
          </cell>
          <cell r="I216" t="str">
            <v>04.13.01.04.01</v>
          </cell>
          <cell r="K216" t="str">
            <v>ASPAL PENETRASI</v>
          </cell>
          <cell r="L216" t="str">
            <v>700</v>
          </cell>
          <cell r="O216" t="str">
            <v>JALAN TEPIAN PANTAI</v>
          </cell>
          <cell r="P216">
            <v>2001</v>
          </cell>
          <cell r="S216" t="str">
            <v>12.04.06.05.01.00</v>
          </cell>
          <cell r="T216" t="str">
            <v>APBD</v>
          </cell>
          <cell r="U216">
            <v>472500000</v>
          </cell>
          <cell r="V216" t="str">
            <v>B</v>
          </cell>
        </row>
        <row r="217">
          <cell r="F217" t="str">
            <v>4.13.01</v>
          </cell>
          <cell r="H217" t="str">
            <v>JALAN DESA</v>
          </cell>
          <cell r="I217" t="str">
            <v>04.13.01.04.01</v>
          </cell>
          <cell r="K217" t="str">
            <v>ASPAL PENETRASI</v>
          </cell>
          <cell r="L217" t="str">
            <v>500</v>
          </cell>
          <cell r="O217" t="str">
            <v>JALAN MAYOR H. ASRI IYU</v>
          </cell>
          <cell r="P217">
            <v>2001</v>
          </cell>
          <cell r="S217" t="str">
            <v>12.04.06.05.01.00</v>
          </cell>
          <cell r="T217" t="str">
            <v>APBD</v>
          </cell>
          <cell r="U217">
            <v>337500000</v>
          </cell>
          <cell r="V217" t="str">
            <v>B</v>
          </cell>
        </row>
        <row r="218">
          <cell r="F218" t="str">
            <v>4.13.01</v>
          </cell>
          <cell r="H218" t="str">
            <v>JALAN DESA</v>
          </cell>
          <cell r="I218" t="str">
            <v>04.13.01.04.01</v>
          </cell>
          <cell r="K218" t="str">
            <v>ASPAL PENETRASI</v>
          </cell>
          <cell r="L218" t="str">
            <v>700</v>
          </cell>
          <cell r="O218" t="str">
            <v>JALAN ABDUL MAAS</v>
          </cell>
          <cell r="P218">
            <v>2001</v>
          </cell>
          <cell r="S218" t="str">
            <v>12.04.06.05.01.00</v>
          </cell>
          <cell r="T218" t="str">
            <v>APBD</v>
          </cell>
          <cell r="U218">
            <v>441000000</v>
          </cell>
          <cell r="V218" t="str">
            <v>B</v>
          </cell>
        </row>
        <row r="219">
          <cell r="F219" t="str">
            <v>4.13.01</v>
          </cell>
          <cell r="H219" t="str">
            <v>JALAN DESA</v>
          </cell>
          <cell r="I219" t="str">
            <v>04.13.01.04.01</v>
          </cell>
          <cell r="K219" t="str">
            <v>ASPAL PENETRASI</v>
          </cell>
          <cell r="L219" t="str">
            <v>700</v>
          </cell>
          <cell r="O219" t="str">
            <v>JALAN LETKOL H. ZAKARIA</v>
          </cell>
          <cell r="P219">
            <v>2001</v>
          </cell>
          <cell r="S219" t="str">
            <v>12.04.06.05.01.00</v>
          </cell>
          <cell r="T219" t="str">
            <v>APBD</v>
          </cell>
          <cell r="U219">
            <v>472500000</v>
          </cell>
          <cell r="V219" t="str">
            <v>B</v>
          </cell>
        </row>
        <row r="220">
          <cell r="F220" t="str">
            <v>4.13.01</v>
          </cell>
          <cell r="H220" t="str">
            <v>JALAN DESA</v>
          </cell>
          <cell r="I220" t="str">
            <v>04.13.01.04.01</v>
          </cell>
          <cell r="K220" t="str">
            <v>TANAH</v>
          </cell>
          <cell r="L220" t="str">
            <v>1500</v>
          </cell>
          <cell r="O220" t="str">
            <v>JALAN DESA PANGKALAN INDARUNG</v>
          </cell>
          <cell r="P220">
            <v>2001</v>
          </cell>
          <cell r="S220" t="str">
            <v>12.04.06.05.01.00</v>
          </cell>
          <cell r="T220" t="str">
            <v>APBD</v>
          </cell>
          <cell r="U220">
            <v>405000000</v>
          </cell>
          <cell r="V220" t="str">
            <v>B</v>
          </cell>
        </row>
        <row r="221">
          <cell r="F221" t="str">
            <v>4.13.01</v>
          </cell>
          <cell r="H221" t="str">
            <v>JALAN DESA</v>
          </cell>
          <cell r="I221" t="str">
            <v>04.13.01.04.01</v>
          </cell>
          <cell r="K221" t="str">
            <v>ASPAL PENETRASI</v>
          </cell>
          <cell r="L221" t="str">
            <v>1200</v>
          </cell>
          <cell r="O221" t="str">
            <v>JALAN AMD</v>
          </cell>
          <cell r="P221">
            <v>2001</v>
          </cell>
          <cell r="S221" t="str">
            <v>12.04.06.05.01.00</v>
          </cell>
          <cell r="T221" t="str">
            <v>APBD</v>
          </cell>
          <cell r="U221">
            <v>810000000</v>
          </cell>
          <cell r="V221" t="str">
            <v>B</v>
          </cell>
        </row>
        <row r="222">
          <cell r="F222" t="str">
            <v>4.13.01</v>
          </cell>
          <cell r="H222" t="str">
            <v>JALAN DESA</v>
          </cell>
          <cell r="I222" t="str">
            <v>04.13.01.04.01</v>
          </cell>
          <cell r="K222" t="str">
            <v>ASPAL PENETRASI</v>
          </cell>
          <cell r="L222" t="str">
            <v>75</v>
          </cell>
          <cell r="O222" t="str">
            <v>JALAN SENTRAL - JALAN LINTAS PROPINSI</v>
          </cell>
          <cell r="P222">
            <v>2001</v>
          </cell>
          <cell r="S222" t="str">
            <v>12.04.06.05.01.00</v>
          </cell>
          <cell r="T222" t="str">
            <v>APBD</v>
          </cell>
          <cell r="U222">
            <v>47250000</v>
          </cell>
          <cell r="V222" t="str">
            <v>B</v>
          </cell>
        </row>
        <row r="223">
          <cell r="F223" t="str">
            <v>4.13.01</v>
          </cell>
          <cell r="H223" t="str">
            <v>JALAN DESA</v>
          </cell>
          <cell r="I223" t="str">
            <v>04.13.01.04.01</v>
          </cell>
          <cell r="K223" t="str">
            <v>ASPAL PENETRASI</v>
          </cell>
          <cell r="L223" t="str">
            <v>600</v>
          </cell>
          <cell r="O223" t="str">
            <v>JALAN DI PERTUAN GADIS</v>
          </cell>
          <cell r="P223">
            <v>2001</v>
          </cell>
          <cell r="S223" t="str">
            <v>12.04.06.05.01.00</v>
          </cell>
          <cell r="T223" t="str">
            <v>APBD</v>
          </cell>
          <cell r="U223">
            <v>378000000</v>
          </cell>
          <cell r="V223" t="str">
            <v>B</v>
          </cell>
        </row>
        <row r="224">
          <cell r="F224" t="str">
            <v>4.13.01</v>
          </cell>
          <cell r="H224" t="str">
            <v>JALAN DESA</v>
          </cell>
          <cell r="I224" t="str">
            <v>04.13.01.04.01</v>
          </cell>
          <cell r="K224" t="str">
            <v>ASPAL PENETRASI</v>
          </cell>
          <cell r="L224" t="str">
            <v>400</v>
          </cell>
          <cell r="O224" t="str">
            <v>JALAN DIPONEGORO</v>
          </cell>
          <cell r="P224">
            <v>2001</v>
          </cell>
          <cell r="S224" t="str">
            <v>12.04.06.05.01.00</v>
          </cell>
          <cell r="T224" t="str">
            <v>APBD</v>
          </cell>
          <cell r="U224">
            <v>270000000</v>
          </cell>
          <cell r="V224" t="str">
            <v>B</v>
          </cell>
        </row>
        <row r="225">
          <cell r="F225" t="str">
            <v>4.13.01</v>
          </cell>
          <cell r="H225" t="str">
            <v>JALAN DESA</v>
          </cell>
          <cell r="I225" t="str">
            <v>04.13.01.04.01</v>
          </cell>
          <cell r="K225" t="str">
            <v>TANAH</v>
          </cell>
          <cell r="L225" t="str">
            <v>3100</v>
          </cell>
          <cell r="O225" t="str">
            <v>DESA TERBERAU PANJANG-SEI KUANTAN</v>
          </cell>
          <cell r="P225">
            <v>2001</v>
          </cell>
          <cell r="S225" t="str">
            <v>12.04.06.05.01.00</v>
          </cell>
          <cell r="T225" t="str">
            <v>APBD</v>
          </cell>
          <cell r="U225">
            <v>453375000</v>
          </cell>
          <cell r="V225" t="str">
            <v>B</v>
          </cell>
        </row>
        <row r="226">
          <cell r="E226" t="str">
            <v>113.1</v>
          </cell>
          <cell r="F226" t="str">
            <v>4.13.01</v>
          </cell>
          <cell r="H226" t="str">
            <v>JALAN DESA</v>
          </cell>
          <cell r="I226" t="str">
            <v>04.13.01.04.01</v>
          </cell>
          <cell r="K226" t="str">
            <v>ASPAL PENETRASI</v>
          </cell>
          <cell r="L226">
            <v>3000</v>
          </cell>
          <cell r="M226">
            <v>7</v>
          </cell>
          <cell r="N226">
            <v>21000</v>
          </cell>
          <cell r="O226" t="str">
            <v>JL. DALAM KOTA KP. BARU TOAR-JP.KM 1785000</v>
          </cell>
          <cell r="P226">
            <v>2001</v>
          </cell>
          <cell r="S226" t="str">
            <v>12.04.06.05.01..00</v>
          </cell>
          <cell r="T226" t="str">
            <v>APBD</v>
          </cell>
          <cell r="U226">
            <v>1215000000</v>
          </cell>
          <cell r="V226" t="str">
            <v>B</v>
          </cell>
        </row>
        <row r="227">
          <cell r="F227" t="str">
            <v>4.13.01</v>
          </cell>
          <cell r="H227" t="str">
            <v>JALAN DESA</v>
          </cell>
          <cell r="I227" t="str">
            <v>04.13.01.04.01</v>
          </cell>
          <cell r="K227" t="str">
            <v>ASPAL PENETRASI</v>
          </cell>
          <cell r="L227" t="str">
            <v>380</v>
          </cell>
          <cell r="O227" t="str">
            <v>JL IMAM BONJOL</v>
          </cell>
          <cell r="P227">
            <v>2001</v>
          </cell>
          <cell r="S227" t="str">
            <v>12.04.06.05.01.00</v>
          </cell>
          <cell r="T227" t="str">
            <v>APBD</v>
          </cell>
          <cell r="U227">
            <v>239400000</v>
          </cell>
          <cell r="V227" t="str">
            <v>B</v>
          </cell>
        </row>
        <row r="228">
          <cell r="E228" t="str">
            <v>115.1</v>
          </cell>
          <cell r="F228" t="str">
            <v>4.13.01</v>
          </cell>
          <cell r="H228" t="str">
            <v>JALAN DESA</v>
          </cell>
          <cell r="I228" t="str">
            <v>04.13.01.04.01</v>
          </cell>
          <cell r="K228" t="str">
            <v>ASPAL PENETRASI</v>
          </cell>
          <cell r="L228">
            <v>4000</v>
          </cell>
          <cell r="M228">
            <v>7</v>
          </cell>
          <cell r="N228">
            <v>28000</v>
          </cell>
          <cell r="O228" t="str">
            <v>GUNUNG PULAU MUNGKUR</v>
          </cell>
          <cell r="P228">
            <v>2001</v>
          </cell>
          <cell r="S228" t="str">
            <v>12.04.06.05.01.00</v>
          </cell>
          <cell r="T228" t="str">
            <v>APBD</v>
          </cell>
          <cell r="U228">
            <v>1770000000</v>
          </cell>
          <cell r="V228" t="str">
            <v>B</v>
          </cell>
        </row>
        <row r="229">
          <cell r="E229" t="str">
            <v>117.1</v>
          </cell>
          <cell r="F229" t="str">
            <v>4.13.01</v>
          </cell>
          <cell r="H229" t="str">
            <v>JALAN DESA</v>
          </cell>
          <cell r="I229" t="str">
            <v>04.13.01.04.01</v>
          </cell>
          <cell r="K229" t="str">
            <v>BATU PECAH / MACADAM</v>
          </cell>
          <cell r="L229">
            <v>3000</v>
          </cell>
          <cell r="M229">
            <v>7</v>
          </cell>
          <cell r="N229">
            <v>21000</v>
          </cell>
          <cell r="O229" t="str">
            <v>KP. BARU TOAR-PASAR GUNUNG</v>
          </cell>
          <cell r="P229">
            <v>2001</v>
          </cell>
          <cell r="S229" t="str">
            <v>12.04.06.05.01..00</v>
          </cell>
          <cell r="T229" t="str">
            <v>APBD</v>
          </cell>
          <cell r="U229">
            <v>1248000000</v>
          </cell>
          <cell r="V229" t="str">
            <v>B</v>
          </cell>
        </row>
        <row r="230">
          <cell r="F230" t="str">
            <v>4.13.02</v>
          </cell>
          <cell r="H230" t="str">
            <v>JEMBATAN BETON</v>
          </cell>
          <cell r="I230" t="str">
            <v>04.13.02.03.01</v>
          </cell>
          <cell r="K230" t="str">
            <v>BETON</v>
          </cell>
          <cell r="L230" t="str">
            <v>200</v>
          </cell>
          <cell r="M230">
            <v>6</v>
          </cell>
          <cell r="N230">
            <v>1200</v>
          </cell>
          <cell r="O230" t="str">
            <v>CERENTI</v>
          </cell>
          <cell r="P230">
            <v>2004</v>
          </cell>
          <cell r="S230" t="str">
            <v>12.04.06.05.00.04.00</v>
          </cell>
          <cell r="T230" t="str">
            <v>APBD</v>
          </cell>
          <cell r="U230">
            <v>6600000000</v>
          </cell>
          <cell r="V230" t="str">
            <v>B</v>
          </cell>
        </row>
        <row r="231">
          <cell r="F231" t="str">
            <v>4.13.02</v>
          </cell>
          <cell r="H231" t="str">
            <v>JEMBATAN BETON</v>
          </cell>
          <cell r="I231" t="str">
            <v>04.13.02.03.01</v>
          </cell>
          <cell r="K231" t="str">
            <v>BETON</v>
          </cell>
          <cell r="L231" t="str">
            <v>17</v>
          </cell>
          <cell r="M231">
            <v>6</v>
          </cell>
          <cell r="N231">
            <v>102</v>
          </cell>
          <cell r="O231" t="str">
            <v>JEMBATAN DESA TOAR-GUNUNG</v>
          </cell>
          <cell r="P231">
            <v>2006</v>
          </cell>
          <cell r="S231" t="str">
            <v>12.04.06.05.00.06.00</v>
          </cell>
          <cell r="T231" t="str">
            <v>APBD</v>
          </cell>
          <cell r="U231">
            <v>841500000</v>
          </cell>
          <cell r="V231" t="str">
            <v>B</v>
          </cell>
        </row>
        <row r="232">
          <cell r="F232" t="str">
            <v>4.13.02</v>
          </cell>
          <cell r="H232" t="str">
            <v>JEMBATAN PADA JALAN KABUPATEN/KOTA ARTERI</v>
          </cell>
          <cell r="I232" t="str">
            <v>04.13.02.03.06</v>
          </cell>
          <cell r="K232" t="str">
            <v>BETON</v>
          </cell>
          <cell r="L232" t="str">
            <v>200</v>
          </cell>
          <cell r="M232">
            <v>6</v>
          </cell>
          <cell r="N232">
            <v>1200</v>
          </cell>
          <cell r="O232" t="str">
            <v>JEMBATAN BENAI</v>
          </cell>
          <cell r="P232">
            <v>1993</v>
          </cell>
          <cell r="S232" t="str">
            <v>12.04.06.05.00.93.00</v>
          </cell>
          <cell r="T232" t="str">
            <v>APBD</v>
          </cell>
          <cell r="U232">
            <v>7560000000</v>
          </cell>
          <cell r="V232" t="str">
            <v>B</v>
          </cell>
        </row>
        <row r="233">
          <cell r="F233" t="str">
            <v>4.13.02</v>
          </cell>
          <cell r="H233" t="str">
            <v>JEMBATAN PADA JALAN KABUPATEN/KOTA ARTERI</v>
          </cell>
          <cell r="I233" t="str">
            <v>04.13.02.03.06</v>
          </cell>
          <cell r="K233" t="str">
            <v>BETON</v>
          </cell>
          <cell r="L233" t="str">
            <v>60</v>
          </cell>
          <cell r="M233">
            <v>6</v>
          </cell>
          <cell r="N233">
            <v>360</v>
          </cell>
          <cell r="O233" t="str">
            <v>SEI ULO</v>
          </cell>
          <cell r="P233">
            <v>1996</v>
          </cell>
          <cell r="S233" t="str">
            <v>12.04.06.05.00.96.00</v>
          </cell>
          <cell r="T233" t="str">
            <v>APBD</v>
          </cell>
          <cell r="U233">
            <v>945000000</v>
          </cell>
          <cell r="V233" t="str">
            <v>KB</v>
          </cell>
        </row>
        <row r="234">
          <cell r="F234" t="str">
            <v>4.13.02</v>
          </cell>
          <cell r="H234" t="str">
            <v>JEMBATAN PADA JALAN KABUPATEN/KOTA ARTERI</v>
          </cell>
          <cell r="I234" t="str">
            <v>04.13.02.03.06</v>
          </cell>
          <cell r="K234" t="str">
            <v>BETON</v>
          </cell>
          <cell r="L234" t="str">
            <v>7</v>
          </cell>
          <cell r="M234">
            <v>7</v>
          </cell>
          <cell r="N234">
            <v>49</v>
          </cell>
          <cell r="O234" t="str">
            <v>JEMBATAN SEI. BENAI KECIL</v>
          </cell>
          <cell r="P234">
            <v>1942</v>
          </cell>
          <cell r="S234" t="str">
            <v>12.04.06.05.00.42.00</v>
          </cell>
          <cell r="T234" t="str">
            <v>APBD</v>
          </cell>
          <cell r="U234">
            <v>286650000</v>
          </cell>
          <cell r="V234" t="str">
            <v>B</v>
          </cell>
        </row>
        <row r="235">
          <cell r="F235" t="str">
            <v>4.13.02</v>
          </cell>
          <cell r="H235" t="str">
            <v>JEMBATAN PADA JALAN KABUPATEN/KOTA ARTERI</v>
          </cell>
          <cell r="I235" t="str">
            <v>04.13.02.03.06</v>
          </cell>
          <cell r="K235" t="str">
            <v>BETON</v>
          </cell>
          <cell r="L235" t="str">
            <v>10</v>
          </cell>
          <cell r="M235">
            <v>6</v>
          </cell>
          <cell r="N235">
            <v>60</v>
          </cell>
          <cell r="O235" t="str">
            <v>JEMBATAN BATAS TEBING TINGGI - SIMANDOLAK</v>
          </cell>
          <cell r="P235">
            <v>1980</v>
          </cell>
          <cell r="S235" t="str">
            <v>12.04.06.05.00.80.00</v>
          </cell>
          <cell r="T235" t="str">
            <v>APBD</v>
          </cell>
          <cell r="U235">
            <v>420000000</v>
          </cell>
          <cell r="V235" t="str">
            <v>B</v>
          </cell>
        </row>
        <row r="236">
          <cell r="F236" t="str">
            <v>4.13.02</v>
          </cell>
          <cell r="H236" t="str">
            <v>JEMBATAN PADA JALAN KABUPATEN/KOTA ARTERI</v>
          </cell>
          <cell r="I236" t="str">
            <v>04.13.02.03.06</v>
          </cell>
          <cell r="K236" t="str">
            <v>BETON</v>
          </cell>
          <cell r="L236" t="str">
            <v>2</v>
          </cell>
          <cell r="M236">
            <v>8</v>
          </cell>
          <cell r="N236">
            <v>16</v>
          </cell>
          <cell r="O236" t="str">
            <v>JEMBATAN SENTAJO - SEB. TERATAK AIR HITAM</v>
          </cell>
          <cell r="P236">
            <v>2006</v>
          </cell>
          <cell r="S236" t="str">
            <v>12.04.06.05.00.06.00</v>
          </cell>
          <cell r="T236" t="str">
            <v>APBD</v>
          </cell>
          <cell r="U236">
            <v>128000000</v>
          </cell>
          <cell r="V236" t="str">
            <v>B</v>
          </cell>
        </row>
        <row r="237">
          <cell r="F237" t="str">
            <v>4.13.02</v>
          </cell>
          <cell r="H237" t="str">
            <v>JEMBATAN PADA JALAN KABUPATEN/KOTA ARTERI</v>
          </cell>
          <cell r="I237" t="str">
            <v>04.13.02.03.06</v>
          </cell>
          <cell r="K237" t="str">
            <v>BETON</v>
          </cell>
          <cell r="L237" t="str">
            <v>145</v>
          </cell>
          <cell r="M237">
            <v>6</v>
          </cell>
          <cell r="N237">
            <v>870</v>
          </cell>
          <cell r="O237" t="str">
            <v>BUYA MARIFAT MARDJAN</v>
          </cell>
          <cell r="P237">
            <v>2005</v>
          </cell>
          <cell r="S237" t="str">
            <v>12.04.06.05.00.05.00</v>
          </cell>
          <cell r="T237" t="str">
            <v>APBD</v>
          </cell>
          <cell r="U237">
            <v>7177500000</v>
          </cell>
          <cell r="V237" t="str">
            <v>B</v>
          </cell>
        </row>
        <row r="238">
          <cell r="F238" t="str">
            <v>4.13.02</v>
          </cell>
          <cell r="H238" t="str">
            <v>JEMBATAN PADA JALAN KABUPATEN/KOTA ARTERI</v>
          </cell>
          <cell r="I238" t="str">
            <v>04.13.02.03.06</v>
          </cell>
          <cell r="K238" t="str">
            <v>BETON</v>
          </cell>
          <cell r="L238" t="str">
            <v>6</v>
          </cell>
          <cell r="M238">
            <v>7</v>
          </cell>
          <cell r="N238">
            <v>42</v>
          </cell>
          <cell r="O238" t="str">
            <v>JEMBATAN SEI. SIAGA</v>
          </cell>
          <cell r="P238">
            <v>2006</v>
          </cell>
          <cell r="S238" t="str">
            <v>12.04.06.05.00.06.00</v>
          </cell>
          <cell r="T238" t="str">
            <v>APBD</v>
          </cell>
          <cell r="U238">
            <v>336000000</v>
          </cell>
          <cell r="V238" t="str">
            <v>B</v>
          </cell>
        </row>
        <row r="239">
          <cell r="F239" t="str">
            <v>4.13.02</v>
          </cell>
          <cell r="H239" t="str">
            <v>JEMBATAN PADA JALAN KABUPATEN/KOTA ARTERI</v>
          </cell>
          <cell r="I239" t="str">
            <v>04.13.02.03.06</v>
          </cell>
          <cell r="K239" t="str">
            <v>BETON</v>
          </cell>
          <cell r="L239" t="str">
            <v>6</v>
          </cell>
          <cell r="M239">
            <v>7</v>
          </cell>
          <cell r="N239">
            <v>42</v>
          </cell>
          <cell r="O239" t="str">
            <v>JEMBATAN LEPAU GADING</v>
          </cell>
          <cell r="P239">
            <v>1942</v>
          </cell>
          <cell r="S239" t="str">
            <v>12.04.06.05.00.42.00</v>
          </cell>
          <cell r="T239" t="str">
            <v>APBD</v>
          </cell>
          <cell r="U239">
            <v>294000000</v>
          </cell>
          <cell r="V239" t="str">
            <v>B</v>
          </cell>
        </row>
        <row r="240">
          <cell r="F240" t="str">
            <v>4.13.02</v>
          </cell>
          <cell r="H240" t="str">
            <v>JEMBATAN PADA JALAN KABUPATEN/KOTA ARTERI</v>
          </cell>
          <cell r="I240" t="str">
            <v>04.13.02.03.06</v>
          </cell>
          <cell r="K240" t="str">
            <v>BETON</v>
          </cell>
          <cell r="L240" t="str">
            <v>12</v>
          </cell>
          <cell r="M240">
            <v>6</v>
          </cell>
          <cell r="N240">
            <v>72</v>
          </cell>
          <cell r="O240" t="str">
            <v>JEMBATAN SEI. SIMANDOLAK</v>
          </cell>
          <cell r="P240">
            <v>1980</v>
          </cell>
          <cell r="S240" t="str">
            <v>12.04.06.05.00.80.00</v>
          </cell>
          <cell r="T240" t="str">
            <v>APBD</v>
          </cell>
          <cell r="U240">
            <v>504000000</v>
          </cell>
          <cell r="V240" t="str">
            <v>B</v>
          </cell>
        </row>
        <row r="241">
          <cell r="E241" t="str">
            <v>J4.1</v>
          </cell>
          <cell r="F241" t="str">
            <v>4.13.02</v>
          </cell>
          <cell r="H241" t="str">
            <v>JEMBATAN PADA JALAN KABUPATEN/KOTA LOKAL</v>
          </cell>
          <cell r="I241" t="str">
            <v>04.13.02.03.08</v>
          </cell>
          <cell r="K241" t="str">
            <v>KAYU</v>
          </cell>
          <cell r="L241" t="str">
            <v>10</v>
          </cell>
          <cell r="M241">
            <v>5</v>
          </cell>
          <cell r="N241">
            <v>50</v>
          </cell>
          <cell r="O241" t="str">
            <v>TEBERAU PANJANG</v>
          </cell>
          <cell r="P241">
            <v>2006</v>
          </cell>
          <cell r="S241" t="str">
            <v>12.04.06.05.00.06.00</v>
          </cell>
          <cell r="T241" t="str">
            <v>APBD</v>
          </cell>
          <cell r="U241">
            <v>150000000</v>
          </cell>
          <cell r="V241" t="str">
            <v>B</v>
          </cell>
        </row>
        <row r="242">
          <cell r="F242" t="str">
            <v>4.13.02</v>
          </cell>
          <cell r="H242" t="str">
            <v>JEMBATAN PADA JALAN KABUPATEN/KOTA LOKAL</v>
          </cell>
          <cell r="I242" t="str">
            <v>04.13.02.03.08</v>
          </cell>
          <cell r="K242" t="str">
            <v>KAYU</v>
          </cell>
          <cell r="L242" t="str">
            <v>15</v>
          </cell>
          <cell r="M242">
            <v>4.5</v>
          </cell>
          <cell r="N242">
            <v>67.5</v>
          </cell>
          <cell r="O242" t="str">
            <v>SEI BATANG SOPAN</v>
          </cell>
          <cell r="P242">
            <v>1999</v>
          </cell>
          <cell r="S242" t="str">
            <v>12.04.06.05.00.0.00</v>
          </cell>
          <cell r="T242" t="str">
            <v>APBD</v>
          </cell>
          <cell r="U242">
            <v>162000000</v>
          </cell>
          <cell r="V242" t="str">
            <v>B</v>
          </cell>
        </row>
        <row r="243">
          <cell r="F243" t="str">
            <v>4.13.02</v>
          </cell>
          <cell r="H243" t="str">
            <v>JEMBATAN PADA JALAN KABUPATEN/KOTA LOKAL</v>
          </cell>
          <cell r="I243" t="str">
            <v>04.13.02.03.08</v>
          </cell>
          <cell r="K243" t="str">
            <v>BETON</v>
          </cell>
          <cell r="L243" t="str">
            <v>17</v>
          </cell>
          <cell r="M243">
            <v>6</v>
          </cell>
          <cell r="N243">
            <v>102</v>
          </cell>
          <cell r="O243" t="str">
            <v>TOAR-GUNUNG</v>
          </cell>
          <cell r="P243">
            <v>2006</v>
          </cell>
          <cell r="S243" t="str">
            <v>12.04.06.05.00.06.00</v>
          </cell>
          <cell r="T243" t="str">
            <v>APBD</v>
          </cell>
          <cell r="U243">
            <v>841500000</v>
          </cell>
          <cell r="V243" t="str">
            <v>B</v>
          </cell>
        </row>
        <row r="244">
          <cell r="F244" t="str">
            <v>4.13.02</v>
          </cell>
          <cell r="H244" t="str">
            <v>JEMBATAN PADA JALAN KABUPATEN/KOTA LOKAL</v>
          </cell>
          <cell r="I244" t="str">
            <v>04.13.02.03.08</v>
          </cell>
          <cell r="K244" t="str">
            <v>BETON</v>
          </cell>
          <cell r="L244" t="str">
            <v>60</v>
          </cell>
          <cell r="M244">
            <v>6</v>
          </cell>
          <cell r="N244">
            <v>360</v>
          </cell>
          <cell r="O244" t="str">
            <v>PANTAI</v>
          </cell>
          <cell r="P244">
            <v>1987</v>
          </cell>
          <cell r="S244" t="str">
            <v>12.04.06.05.00.87.00</v>
          </cell>
          <cell r="T244" t="str">
            <v>APBD</v>
          </cell>
          <cell r="U244">
            <v>2772000000</v>
          </cell>
          <cell r="V244" t="str">
            <v>KB</v>
          </cell>
        </row>
        <row r="245">
          <cell r="F245" t="str">
            <v>4.13.02</v>
          </cell>
          <cell r="H245" t="str">
            <v>JEMBATAN PADA JALAN KABUPATEN/KOTA LOKAL</v>
          </cell>
          <cell r="I245" t="str">
            <v>04.13.02.03.08</v>
          </cell>
          <cell r="K245" t="str">
            <v>BETON</v>
          </cell>
          <cell r="L245" t="str">
            <v>10</v>
          </cell>
          <cell r="M245">
            <v>4</v>
          </cell>
          <cell r="N245">
            <v>40</v>
          </cell>
          <cell r="O245" t="str">
            <v>SEI KELUMPANG</v>
          </cell>
          <cell r="P245">
            <v>1999</v>
          </cell>
          <cell r="S245" t="str">
            <v>12.04.06.05.00.0.00</v>
          </cell>
          <cell r="T245" t="str">
            <v>APBD</v>
          </cell>
          <cell r="U245">
            <v>308000000</v>
          </cell>
          <cell r="V245" t="str">
            <v>B</v>
          </cell>
        </row>
        <row r="246">
          <cell r="F246" t="str">
            <v>4.13.02</v>
          </cell>
          <cell r="H246" t="str">
            <v>JEMBATAN PADA JALAN KABUPATEN/KOTA LOKAL</v>
          </cell>
          <cell r="I246" t="str">
            <v>04.13.02.03.08</v>
          </cell>
          <cell r="K246" t="str">
            <v>BETON</v>
          </cell>
          <cell r="L246" t="str">
            <v>25</v>
          </cell>
          <cell r="M246">
            <v>6</v>
          </cell>
          <cell r="N246">
            <v>150</v>
          </cell>
          <cell r="O246" t="str">
            <v>GONDANG POCAH</v>
          </cell>
          <cell r="P246">
            <v>2003</v>
          </cell>
          <cell r="S246" t="str">
            <v>12.04.06.05.00.03.00</v>
          </cell>
          <cell r="T246" t="str">
            <v>APBD</v>
          </cell>
          <cell r="U246">
            <v>1155000000</v>
          </cell>
          <cell r="V246" t="str">
            <v>B</v>
          </cell>
        </row>
        <row r="247">
          <cell r="F247" t="str">
            <v>4.13.02</v>
          </cell>
          <cell r="H247" t="str">
            <v>JEMBATAN PADA JALAN KABUPATEN/KOTA LOKAL</v>
          </cell>
          <cell r="I247" t="str">
            <v>04.13.02.03.08</v>
          </cell>
          <cell r="K247" t="str">
            <v>BETON</v>
          </cell>
          <cell r="L247" t="str">
            <v>8</v>
          </cell>
          <cell r="M247">
            <v>8</v>
          </cell>
          <cell r="N247">
            <v>64</v>
          </cell>
          <cell r="O247" t="str">
            <v>MUARA LEMBU 2</v>
          </cell>
          <cell r="P247">
            <v>2000</v>
          </cell>
          <cell r="S247" t="str">
            <v>12.04.06.05.00.00.00</v>
          </cell>
          <cell r="T247" t="str">
            <v>APBD</v>
          </cell>
          <cell r="U247">
            <v>374400000</v>
          </cell>
          <cell r="V247" t="str">
            <v>B</v>
          </cell>
        </row>
        <row r="248">
          <cell r="F248" t="str">
            <v>4.13.02</v>
          </cell>
          <cell r="H248" t="str">
            <v>JEMBATAN PADA JALAN KABUPATEN/KOTA LOKAL</v>
          </cell>
          <cell r="I248" t="str">
            <v>04.13.02.03.08</v>
          </cell>
          <cell r="K248" t="str">
            <v>BETON</v>
          </cell>
          <cell r="L248" t="str">
            <v>8</v>
          </cell>
          <cell r="M248">
            <v>8</v>
          </cell>
          <cell r="N248">
            <v>64</v>
          </cell>
          <cell r="O248" t="str">
            <v>SEI MUNAN</v>
          </cell>
          <cell r="P248">
            <v>1981</v>
          </cell>
          <cell r="S248" t="str">
            <v>12.04.06.05.00.81.00</v>
          </cell>
          <cell r="T248" t="str">
            <v>APBD</v>
          </cell>
          <cell r="U248">
            <v>345600000</v>
          </cell>
          <cell r="V248" t="str">
            <v>B</v>
          </cell>
        </row>
        <row r="249">
          <cell r="F249" t="str">
            <v>4.13.02</v>
          </cell>
          <cell r="H249" t="str">
            <v>JEMBATAN PADA JALAN KABUPATEN/KOTA LOKAL</v>
          </cell>
          <cell r="I249" t="str">
            <v>04.13.02.03.08</v>
          </cell>
          <cell r="K249" t="str">
            <v>BETON</v>
          </cell>
          <cell r="L249" t="str">
            <v>60</v>
          </cell>
          <cell r="M249">
            <v>8</v>
          </cell>
          <cell r="N249">
            <v>480</v>
          </cell>
          <cell r="O249" t="str">
            <v>BATANG ANTAN</v>
          </cell>
          <cell r="P249">
            <v>1999</v>
          </cell>
          <cell r="S249" t="str">
            <v>12.04.06.05.00.0.00</v>
          </cell>
          <cell r="T249" t="str">
            <v>APBD</v>
          </cell>
          <cell r="U249">
            <v>3168000000</v>
          </cell>
          <cell r="V249" t="str">
            <v>B</v>
          </cell>
        </row>
        <row r="250">
          <cell r="F250" t="str">
            <v>4.13.02</v>
          </cell>
          <cell r="H250" t="str">
            <v>JEMBATAN PADA JALAN KABUPATEN/KOTA LOKAL</v>
          </cell>
          <cell r="I250" t="str">
            <v>04.13.02.03.08</v>
          </cell>
          <cell r="K250" t="str">
            <v>BETON</v>
          </cell>
          <cell r="L250" t="str">
            <v>12</v>
          </cell>
          <cell r="M250">
            <v>6</v>
          </cell>
          <cell r="N250">
            <v>72</v>
          </cell>
          <cell r="O250" t="str">
            <v>SEI BOMBAN</v>
          </cell>
          <cell r="P250">
            <v>1990</v>
          </cell>
          <cell r="S250" t="str">
            <v>12.04.06.05.00.90.00</v>
          </cell>
          <cell r="T250" t="str">
            <v>APBD</v>
          </cell>
          <cell r="U250">
            <v>388800000</v>
          </cell>
          <cell r="V250" t="str">
            <v>B</v>
          </cell>
        </row>
        <row r="251">
          <cell r="F251" t="str">
            <v>4.13.02</v>
          </cell>
          <cell r="H251" t="str">
            <v>JEMBATAN PADA JALAN KABUPATEN/KOTA LOKAL</v>
          </cell>
          <cell r="I251" t="str">
            <v>04.13.02.03.08</v>
          </cell>
          <cell r="K251" t="str">
            <v>BETON</v>
          </cell>
          <cell r="L251" t="str">
            <v>15</v>
          </cell>
          <cell r="M251">
            <v>8</v>
          </cell>
          <cell r="N251">
            <v>120</v>
          </cell>
          <cell r="O251" t="str">
            <v>MUARA LEMBU 1</v>
          </cell>
          <cell r="P251">
            <v>1990</v>
          </cell>
          <cell r="S251" t="str">
            <v>12.04.06.05.00.90.00</v>
          </cell>
          <cell r="T251" t="str">
            <v>APBD</v>
          </cell>
          <cell r="U251">
            <v>648000000</v>
          </cell>
          <cell r="V251" t="str">
            <v>B</v>
          </cell>
        </row>
        <row r="252">
          <cell r="F252" t="str">
            <v>4.13.02</v>
          </cell>
          <cell r="H252" t="str">
            <v>JEMBATAN PADA JALAN KABUPATEN/KOTA LOKAL</v>
          </cell>
          <cell r="I252" t="str">
            <v>04.13.02.03.08</v>
          </cell>
          <cell r="K252" t="str">
            <v>BETON</v>
          </cell>
          <cell r="L252" t="str">
            <v>8</v>
          </cell>
          <cell r="M252">
            <v>8</v>
          </cell>
          <cell r="N252">
            <v>64</v>
          </cell>
          <cell r="O252" t="str">
            <v>PADAT KARYA I</v>
          </cell>
          <cell r="P252">
            <v>2000</v>
          </cell>
          <cell r="S252" t="str">
            <v>12.04.06.05.00.00.00</v>
          </cell>
          <cell r="T252" t="str">
            <v>APBD</v>
          </cell>
          <cell r="U252">
            <v>374400000</v>
          </cell>
          <cell r="V252" t="str">
            <v>B</v>
          </cell>
        </row>
        <row r="253">
          <cell r="F253" t="str">
            <v>4.13.02</v>
          </cell>
          <cell r="H253" t="str">
            <v>JEMBATAN PADA JALAN KABUPATEN/KOTA LOKAL</v>
          </cell>
          <cell r="I253" t="str">
            <v>04.13.02.03.08</v>
          </cell>
          <cell r="K253" t="str">
            <v>BETON</v>
          </cell>
          <cell r="L253" t="str">
            <v>12</v>
          </cell>
          <cell r="M253">
            <v>6</v>
          </cell>
          <cell r="N253">
            <v>72</v>
          </cell>
          <cell r="O253" t="str">
            <v>SEI PORING</v>
          </cell>
          <cell r="P253">
            <v>1990</v>
          </cell>
          <cell r="S253" t="str">
            <v>12.04.06.05.00.90.00</v>
          </cell>
          <cell r="T253" t="str">
            <v>APBD</v>
          </cell>
          <cell r="U253">
            <v>388800000</v>
          </cell>
          <cell r="V253" t="str">
            <v>B</v>
          </cell>
        </row>
        <row r="254">
          <cell r="F254" t="str">
            <v>4.13.02</v>
          </cell>
          <cell r="H254" t="str">
            <v>JEMBATAN PADA JALAN KABUPATEN/KOTA LOKAL</v>
          </cell>
          <cell r="I254" t="str">
            <v>04.13.02.03.08</v>
          </cell>
          <cell r="K254" t="str">
            <v>BETON</v>
          </cell>
          <cell r="L254" t="str">
            <v>8</v>
          </cell>
          <cell r="M254">
            <v>8</v>
          </cell>
          <cell r="N254">
            <v>64</v>
          </cell>
          <cell r="O254" t="str">
            <v>SEI ABUK</v>
          </cell>
          <cell r="P254">
            <v>1987</v>
          </cell>
          <cell r="S254" t="str">
            <v>12.04.06.05.00.87.00</v>
          </cell>
          <cell r="T254" t="str">
            <v>APBD</v>
          </cell>
          <cell r="U254">
            <v>345600000</v>
          </cell>
          <cell r="V254" t="str">
            <v>B</v>
          </cell>
        </row>
        <row r="255">
          <cell r="F255" t="str">
            <v>4.13.02</v>
          </cell>
          <cell r="H255" t="str">
            <v>JEMBATAN PADA JALAN KABUPATEN/KOTA LOKAL</v>
          </cell>
          <cell r="I255" t="str">
            <v>04.13.02.03.08</v>
          </cell>
          <cell r="K255" t="str">
            <v>BETON</v>
          </cell>
          <cell r="L255" t="str">
            <v>15</v>
          </cell>
          <cell r="M255">
            <v>6</v>
          </cell>
          <cell r="N255">
            <v>90</v>
          </cell>
          <cell r="O255" t="str">
            <v>SEI PANDAN</v>
          </cell>
          <cell r="P255">
            <v>1991</v>
          </cell>
          <cell r="S255" t="str">
            <v>12.04.06.05.00.91.00</v>
          </cell>
          <cell r="T255" t="str">
            <v>APBD</v>
          </cell>
          <cell r="U255">
            <v>486000000</v>
          </cell>
          <cell r="V255" t="str">
            <v>B</v>
          </cell>
        </row>
        <row r="256">
          <cell r="F256" t="str">
            <v>4.13.02</v>
          </cell>
          <cell r="H256" t="str">
            <v>JEMBATAN PADA JALAN KABUPATEN/KOTA LOKAL</v>
          </cell>
          <cell r="I256" t="str">
            <v>04.13.02.03.08</v>
          </cell>
          <cell r="K256" t="str">
            <v>BETON</v>
          </cell>
          <cell r="L256" t="str">
            <v>8</v>
          </cell>
          <cell r="M256">
            <v>4</v>
          </cell>
          <cell r="N256">
            <v>32</v>
          </cell>
          <cell r="O256" t="str">
            <v>SEI JINDO</v>
          </cell>
          <cell r="P256">
            <v>2006</v>
          </cell>
          <cell r="S256" t="str">
            <v>12.04.06.05.00.06.00</v>
          </cell>
          <cell r="T256" t="str">
            <v>APBD</v>
          </cell>
          <cell r="U256">
            <v>230400000</v>
          </cell>
          <cell r="V256" t="str">
            <v>B</v>
          </cell>
        </row>
        <row r="257">
          <cell r="F257" t="str">
            <v>4.13.02</v>
          </cell>
          <cell r="H257" t="str">
            <v>JEMBATAN PADA JALAN KABUPATEN/KOTA LOKAL</v>
          </cell>
          <cell r="I257" t="str">
            <v>04.13.02.03.08</v>
          </cell>
          <cell r="K257" t="str">
            <v>BETON</v>
          </cell>
          <cell r="L257" t="str">
            <v>10</v>
          </cell>
          <cell r="M257">
            <v>6</v>
          </cell>
          <cell r="N257">
            <v>60</v>
          </cell>
          <cell r="O257" t="str">
            <v>SEI RUMBAI</v>
          </cell>
          <cell r="P257">
            <v>1990</v>
          </cell>
          <cell r="S257" t="str">
            <v>12.04.06.05.00.90.00</v>
          </cell>
          <cell r="T257" t="str">
            <v>APBD</v>
          </cell>
          <cell r="U257">
            <v>378000000</v>
          </cell>
          <cell r="V257" t="str">
            <v>B</v>
          </cell>
        </row>
        <row r="258">
          <cell r="F258" t="str">
            <v>4.13.02</v>
          </cell>
          <cell r="H258" t="str">
            <v>JEMBATAN PADA JALAN KABUPATEN/KOTA LOKAL</v>
          </cell>
          <cell r="I258" t="str">
            <v>04.13.02.03.08</v>
          </cell>
          <cell r="K258" t="str">
            <v>BETON</v>
          </cell>
          <cell r="L258" t="str">
            <v>10</v>
          </cell>
          <cell r="M258">
            <v>8</v>
          </cell>
          <cell r="N258">
            <v>80</v>
          </cell>
          <cell r="O258" t="str">
            <v>SEI BATANG UWO</v>
          </cell>
          <cell r="P258">
            <v>1987</v>
          </cell>
          <cell r="S258" t="str">
            <v>12.04.06.05.00.87.00</v>
          </cell>
          <cell r="T258" t="str">
            <v>APBD</v>
          </cell>
          <cell r="U258">
            <v>576000000</v>
          </cell>
          <cell r="V258" t="str">
            <v>B</v>
          </cell>
        </row>
        <row r="259">
          <cell r="F259" t="str">
            <v>4.13.02</v>
          </cell>
          <cell r="H259" t="str">
            <v>JEMBATAN PADA JALAN KABUPATEN/KOTA LOKAL</v>
          </cell>
          <cell r="I259" t="str">
            <v>04.13.02.03.08</v>
          </cell>
          <cell r="K259" t="str">
            <v>BETON</v>
          </cell>
          <cell r="L259" t="str">
            <v>6</v>
          </cell>
          <cell r="M259">
            <v>10</v>
          </cell>
          <cell r="N259">
            <v>60</v>
          </cell>
          <cell r="O259" t="str">
            <v>RAWANG BONTO</v>
          </cell>
          <cell r="P259">
            <v>2006</v>
          </cell>
          <cell r="S259" t="str">
            <v>12.04.06.05.00.06.00</v>
          </cell>
          <cell r="T259" t="str">
            <v>APBN</v>
          </cell>
          <cell r="U259">
            <v>432000000</v>
          </cell>
          <cell r="V259" t="str">
            <v>B</v>
          </cell>
        </row>
        <row r="260">
          <cell r="F260" t="str">
            <v>4.13.02</v>
          </cell>
          <cell r="H260" t="str">
            <v>JEMBATAN PADA JALAN KABUPATEN/KOTA LOKAL</v>
          </cell>
          <cell r="I260" t="str">
            <v>04.13.02.03.08</v>
          </cell>
          <cell r="K260" t="str">
            <v>BETON</v>
          </cell>
          <cell r="L260" t="str">
            <v>6</v>
          </cell>
          <cell r="M260">
            <v>6</v>
          </cell>
          <cell r="N260">
            <v>36</v>
          </cell>
          <cell r="O260" t="str">
            <v>SEI DUSUN TUO</v>
          </cell>
          <cell r="P260">
            <v>1992</v>
          </cell>
          <cell r="S260" t="str">
            <v>12.04.06.05.00.92.00</v>
          </cell>
          <cell r="T260" t="str">
            <v>APBN</v>
          </cell>
          <cell r="U260">
            <v>226800000</v>
          </cell>
          <cell r="V260" t="str">
            <v>B</v>
          </cell>
        </row>
        <row r="261">
          <cell r="F261" t="str">
            <v>4.13.02</v>
          </cell>
          <cell r="H261" t="str">
            <v>JEMBATAN PADA JALAN KABUPATEN/KOTA LOKAL</v>
          </cell>
          <cell r="I261" t="str">
            <v>04.13.02.03.08</v>
          </cell>
          <cell r="K261" t="str">
            <v>BETON</v>
          </cell>
          <cell r="L261" t="str">
            <v>8</v>
          </cell>
          <cell r="M261">
            <v>6</v>
          </cell>
          <cell r="N261">
            <v>48</v>
          </cell>
          <cell r="O261" t="str">
            <v>JEMBATAN SEI UJUNG TANJUNG</v>
          </cell>
          <cell r="P261">
            <v>2006</v>
          </cell>
          <cell r="S261" t="str">
            <v>12.04.06.05.00.06.00</v>
          </cell>
          <cell r="T261" t="str">
            <v>APBD</v>
          </cell>
          <cell r="U261">
            <v>324000000</v>
          </cell>
          <cell r="V261" t="str">
            <v>B</v>
          </cell>
        </row>
        <row r="262">
          <cell r="F262" t="str">
            <v>4.13.02</v>
          </cell>
          <cell r="H262" t="str">
            <v>JEMBATAN PADA JALAN KABUPATEN/KOTA LOKAL</v>
          </cell>
          <cell r="I262" t="str">
            <v>04.13.02.03.08</v>
          </cell>
          <cell r="K262" t="str">
            <v>BETON</v>
          </cell>
          <cell r="L262" t="str">
            <v>4</v>
          </cell>
          <cell r="M262">
            <v>6</v>
          </cell>
          <cell r="N262">
            <v>24</v>
          </cell>
          <cell r="O262" t="str">
            <v>SEI GUNUNG BALAI 2</v>
          </cell>
          <cell r="P262">
            <v>2004</v>
          </cell>
          <cell r="S262" t="str">
            <v>12.04.06.05.00.04.00</v>
          </cell>
          <cell r="T262" t="str">
            <v>APBD</v>
          </cell>
          <cell r="U262">
            <v>140400000</v>
          </cell>
          <cell r="V262" t="str">
            <v>B</v>
          </cell>
        </row>
        <row r="263">
          <cell r="F263" t="str">
            <v>4.13.02</v>
          </cell>
          <cell r="H263" t="str">
            <v>JEMBATAN PADA JALAN KABUPATEN/KOTA LOKAL</v>
          </cell>
          <cell r="I263" t="str">
            <v>04.13.02.03.08</v>
          </cell>
          <cell r="K263" t="str">
            <v>BAJA</v>
          </cell>
          <cell r="L263" t="str">
            <v>12</v>
          </cell>
          <cell r="M263">
            <v>5</v>
          </cell>
          <cell r="N263">
            <v>60</v>
          </cell>
          <cell r="O263" t="str">
            <v>PANGKALAN INDARUNG</v>
          </cell>
          <cell r="P263">
            <v>1982</v>
          </cell>
          <cell r="S263" t="str">
            <v>12.04.06.05.00.82.00</v>
          </cell>
          <cell r="T263" t="str">
            <v>APBD</v>
          </cell>
          <cell r="U263">
            <v>396000000</v>
          </cell>
          <cell r="V263" t="str">
            <v>B</v>
          </cell>
        </row>
        <row r="264">
          <cell r="F264" t="str">
            <v>4.13.02</v>
          </cell>
          <cell r="H264" t="str">
            <v>JEMBATAN PADA JALAN KABUPATEN/KOTA LOKAL</v>
          </cell>
          <cell r="I264" t="str">
            <v>04.13.02.03.08</v>
          </cell>
          <cell r="K264" t="str">
            <v>BETON</v>
          </cell>
          <cell r="L264" t="str">
            <v>4</v>
          </cell>
          <cell r="M264">
            <v>6</v>
          </cell>
          <cell r="N264">
            <v>24</v>
          </cell>
          <cell r="O264" t="str">
            <v>SEI GUNUNG BALAI I</v>
          </cell>
          <cell r="P264">
            <v>2004</v>
          </cell>
          <cell r="S264" t="str">
            <v>12.04.06.05.00.04.00</v>
          </cell>
          <cell r="T264" t="str">
            <v>APBD</v>
          </cell>
          <cell r="U264">
            <v>140400000</v>
          </cell>
          <cell r="V264" t="str">
            <v>B</v>
          </cell>
        </row>
        <row r="265">
          <cell r="F265" t="str">
            <v>4.13.02</v>
          </cell>
          <cell r="H265" t="str">
            <v>JEMBATAN PADA JALAN KABUPATEN/KOTA LOKAL</v>
          </cell>
          <cell r="I265" t="str">
            <v>04.13.02.03.08</v>
          </cell>
          <cell r="K265" t="str">
            <v>BETON</v>
          </cell>
          <cell r="L265" t="str">
            <v>16</v>
          </cell>
          <cell r="M265">
            <v>6</v>
          </cell>
          <cell r="N265">
            <v>96</v>
          </cell>
          <cell r="O265" t="str">
            <v>JEMBATAN SEI MUARO</v>
          </cell>
          <cell r="P265">
            <v>2006</v>
          </cell>
          <cell r="S265" t="str">
            <v>12.04.06.05.00.06.00</v>
          </cell>
          <cell r="T265" t="str">
            <v>APBD</v>
          </cell>
          <cell r="U265">
            <v>720000000</v>
          </cell>
          <cell r="V265" t="str">
            <v>B</v>
          </cell>
        </row>
        <row r="266">
          <cell r="F266" t="str">
            <v>4.13.02</v>
          </cell>
          <cell r="H266" t="str">
            <v>JEMBATAN PADA JALAN KABUPATEN/KOTA LOKAL</v>
          </cell>
          <cell r="I266" t="str">
            <v>04.13.02.03.08</v>
          </cell>
          <cell r="K266" t="str">
            <v>BETON</v>
          </cell>
          <cell r="L266" t="str">
            <v>8</v>
          </cell>
          <cell r="M266">
            <v>6</v>
          </cell>
          <cell r="N266">
            <v>48</v>
          </cell>
          <cell r="O266" t="str">
            <v>JEMBATAN SEI SIPAN</v>
          </cell>
          <cell r="P266">
            <v>2005</v>
          </cell>
          <cell r="S266" t="str">
            <v>12.04.06.05.00.05.00</v>
          </cell>
          <cell r="T266" t="str">
            <v>APBD</v>
          </cell>
          <cell r="U266">
            <v>384000000</v>
          </cell>
          <cell r="V266" t="str">
            <v>B</v>
          </cell>
        </row>
        <row r="267">
          <cell r="F267" t="str">
            <v>4.13.02</v>
          </cell>
          <cell r="H267" t="str">
            <v>JEMBATAN PADA JALAN KABUPATEN/KOTA LOKAL</v>
          </cell>
          <cell r="I267" t="str">
            <v>04.13.02.03.08</v>
          </cell>
          <cell r="K267" t="str">
            <v>BETON</v>
          </cell>
          <cell r="L267" t="str">
            <v>4</v>
          </cell>
          <cell r="M267">
            <v>6</v>
          </cell>
          <cell r="N267">
            <v>24</v>
          </cell>
          <cell r="O267" t="str">
            <v>SUNGAI INGU</v>
          </cell>
          <cell r="P267">
            <v>2004</v>
          </cell>
          <cell r="S267" t="str">
            <v>12.04.06.05.00.04.00</v>
          </cell>
          <cell r="T267" t="str">
            <v>APBD</v>
          </cell>
          <cell r="U267">
            <v>140400000</v>
          </cell>
          <cell r="V267" t="str">
            <v>B</v>
          </cell>
        </row>
        <row r="268">
          <cell r="F268" t="str">
            <v>4.13.02</v>
          </cell>
          <cell r="H268" t="str">
            <v>JEMBATAN PADA JALAN KABUPATEN/KOTA LOKAL</v>
          </cell>
          <cell r="I268" t="str">
            <v>04.13.02.03.08</v>
          </cell>
          <cell r="K268" t="str">
            <v>BETON</v>
          </cell>
          <cell r="L268" t="str">
            <v>6</v>
          </cell>
          <cell r="M268">
            <v>6</v>
          </cell>
          <cell r="N268">
            <v>36</v>
          </cell>
          <cell r="O268" t="str">
            <v>BOX CULVERT</v>
          </cell>
          <cell r="P268">
            <v>1996</v>
          </cell>
          <cell r="S268" t="str">
            <v>12.04.06.05.00.96.00</v>
          </cell>
          <cell r="T268" t="str">
            <v>APBN</v>
          </cell>
          <cell r="U268">
            <v>135000000</v>
          </cell>
          <cell r="V268" t="str">
            <v>B</v>
          </cell>
        </row>
        <row r="269">
          <cell r="F269" t="str">
            <v>4.13.02</v>
          </cell>
          <cell r="H269" t="str">
            <v>JEMBATAN PADA JALAN KABUPATEN/KOTA LOKAL</v>
          </cell>
          <cell r="I269" t="str">
            <v>04.13.02.03.08</v>
          </cell>
          <cell r="K269" t="str">
            <v>BETON</v>
          </cell>
          <cell r="L269" t="str">
            <v>6</v>
          </cell>
          <cell r="M269">
            <v>6</v>
          </cell>
          <cell r="N269">
            <v>36</v>
          </cell>
          <cell r="O269" t="str">
            <v>PASAR BARU BASERAH</v>
          </cell>
          <cell r="P269">
            <v>1995</v>
          </cell>
          <cell r="S269" t="str">
            <v>12.04.06.05.00.95.00</v>
          </cell>
          <cell r="T269" t="str">
            <v>APBN</v>
          </cell>
          <cell r="U269">
            <v>252000000</v>
          </cell>
          <cell r="V269" t="str">
            <v>B</v>
          </cell>
        </row>
        <row r="270">
          <cell r="F270" t="str">
            <v>4.13.02</v>
          </cell>
          <cell r="H270" t="str">
            <v>JEMBATAN PADA JALAN KABUPATEN/KOTA LOKAL</v>
          </cell>
          <cell r="I270" t="str">
            <v>04.13.02.03.08</v>
          </cell>
          <cell r="K270" t="str">
            <v>BETON</v>
          </cell>
          <cell r="L270" t="str">
            <v>8</v>
          </cell>
          <cell r="M270">
            <v>6</v>
          </cell>
          <cell r="N270">
            <v>48</v>
          </cell>
          <cell r="O270" t="str">
            <v>SEI PENDULAGAN</v>
          </cell>
          <cell r="P270">
            <v>1978</v>
          </cell>
          <cell r="S270" t="str">
            <v>12.04.06.05.00.78.00</v>
          </cell>
          <cell r="T270" t="str">
            <v>APBN</v>
          </cell>
          <cell r="U270">
            <v>336000000</v>
          </cell>
          <cell r="V270" t="str">
            <v>B</v>
          </cell>
        </row>
        <row r="271">
          <cell r="F271" t="str">
            <v>4.13.02</v>
          </cell>
          <cell r="H271" t="str">
            <v>JEMBATAN PADA JALAN KABUPATEN/KOTA LOKAL</v>
          </cell>
          <cell r="I271" t="str">
            <v>04.13.02.03.08</v>
          </cell>
          <cell r="K271" t="str">
            <v>BAJA</v>
          </cell>
          <cell r="L271" t="str">
            <v>10</v>
          </cell>
          <cell r="M271">
            <v>8</v>
          </cell>
          <cell r="N271">
            <v>80</v>
          </cell>
          <cell r="O271" t="str">
            <v>KEBUN LADO I</v>
          </cell>
          <cell r="P271">
            <v>1990</v>
          </cell>
          <cell r="S271" t="str">
            <v>12.04.06.05.00.90.00</v>
          </cell>
          <cell r="T271" t="str">
            <v>APBD</v>
          </cell>
          <cell r="U271">
            <v>528000000</v>
          </cell>
          <cell r="V271" t="str">
            <v>B</v>
          </cell>
        </row>
        <row r="272">
          <cell r="F272" t="str">
            <v>4.13.02</v>
          </cell>
          <cell r="H272" t="str">
            <v>JEMBATAN PADA JALAN KABUPATEN/KOTA LOKAL</v>
          </cell>
          <cell r="I272" t="str">
            <v>04.13.02.03.08</v>
          </cell>
          <cell r="K272" t="str">
            <v>BAJA</v>
          </cell>
          <cell r="L272" t="str">
            <v>8</v>
          </cell>
          <cell r="M272">
            <v>5</v>
          </cell>
          <cell r="N272">
            <v>40</v>
          </cell>
          <cell r="O272" t="str">
            <v>SEI BAWANG</v>
          </cell>
          <cell r="P272">
            <v>1990</v>
          </cell>
          <cell r="S272" t="str">
            <v>12.04.06.05.00.90.00</v>
          </cell>
          <cell r="T272" t="str">
            <v>APBD</v>
          </cell>
          <cell r="U272">
            <v>180000000</v>
          </cell>
          <cell r="V272" t="str">
            <v>KB</v>
          </cell>
        </row>
        <row r="273">
          <cell r="F273" t="str">
            <v>4.13.02</v>
          </cell>
          <cell r="H273" t="str">
            <v>JEMBATAN PADA JALAN KABUPATEN/KOTA LOKAL</v>
          </cell>
          <cell r="I273" t="str">
            <v>04.13.02.03.08</v>
          </cell>
          <cell r="K273" t="str">
            <v>BETON</v>
          </cell>
          <cell r="L273" t="str">
            <v>6</v>
          </cell>
          <cell r="M273">
            <v>6</v>
          </cell>
          <cell r="N273">
            <v>36</v>
          </cell>
          <cell r="O273" t="str">
            <v>BOX CULVERT</v>
          </cell>
          <cell r="P273">
            <v>1984</v>
          </cell>
          <cell r="S273" t="str">
            <v>12.04.06.05.00.84.00</v>
          </cell>
          <cell r="T273" t="str">
            <v>APBN</v>
          </cell>
          <cell r="U273">
            <v>252000000</v>
          </cell>
          <cell r="V273" t="str">
            <v>B</v>
          </cell>
        </row>
        <row r="274">
          <cell r="F274" t="str">
            <v>4.13.02</v>
          </cell>
          <cell r="H274" t="str">
            <v>JEMBATAN PADA JALAN KABUPATEN/KOTA LOKAL</v>
          </cell>
          <cell r="I274" t="str">
            <v>04.13.02.03.08</v>
          </cell>
          <cell r="K274" t="str">
            <v>BAJA</v>
          </cell>
          <cell r="L274" t="str">
            <v>15</v>
          </cell>
          <cell r="M274">
            <v>6</v>
          </cell>
          <cell r="N274">
            <v>90</v>
          </cell>
          <cell r="O274" t="str">
            <v>SEI IYAN</v>
          </cell>
          <cell r="P274">
            <v>1986</v>
          </cell>
          <cell r="S274" t="str">
            <v>12.04.06.05.00.86.00</v>
          </cell>
          <cell r="T274" t="str">
            <v>APBD</v>
          </cell>
          <cell r="U274">
            <v>486000000</v>
          </cell>
          <cell r="V274" t="str">
            <v>B</v>
          </cell>
        </row>
        <row r="275">
          <cell r="F275" t="str">
            <v>4.13.02</v>
          </cell>
          <cell r="H275" t="str">
            <v>JEMBATAN PADA JALAN KABUPATEN/KOTA LOKAL</v>
          </cell>
          <cell r="I275" t="str">
            <v>04.13.02.03.08</v>
          </cell>
          <cell r="K275" t="str">
            <v>BETON</v>
          </cell>
          <cell r="L275" t="str">
            <v>40</v>
          </cell>
          <cell r="M275">
            <v>6</v>
          </cell>
          <cell r="N275">
            <v>240</v>
          </cell>
          <cell r="O275" t="str">
            <v>SEI BATANG BALAI</v>
          </cell>
          <cell r="P275">
            <v>1988</v>
          </cell>
          <cell r="S275" t="str">
            <v>12.04.06.05.00.88.00</v>
          </cell>
          <cell r="T275" t="str">
            <v>APBN</v>
          </cell>
          <cell r="U275">
            <v>1848000000</v>
          </cell>
          <cell r="V275" t="str">
            <v>B</v>
          </cell>
        </row>
        <row r="276">
          <cell r="F276" t="str">
            <v>4.13.02</v>
          </cell>
          <cell r="H276" t="str">
            <v>JEMBATAN PADA JALAN KABUPATEN/KOTA LOKAL</v>
          </cell>
          <cell r="I276" t="str">
            <v>04.13.02.03.08</v>
          </cell>
          <cell r="K276" t="str">
            <v>BAJA</v>
          </cell>
          <cell r="L276" t="str">
            <v>8</v>
          </cell>
          <cell r="M276">
            <v>8</v>
          </cell>
          <cell r="N276">
            <v>64</v>
          </cell>
          <cell r="O276" t="str">
            <v>SUNGAI KAPAN</v>
          </cell>
          <cell r="P276">
            <v>1981</v>
          </cell>
          <cell r="S276" t="str">
            <v>12.04.06.05.00.81.00</v>
          </cell>
          <cell r="T276" t="str">
            <v>APBD</v>
          </cell>
          <cell r="U276">
            <v>422400000</v>
          </cell>
          <cell r="V276" t="str">
            <v>B</v>
          </cell>
        </row>
        <row r="277">
          <cell r="F277" t="str">
            <v>4.13.02</v>
          </cell>
          <cell r="H277" t="str">
            <v>JEMBATAN PADA JALAN KABUPATEN/KOTA LOKAL</v>
          </cell>
          <cell r="I277" t="str">
            <v>04.13.02.03.08</v>
          </cell>
          <cell r="K277" t="str">
            <v>BETON</v>
          </cell>
          <cell r="L277" t="str">
            <v>25</v>
          </cell>
          <cell r="M277">
            <v>6</v>
          </cell>
          <cell r="N277">
            <v>150</v>
          </cell>
          <cell r="O277" t="str">
            <v>JEMBATAN TEPIAN ULAK</v>
          </cell>
          <cell r="P277">
            <v>2006</v>
          </cell>
          <cell r="S277" t="str">
            <v>12.04.06.05.00.06.00</v>
          </cell>
          <cell r="T277" t="str">
            <v>APBD</v>
          </cell>
          <cell r="U277">
            <v>1320000000</v>
          </cell>
          <cell r="V277" t="str">
            <v>B</v>
          </cell>
        </row>
        <row r="278">
          <cell r="F278" t="str">
            <v>4.13.02</v>
          </cell>
          <cell r="H278" t="str">
            <v>JEMBATAN PADA JALAN KABUPATEN/KOTA LOKAL</v>
          </cell>
          <cell r="I278" t="str">
            <v>04.13.02.03.08</v>
          </cell>
          <cell r="K278" t="str">
            <v>BETON</v>
          </cell>
          <cell r="L278" t="str">
            <v>8</v>
          </cell>
          <cell r="M278">
            <v>8</v>
          </cell>
          <cell r="N278">
            <v>64</v>
          </cell>
          <cell r="O278" t="str">
            <v>SEI PARIT</v>
          </cell>
          <cell r="P278">
            <v>2006</v>
          </cell>
          <cell r="S278" t="str">
            <v>12.04.06.05.00.06.00</v>
          </cell>
          <cell r="T278" t="str">
            <v>APBD</v>
          </cell>
          <cell r="U278">
            <v>528000000</v>
          </cell>
          <cell r="V278" t="str">
            <v>B</v>
          </cell>
        </row>
        <row r="279">
          <cell r="F279" t="str">
            <v>4.13.02</v>
          </cell>
          <cell r="H279" t="str">
            <v>JEMBATAN PADA JALAN KABUPATEN/KOTA LOKAL</v>
          </cell>
          <cell r="I279" t="str">
            <v>04.13.02.03.08</v>
          </cell>
          <cell r="K279" t="str">
            <v>BETON</v>
          </cell>
          <cell r="L279" t="str">
            <v>46</v>
          </cell>
          <cell r="M279">
            <v>6</v>
          </cell>
          <cell r="N279">
            <v>276</v>
          </cell>
          <cell r="O279" t="str">
            <v>BASERAH SEI SALAK</v>
          </cell>
          <cell r="P279">
            <v>1987</v>
          </cell>
          <cell r="S279" t="str">
            <v>12.04.06.05.00.87.00</v>
          </cell>
          <cell r="T279" t="str">
            <v>APBN</v>
          </cell>
          <cell r="U279">
            <v>2125200000</v>
          </cell>
          <cell r="V279" t="str">
            <v>B</v>
          </cell>
        </row>
        <row r="280">
          <cell r="E280" t="str">
            <v>J3.1</v>
          </cell>
          <cell r="F280" t="str">
            <v>4.13.02</v>
          </cell>
          <cell r="H280" t="str">
            <v>JEMBATAN PADA JALAN KABUPATEN/KOTA LOKAL</v>
          </cell>
          <cell r="I280" t="str">
            <v>04.13.02.03.08</v>
          </cell>
          <cell r="K280" t="str">
            <v>BETON</v>
          </cell>
          <cell r="L280" t="str">
            <v>17</v>
          </cell>
          <cell r="M280">
            <v>6</v>
          </cell>
          <cell r="N280">
            <v>102</v>
          </cell>
          <cell r="O280" t="str">
            <v>DESA PULAU MUNGKUR</v>
          </cell>
          <cell r="P280">
            <v>2004</v>
          </cell>
          <cell r="S280" t="str">
            <v>12.04.06.05.00.04.00</v>
          </cell>
          <cell r="T280" t="str">
            <v>APBD</v>
          </cell>
          <cell r="U280">
            <v>841500000</v>
          </cell>
          <cell r="V280" t="str">
            <v>B</v>
          </cell>
        </row>
        <row r="281">
          <cell r="F281" t="str">
            <v>4.13.02</v>
          </cell>
          <cell r="H281" t="str">
            <v>JEMBATAN PADA JALAN KABUPATEN/KOTA LOKAL</v>
          </cell>
          <cell r="I281" t="str">
            <v>04.13.02.03.08</v>
          </cell>
          <cell r="K281" t="str">
            <v>BETON</v>
          </cell>
          <cell r="L281" t="str">
            <v>15</v>
          </cell>
          <cell r="M281">
            <v>6</v>
          </cell>
          <cell r="N281">
            <v>90</v>
          </cell>
          <cell r="O281" t="str">
            <v>SIBEROBAH</v>
          </cell>
          <cell r="P281">
            <v>2001</v>
          </cell>
          <cell r="S281" t="str">
            <v>12.04.06.05.00.01.00</v>
          </cell>
          <cell r="T281" t="str">
            <v>APBD</v>
          </cell>
          <cell r="U281">
            <v>495000000</v>
          </cell>
          <cell r="V281" t="str">
            <v>B</v>
          </cell>
        </row>
        <row r="282">
          <cell r="F282" t="str">
            <v>4.13.02</v>
          </cell>
          <cell r="H282" t="str">
            <v>JEMBATAN PADA JALAN KABUPATEN/KOTA LOKAL</v>
          </cell>
          <cell r="I282" t="str">
            <v>04.13.02.03.08</v>
          </cell>
          <cell r="K282" t="str">
            <v>BETON</v>
          </cell>
          <cell r="L282" t="str">
            <v>36</v>
          </cell>
          <cell r="M282">
            <v>8</v>
          </cell>
          <cell r="N282">
            <v>288</v>
          </cell>
          <cell r="O282" t="str">
            <v>PULAU PADANG</v>
          </cell>
          <cell r="P282">
            <v>2004</v>
          </cell>
          <cell r="S282" t="str">
            <v>12.04.06.05.00.04.00</v>
          </cell>
          <cell r="T282" t="str">
            <v>APBD</v>
          </cell>
          <cell r="U282">
            <v>2059200000</v>
          </cell>
          <cell r="V282" t="str">
            <v>B</v>
          </cell>
        </row>
        <row r="283">
          <cell r="F283" t="str">
            <v>4.13.02</v>
          </cell>
          <cell r="H283" t="str">
            <v>JEMBATAN BETON</v>
          </cell>
          <cell r="I283" t="str">
            <v>04.13.02.04.01</v>
          </cell>
          <cell r="K283" t="str">
            <v>BETON</v>
          </cell>
          <cell r="L283" t="str">
            <v>15</v>
          </cell>
          <cell r="M283">
            <v>6</v>
          </cell>
          <cell r="N283">
            <v>90</v>
          </cell>
          <cell r="O283" t="str">
            <v>JEMBATAN SEBEROBAH</v>
          </cell>
          <cell r="P283">
            <v>2001</v>
          </cell>
          <cell r="S283" t="str">
            <v>12.04.06.05.00.01.00</v>
          </cell>
          <cell r="T283" t="str">
            <v>APBD</v>
          </cell>
          <cell r="U283">
            <v>495000000</v>
          </cell>
          <cell r="V283" t="str">
            <v>B</v>
          </cell>
        </row>
        <row r="284">
          <cell r="E284" t="str">
            <v>J3.2</v>
          </cell>
          <cell r="F284" t="str">
            <v>4.13.02</v>
          </cell>
          <cell r="H284" t="str">
            <v>JEMBATAN BETON</v>
          </cell>
          <cell r="I284" t="str">
            <v>04.13.02.04.01</v>
          </cell>
          <cell r="K284" t="str">
            <v>BETON</v>
          </cell>
          <cell r="L284" t="str">
            <v>17</v>
          </cell>
          <cell r="M284">
            <v>6</v>
          </cell>
          <cell r="N284">
            <v>102</v>
          </cell>
          <cell r="O284" t="str">
            <v>DESA PULAU MUNGKUR</v>
          </cell>
          <cell r="P284">
            <v>2004</v>
          </cell>
          <cell r="S284" t="str">
            <v>12.04.06.05.00.04.00</v>
          </cell>
          <cell r="T284" t="str">
            <v>APBD</v>
          </cell>
          <cell r="U284">
            <v>841500000</v>
          </cell>
          <cell r="V284" t="str">
            <v>B</v>
          </cell>
        </row>
        <row r="285">
          <cell r="E285" t="str">
            <v>J4.2</v>
          </cell>
          <cell r="F285" t="str">
            <v>4.13.02</v>
          </cell>
          <cell r="H285" t="str">
            <v>JEMBATAN KAYU</v>
          </cell>
          <cell r="I285" t="str">
            <v>04.13.02.04.03</v>
          </cell>
          <cell r="K285" t="str">
            <v>KAYU</v>
          </cell>
          <cell r="L285" t="str">
            <v>10</v>
          </cell>
          <cell r="M285">
            <v>5</v>
          </cell>
          <cell r="N285">
            <v>50</v>
          </cell>
          <cell r="O285" t="str">
            <v>JEMBATAN TEBERAU PANJANG</v>
          </cell>
          <cell r="P285">
            <v>2006</v>
          </cell>
          <cell r="S285" t="str">
            <v>12.04.06.05.00.06.00</v>
          </cell>
          <cell r="T285" t="str">
            <v>APBD</v>
          </cell>
          <cell r="U285">
            <v>150000000</v>
          </cell>
          <cell r="V285" t="str">
            <v>B</v>
          </cell>
        </row>
        <row r="286">
          <cell r="F286" t="str">
            <v>4.13.01</v>
          </cell>
          <cell r="H286" t="str">
            <v>JALAN PERUMNAS-TK. PEMBINA (NO. RUAS 024) LANJUTAN</v>
          </cell>
          <cell r="I286" t="str">
            <v>04.13.01.03.06</v>
          </cell>
          <cell r="K286" t="str">
            <v>Aspal</v>
          </cell>
          <cell r="L286">
            <v>1.19</v>
          </cell>
          <cell r="N286">
            <v>1.19</v>
          </cell>
          <cell r="O286" t="str">
            <v>PERUMNAS-TK. PEMBINA</v>
          </cell>
          <cell r="P286">
            <v>2007</v>
          </cell>
          <cell r="T286" t="str">
            <v>APBD</v>
          </cell>
          <cell r="U286">
            <v>1750542695.4095719</v>
          </cell>
          <cell r="V286" t="str">
            <v>B</v>
          </cell>
        </row>
        <row r="287">
          <cell r="E287" t="str">
            <v>75.2</v>
          </cell>
          <cell r="F287" t="str">
            <v>4.13.01</v>
          </cell>
          <cell r="H287" t="str">
            <v>JALAN BUNDARAN DPRD - JALAN PROPINSI PELEBARAN ASPAL 1.194 KM) LANJUTAN</v>
          </cell>
          <cell r="I287" t="str">
            <v>04.13.01.03.06</v>
          </cell>
          <cell r="K287" t="str">
            <v>Aspal</v>
          </cell>
          <cell r="N287">
            <v>1194</v>
          </cell>
          <cell r="O287" t="str">
            <v>BUNDARAN DPRD - JALAN PROPINSI</v>
          </cell>
          <cell r="P287">
            <v>2007</v>
          </cell>
          <cell r="T287" t="str">
            <v>APBD</v>
          </cell>
          <cell r="U287">
            <v>1797674273.4540961</v>
          </cell>
          <cell r="V287" t="str">
            <v>B</v>
          </cell>
        </row>
        <row r="288">
          <cell r="F288" t="str">
            <v>4.13.01</v>
          </cell>
          <cell r="H288" t="str">
            <v>JALAN SIMPANG TIGA - SINAMBEK PELEBARAN - 3,00 KM ) LANJUTAN</v>
          </cell>
          <cell r="I288" t="str">
            <v>04.13.01.03.06</v>
          </cell>
          <cell r="K288" t="str">
            <v>Aspal</v>
          </cell>
          <cell r="N288">
            <v>3000</v>
          </cell>
          <cell r="O288" t="str">
            <v>SP.TIGA-SINAMBEK-GERBANG KOTA JAKE</v>
          </cell>
          <cell r="P288">
            <v>2007</v>
          </cell>
          <cell r="T288" t="str">
            <v>APBD</v>
          </cell>
          <cell r="U288">
            <v>2826398290.872139</v>
          </cell>
          <cell r="V288" t="str">
            <v>B</v>
          </cell>
        </row>
        <row r="289">
          <cell r="E289" t="str">
            <v>65.2</v>
          </cell>
          <cell r="F289" t="str">
            <v>4.13.01</v>
          </cell>
          <cell r="H289" t="str">
            <v>JALAN STM - BERINGIN/MAN ASPAL 1,50 KM/ PELEBARAN JALAN) + DALAM KOTA TL. KUANTAN</v>
          </cell>
          <cell r="I289" t="str">
            <v>04.13.01.03.06</v>
          </cell>
          <cell r="K289" t="str">
            <v>Aspal</v>
          </cell>
          <cell r="N289">
            <v>1500</v>
          </cell>
          <cell r="O289" t="str">
            <v>STM - BERINGIN</v>
          </cell>
          <cell r="P289">
            <v>2007</v>
          </cell>
          <cell r="T289" t="str">
            <v>APBD</v>
          </cell>
          <cell r="U289">
            <v>1990033077.2583308</v>
          </cell>
          <cell r="V289" t="str">
            <v>B</v>
          </cell>
        </row>
        <row r="290">
          <cell r="F290" t="str">
            <v>4.13.01</v>
          </cell>
          <cell r="H290" t="str">
            <v>JALAN SINAMBEK - GERBANG KOTA (JAKE) PELEBARAN ( 2,275 KM X RP. 996.043.950,-)</v>
          </cell>
          <cell r="I290" t="str">
            <v>04.13.01.03.06</v>
          </cell>
          <cell r="K290" t="str">
            <v>Aspal</v>
          </cell>
          <cell r="N290">
            <v>2275</v>
          </cell>
          <cell r="O290" t="str">
            <v>SP.TIGA-SINAMBEK-GERBANG KOTA JAKE</v>
          </cell>
          <cell r="P290">
            <v>2007</v>
          </cell>
          <cell r="T290" t="str">
            <v>APBD</v>
          </cell>
          <cell r="U290">
            <v>2194386304.3273997</v>
          </cell>
          <cell r="V290" t="str">
            <v>B</v>
          </cell>
        </row>
        <row r="291">
          <cell r="F291" t="str">
            <v>4.13.01</v>
          </cell>
          <cell r="H291" t="str">
            <v>JALAN KOTA TELUK KUANTAN - GERBANG KOTA SENTAJO) PELEBARAN</v>
          </cell>
          <cell r="I291" t="str">
            <v>04.13.01.03.06</v>
          </cell>
          <cell r="K291" t="str">
            <v>Aspal</v>
          </cell>
          <cell r="O291" t="str">
            <v>KOTA TELUK KUANTAN - GERBANG KOTA SENTAJO</v>
          </cell>
          <cell r="P291">
            <v>2007</v>
          </cell>
          <cell r="T291" t="str">
            <v>APBD</v>
          </cell>
          <cell r="U291">
            <v>5037798091.3787003</v>
          </cell>
          <cell r="V291" t="str">
            <v>B</v>
          </cell>
        </row>
        <row r="292">
          <cell r="F292" t="str">
            <v>4.13.01</v>
          </cell>
          <cell r="H292" t="str">
            <v>JL. LINGKUNGAN PERUMNAS (ASPAL 1 KM)</v>
          </cell>
          <cell r="I292" t="str">
            <v>04.13.01.03.06</v>
          </cell>
          <cell r="K292" t="str">
            <v>Aspal</v>
          </cell>
          <cell r="N292">
            <v>1000</v>
          </cell>
          <cell r="O292" t="str">
            <v>PERUMNAS</v>
          </cell>
          <cell r="P292">
            <v>2007</v>
          </cell>
          <cell r="T292" t="str">
            <v>APBD</v>
          </cell>
          <cell r="U292">
            <v>1259881574.9739072</v>
          </cell>
          <cell r="V292" t="str">
            <v>B</v>
          </cell>
        </row>
        <row r="293">
          <cell r="F293" t="str">
            <v>4.13.01</v>
          </cell>
          <cell r="H293" t="str">
            <v>JALAN KP. BARU SENTAJO ASPAL : 1,158 KM X RP. 1.260.000.000,-)</v>
          </cell>
          <cell r="I293" t="str">
            <v>04.13.01.03.06</v>
          </cell>
          <cell r="K293" t="str">
            <v>Aspal</v>
          </cell>
          <cell r="N293">
            <v>1158</v>
          </cell>
          <cell r="O293" t="str">
            <v>Kampung Baru sentajo</v>
          </cell>
          <cell r="P293">
            <v>2007</v>
          </cell>
          <cell r="T293" t="str">
            <v>APBD</v>
          </cell>
          <cell r="U293">
            <v>1445197841.9462903</v>
          </cell>
          <cell r="V293" t="str">
            <v>B</v>
          </cell>
        </row>
        <row r="294">
          <cell r="E294" t="str">
            <v>28.1</v>
          </cell>
          <cell r="F294" t="str">
            <v>4.13.01</v>
          </cell>
          <cell r="H294" t="str">
            <v>JALAN PULAU KOMANG - KOTO SENTAJO (2,5 KM)</v>
          </cell>
          <cell r="I294" t="str">
            <v>04.13.01.03.06</v>
          </cell>
          <cell r="K294" t="str">
            <v>Aspal</v>
          </cell>
          <cell r="L294">
            <v>6500</v>
          </cell>
          <cell r="M294">
            <v>8</v>
          </cell>
          <cell r="N294">
            <v>52000</v>
          </cell>
          <cell r="O294" t="str">
            <v>PULAU KOMANG - KOTO SENTAJO</v>
          </cell>
          <cell r="P294">
            <v>2007</v>
          </cell>
          <cell r="T294" t="str">
            <v>APBD</v>
          </cell>
          <cell r="U294">
            <v>3995337645.1723862</v>
          </cell>
          <cell r="V294" t="str">
            <v>B</v>
          </cell>
        </row>
        <row r="295">
          <cell r="F295" t="str">
            <v>4.13.01</v>
          </cell>
          <cell r="H295" t="str">
            <v>JALAN SEI. KAYU ARO - KOMPLEK PENDIDIKAN MUARA LEMBU</v>
          </cell>
          <cell r="I295" t="str">
            <v>04.13.01.03.06</v>
          </cell>
          <cell r="K295" t="str">
            <v>Aspal</v>
          </cell>
          <cell r="O295" t="str">
            <v>SEI. KAYU ARO - KOMPLEK PENDIDIKAN MUARA LEMBU</v>
          </cell>
          <cell r="P295">
            <v>2007</v>
          </cell>
          <cell r="T295" t="str">
            <v>APBD</v>
          </cell>
          <cell r="U295">
            <v>92623120.774719015</v>
          </cell>
        </row>
        <row r="296">
          <cell r="E296" t="str">
            <v>245.1</v>
          </cell>
          <cell r="F296" t="str">
            <v>4.13.01</v>
          </cell>
          <cell r="H296" t="str">
            <v>PENINGKATAN JALAN SIM. 4 PT. WANASARI - DESA SUKA MAJU (ASPAL)</v>
          </cell>
          <cell r="I296" t="str">
            <v>04.13.01.03.06</v>
          </cell>
          <cell r="K296" t="str">
            <v>Aspal</v>
          </cell>
          <cell r="O296" t="str">
            <v>SP. 4 PT. WANASARI - SUKAMAJU</v>
          </cell>
          <cell r="P296">
            <v>2007</v>
          </cell>
          <cell r="T296" t="str">
            <v>APBD</v>
          </cell>
          <cell r="U296">
            <v>9470100204.3266697</v>
          </cell>
          <cell r="V296" t="str">
            <v>B</v>
          </cell>
          <cell r="W296">
            <v>1858553044</v>
          </cell>
        </row>
        <row r="297">
          <cell r="F297" t="str">
            <v>4.13.01</v>
          </cell>
          <cell r="H297" t="str">
            <v>PENINGKATAN JL. LINGKAR DESA PETAI (ASPAL 1 KM)</v>
          </cell>
          <cell r="I297" t="str">
            <v>04.13.01.03.06</v>
          </cell>
          <cell r="K297" t="str">
            <v>Aspal</v>
          </cell>
          <cell r="N297">
            <v>1000</v>
          </cell>
          <cell r="O297" t="str">
            <v>LINGKAR DESA PETAI</v>
          </cell>
          <cell r="P297">
            <v>2007</v>
          </cell>
          <cell r="T297" t="str">
            <v>APBD</v>
          </cell>
          <cell r="U297">
            <v>1495355556.08446</v>
          </cell>
          <cell r="V297" t="str">
            <v>B</v>
          </cell>
        </row>
        <row r="298">
          <cell r="F298" t="str">
            <v>4.13.01</v>
          </cell>
          <cell r="H298" t="str">
            <v>PEMBANGUNAN JALAN PS. LB. AMBACANG - JEMBT. MA'RIPAT MARJANI (0,210 KM) + BOX CULVERT</v>
          </cell>
          <cell r="I298" t="str">
            <v>04.13.01.03.06</v>
          </cell>
          <cell r="K298" t="str">
            <v>Aspal</v>
          </cell>
          <cell r="N298">
            <v>210</v>
          </cell>
          <cell r="O298" t="str">
            <v>LB. AMBACANG - JEMBT. MA'RIPAT MARJANI</v>
          </cell>
          <cell r="P298">
            <v>2007</v>
          </cell>
          <cell r="T298" t="str">
            <v>APBD</v>
          </cell>
          <cell r="U298">
            <v>1601590326.3398361</v>
          </cell>
          <cell r="V298" t="str">
            <v>B</v>
          </cell>
        </row>
        <row r="299">
          <cell r="E299" t="str">
            <v>90.1</v>
          </cell>
          <cell r="F299" t="str">
            <v>4.13.01</v>
          </cell>
          <cell r="H299" t="str">
            <v>PENINGKATAN JALAN SIBEROBAH - SANGAU (ASPAL)</v>
          </cell>
          <cell r="I299" t="str">
            <v>04.13.01.03.06</v>
          </cell>
          <cell r="K299" t="str">
            <v>Aspal</v>
          </cell>
          <cell r="N299">
            <v>1000</v>
          </cell>
          <cell r="O299" t="str">
            <v>SIBEROBAH - SANGAU</v>
          </cell>
          <cell r="P299">
            <v>2007</v>
          </cell>
          <cell r="T299" t="str">
            <v>APBD</v>
          </cell>
          <cell r="U299">
            <v>1236351311.7744997</v>
          </cell>
          <cell r="V299" t="str">
            <v>B</v>
          </cell>
        </row>
        <row r="300">
          <cell r="F300" t="str">
            <v>4.13.01</v>
          </cell>
          <cell r="H300" t="str">
            <v>PENINGKATAN JALAN LB. JAMBI - SEI. BESAR (DESA PANTAI ) ASPAL 1 KM</v>
          </cell>
          <cell r="I300" t="str">
            <v>04.13.01.03.06</v>
          </cell>
          <cell r="K300" t="str">
            <v>Aspal</v>
          </cell>
          <cell r="N300">
            <v>1000</v>
          </cell>
          <cell r="O300" t="str">
            <v xml:space="preserve"> LUBUK JAMBI - SEI BESAR</v>
          </cell>
          <cell r="P300">
            <v>2007</v>
          </cell>
          <cell r="T300" t="str">
            <v>APBD</v>
          </cell>
          <cell r="U300">
            <v>1286184534.3929939</v>
          </cell>
          <cell r="V300" t="str">
            <v>B</v>
          </cell>
        </row>
        <row r="301">
          <cell r="F301" t="str">
            <v>4.13.01</v>
          </cell>
          <cell r="H301" t="str">
            <v>PENINGKATAN JALAN TERATAI AIR HITAM - LOKASI PETERNAKAN ( UR. PIL. 2 KM ; RUTIN 1,0 KM )</v>
          </cell>
          <cell r="I301" t="str">
            <v>04.13.01.03.06</v>
          </cell>
          <cell r="K301" t="str">
            <v>Aspal</v>
          </cell>
          <cell r="N301">
            <v>2000</v>
          </cell>
          <cell r="O301" t="str">
            <v>TERATAI AIR HITAM - LOKASI PETERNAKAN</v>
          </cell>
          <cell r="P301">
            <v>2007</v>
          </cell>
          <cell r="T301" t="str">
            <v>APBD</v>
          </cell>
          <cell r="U301">
            <v>3309782443.4143963</v>
          </cell>
          <cell r="V301" t="str">
            <v>B</v>
          </cell>
        </row>
        <row r="302">
          <cell r="F302" t="str">
            <v>4.13.01</v>
          </cell>
          <cell r="H302" t="str">
            <v>PENINGKATAN JL. LINGKAR PUKESMAS PANGEAN (ASPAL 1 KM)</v>
          </cell>
          <cell r="I302" t="str">
            <v>04.13.01.03.06</v>
          </cell>
          <cell r="K302" t="str">
            <v>Aspal</v>
          </cell>
          <cell r="N302">
            <v>1000</v>
          </cell>
          <cell r="O302" t="str">
            <v>LINGKAR PUKESMAS PANGEAN</v>
          </cell>
          <cell r="P302">
            <v>2007</v>
          </cell>
          <cell r="T302" t="str">
            <v>APBD</v>
          </cell>
          <cell r="U302">
            <v>2746245475.7522197</v>
          </cell>
          <cell r="V302" t="str">
            <v>B</v>
          </cell>
        </row>
        <row r="303">
          <cell r="E303" t="str">
            <v>302.2</v>
          </cell>
          <cell r="F303" t="str">
            <v>4.13.01</v>
          </cell>
          <cell r="H303" t="str">
            <v>PENINGKATAN JALAN KOTO INUMAN - PULAU BUSUK (ASPAL 1,00 KM ) LANJUTAN</v>
          </cell>
          <cell r="I303" t="str">
            <v>04.13.01.03.06</v>
          </cell>
          <cell r="K303" t="str">
            <v>Aspal</v>
          </cell>
          <cell r="N303">
            <v>1000</v>
          </cell>
          <cell r="O303" t="str">
            <v>KOTO INUMAN - PULAU BUSUK</v>
          </cell>
          <cell r="P303">
            <v>2007</v>
          </cell>
          <cell r="T303" t="str">
            <v>APBD</v>
          </cell>
          <cell r="U303">
            <v>2013774833.48155</v>
          </cell>
          <cell r="V303" t="str">
            <v>B</v>
          </cell>
        </row>
        <row r="304">
          <cell r="E304" t="str">
            <v>164.2</v>
          </cell>
          <cell r="F304" t="str">
            <v>4.13.01</v>
          </cell>
          <cell r="H304" t="str">
            <v>PENINGKATAN JALAN PANGEAN - SITUGAL ( ASPAL / PELEBARAN)</v>
          </cell>
          <cell r="I304" t="str">
            <v>04.13.01.03.06</v>
          </cell>
          <cell r="K304" t="str">
            <v>Aspal</v>
          </cell>
          <cell r="O304" t="str">
            <v>PANGEAN - SITUGAL</v>
          </cell>
          <cell r="P304">
            <v>2007</v>
          </cell>
          <cell r="T304" t="str">
            <v>APBD</v>
          </cell>
          <cell r="U304">
            <v>5825831760.3196297</v>
          </cell>
          <cell r="V304" t="str">
            <v>B</v>
          </cell>
        </row>
        <row r="305">
          <cell r="F305" t="str">
            <v>4.13.01</v>
          </cell>
          <cell r="H305" t="str">
            <v>PENINGKATAN JALAN DALAM KOTA BASERAH (ASPAL 1,0 KM)</v>
          </cell>
          <cell r="I305" t="str">
            <v>04.13.01.03.06</v>
          </cell>
          <cell r="K305" t="str">
            <v>Aspal</v>
          </cell>
          <cell r="N305">
            <v>1000</v>
          </cell>
          <cell r="O305" t="str">
            <v>KOTA BASERAH</v>
          </cell>
          <cell r="P305">
            <v>2007</v>
          </cell>
          <cell r="T305" t="str">
            <v>APBD</v>
          </cell>
          <cell r="U305">
            <v>1143090531.604764</v>
          </cell>
          <cell r="V305" t="str">
            <v>B</v>
          </cell>
        </row>
        <row r="306">
          <cell r="F306" t="str">
            <v>4.13.01</v>
          </cell>
          <cell r="H306" t="str">
            <v>PENINGKATAN JALAN MENJU JEMBATAN CERENTI (U.PIL 1,7 KM)</v>
          </cell>
          <cell r="I306" t="str">
            <v>04.13.01.03.06</v>
          </cell>
          <cell r="K306" t="str">
            <v>Aspal</v>
          </cell>
          <cell r="N306">
            <v>1700</v>
          </cell>
          <cell r="O306" t="str">
            <v>PENGHUBUNG JEMBATAN CERENTI</v>
          </cell>
          <cell r="P306">
            <v>2007</v>
          </cell>
          <cell r="T306" t="str">
            <v>APBD</v>
          </cell>
          <cell r="U306">
            <v>364880737.00996</v>
          </cell>
          <cell r="V306" t="str">
            <v>B</v>
          </cell>
        </row>
        <row r="307">
          <cell r="F307" t="str">
            <v>4.13.01</v>
          </cell>
          <cell r="H307" t="str">
            <v>PENINGKATAN JALAN PETAPAHAN-PS. GUNUNG (ASPAL 1 KM)</v>
          </cell>
          <cell r="I307" t="str">
            <v>04.13.01.03.06</v>
          </cell>
          <cell r="K307" t="str">
            <v>Aspal</v>
          </cell>
          <cell r="N307">
            <v>1000</v>
          </cell>
          <cell r="O307" t="str">
            <v>PETAPAHAN-PS. GUNUNG</v>
          </cell>
          <cell r="P307">
            <v>2007</v>
          </cell>
          <cell r="T307" t="str">
            <v>APBD</v>
          </cell>
          <cell r="U307">
            <v>2746245475.7522197</v>
          </cell>
          <cell r="V307" t="str">
            <v>B</v>
          </cell>
        </row>
        <row r="308">
          <cell r="E308" t="str">
            <v>183.1</v>
          </cell>
          <cell r="F308" t="str">
            <v>4.13.02</v>
          </cell>
          <cell r="H308" t="str">
            <v>PEMBUATAN 1 UNIT BOX CULVERT 3 X 35 (DOUBLE) RUAS JALAN SUKA RAJA - GIRI SAKO</v>
          </cell>
          <cell r="I308" t="str">
            <v>04.13.02.03.01</v>
          </cell>
          <cell r="K308" t="str">
            <v>Beton</v>
          </cell>
          <cell r="L308">
            <v>3</v>
          </cell>
          <cell r="M308">
            <v>35</v>
          </cell>
          <cell r="N308">
            <v>105</v>
          </cell>
          <cell r="O308" t="str">
            <v>SUKARAJA-GIRI SAKO</v>
          </cell>
          <cell r="P308">
            <v>2007</v>
          </cell>
          <cell r="T308" t="str">
            <v>APBD</v>
          </cell>
          <cell r="U308">
            <v>789287288.45564878</v>
          </cell>
          <cell r="V308" t="str">
            <v>B</v>
          </cell>
        </row>
        <row r="309">
          <cell r="E309" t="str">
            <v>238.2</v>
          </cell>
          <cell r="F309" t="str">
            <v>4.13.02</v>
          </cell>
          <cell r="H309" t="str">
            <v>PEMBUATAN 1 UNIT BOX CULVERT 3 X 3 (TUNGGAL) RUAS JALAN SIMPANG RAYA - SEI. BULUH</v>
          </cell>
          <cell r="I309" t="str">
            <v>04.13.02.03.01</v>
          </cell>
          <cell r="K309" t="str">
            <v>Beton</v>
          </cell>
          <cell r="L309">
            <v>3</v>
          </cell>
          <cell r="M309">
            <v>3</v>
          </cell>
          <cell r="N309">
            <v>9</v>
          </cell>
          <cell r="O309" t="str">
            <v>SIMPANG RAYA - SEI. BULUH</v>
          </cell>
          <cell r="P309">
            <v>2007</v>
          </cell>
          <cell r="T309" t="str">
            <v>APBD</v>
          </cell>
          <cell r="U309">
            <v>677119699.41373801</v>
          </cell>
          <cell r="V309" t="str">
            <v>B</v>
          </cell>
        </row>
        <row r="310">
          <cell r="F310" t="str">
            <v>4.13.02</v>
          </cell>
          <cell r="H310" t="str">
            <v>PEMBUATAN 1 UNIT BOX CULVERT 2 X 2,5 (TUNGGAL) RUAS JALAN LINGKAR DESA PETA</v>
          </cell>
          <cell r="I310" t="str">
            <v>04.13.02.03.01</v>
          </cell>
          <cell r="K310" t="str">
            <v>Beton</v>
          </cell>
          <cell r="L310">
            <v>2</v>
          </cell>
          <cell r="M310">
            <v>2.5</v>
          </cell>
          <cell r="N310">
            <v>5</v>
          </cell>
          <cell r="O310" t="str">
            <v>LINGKAR DESA PETAI</v>
          </cell>
          <cell r="P310">
            <v>2007</v>
          </cell>
          <cell r="T310" t="str">
            <v>APBD</v>
          </cell>
          <cell r="U310">
            <v>789287288.44000006</v>
          </cell>
          <cell r="V310" t="str">
            <v>B</v>
          </cell>
        </row>
        <row r="311">
          <cell r="E311" t="str">
            <v>165.3</v>
          </cell>
          <cell r="F311" t="str">
            <v>4.13.02</v>
          </cell>
          <cell r="H311" t="str">
            <v>PEMBUATAN 1 UNIT BOX CULVERT 3 X 3 (TUNGGAL) RUAS JALAN SAKO TRANS SKP II</v>
          </cell>
          <cell r="I311" t="str">
            <v>04.13.02.03.01</v>
          </cell>
          <cell r="K311" t="str">
            <v>Beton</v>
          </cell>
          <cell r="L311">
            <v>3</v>
          </cell>
          <cell r="M311">
            <v>3</v>
          </cell>
          <cell r="N311">
            <v>9</v>
          </cell>
          <cell r="O311" t="str">
            <v>SAKO TRANS SKP II</v>
          </cell>
          <cell r="P311">
            <v>2007</v>
          </cell>
          <cell r="T311" t="str">
            <v>APBD</v>
          </cell>
          <cell r="U311">
            <v>732909624.99453104</v>
          </cell>
          <cell r="V311" t="str">
            <v>B</v>
          </cell>
        </row>
        <row r="312">
          <cell r="E312" t="str">
            <v>197.2</v>
          </cell>
          <cell r="F312" t="str">
            <v>4.13.02</v>
          </cell>
          <cell r="H312" t="str">
            <v>PEMBUATAN 2 UNIT BOX CULVERT 2,5 X 2,5 M (TUNGGAL) RUAS JALAN LOGAS - AIR MAS</v>
          </cell>
          <cell r="I312" t="str">
            <v>04.13.02.03.01</v>
          </cell>
          <cell r="K312" t="str">
            <v>Beton</v>
          </cell>
          <cell r="L312">
            <v>2.5</v>
          </cell>
          <cell r="M312">
            <v>2.5</v>
          </cell>
          <cell r="N312">
            <v>6.25</v>
          </cell>
          <cell r="O312" t="str">
            <v>LOGAS - AIR MAS</v>
          </cell>
          <cell r="P312">
            <v>2007</v>
          </cell>
          <cell r="T312" t="str">
            <v>APBD</v>
          </cell>
          <cell r="U312">
            <v>646450700.572227</v>
          </cell>
          <cell r="V312" t="str">
            <v>B</v>
          </cell>
        </row>
        <row r="313">
          <cell r="E313" t="str">
            <v>190.1</v>
          </cell>
          <cell r="F313" t="str">
            <v>4.13.02</v>
          </cell>
          <cell r="H313" t="str">
            <v>PEMBUATAN 1 UNIT BOX CULVERT 4 X 3,5 (DOUBLE) RUAS JALAN SAMBUNG - KEBUN LADO</v>
          </cell>
          <cell r="I313" t="str">
            <v>04.13.02.03.01</v>
          </cell>
          <cell r="K313" t="str">
            <v>Beton</v>
          </cell>
          <cell r="L313">
            <v>4</v>
          </cell>
          <cell r="M313">
            <v>3.5</v>
          </cell>
          <cell r="N313">
            <v>14</v>
          </cell>
          <cell r="O313" t="str">
            <v>JALAN SAMBUNG - KEBUN LADO</v>
          </cell>
          <cell r="P313">
            <v>2007</v>
          </cell>
          <cell r="T313" t="str">
            <v>APBD</v>
          </cell>
          <cell r="U313">
            <v>680558937.49492168</v>
          </cell>
          <cell r="V313" t="str">
            <v>B</v>
          </cell>
        </row>
        <row r="314">
          <cell r="F314" t="str">
            <v>4.13.02</v>
          </cell>
          <cell r="H314" t="str">
            <v>PEMBUATAN 1 UNIT BOX CULVERT 3 X 3 (TUNGGAL) RUAS JALAN SIMPANG HANDOYO - AIR MAS</v>
          </cell>
          <cell r="I314" t="str">
            <v>04.13.02.03.01</v>
          </cell>
          <cell r="K314" t="str">
            <v>Beton</v>
          </cell>
          <cell r="L314">
            <v>3</v>
          </cell>
          <cell r="M314">
            <v>3</v>
          </cell>
          <cell r="N314">
            <v>9</v>
          </cell>
          <cell r="O314" t="str">
            <v>SIMPANG HANDOYO - AIR MAS</v>
          </cell>
          <cell r="P314">
            <v>2007</v>
          </cell>
          <cell r="T314" t="str">
            <v>APBD</v>
          </cell>
          <cell r="U314">
            <v>631947584.81671309</v>
          </cell>
          <cell r="V314" t="str">
            <v>B</v>
          </cell>
        </row>
        <row r="315">
          <cell r="E315" t="str">
            <v>129.1</v>
          </cell>
          <cell r="F315" t="str">
            <v>4.13.02</v>
          </cell>
          <cell r="H315" t="str">
            <v>PEMBUATAN 1 UNIT BOX CULVERT 2,0 X 2,5 (TUNGGAL) RAWANG BONTO RUAS JALAN BASERAH - PERHENTIAN LUAS</v>
          </cell>
          <cell r="I315" t="str">
            <v>04.13.02.03.01</v>
          </cell>
          <cell r="K315" t="str">
            <v>Beton</v>
          </cell>
          <cell r="L315">
            <v>2</v>
          </cell>
          <cell r="M315">
            <v>2.5</v>
          </cell>
          <cell r="N315">
            <v>5</v>
          </cell>
          <cell r="O315" t="str">
            <v>RAWANG BONTO RUAS JALAN BASERAH - PERHENTIAN LUAS</v>
          </cell>
          <cell r="P315">
            <v>2007</v>
          </cell>
          <cell r="T315" t="str">
            <v>APBD</v>
          </cell>
          <cell r="U315">
            <v>659658905.78583896</v>
          </cell>
          <cell r="V315" t="str">
            <v>B</v>
          </cell>
        </row>
        <row r="316">
          <cell r="F316" t="str">
            <v>4.13.02</v>
          </cell>
          <cell r="H316" t="str">
            <v>PEMBANGUNAN JEMBATAN BASERAH</v>
          </cell>
          <cell r="I316" t="str">
            <v>04.13.02.03.01</v>
          </cell>
          <cell r="K316" t="str">
            <v>Beton</v>
          </cell>
          <cell r="O316" t="str">
            <v>BASERAH</v>
          </cell>
          <cell r="P316">
            <v>2007</v>
          </cell>
          <cell r="T316" t="str">
            <v>APBD</v>
          </cell>
          <cell r="U316">
            <v>779831709.96329999</v>
          </cell>
          <cell r="V316" t="str">
            <v>B</v>
          </cell>
        </row>
        <row r="317">
          <cell r="F317" t="str">
            <v>4.13.02</v>
          </cell>
          <cell r="H317" t="str">
            <v>PENGGANTIAN JEMBATAN SEI. GODANG 40 M' (BANGUNAN BAWAH ; ABT 2 UNIT)</v>
          </cell>
          <cell r="I317" t="str">
            <v>04.13.02.03.01</v>
          </cell>
          <cell r="K317" t="str">
            <v>Beton</v>
          </cell>
          <cell r="N317">
            <v>40</v>
          </cell>
          <cell r="O317" t="str">
            <v>SEI. GODANG</v>
          </cell>
          <cell r="P317">
            <v>2007</v>
          </cell>
          <cell r="T317" t="str">
            <v>APBD</v>
          </cell>
          <cell r="U317">
            <v>890878662.61464095</v>
          </cell>
          <cell r="V317" t="str">
            <v>B</v>
          </cell>
        </row>
        <row r="318">
          <cell r="E318" t="str">
            <v>28.2</v>
          </cell>
          <cell r="F318" t="str">
            <v>4.13.02</v>
          </cell>
          <cell r="H318" t="str">
            <v>PEMBUATAN 1 UNIT BOX CULVERT 3 X 4 M (DOUBLE) RUAS JALAN PULAU KOMANG - KOTO SENTAJO</v>
          </cell>
          <cell r="I318" t="str">
            <v>04.13.01.03.06</v>
          </cell>
          <cell r="K318" t="str">
            <v>Beton</v>
          </cell>
          <cell r="L318">
            <v>3</v>
          </cell>
          <cell r="M318">
            <v>4</v>
          </cell>
          <cell r="N318">
            <v>12</v>
          </cell>
          <cell r="O318" t="str">
            <v>PULAU KOMANG - KOTO SENTAJO</v>
          </cell>
          <cell r="P318">
            <v>2007</v>
          </cell>
          <cell r="T318" t="str">
            <v>APBD</v>
          </cell>
          <cell r="U318">
            <v>786272302.10877895</v>
          </cell>
          <cell r="V318" t="str">
            <v>B</v>
          </cell>
        </row>
        <row r="319">
          <cell r="E319" t="str">
            <v>86.2</v>
          </cell>
          <cell r="F319" t="str">
            <v>4.13.02</v>
          </cell>
          <cell r="H319" t="str">
            <v>PEMBUATAN 1 UNIT BOX CULVERT 3,5 X 3,0 (TUNGGAL) SEI.LUMPANG RUAS JALAN PANTAI - AIR BULUH</v>
          </cell>
          <cell r="I319" t="str">
            <v>04.13.01.03.06</v>
          </cell>
          <cell r="K319" t="str">
            <v>Beton</v>
          </cell>
          <cell r="L319">
            <v>3.5</v>
          </cell>
          <cell r="M319">
            <v>3</v>
          </cell>
          <cell r="N319">
            <v>10.5</v>
          </cell>
          <cell r="O319" t="str">
            <v>PANTAI - AIR BULUH</v>
          </cell>
          <cell r="P319">
            <v>2007</v>
          </cell>
          <cell r="T319" t="str">
            <v>APBD</v>
          </cell>
          <cell r="U319">
            <v>695109994.81529498</v>
          </cell>
          <cell r="V319" t="str">
            <v>B</v>
          </cell>
        </row>
        <row r="320">
          <cell r="E320" t="str">
            <v>87.1</v>
          </cell>
          <cell r="F320" t="str">
            <v>4.13.02</v>
          </cell>
          <cell r="H320" t="str">
            <v>PEMBUATAN 1 UNIT BOX CULVERT 4,0 X 3,5 (GANDA) DAN 1 UNIT 3,0 X 3,5 (TUNGGAL) RUAS JALAN LUBUK JAMBI - SEI BESAR</v>
          </cell>
          <cell r="I320" t="str">
            <v>04.13.01.03.06</v>
          </cell>
          <cell r="K320" t="str">
            <v>Beton</v>
          </cell>
          <cell r="L320">
            <v>4</v>
          </cell>
          <cell r="M320">
            <v>3.5</v>
          </cell>
          <cell r="N320">
            <v>14</v>
          </cell>
          <cell r="O320" t="str">
            <v xml:space="preserve"> LUBUK JAMBI - SEI BESAR</v>
          </cell>
          <cell r="P320">
            <v>2007</v>
          </cell>
          <cell r="T320" t="str">
            <v>APBD</v>
          </cell>
          <cell r="U320">
            <v>929480817.58420205</v>
          </cell>
          <cell r="V320" t="str">
            <v>B</v>
          </cell>
        </row>
        <row r="321">
          <cell r="F321" t="str">
            <v>4.13.02</v>
          </cell>
          <cell r="H321" t="str">
            <v>PENGGANTIAN JEMBATAN SEI. RAWANG UDANG 15 M' (RUAS JALAN SANGAU - SEBEROBAH)</v>
          </cell>
          <cell r="I321" t="str">
            <v>04.13.02.03.01</v>
          </cell>
          <cell r="K321" t="str">
            <v>Beton</v>
          </cell>
          <cell r="N321">
            <v>15</v>
          </cell>
          <cell r="O321" t="str">
            <v>SEI. RAWANG UDANG 15 M' (RUAS JALAN SANGAU - SEBEROBAH)</v>
          </cell>
          <cell r="P321">
            <v>2007</v>
          </cell>
          <cell r="T321" t="str">
            <v>APBD</v>
          </cell>
          <cell r="U321">
            <v>738816590.76175904</v>
          </cell>
          <cell r="V321" t="str">
            <v>B</v>
          </cell>
        </row>
        <row r="322">
          <cell r="F322" t="str">
            <v>4.13.01</v>
          </cell>
          <cell r="H322" t="str">
            <v>PEMELIHARAAN JALAN SEBERANG TALUK - SIBEROBAH - SANGAU 4,00 KM (NO.RUAS 027 ; 090) (KERIKIL) RUTIN 26 KM</v>
          </cell>
          <cell r="I322" t="str">
            <v>04.13.01.03.06</v>
          </cell>
          <cell r="O322" t="str">
            <v>SEBERANG TALUK - SIBEROBAH - SANGAU</v>
          </cell>
          <cell r="P322">
            <v>2015</v>
          </cell>
          <cell r="T322" t="str">
            <v>APBD</v>
          </cell>
          <cell r="U322">
            <v>1400963703.44068</v>
          </cell>
          <cell r="V322" t="str">
            <v>B</v>
          </cell>
          <cell r="W322">
            <v>1</v>
          </cell>
        </row>
        <row r="323">
          <cell r="F323" t="str">
            <v>4.13.01</v>
          </cell>
          <cell r="H323" t="str">
            <v>PEMELIHARAAN JALAN MUARA LEMBU - PANGKALAN INDARUNG 4,00 KM ( NO. RUAS 137 ) / AWCAS : RUTIN 24,00 KM</v>
          </cell>
          <cell r="I323" t="str">
            <v>04.13.01.03.06</v>
          </cell>
          <cell r="O323" t="str">
            <v>MUARA LEMBU - PANGKALAN INDARUNG</v>
          </cell>
          <cell r="P323">
            <v>2007</v>
          </cell>
          <cell r="T323" t="str">
            <v>APBD</v>
          </cell>
          <cell r="U323">
            <v>966122240.69814003</v>
          </cell>
          <cell r="V323" t="str">
            <v>B</v>
          </cell>
        </row>
        <row r="324">
          <cell r="F324" t="str">
            <v>4.13.01</v>
          </cell>
          <cell r="H324" t="str">
            <v>PEMELIHARAAN JALAN SP. HANDOYO - SP. SEI. SIRIH - SEI. KUNING - SP. 4 PT. WANASARI - SUKA MAJU (NO. RUAS 247, 248, 005 ) UR. PIL. 3,00 KM ; RUTIN 43,00</v>
          </cell>
          <cell r="I324" t="str">
            <v>04.13.01.03.06</v>
          </cell>
          <cell r="O324" t="str">
            <v>SP. HANDOYO - SP. SEI. SIRIH - SEI. KUNING - SP. 4 PT. WANASARI - SUKA MAJU</v>
          </cell>
          <cell r="P324">
            <v>2007</v>
          </cell>
          <cell r="T324" t="str">
            <v>APBD</v>
          </cell>
          <cell r="U324">
            <v>1327353361.6165369</v>
          </cell>
          <cell r="V324" t="str">
            <v>B</v>
          </cell>
        </row>
        <row r="325">
          <cell r="E325" t="str">
            <v>190.2</v>
          </cell>
          <cell r="F325" t="str">
            <v>4.13.01</v>
          </cell>
          <cell r="H325" t="str">
            <v>PEMELIHARAAN JALAN SAMBUNG - KEBUN LADO (NO. RUAS ASPAL OVERLAY ; RUTIN 29 KM.</v>
          </cell>
          <cell r="I325" t="str">
            <v>04.13.01.03.06</v>
          </cell>
          <cell r="O325" t="str">
            <v>JALAN SAMBUNG - KEBUN LADO</v>
          </cell>
          <cell r="P325">
            <v>2007</v>
          </cell>
          <cell r="T325" t="str">
            <v>APBD</v>
          </cell>
          <cell r="U325">
            <v>6847118208.5808697</v>
          </cell>
          <cell r="V325" t="str">
            <v>B</v>
          </cell>
          <cell r="W325">
            <v>2</v>
          </cell>
        </row>
        <row r="326">
          <cell r="E326" t="str">
            <v>236.2</v>
          </cell>
          <cell r="F326" t="str">
            <v>4.13.01</v>
          </cell>
          <cell r="H326" t="str">
            <v>PEMELIHARAAN JALAN PETAI-SP.4 PT. WANA SARI (NO RUAS 238) ASPAL /AWCAS ; RUTIN 11,325 KM (ASPAL 1,00 OVERLAY; UR. PIL 1,00 KM)</v>
          </cell>
          <cell r="I326" t="str">
            <v>04.13.01.03.06</v>
          </cell>
          <cell r="O326" t="str">
            <v>SIMPANG PETAI - SIMPANG 4 PT WANASARI</v>
          </cell>
          <cell r="P326">
            <v>2007</v>
          </cell>
          <cell r="T326" t="str">
            <v>APBD</v>
          </cell>
          <cell r="U326">
            <v>2864585047.9665399</v>
          </cell>
          <cell r="V326" t="str">
            <v>B</v>
          </cell>
        </row>
        <row r="327">
          <cell r="F327" t="str">
            <v>4.13.01</v>
          </cell>
          <cell r="H327" t="str">
            <v>PEMELIHARAAN JALAN KOTO BARU - SP. SUKA MAJU DAN SP. MUARA BAHAN - MUARA BAHAN (NO. RUAS 246,249) RUTIN 20,15 KM URUGAN PILIHAN</v>
          </cell>
          <cell r="I327" t="str">
            <v>04.13.01.03.06</v>
          </cell>
          <cell r="O327" t="str">
            <v>KOTO BARU - SP. SUKA MAJU DAN SP. MUARA BAHAN - MUARA BAHAN</v>
          </cell>
          <cell r="P327">
            <v>2007</v>
          </cell>
          <cell r="T327" t="str">
            <v>APBD</v>
          </cell>
          <cell r="U327">
            <v>1327353361.6165369</v>
          </cell>
          <cell r="V327" t="str">
            <v>B</v>
          </cell>
        </row>
        <row r="328">
          <cell r="E328" t="str">
            <v>258.2</v>
          </cell>
          <cell r="F328" t="str">
            <v>4.13.01</v>
          </cell>
          <cell r="H328" t="str">
            <v>PEMELIHARAAN JALAN LEPAU GADING - PANGEAN, PANGEAN PULAU KUMPAI, PULAU KUMPAI - PASANG USANG BASERAH (NO. RUAS 260, 165, 168 ) ASPAL OVERLAY 1 KM ; URUGAN PILIHAN 1,00 KM ; RUTIN 22,50 KM.</v>
          </cell>
          <cell r="I328" t="str">
            <v>04.13.01.03.06</v>
          </cell>
          <cell r="O328" t="str">
            <v>JL. LEPAU GADING - PANGEAN</v>
          </cell>
          <cell r="P328">
            <v>2007</v>
          </cell>
          <cell r="T328" t="str">
            <v>APBD</v>
          </cell>
          <cell r="U328">
            <v>1327353361.6165369</v>
          </cell>
          <cell r="V328" t="str">
            <v>B</v>
          </cell>
        </row>
        <row r="329">
          <cell r="F329" t="str">
            <v>4.13.01</v>
          </cell>
          <cell r="H329" t="str">
            <v>PEMELIHARAAN JALAN SAKO - TRANS SKP II, HULU TESO - LOGAS TANAH DARAT (NO. RUAS 167, 186) OVERLAY 1,00 ; URUGAN PILIHAN 1,00 KM ; RUTIN 20,00 KM</v>
          </cell>
          <cell r="I329" t="str">
            <v>04.13.01.03.06</v>
          </cell>
          <cell r="O329" t="str">
            <v>SAKO - TRANS SKP II, HULU TESO - LOGAS TANAH DARAT</v>
          </cell>
          <cell r="P329">
            <v>2007</v>
          </cell>
          <cell r="T329" t="str">
            <v>APBD</v>
          </cell>
          <cell r="U329">
            <v>1327353361.6165369</v>
          </cell>
          <cell r="V329" t="str">
            <v>B</v>
          </cell>
        </row>
        <row r="330">
          <cell r="E330" t="str">
            <v>164.3</v>
          </cell>
          <cell r="F330" t="str">
            <v>4.13.01</v>
          </cell>
          <cell r="H330" t="str">
            <v>PEMELIHARAAN JALAN PANGEAN - SITUGAL (BTS. PELALAWAN) (NO. RUAS 166) ASPAL OVERLAY 1,00 KM ; URUGAN PILIHAN 2,00 KM.</v>
          </cell>
          <cell r="I330" t="str">
            <v>04.13.01.03.06</v>
          </cell>
          <cell r="O330" t="str">
            <v>PANGEAN - SITUGAL</v>
          </cell>
          <cell r="P330">
            <v>2007</v>
          </cell>
          <cell r="T330" t="str">
            <v>APBD</v>
          </cell>
          <cell r="U330">
            <v>1327353361.6165369</v>
          </cell>
          <cell r="V330" t="str">
            <v>B</v>
          </cell>
        </row>
        <row r="331">
          <cell r="F331" t="str">
            <v>4.13.01</v>
          </cell>
          <cell r="H331" t="str">
            <v>PEMELIHARAAN JALAN BASERAH - PERHENTIAN LUAS, DUSUN TUO - GUNUNG MELINTANG (NO. RUAS 130, 146) ASPAL/1,00 KM ; UR.PIL 2,00 ; RUTIN 23,70 KM UR.PIL</v>
          </cell>
          <cell r="I331" t="str">
            <v>04.13.01.03.06</v>
          </cell>
          <cell r="O331" t="str">
            <v>BASERAH - PERHENTIAN LUAS, DUSUN TUO - GUNUNG MELINTANG</v>
          </cell>
          <cell r="P331">
            <v>2007</v>
          </cell>
          <cell r="T331" t="str">
            <v>APBD</v>
          </cell>
          <cell r="U331">
            <v>1110059695.6493311</v>
          </cell>
          <cell r="V331" t="str">
            <v>B</v>
          </cell>
        </row>
        <row r="332">
          <cell r="F332" t="str">
            <v>4.13.01</v>
          </cell>
          <cell r="H332" t="str">
            <v>PEMELIHARAAN JALAN LUBUK JAMBI - LUBUK AMBACANG JAKE - KOTO KOMBU, MUDIK ULO - SUMPU (NO. RUAS 083, 003, 124) ASPAL 1,00 KM ; UR. PIL 2,00 KM ; RUTIN 40,00 KM</v>
          </cell>
          <cell r="I332" t="str">
            <v>04.13.01.03.06</v>
          </cell>
          <cell r="O332" t="str">
            <v>LUBUK JAMBI - LUBUK AMBACANG JAKE - KOTO KOMBU, MUDIK ULO - SUMPU</v>
          </cell>
          <cell r="P332">
            <v>2007</v>
          </cell>
          <cell r="T332" t="str">
            <v>APBD</v>
          </cell>
          <cell r="U332">
            <v>1327353361.6165369</v>
          </cell>
          <cell r="V332" t="str">
            <v>B</v>
          </cell>
        </row>
        <row r="333">
          <cell r="E333" t="str">
            <v>87.2</v>
          </cell>
          <cell r="F333" t="str">
            <v>4.13.01</v>
          </cell>
          <cell r="H333" t="str">
            <v>PEMELIHARAAN JALAN SEI. BESAR - BATAS SUMBAR, SP. 4 PANGKALAN - MUARO PETAI, - SITIANG (NO. RUAS 087,092 111) URUGAN PILIHAN ; RUTIN 22,00 KM</v>
          </cell>
          <cell r="I333" t="str">
            <v>04.13.01.03.06</v>
          </cell>
          <cell r="O333" t="str">
            <v>SEI. BESAR - BATAS SUMBAR, SP. 4 PANGKALAN - MUARO PETAI, - SITIANG</v>
          </cell>
          <cell r="P333">
            <v>2007</v>
          </cell>
          <cell r="T333" t="str">
            <v>APBD</v>
          </cell>
          <cell r="U333">
            <v>636337766.08424675</v>
          </cell>
          <cell r="V333" t="str">
            <v>B</v>
          </cell>
        </row>
        <row r="334">
          <cell r="F334" t="str">
            <v>4.13.01</v>
          </cell>
          <cell r="H334" t="str">
            <v>PEMELIHARAAN JALAN KEBUN PEMDA &amp; PERHENTIAN SUNGKAI (EFEKTIF 3,00 KM ; RUTIN 9,00 KM)</v>
          </cell>
          <cell r="I334" t="str">
            <v>04.13.01.03.06</v>
          </cell>
          <cell r="O334" t="str">
            <v>KEBUN PEMDA &amp; PERHENTIAN SUNGKAI</v>
          </cell>
          <cell r="P334">
            <v>2007</v>
          </cell>
          <cell r="T334" t="str">
            <v>APBD</v>
          </cell>
          <cell r="U334">
            <v>837379143.13253343</v>
          </cell>
          <cell r="V334" t="str">
            <v>B</v>
          </cell>
        </row>
        <row r="335">
          <cell r="F335" t="str">
            <v>4.13.01</v>
          </cell>
          <cell r="H335" t="str">
            <v>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v>
          </cell>
          <cell r="I335" t="str">
            <v>04.13.01.03.06</v>
          </cell>
          <cell r="O335" t="str">
            <v>CERENTI - PL. BAYUR - SEI. PERUPUK - TELUK PAUH - CERENTI, RUAS JALAN PANGEAN - PL. KUMPAI - PSR USANG BASERAH - KUANTAN HILIR, RUAS JALAN KOTO RAJO - PL. JAMBU INUMAN DAN RUAS JALAN PAUH ANGIT - PL. RANGGAS PANGEAN</v>
          </cell>
          <cell r="P335">
            <v>2007</v>
          </cell>
          <cell r="T335" t="str">
            <v>APBD</v>
          </cell>
          <cell r="U335">
            <v>4984557066.1999998</v>
          </cell>
          <cell r="V335" t="str">
            <v>B</v>
          </cell>
        </row>
        <row r="336">
          <cell r="F336" t="str">
            <v>4.13.01</v>
          </cell>
          <cell r="H336" t="str">
            <v>PEMELIHARAAN JALAN KABUPATEN (SWAKELOLA)</v>
          </cell>
          <cell r="I336" t="str">
            <v>04.13.01.03.06</v>
          </cell>
          <cell r="O336" t="str">
            <v>KUANTAN SINGINGI</v>
          </cell>
          <cell r="P336">
            <v>2007</v>
          </cell>
          <cell r="T336" t="str">
            <v>APBD</v>
          </cell>
          <cell r="U336">
            <v>3783819547.1500001</v>
          </cell>
          <cell r="V336" t="str">
            <v>B</v>
          </cell>
        </row>
        <row r="337">
          <cell r="F337" t="str">
            <v>4.13.01</v>
          </cell>
          <cell r="H337" t="str">
            <v>PEMELIHARAAN RUTIN JEMBATAN KABUPATEN (SWAKELOLA)</v>
          </cell>
          <cell r="I337" t="str">
            <v>04.13.02.03.01</v>
          </cell>
          <cell r="O337" t="str">
            <v>KUANTAN SINGINGI</v>
          </cell>
          <cell r="P337">
            <v>2007</v>
          </cell>
          <cell r="T337" t="str">
            <v>APBD</v>
          </cell>
          <cell r="U337">
            <v>749497417.32000005</v>
          </cell>
          <cell r="V337" t="str">
            <v>B</v>
          </cell>
        </row>
        <row r="338">
          <cell r="F338" t="str">
            <v>4.13.01</v>
          </cell>
          <cell r="H338" t="str">
            <v>PENGADAAN KONSTRUKSI JALAN DI KEC. PANGEAN (DESA TANAH BEKALI), KEC. INUMAN (DESA PL. BUSUK SEBERANG DAN DESA PL. BUSUK JAYA), KEC. CERENTI (DESA PL. PANJANG HILIR) DAN KEC. SINGINGI HILIR (DESA SEI. PAKU)</v>
          </cell>
          <cell r="I338" t="str">
            <v>04.13.01.03.06</v>
          </cell>
          <cell r="O338" t="str">
            <v>KUANTAN SINGINGI</v>
          </cell>
          <cell r="P338">
            <v>2007</v>
          </cell>
          <cell r="T338" t="str">
            <v>APBD</v>
          </cell>
          <cell r="U338">
            <v>1012401500</v>
          </cell>
          <cell r="V338" t="str">
            <v>B</v>
          </cell>
        </row>
        <row r="339">
          <cell r="F339" t="str">
            <v>4.13.01</v>
          </cell>
          <cell r="H339" t="str">
            <v>PENGADAAN KONSTRUKSI JALAN</v>
          </cell>
          <cell r="I339" t="str">
            <v>04.13.01.03.06</v>
          </cell>
          <cell r="O339" t="str">
            <v>KUANTAN SINGINGI</v>
          </cell>
          <cell r="P339">
            <v>2007</v>
          </cell>
          <cell r="T339" t="str">
            <v>APBD</v>
          </cell>
          <cell r="U339">
            <v>14991856876.784245</v>
          </cell>
          <cell r="V339" t="str">
            <v>B</v>
          </cell>
        </row>
        <row r="340">
          <cell r="F340" t="str">
            <v>4.13.01</v>
          </cell>
          <cell r="H340" t="str">
            <v>PENGADAAN KONSTRUKSI JEMBATAN GANTUNG</v>
          </cell>
          <cell r="I340" t="str">
            <v>04.13.02.03.03</v>
          </cell>
          <cell r="O340" t="str">
            <v>KUANTAN SINGINGI</v>
          </cell>
          <cell r="P340">
            <v>2007</v>
          </cell>
          <cell r="T340" t="str">
            <v>APBD</v>
          </cell>
          <cell r="U340">
            <v>1004635245.0665743</v>
          </cell>
          <cell r="V340" t="str">
            <v>B</v>
          </cell>
        </row>
        <row r="341">
          <cell r="F341" t="str">
            <v>4.13.02</v>
          </cell>
          <cell r="H341" t="str">
            <v>KONSTRUKSI JEMBATAN BETON DAN KELENGKAPANNYA DI KEC. HULU KUANTAN, SINGINGI, KUANTAN TENGAH, BENAI, INUMAN, GUNUNG TOAR, KUANTAN MUDIK DAN SINGINGI HILIR</v>
          </cell>
          <cell r="I341" t="str">
            <v>04.13.02.03.01</v>
          </cell>
          <cell r="O341" t="str">
            <v>KUANTAN SINGINGI</v>
          </cell>
          <cell r="P341">
            <v>2007</v>
          </cell>
          <cell r="T341" t="str">
            <v>APBD</v>
          </cell>
          <cell r="U341">
            <v>3087425688.1593609</v>
          </cell>
          <cell r="V341" t="str">
            <v>B</v>
          </cell>
        </row>
        <row r="342">
          <cell r="F342" t="str">
            <v>4.13.01</v>
          </cell>
          <cell r="H342" t="str">
            <v>PENGADAAN KONSTRUKSI JALAN (PEMBANGUNAN TURAP KANTOR BALAI DESA DAN PUSTU DESA MUDIK ULO + TIMBUNAN, PEMBANGUNAN TURAP KANTOR BUPATI + TANGGA TURUN + JALAN KANTOR BUPATI, PEMBANGUNAN TURAP JALAN KP. SENTAJO, SEI. NANUN TOPAN, SP. TIGA JAO, JALAN KOTO SENTAJO, JALAN PL. BUSUK JAYA + TIMBUNAN</v>
          </cell>
          <cell r="I342" t="str">
            <v>04.13.01.03.06</v>
          </cell>
          <cell r="O342" t="str">
            <v>KUANTAN SINGINGI</v>
          </cell>
          <cell r="P342">
            <v>2007</v>
          </cell>
          <cell r="T342" t="str">
            <v>APBD</v>
          </cell>
          <cell r="U342">
            <v>2113731899.5999999</v>
          </cell>
          <cell r="V342" t="str">
            <v>B</v>
          </cell>
        </row>
        <row r="343">
          <cell r="F343" t="str">
            <v>4.13.01</v>
          </cell>
          <cell r="H343" t="str">
            <v>PENGADAAN KONSTRUKSI JALAN</v>
          </cell>
          <cell r="I343" t="str">
            <v>04.13.01.03.06</v>
          </cell>
          <cell r="O343" t="str">
            <v>KUANTAN SINGINGI</v>
          </cell>
          <cell r="P343">
            <v>2008</v>
          </cell>
          <cell r="T343" t="str">
            <v>APBD</v>
          </cell>
          <cell r="U343">
            <v>29986611460</v>
          </cell>
          <cell r="V343" t="str">
            <v>B</v>
          </cell>
        </row>
        <row r="344">
          <cell r="F344" t="str">
            <v>4.13.02</v>
          </cell>
          <cell r="H344" t="str">
            <v>KONSTRUKSI JEMBATAN BETON DAN KELENGKAPANNYA</v>
          </cell>
          <cell r="I344" t="str">
            <v>04.13.02.03.01</v>
          </cell>
          <cell r="O344" t="str">
            <v>KUANTAN SINGINGI</v>
          </cell>
          <cell r="P344">
            <v>2008</v>
          </cell>
          <cell r="T344" t="str">
            <v>APBD</v>
          </cell>
          <cell r="U344">
            <v>8726284111.1459866</v>
          </cell>
          <cell r="V344" t="str">
            <v>B</v>
          </cell>
        </row>
        <row r="345">
          <cell r="F345" t="str">
            <v>4.13.01</v>
          </cell>
          <cell r="H345" t="str">
            <v>PENGADAAN KONSTRUKSI JALAN (PEMBANGUNAN JALAN BENAI - KOTO RAJO - PL, JAMBU DAN JALAN SEBERANG TELUK KUANTAN - SIBEROBAH - SANGAU</v>
          </cell>
          <cell r="I345" t="str">
            <v>04.13.01.03.06</v>
          </cell>
          <cell r="O345" t="str">
            <v>BENAI - KOTO RAJO - PL, JAMBU DAN JALAN SEBERANG TELUK KUANTAN - SIBEROBAH - SANGAU</v>
          </cell>
          <cell r="P345">
            <v>2008</v>
          </cell>
          <cell r="T345" t="str">
            <v>APBD</v>
          </cell>
          <cell r="U345">
            <v>5674612893</v>
          </cell>
          <cell r="V345" t="str">
            <v>B</v>
          </cell>
        </row>
        <row r="346">
          <cell r="E346" t="str">
            <v>J2.1</v>
          </cell>
          <cell r="F346" t="str">
            <v>4.13.02</v>
          </cell>
          <cell r="H346" t="str">
            <v>PEMBANGUNAN JEMBATAN GANTUNG TELUK KUANTAN</v>
          </cell>
          <cell r="I346" t="str">
            <v>04.13.02.03.03</v>
          </cell>
          <cell r="O346" t="str">
            <v>SAWAH</v>
          </cell>
          <cell r="P346">
            <v>2008</v>
          </cell>
          <cell r="T346" t="str">
            <v>APBD</v>
          </cell>
          <cell r="U346">
            <v>1685204437</v>
          </cell>
          <cell r="V346" t="str">
            <v>B</v>
          </cell>
        </row>
        <row r="347">
          <cell r="F347" t="str">
            <v>4.13.02</v>
          </cell>
          <cell r="H347" t="str">
            <v>PEMBANGUNAN JEMBATAN BASERAH</v>
          </cell>
          <cell r="I347" t="str">
            <v>04.13.02.03.01</v>
          </cell>
          <cell r="O347" t="str">
            <v>BASERAH</v>
          </cell>
          <cell r="P347">
            <v>2008</v>
          </cell>
          <cell r="T347" t="str">
            <v>APBD</v>
          </cell>
          <cell r="U347">
            <v>1969256837</v>
          </cell>
          <cell r="V347" t="str">
            <v>B</v>
          </cell>
        </row>
        <row r="348">
          <cell r="F348" t="str">
            <v>4.13.01</v>
          </cell>
          <cell r="H348" t="str">
            <v>PENGADAAN KONSTRUKSI JALAN</v>
          </cell>
          <cell r="I348" t="str">
            <v>04.13.01.03.06</v>
          </cell>
          <cell r="P348">
            <v>2008</v>
          </cell>
          <cell r="T348" t="str">
            <v>APBD</v>
          </cell>
          <cell r="U348">
            <v>10544570566</v>
          </cell>
        </row>
        <row r="349">
          <cell r="F349" t="str">
            <v>4.13.01</v>
          </cell>
          <cell r="H349" t="str">
            <v>PENGADAAN KONSTRUKSI JALAN (REHAB/ PEMEL JALAN BENAI - KOTO RAJO - PL. JAMBU, JALAN SEB. TELUK KUANTAN - SIBEROBAH - SANGAU DAN JALAN SP. HANDOYO - SP. SEI. SIRIH - SP. 4 PT. WARNASARI - SUKAMAJU</v>
          </cell>
          <cell r="I349" t="str">
            <v>04.13.01.03.06</v>
          </cell>
          <cell r="O349" t="str">
            <v>BENAI - KOTO RAJO - PL, JAMBU DAN JALAN SEBERANG TELUK KUANTAN - SIBEROBAH - SANGAU</v>
          </cell>
          <cell r="P349">
            <v>2008</v>
          </cell>
          <cell r="T349" t="str">
            <v>APBD</v>
          </cell>
          <cell r="U349">
            <v>5288983329</v>
          </cell>
          <cell r="V349" t="str">
            <v>B</v>
          </cell>
        </row>
        <row r="350">
          <cell r="F350" t="str">
            <v>4.13.01</v>
          </cell>
          <cell r="H350" t="str">
            <v>PERBAIKAN JALAN CERENTI-PL. BAYUR-SEI. PERUPUK-TL. PAUH</v>
          </cell>
          <cell r="I350" t="str">
            <v>04.13.01.03.06</v>
          </cell>
          <cell r="O350" t="str">
            <v>PL. BAYUR-SEI. PERUPUK-TL. PAUH</v>
          </cell>
          <cell r="P350">
            <v>2008</v>
          </cell>
          <cell r="T350" t="str">
            <v>APBD</v>
          </cell>
          <cell r="U350">
            <v>711641781</v>
          </cell>
          <cell r="V350" t="str">
            <v>B</v>
          </cell>
        </row>
        <row r="351">
          <cell r="F351" t="str">
            <v>4.13.01</v>
          </cell>
          <cell r="H351" t="str">
            <v>PEMELIHARAAN JALAN KABUPATEN (SWAKELOLA)</v>
          </cell>
          <cell r="I351" t="str">
            <v>04.13.01.03.06</v>
          </cell>
          <cell r="O351" t="str">
            <v>KUANTAN SINGINGI</v>
          </cell>
          <cell r="P351">
            <v>2008</v>
          </cell>
          <cell r="T351" t="str">
            <v>APBD</v>
          </cell>
          <cell r="U351">
            <v>4998589477</v>
          </cell>
          <cell r="V351" t="str">
            <v>B</v>
          </cell>
        </row>
        <row r="352">
          <cell r="F352" t="str">
            <v>4.13.02</v>
          </cell>
          <cell r="H352" t="str">
            <v>PEMELIHARAAN RUTIN JEMBATAN KABUPATEN (SWAKELOLA)</v>
          </cell>
          <cell r="I352" t="str">
            <v>04.13.02.03.01</v>
          </cell>
          <cell r="O352" t="str">
            <v>KUANTAN SINGINGI</v>
          </cell>
          <cell r="P352">
            <v>2008</v>
          </cell>
          <cell r="T352" t="str">
            <v>APBD</v>
          </cell>
          <cell r="U352">
            <v>829088158</v>
          </cell>
          <cell r="V352" t="str">
            <v>B</v>
          </cell>
        </row>
        <row r="353">
          <cell r="F353" t="str">
            <v>4.13.01</v>
          </cell>
          <cell r="H353" t="str">
            <v>PENGADAAN KONSTRUKSI JALAN</v>
          </cell>
          <cell r="I353" t="str">
            <v>04.13.01.03.06</v>
          </cell>
          <cell r="O353" t="str">
            <v>KUANTAN SINGINGI</v>
          </cell>
          <cell r="P353">
            <v>2008</v>
          </cell>
          <cell r="T353" t="str">
            <v>APBD</v>
          </cell>
          <cell r="U353">
            <v>250000000</v>
          </cell>
          <cell r="V353" t="str">
            <v>B</v>
          </cell>
        </row>
        <row r="354">
          <cell r="F354" t="str">
            <v>4.13.01</v>
          </cell>
          <cell r="H354" t="str">
            <v>PENGADAAN KONSTRUKSI JALAN</v>
          </cell>
          <cell r="I354" t="str">
            <v>04.13.01.03.06</v>
          </cell>
          <cell r="O354" t="str">
            <v>KUANTAN SINGINGI</v>
          </cell>
          <cell r="P354">
            <v>2008</v>
          </cell>
          <cell r="T354" t="str">
            <v>APBD</v>
          </cell>
          <cell r="U354">
            <v>5108967559.5763826</v>
          </cell>
          <cell r="V354" t="str">
            <v>B</v>
          </cell>
        </row>
        <row r="355">
          <cell r="F355" t="str">
            <v>4.13.02</v>
          </cell>
          <cell r="H355" t="str">
            <v>KONSTRUKSI JEMBATAN BETON DAN KELENGKAPANNYA</v>
          </cell>
          <cell r="I355" t="str">
            <v>04.13.02.03.01</v>
          </cell>
          <cell r="O355" t="str">
            <v>KUANTAN SINGINGI</v>
          </cell>
          <cell r="P355">
            <v>2008</v>
          </cell>
          <cell r="T355" t="str">
            <v>APBD</v>
          </cell>
          <cell r="U355">
            <v>2130596812.9205101</v>
          </cell>
          <cell r="V355" t="str">
            <v>B</v>
          </cell>
        </row>
        <row r="356">
          <cell r="F356" t="str">
            <v>4.13.01</v>
          </cell>
          <cell r="H356" t="str">
            <v>PENGADAAN KONSTRUKSI JALAN</v>
          </cell>
          <cell r="I356" t="str">
            <v>04.13.01.03.06</v>
          </cell>
          <cell r="O356" t="str">
            <v>KUANTAN SINGINGI</v>
          </cell>
          <cell r="P356">
            <v>2008</v>
          </cell>
          <cell r="T356" t="str">
            <v>APBD</v>
          </cell>
          <cell r="U356">
            <v>837796595</v>
          </cell>
          <cell r="V356" t="str">
            <v>B</v>
          </cell>
        </row>
        <row r="357">
          <cell r="F357" t="str">
            <v>4.13.01</v>
          </cell>
          <cell r="H357" t="str">
            <v>PENGADAAN KONSTRUKSI JALAN</v>
          </cell>
          <cell r="I357" t="str">
            <v>04.13.01.03.06</v>
          </cell>
          <cell r="O357" t="str">
            <v>KUANTAN SINGINGI</v>
          </cell>
          <cell r="P357">
            <v>2008</v>
          </cell>
          <cell r="T357" t="str">
            <v>APBD</v>
          </cell>
          <cell r="U357">
            <v>523294499</v>
          </cell>
          <cell r="V357" t="str">
            <v>B</v>
          </cell>
        </row>
        <row r="358">
          <cell r="F358" t="str">
            <v>4.13.02</v>
          </cell>
          <cell r="H358" t="str">
            <v>- PEMBANGUNAN JEMBATAN GANTUNG SEI. SINGINGI</v>
          </cell>
          <cell r="I358" t="str">
            <v>04.13.02.03.03</v>
          </cell>
          <cell r="O358" t="str">
            <v>KUANTAN SINGINGI</v>
          </cell>
          <cell r="P358">
            <v>2008</v>
          </cell>
          <cell r="T358" t="str">
            <v>APBD</v>
          </cell>
          <cell r="U358">
            <v>498235979.05180186</v>
          </cell>
          <cell r="V358" t="str">
            <v>B</v>
          </cell>
        </row>
        <row r="359">
          <cell r="F359" t="str">
            <v>4.13.02</v>
          </cell>
          <cell r="H359" t="str">
            <v>KONSTRUKSI JEMBATAN BETON DAN KELENGKAPANNYA</v>
          </cell>
          <cell r="I359" t="str">
            <v>04.13.02.03.01</v>
          </cell>
          <cell r="O359" t="str">
            <v>KUANTAN SINGINGI</v>
          </cell>
          <cell r="P359">
            <v>2008</v>
          </cell>
          <cell r="T359" t="str">
            <v>APBD</v>
          </cell>
          <cell r="U359">
            <v>400080843</v>
          </cell>
          <cell r="V359" t="str">
            <v>B</v>
          </cell>
        </row>
        <row r="360">
          <cell r="F360" t="str">
            <v>4.13.01</v>
          </cell>
          <cell r="H360" t="str">
            <v>PENGADAAN KONSTRUKSI JALAN</v>
          </cell>
          <cell r="I360" t="str">
            <v>04.13.01.03.06</v>
          </cell>
          <cell r="O360" t="str">
            <v>KUANTAN SINGINGI</v>
          </cell>
          <cell r="P360">
            <v>2008</v>
          </cell>
          <cell r="T360" t="str">
            <v>APBD</v>
          </cell>
          <cell r="U360">
            <v>326364200</v>
          </cell>
          <cell r="V360" t="str">
            <v>B</v>
          </cell>
        </row>
        <row r="361">
          <cell r="F361" t="str">
            <v>4.13.01</v>
          </cell>
          <cell r="H361" t="str">
            <v>PENGADAAN KONSTRUKSI JALAN</v>
          </cell>
          <cell r="I361" t="str">
            <v>04.13.01.03.06</v>
          </cell>
          <cell r="O361" t="str">
            <v>KUANTAN SINGINGI</v>
          </cell>
          <cell r="P361">
            <v>2009</v>
          </cell>
          <cell r="T361" t="str">
            <v>APBD</v>
          </cell>
          <cell r="U361">
            <v>22133964474</v>
          </cell>
          <cell r="V361" t="str">
            <v>B</v>
          </cell>
        </row>
        <row r="362">
          <cell r="F362" t="str">
            <v>4.13.02</v>
          </cell>
          <cell r="H362" t="str">
            <v>PENGADAAN KONSTRUKSI JEMBATAN BETON DAN KELENG</v>
          </cell>
          <cell r="I362" t="str">
            <v>04.13.02.03.01</v>
          </cell>
          <cell r="O362" t="str">
            <v>KUANTAN SINGINGI</v>
          </cell>
          <cell r="P362">
            <v>2009</v>
          </cell>
          <cell r="T362" t="str">
            <v>APBD</v>
          </cell>
          <cell r="U362">
            <v>22007615819</v>
          </cell>
          <cell r="V362" t="str">
            <v>B</v>
          </cell>
        </row>
        <row r="363">
          <cell r="F363" t="str">
            <v>4.13.01</v>
          </cell>
          <cell r="H363" t="str">
            <v>PENGADAAN KONSTRUKSI JALAN</v>
          </cell>
          <cell r="I363" t="str">
            <v>04.13.01.03.06</v>
          </cell>
          <cell r="O363" t="str">
            <v>KUANTAN SINGINGI</v>
          </cell>
          <cell r="P363">
            <v>2009</v>
          </cell>
          <cell r="T363" t="str">
            <v>APBD</v>
          </cell>
          <cell r="U363">
            <v>530573293</v>
          </cell>
          <cell r="V363" t="str">
            <v>B</v>
          </cell>
        </row>
        <row r="364">
          <cell r="F364" t="str">
            <v>4.13.01</v>
          </cell>
          <cell r="H364" t="str">
            <v>PENGADAAN KONSTRUKSI JALAN (PENINGKATAN JALAN MUDIK ULO - TANJUNG MEDANG, IBUL - SEI. BESAR, LB. JAMBI - SEI BESAR, PL. MUNGKUR - KOTO GUNUNG, KP. BARU TOAR - JAKE, BASERAH - PERHENTIAN LUAS, SP. KARI/ TERMINAL GERBANG KOTA (SITORAJO) DAN JALAN TERMINAL - SENTAJO</v>
          </cell>
          <cell r="I364" t="str">
            <v>04.13.01.03.06</v>
          </cell>
          <cell r="O364" t="str">
            <v xml:space="preserve">MUDIK ULO - TANJUNG MEDANG, IBUL - SEI. BESAR, LB. JAMBI - SEI BESAR, PL. MUNGKUR - KOTO GUNUNG, KP. BARU TOAR - JAKE, BASERAH - PERHENTIAN LUAS, SP. KARI/ TERMINAL GERBANG KOTA (SITORAJO) </v>
          </cell>
          <cell r="P364">
            <v>2009</v>
          </cell>
          <cell r="T364" t="str">
            <v>APBD</v>
          </cell>
          <cell r="U364">
            <v>3574205433</v>
          </cell>
          <cell r="V364" t="str">
            <v>B</v>
          </cell>
        </row>
        <row r="365">
          <cell r="F365" t="str">
            <v>4.13.02</v>
          </cell>
          <cell r="H365" t="str">
            <v>PENGADAAN KONSTRUKSI JEMBATAN BETON DAN KELENG (</v>
          </cell>
          <cell r="I365" t="str">
            <v>04.13.02.03.01</v>
          </cell>
          <cell r="O365" t="str">
            <v>KUANTAN SINGINGI</v>
          </cell>
          <cell r="P365">
            <v>2009</v>
          </cell>
          <cell r="T365" t="str">
            <v>APBD</v>
          </cell>
          <cell r="U365">
            <v>1200224056</v>
          </cell>
          <cell r="V365" t="str">
            <v>B</v>
          </cell>
        </row>
        <row r="366">
          <cell r="F366" t="str">
            <v>4.13.01</v>
          </cell>
          <cell r="H366" t="str">
            <v>PENGADAAN KONSTRUKSI JALAN</v>
          </cell>
          <cell r="I366" t="str">
            <v>04.13.01.03.06</v>
          </cell>
          <cell r="O366" t="str">
            <v>KUANTAN SINGINGI</v>
          </cell>
          <cell r="P366">
            <v>2010</v>
          </cell>
          <cell r="T366" t="str">
            <v>APBD</v>
          </cell>
          <cell r="U366">
            <v>20917123303</v>
          </cell>
          <cell r="V366" t="str">
            <v>B</v>
          </cell>
        </row>
        <row r="367">
          <cell r="F367" t="str">
            <v>4.13.01</v>
          </cell>
          <cell r="H367" t="str">
            <v>PENGADAAN KONSTRUKSI JALAN</v>
          </cell>
          <cell r="I367" t="str">
            <v>04.13.01.03.06</v>
          </cell>
          <cell r="O367" t="str">
            <v>KUANTAN SINGINGI</v>
          </cell>
          <cell r="P367">
            <v>2010</v>
          </cell>
          <cell r="T367" t="str">
            <v>APBD</v>
          </cell>
          <cell r="U367">
            <v>1977632629</v>
          </cell>
          <cell r="V367" t="str">
            <v>B</v>
          </cell>
        </row>
        <row r="368">
          <cell r="F368" t="str">
            <v>4.13.02</v>
          </cell>
          <cell r="H368" t="str">
            <v>PENGADAAN KONSTRUKSI JEMBATAN BETON DAN KELENG</v>
          </cell>
          <cell r="I368" t="str">
            <v>04.13.02.03.01</v>
          </cell>
          <cell r="O368" t="str">
            <v>KUANTAN SINGINGI</v>
          </cell>
          <cell r="P368">
            <v>2010</v>
          </cell>
          <cell r="T368" t="str">
            <v>APBD</v>
          </cell>
          <cell r="U368">
            <v>1192070199</v>
          </cell>
          <cell r="V368" t="str">
            <v>B</v>
          </cell>
        </row>
        <row r="369">
          <cell r="E369" t="str">
            <v>285.2</v>
          </cell>
          <cell r="F369" t="str">
            <v>4.13.01</v>
          </cell>
          <cell r="H369" t="str">
            <v>PENINGKATAN JALAN SEI. PERUPUK - TELUK PAUH (ASPAL 1,00 KM)</v>
          </cell>
          <cell r="I369" t="str">
            <v>04.13.01.03.06</v>
          </cell>
          <cell r="K369" t="str">
            <v>Aspal</v>
          </cell>
          <cell r="N369">
            <v>1000</v>
          </cell>
          <cell r="O369" t="str">
            <v>SEI PERUPUK-TELUK PAUH</v>
          </cell>
          <cell r="P369">
            <v>2011</v>
          </cell>
          <cell r="T369" t="str">
            <v>APBD</v>
          </cell>
          <cell r="U369">
            <v>2978274268.4109097</v>
          </cell>
          <cell r="V369" t="str">
            <v>B</v>
          </cell>
        </row>
        <row r="370">
          <cell r="F370" t="str">
            <v>4.13.01</v>
          </cell>
          <cell r="H370" t="str">
            <v xml:space="preserve">PENINGKATAN JALAN SUMBER JAYA - KUANTAN SAKO (DESA SUMBER JAYA/GELOMBANG)(ASPAL 1,00 KM) </v>
          </cell>
          <cell r="I370" t="str">
            <v>04.13.01.03.06</v>
          </cell>
          <cell r="K370" t="str">
            <v>Aspal</v>
          </cell>
          <cell r="N370">
            <v>1000</v>
          </cell>
          <cell r="O370" t="str">
            <v>SUMBER JAYA - KUANTAN SAKO</v>
          </cell>
          <cell r="P370">
            <v>2011</v>
          </cell>
          <cell r="T370" t="str">
            <v>APBD</v>
          </cell>
          <cell r="U370">
            <v>1759387701.9008303</v>
          </cell>
          <cell r="V370" t="str">
            <v>B</v>
          </cell>
        </row>
        <row r="371">
          <cell r="E371" t="str">
            <v>302.3</v>
          </cell>
          <cell r="F371" t="str">
            <v>4.13.01</v>
          </cell>
          <cell r="H371" t="str">
            <v>PENINGKATAN JALAN KOTO INUMAN - PULAU BUSUK (ASPAL 1,150 KM)</v>
          </cell>
          <cell r="I371" t="str">
            <v>04.13.01.03.06</v>
          </cell>
          <cell r="K371" t="str">
            <v>Aspal</v>
          </cell>
          <cell r="N371">
            <v>1150</v>
          </cell>
          <cell r="O371" t="str">
            <v>KOTO INUMAN - PULAU BUSUK</v>
          </cell>
          <cell r="P371">
            <v>2011</v>
          </cell>
          <cell r="T371" t="str">
            <v>APBD</v>
          </cell>
          <cell r="U371">
            <v>1487022334.5887914</v>
          </cell>
          <cell r="V371" t="str">
            <v>B</v>
          </cell>
        </row>
        <row r="372">
          <cell r="F372" t="str">
            <v>4.13.01</v>
          </cell>
          <cell r="H372" t="str">
            <v>PENINGKATAN JALAN PL. KOMANG - TERMINAL - SENTAJO (ASPAL 1,00 KM)</v>
          </cell>
          <cell r="I372" t="str">
            <v>04.13.01.03.06</v>
          </cell>
          <cell r="K372" t="str">
            <v>Aspal</v>
          </cell>
          <cell r="N372">
            <v>1000</v>
          </cell>
          <cell r="O372" t="str">
            <v>PL. KOMANG - TERMINAL - SENTAJO</v>
          </cell>
          <cell r="P372">
            <v>2011</v>
          </cell>
          <cell r="T372" t="str">
            <v>APBD</v>
          </cell>
          <cell r="U372">
            <v>3557254334.12431</v>
          </cell>
          <cell r="V372" t="str">
            <v>B</v>
          </cell>
        </row>
        <row r="373">
          <cell r="E373" t="str">
            <v>129.2</v>
          </cell>
          <cell r="F373" t="str">
            <v>4.13.01</v>
          </cell>
          <cell r="H373" t="str">
            <v>PENINGKATAN JALAN BASERAH - PERHENTIAN LUAS (ASPAL) 1,00 KM)</v>
          </cell>
          <cell r="I373" t="str">
            <v>04.13.01.03.06</v>
          </cell>
          <cell r="K373" t="str">
            <v>Aspal</v>
          </cell>
          <cell r="N373">
            <v>1000</v>
          </cell>
          <cell r="O373" t="str">
            <v>BASERAH - PERHENTIAN LUAS</v>
          </cell>
          <cell r="P373">
            <v>2011</v>
          </cell>
          <cell r="T373" t="str">
            <v>APBD</v>
          </cell>
          <cell r="U373">
            <v>3257404911.7153997</v>
          </cell>
          <cell r="V373" t="str">
            <v>B</v>
          </cell>
        </row>
        <row r="374">
          <cell r="E374" t="str">
            <v>J1.1</v>
          </cell>
          <cell r="F374" t="str">
            <v>4.13.02</v>
          </cell>
          <cell r="H374" t="str">
            <v>PENGGANTIAN JEMBATAN SEI. TIU RANGKA BAJA (BANGUNAN ATAS) (KLAS B 1 X 40 M)</v>
          </cell>
          <cell r="I374" t="str">
            <v>04.13.02.03.08</v>
          </cell>
          <cell r="K374" t="str">
            <v>Beton</v>
          </cell>
          <cell r="N374">
            <v>40</v>
          </cell>
          <cell r="O374" t="str">
            <v xml:space="preserve">SEI. TIU </v>
          </cell>
          <cell r="P374">
            <v>2011</v>
          </cell>
          <cell r="T374" t="str">
            <v>APBD</v>
          </cell>
          <cell r="U374">
            <v>3841002466.5544596</v>
          </cell>
          <cell r="V374" t="str">
            <v>B</v>
          </cell>
        </row>
        <row r="375">
          <cell r="E375" t="str">
            <v>J1.2</v>
          </cell>
          <cell r="F375" t="str">
            <v>4.13.02</v>
          </cell>
          <cell r="H375" t="str">
            <v>JEMBATAN SEI. TIU HILIR RUAS JALAN PINANG MERAH-MUARA PETAI</v>
          </cell>
          <cell r="I375" t="str">
            <v>04.13.02.03.08</v>
          </cell>
          <cell r="O375" t="str">
            <v xml:space="preserve">SEI. TIU </v>
          </cell>
          <cell r="P375">
            <v>2013</v>
          </cell>
          <cell r="T375" t="str">
            <v>APBD</v>
          </cell>
          <cell r="U375">
            <v>49212500</v>
          </cell>
        </row>
        <row r="376">
          <cell r="E376" t="str">
            <v>J1.3</v>
          </cell>
          <cell r="F376" t="str">
            <v>4.13.02</v>
          </cell>
          <cell r="H376" t="str">
            <v>PEMBANGUNAN JEMBATAN SEI. TIU HILIR (BANGUNAN BAWAH) RUAS JALAN PINANG MERAH - MUARA PETAI (1 PAKET)</v>
          </cell>
          <cell r="I376" t="str">
            <v>04.13.02.03.08</v>
          </cell>
          <cell r="O376" t="str">
            <v xml:space="preserve">SEI. TIU </v>
          </cell>
          <cell r="P376">
            <v>2014</v>
          </cell>
          <cell r="T376" t="str">
            <v>APBD</v>
          </cell>
          <cell r="U376">
            <v>1578446994</v>
          </cell>
        </row>
        <row r="377">
          <cell r="E377" t="str">
            <v>J1.4</v>
          </cell>
          <cell r="F377" t="str">
            <v>4.13.02</v>
          </cell>
          <cell r="H377" t="str">
            <v>PEMBANGUNAN JEMBATAN SEI.TIU HILIR-MUARA PETAI</v>
          </cell>
          <cell r="I377" t="str">
            <v>04.13.02.03.08</v>
          </cell>
          <cell r="O377" t="str">
            <v xml:space="preserve">SEI. TIU </v>
          </cell>
          <cell r="P377">
            <v>2015</v>
          </cell>
          <cell r="T377" t="str">
            <v>APBD</v>
          </cell>
          <cell r="U377">
            <v>246942569</v>
          </cell>
        </row>
        <row r="378">
          <cell r="E378" t="str">
            <v>J1.5</v>
          </cell>
          <cell r="F378" t="str">
            <v>4.13.02</v>
          </cell>
          <cell r="H378" t="str">
            <v>PEMBANGUNAN JEMBATAN SEI TIU HILIR - MUARA PETAI</v>
          </cell>
          <cell r="I378" t="str">
            <v>04.13.02.03.08</v>
          </cell>
          <cell r="O378" t="str">
            <v xml:space="preserve">SEI. TIU </v>
          </cell>
          <cell r="P378">
            <v>2015</v>
          </cell>
          <cell r="T378" t="str">
            <v>APBD</v>
          </cell>
          <cell r="U378">
            <v>246942569</v>
          </cell>
        </row>
        <row r="379">
          <cell r="E379" t="str">
            <v>J1.6</v>
          </cell>
          <cell r="F379" t="str">
            <v>4.13.02</v>
          </cell>
          <cell r="H379" t="str">
            <v>PEMBANGUNAN JEMBATAN SEI. TIU HILIR (BANGUNANA ATAS)</v>
          </cell>
          <cell r="I379" t="str">
            <v>04.13.02.03.08</v>
          </cell>
          <cell r="O379" t="str">
            <v xml:space="preserve">SEI. TIU </v>
          </cell>
          <cell r="P379">
            <v>2016</v>
          </cell>
          <cell r="T379" t="str">
            <v>APBD</v>
          </cell>
          <cell r="U379">
            <v>6046396941.1700001</v>
          </cell>
        </row>
        <row r="380">
          <cell r="F380" t="str">
            <v>4.13.02</v>
          </cell>
          <cell r="H380" t="str">
            <v>PEMBUATAN 1 UNIT BOX CULVERT (3,3 X 4 X 7) TIGA LUBANG + TURAP BETON SEI. TIU RUAS JALAN IBUL - SEI. BESAR</v>
          </cell>
          <cell r="I380" t="str">
            <v>04.13.01.03.06</v>
          </cell>
          <cell r="K380" t="str">
            <v>Beton</v>
          </cell>
          <cell r="N380">
            <v>3.3</v>
          </cell>
          <cell r="O380" t="str">
            <v>SEI. TIU RUAS JALAN IBUL - SEI. BESAR</v>
          </cell>
          <cell r="P380">
            <v>2011</v>
          </cell>
          <cell r="T380" t="str">
            <v>APBD</v>
          </cell>
          <cell r="U380">
            <v>672970829.95844185</v>
          </cell>
          <cell r="V380" t="str">
            <v>B</v>
          </cell>
        </row>
        <row r="381">
          <cell r="F381" t="str">
            <v>4.13.02</v>
          </cell>
          <cell r="H381" t="str">
            <v>PEMBANGUNAN JEMBATAN PIPA BESI DESA SANGAU (PANJANG 50 M)</v>
          </cell>
          <cell r="I381" t="str">
            <v>04.13.02.03.08</v>
          </cell>
          <cell r="K381" t="str">
            <v>Beton</v>
          </cell>
          <cell r="N381">
            <v>50</v>
          </cell>
          <cell r="O381" t="str">
            <v>DESA SANGAU</v>
          </cell>
          <cell r="P381">
            <v>2011</v>
          </cell>
          <cell r="T381" t="str">
            <v>APBD</v>
          </cell>
          <cell r="U381">
            <v>720415026.35516441</v>
          </cell>
          <cell r="V381" t="str">
            <v>B</v>
          </cell>
        </row>
        <row r="382">
          <cell r="F382" t="str">
            <v>4.13.02</v>
          </cell>
          <cell r="H382" t="str">
            <v>PEMBANGUNAN JEMBATAN SEI. TESO 40 M TAHAP II RUAS JALAN SUKARAJA - GIRI SAKO (LANJUTAN)</v>
          </cell>
          <cell r="I382" t="str">
            <v>04.13.01.03.06</v>
          </cell>
          <cell r="K382" t="str">
            <v>Beton</v>
          </cell>
          <cell r="N382">
            <v>40</v>
          </cell>
          <cell r="O382" t="str">
            <v>SEI. TESO  RUAS JALAN SUKARAJA - GIRI SAKO</v>
          </cell>
          <cell r="P382">
            <v>2011</v>
          </cell>
          <cell r="T382" t="str">
            <v>APBD</v>
          </cell>
          <cell r="U382">
            <v>4609392818.7695818</v>
          </cell>
          <cell r="V382" t="str">
            <v>B</v>
          </cell>
        </row>
        <row r="383">
          <cell r="F383" t="str">
            <v>4.13.02</v>
          </cell>
          <cell r="H383" t="str">
            <v>PEMELIHARAAN JEMBATAN KABUPATEN (SWAKELOLA)</v>
          </cell>
          <cell r="I383" t="str">
            <v>04.13.02.03.01</v>
          </cell>
          <cell r="O383" t="str">
            <v>Teluk Kuantan</v>
          </cell>
          <cell r="P383">
            <v>2011</v>
          </cell>
          <cell r="T383" t="str">
            <v>APBD</v>
          </cell>
          <cell r="U383">
            <v>666142171.96289265</v>
          </cell>
          <cell r="V383" t="str">
            <v>B</v>
          </cell>
        </row>
        <row r="384">
          <cell r="F384" t="str">
            <v>4.13.01</v>
          </cell>
          <cell r="H384" t="str">
            <v>PENINGKATAN JALAN SP. HANDOYO - SP.4 PT. WARNASARI (DESA PASIR MAS) ASPAL 1,00 KM</v>
          </cell>
          <cell r="I384" t="str">
            <v>04.13.01.03.06</v>
          </cell>
          <cell r="K384" t="str">
            <v>Aspal</v>
          </cell>
          <cell r="N384">
            <v>1000</v>
          </cell>
          <cell r="O384" t="str">
            <v>SP. HANDOYO - SP.4 PT. WARNASARI</v>
          </cell>
          <cell r="P384">
            <v>2011</v>
          </cell>
          <cell r="T384" t="str">
            <v>APBD</v>
          </cell>
          <cell r="U384">
            <v>1650335467.45</v>
          </cell>
          <cell r="V384" t="str">
            <v>B</v>
          </cell>
        </row>
        <row r="385">
          <cell r="E385" t="str">
            <v>17.2</v>
          </cell>
          <cell r="F385" t="str">
            <v>4.13.01</v>
          </cell>
          <cell r="H385" t="str">
            <v>PENINGKATAN JALAN SINAMBEK - SPORT CENTRE (ASPAL 1,447 KM)</v>
          </cell>
          <cell r="I385" t="str">
            <v>04.13.01.03.06</v>
          </cell>
          <cell r="K385" t="str">
            <v>Aspal</v>
          </cell>
          <cell r="N385">
            <v>1447</v>
          </cell>
          <cell r="O385" t="str">
            <v>SINAMBEK - SPORT CENTRE</v>
          </cell>
          <cell r="P385">
            <v>2011</v>
          </cell>
          <cell r="T385" t="str">
            <v>APBD</v>
          </cell>
          <cell r="U385">
            <v>562181911.29999995</v>
          </cell>
          <cell r="V385" t="str">
            <v>B</v>
          </cell>
        </row>
        <row r="386">
          <cell r="F386" t="str">
            <v>4.13.01</v>
          </cell>
          <cell r="H386" t="str">
            <v>PENINGKATAN JALAN LINGKAR KANTOR KEJARI KAB. KUANSING</v>
          </cell>
          <cell r="I386" t="str">
            <v>04.13.01.03.06</v>
          </cell>
          <cell r="K386" t="str">
            <v>Aspal</v>
          </cell>
          <cell r="O386" t="str">
            <v>LINGKAR KANTOR KEJARI</v>
          </cell>
          <cell r="P386">
            <v>2011</v>
          </cell>
          <cell r="T386" t="str">
            <v>APBD</v>
          </cell>
          <cell r="U386">
            <v>16031900</v>
          </cell>
          <cell r="V386" t="str">
            <v>B</v>
          </cell>
        </row>
        <row r="387">
          <cell r="F387" t="str">
            <v>4.13.01</v>
          </cell>
          <cell r="H387" t="str">
            <v>PENINGKATAN JALAN LINGKAR KANTOR POLRES KAB. KUANSING</v>
          </cell>
          <cell r="I387" t="str">
            <v>04.13.01.03.06</v>
          </cell>
          <cell r="K387" t="str">
            <v>Aspal</v>
          </cell>
          <cell r="O387" t="str">
            <v>LINGKAR KANTOR POLRES</v>
          </cell>
          <cell r="P387">
            <v>2011</v>
          </cell>
          <cell r="T387" t="str">
            <v>APBD</v>
          </cell>
          <cell r="U387">
            <v>56100500</v>
          </cell>
          <cell r="V387" t="str">
            <v>B</v>
          </cell>
        </row>
        <row r="388">
          <cell r="E388" t="str">
            <v>165.4</v>
          </cell>
          <cell r="F388" t="str">
            <v>4.13.01</v>
          </cell>
          <cell r="H388" t="str">
            <v>PENINGKATAN JALAN SAKO - TRANS SKP II (DESA SUKARAJA) ASPAL 0,67 KM)</v>
          </cell>
          <cell r="I388" t="str">
            <v>04.13.01.03.06</v>
          </cell>
          <cell r="K388" t="str">
            <v>Aspal</v>
          </cell>
          <cell r="N388">
            <v>2000</v>
          </cell>
          <cell r="O388" t="str">
            <v>SAKO - TRANS SKP II DESA SUKARAJA</v>
          </cell>
          <cell r="P388">
            <v>2011</v>
          </cell>
          <cell r="T388" t="str">
            <v>APBD</v>
          </cell>
          <cell r="U388">
            <v>56964700</v>
          </cell>
          <cell r="V388" t="str">
            <v>B</v>
          </cell>
        </row>
        <row r="389">
          <cell r="E389" t="str">
            <v>165.5</v>
          </cell>
          <cell r="F389" t="str">
            <v>4.13.01</v>
          </cell>
          <cell r="H389" t="str">
            <v>PENINGKATAN JALAN SAKO - TRANS SKP II (DESA KUANTAN SAKO) (ASPAL 0,67 KM)</v>
          </cell>
          <cell r="I389" t="str">
            <v>04.13.01.03.06</v>
          </cell>
          <cell r="K389" t="str">
            <v>Aspal</v>
          </cell>
          <cell r="N389">
            <v>670</v>
          </cell>
          <cell r="O389" t="str">
            <v>SAKO - TRANS SKP II (DESA KUANTAN SAKO)</v>
          </cell>
          <cell r="P389">
            <v>2011</v>
          </cell>
          <cell r="T389" t="str">
            <v>APBD</v>
          </cell>
          <cell r="U389">
            <v>1798246935</v>
          </cell>
          <cell r="V389" t="str">
            <v>B</v>
          </cell>
        </row>
        <row r="390">
          <cell r="E390" t="str">
            <v>246.1</v>
          </cell>
          <cell r="F390" t="str">
            <v>4.13.01</v>
          </cell>
          <cell r="H390" t="str">
            <v>PENINGKATAN JALAN SEI. SIRIH - SP.4 PT. WARNASARI (DESA SEI. KUNING) (ASPAL 1,00 KM)</v>
          </cell>
          <cell r="I390" t="str">
            <v>04.13.01.03.06</v>
          </cell>
          <cell r="K390" t="str">
            <v>Aspal</v>
          </cell>
          <cell r="N390">
            <v>1000</v>
          </cell>
          <cell r="O390" t="str">
            <v>SEI. SIRIH - SP.4 PT. WANASARI</v>
          </cell>
          <cell r="P390">
            <v>2011</v>
          </cell>
          <cell r="T390" t="str">
            <v>APBD</v>
          </cell>
          <cell r="U390">
            <v>84556900</v>
          </cell>
          <cell r="V390" t="str">
            <v>B</v>
          </cell>
        </row>
        <row r="391">
          <cell r="E391" t="str">
            <v>86.3</v>
          </cell>
          <cell r="F391" t="str">
            <v>4.13.01</v>
          </cell>
          <cell r="H391" t="str">
            <v>PENINGKATAN JALAN PANTAI - AIR BULUH (ASPAL 1,00 KM)</v>
          </cell>
          <cell r="I391" t="str">
            <v>04.13.01.03.06</v>
          </cell>
          <cell r="K391" t="str">
            <v>Aspal</v>
          </cell>
          <cell r="N391">
            <v>1000</v>
          </cell>
          <cell r="O391" t="str">
            <v>PANTAI - AIR BULUH</v>
          </cell>
          <cell r="P391">
            <v>2011</v>
          </cell>
          <cell r="T391" t="str">
            <v>APBD</v>
          </cell>
          <cell r="U391">
            <v>3830922576</v>
          </cell>
          <cell r="V391" t="str">
            <v>B</v>
          </cell>
        </row>
        <row r="392">
          <cell r="F392" t="str">
            <v>4.13.01</v>
          </cell>
          <cell r="H392" t="str">
            <v>PENING. JALAN SEBERANG TELUK - SIBEROBAH - SANGAU (LANJ)</v>
          </cell>
          <cell r="I392" t="str">
            <v>04.13.01.03.06</v>
          </cell>
          <cell r="K392" t="str">
            <v>Aspal</v>
          </cell>
          <cell r="O392" t="str">
            <v>SEBERANG TALUK - SIBEROBAH - SANGAU</v>
          </cell>
          <cell r="P392">
            <v>2011</v>
          </cell>
          <cell r="T392" t="str">
            <v>APBD</v>
          </cell>
          <cell r="U392">
            <v>6948665692.3699999</v>
          </cell>
          <cell r="V392" t="str">
            <v>B</v>
          </cell>
          <cell r="W392">
            <v>1</v>
          </cell>
        </row>
        <row r="393">
          <cell r="E393" t="str">
            <v>87.3</v>
          </cell>
          <cell r="F393" t="str">
            <v>4.13.01</v>
          </cell>
          <cell r="H393" t="str">
            <v>PENINGKATAN JALAN IBUL - SEI. BESAR (LANJUTAN)</v>
          </cell>
          <cell r="I393" t="str">
            <v>04.13.01.03.06</v>
          </cell>
          <cell r="K393" t="str">
            <v>Aspal</v>
          </cell>
          <cell r="O393" t="str">
            <v>IBUL - SEI. BESAR</v>
          </cell>
          <cell r="P393">
            <v>2011</v>
          </cell>
          <cell r="T393" t="str">
            <v>APBD</v>
          </cell>
          <cell r="U393">
            <v>7667608917.5499992</v>
          </cell>
          <cell r="V393" t="str">
            <v>B</v>
          </cell>
        </row>
        <row r="394">
          <cell r="F394" t="str">
            <v>4.13.02</v>
          </cell>
          <cell r="H394" t="str">
            <v>PENGGANTIAN JEMBATAN SEI. AIR HITAM (OPRIT JEMBATAN)</v>
          </cell>
          <cell r="I394" t="str">
            <v>04.13.02.03.08</v>
          </cell>
          <cell r="K394" t="str">
            <v>Beton</v>
          </cell>
          <cell r="O394" t="str">
            <v>SEI. AIR HITAM</v>
          </cell>
          <cell r="P394">
            <v>2012</v>
          </cell>
          <cell r="T394" t="str">
            <v>APBD</v>
          </cell>
          <cell r="U394">
            <v>8087400</v>
          </cell>
          <cell r="V394" t="str">
            <v>B</v>
          </cell>
        </row>
        <row r="395">
          <cell r="F395" t="str">
            <v>4.13.02</v>
          </cell>
          <cell r="H395" t="str">
            <v>PENGGANTIAN JEMBATAN PASAR USANG BASERAH (LANJ)</v>
          </cell>
          <cell r="I395" t="str">
            <v>04.13.02.03.08</v>
          </cell>
          <cell r="K395" t="str">
            <v>Beton</v>
          </cell>
          <cell r="O395" t="str">
            <v>PASAR USANG BASERAH</v>
          </cell>
          <cell r="P395">
            <v>2012</v>
          </cell>
          <cell r="T395" t="str">
            <v>APBD</v>
          </cell>
          <cell r="U395">
            <v>1131370695.543797</v>
          </cell>
          <cell r="V395" t="str">
            <v>B</v>
          </cell>
        </row>
        <row r="396">
          <cell r="F396" t="str">
            <v>4.13.01</v>
          </cell>
          <cell r="H396" t="str">
            <v xml:space="preserve"> PENINGKATAN JALAN DILINGKUNGAN PERKANTORAN PEMDA DAN JALAN DALAM KOTA TELUK KUANTAN</v>
          </cell>
          <cell r="I396" t="str">
            <v>04.13.01.03.06</v>
          </cell>
          <cell r="K396" t="str">
            <v>Aspal</v>
          </cell>
          <cell r="O396" t="str">
            <v>PERKANTORAN PEMDA DAN JALAN DALAM KOTA TELUK KUANTAN</v>
          </cell>
          <cell r="P396">
            <v>2012</v>
          </cell>
          <cell r="T396" t="str">
            <v>APBD</v>
          </cell>
          <cell r="U396">
            <v>1636229063.0043535</v>
          </cell>
          <cell r="V396" t="str">
            <v>B</v>
          </cell>
        </row>
        <row r="397">
          <cell r="E397" t="str">
            <v>190.3</v>
          </cell>
          <cell r="F397" t="str">
            <v>4.13.01</v>
          </cell>
          <cell r="H397" t="str">
            <v xml:space="preserve"> PENINGKATAN JALAN SAMBUNG KEBUN LADO + BAHU BETON RUANS JALAN + DRAINASE</v>
          </cell>
          <cell r="I397" t="str">
            <v>04.13.01.03.06</v>
          </cell>
          <cell r="K397" t="str">
            <v>Aspal</v>
          </cell>
          <cell r="O397" t="str">
            <v>JALAN SAMBUNG - KEBUN LADO</v>
          </cell>
          <cell r="P397">
            <v>2012</v>
          </cell>
          <cell r="T397" t="str">
            <v>APBD</v>
          </cell>
          <cell r="U397">
            <v>1136545521.504935</v>
          </cell>
          <cell r="V397" t="str">
            <v>B</v>
          </cell>
          <cell r="W397">
            <v>2</v>
          </cell>
        </row>
        <row r="398">
          <cell r="F398" t="str">
            <v>4.13.01</v>
          </cell>
          <cell r="H398" t="str">
            <v>PENINGKATAN JALAN LINGKAR DESA PEBAUN HULU</v>
          </cell>
          <cell r="I398" t="str">
            <v>04.13.01.03.06</v>
          </cell>
          <cell r="K398" t="str">
            <v>Aspal</v>
          </cell>
          <cell r="O398" t="str">
            <v>LINGKAR DESA PEBAUN HULU</v>
          </cell>
          <cell r="P398">
            <v>2012</v>
          </cell>
          <cell r="T398" t="str">
            <v>APBD</v>
          </cell>
          <cell r="U398">
            <v>1244781279.9893248</v>
          </cell>
          <cell r="V398" t="str">
            <v>B</v>
          </cell>
        </row>
        <row r="399">
          <cell r="F399" t="str">
            <v>4.13.01</v>
          </cell>
          <cell r="H399" t="str">
            <v>PEKERJAAN PENINGKATAN JALAN PENGHUBUNG JEMBATAN CERENTI (1.70 KM)</v>
          </cell>
          <cell r="I399" t="str">
            <v>04.13.01.03.06</v>
          </cell>
          <cell r="K399" t="str">
            <v>Aspal</v>
          </cell>
          <cell r="O399" t="str">
            <v>PENGHUBUNG JEMBATAN CERENTI</v>
          </cell>
          <cell r="P399">
            <v>2012</v>
          </cell>
          <cell r="T399" t="str">
            <v>APBD</v>
          </cell>
          <cell r="U399">
            <v>2776676476.1366801</v>
          </cell>
          <cell r="V399" t="str">
            <v>B</v>
          </cell>
        </row>
        <row r="400">
          <cell r="F400" t="str">
            <v>4.13.01</v>
          </cell>
          <cell r="H400" t="str">
            <v>PEMBANGUNAN JALAN KOTO SENTAJO - DESA BERINGIN</v>
          </cell>
          <cell r="I400" t="str">
            <v>04.13.01.03.06</v>
          </cell>
          <cell r="K400" t="str">
            <v>Aspal</v>
          </cell>
          <cell r="O400" t="str">
            <v>KOTO SENTAJO - DESA BERINGIN</v>
          </cell>
          <cell r="P400">
            <v>2012</v>
          </cell>
          <cell r="T400" t="str">
            <v>APBD</v>
          </cell>
          <cell r="U400">
            <v>1560463250.3707366</v>
          </cell>
          <cell r="V400" t="str">
            <v>B</v>
          </cell>
        </row>
        <row r="401">
          <cell r="F401" t="str">
            <v>4.13.01</v>
          </cell>
          <cell r="H401" t="str">
            <v>PENINGKATAN JALAN MENUJU PUSKESMAS LUBUK JAMBI (URUGAN PILIHAN 0,50 KM + TURAP BETON)</v>
          </cell>
          <cell r="I401" t="str">
            <v>04.13.01.03.06</v>
          </cell>
          <cell r="K401" t="str">
            <v>Aspal</v>
          </cell>
          <cell r="O401" t="str">
            <v>MENUJU PUSKESMAS LUBUK JAMBI</v>
          </cell>
          <cell r="P401">
            <v>2012</v>
          </cell>
          <cell r="T401" t="str">
            <v>APBD</v>
          </cell>
          <cell r="U401">
            <v>410267652.64856702</v>
          </cell>
          <cell r="V401" t="str">
            <v>B</v>
          </cell>
        </row>
        <row r="402">
          <cell r="E402" t="str">
            <v>235.1</v>
          </cell>
          <cell r="F402" t="str">
            <v>4.13.01</v>
          </cell>
          <cell r="H402" t="str">
            <v>PENINGKATAN JALAN AIR MAS - SEI. KERANJI- PASIR MAS ( DESA SEI. KERANJI) ( ASPAL 1,00 KM)</v>
          </cell>
          <cell r="I402" t="str">
            <v>04.13.01.03.06</v>
          </cell>
          <cell r="K402" t="str">
            <v>Aspal</v>
          </cell>
          <cell r="O402" t="str">
            <v>AIR MAS - SEI. KERANJI - PASIR MAS</v>
          </cell>
          <cell r="P402">
            <v>2012</v>
          </cell>
          <cell r="T402" t="str">
            <v>APBD</v>
          </cell>
          <cell r="U402">
            <v>3314762916.41675</v>
          </cell>
          <cell r="V402" t="str">
            <v>B</v>
          </cell>
        </row>
        <row r="403">
          <cell r="F403" t="str">
            <v>4.13.01</v>
          </cell>
          <cell r="H403" t="str">
            <v>PENINGKATAN JALAN SP.4 BERINGIN SAWAH-GERBANG SENTAJO PELEBARAN ASPAL 1,50 KM</v>
          </cell>
          <cell r="I403" t="str">
            <v>04.13.01.03.06</v>
          </cell>
          <cell r="K403" t="str">
            <v>Aspal</v>
          </cell>
          <cell r="O403" t="str">
            <v>SP.4 BERINGIN SAWAH-GERBANG SENTAJO</v>
          </cell>
          <cell r="P403">
            <v>2012</v>
          </cell>
          <cell r="T403" t="str">
            <v>APBD</v>
          </cell>
          <cell r="U403">
            <v>3138518318.2668023</v>
          </cell>
          <cell r="V403" t="str">
            <v>B</v>
          </cell>
        </row>
        <row r="404">
          <cell r="F404" t="str">
            <v>4.13.01</v>
          </cell>
          <cell r="H404" t="str">
            <v>PENINGKATAN JALAN LINGKAR DESA KOPAH (ASPAL 1.00 KM)</v>
          </cell>
          <cell r="I404" t="str">
            <v>04.13.01.03.06</v>
          </cell>
          <cell r="K404" t="str">
            <v>Aspal</v>
          </cell>
          <cell r="O404" t="str">
            <v>LINGKAR DESA KOPAH</v>
          </cell>
          <cell r="P404">
            <v>2012</v>
          </cell>
          <cell r="T404" t="str">
            <v>APBD</v>
          </cell>
          <cell r="U404">
            <v>3248767238.5415602</v>
          </cell>
          <cell r="V404" t="str">
            <v>B</v>
          </cell>
        </row>
        <row r="405">
          <cell r="F405" t="str">
            <v>4.13.01</v>
          </cell>
          <cell r="H405" t="str">
            <v>PENINGKATAN JALAN DALAM KOTA TELUK KUANTAN (JL.IMAM MUNANDAR 0,44 KM)</v>
          </cell>
          <cell r="I405" t="str">
            <v>04.13.01.03.06</v>
          </cell>
          <cell r="K405" t="str">
            <v>Aspal</v>
          </cell>
          <cell r="O405" t="str">
            <v>DALAM KOTA TELUK KUANTAN</v>
          </cell>
          <cell r="P405">
            <v>2012</v>
          </cell>
          <cell r="T405" t="str">
            <v>APBD</v>
          </cell>
          <cell r="U405">
            <v>1467969946.0446103</v>
          </cell>
          <cell r="V405" t="str">
            <v>B</v>
          </cell>
        </row>
        <row r="406">
          <cell r="F406" t="str">
            <v>4.13.01</v>
          </cell>
          <cell r="H406" t="str">
            <v>PENINGKATAN JALAN SP.TIGA-SINAMBEK-GERBANG KOTA JAKE</v>
          </cell>
          <cell r="I406" t="str">
            <v>04.13.01.03.06</v>
          </cell>
          <cell r="K406" t="str">
            <v>Aspal</v>
          </cell>
          <cell r="O406" t="str">
            <v>SP.TIGA-SINAMBEK-GERBANG KOTA JAKE</v>
          </cell>
          <cell r="P406">
            <v>2012</v>
          </cell>
          <cell r="T406" t="str">
            <v>APBD</v>
          </cell>
          <cell r="U406">
            <v>3429496091.4810162</v>
          </cell>
          <cell r="V406" t="str">
            <v>B</v>
          </cell>
        </row>
        <row r="407">
          <cell r="F407" t="str">
            <v>4.13.01</v>
          </cell>
          <cell r="H407" t="str">
            <v>PENINGKATAN JALAN SP.TIGA-KARI (PELEBARAN ASPAL 1,50 KM)</v>
          </cell>
          <cell r="I407" t="str">
            <v>04.13.01.03.06</v>
          </cell>
          <cell r="K407" t="str">
            <v>Aspal</v>
          </cell>
          <cell r="O407" t="str">
            <v>SP.TIGA-KARI</v>
          </cell>
          <cell r="P407">
            <v>2012</v>
          </cell>
          <cell r="T407" t="str">
            <v>APBD</v>
          </cell>
          <cell r="U407">
            <v>2671864502.9721117</v>
          </cell>
          <cell r="V407" t="str">
            <v>B</v>
          </cell>
        </row>
        <row r="408">
          <cell r="F408" t="str">
            <v>4.13.01</v>
          </cell>
          <cell r="H408" t="str">
            <v>PENINGKATAN JALAN PINTU GOBANG KARI-JAKE (MENUJU SMU KARI) (ASPAL)</v>
          </cell>
          <cell r="I408" t="str">
            <v>04.13.01.03.06</v>
          </cell>
          <cell r="K408" t="str">
            <v>Aspal</v>
          </cell>
          <cell r="O408" t="str">
            <v>PINTU GOBANG KARI - JAKE</v>
          </cell>
          <cell r="P408">
            <v>2012</v>
          </cell>
          <cell r="T408" t="str">
            <v>APBD</v>
          </cell>
          <cell r="U408">
            <v>4766925638.6591597</v>
          </cell>
          <cell r="V408" t="str">
            <v>B</v>
          </cell>
        </row>
        <row r="409">
          <cell r="E409" t="str">
            <v>86.4</v>
          </cell>
          <cell r="F409" t="str">
            <v>4.13.01</v>
          </cell>
          <cell r="H409" t="str">
            <v>PEKERJAAN PENINGKATAN JALAN PANTAI-AIR BULUH (ASPAL 1,00 KM)</v>
          </cell>
          <cell r="I409" t="str">
            <v>04.13.01.03.06</v>
          </cell>
          <cell r="K409" t="str">
            <v>Aspal</v>
          </cell>
          <cell r="O409" t="str">
            <v>PANTAI - AIR BULUH</v>
          </cell>
          <cell r="P409">
            <v>2012</v>
          </cell>
          <cell r="T409" t="str">
            <v>APBD</v>
          </cell>
          <cell r="U409">
            <v>1598810500.7151661</v>
          </cell>
          <cell r="V409" t="str">
            <v>B</v>
          </cell>
        </row>
        <row r="410">
          <cell r="F410" t="str">
            <v>4.13.01</v>
          </cell>
          <cell r="H410" t="str">
            <v>PENINGKATAN JALAN KEBUN NOPI+TEMPAT PARKIR (ASPAL 0,28 KM)</v>
          </cell>
          <cell r="I410" t="str">
            <v>04.13.01.03.06</v>
          </cell>
          <cell r="K410" t="str">
            <v>Aspal</v>
          </cell>
          <cell r="O410" t="str">
            <v>KEBUN NOPI</v>
          </cell>
          <cell r="P410">
            <v>2012</v>
          </cell>
          <cell r="T410" t="str">
            <v>APBD</v>
          </cell>
          <cell r="U410">
            <v>1899132200.4191258</v>
          </cell>
          <cell r="V410" t="str">
            <v>B</v>
          </cell>
        </row>
        <row r="411">
          <cell r="E411" t="str">
            <v>165.6</v>
          </cell>
          <cell r="F411" t="str">
            <v>4.13.01</v>
          </cell>
          <cell r="H411" t="str">
            <v>PENINGKATAN JALAN SAKO-TRANS SKP II (DESA KUANTAN SAKO BLOK D) (ASPAL 1,00 KM)</v>
          </cell>
          <cell r="I411" t="str">
            <v>04.13.01.03.06</v>
          </cell>
          <cell r="K411" t="str">
            <v>Aspal</v>
          </cell>
          <cell r="O411" t="str">
            <v>SAKO-TRANS SKP II (DESA KUANTAN SAKO)</v>
          </cell>
          <cell r="P411">
            <v>2012</v>
          </cell>
          <cell r="T411" t="str">
            <v>APBD</v>
          </cell>
          <cell r="U411">
            <v>1571078911.2345409</v>
          </cell>
          <cell r="V411" t="str">
            <v>B</v>
          </cell>
        </row>
        <row r="412">
          <cell r="E412" t="str">
            <v>183.2</v>
          </cell>
          <cell r="F412" t="str">
            <v>4.13.01</v>
          </cell>
          <cell r="H412" t="str">
            <v>PENINGKATAN JALAN SUKARAJA-GIRI SAKO (ASPAL 1,00 KM)</v>
          </cell>
          <cell r="I412" t="str">
            <v>04.13.01.03.06</v>
          </cell>
          <cell r="K412" t="str">
            <v>Aspal</v>
          </cell>
          <cell r="O412" t="str">
            <v>SUKARAJA-GIRI SAKO</v>
          </cell>
          <cell r="P412">
            <v>2012</v>
          </cell>
          <cell r="T412" t="str">
            <v>APBD</v>
          </cell>
          <cell r="U412">
            <v>8033301761.4229603</v>
          </cell>
          <cell r="V412" t="str">
            <v>B</v>
          </cell>
        </row>
        <row r="413">
          <cell r="E413" t="str">
            <v>247.1</v>
          </cell>
          <cell r="F413" t="str">
            <v>4.13.01</v>
          </cell>
          <cell r="H413" t="str">
            <v>PENINGKATAN JALAN SP. MUARA BAHAN-MUARA BAHAN (ASPAL 1,00 KM)</v>
          </cell>
          <cell r="I413" t="str">
            <v>04.13.01.03.06</v>
          </cell>
          <cell r="K413" t="str">
            <v>Aspal</v>
          </cell>
          <cell r="O413" t="str">
            <v>SP. MUARA BAHAN-MUARA BAHAN</v>
          </cell>
          <cell r="P413">
            <v>2012</v>
          </cell>
          <cell r="T413" t="str">
            <v>APBD</v>
          </cell>
          <cell r="U413">
            <v>1597174170.3423619</v>
          </cell>
          <cell r="V413" t="str">
            <v>B</v>
          </cell>
        </row>
        <row r="414">
          <cell r="E414" t="str">
            <v>131.1</v>
          </cell>
          <cell r="F414" t="str">
            <v>4.13.01</v>
          </cell>
          <cell r="H414" t="str">
            <v>PENINGKATAN JALAN SP. TERATAK BARU-TERATAK BARU (ASPAL 1,00 KM)</v>
          </cell>
          <cell r="I414" t="str">
            <v>04.13.01.03.06</v>
          </cell>
          <cell r="K414" t="str">
            <v>Aspal</v>
          </cell>
          <cell r="O414" t="str">
            <v>SP. TERATAK BARU-TERATAK BARU</v>
          </cell>
          <cell r="P414">
            <v>2012</v>
          </cell>
          <cell r="T414" t="str">
            <v>APBD</v>
          </cell>
          <cell r="U414">
            <v>1462268233.7791154</v>
          </cell>
          <cell r="V414" t="str">
            <v>B</v>
          </cell>
        </row>
        <row r="415">
          <cell r="F415" t="str">
            <v>4.13.01</v>
          </cell>
          <cell r="H415" t="str">
            <v>PENINGKATAN JALAN LINGKAR DESA PULAU KOPUANG (ASPAL 1,00 KM)</v>
          </cell>
          <cell r="I415" t="str">
            <v>04.13.01.03.06</v>
          </cell>
          <cell r="K415" t="str">
            <v>Aspal</v>
          </cell>
          <cell r="O415" t="str">
            <v>LINGKAR DESA PULAU KOPUANG</v>
          </cell>
          <cell r="P415">
            <v>2012</v>
          </cell>
          <cell r="T415" t="str">
            <v>APBD</v>
          </cell>
          <cell r="U415">
            <v>1593664584.2917645</v>
          </cell>
          <cell r="V415" t="str">
            <v>B</v>
          </cell>
        </row>
        <row r="416">
          <cell r="E416" t="str">
            <v>163.2</v>
          </cell>
          <cell r="F416" t="str">
            <v>4.13.01</v>
          </cell>
          <cell r="H416" t="str">
            <v xml:space="preserve"> PENINGKATAN JALAN PANGEAN-PL. KUMPAI (PELEBARAN ASPAL 1,00 KM)</v>
          </cell>
          <cell r="I416" t="str">
            <v>04.13.01.03.06</v>
          </cell>
          <cell r="K416" t="str">
            <v>Aspal</v>
          </cell>
          <cell r="O416" t="str">
            <v>PANGEAN - PULAU KUMPAI</v>
          </cell>
          <cell r="P416">
            <v>2012</v>
          </cell>
          <cell r="T416" t="str">
            <v>APBD</v>
          </cell>
          <cell r="U416">
            <v>1600078073.018373</v>
          </cell>
          <cell r="V416" t="str">
            <v>B</v>
          </cell>
        </row>
        <row r="417">
          <cell r="E417" t="str">
            <v>129.3</v>
          </cell>
          <cell r="F417" t="str">
            <v>4.13.01</v>
          </cell>
          <cell r="H417" t="str">
            <v xml:space="preserve">PENINGKATAN JALAN BASERAH-PERHENTIAN LUAS (DESA TERATAK RENDAH) ASPAL 1,00 KM </v>
          </cell>
          <cell r="I417" t="str">
            <v>04.13.01.03.06</v>
          </cell>
          <cell r="K417" t="str">
            <v>Aspal</v>
          </cell>
          <cell r="O417" t="str">
            <v>BASERAH-PERHENTIAN LUAS (DESA TERATAK RENDAH)</v>
          </cell>
          <cell r="P417">
            <v>2012</v>
          </cell>
          <cell r="T417" t="str">
            <v>APBD</v>
          </cell>
          <cell r="U417">
            <v>1536783053.2370956</v>
          </cell>
          <cell r="V417" t="str">
            <v>B</v>
          </cell>
        </row>
        <row r="418">
          <cell r="F418" t="str">
            <v>4.13.01</v>
          </cell>
          <cell r="H418" t="str">
            <v>PENINGKATAN JALAN A. YANI (PELEBARAN 0,80 KM)</v>
          </cell>
          <cell r="I418" t="str">
            <v>04.13.01.03.06</v>
          </cell>
          <cell r="K418" t="str">
            <v>Aspal</v>
          </cell>
          <cell r="O418" t="str">
            <v>Kuantan Tengah</v>
          </cell>
          <cell r="P418">
            <v>2012</v>
          </cell>
          <cell r="T418" t="str">
            <v>APBD</v>
          </cell>
          <cell r="U418">
            <v>3289380516.7796202</v>
          </cell>
          <cell r="V418" t="str">
            <v>B</v>
          </cell>
        </row>
        <row r="419">
          <cell r="E419" t="str">
            <v>91.1</v>
          </cell>
          <cell r="F419" t="str">
            <v>4.13.01</v>
          </cell>
          <cell r="H419" t="str">
            <v>PENINGKATAN JALAN LUBUK JAMBI - SAIK (ASPAL 1,00 KM)</v>
          </cell>
          <cell r="I419" t="str">
            <v>04.13.01.03.06</v>
          </cell>
          <cell r="K419" t="str">
            <v>Aspal</v>
          </cell>
          <cell r="O419" t="str">
            <v>LUBUK JAMBI - SAIK</v>
          </cell>
          <cell r="P419">
            <v>2012</v>
          </cell>
          <cell r="T419" t="str">
            <v>APBD</v>
          </cell>
          <cell r="U419">
            <v>11987663158.4603</v>
          </cell>
          <cell r="V419" t="str">
            <v>B</v>
          </cell>
        </row>
        <row r="420">
          <cell r="F420" t="str">
            <v>4.13.01</v>
          </cell>
          <cell r="H420" t="str">
            <v>PENINGKATAN JALAN LINGKAR KP. BARU SENTAJO (ASPAL 1,OO KM)</v>
          </cell>
          <cell r="I420" t="str">
            <v>04.13.01.03.06</v>
          </cell>
          <cell r="K420" t="str">
            <v>Aspal</v>
          </cell>
          <cell r="O420" t="str">
            <v>Lingkar Kampung Baru Sentajo</v>
          </cell>
          <cell r="P420">
            <v>2012</v>
          </cell>
          <cell r="T420" t="str">
            <v>APBD</v>
          </cell>
          <cell r="U420">
            <v>3331381781.9313898</v>
          </cell>
          <cell r="V420" t="str">
            <v>B</v>
          </cell>
        </row>
        <row r="421">
          <cell r="E421" t="str">
            <v>J2.2</v>
          </cell>
          <cell r="F421" t="str">
            <v>4.13.02</v>
          </cell>
          <cell r="H421" t="str">
            <v>PEMBANGUNAN JEMBATAN GANTUNG DESA SAWAH (BANGUNAN ATAS LANJUTAN)</v>
          </cell>
          <cell r="I421" t="str">
            <v>04.13.02.03.03</v>
          </cell>
          <cell r="K421" t="str">
            <v>Beton</v>
          </cell>
          <cell r="O421" t="str">
            <v>SAWAH</v>
          </cell>
          <cell r="P421">
            <v>2012</v>
          </cell>
          <cell r="T421" t="str">
            <v>APBD</v>
          </cell>
          <cell r="U421">
            <v>7204662185.0902042</v>
          </cell>
          <cell r="V421" t="str">
            <v>B</v>
          </cell>
        </row>
        <row r="422">
          <cell r="F422" t="str">
            <v>4.13.02</v>
          </cell>
          <cell r="H422" t="str">
            <v>PEMBANGUNAN JEMBATAN SEI. SOBAN TAHAP II (BALOK T) RUAS JALAN PANGKALAN-MUARA PETAI-SITIANG (LANJUTAN)</v>
          </cell>
          <cell r="I422" t="str">
            <v>04.13.02.03.08</v>
          </cell>
          <cell r="K422" t="str">
            <v>Beton</v>
          </cell>
          <cell r="O422" t="str">
            <v>SEI. SOBAN  RUAS JALAN PANGKALAN-MUARA PETAI-SITIANG</v>
          </cell>
          <cell r="P422">
            <v>2012</v>
          </cell>
          <cell r="T422" t="str">
            <v>APBD</v>
          </cell>
          <cell r="U422">
            <v>1032348746.5314332</v>
          </cell>
          <cell r="V422" t="str">
            <v>B</v>
          </cell>
        </row>
        <row r="423">
          <cell r="E423" t="str">
            <v>J6.1</v>
          </cell>
          <cell r="F423" t="str">
            <v>4.13.02</v>
          </cell>
          <cell r="H423" t="str">
            <v>REHABILITASI BERAT JEMBATAN KAYU SEI.TINGKALAK RUAS JALAN SIMPANG HANDOYO-SUMBER DATAR</v>
          </cell>
          <cell r="I423" t="str">
            <v>04.13.02.04.03</v>
          </cell>
          <cell r="K423" t="str">
            <v>Kayu</v>
          </cell>
          <cell r="O423" t="str">
            <v>SEI.TINGKALAK RUAS JALAN SIMPANG HANDOYO-SUMBER DATAR</v>
          </cell>
          <cell r="P423">
            <v>2012</v>
          </cell>
          <cell r="T423" t="str">
            <v>APBD</v>
          </cell>
          <cell r="U423">
            <v>76019206.029997841</v>
          </cell>
          <cell r="V423" t="str">
            <v>B</v>
          </cell>
        </row>
        <row r="424">
          <cell r="F424" t="str">
            <v>4.13.02</v>
          </cell>
          <cell r="H424" t="str">
            <v>REHABILITASI JEMBATAN KAYU SEI. BAWANG RUAS JALAN SUMBER DATAR-AIR MAS</v>
          </cell>
          <cell r="I424" t="str">
            <v>04.13.02.04.03</v>
          </cell>
          <cell r="K424" t="str">
            <v>Kayu</v>
          </cell>
          <cell r="O424" t="str">
            <v>SEI. BAWANG RUAS JALAN SUMBER DATAR-AIR MAS</v>
          </cell>
          <cell r="P424">
            <v>2012</v>
          </cell>
          <cell r="T424" t="str">
            <v>APBD</v>
          </cell>
          <cell r="U424">
            <v>76115535.321222559</v>
          </cell>
          <cell r="V424" t="str">
            <v>B</v>
          </cell>
        </row>
        <row r="425">
          <cell r="F425" t="str">
            <v>4.13.02</v>
          </cell>
          <cell r="H425" t="str">
            <v>REHABILITASI JEMBATAN KAYU SEI. KERANJI RUAS JALAN SUMBER DATAR-SEI. KERANJI-PASIR MAS</v>
          </cell>
          <cell r="I425" t="str">
            <v>04.13.02.04.03</v>
          </cell>
          <cell r="K425" t="str">
            <v>Kayu</v>
          </cell>
          <cell r="O425" t="str">
            <v>SEI. KERANJI RUAS JALAN SUMBER DATAR-SEI. KERANJI-PASIR MAS</v>
          </cell>
          <cell r="P425">
            <v>2012</v>
          </cell>
          <cell r="T425" t="str">
            <v>APBD</v>
          </cell>
          <cell r="U425">
            <v>102755972.83967289</v>
          </cell>
          <cell r="V425" t="str">
            <v>B</v>
          </cell>
        </row>
        <row r="426">
          <cell r="F426" t="str">
            <v>4.13.02</v>
          </cell>
          <cell r="H426" t="str">
            <v xml:space="preserve"> REHABILITASI JEMBATAN KAYU SEI. BALUI RUAS JALAN SIMPANG HANDOYO-SUMBER DATAR</v>
          </cell>
          <cell r="I426" t="str">
            <v>04.13.02.04.03</v>
          </cell>
          <cell r="K426" t="str">
            <v>Kayu</v>
          </cell>
          <cell r="O426" t="str">
            <v>SEI. BALUI RUAS JALAN SIMPANG HANDOYO-SUMBER DATAR</v>
          </cell>
          <cell r="P426">
            <v>2012</v>
          </cell>
          <cell r="T426" t="str">
            <v>APBD</v>
          </cell>
          <cell r="U426">
            <v>83626402.271583661</v>
          </cell>
          <cell r="V426" t="str">
            <v>B</v>
          </cell>
        </row>
        <row r="427">
          <cell r="F427" t="str">
            <v>4.13.02</v>
          </cell>
          <cell r="H427" t="str">
            <v xml:space="preserve"> PERBAIKAN JEMBATAN SEI.SUKAM DAN PEMBUATAN JEMBATAN SEI.LIBUAI (SWAKELOLA)</v>
          </cell>
          <cell r="I427" t="str">
            <v>04.13.02.03.08</v>
          </cell>
          <cell r="K427" t="str">
            <v>Beton</v>
          </cell>
          <cell r="O427" t="str">
            <v>SEI.SUKAM DAN PEMBUATAN JEMBATAN SEI.LIBUAI</v>
          </cell>
          <cell r="P427">
            <v>2012</v>
          </cell>
          <cell r="T427" t="str">
            <v>APBD</v>
          </cell>
          <cell r="U427">
            <v>61843579.711400554</v>
          </cell>
          <cell r="V427" t="str">
            <v>B</v>
          </cell>
        </row>
        <row r="428">
          <cell r="F428" t="str">
            <v>4.13.01</v>
          </cell>
          <cell r="H428" t="str">
            <v>PENINGKATAN JALAN SP.HANDOYO-SP.SEI.SIRIH-SP.4 PT.WANASARI-SP.SUKAMAJU-KOTO BARU (ASPAL 2,00 KM) (PANJANG RUAS 60.70 KM)</v>
          </cell>
          <cell r="I428" t="str">
            <v>04.13.01.03.06</v>
          </cell>
          <cell r="K428" t="str">
            <v>Aspal</v>
          </cell>
          <cell r="O428" t="str">
            <v>SP.HANDOYO-SP.SEI.SIRIH-SP.4 PT.WANASARI-SP.SUKAMAJU-KOTO BARU</v>
          </cell>
          <cell r="P428">
            <v>2012</v>
          </cell>
          <cell r="T428" t="str">
            <v>APBD</v>
          </cell>
          <cell r="U428">
            <v>3935487059</v>
          </cell>
          <cell r="V428" t="str">
            <v>B</v>
          </cell>
        </row>
        <row r="429">
          <cell r="F429" t="str">
            <v>4.13.01</v>
          </cell>
          <cell r="H429" t="str">
            <v>PENINGKATAN JALAN SEI. JERING-TK PEMBINA+JALAN ISTIQOMAH (ASPAL 1,3 KM)</v>
          </cell>
          <cell r="I429" t="str">
            <v>04.13.01.03.06</v>
          </cell>
          <cell r="K429" t="str">
            <v>Aspal</v>
          </cell>
          <cell r="O429" t="str">
            <v>SEI. JERING-TK PEMBINA</v>
          </cell>
          <cell r="P429">
            <v>2013</v>
          </cell>
          <cell r="T429" t="str">
            <v>APBD</v>
          </cell>
          <cell r="U429">
            <v>2219297579</v>
          </cell>
          <cell r="V429" t="str">
            <v>B</v>
          </cell>
        </row>
        <row r="430">
          <cell r="F430" t="str">
            <v>4.13.01</v>
          </cell>
          <cell r="H430" t="str">
            <v>PENINGKATAN JALAN PULAU BUNGIN - PT. DUTA PALMA ( ASPAL )</v>
          </cell>
          <cell r="I430" t="str">
            <v>04.13.01.03.06</v>
          </cell>
          <cell r="K430" t="str">
            <v>Aspal</v>
          </cell>
          <cell r="O430" t="str">
            <v>PULAU BUNGIN - PT. DUTA PALMA</v>
          </cell>
          <cell r="P430">
            <v>2013</v>
          </cell>
          <cell r="T430" t="str">
            <v>APBD</v>
          </cell>
          <cell r="U430">
            <v>1284742209</v>
          </cell>
        </row>
        <row r="431">
          <cell r="F431" t="str">
            <v>4.13.01</v>
          </cell>
          <cell r="H431" t="str">
            <v>JALAN BENAI-PL. KOPUNG</v>
          </cell>
          <cell r="I431" t="str">
            <v>04.13.01.03.06</v>
          </cell>
          <cell r="K431" t="str">
            <v>Aspal</v>
          </cell>
          <cell r="O431" t="str">
            <v>BENAI-PL. KOPUNG</v>
          </cell>
          <cell r="P431">
            <v>2013</v>
          </cell>
          <cell r="T431" t="str">
            <v>APBD</v>
          </cell>
          <cell r="U431">
            <v>1749736768</v>
          </cell>
        </row>
        <row r="432">
          <cell r="E432" t="str">
            <v>167.1</v>
          </cell>
          <cell r="F432" t="str">
            <v>4.13.01</v>
          </cell>
          <cell r="H432" t="str">
            <v>JALAN TANAH BEKALI (ASPAL)</v>
          </cell>
          <cell r="I432" t="str">
            <v>04.13.01.03.06</v>
          </cell>
          <cell r="K432" t="str">
            <v>Aspal</v>
          </cell>
          <cell r="O432" t="str">
            <v>DESA TANAH BEKALI</v>
          </cell>
          <cell r="P432">
            <v>2013</v>
          </cell>
          <cell r="T432" t="str">
            <v>APBD</v>
          </cell>
          <cell r="U432">
            <v>1663779645</v>
          </cell>
        </row>
        <row r="433">
          <cell r="F433" t="str">
            <v>4.13.01</v>
          </cell>
          <cell r="H433" t="str">
            <v>JALAN PAUH ANGIT-PL. RENGAS-SUKAPING (ASPAL)</v>
          </cell>
          <cell r="I433" t="str">
            <v>04.13.01.03.06</v>
          </cell>
          <cell r="K433" t="str">
            <v>Aspal</v>
          </cell>
          <cell r="O433" t="str">
            <v>PAUH ANGIT-PL. RENGAS-SUKAPING</v>
          </cell>
          <cell r="P433">
            <v>2013</v>
          </cell>
          <cell r="T433" t="str">
            <v>APBD</v>
          </cell>
          <cell r="U433">
            <v>5337508027</v>
          </cell>
        </row>
        <row r="434">
          <cell r="F434" t="str">
            <v>4.13.01</v>
          </cell>
          <cell r="H434" t="str">
            <v>JALAN BANJAR LOPAK-PEMBATANG (DESA PEMBATANG PANGEAN) (ASPAL)</v>
          </cell>
          <cell r="I434" t="str">
            <v>04.13.01.03.06</v>
          </cell>
          <cell r="K434" t="str">
            <v>Aspal</v>
          </cell>
          <cell r="O434" t="str">
            <v>BANJAR LOPAK - PEMBATANG</v>
          </cell>
          <cell r="P434">
            <v>2013</v>
          </cell>
          <cell r="T434" t="str">
            <v>APBD</v>
          </cell>
          <cell r="U434">
            <v>3623464863</v>
          </cell>
        </row>
        <row r="435">
          <cell r="E435" t="str">
            <v>164.4</v>
          </cell>
          <cell r="F435" t="str">
            <v>4.13.01</v>
          </cell>
          <cell r="H435" t="str">
            <v>JALAN PANGEAN-SITUGAL (DESA LUBUK KOBUN) (ASPAL)</v>
          </cell>
          <cell r="I435" t="str">
            <v>04.13.01.03.06</v>
          </cell>
          <cell r="K435" t="str">
            <v>Aspal</v>
          </cell>
          <cell r="O435" t="str">
            <v>PANGEAN - SITUGAL</v>
          </cell>
          <cell r="P435">
            <v>2013</v>
          </cell>
          <cell r="T435" t="str">
            <v>APBD</v>
          </cell>
          <cell r="U435">
            <v>1768063472</v>
          </cell>
        </row>
        <row r="436">
          <cell r="F436" t="str">
            <v>4.13.01</v>
          </cell>
          <cell r="H436" t="str">
            <v>JALAN PENGHUBUNG JEMBATAN BASERAH (ASPAL)</v>
          </cell>
          <cell r="I436" t="str">
            <v>04.13.02.03.01</v>
          </cell>
          <cell r="K436" t="str">
            <v>Aspal</v>
          </cell>
          <cell r="O436" t="str">
            <v>BASERAH</v>
          </cell>
          <cell r="P436">
            <v>2013</v>
          </cell>
          <cell r="T436" t="str">
            <v>APBD</v>
          </cell>
          <cell r="U436">
            <v>1780990624</v>
          </cell>
        </row>
        <row r="437">
          <cell r="F437" t="str">
            <v>4.13.01</v>
          </cell>
          <cell r="H437" t="str">
            <v>JALAN MENUJU KANTOR CAMAT KUANTAN HILIR SEBERANG</v>
          </cell>
          <cell r="I437" t="str">
            <v>04.13.02.03.01</v>
          </cell>
          <cell r="K437" t="str">
            <v>Aspal</v>
          </cell>
          <cell r="O437" t="str">
            <v>KUANTAN HILIR SEBERANG</v>
          </cell>
          <cell r="P437">
            <v>2013</v>
          </cell>
          <cell r="T437" t="str">
            <v>APBD</v>
          </cell>
          <cell r="U437">
            <v>1721445175</v>
          </cell>
        </row>
        <row r="438">
          <cell r="E438" t="str">
            <v>92.1</v>
          </cell>
          <cell r="F438" t="str">
            <v>4.13.01</v>
          </cell>
          <cell r="H438" t="str">
            <v>JALAN SP. 4 PANGKALAN-MUARO PETAI-SITIANG (ASPAL)</v>
          </cell>
          <cell r="I438" t="str">
            <v>04.13.01.03.06</v>
          </cell>
          <cell r="K438" t="str">
            <v>Aspal</v>
          </cell>
          <cell r="O438" t="str">
            <v>SIMPANG 4 PANGKALAN - MUARA PETAI - SITIANG</v>
          </cell>
          <cell r="P438">
            <v>2013</v>
          </cell>
          <cell r="T438" t="str">
            <v>APBD</v>
          </cell>
          <cell r="U438">
            <v>3025459495</v>
          </cell>
        </row>
        <row r="439">
          <cell r="F439" t="str">
            <v>4.13.01</v>
          </cell>
          <cell r="H439" t="str">
            <v>JALAN LUBUK JAMBI-SP. IBUL (DESA PANGKALAN)</v>
          </cell>
          <cell r="I439" t="str">
            <v>04.13.01.03.06</v>
          </cell>
          <cell r="O439" t="str">
            <v>LUBUK JAMBI-SP. IBUL</v>
          </cell>
          <cell r="P439">
            <v>2013</v>
          </cell>
          <cell r="T439" t="str">
            <v>APBD</v>
          </cell>
          <cell r="U439">
            <v>5749727762</v>
          </cell>
        </row>
        <row r="440">
          <cell r="E440" t="str">
            <v>230.1</v>
          </cell>
          <cell r="F440" t="str">
            <v>4.13.01</v>
          </cell>
          <cell r="H440" t="str">
            <v>JALAN LOGAS-SUMBER DATAR (URG PILIHAN)</v>
          </cell>
          <cell r="I440" t="str">
            <v>04.13.01.03.06</v>
          </cell>
          <cell r="K440" t="str">
            <v>Tanah</v>
          </cell>
          <cell r="O440" t="str">
            <v>LOGAS-SUMBER DATAR</v>
          </cell>
          <cell r="P440">
            <v>2013</v>
          </cell>
          <cell r="T440" t="str">
            <v>APBD</v>
          </cell>
          <cell r="U440">
            <v>716925612</v>
          </cell>
        </row>
        <row r="441">
          <cell r="E441" t="str">
            <v>.</v>
          </cell>
          <cell r="F441" t="str">
            <v>4.13.02</v>
          </cell>
          <cell r="H441" t="str">
            <v>PEMBUATAN 2 UNIT 3,5X4X7 TIGA LUBANG DAN 3X4 TUNGGAL RUAS JALAN SUKARAJA-GIRI SAKO</v>
          </cell>
          <cell r="I441" t="str">
            <v>04.13.01.03.06</v>
          </cell>
          <cell r="O441" t="str">
            <v>SUKARAJA-GIRI SAKO</v>
          </cell>
          <cell r="P441">
            <v>2013</v>
          </cell>
          <cell r="T441" t="str">
            <v>APBD</v>
          </cell>
          <cell r="U441">
            <v>1027221016</v>
          </cell>
        </row>
        <row r="442">
          <cell r="F442" t="str">
            <v>4.13.02</v>
          </cell>
          <cell r="H442" t="str">
            <v>JEMBATAN SEI. ULO (55 M) RUAS JALAN JAKE-KOTO KOMBU</v>
          </cell>
          <cell r="I442" t="str">
            <v>04.13.02.03.08</v>
          </cell>
          <cell r="K442" t="str">
            <v>Baja</v>
          </cell>
          <cell r="O442" t="str">
            <v>SEI ULO</v>
          </cell>
          <cell r="P442">
            <v>2013</v>
          </cell>
          <cell r="T442" t="str">
            <v>APBD</v>
          </cell>
          <cell r="U442">
            <v>8623468047</v>
          </cell>
        </row>
        <row r="443">
          <cell r="F443" t="str">
            <v>4.13.02</v>
          </cell>
          <cell r="H443" t="str">
            <v xml:space="preserve"> JEMBATAN SEI. KLESEK (BALOK T 25 M)</v>
          </cell>
          <cell r="I443" t="str">
            <v>04.13.02.03.08</v>
          </cell>
          <cell r="K443" t="str">
            <v>Baja</v>
          </cell>
          <cell r="O443" t="str">
            <v>SEI. KLESEK</v>
          </cell>
          <cell r="P443">
            <v>2013</v>
          </cell>
          <cell r="T443" t="str">
            <v>APBD</v>
          </cell>
          <cell r="U443">
            <v>2280941691</v>
          </cell>
        </row>
        <row r="444">
          <cell r="F444" t="str">
            <v>4.13.02</v>
          </cell>
          <cell r="H444" t="str">
            <v xml:space="preserve"> JEMBATAN RAWANG BINJAI (BALOK T)</v>
          </cell>
          <cell r="I444" t="str">
            <v>04.13.02.03.08</v>
          </cell>
          <cell r="K444" t="str">
            <v>Baja</v>
          </cell>
          <cell r="O444" t="str">
            <v>RAWANG BINJAI</v>
          </cell>
          <cell r="P444">
            <v>2013</v>
          </cell>
          <cell r="T444" t="str">
            <v>APBD</v>
          </cell>
          <cell r="U444">
            <v>2104052688</v>
          </cell>
        </row>
        <row r="445">
          <cell r="F445" t="str">
            <v>4.13.02</v>
          </cell>
          <cell r="H445" t="str">
            <v>BANGUNAN PENAHAN TEBING RUAS JALAN PERKANTORAN PEMDA DAN JALAN PROKLAMASI KM.163</v>
          </cell>
          <cell r="I445" t="str">
            <v>04.13.01.03.08</v>
          </cell>
          <cell r="K445" t="str">
            <v>Beton</v>
          </cell>
          <cell r="O445" t="str">
            <v>TELUK KUANTAN</v>
          </cell>
          <cell r="P445">
            <v>2013</v>
          </cell>
          <cell r="T445" t="str">
            <v>APBD</v>
          </cell>
          <cell r="U445">
            <v>1827236217</v>
          </cell>
        </row>
        <row r="446">
          <cell r="E446" t="str">
            <v>117.2</v>
          </cell>
          <cell r="F446" t="str">
            <v>4.13.01</v>
          </cell>
          <cell r="H446" t="str">
            <v>JLN. KP. BARU TOAR-PASAR GUNUNG (ASPAL)</v>
          </cell>
          <cell r="I446" t="str">
            <v>04.13.01.03.06</v>
          </cell>
          <cell r="K446" t="str">
            <v>Aspal</v>
          </cell>
          <cell r="O446" t="str">
            <v>KP. BARU TOAR-PASAR GUNUNG</v>
          </cell>
          <cell r="P446">
            <v>2013</v>
          </cell>
          <cell r="T446" t="str">
            <v>APBD</v>
          </cell>
          <cell r="U446">
            <v>1701051417</v>
          </cell>
        </row>
        <row r="447">
          <cell r="F447" t="str">
            <v>4.13.01</v>
          </cell>
          <cell r="H447" t="str">
            <v>JLN DESA BANDAR ALAI KARI (ASPAL)</v>
          </cell>
          <cell r="I447" t="str">
            <v>04.13.01.03.06</v>
          </cell>
          <cell r="K447" t="str">
            <v>Aspal</v>
          </cell>
          <cell r="O447" t="str">
            <v>BANDAR ALAI KARI</v>
          </cell>
          <cell r="P447">
            <v>2013</v>
          </cell>
          <cell r="T447" t="str">
            <v>APBD</v>
          </cell>
          <cell r="U447">
            <v>1684357399</v>
          </cell>
        </row>
        <row r="448">
          <cell r="F448" t="str">
            <v>4.13.01</v>
          </cell>
          <cell r="H448" t="str">
            <v>JALAN DALAM KOTA MUARA LEMBU (OVERLAY)</v>
          </cell>
          <cell r="I448" t="str">
            <v>04.13.02.03.01</v>
          </cell>
          <cell r="O448" t="str">
            <v>KOTA MUARA LEMBU</v>
          </cell>
          <cell r="P448">
            <v>2013</v>
          </cell>
          <cell r="T448" t="str">
            <v>APBD</v>
          </cell>
          <cell r="U448">
            <v>783907728</v>
          </cell>
        </row>
        <row r="449">
          <cell r="E449" t="str">
            <v>4.2</v>
          </cell>
          <cell r="F449" t="str">
            <v>4.13.02</v>
          </cell>
          <cell r="H449" t="str">
            <v>BOX CULVERT 2 X 2 RUAS JLAN SENTAJO MUARA LANGSAT</v>
          </cell>
          <cell r="I449" t="str">
            <v>04.13.01.03.06</v>
          </cell>
          <cell r="K449" t="str">
            <v>Beton</v>
          </cell>
          <cell r="O449" t="str">
            <v>SENTAJO - MUARA LANGSAT</v>
          </cell>
          <cell r="P449">
            <v>2013</v>
          </cell>
          <cell r="T449" t="str">
            <v>APBD</v>
          </cell>
          <cell r="U449">
            <v>198785526</v>
          </cell>
        </row>
        <row r="450">
          <cell r="E450" t="str">
            <v>J5.1</v>
          </cell>
          <cell r="F450" t="str">
            <v>4.13.02</v>
          </cell>
          <cell r="H450" t="str">
            <v>JEMBATAN RANGKA SEI. DANAU BESAR RUAS JALAN KOTO RAJO - PL. JAMBU (35 M)</v>
          </cell>
          <cell r="I450" t="str">
            <v>04.13.02.03.08</v>
          </cell>
          <cell r="K450" t="str">
            <v>Baja</v>
          </cell>
          <cell r="O450" t="str">
            <v>SEI. DANAU BESAR RUAS JALAN KOTO RAJO - PL. JAMBU</v>
          </cell>
          <cell r="P450">
            <v>2013</v>
          </cell>
          <cell r="T450" t="str">
            <v>APBD</v>
          </cell>
          <cell r="U450">
            <v>2229465896</v>
          </cell>
        </row>
        <row r="451">
          <cell r="E451" t="str">
            <v>.2</v>
          </cell>
          <cell r="F451" t="str">
            <v>4.13.02</v>
          </cell>
          <cell r="H451" t="str">
            <v xml:space="preserve"> BANGUNAN PENAHAN TEBING RUAS JALAN SENTAJO - MUARA LANGSAT</v>
          </cell>
          <cell r="I451" t="str">
            <v>04.13.01.03.08</v>
          </cell>
          <cell r="K451" t="str">
            <v>Beton</v>
          </cell>
          <cell r="O451" t="str">
            <v>SENTAJO - MUARA LANGSAT</v>
          </cell>
          <cell r="P451">
            <v>2013</v>
          </cell>
          <cell r="T451" t="str">
            <v>APBD</v>
          </cell>
          <cell r="U451">
            <v>195230504</v>
          </cell>
        </row>
        <row r="452">
          <cell r="E452" t="str">
            <v>186.2</v>
          </cell>
          <cell r="F452" t="str">
            <v>4.13.02</v>
          </cell>
          <cell r="H452" t="str">
            <v xml:space="preserve">PEMBUATAN 1 UNIT BOX CULVERT 3X3 RUAS JALAN KUANTAN SAKO - SAKO MARGASARI </v>
          </cell>
          <cell r="I452" t="str">
            <v>04.13.01.03.06</v>
          </cell>
          <cell r="O452" t="str">
            <v xml:space="preserve">KUANTAN SAKO - SAKO MARGASARI </v>
          </cell>
          <cell r="P452">
            <v>2014</v>
          </cell>
          <cell r="U452">
            <v>272429048</v>
          </cell>
        </row>
        <row r="453">
          <cell r="E453" t="str">
            <v>J6.2</v>
          </cell>
          <cell r="F453" t="str">
            <v>4.13.02</v>
          </cell>
          <cell r="H453" t="str">
            <v>PEMBANGUNAN JEMBATAN SEI. TINGKALAK HULU (BALOK T) RUAS JALAN SP. HANDOYO - SUMBER DATAR</v>
          </cell>
          <cell r="I453" t="str">
            <v>04.13.02.03.08</v>
          </cell>
          <cell r="O453" t="str">
            <v>SEI.TINGKALAK RUAS JALAN SIMPANG HANDOYO-SUMBER DATAR</v>
          </cell>
          <cell r="P453">
            <v>2014</v>
          </cell>
          <cell r="U453">
            <v>2236254252</v>
          </cell>
        </row>
        <row r="454">
          <cell r="E454" t="str">
            <v>245.2</v>
          </cell>
          <cell r="F454" t="str">
            <v>4.13.01</v>
          </cell>
          <cell r="H454" t="str">
            <v>PENINGKATAN JALAN SP. 4 PT. WANASARI - SUKAMAJU (DESA SUKA DAMAI)</v>
          </cell>
          <cell r="I454" t="str">
            <v>04.13.01.03.06</v>
          </cell>
          <cell r="O454" t="str">
            <v>SP. 4 PT. WANASARI - SUKAMAJU</v>
          </cell>
          <cell r="P454">
            <v>2014</v>
          </cell>
          <cell r="U454">
            <v>1858553044</v>
          </cell>
        </row>
        <row r="455">
          <cell r="E455" t="str">
            <v>244.2</v>
          </cell>
          <cell r="F455" t="str">
            <v>4.13.01</v>
          </cell>
          <cell r="H455" t="str">
            <v>PENINGKATAN JALA KOTO BARU - SUKAMAJU (DESA BUKIT RAYA) (ASPAL)</v>
          </cell>
          <cell r="I455" t="str">
            <v>04.13.01.03.06</v>
          </cell>
          <cell r="O455" t="str">
            <v>KOTO BARU - SUKA MAJU</v>
          </cell>
          <cell r="P455">
            <v>2014</v>
          </cell>
          <cell r="U455">
            <v>1872278823</v>
          </cell>
        </row>
        <row r="456">
          <cell r="E456" t="str">
            <v>285.3</v>
          </cell>
          <cell r="F456" t="str">
            <v>4.13.01</v>
          </cell>
          <cell r="H456" t="str">
            <v>PENINGKATAN JALAN SEI. PERUPUK - TELUK PAUH (ASPAL)</v>
          </cell>
          <cell r="I456" t="str">
            <v>04.13.01.03.06</v>
          </cell>
          <cell r="O456" t="str">
            <v>SEI PERUPUK-TELUK PAUH</v>
          </cell>
          <cell r="P456">
            <v>2014</v>
          </cell>
          <cell r="U456">
            <v>1212803223</v>
          </cell>
        </row>
        <row r="457">
          <cell r="E457" t="str">
            <v>17.3</v>
          </cell>
          <cell r="F457" t="str">
            <v>4.13.02</v>
          </cell>
          <cell r="H457" t="str">
            <v>PEMELIHARAAN BERKALA BOX CULVERT JALAN MENUJU SPORT CENTRE</v>
          </cell>
          <cell r="I457" t="str">
            <v>04.13.01.03.06</v>
          </cell>
          <cell r="O457" t="str">
            <v>SPORT CENTRE</v>
          </cell>
          <cell r="P457">
            <v>2014</v>
          </cell>
          <cell r="U457">
            <v>197719954</v>
          </cell>
        </row>
        <row r="458">
          <cell r="F458" t="str">
            <v>4.13.02</v>
          </cell>
          <cell r="H458" t="str">
            <v>PEMELIHARAAN BERKALA BOX CULVERT PINTU GOBANG KARI - JAKE</v>
          </cell>
          <cell r="I458" t="str">
            <v>04.13.01.03.06</v>
          </cell>
          <cell r="O458" t="str">
            <v>PINTU GOBANG KARI - JAKE</v>
          </cell>
          <cell r="P458">
            <v>2014</v>
          </cell>
          <cell r="U458">
            <v>197994103</v>
          </cell>
        </row>
        <row r="459">
          <cell r="F459" t="str">
            <v>4.13.02</v>
          </cell>
          <cell r="H459" t="str">
            <v xml:space="preserve">PEMBUATAN TURAP JEMBATAN PASAR USANG BASERAH </v>
          </cell>
          <cell r="I459" t="str">
            <v>04.13.02.03.03</v>
          </cell>
          <cell r="O459" t="str">
            <v xml:space="preserve">PASAR USANG BASERAH </v>
          </cell>
          <cell r="P459">
            <v>2014</v>
          </cell>
          <cell r="U459">
            <v>187443170</v>
          </cell>
        </row>
        <row r="460">
          <cell r="F460" t="str">
            <v>4.13.01</v>
          </cell>
          <cell r="H460" t="str">
            <v>PENINGKATAN JALAN SEI. RAMBAI - RAMBAHAN</v>
          </cell>
          <cell r="I460" t="str">
            <v>04.13.02.03.01</v>
          </cell>
          <cell r="O460" t="str">
            <v>SEI. RAMBAI - RAMBAHAN</v>
          </cell>
          <cell r="P460">
            <v>2014</v>
          </cell>
          <cell r="U460">
            <v>1834435855</v>
          </cell>
        </row>
        <row r="461">
          <cell r="E461" t="str">
            <v>J5.2</v>
          </cell>
          <cell r="F461" t="str">
            <v>4.13.02</v>
          </cell>
          <cell r="H461" t="str">
            <v>PEMBANGUNAN JEMBATAN RANGKA SEI. DANAU BESAR RUAS JALAN KOTO RAJO - PL. JAMBU (LANJUTAN)</v>
          </cell>
          <cell r="I461" t="str">
            <v>04.13.01.03.06</v>
          </cell>
          <cell r="O461" t="str">
            <v>SEI. DANAU BESAR RUAS JALAN KOTO RAJO - PL. JAMBU</v>
          </cell>
          <cell r="P461">
            <v>2014</v>
          </cell>
          <cell r="U461">
            <v>692444812</v>
          </cell>
        </row>
        <row r="462">
          <cell r="F462" t="str">
            <v>4.13.01</v>
          </cell>
          <cell r="H462" t="str">
            <v>PENINGKATAN JALAN SIMPANG MUNSALO - MUNSALO (ASPAL)</v>
          </cell>
          <cell r="I462" t="str">
            <v>04.13.01.03.06</v>
          </cell>
          <cell r="O462" t="str">
            <v>SIMPANG MUNSALO - MUNSALO</v>
          </cell>
          <cell r="P462">
            <v>2014</v>
          </cell>
          <cell r="U462">
            <v>1894172066</v>
          </cell>
        </row>
        <row r="463">
          <cell r="E463" t="str">
            <v>4.3</v>
          </cell>
          <cell r="F463" t="str">
            <v>4.13.01</v>
          </cell>
          <cell r="H463" t="str">
            <v>PENINGKATAN JALAN SENTAJO - MUARA LANGSAT (PELEBARAN ASPAL 2,5 KM)</v>
          </cell>
          <cell r="I463" t="str">
            <v>04.13.01.03.06</v>
          </cell>
          <cell r="O463" t="str">
            <v>SENTAJO - MUARA LANGSAT</v>
          </cell>
          <cell r="P463">
            <v>2014</v>
          </cell>
          <cell r="U463">
            <v>5255870053</v>
          </cell>
        </row>
        <row r="464">
          <cell r="E464" t="str">
            <v>4.4</v>
          </cell>
          <cell r="F464" t="str">
            <v>4.13.01</v>
          </cell>
          <cell r="H464" t="str">
            <v>PENINGKATAN JALAN SENTAJO - MUARA LANGSAT (DESA LANGSAT HULU)(ASPAL 2 KM)</v>
          </cell>
          <cell r="I464" t="str">
            <v>04.13.01.03.06</v>
          </cell>
          <cell r="O464" t="str">
            <v>SENTAJO - MUARA LANGSAT</v>
          </cell>
          <cell r="P464">
            <v>2014</v>
          </cell>
          <cell r="U464">
            <v>3769961879</v>
          </cell>
        </row>
        <row r="465">
          <cell r="E465" t="str">
            <v>74.1</v>
          </cell>
          <cell r="F465" t="str">
            <v>4.13.01</v>
          </cell>
          <cell r="H465" t="str">
            <v>PENINGKATAN JALAN SIMPANG PULAU KEDUNDUNG - PULAU KEDUNDUNG</v>
          </cell>
          <cell r="I465" t="str">
            <v>04.13.01.03.06</v>
          </cell>
          <cell r="L465">
            <v>1500</v>
          </cell>
          <cell r="M465">
            <v>7</v>
          </cell>
          <cell r="N465">
            <v>10500</v>
          </cell>
          <cell r="O465" t="str">
            <v>SIMPANG PULAU KEDUNDUNG - PULAU KEDUNDUNG</v>
          </cell>
          <cell r="P465">
            <v>2014</v>
          </cell>
          <cell r="U465">
            <v>1172323688</v>
          </cell>
        </row>
        <row r="466">
          <cell r="E466" t="str">
            <v>181.2</v>
          </cell>
          <cell r="F466" t="str">
            <v>4.13.02</v>
          </cell>
          <cell r="H466" t="str">
            <v>PEMBUATAN 1 UNIT BOX CULVERT 4X3X7 SEI. BATANG PAPAN RUAS JALAN SP. RAMBAHAN-RAMBAHAN (1 UNIT)</v>
          </cell>
          <cell r="I466" t="str">
            <v>04.13.01.03.06</v>
          </cell>
          <cell r="O466" t="str">
            <v>SEI. BATANG PAPAN RUAS JALAN SP. RAMBAHAN-RAMBAHAN</v>
          </cell>
          <cell r="P466">
            <v>2014</v>
          </cell>
          <cell r="U466">
            <v>254080364</v>
          </cell>
        </row>
        <row r="467">
          <cell r="E467" t="str">
            <v>132.1</v>
          </cell>
          <cell r="F467" t="str">
            <v>4.13.01</v>
          </cell>
          <cell r="H467" t="str">
            <v>PENINGKATAN JALAN DUSUN TUO - GUNUNG MELINTANG (ASPAL DAN BETON 1,25 KM)</v>
          </cell>
          <cell r="I467" t="str">
            <v>04.13.01.03.06</v>
          </cell>
          <cell r="O467" t="str">
            <v>DUSUN TUO - GUNUNG MELINTANG</v>
          </cell>
          <cell r="P467">
            <v>2014</v>
          </cell>
          <cell r="U467">
            <v>2410554234</v>
          </cell>
        </row>
        <row r="468">
          <cell r="F468" t="str">
            <v>4.13.01</v>
          </cell>
          <cell r="H468" t="str">
            <v>PENINGKATAN JALAN KASANG LIMAU SUNDAI (ASPAL 1 KM)</v>
          </cell>
          <cell r="I468" t="str">
            <v>04.13.01.03.06</v>
          </cell>
          <cell r="O468" t="str">
            <v>KASANG LIMAU SUNDAI</v>
          </cell>
          <cell r="P468">
            <v>2014</v>
          </cell>
          <cell r="U468">
            <v>1930134008</v>
          </cell>
        </row>
        <row r="469">
          <cell r="E469" t="str">
            <v>4.5</v>
          </cell>
          <cell r="F469" t="str">
            <v>4.13.02</v>
          </cell>
          <cell r="H469" t="str">
            <v>PEMBUATAN BOX CULVERT 2X2X7 RUAS JALAN SENTAJO - MUARA LANGSAT</v>
          </cell>
          <cell r="I469" t="str">
            <v>04.13.01.03.06</v>
          </cell>
          <cell r="O469" t="str">
            <v>SENTAJO - MUARA LANGSAT</v>
          </cell>
          <cell r="P469">
            <v>2014</v>
          </cell>
          <cell r="U469">
            <v>197942320</v>
          </cell>
        </row>
        <row r="470">
          <cell r="E470" t="str">
            <v>229.2</v>
          </cell>
          <cell r="F470" t="str">
            <v>4.13.01</v>
          </cell>
          <cell r="H470" t="str">
            <v>PENINGKATAN JALAN SP. HANDOYO - SUMBER DATAR (ASPAL 1 KM)</v>
          </cell>
          <cell r="I470" t="str">
            <v>04.13.01.03.06</v>
          </cell>
          <cell r="O470" t="str">
            <v>SP. HANDOYO - SUMBER DATAR</v>
          </cell>
          <cell r="P470">
            <v>2014</v>
          </cell>
          <cell r="U470">
            <v>1927376842</v>
          </cell>
        </row>
        <row r="471">
          <cell r="E471" t="str">
            <v>235.2</v>
          </cell>
          <cell r="F471" t="str">
            <v>4.13.02</v>
          </cell>
          <cell r="H471" t="str">
            <v>PEMBANGUNAN 1 UNIT BOX CULVERT 4X3,5X7 TUNGGAL RUAS JALAN AIR MAS - SEI. KERANJI - PASIR MAS (1 UNIT)</v>
          </cell>
          <cell r="I471" t="str">
            <v>04.13.01.03.06</v>
          </cell>
          <cell r="O471" t="str">
            <v>AIR MAS - SEI. KERANJI - PASIR MAS</v>
          </cell>
          <cell r="P471">
            <v>2014</v>
          </cell>
          <cell r="U471">
            <v>321413975</v>
          </cell>
        </row>
        <row r="472">
          <cell r="F472" t="str">
            <v>4.13.01</v>
          </cell>
          <cell r="H472" t="str">
            <v>PENINGKATAN JALAN DESA SUMBER JAYA (ASPAL)</v>
          </cell>
          <cell r="I472" t="str">
            <v>04.13.01.03.06</v>
          </cell>
          <cell r="O472" t="str">
            <v>SUMBER JAYA</v>
          </cell>
          <cell r="P472">
            <v>2014</v>
          </cell>
          <cell r="U472">
            <v>1913817758</v>
          </cell>
        </row>
        <row r="473">
          <cell r="F473" t="str">
            <v>4.13.01</v>
          </cell>
          <cell r="H473" t="str">
            <v>PENINGKATAN JALAN JAKE - LUBUK AMBACANG - LUBUK JAMBI (ASPAL)</v>
          </cell>
          <cell r="I473" t="str">
            <v>04.13.01.03.06</v>
          </cell>
          <cell r="O473" t="str">
            <v>JAKE - LUBUK AMBACANG - LUBUK JAMBI</v>
          </cell>
          <cell r="P473">
            <v>2014</v>
          </cell>
          <cell r="U473">
            <v>9827462391.6313477</v>
          </cell>
        </row>
        <row r="474">
          <cell r="F474" t="str">
            <v>4.13.01</v>
          </cell>
          <cell r="H474" t="str">
            <v>PENINGKATAN JALAN MESJID KOTO - PULAU ARO + LOKASI PEMAKAMAN (ASPAL)</v>
          </cell>
          <cell r="I474" t="str">
            <v>04.13.01.03.06</v>
          </cell>
          <cell r="O474" t="str">
            <v>MESJID KOTO - PULAU ARO</v>
          </cell>
          <cell r="P474">
            <v>2014</v>
          </cell>
          <cell r="U474">
            <v>1947872840</v>
          </cell>
        </row>
        <row r="475">
          <cell r="E475" t="str">
            <v>123.1</v>
          </cell>
          <cell r="F475" t="str">
            <v>4.13.01</v>
          </cell>
          <cell r="H475" t="str">
            <v>PENINGKATAN JALAN SAIK - KOTO KOMBU</v>
          </cell>
          <cell r="I475" t="str">
            <v>04.13.01.03.06</v>
          </cell>
          <cell r="O475" t="str">
            <v>SAIK - KOTO KOMBU</v>
          </cell>
          <cell r="P475">
            <v>2014</v>
          </cell>
          <cell r="U475">
            <v>197462951</v>
          </cell>
        </row>
        <row r="476">
          <cell r="F476" t="str">
            <v>4.13.01</v>
          </cell>
          <cell r="H476" t="str">
            <v>PENINGKATAN JALAN BUKIT TERMENUNG KOPAH (UR. PILIHAN)</v>
          </cell>
          <cell r="I476" t="str">
            <v>04.13.01.03.06</v>
          </cell>
          <cell r="O476" t="str">
            <v>BUKIT TERMENUNG KOPAH</v>
          </cell>
          <cell r="P476">
            <v>2014</v>
          </cell>
          <cell r="U476">
            <v>198146512</v>
          </cell>
        </row>
        <row r="477">
          <cell r="F477" t="str">
            <v>4.13.01</v>
          </cell>
          <cell r="H477" t="str">
            <v>PENINGKATAN JALAN PINANG MERAH - MUARA PETAI (UR. PILIHAN)</v>
          </cell>
          <cell r="I477" t="str">
            <v>04.13.01.03.06</v>
          </cell>
          <cell r="O477" t="str">
            <v>PINANG MERAH - MUARA PETAI</v>
          </cell>
          <cell r="P477">
            <v>2014</v>
          </cell>
          <cell r="U477">
            <v>197600820</v>
          </cell>
        </row>
        <row r="478">
          <cell r="F478" t="str">
            <v>4.13.02</v>
          </cell>
          <cell r="H478" t="str">
            <v>PEMBUATAN DRAINASE RUAS JALAN LINGKAR KP. BARU SENTAJO</v>
          </cell>
          <cell r="I478" t="str">
            <v>04.14.02.04.05</v>
          </cell>
          <cell r="O478" t="str">
            <v>Lingkar Kampung Baru Sentajo</v>
          </cell>
          <cell r="P478">
            <v>2014</v>
          </cell>
          <cell r="U478">
            <v>198334296</v>
          </cell>
        </row>
        <row r="479">
          <cell r="E479" t="str">
            <v>.</v>
          </cell>
          <cell r="F479" t="str">
            <v>4.13.02</v>
          </cell>
          <cell r="H479" t="str">
            <v>PEMBUATAN DRAINASE RUAS JALAN SIMPANG STM - BERINGIN - SAWAH</v>
          </cell>
          <cell r="I479" t="str">
            <v>04.14.02.04.05</v>
          </cell>
          <cell r="O479" t="str">
            <v>SIMPANG STM - BERINGIN - SAWAH</v>
          </cell>
          <cell r="P479">
            <v>2014</v>
          </cell>
          <cell r="U479">
            <v>197935199</v>
          </cell>
        </row>
        <row r="480">
          <cell r="F480" t="str">
            <v>4.13.02</v>
          </cell>
          <cell r="H480" t="str">
            <v>PEMBUATAN 1 UNIT BOX CULVERT 2X2X7 SEI. GERINGGING PULAU ARO</v>
          </cell>
          <cell r="I480" t="str">
            <v>04.13.01.03.06</v>
          </cell>
          <cell r="O480" t="str">
            <v>SEI. GERINGGING PULAU ARO</v>
          </cell>
          <cell r="P480">
            <v>2014</v>
          </cell>
          <cell r="U480">
            <v>197798349</v>
          </cell>
        </row>
        <row r="481">
          <cell r="F481" t="str">
            <v>4.13.01</v>
          </cell>
          <cell r="H481" t="str">
            <v>PENINGKATAN JALAN KABUPATEN - SEI. GERINGGING PL. ARO (UR. PILIHAN)</v>
          </cell>
          <cell r="I481" t="str">
            <v>04.13.01.03.06</v>
          </cell>
          <cell r="O481" t="str">
            <v>KABUPATEN - SEI. GERINGGING PL. ARO</v>
          </cell>
          <cell r="P481">
            <v>2014</v>
          </cell>
          <cell r="U481">
            <v>197815874</v>
          </cell>
        </row>
        <row r="482">
          <cell r="E482" t="str">
            <v>28.3</v>
          </cell>
          <cell r="F482" t="str">
            <v>4.13.01</v>
          </cell>
          <cell r="H482" t="str">
            <v>PENINGKATAN JALAN ARENA PACU JALUR - PULAU KOMANG SENTAJO (ASPAL)</v>
          </cell>
          <cell r="I482" t="str">
            <v>04.13.01.03.06</v>
          </cell>
          <cell r="O482" t="str">
            <v>PULAU KOMANG - KOTO SENTAJO</v>
          </cell>
          <cell r="P482">
            <v>2014</v>
          </cell>
          <cell r="U482">
            <v>1914115810</v>
          </cell>
        </row>
        <row r="483">
          <cell r="F483" t="str">
            <v>4.13.01</v>
          </cell>
          <cell r="H483" t="str">
            <v>PEMBANGUNAN JALAN PENGHUBUNG PULAU KOMANG - MUARO - BENDUNGAN</v>
          </cell>
          <cell r="I483" t="str">
            <v>04.13.01.03.06</v>
          </cell>
          <cell r="O483" t="str">
            <v>PULAU KOMANG - MUARO - BENDUNGAN</v>
          </cell>
          <cell r="P483">
            <v>2014</v>
          </cell>
          <cell r="U483">
            <v>446302277</v>
          </cell>
        </row>
        <row r="484">
          <cell r="F484" t="str">
            <v>4.13.01</v>
          </cell>
          <cell r="H484" t="str">
            <v>PENINGKATAN JALAN KELURAHAN SEI. JERING (LAPEN)</v>
          </cell>
          <cell r="I484" t="str">
            <v>04.13.01.03.06</v>
          </cell>
          <cell r="O484" t="str">
            <v>KELURAHAN SEI. JERING</v>
          </cell>
          <cell r="P484">
            <v>2014</v>
          </cell>
          <cell r="U484">
            <v>371814177</v>
          </cell>
        </row>
        <row r="485">
          <cell r="F485" t="str">
            <v>4.13.02</v>
          </cell>
          <cell r="H485" t="str">
            <v>PEMBUATAN 1 UNIT BOX CULVERT 2X2 RUAS JALAN LOGAS TANAH DARAT - JALAN RAPP</v>
          </cell>
          <cell r="I485" t="str">
            <v>04.13.01.03.06</v>
          </cell>
          <cell r="O485" t="str">
            <v xml:space="preserve"> LOGAS TANAH DARAT - JALAN RAPP</v>
          </cell>
          <cell r="P485">
            <v>2014</v>
          </cell>
          <cell r="U485">
            <v>197910872</v>
          </cell>
        </row>
        <row r="486">
          <cell r="F486" t="str">
            <v>4.13.02</v>
          </cell>
          <cell r="H486" t="str">
            <v>PEMBUATAN 1 UNIT BOX CULVERT 3X3 RUAS JALAN PULAU KEDUNDUNG - DUTA PALMA</v>
          </cell>
          <cell r="I486" t="str">
            <v>04.13.01.03.06</v>
          </cell>
          <cell r="O486" t="str">
            <v>PULAU KEDUNDUNG - DUTA PALMA</v>
          </cell>
          <cell r="P486">
            <v>2014</v>
          </cell>
          <cell r="U486">
            <v>197392348</v>
          </cell>
        </row>
        <row r="487">
          <cell r="E487" t="str">
            <v>4.6</v>
          </cell>
          <cell r="F487" t="str">
            <v>4.13.02</v>
          </cell>
          <cell r="H487" t="str">
            <v>PEMBUATAN 1 UNIT BOX CULVERT 2X2 RUAS JALAN SENTAJO - MUARA LANGSAT (DESA MARSAWA)</v>
          </cell>
          <cell r="I487" t="str">
            <v>04.13.01.03.06</v>
          </cell>
          <cell r="O487" t="str">
            <v>SENTAJO - MUARA LANGSAT</v>
          </cell>
          <cell r="P487">
            <v>2014</v>
          </cell>
          <cell r="U487">
            <v>197742059</v>
          </cell>
        </row>
        <row r="488">
          <cell r="E488" t="str">
            <v>273.2</v>
          </cell>
          <cell r="F488" t="str">
            <v>4.13.02</v>
          </cell>
          <cell r="H488" t="str">
            <v>PEMBUATAN 1 UNIT BOX CULVERT 2X2 RUAS JALAN GUNUNG KESIANGAN - RESTLEMENT MASYARAKAT</v>
          </cell>
          <cell r="I488" t="str">
            <v>04.13.01.03.06</v>
          </cell>
          <cell r="O488" t="str">
            <v>GUNUNG KESIANGAN - RESTLEMENT MASYARAKAT</v>
          </cell>
          <cell r="P488">
            <v>2014</v>
          </cell>
          <cell r="U488">
            <v>197566438</v>
          </cell>
        </row>
        <row r="489">
          <cell r="F489" t="str">
            <v>4.13.02</v>
          </cell>
          <cell r="H489" t="str">
            <v>PEMASANGAN BRONJONG RUAS JALAN PANGEAN - PULAU KUMPAI</v>
          </cell>
          <cell r="I489" t="str">
            <v>04.13.01.03.08</v>
          </cell>
          <cell r="O489" t="str">
            <v>PANGEAN - PULAU KUMPAI</v>
          </cell>
          <cell r="P489">
            <v>2014</v>
          </cell>
          <cell r="U489">
            <v>197650648</v>
          </cell>
        </row>
        <row r="490">
          <cell r="E490" t="str">
            <v>.</v>
          </cell>
          <cell r="F490" t="str">
            <v>4.13.02</v>
          </cell>
          <cell r="H490" t="str">
            <v>PEMASANGAN BRONJONG RUAS JALAN LAPAU GADING - PANGEAN</v>
          </cell>
          <cell r="I490" t="str">
            <v>04.13.01.03.08</v>
          </cell>
          <cell r="O490" t="str">
            <v>JL. LEPAU GADING - PANGEAN</v>
          </cell>
          <cell r="P490">
            <v>2014</v>
          </cell>
          <cell r="U490">
            <v>197626838</v>
          </cell>
        </row>
        <row r="491">
          <cell r="F491" t="str">
            <v>4.13.02</v>
          </cell>
          <cell r="H491" t="str">
            <v>PEMASANGAN BRONJONG RUAS JALAN KAMPUNG BARU TOAR - GUNUNG</v>
          </cell>
          <cell r="I491" t="str">
            <v>04.13.01.03.08</v>
          </cell>
          <cell r="O491" t="str">
            <v>KAMPUNG BARU TOAR - GUNUNG</v>
          </cell>
          <cell r="P491">
            <v>2014</v>
          </cell>
          <cell r="U491">
            <v>196879677</v>
          </cell>
        </row>
        <row r="492">
          <cell r="F492" t="str">
            <v>4.13.02</v>
          </cell>
          <cell r="H492" t="str">
            <v>PEMASANGAN BRONJONG RUAS JALAN PERKANTORAN PEMDA (JALAN KESEHATAN )</v>
          </cell>
          <cell r="I492" t="str">
            <v>04.13.01.03.08</v>
          </cell>
          <cell r="O492" t="str">
            <v>PERKANTORAN PEMDA (JALAN KESEHATAN )</v>
          </cell>
          <cell r="P492">
            <v>2014</v>
          </cell>
          <cell r="U492">
            <v>197078483</v>
          </cell>
        </row>
        <row r="493">
          <cell r="F493" t="str">
            <v>4.13.01</v>
          </cell>
          <cell r="H493" t="str">
            <v>PEMBANGUNAN JALAN BENDUNGAN SEI. SIRIH - TERMINAL - SENTAJO</v>
          </cell>
          <cell r="I493" t="str">
            <v>04.13.01.03.06</v>
          </cell>
          <cell r="O493" t="str">
            <v>SEI. SIRIH - TERMINAL - SENTAJO</v>
          </cell>
          <cell r="P493">
            <v>2014</v>
          </cell>
          <cell r="U493">
            <v>197436525</v>
          </cell>
        </row>
        <row r="494">
          <cell r="F494" t="str">
            <v>4.13.01</v>
          </cell>
          <cell r="H494" t="str">
            <v>PEMELIHARAAN JALAN SEI. RUMBIO - SPORT CENTER (URG. PILIHAN)</v>
          </cell>
          <cell r="I494" t="str">
            <v>04.13.01.03.06</v>
          </cell>
          <cell r="O494" t="str">
            <v>SEI. RUMBIO - SPORT CENTER</v>
          </cell>
          <cell r="P494">
            <v>2014</v>
          </cell>
          <cell r="U494">
            <v>197544440</v>
          </cell>
        </row>
        <row r="495">
          <cell r="F495" t="str">
            <v>4.13.01</v>
          </cell>
          <cell r="H495" t="str">
            <v>PENINGKATAN JALAN LINGKAR UNIKS (URG. PILIHAN)</v>
          </cell>
          <cell r="I495" t="str">
            <v>04.13.01.03.06</v>
          </cell>
          <cell r="O495" t="str">
            <v>LINGKAR UNIKS</v>
          </cell>
          <cell r="P495">
            <v>2014</v>
          </cell>
          <cell r="U495">
            <v>192182044</v>
          </cell>
        </row>
        <row r="496">
          <cell r="F496" t="str">
            <v>4.13.01</v>
          </cell>
          <cell r="H496" t="str">
            <v>PEMELIHARAAN JALAN SMP 2 TELUK KUANTAN - BERINGIN</v>
          </cell>
          <cell r="I496" t="str">
            <v>04.13.01.03.06</v>
          </cell>
          <cell r="O496" t="str">
            <v>SMP 2 TELUK KUANTAN - BERINGIN</v>
          </cell>
          <cell r="P496">
            <v>2014</v>
          </cell>
          <cell r="U496">
            <v>187069610</v>
          </cell>
        </row>
        <row r="497">
          <cell r="F497" t="str">
            <v>4.13.01</v>
          </cell>
          <cell r="H497" t="str">
            <v>PENINGKATAN JALAN BATU HAMPAR - KAMPUNG DATAR (URG. PILIHAN)</v>
          </cell>
          <cell r="I497" t="str">
            <v>04.13.01.03.06</v>
          </cell>
          <cell r="O497" t="str">
            <v>BATU HAMPAR - KAMPUNG DATAR</v>
          </cell>
          <cell r="P497">
            <v>2014</v>
          </cell>
          <cell r="U497">
            <v>197659444</v>
          </cell>
        </row>
        <row r="498">
          <cell r="F498" t="str">
            <v>4.13.01</v>
          </cell>
          <cell r="H498" t="str">
            <v>PEMBANGUNAN JALAN LINGKAR KANTOR CAMAT SENTAJO RAYA</v>
          </cell>
          <cell r="I498" t="str">
            <v>04.13.01.03.06</v>
          </cell>
          <cell r="O498" t="str">
            <v>LINGKAR KANTOR CAMAT SENTAJO RAYA</v>
          </cell>
          <cell r="P498">
            <v>2014</v>
          </cell>
          <cell r="U498">
            <v>196939048</v>
          </cell>
        </row>
        <row r="499">
          <cell r="F499" t="str">
            <v>4.13.02</v>
          </cell>
          <cell r="H499" t="str">
            <v>PEMBUATAN DRAINASE RUAS JALAN MENUJU SMK 3 KELURAHAN SEI. JERING KECAMATAN KUANTAN TENGAH</v>
          </cell>
          <cell r="I499" t="str">
            <v>04.13.01.03.08</v>
          </cell>
          <cell r="O499" t="str">
            <v>JALAN MENUJU SMK 3 KELURAHAN SEI. JERING</v>
          </cell>
          <cell r="P499">
            <v>2014</v>
          </cell>
          <cell r="U499">
            <v>198230943</v>
          </cell>
        </row>
        <row r="500">
          <cell r="F500" t="str">
            <v>4.13.02</v>
          </cell>
          <cell r="H500" t="str">
            <v>PEMBUATAN DRAINASE RUAS JALAN SEBERANG TALUK - SANGAU</v>
          </cell>
          <cell r="I500" t="str">
            <v>04.13.01.03.08</v>
          </cell>
          <cell r="O500" t="str">
            <v>SEBERANG TALUK - SANGAU</v>
          </cell>
          <cell r="P500">
            <v>2014</v>
          </cell>
          <cell r="U500">
            <v>197782386</v>
          </cell>
        </row>
        <row r="501">
          <cell r="F501" t="str">
            <v>4.13.02</v>
          </cell>
          <cell r="H501" t="str">
            <v>PEMBUATAN DRAINASE RUAS JALAN HASANAH - PULAU BUNGIN</v>
          </cell>
          <cell r="I501" t="str">
            <v>04.13.01.03.08</v>
          </cell>
          <cell r="O501" t="str">
            <v>HASANAH - PULAU BUNGIN</v>
          </cell>
          <cell r="P501">
            <v>2014</v>
          </cell>
          <cell r="U501">
            <v>197436838</v>
          </cell>
        </row>
        <row r="502">
          <cell r="E502" t="str">
            <v>186.3</v>
          </cell>
          <cell r="F502" t="str">
            <v>4.13.01</v>
          </cell>
          <cell r="H502" t="str">
            <v>PENINGKATAN JALAN KUANTAN SAKO - SAKO MARGASARI (ASPAL)</v>
          </cell>
          <cell r="I502" t="str">
            <v>04.13.01.03.06</v>
          </cell>
          <cell r="O502" t="str">
            <v>KUANTAN SAKO - SAKO MARGASARI</v>
          </cell>
          <cell r="P502">
            <v>2014</v>
          </cell>
          <cell r="U502">
            <v>1892921442</v>
          </cell>
        </row>
        <row r="503">
          <cell r="F503" t="str">
            <v>4.13.02</v>
          </cell>
          <cell r="H503" t="str">
            <v>PEMBUATAN 1 UNIT BOX CULVERT RUAS JALAN KOTO SENTAJO - DESA BERINGIN</v>
          </cell>
          <cell r="I503" t="str">
            <v>04.13.01.03.06</v>
          </cell>
          <cell r="O503" t="str">
            <v>KOTO SENTAJO - DESA BERINGIN</v>
          </cell>
          <cell r="P503">
            <v>2014</v>
          </cell>
          <cell r="U503">
            <v>189452159</v>
          </cell>
        </row>
        <row r="504">
          <cell r="E504" t="str">
            <v>10.2</v>
          </cell>
          <cell r="F504" t="str">
            <v>4.13.02</v>
          </cell>
          <cell r="H504" t="str">
            <v>PEMBUATAN 1 UNIT BOX CULVERT RUAS JALAN SEBERANG TALUK - DUTA PALMA</v>
          </cell>
          <cell r="I504" t="str">
            <v>04.13.01.03.06</v>
          </cell>
          <cell r="O504" t="str">
            <v>SEBERANG TALUK - DUTA PALMA</v>
          </cell>
          <cell r="P504">
            <v>2014</v>
          </cell>
          <cell r="U504">
            <v>197613420</v>
          </cell>
        </row>
        <row r="505">
          <cell r="F505" t="str">
            <v>4.13.01</v>
          </cell>
          <cell r="H505" t="str">
            <v>PENINGKATAN RUAS JALAN TANJUNG - MUARO TOMBANG (URG. PILIHAN)</v>
          </cell>
          <cell r="I505" t="str">
            <v>04.13.01.03.06</v>
          </cell>
          <cell r="O505" t="str">
            <v>TANJUNG - MUARO TOMBANG</v>
          </cell>
          <cell r="P505">
            <v>2014</v>
          </cell>
          <cell r="U505">
            <v>197861466</v>
          </cell>
        </row>
        <row r="506">
          <cell r="E506" t="str">
            <v>52.2</v>
          </cell>
          <cell r="F506" t="str">
            <v>4.13.01</v>
          </cell>
          <cell r="H506" t="str">
            <v xml:space="preserve"> JALAN TERMINAL - SENTAJO</v>
          </cell>
          <cell r="I506" t="str">
            <v>04.13.01.03.06</v>
          </cell>
          <cell r="O506" t="str">
            <v>TERMINAL - SENTAJO</v>
          </cell>
          <cell r="P506">
            <v>2014</v>
          </cell>
          <cell r="U506">
            <v>49779000</v>
          </cell>
        </row>
        <row r="507">
          <cell r="E507" t="str">
            <v>65.3</v>
          </cell>
          <cell r="F507" t="str">
            <v>4.13.01</v>
          </cell>
          <cell r="H507" t="str">
            <v>PENINGKATAN STRUKTUR JALAN STM - SAWAH</v>
          </cell>
          <cell r="I507" t="str">
            <v>04.13.01.03.06</v>
          </cell>
          <cell r="O507" t="str">
            <v>STM - SAWAH</v>
          </cell>
          <cell r="P507">
            <v>2015</v>
          </cell>
          <cell r="T507" t="str">
            <v>APBD</v>
          </cell>
          <cell r="U507">
            <v>5771596592</v>
          </cell>
        </row>
        <row r="508">
          <cell r="F508" t="str">
            <v>4.13.01</v>
          </cell>
          <cell r="H508" t="str">
            <v>PENINGKATAN JL. SMP 2 TELUK KUANTAN - JL. KAB. STM - BERIGIN</v>
          </cell>
          <cell r="I508" t="str">
            <v>04.13.01.03.06</v>
          </cell>
          <cell r="O508" t="str">
            <v>SMP 2 TELUK KUANTAN - JL. KAB. STM - BERIGIN</v>
          </cell>
          <cell r="P508">
            <v>2015</v>
          </cell>
          <cell r="T508" t="str">
            <v>APBD</v>
          </cell>
          <cell r="U508">
            <v>3199037978</v>
          </cell>
        </row>
        <row r="509">
          <cell r="E509" t="str">
            <v>183.3</v>
          </cell>
          <cell r="F509" t="str">
            <v>4.13.01</v>
          </cell>
          <cell r="H509" t="str">
            <v>PENINGKATAN JL.SUKA RAJA - GIRI SAKO</v>
          </cell>
          <cell r="I509" t="str">
            <v>04.13.01.03.06</v>
          </cell>
          <cell r="O509" t="str">
            <v>SUKARAJA-GIRI SAKO</v>
          </cell>
          <cell r="P509">
            <v>2015</v>
          </cell>
          <cell r="T509" t="str">
            <v>APBD</v>
          </cell>
          <cell r="U509">
            <v>2127760813</v>
          </cell>
        </row>
        <row r="510">
          <cell r="F510" t="str">
            <v>4.13.01</v>
          </cell>
          <cell r="H510" t="str">
            <v>JALAN LOKASI PEMAKAMAN PL. ARO</v>
          </cell>
          <cell r="I510" t="str">
            <v>04.13.01.03.06</v>
          </cell>
          <cell r="O510" t="str">
            <v>PEMAKAMAN PL. ARO</v>
          </cell>
          <cell r="P510">
            <v>2015</v>
          </cell>
          <cell r="T510" t="str">
            <v>APBD</v>
          </cell>
          <cell r="U510">
            <v>1931170394</v>
          </cell>
        </row>
        <row r="511">
          <cell r="E511" t="str">
            <v>4.7</v>
          </cell>
          <cell r="F511" t="str">
            <v>4.13.01</v>
          </cell>
          <cell r="H511" t="str">
            <v>PENINGKATAN JL. SENTAJO - MUARA LANGSAT</v>
          </cell>
          <cell r="I511" t="str">
            <v>04.13.01.03.06</v>
          </cell>
          <cell r="O511" t="str">
            <v>SENTAJO - MUARA LANGSAT</v>
          </cell>
          <cell r="P511">
            <v>2015</v>
          </cell>
          <cell r="T511" t="str">
            <v>APBD</v>
          </cell>
          <cell r="U511">
            <v>4142581848.1999998</v>
          </cell>
        </row>
        <row r="512">
          <cell r="E512" t="str">
            <v>259.2</v>
          </cell>
          <cell r="F512" t="str">
            <v>4.13.01</v>
          </cell>
          <cell r="H512" t="str">
            <v>PENINGKATAN JL. SENTAJO - TERATAK AIR HITAM</v>
          </cell>
          <cell r="I512" t="str">
            <v>04.13.01.03.06</v>
          </cell>
          <cell r="O512" t="str">
            <v>SENTAJO - TERATAK AIR HITAM</v>
          </cell>
          <cell r="P512">
            <v>2015</v>
          </cell>
          <cell r="T512" t="str">
            <v>APBD</v>
          </cell>
          <cell r="U512">
            <v>2691692465</v>
          </cell>
        </row>
        <row r="513">
          <cell r="E513" t="str">
            <v>164.5</v>
          </cell>
          <cell r="F513" t="str">
            <v>4.13.01</v>
          </cell>
          <cell r="H513" t="str">
            <v>PENINGKATAN JL. PANGEAN - SITUGAL</v>
          </cell>
          <cell r="I513" t="str">
            <v>04.13.01.03.06</v>
          </cell>
          <cell r="O513" t="str">
            <v>PANGEAN - SITUGAL</v>
          </cell>
          <cell r="P513">
            <v>2015</v>
          </cell>
          <cell r="T513" t="str">
            <v>APBD</v>
          </cell>
          <cell r="U513">
            <v>8656542443.2000008</v>
          </cell>
        </row>
        <row r="514">
          <cell r="E514" t="str">
            <v>52.3</v>
          </cell>
          <cell r="F514" t="str">
            <v>4.13.01</v>
          </cell>
          <cell r="H514" t="str">
            <v>PEMBUATAN MEDIA JALAN TERMINAL TELUK KUANTAN - SENTAJO</v>
          </cell>
          <cell r="I514" t="str">
            <v>04.13.01.03.06</v>
          </cell>
          <cell r="O514" t="str">
            <v>TERMINAL - SENTAJO</v>
          </cell>
          <cell r="P514">
            <v>2015</v>
          </cell>
          <cell r="T514" t="str">
            <v>APBD</v>
          </cell>
          <cell r="U514">
            <v>1038080204</v>
          </cell>
        </row>
        <row r="515">
          <cell r="F515" t="str">
            <v>4.13.01</v>
          </cell>
          <cell r="H515" t="str">
            <v>PENINGKATAN JALAN BENAI- PL. KOPUANG</v>
          </cell>
          <cell r="I515" t="str">
            <v>04.13.01.03.06</v>
          </cell>
          <cell r="O515" t="str">
            <v>BENAI-PL. KOPUNG</v>
          </cell>
          <cell r="P515">
            <v>2015</v>
          </cell>
          <cell r="T515" t="str">
            <v>APBD</v>
          </cell>
          <cell r="U515">
            <v>3131158428</v>
          </cell>
        </row>
        <row r="516">
          <cell r="F516" t="str">
            <v>4.13.01</v>
          </cell>
          <cell r="H516" t="str">
            <v>PENINGKATAN JALAN BANJAR LOPAK- PEMBATANG</v>
          </cell>
          <cell r="I516" t="str">
            <v>04.13.01.03.06</v>
          </cell>
          <cell r="O516" t="str">
            <v>BANJAR LOPAK - PEMBATANG</v>
          </cell>
          <cell r="P516">
            <v>2015</v>
          </cell>
          <cell r="T516" t="str">
            <v>APBD</v>
          </cell>
          <cell r="U516">
            <v>2128040770</v>
          </cell>
        </row>
        <row r="517">
          <cell r="F517" t="str">
            <v>4.13.01</v>
          </cell>
          <cell r="H517" t="str">
            <v>PENGASPALAN JALAN LINGK. KANTOR CAMAT BENAI</v>
          </cell>
          <cell r="I517" t="str">
            <v>04.13.01.03.06</v>
          </cell>
          <cell r="O517" t="str">
            <v>LINGK. KANTOR CAMAT BENAI</v>
          </cell>
          <cell r="P517">
            <v>2015</v>
          </cell>
          <cell r="T517" t="str">
            <v>APBD</v>
          </cell>
          <cell r="U517">
            <v>1990157144</v>
          </cell>
        </row>
        <row r="518">
          <cell r="E518" t="str">
            <v>167.2</v>
          </cell>
          <cell r="F518" t="str">
            <v>4.13.01</v>
          </cell>
          <cell r="H518" t="str">
            <v>PENINGKATAN JALAN DESA TANAH BEKALI</v>
          </cell>
          <cell r="I518" t="str">
            <v>04.13.01.03.06</v>
          </cell>
          <cell r="O518" t="str">
            <v>DESA TANAH BEKALI</v>
          </cell>
          <cell r="P518">
            <v>2015</v>
          </cell>
          <cell r="T518" t="str">
            <v>APBD</v>
          </cell>
          <cell r="U518">
            <v>2091776958</v>
          </cell>
        </row>
        <row r="519">
          <cell r="E519" t="str">
            <v>165.7</v>
          </cell>
          <cell r="F519" t="str">
            <v>4.13.01</v>
          </cell>
          <cell r="H519" t="str">
            <v>PENINGKATAN JALAN SAKO - TRANS SKP II</v>
          </cell>
          <cell r="I519" t="str">
            <v>04.13.01.03.06</v>
          </cell>
          <cell r="O519" t="str">
            <v>SAKO TRANS SKP II</v>
          </cell>
          <cell r="P519">
            <v>2015</v>
          </cell>
          <cell r="T519" t="str">
            <v>APBD</v>
          </cell>
          <cell r="U519">
            <v>2126653104.2</v>
          </cell>
        </row>
        <row r="520">
          <cell r="F520" t="str">
            <v>4.13.01</v>
          </cell>
          <cell r="H520" t="str">
            <v>PENINGKATAN JALAN PSR USANG - PL. MADINAH</v>
          </cell>
          <cell r="I520" t="str">
            <v>04.13.01.03.06</v>
          </cell>
          <cell r="O520" t="str">
            <v>PSR USANG - PL. MADINAH</v>
          </cell>
          <cell r="P520">
            <v>2015</v>
          </cell>
          <cell r="T520" t="str">
            <v>APBD</v>
          </cell>
          <cell r="U520">
            <v>3073451038</v>
          </cell>
        </row>
        <row r="521">
          <cell r="E521" t="str">
            <v>257.2</v>
          </cell>
          <cell r="F521" t="str">
            <v>4.13.01</v>
          </cell>
          <cell r="H521" t="str">
            <v>PENINGKATAN JALAN BENAI - PL. LANCANG</v>
          </cell>
          <cell r="I521" t="str">
            <v>04.13.01.03.06</v>
          </cell>
          <cell r="O521" t="str">
            <v>BENAI - PL. LANCANG</v>
          </cell>
          <cell r="P521">
            <v>2015</v>
          </cell>
          <cell r="T521" t="str">
            <v>APBD</v>
          </cell>
          <cell r="U521">
            <v>3166464963</v>
          </cell>
        </row>
        <row r="522">
          <cell r="E522" t="str">
            <v>296.2</v>
          </cell>
          <cell r="F522" t="str">
            <v>4.13.01</v>
          </cell>
          <cell r="H522" t="str">
            <v>PENINGKATAN JALAN INUMAN - PL. BUSUK</v>
          </cell>
          <cell r="I522" t="str">
            <v>04.13.01.03.06</v>
          </cell>
          <cell r="O522" t="str">
            <v>INUMAN - PL. BUSUK</v>
          </cell>
          <cell r="P522">
            <v>2015</v>
          </cell>
          <cell r="T522" t="str">
            <v>APBD</v>
          </cell>
          <cell r="U522">
            <v>2025740168</v>
          </cell>
        </row>
        <row r="523">
          <cell r="F523" t="str">
            <v>4.13.01</v>
          </cell>
          <cell r="H523" t="str">
            <v>PENINGKATAN JALAN SP. SEI KUNING - SP. 4 PT.WANASARI</v>
          </cell>
          <cell r="I523" t="str">
            <v>04.13.01.03.06</v>
          </cell>
          <cell r="O523" t="str">
            <v>SP. SEI KUNING - SP. 4 PT.WANASARI</v>
          </cell>
          <cell r="P523">
            <v>2015</v>
          </cell>
          <cell r="T523" t="str">
            <v>APBD</v>
          </cell>
          <cell r="U523">
            <v>2153193000</v>
          </cell>
        </row>
        <row r="524">
          <cell r="E524" t="str">
            <v>295.2</v>
          </cell>
          <cell r="F524" t="str">
            <v>4.13.01</v>
          </cell>
          <cell r="H524" t="str">
            <v>PENINGKATAN JALAN PL. BAYUR - SEI. PERUPUK</v>
          </cell>
          <cell r="I524" t="str">
            <v>04.13.01.03.06</v>
          </cell>
          <cell r="O524" t="str">
            <v>PULAU BAYUR-SEI. PERUPUK</v>
          </cell>
          <cell r="P524">
            <v>2015</v>
          </cell>
          <cell r="T524" t="str">
            <v>APBD</v>
          </cell>
          <cell r="U524">
            <v>2038722656.2</v>
          </cell>
        </row>
        <row r="525">
          <cell r="E525" t="str">
            <v>93.2</v>
          </cell>
          <cell r="F525" t="str">
            <v>4.13.01</v>
          </cell>
          <cell r="H525" t="str">
            <v>PENINGKATAN JALAN SP. KINALI - BUKIT KAUMAN</v>
          </cell>
          <cell r="I525" t="str">
            <v>04.13.01.03.06</v>
          </cell>
          <cell r="O525" t="str">
            <v>SIMPANG KINALI-BUKIT KAUMAN</v>
          </cell>
          <cell r="P525">
            <v>2015</v>
          </cell>
          <cell r="T525" t="str">
            <v>APBD</v>
          </cell>
          <cell r="U525">
            <v>1656251100</v>
          </cell>
        </row>
        <row r="526">
          <cell r="E526" t="str">
            <v>87.4</v>
          </cell>
          <cell r="F526" t="str">
            <v>4.13.01</v>
          </cell>
          <cell r="H526" t="str">
            <v>PENINGKATAN JALAN IBUL - SUNGAI BESAR</v>
          </cell>
          <cell r="I526" t="str">
            <v>04.13.01.03.06</v>
          </cell>
          <cell r="O526" t="str">
            <v>IBUL - SEI. BESAR</v>
          </cell>
          <cell r="P526">
            <v>2015</v>
          </cell>
          <cell r="T526" t="str">
            <v>APBD</v>
          </cell>
          <cell r="U526">
            <v>3760564386.1999998</v>
          </cell>
        </row>
        <row r="527">
          <cell r="E527" t="str">
            <v>245.3</v>
          </cell>
          <cell r="F527" t="str">
            <v>4.13.01</v>
          </cell>
          <cell r="H527" t="str">
            <v>PENINGKATAN JALAN SP. 4 PT. WANASARI - SUKA MAJU</v>
          </cell>
          <cell r="I527" t="str">
            <v>04.13.01.03.06</v>
          </cell>
          <cell r="O527" t="str">
            <v>SP. 4 PT. WANASARI - SUKAMAJU</v>
          </cell>
          <cell r="P527">
            <v>2015</v>
          </cell>
          <cell r="T527" t="str">
            <v>APBD</v>
          </cell>
          <cell r="U527">
            <v>2128408453</v>
          </cell>
        </row>
        <row r="528">
          <cell r="F528" t="str">
            <v>4.13.01</v>
          </cell>
          <cell r="H528" t="str">
            <v>PENINGKATAN JALAN SUMBER JAYA - KUANTAN SAKO</v>
          </cell>
          <cell r="I528" t="str">
            <v>04.13.01.03.06</v>
          </cell>
          <cell r="O528" t="str">
            <v>SUMBER JAYA - KUANTAN SAKO</v>
          </cell>
          <cell r="P528">
            <v>2015</v>
          </cell>
          <cell r="T528" t="str">
            <v>APBD</v>
          </cell>
          <cell r="U528">
            <v>2132575732</v>
          </cell>
        </row>
        <row r="529">
          <cell r="E529" t="str">
            <v>231.1</v>
          </cell>
          <cell r="F529" t="str">
            <v>4.13.01</v>
          </cell>
          <cell r="H529" t="str">
            <v>PENINGKATAN JALAN PASIR MAS - SAKO MARGA SARI</v>
          </cell>
          <cell r="I529" t="str">
            <v>04.13.01.03.06</v>
          </cell>
          <cell r="O529" t="str">
            <v>PASIR MAS - SAKO MARGA SARI</v>
          </cell>
          <cell r="P529">
            <v>2015</v>
          </cell>
          <cell r="T529" t="str">
            <v>APBD</v>
          </cell>
          <cell r="U529">
            <v>2066023866.2</v>
          </cell>
        </row>
        <row r="530">
          <cell r="F530" t="str">
            <v>4.13.01</v>
          </cell>
          <cell r="H530" t="str">
            <v>PENINGKATAN JALAN LINGKAR PERUMNAS</v>
          </cell>
          <cell r="I530" t="str">
            <v>04.13.01.03.06</v>
          </cell>
          <cell r="O530" t="str">
            <v>LINGKAR PERUMNAS</v>
          </cell>
          <cell r="P530">
            <v>2015</v>
          </cell>
          <cell r="T530" t="str">
            <v>APBD</v>
          </cell>
          <cell r="U530">
            <v>1212664598</v>
          </cell>
        </row>
        <row r="531">
          <cell r="F531" t="str">
            <v>4.13.02</v>
          </cell>
          <cell r="H531" t="str">
            <v>PEMBANGUNAN JEMBATAN BATANG TABALAI</v>
          </cell>
          <cell r="I531" t="str">
            <v>04.13.02.03.08</v>
          </cell>
          <cell r="O531" t="str">
            <v>BATANG TABALAI</v>
          </cell>
          <cell r="P531">
            <v>2015</v>
          </cell>
          <cell r="T531" t="str">
            <v>APBD</v>
          </cell>
          <cell r="U531">
            <v>2361312163</v>
          </cell>
        </row>
        <row r="532">
          <cell r="F532" t="str">
            <v>4.13.02</v>
          </cell>
          <cell r="H532" t="str">
            <v>PEMBANG JEMB SEI.TINGKALAK HILIR RUAS JLN.SIMP.JAKE - SEI.SIRIH</v>
          </cell>
          <cell r="I532" t="str">
            <v>04.13.02.03.08</v>
          </cell>
          <cell r="O532" t="str">
            <v>SEI.TINGKALAK HILIR RUAS JLN.SIMP.JAKE - SEI.SIRIH</v>
          </cell>
          <cell r="P532">
            <v>2015</v>
          </cell>
          <cell r="T532" t="str">
            <v>APBD</v>
          </cell>
          <cell r="U532">
            <v>1855632664.2</v>
          </cell>
        </row>
        <row r="533">
          <cell r="F533" t="str">
            <v>4.13.01</v>
          </cell>
          <cell r="H533" t="str">
            <v>PENINGKATAN JLN. PINANG MERAH - MUARA PETAI</v>
          </cell>
          <cell r="I533" t="str">
            <v>04.13.01.03.06</v>
          </cell>
          <cell r="O533" t="str">
            <v>PINANG MERAH - MUARA PETAI</v>
          </cell>
          <cell r="P533">
            <v>2015</v>
          </cell>
          <cell r="T533" t="str">
            <v>APBD</v>
          </cell>
          <cell r="U533">
            <v>2083405986.2</v>
          </cell>
        </row>
        <row r="534">
          <cell r="E534" t="str">
            <v>279.2</v>
          </cell>
          <cell r="F534" t="str">
            <v>4.13.02</v>
          </cell>
          <cell r="H534" t="str">
            <v>PEMBANGUNAN JEM. TALONTAM RUAS JL. TALONTAM - BANJAR BENAI</v>
          </cell>
          <cell r="I534" t="str">
            <v>04.13.01.03.06</v>
          </cell>
          <cell r="O534" t="str">
            <v>JL. TALONTAM - BANJAR BENAI</v>
          </cell>
          <cell r="P534">
            <v>2015</v>
          </cell>
          <cell r="T534" t="str">
            <v>APBD</v>
          </cell>
          <cell r="U534">
            <v>2349817980</v>
          </cell>
        </row>
        <row r="535">
          <cell r="E535" t="str">
            <v>191.1</v>
          </cell>
          <cell r="F535" t="str">
            <v>4.13.02</v>
          </cell>
          <cell r="H535" t="str">
            <v>PEMBUATAN 1 UNIT BOX CULVERT RUAS JL.LOGAS - TANJUNG MEDANG</v>
          </cell>
          <cell r="I535" t="str">
            <v>04.13.01.03.06</v>
          </cell>
          <cell r="O535" t="str">
            <v>LOGAS - TANJUNG MEDANG</v>
          </cell>
          <cell r="P535">
            <v>2015</v>
          </cell>
          <cell r="T535" t="str">
            <v>APBD</v>
          </cell>
          <cell r="U535">
            <v>247494064</v>
          </cell>
        </row>
        <row r="536">
          <cell r="F536" t="str">
            <v>4.13.02</v>
          </cell>
          <cell r="H536" t="str">
            <v xml:space="preserve">PEMBANGUNAN JEM.SEI.KLESEK HULU RUAS JL.AIR MAS - SEI KIRANJI </v>
          </cell>
          <cell r="I536" t="str">
            <v>04.13.01.03.06</v>
          </cell>
          <cell r="O536" t="str">
            <v xml:space="preserve">SEI.KLESEK HULU RUAS JL.AIR MAS - SEI KIRANJI </v>
          </cell>
          <cell r="P536">
            <v>2015</v>
          </cell>
          <cell r="T536" t="str">
            <v>APBD</v>
          </cell>
          <cell r="U536">
            <v>2801026132</v>
          </cell>
        </row>
        <row r="537">
          <cell r="F537" t="str">
            <v>4.13.02</v>
          </cell>
          <cell r="H537" t="str">
            <v>PEMBANGUNAN JEM. SEI BAWANG RUAS JALAN JAKE - SEI. SIRIH</v>
          </cell>
          <cell r="I537" t="str">
            <v>04.13.01.03.06</v>
          </cell>
          <cell r="O537" t="str">
            <v>SEI BAWANG RUAS JALAN JAKE - SEI. SIRIH</v>
          </cell>
          <cell r="P537">
            <v>2015</v>
          </cell>
          <cell r="T537" t="str">
            <v>APBD</v>
          </cell>
          <cell r="U537">
            <v>2023879506</v>
          </cell>
        </row>
        <row r="538">
          <cell r="F538" t="str">
            <v>4.13.01</v>
          </cell>
          <cell r="H538" t="str">
            <v>PENINGKATAN JLN SEBERANG TALUK- SIBEROBAH - SANGAU</v>
          </cell>
          <cell r="I538" t="str">
            <v>04.13.01.03.06</v>
          </cell>
          <cell r="O538" t="str">
            <v>SEBERANG TALUK- SIBEROBAH - SANGAU</v>
          </cell>
          <cell r="P538">
            <v>2015</v>
          </cell>
          <cell r="T538" t="str">
            <v>APBD</v>
          </cell>
          <cell r="U538">
            <v>5113308736.9644003</v>
          </cell>
        </row>
        <row r="539">
          <cell r="E539" t="str">
            <v>258.3</v>
          </cell>
          <cell r="F539" t="str">
            <v>4.13.01</v>
          </cell>
          <cell r="H539" t="str">
            <v>PENINGKATAN JLN LEPAU GADING - PANGEAN</v>
          </cell>
          <cell r="I539" t="str">
            <v>04.13.01.03.06</v>
          </cell>
          <cell r="O539" t="str">
            <v>JL. LEPAU GADING - PANGEAN</v>
          </cell>
          <cell r="P539">
            <v>2015</v>
          </cell>
          <cell r="T539" t="str">
            <v>APBD</v>
          </cell>
          <cell r="U539">
            <v>4424469137.1017532</v>
          </cell>
        </row>
        <row r="540">
          <cell r="F540" t="str">
            <v>4.13.01</v>
          </cell>
          <cell r="H540" t="str">
            <v>PENINGKATAN JALAN PULAU KOPUNG</v>
          </cell>
          <cell r="I540" t="str">
            <v>04.13.01.03.06</v>
          </cell>
          <cell r="O540" t="str">
            <v>PULAU KOPUNG</v>
          </cell>
          <cell r="P540">
            <v>2015</v>
          </cell>
          <cell r="T540" t="str">
            <v>APBD</v>
          </cell>
          <cell r="U540">
            <v>194299755</v>
          </cell>
        </row>
        <row r="541">
          <cell r="E541" t="str">
            <v>4.8</v>
          </cell>
          <cell r="F541" t="str">
            <v>4.13.02</v>
          </cell>
          <cell r="H541" t="str">
            <v>PEMBUATAN BOX CULVERT RUAS JL. SENTAJO - MUARA LANGSAT</v>
          </cell>
          <cell r="I541" t="str">
            <v>04.13.01.03.06</v>
          </cell>
          <cell r="O541" t="str">
            <v>SENTAJO - MUARA LANGSAT</v>
          </cell>
          <cell r="P541">
            <v>2015</v>
          </cell>
          <cell r="T541" t="str">
            <v>APBD</v>
          </cell>
          <cell r="U541">
            <v>187607827</v>
          </cell>
        </row>
        <row r="542">
          <cell r="F542" t="str">
            <v>4.13.01</v>
          </cell>
          <cell r="H542" t="str">
            <v>PENING. JALAN STRUKTUR JL. MUARA LEMBU  PANGKALAN INDARUNG</v>
          </cell>
          <cell r="I542" t="str">
            <v>04.13.01.03.06</v>
          </cell>
          <cell r="O542" t="str">
            <v>MUARA LEMBU - PANGKALAN INDARUNG</v>
          </cell>
          <cell r="P542">
            <v>2015</v>
          </cell>
          <cell r="T542" t="str">
            <v>APBD</v>
          </cell>
          <cell r="U542">
            <v>1976709313</v>
          </cell>
        </row>
        <row r="543">
          <cell r="F543" t="str">
            <v>4.13.01</v>
          </cell>
          <cell r="H543" t="str">
            <v>PENINGKATAN JALAN KOTO GUNUNG - PL. MUNGKUR</v>
          </cell>
          <cell r="I543" t="str">
            <v>04.13.01.03.06</v>
          </cell>
          <cell r="O543" t="str">
            <v>KOTO GUNUNG - PL. MUNGKUR</v>
          </cell>
          <cell r="P543">
            <v>2015</v>
          </cell>
          <cell r="T543" t="str">
            <v>APBD</v>
          </cell>
          <cell r="U543">
            <v>1945562821</v>
          </cell>
        </row>
        <row r="544">
          <cell r="F544" t="str">
            <v>4.13.01</v>
          </cell>
          <cell r="H544" t="str">
            <v>PEMBANGUNAN JALAN  PADANG MUNSALO - SAWAH</v>
          </cell>
          <cell r="I544" t="str">
            <v>04.13.01.03.06</v>
          </cell>
          <cell r="O544" t="str">
            <v>PADANG MUNSALO - SAWAH</v>
          </cell>
          <cell r="P544">
            <v>2015</v>
          </cell>
          <cell r="T544" t="str">
            <v>APBD</v>
          </cell>
          <cell r="U544">
            <v>194273678</v>
          </cell>
        </row>
        <row r="545">
          <cell r="F545" t="str">
            <v>4.13.01</v>
          </cell>
          <cell r="H545" t="str">
            <v>PENINGKATAN JLN. SEBERANG TALUK-KANDANG TUMIYANG</v>
          </cell>
          <cell r="I545" t="str">
            <v>04.13.01.03.06</v>
          </cell>
          <cell r="O545" t="str">
            <v>SEBERANG TALUK-KANDANG TUMIYANG</v>
          </cell>
          <cell r="P545">
            <v>2015</v>
          </cell>
          <cell r="T545" t="str">
            <v>APBD</v>
          </cell>
          <cell r="U545">
            <v>469897527</v>
          </cell>
        </row>
        <row r="546">
          <cell r="E546" t="str">
            <v>52.4</v>
          </cell>
          <cell r="F546" t="str">
            <v>4.13.01</v>
          </cell>
          <cell r="H546" t="str">
            <v>PEMBANGUNAN JLN. TERMINAL SENTAJO</v>
          </cell>
          <cell r="I546" t="str">
            <v>04.13.01.03.06</v>
          </cell>
          <cell r="O546" t="str">
            <v>TERMINAL - SENTAJO</v>
          </cell>
          <cell r="P546">
            <v>2015</v>
          </cell>
          <cell r="T546" t="str">
            <v>APBD</v>
          </cell>
          <cell r="U546">
            <v>194582579</v>
          </cell>
        </row>
        <row r="547">
          <cell r="F547" t="str">
            <v>4.13.01</v>
          </cell>
          <cell r="H547" t="str">
            <v>PEMBANGUNAN JALAN SEI. TOLANG - BIKIT AMBALAU</v>
          </cell>
          <cell r="I547" t="str">
            <v>04.13.01.03.06</v>
          </cell>
          <cell r="O547" t="str">
            <v>SEI. TOLANG - BIKIT AMBALAU</v>
          </cell>
          <cell r="P547">
            <v>2015</v>
          </cell>
          <cell r="T547" t="str">
            <v>APBD</v>
          </cell>
          <cell r="U547">
            <v>194304755</v>
          </cell>
        </row>
        <row r="548">
          <cell r="F548" t="str">
            <v>4.13.01</v>
          </cell>
          <cell r="H548" t="str">
            <v>PEMBUATAN BAHU JL.BETON RUAS JALAN TOPAN- PERUMNAS</v>
          </cell>
          <cell r="I548" t="str">
            <v>04.13.01.03.06</v>
          </cell>
          <cell r="O548" t="str">
            <v>TOPAN- PERUMNAS</v>
          </cell>
          <cell r="P548">
            <v>2015</v>
          </cell>
          <cell r="T548" t="str">
            <v>APBD</v>
          </cell>
          <cell r="U548">
            <v>194194110</v>
          </cell>
        </row>
        <row r="549">
          <cell r="F549" t="str">
            <v>4.13.02</v>
          </cell>
          <cell r="H549" t="str">
            <v>PEMBUATAN BOX CULVERT + DRAINASE SUKA MAJU</v>
          </cell>
          <cell r="I549" t="str">
            <v>04.13.01.03.08</v>
          </cell>
          <cell r="O549" t="str">
            <v>SUKA MAJU</v>
          </cell>
          <cell r="P549">
            <v>2015</v>
          </cell>
          <cell r="T549" t="str">
            <v>APBD</v>
          </cell>
          <cell r="U549">
            <v>191295534</v>
          </cell>
        </row>
        <row r="550">
          <cell r="E550" t="str">
            <v>80.1</v>
          </cell>
          <cell r="F550" t="str">
            <v>4.13.02</v>
          </cell>
          <cell r="H550" t="str">
            <v>PEMBUATAN BOX CULVERT RUAS JALAN MENUJU TPA</v>
          </cell>
          <cell r="I550" t="str">
            <v>04.13.01.03.06</v>
          </cell>
          <cell r="L550">
            <v>1700</v>
          </cell>
          <cell r="M550">
            <v>10</v>
          </cell>
          <cell r="N550">
            <v>17000</v>
          </cell>
          <cell r="O550" t="str">
            <v>MENUJU TPA</v>
          </cell>
          <cell r="P550">
            <v>2015</v>
          </cell>
          <cell r="T550" t="str">
            <v>APBD</v>
          </cell>
          <cell r="U550">
            <v>195476550</v>
          </cell>
        </row>
        <row r="551">
          <cell r="E551" t="str">
            <v>17.4</v>
          </cell>
          <cell r="F551" t="str">
            <v>4.13.02</v>
          </cell>
          <cell r="H551" t="str">
            <v>PEMBUATAN BOX CULVERT GOR JALUR DUA</v>
          </cell>
          <cell r="I551" t="str">
            <v>04.13.01.03.06</v>
          </cell>
          <cell r="O551" t="str">
            <v>GOR JALUR DUA</v>
          </cell>
          <cell r="P551">
            <v>2015</v>
          </cell>
          <cell r="T551" t="str">
            <v>APBD</v>
          </cell>
          <cell r="U551">
            <v>193212995</v>
          </cell>
        </row>
        <row r="552">
          <cell r="E552" t="str">
            <v>235.3</v>
          </cell>
          <cell r="F552" t="str">
            <v>4.13.02</v>
          </cell>
          <cell r="H552" t="str">
            <v>PEMBUATAN BOX CULVERT RUAS JALAN AIR MAS-SEI. KIRANJI</v>
          </cell>
          <cell r="I552" t="str">
            <v>04.13.01.03.06</v>
          </cell>
          <cell r="O552" t="str">
            <v>AIR MAS-SEI. KIRANJI</v>
          </cell>
          <cell r="P552">
            <v>2015</v>
          </cell>
          <cell r="T552" t="str">
            <v>APBD</v>
          </cell>
          <cell r="U552">
            <v>193532549</v>
          </cell>
        </row>
        <row r="553">
          <cell r="F553" t="str">
            <v>4.13.02</v>
          </cell>
          <cell r="H553" t="str">
            <v>PEMBUATAN 1 UNIT BOX CULVERT RUAS JL.PL.KEDUDUNG-DUTA PALMA</v>
          </cell>
          <cell r="I553" t="str">
            <v>04.13.01.03.06</v>
          </cell>
          <cell r="O553" t="str">
            <v>PULAU KEDUNDUNG - DUTA PALMA</v>
          </cell>
          <cell r="P553">
            <v>2015</v>
          </cell>
          <cell r="T553" t="str">
            <v>APBD</v>
          </cell>
          <cell r="U553">
            <v>192293177</v>
          </cell>
        </row>
        <row r="554">
          <cell r="F554" t="str">
            <v>4.13.02</v>
          </cell>
          <cell r="H554" t="str">
            <v>PEMBUATAN 1 UNIT BOX CULVERT 2X2X6 DALAM KOTA BASERAH</v>
          </cell>
          <cell r="I554" t="str">
            <v>04.13.01.03.06</v>
          </cell>
          <cell r="O554" t="str">
            <v>KOTA BASERAH</v>
          </cell>
          <cell r="P554">
            <v>2015</v>
          </cell>
          <cell r="T554" t="str">
            <v>APBD</v>
          </cell>
          <cell r="U554">
            <v>121648894</v>
          </cell>
        </row>
        <row r="555">
          <cell r="F555" t="str">
            <v>4.13.01</v>
          </cell>
          <cell r="H555" t="str">
            <v>PENINGKATAN JALAN TOAR - PETAPAHAN</v>
          </cell>
          <cell r="I555" t="str">
            <v>04.13.01.03.06</v>
          </cell>
          <cell r="O555" t="str">
            <v>TOAR - PETAPAHAN</v>
          </cell>
          <cell r="P555">
            <v>2015</v>
          </cell>
          <cell r="T555" t="str">
            <v>APBD</v>
          </cell>
          <cell r="U555">
            <v>1945177628</v>
          </cell>
        </row>
        <row r="556">
          <cell r="F556" t="str">
            <v>4.13.01</v>
          </cell>
          <cell r="H556" t="str">
            <v>PEMBANGUNAN JALAN KASANG - SEI. KELELAWAR</v>
          </cell>
          <cell r="I556" t="str">
            <v>04.13.01.03.06</v>
          </cell>
          <cell r="O556" t="str">
            <v>KASANG - SEI. KELELAWAR</v>
          </cell>
          <cell r="P556">
            <v>2015</v>
          </cell>
          <cell r="T556" t="str">
            <v>APBD</v>
          </cell>
          <cell r="U556">
            <v>2197200060</v>
          </cell>
        </row>
        <row r="557">
          <cell r="E557" t="str">
            <v>183.4</v>
          </cell>
          <cell r="F557" t="str">
            <v>4.13.01</v>
          </cell>
          <cell r="H557" t="str">
            <v>PENINGKATAN JALAN SUKA RAJA - GIRI SAKO</v>
          </cell>
          <cell r="I557" t="str">
            <v>04.13.01.03.06</v>
          </cell>
          <cell r="O557" t="str">
            <v>SUKARAJA-GIRI SAKO</v>
          </cell>
          <cell r="P557">
            <v>2015</v>
          </cell>
          <cell r="T557" t="str">
            <v>APBD</v>
          </cell>
          <cell r="U557">
            <v>2122831297</v>
          </cell>
        </row>
        <row r="558">
          <cell r="E558" t="str">
            <v>4.9</v>
          </cell>
          <cell r="F558" t="str">
            <v>4.13.01</v>
          </cell>
          <cell r="H558" t="str">
            <v>PENINGKATAN JALAN SENTAJO - MUARA LANGSAT</v>
          </cell>
          <cell r="I558" t="str">
            <v>04.13.01.03.06</v>
          </cell>
          <cell r="O558" t="str">
            <v>SENTAJO - MUARA LANGSAT</v>
          </cell>
          <cell r="P558">
            <v>2015</v>
          </cell>
          <cell r="T558" t="str">
            <v>APBD</v>
          </cell>
          <cell r="U558">
            <v>8378965790.1999998</v>
          </cell>
        </row>
        <row r="559">
          <cell r="E559" t="str">
            <v>166.2</v>
          </cell>
          <cell r="F559" t="str">
            <v>4.13.01</v>
          </cell>
          <cell r="H559" t="str">
            <v xml:space="preserve">PENINGKATAN STRUKTUR JL. PAUH ANGIT-PASAR USANG PANGEAN </v>
          </cell>
          <cell r="I559" t="str">
            <v>04.13.01.03.06</v>
          </cell>
          <cell r="O559" t="str">
            <v xml:space="preserve">PAUH ANGIT-PASAR USANG PANGEAN </v>
          </cell>
          <cell r="P559">
            <v>2015</v>
          </cell>
          <cell r="T559" t="str">
            <v>APBD</v>
          </cell>
          <cell r="U559">
            <v>2059213886</v>
          </cell>
        </row>
        <row r="560">
          <cell r="F560" t="str">
            <v>4.13.02</v>
          </cell>
          <cell r="H560" t="str">
            <v>PEMBUATAN BOX CULVERT+DRAINASE RUAS JL.SIMP.PL.ARO</v>
          </cell>
          <cell r="I560" t="str">
            <v>04.13.01.03.08</v>
          </cell>
          <cell r="O560" t="str">
            <v>SIMP.PL.ARO</v>
          </cell>
          <cell r="P560">
            <v>2015</v>
          </cell>
          <cell r="T560" t="str">
            <v>APBD</v>
          </cell>
          <cell r="U560">
            <v>191142383</v>
          </cell>
        </row>
        <row r="561">
          <cell r="F561" t="str">
            <v>4.13.02</v>
          </cell>
          <cell r="H561" t="str">
            <v>PEMBUATAN BOX CULVERT RUAS JALAN TAWAKAL</v>
          </cell>
          <cell r="I561" t="str">
            <v>04.13.01.03.06</v>
          </cell>
          <cell r="O561" t="str">
            <v>RUAS JALAN TAWAKAL</v>
          </cell>
          <cell r="P561">
            <v>2015</v>
          </cell>
          <cell r="T561" t="str">
            <v>APBD</v>
          </cell>
          <cell r="U561">
            <v>190265603</v>
          </cell>
        </row>
        <row r="562">
          <cell r="F562" t="str">
            <v>4.13.01</v>
          </cell>
          <cell r="H562" t="str">
            <v>PEMBANGUNAN JALAN DESA SEBERANG SUNGAI</v>
          </cell>
          <cell r="I562" t="str">
            <v>04.13.01.03.06</v>
          </cell>
          <cell r="O562" t="str">
            <v>DESA SEBERANG SUNGAI</v>
          </cell>
          <cell r="P562">
            <v>2015</v>
          </cell>
          <cell r="T562" t="str">
            <v>APBD</v>
          </cell>
          <cell r="U562">
            <v>741801931</v>
          </cell>
        </row>
        <row r="563">
          <cell r="F563" t="str">
            <v>4.13.01</v>
          </cell>
          <cell r="H563" t="str">
            <v>PENINGKATAN JALAN DESA BERINGIN</v>
          </cell>
          <cell r="I563" t="str">
            <v>04.13.01.03.06</v>
          </cell>
          <cell r="O563" t="str">
            <v>DESA BERINGIN</v>
          </cell>
          <cell r="P563">
            <v>2015</v>
          </cell>
          <cell r="T563" t="str">
            <v>APBD</v>
          </cell>
          <cell r="U563">
            <v>194535396</v>
          </cell>
        </row>
        <row r="564">
          <cell r="F564" t="str">
            <v>4.13.01</v>
          </cell>
          <cell r="H564" t="str">
            <v>PENINGKATAN JALAN DESA BUKIT TEMENUNG</v>
          </cell>
          <cell r="I564" t="str">
            <v>04.13.01.03.06</v>
          </cell>
          <cell r="O564" t="str">
            <v>BUKIT TERMENUNG KOPAH</v>
          </cell>
          <cell r="P564">
            <v>2015</v>
          </cell>
          <cell r="T564" t="str">
            <v>APBD</v>
          </cell>
          <cell r="U564">
            <v>194109943</v>
          </cell>
        </row>
        <row r="565">
          <cell r="F565" t="str">
            <v>4.13.01</v>
          </cell>
          <cell r="H565" t="str">
            <v>PENINGKATAN JALAN DURIAN SEBATANG DSA TITIAN MODANG</v>
          </cell>
          <cell r="I565" t="str">
            <v>04.13.01.03.06</v>
          </cell>
          <cell r="O565" t="str">
            <v>TITIAN MODANG</v>
          </cell>
          <cell r="P565">
            <v>2015</v>
          </cell>
          <cell r="T565" t="str">
            <v>APBD</v>
          </cell>
          <cell r="U565">
            <v>194305774</v>
          </cell>
        </row>
        <row r="566">
          <cell r="F566" t="str">
            <v>4.13.01</v>
          </cell>
          <cell r="H566" t="str">
            <v>PENINGKATAN JALAN DESA SUNGAI PAKU</v>
          </cell>
          <cell r="I566" t="str">
            <v>04.13.01.03.06</v>
          </cell>
          <cell r="O566" t="str">
            <v>DESA SUNGAI PAKU</v>
          </cell>
          <cell r="P566">
            <v>2015</v>
          </cell>
          <cell r="T566" t="str">
            <v>APBD</v>
          </cell>
          <cell r="U566">
            <v>192442791</v>
          </cell>
        </row>
        <row r="567">
          <cell r="F567" t="str">
            <v>4.13.02</v>
          </cell>
          <cell r="H567" t="str">
            <v>PEMBUATAN BOX CULVERT DESA TEBARAU PANJANG-DUTA PALMA</v>
          </cell>
          <cell r="I567" t="str">
            <v>04.13.01.03.06</v>
          </cell>
          <cell r="O567" t="str">
            <v>TEBARAU PANJANG-DUTA PALMA</v>
          </cell>
          <cell r="P567">
            <v>2015</v>
          </cell>
          <cell r="T567" t="str">
            <v>APBD</v>
          </cell>
          <cell r="U567">
            <v>195564131</v>
          </cell>
        </row>
        <row r="568">
          <cell r="E568" t="str">
            <v>1.4</v>
          </cell>
          <cell r="F568" t="str">
            <v>4.13.02</v>
          </cell>
          <cell r="H568" t="str">
            <v>PEMBUATAN BOX CULVERT BUKIT TEMENUNG SEI. TITIAN MODANG</v>
          </cell>
          <cell r="I568" t="str">
            <v>04.13.01.03.06</v>
          </cell>
          <cell r="O568" t="str">
            <v>BUKIT TERMENUNG KOPAH</v>
          </cell>
          <cell r="P568">
            <v>2015</v>
          </cell>
          <cell r="T568" t="str">
            <v>APBD</v>
          </cell>
          <cell r="U568">
            <v>194585175</v>
          </cell>
        </row>
        <row r="569">
          <cell r="E569" t="str">
            <v>186.4</v>
          </cell>
          <cell r="F569" t="str">
            <v>4.13.02</v>
          </cell>
          <cell r="H569" t="str">
            <v>PEMBUATAN BOX CULVERT RUAS JL.SAKOMARGASARI-KUANTAN SAKO</v>
          </cell>
          <cell r="I569" t="str">
            <v>04.13.01.03.06</v>
          </cell>
          <cell r="O569" t="str">
            <v>SAKO MARAGASARI-KUANTAN SAKO</v>
          </cell>
          <cell r="P569">
            <v>2015</v>
          </cell>
          <cell r="T569" t="str">
            <v>APBD</v>
          </cell>
          <cell r="U569">
            <v>194014396</v>
          </cell>
        </row>
        <row r="570">
          <cell r="F570" t="str">
            <v>4.13.01</v>
          </cell>
          <cell r="H570" t="str">
            <v>PENINGKATAN JL. SIMP. TIGA-SINAMBEK-GERBANG KOTA JAKE</v>
          </cell>
          <cell r="I570" t="str">
            <v>04.13.01.03.06</v>
          </cell>
          <cell r="O570" t="str">
            <v>SP.TIGA-SINAMBEK-GERBANG KOTA JAKE</v>
          </cell>
          <cell r="P570">
            <v>2015</v>
          </cell>
          <cell r="T570" t="str">
            <v>APBD</v>
          </cell>
          <cell r="U570">
            <v>28270054450.200001</v>
          </cell>
        </row>
        <row r="571">
          <cell r="E571" t="str">
            <v>181.3</v>
          </cell>
          <cell r="F571" t="str">
            <v>4.13.01</v>
          </cell>
          <cell r="H571" t="str">
            <v>PENINGKATAN JL. SIMP. RAMBAHAN-RAMBAHAN</v>
          </cell>
          <cell r="I571" t="str">
            <v>04.13.01.03.06</v>
          </cell>
          <cell r="O571" t="str">
            <v>SIMP. RAMBAHAN-SEI RAMBAIHAN</v>
          </cell>
          <cell r="P571">
            <v>2015</v>
          </cell>
          <cell r="T571" t="str">
            <v>APBD</v>
          </cell>
          <cell r="U571">
            <v>1777518495</v>
          </cell>
        </row>
        <row r="572">
          <cell r="F572" t="str">
            <v>4.13.02</v>
          </cell>
          <cell r="H572" t="str">
            <v>PEMBANGUNAN JEMBATAN SEI. AIR DALUS JL.JAKE-KOTO KOMBU</v>
          </cell>
          <cell r="I572" t="str">
            <v>04.13.01.03.06</v>
          </cell>
          <cell r="O572" t="str">
            <v>SEI. AIR DALUS JL.JAKE-KOTO KOMBU</v>
          </cell>
          <cell r="P572">
            <v>2015</v>
          </cell>
          <cell r="T572" t="str">
            <v>APBD</v>
          </cell>
          <cell r="U572">
            <v>2539770681</v>
          </cell>
        </row>
        <row r="573">
          <cell r="F573" t="str">
            <v>4.13.01</v>
          </cell>
          <cell r="H573" t="str">
            <v>PEMBANGUNAN JALAN LINGKAR KARAK - PULAU ARO</v>
          </cell>
          <cell r="I573" t="str">
            <v>04.13.01.03.06</v>
          </cell>
          <cell r="O573" t="str">
            <v>LINGKAR KARAK - PULAU ARO</v>
          </cell>
          <cell r="P573">
            <v>2015</v>
          </cell>
          <cell r="T573" t="str">
            <v>APBD</v>
          </cell>
          <cell r="U573">
            <v>191714919</v>
          </cell>
        </row>
        <row r="574">
          <cell r="F574" t="str">
            <v>4.13.01</v>
          </cell>
          <cell r="H574" t="str">
            <v>PEMBANGUNAN JALAN DESA SUNGAI PAKU</v>
          </cell>
          <cell r="I574" t="str">
            <v>04.13.01.03.06</v>
          </cell>
          <cell r="O574" t="str">
            <v>DESA SUNGAI PAKU</v>
          </cell>
          <cell r="P574">
            <v>2015</v>
          </cell>
          <cell r="T574" t="str">
            <v>APBD</v>
          </cell>
          <cell r="U574">
            <v>133925703</v>
          </cell>
        </row>
        <row r="575">
          <cell r="E575" t="str">
            <v>13.2</v>
          </cell>
          <cell r="F575" t="str">
            <v>4.13.02</v>
          </cell>
          <cell r="H575" t="str">
            <v>PEMBUATAN 1 UNIT BOX CULVERT DESA BERINGIN</v>
          </cell>
          <cell r="I575" t="str">
            <v>04.13.01.03.06</v>
          </cell>
          <cell r="O575" t="str">
            <v>DESA BERINGIN</v>
          </cell>
          <cell r="P575">
            <v>2015</v>
          </cell>
          <cell r="T575" t="str">
            <v>APBD</v>
          </cell>
          <cell r="U575">
            <v>192010205</v>
          </cell>
        </row>
        <row r="576">
          <cell r="F576" t="str">
            <v>4.13.01</v>
          </cell>
          <cell r="H576" t="str">
            <v>PEMBANGUNAN JALAN PERUMNAS - BERINGIN</v>
          </cell>
          <cell r="I576" t="str">
            <v>04.13.01.03.06</v>
          </cell>
          <cell r="O576" t="str">
            <v>PERUMNAS - BERINGIN</v>
          </cell>
          <cell r="P576">
            <v>2015</v>
          </cell>
          <cell r="T576" t="str">
            <v>APBD</v>
          </cell>
          <cell r="U576">
            <v>190930494</v>
          </cell>
        </row>
        <row r="577">
          <cell r="F577" t="str">
            <v>4.13.02</v>
          </cell>
          <cell r="H577" t="str">
            <v>PEMBANG.TURAP JEMBATAN SEI.KUKOK BESAR JLN KOTO RAJO-PL-JAMBU</v>
          </cell>
          <cell r="I577" t="str">
            <v>04.13.02.03.08</v>
          </cell>
          <cell r="O577" t="str">
            <v xml:space="preserve">SEI.KUKOK BESAR </v>
          </cell>
          <cell r="P577">
            <v>2015</v>
          </cell>
          <cell r="T577" t="str">
            <v>APBD</v>
          </cell>
          <cell r="U577">
            <v>674055175</v>
          </cell>
        </row>
        <row r="578">
          <cell r="F578" t="str">
            <v>4.13.02</v>
          </cell>
          <cell r="H578" t="str">
            <v>PEMASANGAN BRONJONG RUAS JL.KAMPUNG BARUTOAR-GUNUNG</v>
          </cell>
          <cell r="I578" t="str">
            <v>04.13.01.03.08</v>
          </cell>
          <cell r="O578" t="str">
            <v>KAMPUNG BARU TOAR - GUNUNG</v>
          </cell>
          <cell r="P578">
            <v>2015</v>
          </cell>
          <cell r="T578" t="str">
            <v>APBD</v>
          </cell>
          <cell r="U578">
            <v>194413644</v>
          </cell>
        </row>
        <row r="579">
          <cell r="F579" t="str">
            <v>4.13.02</v>
          </cell>
          <cell r="H579" t="str">
            <v>PEMASANGAN BRONJONG RUAS JALAN PERKANTORAN PEMDA</v>
          </cell>
          <cell r="I579" t="str">
            <v>04.13.01.03.08</v>
          </cell>
          <cell r="O579" t="str">
            <v>JALAN PERKANTORAN PEMDA</v>
          </cell>
          <cell r="P579">
            <v>2015</v>
          </cell>
          <cell r="T579" t="str">
            <v>APBD</v>
          </cell>
          <cell r="U579">
            <v>194508025</v>
          </cell>
        </row>
        <row r="580">
          <cell r="F580" t="str">
            <v>4.13.02</v>
          </cell>
          <cell r="H580" t="str">
            <v>PEMASANGAN BRONJONG RUAS JALAN PANGEAN - PL. KUMPAI</v>
          </cell>
          <cell r="I580" t="str">
            <v>04.13.01.03.08</v>
          </cell>
          <cell r="O580" t="str">
            <v>PANGEAN - PULAU KUMPAI</v>
          </cell>
          <cell r="P580">
            <v>2015</v>
          </cell>
          <cell r="T580" t="str">
            <v>APBD</v>
          </cell>
          <cell r="U580">
            <v>194125619</v>
          </cell>
        </row>
        <row r="581">
          <cell r="F581" t="str">
            <v>4.13.02</v>
          </cell>
          <cell r="H581" t="str">
            <v>PEMBUATAN TALUD JEMB.TINGKALAK JL.SIMP.HANDOYO-SUMBER DATAR</v>
          </cell>
          <cell r="I581" t="str">
            <v>04.13.01.03.06</v>
          </cell>
          <cell r="O581" t="str">
            <v>TINGKALAK JL.SIMP.HANDOYO-SUMBER DATAR</v>
          </cell>
          <cell r="P581">
            <v>2015</v>
          </cell>
          <cell r="T581" t="str">
            <v>APBD</v>
          </cell>
          <cell r="U581">
            <v>194469172</v>
          </cell>
        </row>
        <row r="582">
          <cell r="E582" t="str">
            <v>91.2</v>
          </cell>
          <cell r="F582" t="str">
            <v>4.13.01</v>
          </cell>
          <cell r="H582" t="str">
            <v>PENINGKATAN JALAN LUBUK JAMBI - SAIK - PEBAUN (ASPAL)</v>
          </cell>
          <cell r="I582" t="str">
            <v>04.13.01.03.06</v>
          </cell>
          <cell r="O582" t="str">
            <v>LUBUK JAMBI - SAIK - PEBAUN</v>
          </cell>
          <cell r="P582">
            <v>2016</v>
          </cell>
          <cell r="T582" t="str">
            <v>APBD</v>
          </cell>
          <cell r="U582">
            <v>8141572842.6999998</v>
          </cell>
        </row>
        <row r="583">
          <cell r="F583" t="str">
            <v>4.13.01</v>
          </cell>
          <cell r="H583" t="str">
            <v>- PENINGKATAN JALAN JAKE - LUBUK AMBACANG - LUBUK JAMBI 3 KM (ASPAL)</v>
          </cell>
          <cell r="I583" t="str">
            <v>04.13.01.03.06</v>
          </cell>
          <cell r="O583" t="str">
            <v>JAKE - LUBUK AMBACANG - LUBUK JAMBI</v>
          </cell>
          <cell r="P583">
            <v>2016</v>
          </cell>
          <cell r="T583" t="str">
            <v>APBD</v>
          </cell>
          <cell r="U583">
            <v>8147247049.011054</v>
          </cell>
        </row>
        <row r="584">
          <cell r="F584" t="str">
            <v>4.13.01</v>
          </cell>
          <cell r="H584" t="str">
            <v>PENINGKATAN JALAN TANJUNG - MUARO TOMBANG ( ASPAL )</v>
          </cell>
          <cell r="I584" t="str">
            <v>04.13.01.03.06</v>
          </cell>
          <cell r="O584" t="str">
            <v>TANJUNG - MUARO TOMBANG</v>
          </cell>
          <cell r="P584">
            <v>2016</v>
          </cell>
          <cell r="T584" t="str">
            <v>APBD</v>
          </cell>
          <cell r="U584">
            <v>2960652854.1300001</v>
          </cell>
        </row>
        <row r="585">
          <cell r="E585" t="str">
            <v>124.3</v>
          </cell>
          <cell r="F585" t="str">
            <v>4.13.01</v>
          </cell>
          <cell r="H585" t="str">
            <v xml:space="preserve">PENINGKATAN JALAN MUDIK ULO - INUMAN - SUMPU </v>
          </cell>
          <cell r="I585" t="str">
            <v>04.13.01.03.06</v>
          </cell>
          <cell r="O585" t="str">
            <v xml:space="preserve">MUDIK ULO - INUMAN - SUMPU </v>
          </cell>
          <cell r="P585">
            <v>2016</v>
          </cell>
          <cell r="T585" t="str">
            <v>APBD</v>
          </cell>
          <cell r="U585">
            <v>1997824226.8399999</v>
          </cell>
        </row>
        <row r="586">
          <cell r="E586" t="str">
            <v>190.4</v>
          </cell>
          <cell r="F586" t="str">
            <v>4.13.01</v>
          </cell>
          <cell r="H586" t="str">
            <v>PENINGKATAN JALAN SAMBUNG - KEBUN LADO (ASPAL ) ( DAK )</v>
          </cell>
          <cell r="I586" t="str">
            <v>04.13.01.03.06</v>
          </cell>
          <cell r="O586" t="str">
            <v>JALAN SAMBUNG - KEBUN LADO</v>
          </cell>
          <cell r="P586">
            <v>2016</v>
          </cell>
          <cell r="T586" t="str">
            <v>APBD</v>
          </cell>
          <cell r="U586">
            <v>4868290282.0367718</v>
          </cell>
        </row>
        <row r="587">
          <cell r="E587" t="str">
            <v>163.3</v>
          </cell>
          <cell r="F587" t="str">
            <v>4.13.01</v>
          </cell>
          <cell r="H587" t="str">
            <v>PENINGKATAN JALAN PANGEAN - PULAI KUPAI (ASPAL)</v>
          </cell>
          <cell r="I587" t="str">
            <v>04.13.01.03.06</v>
          </cell>
          <cell r="O587" t="str">
            <v>PANGEAN - PULAU KUMPAI</v>
          </cell>
          <cell r="P587">
            <v>2016</v>
          </cell>
          <cell r="T587" t="str">
            <v>APBD</v>
          </cell>
          <cell r="U587">
            <v>1945903540.0999999</v>
          </cell>
        </row>
        <row r="588">
          <cell r="E588" t="str">
            <v>230.2</v>
          </cell>
          <cell r="F588" t="str">
            <v>4.13.01</v>
          </cell>
          <cell r="H588" t="str">
            <v>PENINGKATAN JALAN LOGAS - SUMBER DATAR + PASAR LOGAS (ASPAL)</v>
          </cell>
          <cell r="I588" t="str">
            <v>04.13.01.03.06</v>
          </cell>
          <cell r="O588" t="str">
            <v>LOGAS - SUMBER DATAR + PASAR LOGAS</v>
          </cell>
          <cell r="P588">
            <v>2016</v>
          </cell>
          <cell r="T588" t="str">
            <v>APBD</v>
          </cell>
          <cell r="U588">
            <v>2819328226.6399999</v>
          </cell>
        </row>
        <row r="589">
          <cell r="E589" t="str">
            <v>65.4</v>
          </cell>
          <cell r="F589" t="str">
            <v>4.13.01</v>
          </cell>
          <cell r="H589" t="str">
            <v>PENINGKATAN STRUKTUR JALAN STM - SAWAH (RIQID)</v>
          </cell>
          <cell r="I589" t="str">
            <v>04.13.01.03.06</v>
          </cell>
          <cell r="O589" t="str">
            <v>STM - SAWAH</v>
          </cell>
          <cell r="P589">
            <v>2016</v>
          </cell>
          <cell r="T589" t="str">
            <v>APBD</v>
          </cell>
          <cell r="U589">
            <v>9785377200</v>
          </cell>
        </row>
        <row r="590">
          <cell r="F590" t="str">
            <v>4.13.01</v>
          </cell>
          <cell r="H590" t="str">
            <v>PENINGKATAN STRUKTUR JALAN IMAM MUNANDAR (RIQID)</v>
          </cell>
          <cell r="I590" t="str">
            <v>04.13.01.03.06</v>
          </cell>
          <cell r="O590" t="str">
            <v>JALAN IMAM MUNANDAR</v>
          </cell>
          <cell r="P590">
            <v>2016</v>
          </cell>
          <cell r="T590" t="str">
            <v>APBD</v>
          </cell>
          <cell r="U590">
            <v>2400192423</v>
          </cell>
        </row>
        <row r="591">
          <cell r="E591" t="str">
            <v>4.10</v>
          </cell>
          <cell r="F591" t="str">
            <v>4.13.01</v>
          </cell>
          <cell r="H591" t="str">
            <v>PENINGKATANJALAN SENTAJO - MUARA LANGSAT (ASPAL) (DAK)</v>
          </cell>
          <cell r="I591" t="str">
            <v>04.13.01.03.06</v>
          </cell>
          <cell r="O591" t="str">
            <v>SENTAJO - MUARA LANGSAT</v>
          </cell>
          <cell r="P591">
            <v>2016</v>
          </cell>
          <cell r="T591" t="str">
            <v>APBD</v>
          </cell>
          <cell r="U591">
            <v>8482176848.3360138</v>
          </cell>
        </row>
        <row r="592">
          <cell r="E592" t="str">
            <v>164.6</v>
          </cell>
          <cell r="F592" t="str">
            <v>4.13.01</v>
          </cell>
          <cell r="H592" t="str">
            <v>PENINGKATAN JALAN PANGEAN - SITUGAL (PELEBARAN)</v>
          </cell>
          <cell r="I592" t="str">
            <v>04.13.01.03.06</v>
          </cell>
          <cell r="O592" t="str">
            <v>PANGEAN - SITUGAL</v>
          </cell>
          <cell r="P592">
            <v>2016</v>
          </cell>
          <cell r="T592" t="str">
            <v>APBD</v>
          </cell>
          <cell r="U592">
            <v>5591436679.1599998</v>
          </cell>
        </row>
        <row r="593">
          <cell r="E593" t="str">
            <v>164.7</v>
          </cell>
          <cell r="F593" t="str">
            <v>4.13.01</v>
          </cell>
          <cell r="H593" t="str">
            <v>PENINGKATAN JALAN PANGEAN - SITUGAL (ASPAL)</v>
          </cell>
          <cell r="I593" t="str">
            <v>04.13.01.03.06</v>
          </cell>
          <cell r="O593" t="str">
            <v>PANGEAN - SITUGAL</v>
          </cell>
          <cell r="P593">
            <v>2016</v>
          </cell>
          <cell r="T593" t="str">
            <v>APBD</v>
          </cell>
          <cell r="U593">
            <v>5487724779.8400002</v>
          </cell>
        </row>
        <row r="594">
          <cell r="E594" t="str">
            <v>167.3</v>
          </cell>
          <cell r="F594" t="str">
            <v>4.13.01</v>
          </cell>
          <cell r="H594" t="str">
            <v>PENINGKATAN JALAN DESA TANAH BEKALI (ASPAL)</v>
          </cell>
          <cell r="I594" t="str">
            <v>04.13.01.03.06</v>
          </cell>
          <cell r="O594" t="str">
            <v>DESA TANAH BEKALI</v>
          </cell>
          <cell r="P594">
            <v>2016</v>
          </cell>
          <cell r="T594" t="str">
            <v>APBD</v>
          </cell>
          <cell r="U594">
            <v>1890595464.96</v>
          </cell>
        </row>
        <row r="595">
          <cell r="F595" t="str">
            <v>4.13.01</v>
          </cell>
          <cell r="H595" t="str">
            <v>PENINGKATAN JALAN PEMBATANG - PADANG KUNYIT (ASPAL)</v>
          </cell>
          <cell r="I595" t="str">
            <v>04.13.01.03.06</v>
          </cell>
          <cell r="O595" t="str">
            <v>PEMBATANG - PADANG KUNYIT</v>
          </cell>
          <cell r="P595">
            <v>2016</v>
          </cell>
          <cell r="T595" t="str">
            <v>APBD</v>
          </cell>
          <cell r="U595">
            <v>2933446349.48</v>
          </cell>
        </row>
        <row r="596">
          <cell r="E596" t="str">
            <v>258.4</v>
          </cell>
          <cell r="F596" t="str">
            <v>4.13.01</v>
          </cell>
          <cell r="H596" t="str">
            <v>PENINGKATAN JALAN LEPAU GADING - PANGEAN (ASPAL) (DAK)</v>
          </cell>
          <cell r="I596" t="str">
            <v>04.13.01.03.06</v>
          </cell>
          <cell r="O596" t="str">
            <v>JL. LEPAU GADING - PANGEAN</v>
          </cell>
          <cell r="P596">
            <v>2016</v>
          </cell>
          <cell r="T596" t="str">
            <v>APBD</v>
          </cell>
          <cell r="U596">
            <v>4250968123.3900442</v>
          </cell>
        </row>
        <row r="597">
          <cell r="F597" t="str">
            <v>4.13.01</v>
          </cell>
          <cell r="H597" t="str">
            <v>PENINGKATAN JALAN SEI BESAR - PERHENTIAN SUNGKAI (ASPAL)</v>
          </cell>
          <cell r="I597" t="str">
            <v>04.13.01.03.06</v>
          </cell>
          <cell r="O597" t="str">
            <v>SEI BESAR - PERHENTIAN SUNGKAI</v>
          </cell>
          <cell r="P597">
            <v>2016</v>
          </cell>
          <cell r="T597" t="str">
            <v>APBD</v>
          </cell>
          <cell r="U597">
            <v>2398001772.73</v>
          </cell>
        </row>
        <row r="598">
          <cell r="E598" t="str">
            <v>92.2</v>
          </cell>
          <cell r="F598" t="str">
            <v>4.13.01</v>
          </cell>
          <cell r="H598" t="str">
            <v>PENINGKATAN JALAN SIMPANG 4 PANGKALAN - MUARA PETAI - SITIANG (ASPAL) (DAK)</v>
          </cell>
          <cell r="I598" t="str">
            <v>04.13.01.03.06</v>
          </cell>
          <cell r="O598" t="str">
            <v>SIMPANG 4 PANGKALAN - MUARA PETAI - SITIANG</v>
          </cell>
          <cell r="P598">
            <v>2016</v>
          </cell>
          <cell r="T598" t="str">
            <v>APBD</v>
          </cell>
          <cell r="U598">
            <v>4682270294.1660614</v>
          </cell>
        </row>
        <row r="599">
          <cell r="E599" t="str">
            <v>302.4</v>
          </cell>
          <cell r="F599" t="str">
            <v>4.13.01</v>
          </cell>
          <cell r="H599" t="str">
            <v>PENINGKATAN JALAN KOTO INUMAN - PULAU BUSUK (ASPAL)</v>
          </cell>
          <cell r="I599" t="str">
            <v>04.13.01.03.06</v>
          </cell>
          <cell r="O599" t="str">
            <v>KOTO INUMAN - PULAU BUSUK</v>
          </cell>
          <cell r="P599">
            <v>2016</v>
          </cell>
          <cell r="T599" t="str">
            <v>APBD</v>
          </cell>
          <cell r="U599">
            <v>3797259567.7199998</v>
          </cell>
        </row>
        <row r="600">
          <cell r="F600" t="str">
            <v>4.13.01</v>
          </cell>
          <cell r="H600" t="str">
            <v>PENINGKATAN JALAN SEBERANG TALUK - SIBEROBAH - SANGAU (PL. KEDUNDUNG) (ASPAL) (DAK)</v>
          </cell>
          <cell r="I600" t="str">
            <v>04.13.01.03.06</v>
          </cell>
          <cell r="O600" t="str">
            <v>SEBERANG TALUK - SIBEROBAH - SANGAU</v>
          </cell>
          <cell r="P600">
            <v>2016</v>
          </cell>
          <cell r="T600" t="str">
            <v>APBD</v>
          </cell>
          <cell r="U600">
            <v>5854757832.3698645</v>
          </cell>
        </row>
        <row r="601">
          <cell r="F601" t="str">
            <v>4.13.02</v>
          </cell>
          <cell r="H601" t="str">
            <v>PEMBANGUNAN JEMBATAN SEI. KUKOK KECIL (DAK)</v>
          </cell>
          <cell r="I601" t="str">
            <v>04.13.02.03.08</v>
          </cell>
          <cell r="O601" t="str">
            <v>SEI. KUKOK KECIL</v>
          </cell>
          <cell r="P601">
            <v>2016</v>
          </cell>
          <cell r="T601" t="str">
            <v>APBD</v>
          </cell>
          <cell r="U601">
            <v>2201551942.5196371</v>
          </cell>
        </row>
        <row r="602">
          <cell r="E602" t="str">
            <v>178.2</v>
          </cell>
          <cell r="F602" t="str">
            <v>4.13.01</v>
          </cell>
          <cell r="H602" t="str">
            <v>PENINGKATAN JALAN DESA PAUH ANGIT - RAWANG BINJAI (ASPAL)</v>
          </cell>
          <cell r="I602" t="str">
            <v>04.13.01.03.06</v>
          </cell>
          <cell r="O602" t="str">
            <v>PAUH ANGIT - RAWANG BINJAI</v>
          </cell>
          <cell r="P602">
            <v>2016</v>
          </cell>
          <cell r="T602" t="str">
            <v>APBD</v>
          </cell>
          <cell r="U602">
            <v>1766998059.23</v>
          </cell>
        </row>
        <row r="603">
          <cell r="E603" t="str">
            <v>295.3</v>
          </cell>
          <cell r="F603" t="str">
            <v>4.13.01</v>
          </cell>
          <cell r="H603" t="str">
            <v>PENINGKATAN JALAN PULAU BAYUR - SEI. PERUPUK (JALAN KAYU BATU) (ASPAL)</v>
          </cell>
          <cell r="I603" t="str">
            <v>04.13.01.03.06</v>
          </cell>
          <cell r="O603" t="str">
            <v>PULAU BAYUR-SEI. PERUPUK</v>
          </cell>
          <cell r="P603">
            <v>2016</v>
          </cell>
          <cell r="T603" t="str">
            <v>APBD</v>
          </cell>
          <cell r="U603">
            <v>1944916077.3699999</v>
          </cell>
        </row>
        <row r="604">
          <cell r="F604" t="str">
            <v>4.13.01</v>
          </cell>
          <cell r="H604" t="str">
            <v>PENINGKATAN JALAN SEI. SORIAK - RAWANG OGUNG (ASPAL)</v>
          </cell>
          <cell r="I604" t="str">
            <v>04.13.01.03.06</v>
          </cell>
          <cell r="O604" t="str">
            <v>SEI. SORIAK - RAWANG OGUNG</v>
          </cell>
          <cell r="P604">
            <v>2016</v>
          </cell>
          <cell r="T604" t="str">
            <v>APBD</v>
          </cell>
          <cell r="U604">
            <v>1944689998.1099999</v>
          </cell>
        </row>
        <row r="605">
          <cell r="E605" t="str">
            <v>245.4</v>
          </cell>
          <cell r="F605" t="str">
            <v>4.13.01</v>
          </cell>
          <cell r="H605" t="str">
            <v>PENINGKATAN JALAN SIMPANG EMPAT PT. WANASARI - SUKA MAJU (ASPAL)</v>
          </cell>
          <cell r="I605" t="str">
            <v>04.13.01.03.06</v>
          </cell>
          <cell r="O605" t="str">
            <v>SP. 4 PT. WANASARI - SUKAMAJU</v>
          </cell>
          <cell r="P605">
            <v>2016</v>
          </cell>
          <cell r="T605" t="str">
            <v>APBD</v>
          </cell>
          <cell r="U605">
            <v>2522478651.5700002</v>
          </cell>
        </row>
        <row r="606">
          <cell r="E606" t="str">
            <v>28.4</v>
          </cell>
          <cell r="F606" t="str">
            <v>4.13.01</v>
          </cell>
          <cell r="H606" t="str">
            <v>PENINGKATAN JALAN PL. KOMANG - KOTO SENTAJO (MENUJU ARENA PACU JALUR) (ASPAL)</v>
          </cell>
          <cell r="I606" t="str">
            <v>04.13.01.03.06</v>
          </cell>
          <cell r="O606" t="str">
            <v>PULAU KOMANG - KOTO SENTAJO</v>
          </cell>
          <cell r="P606">
            <v>2016</v>
          </cell>
          <cell r="T606" t="str">
            <v>APBD</v>
          </cell>
          <cell r="U606">
            <v>998055696.14999998</v>
          </cell>
        </row>
        <row r="607">
          <cell r="F607" t="str">
            <v>4.13.02</v>
          </cell>
          <cell r="H607" t="str">
            <v>PEMBUATAN BOX CULVERT JAKE - SAKO MARGASARI</v>
          </cell>
          <cell r="I607" t="str">
            <v>04.13.01.03.06</v>
          </cell>
          <cell r="O607" t="str">
            <v>JAKE - SAKO MARGASARI</v>
          </cell>
          <cell r="P607">
            <v>2016</v>
          </cell>
          <cell r="T607" t="str">
            <v>APBD</v>
          </cell>
          <cell r="U607">
            <v>198356308</v>
          </cell>
        </row>
        <row r="608">
          <cell r="F608" t="str">
            <v>4.13.02</v>
          </cell>
          <cell r="H608" t="str">
            <v>PEMBUATAN BOX CULVERT TERATAK BARU</v>
          </cell>
          <cell r="I608" t="str">
            <v>04.13.01.03.06</v>
          </cell>
          <cell r="O608" t="str">
            <v>TERATAK BARU</v>
          </cell>
          <cell r="P608">
            <v>2016</v>
          </cell>
          <cell r="T608" t="str">
            <v>APBD</v>
          </cell>
          <cell r="U608">
            <v>197669566</v>
          </cell>
        </row>
        <row r="609">
          <cell r="E609" t="str">
            <v>27.2</v>
          </cell>
          <cell r="H609" t="str">
            <v>PENINGKATAN JALAN SEBERANG TALUK - SIBEROBAH (ASPAL)  (DAK)</v>
          </cell>
          <cell r="I609" t="str">
            <v>04.13.01.03.06</v>
          </cell>
          <cell r="O609" t="str">
            <v>SEBERANG TALUK - SIBEROBAH</v>
          </cell>
          <cell r="P609">
            <v>2017</v>
          </cell>
          <cell r="T609" t="str">
            <v>APBD</v>
          </cell>
          <cell r="U609">
            <v>6777598368</v>
          </cell>
        </row>
        <row r="610">
          <cell r="E610" t="str">
            <v>258.5</v>
          </cell>
          <cell r="H610" t="str">
            <v>PENINGKATAN JALAN LEPAU GADING - PANGEAN (ASPAL)  (DAK)</v>
          </cell>
          <cell r="I610" t="str">
            <v>04.13.01.03.06</v>
          </cell>
          <cell r="O610" t="str">
            <v>JL. LEPAU GADING - PANGEAN</v>
          </cell>
          <cell r="P610">
            <v>2017</v>
          </cell>
          <cell r="T610" t="str">
            <v>APBD</v>
          </cell>
          <cell r="U610">
            <v>3776832000</v>
          </cell>
        </row>
        <row r="611">
          <cell r="E611" t="str">
            <v>27.3</v>
          </cell>
          <cell r="H611" t="str">
            <v>PENGAWASAN PENINGKATAN JALAN SEBERANG TALUK - SIBEROBAH  (DAK)</v>
          </cell>
          <cell r="I611" t="str">
            <v>04.13.01.03.06</v>
          </cell>
          <cell r="O611" t="str">
            <v>SEBERANG TALUK - SIBEROBAH</v>
          </cell>
          <cell r="P611">
            <v>2017</v>
          </cell>
          <cell r="T611" t="str">
            <v>APBD</v>
          </cell>
          <cell r="U611">
            <v>246620000</v>
          </cell>
        </row>
        <row r="612">
          <cell r="E612" t="str">
            <v>258.6</v>
          </cell>
          <cell r="H612" t="str">
            <v>PENGAWASAN PENINGKATAN JALAN LEPAU GADING - PANGEAN  (DAK)</v>
          </cell>
          <cell r="I612" t="str">
            <v>04.13.01.03.06</v>
          </cell>
          <cell r="O612" t="str">
            <v>JL. LEPAU GADING - PANGEAN</v>
          </cell>
          <cell r="P612">
            <v>2017</v>
          </cell>
          <cell r="T612" t="str">
            <v>APBD</v>
          </cell>
          <cell r="U612">
            <v>248600000</v>
          </cell>
        </row>
        <row r="613">
          <cell r="H613" t="str">
            <v>PENINGKATAN JALAN PEMBATANG - PADANG TANGGUNG  (JALAN MENUJU JEMBATAN PANGEAN)</v>
          </cell>
          <cell r="I613" t="str">
            <v>04.13.01.03.06</v>
          </cell>
          <cell r="O613" t="str">
            <v>PEMBATANG - PADANG TANGGUNG</v>
          </cell>
          <cell r="P613">
            <v>2017</v>
          </cell>
          <cell r="T613" t="str">
            <v>APBD</v>
          </cell>
          <cell r="U613">
            <v>1877489539</v>
          </cell>
        </row>
        <row r="614">
          <cell r="H614" t="str">
            <v>PENINGKATAN JALAN SEI.JERING - SIMPANG TIGA  (SMAN 1 TELUK KUANTAN)</v>
          </cell>
          <cell r="I614" t="str">
            <v>04.13.01.03.06</v>
          </cell>
          <cell r="O614" t="str">
            <v>SEI.JERING - SIMPANG TIGA</v>
          </cell>
          <cell r="P614">
            <v>2017</v>
          </cell>
          <cell r="T614" t="str">
            <v>APBD</v>
          </cell>
          <cell r="U614">
            <v>2279380200</v>
          </cell>
        </row>
        <row r="615">
          <cell r="H615" t="str">
            <v>PEMBANGUNAN JALAN MENUJU AREAL PUSKESMAS KEC. GUNUNG TOAR</v>
          </cell>
          <cell r="I615" t="str">
            <v>04.13.01.03.06</v>
          </cell>
          <cell r="O615" t="str">
            <v>AREAL PUSKESMAS KEC. GUNUNG TOAR</v>
          </cell>
          <cell r="P615">
            <v>2017</v>
          </cell>
          <cell r="T615" t="str">
            <v>APBD</v>
          </cell>
          <cell r="U615">
            <v>240781700</v>
          </cell>
        </row>
        <row r="616">
          <cell r="E616" t="str">
            <v>296.3</v>
          </cell>
          <cell r="H616" t="str">
            <v>PEMBUATAN BOX CULVERT DESA PULAU BUSUK INUMAN</v>
          </cell>
          <cell r="I616" t="str">
            <v>04.13.01.03.06</v>
          </cell>
          <cell r="O616" t="str">
            <v>DESA PULAU BUSUK INUMAN</v>
          </cell>
          <cell r="P616">
            <v>2017</v>
          </cell>
          <cell r="T616" t="str">
            <v>APBD</v>
          </cell>
          <cell r="U616">
            <v>185659000</v>
          </cell>
        </row>
        <row r="617">
          <cell r="H617" t="str">
            <v>PENINGKATAN JALAN DUSUN TUO DESA SEBERANG TALUK</v>
          </cell>
          <cell r="I617" t="str">
            <v>04.13.01.03.06</v>
          </cell>
          <cell r="O617" t="str">
            <v>DUSUN TUO DESA SEBERANG TALUK</v>
          </cell>
          <cell r="P617">
            <v>2017</v>
          </cell>
          <cell r="T617" t="str">
            <v>APBD</v>
          </cell>
          <cell r="U617">
            <v>191062300</v>
          </cell>
        </row>
        <row r="618">
          <cell r="H618" t="str">
            <v>PENINGKATAN JALAN MANGGIS DUSUN SINAMBEK KEL. SEI.JERING</v>
          </cell>
          <cell r="I618" t="str">
            <v>04.13.01.03.06</v>
          </cell>
          <cell r="O618" t="str">
            <v>MANGGIS DUSUN SINAMBEK KEL. SEI.JERING</v>
          </cell>
          <cell r="P618">
            <v>2017</v>
          </cell>
          <cell r="T618" t="str">
            <v>APBD</v>
          </cell>
          <cell r="U618">
            <v>191876653</v>
          </cell>
        </row>
        <row r="619">
          <cell r="E619" t="str">
            <v>235.4</v>
          </cell>
          <cell r="H619" t="str">
            <v>PEMBUATAN BOX CULVERT DESA SEI. KERANJI</v>
          </cell>
          <cell r="I619" t="str">
            <v>04.13.01.03.06</v>
          </cell>
          <cell r="O619" t="str">
            <v>DESA SEI. KERANJI</v>
          </cell>
          <cell r="P619">
            <v>2017</v>
          </cell>
          <cell r="T619" t="str">
            <v>APBD</v>
          </cell>
          <cell r="U619">
            <v>188980000</v>
          </cell>
        </row>
        <row r="620">
          <cell r="H620" t="str">
            <v>PEMBUATAN BOX CULVERT JALAN SIMPANG EMPAT WANASARI-MUARO BAHAN DESA SEI. BULUH</v>
          </cell>
          <cell r="I620" t="str">
            <v>04.13.01.03.06</v>
          </cell>
          <cell r="O620" t="str">
            <v>SIMPANG EMPAT WANASARI-MUARO BAHAN DESA SEI. BULUH</v>
          </cell>
          <cell r="P620">
            <v>2017</v>
          </cell>
          <cell r="T620" t="str">
            <v>APBD</v>
          </cell>
          <cell r="U620">
            <v>190632000</v>
          </cell>
        </row>
        <row r="621">
          <cell r="H621" t="str">
            <v>PEMBUATAN BOX CULVERT JALAN SIMPANG EMPAT WANASARI-MUARO BAHAN DESA MUARO BAHAN</v>
          </cell>
          <cell r="I621" t="str">
            <v>04.13.01.03.06</v>
          </cell>
          <cell r="O621" t="str">
            <v>SIMPANG EMPAT WANASARI-MUARO BAHAN DESA MUARO BAHAN</v>
          </cell>
          <cell r="P621">
            <v>2017</v>
          </cell>
          <cell r="T621" t="str">
            <v>APBD</v>
          </cell>
          <cell r="U621">
            <v>190458000</v>
          </cell>
        </row>
        <row r="622">
          <cell r="H622" t="str">
            <v>PEMBUATAN BOX CULVERT JALAN SUKARAJA-SAKO MARGASARI</v>
          </cell>
          <cell r="I622" t="str">
            <v>04.13.01.03.06</v>
          </cell>
          <cell r="O622" t="str">
            <v>SUKARAJA-SAKO MARGASARI</v>
          </cell>
          <cell r="P622">
            <v>2017</v>
          </cell>
          <cell r="T622" t="str">
            <v>APBD</v>
          </cell>
          <cell r="U622">
            <v>190288000</v>
          </cell>
        </row>
        <row r="623">
          <cell r="H623" t="str">
            <v>PENINGKATAN  JALAN SUKARAJA-SAKO MARGASARI</v>
          </cell>
          <cell r="I623" t="str">
            <v>04.13.01.03.06</v>
          </cell>
          <cell r="O623" t="str">
            <v>SUKARAJA-SAKO MARGASARI</v>
          </cell>
          <cell r="P623">
            <v>2017</v>
          </cell>
          <cell r="T623" t="str">
            <v>APBD</v>
          </cell>
          <cell r="U623">
            <v>189361000</v>
          </cell>
        </row>
        <row r="624">
          <cell r="E624" t="str">
            <v>1.6</v>
          </cell>
          <cell r="H624" t="str">
            <v>PEMBUATAN BOX CULVERT SUNGAI TITIAN MODANG JALAN BUKIT TEMENUNG KOPAH</v>
          </cell>
          <cell r="I624" t="str">
            <v>04.13.01.03.06</v>
          </cell>
          <cell r="O624" t="str">
            <v>BUKIT TERMENUNG KOPAH</v>
          </cell>
          <cell r="P624">
            <v>2017</v>
          </cell>
          <cell r="T624" t="str">
            <v>APBD</v>
          </cell>
          <cell r="U624">
            <v>191202000</v>
          </cell>
        </row>
        <row r="625">
          <cell r="H625" t="str">
            <v>PEMBUATAN BOX CULVERT DESA SEBERANG TALUK</v>
          </cell>
          <cell r="I625" t="str">
            <v>04.13.01.03.06</v>
          </cell>
          <cell r="O625" t="str">
            <v>DESA SEBERANG TALUK</v>
          </cell>
          <cell r="P625">
            <v>2017</v>
          </cell>
          <cell r="T625" t="str">
            <v>APBD</v>
          </cell>
          <cell r="U625">
            <v>189549000</v>
          </cell>
        </row>
        <row r="626">
          <cell r="H626" t="str">
            <v>PENINGKATAN JALAN PAUH KUCING</v>
          </cell>
          <cell r="I626" t="str">
            <v>04.13.01.03.06</v>
          </cell>
          <cell r="O626" t="str">
            <v>PAUH KUCING</v>
          </cell>
          <cell r="P626">
            <v>2017</v>
          </cell>
          <cell r="T626" t="str">
            <v>APBD</v>
          </cell>
          <cell r="U626">
            <v>190848000</v>
          </cell>
        </row>
        <row r="627">
          <cell r="H627" t="str">
            <v>PENINGKATAN JALAN PASAR BARU PANGEAN-BENDUNGAN</v>
          </cell>
          <cell r="I627" t="str">
            <v>04.13.01.03.06</v>
          </cell>
          <cell r="O627" t="str">
            <v>PASAR BARU PANGEAN-BENDUNGAN</v>
          </cell>
          <cell r="P627">
            <v>2017</v>
          </cell>
          <cell r="T627" t="str">
            <v>APBD</v>
          </cell>
          <cell r="U627">
            <v>190661000</v>
          </cell>
        </row>
        <row r="628">
          <cell r="H628" t="str">
            <v>PENINGKATAN JALAN LOGAS TANAH DARAT -RAPP</v>
          </cell>
          <cell r="I628" t="str">
            <v>04.13.01.03.06</v>
          </cell>
          <cell r="O628" t="str">
            <v>LOGAS TANAH DARAT -RAPP</v>
          </cell>
          <cell r="P628">
            <v>2017</v>
          </cell>
          <cell r="T628" t="str">
            <v>APBD</v>
          </cell>
          <cell r="U628">
            <v>130352000</v>
          </cell>
        </row>
        <row r="629">
          <cell r="H629" t="str">
            <v>PENINGKATAN JALAN PULAU BINTANG-PASAR BARU PANGEAN</v>
          </cell>
          <cell r="I629" t="str">
            <v>04.13.01.03.06</v>
          </cell>
          <cell r="O629" t="str">
            <v>PULAU BINTANG-PASAR BARU PANGEAN</v>
          </cell>
          <cell r="P629">
            <v>2017</v>
          </cell>
          <cell r="T629" t="str">
            <v>APBD</v>
          </cell>
          <cell r="U629">
            <v>190002000</v>
          </cell>
        </row>
        <row r="630">
          <cell r="H630" t="str">
            <v>PEMBUATAN BOX CULVERT DESA RAWANG OGUNG-TERATAK JERING KUANTAN HILIR SEBERANG</v>
          </cell>
          <cell r="I630" t="str">
            <v>04.13.01.03.06</v>
          </cell>
          <cell r="O630" t="str">
            <v>RAWANG OGUNG-TERATAK JERING</v>
          </cell>
          <cell r="P630">
            <v>2017</v>
          </cell>
          <cell r="T630" t="str">
            <v>APBD</v>
          </cell>
          <cell r="U630">
            <v>180541000</v>
          </cell>
        </row>
        <row r="631">
          <cell r="E631" t="str">
            <v>160.1</v>
          </cell>
          <cell r="H631" t="str">
            <v>PEMBUATAN BOX CULVERT DESA PASAR USANG BASERAH KUANTAN HILIR</v>
          </cell>
          <cell r="I631" t="str">
            <v>04.13.01.03.06</v>
          </cell>
          <cell r="O631" t="str">
            <v>PASAR USANG BASERAH</v>
          </cell>
          <cell r="P631">
            <v>2017</v>
          </cell>
          <cell r="T631" t="str">
            <v>APBD</v>
          </cell>
          <cell r="U631">
            <v>182111000</v>
          </cell>
        </row>
        <row r="632">
          <cell r="H632" t="str">
            <v xml:space="preserve">PEMBUATAN BOX CULVERT KELURAHAN PASAR BARU BASERAH </v>
          </cell>
          <cell r="I632" t="str">
            <v>04.13.01.03.06</v>
          </cell>
          <cell r="O632" t="str">
            <v>KELURAHAN PASAR BARU BASERAH</v>
          </cell>
          <cell r="P632">
            <v>2017</v>
          </cell>
          <cell r="T632" t="str">
            <v>APBD</v>
          </cell>
          <cell r="U632">
            <v>174287000</v>
          </cell>
        </row>
        <row r="633">
          <cell r="E633" t="str">
            <v>245.5</v>
          </cell>
          <cell r="H633" t="str">
            <v>PEMBUATAN BOX CULVERT DESA SUKA MAJU SINGINGI HILIR</v>
          </cell>
          <cell r="I633" t="str">
            <v>04.13.01.03.06</v>
          </cell>
          <cell r="O633" t="str">
            <v>DESA SUKA MAJU SINGINGI HILIR</v>
          </cell>
          <cell r="P633">
            <v>2017</v>
          </cell>
          <cell r="T633" t="str">
            <v>APBD</v>
          </cell>
          <cell r="U633">
            <v>188864000</v>
          </cell>
        </row>
        <row r="634">
          <cell r="H634" t="str">
            <v>PENGERASAN JALAN POROS SUKAMAJU</v>
          </cell>
          <cell r="I634" t="str">
            <v>04.13.01.03.06</v>
          </cell>
          <cell r="O634" t="str">
            <v>JALAN POROS SUKAMAJU</v>
          </cell>
          <cell r="P634">
            <v>2017</v>
          </cell>
          <cell r="T634" t="str">
            <v>APBD</v>
          </cell>
          <cell r="U634">
            <v>190547391</v>
          </cell>
        </row>
        <row r="635">
          <cell r="E635" t="str">
            <v>4.11</v>
          </cell>
          <cell r="H635" t="str">
            <v>PEMBUATAN MEDIAN JALAN SENTAJO-MUARA LANGSAT (SP.4 TERATAK-KANTOR CAMAT SENTAJO RAYA</v>
          </cell>
          <cell r="I635" t="str">
            <v>04.13.01.03.06</v>
          </cell>
          <cell r="O635" t="str">
            <v>SENTAJO - MUARA LANGSAT</v>
          </cell>
          <cell r="P635">
            <v>2017</v>
          </cell>
          <cell r="T635" t="str">
            <v>APBD</v>
          </cell>
          <cell r="U635">
            <v>1033114691</v>
          </cell>
        </row>
        <row r="636">
          <cell r="H636" t="str">
            <v>PENINGKATAN JALAN DESA PARIT-DESA JALUR PATAH</v>
          </cell>
          <cell r="I636" t="str">
            <v>04.13.01.03.06</v>
          </cell>
          <cell r="O636" t="str">
            <v>DESA PARIT-DESA JALUR PATAH</v>
          </cell>
          <cell r="P636">
            <v>2017</v>
          </cell>
          <cell r="T636" t="str">
            <v>APBD</v>
          </cell>
          <cell r="U636">
            <v>1826207613.623291</v>
          </cell>
        </row>
        <row r="637">
          <cell r="H637" t="str">
            <v>PENINGKATAN JALAN KELOMPOK TANI AMBACANG KP. BARU CERENTI</v>
          </cell>
          <cell r="I637" t="str">
            <v>04.13.01.03.06</v>
          </cell>
          <cell r="O637" t="str">
            <v>KELOMPOK TANI AMBACANG KP. BARU CERENTI</v>
          </cell>
          <cell r="P637">
            <v>2017</v>
          </cell>
          <cell r="T637" t="str">
            <v>APBD</v>
          </cell>
          <cell r="U637">
            <v>190204148</v>
          </cell>
        </row>
        <row r="638">
          <cell r="E638" t="str">
            <v>285.4</v>
          </cell>
          <cell r="H638" t="str">
            <v>PEMBUATAN BOX CULVERT JALAN BARU DUSUN SUNGAI PERUPUK DESA PULAU PANJANG CERENTI</v>
          </cell>
          <cell r="I638" t="str">
            <v>04.13.01.03.06</v>
          </cell>
          <cell r="O638" t="str">
            <v>DUSUN SUNGAI PERUPUK CERENTI</v>
          </cell>
          <cell r="P638">
            <v>2017</v>
          </cell>
          <cell r="T638" t="str">
            <v>APBD</v>
          </cell>
          <cell r="U638">
            <v>190284000</v>
          </cell>
        </row>
        <row r="639">
          <cell r="H639" t="str">
            <v>PEMBANGUNAN JALAN LINGKAR BOTUANG PULAU ARO</v>
          </cell>
          <cell r="I639" t="str">
            <v>04.13.01.03.06</v>
          </cell>
          <cell r="O639" t="str">
            <v>LINGKAR BOTUANG PULAU ARO</v>
          </cell>
          <cell r="P639">
            <v>2017</v>
          </cell>
          <cell r="T639" t="str">
            <v>APBD</v>
          </cell>
          <cell r="U639">
            <v>190111000</v>
          </cell>
        </row>
        <row r="640">
          <cell r="E640" t="str">
            <v>13.3</v>
          </cell>
          <cell r="H640" t="str">
            <v>PENINGKATAN JALAN SP. BERINGIN-BERINGIN (PELEBARAN)</v>
          </cell>
          <cell r="I640" t="str">
            <v>04.13.01.03.06</v>
          </cell>
          <cell r="O640" t="str">
            <v>SIMP. BERINGIN - BERINGIN</v>
          </cell>
          <cell r="P640">
            <v>2017</v>
          </cell>
          <cell r="T640" t="str">
            <v>APBD</v>
          </cell>
          <cell r="U640">
            <v>907988800</v>
          </cell>
        </row>
        <row r="641">
          <cell r="H641" t="str">
            <v>PENINGKATAN JALAN TEBING SALO-PULAO OMBAK</v>
          </cell>
          <cell r="I641" t="str">
            <v>04.13.01.03.06</v>
          </cell>
          <cell r="O641" t="str">
            <v>TEBING SALO-PULAO OMBAK</v>
          </cell>
          <cell r="P641">
            <v>2017</v>
          </cell>
          <cell r="T641" t="str">
            <v>APBD</v>
          </cell>
          <cell r="U641">
            <v>191284600</v>
          </cell>
        </row>
        <row r="642">
          <cell r="H642" t="str">
            <v>PEMBUATAN BOX CULVERT SUNGAI GERINGGING - PULAU ARO</v>
          </cell>
          <cell r="I642" t="str">
            <v>04.13.01.03.06</v>
          </cell>
          <cell r="O642" t="str">
            <v>SUNGAI GERINGGING - PULAU ARO</v>
          </cell>
          <cell r="P642">
            <v>2017</v>
          </cell>
          <cell r="T642" t="str">
            <v>APBD</v>
          </cell>
          <cell r="U642">
            <v>190132000</v>
          </cell>
        </row>
        <row r="643">
          <cell r="E643" t="str">
            <v>165.8</v>
          </cell>
          <cell r="H643" t="str">
            <v>PENINGKATAN JALAN SAKO-TRANS SKP II ( DESA BUMI MULYA) ASPAL</v>
          </cell>
          <cell r="I643" t="str">
            <v>04.13.01.03.06</v>
          </cell>
          <cell r="O643" t="str">
            <v>SAKO-TRANS SKP II ( DESA BUMI MULYA)</v>
          </cell>
          <cell r="P643">
            <v>2017</v>
          </cell>
          <cell r="T643" t="str">
            <v>APBD</v>
          </cell>
          <cell r="U643">
            <v>1808380700</v>
          </cell>
        </row>
        <row r="644">
          <cell r="E644" t="str">
            <v>259.3</v>
          </cell>
          <cell r="H644" t="str">
            <v>PEMBUATAN BOX CULVERT DESA PARIT TERATAK AIR HITAM</v>
          </cell>
          <cell r="I644" t="str">
            <v>04.13.01.03.06</v>
          </cell>
          <cell r="O644" t="str">
            <v>DESA PARIT TERATAK AIR HITAM</v>
          </cell>
          <cell r="P644">
            <v>2017</v>
          </cell>
          <cell r="T644" t="str">
            <v>APBD</v>
          </cell>
          <cell r="U644">
            <v>189804600</v>
          </cell>
        </row>
        <row r="645">
          <cell r="H645" t="str">
            <v>PENINGKATAN JALAN PERUMNAS -BERINGIN ( URUNGAN PILIHAN )</v>
          </cell>
          <cell r="I645" t="str">
            <v>04.13.01.03.06</v>
          </cell>
          <cell r="O645" t="str">
            <v>PERUMNAS - BERINGIN</v>
          </cell>
          <cell r="P645">
            <v>2017</v>
          </cell>
          <cell r="T645" t="str">
            <v>APBD</v>
          </cell>
          <cell r="U645">
            <v>629019200</v>
          </cell>
        </row>
        <row r="646">
          <cell r="H646" t="str">
            <v>PENINGKATAN JALAN BARU SUNGAI PERUPUK (URUGAN PILIHAN)</v>
          </cell>
          <cell r="I646" t="str">
            <v>04.13.01.03.06</v>
          </cell>
          <cell r="O646" t="str">
            <v>JALAN BARU SUNGAI PERUPUK</v>
          </cell>
          <cell r="P646">
            <v>2017</v>
          </cell>
          <cell r="T646" t="str">
            <v>APBD</v>
          </cell>
          <cell r="U646">
            <v>190356302</v>
          </cell>
        </row>
        <row r="647">
          <cell r="H647" t="str">
            <v>PENINGKATAN JALAN SIKAKAK-CERENTI SUBUR 9SEI.BAYU (URUGAN PILIHAN</v>
          </cell>
          <cell r="I647" t="str">
            <v>04.13.01.03.06</v>
          </cell>
          <cell r="O647" t="str">
            <v>SIKAKAK-CERENTI SUBUR 9SEI.BAYU</v>
          </cell>
          <cell r="P647">
            <v>2017</v>
          </cell>
          <cell r="T647" t="str">
            <v>APBD</v>
          </cell>
          <cell r="U647">
            <v>147108400.29000002</v>
          </cell>
        </row>
        <row r="648">
          <cell r="H648" t="str">
            <v>PENINGKATAN JALAN SAMPING KANTOR CAMAT KUANTAN TENGAH-JALUR DUA KARI</v>
          </cell>
          <cell r="I648" t="str">
            <v>04.13.01.03.06</v>
          </cell>
          <cell r="O648" t="str">
            <v>SAMPING KANTOR CAMAT KUANTAN TENGAH-JALUR DUA KARI</v>
          </cell>
          <cell r="P648">
            <v>2017</v>
          </cell>
          <cell r="T648" t="str">
            <v>APBD</v>
          </cell>
          <cell r="U648">
            <v>196256600</v>
          </cell>
        </row>
        <row r="649">
          <cell r="H649" t="str">
            <v>PENINGKATAN JALAN SEI.RUMBIO-SPORT CENTER</v>
          </cell>
          <cell r="I649" t="str">
            <v>04.13.01.03.06</v>
          </cell>
          <cell r="O649" t="str">
            <v>SEI. RUMBIO - SPORT CENTER</v>
          </cell>
          <cell r="P649">
            <v>2017</v>
          </cell>
          <cell r="T649" t="str">
            <v>APBD</v>
          </cell>
          <cell r="U649">
            <v>196507244</v>
          </cell>
        </row>
        <row r="650">
          <cell r="H650" t="str">
            <v>PENINGKATAN JALAN DUSUN PINYONGEK (URUGAN PILIHAN)</v>
          </cell>
          <cell r="I650" t="str">
            <v>04.13.01.03.06</v>
          </cell>
          <cell r="O650" t="str">
            <v>DUSUN PINYONGEK</v>
          </cell>
          <cell r="P650">
            <v>2017</v>
          </cell>
          <cell r="T650" t="str">
            <v>APBD</v>
          </cell>
          <cell r="U650">
            <v>196517180</v>
          </cell>
        </row>
        <row r="651">
          <cell r="H651" t="str">
            <v>PENINGKATAN JALAN UJUNG TANJUNG BENAI</v>
          </cell>
          <cell r="I651" t="str">
            <v>04.13.01.03.06</v>
          </cell>
          <cell r="O651" t="str">
            <v>UJUNG TANJUNG BENAI</v>
          </cell>
          <cell r="P651">
            <v>2017</v>
          </cell>
          <cell r="T651" t="str">
            <v>APBD</v>
          </cell>
          <cell r="U651">
            <v>196729600</v>
          </cell>
        </row>
        <row r="652">
          <cell r="H652" t="str">
            <v>BELANJA PEMELIHARAAN JALAN KOTO SENTAJO- BERINGIN TALUK</v>
          </cell>
          <cell r="I652" t="str">
            <v>04.13.01.03.06</v>
          </cell>
          <cell r="O652" t="str">
            <v>KOTO SENTAJO - DESA BERINGIN</v>
          </cell>
          <cell r="P652">
            <v>2017</v>
          </cell>
          <cell r="T652" t="str">
            <v>APBD</v>
          </cell>
          <cell r="U652">
            <v>181275065</v>
          </cell>
        </row>
        <row r="653">
          <cell r="H653" t="str">
            <v>PEMELIHARAAN JALAN LINGKAR KAMPUNG BARU SENTAJO</v>
          </cell>
          <cell r="I653" t="str">
            <v>04.13.01.03.06</v>
          </cell>
          <cell r="O653" t="str">
            <v>LINGKAR KAMPUNG BARU SENTAJO</v>
          </cell>
          <cell r="P653">
            <v>2017</v>
          </cell>
          <cell r="T653" t="str">
            <v>APBD</v>
          </cell>
          <cell r="U653">
            <v>180048469</v>
          </cell>
        </row>
        <row r="654">
          <cell r="H654" t="str">
            <v>PEMELIHARAAN JALAN LINGKAR KAMPUNG BARU SENTAJO</v>
          </cell>
          <cell r="I654" t="str">
            <v>04.13.01.03.06</v>
          </cell>
          <cell r="O654" t="str">
            <v>LINGKAR KAMPUNG BARU SENTAJO</v>
          </cell>
          <cell r="P654">
            <v>2017</v>
          </cell>
          <cell r="T654" t="str">
            <v>APBD</v>
          </cell>
          <cell r="U654">
            <v>180968000</v>
          </cell>
        </row>
        <row r="655">
          <cell r="E655" t="str">
            <v>280.1</v>
          </cell>
          <cell r="H655" t="str">
            <v>PEMELIHARAAN JALAN GUNUNG KESIANGAN- SETLEMEN MASYARAKAT</v>
          </cell>
          <cell r="I655" t="str">
            <v>04.13.01.03.06</v>
          </cell>
          <cell r="O655" t="str">
            <v>GUNUNG KESIANGAN - RESTLEMENT MASYARAKAT</v>
          </cell>
          <cell r="P655">
            <v>2017</v>
          </cell>
          <cell r="T655" t="str">
            <v>APBD</v>
          </cell>
          <cell r="U655">
            <v>181501000</v>
          </cell>
        </row>
        <row r="656">
          <cell r="E656" t="str">
            <v>277.1</v>
          </cell>
          <cell r="H656" t="str">
            <v>PEMELIHARAAN JALAN GUNUNG KESIANGAN- PULAU KALIMANTING</v>
          </cell>
          <cell r="I656" t="str">
            <v>04.13.01.03.06</v>
          </cell>
          <cell r="O656" t="str">
            <v>GUNUNG KESIANGAN- PULAU KALIMANTING</v>
          </cell>
          <cell r="P656">
            <v>2017</v>
          </cell>
          <cell r="T656" t="str">
            <v>APBD</v>
          </cell>
          <cell r="U656">
            <v>192368982</v>
          </cell>
        </row>
        <row r="657">
          <cell r="H657" t="str">
            <v>PEMELIHARAAN JALAN SIMPANG PULAU ARO-PULAU ARO</v>
          </cell>
          <cell r="I657" t="str">
            <v>04.13.01.03.06</v>
          </cell>
          <cell r="O657" t="str">
            <v>SIMPANG PULAU ARO-PULAU ARO</v>
          </cell>
          <cell r="P657">
            <v>2017</v>
          </cell>
          <cell r="T657" t="str">
            <v>APBD</v>
          </cell>
          <cell r="U657">
            <v>1819666181</v>
          </cell>
        </row>
        <row r="658">
          <cell r="H658" t="str">
            <v>SEMENISASI JALAN PANDAN WANGI-JALAN TAWAKAL</v>
          </cell>
          <cell r="I658" t="str">
            <v>04.13.01.03.06</v>
          </cell>
          <cell r="O658" t="str">
            <v>PANDAN WANGI-JALAN TAWAKAL</v>
          </cell>
          <cell r="P658">
            <v>2017</v>
          </cell>
          <cell r="T658" t="str">
            <v>APBD</v>
          </cell>
          <cell r="U658">
            <v>197613000</v>
          </cell>
        </row>
        <row r="659">
          <cell r="H659" t="str">
            <v>PENINGKATAN JALAN LINGKAR DESA GUNUNG (ASPAL)</v>
          </cell>
          <cell r="I659" t="str">
            <v>04.13.01.03.06</v>
          </cell>
          <cell r="O659" t="str">
            <v>LINGKAR DESA GUNUNG</v>
          </cell>
          <cell r="P659">
            <v>2018</v>
          </cell>
          <cell r="T659" t="str">
            <v>APBD</v>
          </cell>
          <cell r="U659">
            <v>2159049576</v>
          </cell>
        </row>
        <row r="660">
          <cell r="H660" t="str">
            <v>PENINGKATAN JALAN GUNUNG KESIANGAN - BANJAR LOPAK - PEMBATANG - PADANG KUNYIT (ASPAL)</v>
          </cell>
          <cell r="I660" t="str">
            <v>04.13.01.03.06</v>
          </cell>
          <cell r="O660" t="str">
            <v>GUNUNG KESIANGAN - BANJAR LOPAK - PEMBATANG - PADANG KUNYIT</v>
          </cell>
          <cell r="P660">
            <v>2018</v>
          </cell>
          <cell r="T660" t="str">
            <v>APBD</v>
          </cell>
          <cell r="U660">
            <v>2282412952</v>
          </cell>
        </row>
        <row r="661">
          <cell r="H661" t="str">
            <v>PENINGKATAN JALAN PETAPAHAN - JAKE (URPIL)</v>
          </cell>
          <cell r="I661" t="str">
            <v>04.13.01.03.06</v>
          </cell>
          <cell r="O661" t="str">
            <v>PETAPAHAN - JAKE</v>
          </cell>
          <cell r="P661">
            <v>2018</v>
          </cell>
          <cell r="T661" t="str">
            <v>APBD</v>
          </cell>
          <cell r="U661">
            <v>2896710698</v>
          </cell>
        </row>
        <row r="662">
          <cell r="E662" t="str">
            <v>235.5</v>
          </cell>
          <cell r="H662" t="str">
            <v>PENINGKATAN JALAN DESA SEI. KERANJI - AIR MAS (ASPAL)</v>
          </cell>
          <cell r="I662" t="str">
            <v>04.13.01.03.06</v>
          </cell>
          <cell r="O662" t="str">
            <v>DESA SEI. KERANJI - AIR MAS</v>
          </cell>
          <cell r="P662">
            <v>2018</v>
          </cell>
          <cell r="T662" t="str">
            <v>APBD</v>
          </cell>
          <cell r="U662">
            <v>2270479483</v>
          </cell>
        </row>
        <row r="663">
          <cell r="H663" t="str">
            <v>PENINGKATAN JALAN SP. 4 PT. WANASARI-MUARA BAHAN (ASPAL)</v>
          </cell>
          <cell r="I663" t="str">
            <v>04.13.01.03.06</v>
          </cell>
          <cell r="O663" t="str">
            <v>SP. 4 PT. WANASARI-MUARA BAHAN</v>
          </cell>
          <cell r="P663">
            <v>2018</v>
          </cell>
          <cell r="T663" t="str">
            <v>APBD</v>
          </cell>
          <cell r="U663">
            <v>2159457861</v>
          </cell>
        </row>
        <row r="664">
          <cell r="E664" t="str">
            <v>165.9</v>
          </cell>
          <cell r="H664" t="str">
            <v>PENINGKATAN JALAN SAKO-TRANS SKP II (ASPAL)/DESA MUARA LANGSAT DAN DESA SUKARAJA</v>
          </cell>
          <cell r="I664" t="str">
            <v>04.13.01.03.06</v>
          </cell>
          <cell r="O664" t="str">
            <v>SAKO-TRANS SKP II/DESA MUARA LANGSAT DAN DESA SUKARAJA</v>
          </cell>
          <cell r="P664">
            <v>2018</v>
          </cell>
          <cell r="T664" t="str">
            <v>APBD</v>
          </cell>
          <cell r="U664">
            <v>2269492372</v>
          </cell>
        </row>
        <row r="665">
          <cell r="H665" t="str">
            <v>PENINGKATAN JALAN LINGKAR TANJUNG - MUARA TOMBANG (ASPAL)</v>
          </cell>
          <cell r="I665" t="str">
            <v>04.13.01.03.06</v>
          </cell>
          <cell r="O665" t="str">
            <v>LINGKAR TANJUNG - MUARA TOMBANG</v>
          </cell>
          <cell r="P665">
            <v>2018</v>
          </cell>
          <cell r="T665" t="str">
            <v>APBD</v>
          </cell>
          <cell r="U665">
            <v>2257584511</v>
          </cell>
        </row>
        <row r="666">
          <cell r="E666" t="str">
            <v>134.1</v>
          </cell>
          <cell r="H666" t="str">
            <v>PENINGKATAN JALAN DESA PULAU MADINAH (ASPAL)</v>
          </cell>
          <cell r="I666" t="str">
            <v>04.13.01.03.06</v>
          </cell>
          <cell r="O666" t="str">
            <v>DESA PULAU MADINAH</v>
          </cell>
          <cell r="P666">
            <v>2018</v>
          </cell>
          <cell r="T666" t="str">
            <v>APBD</v>
          </cell>
          <cell r="U666">
            <v>2217599426</v>
          </cell>
        </row>
        <row r="667">
          <cell r="E667" t="str">
            <v>296.4</v>
          </cell>
          <cell r="H667" t="str">
            <v>PENINGKATAN JALAN INUMAN - PULAU BUSUK (ASPAL)</v>
          </cell>
          <cell r="I667" t="str">
            <v>04.13.01.03.06</v>
          </cell>
          <cell r="O667" t="str">
            <v>INUMAN - PL. BUSUK</v>
          </cell>
          <cell r="P667">
            <v>2018</v>
          </cell>
          <cell r="T667" t="str">
            <v>APBD</v>
          </cell>
          <cell r="U667">
            <v>2164060514</v>
          </cell>
        </row>
        <row r="668">
          <cell r="H668" t="str">
            <v>PENINGKATAN JALAN LINGKAR DESA TANJUNG PAUH (ASPAL)</v>
          </cell>
          <cell r="I668" t="str">
            <v>04.13.01.03.06</v>
          </cell>
          <cell r="O668" t="str">
            <v>LINGKAR DESA TANJUNG PAUH</v>
          </cell>
          <cell r="P668">
            <v>2018</v>
          </cell>
          <cell r="T668" t="str">
            <v>APBD</v>
          </cell>
          <cell r="U668">
            <v>2153501620</v>
          </cell>
        </row>
        <row r="669">
          <cell r="E669" t="str">
            <v>229.3</v>
          </cell>
          <cell r="H669" t="str">
            <v>PENINGKATAN JALAN SP. HANDOYO - SUMBER DATAR (ASPAL)</v>
          </cell>
          <cell r="I669" t="str">
            <v>04.13.01.03.06</v>
          </cell>
          <cell r="O669" t="str">
            <v>SP. HANDOYO - SUMBER DATAR</v>
          </cell>
          <cell r="P669">
            <v>2018</v>
          </cell>
          <cell r="T669" t="str">
            <v>APBD</v>
          </cell>
          <cell r="U669">
            <v>2268022666</v>
          </cell>
        </row>
        <row r="670">
          <cell r="H670" t="str">
            <v>PENINGKATAN JALAN PAUH ANGIT - PL. RENGAS - SEKAPING (ASPAL)</v>
          </cell>
          <cell r="I670" t="str">
            <v>04.13.01.03.06</v>
          </cell>
          <cell r="O670" t="str">
            <v>PAUH ANGIT - PL. RENGAS - SEKAPING</v>
          </cell>
          <cell r="P670">
            <v>2018</v>
          </cell>
          <cell r="T670" t="str">
            <v>APBD</v>
          </cell>
          <cell r="U670">
            <v>2298079202</v>
          </cell>
        </row>
        <row r="671">
          <cell r="H671" t="str">
            <v>PENINGKATAN JALAN KOTO GUNUNG - PL. MUNGKUR (ASPAL)</v>
          </cell>
          <cell r="I671" t="str">
            <v>04.13.01.03.06</v>
          </cell>
          <cell r="O671" t="str">
            <v>KOTO GUNUNG - PL. MUNGKUR</v>
          </cell>
          <cell r="P671">
            <v>2018</v>
          </cell>
          <cell r="T671" t="str">
            <v>APBD</v>
          </cell>
          <cell r="U671">
            <v>2256762096</v>
          </cell>
        </row>
        <row r="672">
          <cell r="H672" t="str">
            <v>PENINGKATAN JALAN TSM SIMPANG RAYA - SIMPANG LIMA PT. WANASARI NUSANTARA (ASPAL)</v>
          </cell>
          <cell r="I672" t="str">
            <v>04.13.01.03.06</v>
          </cell>
          <cell r="O672" t="str">
            <v>TSM SIMPANG RAYA - SIMPANG LIMA PT. WANASARI NUSANTARA</v>
          </cell>
          <cell r="P672">
            <v>2018</v>
          </cell>
          <cell r="T672" t="str">
            <v>APBD</v>
          </cell>
          <cell r="U672">
            <v>2232074718</v>
          </cell>
        </row>
        <row r="673">
          <cell r="H673" t="str">
            <v>PENINGKATAN JALAN MENUJU KANDANG TUMIYANG (URPIL)</v>
          </cell>
          <cell r="I673" t="str">
            <v>04.13.01.03.06</v>
          </cell>
          <cell r="O673" t="str">
            <v>MENUJU KANDANG TUMIYANG</v>
          </cell>
          <cell r="P673">
            <v>2018</v>
          </cell>
          <cell r="T673" t="str">
            <v>APBD</v>
          </cell>
          <cell r="U673">
            <v>647774900</v>
          </cell>
        </row>
        <row r="674">
          <cell r="H674" t="str">
            <v>PENINGKATAN JALAN MUNSALO  - SEBERANG TALUK (LOKASI PACU JALUR SENTAJO RAYA) (URPIL)</v>
          </cell>
          <cell r="I674" t="str">
            <v>04.13.01.03.06</v>
          </cell>
          <cell r="O674" t="str">
            <v>MUNSALO  - SEBERANG TALUK (LOKASI PACU JALUR SENTAJO RAYA)</v>
          </cell>
          <cell r="P674">
            <v>2018</v>
          </cell>
          <cell r="T674" t="str">
            <v>APBD</v>
          </cell>
          <cell r="U674">
            <v>478118536</v>
          </cell>
        </row>
        <row r="675">
          <cell r="E675" t="str">
            <v>294.1</v>
          </cell>
          <cell r="H675" t="str">
            <v>PENINGKATAN JALAN PESIKAIAN - TELUK PAUH (URPIL)</v>
          </cell>
          <cell r="I675" t="str">
            <v>04.13.01.03.06</v>
          </cell>
          <cell r="O675" t="str">
            <v>PESIKAIAN - TELUK PAUH</v>
          </cell>
          <cell r="P675">
            <v>2018</v>
          </cell>
          <cell r="T675" t="str">
            <v>APBD</v>
          </cell>
          <cell r="U675">
            <v>189466188</v>
          </cell>
        </row>
        <row r="676">
          <cell r="H676" t="str">
            <v>PEMBUATAN BOX CULVERT JALAN MANGGIS KEL. SINAMBEKLINGKUNGAN III</v>
          </cell>
          <cell r="I676" t="str">
            <v>04.13.01.03.06</v>
          </cell>
          <cell r="O676" t="str">
            <v>JALAN MANGGIS KEL. SINAMBEKLINGKUNGAN III</v>
          </cell>
          <cell r="P676">
            <v>2018</v>
          </cell>
          <cell r="T676" t="str">
            <v>APBD</v>
          </cell>
          <cell r="U676">
            <v>189359000</v>
          </cell>
        </row>
        <row r="677">
          <cell r="E677" t="str">
            <v>1.8</v>
          </cell>
          <cell r="H677" t="str">
            <v>PEMBUATAN BOX CULVERT DESA TITIAN MODANG</v>
          </cell>
          <cell r="I677" t="str">
            <v>04.13.01.03.06</v>
          </cell>
          <cell r="O677" t="str">
            <v>DESA TITIAN MODANG</v>
          </cell>
          <cell r="P677">
            <v>2018</v>
          </cell>
          <cell r="T677" t="str">
            <v>APBD</v>
          </cell>
          <cell r="U677">
            <v>188212566</v>
          </cell>
        </row>
        <row r="678">
          <cell r="H678" t="str">
            <v>PENINGKATAN JALAN SP. TERATAK JERING - RAWANG OGUNG (ASPAL)</v>
          </cell>
          <cell r="I678" t="str">
            <v>04.13.01.03.06</v>
          </cell>
          <cell r="O678" t="str">
            <v>SP. TERATAK JERING - RAWANG OGUNG</v>
          </cell>
          <cell r="P678">
            <v>2018</v>
          </cell>
          <cell r="T678" t="str">
            <v>APBD</v>
          </cell>
          <cell r="U678">
            <v>2267510824</v>
          </cell>
        </row>
        <row r="679">
          <cell r="H679" t="str">
            <v>PENINGKATAN JALAN DESA SAKO DUSUN II (ASPAL)</v>
          </cell>
          <cell r="I679" t="str">
            <v>04.13.01.03.06</v>
          </cell>
          <cell r="O679" t="str">
            <v>DESA SAKO DUSUN II</v>
          </cell>
          <cell r="P679">
            <v>2018</v>
          </cell>
          <cell r="T679" t="str">
            <v>APBD</v>
          </cell>
          <cell r="U679">
            <v>2252307486</v>
          </cell>
        </row>
        <row r="680">
          <cell r="H680" t="str">
            <v>PENINGKATAN JALAN SUNGAI BESAR - SITIANG (ASPAL)</v>
          </cell>
          <cell r="I680" t="str">
            <v>04.13.01.03.06</v>
          </cell>
          <cell r="O680" t="str">
            <v>SUNGAI BESAR - SITIANG</v>
          </cell>
          <cell r="P680">
            <v>2018</v>
          </cell>
          <cell r="T680" t="str">
            <v>APBD</v>
          </cell>
          <cell r="U680">
            <v>2242017862</v>
          </cell>
        </row>
        <row r="681">
          <cell r="H681" t="str">
            <v>PENINGKATAN JALAN KAYU BATU - PULAU BAYUR (ASPAL)</v>
          </cell>
          <cell r="I681" t="str">
            <v>04.13.01.03.06</v>
          </cell>
          <cell r="O681" t="str">
            <v>KAYU BATU - PULAU BAYUR</v>
          </cell>
          <cell r="P681">
            <v>2018</v>
          </cell>
          <cell r="T681" t="str">
            <v>APBD</v>
          </cell>
          <cell r="U681">
            <v>1822666292</v>
          </cell>
        </row>
        <row r="682">
          <cell r="E682" t="str">
            <v>27.4</v>
          </cell>
          <cell r="H682" t="str">
            <v>PENINGKATAN JALAN SEBERANG TALUK - SIBEROBAH (ASPAL) (DAK)</v>
          </cell>
          <cell r="I682" t="str">
            <v>04.13.01.03.06</v>
          </cell>
          <cell r="O682" t="str">
            <v>SEBERANG TALUK - SIBEROBAH</v>
          </cell>
          <cell r="P682">
            <v>2018</v>
          </cell>
          <cell r="T682" t="str">
            <v>APBD</v>
          </cell>
          <cell r="U682">
            <v>6869993050</v>
          </cell>
        </row>
        <row r="683">
          <cell r="E683" t="str">
            <v>91.3</v>
          </cell>
          <cell r="H683" t="str">
            <v>PENINGKATAN JALAN LUBUK JAMBI - SAIK (ASPAL) (DAK)</v>
          </cell>
          <cell r="I683" t="str">
            <v>04.13.01.03.06</v>
          </cell>
          <cell r="O683" t="str">
            <v>LUBUK JAMBI - SAIK</v>
          </cell>
          <cell r="P683">
            <v>2018</v>
          </cell>
          <cell r="T683" t="str">
            <v>APBD</v>
          </cell>
          <cell r="U683">
            <v>5963828226</v>
          </cell>
        </row>
        <row r="684">
          <cell r="E684" t="str">
            <v>244.3</v>
          </cell>
          <cell r="H684" t="str">
            <v>PEMELIHARAAN JALAN KOTO BARU - SUKA MAJU</v>
          </cell>
          <cell r="I684" t="str">
            <v>04.13.01.03.06</v>
          </cell>
          <cell r="O684" t="str">
            <v>KOTO BARU - SUKA MAJU</v>
          </cell>
          <cell r="P684">
            <v>2018</v>
          </cell>
          <cell r="T684" t="str">
            <v>APBD</v>
          </cell>
          <cell r="U684">
            <v>453937660</v>
          </cell>
        </row>
        <row r="685">
          <cell r="E685" t="str">
            <v>245.6</v>
          </cell>
          <cell r="H685" t="str">
            <v>PEMELIHARAAN JALAN SP. 4 PT WANASARI - SUKA MAJU</v>
          </cell>
          <cell r="I685" t="str">
            <v>04.13.01.03.06</v>
          </cell>
          <cell r="O685" t="str">
            <v>SP. 4 PT. WANASARI - SUKAMAJU</v>
          </cell>
          <cell r="P685">
            <v>2018</v>
          </cell>
          <cell r="T685" t="str">
            <v>APBD</v>
          </cell>
          <cell r="U685">
            <v>452524755</v>
          </cell>
        </row>
        <row r="686">
          <cell r="E686" t="str">
            <v>124.4</v>
          </cell>
          <cell r="H686" t="str">
            <v>PEMELIHARAAN JALAN MUDIK ULO - INUMAN - SUMPU</v>
          </cell>
          <cell r="I686" t="str">
            <v>04.13.01.03.06</v>
          </cell>
          <cell r="O686" t="str">
            <v>MUDIK ULO - INUMAN - SUMPU</v>
          </cell>
          <cell r="P686">
            <v>2018</v>
          </cell>
          <cell r="T686" t="str">
            <v>APBD</v>
          </cell>
          <cell r="U686">
            <v>391707000</v>
          </cell>
        </row>
        <row r="688">
          <cell r="H688" t="str">
            <v/>
          </cell>
        </row>
        <row r="689">
          <cell r="G689" t="str">
            <v>1.4.2</v>
          </cell>
          <cell r="H689" t="str">
            <v>BANGUNAN AIR (IRIGASI)</v>
          </cell>
          <cell r="U689">
            <v>86023466537.014771</v>
          </cell>
        </row>
        <row r="690">
          <cell r="F690" t="str">
            <v>4.14.01</v>
          </cell>
          <cell r="H690" t="str">
            <v>IRIGASI</v>
          </cell>
          <cell r="I690" t="str">
            <v>04.14.01.02.01.0001</v>
          </cell>
          <cell r="K690" t="str">
            <v>BETON</v>
          </cell>
          <cell r="P690">
            <v>1980</v>
          </cell>
          <cell r="T690" t="str">
            <v>APBD</v>
          </cell>
          <cell r="U690">
            <v>10200000</v>
          </cell>
        </row>
        <row r="691">
          <cell r="F691" t="str">
            <v>4.14.01</v>
          </cell>
          <cell r="H691" t="str">
            <v>IRIGASI</v>
          </cell>
          <cell r="I691" t="str">
            <v>04.14.01.02.01.0001</v>
          </cell>
          <cell r="K691" t="str">
            <v>BETON</v>
          </cell>
          <cell r="P691">
            <v>2004</v>
          </cell>
          <cell r="T691" t="str">
            <v>APBD</v>
          </cell>
          <cell r="U691">
            <v>33150000</v>
          </cell>
        </row>
        <row r="692">
          <cell r="F692" t="str">
            <v>4.14.01</v>
          </cell>
          <cell r="H692" t="str">
            <v>IRIGASI</v>
          </cell>
          <cell r="I692" t="str">
            <v>04.14.01.02.01.0001</v>
          </cell>
          <cell r="K692" t="str">
            <v>BETON</v>
          </cell>
          <cell r="P692">
            <v>1975</v>
          </cell>
          <cell r="T692" t="str">
            <v>APBD</v>
          </cell>
          <cell r="U692">
            <v>19337500</v>
          </cell>
        </row>
        <row r="693">
          <cell r="F693" t="str">
            <v>4.14.01</v>
          </cell>
          <cell r="H693" t="str">
            <v>BENDUNGAN</v>
          </cell>
          <cell r="I693" t="str">
            <v>04.14.01.02.01.0001</v>
          </cell>
          <cell r="K693" t="str">
            <v>BETON</v>
          </cell>
          <cell r="P693">
            <v>1975</v>
          </cell>
          <cell r="T693" t="str">
            <v>APBD</v>
          </cell>
          <cell r="U693">
            <v>19337500</v>
          </cell>
        </row>
        <row r="694">
          <cell r="F694" t="str">
            <v>4.14.01</v>
          </cell>
          <cell r="H694" t="str">
            <v>IRIGASI</v>
          </cell>
          <cell r="I694" t="str">
            <v>04.14.01.02.01.0001</v>
          </cell>
          <cell r="K694" t="str">
            <v>BETON</v>
          </cell>
          <cell r="P694">
            <v>1999</v>
          </cell>
          <cell r="T694" t="str">
            <v>APBD</v>
          </cell>
          <cell r="U694">
            <v>382500000</v>
          </cell>
        </row>
        <row r="695">
          <cell r="F695" t="str">
            <v>4.14.01</v>
          </cell>
          <cell r="H695" t="str">
            <v>IRIGASI</v>
          </cell>
          <cell r="I695" t="str">
            <v>04.14.01.02.01.0001</v>
          </cell>
          <cell r="K695" t="str">
            <v>BETON</v>
          </cell>
          <cell r="P695">
            <v>1986</v>
          </cell>
          <cell r="T695" t="str">
            <v>APBD</v>
          </cell>
          <cell r="U695">
            <v>17680000</v>
          </cell>
        </row>
        <row r="696">
          <cell r="F696" t="str">
            <v>4.14.01</v>
          </cell>
          <cell r="H696" t="str">
            <v>BENDUNGAN INDAH KOTO RAJO</v>
          </cell>
          <cell r="I696" t="str">
            <v>04.14.01.02.01.0001</v>
          </cell>
          <cell r="K696" t="str">
            <v>BETON</v>
          </cell>
          <cell r="O696" t="str">
            <v>KOTO RAJO</v>
          </cell>
          <cell r="P696">
            <v>1981</v>
          </cell>
          <cell r="T696" t="str">
            <v>APBD</v>
          </cell>
          <cell r="U696">
            <v>20825000</v>
          </cell>
          <cell r="V696" t="str">
            <v>B</v>
          </cell>
        </row>
        <row r="697">
          <cell r="F697" t="str">
            <v>4.14.01</v>
          </cell>
          <cell r="H697" t="str">
            <v>BASERAH I</v>
          </cell>
          <cell r="I697" t="str">
            <v>04.14.01.02.01.0001</v>
          </cell>
          <cell r="K697" t="str">
            <v>BETON</v>
          </cell>
          <cell r="O697" t="str">
            <v>BASERAH I</v>
          </cell>
          <cell r="P697">
            <v>1978</v>
          </cell>
          <cell r="T697" t="str">
            <v>APBD</v>
          </cell>
          <cell r="U697">
            <v>20825000</v>
          </cell>
          <cell r="V697" t="str">
            <v>B</v>
          </cell>
        </row>
        <row r="698">
          <cell r="F698" t="str">
            <v>4.14.01</v>
          </cell>
          <cell r="H698" t="str">
            <v>SIMANDULAK I</v>
          </cell>
          <cell r="I698" t="str">
            <v>04.14.01.02.01.0001</v>
          </cell>
          <cell r="K698" t="str">
            <v>BETON</v>
          </cell>
          <cell r="O698" t="str">
            <v>SIMANDULAK I</v>
          </cell>
          <cell r="P698">
            <v>1985</v>
          </cell>
          <cell r="T698" t="str">
            <v>APBD</v>
          </cell>
          <cell r="U698">
            <v>9520000</v>
          </cell>
          <cell r="V698" t="str">
            <v>B</v>
          </cell>
        </row>
        <row r="699">
          <cell r="F699" t="str">
            <v>4.14.01</v>
          </cell>
          <cell r="H699" t="str">
            <v>BAWANG UDANG</v>
          </cell>
          <cell r="I699" t="str">
            <v>04.14.01.02.01.0001</v>
          </cell>
          <cell r="K699" t="str">
            <v>BETON</v>
          </cell>
          <cell r="O699" t="str">
            <v>BAWANG UDANG</v>
          </cell>
          <cell r="P699">
            <v>1970</v>
          </cell>
          <cell r="T699" t="str">
            <v>APBD</v>
          </cell>
          <cell r="U699">
            <v>74850000</v>
          </cell>
          <cell r="V699" t="str">
            <v>B</v>
          </cell>
        </row>
        <row r="700">
          <cell r="F700" t="str">
            <v>4.14.01</v>
          </cell>
          <cell r="H700" t="str">
            <v>BENDUNGAN IRIGASI BATANG TESO</v>
          </cell>
          <cell r="I700" t="str">
            <v>04.14.01.02.01.0001</v>
          </cell>
          <cell r="K700" t="str">
            <v>BETON</v>
          </cell>
          <cell r="O700" t="str">
            <v>BATANG TESO</v>
          </cell>
          <cell r="P700">
            <v>1992</v>
          </cell>
          <cell r="T700" t="str">
            <v>APBD</v>
          </cell>
          <cell r="U700">
            <v>408000000</v>
          </cell>
          <cell r="V700" t="str">
            <v>B</v>
          </cell>
        </row>
        <row r="701">
          <cell r="F701" t="str">
            <v>4.14.01</v>
          </cell>
          <cell r="H701" t="str">
            <v>BAK RESERVASI</v>
          </cell>
          <cell r="I701" t="str">
            <v>04.14.06.05.08.0001</v>
          </cell>
          <cell r="K701" t="str">
            <v>BESI BAJA</v>
          </cell>
          <cell r="P701">
            <v>1986</v>
          </cell>
          <cell r="T701" t="str">
            <v>APBD</v>
          </cell>
          <cell r="U701">
            <v>28000000</v>
          </cell>
        </row>
        <row r="702">
          <cell r="F702" t="str">
            <v>4.14.01</v>
          </cell>
          <cell r="H702" t="str">
            <v>BAK RESERVASI</v>
          </cell>
          <cell r="I702" t="str">
            <v>04.14.06.05.08.0001</v>
          </cell>
          <cell r="K702" t="str">
            <v>BESI BAJA</v>
          </cell>
          <cell r="P702">
            <v>2000</v>
          </cell>
          <cell r="T702" t="str">
            <v>APBD</v>
          </cell>
          <cell r="U702">
            <v>16800000</v>
          </cell>
          <cell r="V702" t="str">
            <v>B</v>
          </cell>
        </row>
        <row r="703">
          <cell r="F703" t="str">
            <v>4.14.01</v>
          </cell>
          <cell r="H703" t="str">
            <v>BAK RESERVASI</v>
          </cell>
          <cell r="I703" t="str">
            <v>04.14.06.05.08.0001</v>
          </cell>
          <cell r="K703" t="str">
            <v>BETON</v>
          </cell>
          <cell r="P703">
            <v>2000</v>
          </cell>
          <cell r="T703" t="str">
            <v>APBD</v>
          </cell>
          <cell r="U703">
            <v>88200000</v>
          </cell>
          <cell r="V703" t="str">
            <v>B</v>
          </cell>
        </row>
        <row r="704">
          <cell r="F704" t="str">
            <v>4.14.01</v>
          </cell>
          <cell r="H704" t="str">
            <v>PAKET IPA I</v>
          </cell>
          <cell r="I704" t="str">
            <v>04.14.07.04.03.0001</v>
          </cell>
          <cell r="K704" t="str">
            <v>BETON</v>
          </cell>
          <cell r="P704">
            <v>2000</v>
          </cell>
          <cell r="T704" t="str">
            <v>APBD</v>
          </cell>
          <cell r="U704">
            <v>72800000</v>
          </cell>
          <cell r="V704" t="str">
            <v>B</v>
          </cell>
        </row>
        <row r="705">
          <cell r="F705" t="str">
            <v>4.14.01</v>
          </cell>
          <cell r="H705" t="str">
            <v>PAKET IPA II</v>
          </cell>
          <cell r="I705" t="str">
            <v>04.14.07.04.03.0001</v>
          </cell>
          <cell r="K705" t="str">
            <v>BETON</v>
          </cell>
          <cell r="P705">
            <v>2000</v>
          </cell>
          <cell r="T705" t="str">
            <v>APBD</v>
          </cell>
          <cell r="U705">
            <v>72800000</v>
          </cell>
          <cell r="V705" t="str">
            <v>B</v>
          </cell>
        </row>
        <row r="706">
          <cell r="F706" t="str">
            <v>4.14.01</v>
          </cell>
          <cell r="H706" t="str">
            <v>PAKET IPA III</v>
          </cell>
          <cell r="I706" t="str">
            <v>04.14.07.04.03.0001</v>
          </cell>
          <cell r="K706" t="str">
            <v>BETON</v>
          </cell>
          <cell r="P706">
            <v>2000</v>
          </cell>
          <cell r="T706" t="str">
            <v>APBD</v>
          </cell>
          <cell r="U706">
            <v>72800000</v>
          </cell>
          <cell r="V706" t="str">
            <v>B</v>
          </cell>
        </row>
        <row r="707">
          <cell r="F707" t="str">
            <v>4.14.01</v>
          </cell>
          <cell r="H707" t="str">
            <v>RESERVOIR</v>
          </cell>
          <cell r="I707" t="str">
            <v>04.14.07.04.03.0001</v>
          </cell>
          <cell r="K707" t="str">
            <v>BETON</v>
          </cell>
          <cell r="P707">
            <v>2000</v>
          </cell>
          <cell r="T707" t="str">
            <v>APBD</v>
          </cell>
          <cell r="U707">
            <v>210000000</v>
          </cell>
          <cell r="V707" t="str">
            <v>B</v>
          </cell>
        </row>
        <row r="708">
          <cell r="F708" t="str">
            <v>4.14.01</v>
          </cell>
          <cell r="H708" t="str">
            <v>PENGADAAN KONSTRUKSI BANGUNAN AIR (PEMBANGUNAN SARANA &amp; PRASARANA AIR BERSIH PERDESAAN DI KEC. KUANTAN TENGAH)</v>
          </cell>
          <cell r="O708" t="str">
            <v>KEC. KUANTAN TENGAH)</v>
          </cell>
          <cell r="P708">
            <v>2007</v>
          </cell>
          <cell r="T708" t="str">
            <v>APBD</v>
          </cell>
          <cell r="U708">
            <v>2779648000</v>
          </cell>
          <cell r="V708" t="str">
            <v>B</v>
          </cell>
        </row>
        <row r="709">
          <cell r="F709" t="str">
            <v>4.14.01</v>
          </cell>
          <cell r="H709" t="str">
            <v>PENGADAAN KONSTRUKSI BANGUNAN AIR (PEMBANGUNAN SARANA &amp; PRASARANA AIR BERSIH PERDESAAN DI KEC. KUANTAN TENGAH)</v>
          </cell>
          <cell r="O709" t="str">
            <v>KEC. KUANTAN TENGAH)</v>
          </cell>
          <cell r="P709">
            <v>2007</v>
          </cell>
          <cell r="T709" t="str">
            <v>APBD</v>
          </cell>
          <cell r="U709">
            <v>282200000</v>
          </cell>
          <cell r="V709" t="str">
            <v>B</v>
          </cell>
        </row>
        <row r="710">
          <cell r="F710" t="str">
            <v>4.14.01</v>
          </cell>
          <cell r="H710" t="str">
            <v>PENGADAAN KONSTRUKSI SANITASI &amp; AIR BERSIH (PENINGKATAN SARANA SANITASI AIR BERSIH DAN MCK UNTUK MASYARAKAT MISKIN)</v>
          </cell>
          <cell r="P710">
            <v>2008</v>
          </cell>
          <cell r="T710" t="str">
            <v>APBD</v>
          </cell>
          <cell r="U710">
            <v>220000000</v>
          </cell>
          <cell r="V710" t="str">
            <v>B</v>
          </cell>
        </row>
        <row r="711">
          <cell r="F711" t="str">
            <v>4.14.01</v>
          </cell>
          <cell r="H711" t="str">
            <v>PENGADAAN KONSTRUKSI BENDUNGAN (PEMBANGUNAN 10 TURAP PADA KECAMATAN KUANTAN TENGAH, GUNUNG TOAR DAN KUANTAN HILIR SERTA REHABILITASI SEI. GEMURU)</v>
          </cell>
          <cell r="P711">
            <v>2009</v>
          </cell>
          <cell r="T711" t="str">
            <v>APBD</v>
          </cell>
          <cell r="U711">
            <v>6440797062</v>
          </cell>
          <cell r="V711" t="str">
            <v>B</v>
          </cell>
        </row>
        <row r="712">
          <cell r="F712" t="str">
            <v>4.14.01</v>
          </cell>
          <cell r="H712" t="str">
            <v>PENGADAAN KONSTRUKSI BENDUNGAN</v>
          </cell>
          <cell r="P712">
            <v>2010</v>
          </cell>
          <cell r="T712" t="str">
            <v>APBD</v>
          </cell>
          <cell r="U712">
            <v>49222000</v>
          </cell>
          <cell r="V712" t="str">
            <v>B</v>
          </cell>
        </row>
        <row r="713">
          <cell r="F713" t="str">
            <v>4.14.01</v>
          </cell>
          <cell r="H713" t="str">
            <v>PENGADAAN KONSTRUKSI BENDUNGAN</v>
          </cell>
          <cell r="P713">
            <v>2010</v>
          </cell>
          <cell r="T713" t="str">
            <v>APBD</v>
          </cell>
          <cell r="U713">
            <v>2566886647</v>
          </cell>
          <cell r="V713" t="str">
            <v>B</v>
          </cell>
        </row>
        <row r="714">
          <cell r="F714" t="str">
            <v>4.14.01</v>
          </cell>
          <cell r="H714" t="str">
            <v>PENGADAAN KONSTRUKSI BENDUNGAN</v>
          </cell>
          <cell r="P714">
            <v>2010</v>
          </cell>
          <cell r="T714" t="str">
            <v>APBD</v>
          </cell>
          <cell r="U714">
            <v>1283493564</v>
          </cell>
          <cell r="V714" t="str">
            <v>B</v>
          </cell>
        </row>
        <row r="715">
          <cell r="F715" t="str">
            <v>4.14.01</v>
          </cell>
          <cell r="H715" t="str">
            <v>PEMB. TURAP PENAHAN TEBING &amp; NORMALISASI SUNGAI (MTS) SINGINGI</v>
          </cell>
          <cell r="K715" t="str">
            <v>Beton</v>
          </cell>
          <cell r="O715" t="str">
            <v>SUNGAI (MTS) SINGINGI</v>
          </cell>
          <cell r="P715">
            <v>2011</v>
          </cell>
          <cell r="T715" t="str">
            <v>APBD</v>
          </cell>
          <cell r="U715">
            <v>563256690.27361846</v>
          </cell>
          <cell r="V715" t="str">
            <v>B</v>
          </cell>
        </row>
        <row r="716">
          <cell r="F716" t="str">
            <v>4.14.01</v>
          </cell>
          <cell r="H716" t="str">
            <v>PEMB. TANGGUL PENUTUP BANJIR TANAH TABOBAK</v>
          </cell>
          <cell r="K716" t="str">
            <v>Beton</v>
          </cell>
          <cell r="O716" t="str">
            <v>TANAH TABOBAK</v>
          </cell>
          <cell r="P716">
            <v>2011</v>
          </cell>
          <cell r="T716" t="str">
            <v>APBD</v>
          </cell>
          <cell r="U716">
            <v>364211928.3288675</v>
          </cell>
          <cell r="V716" t="str">
            <v>B</v>
          </cell>
        </row>
        <row r="717">
          <cell r="F717" t="str">
            <v>4.14.01</v>
          </cell>
          <cell r="H717" t="str">
            <v>PEMB. TALUD SEI. MARIMBUNGAN DESA KP. BARU SENTAJO</v>
          </cell>
          <cell r="K717" t="str">
            <v>Beton</v>
          </cell>
          <cell r="O717" t="str">
            <v>KP. BARU SENTAJO</v>
          </cell>
          <cell r="P717">
            <v>2011</v>
          </cell>
          <cell r="T717" t="str">
            <v>APBD</v>
          </cell>
          <cell r="U717">
            <v>365047601.72667986</v>
          </cell>
          <cell r="V717" t="str">
            <v>B</v>
          </cell>
        </row>
        <row r="718">
          <cell r="F718" t="str">
            <v>4.14.01</v>
          </cell>
          <cell r="H718" t="str">
            <v>PEMB. TALUD SEI. SINAMBEK (TUGU CARANO)</v>
          </cell>
          <cell r="K718" t="str">
            <v>Beton</v>
          </cell>
          <cell r="O718" t="str">
            <v>SEI. SINAMBEK (TUGU CARANO)</v>
          </cell>
          <cell r="P718">
            <v>2011</v>
          </cell>
          <cell r="T718" t="str">
            <v>APBD</v>
          </cell>
          <cell r="U718">
            <v>620888795.27332008</v>
          </cell>
          <cell r="V718" t="str">
            <v>B</v>
          </cell>
        </row>
        <row r="719">
          <cell r="F719" t="str">
            <v>4.14.01</v>
          </cell>
          <cell r="H719" t="str">
            <v>PEMBANGUNAN TURAP PENAHAN TEBING SUNGAI KUANTAN PANCANG STAR TELUK KUANTAN</v>
          </cell>
          <cell r="K719" t="str">
            <v>Beton</v>
          </cell>
          <cell r="O719" t="str">
            <v>SUNGAI KUANTAN PANCANG STAR TELUK KUANTAN</v>
          </cell>
          <cell r="P719">
            <v>2011</v>
          </cell>
          <cell r="T719" t="str">
            <v>APBD</v>
          </cell>
          <cell r="U719">
            <v>9859150</v>
          </cell>
          <cell r="V719" t="str">
            <v>B</v>
          </cell>
        </row>
        <row r="720">
          <cell r="F720" t="str">
            <v>4.14.01</v>
          </cell>
          <cell r="H720" t="str">
            <v>PEMBANGUNAN TURAP PENAHAN TEBING SUNGAI KUANTAN BABU</v>
          </cell>
          <cell r="K720" t="str">
            <v>Beton</v>
          </cell>
          <cell r="O720" t="str">
            <v>SUNGAI KUANTAN BABU</v>
          </cell>
          <cell r="P720">
            <v>2011</v>
          </cell>
          <cell r="T720" t="str">
            <v>APBD</v>
          </cell>
          <cell r="U720">
            <v>16524015</v>
          </cell>
          <cell r="V720" t="str">
            <v>B</v>
          </cell>
        </row>
        <row r="721">
          <cell r="F721" t="str">
            <v>4.14.01</v>
          </cell>
          <cell r="H721" t="str">
            <v>PEMBANGUNAN TURAP PENAHAN TEBING SUNGAI PANCANG FINIS PASAR USANG BASERAH 65 M'</v>
          </cell>
          <cell r="K721" t="str">
            <v>Beton</v>
          </cell>
          <cell r="O721" t="str">
            <v>PANCANG FINIS LUBUK SOBAE BASERAH</v>
          </cell>
          <cell r="P721">
            <v>2011</v>
          </cell>
          <cell r="T721" t="str">
            <v>APBD</v>
          </cell>
          <cell r="U721">
            <v>39305670</v>
          </cell>
          <cell r="V721" t="str">
            <v>B</v>
          </cell>
        </row>
        <row r="722">
          <cell r="F722" t="str">
            <v>4.14.01</v>
          </cell>
          <cell r="H722" t="str">
            <v>PEMBANGUNAN DRAINASE TUGU CARANO ARAH KARI - SINAMBEK 1200 M</v>
          </cell>
          <cell r="K722" t="str">
            <v>Beton</v>
          </cell>
          <cell r="O722" t="str">
            <v>KARI - SINAMBEK</v>
          </cell>
          <cell r="P722">
            <v>2011</v>
          </cell>
          <cell r="T722" t="str">
            <v>APBD</v>
          </cell>
          <cell r="U722">
            <v>132520350</v>
          </cell>
          <cell r="V722" t="str">
            <v>B</v>
          </cell>
        </row>
        <row r="723">
          <cell r="F723" t="str">
            <v>4.14.01</v>
          </cell>
          <cell r="H723" t="str">
            <v>PEMBANGUNAN TALUD SEI. LIMANGAN DESA LOGAS (AREAL PERKUBURAN)</v>
          </cell>
          <cell r="O723" t="str">
            <v>SEI. LIMANGAN DESA LOGAS</v>
          </cell>
          <cell r="P723">
            <v>2012</v>
          </cell>
          <cell r="T723" t="str">
            <v>APBD</v>
          </cell>
          <cell r="U723">
            <v>431293227.73232901</v>
          </cell>
        </row>
        <row r="724">
          <cell r="F724" t="str">
            <v>4.14.01</v>
          </cell>
          <cell r="H724" t="str">
            <v xml:space="preserve">PEMBANGUNAN TURAP PENAHAN TEBING SEI. GEMURUH KOTO TALUK </v>
          </cell>
          <cell r="O724" t="str">
            <v xml:space="preserve">SEI. GEMURUH KOTO TALUK </v>
          </cell>
          <cell r="P724">
            <v>2012</v>
          </cell>
          <cell r="T724" t="str">
            <v>APBD</v>
          </cell>
          <cell r="U724">
            <v>274556745.46946824</v>
          </cell>
        </row>
        <row r="725">
          <cell r="F725" t="str">
            <v>4.14.01</v>
          </cell>
          <cell r="H725" t="str">
            <v>PEMBANGUNAN TALUD SEI. MTS MUARA LEMBU</v>
          </cell>
          <cell r="O725" t="str">
            <v>SEI. MTS MUARA LEMBU</v>
          </cell>
          <cell r="P725">
            <v>2012</v>
          </cell>
          <cell r="T725" t="str">
            <v>APBD</v>
          </cell>
          <cell r="U725">
            <v>387796432.0453642</v>
          </cell>
        </row>
        <row r="726">
          <cell r="F726" t="str">
            <v>4.14.01</v>
          </cell>
          <cell r="H726" t="str">
            <v>PEMBANGUNAN TURAP PENAHAN TEBING SUNGAI LEMBU AREAL MANDI BALIMAU</v>
          </cell>
          <cell r="O726" t="str">
            <v>SUNGAI LEMBU AREAL MANDI BALIMAU</v>
          </cell>
          <cell r="P726">
            <v>2012</v>
          </cell>
          <cell r="T726" t="str">
            <v>APBD</v>
          </cell>
          <cell r="U726">
            <v>90837130.90006797</v>
          </cell>
        </row>
        <row r="727">
          <cell r="F727" t="str">
            <v>4.14.01</v>
          </cell>
          <cell r="H727" t="str">
            <v>PEMBANGUNAN LOANING PENAHAN TEBING SEI.LEMBU (BERTAMBAH)</v>
          </cell>
          <cell r="O727" t="str">
            <v>SEI.LEMBU</v>
          </cell>
          <cell r="P727">
            <v>2012</v>
          </cell>
          <cell r="T727" t="str">
            <v>APBD</v>
          </cell>
          <cell r="U727">
            <v>100902046.8516902</v>
          </cell>
        </row>
        <row r="728">
          <cell r="F728" t="str">
            <v>4.14.01</v>
          </cell>
          <cell r="H728" t="str">
            <v>PEMBANGUNAN TALUD SEI. SINAMBEK (TUGU CARANO)</v>
          </cell>
          <cell r="O728" t="str">
            <v>SEI. SINAMBEK (TUGU CARANO)</v>
          </cell>
          <cell r="P728">
            <v>2012</v>
          </cell>
          <cell r="T728" t="str">
            <v>APBD</v>
          </cell>
          <cell r="U728">
            <v>462808554.4462983</v>
          </cell>
        </row>
        <row r="729">
          <cell r="F729" t="str">
            <v>4.14.01</v>
          </cell>
          <cell r="H729" t="str">
            <v>PEMBANGUNAN TALUD SEI. MARIMBUNGAN DESA KOTO SENTAJO</v>
          </cell>
          <cell r="O729" t="str">
            <v>SEI. MARIMBUNGAN DESA KOTO SENTAJO</v>
          </cell>
          <cell r="P729">
            <v>2012</v>
          </cell>
          <cell r="T729" t="str">
            <v>APBD</v>
          </cell>
          <cell r="U729">
            <v>303731994.89147037</v>
          </cell>
        </row>
        <row r="730">
          <cell r="F730" t="str">
            <v>4.14.01</v>
          </cell>
          <cell r="H730" t="str">
            <v>TALUD SEI. SINAMBEK (SMA 3) TELUK KUANTAN</v>
          </cell>
          <cell r="K730" t="str">
            <v>Beton</v>
          </cell>
          <cell r="O730" t="str">
            <v>SEI. SINAMBEK (SMA 3) TELUK KUANTAN</v>
          </cell>
          <cell r="P730">
            <v>2013</v>
          </cell>
          <cell r="T730" t="str">
            <v>APBD</v>
          </cell>
          <cell r="U730">
            <v>311209754.13048106</v>
          </cell>
        </row>
        <row r="731">
          <cell r="F731" t="str">
            <v>4.14.01</v>
          </cell>
          <cell r="H731" t="str">
            <v>TALUD SUNGAI JAKE DESA JAKE</v>
          </cell>
          <cell r="K731" t="str">
            <v>Beton</v>
          </cell>
          <cell r="O731" t="str">
            <v>JAKE</v>
          </cell>
          <cell r="P731">
            <v>2013</v>
          </cell>
          <cell r="T731" t="str">
            <v>APBD</v>
          </cell>
          <cell r="U731">
            <v>306191245.86951894</v>
          </cell>
        </row>
        <row r="732">
          <cell r="F732" t="str">
            <v>4.14.01</v>
          </cell>
          <cell r="H732" t="str">
            <v>PEMBANGUNAN TURAP SEI. SINAMBEK HILIR (MUARO SENTAJO)</v>
          </cell>
          <cell r="K732" t="str">
            <v>Beton</v>
          </cell>
          <cell r="O732" t="str">
            <v>SEI. SINAMBEK HILIR (MUARO SENTAJO)</v>
          </cell>
          <cell r="P732">
            <v>2013</v>
          </cell>
          <cell r="T732" t="str">
            <v>APBD</v>
          </cell>
          <cell r="U732">
            <v>428031998.81311899</v>
          </cell>
        </row>
        <row r="733">
          <cell r="F733" t="str">
            <v>4.14.01</v>
          </cell>
          <cell r="H733" t="str">
            <v>PEMBANGUNAN SEI. KUANTAN CERENTI</v>
          </cell>
          <cell r="K733" t="str">
            <v>Beton</v>
          </cell>
          <cell r="O733" t="str">
            <v>SEI. KUANTAN CERENTI</v>
          </cell>
          <cell r="P733">
            <v>2013</v>
          </cell>
          <cell r="T733" t="str">
            <v>APBD</v>
          </cell>
          <cell r="U733">
            <v>461923046.19</v>
          </cell>
        </row>
        <row r="734">
          <cell r="F734" t="str">
            <v>4.14.01</v>
          </cell>
          <cell r="H734" t="str">
            <v>PEMBANGUNAN TALUD SEI. JERING BELAKANG BALAI ADAT</v>
          </cell>
          <cell r="K734" t="str">
            <v>Beton</v>
          </cell>
          <cell r="O734" t="str">
            <v>SEI. JERING BELAKANG BALAI ADAT</v>
          </cell>
          <cell r="P734">
            <v>2013</v>
          </cell>
          <cell r="T734" t="str">
            <v>APBD</v>
          </cell>
          <cell r="U734">
            <v>364356538.12</v>
          </cell>
        </row>
        <row r="735">
          <cell r="F735" t="str">
            <v>4.14.01</v>
          </cell>
          <cell r="H735" t="str">
            <v>PEMBUATAN TURAP PENAHAN TEBING SEI. KUANTAN KRESEK</v>
          </cell>
          <cell r="K735" t="str">
            <v>Beton</v>
          </cell>
          <cell r="O735" t="str">
            <v>SEI. KUANTAN KRESEK</v>
          </cell>
          <cell r="P735">
            <v>2013</v>
          </cell>
          <cell r="T735" t="str">
            <v>APBD</v>
          </cell>
          <cell r="U735">
            <v>1203700390</v>
          </cell>
        </row>
        <row r="736">
          <cell r="F736" t="str">
            <v>4.14.01</v>
          </cell>
          <cell r="H736" t="str">
            <v>PEMBUATAN TURAP BRONJONG SUNGAI BATANG PANGEAN DESA PULAU TENGAH</v>
          </cell>
          <cell r="K736" t="str">
            <v>Beton</v>
          </cell>
          <cell r="O736" t="str">
            <v>TRIBUN UTAMA (HAKIM) PANCANG FINIS PANGEAN</v>
          </cell>
          <cell r="P736">
            <v>2013</v>
          </cell>
          <cell r="T736" t="str">
            <v>APBD</v>
          </cell>
          <cell r="U736">
            <v>199750000</v>
          </cell>
        </row>
        <row r="737">
          <cell r="F737" t="str">
            <v>4.14.01</v>
          </cell>
          <cell r="H737" t="str">
            <v>PEMBUATAN TURAP PENAHAN TEBING SUNGAI SINAMBEK (MESJID AGUNG)</v>
          </cell>
          <cell r="K737" t="str">
            <v>Beton</v>
          </cell>
          <cell r="O737" t="str">
            <v>SINAMBEK (MESJID AGUNG)</v>
          </cell>
          <cell r="P737">
            <v>2013</v>
          </cell>
          <cell r="T737" t="str">
            <v>APBD</v>
          </cell>
          <cell r="U737">
            <v>199750000</v>
          </cell>
        </row>
        <row r="738">
          <cell r="F738" t="str">
            <v>4.14.01</v>
          </cell>
          <cell r="H738" t="str">
            <v>PEMBUATAN LOANING SUNGAI GEMURUH (SAMPING TUGU JALUR)</v>
          </cell>
          <cell r="K738" t="str">
            <v>Beton</v>
          </cell>
          <cell r="O738" t="str">
            <v>SUNGAI GEMURUH (SAMPING TUGU JALUR)</v>
          </cell>
          <cell r="P738">
            <v>2013</v>
          </cell>
          <cell r="T738" t="str">
            <v>APBD</v>
          </cell>
          <cell r="U738">
            <v>99750000</v>
          </cell>
        </row>
        <row r="739">
          <cell r="F739" t="str">
            <v>4.14.01</v>
          </cell>
          <cell r="H739" t="str">
            <v>PEMBUATAN TURAP PENAHAN TEBING SUNGAI MESJID JAMIK KOTO GUNUNG KEC. GUNUNG TOAR</v>
          </cell>
          <cell r="K739" t="str">
            <v>Beton</v>
          </cell>
          <cell r="O739" t="str">
            <v>KOTO GUNUNG</v>
          </cell>
          <cell r="P739">
            <v>2013</v>
          </cell>
          <cell r="T739" t="str">
            <v>APBD</v>
          </cell>
          <cell r="U739">
            <v>199870000</v>
          </cell>
        </row>
        <row r="740">
          <cell r="F740" t="str">
            <v>4.14.01</v>
          </cell>
          <cell r="H740" t="str">
            <v xml:space="preserve"> PEMBUATAN TURAP LOANING SUNGAI DESA SUMBER JAYA  KEC. SINGINGI HILIR</v>
          </cell>
          <cell r="K740" t="str">
            <v>Beton</v>
          </cell>
          <cell r="O740" t="str">
            <v>SUMBER JAYA</v>
          </cell>
          <cell r="P740">
            <v>2013</v>
          </cell>
          <cell r="T740" t="str">
            <v>APBD</v>
          </cell>
          <cell r="U740">
            <v>199850000</v>
          </cell>
        </row>
        <row r="741">
          <cell r="F741" t="str">
            <v>4.14.01</v>
          </cell>
          <cell r="H741" t="str">
            <v xml:space="preserve"> PEMBUATAN LOANING SUNGAI PERUPUK MESJID NURUL IMAN DESA PULAU PANJANG KEC. CERENTI</v>
          </cell>
          <cell r="K741" t="str">
            <v>Beton</v>
          </cell>
          <cell r="O741" t="str">
            <v>SUNGAI PERUPUK DESA PULAU PANJANG CERENTI</v>
          </cell>
          <cell r="P741">
            <v>2013</v>
          </cell>
          <cell r="T741" t="str">
            <v>APBD</v>
          </cell>
          <cell r="U741">
            <v>199875000</v>
          </cell>
        </row>
        <row r="742">
          <cell r="F742" t="str">
            <v>4.14.01</v>
          </cell>
          <cell r="H742" t="str">
            <v>NORMALISASI SEI. DESA PULAU BARU KOPAH KEC. KUANTAN TENGAH</v>
          </cell>
          <cell r="K742" t="str">
            <v>Beton</v>
          </cell>
          <cell r="O742" t="str">
            <v>SEI. DESA PULAU BARU KOPAH</v>
          </cell>
          <cell r="P742">
            <v>2013</v>
          </cell>
          <cell r="T742" t="str">
            <v>APBD</v>
          </cell>
          <cell r="U742">
            <v>124750000</v>
          </cell>
        </row>
        <row r="743">
          <cell r="F743" t="str">
            <v>4.14.01</v>
          </cell>
          <cell r="H743" t="str">
            <v>PEMBUATAN TALUD SUNGAI NANUN</v>
          </cell>
          <cell r="K743" t="str">
            <v>Beton</v>
          </cell>
          <cell r="O743" t="str">
            <v>SUNGAI NANUN</v>
          </cell>
          <cell r="P743">
            <v>2013</v>
          </cell>
          <cell r="T743" t="str">
            <v>APBD</v>
          </cell>
          <cell r="U743">
            <v>199750000</v>
          </cell>
        </row>
        <row r="744">
          <cell r="F744" t="str">
            <v>4.14.01</v>
          </cell>
          <cell r="H744" t="str">
            <v>PEMBUATAN DRAINASE RUAS JALAN SP. PERKANTORAN PEMDA-BUNDARAN DPRD</v>
          </cell>
          <cell r="O744" t="str">
            <v>SIMP. PERKANTORAN PEMDA - BUNDARAN DPRD</v>
          </cell>
          <cell r="P744">
            <v>2014</v>
          </cell>
          <cell r="T744" t="str">
            <v>APBD</v>
          </cell>
          <cell r="U744">
            <v>197739968</v>
          </cell>
        </row>
        <row r="745">
          <cell r="F745" t="str">
            <v>4.14.01</v>
          </cell>
          <cell r="H745" t="str">
            <v>PEMBUATAN DRAINASE RUAS JALAN PERUMNAS - TK PEMBINA</v>
          </cell>
          <cell r="O745" t="str">
            <v>PERUMNAS - TK PEMBINA</v>
          </cell>
          <cell r="P745">
            <v>2014</v>
          </cell>
          <cell r="T745" t="str">
            <v>APBD</v>
          </cell>
          <cell r="U745">
            <v>197918604</v>
          </cell>
        </row>
        <row r="746">
          <cell r="F746" t="str">
            <v>4.14.01</v>
          </cell>
          <cell r="H746" t="str">
            <v>PEMBUATAN DRAINASE RUAS JALAN STM - BERINGIN (MAN)</v>
          </cell>
          <cell r="O746" t="str">
            <v>STM - BERINGIN</v>
          </cell>
          <cell r="P746">
            <v>2014</v>
          </cell>
          <cell r="T746" t="str">
            <v>APBD</v>
          </cell>
          <cell r="U746">
            <v>197925372</v>
          </cell>
        </row>
        <row r="747">
          <cell r="F747" t="str">
            <v>4.14.01</v>
          </cell>
          <cell r="H747" t="str">
            <v>PEMBUATAN DRAINASE JAYA KOPAH</v>
          </cell>
          <cell r="O747" t="str">
            <v>JAYA KOPAH</v>
          </cell>
          <cell r="P747">
            <v>2014</v>
          </cell>
          <cell r="T747" t="str">
            <v>APBD</v>
          </cell>
          <cell r="U747">
            <v>197626366</v>
          </cell>
        </row>
        <row r="748">
          <cell r="F748" t="str">
            <v>4.14.01</v>
          </cell>
          <cell r="H748" t="str">
            <v>PEMBANGUNAN TALUD SUNGAI MARIMBUNGAN DESA KOTO SENTAJO</v>
          </cell>
          <cell r="O748" t="str">
            <v>SUNGAI MARIMBUNGAN DESA KOTO SENTAJO</v>
          </cell>
          <cell r="P748">
            <v>2014</v>
          </cell>
          <cell r="T748" t="str">
            <v>APBD</v>
          </cell>
          <cell r="U748">
            <v>904050000</v>
          </cell>
        </row>
        <row r="749">
          <cell r="F749" t="str">
            <v>4.14.01</v>
          </cell>
          <cell r="H749" t="str">
            <v>PEMBUATAN DRAINASE JALAN PLN</v>
          </cell>
          <cell r="O749" t="str">
            <v>JALAN PLN</v>
          </cell>
          <cell r="P749">
            <v>2014</v>
          </cell>
          <cell r="T749" t="str">
            <v>APBD</v>
          </cell>
          <cell r="U749">
            <v>173287568.5703457</v>
          </cell>
        </row>
        <row r="750">
          <cell r="F750" t="str">
            <v>4.14.01</v>
          </cell>
          <cell r="H750" t="str">
            <v>PEMBUATAN DRAINASE JALAN LINGKAR SEBERANG TALUK</v>
          </cell>
          <cell r="O750" t="str">
            <v>LINGKAR SEBERANG TALUK</v>
          </cell>
          <cell r="P750">
            <v>2014</v>
          </cell>
          <cell r="T750" t="str">
            <v>APBD</v>
          </cell>
          <cell r="U750">
            <v>194364451.48156792</v>
          </cell>
        </row>
        <row r="751">
          <cell r="F751" t="str">
            <v>4.14.01</v>
          </cell>
          <cell r="H751" t="str">
            <v>PEMBUATAN DRAINASE JALAN ARENA DAYUNG KEBUN NOPI</v>
          </cell>
          <cell r="O751" t="str">
            <v>ARENA DAYUNG KEBUN NOPI</v>
          </cell>
          <cell r="P751">
            <v>2014</v>
          </cell>
          <cell r="T751" t="str">
            <v>APBD</v>
          </cell>
          <cell r="U751">
            <v>194266334.13678473</v>
          </cell>
        </row>
        <row r="752">
          <cell r="F752" t="str">
            <v>4.14.01</v>
          </cell>
          <cell r="H752" t="str">
            <v>PEMBUATAN DRAINASE JALAN PERUMNAS</v>
          </cell>
          <cell r="O752" t="str">
            <v>PERUMNAS</v>
          </cell>
          <cell r="P752">
            <v>2014</v>
          </cell>
          <cell r="T752" t="str">
            <v>APBD</v>
          </cell>
          <cell r="U752">
            <v>194205094.58212945</v>
          </cell>
        </row>
        <row r="753">
          <cell r="F753" t="str">
            <v>4.14.01</v>
          </cell>
          <cell r="H753" t="str">
            <v xml:space="preserve">PEMBUATAN DRAINASE JALAN SAWIT </v>
          </cell>
          <cell r="O753" t="str">
            <v xml:space="preserve">JALAN SAWIT </v>
          </cell>
          <cell r="P753">
            <v>2014</v>
          </cell>
          <cell r="T753" t="str">
            <v>APBD</v>
          </cell>
          <cell r="U753">
            <v>186951267.2291722</v>
          </cell>
        </row>
        <row r="754">
          <cell r="F754" t="str">
            <v>4.14.01</v>
          </cell>
          <cell r="H754" t="str">
            <v>PEMBANGUNAN TURAP PENAHAN TEBING TINGGI SUNGAI KUANTAN DESA PULAU KOMANG</v>
          </cell>
          <cell r="O754" t="str">
            <v>SEI. KUANTAN DESA PL.KOMANG</v>
          </cell>
          <cell r="P754">
            <v>2014</v>
          </cell>
          <cell r="T754" t="str">
            <v>APBD</v>
          </cell>
          <cell r="U754">
            <v>1101649000</v>
          </cell>
        </row>
        <row r="755">
          <cell r="F755" t="str">
            <v>4.14.01</v>
          </cell>
          <cell r="H755" t="str">
            <v>TALUD PENAHAN TEBING MESJID LOGAS</v>
          </cell>
          <cell r="O755" t="str">
            <v>TEBING MESJID LOGAS</v>
          </cell>
          <cell r="P755">
            <v>2014</v>
          </cell>
          <cell r="T755" t="str">
            <v>APBD</v>
          </cell>
          <cell r="U755">
            <v>201132000</v>
          </cell>
        </row>
        <row r="756">
          <cell r="F756" t="str">
            <v>4.14.01</v>
          </cell>
          <cell r="H756" t="str">
            <v xml:space="preserve">TURAP PENAHAN TEBING DESA CENGAR </v>
          </cell>
          <cell r="O756" t="str">
            <v xml:space="preserve">CENGAR </v>
          </cell>
          <cell r="P756">
            <v>2014</v>
          </cell>
          <cell r="T756" t="str">
            <v>APBD</v>
          </cell>
          <cell r="U756">
            <v>150472353.22522232</v>
          </cell>
        </row>
        <row r="757">
          <cell r="F757" t="str">
            <v>4.14.01</v>
          </cell>
          <cell r="H757" t="str">
            <v xml:space="preserve">TURAP PENAHAN TEBING DESA PANTAI TEBING </v>
          </cell>
          <cell r="O757" t="str">
            <v>PANTAI TEBING</v>
          </cell>
          <cell r="P757">
            <v>2014</v>
          </cell>
          <cell r="T757" t="str">
            <v>APBD</v>
          </cell>
          <cell r="U757">
            <v>150140095.77079391</v>
          </cell>
        </row>
        <row r="758">
          <cell r="F758" t="str">
            <v>4.14.01</v>
          </cell>
          <cell r="H758" t="str">
            <v>PEMBUATAN LOANING SUNGAI BATANG BAHAN DESA SITORAJO KARI</v>
          </cell>
          <cell r="O758" t="str">
            <v>SUNGAI BATANG BAHAN DESA SITORAJO KARI</v>
          </cell>
          <cell r="P758">
            <v>2014</v>
          </cell>
          <cell r="T758" t="str">
            <v>APBD</v>
          </cell>
          <cell r="U758">
            <v>199807551.00398377</v>
          </cell>
        </row>
        <row r="759">
          <cell r="F759" t="str">
            <v>4.14.01</v>
          </cell>
          <cell r="H759" t="str">
            <v>NORMALISASI SEI. SORIAK DESA SEBERANG TALUK</v>
          </cell>
          <cell r="O759" t="str">
            <v>SEI. SORIAK DESA SEBERANG TALUK</v>
          </cell>
          <cell r="P759">
            <v>2014</v>
          </cell>
          <cell r="T759" t="str">
            <v>APBD</v>
          </cell>
          <cell r="U759">
            <v>199202385.13592538</v>
          </cell>
        </row>
        <row r="760">
          <cell r="F760" t="str">
            <v>4.14.01</v>
          </cell>
          <cell r="H760" t="str">
            <v>NORMALISASI SEI. PIUDANG DESA PINTU GOBANG KARI</v>
          </cell>
          <cell r="O760" t="str">
            <v>SEI. PIUDANG DESA PINTU GOBANG KARI</v>
          </cell>
          <cell r="P760">
            <v>2014</v>
          </cell>
          <cell r="T760" t="str">
            <v>APBD</v>
          </cell>
          <cell r="U760">
            <v>199168358.08113036</v>
          </cell>
        </row>
        <row r="761">
          <cell r="F761" t="str">
            <v>4.14.01</v>
          </cell>
          <cell r="H761" t="str">
            <v>NORMALISASI SUNGAI SAKAU DESA SUKA MAJU</v>
          </cell>
          <cell r="O761" t="str">
            <v>SUNGAI SAKAU DESA SUKA MAJU</v>
          </cell>
          <cell r="P761">
            <v>2014</v>
          </cell>
          <cell r="T761" t="str">
            <v>APBD</v>
          </cell>
          <cell r="U761">
            <v>149118563.66056189</v>
          </cell>
        </row>
        <row r="762">
          <cell r="F762" t="str">
            <v>4.14.01</v>
          </cell>
          <cell r="H762" t="str">
            <v>NORMALISASI SUNGAI SIALANG DESA SITORAJO KARI</v>
          </cell>
          <cell r="O762" t="str">
            <v>SUNGAI SIALANG DESA SITORAJO KARI</v>
          </cell>
          <cell r="P762">
            <v>2014</v>
          </cell>
          <cell r="T762" t="str">
            <v>APBD</v>
          </cell>
          <cell r="U762">
            <v>199192377.17863271</v>
          </cell>
        </row>
        <row r="763">
          <cell r="F763" t="str">
            <v>4.14.01</v>
          </cell>
          <cell r="H763" t="str">
            <v>NORMALISASI SUNGAI DESA SEBERANG TELUK HILIR</v>
          </cell>
          <cell r="O763" t="str">
            <v>SEBERANG TELUK HILIR</v>
          </cell>
          <cell r="P763">
            <v>2014</v>
          </cell>
          <cell r="T763" t="str">
            <v>APBD</v>
          </cell>
          <cell r="U763">
            <v>199293457.54728854</v>
          </cell>
        </row>
        <row r="764">
          <cell r="F764" t="str">
            <v>4.14.01</v>
          </cell>
          <cell r="H764" t="str">
            <v>NORMALISASI SUNGAI KAYU ARO KEL. MUARA LEMBU</v>
          </cell>
          <cell r="O764" t="str">
            <v>KAYU ARO KEL. MUARA LEMBU</v>
          </cell>
          <cell r="P764">
            <v>2014</v>
          </cell>
          <cell r="T764" t="str">
            <v>APBD</v>
          </cell>
          <cell r="U764">
            <v>199223401.84623992</v>
          </cell>
        </row>
        <row r="765">
          <cell r="F765" t="str">
            <v>4.14.01</v>
          </cell>
          <cell r="H765" t="str">
            <v>NORMALISASI DAN BRONJONG SUNGAI BATANG UWO DESA  KEBUN LADO</v>
          </cell>
          <cell r="O765" t="str">
            <v>SUNGAI BATANG UWO DESA  KEBUN LADO</v>
          </cell>
          <cell r="P765">
            <v>2014</v>
          </cell>
          <cell r="T765" t="str">
            <v>APBD</v>
          </cell>
          <cell r="U765">
            <v>199256428.1053057</v>
          </cell>
        </row>
        <row r="766">
          <cell r="F766" t="str">
            <v>4.14.01</v>
          </cell>
          <cell r="H766" t="str">
            <v>NORMALISASI SUNGAI LEMBU DESA LOGAS HILIR</v>
          </cell>
          <cell r="O766" t="str">
            <v>LEMBU DESA LOGAS HILIR</v>
          </cell>
          <cell r="P766">
            <v>2014</v>
          </cell>
          <cell r="T766" t="str">
            <v>APBD</v>
          </cell>
          <cell r="U766">
            <v>199240415.37363744</v>
          </cell>
        </row>
        <row r="767">
          <cell r="F767" t="str">
            <v>4.14.01</v>
          </cell>
          <cell r="H767" t="str">
            <v>NORMALISASI SUNGAI DESA BERINGIN JAYA</v>
          </cell>
          <cell r="O767" t="str">
            <v>DESA BERINGIN JAYA</v>
          </cell>
          <cell r="P767">
            <v>2014</v>
          </cell>
          <cell r="T767" t="str">
            <v>APBD</v>
          </cell>
          <cell r="U767">
            <v>199287452.77291292</v>
          </cell>
        </row>
        <row r="768">
          <cell r="F768" t="str">
            <v>4.14.01</v>
          </cell>
          <cell r="H768" t="str">
            <v>NORMALISASI SUNGAI ANAKAN BASAU DESA MUARA BAHAN</v>
          </cell>
          <cell r="O768" t="str">
            <v>ANAKAN BASAU DESA MUARA BAHAN</v>
          </cell>
          <cell r="P768">
            <v>2014</v>
          </cell>
          <cell r="T768" t="str">
            <v>APBD</v>
          </cell>
          <cell r="U768">
            <v>199229406.62061554</v>
          </cell>
        </row>
        <row r="769">
          <cell r="F769" t="str">
            <v>4.14.01</v>
          </cell>
          <cell r="H769" t="str">
            <v>NORMALISASI SUNGAI SIPAN LUBUK RONGE KOTO RAJO (KUANTAN HILIR SEBERANG)</v>
          </cell>
          <cell r="O769" t="str">
            <v>SIPAN LUBUK RONGE KOTO RAJO</v>
          </cell>
          <cell r="P769">
            <v>2014</v>
          </cell>
          <cell r="T769" t="str">
            <v>APBD</v>
          </cell>
          <cell r="U769">
            <v>164213565.64507365</v>
          </cell>
        </row>
        <row r="770">
          <cell r="F770" t="str">
            <v>4.14.01</v>
          </cell>
          <cell r="H770" t="str">
            <v>NORMALISASI SEI. LANGSAT DESA LANGSAT HULU</v>
          </cell>
          <cell r="O770" t="str">
            <v>SEI. LANGSAT DESA LANGSAT HULU</v>
          </cell>
          <cell r="P770">
            <v>2014</v>
          </cell>
          <cell r="T770" t="str">
            <v>APBD</v>
          </cell>
          <cell r="U770">
            <v>199158350.12383768</v>
          </cell>
        </row>
        <row r="771">
          <cell r="F771" t="str">
            <v>4.14.01</v>
          </cell>
          <cell r="H771" t="str">
            <v>NORMALISASI SEI. PERUPUK DESA PULAU PANJANG</v>
          </cell>
          <cell r="O771" t="str">
            <v>SEI. PERUPUK DESA PULAU PANJANG</v>
          </cell>
          <cell r="P771">
            <v>2014</v>
          </cell>
          <cell r="T771" t="str">
            <v>APBD</v>
          </cell>
          <cell r="U771">
            <v>199310471.07468602</v>
          </cell>
        </row>
        <row r="772">
          <cell r="F772" t="str">
            <v>4.14.01</v>
          </cell>
          <cell r="H772" t="str">
            <v>PEMBANGUNAN BOX CULVERT DAN NORMALISASI SUNGAI GERINGGING DESA TITIAN MODANG</v>
          </cell>
          <cell r="O772" t="str">
            <v>TITIAN MODANG</v>
          </cell>
          <cell r="P772">
            <v>2014</v>
          </cell>
          <cell r="T772" t="str">
            <v>APBD</v>
          </cell>
          <cell r="U772">
            <v>199179366.83415228</v>
          </cell>
        </row>
        <row r="773">
          <cell r="F773" t="str">
            <v>4.14.01</v>
          </cell>
          <cell r="H773" t="str">
            <v>NORMALISASI SUNGAI SIRIH - MUARO SENTAJO</v>
          </cell>
          <cell r="O773" t="str">
            <v>SUNGAI SIRIH - MUARO SENTAJO</v>
          </cell>
          <cell r="P773">
            <v>2014</v>
          </cell>
          <cell r="T773" t="str">
            <v>APBD</v>
          </cell>
          <cell r="U773">
            <v>200305000</v>
          </cell>
        </row>
        <row r="774">
          <cell r="F774" t="str">
            <v>4.14.01</v>
          </cell>
          <cell r="H774" t="str">
            <v>NORMALISASI SUNGAI SINAMBEK MUARO - PULAU KOMANG</v>
          </cell>
          <cell r="O774" t="str">
            <v>SINAMBEK MUARO - PULAU KOMANG</v>
          </cell>
          <cell r="P774">
            <v>2014</v>
          </cell>
          <cell r="T774" t="str">
            <v>APBD</v>
          </cell>
          <cell r="U774">
            <v>198265000</v>
          </cell>
        </row>
        <row r="775">
          <cell r="F775" t="str">
            <v>4.14.01</v>
          </cell>
          <cell r="H775" t="str">
            <v>PEMBUATAN LOANING SUNGAI SINAMBEK (SMK 3)</v>
          </cell>
          <cell r="O775" t="str">
            <v>SUNGAI SINAMBEK</v>
          </cell>
          <cell r="P775">
            <v>2014</v>
          </cell>
          <cell r="T775" t="str">
            <v>APBD</v>
          </cell>
          <cell r="U775">
            <v>199600000</v>
          </cell>
        </row>
        <row r="776">
          <cell r="F776" t="str">
            <v>4.14.01</v>
          </cell>
          <cell r="H776" t="str">
            <v>NORMALISASI SUNGAI MAKAM DESA LANGSAT HULU</v>
          </cell>
          <cell r="O776" t="str">
            <v>MAKAM DESA LANGSAT HULU</v>
          </cell>
          <cell r="P776">
            <v>2014</v>
          </cell>
          <cell r="T776" t="str">
            <v>APBD</v>
          </cell>
          <cell r="U776">
            <v>199532000</v>
          </cell>
        </row>
        <row r="777">
          <cell r="F777" t="str">
            <v>4.14.01</v>
          </cell>
          <cell r="H777" t="str">
            <v>PEMBUATAN TURAP BRONJONG SUNGAI PIK UDANG (SMA KARI)</v>
          </cell>
          <cell r="O777" t="str">
            <v>PIK UDANG (SMA KARI)</v>
          </cell>
          <cell r="P777">
            <v>2014</v>
          </cell>
          <cell r="T777" t="str">
            <v>APBD</v>
          </cell>
          <cell r="U777">
            <v>200050000</v>
          </cell>
        </row>
        <row r="778">
          <cell r="F778" t="str">
            <v>4.14.01</v>
          </cell>
          <cell r="H778" t="str">
            <v>PEMBUATAN BANGUNAN TALUD DI BASERAH II</v>
          </cell>
          <cell r="O778" t="str">
            <v>BASERAH II</v>
          </cell>
          <cell r="P778">
            <v>2014</v>
          </cell>
          <cell r="T778" t="str">
            <v>APBD</v>
          </cell>
          <cell r="U778">
            <v>200200000</v>
          </cell>
        </row>
        <row r="779">
          <cell r="F779" t="str">
            <v>4.14.01</v>
          </cell>
          <cell r="H779" t="str">
            <v>RABAT LANTAI BETON DI SEBERANG GUNUNG</v>
          </cell>
          <cell r="O779" t="str">
            <v>SEBERANG GUNUNG</v>
          </cell>
          <cell r="P779">
            <v>2014</v>
          </cell>
          <cell r="T779" t="str">
            <v>APBD</v>
          </cell>
          <cell r="U779">
            <v>199710000</v>
          </cell>
        </row>
        <row r="780">
          <cell r="F780" t="str">
            <v>4.14.01</v>
          </cell>
          <cell r="H780" t="str">
            <v>RABAT LANTAI BETON DI LUBUK AMBACANG I</v>
          </cell>
          <cell r="O780" t="str">
            <v>LUBUK AMBACANG I</v>
          </cell>
          <cell r="P780">
            <v>2014</v>
          </cell>
          <cell r="T780" t="str">
            <v>APBD</v>
          </cell>
          <cell r="U780">
            <v>199750000</v>
          </cell>
        </row>
        <row r="781">
          <cell r="F781" t="str">
            <v>4.14.01</v>
          </cell>
          <cell r="H781" t="str">
            <v>PEMBUATAN LOANING SALURAN DRAINASE DESA PULAU PANJANG CERENTI</v>
          </cell>
          <cell r="O781" t="str">
            <v>PULAU PANJANG CERENTI</v>
          </cell>
          <cell r="P781">
            <v>2014</v>
          </cell>
          <cell r="T781" t="str">
            <v>APBD</v>
          </cell>
          <cell r="U781">
            <v>200025000</v>
          </cell>
        </row>
        <row r="782">
          <cell r="F782" t="str">
            <v>4.14.01</v>
          </cell>
          <cell r="H782" t="str">
            <v>PEMBUATAN BPA ID PULAU ARO DESA PULAU KEDUNDUNG SUNGA RAWANG PANJANG</v>
          </cell>
          <cell r="O782" t="str">
            <v>PULAU ARO DESA PULAU KEDUNDUNG SUNGA RAWANG PANJANG</v>
          </cell>
          <cell r="P782">
            <v>2014</v>
          </cell>
          <cell r="T782" t="str">
            <v>APBD</v>
          </cell>
          <cell r="U782">
            <v>199930000</v>
          </cell>
        </row>
        <row r="783">
          <cell r="F783" t="str">
            <v>4.14.01</v>
          </cell>
          <cell r="H783" t="str">
            <v>PEMBUATAN BPA SEI. TOLANG DESA PULAU ARO</v>
          </cell>
          <cell r="O783" t="str">
            <v>SEI. TOLANG DESA PULAU ARO</v>
          </cell>
          <cell r="P783">
            <v>2014</v>
          </cell>
          <cell r="T783" t="str">
            <v>APBD</v>
          </cell>
          <cell r="U783">
            <v>199000000</v>
          </cell>
        </row>
        <row r="784">
          <cell r="F784" t="str">
            <v>4.14.01</v>
          </cell>
          <cell r="H784" t="str">
            <v>GALIAN ENDAPAN (SENDIMEN) BNDUNGAN DI RAWA SAWAH</v>
          </cell>
          <cell r="P784">
            <v>2014</v>
          </cell>
          <cell r="T784" t="str">
            <v>APBD</v>
          </cell>
          <cell r="U784">
            <v>199167000</v>
          </cell>
        </row>
        <row r="785">
          <cell r="F785" t="str">
            <v>4.14.01</v>
          </cell>
          <cell r="H785" t="str">
            <v>PEMBUATAN TURAP PENAHAN TEBING SEI. GERINGGING DESA GERINGGING BARU</v>
          </cell>
          <cell r="O785" t="str">
            <v>GERINGGING BARU</v>
          </cell>
          <cell r="P785">
            <v>2014</v>
          </cell>
          <cell r="T785" t="str">
            <v>APBD</v>
          </cell>
          <cell r="U785">
            <v>198300000</v>
          </cell>
        </row>
        <row r="786">
          <cell r="F786" t="str">
            <v>4.14.01</v>
          </cell>
          <cell r="H786" t="str">
            <v>PEMBUATAN TURAP/BRONJONG SUNGAI JERING KELURAHAN SEI. JERING</v>
          </cell>
          <cell r="O786" t="str">
            <v>SEI. JERING</v>
          </cell>
          <cell r="P786">
            <v>2014</v>
          </cell>
          <cell r="T786" t="str">
            <v>APBD</v>
          </cell>
          <cell r="U786">
            <v>197650000</v>
          </cell>
        </row>
        <row r="787">
          <cell r="F787" t="str">
            <v>4.14.01</v>
          </cell>
          <cell r="H787" t="str">
            <v>PEMBUATAN TURAP PENAHAN TEBING SEI. NANUN DESA KOTO TALUK</v>
          </cell>
          <cell r="O787" t="str">
            <v>SEI. NANUN DESA KOTO TALUK</v>
          </cell>
          <cell r="P787">
            <v>2014</v>
          </cell>
          <cell r="T787" t="str">
            <v>APBD</v>
          </cell>
          <cell r="U787">
            <v>198150000</v>
          </cell>
        </row>
        <row r="788">
          <cell r="F788" t="str">
            <v>4.14.01</v>
          </cell>
          <cell r="H788" t="str">
            <v>PEMBUATAN DRAINASE JALAN LINGKAR PULAU KOPUNG</v>
          </cell>
          <cell r="O788" t="str">
            <v>LINGKAR PULAU KOPUNG</v>
          </cell>
          <cell r="P788">
            <v>2015</v>
          </cell>
          <cell r="T788" t="str">
            <v>APBD</v>
          </cell>
          <cell r="U788">
            <v>195475522</v>
          </cell>
        </row>
        <row r="789">
          <cell r="F789" t="str">
            <v>4.14.01</v>
          </cell>
          <cell r="H789" t="str">
            <v>PEMBUATAN DRAINASE JALAN RUAS JALAN SEBERANG TALUK-SANGAU</v>
          </cell>
          <cell r="O789" t="str">
            <v>SEBERANG TALUK-SANGAU</v>
          </cell>
          <cell r="P789">
            <v>2015</v>
          </cell>
          <cell r="T789" t="str">
            <v>APBD</v>
          </cell>
          <cell r="U789">
            <v>193579751</v>
          </cell>
        </row>
        <row r="790">
          <cell r="F790" t="str">
            <v>4.14.01</v>
          </cell>
          <cell r="H790" t="str">
            <v>PEMBUATAN DRAINASE RUAS JALAN PULAU BAYUR-SEI. PERUPUK</v>
          </cell>
          <cell r="O790" t="str">
            <v>PULAU BAYUR-SEI. PERUPUK</v>
          </cell>
          <cell r="P790">
            <v>2015</v>
          </cell>
          <cell r="T790" t="str">
            <v>APBD</v>
          </cell>
          <cell r="U790">
            <v>194854327</v>
          </cell>
        </row>
        <row r="791">
          <cell r="F791" t="str">
            <v>4.14.01</v>
          </cell>
          <cell r="H791" t="str">
            <v>PEMBUATAN DRAINASE JALAN MENUJU SMK 3 KELURAHAN SEI. JERING</v>
          </cell>
          <cell r="O791" t="str">
            <v>SEI. JERING (SMK N3 TELUK KUANTAN)</v>
          </cell>
          <cell r="P791">
            <v>2015</v>
          </cell>
          <cell r="T791" t="str">
            <v>APBD</v>
          </cell>
          <cell r="U791">
            <v>194008286</v>
          </cell>
        </row>
        <row r="792">
          <cell r="F792" t="str">
            <v>4.14.01</v>
          </cell>
          <cell r="H792" t="str">
            <v>PEMBUATAN DRAINASE RUAS JALAN-PERUMNAS</v>
          </cell>
          <cell r="O792" t="str">
            <v>PERUMNAS</v>
          </cell>
          <cell r="P792">
            <v>2015</v>
          </cell>
          <cell r="T792" t="str">
            <v>APBD</v>
          </cell>
          <cell r="U792">
            <v>194273613</v>
          </cell>
        </row>
        <row r="793">
          <cell r="F793" t="str">
            <v>4.14.01</v>
          </cell>
          <cell r="H793" t="str">
            <v>PEMBUATAN DRAINASE SEI. JERING</v>
          </cell>
          <cell r="O793" t="str">
            <v>SEI. JERING</v>
          </cell>
          <cell r="P793">
            <v>2015</v>
          </cell>
          <cell r="T793" t="str">
            <v>APBD</v>
          </cell>
          <cell r="U793">
            <v>193725722</v>
          </cell>
        </row>
        <row r="794">
          <cell r="F794" t="str">
            <v>4.14.01</v>
          </cell>
          <cell r="H794" t="str">
            <v>PEMBUATAN DRAINASE RUAS JALAN STM - BERINGIN</v>
          </cell>
          <cell r="O794" t="str">
            <v>STM - BERINGIN</v>
          </cell>
          <cell r="P794">
            <v>2015</v>
          </cell>
          <cell r="T794" t="str">
            <v>APBD</v>
          </cell>
          <cell r="U794">
            <v>194683613</v>
          </cell>
        </row>
        <row r="795">
          <cell r="F795" t="str">
            <v>4.14.01</v>
          </cell>
          <cell r="H795" t="str">
            <v>PEMBUATAN DRAINASE RUAS JALAN PERUMNAS- TK.PEMBINA</v>
          </cell>
          <cell r="O795" t="str">
            <v>PERUMNAS - TK PEMBINA</v>
          </cell>
          <cell r="P795">
            <v>2015</v>
          </cell>
          <cell r="T795" t="str">
            <v>APBD</v>
          </cell>
          <cell r="U795">
            <v>193951280</v>
          </cell>
        </row>
        <row r="796">
          <cell r="F796" t="str">
            <v>4.14.01</v>
          </cell>
          <cell r="H796" t="str">
            <v>PEMBUATAN DRAINASE RUAS JALAN LINGKAR PERINDAGKOP</v>
          </cell>
          <cell r="O796" t="str">
            <v>LINGKAR PERINDAGKOP</v>
          </cell>
          <cell r="P796">
            <v>2015</v>
          </cell>
          <cell r="T796" t="str">
            <v>APBD</v>
          </cell>
          <cell r="U796">
            <v>184030734</v>
          </cell>
        </row>
        <row r="797">
          <cell r="F797" t="str">
            <v>4.14.01</v>
          </cell>
          <cell r="H797" t="str">
            <v>PEMBUATAN DRAINASE JALAN DALAM KOTA MUARA LEMBU</v>
          </cell>
          <cell r="O797" t="str">
            <v>KOTA MUARA LEMBU</v>
          </cell>
          <cell r="P797">
            <v>2015</v>
          </cell>
          <cell r="T797" t="str">
            <v>APBD</v>
          </cell>
          <cell r="U797">
            <v>194469852</v>
          </cell>
        </row>
        <row r="798">
          <cell r="F798" t="str">
            <v>4.14.01</v>
          </cell>
          <cell r="H798" t="str">
            <v>PEMBUATAN DRAINASE RUMAH DINAS DPRD ARAH BALAI ADAT SEI. JERING</v>
          </cell>
          <cell r="O798" t="str">
            <v>RUMAH DINAS DPRD ARAH BALAI ADAT SEI. JERING</v>
          </cell>
          <cell r="P798">
            <v>2015</v>
          </cell>
          <cell r="T798" t="str">
            <v>APBD</v>
          </cell>
          <cell r="U798">
            <v>188897648</v>
          </cell>
        </row>
        <row r="799">
          <cell r="F799" t="str">
            <v>4.14.01</v>
          </cell>
          <cell r="H799" t="str">
            <v>PEMBANGUNAN TURAP PENAHAN TEBING SEI. KUANTAN DESA PL.KOMANG</v>
          </cell>
          <cell r="O799" t="str">
            <v>SEI. KUANTAN DESA PL.KOMANG</v>
          </cell>
          <cell r="P799">
            <v>2015</v>
          </cell>
          <cell r="T799" t="str">
            <v>APBD</v>
          </cell>
          <cell r="U799">
            <v>1374815000</v>
          </cell>
        </row>
        <row r="800">
          <cell r="F800" t="str">
            <v>4.14.01</v>
          </cell>
          <cell r="H800" t="str">
            <v>PEMBUATAN TURAP ARENA PACU JALUR PULAU PANJANG CERENTI</v>
          </cell>
          <cell r="O800" t="str">
            <v>PULAU PANJANG CERENTI</v>
          </cell>
          <cell r="P800">
            <v>2015</v>
          </cell>
          <cell r="T800" t="str">
            <v>APBD</v>
          </cell>
          <cell r="U800">
            <v>1013490000</v>
          </cell>
        </row>
        <row r="801">
          <cell r="F801" t="str">
            <v>4.14.01</v>
          </cell>
          <cell r="H801" t="str">
            <v>PEMBUATAN LOANING SUNGAI DESA SUMBER JAYA</v>
          </cell>
          <cell r="O801" t="str">
            <v>SUNGAI DESA SUMBER JAYA</v>
          </cell>
          <cell r="P801">
            <v>2015</v>
          </cell>
          <cell r="T801" t="str">
            <v>APBD</v>
          </cell>
          <cell r="U801">
            <v>182640000</v>
          </cell>
        </row>
        <row r="802">
          <cell r="F802" t="str">
            <v>4.14.01</v>
          </cell>
          <cell r="H802" t="str">
            <v>PEMBUATAN TALUD BRONJONG MESJID HANQQUL YAKIN DS. SEI LANGSAT</v>
          </cell>
          <cell r="O802" t="str">
            <v>MESJID HANQQUL YAKIN DS. SEI LANGSAT</v>
          </cell>
          <cell r="P802">
            <v>2015</v>
          </cell>
          <cell r="T802" t="str">
            <v>APBD</v>
          </cell>
          <cell r="U802">
            <v>181790000</v>
          </cell>
        </row>
        <row r="803">
          <cell r="F803" t="str">
            <v>4.14.01</v>
          </cell>
          <cell r="H803" t="str">
            <v>PEMBUATAN LOANING SUNGAI GERINGGING DESA GERINGGING BARU</v>
          </cell>
          <cell r="O803" t="str">
            <v>SUNGAI GERINGGING DESA GERINGGING BARU</v>
          </cell>
          <cell r="P803">
            <v>2015</v>
          </cell>
          <cell r="T803" t="str">
            <v>APBD</v>
          </cell>
          <cell r="U803">
            <v>180955000</v>
          </cell>
        </row>
        <row r="804">
          <cell r="F804" t="str">
            <v>4.14.01</v>
          </cell>
          <cell r="H804" t="str">
            <v>PEMBUATAN LOANING SUNGAI DESA MUARO TOMBANG</v>
          </cell>
          <cell r="O804" t="str">
            <v>MUARO TOMBANG</v>
          </cell>
          <cell r="P804">
            <v>2015</v>
          </cell>
          <cell r="T804" t="str">
            <v>APBD</v>
          </cell>
          <cell r="U804">
            <v>182340000</v>
          </cell>
        </row>
        <row r="805">
          <cell r="F805" t="str">
            <v>4.14.01</v>
          </cell>
          <cell r="H805" t="str">
            <v>PEMBUATAN LOANING&amp;NORMALISASI SEI.PANCURAN BETUNG DS KOTO CERENTI</v>
          </cell>
          <cell r="O805" t="str">
            <v>SEI.PANCURAN BETUNG DS KOTO CERENTI</v>
          </cell>
          <cell r="P805">
            <v>2015</v>
          </cell>
          <cell r="T805" t="str">
            <v>APBD</v>
          </cell>
          <cell r="U805">
            <v>182140000</v>
          </cell>
        </row>
        <row r="806">
          <cell r="F806" t="str">
            <v>4.14.01</v>
          </cell>
          <cell r="H806" t="str">
            <v>PEMBUATAN TALUD BRONJONG&amp;NORMALISASI SEI. PETAPAHAN DESA PETAPAHAN</v>
          </cell>
          <cell r="O806" t="str">
            <v>SEI. PETAPAHAN</v>
          </cell>
          <cell r="P806">
            <v>2015</v>
          </cell>
          <cell r="T806" t="str">
            <v>APBD</v>
          </cell>
          <cell r="U806">
            <v>181304000</v>
          </cell>
        </row>
        <row r="807">
          <cell r="F807" t="str">
            <v>4.14.01</v>
          </cell>
          <cell r="H807" t="str">
            <v>PEMBUATAN TALUD BRONJONG SEI. PERUPUK DESA PL.PANJANG CERENTI</v>
          </cell>
          <cell r="O807" t="str">
            <v>SEI. PERUPUK DESA PL.PANJANG CERENTI</v>
          </cell>
          <cell r="P807">
            <v>2015</v>
          </cell>
          <cell r="T807" t="str">
            <v>APBD</v>
          </cell>
          <cell r="U807">
            <v>182524000</v>
          </cell>
        </row>
        <row r="808">
          <cell r="F808" t="str">
            <v>4.14.01</v>
          </cell>
          <cell r="H808" t="str">
            <v>PEMBANGUNAN LOANING&amp;NORMALISASI SEI. JERING BLKANG BALAI ADAT</v>
          </cell>
          <cell r="O808" t="str">
            <v>SEI. JERING BLKANG BALAI ADAT</v>
          </cell>
          <cell r="P808">
            <v>2015</v>
          </cell>
          <cell r="T808" t="str">
            <v>APBD</v>
          </cell>
          <cell r="U808">
            <v>182932000</v>
          </cell>
        </row>
        <row r="809">
          <cell r="F809" t="str">
            <v>4.14.01</v>
          </cell>
          <cell r="H809" t="str">
            <v>PEMBANGUNAN TALUD/BRONJONG SEI. TAPIOKA DESA LANGSAT HULU</v>
          </cell>
          <cell r="O809" t="str">
            <v>SEI. TAPIOKA DESA LANGSAT HULU</v>
          </cell>
          <cell r="P809">
            <v>2015</v>
          </cell>
          <cell r="T809" t="str">
            <v>APBD</v>
          </cell>
          <cell r="U809">
            <v>180962000</v>
          </cell>
        </row>
        <row r="810">
          <cell r="F810" t="str">
            <v>4.14.01</v>
          </cell>
          <cell r="H810" t="str">
            <v>PEMBANGUNAN TALUD/BRONJONG&amp;NORMALI SEI. BATANG PAKU DESA SEI. PAKU</v>
          </cell>
          <cell r="O810" t="str">
            <v>SEI. BATANG PAKU DESA SEI. PAKU</v>
          </cell>
          <cell r="P810">
            <v>2015</v>
          </cell>
          <cell r="T810" t="str">
            <v>APBD</v>
          </cell>
          <cell r="U810">
            <v>180961000</v>
          </cell>
        </row>
        <row r="811">
          <cell r="F811" t="str">
            <v>4.14.01</v>
          </cell>
          <cell r="H811" t="str">
            <v>PEMBUATAN TALUD SUNGAI SINAMBEK (TUGU CERANO )</v>
          </cell>
          <cell r="O811" t="str">
            <v>SEI. SINAMBEK (TUGU CARANO)</v>
          </cell>
          <cell r="P811">
            <v>2015</v>
          </cell>
          <cell r="T811" t="str">
            <v>APBD</v>
          </cell>
          <cell r="U811">
            <v>181590000</v>
          </cell>
        </row>
        <row r="812">
          <cell r="F812" t="str">
            <v>4.14.01</v>
          </cell>
          <cell r="H812" t="str">
            <v>TURAP SEI. GERINGGING DESA TITIAN MODANG</v>
          </cell>
          <cell r="O812" t="str">
            <v>SEI. GERINGGING DESA TITIAN MODANG</v>
          </cell>
          <cell r="P812">
            <v>2015</v>
          </cell>
          <cell r="T812" t="str">
            <v>APBD</v>
          </cell>
          <cell r="U812">
            <v>180145000</v>
          </cell>
        </row>
        <row r="813">
          <cell r="F813" t="str">
            <v>4.14.01</v>
          </cell>
          <cell r="H813" t="str">
            <v>PEMBUATAN TALUD BRONJONG DAN NORMALISASI SEI.DESA SIDODADI</v>
          </cell>
          <cell r="O813" t="str">
            <v>SEI.DESA SIDODADI</v>
          </cell>
          <cell r="P813">
            <v>2015</v>
          </cell>
          <cell r="T813" t="str">
            <v>APBD</v>
          </cell>
          <cell r="U813">
            <v>181404000</v>
          </cell>
        </row>
        <row r="814">
          <cell r="F814" t="str">
            <v>4.14.01</v>
          </cell>
          <cell r="H814" t="str">
            <v>PEMBUATAN LOANING DAN NORMALISASI SEI.JERING KELURAHAN SEI. JERING</v>
          </cell>
          <cell r="O814" t="str">
            <v>SEI.JERING</v>
          </cell>
          <cell r="P814">
            <v>2015</v>
          </cell>
          <cell r="T814" t="str">
            <v>APBD</v>
          </cell>
          <cell r="U814">
            <v>180771000</v>
          </cell>
        </row>
        <row r="815">
          <cell r="F815" t="str">
            <v>4.14.01</v>
          </cell>
          <cell r="H815" t="str">
            <v>NORMALISASI SEI. DESA SUNGAI MANAU</v>
          </cell>
          <cell r="O815" t="str">
            <v>SUNGAI MANAU</v>
          </cell>
          <cell r="P815">
            <v>2015</v>
          </cell>
          <cell r="T815" t="str">
            <v>APBD</v>
          </cell>
          <cell r="U815">
            <v>174040000</v>
          </cell>
        </row>
        <row r="816">
          <cell r="F816" t="str">
            <v>4.14.01</v>
          </cell>
          <cell r="H816" t="str">
            <v>PEMBANGUNAN TALUD BRONJONG &amp; NORMALI SEI.SANGAU</v>
          </cell>
          <cell r="O816" t="str">
            <v>SEI.SANGAU</v>
          </cell>
          <cell r="P816">
            <v>2015</v>
          </cell>
          <cell r="T816" t="str">
            <v>APBD</v>
          </cell>
          <cell r="U816">
            <v>179840000</v>
          </cell>
        </row>
        <row r="817">
          <cell r="F817" t="str">
            <v>4.14.01</v>
          </cell>
          <cell r="H817" t="str">
            <v>PEMBUATAN LOANING DAN NORMALISASI SUNGAI LILISAN</v>
          </cell>
          <cell r="O817" t="str">
            <v>SUNGAI LILISAN</v>
          </cell>
          <cell r="P817">
            <v>2015</v>
          </cell>
          <cell r="T817" t="str">
            <v>APBD</v>
          </cell>
          <cell r="U817">
            <v>180140000</v>
          </cell>
        </row>
        <row r="818">
          <cell r="F818" t="str">
            <v>4.14.01</v>
          </cell>
          <cell r="H818" t="str">
            <v>PEMBUATAN TALUD BRONJONG DAN NORMALISASI SEI. LINGKUE</v>
          </cell>
          <cell r="O818" t="str">
            <v>SEI. LINGKUE</v>
          </cell>
          <cell r="P818">
            <v>2015</v>
          </cell>
          <cell r="T818" t="str">
            <v>APBD</v>
          </cell>
          <cell r="U818">
            <v>180040000</v>
          </cell>
        </row>
        <row r="819">
          <cell r="F819" t="str">
            <v>4.14.01</v>
          </cell>
          <cell r="H819" t="str">
            <v>PEMBUATAN LOANING SALURAN DRAINASE CERENTI</v>
          </cell>
          <cell r="O819" t="str">
            <v>CERENTI</v>
          </cell>
          <cell r="P819">
            <v>2015</v>
          </cell>
          <cell r="T819" t="str">
            <v>APBD</v>
          </cell>
          <cell r="U819">
            <v>189350000</v>
          </cell>
        </row>
        <row r="820">
          <cell r="F820" t="str">
            <v>4.14.01</v>
          </cell>
          <cell r="H820" t="str">
            <v>PEMBUATAN BPA DI SUNGAI BESAR</v>
          </cell>
          <cell r="O820" t="str">
            <v>SUNGAI BESAR</v>
          </cell>
          <cell r="P820">
            <v>2015</v>
          </cell>
          <cell r="T820" t="str">
            <v>APBD</v>
          </cell>
          <cell r="U820">
            <v>809566000</v>
          </cell>
        </row>
        <row r="821">
          <cell r="F821" t="str">
            <v>4.14.01</v>
          </cell>
          <cell r="H821" t="str">
            <v>PEMBUATAN TANGGUL BPA DI PL KOPUNG</v>
          </cell>
          <cell r="O821" t="str">
            <v>PL KOPUNG</v>
          </cell>
          <cell r="P821">
            <v>2015</v>
          </cell>
          <cell r="T821" t="str">
            <v>APBD</v>
          </cell>
          <cell r="U821">
            <v>391901000</v>
          </cell>
        </row>
        <row r="822">
          <cell r="F822" t="str">
            <v>4.14.01</v>
          </cell>
          <cell r="H822" t="str">
            <v>PEMBUATAN BPA DAN SALURAN SEI.TONAM DESA SEBERANG TALUK HILIR</v>
          </cell>
          <cell r="O822" t="str">
            <v>SEI.TONAM DESA SEBERANG TALUK HILIR</v>
          </cell>
          <cell r="P822">
            <v>2015</v>
          </cell>
          <cell r="T822" t="str">
            <v>APBD</v>
          </cell>
          <cell r="U822">
            <v>464259700</v>
          </cell>
        </row>
        <row r="823">
          <cell r="F823" t="str">
            <v>4.14.01</v>
          </cell>
          <cell r="H823" t="str">
            <v>PEMBUATAN BPA DI PULAU ARO</v>
          </cell>
          <cell r="O823" t="str">
            <v>PULAU ARO</v>
          </cell>
          <cell r="P823">
            <v>2015</v>
          </cell>
          <cell r="T823" t="str">
            <v>APBD</v>
          </cell>
          <cell r="U823">
            <v>191981000</v>
          </cell>
        </row>
        <row r="824">
          <cell r="F824" t="str">
            <v>4.14.01</v>
          </cell>
          <cell r="H824" t="str">
            <v>PEMBUATAN SALUARAN SEI.TOLANG DESA PL. ARO</v>
          </cell>
          <cell r="O824" t="str">
            <v>SEI.TOLANG DESA PL. ARO</v>
          </cell>
          <cell r="P824">
            <v>2015</v>
          </cell>
          <cell r="T824" t="str">
            <v>APBD</v>
          </cell>
          <cell r="U824">
            <v>190936000</v>
          </cell>
        </row>
        <row r="825">
          <cell r="F825" t="str">
            <v>4.14.01</v>
          </cell>
          <cell r="H825" t="str">
            <v>PEMBUATAN SALURAN DI SEI. SORIAK DESA SEBERANG TALUK HILIR</v>
          </cell>
          <cell r="O825" t="str">
            <v>SEI. SORIAK DESA SEBERANG TALUK HILIR</v>
          </cell>
          <cell r="P825">
            <v>2015</v>
          </cell>
          <cell r="T825" t="str">
            <v>APBD</v>
          </cell>
          <cell r="U825">
            <v>191500000</v>
          </cell>
        </row>
        <row r="826">
          <cell r="F826" t="str">
            <v>4.14.01</v>
          </cell>
          <cell r="H826" t="str">
            <v>PEMBUATAN SALURAN DI SEI. TONAM DESA SEBERANG TALUK HILIR</v>
          </cell>
          <cell r="O826" t="str">
            <v>SEI. TONAM DESA SEBERANG TALUK HILIR</v>
          </cell>
          <cell r="P826">
            <v>2015</v>
          </cell>
          <cell r="T826" t="str">
            <v>APBD</v>
          </cell>
          <cell r="U826">
            <v>191200000</v>
          </cell>
        </row>
        <row r="827">
          <cell r="F827" t="str">
            <v>4.14.01</v>
          </cell>
          <cell r="H827" t="str">
            <v>PEMBUATAN LOANING BPA DESA BENAI KECIL</v>
          </cell>
          <cell r="O827" t="str">
            <v>BENAI KECIL</v>
          </cell>
          <cell r="P827">
            <v>2015</v>
          </cell>
          <cell r="T827" t="str">
            <v>APBD</v>
          </cell>
          <cell r="U827">
            <v>190820000</v>
          </cell>
        </row>
        <row r="828">
          <cell r="F828" t="str">
            <v>4.14.01</v>
          </cell>
          <cell r="H828" t="str">
            <v>PEMBUATAN BPA DAN TANGGUL PENUTUP DESA KINALI</v>
          </cell>
          <cell r="O828" t="str">
            <v>KINALI</v>
          </cell>
          <cell r="P828">
            <v>2015</v>
          </cell>
          <cell r="T828" t="str">
            <v>APBD</v>
          </cell>
          <cell r="U828">
            <v>190360000</v>
          </cell>
        </row>
        <row r="829">
          <cell r="F829" t="str">
            <v>4.14.01</v>
          </cell>
          <cell r="H829" t="str">
            <v>PEMBUATAN JARINGAN IRIGASI DESA (DI) DESA SAMPURAGO</v>
          </cell>
          <cell r="O829" t="str">
            <v>SAMPURAGO</v>
          </cell>
          <cell r="P829">
            <v>2015</v>
          </cell>
          <cell r="T829" t="str">
            <v>APBD</v>
          </cell>
          <cell r="U829">
            <v>191477000</v>
          </cell>
        </row>
        <row r="830">
          <cell r="F830" t="str">
            <v>4.14.01</v>
          </cell>
          <cell r="H830" t="str">
            <v>PEMBUATAN BANGUNAN BPA DAN RABAT BETON IRIGASI SEI PAING</v>
          </cell>
          <cell r="O830" t="str">
            <v>SEI PAING</v>
          </cell>
          <cell r="P830">
            <v>2015</v>
          </cell>
          <cell r="T830" t="str">
            <v>APBD</v>
          </cell>
          <cell r="U830">
            <v>190690000</v>
          </cell>
        </row>
        <row r="831">
          <cell r="F831" t="str">
            <v>4.14.01</v>
          </cell>
          <cell r="H831" t="str">
            <v>PEMBUATAN SALURAN SEI. JERING (SMK N3 TELUK KUANTAN)</v>
          </cell>
          <cell r="O831" t="str">
            <v>SEI. JERING (SMK N3 TELUK KUANTAN)</v>
          </cell>
          <cell r="P831">
            <v>2015</v>
          </cell>
          <cell r="T831" t="str">
            <v>APBD</v>
          </cell>
          <cell r="U831">
            <v>191846000</v>
          </cell>
        </row>
        <row r="832">
          <cell r="F832" t="str">
            <v>4.14.01</v>
          </cell>
          <cell r="H832" t="str">
            <v>PEMBANGUNAN POMPANISASI IRIGASI DESA DESA TANJUNG KEC.HK</v>
          </cell>
          <cell r="O832" t="str">
            <v>TANJUNG KEC.HK</v>
          </cell>
          <cell r="P832">
            <v>2015</v>
          </cell>
          <cell r="T832" t="str">
            <v>APBD</v>
          </cell>
          <cell r="U832">
            <v>1241345150</v>
          </cell>
        </row>
        <row r="833">
          <cell r="F833" t="str">
            <v>4.14.01</v>
          </cell>
          <cell r="H833" t="str">
            <v>PEMBUATAN SUMUR BOR</v>
          </cell>
          <cell r="P833">
            <v>2016</v>
          </cell>
          <cell r="T833" t="str">
            <v>APBD</v>
          </cell>
          <cell r="U833">
            <v>34650000</v>
          </cell>
        </row>
        <row r="834">
          <cell r="F834" t="str">
            <v>4.14.01</v>
          </cell>
          <cell r="H834" t="str">
            <v>PEMBANGUNAN TURAP PENAHAN TEBING SUNGAI KUANTAN DAN TRIBUN UTAMA (HAKIM) PANCANG FINIS DESA PULAU BANJAR KARI</v>
          </cell>
          <cell r="O834" t="str">
            <v>PULAU BANJAR KARI</v>
          </cell>
          <cell r="P834">
            <v>2016</v>
          </cell>
          <cell r="T834" t="str">
            <v>APBD</v>
          </cell>
          <cell r="U834">
            <v>1436621000</v>
          </cell>
        </row>
        <row r="835">
          <cell r="F835" t="str">
            <v>4.14.01</v>
          </cell>
          <cell r="H835" t="str">
            <v>PEMBANGUNAN TURAP PENAHAN TEBING SUNGAI KUANTAN DAN TRIBUN UTAMA (HAKIM) PANCANG FINIS PANGEAN</v>
          </cell>
          <cell r="O835" t="str">
            <v>TRIBUN UTAMA (HAKIM) PANCANG FINIS PANGEAN</v>
          </cell>
          <cell r="P835">
            <v>2016</v>
          </cell>
          <cell r="T835" t="str">
            <v>APBD</v>
          </cell>
          <cell r="U835">
            <v>1469936000</v>
          </cell>
        </row>
        <row r="836">
          <cell r="F836" t="str">
            <v>4.14.01</v>
          </cell>
          <cell r="H836" t="str">
            <v>PEMBANGUNAN TURAP PENAHAN TEBING SD DESA SUNGAI PAKU</v>
          </cell>
          <cell r="O836" t="str">
            <v>SUNGAI PAKU</v>
          </cell>
          <cell r="P836">
            <v>2016</v>
          </cell>
          <cell r="T836" t="str">
            <v>APBD</v>
          </cell>
          <cell r="U836">
            <v>343248700</v>
          </cell>
        </row>
        <row r="837">
          <cell r="F837" t="str">
            <v>4.14.01</v>
          </cell>
          <cell r="H837" t="str">
            <v>PEMBANGUNAN TURAP PENAHAN TEBING MESJID RAUDATUL JANNAH DESA KOTO SENTAJO</v>
          </cell>
          <cell r="O837" t="str">
            <v>KOTO SENTAJO</v>
          </cell>
          <cell r="P837">
            <v>2016</v>
          </cell>
          <cell r="T837" t="str">
            <v>APBD</v>
          </cell>
          <cell r="U837">
            <v>671012000</v>
          </cell>
        </row>
        <row r="838">
          <cell r="F838" t="str">
            <v>4.14.01</v>
          </cell>
          <cell r="H838" t="str">
            <v>PEMBUATAN LOANING SEI. JERING II DESA BERINGIN</v>
          </cell>
          <cell r="O838" t="str">
            <v>EI. JERING II DESA BERINGIN</v>
          </cell>
          <cell r="P838">
            <v>2016</v>
          </cell>
          <cell r="T838" t="str">
            <v>APBD</v>
          </cell>
          <cell r="U838">
            <v>604876000</v>
          </cell>
        </row>
        <row r="839">
          <cell r="F839" t="str">
            <v>4.14.01</v>
          </cell>
          <cell r="H839" t="str">
            <v>PEMBUATAN LOANING SUNGAI PERUPUK DESA PULAU PANJANG CERENTI</v>
          </cell>
          <cell r="O839" t="str">
            <v>SUNGAI PERUPUK DESA PULAU PANJANG CERENTI</v>
          </cell>
          <cell r="P839">
            <v>2016</v>
          </cell>
          <cell r="T839" t="str">
            <v>APBD</v>
          </cell>
          <cell r="U839">
            <v>198750000</v>
          </cell>
        </row>
        <row r="840">
          <cell r="F840" t="str">
            <v>4.14.01</v>
          </cell>
          <cell r="H840" t="str">
            <v>PENINGKATAN JARINGAN IRIGASI DI PANGKALAN INDARUNG (DAK)</v>
          </cell>
          <cell r="O840" t="str">
            <v xml:space="preserve">PANGKALAN INDARUNG </v>
          </cell>
          <cell r="P840">
            <v>2016</v>
          </cell>
          <cell r="T840" t="str">
            <v>APBD</v>
          </cell>
          <cell r="U840">
            <v>956331940.60419047</v>
          </cell>
        </row>
        <row r="841">
          <cell r="F841" t="str">
            <v>4.14.01</v>
          </cell>
          <cell r="H841" t="str">
            <v>PENINGKATAN JARINGAN IRIGASI DI JAYA KOPAH (DAK)</v>
          </cell>
          <cell r="O841" t="str">
            <v>JAYA KOPAH</v>
          </cell>
          <cell r="P841">
            <v>2016</v>
          </cell>
          <cell r="T841" t="str">
            <v>APBD</v>
          </cell>
          <cell r="U841">
            <v>336929357.28234023</v>
          </cell>
        </row>
        <row r="842">
          <cell r="F842" t="str">
            <v>4.14.01</v>
          </cell>
          <cell r="H842" t="str">
            <v>PENINGKATAN JARINGAN IRIGASI DI LUBUK AMBACANG I (DAK)</v>
          </cell>
          <cell r="O842" t="str">
            <v>LUBUK AMBACANG I</v>
          </cell>
          <cell r="P842">
            <v>2016</v>
          </cell>
          <cell r="T842" t="str">
            <v>APBD</v>
          </cell>
          <cell r="U842">
            <v>1135941291.9377246</v>
          </cell>
        </row>
        <row r="843">
          <cell r="F843" t="str">
            <v>4.14.01</v>
          </cell>
          <cell r="H843" t="str">
            <v>PENINGKATAN JARINGAN IRIGASI DI PULAU ARO (DAK)</v>
          </cell>
          <cell r="O843" t="str">
            <v>PULAU ARO</v>
          </cell>
          <cell r="P843">
            <v>2016</v>
          </cell>
          <cell r="T843" t="str">
            <v>APBD</v>
          </cell>
          <cell r="U843">
            <v>362743119.08185184</v>
          </cell>
        </row>
        <row r="844">
          <cell r="F844" t="str">
            <v>4.14.01</v>
          </cell>
          <cell r="H844" t="str">
            <v>PENINGKATAN JARINGAN IRIGASI DI PULAU DERAS (DAK)</v>
          </cell>
          <cell r="O844" t="str">
            <v>PULAU DERAS</v>
          </cell>
          <cell r="P844">
            <v>2016</v>
          </cell>
          <cell r="T844" t="str">
            <v>APBD</v>
          </cell>
          <cell r="U844">
            <v>718915413.7353797</v>
          </cell>
        </row>
        <row r="845">
          <cell r="F845" t="str">
            <v>4.14.01</v>
          </cell>
          <cell r="H845" t="str">
            <v>PENINGKATAN JARINGAN IRIGASI DI TANJUNG (DAK)</v>
          </cell>
          <cell r="O845" t="str">
            <v>TANJUNG</v>
          </cell>
          <cell r="P845">
            <v>2016</v>
          </cell>
          <cell r="T845" t="str">
            <v>APBD</v>
          </cell>
          <cell r="U845">
            <v>790283293.48653066</v>
          </cell>
        </row>
        <row r="846">
          <cell r="F846" t="str">
            <v>4.14.01</v>
          </cell>
          <cell r="H846" t="str">
            <v>PENINGKATAN TANGGUL PENUTUP DI SUNGAI MANAU (DAK)</v>
          </cell>
          <cell r="O846" t="str">
            <v>SUNGAI MANAU</v>
          </cell>
          <cell r="P846">
            <v>2016</v>
          </cell>
          <cell r="T846" t="str">
            <v>APBD</v>
          </cell>
          <cell r="U846">
            <v>340989191.43586475</v>
          </cell>
        </row>
        <row r="847">
          <cell r="F847" t="str">
            <v>4.14.01</v>
          </cell>
          <cell r="H847" t="str">
            <v>PENINGKATAN JARINGAN IRIGASI DI KINALI (DAK)</v>
          </cell>
          <cell r="O847" t="str">
            <v>KINALI</v>
          </cell>
          <cell r="P847">
            <v>2016</v>
          </cell>
          <cell r="T847" t="str">
            <v>APBD</v>
          </cell>
          <cell r="U847">
            <v>708347994.3886112</v>
          </cell>
        </row>
        <row r="848">
          <cell r="F848" t="str">
            <v>4.14.01</v>
          </cell>
          <cell r="H848" t="str">
            <v>PEMBUATAN DRAINASE SEI. JERING</v>
          </cell>
          <cell r="O848" t="str">
            <v>SEI. JERING</v>
          </cell>
          <cell r="P848">
            <v>2016</v>
          </cell>
          <cell r="T848" t="str">
            <v>APBD</v>
          </cell>
          <cell r="U848">
            <v>190702953</v>
          </cell>
        </row>
        <row r="849">
          <cell r="F849" t="str">
            <v>4.14.01</v>
          </cell>
          <cell r="H849" t="str">
            <v>PEMBUATAN DRAINASE SMK 3 SUNGAI JERING</v>
          </cell>
          <cell r="O849" t="str">
            <v>SEI. JERING (SMK N3 TELUK KUANTAN)</v>
          </cell>
          <cell r="P849">
            <v>2016</v>
          </cell>
          <cell r="T849" t="str">
            <v>APBD</v>
          </cell>
          <cell r="U849">
            <v>320329000</v>
          </cell>
        </row>
        <row r="850">
          <cell r="F850" t="str">
            <v>4.14.01</v>
          </cell>
          <cell r="H850" t="str">
            <v xml:space="preserve">PENGADAAN DAN PEMASANGAN JARINGAN PIPA DISTRIBUSI AIR BERSIH KEC. KUANTAN TENGAH </v>
          </cell>
          <cell r="I850" t="str">
            <v>04.14.2.3.5</v>
          </cell>
          <cell r="N850" t="str">
            <v xml:space="preserve">Teluk Kuantan </v>
          </cell>
          <cell r="O850" t="str">
            <v xml:space="preserve">KEC. KUANTAN TENGAH </v>
          </cell>
          <cell r="P850">
            <v>2015</v>
          </cell>
          <cell r="T850" t="str">
            <v>APBD</v>
          </cell>
          <cell r="U850">
            <v>919375000</v>
          </cell>
        </row>
        <row r="851">
          <cell r="F851" t="str">
            <v>4.14.01</v>
          </cell>
          <cell r="H851" t="str">
            <v xml:space="preserve">PEMBANGUNA  SALURAN PRIMER PERMUKIMAN PASAR BARU BASERAH </v>
          </cell>
          <cell r="I851" t="str">
            <v>04.14.2.3.5</v>
          </cell>
          <cell r="N851" t="str">
            <v xml:space="preserve">Pasar Baru Baserah </v>
          </cell>
          <cell r="O851" t="str">
            <v xml:space="preserve">PASAR BARU BASERAH </v>
          </cell>
          <cell r="P851">
            <v>2015</v>
          </cell>
          <cell r="T851" t="str">
            <v>APBD</v>
          </cell>
          <cell r="U851">
            <v>1775636000</v>
          </cell>
        </row>
        <row r="852">
          <cell r="F852" t="str">
            <v>4.14.01</v>
          </cell>
          <cell r="H852" t="str">
            <v>PENGADAAN PEMASANGAN PIPA DISTRIBUSI DAN SAMBUNGAN RUMAH (DDUPB) PEMBAYARAN SISA PEKERJAAN)</v>
          </cell>
          <cell r="I852" t="str">
            <v>04.14.2.3.5</v>
          </cell>
          <cell r="P852">
            <v>2015</v>
          </cell>
          <cell r="T852" t="str">
            <v>APBD</v>
          </cell>
          <cell r="U852">
            <v>314300000</v>
          </cell>
        </row>
        <row r="853">
          <cell r="H853" t="str">
            <v>REHABILITASI SALURAN DRAINASE TEPIAN NAROSA TELUK KUANTAN</v>
          </cell>
          <cell r="I853" t="str">
            <v>04.14.02.04.05</v>
          </cell>
          <cell r="O853" t="str">
            <v>TEPIAN NAROSA TELUK KUANTAN</v>
          </cell>
          <cell r="P853">
            <v>2017</v>
          </cell>
          <cell r="T853" t="str">
            <v>APBD</v>
          </cell>
          <cell r="U853">
            <v>381279000</v>
          </cell>
        </row>
        <row r="854">
          <cell r="H854" t="str">
            <v>PEMBANGUNAN SALURAN PEMBUAGAN DESA BANJAR GUNTUNG</v>
          </cell>
          <cell r="I854" t="str">
            <v>04.14.02.04.05</v>
          </cell>
          <cell r="O854" t="str">
            <v>BANJAR GUNTUNG</v>
          </cell>
          <cell r="P854">
            <v>2017</v>
          </cell>
          <cell r="T854" t="str">
            <v>APBD</v>
          </cell>
          <cell r="U854">
            <v>199532000</v>
          </cell>
        </row>
        <row r="855">
          <cell r="H855" t="str">
            <v>PROGRAM PEMBANGUNAN SALURAN DRAINASE DESA SUNGAI KERANJI</v>
          </cell>
          <cell r="I855" t="str">
            <v>04.14.02.04.05</v>
          </cell>
          <cell r="O855" t="str">
            <v xml:space="preserve"> SUNGAI KERANJI</v>
          </cell>
          <cell r="P855">
            <v>2017</v>
          </cell>
          <cell r="T855" t="str">
            <v>APBD</v>
          </cell>
          <cell r="U855">
            <v>199380000</v>
          </cell>
        </row>
        <row r="856">
          <cell r="H856" t="str">
            <v>PROGRAM PEMBANGUNAN SALURAN DRAINASE KEL. MUARALEMBU</v>
          </cell>
          <cell r="I856" t="str">
            <v>04.14.02.04.05</v>
          </cell>
          <cell r="O856" t="str">
            <v>KEL. MUARALEMBU</v>
          </cell>
          <cell r="P856">
            <v>2017</v>
          </cell>
          <cell r="T856" t="str">
            <v>APBD</v>
          </cell>
          <cell r="U856">
            <v>199258000</v>
          </cell>
        </row>
        <row r="857">
          <cell r="H857" t="str">
            <v>PROGRAM PEMBANGUNAN SALURAN DRAINASE PASAR SUNGAI KUNING</v>
          </cell>
          <cell r="I857" t="str">
            <v>04.14.02.04.05</v>
          </cell>
          <cell r="O857" t="str">
            <v>PASAR SUNGAI KUNING</v>
          </cell>
          <cell r="P857">
            <v>2017</v>
          </cell>
          <cell r="T857" t="str">
            <v>APBD</v>
          </cell>
          <cell r="U857">
            <v>199383000</v>
          </cell>
        </row>
        <row r="858">
          <cell r="H858" t="str">
            <v>PROGRAM PEMBANGUNAN SALURAN DRAINASE JALAN KAYU BATU (BELAKANG SDN 011 PL.PANJANG CERENTI</v>
          </cell>
          <cell r="I858" t="str">
            <v>04.14.02.04.05</v>
          </cell>
          <cell r="O858" t="str">
            <v>JALAN KAYU BATU (BELAKANG SDN 011 PL.PANJANG CERENTI</v>
          </cell>
          <cell r="P858">
            <v>2017</v>
          </cell>
          <cell r="T858" t="str">
            <v>APBD</v>
          </cell>
          <cell r="U858">
            <v>192786800</v>
          </cell>
        </row>
        <row r="859">
          <cell r="H859" t="str">
            <v>PROGRAM PEMBANGUNAN SALURAN DRAINASE JALAN JALAN AGUS SALIM DESA KAMP.MEDAN KEC.KUANTAN HILIR</v>
          </cell>
          <cell r="I859" t="str">
            <v>04.14.02.04.05</v>
          </cell>
          <cell r="O859" t="str">
            <v>JALAN AGUS SALIM DESA KAMP.MEDAN KEC.KUANTAN HILIR</v>
          </cell>
          <cell r="P859">
            <v>2017</v>
          </cell>
          <cell r="T859" t="str">
            <v>APBD</v>
          </cell>
          <cell r="U859">
            <v>187810000</v>
          </cell>
        </row>
        <row r="860">
          <cell r="H860" t="str">
            <v>PROGRAM PEMBANGUNAN SALURAN PEMBUANGAN DESA SAWAH</v>
          </cell>
          <cell r="I860" t="str">
            <v>04.14.02.04.05</v>
          </cell>
          <cell r="O860" t="str">
            <v>DESA SAWAH</v>
          </cell>
          <cell r="P860">
            <v>2017</v>
          </cell>
          <cell r="T860" t="str">
            <v>APBD</v>
          </cell>
          <cell r="U860">
            <v>199345000</v>
          </cell>
        </row>
        <row r="861">
          <cell r="H861" t="str">
            <v>PROGRAM PEMBANGUNAN SALURAN DRAINASE KELURAHAN SIMPANG TIGA</v>
          </cell>
          <cell r="I861" t="str">
            <v>04.14.02.04.05</v>
          </cell>
          <cell r="O861" t="str">
            <v>KELURAHAN SIMPANG TIGA</v>
          </cell>
          <cell r="P861">
            <v>2017</v>
          </cell>
          <cell r="T861" t="str">
            <v>APBD</v>
          </cell>
          <cell r="U861">
            <v>199750000</v>
          </cell>
        </row>
        <row r="862">
          <cell r="H862" t="str">
            <v>PROGRAM PEMBANGUNAN SALURAN AREA PERSAWAHAN DESA TANJUNG SIMANDOLAK</v>
          </cell>
          <cell r="I862" t="str">
            <v>04.14.02.04.05</v>
          </cell>
          <cell r="O862" t="str">
            <v>TANJUNG SIMANDOLAK</v>
          </cell>
          <cell r="P862">
            <v>2017</v>
          </cell>
          <cell r="T862" t="str">
            <v>APBD</v>
          </cell>
          <cell r="U862">
            <v>199353000</v>
          </cell>
        </row>
        <row r="863">
          <cell r="H863" t="str">
            <v>PEMBANGUNAN TURAP PENAHAN TEBING SUNGAI KUANTAN DAN TRIBUN UTAMA  GELANGGANG PACU JALUR TEPIAN LUBUK SOBAE BASERAH</v>
          </cell>
          <cell r="I863" t="str">
            <v>04.14.04.05.08</v>
          </cell>
          <cell r="O863" t="str">
            <v>PANCANG FINIS LUBUK SOBAE BASERAH</v>
          </cell>
          <cell r="P863">
            <v>2017</v>
          </cell>
          <cell r="T863" t="str">
            <v>APBD</v>
          </cell>
          <cell r="U863">
            <v>1530321000</v>
          </cell>
        </row>
        <row r="864">
          <cell r="H864" t="str">
            <v>PROGRAM PEMBANGUNAN BRONJONG DAN NORMALISASI SUNGAI PETAPAHAN</v>
          </cell>
          <cell r="I864" t="str">
            <v>04.14.04.05.08</v>
          </cell>
          <cell r="O864" t="str">
            <v>SUNGAI PETAPAHAN</v>
          </cell>
          <cell r="P864">
            <v>2017</v>
          </cell>
          <cell r="T864" t="str">
            <v>APBD</v>
          </cell>
          <cell r="U864">
            <v>549746000</v>
          </cell>
        </row>
        <row r="865">
          <cell r="H865" t="str">
            <v>PEMBANGUNAN TURAP DESA TANJUNG PAUH</v>
          </cell>
          <cell r="I865" t="str">
            <v>04.14.04.05.08</v>
          </cell>
          <cell r="O865" t="str">
            <v>TANJUNG PAUH</v>
          </cell>
          <cell r="P865">
            <v>2017</v>
          </cell>
          <cell r="T865" t="str">
            <v>APBD</v>
          </cell>
          <cell r="U865">
            <v>199395000</v>
          </cell>
        </row>
        <row r="866">
          <cell r="H866" t="str">
            <v>PEMBANGUNAN LOANING SUNGAI BAROMBAN PULAU GODANG KARI</v>
          </cell>
          <cell r="I866" t="str">
            <v>04.14.02.04.05</v>
          </cell>
          <cell r="O866" t="str">
            <v>PULAU GODANG KARI</v>
          </cell>
          <cell r="P866">
            <v>2017</v>
          </cell>
          <cell r="T866" t="str">
            <v>APBD</v>
          </cell>
          <cell r="U866">
            <v>149780000</v>
          </cell>
        </row>
        <row r="867">
          <cell r="H867" t="str">
            <v>PEMBANGUNAN BRONJONG DAN NORMALISASI SUNGAI KAYU ARO KELURAHAN MUARALEMBU</v>
          </cell>
          <cell r="I867" t="str">
            <v>04.14.04.05.08</v>
          </cell>
          <cell r="O867" t="str">
            <v>SUNGAI KAYU ARO KELURAHAN MUARALEMBU</v>
          </cell>
          <cell r="P867">
            <v>2017</v>
          </cell>
          <cell r="T867" t="str">
            <v>APBD</v>
          </cell>
          <cell r="U867">
            <v>199003000</v>
          </cell>
        </row>
        <row r="868">
          <cell r="H868" t="str">
            <v>PEMBANGUNAN BRONJONG PENAHAN TEBING SUNGAI DESA TOAR</v>
          </cell>
          <cell r="I868" t="str">
            <v>04.14.04.05.08</v>
          </cell>
          <cell r="O868" t="str">
            <v>TOAR</v>
          </cell>
          <cell r="P868">
            <v>2017</v>
          </cell>
          <cell r="T868" t="str">
            <v>APBD</v>
          </cell>
          <cell r="U868">
            <v>199491000</v>
          </cell>
        </row>
        <row r="869">
          <cell r="H869" t="str">
            <v>PEMBANGUNAN BRONJONG PENGAMAN TEBING SUNGAI BONDAR DESA SUNGAI MANAU</v>
          </cell>
          <cell r="I869" t="str">
            <v>04.14.04.05.08</v>
          </cell>
          <cell r="O869" t="str">
            <v>SUNGAI BONDAR DESA SUNGAI MANAU</v>
          </cell>
          <cell r="P869">
            <v>2017</v>
          </cell>
          <cell r="T869" t="str">
            <v>APBD</v>
          </cell>
          <cell r="U869">
            <v>199433000</v>
          </cell>
        </row>
        <row r="870">
          <cell r="H870" t="str">
            <v>PEMBANGUNAN BRONJONG DAN NORMALISASI SUNGAI SIDODADI</v>
          </cell>
          <cell r="I870" t="str">
            <v>04.14.04.05.08</v>
          </cell>
          <cell r="O870" t="str">
            <v>SIDODADI</v>
          </cell>
          <cell r="P870">
            <v>2017</v>
          </cell>
          <cell r="T870" t="str">
            <v>APBD</v>
          </cell>
          <cell r="U870">
            <v>199382000</v>
          </cell>
        </row>
        <row r="871">
          <cell r="H871" t="str">
            <v>PEMBANGUNAN BRONJONG DAN NORMALISASI SUNGAI KOLASEK DESA AIR MAS</v>
          </cell>
          <cell r="I871" t="str">
            <v>04.14.04.05.08</v>
          </cell>
          <cell r="O871" t="str">
            <v>SUNGAI KOLASEK DESA AIR MAS</v>
          </cell>
          <cell r="P871">
            <v>2017</v>
          </cell>
          <cell r="T871" t="str">
            <v>APBD</v>
          </cell>
          <cell r="U871">
            <v>199359000</v>
          </cell>
        </row>
        <row r="872">
          <cell r="H872" t="str">
            <v>PEMBANGUNAN BRONJONG DAN NORMALISASI SEI. KUNING</v>
          </cell>
          <cell r="I872" t="str">
            <v>04.14.04.05.08</v>
          </cell>
          <cell r="O872" t="str">
            <v>SEI. KUNING</v>
          </cell>
          <cell r="P872">
            <v>2017</v>
          </cell>
          <cell r="T872" t="str">
            <v>APBD</v>
          </cell>
          <cell r="U872">
            <v>199385000</v>
          </cell>
        </row>
        <row r="873">
          <cell r="H873" t="str">
            <v>PEMBANGUNAN LOANING PENGAMAN TEBING SEI. SINAMBEK KELURAHAN SUNGAI JERING</v>
          </cell>
          <cell r="I873" t="str">
            <v>04.14.02.04.05</v>
          </cell>
          <cell r="O873" t="str">
            <v>SEI. SINAMBEK KELURAHAN SUNGAI JERING</v>
          </cell>
          <cell r="P873">
            <v>2017</v>
          </cell>
          <cell r="T873" t="str">
            <v>APBD</v>
          </cell>
          <cell r="U873">
            <v>199296000</v>
          </cell>
        </row>
        <row r="874">
          <cell r="H874" t="str">
            <v>PEMBANGUNAN LOANING PENGAMAN TEBING SUNGAI JERING KELURAHAN SIMPANG TIGA</v>
          </cell>
          <cell r="I874" t="str">
            <v>04.14.02.04.05</v>
          </cell>
          <cell r="O874" t="str">
            <v>SUNGAI JERING KELURAHAN SIMPANG TIGA</v>
          </cell>
          <cell r="P874">
            <v>2017</v>
          </cell>
          <cell r="T874" t="str">
            <v>APBD</v>
          </cell>
          <cell r="U874">
            <v>199770000</v>
          </cell>
        </row>
        <row r="875">
          <cell r="H875" t="str">
            <v>PEMBANGUNAN TURAP RUAS JALAN PANGEAN-SITUGAL (SMPN 4 LOGAS TANAH DARAT)</v>
          </cell>
          <cell r="I875" t="str">
            <v>04.14.04.05.08</v>
          </cell>
          <cell r="O875" t="str">
            <v>PANGEAN-SITUGAL (SMPN 4 LOGAS TANAH DARAT)</v>
          </cell>
          <cell r="P875">
            <v>2017</v>
          </cell>
          <cell r="T875" t="str">
            <v>APBD</v>
          </cell>
          <cell r="U875">
            <v>186862000</v>
          </cell>
        </row>
        <row r="876">
          <cell r="H876" t="str">
            <v>PEMBANGUNAN BROJONG PENAHAN TEBING SUNGAI SDN 019 DESA LOGAS</v>
          </cell>
          <cell r="I876" t="str">
            <v>04.14.04.05.08</v>
          </cell>
          <cell r="O876" t="str">
            <v>SUNGAI SDN 019 DESA LOGAS</v>
          </cell>
          <cell r="P876">
            <v>2017</v>
          </cell>
          <cell r="T876" t="str">
            <v>APBD</v>
          </cell>
          <cell r="U876">
            <v>199700000</v>
          </cell>
        </row>
        <row r="877">
          <cell r="H877" t="str">
            <v>PEMBANGUNAN BROJONG PENAHAN TEBING SUNGAI SALO DESA CENGAR</v>
          </cell>
          <cell r="I877" t="str">
            <v>04.14.04.05.08</v>
          </cell>
          <cell r="O877" t="str">
            <v>SUNGAI SALO DESA CENGAR</v>
          </cell>
          <cell r="P877">
            <v>2017</v>
          </cell>
          <cell r="T877" t="str">
            <v>APBD</v>
          </cell>
          <cell r="U877">
            <v>199750000</v>
          </cell>
        </row>
        <row r="878">
          <cell r="H878" t="str">
            <v>PEMBANGUNAN TURAP (SAYAP) BOX COLVER DESA SUNGAI BULUH</v>
          </cell>
          <cell r="I878" t="str">
            <v>04.14.04.05.08</v>
          </cell>
          <cell r="O878" t="str">
            <v>SUNGAI BULUH</v>
          </cell>
          <cell r="P878">
            <v>2017</v>
          </cell>
          <cell r="T878" t="str">
            <v>APBD</v>
          </cell>
          <cell r="U878">
            <v>49539000</v>
          </cell>
        </row>
        <row r="879">
          <cell r="H879" t="str">
            <v>PEMBANGUNAN BROJONG PENAHAN TEBING SUNGAI SIMUJUR DESA KASANG</v>
          </cell>
          <cell r="I879" t="str">
            <v>04.14.04.05.08</v>
          </cell>
          <cell r="O879" t="str">
            <v>SUNGAI SIMUJUR DESA KASANG</v>
          </cell>
          <cell r="P879">
            <v>2017</v>
          </cell>
          <cell r="T879" t="str">
            <v>APBD</v>
          </cell>
          <cell r="U879">
            <v>199650000</v>
          </cell>
        </row>
        <row r="880">
          <cell r="H880" t="str">
            <v>PEMBANGUNAN BROJONG PENAHAN TEBING JALAN INSPEKSI BENDUNG PETAPAHAN TOAR</v>
          </cell>
          <cell r="I880" t="str">
            <v>04.14.04.05.08</v>
          </cell>
          <cell r="O880" t="str">
            <v>PETAPAHAN TOAR</v>
          </cell>
          <cell r="P880">
            <v>2017</v>
          </cell>
          <cell r="T880" t="str">
            <v>APBD</v>
          </cell>
          <cell r="U880">
            <v>199650000</v>
          </cell>
        </row>
        <row r="881">
          <cell r="H881" t="str">
            <v>REHABILITASI SUMUR POMPANISASI IRIGASI KINALI I</v>
          </cell>
          <cell r="I881" t="str">
            <v>04.14.01.02.06</v>
          </cell>
          <cell r="O881" t="str">
            <v>KINALI I</v>
          </cell>
          <cell r="P881">
            <v>2017</v>
          </cell>
          <cell r="T881" t="str">
            <v>APBD</v>
          </cell>
          <cell r="U881">
            <v>194627000</v>
          </cell>
        </row>
        <row r="882">
          <cell r="H882" t="str">
            <v>REHABILITASI SUMUR POMPANISASI IRIGASI KINALI II</v>
          </cell>
          <cell r="I882" t="str">
            <v>04.14.01.02.06</v>
          </cell>
          <cell r="O882" t="str">
            <v>KINALI II</v>
          </cell>
          <cell r="P882">
            <v>2017</v>
          </cell>
          <cell r="T882" t="str">
            <v>APBD</v>
          </cell>
          <cell r="U882">
            <v>197270000</v>
          </cell>
        </row>
        <row r="883">
          <cell r="H883" t="str">
            <v>REHABILITASI SUMUR POMPANISASI IRIGASI SEBERANG TALUK I</v>
          </cell>
          <cell r="I883" t="str">
            <v>04.14.01.02.06</v>
          </cell>
          <cell r="O883" t="str">
            <v>SEBERANG TALUK I</v>
          </cell>
          <cell r="P883">
            <v>2017</v>
          </cell>
          <cell r="T883" t="str">
            <v>APBD</v>
          </cell>
          <cell r="U883">
            <v>197290000</v>
          </cell>
        </row>
        <row r="884">
          <cell r="H884" t="str">
            <v>REHABILITASI SUMUR POMPANISASI IRIGASI PULAU BAYUR</v>
          </cell>
          <cell r="I884" t="str">
            <v>04.14.01.02.06</v>
          </cell>
          <cell r="O884" t="str">
            <v>PULAU BAYUR</v>
          </cell>
          <cell r="P884">
            <v>2017</v>
          </cell>
          <cell r="T884" t="str">
            <v>APBD</v>
          </cell>
          <cell r="U884">
            <v>192452000</v>
          </cell>
        </row>
        <row r="885">
          <cell r="H885" t="str">
            <v>REHABILITASI BPA KAMPUNG DURIAN DESA SUNGAI MANAU</v>
          </cell>
          <cell r="I885" t="str">
            <v>04.14.02.04.05</v>
          </cell>
          <cell r="O885" t="str">
            <v>SUNGAI MANAU</v>
          </cell>
          <cell r="P885">
            <v>2017</v>
          </cell>
          <cell r="T885" t="str">
            <v>APBD</v>
          </cell>
          <cell r="U885">
            <v>199341000</v>
          </cell>
        </row>
        <row r="886">
          <cell r="H886" t="str">
            <v>REHABILITASI CEK DAM DESA SUKARAJA</v>
          </cell>
          <cell r="I886" t="str">
            <v>04.14.04.05.06</v>
          </cell>
          <cell r="O886" t="str">
            <v>SUKARAJA</v>
          </cell>
          <cell r="P886">
            <v>2017</v>
          </cell>
          <cell r="T886" t="str">
            <v>APBD</v>
          </cell>
          <cell r="U886">
            <v>199372000</v>
          </cell>
        </row>
        <row r="887">
          <cell r="H887" t="str">
            <v>PEMBANGUNAN SALURAN DRAINASE DESA SUNGAI MANAU</v>
          </cell>
          <cell r="I887" t="str">
            <v>04.14.02.04.05</v>
          </cell>
          <cell r="O887" t="str">
            <v>SUNGAI MANAU</v>
          </cell>
          <cell r="P887">
            <v>2018</v>
          </cell>
          <cell r="T887" t="str">
            <v>APBD</v>
          </cell>
          <cell r="U887">
            <v>306438000</v>
          </cell>
        </row>
        <row r="888">
          <cell r="H888" t="str">
            <v>DRAINASE JALAN DESA SUNGAI KUNING</v>
          </cell>
          <cell r="I888" t="str">
            <v>04.14.02.04.05</v>
          </cell>
          <cell r="O888" t="str">
            <v>SUNGAI KUNING</v>
          </cell>
          <cell r="P888">
            <v>2018</v>
          </cell>
          <cell r="T888" t="str">
            <v>APBD</v>
          </cell>
          <cell r="U888">
            <v>195017900</v>
          </cell>
        </row>
        <row r="889">
          <cell r="H889" t="str">
            <v xml:space="preserve"> DRAINASE JALAN LINGKAR KOPAH</v>
          </cell>
          <cell r="I889" t="str">
            <v>04.14.02.04.05</v>
          </cell>
          <cell r="O889" t="str">
            <v>JALAN LINGKAR KOPAH</v>
          </cell>
          <cell r="P889">
            <v>2018</v>
          </cell>
          <cell r="T889" t="str">
            <v>APBD</v>
          </cell>
          <cell r="U889">
            <v>194877555</v>
          </cell>
        </row>
        <row r="890">
          <cell r="H890" t="str">
            <v>SALURAN DRAINASE SUNGAI SINAMBEK (TUGU CERANO)</v>
          </cell>
          <cell r="I890" t="str">
            <v>04.14.02.04.05</v>
          </cell>
          <cell r="O890" t="str">
            <v>SUNGAI SINAMBEK (TUGU CERANO)</v>
          </cell>
          <cell r="P890">
            <v>2018</v>
          </cell>
          <cell r="T890" t="str">
            <v>APBD</v>
          </cell>
          <cell r="U890">
            <v>196750000</v>
          </cell>
        </row>
        <row r="891">
          <cell r="H891" t="str">
            <v>DRAINASE DARI EMBUNG PEMDA KE SUNGAI SINAMBEK</v>
          </cell>
          <cell r="I891" t="str">
            <v>04.14.02.04.05</v>
          </cell>
          <cell r="O891" t="str">
            <v>EMBUNG PEMDA KE SUNGAI SINAMBEK</v>
          </cell>
          <cell r="P891">
            <v>2018</v>
          </cell>
          <cell r="T891" t="str">
            <v>APBD</v>
          </cell>
          <cell r="U891">
            <v>197460000</v>
          </cell>
        </row>
        <row r="892">
          <cell r="H892" t="str">
            <v>LOANING SUNGAI JAO KEL. SIMPANG TIGA</v>
          </cell>
          <cell r="I892" t="str">
            <v>04.14.04.05.04</v>
          </cell>
          <cell r="O892" t="str">
            <v>SUNGAI JAO KEL. SIMPANG TIGA</v>
          </cell>
          <cell r="P892">
            <v>2018</v>
          </cell>
          <cell r="T892" t="str">
            <v>APBD</v>
          </cell>
          <cell r="U892">
            <v>197590000</v>
          </cell>
        </row>
        <row r="893">
          <cell r="H893" t="str">
            <v>LOANING SUNGAI MESJID DESA MUARO TOMBANG</v>
          </cell>
          <cell r="I893" t="str">
            <v>04.14.04.05.04</v>
          </cell>
          <cell r="O893" t="str">
            <v>SUNGAI MESJID DESA MUARO TOMBANG</v>
          </cell>
          <cell r="P893">
            <v>2018</v>
          </cell>
          <cell r="T893" t="str">
            <v>APBD</v>
          </cell>
          <cell r="U893">
            <v>197585000</v>
          </cell>
        </row>
        <row r="894">
          <cell r="H894" t="str">
            <v>LOANING SUNGAI JERING KEL. SIMPANG TIGA</v>
          </cell>
          <cell r="I894" t="str">
            <v>04.14.04.05.04</v>
          </cell>
          <cell r="O894" t="str">
            <v>SUNGAI JERING KEL. SIMPANG TIGA</v>
          </cell>
          <cell r="P894">
            <v>2018</v>
          </cell>
          <cell r="T894" t="str">
            <v>APBD</v>
          </cell>
          <cell r="U894">
            <v>197620000</v>
          </cell>
        </row>
        <row r="895">
          <cell r="H895" t="str">
            <v>LOANING SUNGAI GERINGGING DESA GERINGGING BARU</v>
          </cell>
          <cell r="I895" t="str">
            <v>04.14.04.05.04</v>
          </cell>
          <cell r="O895" t="str">
            <v>SUNGAI GERINGGING DESA GERINGGING BARU</v>
          </cell>
          <cell r="P895">
            <v>2018</v>
          </cell>
          <cell r="T895" t="str">
            <v>APBD</v>
          </cell>
          <cell r="U895">
            <v>197600000</v>
          </cell>
        </row>
        <row r="896">
          <cell r="H896" t="str">
            <v xml:space="preserve"> LOANING SUNGAI NANUN DESA BERINGIN</v>
          </cell>
          <cell r="I896" t="str">
            <v>04.14.04.05.04</v>
          </cell>
          <cell r="O896" t="str">
            <v>SUNGAI NANUN DESA BERINGIN</v>
          </cell>
          <cell r="P896">
            <v>2018</v>
          </cell>
          <cell r="T896" t="str">
            <v>APBD</v>
          </cell>
          <cell r="U896">
            <v>197150000</v>
          </cell>
        </row>
        <row r="897">
          <cell r="H897" t="str">
            <v>TURAP PENAHAN TEBING SUNGAI KUANTAN DAN TRIBUN UTAMA GELANGGANG PACU JALUR TEPIAN PANTAI DESA LUBUK TERENTANG</v>
          </cell>
          <cell r="I897" t="str">
            <v>04.14.04.05.08</v>
          </cell>
          <cell r="O897" t="str">
            <v>GELANGGANG PACU JALUR TEPIAN PANTAI DESA LUBUK TERENTANG</v>
          </cell>
          <cell r="P897">
            <v>2018</v>
          </cell>
          <cell r="T897" t="str">
            <v>APBD</v>
          </cell>
          <cell r="U897">
            <v>1765249000</v>
          </cell>
        </row>
        <row r="898">
          <cell r="H898" t="str">
            <v>TURAP PENAHAN TEBING SUNGAI KUANTAN DAN TRIBUN UTAMA GELANGGANG PACU JALUR TEPIAN PINCURAN SATI BENAI</v>
          </cell>
          <cell r="I898" t="str">
            <v>04.14.04.05.08</v>
          </cell>
          <cell r="O898" t="str">
            <v>GELANGGANG PACU JALUR TEPIAN PINCURAN SATI BENAI</v>
          </cell>
          <cell r="P898">
            <v>2018</v>
          </cell>
          <cell r="T898" t="str">
            <v>APBD</v>
          </cell>
          <cell r="U898">
            <v>1906019000</v>
          </cell>
        </row>
        <row r="899">
          <cell r="H899" t="str">
            <v>TURAP PENAHAN TEBING SUNGAI KUANTAN DAN TRIBUN UTAMA GELANGGANG PACU JALUR TEPIAN H. SAIDINA ALI LUBUK JAMBI</v>
          </cell>
          <cell r="I899" t="str">
            <v>04.14.04.05.08</v>
          </cell>
          <cell r="O899" t="str">
            <v>GELANGGANG PACU JALUR TEPIAN H. SAIDINA ALI LUBUK JAMBI</v>
          </cell>
          <cell r="P899">
            <v>2018</v>
          </cell>
          <cell r="T899" t="str">
            <v>APBD</v>
          </cell>
          <cell r="U899">
            <v>1667398225</v>
          </cell>
        </row>
        <row r="900">
          <cell r="H900" t="str">
            <v>BRONJONG PENAHAN TEBING KELURAHAN PASAR BARU BASERAH</v>
          </cell>
          <cell r="I900" t="str">
            <v>04.14.04.05.08</v>
          </cell>
          <cell r="O900" t="str">
            <v>KELURAHAN PASAR BARU BASERAH</v>
          </cell>
          <cell r="P900">
            <v>2018</v>
          </cell>
          <cell r="T900" t="str">
            <v>APBD</v>
          </cell>
          <cell r="U900">
            <v>197475000</v>
          </cell>
        </row>
        <row r="901">
          <cell r="H901" t="str">
            <v>BRONJONG PENAHAN TEBING SUNGAI TOAR</v>
          </cell>
          <cell r="I901" t="str">
            <v>04.14.04.05.08</v>
          </cell>
          <cell r="O901" t="str">
            <v>SUNGAI TOAR</v>
          </cell>
          <cell r="P901">
            <v>2018</v>
          </cell>
          <cell r="T901" t="str">
            <v>APBD</v>
          </cell>
          <cell r="U901">
            <v>197500000</v>
          </cell>
        </row>
        <row r="902">
          <cell r="H902" t="str">
            <v>BRONJONG PENAHAN TEBING SUNGAI SINGINGI KEL. MUARA LEMBU</v>
          </cell>
          <cell r="I902" t="str">
            <v>04.14.04.05.08</v>
          </cell>
          <cell r="O902" t="str">
            <v>SUNGAI SINGINGI KEL. MUARA LEMBU</v>
          </cell>
          <cell r="P902">
            <v>2018</v>
          </cell>
          <cell r="T902" t="str">
            <v>APBD</v>
          </cell>
          <cell r="U902">
            <v>197525000</v>
          </cell>
        </row>
        <row r="903">
          <cell r="H903" t="str">
            <v>BRONJONG DAN NORMALISASI SUNGAI KLESOT DESA PASIR MAS</v>
          </cell>
          <cell r="I903" t="str">
            <v>04.14.04.05.08</v>
          </cell>
          <cell r="O903" t="str">
            <v>SUNGAI KLESOT DESA PASIR MAS</v>
          </cell>
          <cell r="P903">
            <v>2018</v>
          </cell>
          <cell r="T903" t="str">
            <v>APBD</v>
          </cell>
          <cell r="U903">
            <v>197450000</v>
          </cell>
        </row>
        <row r="904">
          <cell r="H904" t="str">
            <v xml:space="preserve"> BRONJONG SUNGAI MAKAM DESA LANGSAT HULU</v>
          </cell>
          <cell r="I904" t="str">
            <v>04.14.04.05.08</v>
          </cell>
          <cell r="O904" t="str">
            <v>SUNGAI MAKAM DESA LANGSAT HULU</v>
          </cell>
          <cell r="P904">
            <v>2018</v>
          </cell>
          <cell r="T904" t="str">
            <v>APBD</v>
          </cell>
          <cell r="U904">
            <v>197620000</v>
          </cell>
        </row>
        <row r="905">
          <cell r="H905" t="str">
            <v>BRONJONG PENAHAN TEBING SUNGAI LIBUAI DUSUN PENGHIJAUAN DESA PASAR BARU PANGEAN</v>
          </cell>
          <cell r="I905" t="str">
            <v>04.14.04.05.08</v>
          </cell>
          <cell r="O905" t="str">
            <v>SUNGAI LIBUAI DUSUN PENGHIJAUAN DESA PASAR BARU PANGEAN</v>
          </cell>
          <cell r="P905">
            <v>2018</v>
          </cell>
          <cell r="T905" t="str">
            <v>APBD</v>
          </cell>
          <cell r="U905">
            <v>197450000</v>
          </cell>
        </row>
        <row r="906">
          <cell r="H906" t="str">
            <v>TURAP PENAHAN TEBING SUNGAI KUANTAN DAN DERMAGA OBJEK WISATA AIR TERJUN TUJUH TINGKAT BATANG KOBAN</v>
          </cell>
          <cell r="I906" t="str">
            <v>04.14.04.05.08</v>
          </cell>
          <cell r="O906" t="str">
            <v>DERMAGA OBJEK WISATA AIR TERJUN TUJUH TINGKAT BATANG KOBAN</v>
          </cell>
          <cell r="P906">
            <v>2018</v>
          </cell>
          <cell r="T906" t="str">
            <v>APBD</v>
          </cell>
          <cell r="U906">
            <v>1904605999</v>
          </cell>
        </row>
        <row r="907">
          <cell r="H907" t="str">
            <v>BRONJONG SUNGAI ALAHAN DESA KOTO LUBUK JAMBI</v>
          </cell>
          <cell r="I907" t="str">
            <v>04.14.04.05.08</v>
          </cell>
          <cell r="O907" t="str">
            <v>SUNGAI ALAHAN DESA KOTO LUBUK JAMBI</v>
          </cell>
          <cell r="P907">
            <v>2018</v>
          </cell>
          <cell r="T907" t="str">
            <v>APBD</v>
          </cell>
          <cell r="U907">
            <v>197400000</v>
          </cell>
        </row>
        <row r="908">
          <cell r="H908" t="str">
            <v>PENAHAN TEBING SUNGAI MADUHUM DESA PULAU ARO</v>
          </cell>
          <cell r="I908" t="str">
            <v>04.14.04.05.08</v>
          </cell>
          <cell r="O908" t="str">
            <v>SUNGAI MADUHUM DESA PULAU ARO</v>
          </cell>
          <cell r="P908">
            <v>2018</v>
          </cell>
          <cell r="T908" t="str">
            <v>APBD</v>
          </cell>
          <cell r="U908">
            <v>197050000</v>
          </cell>
        </row>
        <row r="909">
          <cell r="H909" t="str">
            <v>JARINGAN IRIGASI DI BASERAH I</v>
          </cell>
          <cell r="I909" t="str">
            <v>04.14.01.01.04</v>
          </cell>
          <cell r="O909" t="str">
            <v>BASERAH I</v>
          </cell>
          <cell r="P909">
            <v>2018</v>
          </cell>
          <cell r="T909" t="str">
            <v>APBD</v>
          </cell>
          <cell r="U909">
            <v>394503000</v>
          </cell>
        </row>
        <row r="910">
          <cell r="H910" t="str">
            <v>JARINGAN IRIGASI DI BASERAH II</v>
          </cell>
          <cell r="I910" t="str">
            <v>04.14.01.01.04</v>
          </cell>
          <cell r="O910" t="str">
            <v>BASERAH II</v>
          </cell>
          <cell r="P910">
            <v>2018</v>
          </cell>
          <cell r="T910" t="str">
            <v>APBD</v>
          </cell>
          <cell r="U910">
            <v>395751000</v>
          </cell>
        </row>
        <row r="911">
          <cell r="H911" t="str">
            <v>REHABILITASI BPA DESA BANJAR GUNTUNG</v>
          </cell>
          <cell r="I911" t="str">
            <v>04.14.01.02.04</v>
          </cell>
          <cell r="O911" t="str">
            <v>BANJAR GUNTUNG</v>
          </cell>
          <cell r="P911">
            <v>2018</v>
          </cell>
          <cell r="T911" t="str">
            <v>APBD</v>
          </cell>
          <cell r="U911">
            <v>477488000</v>
          </cell>
        </row>
        <row r="912">
          <cell r="H912" t="str">
            <v>SALURAN PEMBUANG DAN REHABILITASI BPA DESA BANDAR ALAI</v>
          </cell>
          <cell r="I912" t="str">
            <v>04.14.01.02.04</v>
          </cell>
          <cell r="O912" t="str">
            <v>BANDAR ALAI</v>
          </cell>
          <cell r="P912">
            <v>2018</v>
          </cell>
          <cell r="T912" t="str">
            <v>APBD</v>
          </cell>
          <cell r="U912">
            <v>197625000</v>
          </cell>
        </row>
        <row r="913">
          <cell r="H913" t="str">
            <v>REHABILITASI BPA DESA TEBERAU PANJANG</v>
          </cell>
          <cell r="I913" t="str">
            <v>04.14.01.02.04</v>
          </cell>
          <cell r="O913" t="str">
            <v>TEBERAU PANJANG</v>
          </cell>
          <cell r="P913">
            <v>2018</v>
          </cell>
          <cell r="T913" t="str">
            <v>APBD</v>
          </cell>
          <cell r="U913">
            <v>197580000</v>
          </cell>
        </row>
        <row r="914">
          <cell r="H914" t="str">
            <v>PENINGKATAN JARINGAN IRIGASI DI PISANG BEREBUS</v>
          </cell>
          <cell r="I914" t="str">
            <v>04.14.01.01.04</v>
          </cell>
          <cell r="O914" t="str">
            <v>PISANG BEREBUS</v>
          </cell>
          <cell r="P914">
            <v>2018</v>
          </cell>
          <cell r="T914" t="str">
            <v>APBD</v>
          </cell>
          <cell r="U914">
            <v>197550000</v>
          </cell>
        </row>
        <row r="915">
          <cell r="H915" t="str">
            <v>PENINGKATAN JARINGAN IRIGASI DI PULAU ARO</v>
          </cell>
          <cell r="I915" t="str">
            <v>04.14.01.01.04</v>
          </cell>
          <cell r="O915" t="str">
            <v>PULAU ARO</v>
          </cell>
          <cell r="P915">
            <v>2018</v>
          </cell>
          <cell r="T915" t="str">
            <v>APBD</v>
          </cell>
          <cell r="U915">
            <v>197050000</v>
          </cell>
        </row>
        <row r="916">
          <cell r="H916" t="str">
            <v>REHABILITASI JARINGAN IRIGASI DI SEBERANG TALUK I</v>
          </cell>
          <cell r="I916" t="str">
            <v>04.14.01.01.04</v>
          </cell>
          <cell r="O916" t="str">
            <v>SEBERANG TALUK I</v>
          </cell>
          <cell r="P916">
            <v>2018</v>
          </cell>
          <cell r="T916" t="str">
            <v>APBD</v>
          </cell>
          <cell r="U916">
            <v>196450000</v>
          </cell>
        </row>
        <row r="917">
          <cell r="H917" t="str">
            <v>REHABILITASI JARINGAN IRIGASI DI KINALI</v>
          </cell>
          <cell r="I917" t="str">
            <v>04.14.01.01.04</v>
          </cell>
          <cell r="O917" t="str">
            <v>KINALI</v>
          </cell>
          <cell r="P917">
            <v>2018</v>
          </cell>
          <cell r="T917" t="str">
            <v>APBD</v>
          </cell>
          <cell r="U917">
            <v>197550000</v>
          </cell>
        </row>
        <row r="918">
          <cell r="H918" t="str">
            <v>REHABILITASI JARINGAN IRIGASI DI SENTAJO I</v>
          </cell>
          <cell r="I918" t="str">
            <v>04.14.01.01.04</v>
          </cell>
          <cell r="O918" t="str">
            <v>SENTAJO I</v>
          </cell>
          <cell r="P918">
            <v>2018</v>
          </cell>
          <cell r="T918" t="str">
            <v>APBD</v>
          </cell>
          <cell r="U918">
            <v>197625000</v>
          </cell>
        </row>
        <row r="919">
          <cell r="H919" t="str">
            <v>PENINGKATAN JARINGAN IRIGASI DI LUBUK AMBACANG II (DAK)</v>
          </cell>
          <cell r="I919" t="str">
            <v>04.14.01.01.04</v>
          </cell>
          <cell r="O919" t="str">
            <v>LUBUK AMBACANG II</v>
          </cell>
          <cell r="P919">
            <v>2018</v>
          </cell>
          <cell r="T919" t="str">
            <v>APBD</v>
          </cell>
          <cell r="U919">
            <v>3272375000</v>
          </cell>
        </row>
        <row r="920">
          <cell r="H920" t="str">
            <v>REHABILITASI CEK DAM SEI.SIRIH</v>
          </cell>
          <cell r="I920" t="str">
            <v>04.14.04.05.06</v>
          </cell>
          <cell r="O920" t="str">
            <v>SEI.SIRIH</v>
          </cell>
          <cell r="P920">
            <v>2018</v>
          </cell>
          <cell r="T920" t="str">
            <v>APBD</v>
          </cell>
          <cell r="U920">
            <v>197590000</v>
          </cell>
        </row>
        <row r="921">
          <cell r="H921" t="str">
            <v>PENGAMAN TEBING SUNGAI LOGAS</v>
          </cell>
          <cell r="I921" t="str">
            <v>04.14.04.05.08</v>
          </cell>
          <cell r="O921" t="str">
            <v>SUNGAI LOGAS</v>
          </cell>
          <cell r="P921">
            <v>2018</v>
          </cell>
          <cell r="T921" t="str">
            <v>APBD</v>
          </cell>
          <cell r="U921">
            <v>197570000</v>
          </cell>
        </row>
        <row r="922">
          <cell r="H922" t="str">
            <v>NORMALISASI SUNGAI LINTANG SINAMBEK - MUARO SENTAJO KECAMATAN SENTAJO RAYA</v>
          </cell>
          <cell r="I922" t="str">
            <v>04.14.04.05.01</v>
          </cell>
          <cell r="O922" t="str">
            <v>SINAMBEK - MUARO SENTAJO</v>
          </cell>
          <cell r="P922">
            <v>2018</v>
          </cell>
          <cell r="T922" t="str">
            <v>APBD</v>
          </cell>
          <cell r="U922">
            <v>196850000</v>
          </cell>
        </row>
        <row r="923">
          <cell r="H923" t="str">
            <v/>
          </cell>
        </row>
        <row r="924">
          <cell r="G924" t="str">
            <v>1.4.3</v>
          </cell>
          <cell r="H924" t="str">
            <v>INSTALASI</v>
          </cell>
          <cell r="U924">
            <v>889466700.18037653</v>
          </cell>
        </row>
        <row r="925">
          <cell r="F925" t="str">
            <v>4.15.06</v>
          </cell>
          <cell r="H925" t="str">
            <v>INSTALASI LISTRIK</v>
          </cell>
          <cell r="P925">
            <v>2011</v>
          </cell>
          <cell r="T925" t="str">
            <v>APBD</v>
          </cell>
          <cell r="U925">
            <v>14872500</v>
          </cell>
        </row>
        <row r="926">
          <cell r="F926" t="str">
            <v>4.15.06</v>
          </cell>
          <cell r="H926" t="str">
            <v>INSTALASI LISTRIK</v>
          </cell>
          <cell r="P926">
            <v>2012</v>
          </cell>
          <cell r="T926" t="str">
            <v>APBD</v>
          </cell>
          <cell r="U926">
            <v>97700000</v>
          </cell>
        </row>
        <row r="927">
          <cell r="F927" t="str">
            <v>4.15.06</v>
          </cell>
          <cell r="H927" t="str">
            <v>INSTALASI LISTRIK</v>
          </cell>
          <cell r="P927">
            <v>2012</v>
          </cell>
          <cell r="T927" t="str">
            <v>APBD</v>
          </cell>
          <cell r="U927">
            <v>98837000</v>
          </cell>
        </row>
        <row r="928">
          <cell r="F928" t="str">
            <v>4.15.06</v>
          </cell>
          <cell r="H928" t="str">
            <v>INSTALASI LISTRIK</v>
          </cell>
          <cell r="P928">
            <v>2012</v>
          </cell>
          <cell r="T928" t="str">
            <v>APBD</v>
          </cell>
          <cell r="U928">
            <v>98808000</v>
          </cell>
        </row>
        <row r="929">
          <cell r="F929" t="str">
            <v>4.15.06</v>
          </cell>
          <cell r="H929" t="str">
            <v>INSTALASI LISTRIK</v>
          </cell>
          <cell r="P929">
            <v>2012</v>
          </cell>
          <cell r="T929" t="str">
            <v>APBD</v>
          </cell>
          <cell r="U929">
            <v>99133000</v>
          </cell>
        </row>
        <row r="930">
          <cell r="F930" t="str">
            <v>4.15.06</v>
          </cell>
          <cell r="H930" t="str">
            <v>INSTALASI LISTRIK</v>
          </cell>
          <cell r="P930">
            <v>2013</v>
          </cell>
          <cell r="T930" t="str">
            <v>APBD</v>
          </cell>
          <cell r="U930">
            <v>85228200.18037653</v>
          </cell>
        </row>
        <row r="931">
          <cell r="F931" t="str">
            <v>4.15.06</v>
          </cell>
          <cell r="H931" t="str">
            <v xml:space="preserve">PENGADAAN DAN PEMASANGAN JARINGAN TM DAN TR + TRAVO SPLN UPTD PAB INUMAN </v>
          </cell>
          <cell r="P931">
            <v>2015</v>
          </cell>
          <cell r="T931" t="str">
            <v>APBD</v>
          </cell>
          <cell r="U931">
            <v>394888000</v>
          </cell>
        </row>
        <row r="934">
          <cell r="G934" t="str">
            <v>1.4.4</v>
          </cell>
          <cell r="H934" t="str">
            <v xml:space="preserve">JARINGAN </v>
          </cell>
          <cell r="U934">
            <v>54991004906.995781</v>
          </cell>
        </row>
        <row r="935">
          <cell r="F935" t="str">
            <v>4.16.01</v>
          </cell>
          <cell r="H935" t="str">
            <v>PENGADAAN KONSTRUKSI BENDUNGAN</v>
          </cell>
          <cell r="O935" t="str">
            <v>KUANSING</v>
          </cell>
          <cell r="P935">
            <v>2007</v>
          </cell>
          <cell r="T935" t="str">
            <v>APBD</v>
          </cell>
          <cell r="U935">
            <v>10790891754</v>
          </cell>
          <cell r="V935" t="str">
            <v>B</v>
          </cell>
        </row>
        <row r="936">
          <cell r="F936" t="str">
            <v>4.16.01</v>
          </cell>
          <cell r="H936" t="str">
            <v>PENGADAAN KONSTRUKSI ALIRAN SUNGAI</v>
          </cell>
          <cell r="I936" t="str">
            <v>04.16.01.01.05</v>
          </cell>
          <cell r="O936" t="str">
            <v>KUANSING</v>
          </cell>
          <cell r="P936">
            <v>2007</v>
          </cell>
          <cell r="T936" t="str">
            <v>APBD</v>
          </cell>
          <cell r="U936">
            <v>1519697850</v>
          </cell>
          <cell r="V936" t="str">
            <v>B</v>
          </cell>
        </row>
        <row r="937">
          <cell r="F937" t="str">
            <v>4.16.01</v>
          </cell>
          <cell r="H937" t="str">
            <v>PENGADAAN KONSTRUKSI JARINGAN IRIGASI</v>
          </cell>
          <cell r="I937" t="str">
            <v>04.16.01.01.05</v>
          </cell>
          <cell r="O937" t="str">
            <v>KUANSING</v>
          </cell>
          <cell r="P937">
            <v>2007</v>
          </cell>
          <cell r="T937" t="str">
            <v>APBD</v>
          </cell>
          <cell r="U937">
            <v>9817024325</v>
          </cell>
          <cell r="V937" t="str">
            <v>B</v>
          </cell>
        </row>
        <row r="938">
          <cell r="F938" t="str">
            <v>4.16.01</v>
          </cell>
          <cell r="H938" t="str">
            <v>PENGADAAN KONSTRUKSI JARINGAN IRIGASI (OPERASI DAN PEMELIHARAAN PENGAIRAN SEBANYAK 25 DI SE KAB. KUANTAN SINGINGI</v>
          </cell>
          <cell r="I938" t="str">
            <v>04.16.01.01.05</v>
          </cell>
          <cell r="O938" t="str">
            <v>KUANSING</v>
          </cell>
          <cell r="P938">
            <v>2007</v>
          </cell>
          <cell r="T938" t="str">
            <v>APBD</v>
          </cell>
          <cell r="U938">
            <v>2336767000</v>
          </cell>
          <cell r="V938" t="str">
            <v>B</v>
          </cell>
        </row>
        <row r="939">
          <cell r="F939" t="str">
            <v>4.16.01</v>
          </cell>
          <cell r="H939" t="str">
            <v>PENGADAAN KONSTRUKSI JARINGAN IRIGASI (REHABILITASI/ PEMELIHARAAN JARINGAN IRIGASI DI KEC. PANGEAN, BENAI, KUANTAN TENGAH DAN GUNUNG TOAR</v>
          </cell>
          <cell r="I939" t="str">
            <v>04.16.01.01.05</v>
          </cell>
          <cell r="O939" t="str">
            <v>KUANSING</v>
          </cell>
          <cell r="P939">
            <v>2007</v>
          </cell>
          <cell r="T939" t="str">
            <v>APBD</v>
          </cell>
          <cell r="U939">
            <v>1300003636.4000001</v>
          </cell>
          <cell r="V939" t="str">
            <v>B</v>
          </cell>
        </row>
        <row r="940">
          <cell r="F940" t="str">
            <v>4.16.01</v>
          </cell>
          <cell r="H940" t="str">
            <v>PENGADAAN KONSTRUKSI JARINGAN IRIGASI (REHABILITASI/ PEMELIHARAAN JARINGAN IRIGASI DI KEC. PANGEAN, BENAI, KUANTAN TENGAH DAN GUNUNG TOAR</v>
          </cell>
          <cell r="I940" t="str">
            <v>04.16.01.01.05</v>
          </cell>
          <cell r="O940" t="str">
            <v>KUANSING</v>
          </cell>
          <cell r="P940">
            <v>2007</v>
          </cell>
          <cell r="T940" t="str">
            <v>APBD</v>
          </cell>
          <cell r="U940">
            <v>130000363.59999999</v>
          </cell>
          <cell r="V940" t="str">
            <v>B</v>
          </cell>
        </row>
        <row r="941">
          <cell r="F941" t="str">
            <v>4.16.01</v>
          </cell>
          <cell r="H941" t="str">
            <v>PENGADAAN KONSTRUKSI JARINGAN IRIGASI (PEMELIHARAAN SALURAN IRIGASI DAN SUNGAI)</v>
          </cell>
          <cell r="I941" t="str">
            <v>04.16.01.01.05</v>
          </cell>
          <cell r="O941" t="str">
            <v>KUANSING</v>
          </cell>
          <cell r="P941">
            <v>2007</v>
          </cell>
          <cell r="T941" t="str">
            <v>APBD</v>
          </cell>
          <cell r="U941">
            <v>993901000</v>
          </cell>
          <cell r="V941" t="str">
            <v>B</v>
          </cell>
        </row>
        <row r="942">
          <cell r="F942" t="str">
            <v>4.16.01</v>
          </cell>
          <cell r="H942" t="str">
            <v>PENGADAAN KONSTRUKSI JARINGAN AIR BERSIH/AIR MINUM (PENGELOLAAN JARINGAN PIPA PVC/ WATER METER/POMPA AIR BERSIH KOMPLEK PERKANTORAN &amp; GEDUNG ABD. RAUF DALAM KONDISI TANGGAP DARURAT (SWAKELOLA)</v>
          </cell>
          <cell r="I942" t="str">
            <v>04.16.01.04.04</v>
          </cell>
          <cell r="O942" t="str">
            <v>KUANSING</v>
          </cell>
          <cell r="P942">
            <v>2007</v>
          </cell>
          <cell r="T942" t="str">
            <v>APBD</v>
          </cell>
          <cell r="U942">
            <v>474381180</v>
          </cell>
          <cell r="V942" t="str">
            <v>B</v>
          </cell>
        </row>
        <row r="943">
          <cell r="F943" t="str">
            <v>4.16.01</v>
          </cell>
          <cell r="H943" t="str">
            <v>PENGADAAN KONSTRUKSI SALURAN PEMBUANG AIR (DRAINASE DI KEC. KUANTAN TENGAH, BENAI, INUMAN, GUNUNG TOAR, SINGINGI HILIR, LOGAS TANAH DARAT)</v>
          </cell>
          <cell r="I943" t="str">
            <v>04.16.01.04.04</v>
          </cell>
          <cell r="O943" t="str">
            <v>KUANSING</v>
          </cell>
          <cell r="P943">
            <v>2007</v>
          </cell>
          <cell r="T943" t="str">
            <v>APBD</v>
          </cell>
          <cell r="U943">
            <v>2703573800</v>
          </cell>
          <cell r="V943" t="str">
            <v>B</v>
          </cell>
        </row>
        <row r="944">
          <cell r="F944" t="str">
            <v>4.16.01</v>
          </cell>
          <cell r="H944" t="str">
            <v>PENGADAAN KONSTRUKSI ALIRAN SUNGAI (PEMBANGUNAN DERMAGA PELELANGAN KARET DESA PANTAI)</v>
          </cell>
          <cell r="I944" t="str">
            <v>04.16.01.01.05</v>
          </cell>
          <cell r="O944" t="str">
            <v>KUANSING</v>
          </cell>
          <cell r="P944">
            <v>2007</v>
          </cell>
          <cell r="T944" t="str">
            <v>APBD</v>
          </cell>
          <cell r="U944">
            <v>44799000</v>
          </cell>
          <cell r="V944" t="str">
            <v>B</v>
          </cell>
        </row>
        <row r="945">
          <cell r="F945" t="str">
            <v>4.16.01</v>
          </cell>
          <cell r="H945" t="str">
            <v>PEMB. SALURAN AIR HUJAN PADA BANGUNAN KANTOR PARIWISATA, BPIPDL, PETERNAKAN DAN INFOKOM</v>
          </cell>
          <cell r="I945" t="str">
            <v>04.16.01.04.04</v>
          </cell>
          <cell r="O945" t="str">
            <v>KUANSING</v>
          </cell>
          <cell r="P945">
            <v>2008</v>
          </cell>
          <cell r="T945" t="str">
            <v>APBD</v>
          </cell>
          <cell r="U945">
            <v>387073802.91121233</v>
          </cell>
          <cell r="V945" t="str">
            <v>B</v>
          </cell>
        </row>
        <row r="946">
          <cell r="F946" t="str">
            <v>4.16.01</v>
          </cell>
          <cell r="H946" t="str">
            <v>PERLUASAN TEMPAT PARKIR KAWASAN WISATA DANAU KEBUN NOPI LB. JAMBI</v>
          </cell>
          <cell r="I946" t="str">
            <v>04.16.01.04.04</v>
          </cell>
          <cell r="O946" t="str">
            <v>KUANSING</v>
          </cell>
          <cell r="P946">
            <v>2008</v>
          </cell>
          <cell r="T946" t="str">
            <v>APBD</v>
          </cell>
          <cell r="U946">
            <v>993199090.17379224</v>
          </cell>
          <cell r="V946" t="str">
            <v>B</v>
          </cell>
        </row>
        <row r="947">
          <cell r="F947" t="str">
            <v>4.16.01</v>
          </cell>
          <cell r="H947" t="str">
            <v>PEMASANGAN BRONJONG SEI. ULO</v>
          </cell>
          <cell r="I947" t="str">
            <v>04.16.01.04.04</v>
          </cell>
          <cell r="O947" t="str">
            <v>KUANSING</v>
          </cell>
          <cell r="P947">
            <v>2008</v>
          </cell>
          <cell r="T947" t="str">
            <v>APBD</v>
          </cell>
          <cell r="U947">
            <v>254393659.82620782</v>
          </cell>
          <cell r="V947" t="str">
            <v>B</v>
          </cell>
        </row>
        <row r="948">
          <cell r="F948" t="str">
            <v>4.16.01</v>
          </cell>
          <cell r="H948" t="str">
            <v>PEMB. TURAP PENAHAN TEBING SEI. INDRAGIRI (PANCANG STAR) TELUK KUANTAN 100 M'</v>
          </cell>
          <cell r="I948" t="str">
            <v>04.16.01.04.04</v>
          </cell>
          <cell r="O948" t="str">
            <v>KUANSING</v>
          </cell>
          <cell r="P948">
            <v>2008</v>
          </cell>
          <cell r="T948" t="str">
            <v>APBD</v>
          </cell>
          <cell r="U948">
            <v>240015540</v>
          </cell>
          <cell r="V948" t="str">
            <v>B</v>
          </cell>
        </row>
        <row r="949">
          <cell r="F949" t="str">
            <v>4.16.01</v>
          </cell>
          <cell r="H949" t="str">
            <v>PEMBANGUNAN TALUD SEI. GEMURUH TELUK KUANTAN 450 M'</v>
          </cell>
          <cell r="I949" t="str">
            <v>04.16.01.04.04</v>
          </cell>
          <cell r="O949" t="str">
            <v>KUANSING</v>
          </cell>
          <cell r="P949">
            <v>2008</v>
          </cell>
          <cell r="T949" t="str">
            <v>APBD</v>
          </cell>
          <cell r="U949">
            <v>162000000</v>
          </cell>
          <cell r="V949" t="str">
            <v>B</v>
          </cell>
        </row>
        <row r="950">
          <cell r="F950" t="str">
            <v>4.16.01</v>
          </cell>
          <cell r="H950" t="str">
            <v>NORMALISASI SUNGAI LIMANGAN</v>
          </cell>
          <cell r="I950" t="str">
            <v>04.16.01.01.05</v>
          </cell>
          <cell r="O950" t="str">
            <v>SINGINGI</v>
          </cell>
          <cell r="P950">
            <v>2008</v>
          </cell>
          <cell r="T950" t="str">
            <v>APBD</v>
          </cell>
          <cell r="U950">
            <v>133560660.74659312</v>
          </cell>
          <cell r="V950" t="str">
            <v>B</v>
          </cell>
        </row>
        <row r="951">
          <cell r="F951" t="str">
            <v>4.16.01</v>
          </cell>
          <cell r="H951" t="str">
            <v>NORMALISASI SEI. MUARO TOMBANG</v>
          </cell>
          <cell r="I951" t="str">
            <v>04.16.01.01.05</v>
          </cell>
          <cell r="O951" t="str">
            <v>KUANTAN MUDIK</v>
          </cell>
          <cell r="P951">
            <v>2008</v>
          </cell>
          <cell r="T951" t="str">
            <v>APBD</v>
          </cell>
          <cell r="U951">
            <v>133367239.25340688</v>
          </cell>
          <cell r="V951" t="str">
            <v>B</v>
          </cell>
        </row>
        <row r="952">
          <cell r="F952" t="str">
            <v>4.16.01</v>
          </cell>
          <cell r="H952" t="str">
            <v>PEMBUATAN BANGUNAN PENGATUR AIR DI PISANG BEREBUS</v>
          </cell>
          <cell r="I952" t="str">
            <v>04.16.01.01.05</v>
          </cell>
          <cell r="O952" t="str">
            <v>GUNUNG TOAR</v>
          </cell>
          <cell r="P952">
            <v>2008</v>
          </cell>
          <cell r="T952" t="str">
            <v>APBD</v>
          </cell>
          <cell r="U952">
            <v>266240349.76335436</v>
          </cell>
          <cell r="V952" t="str">
            <v>B</v>
          </cell>
        </row>
        <row r="953">
          <cell r="F953" t="str">
            <v>4.16.01</v>
          </cell>
          <cell r="H953" t="str">
            <v>PEMBUATAN SALURAN PASANGAN DI PKL. INDARUNG (40/60)</v>
          </cell>
          <cell r="I953" t="str">
            <v>04.16.01.01.05</v>
          </cell>
          <cell r="O953" t="str">
            <v>SINGINGI</v>
          </cell>
          <cell r="P953">
            <v>2008</v>
          </cell>
          <cell r="T953" t="str">
            <v>APBD</v>
          </cell>
          <cell r="U953">
            <v>391678610.4209711</v>
          </cell>
          <cell r="V953" t="str">
            <v>B</v>
          </cell>
        </row>
        <row r="954">
          <cell r="F954" t="str">
            <v>4.16.01</v>
          </cell>
          <cell r="H954" t="str">
            <v>PEMBUATAN BANGUNAN PENGATUR AIR DESA DANAU KOTO RAJO</v>
          </cell>
          <cell r="I954" t="str">
            <v>04.16.01.01.05</v>
          </cell>
          <cell r="O954" t="str">
            <v>KUANTAN HILIR</v>
          </cell>
          <cell r="P954">
            <v>2008</v>
          </cell>
          <cell r="T954" t="str">
            <v>APBD</v>
          </cell>
          <cell r="U954">
            <v>78630016.685688838</v>
          </cell>
          <cell r="V954" t="str">
            <v>B</v>
          </cell>
        </row>
        <row r="955">
          <cell r="F955" t="str">
            <v>4.16.01</v>
          </cell>
          <cell r="H955" t="str">
            <v>PEMBERSIHAN GENANGAN &amp; LOANING BENDUNG ID PERHENTIAN LUAS</v>
          </cell>
          <cell r="I955" t="str">
            <v>04.16.01.01.05</v>
          </cell>
          <cell r="O955" t="str">
            <v>LOGAS TANAH DARAT'</v>
          </cell>
          <cell r="P955">
            <v>2008</v>
          </cell>
          <cell r="T955" t="str">
            <v>APBD</v>
          </cell>
          <cell r="U955">
            <v>162801023.12998566</v>
          </cell>
          <cell r="V955" t="str">
            <v>B</v>
          </cell>
        </row>
        <row r="956">
          <cell r="F956" t="str">
            <v>4.16.01</v>
          </cell>
          <cell r="H956" t="str">
            <v>PENGADAAN KONSTRUKSI JARINGAN IRIGASI</v>
          </cell>
          <cell r="I956" t="str">
            <v>04.16.01.01.05</v>
          </cell>
          <cell r="O956" t="str">
            <v/>
          </cell>
          <cell r="P956">
            <v>2008</v>
          </cell>
          <cell r="T956" t="str">
            <v>APBD</v>
          </cell>
          <cell r="U956">
            <v>1346900000</v>
          </cell>
        </row>
        <row r="957">
          <cell r="F957" t="str">
            <v>4.16.01</v>
          </cell>
          <cell r="H957" t="str">
            <v>REHABILITASI BENDUNG DI LB. AMBACANG II</v>
          </cell>
          <cell r="I957" t="str">
            <v>04.16.01.01.05</v>
          </cell>
          <cell r="O957" t="str">
            <v>HULU KUANTAN</v>
          </cell>
          <cell r="P957">
            <v>2008</v>
          </cell>
          <cell r="T957" t="str">
            <v>APBD</v>
          </cell>
          <cell r="U957">
            <v>103501800</v>
          </cell>
          <cell r="V957" t="str">
            <v>B</v>
          </cell>
        </row>
        <row r="958">
          <cell r="F958" t="str">
            <v>4.16.01</v>
          </cell>
          <cell r="H958" t="str">
            <v>REHABILITASI BENDUNG DI RUMBIO TALUK</v>
          </cell>
          <cell r="I958" t="str">
            <v>04.16.01.01.05</v>
          </cell>
          <cell r="O958" t="str">
            <v>KUANTAN TENGAH</v>
          </cell>
          <cell r="P958">
            <v>2008</v>
          </cell>
          <cell r="T958" t="str">
            <v>APBD</v>
          </cell>
          <cell r="U958">
            <v>126169200</v>
          </cell>
          <cell r="V958" t="str">
            <v>B</v>
          </cell>
        </row>
        <row r="959">
          <cell r="F959" t="str">
            <v>4.16.01</v>
          </cell>
          <cell r="H959" t="str">
            <v>REHABILITASI SALURAN PASANGAN DI BASERAH I</v>
          </cell>
          <cell r="I959" t="str">
            <v>04.16.01.01.05</v>
          </cell>
          <cell r="O959" t="str">
            <v>KUANTAN HILIR</v>
          </cell>
          <cell r="P959">
            <v>2008</v>
          </cell>
          <cell r="T959" t="str">
            <v>APBD</v>
          </cell>
          <cell r="U959">
            <v>166466700</v>
          </cell>
          <cell r="V959" t="str">
            <v>B</v>
          </cell>
        </row>
        <row r="960">
          <cell r="F960" t="str">
            <v>4.16.01</v>
          </cell>
          <cell r="H960" t="str">
            <v>REHABILITASI SALURAN PASANGAN DI SENTAJO II</v>
          </cell>
          <cell r="I960" t="str">
            <v>04.16.01.01.05</v>
          </cell>
          <cell r="O960" t="str">
            <v>KUANTAN TENGAH</v>
          </cell>
          <cell r="P960">
            <v>2008</v>
          </cell>
          <cell r="T960" t="str">
            <v>APBD</v>
          </cell>
          <cell r="U960">
            <v>103188000</v>
          </cell>
          <cell r="V960" t="str">
            <v>B</v>
          </cell>
        </row>
        <row r="961">
          <cell r="F961" t="str">
            <v>4.16.01</v>
          </cell>
          <cell r="H961" t="str">
            <v>REHABILITASI BANGUNAN BENDUNG ID GUNUNG KESIANGAN</v>
          </cell>
          <cell r="I961" t="str">
            <v>04.16.01.01.05</v>
          </cell>
          <cell r="O961" t="str">
            <v>GUNUNG KESIANGAN</v>
          </cell>
          <cell r="P961">
            <v>2008</v>
          </cell>
          <cell r="T961" t="str">
            <v>APBD</v>
          </cell>
          <cell r="U961">
            <v>170169300</v>
          </cell>
          <cell r="V961" t="str">
            <v>B</v>
          </cell>
        </row>
        <row r="962">
          <cell r="F962" t="str">
            <v>4.16.01</v>
          </cell>
          <cell r="H962" t="str">
            <v>REHABILITASI SALURAN PASANGAN DI KINALI</v>
          </cell>
          <cell r="I962" t="str">
            <v>04.16.01.01.05</v>
          </cell>
          <cell r="O962" t="str">
            <v>KUANTAN MUDIK</v>
          </cell>
          <cell r="P962">
            <v>2008</v>
          </cell>
          <cell r="T962" t="str">
            <v>APBD</v>
          </cell>
          <cell r="U962">
            <v>88200000</v>
          </cell>
          <cell r="V962" t="str">
            <v>B</v>
          </cell>
        </row>
        <row r="963">
          <cell r="F963" t="str">
            <v>4.16.01</v>
          </cell>
          <cell r="H963" t="str">
            <v>PENINGKATAN SALURAN IRIGASI DI SEBERANG GUNUNG</v>
          </cell>
          <cell r="I963" t="str">
            <v>04.16.01.01.05</v>
          </cell>
          <cell r="O963" t="str">
            <v>GUNUNG TOAR</v>
          </cell>
          <cell r="P963">
            <v>2008</v>
          </cell>
          <cell r="T963" t="str">
            <v>APBD</v>
          </cell>
          <cell r="U963">
            <v>103501800</v>
          </cell>
          <cell r="V963" t="str">
            <v>B</v>
          </cell>
        </row>
        <row r="964">
          <cell r="F964" t="str">
            <v>4.16.01</v>
          </cell>
          <cell r="H964" t="str">
            <v>PENINGKATAN SALURAN IRIGASI ID GUNUNG KESIANGAN</v>
          </cell>
          <cell r="I964" t="str">
            <v>04.16.01.01.05</v>
          </cell>
          <cell r="O964" t="str">
            <v>GUNUNG KESIANGAN</v>
          </cell>
          <cell r="P964">
            <v>2008</v>
          </cell>
          <cell r="T964" t="str">
            <v>APBD</v>
          </cell>
          <cell r="U964">
            <v>100798200</v>
          </cell>
          <cell r="V964" t="str">
            <v>B</v>
          </cell>
        </row>
        <row r="965">
          <cell r="F965" t="str">
            <v>4.16.01</v>
          </cell>
          <cell r="H965" t="str">
            <v>PENINGKATAN SALURAN IRIGASI DI SEI. PAING</v>
          </cell>
          <cell r="I965" t="str">
            <v>04.16.01.01.05</v>
          </cell>
          <cell r="O965" t="str">
            <v>KUANTAN TENGAH</v>
          </cell>
          <cell r="P965">
            <v>2008</v>
          </cell>
          <cell r="T965" t="str">
            <v>APBD</v>
          </cell>
          <cell r="U965">
            <v>99850500</v>
          </cell>
          <cell r="V965" t="str">
            <v>B</v>
          </cell>
        </row>
        <row r="966">
          <cell r="F966" t="str">
            <v>4.16.01</v>
          </cell>
          <cell r="H966" t="str">
            <v>PENINGKATAN SALURAN IRIGASI DI BASERAH II</v>
          </cell>
          <cell r="I966" t="str">
            <v>04.16.01.01.05</v>
          </cell>
          <cell r="O966" t="str">
            <v>KUANTAN HILIR</v>
          </cell>
          <cell r="P966">
            <v>2008</v>
          </cell>
          <cell r="T966" t="str">
            <v>APBD</v>
          </cell>
          <cell r="U966">
            <v>155017800</v>
          </cell>
          <cell r="V966" t="str">
            <v>B</v>
          </cell>
        </row>
        <row r="967">
          <cell r="F967" t="str">
            <v>4.16.01</v>
          </cell>
          <cell r="H967" t="str">
            <v>REHABILITASI BENDUNG DI LB. AMBACANG II</v>
          </cell>
          <cell r="I967" t="str">
            <v>04.16.01.01.05</v>
          </cell>
          <cell r="O967" t="str">
            <v>HULU KUANTAN</v>
          </cell>
          <cell r="P967">
            <v>2008</v>
          </cell>
          <cell r="T967" t="str">
            <v>APBD</v>
          </cell>
          <cell r="U967">
            <v>11500000</v>
          </cell>
          <cell r="V967" t="str">
            <v>B</v>
          </cell>
        </row>
        <row r="968">
          <cell r="F968" t="str">
            <v>4.16.01</v>
          </cell>
          <cell r="H968" t="str">
            <v>REHABILITASI BENDUNG DI RUMBIO TALUK</v>
          </cell>
          <cell r="I968" t="str">
            <v>04.16.01.01.05</v>
          </cell>
          <cell r="O968" t="str">
            <v>KUANTAN TENGAH</v>
          </cell>
          <cell r="P968">
            <v>2008</v>
          </cell>
          <cell r="T968" t="str">
            <v>APBD</v>
          </cell>
          <cell r="U968">
            <v>14018800</v>
          </cell>
          <cell r="V968" t="str">
            <v>B</v>
          </cell>
        </row>
        <row r="969">
          <cell r="F969" t="str">
            <v>4.16.01</v>
          </cell>
          <cell r="H969" t="str">
            <v>REHABILITASI SALURAN PASANGAN DI BASERAH I</v>
          </cell>
          <cell r="I969" t="str">
            <v>04.16.01.01.05</v>
          </cell>
          <cell r="O969" t="str">
            <v>KUANTAN HILIR</v>
          </cell>
          <cell r="P969">
            <v>2008</v>
          </cell>
          <cell r="T969" t="str">
            <v>APBD</v>
          </cell>
          <cell r="U969">
            <v>18496300</v>
          </cell>
          <cell r="V969" t="str">
            <v>B</v>
          </cell>
        </row>
        <row r="970">
          <cell r="F970" t="str">
            <v>4.16.01</v>
          </cell>
          <cell r="H970" t="str">
            <v>REHABILITASI SALURAN PASANGAN DI SENTAJO II</v>
          </cell>
          <cell r="I970" t="str">
            <v>04.16.01.01.05</v>
          </cell>
          <cell r="O970" t="str">
            <v>KUANTAN TENGAH</v>
          </cell>
          <cell r="P970">
            <v>2008</v>
          </cell>
          <cell r="T970" t="str">
            <v>APBD</v>
          </cell>
          <cell r="U970">
            <v>11250000</v>
          </cell>
          <cell r="V970" t="str">
            <v>B</v>
          </cell>
        </row>
        <row r="971">
          <cell r="F971" t="str">
            <v>4.16.01</v>
          </cell>
          <cell r="H971" t="str">
            <v>REHABILITASI BANGUNAN BENDUNG ID GUNUNG KESIANGAN</v>
          </cell>
          <cell r="I971" t="str">
            <v>04.16.01.01.05</v>
          </cell>
          <cell r="O971" t="str">
            <v>GUNUNG KESIANGAN</v>
          </cell>
          <cell r="P971">
            <v>2008</v>
          </cell>
          <cell r="T971" t="str">
            <v>APBD</v>
          </cell>
          <cell r="U971">
            <v>18907700</v>
          </cell>
          <cell r="V971" t="str">
            <v>B</v>
          </cell>
        </row>
        <row r="972">
          <cell r="F972" t="str">
            <v>4.16.01</v>
          </cell>
          <cell r="H972" t="str">
            <v>REHABILITASI SALURAN PASANGAN DI KINALI</v>
          </cell>
          <cell r="I972" t="str">
            <v>04.16.01.01.05</v>
          </cell>
          <cell r="O972" t="str">
            <v>KUANTAN MUDIK</v>
          </cell>
          <cell r="P972">
            <v>2008</v>
          </cell>
          <cell r="T972" t="str">
            <v>APBD</v>
          </cell>
          <cell r="U972">
            <v>9800000</v>
          </cell>
          <cell r="V972" t="str">
            <v>B</v>
          </cell>
        </row>
        <row r="973">
          <cell r="F973" t="str">
            <v>4.16.01</v>
          </cell>
          <cell r="H973" t="str">
            <v>PENINGKATAN SALURAN IRIGASI DI SEBERANG GUNUNG</v>
          </cell>
          <cell r="I973" t="str">
            <v>04.16.01.01.05</v>
          </cell>
          <cell r="O973" t="str">
            <v>GUNUNG TOAR</v>
          </cell>
          <cell r="P973">
            <v>2008</v>
          </cell>
          <cell r="T973" t="str">
            <v>APBD</v>
          </cell>
          <cell r="U973">
            <v>11700000</v>
          </cell>
          <cell r="V973" t="str">
            <v>B</v>
          </cell>
        </row>
        <row r="974">
          <cell r="F974" t="str">
            <v>4.16.01</v>
          </cell>
          <cell r="H974" t="str">
            <v>PENINGKATAN SALURAN IRIGASI ID GUNUNG KESIANGAN</v>
          </cell>
          <cell r="I974" t="str">
            <v>04.16.01.01.05</v>
          </cell>
          <cell r="O974" t="str">
            <v>GUNUNG KESIANGAN</v>
          </cell>
          <cell r="P974">
            <v>2008</v>
          </cell>
          <cell r="T974" t="str">
            <v>APBD</v>
          </cell>
          <cell r="U974">
            <v>11000000</v>
          </cell>
          <cell r="V974" t="str">
            <v>B</v>
          </cell>
        </row>
        <row r="975">
          <cell r="F975" t="str">
            <v>4.16.01</v>
          </cell>
          <cell r="H975" t="str">
            <v>PENINGKATAN SALURAN IRIGASI DI SEI. PAING</v>
          </cell>
          <cell r="I975" t="str">
            <v>04.16.01.01.05</v>
          </cell>
          <cell r="O975" t="str">
            <v>KUANTAN TENGAH</v>
          </cell>
          <cell r="P975">
            <v>2008</v>
          </cell>
          <cell r="T975" t="str">
            <v>APBD</v>
          </cell>
          <cell r="U975">
            <v>11094500</v>
          </cell>
          <cell r="V975" t="str">
            <v>B</v>
          </cell>
        </row>
        <row r="976">
          <cell r="F976" t="str">
            <v>4.16.01</v>
          </cell>
          <cell r="H976" t="str">
            <v>PENINGKATAN SALURAN IRIGASI DI BASERAH II</v>
          </cell>
          <cell r="I976" t="str">
            <v>04.16.01.01.05</v>
          </cell>
          <cell r="O976" t="str">
            <v>KUANTAN HILIR</v>
          </cell>
          <cell r="P976">
            <v>2008</v>
          </cell>
          <cell r="T976" t="str">
            <v>APBD</v>
          </cell>
          <cell r="U976">
            <v>17224400</v>
          </cell>
          <cell r="V976" t="str">
            <v>B</v>
          </cell>
        </row>
        <row r="977">
          <cell r="F977" t="str">
            <v>4.16.01</v>
          </cell>
          <cell r="H977" t="str">
            <v>PENGADAAN KONSTRUKSI JARINGAN AIR BERSIH/AIR MINUM (KEGIATAN SARANA DAN PRASARANA AIR BERSIH DALAM KONDISI TANGGAP DARURAT)</v>
          </cell>
          <cell r="I977" t="str">
            <v>04.16.01.01.05</v>
          </cell>
          <cell r="O977" t="str">
            <v/>
          </cell>
          <cell r="P977">
            <v>2008</v>
          </cell>
          <cell r="T977" t="str">
            <v>APBD</v>
          </cell>
          <cell r="U977">
            <v>487790000</v>
          </cell>
        </row>
        <row r="978">
          <cell r="F978" t="str">
            <v>4.16.01</v>
          </cell>
          <cell r="H978" t="str">
            <v>PENGADAAN KONSTRUKSI BANGUNAN AIR (PEMBANGUNAN PAKET IPA DI KEC. CERENTI, DAN PANGEAN)</v>
          </cell>
          <cell r="I978" t="str">
            <v>04.16.01.01.05</v>
          </cell>
          <cell r="O978" t="str">
            <v/>
          </cell>
          <cell r="P978">
            <v>2008</v>
          </cell>
          <cell r="T978" t="str">
            <v>APBD</v>
          </cell>
          <cell r="U978">
            <v>2611532728</v>
          </cell>
        </row>
        <row r="979">
          <cell r="F979" t="str">
            <v>4.16.01</v>
          </cell>
          <cell r="H979" t="str">
            <v>PENGADAAN KONSTRUKSI JARINGAN AIR KOTOR (PEMBANGUNAN MCK DI KEC. CERENTI DAN PANGEAN)</v>
          </cell>
          <cell r="I979" t="str">
            <v>04.16.01.01.05</v>
          </cell>
          <cell r="O979" t="str">
            <v>CERENTI</v>
          </cell>
          <cell r="P979">
            <v>2008</v>
          </cell>
          <cell r="T979" t="str">
            <v>APBD</v>
          </cell>
          <cell r="U979">
            <v>278070909</v>
          </cell>
          <cell r="V979" t="str">
            <v>B</v>
          </cell>
        </row>
        <row r="980">
          <cell r="F980" t="str">
            <v>4.16.01</v>
          </cell>
          <cell r="H980" t="str">
            <v>PENGADAAN KONSTRUKSI BANGUNAN AIR (PEMBANGUNAN PAKET IPA DAN PERAWATAN INSTALASI PENGOLAHAN AIR SERTA OPTIMALISASI MESIN GENSET DI KEC. CERENTI, DAN PANGEAN)</v>
          </cell>
          <cell r="I980" t="str">
            <v>04.16.01.01.05</v>
          </cell>
          <cell r="O980" t="str">
            <v>CERENTI</v>
          </cell>
          <cell r="P980">
            <v>2008</v>
          </cell>
          <cell r="T980" t="str">
            <v>APBD</v>
          </cell>
          <cell r="U980">
            <v>261153272</v>
          </cell>
          <cell r="V980" t="str">
            <v>B</v>
          </cell>
        </row>
        <row r="981">
          <cell r="F981" t="str">
            <v>4.16.01</v>
          </cell>
          <cell r="H981" t="str">
            <v>PENGADAAN KONSTRUKSI JARINGAN AIR (PEMBANGUNAN SISTEM PRASARANA SANITASI 8 DESA DI KEC. CERENTI DAN PANGEAN)</v>
          </cell>
          <cell r="I981" t="str">
            <v>04.16.01.01.05</v>
          </cell>
          <cell r="O981" t="str">
            <v>CERENTI</v>
          </cell>
          <cell r="P981">
            <v>2008</v>
          </cell>
          <cell r="T981" t="str">
            <v>APBD</v>
          </cell>
          <cell r="U981">
            <v>27807091</v>
          </cell>
          <cell r="V981" t="str">
            <v>B</v>
          </cell>
        </row>
        <row r="982">
          <cell r="F982" t="str">
            <v>4.16.01</v>
          </cell>
          <cell r="H982" t="str">
            <v>PENGADAAN KONSTRUKSI JARINGAN AIR BERSIH/AIR MINUM (PENGADAAN DAN PEMASANGAN PIPA PVC SERTA KELENGKAPANNYA DAN WATER METER SAMBUNGAN RUMAH/ SR)</v>
          </cell>
          <cell r="I982" t="str">
            <v>04.16.01.01.05</v>
          </cell>
          <cell r="O982" t="str">
            <v/>
          </cell>
          <cell r="P982">
            <v>2008</v>
          </cell>
          <cell r="T982" t="str">
            <v>APBD</v>
          </cell>
          <cell r="U982">
            <v>1208559000</v>
          </cell>
        </row>
        <row r="983">
          <cell r="F983" t="str">
            <v>4.16.01</v>
          </cell>
          <cell r="H983" t="str">
            <v>PENGADAAN KONSTRUKSI JARINGAN AIR KOTOR (PEMBANGUNAN MCK DI 8 DESA KEC. INUMAN)</v>
          </cell>
          <cell r="I983" t="str">
            <v>04.16.01.01.05</v>
          </cell>
          <cell r="O983" t="str">
            <v/>
          </cell>
          <cell r="P983">
            <v>2008</v>
          </cell>
          <cell r="T983" t="str">
            <v>APBD</v>
          </cell>
          <cell r="U983">
            <v>278624000</v>
          </cell>
          <cell r="V983" t="str">
            <v>B</v>
          </cell>
        </row>
        <row r="984">
          <cell r="F984" t="str">
            <v>4.16.01</v>
          </cell>
          <cell r="H984" t="str">
            <v>PENGADAAN KONSTRUKSI SALURAN PEMBUANG AIR</v>
          </cell>
          <cell r="I984" t="str">
            <v>04.16.01.01.05</v>
          </cell>
          <cell r="O984" t="str">
            <v/>
          </cell>
          <cell r="P984">
            <v>2008</v>
          </cell>
          <cell r="T984" t="str">
            <v>APBD</v>
          </cell>
          <cell r="U984">
            <v>58546000</v>
          </cell>
        </row>
        <row r="985">
          <cell r="F985" t="str">
            <v>4.16.01</v>
          </cell>
          <cell r="H985" t="str">
            <v>PENGADAAN KONSTRUKSI SALURAN PEMBUANG AIR</v>
          </cell>
          <cell r="I985" t="str">
            <v>04.16.01.01.05</v>
          </cell>
          <cell r="O985" t="str">
            <v/>
          </cell>
          <cell r="P985">
            <v>2008</v>
          </cell>
          <cell r="T985" t="str">
            <v>APBD</v>
          </cell>
          <cell r="U985">
            <v>962466046.16631413</v>
          </cell>
          <cell r="V985" t="str">
            <v>B</v>
          </cell>
        </row>
        <row r="986">
          <cell r="F986" t="str">
            <v>4.16.01</v>
          </cell>
          <cell r="H986" t="str">
            <v>REHABILITASI JARINGAN IRIGASI DI PANGKALAN INDARUNG</v>
          </cell>
          <cell r="I986" t="str">
            <v>04.16.01.01.05</v>
          </cell>
          <cell r="O986" t="str">
            <v>PANGKALAN INDARUNG</v>
          </cell>
          <cell r="P986">
            <v>2013</v>
          </cell>
          <cell r="T986" t="str">
            <v>APBD</v>
          </cell>
          <cell r="U986">
            <v>188000000</v>
          </cell>
        </row>
        <row r="987">
          <cell r="F987" t="str">
            <v>4.16.01</v>
          </cell>
          <cell r="H987" t="str">
            <v>BPA DAN SALURAN PEMBUANG DESA SEI. PL. BUSUK</v>
          </cell>
          <cell r="I987" t="str">
            <v>04.16.01.01.05</v>
          </cell>
          <cell r="O987" t="str">
            <v>SEI. PL. BUSUK</v>
          </cell>
          <cell r="P987">
            <v>2013</v>
          </cell>
          <cell r="T987" t="str">
            <v>APBD</v>
          </cell>
          <cell r="U987">
            <v>390003200</v>
          </cell>
        </row>
        <row r="988">
          <cell r="F988" t="str">
            <v>4.16.01</v>
          </cell>
          <cell r="H988" t="str">
            <v>REHABILITASI SALURAN PASANGAN DI SIMANDOLAK I (635)</v>
          </cell>
          <cell r="I988" t="str">
            <v>04.16.01.01.05</v>
          </cell>
          <cell r="O988" t="str">
            <v>SIMANDOLAK I</v>
          </cell>
          <cell r="P988">
            <v>2013</v>
          </cell>
          <cell r="T988" t="str">
            <v>APBD</v>
          </cell>
          <cell r="U988">
            <v>94800000</v>
          </cell>
        </row>
        <row r="989">
          <cell r="F989" t="str">
            <v>4.16.01</v>
          </cell>
          <cell r="H989" t="str">
            <v>PENANGANAN KERUSAKAN TANGGUL BENDUNGAN DI PAUH PANGEAN (PENANGGULANGAN BENCANA ALAM)</v>
          </cell>
          <cell r="I989" t="str">
            <v>04.16.01.01.05</v>
          </cell>
          <cell r="O989" t="str">
            <v>PAUH PANGEAN</v>
          </cell>
          <cell r="P989">
            <v>2013</v>
          </cell>
          <cell r="T989" t="str">
            <v>APBD</v>
          </cell>
          <cell r="U989">
            <v>369945000</v>
          </cell>
        </row>
        <row r="990">
          <cell r="F990" t="str">
            <v>4.16.01</v>
          </cell>
          <cell r="H990" t="str">
            <v>PEMBUATAN TANGGUL DARURAT BENDUNG IRIGASI PANGKALAN INDARUNG (PENANGGULANGAN BENCANA ALAM)</v>
          </cell>
          <cell r="I990" t="str">
            <v>04.16.01.01.05</v>
          </cell>
          <cell r="O990" t="str">
            <v>PANGKALAN INDARUNG</v>
          </cell>
          <cell r="P990">
            <v>2013</v>
          </cell>
          <cell r="T990" t="str">
            <v>APBD</v>
          </cell>
          <cell r="U990">
            <v>156828000</v>
          </cell>
        </row>
        <row r="991">
          <cell r="F991" t="str">
            <v>4.16.01</v>
          </cell>
          <cell r="H991" t="str">
            <v>PENGADAAN PEMASANGAN PIPA PVC KE RUMAH DINAS JABATAN,PERUMAHAN DOKTER DAN PERKANTORAN PEMDA (KANTOR INFOKOM,PARIWISATA, BLHPI DAN PETERNAKAN)</v>
          </cell>
          <cell r="I991" t="str">
            <v>04.16.01.01.05</v>
          </cell>
          <cell r="O991" t="str">
            <v>PERUMAHAN DOKTER DAN PERKANTORAN PEMDA</v>
          </cell>
          <cell r="P991">
            <v>2009</v>
          </cell>
          <cell r="T991" t="str">
            <v>APBD</v>
          </cell>
          <cell r="U991">
            <v>766949312.29735994</v>
          </cell>
        </row>
        <row r="992">
          <cell r="F992" t="str">
            <v>4.16.01</v>
          </cell>
          <cell r="H992" t="str">
            <v>PEMBANGUNAN PAKET IPA BARU KAP. 10 L/DT LOKASI BASERAH</v>
          </cell>
          <cell r="I992" t="str">
            <v>04.16.01.01.05</v>
          </cell>
          <cell r="O992" t="str">
            <v>BASERAH</v>
          </cell>
          <cell r="P992">
            <v>2009</v>
          </cell>
          <cell r="T992" t="str">
            <v>APBD</v>
          </cell>
          <cell r="U992">
            <v>1568052481.3917563</v>
          </cell>
        </row>
        <row r="993">
          <cell r="F993" t="str">
            <v>4.16.01</v>
          </cell>
          <cell r="H993" t="str">
            <v xml:space="preserve">WATER METER &amp; POMPA </v>
          </cell>
          <cell r="I993" t="str">
            <v>04.16.01.04.04</v>
          </cell>
          <cell r="O993" t="str">
            <v/>
          </cell>
          <cell r="P993">
            <v>2010</v>
          </cell>
          <cell r="T993" t="str">
            <v>APBD</v>
          </cell>
          <cell r="U993">
            <v>474869332.85883301</v>
          </cell>
        </row>
        <row r="994">
          <cell r="F994" t="str">
            <v>4.16.01</v>
          </cell>
          <cell r="H994" t="str">
            <v>PIPA PVC</v>
          </cell>
          <cell r="I994" t="str">
            <v>04.16.01.04.04</v>
          </cell>
          <cell r="O994" t="str">
            <v/>
          </cell>
          <cell r="P994">
            <v>2010</v>
          </cell>
          <cell r="T994" t="str">
            <v>APBD</v>
          </cell>
          <cell r="U994">
            <v>406454267.44035602</v>
          </cell>
        </row>
        <row r="995">
          <cell r="F995" t="str">
            <v>4.16.01</v>
          </cell>
          <cell r="H995" t="str">
            <v>PENGADAAN POMPAINJEKSI BAHAN KIMIA</v>
          </cell>
          <cell r="I995" t="str">
            <v>04.16.01.01.02</v>
          </cell>
          <cell r="O995" t="str">
            <v/>
          </cell>
          <cell r="P995">
            <v>2011</v>
          </cell>
          <cell r="U995">
            <v>49225000</v>
          </cell>
        </row>
        <row r="996">
          <cell r="F996" t="str">
            <v>4.16.01</v>
          </cell>
          <cell r="H996" t="str">
            <v>PENGADAAN DAN PEMASANGAN PIPA PVC DAN WATER METER SAMBUNGAN RUMAH (SR) UNIT KAB. KUANTAN SINGINGI</v>
          </cell>
          <cell r="I996" t="str">
            <v>04.16.01.04.04</v>
          </cell>
          <cell r="J996" t="str">
            <v>0001</v>
          </cell>
          <cell r="O996" t="str">
            <v xml:space="preserve">TELUK KUANTAN </v>
          </cell>
          <cell r="P996">
            <v>2011</v>
          </cell>
          <cell r="T996" t="str">
            <v>APBD</v>
          </cell>
          <cell r="U996">
            <v>360271116.84319699</v>
          </cell>
        </row>
        <row r="997">
          <cell r="F997" t="str">
            <v>4.16.01</v>
          </cell>
          <cell r="H997" t="str">
            <v>PENGADAAN POMPA IMTEK 30 LT/DT</v>
          </cell>
          <cell r="I997" t="str">
            <v>04.16.01.01.02</v>
          </cell>
          <cell r="J997" t="str">
            <v>0001</v>
          </cell>
          <cell r="O997" t="str">
            <v xml:space="preserve">TELUK KUANTAN </v>
          </cell>
          <cell r="P997">
            <v>2011</v>
          </cell>
          <cell r="T997" t="str">
            <v>APBD</v>
          </cell>
          <cell r="U997">
            <v>105422055.34248437</v>
          </cell>
        </row>
        <row r="998">
          <cell r="F998" t="str">
            <v>4.16.01</v>
          </cell>
          <cell r="H998" t="str">
            <v>PENGADAAN POMPA IMTEK 20 LT/DT</v>
          </cell>
          <cell r="I998" t="str">
            <v>04.16.01.01.02</v>
          </cell>
          <cell r="J998" t="str">
            <v>0002</v>
          </cell>
          <cell r="O998" t="str">
            <v xml:space="preserve">TELUK KUANTAN </v>
          </cell>
          <cell r="P998">
            <v>2011</v>
          </cell>
          <cell r="T998" t="str">
            <v>APBD</v>
          </cell>
          <cell r="U998">
            <v>82118232.582566783</v>
          </cell>
        </row>
        <row r="999">
          <cell r="F999" t="str">
            <v>4.16.01</v>
          </cell>
          <cell r="H999" t="str">
            <v>PENGADAAN POMPA IMTEK 10 LT/DT</v>
          </cell>
          <cell r="I999" t="str">
            <v>04.16.01.01.02</v>
          </cell>
          <cell r="J999" t="str">
            <v>0003</v>
          </cell>
          <cell r="O999" t="str">
            <v xml:space="preserve">TELUK KUANTAN </v>
          </cell>
          <cell r="P999">
            <v>2011</v>
          </cell>
          <cell r="T999" t="str">
            <v>APBD</v>
          </cell>
          <cell r="U999">
            <v>162793847.5657101</v>
          </cell>
        </row>
        <row r="1000">
          <cell r="F1000" t="str">
            <v>4.16.01</v>
          </cell>
          <cell r="H1000" t="str">
            <v>PENGADAAN POMPA DISTRIBUSI 20 LT/DT</v>
          </cell>
          <cell r="I1000" t="str">
            <v>04.16.01.01.02</v>
          </cell>
          <cell r="J1000" t="str">
            <v>0004</v>
          </cell>
          <cell r="O1000" t="str">
            <v xml:space="preserve">TELUK KUANTAN </v>
          </cell>
          <cell r="P1000">
            <v>2011</v>
          </cell>
          <cell r="T1000" t="str">
            <v>APBD</v>
          </cell>
          <cell r="U1000">
            <v>45039631.159846455</v>
          </cell>
        </row>
        <row r="1001">
          <cell r="F1001" t="str">
            <v>4.16.01</v>
          </cell>
          <cell r="H1001" t="str">
            <v>PENGADAAN POMPA DISTRIBUSI 10 LT/DT</v>
          </cell>
          <cell r="I1001" t="str">
            <v>04.16.01.01.02</v>
          </cell>
          <cell r="J1001" t="str">
            <v>0005</v>
          </cell>
          <cell r="O1001" t="str">
            <v xml:space="preserve">TELUK KUANTAN </v>
          </cell>
          <cell r="P1001">
            <v>2011</v>
          </cell>
          <cell r="T1001" t="str">
            <v>APBD</v>
          </cell>
          <cell r="U1001">
            <v>38395822.261578523</v>
          </cell>
        </row>
        <row r="1002">
          <cell r="F1002" t="str">
            <v>4.16.01</v>
          </cell>
          <cell r="H1002" t="str">
            <v>PENGADAAN DAN PEMASANGAN PIPA PVC &amp; ACCESORIS (DDUB)</v>
          </cell>
          <cell r="I1002" t="str">
            <v>04.16.01.04.01</v>
          </cell>
          <cell r="J1002" t="str">
            <v>0001</v>
          </cell>
          <cell r="O1002" t="str">
            <v xml:space="preserve">INUMAN </v>
          </cell>
          <cell r="P1002">
            <v>2012</v>
          </cell>
          <cell r="T1002" t="str">
            <v>APBD</v>
          </cell>
          <cell r="U1002">
            <v>493388676.94870102</v>
          </cell>
        </row>
        <row r="1003">
          <cell r="F1003" t="str">
            <v>4.16.01</v>
          </cell>
          <cell r="H1003" t="str">
            <v>PENGADAAN DAN PEMASANGAN JARINGAN DISTRIBUSI DAN WATER</v>
          </cell>
          <cell r="I1003" t="str">
            <v>04.16.01.02.01</v>
          </cell>
          <cell r="J1003" t="str">
            <v>0002</v>
          </cell>
          <cell r="O1003" t="str">
            <v xml:space="preserve">LOGAS TANAH DARAT </v>
          </cell>
          <cell r="P1003">
            <v>2012</v>
          </cell>
          <cell r="T1003" t="str">
            <v>APBD</v>
          </cell>
          <cell r="U1003">
            <v>388878394.88692087</v>
          </cell>
        </row>
        <row r="1004">
          <cell r="F1004" t="str">
            <v>4.16.01</v>
          </cell>
          <cell r="H1004" t="str">
            <v>PENGADAAN DAN PEMASANGAN TIANG KABEL POMPA INTAKE</v>
          </cell>
          <cell r="I1004" t="str">
            <v>04.16.01.02.01</v>
          </cell>
          <cell r="J1004" t="str">
            <v>0003</v>
          </cell>
          <cell r="O1004" t="str">
            <v xml:space="preserve">KUANTAN HILIR </v>
          </cell>
          <cell r="P1004">
            <v>2012</v>
          </cell>
          <cell r="T1004" t="str">
            <v>APBD</v>
          </cell>
          <cell r="U1004">
            <v>30012703.490769427</v>
          </cell>
        </row>
        <row r="1005">
          <cell r="F1005" t="str">
            <v>4.16.01</v>
          </cell>
          <cell r="H1005" t="str">
            <v>PENGADAAN DAN PEMASANGAN WATER METER INDUK DIAMETER</v>
          </cell>
          <cell r="I1005" t="str">
            <v>04.16.01.02.01</v>
          </cell>
          <cell r="J1005" t="str">
            <v>0004</v>
          </cell>
          <cell r="O1005" t="str">
            <v xml:space="preserve">KUANTAN TENGAH </v>
          </cell>
          <cell r="P1005">
            <v>2012</v>
          </cell>
          <cell r="T1005" t="str">
            <v>APBD</v>
          </cell>
          <cell r="U1005">
            <v>49449125.880956002</v>
          </cell>
        </row>
        <row r="1006">
          <cell r="F1006" t="str">
            <v>4.16.01</v>
          </cell>
          <cell r="H1006" t="str">
            <v>PENGADAAN DAN PEMASANGAN JARINGAN DISTRIBUSI DAN WATER</v>
          </cell>
          <cell r="I1006" t="str">
            <v>04.16.01.02.01</v>
          </cell>
          <cell r="J1006" t="str">
            <v>0005</v>
          </cell>
          <cell r="O1006" t="str">
            <v xml:space="preserve">KUANTAN TENGAH </v>
          </cell>
          <cell r="P1006">
            <v>2012</v>
          </cell>
          <cell r="T1006" t="str">
            <v>APBD</v>
          </cell>
          <cell r="U1006">
            <v>482796398.79265285</v>
          </cell>
        </row>
        <row r="1007">
          <cell r="F1007" t="str">
            <v>4.16.01</v>
          </cell>
          <cell r="H1007" t="str">
            <v>PEMASANGAN JARINGAN TM DAN TR + TRAFO STANDAR PLN BPAM PANGEAN</v>
          </cell>
          <cell r="I1007" t="str">
            <v>04.16.02.02.01</v>
          </cell>
          <cell r="J1007" t="str">
            <v>0001</v>
          </cell>
          <cell r="O1007" t="str">
            <v>PANGEAN</v>
          </cell>
          <cell r="P1007">
            <v>2013</v>
          </cell>
          <cell r="T1007" t="str">
            <v>APBD</v>
          </cell>
          <cell r="U1007">
            <v>198265000</v>
          </cell>
        </row>
        <row r="1008">
          <cell r="F1008" t="str">
            <v>4.16.01</v>
          </cell>
          <cell r="H1008" t="str">
            <v>PEMASANGAN JARINGAN TM DAN TR + TRAFO STANDAR PLN BPAM SINGINGI HILIR</v>
          </cell>
          <cell r="I1008" t="str">
            <v>04.16.02.02.01</v>
          </cell>
          <cell r="J1008" t="str">
            <v>0002</v>
          </cell>
          <cell r="O1008" t="str">
            <v>SINGINGI HILIR</v>
          </cell>
          <cell r="P1008">
            <v>2013</v>
          </cell>
          <cell r="T1008" t="str">
            <v>APBD</v>
          </cell>
          <cell r="U1008">
            <v>198168000</v>
          </cell>
        </row>
        <row r="1009">
          <cell r="F1009" t="str">
            <v>4.16.01</v>
          </cell>
          <cell r="H1009" t="str">
            <v>REHABILITASI DRAINASE PEMBUANG BPAM TELUK KUANTAN</v>
          </cell>
          <cell r="I1009" t="str">
            <v>04.16.01.03.04</v>
          </cell>
          <cell r="J1009" t="str">
            <v>0001</v>
          </cell>
          <cell r="O1009" t="str">
            <v>TELUK KUANTAN</v>
          </cell>
          <cell r="P1009">
            <v>2013</v>
          </cell>
          <cell r="T1009" t="str">
            <v>APBD</v>
          </cell>
          <cell r="U1009">
            <v>74529390.572603837</v>
          </cell>
        </row>
        <row r="1010">
          <cell r="F1010" t="str">
            <v>4.16.01</v>
          </cell>
          <cell r="H1010" t="str">
            <v>PENGADAAN DAN PEMASANGAN JARINGAN PIPA DISTRIBUSI DAN SAMBUNGAN RUMAH KECAMATAN CERENTI</v>
          </cell>
          <cell r="I1010" t="str">
            <v>04.16.01.04.01</v>
          </cell>
          <cell r="J1010" t="str">
            <v>0001</v>
          </cell>
          <cell r="O1010" t="str">
            <v>CERENTI</v>
          </cell>
          <cell r="P1010">
            <v>2013</v>
          </cell>
          <cell r="T1010" t="str">
            <v>APBD</v>
          </cell>
          <cell r="U1010">
            <v>412452000</v>
          </cell>
        </row>
        <row r="1011">
          <cell r="F1011" t="str">
            <v>4.16.01</v>
          </cell>
          <cell r="H1011" t="str">
            <v>PEMBANGUNAN TEMBOK PENAHAN BAK RESERVOAR BPAM DI PERKANTORAN PEMDA</v>
          </cell>
          <cell r="I1011" t="str">
            <v>04.16.01.04.04</v>
          </cell>
          <cell r="J1011" t="str">
            <v>0001</v>
          </cell>
          <cell r="O1011" t="str">
            <v>TELUK KUANTAN</v>
          </cell>
          <cell r="P1011">
            <v>2013</v>
          </cell>
          <cell r="T1011" t="str">
            <v>APBD</v>
          </cell>
          <cell r="U1011">
            <v>718008000</v>
          </cell>
        </row>
        <row r="1012">
          <cell r="F1012" t="str">
            <v>4.16.01</v>
          </cell>
          <cell r="H1012" t="str">
            <v>PIPA PVC  DAN PENAMBAHAN DAYA LISTRIK UNTUK POMPA</v>
          </cell>
          <cell r="I1012" t="str">
            <v>04.16.02.02.04</v>
          </cell>
          <cell r="J1012" t="str">
            <v>0001</v>
          </cell>
          <cell r="O1012" t="str">
            <v/>
          </cell>
          <cell r="P1012">
            <v>2013</v>
          </cell>
          <cell r="T1012" t="str">
            <v>APBD</v>
          </cell>
          <cell r="U1012">
            <v>221324968.6019634</v>
          </cell>
        </row>
        <row r="1013">
          <cell r="F1013" t="str">
            <v>4.16.01</v>
          </cell>
          <cell r="H1013" t="str">
            <v>PENGADAAN DAN PEMASANGAN JARINGAN PIPA DISTRIBUSI KEC. KUANTAN MUDIK (LANJUTAN)</v>
          </cell>
          <cell r="I1013" t="str">
            <v>04.16.01.01.02</v>
          </cell>
          <cell r="J1013" t="str">
            <v>0001</v>
          </cell>
          <cell r="O1013" t="str">
            <v>KEC. KUANTAN MUDIK</v>
          </cell>
          <cell r="P1013">
            <v>2014</v>
          </cell>
          <cell r="T1013" t="str">
            <v>APBD</v>
          </cell>
          <cell r="U1013">
            <v>246003000</v>
          </cell>
        </row>
        <row r="1014">
          <cell r="F1014" t="str">
            <v>4.16.01</v>
          </cell>
          <cell r="H1014" t="str">
            <v>PENGADAAN DAN PEMASANGAN JARINGAN PIPA DISTRIBUSI KEC. INUMAN (LANJUTAN)</v>
          </cell>
          <cell r="I1014" t="str">
            <v>04.16.01.01.02</v>
          </cell>
          <cell r="J1014" t="str">
            <v>0002</v>
          </cell>
          <cell r="O1014" t="str">
            <v>KEC. INUMAN</v>
          </cell>
          <cell r="P1014">
            <v>2014</v>
          </cell>
          <cell r="T1014" t="str">
            <v>APBD</v>
          </cell>
          <cell r="U1014">
            <v>601050000</v>
          </cell>
        </row>
        <row r="1015">
          <cell r="F1015" t="str">
            <v>4.16.01</v>
          </cell>
          <cell r="H1015" t="str">
            <v>PENGADAAN DAN PEMASANGAN JARINGAN PIPA DISTRIBUSI KEC. KUANTAN TENGAH (LANJUTAN)</v>
          </cell>
          <cell r="I1015" t="str">
            <v>04.16.01.01.02</v>
          </cell>
          <cell r="J1015" t="str">
            <v>0003</v>
          </cell>
          <cell r="O1015" t="str">
            <v>KEC. KUANTAN TENGAH</v>
          </cell>
          <cell r="P1015">
            <v>2014</v>
          </cell>
          <cell r="T1015" t="str">
            <v>APBD</v>
          </cell>
          <cell r="U1015">
            <v>198898000</v>
          </cell>
        </row>
        <row r="1016">
          <cell r="F1016" t="str">
            <v>4.16.01</v>
          </cell>
          <cell r="H1016" t="str">
            <v>PENGADAAN DAN PEMASANGAN VALVE DAN ACSESORIES BPAM KEC. KUANTAN TENGAH (LANJUTAN)</v>
          </cell>
          <cell r="I1016" t="str">
            <v>04.16.01.01.02</v>
          </cell>
          <cell r="J1016" t="str">
            <v>0004</v>
          </cell>
          <cell r="O1016" t="str">
            <v>KEC. KUANTAN TENGAH</v>
          </cell>
          <cell r="P1016">
            <v>2014</v>
          </cell>
          <cell r="T1016" t="str">
            <v>APBD</v>
          </cell>
          <cell r="U1016">
            <v>142292000</v>
          </cell>
        </row>
        <row r="1017">
          <cell r="F1017" t="str">
            <v>4.16.01</v>
          </cell>
          <cell r="H1017" t="str">
            <v>PERBAIKAN DAN RENOVASI JARINGAN PADA IPA BPAM TELUK KUANTAN (LANJUTAN)</v>
          </cell>
          <cell r="I1017" t="str">
            <v>04.16.01.01.02</v>
          </cell>
          <cell r="J1017" t="str">
            <v>0005</v>
          </cell>
          <cell r="O1017" t="str">
            <v>KEC. KUANTAN TENGAH</v>
          </cell>
          <cell r="P1017">
            <v>2014</v>
          </cell>
          <cell r="T1017" t="str">
            <v>APBD</v>
          </cell>
          <cell r="U1017">
            <v>144231000</v>
          </cell>
        </row>
        <row r="1018">
          <cell r="F1018" t="str">
            <v>4.16.01</v>
          </cell>
          <cell r="H1018" t="str">
            <v>PENGADAAN POMPA DISTRIBUSI KAP 50 LT/DT</v>
          </cell>
          <cell r="I1018" t="str">
            <v>04.16.01.01.02</v>
          </cell>
          <cell r="J1018" t="str">
            <v>0001</v>
          </cell>
          <cell r="O1018" t="str">
            <v>KEC. KUANTAN TENGAH</v>
          </cell>
          <cell r="P1018">
            <v>2014</v>
          </cell>
          <cell r="T1018" t="str">
            <v>APBD</v>
          </cell>
          <cell r="U1018">
            <v>114261885.15693964</v>
          </cell>
        </row>
        <row r="1019">
          <cell r="F1019" t="str">
            <v>4.16.01</v>
          </cell>
          <cell r="H1019" t="str">
            <v>PENGADAAN POMPA DISTRIBUSI KAP 30 LT/DT</v>
          </cell>
          <cell r="I1019" t="str">
            <v>04.16.01.01.02</v>
          </cell>
          <cell r="J1019" t="str">
            <v>0002</v>
          </cell>
          <cell r="O1019" t="str">
            <v>KEC. KUANTAN TENGAH</v>
          </cell>
          <cell r="P1019">
            <v>2014</v>
          </cell>
          <cell r="T1019" t="str">
            <v>APBD</v>
          </cell>
          <cell r="U1019">
            <v>74728376.872205257</v>
          </cell>
        </row>
        <row r="1020">
          <cell r="F1020" t="str">
            <v>4.16.01</v>
          </cell>
          <cell r="H1020" t="str">
            <v>PENGADAAN POMPA INJEKSI BAHAN KIMIA</v>
          </cell>
          <cell r="I1020" t="str">
            <v>04.16.01.01.02</v>
          </cell>
          <cell r="J1020" t="str">
            <v>0001</v>
          </cell>
          <cell r="O1020" t="str">
            <v>KEC. KUANTAN TENGAH</v>
          </cell>
          <cell r="P1020">
            <v>2014</v>
          </cell>
          <cell r="T1020" t="str">
            <v>APBD</v>
          </cell>
          <cell r="U1020">
            <v>19068737.970855102</v>
          </cell>
        </row>
        <row r="1021">
          <cell r="F1021" t="str">
            <v>4.16.01</v>
          </cell>
          <cell r="H1021" t="str">
            <v>PENGADAAN DAN PEMASANGAN PIPA DISTRIBUSI DAN SAMBUNGAN RUMAH (DDUPB)</v>
          </cell>
          <cell r="I1021" t="str">
            <v>04.16.01.04.01</v>
          </cell>
          <cell r="J1021" t="str">
            <v>0001</v>
          </cell>
          <cell r="O1021" t="str">
            <v xml:space="preserve">KECAMATAN </v>
          </cell>
          <cell r="P1021">
            <v>2015</v>
          </cell>
          <cell r="T1021" t="str">
            <v>APBD</v>
          </cell>
          <cell r="U1021">
            <v>137833000</v>
          </cell>
        </row>
        <row r="1022">
          <cell r="F1022" t="str">
            <v>4.16.01</v>
          </cell>
          <cell r="H1022" t="str">
            <v xml:space="preserve">PENGADAAN DAN PEMASANGAN PIPA DISTRIBUSI DAN SAMBUNGAN RUMAH DESA BERINGIN TALUK </v>
          </cell>
          <cell r="I1022" t="str">
            <v>04.16.01.04.01</v>
          </cell>
          <cell r="J1022" t="str">
            <v>0002</v>
          </cell>
          <cell r="O1022" t="str">
            <v xml:space="preserve">DESA BERINGIN TALUK </v>
          </cell>
          <cell r="P1022">
            <v>2016</v>
          </cell>
          <cell r="T1022" t="str">
            <v>APBD</v>
          </cell>
          <cell r="U1022">
            <v>365000000</v>
          </cell>
        </row>
        <row r="1023">
          <cell r="F1023" t="str">
            <v>4.16.01</v>
          </cell>
          <cell r="H1023" t="str">
            <v xml:space="preserve">PENGADAAN DAN PEMASANGAN PIPA DISTRIBUSI DAN SAMBUNGAN RUMAH DESA KOTO TALUK </v>
          </cell>
          <cell r="I1023" t="str">
            <v>04.16.01.04.01</v>
          </cell>
          <cell r="J1023" t="str">
            <v>0003</v>
          </cell>
          <cell r="O1023" t="str">
            <v xml:space="preserve">DESA KOTO TALUK </v>
          </cell>
          <cell r="P1023">
            <v>2016</v>
          </cell>
          <cell r="T1023" t="str">
            <v>APBD</v>
          </cell>
          <cell r="U1023">
            <v>577777000</v>
          </cell>
        </row>
        <row r="1024">
          <cell r="F1024" t="str">
            <v>4.16.01</v>
          </cell>
          <cell r="H1024" t="str">
            <v xml:space="preserve">PENGADAAN DAN PEMASANGAN PIPA DISTRIBUSI DAN SAMBUNGAN RUMAH SEI. JERING </v>
          </cell>
          <cell r="I1024" t="str">
            <v>04.16.01.04.01</v>
          </cell>
          <cell r="J1024" t="str">
            <v>0004</v>
          </cell>
          <cell r="O1024" t="str">
            <v xml:space="preserve">SEI. JERING </v>
          </cell>
          <cell r="P1024">
            <v>2016</v>
          </cell>
          <cell r="T1024" t="str">
            <v>APBD</v>
          </cell>
          <cell r="U1024">
            <v>555000000</v>
          </cell>
        </row>
        <row r="1025">
          <cell r="H1025" t="str">
            <v>PEMASANGAN PIPA DISTRIBUSI AIR BERSIH KEC.KUANTAN MUDIK</v>
          </cell>
          <cell r="I1025" t="str">
            <v>04.16.01.04.01</v>
          </cell>
          <cell r="O1025" t="str">
            <v>KEC.KUANTAN MUDIK</v>
          </cell>
          <cell r="P1025">
            <v>2017</v>
          </cell>
          <cell r="T1025" t="str">
            <v>APBD</v>
          </cell>
          <cell r="U1025">
            <v>441507000</v>
          </cell>
        </row>
        <row r="1026">
          <cell r="H1026" t="str">
            <v>PIPA DISTRIBUSI AIR BERSIH</v>
          </cell>
          <cell r="I1026" t="str">
            <v>04.16.01.04.01</v>
          </cell>
          <cell r="O1026" t="str">
            <v>KECAMATAN INUMAN</v>
          </cell>
          <cell r="P1026">
            <v>2018</v>
          </cell>
          <cell r="T1026" t="str">
            <v>APBD</v>
          </cell>
          <cell r="U1026">
            <v>329615000</v>
          </cell>
          <cell r="V1026" t="str">
            <v>B</v>
          </cell>
        </row>
        <row r="1027">
          <cell r="H1027" t="str">
            <v>PIPA DISTRIBUSI AIR BERSIH</v>
          </cell>
          <cell r="I1027" t="str">
            <v>04.16.01.04.01</v>
          </cell>
          <cell r="O1027" t="str">
            <v>KECAMATAN KUANTAN HILIR</v>
          </cell>
          <cell r="P1027">
            <v>2018</v>
          </cell>
          <cell r="T1027" t="str">
            <v>APBD</v>
          </cell>
          <cell r="U1027">
            <v>329996000</v>
          </cell>
          <cell r="V1027" t="str">
            <v>B</v>
          </cell>
        </row>
      </sheetData>
      <sheetData sheetId="15"/>
      <sheetData sheetId="16"/>
      <sheetData sheetId="17"/>
      <sheetData sheetId="18"/>
      <sheetData sheetId="19"/>
      <sheetData sheetId="20"/>
      <sheetData sheetId="21"/>
      <sheetData sheetId="22"/>
      <sheetData sheetId="23"/>
      <sheetData sheetId="24">
        <row r="4">
          <cell r="A4" t="str">
            <v>No. Ruas</v>
          </cell>
          <cell r="B4" t="str">
            <v>Nama Ruas</v>
          </cell>
        </row>
        <row r="5">
          <cell r="A5">
            <v>1</v>
          </cell>
          <cell r="B5" t="str">
            <v>SEB. TELUK KUANTAN - SEB. BENAI</v>
          </cell>
        </row>
        <row r="6">
          <cell r="A6">
            <v>2</v>
          </cell>
          <cell r="B6" t="str">
            <v>JAKE - GERINGGING BARU</v>
          </cell>
        </row>
        <row r="7">
          <cell r="A7">
            <v>3</v>
          </cell>
          <cell r="B7" t="str">
            <v>JAKE - KOTO KOMBU</v>
          </cell>
        </row>
        <row r="8">
          <cell r="A8">
            <v>4</v>
          </cell>
          <cell r="B8" t="str">
            <v>SENTAJO - MUARA LANGSAT</v>
          </cell>
        </row>
        <row r="9">
          <cell r="A9">
            <v>5</v>
          </cell>
          <cell r="B9" t="str">
            <v>SIMP. JAKE - TRANS SKP II PETAI</v>
          </cell>
        </row>
        <row r="10">
          <cell r="A10">
            <v>6</v>
          </cell>
          <cell r="B10" t="str">
            <v>KOTO SENTAJO - RIMBO GAJAH MATI</v>
          </cell>
        </row>
        <row r="11">
          <cell r="A11">
            <v>7</v>
          </cell>
          <cell r="B11" t="str">
            <v>KP. BARU SENTAJO - TEBING TINGGI</v>
          </cell>
        </row>
        <row r="12">
          <cell r="A12">
            <v>8</v>
          </cell>
          <cell r="B12" t="str">
            <v>KP. BARU SENTAJO - BENAI</v>
          </cell>
        </row>
        <row r="13">
          <cell r="A13">
            <v>9</v>
          </cell>
          <cell r="B13" t="str">
            <v>CEBERLIN - PINTU GOBANG</v>
          </cell>
        </row>
        <row r="14">
          <cell r="A14">
            <v>10</v>
          </cell>
          <cell r="B14" t="str">
            <v>SEB. TELUK KUANTAN - DUTA PALMA</v>
          </cell>
        </row>
        <row r="15">
          <cell r="A15">
            <v>11</v>
          </cell>
          <cell r="B15" t="str">
            <v>JEMB. PL. BUNGIN - SIMP. PANGKALAN</v>
          </cell>
        </row>
        <row r="16">
          <cell r="A16">
            <v>12</v>
          </cell>
          <cell r="B16" t="str">
            <v>SKP 8 TRANS I - TESO</v>
          </cell>
        </row>
        <row r="17">
          <cell r="A17">
            <v>13</v>
          </cell>
          <cell r="B17" t="str">
            <v>SIMP. BERINGIN - BERINGIN</v>
          </cell>
        </row>
        <row r="18">
          <cell r="A18">
            <v>14</v>
          </cell>
          <cell r="B18" t="str">
            <v>JK. RUAS 01/01 - MUNSALO</v>
          </cell>
        </row>
        <row r="19">
          <cell r="A19">
            <v>15</v>
          </cell>
          <cell r="B19" t="str">
            <v>SIMP. CAMBAI - MUNSALO</v>
          </cell>
        </row>
        <row r="20">
          <cell r="A20">
            <v>16</v>
          </cell>
          <cell r="B20" t="str">
            <v>JL. DESA PL. BARU - SEI. KUANTAN</v>
          </cell>
        </row>
        <row r="21">
          <cell r="A21">
            <v>17</v>
          </cell>
          <cell r="B21" t="str">
            <v>SINAMBEK - STADION OLAHRAGA</v>
          </cell>
        </row>
        <row r="22">
          <cell r="A22">
            <v>18</v>
          </cell>
          <cell r="B22" t="str">
            <v>JL. DESA PL. KOPUNG - SEI. KUANTAN</v>
          </cell>
        </row>
        <row r="23">
          <cell r="A23">
            <v>19</v>
          </cell>
          <cell r="B23" t="str">
            <v>KEBUN NENAS - PERKANTORAN PEMDA</v>
          </cell>
        </row>
        <row r="24">
          <cell r="A24">
            <v>20</v>
          </cell>
          <cell r="B24" t="str">
            <v>DESA KOTO TUO - SEI. KUANTAN</v>
          </cell>
        </row>
        <row r="25">
          <cell r="A25">
            <v>21</v>
          </cell>
          <cell r="B25" t="str">
            <v>SIMP. PERKANTORAN PEMDA - BUNDARAN DPRD</v>
          </cell>
        </row>
        <row r="26">
          <cell r="A26">
            <v>22</v>
          </cell>
          <cell r="B26" t="str">
            <v>JK. RUAS 008/008 - PINTU GOBANG</v>
          </cell>
        </row>
        <row r="27">
          <cell r="A27">
            <v>23</v>
          </cell>
          <cell r="B27" t="str">
            <v>KP. BARU SENTAJO - RIMBO GAJAH MATI</v>
          </cell>
        </row>
        <row r="28">
          <cell r="A28">
            <v>24</v>
          </cell>
          <cell r="B28" t="str">
            <v>PERUMNAS - SIMPANG PERKANTORAN PEMDA</v>
          </cell>
        </row>
        <row r="29">
          <cell r="A29">
            <v>25</v>
          </cell>
          <cell r="B29" t="str">
            <v>SEI. RIMBIO - PINTU GOBANG</v>
          </cell>
        </row>
        <row r="30">
          <cell r="A30">
            <v>26</v>
          </cell>
          <cell r="B30" t="str">
            <v>KOTO KARI - RUAS JK. 008/008</v>
          </cell>
        </row>
        <row r="31">
          <cell r="A31">
            <v>27</v>
          </cell>
          <cell r="B31" t="str">
            <v>JL. SEB. TELUK - SIBEROBAH</v>
          </cell>
        </row>
        <row r="32">
          <cell r="A32">
            <v>28</v>
          </cell>
          <cell r="B32" t="str">
            <v>PL. KOMANG SENTAJO - KOTO SENTAJO</v>
          </cell>
        </row>
        <row r="33">
          <cell r="A33">
            <v>29</v>
          </cell>
          <cell r="B33" t="str">
            <v>JL. STM (BELIBIS)</v>
          </cell>
        </row>
        <row r="34">
          <cell r="A34">
            <v>30</v>
          </cell>
          <cell r="B34" t="str">
            <v>JL. PULAU KOMANG - PENYEBERANGAN KOPAH</v>
          </cell>
        </row>
        <row r="35">
          <cell r="A35">
            <v>31</v>
          </cell>
          <cell r="B35" t="str">
            <v>JAO - BATANG KUANTAN</v>
          </cell>
        </row>
        <row r="36">
          <cell r="A36">
            <v>32</v>
          </cell>
          <cell r="B36" t="str">
            <v>JL. SUDIRMAN - JP. KM. 164 + 500</v>
          </cell>
        </row>
        <row r="37">
          <cell r="A37">
            <v>33</v>
          </cell>
          <cell r="B37" t="str">
            <v>JL. KESEHATAN - MESJID</v>
          </cell>
        </row>
        <row r="38">
          <cell r="A38">
            <v>34</v>
          </cell>
          <cell r="B38" t="str">
            <v>JL. TUGU BARAT - JL. SUDIRMAN</v>
          </cell>
        </row>
        <row r="39">
          <cell r="A39">
            <v>35</v>
          </cell>
          <cell r="B39" t="str">
            <v>JL. TUGU TIMUR - JL. SUDIRMAN</v>
          </cell>
        </row>
        <row r="40">
          <cell r="A40">
            <v>36</v>
          </cell>
          <cell r="B40" t="str">
            <v>JL. LINGKAR JATI 1 - JL. SUDIRMAN</v>
          </cell>
        </row>
        <row r="41">
          <cell r="A41">
            <v>37</v>
          </cell>
          <cell r="B41" t="str">
            <v>JL. LINGKAR JATI 2 - JL. SUDIRMAN</v>
          </cell>
        </row>
        <row r="42">
          <cell r="A42">
            <v>38</v>
          </cell>
          <cell r="B42" t="str">
            <v>JL. PETAPAHAN - JL. SUDIRMAN</v>
          </cell>
        </row>
        <row r="43">
          <cell r="A43">
            <v>39</v>
          </cell>
          <cell r="B43" t="str">
            <v>JL. SAKO - JL. SUDIRMAN</v>
          </cell>
        </row>
        <row r="44">
          <cell r="A44">
            <v>40</v>
          </cell>
          <cell r="B44" t="str">
            <v>JL. GUNUNG KESIANGAN - JL. SUDIRMAN</v>
          </cell>
        </row>
        <row r="45">
          <cell r="A45">
            <v>41</v>
          </cell>
          <cell r="B45" t="str">
            <v>JL. IMAM BONJOL - JL. KUANTAN</v>
          </cell>
        </row>
        <row r="46">
          <cell r="A46">
            <v>42</v>
          </cell>
          <cell r="B46" t="str">
            <v>KAMPUNG DATAR - PL. KOMANG</v>
          </cell>
        </row>
        <row r="47">
          <cell r="A47">
            <v>43</v>
          </cell>
          <cell r="B47" t="str">
            <v xml:space="preserve">jl. M. FADILLAH - JL. SUDIRMAN </v>
          </cell>
        </row>
        <row r="48">
          <cell r="A48">
            <v>44</v>
          </cell>
          <cell r="B48" t="str">
            <v>JL. LIMUNO - JL. SUDIRMAN</v>
          </cell>
        </row>
        <row r="49">
          <cell r="A49">
            <v>45</v>
          </cell>
          <cell r="B49" t="str">
            <v>JL. MERDEKA - JL. KARTINI</v>
          </cell>
        </row>
        <row r="50">
          <cell r="A50">
            <v>46</v>
          </cell>
          <cell r="B50" t="str">
            <v>JL. KARTINI - JL. DIPONEGORO</v>
          </cell>
        </row>
        <row r="51">
          <cell r="A51">
            <v>47</v>
          </cell>
          <cell r="B51" t="str">
            <v>JL. DIPONEGORO - JL. SUDIRMAN</v>
          </cell>
        </row>
        <row r="52">
          <cell r="A52">
            <v>48</v>
          </cell>
          <cell r="B52" t="str">
            <v>RUAS 43/43 - JL. PL. ARO</v>
          </cell>
        </row>
        <row r="53">
          <cell r="A53">
            <v>49</v>
          </cell>
          <cell r="B53" t="str">
            <v>JL. TOPAN - RUAS 41/41</v>
          </cell>
        </row>
        <row r="54">
          <cell r="A54">
            <v>50</v>
          </cell>
          <cell r="B54" t="str">
            <v>JL. JERING - RUAS 04/04</v>
          </cell>
        </row>
        <row r="55">
          <cell r="A55">
            <v>51</v>
          </cell>
          <cell r="B55" t="str">
            <v>JL. BERINGIN SAWAH - BERINGIN SAWAH</v>
          </cell>
        </row>
        <row r="56">
          <cell r="A56">
            <v>52</v>
          </cell>
          <cell r="B56" t="str">
            <v>TERMINAL - SENTAJO</v>
          </cell>
        </row>
        <row r="57">
          <cell r="A57">
            <v>53</v>
          </cell>
          <cell r="B57" t="str">
            <v>JL. PL. ARO - PL. ARO</v>
          </cell>
        </row>
        <row r="58">
          <cell r="A58">
            <v>54</v>
          </cell>
          <cell r="B58" t="str">
            <v>JL. SAWAH - PL. KOMANG</v>
          </cell>
        </row>
        <row r="59">
          <cell r="A59">
            <v>56</v>
          </cell>
          <cell r="B59" t="str">
            <v>JL. PDAM - DESA BERINGIN</v>
          </cell>
        </row>
        <row r="60">
          <cell r="A60">
            <v>57</v>
          </cell>
          <cell r="B60" t="str">
            <v>JL. KERAMAT - SD BERINGIN</v>
          </cell>
        </row>
        <row r="61">
          <cell r="A61">
            <v>58</v>
          </cell>
          <cell r="B61" t="str">
            <v>JL. BARANGAN - RUAS 041/041</v>
          </cell>
        </row>
        <row r="62">
          <cell r="A62">
            <v>59</v>
          </cell>
          <cell r="B62" t="str">
            <v>JL. BANGSAL - RUAS 041/041</v>
          </cell>
        </row>
        <row r="63">
          <cell r="A63">
            <v>60</v>
          </cell>
          <cell r="B63" t="str">
            <v>JL. PADAT KARYA I - JP. KM 162 + 300</v>
          </cell>
        </row>
        <row r="64">
          <cell r="A64">
            <v>61</v>
          </cell>
          <cell r="B64" t="str">
            <v>JL. PADAT KARYA II - BUNTU</v>
          </cell>
        </row>
        <row r="65">
          <cell r="A65">
            <v>62</v>
          </cell>
          <cell r="B65" t="str">
            <v>JL. PLN - JP. KM 159 + 300</v>
          </cell>
        </row>
        <row r="66">
          <cell r="A66">
            <v>63</v>
          </cell>
          <cell r="B66" t="str">
            <v>JL. PLTA - JK. RUAS 33/33 KM 0 + 100</v>
          </cell>
        </row>
        <row r="67">
          <cell r="A67">
            <v>64</v>
          </cell>
          <cell r="B67" t="str">
            <v>JL. SMK - SMK</v>
          </cell>
        </row>
        <row r="68">
          <cell r="A68">
            <v>65</v>
          </cell>
          <cell r="B68" t="str">
            <v>SIMP. STM BERINGIN - SAWAH</v>
          </cell>
        </row>
        <row r="69">
          <cell r="A69">
            <v>66</v>
          </cell>
          <cell r="B69" t="str">
            <v>JL. TELKOM - JK</v>
          </cell>
        </row>
        <row r="70">
          <cell r="A70">
            <v>67</v>
          </cell>
          <cell r="B70" t="str">
            <v>JL. INDUSTRI - JK. RUAS 231/231</v>
          </cell>
        </row>
        <row r="71">
          <cell r="A71">
            <v>68</v>
          </cell>
          <cell r="B71" t="str">
            <v xml:space="preserve">BUNDARAN DPRD - KANTOR  BUPATI </v>
          </cell>
        </row>
        <row r="72">
          <cell r="A72">
            <v>69</v>
          </cell>
          <cell r="B72" t="str">
            <v>SIMP. RSUD - RSUD</v>
          </cell>
        </row>
        <row r="73">
          <cell r="A73">
            <v>70</v>
          </cell>
          <cell r="B73" t="str">
            <v>SP. KTR. BUPATI  - BUNDARAN DPRD(VIA DISPORA)</v>
          </cell>
        </row>
        <row r="74">
          <cell r="A74">
            <v>71</v>
          </cell>
          <cell r="B74" t="str">
            <v>JL. KUANTAN</v>
          </cell>
        </row>
        <row r="75">
          <cell r="A75">
            <v>72</v>
          </cell>
          <cell r="B75" t="str">
            <v>JL. MENUJU SMP 2</v>
          </cell>
        </row>
        <row r="76">
          <cell r="A76">
            <v>73</v>
          </cell>
          <cell r="B76" t="str">
            <v>JL. LIMUNO SELATAN</v>
          </cell>
        </row>
        <row r="77">
          <cell r="A77">
            <v>74</v>
          </cell>
          <cell r="B77" t="str">
            <v>SIMP. PL. KEDUNDUNG  - PL. KEDUNDUNG</v>
          </cell>
        </row>
        <row r="78">
          <cell r="A78">
            <v>75</v>
          </cell>
          <cell r="B78" t="str">
            <v>BUNDARAN DPRD - JL. PROPINSI</v>
          </cell>
        </row>
        <row r="79">
          <cell r="A79">
            <v>76</v>
          </cell>
          <cell r="B79" t="str">
            <v>JL. PERINDAGKOP</v>
          </cell>
        </row>
        <row r="80">
          <cell r="A80">
            <v>77</v>
          </cell>
          <cell r="B80" t="str">
            <v>JP. KM 161 +250 (MESS POLISI) - JK. RUAS 041/041</v>
          </cell>
        </row>
        <row r="81">
          <cell r="A81">
            <v>78</v>
          </cell>
          <cell r="B81" t="str">
            <v>JL. SRDP - JK. RUAS  045/045</v>
          </cell>
        </row>
        <row r="82">
          <cell r="A82">
            <v>79</v>
          </cell>
          <cell r="B82" t="str">
            <v>JL. LINGKAR SEBERANG TELUK - JK. RUAS 004/004</v>
          </cell>
        </row>
        <row r="83">
          <cell r="A83">
            <v>80</v>
          </cell>
          <cell r="B83" t="str">
            <v>JL. MENUJU LOKASI TPA - JK. RUAS 004/004</v>
          </cell>
        </row>
        <row r="84">
          <cell r="A84">
            <v>81</v>
          </cell>
          <cell r="B84" t="str">
            <v>JL. LOKASI RUMAH ADAT - JP. KM 164 + 250</v>
          </cell>
        </row>
        <row r="85">
          <cell r="A85">
            <v>82</v>
          </cell>
          <cell r="B85" t="str">
            <v>JL. PL. BUNGIN - JP. KM 163 + 750 PBR(HASANAH)</v>
          </cell>
        </row>
        <row r="86">
          <cell r="A86">
            <v>83</v>
          </cell>
          <cell r="B86" t="str">
            <v>LUBUK JAMBI - LUBUK AMBACANG</v>
          </cell>
        </row>
        <row r="87">
          <cell r="A87">
            <v>85</v>
          </cell>
          <cell r="B87" t="str">
            <v>CENGAR - KOTO BENAI</v>
          </cell>
        </row>
        <row r="88">
          <cell r="A88">
            <v>86</v>
          </cell>
          <cell r="B88" t="str">
            <v>PANTAI - AIR BULUH</v>
          </cell>
        </row>
        <row r="89">
          <cell r="A89">
            <v>87</v>
          </cell>
          <cell r="B89" t="str">
            <v>SEI. BESAR - BTS. SUMBAR</v>
          </cell>
        </row>
        <row r="90">
          <cell r="A90">
            <v>88</v>
          </cell>
          <cell r="B90" t="str">
            <v>SIMP. CENGAR - BUKIT PAYUNG</v>
          </cell>
        </row>
        <row r="91">
          <cell r="A91">
            <v>90</v>
          </cell>
          <cell r="B91" t="str">
            <v>SANGAU - SIBEROBAH</v>
          </cell>
        </row>
        <row r="92">
          <cell r="A92">
            <v>91</v>
          </cell>
          <cell r="B92" t="str">
            <v>LUBUK JAMBI - SAIK</v>
          </cell>
        </row>
        <row r="93">
          <cell r="A93">
            <v>92</v>
          </cell>
          <cell r="B93" t="str">
            <v>SIMP. 4 PANGKALAN - MUARA PETAI</v>
          </cell>
        </row>
        <row r="94">
          <cell r="A94">
            <v>93</v>
          </cell>
          <cell r="B94" t="str">
            <v>SIMP. KINALI - BUKIT KAUMAN</v>
          </cell>
        </row>
        <row r="95">
          <cell r="A95">
            <v>94</v>
          </cell>
          <cell r="B95" t="str">
            <v>BUKIT KAUMAN - SEI. KELELAWAR</v>
          </cell>
        </row>
        <row r="96">
          <cell r="A96">
            <v>95</v>
          </cell>
          <cell r="B96" t="str">
            <v>KASANG - BUKIT KAUMAN</v>
          </cell>
        </row>
        <row r="97">
          <cell r="A97">
            <v>96</v>
          </cell>
          <cell r="B97" t="str">
            <v>KASANG - SIMP. 4 CENGAR</v>
          </cell>
        </row>
        <row r="98">
          <cell r="A98">
            <v>97</v>
          </cell>
          <cell r="B98" t="str">
            <v>SP. BANJAR GUNTUNG - BANJAR GUNTUNG</v>
          </cell>
        </row>
        <row r="99">
          <cell r="A99">
            <v>98</v>
          </cell>
          <cell r="B99" t="str">
            <v>JL. DESA TANJUNG - JK. RUAS 083/083</v>
          </cell>
        </row>
        <row r="100">
          <cell r="A100">
            <v>99</v>
          </cell>
          <cell r="B100" t="str">
            <v>JL. DESA SEI. ALA - SEI. KUANTAN</v>
          </cell>
        </row>
        <row r="101">
          <cell r="A101">
            <v>100</v>
          </cell>
          <cell r="B101" t="str">
            <v>JL. DESA BANJAR GUNTUNG - SEI. KUANTAN</v>
          </cell>
        </row>
        <row r="102">
          <cell r="A102">
            <v>101</v>
          </cell>
          <cell r="B102" t="str">
            <v>JL. DESA PL. RUMPUT - SEI. KUANTAN</v>
          </cell>
        </row>
        <row r="103">
          <cell r="A103">
            <v>102</v>
          </cell>
          <cell r="B103" t="str">
            <v>JL. DESA PETAPAHAN - JK. RUAS 106/106</v>
          </cell>
        </row>
        <row r="104">
          <cell r="A104">
            <v>103</v>
          </cell>
          <cell r="B104" t="str">
            <v>JL. DESA RANTAU SIALANG - SEI. KUANTAN</v>
          </cell>
        </row>
        <row r="105">
          <cell r="A105">
            <v>104</v>
          </cell>
          <cell r="B105" t="str">
            <v>JL. DESA PANGKALAN - JL. RUAS KM 37 + 500</v>
          </cell>
        </row>
        <row r="106">
          <cell r="A106">
            <v>105</v>
          </cell>
          <cell r="B106" t="str">
            <v>JL. KH. AHMAD DAHLAN - JL. BUNGA SETANGKAI</v>
          </cell>
        </row>
        <row r="107">
          <cell r="A107">
            <v>106</v>
          </cell>
          <cell r="B107" t="str">
            <v>JL. BUNGA SETANGKAI - JL. KH. MUKTAR</v>
          </cell>
        </row>
        <row r="108">
          <cell r="A108">
            <v>107</v>
          </cell>
          <cell r="B108" t="str">
            <v>JL. KH. DEWANTARA - SP. LUBUK JAMBI</v>
          </cell>
        </row>
        <row r="109">
          <cell r="A109">
            <v>108</v>
          </cell>
          <cell r="B109" t="str">
            <v>JL. LINGKAR PASAR 1 - JL. BUNGA SETANGKAI</v>
          </cell>
        </row>
        <row r="110">
          <cell r="A110">
            <v>109</v>
          </cell>
          <cell r="B110" t="str">
            <v>JL. LINGKAR PASAR II - JL. BUNGA SETANGKAI</v>
          </cell>
        </row>
        <row r="111">
          <cell r="A111">
            <v>110</v>
          </cell>
          <cell r="B111" t="str">
            <v>CENGAR - JL. RAPP</v>
          </cell>
        </row>
        <row r="112">
          <cell r="A112">
            <v>111</v>
          </cell>
          <cell r="B112" t="str">
            <v>MUARA PETAI - SETIANG</v>
          </cell>
        </row>
        <row r="113">
          <cell r="A113">
            <v>112</v>
          </cell>
          <cell r="B113" t="str">
            <v>KASANG - Ps LBK. JAMBI</v>
          </cell>
        </row>
        <row r="114">
          <cell r="A114">
            <v>113</v>
          </cell>
          <cell r="B114" t="str">
            <v>JL. DALAM KOTA KP. BARU TOAR - JP. KM 178 + 000</v>
          </cell>
        </row>
        <row r="115">
          <cell r="A115">
            <v>114</v>
          </cell>
          <cell r="B115" t="str">
            <v>KP. BARU TOAR - PENYEBERANGAN KERESEK</v>
          </cell>
        </row>
        <row r="116">
          <cell r="A116">
            <v>115</v>
          </cell>
          <cell r="B116" t="str">
            <v>GUNUNG - PL. MUNGKUR</v>
          </cell>
        </row>
        <row r="117">
          <cell r="A117">
            <v>116</v>
          </cell>
          <cell r="B117" t="str">
            <v>JL. DESA TEBERAU PANJANG - SEI. KUANTAN</v>
          </cell>
        </row>
        <row r="118">
          <cell r="A118">
            <v>117</v>
          </cell>
          <cell r="B118" t="str">
            <v>KAMPUNG BARU TOAR - GUNUNG</v>
          </cell>
        </row>
        <row r="119">
          <cell r="A119">
            <v>118</v>
          </cell>
          <cell r="B119" t="str">
            <v>LUBUK TERENTANG - PISANG BEREBUS</v>
          </cell>
        </row>
        <row r="120">
          <cell r="A120">
            <v>119</v>
          </cell>
          <cell r="B120" t="str">
            <v>SIMP. SEI. PINANG - TANJUNG</v>
          </cell>
        </row>
        <row r="121">
          <cell r="A121">
            <v>120</v>
          </cell>
          <cell r="B121" t="str">
            <v>SEI. MANAU - SEI. KELELAWAR</v>
          </cell>
        </row>
        <row r="122">
          <cell r="A122">
            <v>121</v>
          </cell>
          <cell r="B122" t="str">
            <v>SIMP. SEI. ALA - SEI. ALA</v>
          </cell>
        </row>
        <row r="123">
          <cell r="A123">
            <v>122</v>
          </cell>
          <cell r="B123" t="str">
            <v>SIMP. SEI. PINANG - TANJUNG</v>
          </cell>
        </row>
        <row r="124">
          <cell r="A124">
            <v>123</v>
          </cell>
          <cell r="B124" t="str">
            <v>SAIK - KOTO KOMBU</v>
          </cell>
        </row>
        <row r="125">
          <cell r="A125">
            <v>124</v>
          </cell>
          <cell r="B125" t="str">
            <v>MUDIK ULO - SUMPU</v>
          </cell>
        </row>
        <row r="126">
          <cell r="A126">
            <v>125</v>
          </cell>
          <cell r="B126" t="str">
            <v>LUBUK AMBACANG - AIR TERJUN BTG KOBAN</v>
          </cell>
        </row>
        <row r="127">
          <cell r="A127">
            <v>126</v>
          </cell>
          <cell r="B127" t="str">
            <v>MUDIK ULO - TANJUNG MEDANG</v>
          </cell>
        </row>
        <row r="128">
          <cell r="A128">
            <v>127</v>
          </cell>
          <cell r="B128" t="str">
            <v>KOTO KOMBU - LOKASI PLTA</v>
          </cell>
        </row>
        <row r="129">
          <cell r="A129">
            <v>128</v>
          </cell>
          <cell r="B129" t="str">
            <v>JL. DESA KOTO KOMBU - JK. RUAS 03/03</v>
          </cell>
        </row>
        <row r="130">
          <cell r="A130">
            <v>129</v>
          </cell>
          <cell r="B130" t="str">
            <v>BASERAH - PERHENTIAN LUAS</v>
          </cell>
        </row>
        <row r="131">
          <cell r="A131">
            <v>130</v>
          </cell>
          <cell r="B131" t="str">
            <v>KOTO RAJO - BASERAH</v>
          </cell>
        </row>
        <row r="132">
          <cell r="A132">
            <v>131</v>
          </cell>
          <cell r="B132" t="str">
            <v>SIMP. TERATAK BARU - TERATAK BARU</v>
          </cell>
        </row>
        <row r="133">
          <cell r="A133">
            <v>132</v>
          </cell>
          <cell r="B133" t="str">
            <v>DUSUN TUO - GUNUNG MELINTANG</v>
          </cell>
        </row>
        <row r="134">
          <cell r="A134">
            <v>133</v>
          </cell>
          <cell r="B134" t="str">
            <v>JL. SAKO - BINJAI</v>
          </cell>
        </row>
        <row r="135">
          <cell r="A135">
            <v>134</v>
          </cell>
          <cell r="B135" t="str">
            <v>KEPALA PULAU - PULAU MADINAH</v>
          </cell>
        </row>
        <row r="136">
          <cell r="A136">
            <v>135</v>
          </cell>
          <cell r="B136" t="str">
            <v>JP. KM 204 + 500 - PL KIJANG</v>
          </cell>
        </row>
        <row r="137">
          <cell r="A137">
            <v>136</v>
          </cell>
          <cell r="B137" t="str">
            <v>JK. RUAS 190/190 - PULAU BARU</v>
          </cell>
        </row>
        <row r="138">
          <cell r="A138">
            <v>137</v>
          </cell>
          <cell r="B138" t="str">
            <v>JL. DESA PENGALIHAN - KOTO RAJO</v>
          </cell>
        </row>
        <row r="139">
          <cell r="A139">
            <v>138</v>
          </cell>
          <cell r="B139" t="str">
            <v>JL. DESA LUMBOK - KOTO RAJO</v>
          </cell>
        </row>
        <row r="140">
          <cell r="A140">
            <v>139</v>
          </cell>
          <cell r="B140" t="str">
            <v>JL. DESA BERALO - SEI. SORIAK</v>
          </cell>
        </row>
        <row r="141">
          <cell r="A141">
            <v>140</v>
          </cell>
          <cell r="B141" t="str">
            <v>JL. DESA KAMPUNG TENGAH - PL. MADINAH</v>
          </cell>
        </row>
        <row r="142">
          <cell r="A142">
            <v>141</v>
          </cell>
          <cell r="B142" t="str">
            <v>JL. DESA PL. BARU - PELUKAHAN</v>
          </cell>
        </row>
        <row r="143">
          <cell r="A143">
            <v>142</v>
          </cell>
          <cell r="B143" t="str">
            <v>JL. DESA PL. KULUR - SEI. SORIK</v>
          </cell>
        </row>
        <row r="144">
          <cell r="A144">
            <v>143</v>
          </cell>
          <cell r="B144" t="str">
            <v>JL. DESA TANJUNG PETAI - SEI. SORIK</v>
          </cell>
        </row>
        <row r="145">
          <cell r="A145">
            <v>144</v>
          </cell>
          <cell r="B145" t="str">
            <v>JL. DESA DANAU - KOTO RAJO</v>
          </cell>
        </row>
        <row r="146">
          <cell r="A146">
            <v>145</v>
          </cell>
          <cell r="B146" t="str">
            <v>JL. DESA GUNUNG MELINTANG - JK. RUAS 087/087</v>
          </cell>
        </row>
        <row r="147">
          <cell r="A147">
            <v>146</v>
          </cell>
          <cell r="B147" t="str">
            <v>JL. A. YANI - JL. RAWANG BONTO</v>
          </cell>
        </row>
        <row r="148">
          <cell r="A148">
            <v>147</v>
          </cell>
          <cell r="B148" t="str">
            <v>JL. M. YAMIN - JL. PELAJAR I</v>
          </cell>
        </row>
        <row r="149">
          <cell r="A149">
            <v>148</v>
          </cell>
          <cell r="B149" t="str">
            <v>JL. PELAJAR</v>
          </cell>
        </row>
        <row r="150">
          <cell r="A150">
            <v>149</v>
          </cell>
          <cell r="B150" t="str">
            <v>JL. PELAJAR 2</v>
          </cell>
        </row>
        <row r="151">
          <cell r="A151">
            <v>150</v>
          </cell>
          <cell r="B151" t="str">
            <v>JL. PELAJAR 3</v>
          </cell>
        </row>
        <row r="152">
          <cell r="A152">
            <v>151</v>
          </cell>
          <cell r="B152" t="str">
            <v>JL. DR. SUTOMO 1</v>
          </cell>
        </row>
        <row r="153">
          <cell r="A153">
            <v>152</v>
          </cell>
          <cell r="B153" t="str">
            <v>JL. DR. SUTOMO 2</v>
          </cell>
        </row>
        <row r="154">
          <cell r="A154">
            <v>153</v>
          </cell>
          <cell r="B154" t="str">
            <v>JL. LINGKAR PASAR 2 - JL. PELAJAR 2</v>
          </cell>
        </row>
        <row r="155">
          <cell r="A155">
            <v>154</v>
          </cell>
          <cell r="B155" t="str">
            <v>JL. H. AGUS SALIM - JL. M. YAMIN</v>
          </cell>
        </row>
        <row r="156">
          <cell r="A156">
            <v>155</v>
          </cell>
          <cell r="B156" t="str">
            <v>JL. KARTINI - JL. PELAJAR 2</v>
          </cell>
        </row>
        <row r="157">
          <cell r="A157">
            <v>156</v>
          </cell>
          <cell r="B157" t="str">
            <v>JL. KARET 1 - JL. PELAJAR 2</v>
          </cell>
        </row>
        <row r="158">
          <cell r="A158">
            <v>157</v>
          </cell>
          <cell r="B158" t="str">
            <v>JL. KARET 2 -JL. KARET 1</v>
          </cell>
        </row>
        <row r="159">
          <cell r="A159">
            <v>158</v>
          </cell>
          <cell r="B159" t="str">
            <v>JL. KAMPUNG MEDAN - JL. PELAJAR 3</v>
          </cell>
        </row>
        <row r="160">
          <cell r="A160">
            <v>159</v>
          </cell>
          <cell r="B160" t="str">
            <v>KOTO RAJO - SEI. KUANTAN</v>
          </cell>
        </row>
        <row r="161">
          <cell r="A161">
            <v>160</v>
          </cell>
          <cell r="B161" t="str">
            <v>PULAU KUMPAI - PS. USANG BASERAH</v>
          </cell>
        </row>
        <row r="162">
          <cell r="A162">
            <v>161</v>
          </cell>
          <cell r="B162" t="str">
            <v>KOTO RAJO - PL. JAMBU</v>
          </cell>
        </row>
        <row r="163">
          <cell r="A163">
            <v>162</v>
          </cell>
          <cell r="B163" t="str">
            <v>KOTO BASERAH - BANUARAN (JBT. BASERAH)</v>
          </cell>
        </row>
        <row r="164">
          <cell r="A164">
            <v>163</v>
          </cell>
          <cell r="B164" t="str">
            <v>PANGEAN - PL. KUMPAI</v>
          </cell>
        </row>
        <row r="165">
          <cell r="A165">
            <v>164</v>
          </cell>
          <cell r="B165" t="str">
            <v>PANGEAN - BATAS PELALAWAN</v>
          </cell>
        </row>
        <row r="166">
          <cell r="A166">
            <v>165</v>
          </cell>
          <cell r="B166" t="str">
            <v>SAKO - TRANS SKP II</v>
          </cell>
        </row>
        <row r="167">
          <cell r="A167">
            <v>166</v>
          </cell>
          <cell r="B167" t="str">
            <v>PAUH ANGIT - PS. USANG PANGEAN</v>
          </cell>
        </row>
        <row r="168">
          <cell r="A168">
            <v>167</v>
          </cell>
          <cell r="B168" t="str">
            <v>JK. RUAS 190/190 KM 7 + 000 - TANAH BEKALI</v>
          </cell>
        </row>
        <row r="169">
          <cell r="A169">
            <v>168</v>
          </cell>
          <cell r="B169" t="str">
            <v>JK. RUAS 190/190 - PULAU DERAS</v>
          </cell>
        </row>
        <row r="170">
          <cell r="A170">
            <v>169</v>
          </cell>
          <cell r="B170" t="str">
            <v>JK. RUAS 190/190 - PADANG TANGGUNG</v>
          </cell>
        </row>
        <row r="171">
          <cell r="A171">
            <v>170</v>
          </cell>
          <cell r="B171" t="str">
            <v>JK. RUAS 190/190 - PADANG KUNYIT</v>
          </cell>
        </row>
        <row r="172">
          <cell r="A172">
            <v>171</v>
          </cell>
          <cell r="B172" t="str">
            <v>JL. DESA TANAH BEKALI - PL. DERAS</v>
          </cell>
        </row>
        <row r="173">
          <cell r="A173">
            <v>172</v>
          </cell>
          <cell r="B173" t="str">
            <v>JL. DESA PL. TENGAH - SIKAPING</v>
          </cell>
        </row>
        <row r="174">
          <cell r="A174">
            <v>173</v>
          </cell>
          <cell r="B174" t="str">
            <v>JL. DESA PL. RENGAS - PEMATANG</v>
          </cell>
        </row>
        <row r="175">
          <cell r="A175">
            <v>174</v>
          </cell>
          <cell r="B175" t="str">
            <v>JL. DESA SIKAPING - PL. INGU</v>
          </cell>
        </row>
        <row r="176">
          <cell r="A176">
            <v>175</v>
          </cell>
          <cell r="B176" t="str">
            <v>JL. DESA PAUH ANGIT - TANJUNG SIMANDOLAK</v>
          </cell>
        </row>
        <row r="177">
          <cell r="A177">
            <v>176</v>
          </cell>
          <cell r="B177" t="str">
            <v>JL. DESA PEMATANG - PL. TENGAH</v>
          </cell>
        </row>
        <row r="178">
          <cell r="A178">
            <v>177</v>
          </cell>
          <cell r="B178" t="str">
            <v>JL. DESA RAWANG BINJAI - JK. RUAS 185/185</v>
          </cell>
        </row>
        <row r="179">
          <cell r="A179">
            <v>178</v>
          </cell>
          <cell r="B179" t="str">
            <v>PAUH ANGIT - RAWANG BINJAI</v>
          </cell>
        </row>
        <row r="180">
          <cell r="A180">
            <v>179</v>
          </cell>
          <cell r="B180" t="str">
            <v>SAKO - LOGAS TANAH DARAT</v>
          </cell>
        </row>
        <row r="181">
          <cell r="A181">
            <v>180</v>
          </cell>
          <cell r="B181" t="str">
            <v>TUGU PULAI - PAUH ANGIT</v>
          </cell>
        </row>
        <row r="182">
          <cell r="A182">
            <v>181</v>
          </cell>
          <cell r="B182" t="str">
            <v>SIMP. RAMBAHAN - RAMBAHAN</v>
          </cell>
        </row>
        <row r="183">
          <cell r="A183">
            <v>182</v>
          </cell>
          <cell r="B183" t="str">
            <v>LOGAS TANAH DARAT - SEI. RAMBAI</v>
          </cell>
        </row>
        <row r="184">
          <cell r="A184">
            <v>183</v>
          </cell>
          <cell r="B184" t="str">
            <v>SUKARAJA - GIRI SAKO</v>
          </cell>
        </row>
        <row r="185">
          <cell r="A185">
            <v>184</v>
          </cell>
          <cell r="B185" t="str">
            <v>LOGAS TANAH DARAT - HULU TESO</v>
          </cell>
        </row>
        <row r="186">
          <cell r="A186">
            <v>185</v>
          </cell>
          <cell r="B186" t="str">
            <v>JL. DESA LUBUK KEBUN - SITUGAL</v>
          </cell>
        </row>
        <row r="187">
          <cell r="A187">
            <v>186</v>
          </cell>
          <cell r="B187" t="str">
            <v>SAKO MARGA SARI - KUANTAN SAKO</v>
          </cell>
        </row>
        <row r="188">
          <cell r="A188">
            <v>188</v>
          </cell>
          <cell r="B188" t="str">
            <v>MUARA LANGSAT - TRANS PETAI</v>
          </cell>
        </row>
        <row r="189">
          <cell r="A189">
            <v>189</v>
          </cell>
          <cell r="B189" t="str">
            <v>PKL. INDARUNG - SUMPU</v>
          </cell>
        </row>
        <row r="190">
          <cell r="A190">
            <v>190</v>
          </cell>
          <cell r="B190" t="str">
            <v>SAMBUNG - KEBUN LADO</v>
          </cell>
        </row>
        <row r="191">
          <cell r="A191">
            <v>191</v>
          </cell>
          <cell r="B191" t="str">
            <v>LOGAS - MUDIK ULO</v>
          </cell>
        </row>
        <row r="192">
          <cell r="A192">
            <v>192</v>
          </cell>
          <cell r="B192" t="str">
            <v>JP. KM 145 +575 - SIMP. KERANJI</v>
          </cell>
        </row>
        <row r="193">
          <cell r="A193">
            <v>193</v>
          </cell>
          <cell r="B193" t="str">
            <v>JK. KM 9 + 000 - RUAS 111/111</v>
          </cell>
        </row>
        <row r="194">
          <cell r="A194">
            <v>194</v>
          </cell>
          <cell r="B194" t="str">
            <v>JK. KM 7 + 000 - SUKA MAJU</v>
          </cell>
        </row>
        <row r="195">
          <cell r="A195">
            <v>195</v>
          </cell>
          <cell r="B195" t="str">
            <v>JL. DALAM DESA LOGAS</v>
          </cell>
        </row>
        <row r="196">
          <cell r="A196">
            <v>196</v>
          </cell>
          <cell r="B196" t="str">
            <v>JK. KM 68 + 550 - TRANS SAKO</v>
          </cell>
        </row>
        <row r="197">
          <cell r="A197">
            <v>197</v>
          </cell>
          <cell r="B197" t="str">
            <v>LOGAS - AIR MAS</v>
          </cell>
        </row>
        <row r="198">
          <cell r="A198">
            <v>198</v>
          </cell>
          <cell r="B198" t="str">
            <v>MUARA LEMBUH - SEI. SIRIH</v>
          </cell>
        </row>
        <row r="199">
          <cell r="A199">
            <v>199</v>
          </cell>
          <cell r="B199" t="str">
            <v>JP. KM 129 + 850 - JP KM 130 + 000</v>
          </cell>
        </row>
        <row r="200">
          <cell r="A200">
            <v>200</v>
          </cell>
          <cell r="B200" t="str">
            <v>JP KM 149 + 300 - RUAS 109 /109</v>
          </cell>
        </row>
        <row r="201">
          <cell r="A201">
            <v>201</v>
          </cell>
          <cell r="B201" t="str">
            <v>JK KM 127 + 135/135 - JK KM 27 135/135</v>
          </cell>
        </row>
        <row r="202">
          <cell r="A202">
            <v>203</v>
          </cell>
          <cell r="B202" t="str">
            <v>JL. PANGAKALAN INDARUNG - JL. RUAS 189/189</v>
          </cell>
        </row>
        <row r="203">
          <cell r="A203">
            <v>204</v>
          </cell>
          <cell r="B203" t="str">
            <v>JL. JEND. SUDIRMAN - JL. PROPINSI</v>
          </cell>
        </row>
        <row r="204">
          <cell r="A204">
            <v>205</v>
          </cell>
          <cell r="B204" t="str">
            <v>JL. A. YANI - JL. PROPINSI</v>
          </cell>
        </row>
        <row r="205">
          <cell r="A205">
            <v>206</v>
          </cell>
          <cell r="B205" t="str">
            <v>JL. DIPONEGORO - JL. PASAR USANG</v>
          </cell>
        </row>
        <row r="206">
          <cell r="A206">
            <v>207</v>
          </cell>
          <cell r="B206" t="str">
            <v>JL. IMAM BONJOL - JL. PADAT KARYA</v>
          </cell>
        </row>
        <row r="207">
          <cell r="A207">
            <v>208</v>
          </cell>
          <cell r="B207" t="str">
            <v>JL. PERTUAN GADIS - SEI. LEMBU</v>
          </cell>
        </row>
        <row r="208">
          <cell r="A208">
            <v>209</v>
          </cell>
          <cell r="B208" t="str">
            <v>JL. PADAT KARYA I - SEI. LEMBU</v>
          </cell>
        </row>
        <row r="209">
          <cell r="A209">
            <v>210</v>
          </cell>
          <cell r="B209" t="str">
            <v>JL. PADAT KARYA 2 - SEI. LEMBU</v>
          </cell>
        </row>
        <row r="210">
          <cell r="A210">
            <v>211</v>
          </cell>
          <cell r="B210" t="str">
            <v>JL. PADAT KARYA 3 - SEI. LEMBU</v>
          </cell>
        </row>
        <row r="211">
          <cell r="A211">
            <v>212</v>
          </cell>
          <cell r="B211" t="str">
            <v>JL. PADAT KARYA 4 - SEI. LEMBU</v>
          </cell>
        </row>
        <row r="212">
          <cell r="A212">
            <v>213</v>
          </cell>
          <cell r="B212" t="str">
            <v>JL. SRDP 1 - JL. DIPONEGORO</v>
          </cell>
        </row>
        <row r="213">
          <cell r="A213">
            <v>214</v>
          </cell>
          <cell r="B213" t="str">
            <v>JL. SMP - JL. A. YANI</v>
          </cell>
        </row>
        <row r="214">
          <cell r="A214">
            <v>215</v>
          </cell>
          <cell r="B214" t="str">
            <v>JL. SRDP 1 - SEI. LEMBU</v>
          </cell>
        </row>
        <row r="215">
          <cell r="A215">
            <v>216</v>
          </cell>
          <cell r="B215" t="str">
            <v xml:space="preserve">JL. AMD - JL. DIPONEGORO </v>
          </cell>
        </row>
        <row r="216">
          <cell r="A216">
            <v>217</v>
          </cell>
          <cell r="B216" t="str">
            <v>JL. SENTRAL - JL. A YANI</v>
          </cell>
        </row>
        <row r="217">
          <cell r="A217">
            <v>218</v>
          </cell>
          <cell r="B217" t="str">
            <v>JL. HANG LEKIR - SEI LEMBU</v>
          </cell>
        </row>
        <row r="218">
          <cell r="A218">
            <v>219</v>
          </cell>
          <cell r="B218" t="str">
            <v>JL. KARTINI - JL. DIPONEGORO</v>
          </cell>
        </row>
        <row r="219">
          <cell r="A219">
            <v>220</v>
          </cell>
          <cell r="B219" t="str">
            <v>JL. TENGKU UMAR - JL. SYEH AHMAD BUNDA</v>
          </cell>
        </row>
        <row r="220">
          <cell r="A220">
            <v>221</v>
          </cell>
          <cell r="B220" t="str">
            <v>JL. HANGTUAH - JL. A. YANI</v>
          </cell>
        </row>
        <row r="221">
          <cell r="A221">
            <v>222</v>
          </cell>
          <cell r="B221" t="str">
            <v>JL. LINGKAR DESA LOGAS</v>
          </cell>
        </row>
        <row r="222">
          <cell r="A222">
            <v>223</v>
          </cell>
          <cell r="B222" t="str">
            <v>JL. M. HATTA - SEI LEMBU</v>
          </cell>
        </row>
        <row r="223">
          <cell r="A223">
            <v>224</v>
          </cell>
          <cell r="B223" t="str">
            <v>JL. SUTOMO - SEI LEMBU</v>
          </cell>
        </row>
        <row r="224">
          <cell r="A224">
            <v>225</v>
          </cell>
          <cell r="B224" t="str">
            <v>JL. HANG JEBAT - JL. A. YANI</v>
          </cell>
        </row>
        <row r="225">
          <cell r="A225">
            <v>226</v>
          </cell>
          <cell r="B225" t="str">
            <v>JL. SYEH AHMAD BUNDA - JL. PERTUAN GADIS</v>
          </cell>
        </row>
        <row r="226">
          <cell r="A226">
            <v>227</v>
          </cell>
          <cell r="B226" t="str">
            <v>JL. CUT NYAK DIEN - JL. PERTUAN GADIS</v>
          </cell>
        </row>
        <row r="227">
          <cell r="A227">
            <v>228</v>
          </cell>
          <cell r="B227" t="str">
            <v>JL. SMA - SEI. LEMBU</v>
          </cell>
        </row>
        <row r="228">
          <cell r="A228">
            <v>229</v>
          </cell>
          <cell r="B228" t="str">
            <v>SIMP. HANDOYO - SUMBER DATAR</v>
          </cell>
        </row>
        <row r="229">
          <cell r="A229">
            <v>230</v>
          </cell>
          <cell r="B229" t="str">
            <v>LOGAS - SUMBER DATAR</v>
          </cell>
        </row>
        <row r="230">
          <cell r="A230">
            <v>231</v>
          </cell>
          <cell r="B230" t="str">
            <v>PASIR MAS - SAKO MARGASARI</v>
          </cell>
        </row>
        <row r="231">
          <cell r="A231">
            <v>232</v>
          </cell>
          <cell r="B231" t="str">
            <v>SP. SUMBER DATAR - SUMBER DATAR</v>
          </cell>
        </row>
        <row r="232">
          <cell r="A232">
            <v>233</v>
          </cell>
          <cell r="B232" t="str">
            <v>SP. KEBUN LADO - SEI. SIRIH</v>
          </cell>
        </row>
        <row r="233">
          <cell r="A233">
            <v>234</v>
          </cell>
          <cell r="B233" t="str">
            <v>JL. LINGKAR DESA KEBUN LADO</v>
          </cell>
        </row>
        <row r="234">
          <cell r="A234">
            <v>235</v>
          </cell>
          <cell r="B234" t="str">
            <v>AIR MAS - SEI. KERANJI</v>
          </cell>
        </row>
        <row r="235">
          <cell r="A235">
            <v>236</v>
          </cell>
          <cell r="B235" t="str">
            <v>SIMP. PETAI - PABRIK PT. WANASARI</v>
          </cell>
        </row>
        <row r="236">
          <cell r="A236">
            <v>237</v>
          </cell>
          <cell r="B236" t="str">
            <v>JL. SIMPANG KORAN - SUKAMAJU</v>
          </cell>
        </row>
        <row r="237">
          <cell r="A237">
            <v>238</v>
          </cell>
          <cell r="B237" t="str">
            <v>SIMP. RAYA - SEI. BULUH</v>
          </cell>
        </row>
        <row r="238">
          <cell r="A238">
            <v>239</v>
          </cell>
          <cell r="B238" t="str">
            <v>JL. PL. RAMBUTAN - SEI TAPI</v>
          </cell>
        </row>
        <row r="239">
          <cell r="A239">
            <v>240</v>
          </cell>
          <cell r="B239" t="str">
            <v>JL. PETAI - TASAM</v>
          </cell>
        </row>
        <row r="240">
          <cell r="A240">
            <v>241</v>
          </cell>
          <cell r="B240" t="str">
            <v>JK 112/112 KM 2 + 000 - TASAM</v>
          </cell>
        </row>
        <row r="241">
          <cell r="A241">
            <v>242</v>
          </cell>
          <cell r="B241" t="str">
            <v>JL. DALAM KOTA KOTO BARU - JP KM 108 - 650</v>
          </cell>
        </row>
        <row r="242">
          <cell r="A242">
            <v>243</v>
          </cell>
          <cell r="B242" t="str">
            <v>KOTO BARU - SEI. LANGSAT</v>
          </cell>
        </row>
        <row r="243">
          <cell r="A243">
            <v>244</v>
          </cell>
          <cell r="B243" t="str">
            <v>KOTO BARU - SUKA MAJU</v>
          </cell>
        </row>
        <row r="244">
          <cell r="A244">
            <v>245</v>
          </cell>
          <cell r="B244" t="str">
            <v>SIMP. 4 PT. WANASARI - SUKAMAJU</v>
          </cell>
        </row>
        <row r="245">
          <cell r="A245">
            <v>246</v>
          </cell>
          <cell r="B245" t="str">
            <v>SEI. SIRIH - SIMP. 4 PT. WANASARI</v>
          </cell>
        </row>
        <row r="246">
          <cell r="A246">
            <v>247</v>
          </cell>
          <cell r="B246" t="str">
            <v>SIMP. MUARA BAHAN - MUARA BAHAN</v>
          </cell>
        </row>
        <row r="247">
          <cell r="A247">
            <v>248</v>
          </cell>
          <cell r="B247" t="str">
            <v>SIM. KURAN - BATAS KAMPAR</v>
          </cell>
        </row>
        <row r="248">
          <cell r="A248">
            <v>249</v>
          </cell>
          <cell r="B248" t="str">
            <v>JK RUAS 199/199 KM 9 + 500 - TRANS SKP II PETAI</v>
          </cell>
        </row>
        <row r="249">
          <cell r="A249">
            <v>250</v>
          </cell>
          <cell r="B249" t="str">
            <v>JK RUAS 191/191 KM 9 + 500 - JK. RUAS 05/05 KM 5+000</v>
          </cell>
        </row>
        <row r="250">
          <cell r="A250">
            <v>251</v>
          </cell>
          <cell r="B250" t="str">
            <v>BERINGIN JAYA - SUKA MAJU</v>
          </cell>
        </row>
        <row r="251">
          <cell r="A251">
            <v>252</v>
          </cell>
          <cell r="B251" t="str">
            <v>KUANTAN SAKO - TRANS PETAI</v>
          </cell>
        </row>
        <row r="252">
          <cell r="A252">
            <v>253</v>
          </cell>
          <cell r="B252" t="str">
            <v>TANJUNG PAUH - SUKA MAJU</v>
          </cell>
        </row>
        <row r="253">
          <cell r="A253">
            <v>254</v>
          </cell>
          <cell r="B253" t="str">
            <v>MUARA BAHAN - SEI. BULUH</v>
          </cell>
        </row>
        <row r="254">
          <cell r="A254">
            <v>257</v>
          </cell>
          <cell r="B254" t="str">
            <v>BENAI - PL. LANCANG</v>
          </cell>
        </row>
        <row r="255">
          <cell r="A255">
            <v>258</v>
          </cell>
          <cell r="B255" t="str">
            <v>LEPAU GADING - PANGEAN</v>
          </cell>
        </row>
        <row r="256">
          <cell r="A256">
            <v>259</v>
          </cell>
          <cell r="B256" t="str">
            <v>SENTAJO - TERATAK AIR HITAM</v>
          </cell>
        </row>
        <row r="257">
          <cell r="A257">
            <v>260</v>
          </cell>
          <cell r="B257" t="str">
            <v>BENAI - KOTO RAJO</v>
          </cell>
        </row>
        <row r="258">
          <cell r="A258">
            <v>261</v>
          </cell>
          <cell r="B258" t="str">
            <v>BENAI - SIMPANG CENGAR II</v>
          </cell>
        </row>
        <row r="259">
          <cell r="A259">
            <v>262</v>
          </cell>
          <cell r="B259" t="str">
            <v>JK RUAS 24/24 KM - RAWANG BINJAI</v>
          </cell>
        </row>
        <row r="260">
          <cell r="A260">
            <v>263</v>
          </cell>
          <cell r="B260" t="str">
            <v>JK RUAS 85/85 - BANJAR LOPAK</v>
          </cell>
        </row>
        <row r="261">
          <cell r="A261">
            <v>264</v>
          </cell>
          <cell r="B261" t="str">
            <v>SIMP. DUTA PALMA - MUARA PETAI</v>
          </cell>
        </row>
        <row r="262">
          <cell r="A262">
            <v>265</v>
          </cell>
          <cell r="B262" t="str">
            <v>SIMP. DUTA PALMA - BATAS INHU</v>
          </cell>
        </row>
        <row r="263">
          <cell r="A263">
            <v>266</v>
          </cell>
          <cell r="B263" t="str">
            <v>JL. DALAM KOTA BENAI - JL. NASIONAL KM 173 +000</v>
          </cell>
        </row>
        <row r="264">
          <cell r="A264">
            <v>267</v>
          </cell>
          <cell r="B264" t="str">
            <v>JL. DESA UJUNG TANJUNG - JK 189/189</v>
          </cell>
        </row>
        <row r="265">
          <cell r="A265">
            <v>268</v>
          </cell>
          <cell r="B265" t="str">
            <v>JL. DALAM KOTA BENAI - KOTO BENAI</v>
          </cell>
        </row>
        <row r="266">
          <cell r="A266">
            <v>269</v>
          </cell>
          <cell r="B266" t="str">
            <v>JL. DESA GUNUNG KESIANGAN - JL. UJUNG TANJUNG</v>
          </cell>
        </row>
        <row r="267">
          <cell r="A267">
            <v>270</v>
          </cell>
          <cell r="B267" t="str">
            <v>JL. DESA PULAU KALIMANTING - PEMATANG</v>
          </cell>
        </row>
        <row r="268">
          <cell r="A268">
            <v>271</v>
          </cell>
          <cell r="B268" t="str">
            <v>JL. TJ. SIMANDOLAK - BANJAR LOPAK</v>
          </cell>
        </row>
        <row r="269">
          <cell r="A269">
            <v>272</v>
          </cell>
          <cell r="B269" t="str">
            <v>JL. DESA TALONTAM - PL. KOPUNG</v>
          </cell>
        </row>
        <row r="270">
          <cell r="A270">
            <v>273</v>
          </cell>
          <cell r="B270" t="str">
            <v>SIMANDOLAK - PENYEBERANGAN TANJUNG</v>
          </cell>
        </row>
        <row r="271">
          <cell r="A271">
            <v>274</v>
          </cell>
          <cell r="B271" t="str">
            <v>BENAI - RAPP</v>
          </cell>
        </row>
        <row r="272">
          <cell r="A272">
            <v>275</v>
          </cell>
          <cell r="B272" t="str">
            <v>BERINGIN JAYA - BINJAI</v>
          </cell>
        </row>
        <row r="273">
          <cell r="A273">
            <v>276</v>
          </cell>
          <cell r="B273" t="str">
            <v>BENAI - TEBING TINGGI</v>
          </cell>
        </row>
        <row r="274">
          <cell r="A274">
            <v>277</v>
          </cell>
          <cell r="B274" t="str">
            <v>GUNUNG KESIANGAN - PL. KALIMANTING</v>
          </cell>
        </row>
        <row r="275">
          <cell r="A275">
            <v>278</v>
          </cell>
          <cell r="B275" t="str">
            <v>JALUR PATAH - LANGSAT HULU</v>
          </cell>
        </row>
        <row r="276">
          <cell r="A276">
            <v>279</v>
          </cell>
          <cell r="B276" t="str">
            <v>TALONTAM - BANJAR BENAI</v>
          </cell>
        </row>
        <row r="277">
          <cell r="A277">
            <v>280</v>
          </cell>
          <cell r="B277" t="str">
            <v>GUNUNG KESIANGAN - RESETLEMEN PENDUDUK</v>
          </cell>
        </row>
        <row r="278">
          <cell r="A278">
            <v>281</v>
          </cell>
          <cell r="B278" t="str">
            <v>KOMPE BERANGIN - KP. BARU CERENTI</v>
          </cell>
        </row>
        <row r="279">
          <cell r="A279">
            <v>282</v>
          </cell>
          <cell r="B279" t="str">
            <v>NEES II CERENTI - KOMPE BERANGIN</v>
          </cell>
        </row>
        <row r="280">
          <cell r="A280">
            <v>283</v>
          </cell>
          <cell r="B280" t="str">
            <v>KOTO CERENTI - PULAU BAYUR</v>
          </cell>
        </row>
        <row r="281">
          <cell r="A281">
            <v>284</v>
          </cell>
          <cell r="B281" t="str">
            <v>SIKURAN - BANJAR NAN TIGO</v>
          </cell>
        </row>
        <row r="282">
          <cell r="A282">
            <v>285</v>
          </cell>
          <cell r="B282" t="str">
            <v>SEI. PERUPUK - TELUK PAUH</v>
          </cell>
        </row>
        <row r="283">
          <cell r="A283">
            <v>286</v>
          </cell>
          <cell r="B283" t="str">
            <v>PULAU JAMBU TELUK PAUH</v>
          </cell>
        </row>
        <row r="284">
          <cell r="A284">
            <v>287</v>
          </cell>
          <cell r="B284" t="str">
            <v>JL. DIPONEGORO  - JL. YOS SUDARSO</v>
          </cell>
        </row>
        <row r="285">
          <cell r="A285">
            <v>288</v>
          </cell>
          <cell r="B285" t="str">
            <v>JL. IMAM BONJOL -  JP KM 220 + 000</v>
          </cell>
        </row>
        <row r="286">
          <cell r="A286">
            <v>289</v>
          </cell>
          <cell r="B286" t="str">
            <v>JL. YOS SUDARSO - JL. HANG TUAH</v>
          </cell>
        </row>
        <row r="287">
          <cell r="A287">
            <v>290</v>
          </cell>
          <cell r="B287" t="str">
            <v>JL. HANG TUAH - JL. YOS SUDARSO</v>
          </cell>
        </row>
        <row r="288">
          <cell r="A288">
            <v>291</v>
          </cell>
          <cell r="B288" t="str">
            <v>JL. PADAT KARYA 1 - JK RUAS 220 + 300</v>
          </cell>
        </row>
        <row r="289">
          <cell r="A289">
            <v>292</v>
          </cell>
          <cell r="B289" t="str">
            <v>JL. PADAT KARYA 2 - JP KM 220 + 000</v>
          </cell>
        </row>
        <row r="290">
          <cell r="A290">
            <v>293</v>
          </cell>
          <cell r="B290" t="str">
            <v>TELUK PAUH - BATAS INHU</v>
          </cell>
        </row>
        <row r="291">
          <cell r="A291">
            <v>294</v>
          </cell>
          <cell r="B291" t="str">
            <v>TELUK PAUH - PESIKAIAN</v>
          </cell>
        </row>
        <row r="292">
          <cell r="A292">
            <v>295</v>
          </cell>
          <cell r="B292" t="str">
            <v>SEI. PERUPUK - PULAU BAYUR</v>
          </cell>
        </row>
        <row r="293">
          <cell r="A293">
            <v>296</v>
          </cell>
          <cell r="B293" t="str">
            <v>INUMAN - PULAU BUSUK</v>
          </cell>
        </row>
        <row r="294">
          <cell r="A294">
            <v>297</v>
          </cell>
          <cell r="B294" t="str">
            <v>INUMAN - GUNUNG MELINTANG</v>
          </cell>
        </row>
        <row r="295">
          <cell r="A295">
            <v>298</v>
          </cell>
          <cell r="B295" t="str">
            <v>INUMAN - PULAU KIJANG</v>
          </cell>
        </row>
        <row r="296">
          <cell r="A296">
            <v>299</v>
          </cell>
          <cell r="B296" t="str">
            <v>BANJAR NAN TIGO - PASAR INUMAN</v>
          </cell>
        </row>
        <row r="297">
          <cell r="A297">
            <v>300</v>
          </cell>
          <cell r="B297" t="str">
            <v>KOTO INUMAN - NEES II CERENTI</v>
          </cell>
        </row>
        <row r="298">
          <cell r="A298">
            <v>301</v>
          </cell>
          <cell r="B298" t="str">
            <v>INUMAN - BEDENG</v>
          </cell>
        </row>
        <row r="299">
          <cell r="A299">
            <v>302</v>
          </cell>
          <cell r="B299" t="str">
            <v>PULAU BUSUK - KOTO INUMAN</v>
          </cell>
        </row>
        <row r="300">
          <cell r="A300">
            <v>303</v>
          </cell>
          <cell r="B300" t="str">
            <v>JL. LINGKAR KOTO INUMAN</v>
          </cell>
        </row>
        <row r="301">
          <cell r="A301">
            <v>304</v>
          </cell>
          <cell r="B301" t="str">
            <v>BEDENG SIKURAN - PENYEB. PULAU PANJANG</v>
          </cell>
        </row>
        <row r="302">
          <cell r="A302">
            <v>305</v>
          </cell>
          <cell r="B302" t="str">
            <v>INUMAN - PULAU PANJANG</v>
          </cell>
        </row>
        <row r="303">
          <cell r="A303">
            <v>306</v>
          </cell>
          <cell r="B303" t="str">
            <v>BANJAR NAN TIGO - KOTO INUMAN</v>
          </cell>
        </row>
        <row r="304">
          <cell r="A304">
            <v>307</v>
          </cell>
          <cell r="B304" t="str">
            <v>JL. DESA PL. PANJANG - PL. PANJANG HILIR</v>
          </cell>
        </row>
        <row r="305">
          <cell r="A305">
            <v>308</v>
          </cell>
          <cell r="B305" t="str">
            <v>JL. DESA PULAU SIPAN - PL. PANJANG HULU</v>
          </cell>
        </row>
        <row r="306">
          <cell r="A306">
            <v>309</v>
          </cell>
          <cell r="B306" t="str">
            <v>JL. DESA SIGARUNTANG - JK RUAS 208/208</v>
          </cell>
        </row>
        <row r="307">
          <cell r="A307">
            <v>310</v>
          </cell>
          <cell r="B307" t="str">
            <v>INUMAN (JL. RAPP) - SITUGAL</v>
          </cell>
        </row>
      </sheetData>
      <sheetData sheetId="25"/>
      <sheetData sheetId="26">
        <row r="2">
          <cell r="B2">
            <v>9520000000</v>
          </cell>
          <cell r="C2" t="str">
            <v>Jalan  Provinsi</v>
          </cell>
        </row>
        <row r="3">
          <cell r="B3">
            <v>5145000000</v>
          </cell>
          <cell r="C3" t="str">
            <v>BELUM MASUK SK 2007</v>
          </cell>
        </row>
        <row r="4">
          <cell r="B4">
            <v>2275000000</v>
          </cell>
          <cell r="C4" t="str">
            <v>JALAN PROVINSI</v>
          </cell>
        </row>
        <row r="5">
          <cell r="B5">
            <v>472500000</v>
          </cell>
          <cell r="C5" t="str">
            <v>BELUM MASUK SK 2007</v>
          </cell>
        </row>
        <row r="6">
          <cell r="B6">
            <v>472500000</v>
          </cell>
          <cell r="C6" t="str">
            <v>BELUM MASUK SK 2007</v>
          </cell>
        </row>
        <row r="7">
          <cell r="B7">
            <v>6600000000</v>
          </cell>
          <cell r="C7" t="str">
            <v>BELUM MASUK SK 2007</v>
          </cell>
        </row>
        <row r="8">
          <cell r="B8">
            <v>286650000</v>
          </cell>
          <cell r="C8" t="str">
            <v>JALAN PROVINSI</v>
          </cell>
        </row>
        <row r="9">
          <cell r="B9">
            <v>420000000</v>
          </cell>
          <cell r="C9" t="str">
            <v>JALAN PROVINSI</v>
          </cell>
        </row>
        <row r="10">
          <cell r="B10">
            <v>2772000000</v>
          </cell>
          <cell r="C10" t="str">
            <v>JALAN PROVINSI</v>
          </cell>
        </row>
        <row r="11">
          <cell r="B11">
            <v>374400000</v>
          </cell>
          <cell r="C11" t="str">
            <v>JALAN NASIONAL</v>
          </cell>
        </row>
        <row r="12">
          <cell r="B12">
            <v>345600000</v>
          </cell>
          <cell r="C12" t="str">
            <v>JALAN NASIONAL</v>
          </cell>
        </row>
        <row r="13">
          <cell r="B13">
            <v>388800000</v>
          </cell>
          <cell r="C13" t="str">
            <v>JALAN NASIONAL</v>
          </cell>
        </row>
        <row r="14">
          <cell r="B14">
            <v>648000000</v>
          </cell>
          <cell r="C14" t="str">
            <v>JALAN NASIONAL</v>
          </cell>
        </row>
        <row r="15">
          <cell r="B15">
            <v>388800000</v>
          </cell>
          <cell r="C15" t="str">
            <v>JALAN PROVINSI</v>
          </cell>
        </row>
        <row r="16">
          <cell r="B16">
            <v>345600000</v>
          </cell>
          <cell r="C16" t="str">
            <v>JALAN NASIONAL</v>
          </cell>
        </row>
        <row r="17">
          <cell r="B17">
            <v>486000000</v>
          </cell>
          <cell r="C17" t="str">
            <v>JALAN NASIONAL</v>
          </cell>
        </row>
        <row r="18">
          <cell r="B18">
            <v>230400000</v>
          </cell>
          <cell r="C18" t="str">
            <v>JALAN NASIONAL</v>
          </cell>
        </row>
        <row r="19">
          <cell r="B19">
            <v>378000000</v>
          </cell>
          <cell r="C19" t="str">
            <v>JALAN NASIONAL</v>
          </cell>
        </row>
        <row r="20">
          <cell r="B20">
            <v>576000000</v>
          </cell>
          <cell r="C20" t="str">
            <v>JALAN NASIONAL</v>
          </cell>
        </row>
        <row r="21">
          <cell r="B21">
            <v>135000000</v>
          </cell>
          <cell r="C21" t="str">
            <v>JALAN NASIONAL</v>
          </cell>
        </row>
        <row r="22">
          <cell r="B22">
            <v>336000000</v>
          </cell>
          <cell r="C22" t="str">
            <v>JALAN PROVINSI</v>
          </cell>
        </row>
        <row r="23">
          <cell r="B23">
            <v>252000000</v>
          </cell>
          <cell r="C23" t="str">
            <v>JALAN NASIONAL</v>
          </cell>
        </row>
        <row r="24">
          <cell r="B24">
            <v>486000000</v>
          </cell>
          <cell r="C24" t="str">
            <v>JALAN NASIONAL</v>
          </cell>
        </row>
        <row r="25">
          <cell r="B25">
            <v>1848000000</v>
          </cell>
          <cell r="C25" t="str">
            <v>JALAN PROVINSI</v>
          </cell>
        </row>
        <row r="26">
          <cell r="B26">
            <v>422400000</v>
          </cell>
          <cell r="C26" t="str">
            <v>JALAN PROVINSI</v>
          </cell>
        </row>
        <row r="27">
          <cell r="B27">
            <v>2059200000</v>
          </cell>
          <cell r="C27" t="str">
            <v>BELUM MASUK SK 2007</v>
          </cell>
        </row>
        <row r="28">
          <cell r="B28">
            <v>2826398290.872139</v>
          </cell>
          <cell r="C28" t="str">
            <v>JALAN NASIONAL</v>
          </cell>
        </row>
        <row r="29">
          <cell r="B29">
            <v>2194386304.3273997</v>
          </cell>
          <cell r="C29" t="str">
            <v>JALAN NASIONAL</v>
          </cell>
        </row>
        <row r="30">
          <cell r="B30">
            <v>5037798091.3787003</v>
          </cell>
          <cell r="C30" t="str">
            <v>JALAN NASIONAL</v>
          </cell>
        </row>
        <row r="31">
          <cell r="B31">
            <v>3309782443.4143963</v>
          </cell>
          <cell r="C31" t="str">
            <v>BELUM MASUK SK 2007</v>
          </cell>
        </row>
        <row r="32">
          <cell r="B32">
            <v>966122240.69814003</v>
          </cell>
          <cell r="C32" t="str">
            <v>JALAN PROVINSI</v>
          </cell>
        </row>
        <row r="33">
          <cell r="B33">
            <v>837379143.13253343</v>
          </cell>
          <cell r="C33" t="str">
            <v>BELUM MASUK SK 2007</v>
          </cell>
        </row>
        <row r="34">
          <cell r="B34">
            <v>749497417.32000005</v>
          </cell>
          <cell r="C34" t="str">
            <v>jembatan</v>
          </cell>
        </row>
        <row r="35">
          <cell r="B35">
            <v>1004635245.0665743</v>
          </cell>
          <cell r="C35" t="str">
            <v>jembatan</v>
          </cell>
        </row>
        <row r="36">
          <cell r="B36">
            <v>3087425688.1593609</v>
          </cell>
          <cell r="C36" t="str">
            <v>jembatan</v>
          </cell>
        </row>
        <row r="37">
          <cell r="B37">
            <v>929480817.58420205</v>
          </cell>
          <cell r="C37" t="str">
            <v>Ruas Jalan Provinsi</v>
          </cell>
        </row>
        <row r="38">
          <cell r="B38">
            <v>8726284111.1459866</v>
          </cell>
          <cell r="C38" t="str">
            <v>jembatan</v>
          </cell>
        </row>
        <row r="39">
          <cell r="B39">
            <v>10544570566</v>
          </cell>
          <cell r="C39" t="str">
            <v>BELUM MASUK SK 2007</v>
          </cell>
        </row>
        <row r="40">
          <cell r="B40">
            <v>829088158</v>
          </cell>
          <cell r="C40" t="str">
            <v>jembatan</v>
          </cell>
        </row>
        <row r="41">
          <cell r="B41">
            <v>2130596812.9205101</v>
          </cell>
          <cell r="C41" t="str">
            <v>jembatan</v>
          </cell>
        </row>
        <row r="42">
          <cell r="B42">
            <v>400080843</v>
          </cell>
          <cell r="C42" t="str">
            <v>jembatan</v>
          </cell>
        </row>
        <row r="43">
          <cell r="B43">
            <v>22007615819</v>
          </cell>
          <cell r="C43" t="str">
            <v>jembatan</v>
          </cell>
        </row>
        <row r="44">
          <cell r="B44">
            <v>1200224056</v>
          </cell>
          <cell r="C44" t="str">
            <v>jembatan</v>
          </cell>
        </row>
        <row r="45">
          <cell r="B45">
            <v>1192070199</v>
          </cell>
          <cell r="C45" t="str">
            <v>jembatan</v>
          </cell>
        </row>
        <row r="46">
          <cell r="B46">
            <v>1759387701.9008303</v>
          </cell>
          <cell r="C46" t="str">
            <v>BELUM MASUK SK 2007</v>
          </cell>
        </row>
        <row r="47">
          <cell r="B47">
            <v>720415026.35516441</v>
          </cell>
          <cell r="C47" t="str">
            <v>BELUM MASUK SK 2007</v>
          </cell>
        </row>
        <row r="48">
          <cell r="B48">
            <v>666142171.96289265</v>
          </cell>
          <cell r="C48" t="str">
            <v>jembatan</v>
          </cell>
        </row>
        <row r="49">
          <cell r="B49">
            <v>16031900</v>
          </cell>
          <cell r="C49" t="str">
            <v>BELUM MASUK SK 2007</v>
          </cell>
        </row>
        <row r="50">
          <cell r="B50">
            <v>56100500</v>
          </cell>
          <cell r="C50" t="str">
            <v>BELUM MASUK SK 2007</v>
          </cell>
        </row>
        <row r="51">
          <cell r="B51">
            <v>1244781279.9893248</v>
          </cell>
          <cell r="C51" t="str">
            <v>BELUM MASUK SK 2007</v>
          </cell>
        </row>
        <row r="52">
          <cell r="B52">
            <v>2776676476.1366801</v>
          </cell>
          <cell r="C52" t="str">
            <v>BELUM MASUK SK 2007</v>
          </cell>
        </row>
        <row r="53">
          <cell r="B53">
            <v>1560463250.3707366</v>
          </cell>
          <cell r="C53" t="str">
            <v>BELUM MASUK SK 2007</v>
          </cell>
        </row>
        <row r="54">
          <cell r="B54">
            <v>410267652.64856702</v>
          </cell>
          <cell r="C54" t="str">
            <v>BELUM MASUK SK 2007</v>
          </cell>
        </row>
        <row r="55">
          <cell r="B55">
            <v>3138518318.2668023</v>
          </cell>
          <cell r="C55" t="str">
            <v>Ruas Jalan Provinsi</v>
          </cell>
        </row>
        <row r="56">
          <cell r="B56">
            <v>3248767238.5415602</v>
          </cell>
          <cell r="C56" t="str">
            <v>BELUM MASUK SK 2007</v>
          </cell>
        </row>
        <row r="57">
          <cell r="B57">
            <v>3429496091.4810162</v>
          </cell>
          <cell r="C57" t="str">
            <v>Jalan Nasioanal</v>
          </cell>
        </row>
        <row r="58">
          <cell r="B58">
            <v>2671864502.9721117</v>
          </cell>
          <cell r="C58" t="str">
            <v>Jalan Nasioanal</v>
          </cell>
        </row>
        <row r="59">
          <cell r="B59">
            <v>4766925638.6591597</v>
          </cell>
          <cell r="C59" t="str">
            <v>BELUM MASUK SK 2007</v>
          </cell>
        </row>
        <row r="60">
          <cell r="B60">
            <v>1899132200.4191258</v>
          </cell>
          <cell r="C60" t="str">
            <v>BELUM MASUK SK 2007</v>
          </cell>
        </row>
        <row r="61">
          <cell r="B61">
            <v>3289380516.7796202</v>
          </cell>
          <cell r="C61" t="str">
            <v>Jalan Provinsi</v>
          </cell>
        </row>
        <row r="62">
          <cell r="B62">
            <v>3331381781.9313898</v>
          </cell>
          <cell r="C62" t="str">
            <v>BELUM MASUK SK 2007</v>
          </cell>
        </row>
        <row r="63">
          <cell r="B63">
            <v>61843579.711400554</v>
          </cell>
          <cell r="C63" t="str">
            <v>BELUM MASUK SK 2007</v>
          </cell>
        </row>
        <row r="64">
          <cell r="B64">
            <v>5337508027</v>
          </cell>
          <cell r="C64" t="str">
            <v>BELUM MASUK SK 2007</v>
          </cell>
        </row>
        <row r="65">
          <cell r="B65">
            <v>1780990624</v>
          </cell>
          <cell r="C65" t="str">
            <v>BELUM MASUK SK 2007</v>
          </cell>
        </row>
        <row r="66">
          <cell r="B66">
            <v>1721445175</v>
          </cell>
          <cell r="C66" t="str">
            <v>BELUM MASUK SK 2007</v>
          </cell>
        </row>
        <row r="67">
          <cell r="B67">
            <v>5749727762</v>
          </cell>
          <cell r="C67" t="str">
            <v>Jalan Provinsi</v>
          </cell>
        </row>
        <row r="68">
          <cell r="B68">
            <v>2280941691</v>
          </cell>
          <cell r="C68" t="str">
            <v>jembatan</v>
          </cell>
        </row>
        <row r="69">
          <cell r="B69">
            <v>1827236217</v>
          </cell>
          <cell r="C69" t="str">
            <v>JALAN NASIONAL</v>
          </cell>
        </row>
        <row r="70">
          <cell r="B70">
            <v>197994103</v>
          </cell>
          <cell r="C70" t="str">
            <v>BELUM MASUK SK 2007</v>
          </cell>
        </row>
        <row r="71">
          <cell r="B71">
            <v>1947872840</v>
          </cell>
          <cell r="C71" t="str">
            <v>BELUM MASUK SK 2007</v>
          </cell>
        </row>
        <row r="72">
          <cell r="B72">
            <v>198146512</v>
          </cell>
          <cell r="C72" t="str">
            <v>BELUM MASUK SK 2007</v>
          </cell>
        </row>
        <row r="73">
          <cell r="B73">
            <v>197600820</v>
          </cell>
          <cell r="C73" t="str">
            <v>BELUM MASUK SK 2007</v>
          </cell>
        </row>
        <row r="74">
          <cell r="B74">
            <v>198334296</v>
          </cell>
          <cell r="C74" t="str">
            <v>BELUM MASUK SK 2007</v>
          </cell>
        </row>
        <row r="75">
          <cell r="B75">
            <v>197798349</v>
          </cell>
          <cell r="C75" t="str">
            <v>BELUM MASUK SK 2007</v>
          </cell>
        </row>
        <row r="76">
          <cell r="B76">
            <v>197815874</v>
          </cell>
          <cell r="C76" t="str">
            <v>BELUM MASUK SK 2007</v>
          </cell>
        </row>
        <row r="77">
          <cell r="B77">
            <v>446302277</v>
          </cell>
          <cell r="C77" t="str">
            <v>BELUM MASUK SK 2007</v>
          </cell>
        </row>
        <row r="78">
          <cell r="B78">
            <v>371814177</v>
          </cell>
          <cell r="C78" t="str">
            <v>BELUM MASUK SK 2007</v>
          </cell>
        </row>
        <row r="79">
          <cell r="B79">
            <v>197910872</v>
          </cell>
          <cell r="C79" t="str">
            <v>BELUM MASUK SK 2007</v>
          </cell>
        </row>
        <row r="80">
          <cell r="B80">
            <v>197392348</v>
          </cell>
          <cell r="C80" t="str">
            <v>BELUM MASUK SK 2007</v>
          </cell>
        </row>
        <row r="81">
          <cell r="B81">
            <v>196879677</v>
          </cell>
          <cell r="C81" t="str">
            <v>BELUM MASUK SK 2007</v>
          </cell>
        </row>
        <row r="82">
          <cell r="B82">
            <v>197544440</v>
          </cell>
          <cell r="C82" t="str">
            <v>BELUM MASUK SK 2007</v>
          </cell>
        </row>
        <row r="83">
          <cell r="B83">
            <v>192182044</v>
          </cell>
          <cell r="C83" t="str">
            <v>BELUM MASUK SK 2007</v>
          </cell>
        </row>
        <row r="84">
          <cell r="B84">
            <v>187069610</v>
          </cell>
          <cell r="C84" t="str">
            <v>BELUM MASUK SK 2007</v>
          </cell>
        </row>
        <row r="85">
          <cell r="B85">
            <v>196939048</v>
          </cell>
          <cell r="C85" t="str">
            <v>BELUM MASUK SK 2007</v>
          </cell>
        </row>
        <row r="86">
          <cell r="B86">
            <v>198230943</v>
          </cell>
          <cell r="C86" t="str">
            <v>BELUM MASUK SK 2007</v>
          </cell>
        </row>
        <row r="87">
          <cell r="B87">
            <v>189452159</v>
          </cell>
          <cell r="C87" t="str">
            <v>BELUM MASUK SK 2007</v>
          </cell>
        </row>
        <row r="88">
          <cell r="B88">
            <v>3199037978</v>
          </cell>
          <cell r="C88" t="str">
            <v>BELUM MASUK SK 2007</v>
          </cell>
        </row>
        <row r="89">
          <cell r="B89">
            <v>1990157144</v>
          </cell>
          <cell r="C89" t="str">
            <v>BELUM MASUK SK 2007</v>
          </cell>
        </row>
        <row r="90">
          <cell r="B90">
            <v>2132575732</v>
          </cell>
          <cell r="C90" t="str">
            <v>BELUM MASUK SK 2007</v>
          </cell>
        </row>
        <row r="91">
          <cell r="B91">
            <v>1212664598</v>
          </cell>
          <cell r="C91" t="str">
            <v>BELUM MASUK SK 2007</v>
          </cell>
        </row>
        <row r="92">
          <cell r="B92">
            <v>1976709313</v>
          </cell>
          <cell r="C92" t="str">
            <v>Jalan Provinsi</v>
          </cell>
        </row>
        <row r="93">
          <cell r="B93">
            <v>194273678</v>
          </cell>
          <cell r="C93" t="str">
            <v>BELUM MASUK SK 2007</v>
          </cell>
        </row>
        <row r="94">
          <cell r="B94">
            <v>469897527</v>
          </cell>
          <cell r="C94" t="str">
            <v>BELUM MASUK SK 2007</v>
          </cell>
        </row>
        <row r="95">
          <cell r="B95">
            <v>194304755</v>
          </cell>
          <cell r="C95" t="str">
            <v>BELUM MASUK SK 2007</v>
          </cell>
        </row>
        <row r="96">
          <cell r="B96">
            <v>192293177</v>
          </cell>
          <cell r="C96" t="str">
            <v>BELUM MASUK SK 2007</v>
          </cell>
        </row>
        <row r="97">
          <cell r="B97">
            <v>1945177628</v>
          </cell>
          <cell r="C97" t="str">
            <v>BELUM MASUK SK 2007</v>
          </cell>
        </row>
        <row r="98">
          <cell r="B98">
            <v>2197200060</v>
          </cell>
          <cell r="C98" t="str">
            <v>Jalan Provinsi</v>
          </cell>
        </row>
        <row r="99">
          <cell r="B99">
            <v>190265603</v>
          </cell>
          <cell r="C99" t="str">
            <v>BELUM MASUK SK 2007</v>
          </cell>
        </row>
        <row r="100">
          <cell r="B100">
            <v>741801931</v>
          </cell>
          <cell r="C100" t="str">
            <v>BELUM MASUK SK 2007</v>
          </cell>
        </row>
        <row r="101">
          <cell r="B101">
            <v>194109943</v>
          </cell>
          <cell r="C101" t="str">
            <v>BELUM MASUK SK 2007</v>
          </cell>
        </row>
        <row r="102">
          <cell r="B102">
            <v>194305774</v>
          </cell>
          <cell r="C102" t="str">
            <v>BELUM MASUK SK 2007</v>
          </cell>
        </row>
        <row r="103">
          <cell r="B103">
            <v>192442791</v>
          </cell>
          <cell r="C103" t="str">
            <v>BELUM MASUK SK 2007</v>
          </cell>
        </row>
        <row r="104">
          <cell r="B104">
            <v>195564131</v>
          </cell>
          <cell r="C104" t="str">
            <v>BELUM MASUK SK 2007</v>
          </cell>
        </row>
        <row r="105">
          <cell r="B105">
            <v>28270054450.200001</v>
          </cell>
          <cell r="C105" t="str">
            <v>Jalan Nasional</v>
          </cell>
        </row>
        <row r="106">
          <cell r="B106">
            <v>191714919</v>
          </cell>
          <cell r="C106" t="str">
            <v>BELUM MASUK SK 2007</v>
          </cell>
        </row>
        <row r="107">
          <cell r="B107">
            <v>133925703</v>
          </cell>
          <cell r="C107" t="str">
            <v>BELUM MASUK SK 2007</v>
          </cell>
        </row>
        <row r="108">
          <cell r="B108">
            <v>190930494</v>
          </cell>
          <cell r="C108" t="str">
            <v>BELUM MASUK SK 2007</v>
          </cell>
        </row>
        <row r="109">
          <cell r="B109">
            <v>194508025</v>
          </cell>
          <cell r="C109" t="str">
            <v>BELUM MASUK SK 2007</v>
          </cell>
        </row>
        <row r="110">
          <cell r="B110">
            <v>1944689998.1099999</v>
          </cell>
          <cell r="C110" t="str">
            <v>BELUM MASUK SK 2007</v>
          </cell>
        </row>
        <row r="111">
          <cell r="B111">
            <v>198356308</v>
          </cell>
          <cell r="C111" t="str">
            <v>BELUM MASUK SK 2007</v>
          </cell>
        </row>
        <row r="112">
          <cell r="B112">
            <v>2279380200</v>
          </cell>
          <cell r="C112" t="str">
            <v>BELUM MASUK SK 2007</v>
          </cell>
        </row>
        <row r="113">
          <cell r="B113">
            <v>240781700</v>
          </cell>
          <cell r="C113" t="str">
            <v>BELUM MASUK SK 2007</v>
          </cell>
        </row>
        <row r="114">
          <cell r="B114">
            <v>191876653</v>
          </cell>
          <cell r="C114" t="str">
            <v>BELUM MASUK SK 2007</v>
          </cell>
        </row>
        <row r="115">
          <cell r="B115">
            <v>190848000</v>
          </cell>
          <cell r="C115" t="str">
            <v>BELUM MASUK SK 2007</v>
          </cell>
        </row>
        <row r="116">
          <cell r="B116">
            <v>190661000</v>
          </cell>
          <cell r="C116" t="str">
            <v>BELUM MASUK SK 2007</v>
          </cell>
        </row>
        <row r="117">
          <cell r="B117">
            <v>190002000</v>
          </cell>
          <cell r="C117" t="str">
            <v>BELUM MASUK SK 2007</v>
          </cell>
        </row>
        <row r="118">
          <cell r="B118">
            <v>180541000</v>
          </cell>
          <cell r="C118" t="str">
            <v>BELUM MASUK SK 2007</v>
          </cell>
        </row>
      </sheetData>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t="str">
            <v/>
          </cell>
        </row>
        <row r="3">
          <cell r="H3" t="str">
            <v/>
          </cell>
        </row>
        <row r="4">
          <cell r="H4" t="str">
            <v/>
          </cell>
        </row>
        <row r="5">
          <cell r="H5" t="str">
            <v/>
          </cell>
        </row>
        <row r="6">
          <cell r="H6" t="str">
            <v/>
          </cell>
        </row>
        <row r="7">
          <cell r="H7" t="str">
            <v/>
          </cell>
        </row>
        <row r="8">
          <cell r="H8" t="str">
            <v/>
          </cell>
        </row>
        <row r="9">
          <cell r="H9" t="str">
            <v/>
          </cell>
        </row>
        <row r="10">
          <cell r="H10" t="str">
            <v/>
          </cell>
        </row>
        <row r="11">
          <cell r="H11" t="str">
            <v/>
          </cell>
        </row>
        <row r="12">
          <cell r="H12" t="str">
            <v/>
          </cell>
        </row>
        <row r="13">
          <cell r="H13" t="str">
            <v/>
          </cell>
        </row>
        <row r="14">
          <cell r="H14" t="str">
            <v/>
          </cell>
        </row>
        <row r="15">
          <cell r="H15" t="str">
            <v/>
          </cell>
        </row>
        <row r="16">
          <cell r="H16" t="str">
            <v/>
          </cell>
        </row>
        <row r="17">
          <cell r="H17" t="str">
            <v/>
          </cell>
        </row>
        <row r="18">
          <cell r="H18" t="str">
            <v/>
          </cell>
        </row>
        <row r="19">
          <cell r="H19" t="str">
            <v/>
          </cell>
        </row>
        <row r="20">
          <cell r="H20" t="str">
            <v/>
          </cell>
        </row>
        <row r="21">
          <cell r="H21" t="str">
            <v/>
          </cell>
        </row>
        <row r="22">
          <cell r="H22" t="str">
            <v/>
          </cell>
        </row>
        <row r="23">
          <cell r="H23" t="str">
            <v/>
          </cell>
        </row>
        <row r="24">
          <cell r="H24" t="str">
            <v/>
          </cell>
        </row>
        <row r="25">
          <cell r="H25" t="str">
            <v/>
          </cell>
        </row>
        <row r="26">
          <cell r="H26" t="str">
            <v/>
          </cell>
        </row>
        <row r="27">
          <cell r="H27" t="str">
            <v/>
          </cell>
        </row>
        <row r="28">
          <cell r="H28" t="str">
            <v/>
          </cell>
        </row>
        <row r="29">
          <cell r="H29" t="str">
            <v/>
          </cell>
        </row>
        <row r="30">
          <cell r="H30" t="str">
            <v/>
          </cell>
        </row>
        <row r="31">
          <cell r="H31" t="str">
            <v/>
          </cell>
        </row>
        <row r="32">
          <cell r="H32" t="str">
            <v/>
          </cell>
        </row>
        <row r="33">
          <cell r="H33" t="str">
            <v/>
          </cell>
        </row>
        <row r="34">
          <cell r="H34" t="str">
            <v/>
          </cell>
        </row>
        <row r="35">
          <cell r="H35" t="str">
            <v/>
          </cell>
        </row>
        <row r="36">
          <cell r="H36" t="str">
            <v/>
          </cell>
        </row>
        <row r="37">
          <cell r="H37" t="str">
            <v/>
          </cell>
        </row>
        <row r="38">
          <cell r="H38" t="str">
            <v/>
          </cell>
        </row>
        <row r="39">
          <cell r="H39" t="str">
            <v/>
          </cell>
        </row>
        <row r="40">
          <cell r="H40" t="str">
            <v/>
          </cell>
        </row>
        <row r="41">
          <cell r="H41" t="str">
            <v/>
          </cell>
        </row>
        <row r="42">
          <cell r="H42" t="str">
            <v/>
          </cell>
        </row>
        <row r="43">
          <cell r="H43" t="str">
            <v/>
          </cell>
        </row>
        <row r="44">
          <cell r="H44" t="str">
            <v/>
          </cell>
        </row>
        <row r="45">
          <cell r="H45" t="str">
            <v/>
          </cell>
        </row>
        <row r="46">
          <cell r="H46" t="str">
            <v/>
          </cell>
        </row>
        <row r="47">
          <cell r="H47" t="str">
            <v/>
          </cell>
        </row>
        <row r="48">
          <cell r="H48" t="str">
            <v/>
          </cell>
        </row>
        <row r="49">
          <cell r="H49" t="str">
            <v/>
          </cell>
        </row>
        <row r="50">
          <cell r="H50" t="str">
            <v/>
          </cell>
        </row>
        <row r="51">
          <cell r="H51" t="str">
            <v/>
          </cell>
        </row>
        <row r="52">
          <cell r="H52" t="str">
            <v/>
          </cell>
        </row>
        <row r="53">
          <cell r="H53" t="str">
            <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row r="253">
          <cell r="H253" t="str">
            <v/>
          </cell>
        </row>
        <row r="254">
          <cell r="H254" t="str">
            <v/>
          </cell>
        </row>
        <row r="255">
          <cell r="H255" t="str">
            <v/>
          </cell>
        </row>
        <row r="256">
          <cell r="H256" t="str">
            <v/>
          </cell>
        </row>
        <row r="257">
          <cell r="H257" t="str">
            <v/>
          </cell>
        </row>
        <row r="258">
          <cell r="H258" t="str">
            <v/>
          </cell>
        </row>
        <row r="259">
          <cell r="H259" t="str">
            <v/>
          </cell>
        </row>
        <row r="260">
          <cell r="H260" t="str">
            <v/>
          </cell>
        </row>
        <row r="261">
          <cell r="H261" t="str">
            <v/>
          </cell>
        </row>
        <row r="262">
          <cell r="H262" t="str">
            <v/>
          </cell>
        </row>
        <row r="263">
          <cell r="H263" t="str">
            <v/>
          </cell>
        </row>
        <row r="264">
          <cell r="H264" t="str">
            <v/>
          </cell>
        </row>
        <row r="265">
          <cell r="H265" t="str">
            <v/>
          </cell>
        </row>
        <row r="266">
          <cell r="H266" t="str">
            <v/>
          </cell>
        </row>
        <row r="267">
          <cell r="H267" t="str">
            <v/>
          </cell>
        </row>
        <row r="268">
          <cell r="H268" t="str">
            <v/>
          </cell>
        </row>
        <row r="269">
          <cell r="H269" t="str">
            <v/>
          </cell>
        </row>
        <row r="270">
          <cell r="H270" t="str">
            <v/>
          </cell>
        </row>
        <row r="271">
          <cell r="H271" t="str">
            <v/>
          </cell>
        </row>
        <row r="272">
          <cell r="H272" t="str">
            <v/>
          </cell>
        </row>
        <row r="273">
          <cell r="H273" t="str">
            <v/>
          </cell>
        </row>
        <row r="274">
          <cell r="H274" t="str">
            <v/>
          </cell>
        </row>
        <row r="275">
          <cell r="H275" t="str">
            <v/>
          </cell>
        </row>
        <row r="276">
          <cell r="H276" t="str">
            <v/>
          </cell>
        </row>
        <row r="277">
          <cell r="H277" t="str">
            <v/>
          </cell>
        </row>
        <row r="278">
          <cell r="H278" t="str">
            <v/>
          </cell>
        </row>
        <row r="279">
          <cell r="H279" t="str">
            <v/>
          </cell>
        </row>
        <row r="280">
          <cell r="H280" t="str">
            <v/>
          </cell>
        </row>
        <row r="281">
          <cell r="H281" t="str">
            <v/>
          </cell>
        </row>
        <row r="282">
          <cell r="H282" t="str">
            <v/>
          </cell>
        </row>
        <row r="283">
          <cell r="H283" t="str">
            <v/>
          </cell>
        </row>
        <row r="284">
          <cell r="H284" t="str">
            <v/>
          </cell>
        </row>
        <row r="285">
          <cell r="H285" t="str">
            <v/>
          </cell>
        </row>
        <row r="286">
          <cell r="H286" t="str">
            <v/>
          </cell>
        </row>
        <row r="287">
          <cell r="H287" t="str">
            <v/>
          </cell>
        </row>
        <row r="288">
          <cell r="H288" t="str">
            <v/>
          </cell>
        </row>
        <row r="289">
          <cell r="H289" t="str">
            <v/>
          </cell>
        </row>
        <row r="290">
          <cell r="H290" t="str">
            <v/>
          </cell>
        </row>
        <row r="291">
          <cell r="H291" t="str">
            <v/>
          </cell>
        </row>
        <row r="292">
          <cell r="H292" t="str">
            <v/>
          </cell>
        </row>
        <row r="293">
          <cell r="H293" t="str">
            <v/>
          </cell>
        </row>
        <row r="294">
          <cell r="H294" t="str">
            <v/>
          </cell>
        </row>
        <row r="295">
          <cell r="H295" t="str">
            <v/>
          </cell>
        </row>
        <row r="296">
          <cell r="H296" t="str">
            <v/>
          </cell>
        </row>
        <row r="297">
          <cell r="H297" t="str">
            <v/>
          </cell>
        </row>
        <row r="298">
          <cell r="H298" t="str">
            <v/>
          </cell>
        </row>
        <row r="299">
          <cell r="H299" t="str">
            <v/>
          </cell>
        </row>
        <row r="300">
          <cell r="H300" t="str">
            <v/>
          </cell>
        </row>
        <row r="301">
          <cell r="H301" t="str">
            <v/>
          </cell>
        </row>
        <row r="302">
          <cell r="H302" t="str">
            <v/>
          </cell>
        </row>
        <row r="303">
          <cell r="H303" t="str">
            <v/>
          </cell>
        </row>
        <row r="304">
          <cell r="H304" t="str">
            <v/>
          </cell>
        </row>
        <row r="305">
          <cell r="H305" t="str">
            <v/>
          </cell>
        </row>
        <row r="306">
          <cell r="H306" t="str">
            <v/>
          </cell>
        </row>
        <row r="307">
          <cell r="H307" t="str">
            <v/>
          </cell>
        </row>
        <row r="308">
          <cell r="H308" t="str">
            <v/>
          </cell>
        </row>
        <row r="309">
          <cell r="H309" t="str">
            <v/>
          </cell>
        </row>
        <row r="310">
          <cell r="H310" t="str">
            <v/>
          </cell>
        </row>
        <row r="311">
          <cell r="H311" t="str">
            <v/>
          </cell>
        </row>
        <row r="312">
          <cell r="H312" t="str">
            <v/>
          </cell>
        </row>
        <row r="313">
          <cell r="H313" t="str">
            <v/>
          </cell>
        </row>
        <row r="314">
          <cell r="H314" t="str">
            <v/>
          </cell>
        </row>
        <row r="315">
          <cell r="H315" t="str">
            <v/>
          </cell>
        </row>
        <row r="316">
          <cell r="H316" t="str">
            <v/>
          </cell>
        </row>
        <row r="317">
          <cell r="H317" t="str">
            <v/>
          </cell>
        </row>
        <row r="318">
          <cell r="H318" t="str">
            <v/>
          </cell>
        </row>
        <row r="319">
          <cell r="H319" t="str">
            <v/>
          </cell>
        </row>
        <row r="320">
          <cell r="H320" t="str">
            <v/>
          </cell>
        </row>
        <row r="321">
          <cell r="H321" t="str">
            <v/>
          </cell>
        </row>
        <row r="322">
          <cell r="H322" t="str">
            <v/>
          </cell>
        </row>
        <row r="323">
          <cell r="H323" t="str">
            <v/>
          </cell>
        </row>
        <row r="324">
          <cell r="H324" t="str">
            <v/>
          </cell>
        </row>
        <row r="325">
          <cell r="H325" t="str">
            <v/>
          </cell>
        </row>
        <row r="326">
          <cell r="H326" t="str">
            <v/>
          </cell>
        </row>
        <row r="327">
          <cell r="H327" t="str">
            <v/>
          </cell>
        </row>
        <row r="328">
          <cell r="H328" t="str">
            <v/>
          </cell>
        </row>
        <row r="329">
          <cell r="H329" t="str">
            <v/>
          </cell>
        </row>
        <row r="330">
          <cell r="H330" t="str">
            <v/>
          </cell>
        </row>
        <row r="331">
          <cell r="H331" t="str">
            <v/>
          </cell>
        </row>
        <row r="332">
          <cell r="H332" t="str">
            <v/>
          </cell>
        </row>
        <row r="333">
          <cell r="H333" t="str">
            <v/>
          </cell>
        </row>
        <row r="334">
          <cell r="H334" t="str">
            <v/>
          </cell>
        </row>
        <row r="335">
          <cell r="H335" t="str">
            <v/>
          </cell>
        </row>
        <row r="336">
          <cell r="H336" t="str">
            <v/>
          </cell>
        </row>
        <row r="337">
          <cell r="H337" t="str">
            <v/>
          </cell>
        </row>
        <row r="338">
          <cell r="H338" t="str">
            <v/>
          </cell>
        </row>
        <row r="339">
          <cell r="H339" t="str">
            <v/>
          </cell>
        </row>
        <row r="340">
          <cell r="H340" t="str">
            <v/>
          </cell>
        </row>
        <row r="341">
          <cell r="H341" t="str">
            <v/>
          </cell>
        </row>
        <row r="342">
          <cell r="H342" t="str">
            <v/>
          </cell>
        </row>
        <row r="343">
          <cell r="H343" t="str">
            <v/>
          </cell>
        </row>
        <row r="344">
          <cell r="H344" t="str">
            <v/>
          </cell>
        </row>
        <row r="345">
          <cell r="H345" t="str">
            <v/>
          </cell>
        </row>
        <row r="346">
          <cell r="H346" t="str">
            <v/>
          </cell>
        </row>
        <row r="347">
          <cell r="H347" t="str">
            <v/>
          </cell>
        </row>
        <row r="348">
          <cell r="H348" t="str">
            <v/>
          </cell>
        </row>
        <row r="349">
          <cell r="H349" t="str">
            <v/>
          </cell>
        </row>
        <row r="350">
          <cell r="H350" t="str">
            <v/>
          </cell>
        </row>
        <row r="351">
          <cell r="H351" t="str">
            <v/>
          </cell>
        </row>
        <row r="352">
          <cell r="H352" t="str">
            <v/>
          </cell>
        </row>
        <row r="353">
          <cell r="H353" t="str">
            <v/>
          </cell>
        </row>
        <row r="354">
          <cell r="H354" t="str">
            <v/>
          </cell>
        </row>
        <row r="355">
          <cell r="H355" t="str">
            <v/>
          </cell>
        </row>
        <row r="356">
          <cell r="H356" t="str">
            <v/>
          </cell>
        </row>
        <row r="357">
          <cell r="H357" t="str">
            <v/>
          </cell>
        </row>
        <row r="358">
          <cell r="H358" t="str">
            <v/>
          </cell>
        </row>
        <row r="359">
          <cell r="H359" t="str">
            <v/>
          </cell>
        </row>
        <row r="360">
          <cell r="H360" t="str">
            <v/>
          </cell>
        </row>
        <row r="361">
          <cell r="H361" t="str">
            <v/>
          </cell>
        </row>
        <row r="362">
          <cell r="H362" t="str">
            <v/>
          </cell>
        </row>
        <row r="363">
          <cell r="H363" t="str">
            <v/>
          </cell>
        </row>
        <row r="364">
          <cell r="H364" t="str">
            <v/>
          </cell>
        </row>
        <row r="365">
          <cell r="H365" t="str">
            <v/>
          </cell>
        </row>
        <row r="366">
          <cell r="H366" t="str">
            <v/>
          </cell>
        </row>
        <row r="367">
          <cell r="H367" t="str">
            <v/>
          </cell>
        </row>
        <row r="368">
          <cell r="H368" t="str">
            <v/>
          </cell>
        </row>
        <row r="369">
          <cell r="H369" t="str">
            <v/>
          </cell>
        </row>
        <row r="370">
          <cell r="H370" t="str">
            <v/>
          </cell>
        </row>
        <row r="371">
          <cell r="H371" t="str">
            <v/>
          </cell>
        </row>
        <row r="372">
          <cell r="H372" t="str">
            <v/>
          </cell>
        </row>
        <row r="373">
          <cell r="H373" t="str">
            <v/>
          </cell>
        </row>
        <row r="374">
          <cell r="H374" t="str">
            <v/>
          </cell>
        </row>
        <row r="375">
          <cell r="H375" t="str">
            <v/>
          </cell>
        </row>
        <row r="376">
          <cell r="H376" t="str">
            <v/>
          </cell>
        </row>
        <row r="377">
          <cell r="H377" t="str">
            <v/>
          </cell>
        </row>
        <row r="378">
          <cell r="H378" t="str">
            <v/>
          </cell>
        </row>
        <row r="379">
          <cell r="H379" t="str">
            <v/>
          </cell>
        </row>
        <row r="380">
          <cell r="H380" t="str">
            <v/>
          </cell>
        </row>
        <row r="381">
          <cell r="H381" t="str">
            <v/>
          </cell>
        </row>
        <row r="382">
          <cell r="H382" t="str">
            <v/>
          </cell>
        </row>
        <row r="383">
          <cell r="H383" t="str">
            <v/>
          </cell>
        </row>
        <row r="384">
          <cell r="H384" t="str">
            <v/>
          </cell>
        </row>
        <row r="385">
          <cell r="H385" t="str">
            <v/>
          </cell>
        </row>
        <row r="386">
          <cell r="H386" t="str">
            <v/>
          </cell>
        </row>
        <row r="387">
          <cell r="H387" t="str">
            <v/>
          </cell>
        </row>
        <row r="388">
          <cell r="H388" t="str">
            <v/>
          </cell>
        </row>
        <row r="389">
          <cell r="H389" t="str">
            <v/>
          </cell>
        </row>
        <row r="390">
          <cell r="H390" t="str">
            <v/>
          </cell>
        </row>
        <row r="391">
          <cell r="H391" t="str">
            <v/>
          </cell>
        </row>
        <row r="392">
          <cell r="H392" t="str">
            <v/>
          </cell>
        </row>
        <row r="393">
          <cell r="H393" t="str">
            <v/>
          </cell>
        </row>
        <row r="394">
          <cell r="H394" t="str">
            <v/>
          </cell>
        </row>
        <row r="395">
          <cell r="H395" t="str">
            <v/>
          </cell>
        </row>
        <row r="396">
          <cell r="H396" t="str">
            <v/>
          </cell>
        </row>
        <row r="397">
          <cell r="H397" t="str">
            <v/>
          </cell>
        </row>
        <row r="398">
          <cell r="H398" t="str">
            <v/>
          </cell>
        </row>
        <row r="399">
          <cell r="H399" t="str">
            <v/>
          </cell>
        </row>
        <row r="400">
          <cell r="H400" t="str">
            <v/>
          </cell>
        </row>
        <row r="401">
          <cell r="H401" t="str">
            <v/>
          </cell>
        </row>
        <row r="402">
          <cell r="H402" t="str">
            <v/>
          </cell>
        </row>
        <row r="403">
          <cell r="H403" t="str">
            <v/>
          </cell>
        </row>
        <row r="404">
          <cell r="H404" t="str">
            <v/>
          </cell>
        </row>
        <row r="405">
          <cell r="H405" t="str">
            <v/>
          </cell>
        </row>
        <row r="406">
          <cell r="H406" t="str">
            <v/>
          </cell>
        </row>
        <row r="407">
          <cell r="H407" t="str">
            <v/>
          </cell>
        </row>
        <row r="408">
          <cell r="H408" t="str">
            <v/>
          </cell>
        </row>
        <row r="409">
          <cell r="H409" t="str">
            <v/>
          </cell>
        </row>
        <row r="410">
          <cell r="H410" t="str">
            <v/>
          </cell>
        </row>
        <row r="411">
          <cell r="H411" t="str">
            <v/>
          </cell>
        </row>
        <row r="412">
          <cell r="H412" t="str">
            <v/>
          </cell>
        </row>
        <row r="413">
          <cell r="H413" t="str">
            <v/>
          </cell>
        </row>
        <row r="414">
          <cell r="H414" t="str">
            <v/>
          </cell>
        </row>
        <row r="415">
          <cell r="H415" t="str">
            <v/>
          </cell>
        </row>
        <row r="416">
          <cell r="H416" t="str">
            <v/>
          </cell>
        </row>
        <row r="417">
          <cell r="H417" t="str">
            <v/>
          </cell>
        </row>
        <row r="418">
          <cell r="H418" t="str">
            <v/>
          </cell>
        </row>
        <row r="419">
          <cell r="H419" t="str">
            <v/>
          </cell>
        </row>
        <row r="420">
          <cell r="H420" t="str">
            <v/>
          </cell>
        </row>
        <row r="421">
          <cell r="H421" t="str">
            <v/>
          </cell>
        </row>
        <row r="422">
          <cell r="H422" t="str">
            <v/>
          </cell>
        </row>
        <row r="423">
          <cell r="H423" t="str">
            <v/>
          </cell>
        </row>
        <row r="424">
          <cell r="H424" t="str">
            <v/>
          </cell>
        </row>
        <row r="425">
          <cell r="H425" t="str">
            <v/>
          </cell>
        </row>
        <row r="426">
          <cell r="H426" t="str">
            <v/>
          </cell>
        </row>
        <row r="427">
          <cell r="H427" t="str">
            <v/>
          </cell>
        </row>
        <row r="428">
          <cell r="H428" t="str">
            <v/>
          </cell>
        </row>
        <row r="429">
          <cell r="H429" t="str">
            <v/>
          </cell>
        </row>
        <row r="430">
          <cell r="H430" t="str">
            <v/>
          </cell>
        </row>
        <row r="431">
          <cell r="H431" t="str">
            <v/>
          </cell>
        </row>
        <row r="432">
          <cell r="H432" t="str">
            <v/>
          </cell>
        </row>
        <row r="433">
          <cell r="H433" t="str">
            <v/>
          </cell>
        </row>
        <row r="434">
          <cell r="H434" t="str">
            <v/>
          </cell>
        </row>
        <row r="435">
          <cell r="H435" t="str">
            <v/>
          </cell>
        </row>
        <row r="436">
          <cell r="H436" t="str">
            <v/>
          </cell>
        </row>
        <row r="437">
          <cell r="H437" t="str">
            <v/>
          </cell>
        </row>
        <row r="438">
          <cell r="H438" t="str">
            <v/>
          </cell>
        </row>
        <row r="439">
          <cell r="H439" t="str">
            <v/>
          </cell>
        </row>
        <row r="440">
          <cell r="H440" t="str">
            <v/>
          </cell>
        </row>
        <row r="441">
          <cell r="H441" t="str">
            <v/>
          </cell>
        </row>
        <row r="442">
          <cell r="H442" t="str">
            <v/>
          </cell>
        </row>
        <row r="443">
          <cell r="H443" t="str">
            <v/>
          </cell>
        </row>
        <row r="444">
          <cell r="H444" t="str">
            <v/>
          </cell>
        </row>
        <row r="445">
          <cell r="H445" t="str">
            <v/>
          </cell>
        </row>
        <row r="446">
          <cell r="H446" t="str">
            <v/>
          </cell>
        </row>
        <row r="447">
          <cell r="H447" t="str">
            <v/>
          </cell>
        </row>
        <row r="448">
          <cell r="H448" t="str">
            <v/>
          </cell>
        </row>
        <row r="449">
          <cell r="H449" t="str">
            <v/>
          </cell>
        </row>
        <row r="450">
          <cell r="H450" t="str">
            <v/>
          </cell>
        </row>
        <row r="451">
          <cell r="H451" t="str">
            <v/>
          </cell>
        </row>
        <row r="452">
          <cell r="H452" t="str">
            <v/>
          </cell>
        </row>
        <row r="453">
          <cell r="H453" t="str">
            <v/>
          </cell>
        </row>
        <row r="454">
          <cell r="H454" t="str">
            <v/>
          </cell>
        </row>
        <row r="455">
          <cell r="H455" t="str">
            <v/>
          </cell>
        </row>
        <row r="456">
          <cell r="H456" t="str">
            <v/>
          </cell>
        </row>
        <row r="457">
          <cell r="H457" t="str">
            <v/>
          </cell>
        </row>
        <row r="458">
          <cell r="H458" t="str">
            <v/>
          </cell>
        </row>
        <row r="459">
          <cell r="H459" t="str">
            <v/>
          </cell>
        </row>
        <row r="460">
          <cell r="H460" t="str">
            <v/>
          </cell>
        </row>
        <row r="461">
          <cell r="H461" t="str">
            <v/>
          </cell>
        </row>
        <row r="462">
          <cell r="H462" t="str">
            <v/>
          </cell>
        </row>
        <row r="463">
          <cell r="H463" t="str">
            <v/>
          </cell>
        </row>
        <row r="464">
          <cell r="H464" t="str">
            <v/>
          </cell>
        </row>
        <row r="465">
          <cell r="H465" t="str">
            <v/>
          </cell>
        </row>
        <row r="466">
          <cell r="H466" t="str">
            <v/>
          </cell>
        </row>
        <row r="467">
          <cell r="H467" t="str">
            <v/>
          </cell>
        </row>
        <row r="468">
          <cell r="H468" t="str">
            <v/>
          </cell>
        </row>
        <row r="469">
          <cell r="H469" t="str">
            <v/>
          </cell>
        </row>
        <row r="470">
          <cell r="H470" t="str">
            <v/>
          </cell>
        </row>
        <row r="471">
          <cell r="H471" t="str">
            <v/>
          </cell>
        </row>
        <row r="472">
          <cell r="H472" t="str">
            <v/>
          </cell>
        </row>
        <row r="473">
          <cell r="H473" t="str">
            <v/>
          </cell>
        </row>
        <row r="474">
          <cell r="H474" t="str">
            <v/>
          </cell>
        </row>
        <row r="475">
          <cell r="H475" t="str">
            <v/>
          </cell>
        </row>
        <row r="476">
          <cell r="H476" t="str">
            <v/>
          </cell>
        </row>
        <row r="477">
          <cell r="H477" t="str">
            <v/>
          </cell>
        </row>
        <row r="478">
          <cell r="H478" t="str">
            <v/>
          </cell>
        </row>
        <row r="479">
          <cell r="H479" t="str">
            <v/>
          </cell>
        </row>
        <row r="480">
          <cell r="H480" t="str">
            <v/>
          </cell>
        </row>
        <row r="481">
          <cell r="H481" t="str">
            <v/>
          </cell>
        </row>
        <row r="482">
          <cell r="H482" t="str">
            <v/>
          </cell>
        </row>
        <row r="483">
          <cell r="H483" t="str">
            <v/>
          </cell>
        </row>
        <row r="484">
          <cell r="H484" t="str">
            <v/>
          </cell>
        </row>
        <row r="485">
          <cell r="H485" t="str">
            <v/>
          </cell>
        </row>
        <row r="486">
          <cell r="H486" t="str">
            <v/>
          </cell>
        </row>
        <row r="487">
          <cell r="H487" t="str">
            <v/>
          </cell>
        </row>
        <row r="488">
          <cell r="H488" t="str">
            <v/>
          </cell>
        </row>
        <row r="489">
          <cell r="H489" t="str">
            <v/>
          </cell>
        </row>
        <row r="490">
          <cell r="H490" t="str">
            <v/>
          </cell>
        </row>
        <row r="491">
          <cell r="H491" t="str">
            <v/>
          </cell>
        </row>
        <row r="492">
          <cell r="H492" t="str">
            <v/>
          </cell>
        </row>
        <row r="493">
          <cell r="H493" t="str">
            <v/>
          </cell>
        </row>
        <row r="494">
          <cell r="H494" t="str">
            <v/>
          </cell>
        </row>
        <row r="495">
          <cell r="H495" t="str">
            <v/>
          </cell>
        </row>
        <row r="496">
          <cell r="H496" t="str">
            <v/>
          </cell>
        </row>
        <row r="497">
          <cell r="H497" t="str">
            <v/>
          </cell>
        </row>
        <row r="498">
          <cell r="H498" t="str">
            <v/>
          </cell>
        </row>
        <row r="499">
          <cell r="H499" t="str">
            <v/>
          </cell>
        </row>
        <row r="500">
          <cell r="H500" t="str">
            <v/>
          </cell>
        </row>
        <row r="501">
          <cell r="H501" t="str">
            <v/>
          </cell>
        </row>
        <row r="502">
          <cell r="H502" t="str">
            <v/>
          </cell>
        </row>
        <row r="503">
          <cell r="H503" t="str">
            <v/>
          </cell>
        </row>
        <row r="504">
          <cell r="H504" t="str">
            <v/>
          </cell>
        </row>
        <row r="505">
          <cell r="H505" t="str">
            <v/>
          </cell>
        </row>
        <row r="506">
          <cell r="H506" t="str">
            <v/>
          </cell>
        </row>
        <row r="507">
          <cell r="H507" t="str">
            <v/>
          </cell>
        </row>
        <row r="508">
          <cell r="H508" t="str">
            <v/>
          </cell>
        </row>
        <row r="509">
          <cell r="H509" t="str">
            <v/>
          </cell>
        </row>
        <row r="510">
          <cell r="H510" t="str">
            <v/>
          </cell>
        </row>
        <row r="511">
          <cell r="H511" t="str">
            <v/>
          </cell>
        </row>
        <row r="512">
          <cell r="H512" t="str">
            <v/>
          </cell>
        </row>
        <row r="513">
          <cell r="H513" t="str">
            <v/>
          </cell>
        </row>
        <row r="514">
          <cell r="H514" t="str">
            <v/>
          </cell>
        </row>
        <row r="515">
          <cell r="H515" t="str">
            <v/>
          </cell>
        </row>
        <row r="516">
          <cell r="H516" t="str">
            <v/>
          </cell>
        </row>
        <row r="517">
          <cell r="H517" t="str">
            <v/>
          </cell>
        </row>
        <row r="518">
          <cell r="H518" t="str">
            <v/>
          </cell>
        </row>
        <row r="519">
          <cell r="H519" t="str">
            <v/>
          </cell>
        </row>
        <row r="520">
          <cell r="H520" t="str">
            <v/>
          </cell>
        </row>
        <row r="521">
          <cell r="H521" t="str">
            <v/>
          </cell>
        </row>
        <row r="522">
          <cell r="H522" t="str">
            <v/>
          </cell>
        </row>
        <row r="523">
          <cell r="H523" t="str">
            <v/>
          </cell>
        </row>
        <row r="524">
          <cell r="H524" t="str">
            <v/>
          </cell>
        </row>
        <row r="525">
          <cell r="H525" t="str">
            <v/>
          </cell>
        </row>
        <row r="526">
          <cell r="H526" t="str">
            <v/>
          </cell>
        </row>
        <row r="527">
          <cell r="H527" t="str">
            <v/>
          </cell>
        </row>
        <row r="528">
          <cell r="H528" t="str">
            <v/>
          </cell>
        </row>
        <row r="529">
          <cell r="H529" t="str">
            <v/>
          </cell>
        </row>
        <row r="530">
          <cell r="H530" t="str">
            <v/>
          </cell>
        </row>
        <row r="531">
          <cell r="H531" t="str">
            <v/>
          </cell>
        </row>
        <row r="532">
          <cell r="H532" t="str">
            <v/>
          </cell>
        </row>
        <row r="533">
          <cell r="H533" t="str">
            <v/>
          </cell>
        </row>
        <row r="534">
          <cell r="H534" t="str">
            <v/>
          </cell>
        </row>
        <row r="535">
          <cell r="H535" t="str">
            <v/>
          </cell>
        </row>
        <row r="536">
          <cell r="H536" t="str">
            <v/>
          </cell>
        </row>
        <row r="537">
          <cell r="H537" t="str">
            <v/>
          </cell>
        </row>
        <row r="538">
          <cell r="H538" t="str">
            <v/>
          </cell>
        </row>
        <row r="539">
          <cell r="H539" t="str">
            <v/>
          </cell>
        </row>
        <row r="540">
          <cell r="H540" t="str">
            <v/>
          </cell>
        </row>
        <row r="541">
          <cell r="H541" t="str">
            <v/>
          </cell>
        </row>
        <row r="542">
          <cell r="H542" t="str">
            <v/>
          </cell>
        </row>
        <row r="543">
          <cell r="H543" t="str">
            <v/>
          </cell>
        </row>
        <row r="544">
          <cell r="H544" t="str">
            <v/>
          </cell>
        </row>
        <row r="545">
          <cell r="H545" t="str">
            <v/>
          </cell>
        </row>
        <row r="546">
          <cell r="H546" t="str">
            <v/>
          </cell>
        </row>
        <row r="547">
          <cell r="H547" t="str">
            <v/>
          </cell>
        </row>
        <row r="548">
          <cell r="H548" t="str">
            <v/>
          </cell>
        </row>
        <row r="549">
          <cell r="H549" t="str">
            <v/>
          </cell>
        </row>
        <row r="550">
          <cell r="H550" t="str">
            <v/>
          </cell>
        </row>
        <row r="551">
          <cell r="H551" t="str">
            <v/>
          </cell>
        </row>
        <row r="552">
          <cell r="H552" t="str">
            <v/>
          </cell>
        </row>
        <row r="553">
          <cell r="H553" t="str">
            <v/>
          </cell>
        </row>
        <row r="554">
          <cell r="H554" t="str">
            <v/>
          </cell>
        </row>
        <row r="555">
          <cell r="H555" t="str">
            <v/>
          </cell>
        </row>
        <row r="556">
          <cell r="H556" t="str">
            <v/>
          </cell>
        </row>
        <row r="557">
          <cell r="H557" t="str">
            <v/>
          </cell>
        </row>
        <row r="558">
          <cell r="H558" t="str">
            <v/>
          </cell>
        </row>
        <row r="559">
          <cell r="H559" t="str">
            <v/>
          </cell>
        </row>
        <row r="560">
          <cell r="H560" t="str">
            <v/>
          </cell>
        </row>
        <row r="561">
          <cell r="H561" t="str">
            <v/>
          </cell>
        </row>
        <row r="562">
          <cell r="H562" t="str">
            <v/>
          </cell>
        </row>
        <row r="563">
          <cell r="H563" t="str">
            <v/>
          </cell>
        </row>
        <row r="564">
          <cell r="H564" t="str">
            <v/>
          </cell>
        </row>
        <row r="565">
          <cell r="H565" t="str">
            <v/>
          </cell>
        </row>
        <row r="566">
          <cell r="H566" t="str">
            <v/>
          </cell>
        </row>
        <row r="567">
          <cell r="H567" t="str">
            <v/>
          </cell>
        </row>
        <row r="568">
          <cell r="H568" t="str">
            <v/>
          </cell>
        </row>
        <row r="569">
          <cell r="H569" t="str">
            <v/>
          </cell>
        </row>
        <row r="570">
          <cell r="H570" t="str">
            <v/>
          </cell>
        </row>
        <row r="571">
          <cell r="H571" t="str">
            <v/>
          </cell>
        </row>
        <row r="572">
          <cell r="H572" t="str">
            <v/>
          </cell>
        </row>
        <row r="573">
          <cell r="H573" t="str">
            <v/>
          </cell>
        </row>
        <row r="574">
          <cell r="H574" t="str">
            <v/>
          </cell>
        </row>
        <row r="575">
          <cell r="H575" t="str">
            <v/>
          </cell>
        </row>
        <row r="576">
          <cell r="H576" t="str">
            <v/>
          </cell>
        </row>
        <row r="577">
          <cell r="H577" t="str">
            <v/>
          </cell>
        </row>
        <row r="578">
          <cell r="H578" t="str">
            <v/>
          </cell>
        </row>
        <row r="579">
          <cell r="H579" t="str">
            <v/>
          </cell>
        </row>
        <row r="580">
          <cell r="H580" t="str">
            <v/>
          </cell>
        </row>
        <row r="581">
          <cell r="H581" t="str">
            <v/>
          </cell>
        </row>
        <row r="582">
          <cell r="H582" t="str">
            <v/>
          </cell>
        </row>
        <row r="583">
          <cell r="H583" t="str">
            <v/>
          </cell>
        </row>
        <row r="584">
          <cell r="H584" t="str">
            <v/>
          </cell>
        </row>
        <row r="585">
          <cell r="H585" t="str">
            <v/>
          </cell>
        </row>
        <row r="586">
          <cell r="H586" t="str">
            <v/>
          </cell>
        </row>
        <row r="587">
          <cell r="H587" t="str">
            <v/>
          </cell>
        </row>
        <row r="588">
          <cell r="H588" t="str">
            <v/>
          </cell>
        </row>
        <row r="589">
          <cell r="H589" t="str">
            <v/>
          </cell>
        </row>
        <row r="590">
          <cell r="H590" t="str">
            <v/>
          </cell>
        </row>
        <row r="591">
          <cell r="H591" t="str">
            <v/>
          </cell>
        </row>
        <row r="592">
          <cell r="H592" t="str">
            <v/>
          </cell>
        </row>
        <row r="593">
          <cell r="H593" t="str">
            <v/>
          </cell>
        </row>
        <row r="594">
          <cell r="H594" t="str">
            <v/>
          </cell>
        </row>
        <row r="595">
          <cell r="H595" t="str">
            <v/>
          </cell>
        </row>
        <row r="596">
          <cell r="H596" t="str">
            <v/>
          </cell>
        </row>
        <row r="597">
          <cell r="H597" t="str">
            <v/>
          </cell>
        </row>
        <row r="598">
          <cell r="H598" t="str">
            <v/>
          </cell>
        </row>
        <row r="599">
          <cell r="H599" t="str">
            <v/>
          </cell>
        </row>
        <row r="600">
          <cell r="H600" t="str">
            <v/>
          </cell>
        </row>
        <row r="601">
          <cell r="H601" t="str">
            <v/>
          </cell>
        </row>
        <row r="602">
          <cell r="H602" t="str">
            <v/>
          </cell>
        </row>
        <row r="603">
          <cell r="H603" t="str">
            <v/>
          </cell>
        </row>
        <row r="604">
          <cell r="H604" t="str">
            <v/>
          </cell>
        </row>
        <row r="605">
          <cell r="H605" t="str">
            <v/>
          </cell>
        </row>
        <row r="606">
          <cell r="H606" t="str">
            <v/>
          </cell>
        </row>
        <row r="607">
          <cell r="H607" t="str">
            <v/>
          </cell>
        </row>
        <row r="608">
          <cell r="H608" t="str">
            <v/>
          </cell>
        </row>
        <row r="609">
          <cell r="H609" t="str">
            <v/>
          </cell>
        </row>
        <row r="610">
          <cell r="H610" t="str">
            <v/>
          </cell>
        </row>
        <row r="611">
          <cell r="H611" t="str">
            <v/>
          </cell>
        </row>
        <row r="612">
          <cell r="H612" t="str">
            <v/>
          </cell>
        </row>
        <row r="613">
          <cell r="H613" t="str">
            <v/>
          </cell>
        </row>
        <row r="614">
          <cell r="H614" t="str">
            <v/>
          </cell>
        </row>
        <row r="615">
          <cell r="H615" t="str">
            <v/>
          </cell>
        </row>
        <row r="616">
          <cell r="H616" t="str">
            <v/>
          </cell>
        </row>
        <row r="617">
          <cell r="H617" t="str">
            <v/>
          </cell>
        </row>
        <row r="618">
          <cell r="H618" t="str">
            <v/>
          </cell>
        </row>
        <row r="619">
          <cell r="H619" t="str">
            <v/>
          </cell>
        </row>
        <row r="620">
          <cell r="H620" t="str">
            <v/>
          </cell>
        </row>
        <row r="621">
          <cell r="H621" t="str">
            <v/>
          </cell>
        </row>
        <row r="622">
          <cell r="H622" t="str">
            <v/>
          </cell>
        </row>
        <row r="623">
          <cell r="H623" t="str">
            <v/>
          </cell>
        </row>
        <row r="624">
          <cell r="H624" t="str">
            <v/>
          </cell>
        </row>
        <row r="625">
          <cell r="H625" t="str">
            <v/>
          </cell>
        </row>
        <row r="626">
          <cell r="H626" t="str">
            <v/>
          </cell>
        </row>
        <row r="627">
          <cell r="H627" t="str">
            <v/>
          </cell>
        </row>
        <row r="628">
          <cell r="H628" t="str">
            <v/>
          </cell>
        </row>
        <row r="629">
          <cell r="H629" t="str">
            <v/>
          </cell>
        </row>
        <row r="630">
          <cell r="H630" t="str">
            <v/>
          </cell>
        </row>
        <row r="631">
          <cell r="H631" t="str">
            <v/>
          </cell>
        </row>
        <row r="632">
          <cell r="H632" t="str">
            <v/>
          </cell>
        </row>
        <row r="633">
          <cell r="H633" t="str">
            <v/>
          </cell>
        </row>
        <row r="634">
          <cell r="H634" t="str">
            <v/>
          </cell>
        </row>
        <row r="635">
          <cell r="H635" t="str">
            <v/>
          </cell>
        </row>
        <row r="636">
          <cell r="H636" t="str">
            <v/>
          </cell>
        </row>
        <row r="637">
          <cell r="H637" t="str">
            <v/>
          </cell>
        </row>
        <row r="638">
          <cell r="H638" t="str">
            <v/>
          </cell>
        </row>
        <row r="639">
          <cell r="H639" t="str">
            <v/>
          </cell>
        </row>
        <row r="640">
          <cell r="H640" t="str">
            <v/>
          </cell>
        </row>
        <row r="641">
          <cell r="H641" t="str">
            <v/>
          </cell>
        </row>
        <row r="642">
          <cell r="H642" t="str">
            <v/>
          </cell>
        </row>
        <row r="643">
          <cell r="H643" t="str">
            <v/>
          </cell>
        </row>
        <row r="644">
          <cell r="H644" t="str">
            <v/>
          </cell>
        </row>
        <row r="645">
          <cell r="H645" t="str">
            <v/>
          </cell>
        </row>
        <row r="646">
          <cell r="H646" t="str">
            <v/>
          </cell>
        </row>
        <row r="647">
          <cell r="H647" t="str">
            <v/>
          </cell>
        </row>
        <row r="648">
          <cell r="H648" t="str">
            <v/>
          </cell>
        </row>
        <row r="649">
          <cell r="H649" t="str">
            <v/>
          </cell>
        </row>
        <row r="650">
          <cell r="H650" t="str">
            <v/>
          </cell>
        </row>
        <row r="651">
          <cell r="H651" t="str">
            <v/>
          </cell>
        </row>
        <row r="652">
          <cell r="H652" t="str">
            <v/>
          </cell>
        </row>
        <row r="653">
          <cell r="H653" t="str">
            <v/>
          </cell>
        </row>
        <row r="654">
          <cell r="H654" t="str">
            <v/>
          </cell>
        </row>
        <row r="655">
          <cell r="H655" t="str">
            <v/>
          </cell>
        </row>
        <row r="656">
          <cell r="H656" t="str">
            <v/>
          </cell>
        </row>
        <row r="657">
          <cell r="H657" t="str">
            <v/>
          </cell>
        </row>
        <row r="658">
          <cell r="H658" t="str">
            <v/>
          </cell>
        </row>
        <row r="659">
          <cell r="H659" t="str">
            <v/>
          </cell>
        </row>
        <row r="660">
          <cell r="H660" t="str">
            <v/>
          </cell>
        </row>
        <row r="661">
          <cell r="H661" t="str">
            <v/>
          </cell>
        </row>
        <row r="662">
          <cell r="H662" t="str">
            <v/>
          </cell>
        </row>
        <row r="663">
          <cell r="H663" t="str">
            <v/>
          </cell>
        </row>
        <row r="664">
          <cell r="H664" t="str">
            <v/>
          </cell>
        </row>
        <row r="665">
          <cell r="H665" t="str">
            <v/>
          </cell>
        </row>
        <row r="666">
          <cell r="H666" t="str">
            <v/>
          </cell>
        </row>
        <row r="667">
          <cell r="H667" t="str">
            <v/>
          </cell>
        </row>
        <row r="668">
          <cell r="H668" t="str">
            <v/>
          </cell>
        </row>
        <row r="669">
          <cell r="H669" t="str">
            <v/>
          </cell>
        </row>
        <row r="670">
          <cell r="H670" t="str">
            <v/>
          </cell>
        </row>
        <row r="671">
          <cell r="H671" t="str">
            <v/>
          </cell>
        </row>
        <row r="672">
          <cell r="H672" t="str">
            <v/>
          </cell>
        </row>
        <row r="673">
          <cell r="H673" t="str">
            <v/>
          </cell>
        </row>
        <row r="674">
          <cell r="H674" t="str">
            <v/>
          </cell>
        </row>
        <row r="675">
          <cell r="H675" t="str">
            <v/>
          </cell>
        </row>
        <row r="676">
          <cell r="H676" t="str">
            <v/>
          </cell>
        </row>
        <row r="677">
          <cell r="H677" t="str">
            <v/>
          </cell>
        </row>
        <row r="678">
          <cell r="H678" t="str">
            <v/>
          </cell>
        </row>
        <row r="679">
          <cell r="H679" t="str">
            <v/>
          </cell>
        </row>
        <row r="680">
          <cell r="H680" t="str">
            <v/>
          </cell>
        </row>
        <row r="681">
          <cell r="H681" t="str">
            <v/>
          </cell>
        </row>
        <row r="682">
          <cell r="H682" t="str">
            <v/>
          </cell>
        </row>
        <row r="683">
          <cell r="H683" t="str">
            <v/>
          </cell>
        </row>
        <row r="684">
          <cell r="H684" t="str">
            <v/>
          </cell>
        </row>
        <row r="685">
          <cell r="H685" t="str">
            <v/>
          </cell>
        </row>
        <row r="686">
          <cell r="H686" t="str">
            <v/>
          </cell>
        </row>
        <row r="687">
          <cell r="H687" t="str">
            <v/>
          </cell>
        </row>
        <row r="688">
          <cell r="H688" t="str">
            <v/>
          </cell>
        </row>
        <row r="689">
          <cell r="H689" t="str">
            <v/>
          </cell>
        </row>
        <row r="690">
          <cell r="H690" t="str">
            <v/>
          </cell>
        </row>
        <row r="691">
          <cell r="H691" t="str">
            <v/>
          </cell>
        </row>
        <row r="692">
          <cell r="H692" t="str">
            <v/>
          </cell>
        </row>
        <row r="693">
          <cell r="H693" t="str">
            <v/>
          </cell>
        </row>
        <row r="694">
          <cell r="H694" t="str">
            <v/>
          </cell>
        </row>
        <row r="695">
          <cell r="H695" t="str">
            <v/>
          </cell>
        </row>
        <row r="696">
          <cell r="H696" t="str">
            <v/>
          </cell>
        </row>
        <row r="697">
          <cell r="H697" t="str">
            <v/>
          </cell>
        </row>
        <row r="698">
          <cell r="H698" t="str">
            <v/>
          </cell>
        </row>
        <row r="699">
          <cell r="H699" t="str">
            <v/>
          </cell>
        </row>
        <row r="700">
          <cell r="H700" t="str">
            <v/>
          </cell>
        </row>
        <row r="701">
          <cell r="H701" t="str">
            <v/>
          </cell>
        </row>
        <row r="702">
          <cell r="H702" t="str">
            <v/>
          </cell>
        </row>
        <row r="703">
          <cell r="H703" t="str">
            <v/>
          </cell>
        </row>
        <row r="704">
          <cell r="H704" t="str">
            <v/>
          </cell>
        </row>
        <row r="705">
          <cell r="H705" t="str">
            <v/>
          </cell>
        </row>
        <row r="706">
          <cell r="H706" t="str">
            <v/>
          </cell>
        </row>
        <row r="707">
          <cell r="H707" t="str">
            <v/>
          </cell>
        </row>
        <row r="708">
          <cell r="H708" t="str">
            <v/>
          </cell>
        </row>
        <row r="709">
          <cell r="H709" t="str">
            <v/>
          </cell>
        </row>
        <row r="710">
          <cell r="H710" t="str">
            <v/>
          </cell>
        </row>
        <row r="711">
          <cell r="H711" t="str">
            <v/>
          </cell>
        </row>
        <row r="712">
          <cell r="H712" t="str">
            <v/>
          </cell>
        </row>
        <row r="713">
          <cell r="H713" t="str">
            <v/>
          </cell>
        </row>
        <row r="714">
          <cell r="H714" t="str">
            <v/>
          </cell>
        </row>
        <row r="715">
          <cell r="H715" t="str">
            <v/>
          </cell>
        </row>
        <row r="716">
          <cell r="H716" t="str">
            <v/>
          </cell>
        </row>
        <row r="717">
          <cell r="H717" t="str">
            <v/>
          </cell>
        </row>
        <row r="718">
          <cell r="H718" t="str">
            <v/>
          </cell>
        </row>
        <row r="719">
          <cell r="H719" t="str">
            <v/>
          </cell>
        </row>
        <row r="720">
          <cell r="H720" t="str">
            <v/>
          </cell>
        </row>
        <row r="721">
          <cell r="H721" t="str">
            <v/>
          </cell>
        </row>
        <row r="722">
          <cell r="H722" t="str">
            <v/>
          </cell>
        </row>
        <row r="723">
          <cell r="H723" t="str">
            <v/>
          </cell>
        </row>
        <row r="724">
          <cell r="H724" t="str">
            <v/>
          </cell>
        </row>
        <row r="725">
          <cell r="H725" t="str">
            <v/>
          </cell>
        </row>
        <row r="726">
          <cell r="H726" t="str">
            <v/>
          </cell>
        </row>
        <row r="727">
          <cell r="H727" t="str">
            <v/>
          </cell>
        </row>
        <row r="728">
          <cell r="H728" t="str">
            <v/>
          </cell>
        </row>
        <row r="729">
          <cell r="H729" t="str">
            <v/>
          </cell>
        </row>
        <row r="730">
          <cell r="H730" t="str">
            <v/>
          </cell>
        </row>
        <row r="731">
          <cell r="H731" t="str">
            <v/>
          </cell>
        </row>
        <row r="732">
          <cell r="H732" t="str">
            <v/>
          </cell>
        </row>
        <row r="733">
          <cell r="H733" t="str">
            <v/>
          </cell>
        </row>
        <row r="734">
          <cell r="H734" t="str">
            <v/>
          </cell>
        </row>
        <row r="735">
          <cell r="H735" t="str">
            <v/>
          </cell>
        </row>
        <row r="736">
          <cell r="H736" t="str">
            <v/>
          </cell>
        </row>
        <row r="737">
          <cell r="H737" t="str">
            <v/>
          </cell>
        </row>
        <row r="738">
          <cell r="H738" t="str">
            <v/>
          </cell>
        </row>
        <row r="739">
          <cell r="H739" t="str">
            <v/>
          </cell>
        </row>
        <row r="740">
          <cell r="H740" t="str">
            <v/>
          </cell>
        </row>
        <row r="741">
          <cell r="H741" t="str">
            <v/>
          </cell>
        </row>
        <row r="742">
          <cell r="H742" t="str">
            <v/>
          </cell>
        </row>
        <row r="743">
          <cell r="H743" t="str">
            <v/>
          </cell>
        </row>
        <row r="744">
          <cell r="H744" t="str">
            <v/>
          </cell>
        </row>
        <row r="745">
          <cell r="H745" t="str">
            <v/>
          </cell>
        </row>
        <row r="746">
          <cell r="H746" t="str">
            <v/>
          </cell>
        </row>
        <row r="747">
          <cell r="H747" t="str">
            <v/>
          </cell>
        </row>
        <row r="748">
          <cell r="H748" t="str">
            <v/>
          </cell>
        </row>
        <row r="749">
          <cell r="H749" t="str">
            <v/>
          </cell>
        </row>
        <row r="750">
          <cell r="H750" t="str">
            <v/>
          </cell>
        </row>
        <row r="751">
          <cell r="H751" t="str">
            <v/>
          </cell>
        </row>
        <row r="752">
          <cell r="H752" t="str">
            <v/>
          </cell>
        </row>
        <row r="753">
          <cell r="H753" t="str">
            <v/>
          </cell>
        </row>
        <row r="754">
          <cell r="H754" t="str">
            <v/>
          </cell>
        </row>
        <row r="755">
          <cell r="H755" t="str">
            <v/>
          </cell>
        </row>
        <row r="756">
          <cell r="H756" t="str">
            <v/>
          </cell>
        </row>
        <row r="757">
          <cell r="H757" t="str">
            <v/>
          </cell>
        </row>
        <row r="758">
          <cell r="H758" t="str">
            <v/>
          </cell>
        </row>
        <row r="759">
          <cell r="H759" t="str">
            <v/>
          </cell>
        </row>
        <row r="760">
          <cell r="H760" t="str">
            <v/>
          </cell>
        </row>
        <row r="761">
          <cell r="H761" t="str">
            <v/>
          </cell>
        </row>
        <row r="762">
          <cell r="H762" t="str">
            <v/>
          </cell>
        </row>
        <row r="763">
          <cell r="H763" t="str">
            <v/>
          </cell>
        </row>
        <row r="764">
          <cell r="H764" t="str">
            <v/>
          </cell>
        </row>
        <row r="765">
          <cell r="H765" t="str">
            <v/>
          </cell>
        </row>
        <row r="766">
          <cell r="H766" t="str">
            <v/>
          </cell>
        </row>
        <row r="767">
          <cell r="H767" t="str">
            <v/>
          </cell>
        </row>
        <row r="768">
          <cell r="H768" t="str">
            <v/>
          </cell>
        </row>
        <row r="769">
          <cell r="H769" t="str">
            <v/>
          </cell>
        </row>
        <row r="770">
          <cell r="H770" t="str">
            <v/>
          </cell>
        </row>
        <row r="771">
          <cell r="H771" t="str">
            <v/>
          </cell>
        </row>
        <row r="772">
          <cell r="H772" t="str">
            <v/>
          </cell>
        </row>
        <row r="773">
          <cell r="H773" t="str">
            <v/>
          </cell>
        </row>
        <row r="774">
          <cell r="H774" t="str">
            <v/>
          </cell>
        </row>
        <row r="775">
          <cell r="H775" t="str">
            <v/>
          </cell>
        </row>
        <row r="776">
          <cell r="H776" t="str">
            <v/>
          </cell>
        </row>
        <row r="777">
          <cell r="H777" t="str">
            <v/>
          </cell>
        </row>
        <row r="778">
          <cell r="H778" t="str">
            <v/>
          </cell>
        </row>
        <row r="779">
          <cell r="H779" t="str">
            <v/>
          </cell>
        </row>
        <row r="780">
          <cell r="H780" t="str">
            <v/>
          </cell>
        </row>
        <row r="781">
          <cell r="H781" t="str">
            <v/>
          </cell>
        </row>
        <row r="782">
          <cell r="H782" t="str">
            <v/>
          </cell>
        </row>
        <row r="783">
          <cell r="H783" t="str">
            <v/>
          </cell>
        </row>
        <row r="784">
          <cell r="H784" t="str">
            <v/>
          </cell>
        </row>
        <row r="785">
          <cell r="H785" t="str">
            <v/>
          </cell>
        </row>
        <row r="786">
          <cell r="H786" t="str">
            <v/>
          </cell>
        </row>
        <row r="787">
          <cell r="H787" t="str">
            <v/>
          </cell>
        </row>
        <row r="788">
          <cell r="H788" t="str">
            <v/>
          </cell>
        </row>
        <row r="789">
          <cell r="H789" t="str">
            <v/>
          </cell>
        </row>
        <row r="790">
          <cell r="H790" t="str">
            <v/>
          </cell>
        </row>
        <row r="791">
          <cell r="H791" t="str">
            <v/>
          </cell>
        </row>
        <row r="792">
          <cell r="H792" t="str">
            <v/>
          </cell>
        </row>
        <row r="793">
          <cell r="H793" t="str">
            <v/>
          </cell>
        </row>
        <row r="794">
          <cell r="H794" t="str">
            <v/>
          </cell>
        </row>
        <row r="795">
          <cell r="H795" t="str">
            <v/>
          </cell>
        </row>
        <row r="796">
          <cell r="H796" t="str">
            <v/>
          </cell>
        </row>
        <row r="797">
          <cell r="H797" t="str">
            <v/>
          </cell>
        </row>
        <row r="798">
          <cell r="H798" t="str">
            <v/>
          </cell>
        </row>
        <row r="799">
          <cell r="H799" t="str">
            <v/>
          </cell>
        </row>
        <row r="800">
          <cell r="H800" t="str">
            <v/>
          </cell>
        </row>
        <row r="801">
          <cell r="H801" t="str">
            <v/>
          </cell>
        </row>
        <row r="802">
          <cell r="H802" t="str">
            <v/>
          </cell>
        </row>
        <row r="803">
          <cell r="H803" t="str">
            <v/>
          </cell>
        </row>
        <row r="804">
          <cell r="H804" t="str">
            <v/>
          </cell>
        </row>
        <row r="805">
          <cell r="H805" t="str">
            <v/>
          </cell>
        </row>
        <row r="806">
          <cell r="H806" t="str">
            <v/>
          </cell>
        </row>
        <row r="807">
          <cell r="H807" t="str">
            <v/>
          </cell>
        </row>
        <row r="808">
          <cell r="H808" t="str">
            <v/>
          </cell>
        </row>
        <row r="809">
          <cell r="H809" t="str">
            <v/>
          </cell>
        </row>
        <row r="810">
          <cell r="H810" t="str">
            <v/>
          </cell>
        </row>
        <row r="811">
          <cell r="H811" t="str">
            <v/>
          </cell>
        </row>
        <row r="812">
          <cell r="H812" t="str">
            <v/>
          </cell>
        </row>
        <row r="813">
          <cell r="H813" t="str">
            <v/>
          </cell>
        </row>
        <row r="814">
          <cell r="H814" t="str">
            <v/>
          </cell>
        </row>
        <row r="815">
          <cell r="H815" t="str">
            <v/>
          </cell>
        </row>
        <row r="816">
          <cell r="H816" t="str">
            <v/>
          </cell>
        </row>
        <row r="817">
          <cell r="H817" t="str">
            <v/>
          </cell>
        </row>
        <row r="818">
          <cell r="H818" t="str">
            <v/>
          </cell>
        </row>
        <row r="819">
          <cell r="H819" t="str">
            <v/>
          </cell>
        </row>
        <row r="820">
          <cell r="H820" t="str">
            <v/>
          </cell>
        </row>
        <row r="821">
          <cell r="H821" t="str">
            <v/>
          </cell>
        </row>
        <row r="822">
          <cell r="H822" t="str">
            <v/>
          </cell>
        </row>
        <row r="823">
          <cell r="H823" t="str">
            <v/>
          </cell>
        </row>
        <row r="824">
          <cell r="H824" t="str">
            <v/>
          </cell>
        </row>
        <row r="825">
          <cell r="H825" t="str">
            <v/>
          </cell>
        </row>
        <row r="826">
          <cell r="H826" t="str">
            <v/>
          </cell>
        </row>
        <row r="827">
          <cell r="H827" t="str">
            <v/>
          </cell>
        </row>
        <row r="828">
          <cell r="H828" t="str">
            <v/>
          </cell>
        </row>
        <row r="829">
          <cell r="H829" t="str">
            <v/>
          </cell>
        </row>
        <row r="830">
          <cell r="H830" t="str">
            <v/>
          </cell>
        </row>
        <row r="831">
          <cell r="H831" t="str">
            <v/>
          </cell>
        </row>
        <row r="832">
          <cell r="H832" t="str">
            <v/>
          </cell>
        </row>
        <row r="833">
          <cell r="H833" t="str">
            <v/>
          </cell>
        </row>
        <row r="834">
          <cell r="H834" t="str">
            <v/>
          </cell>
        </row>
        <row r="835">
          <cell r="H835" t="str">
            <v/>
          </cell>
        </row>
        <row r="836">
          <cell r="H836" t="str">
            <v/>
          </cell>
        </row>
        <row r="837">
          <cell r="H837" t="str">
            <v/>
          </cell>
        </row>
        <row r="838">
          <cell r="H838" t="str">
            <v/>
          </cell>
        </row>
        <row r="839">
          <cell r="H839" t="str">
            <v/>
          </cell>
        </row>
        <row r="840">
          <cell r="H840" t="str">
            <v/>
          </cell>
        </row>
        <row r="841">
          <cell r="H841" t="str">
            <v/>
          </cell>
        </row>
        <row r="842">
          <cell r="H842" t="str">
            <v/>
          </cell>
        </row>
        <row r="843">
          <cell r="H843" t="str">
            <v/>
          </cell>
        </row>
        <row r="844">
          <cell r="H844" t="str">
            <v/>
          </cell>
        </row>
        <row r="845">
          <cell r="H845" t="str">
            <v/>
          </cell>
        </row>
        <row r="846">
          <cell r="H846" t="str">
            <v/>
          </cell>
        </row>
        <row r="847">
          <cell r="H847" t="str">
            <v/>
          </cell>
        </row>
        <row r="848">
          <cell r="H848" t="str">
            <v/>
          </cell>
        </row>
        <row r="849">
          <cell r="H849" t="str">
            <v/>
          </cell>
        </row>
        <row r="850">
          <cell r="H850" t="str">
            <v/>
          </cell>
        </row>
        <row r="851">
          <cell r="H851" t="str">
            <v/>
          </cell>
        </row>
        <row r="852">
          <cell r="H852" t="str">
            <v/>
          </cell>
        </row>
        <row r="853">
          <cell r="H853" t="str">
            <v/>
          </cell>
        </row>
        <row r="854">
          <cell r="H854" t="str">
            <v/>
          </cell>
        </row>
        <row r="855">
          <cell r="H855" t="str">
            <v/>
          </cell>
        </row>
        <row r="856">
          <cell r="H856" t="str">
            <v/>
          </cell>
        </row>
        <row r="857">
          <cell r="H857" t="str">
            <v/>
          </cell>
        </row>
        <row r="858">
          <cell r="H858" t="str">
            <v/>
          </cell>
        </row>
        <row r="859">
          <cell r="H859" t="str">
            <v/>
          </cell>
        </row>
        <row r="860">
          <cell r="H860" t="str">
            <v/>
          </cell>
        </row>
        <row r="861">
          <cell r="H861" t="str">
            <v/>
          </cell>
        </row>
        <row r="862">
          <cell r="H862" t="str">
            <v/>
          </cell>
        </row>
        <row r="863">
          <cell r="H863" t="str">
            <v/>
          </cell>
        </row>
        <row r="864">
          <cell r="H864" t="str">
            <v/>
          </cell>
        </row>
        <row r="865">
          <cell r="H865" t="str">
            <v/>
          </cell>
        </row>
        <row r="866">
          <cell r="H866" t="str">
            <v/>
          </cell>
        </row>
        <row r="867">
          <cell r="H867" t="str">
            <v/>
          </cell>
        </row>
        <row r="868">
          <cell r="H868" t="str">
            <v/>
          </cell>
        </row>
        <row r="869">
          <cell r="H869" t="str">
            <v/>
          </cell>
        </row>
        <row r="870">
          <cell r="H870" t="str">
            <v/>
          </cell>
        </row>
        <row r="871">
          <cell r="H871" t="str">
            <v/>
          </cell>
        </row>
        <row r="872">
          <cell r="H872" t="str">
            <v/>
          </cell>
        </row>
        <row r="873">
          <cell r="H873" t="str">
            <v/>
          </cell>
        </row>
        <row r="874">
          <cell r="H874" t="str">
            <v/>
          </cell>
        </row>
        <row r="875">
          <cell r="H875" t="str">
            <v/>
          </cell>
        </row>
        <row r="876">
          <cell r="H876" t="str">
            <v/>
          </cell>
        </row>
        <row r="877">
          <cell r="H877" t="str">
            <v/>
          </cell>
        </row>
        <row r="878">
          <cell r="H878" t="str">
            <v/>
          </cell>
        </row>
        <row r="879">
          <cell r="H879" t="str">
            <v/>
          </cell>
        </row>
        <row r="880">
          <cell r="H880" t="str">
            <v/>
          </cell>
        </row>
        <row r="881">
          <cell r="H881" t="str">
            <v/>
          </cell>
        </row>
        <row r="882">
          <cell r="H882" t="str">
            <v/>
          </cell>
        </row>
        <row r="883">
          <cell r="H883" t="str">
            <v/>
          </cell>
        </row>
        <row r="884">
          <cell r="H884" t="str">
            <v/>
          </cell>
        </row>
        <row r="885">
          <cell r="H885" t="str">
            <v/>
          </cell>
        </row>
        <row r="886">
          <cell r="H886" t="str">
            <v/>
          </cell>
        </row>
        <row r="887">
          <cell r="H887" t="str">
            <v/>
          </cell>
        </row>
        <row r="888">
          <cell r="H888" t="str">
            <v/>
          </cell>
        </row>
        <row r="889">
          <cell r="H889" t="str">
            <v/>
          </cell>
        </row>
        <row r="890">
          <cell r="H890" t="str">
            <v/>
          </cell>
        </row>
        <row r="891">
          <cell r="H891" t="str">
            <v/>
          </cell>
        </row>
        <row r="892">
          <cell r="H892" t="str">
            <v/>
          </cell>
        </row>
        <row r="893">
          <cell r="H893" t="str">
            <v/>
          </cell>
        </row>
        <row r="894">
          <cell r="H894" t="str">
            <v/>
          </cell>
        </row>
        <row r="895">
          <cell r="H895" t="str">
            <v/>
          </cell>
        </row>
        <row r="896">
          <cell r="H896" t="str">
            <v/>
          </cell>
        </row>
        <row r="897">
          <cell r="H897" t="str">
            <v/>
          </cell>
        </row>
        <row r="898">
          <cell r="H898" t="str">
            <v/>
          </cell>
        </row>
        <row r="899">
          <cell r="H899" t="str">
            <v/>
          </cell>
        </row>
        <row r="900">
          <cell r="H900" t="str">
            <v/>
          </cell>
        </row>
        <row r="901">
          <cell r="H901" t="str">
            <v/>
          </cell>
        </row>
        <row r="902">
          <cell r="H902" t="str">
            <v/>
          </cell>
        </row>
        <row r="903">
          <cell r="H903" t="str">
            <v/>
          </cell>
        </row>
        <row r="904">
          <cell r="H904" t="str">
            <v/>
          </cell>
        </row>
        <row r="905">
          <cell r="H905" t="str">
            <v/>
          </cell>
        </row>
        <row r="906">
          <cell r="H906" t="str">
            <v/>
          </cell>
        </row>
        <row r="907">
          <cell r="H907" t="str">
            <v/>
          </cell>
        </row>
        <row r="908">
          <cell r="H908" t="str">
            <v/>
          </cell>
        </row>
        <row r="909">
          <cell r="H909" t="str">
            <v/>
          </cell>
        </row>
        <row r="910">
          <cell r="H910" t="str">
            <v/>
          </cell>
        </row>
        <row r="911">
          <cell r="H911" t="str">
            <v/>
          </cell>
        </row>
        <row r="912">
          <cell r="H912" t="str">
            <v/>
          </cell>
        </row>
        <row r="913">
          <cell r="H913" t="str">
            <v/>
          </cell>
        </row>
        <row r="914">
          <cell r="H914" t="str">
            <v/>
          </cell>
        </row>
        <row r="915">
          <cell r="H915" t="str">
            <v/>
          </cell>
        </row>
        <row r="916">
          <cell r="H916" t="str">
            <v/>
          </cell>
        </row>
        <row r="917">
          <cell r="H917" t="str">
            <v/>
          </cell>
        </row>
        <row r="918">
          <cell r="H918" t="str">
            <v/>
          </cell>
        </row>
        <row r="919">
          <cell r="H919" t="str">
            <v/>
          </cell>
        </row>
        <row r="920">
          <cell r="H920" t="str">
            <v/>
          </cell>
        </row>
        <row r="921">
          <cell r="H921" t="str">
            <v/>
          </cell>
        </row>
        <row r="922">
          <cell r="H922" t="str">
            <v/>
          </cell>
        </row>
        <row r="923">
          <cell r="H923" t="str">
            <v/>
          </cell>
        </row>
        <row r="924">
          <cell r="H924" t="str">
            <v/>
          </cell>
        </row>
        <row r="925">
          <cell r="H925" t="str">
            <v/>
          </cell>
        </row>
        <row r="926">
          <cell r="H926" t="str">
            <v/>
          </cell>
        </row>
        <row r="927">
          <cell r="H927" t="str">
            <v/>
          </cell>
        </row>
        <row r="928">
          <cell r="H928" t="str">
            <v/>
          </cell>
        </row>
        <row r="929">
          <cell r="H929" t="str">
            <v/>
          </cell>
        </row>
        <row r="930">
          <cell r="H930" t="str">
            <v/>
          </cell>
        </row>
        <row r="931">
          <cell r="H931" t="str">
            <v/>
          </cell>
        </row>
        <row r="932">
          <cell r="H932" t="str">
            <v/>
          </cell>
        </row>
        <row r="933">
          <cell r="H933" t="str">
            <v/>
          </cell>
        </row>
        <row r="934">
          <cell r="H934" t="str">
            <v/>
          </cell>
        </row>
        <row r="935">
          <cell r="H935" t="str">
            <v/>
          </cell>
        </row>
        <row r="936">
          <cell r="H936" t="str">
            <v/>
          </cell>
        </row>
        <row r="937">
          <cell r="H937" t="str">
            <v/>
          </cell>
        </row>
        <row r="938">
          <cell r="H938" t="str">
            <v/>
          </cell>
        </row>
        <row r="939">
          <cell r="H939" t="str">
            <v/>
          </cell>
        </row>
        <row r="940">
          <cell r="H940" t="str">
            <v/>
          </cell>
        </row>
        <row r="941">
          <cell r="H941" t="str">
            <v/>
          </cell>
        </row>
        <row r="942">
          <cell r="H942" t="str">
            <v/>
          </cell>
        </row>
        <row r="943">
          <cell r="H943" t="str">
            <v/>
          </cell>
        </row>
        <row r="944">
          <cell r="H944" t="str">
            <v/>
          </cell>
        </row>
        <row r="945">
          <cell r="H945" t="str">
            <v/>
          </cell>
        </row>
        <row r="946">
          <cell r="H946" t="str">
            <v/>
          </cell>
        </row>
        <row r="947">
          <cell r="H947" t="str">
            <v/>
          </cell>
        </row>
        <row r="948">
          <cell r="H948" t="str">
            <v/>
          </cell>
        </row>
        <row r="949">
          <cell r="H949" t="str">
            <v/>
          </cell>
        </row>
        <row r="950">
          <cell r="H950" t="str">
            <v/>
          </cell>
        </row>
        <row r="951">
          <cell r="H951" t="str">
            <v/>
          </cell>
        </row>
        <row r="952">
          <cell r="H952" t="str">
            <v/>
          </cell>
        </row>
        <row r="953">
          <cell r="H953" t="str">
            <v/>
          </cell>
        </row>
        <row r="954">
          <cell r="H954" t="str">
            <v/>
          </cell>
        </row>
        <row r="955">
          <cell r="H955" t="str">
            <v/>
          </cell>
        </row>
        <row r="956">
          <cell r="H956" t="str">
            <v/>
          </cell>
        </row>
        <row r="957">
          <cell r="H957" t="str">
            <v/>
          </cell>
        </row>
        <row r="958">
          <cell r="H958" t="str">
            <v/>
          </cell>
        </row>
        <row r="959">
          <cell r="H959" t="str">
            <v/>
          </cell>
        </row>
        <row r="960">
          <cell r="H960" t="str">
            <v/>
          </cell>
        </row>
        <row r="961">
          <cell r="H961" t="str">
            <v/>
          </cell>
        </row>
        <row r="962">
          <cell r="H962" t="str">
            <v/>
          </cell>
        </row>
        <row r="963">
          <cell r="H963" t="str">
            <v/>
          </cell>
        </row>
        <row r="964">
          <cell r="H964" t="str">
            <v/>
          </cell>
        </row>
        <row r="965">
          <cell r="H965" t="str">
            <v/>
          </cell>
        </row>
        <row r="966">
          <cell r="H966" t="str">
            <v/>
          </cell>
        </row>
        <row r="967">
          <cell r="H967" t="str">
            <v/>
          </cell>
        </row>
        <row r="968">
          <cell r="H968" t="str">
            <v/>
          </cell>
        </row>
        <row r="969">
          <cell r="H969" t="str">
            <v/>
          </cell>
        </row>
        <row r="970">
          <cell r="H970" t="str">
            <v/>
          </cell>
        </row>
        <row r="971">
          <cell r="H971" t="str">
            <v/>
          </cell>
        </row>
        <row r="972">
          <cell r="H972" t="str">
            <v/>
          </cell>
        </row>
        <row r="973">
          <cell r="H973" t="str">
            <v/>
          </cell>
        </row>
        <row r="974">
          <cell r="H974" t="str">
            <v/>
          </cell>
        </row>
        <row r="975">
          <cell r="H975" t="str">
            <v/>
          </cell>
        </row>
        <row r="976">
          <cell r="H976" t="str">
            <v/>
          </cell>
        </row>
        <row r="977">
          <cell r="H977" t="str">
            <v/>
          </cell>
        </row>
        <row r="978">
          <cell r="H978" t="str">
            <v/>
          </cell>
        </row>
        <row r="979">
          <cell r="H979" t="str">
            <v/>
          </cell>
        </row>
        <row r="980">
          <cell r="H980" t="str">
            <v/>
          </cell>
        </row>
        <row r="981">
          <cell r="H981" t="str">
            <v/>
          </cell>
        </row>
        <row r="982">
          <cell r="H982" t="str">
            <v/>
          </cell>
        </row>
        <row r="983">
          <cell r="H983" t="str">
            <v/>
          </cell>
        </row>
        <row r="984">
          <cell r="H984" t="str">
            <v/>
          </cell>
        </row>
        <row r="985">
          <cell r="H985" t="str">
            <v/>
          </cell>
        </row>
        <row r="986">
          <cell r="H986" t="str">
            <v/>
          </cell>
        </row>
        <row r="987">
          <cell r="H987" t="str">
            <v/>
          </cell>
        </row>
        <row r="988">
          <cell r="H988" t="str">
            <v/>
          </cell>
        </row>
        <row r="989">
          <cell r="H989" t="str">
            <v/>
          </cell>
        </row>
        <row r="990">
          <cell r="H990" t="str">
            <v/>
          </cell>
        </row>
        <row r="991">
          <cell r="H991" t="str">
            <v/>
          </cell>
        </row>
        <row r="992">
          <cell r="H992" t="str">
            <v/>
          </cell>
        </row>
        <row r="993">
          <cell r="H993" t="str">
            <v/>
          </cell>
        </row>
        <row r="994">
          <cell r="H994" t="str">
            <v/>
          </cell>
        </row>
        <row r="995">
          <cell r="H995" t="str">
            <v/>
          </cell>
        </row>
        <row r="996">
          <cell r="H996" t="str">
            <v/>
          </cell>
        </row>
        <row r="997">
          <cell r="H997" t="str">
            <v/>
          </cell>
        </row>
        <row r="998">
          <cell r="H998" t="str">
            <v/>
          </cell>
        </row>
        <row r="999">
          <cell r="H999" t="str">
            <v/>
          </cell>
        </row>
        <row r="1000">
          <cell r="H1000" t="str">
            <v/>
          </cell>
        </row>
        <row r="1001">
          <cell r="H1001" t="str">
            <v/>
          </cell>
        </row>
        <row r="1002">
          <cell r="H1002" t="str">
            <v/>
          </cell>
        </row>
        <row r="1003">
          <cell r="H1003" t="str">
            <v/>
          </cell>
        </row>
        <row r="1004">
          <cell r="H1004" t="str">
            <v/>
          </cell>
        </row>
        <row r="1005">
          <cell r="H1005" t="str">
            <v/>
          </cell>
        </row>
        <row r="1006">
          <cell r="H1006" t="str">
            <v/>
          </cell>
        </row>
        <row r="1007">
          <cell r="H1007" t="str">
            <v/>
          </cell>
        </row>
        <row r="1008">
          <cell r="H1008" t="str">
            <v/>
          </cell>
        </row>
        <row r="1009">
          <cell r="H1009" t="str">
            <v/>
          </cell>
        </row>
        <row r="1010">
          <cell r="H1010" t="str">
            <v/>
          </cell>
        </row>
        <row r="1011">
          <cell r="H1011" t="str">
            <v/>
          </cell>
        </row>
        <row r="1012">
          <cell r="H1012" t="str">
            <v/>
          </cell>
        </row>
        <row r="1013">
          <cell r="H1013" t="str">
            <v/>
          </cell>
        </row>
        <row r="1014">
          <cell r="H1014" t="str">
            <v/>
          </cell>
        </row>
        <row r="1015">
          <cell r="H1015" t="str">
            <v/>
          </cell>
        </row>
        <row r="1016">
          <cell r="H1016" t="str">
            <v/>
          </cell>
        </row>
        <row r="1017">
          <cell r="H1017" t="str">
            <v/>
          </cell>
        </row>
        <row r="1018">
          <cell r="H1018" t="str">
            <v/>
          </cell>
        </row>
        <row r="1019">
          <cell r="H1019" t="str">
            <v/>
          </cell>
        </row>
        <row r="1020">
          <cell r="H1020" t="str">
            <v/>
          </cell>
        </row>
        <row r="1021">
          <cell r="H1021" t="str">
            <v/>
          </cell>
        </row>
        <row r="1022">
          <cell r="H1022" t="str">
            <v/>
          </cell>
        </row>
        <row r="1023">
          <cell r="H1023" t="str">
            <v/>
          </cell>
        </row>
        <row r="1024">
          <cell r="H1024" t="str">
            <v/>
          </cell>
        </row>
        <row r="1025">
          <cell r="H1025" t="str">
            <v/>
          </cell>
        </row>
        <row r="1026">
          <cell r="H1026" t="str">
            <v/>
          </cell>
        </row>
        <row r="1027">
          <cell r="H1027" t="str">
            <v/>
          </cell>
        </row>
        <row r="1028">
          <cell r="H1028" t="str">
            <v/>
          </cell>
        </row>
        <row r="1029">
          <cell r="H1029" t="str">
            <v/>
          </cell>
        </row>
        <row r="1030">
          <cell r="H1030" t="str">
            <v/>
          </cell>
        </row>
        <row r="1031">
          <cell r="H1031" t="str">
            <v/>
          </cell>
        </row>
        <row r="1032">
          <cell r="H1032" t="str">
            <v/>
          </cell>
        </row>
        <row r="1033">
          <cell r="H1033" t="str">
            <v/>
          </cell>
        </row>
        <row r="1034">
          <cell r="H1034" t="str">
            <v/>
          </cell>
        </row>
        <row r="1035">
          <cell r="H1035" t="str">
            <v/>
          </cell>
        </row>
        <row r="1036">
          <cell r="H1036" t="str">
            <v/>
          </cell>
        </row>
        <row r="1037">
          <cell r="H1037" t="str">
            <v/>
          </cell>
        </row>
        <row r="1038">
          <cell r="H1038" t="str">
            <v/>
          </cell>
        </row>
        <row r="1039">
          <cell r="H1039" t="str">
            <v/>
          </cell>
        </row>
        <row r="1040">
          <cell r="H1040" t="str">
            <v/>
          </cell>
        </row>
        <row r="1041">
          <cell r="H1041" t="str">
            <v/>
          </cell>
        </row>
        <row r="1042">
          <cell r="H1042" t="str">
            <v/>
          </cell>
        </row>
        <row r="1043">
          <cell r="H1043" t="str">
            <v/>
          </cell>
        </row>
        <row r="1044">
          <cell r="H1044" t="str">
            <v/>
          </cell>
        </row>
        <row r="1045">
          <cell r="H1045" t="str">
            <v/>
          </cell>
        </row>
        <row r="1046">
          <cell r="H1046" t="str">
            <v/>
          </cell>
        </row>
        <row r="1047">
          <cell r="H1047" t="str">
            <v/>
          </cell>
        </row>
        <row r="1048">
          <cell r="H1048" t="str">
            <v/>
          </cell>
        </row>
        <row r="1049">
          <cell r="H1049" t="str">
            <v/>
          </cell>
        </row>
        <row r="1050">
          <cell r="H1050" t="str">
            <v/>
          </cell>
        </row>
        <row r="1051">
          <cell r="H1051" t="str">
            <v/>
          </cell>
        </row>
        <row r="1052">
          <cell r="H1052" t="str">
            <v/>
          </cell>
        </row>
        <row r="1053">
          <cell r="H1053" t="str">
            <v/>
          </cell>
        </row>
        <row r="1054">
          <cell r="H1054" t="str">
            <v/>
          </cell>
        </row>
        <row r="1055">
          <cell r="H1055" t="str">
            <v/>
          </cell>
        </row>
        <row r="1056">
          <cell r="H1056" t="str">
            <v/>
          </cell>
        </row>
        <row r="1057">
          <cell r="H1057" t="str">
            <v/>
          </cell>
        </row>
        <row r="1058">
          <cell r="H1058" t="str">
            <v/>
          </cell>
        </row>
        <row r="1059">
          <cell r="H1059" t="str">
            <v/>
          </cell>
        </row>
        <row r="1060">
          <cell r="H1060" t="str">
            <v/>
          </cell>
        </row>
        <row r="1061">
          <cell r="H1061" t="str">
            <v/>
          </cell>
        </row>
        <row r="1062">
          <cell r="H1062" t="str">
            <v/>
          </cell>
        </row>
        <row r="1063">
          <cell r="H1063" t="str">
            <v/>
          </cell>
        </row>
        <row r="1064">
          <cell r="H1064" t="str">
            <v/>
          </cell>
        </row>
        <row r="1065">
          <cell r="H1065" t="str">
            <v/>
          </cell>
        </row>
        <row r="1066">
          <cell r="H1066" t="str">
            <v/>
          </cell>
        </row>
        <row r="1067">
          <cell r="H1067" t="str">
            <v/>
          </cell>
        </row>
        <row r="1068">
          <cell r="H1068" t="str">
            <v/>
          </cell>
        </row>
        <row r="1069">
          <cell r="H1069" t="str">
            <v/>
          </cell>
        </row>
        <row r="1070">
          <cell r="H1070" t="str">
            <v/>
          </cell>
        </row>
        <row r="1071">
          <cell r="H1071" t="str">
            <v/>
          </cell>
        </row>
        <row r="1072">
          <cell r="H1072" t="str">
            <v/>
          </cell>
        </row>
        <row r="1073">
          <cell r="H1073" t="str">
            <v/>
          </cell>
        </row>
        <row r="1074">
          <cell r="H1074" t="str">
            <v/>
          </cell>
        </row>
        <row r="1075">
          <cell r="H1075" t="str">
            <v/>
          </cell>
        </row>
        <row r="1076">
          <cell r="H1076" t="str">
            <v/>
          </cell>
        </row>
        <row r="1077">
          <cell r="H1077" t="str">
            <v/>
          </cell>
        </row>
        <row r="1078">
          <cell r="H1078" t="str">
            <v/>
          </cell>
        </row>
        <row r="1079">
          <cell r="H1079" t="str">
            <v/>
          </cell>
        </row>
        <row r="1080">
          <cell r="H1080" t="str">
            <v/>
          </cell>
        </row>
        <row r="1081">
          <cell r="H1081" t="str">
            <v/>
          </cell>
        </row>
        <row r="1082">
          <cell r="H1082" t="str">
            <v/>
          </cell>
        </row>
        <row r="1083">
          <cell r="H1083" t="str">
            <v/>
          </cell>
        </row>
        <row r="1084">
          <cell r="H1084" t="str">
            <v/>
          </cell>
        </row>
        <row r="1085">
          <cell r="H1085" t="str">
            <v/>
          </cell>
        </row>
        <row r="1086">
          <cell r="H1086" t="str">
            <v/>
          </cell>
        </row>
        <row r="1087">
          <cell r="H1087" t="str">
            <v/>
          </cell>
        </row>
        <row r="1088">
          <cell r="H1088" t="str">
            <v/>
          </cell>
        </row>
        <row r="1089">
          <cell r="H1089" t="str">
            <v/>
          </cell>
        </row>
        <row r="1090">
          <cell r="H1090" t="str">
            <v/>
          </cell>
        </row>
        <row r="1091">
          <cell r="H1091" t="str">
            <v/>
          </cell>
        </row>
        <row r="1092">
          <cell r="H1092" t="str">
            <v/>
          </cell>
        </row>
        <row r="1093">
          <cell r="H1093" t="str">
            <v/>
          </cell>
        </row>
        <row r="1094">
          <cell r="H1094" t="str">
            <v/>
          </cell>
        </row>
        <row r="1095">
          <cell r="H1095" t="str">
            <v/>
          </cell>
        </row>
        <row r="1096">
          <cell r="H1096" t="str">
            <v/>
          </cell>
        </row>
        <row r="1097">
          <cell r="H1097" t="str">
            <v/>
          </cell>
        </row>
        <row r="1098">
          <cell r="H1098" t="str">
            <v/>
          </cell>
        </row>
        <row r="1099">
          <cell r="H1099" t="str">
            <v/>
          </cell>
        </row>
        <row r="1100">
          <cell r="H1100" t="str">
            <v/>
          </cell>
        </row>
        <row r="1101">
          <cell r="H1101" t="str">
            <v/>
          </cell>
        </row>
        <row r="1102">
          <cell r="H1102" t="str">
            <v/>
          </cell>
        </row>
        <row r="1103">
          <cell r="H1103" t="str">
            <v/>
          </cell>
        </row>
        <row r="1104">
          <cell r="H1104" t="str">
            <v/>
          </cell>
        </row>
        <row r="1105">
          <cell r="H1105" t="str">
            <v/>
          </cell>
        </row>
        <row r="1106">
          <cell r="H1106" t="str">
            <v/>
          </cell>
        </row>
        <row r="1107">
          <cell r="H1107" t="str">
            <v/>
          </cell>
        </row>
        <row r="1108">
          <cell r="H1108" t="str">
            <v/>
          </cell>
        </row>
        <row r="1109">
          <cell r="H1109" t="str">
            <v/>
          </cell>
        </row>
        <row r="1110">
          <cell r="H1110" t="str">
            <v/>
          </cell>
        </row>
        <row r="1111">
          <cell r="H1111" t="str">
            <v/>
          </cell>
        </row>
        <row r="1112">
          <cell r="H1112" t="str">
            <v/>
          </cell>
        </row>
        <row r="1113">
          <cell r="H1113" t="str">
            <v/>
          </cell>
        </row>
        <row r="1114">
          <cell r="H1114" t="str">
            <v/>
          </cell>
        </row>
        <row r="1115">
          <cell r="H1115" t="str">
            <v/>
          </cell>
        </row>
        <row r="1116">
          <cell r="H1116" t="str">
            <v/>
          </cell>
        </row>
        <row r="1117">
          <cell r="H1117" t="str">
            <v/>
          </cell>
        </row>
        <row r="1118">
          <cell r="H1118" t="str">
            <v/>
          </cell>
        </row>
        <row r="1119">
          <cell r="H1119" t="str">
            <v/>
          </cell>
        </row>
        <row r="1120">
          <cell r="H1120" t="str">
            <v/>
          </cell>
        </row>
        <row r="1121">
          <cell r="H1121" t="str">
            <v/>
          </cell>
        </row>
        <row r="1122">
          <cell r="H1122" t="str">
            <v/>
          </cell>
        </row>
        <row r="1123">
          <cell r="H1123" t="str">
            <v/>
          </cell>
        </row>
        <row r="1124">
          <cell r="H1124" t="str">
            <v/>
          </cell>
        </row>
        <row r="1125">
          <cell r="H1125" t="str">
            <v/>
          </cell>
        </row>
        <row r="1126">
          <cell r="H1126" t="str">
            <v/>
          </cell>
        </row>
        <row r="1127">
          <cell r="H1127" t="str">
            <v/>
          </cell>
        </row>
        <row r="1128">
          <cell r="H1128" t="str">
            <v/>
          </cell>
        </row>
        <row r="1129">
          <cell r="H1129" t="str">
            <v/>
          </cell>
        </row>
        <row r="1130">
          <cell r="H1130" t="str">
            <v/>
          </cell>
        </row>
        <row r="1131">
          <cell r="H1131" t="str">
            <v/>
          </cell>
        </row>
        <row r="1132">
          <cell r="H1132" t="str">
            <v/>
          </cell>
        </row>
        <row r="1133">
          <cell r="H1133" t="str">
            <v/>
          </cell>
        </row>
        <row r="1134">
          <cell r="H1134" t="str">
            <v/>
          </cell>
        </row>
        <row r="1135">
          <cell r="H1135" t="str">
            <v/>
          </cell>
        </row>
        <row r="1136">
          <cell r="H1136" t="str">
            <v/>
          </cell>
        </row>
        <row r="1137">
          <cell r="H1137" t="str">
            <v/>
          </cell>
        </row>
        <row r="1138">
          <cell r="H1138" t="str">
            <v/>
          </cell>
        </row>
        <row r="1139">
          <cell r="H1139" t="str">
            <v/>
          </cell>
        </row>
        <row r="1140">
          <cell r="H1140" t="str">
            <v/>
          </cell>
        </row>
        <row r="1141">
          <cell r="H1141" t="str">
            <v/>
          </cell>
        </row>
        <row r="1142">
          <cell r="H1142" t="str">
            <v/>
          </cell>
        </row>
        <row r="1143">
          <cell r="H1143" t="str">
            <v/>
          </cell>
        </row>
        <row r="1144">
          <cell r="H1144" t="str">
            <v/>
          </cell>
        </row>
        <row r="1145">
          <cell r="H1145" t="str">
            <v/>
          </cell>
        </row>
        <row r="1146">
          <cell r="H1146" t="str">
            <v/>
          </cell>
        </row>
        <row r="1147">
          <cell r="H1147" t="str">
            <v/>
          </cell>
        </row>
        <row r="1148">
          <cell r="H1148" t="str">
            <v/>
          </cell>
        </row>
        <row r="1149">
          <cell r="H1149" t="str">
            <v/>
          </cell>
        </row>
        <row r="1150">
          <cell r="H1150" t="str">
            <v/>
          </cell>
        </row>
        <row r="1151">
          <cell r="H1151" t="str">
            <v/>
          </cell>
        </row>
        <row r="1152">
          <cell r="H1152" t="str">
            <v/>
          </cell>
        </row>
        <row r="1153">
          <cell r="H1153" t="str">
            <v/>
          </cell>
        </row>
        <row r="1154">
          <cell r="H1154" t="str">
            <v/>
          </cell>
        </row>
        <row r="1155">
          <cell r="H1155" t="str">
            <v/>
          </cell>
        </row>
        <row r="1156">
          <cell r="H1156" t="str">
            <v/>
          </cell>
        </row>
        <row r="1157">
          <cell r="H1157" t="str">
            <v/>
          </cell>
        </row>
        <row r="1158">
          <cell r="H1158" t="str">
            <v/>
          </cell>
        </row>
        <row r="1159">
          <cell r="H1159" t="str">
            <v/>
          </cell>
        </row>
        <row r="1160">
          <cell r="H1160" t="str">
            <v/>
          </cell>
        </row>
        <row r="1161">
          <cell r="H1161" t="str">
            <v/>
          </cell>
        </row>
        <row r="1162">
          <cell r="H1162" t="str">
            <v/>
          </cell>
        </row>
        <row r="1163">
          <cell r="H1163" t="str">
            <v/>
          </cell>
        </row>
        <row r="1164">
          <cell r="H1164" t="str">
            <v/>
          </cell>
        </row>
        <row r="1165">
          <cell r="H1165" t="str">
            <v/>
          </cell>
        </row>
        <row r="1166">
          <cell r="H1166" t="str">
            <v/>
          </cell>
        </row>
        <row r="1167">
          <cell r="H1167" t="str">
            <v/>
          </cell>
        </row>
        <row r="1168">
          <cell r="H1168" t="str">
            <v/>
          </cell>
        </row>
        <row r="1169">
          <cell r="H1169" t="str">
            <v/>
          </cell>
        </row>
        <row r="1170">
          <cell r="H1170" t="str">
            <v/>
          </cell>
        </row>
        <row r="1171">
          <cell r="H1171" t="str">
            <v/>
          </cell>
        </row>
        <row r="1172">
          <cell r="H1172" t="str">
            <v/>
          </cell>
        </row>
        <row r="1173">
          <cell r="H1173" t="str">
            <v/>
          </cell>
        </row>
        <row r="1174">
          <cell r="H1174" t="str">
            <v/>
          </cell>
        </row>
        <row r="1175">
          <cell r="H1175" t="str">
            <v/>
          </cell>
        </row>
        <row r="1176">
          <cell r="H1176" t="str">
            <v/>
          </cell>
        </row>
        <row r="1177">
          <cell r="H1177" t="str">
            <v/>
          </cell>
        </row>
        <row r="1178">
          <cell r="H1178" t="str">
            <v/>
          </cell>
        </row>
        <row r="1179">
          <cell r="H1179" t="str">
            <v/>
          </cell>
        </row>
        <row r="1180">
          <cell r="H1180" t="str">
            <v/>
          </cell>
        </row>
        <row r="1181">
          <cell r="H1181" t="str">
            <v/>
          </cell>
        </row>
        <row r="1182">
          <cell r="H1182" t="str">
            <v/>
          </cell>
        </row>
        <row r="1183">
          <cell r="H1183" t="str">
            <v/>
          </cell>
        </row>
        <row r="1184">
          <cell r="H1184" t="str">
            <v/>
          </cell>
        </row>
        <row r="1185">
          <cell r="H1185" t="str">
            <v/>
          </cell>
        </row>
        <row r="1186">
          <cell r="H1186" t="str">
            <v/>
          </cell>
        </row>
        <row r="1187">
          <cell r="H1187" t="str">
            <v/>
          </cell>
        </row>
        <row r="1188">
          <cell r="H1188" t="str">
            <v/>
          </cell>
        </row>
        <row r="1189">
          <cell r="H1189" t="str">
            <v/>
          </cell>
        </row>
        <row r="1190">
          <cell r="H1190" t="str">
            <v/>
          </cell>
        </row>
        <row r="1191">
          <cell r="H1191" t="str">
            <v/>
          </cell>
        </row>
        <row r="1192">
          <cell r="H1192" t="str">
            <v/>
          </cell>
        </row>
        <row r="1193">
          <cell r="H1193" t="str">
            <v/>
          </cell>
        </row>
        <row r="1194">
          <cell r="H1194" t="str">
            <v/>
          </cell>
        </row>
        <row r="1195">
          <cell r="H1195" t="str">
            <v/>
          </cell>
        </row>
        <row r="1196">
          <cell r="H1196" t="str">
            <v/>
          </cell>
        </row>
        <row r="1197">
          <cell r="H1197" t="str">
            <v/>
          </cell>
        </row>
        <row r="1198">
          <cell r="H1198" t="str">
            <v/>
          </cell>
        </row>
        <row r="1199">
          <cell r="H1199" t="str">
            <v/>
          </cell>
        </row>
        <row r="1200">
          <cell r="H1200" t="str">
            <v/>
          </cell>
        </row>
        <row r="1201">
          <cell r="H1201" t="str">
            <v/>
          </cell>
        </row>
        <row r="1202">
          <cell r="H1202" t="str">
            <v/>
          </cell>
        </row>
        <row r="1203">
          <cell r="H1203" t="str">
            <v/>
          </cell>
        </row>
        <row r="1204">
          <cell r="H1204" t="str">
            <v/>
          </cell>
        </row>
        <row r="1205">
          <cell r="H1205" t="str">
            <v/>
          </cell>
        </row>
        <row r="1206">
          <cell r="H1206" t="str">
            <v/>
          </cell>
        </row>
        <row r="1207">
          <cell r="H1207" t="str">
            <v/>
          </cell>
        </row>
        <row r="1208">
          <cell r="H1208" t="str">
            <v/>
          </cell>
        </row>
        <row r="1209">
          <cell r="H1209" t="str">
            <v/>
          </cell>
        </row>
        <row r="1210">
          <cell r="H1210" t="str">
            <v/>
          </cell>
        </row>
        <row r="1211">
          <cell r="H1211" t="str">
            <v/>
          </cell>
        </row>
        <row r="1212">
          <cell r="H1212" t="str">
            <v/>
          </cell>
        </row>
        <row r="1213">
          <cell r="H1213" t="str">
            <v/>
          </cell>
        </row>
        <row r="1214">
          <cell r="H1214" t="str">
            <v/>
          </cell>
        </row>
        <row r="1215">
          <cell r="H1215" t="str">
            <v/>
          </cell>
        </row>
        <row r="1216">
          <cell r="H1216" t="str">
            <v/>
          </cell>
        </row>
        <row r="1217">
          <cell r="H1217" t="str">
            <v/>
          </cell>
        </row>
        <row r="1218">
          <cell r="H1218" t="str">
            <v/>
          </cell>
        </row>
        <row r="1219">
          <cell r="H1219" t="str">
            <v/>
          </cell>
        </row>
        <row r="1220">
          <cell r="H1220" t="str">
            <v/>
          </cell>
        </row>
        <row r="1221">
          <cell r="H1221" t="str">
            <v/>
          </cell>
        </row>
        <row r="1222">
          <cell r="H1222" t="str">
            <v/>
          </cell>
        </row>
        <row r="1223">
          <cell r="H1223" t="str">
            <v/>
          </cell>
        </row>
        <row r="1224">
          <cell r="H1224" t="str">
            <v/>
          </cell>
        </row>
        <row r="1225">
          <cell r="H1225" t="str">
            <v/>
          </cell>
        </row>
        <row r="1226">
          <cell r="H1226" t="str">
            <v/>
          </cell>
        </row>
        <row r="1227">
          <cell r="H1227" t="str">
            <v/>
          </cell>
        </row>
        <row r="1228">
          <cell r="H1228" t="str">
            <v/>
          </cell>
        </row>
        <row r="1229">
          <cell r="H1229" t="str">
            <v/>
          </cell>
        </row>
        <row r="1230">
          <cell r="H1230" t="str">
            <v/>
          </cell>
        </row>
        <row r="1231">
          <cell r="H1231" t="str">
            <v/>
          </cell>
        </row>
        <row r="1232">
          <cell r="H1232" t="str">
            <v/>
          </cell>
        </row>
        <row r="1233">
          <cell r="H1233" t="str">
            <v/>
          </cell>
        </row>
        <row r="1234">
          <cell r="H1234" t="str">
            <v/>
          </cell>
        </row>
        <row r="1235">
          <cell r="H1235" t="str">
            <v/>
          </cell>
        </row>
        <row r="1236">
          <cell r="H1236" t="str">
            <v/>
          </cell>
        </row>
        <row r="1237">
          <cell r="H1237" t="str">
            <v/>
          </cell>
        </row>
        <row r="1238">
          <cell r="H1238" t="str">
            <v/>
          </cell>
        </row>
        <row r="1239">
          <cell r="H1239" t="str">
            <v/>
          </cell>
        </row>
        <row r="1240">
          <cell r="H1240" t="str">
            <v/>
          </cell>
        </row>
        <row r="1241">
          <cell r="H1241" t="str">
            <v/>
          </cell>
        </row>
        <row r="1242">
          <cell r="H1242" t="str">
            <v/>
          </cell>
        </row>
        <row r="1243">
          <cell r="H1243" t="str">
            <v/>
          </cell>
        </row>
        <row r="1244">
          <cell r="H1244" t="str">
            <v/>
          </cell>
        </row>
        <row r="1245">
          <cell r="H1245" t="str">
            <v/>
          </cell>
        </row>
        <row r="1246">
          <cell r="H1246" t="str">
            <v/>
          </cell>
        </row>
        <row r="1247">
          <cell r="H1247" t="str">
            <v/>
          </cell>
        </row>
        <row r="1248">
          <cell r="H1248" t="str">
            <v/>
          </cell>
        </row>
        <row r="1249">
          <cell r="H1249" t="str">
            <v/>
          </cell>
        </row>
        <row r="1250">
          <cell r="H1250" t="str">
            <v/>
          </cell>
        </row>
        <row r="1251">
          <cell r="H1251" t="str">
            <v/>
          </cell>
        </row>
        <row r="1252">
          <cell r="H1252" t="str">
            <v/>
          </cell>
        </row>
        <row r="1253">
          <cell r="H1253" t="str">
            <v/>
          </cell>
        </row>
        <row r="1254">
          <cell r="H1254" t="str">
            <v/>
          </cell>
        </row>
        <row r="1255">
          <cell r="H1255" t="str">
            <v/>
          </cell>
        </row>
        <row r="1256">
          <cell r="H1256" t="str">
            <v/>
          </cell>
        </row>
        <row r="1257">
          <cell r="H1257" t="str">
            <v/>
          </cell>
        </row>
        <row r="1258">
          <cell r="H1258" t="str">
            <v/>
          </cell>
        </row>
        <row r="1259">
          <cell r="H1259" t="str">
            <v/>
          </cell>
        </row>
        <row r="1260">
          <cell r="H1260" t="str">
            <v/>
          </cell>
        </row>
        <row r="1261">
          <cell r="H1261" t="str">
            <v/>
          </cell>
        </row>
        <row r="1262">
          <cell r="H1262" t="str">
            <v/>
          </cell>
        </row>
        <row r="1263">
          <cell r="H1263" t="str">
            <v/>
          </cell>
        </row>
        <row r="1264">
          <cell r="H1264" t="str">
            <v/>
          </cell>
        </row>
        <row r="1265">
          <cell r="H1265" t="str">
            <v/>
          </cell>
        </row>
        <row r="1266">
          <cell r="H1266" t="str">
            <v/>
          </cell>
        </row>
        <row r="1267">
          <cell r="H1267" t="str">
            <v/>
          </cell>
        </row>
        <row r="1268">
          <cell r="H1268" t="str">
            <v/>
          </cell>
        </row>
        <row r="1269">
          <cell r="H1269" t="str">
            <v/>
          </cell>
        </row>
        <row r="1270">
          <cell r="H1270" t="str">
            <v/>
          </cell>
        </row>
        <row r="1271">
          <cell r="H1271" t="str">
            <v/>
          </cell>
        </row>
        <row r="1272">
          <cell r="H1272" t="str">
            <v/>
          </cell>
        </row>
        <row r="1273">
          <cell r="H1273" t="str">
            <v/>
          </cell>
        </row>
        <row r="1274">
          <cell r="H1274" t="str">
            <v/>
          </cell>
        </row>
        <row r="1275">
          <cell r="H1275" t="str">
            <v/>
          </cell>
        </row>
        <row r="1276">
          <cell r="H1276" t="str">
            <v/>
          </cell>
        </row>
        <row r="1277">
          <cell r="H1277" t="str">
            <v/>
          </cell>
        </row>
        <row r="1278">
          <cell r="H1278" t="str">
            <v/>
          </cell>
        </row>
        <row r="1279">
          <cell r="H1279" t="str">
            <v/>
          </cell>
        </row>
        <row r="1280">
          <cell r="H1280" t="str">
            <v/>
          </cell>
        </row>
        <row r="1281">
          <cell r="H1281" t="str">
            <v/>
          </cell>
        </row>
        <row r="1282">
          <cell r="H1282" t="str">
            <v/>
          </cell>
        </row>
        <row r="1283">
          <cell r="H1283" t="str">
            <v/>
          </cell>
        </row>
        <row r="1284">
          <cell r="H1284" t="str">
            <v/>
          </cell>
        </row>
        <row r="1285">
          <cell r="H1285" t="str">
            <v/>
          </cell>
        </row>
        <row r="1286">
          <cell r="H1286" t="str">
            <v/>
          </cell>
        </row>
        <row r="1287">
          <cell r="H1287" t="str">
            <v/>
          </cell>
        </row>
        <row r="1288">
          <cell r="H1288" t="str">
            <v/>
          </cell>
        </row>
        <row r="1289">
          <cell r="H1289" t="str">
            <v/>
          </cell>
        </row>
        <row r="1290">
          <cell r="H1290" t="str">
            <v/>
          </cell>
        </row>
        <row r="1291">
          <cell r="H1291" t="str">
            <v/>
          </cell>
        </row>
        <row r="1292">
          <cell r="H1292" t="str">
            <v/>
          </cell>
        </row>
        <row r="1293">
          <cell r="H1293" t="str">
            <v/>
          </cell>
        </row>
        <row r="1294">
          <cell r="H1294" t="str">
            <v/>
          </cell>
        </row>
        <row r="1295">
          <cell r="H1295" t="str">
            <v/>
          </cell>
        </row>
        <row r="1296">
          <cell r="H1296" t="str">
            <v/>
          </cell>
        </row>
        <row r="1297">
          <cell r="H1297" t="str">
            <v/>
          </cell>
        </row>
        <row r="1298">
          <cell r="H1298" t="str">
            <v/>
          </cell>
        </row>
        <row r="1299">
          <cell r="H1299" t="str">
            <v/>
          </cell>
        </row>
        <row r="1300">
          <cell r="H1300" t="str">
            <v/>
          </cell>
        </row>
        <row r="1301">
          <cell r="H1301" t="str">
            <v/>
          </cell>
        </row>
        <row r="1302">
          <cell r="H1302" t="str">
            <v/>
          </cell>
        </row>
        <row r="1303">
          <cell r="H1303" t="str">
            <v/>
          </cell>
        </row>
        <row r="1304">
          <cell r="H1304" t="str">
            <v/>
          </cell>
        </row>
        <row r="1305">
          <cell r="H1305" t="str">
            <v/>
          </cell>
        </row>
        <row r="1306">
          <cell r="H1306" t="str">
            <v/>
          </cell>
        </row>
        <row r="1307">
          <cell r="H1307" t="str">
            <v/>
          </cell>
        </row>
        <row r="1308">
          <cell r="H1308" t="str">
            <v/>
          </cell>
        </row>
        <row r="1309">
          <cell r="H1309" t="str">
            <v/>
          </cell>
        </row>
        <row r="1310">
          <cell r="H1310" t="str">
            <v/>
          </cell>
        </row>
        <row r="1311">
          <cell r="H1311" t="str">
            <v/>
          </cell>
        </row>
        <row r="1312">
          <cell r="H1312" t="str">
            <v/>
          </cell>
        </row>
        <row r="1313">
          <cell r="H1313" t="str">
            <v/>
          </cell>
        </row>
        <row r="1314">
          <cell r="H1314" t="str">
            <v/>
          </cell>
        </row>
        <row r="1315">
          <cell r="H1315" t="str">
            <v/>
          </cell>
        </row>
        <row r="1316">
          <cell r="H1316" t="str">
            <v/>
          </cell>
        </row>
        <row r="1317">
          <cell r="H1317" t="str">
            <v/>
          </cell>
        </row>
        <row r="1318">
          <cell r="H1318" t="str">
            <v/>
          </cell>
        </row>
        <row r="1319">
          <cell r="H1319" t="str">
            <v/>
          </cell>
        </row>
        <row r="1320">
          <cell r="H1320" t="str">
            <v/>
          </cell>
        </row>
        <row r="1321">
          <cell r="H1321" t="str">
            <v/>
          </cell>
        </row>
        <row r="1322">
          <cell r="H1322" t="str">
            <v/>
          </cell>
        </row>
        <row r="1323">
          <cell r="H1323" t="str">
            <v/>
          </cell>
        </row>
        <row r="1324">
          <cell r="H1324" t="str">
            <v/>
          </cell>
        </row>
        <row r="1325">
          <cell r="H1325" t="str">
            <v/>
          </cell>
        </row>
        <row r="1326">
          <cell r="H1326" t="str">
            <v/>
          </cell>
        </row>
        <row r="1327">
          <cell r="H1327" t="str">
            <v/>
          </cell>
        </row>
        <row r="1328">
          <cell r="H1328" t="str">
            <v/>
          </cell>
        </row>
        <row r="1329">
          <cell r="H1329" t="str">
            <v/>
          </cell>
        </row>
        <row r="1330">
          <cell r="H1330" t="str">
            <v/>
          </cell>
        </row>
        <row r="1331">
          <cell r="H1331" t="str">
            <v/>
          </cell>
        </row>
        <row r="1332">
          <cell r="H1332" t="str">
            <v/>
          </cell>
        </row>
        <row r="1333">
          <cell r="H1333" t="str">
            <v/>
          </cell>
        </row>
        <row r="1334">
          <cell r="H1334" t="str">
            <v/>
          </cell>
        </row>
        <row r="1335">
          <cell r="H1335" t="str">
            <v/>
          </cell>
        </row>
        <row r="1336">
          <cell r="H1336" t="str">
            <v/>
          </cell>
        </row>
        <row r="1337">
          <cell r="H1337" t="str">
            <v/>
          </cell>
        </row>
        <row r="1338">
          <cell r="H1338" t="str">
            <v/>
          </cell>
        </row>
        <row r="1339">
          <cell r="H1339" t="str">
            <v/>
          </cell>
        </row>
        <row r="1340">
          <cell r="H1340" t="str">
            <v/>
          </cell>
        </row>
        <row r="1341">
          <cell r="H1341" t="str">
            <v/>
          </cell>
        </row>
        <row r="1342">
          <cell r="H1342" t="str">
            <v/>
          </cell>
        </row>
        <row r="1343">
          <cell r="H1343" t="str">
            <v/>
          </cell>
        </row>
        <row r="1344">
          <cell r="H1344" t="str">
            <v/>
          </cell>
        </row>
        <row r="1345">
          <cell r="H1345" t="str">
            <v/>
          </cell>
        </row>
        <row r="1346">
          <cell r="H1346" t="str">
            <v/>
          </cell>
        </row>
        <row r="1347">
          <cell r="H1347" t="str">
            <v/>
          </cell>
        </row>
        <row r="1348">
          <cell r="H1348" t="str">
            <v/>
          </cell>
        </row>
        <row r="1349">
          <cell r="H1349" t="str">
            <v/>
          </cell>
        </row>
        <row r="1350">
          <cell r="H1350" t="str">
            <v/>
          </cell>
        </row>
        <row r="1351">
          <cell r="H1351" t="str">
            <v/>
          </cell>
        </row>
        <row r="1352">
          <cell r="H1352" t="str">
            <v/>
          </cell>
        </row>
        <row r="1353">
          <cell r="H1353" t="str">
            <v/>
          </cell>
        </row>
        <row r="1354">
          <cell r="H1354" t="str">
            <v/>
          </cell>
        </row>
        <row r="1355">
          <cell r="H1355" t="str">
            <v/>
          </cell>
        </row>
        <row r="1356">
          <cell r="H1356" t="str">
            <v/>
          </cell>
        </row>
        <row r="1357">
          <cell r="H1357" t="str">
            <v/>
          </cell>
        </row>
        <row r="1358">
          <cell r="H1358" t="str">
            <v/>
          </cell>
        </row>
        <row r="1359">
          <cell r="H1359" t="str">
            <v/>
          </cell>
        </row>
        <row r="1360">
          <cell r="H1360" t="str">
            <v/>
          </cell>
        </row>
        <row r="1361">
          <cell r="H1361" t="str">
            <v/>
          </cell>
        </row>
        <row r="1362">
          <cell r="H1362" t="str">
            <v/>
          </cell>
        </row>
        <row r="1363">
          <cell r="H1363" t="str">
            <v/>
          </cell>
        </row>
        <row r="1364">
          <cell r="H1364" t="str">
            <v/>
          </cell>
        </row>
        <row r="1365">
          <cell r="H1365" t="str">
            <v/>
          </cell>
        </row>
        <row r="1366">
          <cell r="H1366" t="str">
            <v/>
          </cell>
        </row>
        <row r="1367">
          <cell r="H1367" t="str">
            <v/>
          </cell>
        </row>
        <row r="1368">
          <cell r="H1368" t="str">
            <v/>
          </cell>
        </row>
        <row r="1369">
          <cell r="H1369" t="str">
            <v/>
          </cell>
        </row>
        <row r="1370">
          <cell r="H1370" t="str">
            <v/>
          </cell>
        </row>
        <row r="1371">
          <cell r="H1371" t="str">
            <v/>
          </cell>
        </row>
        <row r="1372">
          <cell r="H1372" t="str">
            <v/>
          </cell>
        </row>
        <row r="1373">
          <cell r="H1373" t="str">
            <v/>
          </cell>
        </row>
        <row r="1374">
          <cell r="H1374" t="str">
            <v/>
          </cell>
        </row>
        <row r="1375">
          <cell r="H1375" t="str">
            <v/>
          </cell>
        </row>
        <row r="1376">
          <cell r="H1376" t="str">
            <v/>
          </cell>
        </row>
        <row r="1377">
          <cell r="H1377" t="str">
            <v/>
          </cell>
        </row>
        <row r="1378">
          <cell r="H1378" t="str">
            <v/>
          </cell>
        </row>
        <row r="1379">
          <cell r="H1379" t="str">
            <v/>
          </cell>
        </row>
        <row r="1380">
          <cell r="H1380" t="str">
            <v/>
          </cell>
        </row>
        <row r="1381">
          <cell r="H1381" t="str">
            <v/>
          </cell>
        </row>
        <row r="1382">
          <cell r="H1382" t="str">
            <v/>
          </cell>
        </row>
        <row r="1383">
          <cell r="H1383" t="str">
            <v/>
          </cell>
        </row>
        <row r="1384">
          <cell r="H1384" t="str">
            <v/>
          </cell>
        </row>
        <row r="1385">
          <cell r="H1385" t="str">
            <v/>
          </cell>
        </row>
        <row r="1386">
          <cell r="H1386" t="str">
            <v/>
          </cell>
        </row>
        <row r="1387">
          <cell r="H1387" t="str">
            <v/>
          </cell>
        </row>
        <row r="1388">
          <cell r="H1388" t="str">
            <v/>
          </cell>
        </row>
        <row r="1389">
          <cell r="H1389" t="str">
            <v/>
          </cell>
        </row>
        <row r="1390">
          <cell r="H1390" t="str">
            <v/>
          </cell>
        </row>
        <row r="1391">
          <cell r="H1391" t="str">
            <v/>
          </cell>
        </row>
        <row r="1392">
          <cell r="H1392" t="str">
            <v/>
          </cell>
        </row>
        <row r="1393">
          <cell r="H1393" t="str">
            <v/>
          </cell>
        </row>
        <row r="1394">
          <cell r="H1394" t="str">
            <v/>
          </cell>
        </row>
        <row r="1395">
          <cell r="H1395" t="str">
            <v/>
          </cell>
        </row>
        <row r="1396">
          <cell r="H1396" t="str">
            <v/>
          </cell>
        </row>
        <row r="1397">
          <cell r="H1397" t="str">
            <v/>
          </cell>
        </row>
        <row r="1398">
          <cell r="H1398" t="str">
            <v/>
          </cell>
        </row>
        <row r="1399">
          <cell r="H1399" t="str">
            <v/>
          </cell>
        </row>
        <row r="1400">
          <cell r="H1400" t="str">
            <v/>
          </cell>
        </row>
        <row r="1401">
          <cell r="H1401" t="str">
            <v/>
          </cell>
        </row>
        <row r="1402">
          <cell r="H1402" t="str">
            <v/>
          </cell>
        </row>
        <row r="1403">
          <cell r="H1403" t="str">
            <v/>
          </cell>
        </row>
        <row r="1404">
          <cell r="H1404" t="str">
            <v/>
          </cell>
        </row>
        <row r="1405">
          <cell r="H1405" t="str">
            <v/>
          </cell>
        </row>
        <row r="1406">
          <cell r="H1406" t="str">
            <v/>
          </cell>
        </row>
        <row r="1407">
          <cell r="H1407" t="str">
            <v/>
          </cell>
        </row>
        <row r="1408">
          <cell r="H1408" t="str">
            <v/>
          </cell>
        </row>
        <row r="1409">
          <cell r="H1409" t="str">
            <v/>
          </cell>
        </row>
        <row r="1410">
          <cell r="H1410" t="str">
            <v/>
          </cell>
        </row>
        <row r="1411">
          <cell r="H1411" t="str">
            <v/>
          </cell>
        </row>
        <row r="1412">
          <cell r="H1412" t="str">
            <v/>
          </cell>
        </row>
        <row r="1413">
          <cell r="H1413" t="str">
            <v/>
          </cell>
        </row>
        <row r="1414">
          <cell r="H1414" t="str">
            <v/>
          </cell>
        </row>
        <row r="1415">
          <cell r="H1415" t="str">
            <v/>
          </cell>
        </row>
        <row r="1416">
          <cell r="H1416" t="str">
            <v/>
          </cell>
        </row>
        <row r="1417">
          <cell r="H1417" t="str">
            <v/>
          </cell>
        </row>
        <row r="1418">
          <cell r="H1418" t="str">
            <v/>
          </cell>
        </row>
        <row r="1419">
          <cell r="H1419" t="str">
            <v/>
          </cell>
        </row>
        <row r="1420">
          <cell r="H1420" t="str">
            <v/>
          </cell>
        </row>
        <row r="1421">
          <cell r="H1421" t="str">
            <v/>
          </cell>
        </row>
        <row r="1422">
          <cell r="H1422" t="str">
            <v/>
          </cell>
        </row>
        <row r="1423">
          <cell r="H1423" t="str">
            <v/>
          </cell>
        </row>
        <row r="1424">
          <cell r="H1424" t="str">
            <v/>
          </cell>
        </row>
        <row r="1425">
          <cell r="H1425" t="str">
            <v/>
          </cell>
        </row>
        <row r="1426">
          <cell r="H1426" t="str">
            <v/>
          </cell>
        </row>
        <row r="1427">
          <cell r="H1427" t="str">
            <v/>
          </cell>
        </row>
        <row r="1428">
          <cell r="H1428" t="str">
            <v/>
          </cell>
        </row>
        <row r="1429">
          <cell r="H1429" t="str">
            <v/>
          </cell>
        </row>
        <row r="1430">
          <cell r="H1430" t="str">
            <v/>
          </cell>
        </row>
        <row r="1431">
          <cell r="H1431" t="str">
            <v/>
          </cell>
        </row>
        <row r="1432">
          <cell r="H1432" t="str">
            <v/>
          </cell>
        </row>
        <row r="1433">
          <cell r="H1433" t="str">
            <v/>
          </cell>
        </row>
        <row r="1434">
          <cell r="H1434" t="str">
            <v/>
          </cell>
        </row>
        <row r="1435">
          <cell r="H1435" t="str">
            <v/>
          </cell>
        </row>
        <row r="1436">
          <cell r="H1436" t="str">
            <v/>
          </cell>
        </row>
        <row r="1437">
          <cell r="H1437" t="str">
            <v/>
          </cell>
        </row>
        <row r="1438">
          <cell r="H1438" t="str">
            <v/>
          </cell>
        </row>
        <row r="1439">
          <cell r="H1439" t="str">
            <v/>
          </cell>
        </row>
        <row r="1440">
          <cell r="H1440" t="str">
            <v/>
          </cell>
        </row>
        <row r="1441">
          <cell r="H1441" t="str">
            <v/>
          </cell>
        </row>
        <row r="1442">
          <cell r="H1442" t="str">
            <v/>
          </cell>
        </row>
        <row r="1443">
          <cell r="H1443" t="str">
            <v/>
          </cell>
        </row>
        <row r="1444">
          <cell r="H1444" t="str">
            <v/>
          </cell>
        </row>
        <row r="1445">
          <cell r="H1445" t="str">
            <v/>
          </cell>
        </row>
        <row r="1446">
          <cell r="H1446" t="str">
            <v/>
          </cell>
        </row>
        <row r="1447">
          <cell r="H1447" t="str">
            <v/>
          </cell>
        </row>
        <row r="1448">
          <cell r="H1448" t="str">
            <v/>
          </cell>
        </row>
        <row r="1449">
          <cell r="H1449" t="str">
            <v/>
          </cell>
        </row>
        <row r="1450">
          <cell r="H1450" t="str">
            <v/>
          </cell>
        </row>
        <row r="1451">
          <cell r="H1451" t="str">
            <v/>
          </cell>
        </row>
        <row r="1452">
          <cell r="H1452" t="str">
            <v/>
          </cell>
        </row>
        <row r="1453">
          <cell r="H1453" t="str">
            <v/>
          </cell>
        </row>
        <row r="1454">
          <cell r="H1454" t="str">
            <v/>
          </cell>
        </row>
        <row r="1455">
          <cell r="H1455" t="str">
            <v/>
          </cell>
        </row>
        <row r="1456">
          <cell r="H1456" t="str">
            <v/>
          </cell>
        </row>
        <row r="1457">
          <cell r="H1457" t="str">
            <v/>
          </cell>
        </row>
        <row r="1458">
          <cell r="H1458" t="str">
            <v/>
          </cell>
        </row>
        <row r="1459">
          <cell r="H1459" t="str">
            <v/>
          </cell>
        </row>
        <row r="1460">
          <cell r="H1460" t="str">
            <v/>
          </cell>
        </row>
        <row r="1461">
          <cell r="H1461" t="str">
            <v/>
          </cell>
        </row>
        <row r="1462">
          <cell r="H1462" t="str">
            <v/>
          </cell>
        </row>
        <row r="1463">
          <cell r="H1463" t="str">
            <v/>
          </cell>
        </row>
        <row r="1464">
          <cell r="H1464" t="str">
            <v/>
          </cell>
        </row>
        <row r="1465">
          <cell r="H1465" t="str">
            <v/>
          </cell>
        </row>
        <row r="1466">
          <cell r="H1466" t="str">
            <v/>
          </cell>
        </row>
        <row r="1467">
          <cell r="H1467" t="str">
            <v/>
          </cell>
        </row>
        <row r="1468">
          <cell r="H1468" t="str">
            <v/>
          </cell>
        </row>
        <row r="1469">
          <cell r="H1469" t="str">
            <v/>
          </cell>
        </row>
        <row r="1470">
          <cell r="H1470" t="str">
            <v/>
          </cell>
        </row>
        <row r="1471">
          <cell r="H1471" t="str">
            <v/>
          </cell>
        </row>
        <row r="1472">
          <cell r="H1472" t="str">
            <v/>
          </cell>
        </row>
        <row r="1473">
          <cell r="H1473" t="str">
            <v/>
          </cell>
        </row>
        <row r="1474">
          <cell r="H1474" t="str">
            <v/>
          </cell>
        </row>
        <row r="1475">
          <cell r="H1475" t="str">
            <v/>
          </cell>
        </row>
        <row r="1476">
          <cell r="H1476" t="str">
            <v/>
          </cell>
        </row>
        <row r="1477">
          <cell r="H1477" t="str">
            <v/>
          </cell>
        </row>
        <row r="1478">
          <cell r="H1478" t="str">
            <v/>
          </cell>
        </row>
        <row r="1479">
          <cell r="H1479" t="str">
            <v/>
          </cell>
        </row>
        <row r="1480">
          <cell r="H1480" t="str">
            <v/>
          </cell>
        </row>
        <row r="1481">
          <cell r="H1481" t="str">
            <v/>
          </cell>
        </row>
        <row r="1482">
          <cell r="H1482" t="str">
            <v/>
          </cell>
        </row>
        <row r="1483">
          <cell r="H1483" t="str">
            <v/>
          </cell>
        </row>
        <row r="1484">
          <cell r="H1484" t="str">
            <v/>
          </cell>
        </row>
        <row r="1485">
          <cell r="H1485" t="str">
            <v/>
          </cell>
        </row>
        <row r="1486">
          <cell r="H1486" t="str">
            <v/>
          </cell>
        </row>
        <row r="1487">
          <cell r="H1487" t="str">
            <v/>
          </cell>
        </row>
        <row r="1488">
          <cell r="H1488" t="str">
            <v/>
          </cell>
        </row>
        <row r="1489">
          <cell r="H1489" t="str">
            <v/>
          </cell>
        </row>
        <row r="1490">
          <cell r="H1490" t="str">
            <v/>
          </cell>
        </row>
        <row r="1491">
          <cell r="H1491" t="str">
            <v/>
          </cell>
        </row>
        <row r="1492">
          <cell r="H1492" t="str">
            <v/>
          </cell>
        </row>
        <row r="1493">
          <cell r="H1493" t="str">
            <v/>
          </cell>
        </row>
        <row r="1494">
          <cell r="H1494" t="str">
            <v/>
          </cell>
        </row>
        <row r="1495">
          <cell r="H1495" t="str">
            <v/>
          </cell>
        </row>
        <row r="1496">
          <cell r="H1496" t="str">
            <v/>
          </cell>
        </row>
        <row r="1497">
          <cell r="H1497" t="str">
            <v/>
          </cell>
        </row>
        <row r="1498">
          <cell r="H1498" t="str">
            <v/>
          </cell>
        </row>
        <row r="1499">
          <cell r="H1499" t="str">
            <v/>
          </cell>
        </row>
        <row r="1500">
          <cell r="H1500" t="str">
            <v/>
          </cell>
        </row>
        <row r="1501">
          <cell r="H1501" t="str">
            <v/>
          </cell>
        </row>
        <row r="1502">
          <cell r="H1502" t="str">
            <v/>
          </cell>
        </row>
        <row r="1503">
          <cell r="H1503" t="str">
            <v/>
          </cell>
        </row>
        <row r="1504">
          <cell r="H1504" t="str">
            <v/>
          </cell>
        </row>
        <row r="1505">
          <cell r="H1505" t="str">
            <v/>
          </cell>
        </row>
        <row r="1506">
          <cell r="H1506" t="str">
            <v/>
          </cell>
        </row>
        <row r="1507">
          <cell r="H1507" t="str">
            <v/>
          </cell>
        </row>
        <row r="1508">
          <cell r="H1508" t="str">
            <v/>
          </cell>
        </row>
        <row r="1509">
          <cell r="H1509" t="str">
            <v/>
          </cell>
        </row>
        <row r="1510">
          <cell r="H1510" t="str">
            <v/>
          </cell>
        </row>
        <row r="1511">
          <cell r="H1511" t="str">
            <v/>
          </cell>
        </row>
        <row r="1512">
          <cell r="H1512" t="str">
            <v/>
          </cell>
        </row>
        <row r="1513">
          <cell r="H1513" t="str">
            <v/>
          </cell>
        </row>
        <row r="1514">
          <cell r="H1514" t="str">
            <v/>
          </cell>
        </row>
        <row r="1515">
          <cell r="H1515" t="str">
            <v/>
          </cell>
        </row>
        <row r="1516">
          <cell r="H1516" t="str">
            <v/>
          </cell>
        </row>
        <row r="1517">
          <cell r="H1517" t="str">
            <v/>
          </cell>
        </row>
        <row r="1518">
          <cell r="H1518" t="str">
            <v/>
          </cell>
        </row>
        <row r="1519">
          <cell r="H1519" t="str">
            <v/>
          </cell>
        </row>
        <row r="1520">
          <cell r="H1520" t="str">
            <v/>
          </cell>
        </row>
        <row r="1521">
          <cell r="H1521" t="str">
            <v/>
          </cell>
        </row>
        <row r="1522">
          <cell r="H1522" t="str">
            <v/>
          </cell>
        </row>
        <row r="1523">
          <cell r="H1523" t="str">
            <v/>
          </cell>
        </row>
        <row r="1524">
          <cell r="H1524" t="str">
            <v/>
          </cell>
        </row>
        <row r="1525">
          <cell r="H1525" t="str">
            <v/>
          </cell>
        </row>
        <row r="1526">
          <cell r="H1526" t="str">
            <v/>
          </cell>
        </row>
        <row r="1527">
          <cell r="H1527" t="str">
            <v/>
          </cell>
        </row>
        <row r="1528">
          <cell r="H1528" t="str">
            <v/>
          </cell>
        </row>
        <row r="1529">
          <cell r="H1529" t="str">
            <v/>
          </cell>
        </row>
        <row r="1530">
          <cell r="H1530" t="str">
            <v/>
          </cell>
        </row>
        <row r="1531">
          <cell r="H1531" t="str">
            <v/>
          </cell>
        </row>
        <row r="1532">
          <cell r="H1532" t="str">
            <v/>
          </cell>
        </row>
        <row r="1533">
          <cell r="H1533" t="str">
            <v/>
          </cell>
        </row>
        <row r="1534">
          <cell r="H1534" t="str">
            <v/>
          </cell>
        </row>
        <row r="1535">
          <cell r="H1535" t="str">
            <v/>
          </cell>
        </row>
        <row r="1536">
          <cell r="H1536" t="str">
            <v/>
          </cell>
        </row>
        <row r="1537">
          <cell r="H1537" t="str">
            <v/>
          </cell>
        </row>
        <row r="1538">
          <cell r="H1538" t="str">
            <v/>
          </cell>
        </row>
        <row r="1539">
          <cell r="H1539" t="str">
            <v/>
          </cell>
        </row>
        <row r="1540">
          <cell r="H1540" t="str">
            <v/>
          </cell>
        </row>
        <row r="1541">
          <cell r="H1541" t="str">
            <v/>
          </cell>
        </row>
        <row r="1542">
          <cell r="H1542" t="str">
            <v/>
          </cell>
        </row>
        <row r="1543">
          <cell r="H1543" t="str">
            <v/>
          </cell>
        </row>
        <row r="1544">
          <cell r="H1544" t="str">
            <v/>
          </cell>
        </row>
        <row r="1545">
          <cell r="H1545" t="str">
            <v/>
          </cell>
        </row>
        <row r="1546">
          <cell r="H1546" t="str">
            <v/>
          </cell>
        </row>
        <row r="1547">
          <cell r="H1547" t="str">
            <v/>
          </cell>
        </row>
        <row r="1548">
          <cell r="H1548" t="str">
            <v/>
          </cell>
        </row>
        <row r="1549">
          <cell r="H1549" t="str">
            <v/>
          </cell>
        </row>
        <row r="1550">
          <cell r="H1550" t="str">
            <v/>
          </cell>
        </row>
        <row r="1551">
          <cell r="H1551" t="str">
            <v/>
          </cell>
        </row>
        <row r="1552">
          <cell r="H1552" t="str">
            <v/>
          </cell>
        </row>
        <row r="1553">
          <cell r="H1553" t="str">
            <v/>
          </cell>
        </row>
        <row r="1554">
          <cell r="H1554" t="str">
            <v/>
          </cell>
        </row>
        <row r="1555">
          <cell r="H1555" t="str">
            <v/>
          </cell>
        </row>
        <row r="1556">
          <cell r="H1556" t="str">
            <v/>
          </cell>
        </row>
        <row r="1557">
          <cell r="H1557" t="str">
            <v/>
          </cell>
        </row>
        <row r="1558">
          <cell r="H1558" t="str">
            <v/>
          </cell>
        </row>
        <row r="1559">
          <cell r="H1559" t="str">
            <v/>
          </cell>
        </row>
        <row r="1560">
          <cell r="H1560" t="str">
            <v/>
          </cell>
        </row>
        <row r="1561">
          <cell r="H1561" t="str">
            <v/>
          </cell>
        </row>
        <row r="1562">
          <cell r="H1562" t="str">
            <v/>
          </cell>
        </row>
        <row r="1563">
          <cell r="H1563" t="str">
            <v/>
          </cell>
        </row>
        <row r="1564">
          <cell r="H1564" t="str">
            <v/>
          </cell>
        </row>
        <row r="1565">
          <cell r="H1565" t="str">
            <v/>
          </cell>
        </row>
        <row r="1566">
          <cell r="H1566" t="str">
            <v/>
          </cell>
        </row>
        <row r="1567">
          <cell r="H1567" t="str">
            <v/>
          </cell>
        </row>
        <row r="1568">
          <cell r="H1568" t="str">
            <v/>
          </cell>
        </row>
        <row r="1569">
          <cell r="H1569" t="str">
            <v/>
          </cell>
        </row>
        <row r="1570">
          <cell r="H1570" t="str">
            <v/>
          </cell>
        </row>
        <row r="1571">
          <cell r="H1571" t="str">
            <v/>
          </cell>
        </row>
        <row r="1572">
          <cell r="H1572" t="str">
            <v/>
          </cell>
        </row>
        <row r="1573">
          <cell r="H1573" t="str">
            <v/>
          </cell>
        </row>
        <row r="1574">
          <cell r="H1574" t="str">
            <v/>
          </cell>
        </row>
        <row r="1575">
          <cell r="H1575" t="str">
            <v/>
          </cell>
        </row>
        <row r="1576">
          <cell r="H1576" t="str">
            <v/>
          </cell>
        </row>
        <row r="1577">
          <cell r="H1577" t="str">
            <v/>
          </cell>
        </row>
        <row r="1578">
          <cell r="H1578" t="str">
            <v/>
          </cell>
        </row>
        <row r="1579">
          <cell r="H1579" t="str">
            <v/>
          </cell>
        </row>
        <row r="1580">
          <cell r="H1580" t="str">
            <v/>
          </cell>
        </row>
        <row r="1581">
          <cell r="H1581" t="str">
            <v/>
          </cell>
        </row>
        <row r="1582">
          <cell r="H1582" t="str">
            <v/>
          </cell>
        </row>
        <row r="1583">
          <cell r="H1583" t="str">
            <v/>
          </cell>
        </row>
        <row r="1584">
          <cell r="H1584" t="str">
            <v/>
          </cell>
        </row>
        <row r="1585">
          <cell r="H1585" t="str">
            <v/>
          </cell>
        </row>
        <row r="1586">
          <cell r="H1586" t="str">
            <v/>
          </cell>
        </row>
        <row r="1587">
          <cell r="H1587" t="str">
            <v/>
          </cell>
        </row>
        <row r="1588">
          <cell r="H1588" t="str">
            <v/>
          </cell>
        </row>
        <row r="1589">
          <cell r="H1589" t="str">
            <v/>
          </cell>
        </row>
        <row r="1590">
          <cell r="H1590" t="str">
            <v/>
          </cell>
        </row>
        <row r="1591">
          <cell r="H1591" t="str">
            <v/>
          </cell>
        </row>
        <row r="1592">
          <cell r="H1592" t="str">
            <v/>
          </cell>
        </row>
        <row r="1593">
          <cell r="H1593" t="str">
            <v/>
          </cell>
        </row>
        <row r="1594">
          <cell r="H1594" t="str">
            <v/>
          </cell>
        </row>
        <row r="1595">
          <cell r="H1595" t="str">
            <v/>
          </cell>
        </row>
        <row r="1596">
          <cell r="H1596" t="str">
            <v/>
          </cell>
        </row>
        <row r="1597">
          <cell r="H1597" t="str">
            <v/>
          </cell>
        </row>
        <row r="1598">
          <cell r="H1598" t="str">
            <v/>
          </cell>
        </row>
        <row r="1599">
          <cell r="H1599" t="str">
            <v/>
          </cell>
        </row>
        <row r="1600">
          <cell r="H1600" t="str">
            <v/>
          </cell>
        </row>
        <row r="1601">
          <cell r="H1601" t="str">
            <v/>
          </cell>
        </row>
        <row r="1602">
          <cell r="H1602" t="str">
            <v/>
          </cell>
        </row>
        <row r="1603">
          <cell r="H1603" t="str">
            <v/>
          </cell>
        </row>
        <row r="1604">
          <cell r="H1604" t="str">
            <v/>
          </cell>
        </row>
        <row r="1605">
          <cell r="H1605" t="str">
            <v/>
          </cell>
        </row>
        <row r="1606">
          <cell r="H1606" t="str">
            <v/>
          </cell>
        </row>
        <row r="1607">
          <cell r="H1607" t="str">
            <v/>
          </cell>
        </row>
        <row r="1608">
          <cell r="H1608" t="str">
            <v/>
          </cell>
        </row>
        <row r="1609">
          <cell r="H1609" t="str">
            <v/>
          </cell>
        </row>
        <row r="1610">
          <cell r="H1610" t="str">
            <v/>
          </cell>
        </row>
        <row r="1611">
          <cell r="H1611" t="str">
            <v/>
          </cell>
        </row>
        <row r="1612">
          <cell r="H1612" t="str">
            <v/>
          </cell>
        </row>
        <row r="1613">
          <cell r="H1613" t="str">
            <v/>
          </cell>
        </row>
        <row r="1614">
          <cell r="H1614" t="str">
            <v/>
          </cell>
        </row>
        <row r="1615">
          <cell r="H1615" t="str">
            <v/>
          </cell>
        </row>
        <row r="1616">
          <cell r="H1616" t="str">
            <v/>
          </cell>
        </row>
        <row r="1617">
          <cell r="H1617" t="str">
            <v/>
          </cell>
        </row>
        <row r="1618">
          <cell r="H1618" t="str">
            <v/>
          </cell>
        </row>
        <row r="1619">
          <cell r="H1619" t="str">
            <v/>
          </cell>
        </row>
        <row r="1620">
          <cell r="H1620" t="str">
            <v/>
          </cell>
        </row>
        <row r="1621">
          <cell r="H1621" t="str">
            <v/>
          </cell>
        </row>
        <row r="1622">
          <cell r="H1622" t="str">
            <v/>
          </cell>
        </row>
        <row r="1623">
          <cell r="H1623" t="str">
            <v/>
          </cell>
        </row>
        <row r="1624">
          <cell r="H1624" t="str">
            <v/>
          </cell>
        </row>
        <row r="1625">
          <cell r="H1625" t="str">
            <v/>
          </cell>
        </row>
        <row r="1626">
          <cell r="H1626" t="str">
            <v/>
          </cell>
        </row>
        <row r="1627">
          <cell r="H1627" t="str">
            <v/>
          </cell>
        </row>
        <row r="1628">
          <cell r="H1628" t="str">
            <v/>
          </cell>
        </row>
        <row r="1629">
          <cell r="H1629" t="str">
            <v/>
          </cell>
        </row>
        <row r="1630">
          <cell r="H1630" t="str">
            <v/>
          </cell>
        </row>
        <row r="1631">
          <cell r="H1631" t="str">
            <v/>
          </cell>
        </row>
        <row r="1632">
          <cell r="H1632" t="str">
            <v/>
          </cell>
        </row>
        <row r="1633">
          <cell r="H1633" t="str">
            <v/>
          </cell>
        </row>
        <row r="1634">
          <cell r="H1634" t="str">
            <v/>
          </cell>
        </row>
        <row r="1635">
          <cell r="H1635" t="str">
            <v/>
          </cell>
        </row>
        <row r="1636">
          <cell r="H1636" t="str">
            <v/>
          </cell>
        </row>
        <row r="1637">
          <cell r="H1637" t="str">
            <v/>
          </cell>
        </row>
        <row r="1638">
          <cell r="H1638" t="str">
            <v/>
          </cell>
        </row>
        <row r="1639">
          <cell r="H1639" t="str">
            <v/>
          </cell>
        </row>
        <row r="1640">
          <cell r="H1640" t="str">
            <v/>
          </cell>
        </row>
        <row r="1641">
          <cell r="H1641" t="str">
            <v/>
          </cell>
        </row>
        <row r="1642">
          <cell r="H1642" t="str">
            <v/>
          </cell>
        </row>
        <row r="1643">
          <cell r="H1643" t="str">
            <v/>
          </cell>
        </row>
        <row r="1644">
          <cell r="H1644" t="str">
            <v/>
          </cell>
        </row>
        <row r="1645">
          <cell r="H1645" t="str">
            <v/>
          </cell>
        </row>
        <row r="1646">
          <cell r="H1646" t="str">
            <v/>
          </cell>
        </row>
        <row r="1647">
          <cell r="H1647" t="str">
            <v/>
          </cell>
        </row>
        <row r="1648">
          <cell r="H1648" t="str">
            <v/>
          </cell>
        </row>
        <row r="1649">
          <cell r="H1649" t="str">
            <v/>
          </cell>
        </row>
        <row r="1650">
          <cell r="H1650" t="str">
            <v/>
          </cell>
        </row>
        <row r="1651">
          <cell r="H1651" t="str">
            <v/>
          </cell>
        </row>
        <row r="1652">
          <cell r="H1652" t="str">
            <v/>
          </cell>
        </row>
        <row r="1653">
          <cell r="H1653" t="str">
            <v/>
          </cell>
        </row>
        <row r="1654">
          <cell r="H1654" t="str">
            <v/>
          </cell>
        </row>
        <row r="1655">
          <cell r="H1655" t="str">
            <v/>
          </cell>
        </row>
        <row r="1656">
          <cell r="H1656" t="str">
            <v/>
          </cell>
        </row>
        <row r="1657">
          <cell r="H1657" t="str">
            <v/>
          </cell>
        </row>
        <row r="1658">
          <cell r="H1658" t="str">
            <v/>
          </cell>
        </row>
        <row r="1659">
          <cell r="H1659" t="str">
            <v/>
          </cell>
        </row>
        <row r="1660">
          <cell r="H1660" t="str">
            <v/>
          </cell>
        </row>
        <row r="1661">
          <cell r="H1661" t="str">
            <v/>
          </cell>
        </row>
        <row r="1662">
          <cell r="H1662" t="str">
            <v/>
          </cell>
        </row>
        <row r="1663">
          <cell r="H1663" t="str">
            <v/>
          </cell>
        </row>
        <row r="1664">
          <cell r="H1664" t="str">
            <v/>
          </cell>
        </row>
        <row r="1665">
          <cell r="H1665" t="str">
            <v/>
          </cell>
        </row>
        <row r="1666">
          <cell r="H1666" t="str">
            <v/>
          </cell>
        </row>
        <row r="1667">
          <cell r="H1667" t="str">
            <v/>
          </cell>
        </row>
        <row r="1668">
          <cell r="H1668" t="str">
            <v/>
          </cell>
        </row>
        <row r="1669">
          <cell r="H1669" t="str">
            <v/>
          </cell>
        </row>
        <row r="1670">
          <cell r="H1670" t="str">
            <v/>
          </cell>
        </row>
        <row r="1671">
          <cell r="H1671" t="str">
            <v/>
          </cell>
        </row>
        <row r="1672">
          <cell r="H1672" t="str">
            <v/>
          </cell>
        </row>
        <row r="1673">
          <cell r="H1673" t="str">
            <v/>
          </cell>
        </row>
        <row r="1674">
          <cell r="H1674" t="str">
            <v/>
          </cell>
        </row>
        <row r="1675">
          <cell r="H1675" t="str">
            <v/>
          </cell>
        </row>
        <row r="1676">
          <cell r="H1676" t="str">
            <v/>
          </cell>
        </row>
        <row r="1677">
          <cell r="H1677" t="str">
            <v/>
          </cell>
        </row>
        <row r="1678">
          <cell r="H1678" t="str">
            <v/>
          </cell>
        </row>
        <row r="1679">
          <cell r="H1679" t="str">
            <v/>
          </cell>
        </row>
        <row r="1680">
          <cell r="H1680" t="str">
            <v/>
          </cell>
        </row>
        <row r="1681">
          <cell r="H1681" t="str">
            <v/>
          </cell>
        </row>
        <row r="1682">
          <cell r="H1682" t="str">
            <v/>
          </cell>
        </row>
        <row r="1683">
          <cell r="H1683" t="str">
            <v/>
          </cell>
        </row>
        <row r="1684">
          <cell r="H1684" t="str">
            <v/>
          </cell>
        </row>
        <row r="1685">
          <cell r="H1685" t="str">
            <v/>
          </cell>
        </row>
        <row r="1686">
          <cell r="H1686" t="str">
            <v/>
          </cell>
        </row>
        <row r="1687">
          <cell r="H1687" t="str">
            <v/>
          </cell>
        </row>
        <row r="1688">
          <cell r="H1688" t="str">
            <v/>
          </cell>
        </row>
        <row r="1689">
          <cell r="H1689" t="str">
            <v/>
          </cell>
        </row>
        <row r="1690">
          <cell r="H1690" t="str">
            <v/>
          </cell>
        </row>
        <row r="1691">
          <cell r="H1691" t="str">
            <v/>
          </cell>
        </row>
        <row r="1692">
          <cell r="H1692" t="str">
            <v/>
          </cell>
        </row>
        <row r="1693">
          <cell r="H1693" t="str">
            <v/>
          </cell>
        </row>
        <row r="1694">
          <cell r="H1694" t="str">
            <v/>
          </cell>
        </row>
        <row r="1695">
          <cell r="H1695" t="str">
            <v/>
          </cell>
        </row>
        <row r="1696">
          <cell r="H1696" t="str">
            <v/>
          </cell>
        </row>
        <row r="1697">
          <cell r="H1697" t="str">
            <v/>
          </cell>
        </row>
        <row r="1698">
          <cell r="H1698" t="str">
            <v/>
          </cell>
        </row>
        <row r="1699">
          <cell r="H1699" t="str">
            <v/>
          </cell>
        </row>
        <row r="1700">
          <cell r="H1700" t="str">
            <v/>
          </cell>
        </row>
        <row r="1701">
          <cell r="H1701" t="str">
            <v/>
          </cell>
        </row>
        <row r="1702">
          <cell r="H1702" t="str">
            <v/>
          </cell>
        </row>
        <row r="1703">
          <cell r="H1703" t="str">
            <v/>
          </cell>
        </row>
        <row r="1704">
          <cell r="H1704" t="str">
            <v/>
          </cell>
        </row>
        <row r="1705">
          <cell r="H1705" t="str">
            <v/>
          </cell>
        </row>
        <row r="1706">
          <cell r="H1706" t="str">
            <v/>
          </cell>
        </row>
        <row r="1707">
          <cell r="H1707" t="str">
            <v/>
          </cell>
        </row>
        <row r="1708">
          <cell r="H1708" t="str">
            <v/>
          </cell>
        </row>
        <row r="1709">
          <cell r="H1709" t="str">
            <v/>
          </cell>
        </row>
        <row r="1710">
          <cell r="H1710" t="str">
            <v/>
          </cell>
        </row>
        <row r="1711">
          <cell r="H1711" t="str">
            <v/>
          </cell>
        </row>
        <row r="1712">
          <cell r="H1712" t="str">
            <v/>
          </cell>
        </row>
        <row r="1713">
          <cell r="H1713" t="str">
            <v/>
          </cell>
        </row>
        <row r="1714">
          <cell r="H1714" t="str">
            <v/>
          </cell>
        </row>
        <row r="1715">
          <cell r="H1715" t="str">
            <v/>
          </cell>
        </row>
        <row r="1716">
          <cell r="H1716" t="str">
            <v/>
          </cell>
        </row>
        <row r="1717">
          <cell r="H1717" t="str">
            <v/>
          </cell>
        </row>
        <row r="1718">
          <cell r="H1718" t="str">
            <v/>
          </cell>
        </row>
        <row r="1719">
          <cell r="H1719" t="str">
            <v/>
          </cell>
        </row>
        <row r="1720">
          <cell r="H1720" t="str">
            <v/>
          </cell>
        </row>
        <row r="1721">
          <cell r="H1721" t="str">
            <v/>
          </cell>
        </row>
        <row r="1722">
          <cell r="H1722" t="str">
            <v/>
          </cell>
        </row>
        <row r="1723">
          <cell r="H1723" t="str">
            <v/>
          </cell>
        </row>
        <row r="1724">
          <cell r="H1724" t="str">
            <v/>
          </cell>
        </row>
        <row r="1725">
          <cell r="H1725" t="str">
            <v/>
          </cell>
        </row>
        <row r="1726">
          <cell r="H1726" t="str">
            <v/>
          </cell>
        </row>
        <row r="1727">
          <cell r="H1727" t="str">
            <v/>
          </cell>
        </row>
        <row r="1728">
          <cell r="H1728" t="str">
            <v/>
          </cell>
        </row>
        <row r="1729">
          <cell r="H1729" t="str">
            <v/>
          </cell>
        </row>
        <row r="1730">
          <cell r="H1730" t="str">
            <v/>
          </cell>
        </row>
        <row r="1731">
          <cell r="H1731" t="str">
            <v/>
          </cell>
        </row>
        <row r="1732">
          <cell r="H1732" t="str">
            <v/>
          </cell>
        </row>
        <row r="1733">
          <cell r="H1733" t="str">
            <v/>
          </cell>
        </row>
        <row r="1734">
          <cell r="H1734" t="str">
            <v/>
          </cell>
        </row>
        <row r="1735">
          <cell r="H1735" t="str">
            <v/>
          </cell>
        </row>
        <row r="1736">
          <cell r="H1736" t="str">
            <v/>
          </cell>
        </row>
        <row r="1737">
          <cell r="H1737" t="str">
            <v/>
          </cell>
        </row>
        <row r="1738">
          <cell r="H1738" t="str">
            <v/>
          </cell>
        </row>
        <row r="1739">
          <cell r="H1739" t="str">
            <v/>
          </cell>
        </row>
        <row r="1740">
          <cell r="H1740" t="str">
            <v/>
          </cell>
        </row>
        <row r="1741">
          <cell r="H1741" t="str">
            <v/>
          </cell>
        </row>
        <row r="1742">
          <cell r="H1742" t="str">
            <v/>
          </cell>
        </row>
        <row r="1743">
          <cell r="H1743" t="str">
            <v/>
          </cell>
        </row>
        <row r="1744">
          <cell r="H1744" t="str">
            <v/>
          </cell>
        </row>
        <row r="1745">
          <cell r="H1745" t="str">
            <v/>
          </cell>
        </row>
        <row r="1746">
          <cell r="H1746" t="str">
            <v/>
          </cell>
        </row>
        <row r="1747">
          <cell r="H1747" t="str">
            <v/>
          </cell>
        </row>
        <row r="1748">
          <cell r="H1748" t="str">
            <v/>
          </cell>
        </row>
        <row r="1749">
          <cell r="H1749" t="str">
            <v/>
          </cell>
        </row>
        <row r="1750">
          <cell r="H1750" t="str">
            <v/>
          </cell>
        </row>
        <row r="1751">
          <cell r="H1751" t="str">
            <v/>
          </cell>
        </row>
        <row r="1752">
          <cell r="H1752" t="str">
            <v/>
          </cell>
        </row>
        <row r="1753">
          <cell r="H1753" t="str">
            <v/>
          </cell>
        </row>
        <row r="1754">
          <cell r="H1754" t="str">
            <v/>
          </cell>
        </row>
        <row r="1755">
          <cell r="H1755" t="str">
            <v/>
          </cell>
        </row>
        <row r="1756">
          <cell r="H1756" t="str">
            <v/>
          </cell>
        </row>
        <row r="1757">
          <cell r="H1757" t="str">
            <v/>
          </cell>
        </row>
        <row r="1758">
          <cell r="H1758" t="str">
            <v/>
          </cell>
        </row>
        <row r="1759">
          <cell r="H1759" t="str">
            <v/>
          </cell>
        </row>
        <row r="1760">
          <cell r="H1760" t="str">
            <v/>
          </cell>
        </row>
        <row r="1761">
          <cell r="H1761" t="str">
            <v/>
          </cell>
        </row>
        <row r="1762">
          <cell r="H1762" t="str">
            <v/>
          </cell>
        </row>
        <row r="1763">
          <cell r="H1763" t="str">
            <v/>
          </cell>
        </row>
        <row r="1764">
          <cell r="H1764" t="str">
            <v/>
          </cell>
        </row>
        <row r="1765">
          <cell r="H1765" t="str">
            <v/>
          </cell>
        </row>
        <row r="1766">
          <cell r="H1766" t="str">
            <v/>
          </cell>
        </row>
        <row r="1767">
          <cell r="H1767" t="str">
            <v/>
          </cell>
        </row>
        <row r="1768">
          <cell r="H1768" t="str">
            <v/>
          </cell>
        </row>
        <row r="1769">
          <cell r="H1769" t="str">
            <v/>
          </cell>
        </row>
        <row r="1770">
          <cell r="H1770" t="str">
            <v/>
          </cell>
        </row>
        <row r="1771">
          <cell r="H1771" t="str">
            <v/>
          </cell>
        </row>
        <row r="1772">
          <cell r="H1772" t="str">
            <v/>
          </cell>
        </row>
        <row r="1773">
          <cell r="H1773" t="str">
            <v/>
          </cell>
        </row>
        <row r="1774">
          <cell r="H1774" t="str">
            <v/>
          </cell>
        </row>
        <row r="1775">
          <cell r="H1775" t="str">
            <v/>
          </cell>
        </row>
        <row r="1776">
          <cell r="H1776" t="str">
            <v/>
          </cell>
        </row>
        <row r="1777">
          <cell r="H1777" t="str">
            <v/>
          </cell>
        </row>
        <row r="1778">
          <cell r="H1778" t="str">
            <v/>
          </cell>
        </row>
        <row r="1779">
          <cell r="H1779" t="str">
            <v/>
          </cell>
        </row>
        <row r="1780">
          <cell r="H1780" t="str">
            <v/>
          </cell>
        </row>
        <row r="1781">
          <cell r="H1781" t="str">
            <v/>
          </cell>
        </row>
        <row r="1782">
          <cell r="H1782" t="str">
            <v/>
          </cell>
        </row>
        <row r="1783">
          <cell r="H1783" t="str">
            <v/>
          </cell>
        </row>
        <row r="1784">
          <cell r="H1784" t="str">
            <v/>
          </cell>
        </row>
        <row r="1785">
          <cell r="H1785" t="str">
            <v/>
          </cell>
        </row>
        <row r="1786">
          <cell r="H1786" t="str">
            <v/>
          </cell>
        </row>
        <row r="1787">
          <cell r="H1787" t="str">
            <v/>
          </cell>
        </row>
        <row r="1788">
          <cell r="H1788" t="str">
            <v/>
          </cell>
        </row>
        <row r="1789">
          <cell r="H1789" t="str">
            <v/>
          </cell>
        </row>
        <row r="1790">
          <cell r="H1790" t="str">
            <v/>
          </cell>
        </row>
        <row r="1791">
          <cell r="H1791" t="str">
            <v/>
          </cell>
        </row>
        <row r="1792">
          <cell r="H1792" t="str">
            <v/>
          </cell>
        </row>
        <row r="1793">
          <cell r="H1793" t="str">
            <v/>
          </cell>
        </row>
        <row r="1794">
          <cell r="H1794" t="str">
            <v/>
          </cell>
        </row>
        <row r="1795">
          <cell r="H1795" t="str">
            <v/>
          </cell>
        </row>
        <row r="1796">
          <cell r="H1796" t="str">
            <v/>
          </cell>
        </row>
        <row r="1797">
          <cell r="H1797" t="str">
            <v/>
          </cell>
        </row>
        <row r="1798">
          <cell r="H1798" t="str">
            <v/>
          </cell>
        </row>
        <row r="1799">
          <cell r="H1799" t="str">
            <v/>
          </cell>
        </row>
        <row r="1800">
          <cell r="H1800" t="str">
            <v/>
          </cell>
        </row>
        <row r="1801">
          <cell r="H1801" t="str">
            <v/>
          </cell>
        </row>
        <row r="1802">
          <cell r="H1802" t="str">
            <v/>
          </cell>
        </row>
        <row r="1803">
          <cell r="H1803" t="str">
            <v/>
          </cell>
        </row>
        <row r="1804">
          <cell r="H1804" t="str">
            <v/>
          </cell>
        </row>
        <row r="1805">
          <cell r="H1805" t="str">
            <v/>
          </cell>
        </row>
        <row r="1806">
          <cell r="H1806" t="str">
            <v/>
          </cell>
        </row>
        <row r="1807">
          <cell r="H1807" t="str">
            <v/>
          </cell>
        </row>
        <row r="1808">
          <cell r="H1808" t="str">
            <v/>
          </cell>
        </row>
        <row r="1809">
          <cell r="H1809" t="str">
            <v/>
          </cell>
        </row>
        <row r="1810">
          <cell r="H1810" t="str">
            <v/>
          </cell>
        </row>
        <row r="1811">
          <cell r="H1811" t="str">
            <v/>
          </cell>
        </row>
        <row r="1812">
          <cell r="H1812" t="str">
            <v/>
          </cell>
        </row>
        <row r="1813">
          <cell r="H1813" t="str">
            <v/>
          </cell>
        </row>
        <row r="1814">
          <cell r="H1814" t="str">
            <v/>
          </cell>
        </row>
        <row r="1815">
          <cell r="H1815" t="str">
            <v/>
          </cell>
        </row>
        <row r="1816">
          <cell r="H1816" t="str">
            <v/>
          </cell>
        </row>
        <row r="1817">
          <cell r="H1817" t="str">
            <v/>
          </cell>
        </row>
        <row r="1818">
          <cell r="H1818" t="str">
            <v/>
          </cell>
        </row>
        <row r="1819">
          <cell r="H1819" t="str">
            <v/>
          </cell>
        </row>
        <row r="1820">
          <cell r="H1820" t="str">
            <v/>
          </cell>
        </row>
        <row r="1821">
          <cell r="H1821" t="str">
            <v/>
          </cell>
        </row>
        <row r="1822">
          <cell r="H1822" t="str">
            <v/>
          </cell>
        </row>
        <row r="1823">
          <cell r="H1823" t="str">
            <v/>
          </cell>
        </row>
        <row r="1824">
          <cell r="H1824" t="str">
            <v/>
          </cell>
        </row>
        <row r="1825">
          <cell r="H1825" t="str">
            <v/>
          </cell>
        </row>
        <row r="1826">
          <cell r="H1826" t="str">
            <v/>
          </cell>
        </row>
        <row r="1827">
          <cell r="H1827" t="str">
            <v/>
          </cell>
        </row>
        <row r="1828">
          <cell r="H1828" t="str">
            <v/>
          </cell>
        </row>
        <row r="1829">
          <cell r="H1829" t="str">
            <v/>
          </cell>
        </row>
        <row r="1830">
          <cell r="H1830" t="str">
            <v/>
          </cell>
        </row>
        <row r="1831">
          <cell r="H1831" t="str">
            <v/>
          </cell>
        </row>
        <row r="1832">
          <cell r="H1832" t="str">
            <v/>
          </cell>
        </row>
        <row r="1833">
          <cell r="H1833" t="str">
            <v/>
          </cell>
        </row>
        <row r="1834">
          <cell r="H1834" t="str">
            <v/>
          </cell>
        </row>
        <row r="1835">
          <cell r="H1835" t="str">
            <v/>
          </cell>
        </row>
        <row r="1836">
          <cell r="H1836" t="str">
            <v/>
          </cell>
        </row>
        <row r="1837">
          <cell r="H1837" t="str">
            <v/>
          </cell>
        </row>
        <row r="1838">
          <cell r="H1838" t="str">
            <v/>
          </cell>
        </row>
        <row r="1839">
          <cell r="H1839" t="str">
            <v/>
          </cell>
        </row>
        <row r="1840">
          <cell r="H1840" t="str">
            <v/>
          </cell>
        </row>
        <row r="1841">
          <cell r="H1841" t="str">
            <v/>
          </cell>
        </row>
        <row r="1842">
          <cell r="H1842" t="str">
            <v/>
          </cell>
        </row>
        <row r="1843">
          <cell r="H1843" t="str">
            <v/>
          </cell>
        </row>
        <row r="1844">
          <cell r="H1844" t="str">
            <v/>
          </cell>
        </row>
        <row r="1845">
          <cell r="H1845" t="str">
            <v/>
          </cell>
        </row>
        <row r="1846">
          <cell r="H1846" t="str">
            <v/>
          </cell>
        </row>
        <row r="1847">
          <cell r="H1847" t="str">
            <v/>
          </cell>
        </row>
        <row r="1848">
          <cell r="H1848" t="str">
            <v/>
          </cell>
        </row>
        <row r="1849">
          <cell r="H1849" t="str">
            <v/>
          </cell>
        </row>
        <row r="1850">
          <cell r="H1850" t="str">
            <v/>
          </cell>
        </row>
        <row r="1851">
          <cell r="H1851" t="str">
            <v/>
          </cell>
        </row>
        <row r="1852">
          <cell r="H1852" t="str">
            <v/>
          </cell>
        </row>
        <row r="1853">
          <cell r="H1853" t="str">
            <v/>
          </cell>
        </row>
        <row r="1854">
          <cell r="H1854" t="str">
            <v/>
          </cell>
        </row>
        <row r="1855">
          <cell r="H1855" t="str">
            <v/>
          </cell>
        </row>
        <row r="1856">
          <cell r="H1856" t="str">
            <v/>
          </cell>
        </row>
        <row r="1857">
          <cell r="H1857" t="str">
            <v/>
          </cell>
        </row>
        <row r="1858">
          <cell r="H1858" t="str">
            <v/>
          </cell>
        </row>
        <row r="1859">
          <cell r="H1859" t="str">
            <v/>
          </cell>
        </row>
        <row r="1860">
          <cell r="H1860" t="str">
            <v/>
          </cell>
        </row>
        <row r="1861">
          <cell r="H1861" t="str">
            <v/>
          </cell>
        </row>
        <row r="1862">
          <cell r="H1862" t="str">
            <v/>
          </cell>
        </row>
        <row r="1863">
          <cell r="H1863" t="str">
            <v/>
          </cell>
        </row>
        <row r="1864">
          <cell r="H1864" t="str">
            <v/>
          </cell>
        </row>
        <row r="1865">
          <cell r="H1865" t="str">
            <v/>
          </cell>
        </row>
        <row r="1866">
          <cell r="H1866" t="str">
            <v/>
          </cell>
        </row>
        <row r="1867">
          <cell r="H1867" t="str">
            <v/>
          </cell>
        </row>
        <row r="1868">
          <cell r="H1868" t="str">
            <v/>
          </cell>
        </row>
        <row r="1869">
          <cell r="H1869" t="str">
            <v/>
          </cell>
        </row>
        <row r="1870">
          <cell r="H1870" t="str">
            <v/>
          </cell>
        </row>
        <row r="1871">
          <cell r="H1871" t="str">
            <v/>
          </cell>
        </row>
        <row r="1872">
          <cell r="H1872" t="str">
            <v/>
          </cell>
        </row>
        <row r="1873">
          <cell r="H1873" t="str">
            <v/>
          </cell>
        </row>
        <row r="1874">
          <cell r="H1874" t="str">
            <v/>
          </cell>
        </row>
        <row r="1875">
          <cell r="H1875" t="str">
            <v/>
          </cell>
        </row>
        <row r="1876">
          <cell r="H1876" t="str">
            <v/>
          </cell>
        </row>
        <row r="1877">
          <cell r="H1877" t="str">
            <v/>
          </cell>
        </row>
        <row r="1878">
          <cell r="H1878" t="str">
            <v/>
          </cell>
        </row>
        <row r="1879">
          <cell r="H1879" t="str">
            <v/>
          </cell>
        </row>
        <row r="1880">
          <cell r="H1880" t="str">
            <v/>
          </cell>
        </row>
        <row r="1881">
          <cell r="H1881" t="str">
            <v/>
          </cell>
        </row>
        <row r="1882">
          <cell r="H1882" t="str">
            <v/>
          </cell>
        </row>
        <row r="1883">
          <cell r="H1883" t="str">
            <v/>
          </cell>
        </row>
        <row r="1884">
          <cell r="H1884" t="str">
            <v/>
          </cell>
        </row>
        <row r="1885">
          <cell r="H1885" t="str">
            <v/>
          </cell>
        </row>
        <row r="1886">
          <cell r="H1886" t="str">
            <v/>
          </cell>
        </row>
        <row r="1887">
          <cell r="H1887" t="str">
            <v/>
          </cell>
        </row>
        <row r="1888">
          <cell r="H1888" t="str">
            <v/>
          </cell>
        </row>
        <row r="1889">
          <cell r="H1889" t="str">
            <v/>
          </cell>
        </row>
        <row r="1890">
          <cell r="H1890" t="str">
            <v/>
          </cell>
        </row>
        <row r="1891">
          <cell r="H1891" t="str">
            <v/>
          </cell>
        </row>
        <row r="1892">
          <cell r="H1892" t="str">
            <v/>
          </cell>
        </row>
        <row r="1893">
          <cell r="H1893" t="str">
            <v/>
          </cell>
        </row>
        <row r="1894">
          <cell r="H1894" t="str">
            <v/>
          </cell>
        </row>
        <row r="1895">
          <cell r="H1895" t="str">
            <v/>
          </cell>
        </row>
        <row r="1896">
          <cell r="H1896" t="str">
            <v/>
          </cell>
        </row>
        <row r="1897">
          <cell r="H1897" t="str">
            <v/>
          </cell>
        </row>
        <row r="1898">
          <cell r="H1898" t="str">
            <v/>
          </cell>
        </row>
        <row r="1899">
          <cell r="H1899" t="str">
            <v/>
          </cell>
        </row>
        <row r="1900">
          <cell r="H1900" t="str">
            <v/>
          </cell>
        </row>
        <row r="1901">
          <cell r="H1901" t="str">
            <v/>
          </cell>
        </row>
        <row r="1902">
          <cell r="H1902" t="str">
            <v/>
          </cell>
        </row>
        <row r="1903">
          <cell r="H1903" t="str">
            <v/>
          </cell>
        </row>
        <row r="1904">
          <cell r="H1904" t="str">
            <v/>
          </cell>
        </row>
        <row r="1905">
          <cell r="H1905" t="str">
            <v/>
          </cell>
        </row>
        <row r="1906">
          <cell r="H1906" t="str">
            <v/>
          </cell>
        </row>
        <row r="1907">
          <cell r="H1907" t="str">
            <v/>
          </cell>
        </row>
        <row r="1908">
          <cell r="H1908" t="str">
            <v/>
          </cell>
        </row>
        <row r="1909">
          <cell r="H1909" t="str">
            <v/>
          </cell>
        </row>
        <row r="1910">
          <cell r="H1910" t="str">
            <v/>
          </cell>
        </row>
        <row r="1911">
          <cell r="H1911" t="str">
            <v/>
          </cell>
        </row>
        <row r="1912">
          <cell r="H1912" t="str">
            <v/>
          </cell>
        </row>
        <row r="1913">
          <cell r="H1913" t="str">
            <v/>
          </cell>
        </row>
        <row r="1914">
          <cell r="H1914" t="str">
            <v/>
          </cell>
        </row>
        <row r="1915">
          <cell r="H1915" t="str">
            <v/>
          </cell>
        </row>
        <row r="1916">
          <cell r="H1916" t="str">
            <v/>
          </cell>
        </row>
        <row r="1917">
          <cell r="H1917" t="str">
            <v/>
          </cell>
        </row>
        <row r="1918">
          <cell r="H1918" t="str">
            <v/>
          </cell>
        </row>
        <row r="1919">
          <cell r="H1919" t="str">
            <v/>
          </cell>
        </row>
        <row r="1920">
          <cell r="H1920" t="str">
            <v/>
          </cell>
        </row>
        <row r="1921">
          <cell r="H1921" t="str">
            <v/>
          </cell>
        </row>
        <row r="1922">
          <cell r="H1922" t="str">
            <v/>
          </cell>
        </row>
        <row r="1923">
          <cell r="H1923" t="str">
            <v/>
          </cell>
        </row>
        <row r="1924">
          <cell r="H1924" t="str">
            <v/>
          </cell>
        </row>
        <row r="1925">
          <cell r="H1925" t="str">
            <v/>
          </cell>
        </row>
        <row r="1926">
          <cell r="H1926" t="str">
            <v/>
          </cell>
        </row>
        <row r="1927">
          <cell r="H1927" t="str">
            <v/>
          </cell>
        </row>
        <row r="1928">
          <cell r="H1928" t="str">
            <v/>
          </cell>
        </row>
        <row r="1929">
          <cell r="H1929" t="str">
            <v/>
          </cell>
        </row>
        <row r="1930">
          <cell r="H1930" t="str">
            <v/>
          </cell>
        </row>
        <row r="1931">
          <cell r="H1931" t="str">
            <v/>
          </cell>
        </row>
        <row r="1932">
          <cell r="H1932" t="str">
            <v/>
          </cell>
        </row>
        <row r="1933">
          <cell r="H1933" t="str">
            <v/>
          </cell>
        </row>
        <row r="1934">
          <cell r="H1934" t="str">
            <v/>
          </cell>
        </row>
        <row r="1935">
          <cell r="H1935" t="str">
            <v/>
          </cell>
        </row>
        <row r="1936">
          <cell r="H1936" t="str">
            <v/>
          </cell>
        </row>
        <row r="1937">
          <cell r="H1937" t="str">
            <v/>
          </cell>
        </row>
        <row r="1938">
          <cell r="H1938" t="str">
            <v/>
          </cell>
        </row>
        <row r="1939">
          <cell r="H1939" t="str">
            <v/>
          </cell>
        </row>
        <row r="1940">
          <cell r="H1940" t="str">
            <v/>
          </cell>
        </row>
        <row r="1941">
          <cell r="H1941" t="str">
            <v/>
          </cell>
        </row>
        <row r="1942">
          <cell r="H1942" t="str">
            <v/>
          </cell>
        </row>
        <row r="1943">
          <cell r="H1943" t="str">
            <v/>
          </cell>
        </row>
        <row r="1944">
          <cell r="H1944" t="str">
            <v/>
          </cell>
        </row>
        <row r="1945">
          <cell r="H1945" t="str">
            <v/>
          </cell>
        </row>
        <row r="1946">
          <cell r="H1946" t="str">
            <v/>
          </cell>
        </row>
        <row r="1947">
          <cell r="H1947" t="str">
            <v/>
          </cell>
        </row>
        <row r="1948">
          <cell r="H1948" t="str">
            <v/>
          </cell>
        </row>
        <row r="1949">
          <cell r="H1949" t="str">
            <v/>
          </cell>
        </row>
        <row r="1950">
          <cell r="H1950" t="str">
            <v/>
          </cell>
        </row>
        <row r="1951">
          <cell r="H1951" t="str">
            <v/>
          </cell>
        </row>
        <row r="1952">
          <cell r="H1952" t="str">
            <v/>
          </cell>
        </row>
        <row r="1953">
          <cell r="H1953" t="str">
            <v/>
          </cell>
        </row>
        <row r="1954">
          <cell r="H1954" t="str">
            <v/>
          </cell>
        </row>
        <row r="1955">
          <cell r="H1955" t="str">
            <v/>
          </cell>
        </row>
        <row r="1956">
          <cell r="H1956" t="str">
            <v/>
          </cell>
        </row>
        <row r="1957">
          <cell r="H1957" t="str">
            <v/>
          </cell>
        </row>
        <row r="1958">
          <cell r="H1958" t="str">
            <v/>
          </cell>
        </row>
        <row r="1959">
          <cell r="H1959" t="str">
            <v/>
          </cell>
        </row>
        <row r="1960">
          <cell r="H1960" t="str">
            <v/>
          </cell>
        </row>
        <row r="1961">
          <cell r="H1961" t="str">
            <v/>
          </cell>
        </row>
        <row r="1962">
          <cell r="H1962" t="str">
            <v/>
          </cell>
        </row>
        <row r="1963">
          <cell r="H1963" t="str">
            <v/>
          </cell>
        </row>
        <row r="1964">
          <cell r="H1964" t="str">
            <v/>
          </cell>
        </row>
        <row r="1965">
          <cell r="H1965" t="str">
            <v/>
          </cell>
        </row>
        <row r="1966">
          <cell r="H1966" t="str">
            <v/>
          </cell>
        </row>
        <row r="1967">
          <cell r="H1967" t="str">
            <v/>
          </cell>
        </row>
        <row r="1968">
          <cell r="H1968" t="str">
            <v/>
          </cell>
        </row>
        <row r="1969">
          <cell r="H1969" t="str">
            <v/>
          </cell>
        </row>
        <row r="1970">
          <cell r="H1970" t="str">
            <v/>
          </cell>
        </row>
        <row r="1971">
          <cell r="H1971" t="str">
            <v/>
          </cell>
        </row>
        <row r="1972">
          <cell r="H1972" t="str">
            <v/>
          </cell>
        </row>
        <row r="1973">
          <cell r="H1973" t="str">
            <v/>
          </cell>
        </row>
        <row r="1974">
          <cell r="H1974" t="str">
            <v/>
          </cell>
        </row>
        <row r="1975">
          <cell r="H1975" t="str">
            <v/>
          </cell>
        </row>
        <row r="1976">
          <cell r="H1976" t="str">
            <v/>
          </cell>
        </row>
        <row r="1977">
          <cell r="H1977" t="str">
            <v/>
          </cell>
        </row>
        <row r="1978">
          <cell r="H1978" t="str">
            <v/>
          </cell>
        </row>
        <row r="1979">
          <cell r="H1979" t="str">
            <v/>
          </cell>
        </row>
        <row r="1980">
          <cell r="H1980" t="str">
            <v/>
          </cell>
        </row>
        <row r="1981">
          <cell r="H1981" t="str">
            <v/>
          </cell>
        </row>
        <row r="1982">
          <cell r="H1982" t="str">
            <v/>
          </cell>
        </row>
        <row r="1983">
          <cell r="H1983" t="str">
            <v/>
          </cell>
        </row>
        <row r="1984">
          <cell r="H1984" t="str">
            <v/>
          </cell>
        </row>
        <row r="1985">
          <cell r="H1985" t="str">
            <v/>
          </cell>
        </row>
        <row r="1986">
          <cell r="H1986" t="str">
            <v/>
          </cell>
        </row>
        <row r="1987">
          <cell r="H1987" t="str">
            <v/>
          </cell>
        </row>
        <row r="1988">
          <cell r="H1988" t="str">
            <v/>
          </cell>
        </row>
        <row r="1989">
          <cell r="H1989" t="str">
            <v/>
          </cell>
        </row>
        <row r="1990">
          <cell r="H1990" t="str">
            <v/>
          </cell>
        </row>
        <row r="1991">
          <cell r="H1991" t="str">
            <v/>
          </cell>
        </row>
        <row r="1992">
          <cell r="H1992" t="str">
            <v/>
          </cell>
        </row>
        <row r="1993">
          <cell r="H1993" t="str">
            <v/>
          </cell>
        </row>
        <row r="1994">
          <cell r="H1994" t="str">
            <v/>
          </cell>
        </row>
        <row r="1995">
          <cell r="H1995" t="str">
            <v/>
          </cell>
        </row>
        <row r="1996">
          <cell r="H1996" t="str">
            <v/>
          </cell>
        </row>
        <row r="1997">
          <cell r="H1997" t="str">
            <v/>
          </cell>
        </row>
        <row r="1998">
          <cell r="H1998" t="str">
            <v/>
          </cell>
        </row>
        <row r="1999">
          <cell r="H1999" t="str">
            <v/>
          </cell>
        </row>
        <row r="2000">
          <cell r="H2000" t="str">
            <v/>
          </cell>
        </row>
        <row r="2001">
          <cell r="H2001" t="str">
            <v/>
          </cell>
        </row>
        <row r="2002">
          <cell r="H2002" t="str">
            <v/>
          </cell>
        </row>
        <row r="2003">
          <cell r="H2003" t="str">
            <v/>
          </cell>
        </row>
        <row r="2004">
          <cell r="H2004" t="str">
            <v/>
          </cell>
        </row>
        <row r="2005">
          <cell r="H2005" t="str">
            <v/>
          </cell>
        </row>
        <row r="2006">
          <cell r="H2006" t="str">
            <v/>
          </cell>
        </row>
        <row r="2007">
          <cell r="H2007" t="str">
            <v/>
          </cell>
        </row>
        <row r="2008">
          <cell r="H2008" t="str">
            <v/>
          </cell>
        </row>
        <row r="2009">
          <cell r="H2009" t="str">
            <v/>
          </cell>
        </row>
        <row r="2010">
          <cell r="H2010" t="str">
            <v/>
          </cell>
        </row>
        <row r="2011">
          <cell r="H2011" t="str">
            <v/>
          </cell>
        </row>
        <row r="2012">
          <cell r="H2012" t="str">
            <v/>
          </cell>
        </row>
        <row r="2013">
          <cell r="H2013" t="str">
            <v/>
          </cell>
        </row>
        <row r="2014">
          <cell r="H2014" t="str">
            <v/>
          </cell>
        </row>
        <row r="2015">
          <cell r="H2015" t="str">
            <v/>
          </cell>
        </row>
        <row r="2016">
          <cell r="H2016" t="str">
            <v/>
          </cell>
        </row>
        <row r="2017">
          <cell r="H2017" t="str">
            <v/>
          </cell>
        </row>
        <row r="2018">
          <cell r="H2018" t="str">
            <v/>
          </cell>
        </row>
        <row r="2019">
          <cell r="H2019" t="str">
            <v/>
          </cell>
        </row>
        <row r="2020">
          <cell r="H2020" t="str">
            <v/>
          </cell>
        </row>
        <row r="2021">
          <cell r="H2021" t="str">
            <v/>
          </cell>
        </row>
        <row r="2022">
          <cell r="H2022" t="str">
            <v/>
          </cell>
        </row>
        <row r="2023">
          <cell r="H2023" t="str">
            <v/>
          </cell>
        </row>
        <row r="2024">
          <cell r="H2024" t="str">
            <v/>
          </cell>
        </row>
        <row r="2025">
          <cell r="H2025" t="str">
            <v/>
          </cell>
        </row>
        <row r="2026">
          <cell r="H2026" t="str">
            <v/>
          </cell>
        </row>
        <row r="2027">
          <cell r="H2027" t="str">
            <v/>
          </cell>
        </row>
        <row r="2028">
          <cell r="H2028" t="str">
            <v/>
          </cell>
        </row>
        <row r="2029">
          <cell r="H2029" t="str">
            <v/>
          </cell>
        </row>
        <row r="2030">
          <cell r="H2030" t="str">
            <v/>
          </cell>
        </row>
        <row r="2031">
          <cell r="H2031" t="str">
            <v/>
          </cell>
        </row>
        <row r="2032">
          <cell r="H2032" t="str">
            <v/>
          </cell>
        </row>
        <row r="2033">
          <cell r="H2033" t="str">
            <v/>
          </cell>
        </row>
        <row r="2034">
          <cell r="H2034" t="str">
            <v/>
          </cell>
        </row>
        <row r="2035">
          <cell r="H2035" t="str">
            <v/>
          </cell>
        </row>
        <row r="2036">
          <cell r="H2036" t="str">
            <v/>
          </cell>
        </row>
        <row r="2037">
          <cell r="H2037" t="str">
            <v/>
          </cell>
        </row>
        <row r="2038">
          <cell r="H2038" t="str">
            <v/>
          </cell>
        </row>
        <row r="2039">
          <cell r="H2039" t="str">
            <v/>
          </cell>
        </row>
        <row r="2040">
          <cell r="H2040" t="str">
            <v/>
          </cell>
        </row>
        <row r="2041">
          <cell r="H2041" t="str">
            <v/>
          </cell>
        </row>
        <row r="2042">
          <cell r="H2042" t="str">
            <v/>
          </cell>
        </row>
        <row r="2043">
          <cell r="H2043" t="str">
            <v/>
          </cell>
        </row>
        <row r="2044">
          <cell r="H2044" t="str">
            <v/>
          </cell>
        </row>
        <row r="2045">
          <cell r="H2045" t="str">
            <v/>
          </cell>
        </row>
        <row r="2046">
          <cell r="H2046" t="str">
            <v/>
          </cell>
        </row>
        <row r="2047">
          <cell r="H2047" t="str">
            <v/>
          </cell>
        </row>
        <row r="2048">
          <cell r="H2048" t="str">
            <v/>
          </cell>
        </row>
        <row r="2049">
          <cell r="H2049" t="str">
            <v/>
          </cell>
        </row>
        <row r="2050">
          <cell r="H2050" t="str">
            <v/>
          </cell>
        </row>
        <row r="2051">
          <cell r="H2051" t="str">
            <v/>
          </cell>
        </row>
        <row r="2052">
          <cell r="H2052" t="str">
            <v/>
          </cell>
        </row>
        <row r="2053">
          <cell r="H2053" t="str">
            <v/>
          </cell>
        </row>
        <row r="2054">
          <cell r="H2054" t="str">
            <v/>
          </cell>
        </row>
        <row r="2055">
          <cell r="H2055" t="str">
            <v/>
          </cell>
        </row>
        <row r="2056">
          <cell r="H2056" t="str">
            <v/>
          </cell>
        </row>
        <row r="2057">
          <cell r="H2057" t="str">
            <v/>
          </cell>
        </row>
        <row r="2058">
          <cell r="H2058" t="str">
            <v/>
          </cell>
        </row>
        <row r="2059">
          <cell r="H2059" t="str">
            <v/>
          </cell>
        </row>
        <row r="2060">
          <cell r="H2060" t="str">
            <v/>
          </cell>
        </row>
        <row r="2061">
          <cell r="H2061" t="str">
            <v/>
          </cell>
        </row>
        <row r="2062">
          <cell r="H2062" t="str">
            <v/>
          </cell>
        </row>
        <row r="2063">
          <cell r="H2063" t="str">
            <v/>
          </cell>
        </row>
        <row r="2064">
          <cell r="H2064" t="str">
            <v/>
          </cell>
        </row>
        <row r="2065">
          <cell r="H2065" t="str">
            <v/>
          </cell>
        </row>
        <row r="2066">
          <cell r="H2066" t="str">
            <v/>
          </cell>
        </row>
        <row r="2067">
          <cell r="H2067" t="str">
            <v/>
          </cell>
        </row>
        <row r="2068">
          <cell r="H2068" t="str">
            <v/>
          </cell>
        </row>
        <row r="2069">
          <cell r="H2069" t="str">
            <v/>
          </cell>
        </row>
        <row r="2070">
          <cell r="H2070" t="str">
            <v/>
          </cell>
        </row>
        <row r="2071">
          <cell r="H2071" t="str">
            <v/>
          </cell>
        </row>
        <row r="2072">
          <cell r="H2072" t="str">
            <v/>
          </cell>
        </row>
        <row r="2073">
          <cell r="H2073" t="str">
            <v/>
          </cell>
        </row>
        <row r="2074">
          <cell r="H2074" t="str">
            <v/>
          </cell>
        </row>
        <row r="2075">
          <cell r="H2075" t="str">
            <v/>
          </cell>
        </row>
        <row r="2076">
          <cell r="H2076" t="str">
            <v/>
          </cell>
        </row>
        <row r="2077">
          <cell r="H2077" t="str">
            <v/>
          </cell>
        </row>
        <row r="2078">
          <cell r="H2078" t="str">
            <v/>
          </cell>
        </row>
        <row r="2079">
          <cell r="H2079" t="str">
            <v/>
          </cell>
        </row>
        <row r="2080">
          <cell r="H2080" t="str">
            <v/>
          </cell>
        </row>
        <row r="2081">
          <cell r="H2081" t="str">
            <v/>
          </cell>
        </row>
        <row r="2082">
          <cell r="H2082" t="str">
            <v/>
          </cell>
        </row>
        <row r="2083">
          <cell r="H2083" t="str">
            <v/>
          </cell>
        </row>
        <row r="2084">
          <cell r="H2084" t="str">
            <v/>
          </cell>
        </row>
        <row r="2085">
          <cell r="H2085" t="str">
            <v/>
          </cell>
        </row>
        <row r="2086">
          <cell r="H2086" t="str">
            <v/>
          </cell>
        </row>
        <row r="2087">
          <cell r="H2087" t="str">
            <v/>
          </cell>
        </row>
        <row r="2088">
          <cell r="H2088" t="str">
            <v/>
          </cell>
        </row>
        <row r="2089">
          <cell r="H2089" t="str">
            <v/>
          </cell>
        </row>
        <row r="2090">
          <cell r="H2090" t="str">
            <v/>
          </cell>
        </row>
        <row r="2091">
          <cell r="H2091" t="str">
            <v/>
          </cell>
        </row>
        <row r="2092">
          <cell r="H2092" t="str">
            <v/>
          </cell>
        </row>
        <row r="2093">
          <cell r="H2093" t="str">
            <v/>
          </cell>
        </row>
        <row r="2094">
          <cell r="H2094" t="str">
            <v/>
          </cell>
        </row>
        <row r="2095">
          <cell r="H2095" t="str">
            <v/>
          </cell>
        </row>
        <row r="2096">
          <cell r="H2096" t="str">
            <v/>
          </cell>
        </row>
        <row r="2097">
          <cell r="H2097" t="str">
            <v/>
          </cell>
        </row>
        <row r="2098">
          <cell r="H2098" t="str">
            <v/>
          </cell>
        </row>
        <row r="2099">
          <cell r="H2099" t="str">
            <v/>
          </cell>
        </row>
        <row r="2100">
          <cell r="H2100" t="str">
            <v/>
          </cell>
        </row>
        <row r="2101">
          <cell r="H2101" t="str">
            <v/>
          </cell>
        </row>
        <row r="2102">
          <cell r="H2102" t="str">
            <v/>
          </cell>
        </row>
        <row r="2103">
          <cell r="H2103" t="str">
            <v/>
          </cell>
        </row>
        <row r="2104">
          <cell r="H2104" t="str">
            <v/>
          </cell>
        </row>
        <row r="2105">
          <cell r="H2105" t="str">
            <v/>
          </cell>
        </row>
        <row r="2106">
          <cell r="H2106" t="str">
            <v/>
          </cell>
        </row>
        <row r="2107">
          <cell r="H2107" t="str">
            <v/>
          </cell>
        </row>
        <row r="2108">
          <cell r="H2108" t="str">
            <v/>
          </cell>
        </row>
        <row r="2109">
          <cell r="H2109" t="str">
            <v/>
          </cell>
        </row>
        <row r="2110">
          <cell r="H2110" t="str">
            <v/>
          </cell>
        </row>
        <row r="2111">
          <cell r="H2111" t="str">
            <v/>
          </cell>
        </row>
        <row r="2112">
          <cell r="H2112" t="str">
            <v/>
          </cell>
        </row>
        <row r="2113">
          <cell r="H2113" t="str">
            <v/>
          </cell>
        </row>
        <row r="2114">
          <cell r="H2114" t="str">
            <v/>
          </cell>
        </row>
        <row r="2115">
          <cell r="H2115" t="str">
            <v/>
          </cell>
        </row>
        <row r="2116">
          <cell r="H2116" t="str">
            <v/>
          </cell>
        </row>
        <row r="2117">
          <cell r="H2117" t="str">
            <v/>
          </cell>
        </row>
        <row r="2118">
          <cell r="H2118" t="str">
            <v/>
          </cell>
        </row>
        <row r="2119">
          <cell r="H2119" t="str">
            <v/>
          </cell>
        </row>
        <row r="2120">
          <cell r="H2120" t="str">
            <v/>
          </cell>
        </row>
        <row r="2121">
          <cell r="H2121" t="str">
            <v/>
          </cell>
        </row>
        <row r="2122">
          <cell r="H2122" t="str">
            <v/>
          </cell>
        </row>
        <row r="2123">
          <cell r="H2123" t="str">
            <v/>
          </cell>
        </row>
        <row r="2124">
          <cell r="H2124" t="str">
            <v/>
          </cell>
        </row>
        <row r="2125">
          <cell r="H2125" t="str">
            <v/>
          </cell>
        </row>
        <row r="2126">
          <cell r="H2126" t="str">
            <v/>
          </cell>
        </row>
        <row r="2127">
          <cell r="H2127" t="str">
            <v/>
          </cell>
        </row>
        <row r="2128">
          <cell r="H2128" t="str">
            <v/>
          </cell>
        </row>
        <row r="2129">
          <cell r="H2129" t="str">
            <v/>
          </cell>
        </row>
        <row r="2130">
          <cell r="H2130" t="str">
            <v/>
          </cell>
        </row>
        <row r="2131">
          <cell r="H2131" t="str">
            <v/>
          </cell>
        </row>
        <row r="2132">
          <cell r="H2132" t="str">
            <v/>
          </cell>
        </row>
        <row r="2133">
          <cell r="H2133" t="str">
            <v/>
          </cell>
        </row>
        <row r="2134">
          <cell r="H2134" t="str">
            <v/>
          </cell>
        </row>
        <row r="2135">
          <cell r="H2135" t="str">
            <v/>
          </cell>
        </row>
        <row r="2136">
          <cell r="H2136" t="str">
            <v/>
          </cell>
        </row>
        <row r="2137">
          <cell r="H2137" t="str">
            <v/>
          </cell>
        </row>
        <row r="2138">
          <cell r="H2138" t="str">
            <v/>
          </cell>
        </row>
        <row r="2139">
          <cell r="H2139" t="str">
            <v/>
          </cell>
        </row>
        <row r="2140">
          <cell r="H2140" t="str">
            <v/>
          </cell>
        </row>
        <row r="2141">
          <cell r="H2141" t="str">
            <v/>
          </cell>
        </row>
        <row r="2142">
          <cell r="H2142" t="str">
            <v/>
          </cell>
        </row>
        <row r="2143">
          <cell r="H2143" t="str">
            <v/>
          </cell>
        </row>
        <row r="2144">
          <cell r="H2144" t="str">
            <v/>
          </cell>
        </row>
        <row r="2145">
          <cell r="H2145" t="str">
            <v/>
          </cell>
        </row>
        <row r="2146">
          <cell r="H2146" t="str">
            <v/>
          </cell>
        </row>
        <row r="2147">
          <cell r="H2147" t="str">
            <v/>
          </cell>
        </row>
        <row r="2148">
          <cell r="H2148" t="str">
            <v/>
          </cell>
        </row>
        <row r="2149">
          <cell r="H2149" t="str">
            <v/>
          </cell>
        </row>
        <row r="2150">
          <cell r="H2150" t="str">
            <v/>
          </cell>
        </row>
        <row r="2151">
          <cell r="H2151" t="str">
            <v/>
          </cell>
        </row>
        <row r="2152">
          <cell r="H2152" t="str">
            <v/>
          </cell>
        </row>
        <row r="2153">
          <cell r="H2153" t="str">
            <v/>
          </cell>
        </row>
        <row r="2154">
          <cell r="H2154" t="str">
            <v/>
          </cell>
        </row>
        <row r="2155">
          <cell r="H2155" t="str">
            <v/>
          </cell>
        </row>
        <row r="2156">
          <cell r="H2156" t="str">
            <v/>
          </cell>
        </row>
        <row r="2157">
          <cell r="H2157" t="str">
            <v/>
          </cell>
        </row>
        <row r="2158">
          <cell r="H2158" t="str">
            <v/>
          </cell>
        </row>
        <row r="2159">
          <cell r="H2159" t="str">
            <v/>
          </cell>
        </row>
        <row r="2160">
          <cell r="H2160" t="str">
            <v/>
          </cell>
        </row>
        <row r="2161">
          <cell r="H2161" t="str">
            <v/>
          </cell>
        </row>
        <row r="2162">
          <cell r="H2162" t="str">
            <v/>
          </cell>
        </row>
        <row r="2163">
          <cell r="H2163" t="str">
            <v/>
          </cell>
        </row>
        <row r="2164">
          <cell r="H2164" t="str">
            <v/>
          </cell>
        </row>
        <row r="2165">
          <cell r="H2165" t="str">
            <v/>
          </cell>
        </row>
        <row r="2166">
          <cell r="H2166" t="str">
            <v/>
          </cell>
        </row>
        <row r="2167">
          <cell r="H2167" t="str">
            <v/>
          </cell>
        </row>
        <row r="2168">
          <cell r="H2168" t="str">
            <v/>
          </cell>
        </row>
        <row r="2169">
          <cell r="H2169" t="str">
            <v/>
          </cell>
        </row>
        <row r="2170">
          <cell r="H2170" t="str">
            <v/>
          </cell>
        </row>
        <row r="2171">
          <cell r="H2171" t="str">
            <v/>
          </cell>
        </row>
        <row r="2172">
          <cell r="H2172" t="str">
            <v/>
          </cell>
        </row>
        <row r="2173">
          <cell r="H2173" t="str">
            <v/>
          </cell>
        </row>
        <row r="2174">
          <cell r="H2174" t="str">
            <v/>
          </cell>
        </row>
        <row r="2175">
          <cell r="H2175" t="str">
            <v/>
          </cell>
        </row>
        <row r="2176">
          <cell r="H2176" t="str">
            <v/>
          </cell>
        </row>
        <row r="2177">
          <cell r="H2177" t="str">
            <v/>
          </cell>
        </row>
        <row r="2178">
          <cell r="H2178" t="str">
            <v/>
          </cell>
        </row>
        <row r="2179">
          <cell r="H2179" t="str">
            <v/>
          </cell>
        </row>
        <row r="2180">
          <cell r="H2180" t="str">
            <v/>
          </cell>
        </row>
        <row r="2181">
          <cell r="H2181" t="str">
            <v/>
          </cell>
        </row>
        <row r="2182">
          <cell r="H2182" t="str">
            <v/>
          </cell>
        </row>
        <row r="2183">
          <cell r="H2183" t="str">
            <v/>
          </cell>
        </row>
        <row r="2184">
          <cell r="H2184" t="str">
            <v/>
          </cell>
        </row>
        <row r="2185">
          <cell r="H2185" t="str">
            <v/>
          </cell>
        </row>
        <row r="2186">
          <cell r="H2186" t="str">
            <v/>
          </cell>
        </row>
        <row r="2187">
          <cell r="H2187" t="str">
            <v/>
          </cell>
        </row>
        <row r="2188">
          <cell r="H2188" t="str">
            <v/>
          </cell>
        </row>
        <row r="2189">
          <cell r="H2189" t="str">
            <v/>
          </cell>
        </row>
        <row r="2190">
          <cell r="H2190" t="str">
            <v/>
          </cell>
        </row>
        <row r="2191">
          <cell r="H2191" t="str">
            <v/>
          </cell>
        </row>
        <row r="2192">
          <cell r="H2192" t="str">
            <v/>
          </cell>
        </row>
        <row r="2193">
          <cell r="H2193" t="str">
            <v/>
          </cell>
        </row>
        <row r="2194">
          <cell r="H2194" t="str">
            <v/>
          </cell>
        </row>
        <row r="2195">
          <cell r="H2195" t="str">
            <v/>
          </cell>
        </row>
        <row r="2196">
          <cell r="H2196" t="str">
            <v/>
          </cell>
        </row>
        <row r="2197">
          <cell r="H2197" t="str">
            <v/>
          </cell>
        </row>
        <row r="2198">
          <cell r="H2198" t="str">
            <v/>
          </cell>
        </row>
        <row r="2199">
          <cell r="H2199" t="str">
            <v/>
          </cell>
        </row>
        <row r="2200">
          <cell r="H2200" t="str">
            <v/>
          </cell>
        </row>
        <row r="2201">
          <cell r="H2201" t="str">
            <v/>
          </cell>
        </row>
        <row r="2202">
          <cell r="H2202" t="str">
            <v/>
          </cell>
        </row>
        <row r="2203">
          <cell r="H2203" t="str">
            <v/>
          </cell>
        </row>
        <row r="2204">
          <cell r="H2204" t="str">
            <v/>
          </cell>
        </row>
        <row r="2205">
          <cell r="H2205" t="str">
            <v/>
          </cell>
        </row>
        <row r="2206">
          <cell r="H2206" t="str">
            <v/>
          </cell>
        </row>
        <row r="2207">
          <cell r="H2207" t="str">
            <v/>
          </cell>
        </row>
        <row r="2208">
          <cell r="H2208" t="str">
            <v/>
          </cell>
        </row>
        <row r="2209">
          <cell r="H2209" t="str">
            <v/>
          </cell>
        </row>
        <row r="2210">
          <cell r="H2210" t="str">
            <v/>
          </cell>
        </row>
        <row r="2211">
          <cell r="H2211" t="str">
            <v/>
          </cell>
        </row>
        <row r="2212">
          <cell r="H2212" t="str">
            <v/>
          </cell>
        </row>
        <row r="2213">
          <cell r="H2213" t="str">
            <v/>
          </cell>
        </row>
        <row r="2214">
          <cell r="H2214" t="str">
            <v/>
          </cell>
        </row>
        <row r="2215">
          <cell r="H2215" t="str">
            <v/>
          </cell>
        </row>
        <row r="2216">
          <cell r="H2216" t="str">
            <v/>
          </cell>
        </row>
        <row r="2217">
          <cell r="H2217" t="str">
            <v/>
          </cell>
        </row>
        <row r="2218">
          <cell r="H2218" t="str">
            <v/>
          </cell>
        </row>
        <row r="2219">
          <cell r="H2219" t="str">
            <v/>
          </cell>
        </row>
        <row r="2220">
          <cell r="H2220" t="str">
            <v/>
          </cell>
        </row>
        <row r="2221">
          <cell r="H2221" t="str">
            <v/>
          </cell>
        </row>
        <row r="2222">
          <cell r="H2222" t="str">
            <v/>
          </cell>
        </row>
        <row r="2223">
          <cell r="H2223" t="str">
            <v/>
          </cell>
        </row>
        <row r="2224">
          <cell r="H2224" t="str">
            <v/>
          </cell>
        </row>
        <row r="2225">
          <cell r="H2225" t="str">
            <v/>
          </cell>
        </row>
        <row r="2226">
          <cell r="H2226" t="str">
            <v/>
          </cell>
        </row>
        <row r="2227">
          <cell r="H2227" t="str">
            <v/>
          </cell>
        </row>
        <row r="2228">
          <cell r="H2228" t="str">
            <v/>
          </cell>
        </row>
        <row r="2229">
          <cell r="H2229" t="str">
            <v/>
          </cell>
        </row>
        <row r="2230">
          <cell r="H2230" t="str">
            <v/>
          </cell>
        </row>
        <row r="2231">
          <cell r="H2231" t="str">
            <v/>
          </cell>
        </row>
        <row r="2232">
          <cell r="H2232" t="str">
            <v/>
          </cell>
        </row>
        <row r="2233">
          <cell r="H2233" t="str">
            <v/>
          </cell>
        </row>
        <row r="2234">
          <cell r="H2234" t="str">
            <v/>
          </cell>
        </row>
        <row r="2235">
          <cell r="H2235" t="str">
            <v/>
          </cell>
        </row>
        <row r="2236">
          <cell r="H2236" t="str">
            <v/>
          </cell>
        </row>
        <row r="2237">
          <cell r="H2237" t="str">
            <v/>
          </cell>
        </row>
        <row r="2238">
          <cell r="H2238" t="str">
            <v/>
          </cell>
        </row>
        <row r="2239">
          <cell r="H2239" t="str">
            <v/>
          </cell>
        </row>
        <row r="2240">
          <cell r="H2240" t="str">
            <v/>
          </cell>
        </row>
        <row r="2241">
          <cell r="H2241" t="str">
            <v/>
          </cell>
        </row>
        <row r="2242">
          <cell r="H2242" t="str">
            <v/>
          </cell>
        </row>
        <row r="2243">
          <cell r="H2243" t="str">
            <v/>
          </cell>
        </row>
        <row r="2244">
          <cell r="H2244" t="str">
            <v/>
          </cell>
        </row>
        <row r="2245">
          <cell r="H2245" t="str">
            <v/>
          </cell>
        </row>
        <row r="2246">
          <cell r="H2246" t="str">
            <v/>
          </cell>
        </row>
        <row r="2247">
          <cell r="H2247" t="str">
            <v/>
          </cell>
        </row>
        <row r="2248">
          <cell r="H2248" t="str">
            <v/>
          </cell>
        </row>
        <row r="2249">
          <cell r="H2249" t="str">
            <v/>
          </cell>
        </row>
        <row r="2250">
          <cell r="H2250" t="str">
            <v/>
          </cell>
        </row>
        <row r="2251">
          <cell r="H2251" t="str">
            <v/>
          </cell>
        </row>
        <row r="2252">
          <cell r="H2252" t="str">
            <v/>
          </cell>
        </row>
        <row r="2253">
          <cell r="H2253" t="str">
            <v/>
          </cell>
        </row>
        <row r="2254">
          <cell r="H2254" t="str">
            <v/>
          </cell>
        </row>
        <row r="2255">
          <cell r="H2255" t="str">
            <v/>
          </cell>
        </row>
        <row r="2256">
          <cell r="H2256" t="str">
            <v/>
          </cell>
        </row>
        <row r="2257">
          <cell r="H2257" t="str">
            <v/>
          </cell>
        </row>
        <row r="2258">
          <cell r="H2258" t="str">
            <v/>
          </cell>
        </row>
        <row r="2259">
          <cell r="H2259" t="str">
            <v/>
          </cell>
        </row>
        <row r="2260">
          <cell r="H2260" t="str">
            <v/>
          </cell>
        </row>
        <row r="2261">
          <cell r="H2261" t="str">
            <v/>
          </cell>
        </row>
        <row r="2262">
          <cell r="H2262" t="str">
            <v/>
          </cell>
        </row>
        <row r="2263">
          <cell r="H2263" t="str">
            <v/>
          </cell>
        </row>
        <row r="2264">
          <cell r="H2264" t="str">
            <v/>
          </cell>
        </row>
        <row r="2265">
          <cell r="H2265" t="str">
            <v/>
          </cell>
        </row>
        <row r="2266">
          <cell r="H2266" t="str">
            <v/>
          </cell>
        </row>
        <row r="2267">
          <cell r="H2267" t="str">
            <v/>
          </cell>
        </row>
        <row r="2268">
          <cell r="H2268" t="str">
            <v/>
          </cell>
        </row>
        <row r="2269">
          <cell r="H2269" t="str">
            <v/>
          </cell>
        </row>
        <row r="2270">
          <cell r="H2270" t="str">
            <v/>
          </cell>
        </row>
        <row r="2271">
          <cell r="H2271" t="str">
            <v/>
          </cell>
        </row>
        <row r="2272">
          <cell r="H2272" t="str">
            <v/>
          </cell>
        </row>
        <row r="2273">
          <cell r="H2273" t="str">
            <v/>
          </cell>
        </row>
        <row r="2274">
          <cell r="H2274" t="str">
            <v/>
          </cell>
        </row>
        <row r="2275">
          <cell r="H2275" t="str">
            <v/>
          </cell>
        </row>
        <row r="2276">
          <cell r="H2276" t="str">
            <v/>
          </cell>
        </row>
        <row r="2277">
          <cell r="H2277" t="str">
            <v/>
          </cell>
        </row>
        <row r="2278">
          <cell r="H2278" t="str">
            <v/>
          </cell>
        </row>
        <row r="2279">
          <cell r="H2279" t="str">
            <v/>
          </cell>
        </row>
        <row r="2280">
          <cell r="H2280" t="str">
            <v/>
          </cell>
        </row>
        <row r="2281">
          <cell r="H2281" t="str">
            <v/>
          </cell>
        </row>
        <row r="2282">
          <cell r="H2282" t="str">
            <v/>
          </cell>
        </row>
        <row r="2283">
          <cell r="H2283" t="str">
            <v/>
          </cell>
        </row>
        <row r="2284">
          <cell r="H2284" t="str">
            <v/>
          </cell>
        </row>
        <row r="2285">
          <cell r="H2285" t="str">
            <v/>
          </cell>
        </row>
        <row r="2286">
          <cell r="H2286" t="str">
            <v/>
          </cell>
        </row>
        <row r="2287">
          <cell r="H2287" t="str">
            <v/>
          </cell>
        </row>
        <row r="2288">
          <cell r="H2288" t="str">
            <v/>
          </cell>
        </row>
        <row r="2289">
          <cell r="H2289" t="str">
            <v/>
          </cell>
        </row>
        <row r="2290">
          <cell r="H2290" t="str">
            <v/>
          </cell>
        </row>
        <row r="2291">
          <cell r="H2291" t="str">
            <v/>
          </cell>
        </row>
        <row r="2292">
          <cell r="H2292" t="str">
            <v/>
          </cell>
        </row>
        <row r="2293">
          <cell r="H2293" t="str">
            <v/>
          </cell>
        </row>
        <row r="2294">
          <cell r="H2294" t="str">
            <v/>
          </cell>
        </row>
        <row r="2295">
          <cell r="H2295" t="str">
            <v/>
          </cell>
        </row>
        <row r="2296">
          <cell r="H2296" t="str">
            <v/>
          </cell>
        </row>
        <row r="2297">
          <cell r="H2297" t="str">
            <v/>
          </cell>
        </row>
        <row r="2298">
          <cell r="H2298" t="str">
            <v/>
          </cell>
        </row>
        <row r="2299">
          <cell r="H2299" t="str">
            <v/>
          </cell>
        </row>
        <row r="2300">
          <cell r="H2300" t="str">
            <v/>
          </cell>
        </row>
        <row r="2301">
          <cell r="H2301" t="str">
            <v/>
          </cell>
        </row>
        <row r="2302">
          <cell r="H2302" t="str">
            <v/>
          </cell>
        </row>
        <row r="2303">
          <cell r="H2303" t="str">
            <v/>
          </cell>
        </row>
        <row r="2304">
          <cell r="H2304" t="str">
            <v/>
          </cell>
        </row>
        <row r="2305">
          <cell r="H2305" t="str">
            <v/>
          </cell>
        </row>
        <row r="2306">
          <cell r="H2306" t="str">
            <v/>
          </cell>
        </row>
        <row r="2307">
          <cell r="H2307" t="str">
            <v/>
          </cell>
        </row>
        <row r="2308">
          <cell r="H2308" t="str">
            <v/>
          </cell>
        </row>
        <row r="2309">
          <cell r="H2309" t="str">
            <v/>
          </cell>
        </row>
        <row r="2310">
          <cell r="H2310" t="str">
            <v/>
          </cell>
        </row>
        <row r="2311">
          <cell r="H2311" t="str">
            <v/>
          </cell>
        </row>
        <row r="2312">
          <cell r="H2312" t="str">
            <v/>
          </cell>
        </row>
        <row r="2313">
          <cell r="H2313" t="str">
            <v/>
          </cell>
        </row>
        <row r="2314">
          <cell r="H2314" t="str">
            <v/>
          </cell>
        </row>
        <row r="2315">
          <cell r="H2315" t="str">
            <v/>
          </cell>
        </row>
        <row r="2316">
          <cell r="H2316" t="str">
            <v/>
          </cell>
        </row>
        <row r="2317">
          <cell r="H2317" t="str">
            <v/>
          </cell>
        </row>
        <row r="2318">
          <cell r="H2318" t="str">
            <v/>
          </cell>
        </row>
        <row r="2319">
          <cell r="H2319" t="str">
            <v/>
          </cell>
        </row>
        <row r="2320">
          <cell r="H2320" t="str">
            <v/>
          </cell>
        </row>
        <row r="2321">
          <cell r="H2321" t="str">
            <v/>
          </cell>
        </row>
        <row r="2322">
          <cell r="H2322" t="str">
            <v/>
          </cell>
        </row>
        <row r="2323">
          <cell r="H2323" t="str">
            <v/>
          </cell>
        </row>
        <row r="2324">
          <cell r="H2324" t="str">
            <v/>
          </cell>
        </row>
        <row r="2325">
          <cell r="H2325" t="str">
            <v/>
          </cell>
        </row>
        <row r="2326">
          <cell r="H2326" t="str">
            <v/>
          </cell>
        </row>
        <row r="2327">
          <cell r="H2327" t="str">
            <v/>
          </cell>
        </row>
        <row r="2328">
          <cell r="H2328" t="str">
            <v/>
          </cell>
        </row>
        <row r="2329">
          <cell r="H2329" t="str">
            <v/>
          </cell>
        </row>
        <row r="2330">
          <cell r="H2330" t="str">
            <v/>
          </cell>
        </row>
        <row r="2331">
          <cell r="H2331" t="str">
            <v/>
          </cell>
        </row>
        <row r="2332">
          <cell r="H2332" t="str">
            <v/>
          </cell>
        </row>
        <row r="2333">
          <cell r="H2333" t="str">
            <v/>
          </cell>
        </row>
        <row r="2334">
          <cell r="H2334" t="str">
            <v/>
          </cell>
        </row>
        <row r="2335">
          <cell r="H2335" t="str">
            <v/>
          </cell>
        </row>
        <row r="2336">
          <cell r="H2336" t="str">
            <v/>
          </cell>
        </row>
        <row r="2337">
          <cell r="H2337" t="str">
            <v/>
          </cell>
        </row>
        <row r="2338">
          <cell r="H2338" t="str">
            <v/>
          </cell>
        </row>
        <row r="2339">
          <cell r="H2339" t="str">
            <v/>
          </cell>
        </row>
        <row r="2340">
          <cell r="H2340" t="str">
            <v/>
          </cell>
        </row>
        <row r="2341">
          <cell r="H2341" t="str">
            <v/>
          </cell>
        </row>
        <row r="2342">
          <cell r="H2342" t="str">
            <v/>
          </cell>
        </row>
        <row r="2343">
          <cell r="H2343" t="str">
            <v/>
          </cell>
        </row>
        <row r="2344">
          <cell r="H2344" t="str">
            <v/>
          </cell>
        </row>
        <row r="2345">
          <cell r="H2345" t="str">
            <v/>
          </cell>
        </row>
        <row r="2346">
          <cell r="H2346" t="str">
            <v/>
          </cell>
        </row>
        <row r="2347">
          <cell r="H2347" t="str">
            <v/>
          </cell>
        </row>
        <row r="2348">
          <cell r="H2348" t="str">
            <v/>
          </cell>
        </row>
        <row r="2349">
          <cell r="H2349" t="str">
            <v/>
          </cell>
        </row>
        <row r="2350">
          <cell r="H2350" t="str">
            <v/>
          </cell>
        </row>
        <row r="2351">
          <cell r="H2351" t="str">
            <v/>
          </cell>
        </row>
        <row r="2352">
          <cell r="H2352" t="str">
            <v/>
          </cell>
        </row>
        <row r="2353">
          <cell r="H2353" t="str">
            <v/>
          </cell>
        </row>
        <row r="2354">
          <cell r="H2354" t="str">
            <v/>
          </cell>
        </row>
        <row r="2355">
          <cell r="H2355" t="str">
            <v/>
          </cell>
        </row>
        <row r="2356">
          <cell r="H2356" t="str">
            <v/>
          </cell>
        </row>
        <row r="2357">
          <cell r="H2357" t="str">
            <v/>
          </cell>
        </row>
        <row r="2358">
          <cell r="H2358" t="str">
            <v/>
          </cell>
        </row>
        <row r="2359">
          <cell r="H2359" t="str">
            <v/>
          </cell>
        </row>
        <row r="2360">
          <cell r="H2360" t="str">
            <v/>
          </cell>
        </row>
        <row r="2361">
          <cell r="H2361" t="str">
            <v/>
          </cell>
        </row>
        <row r="2362">
          <cell r="H2362" t="str">
            <v/>
          </cell>
        </row>
        <row r="2363">
          <cell r="H2363" t="str">
            <v/>
          </cell>
        </row>
        <row r="2364">
          <cell r="H2364" t="str">
            <v/>
          </cell>
        </row>
        <row r="2365">
          <cell r="H2365" t="str">
            <v/>
          </cell>
        </row>
        <row r="2366">
          <cell r="H2366" t="str">
            <v/>
          </cell>
        </row>
        <row r="2367">
          <cell r="H2367" t="str">
            <v/>
          </cell>
        </row>
        <row r="2368">
          <cell r="H2368" t="str">
            <v/>
          </cell>
        </row>
        <row r="2369">
          <cell r="H2369" t="str">
            <v/>
          </cell>
        </row>
        <row r="2370">
          <cell r="H2370" t="str">
            <v/>
          </cell>
        </row>
        <row r="2371">
          <cell r="H2371" t="str">
            <v/>
          </cell>
        </row>
        <row r="2372">
          <cell r="H2372" t="str">
            <v/>
          </cell>
        </row>
        <row r="2373">
          <cell r="H2373" t="str">
            <v/>
          </cell>
        </row>
        <row r="2374">
          <cell r="H2374" t="str">
            <v/>
          </cell>
        </row>
        <row r="2375">
          <cell r="H2375" t="str">
            <v/>
          </cell>
        </row>
        <row r="2376">
          <cell r="H2376" t="str">
            <v/>
          </cell>
        </row>
        <row r="2377">
          <cell r="H2377" t="str">
            <v/>
          </cell>
        </row>
        <row r="2378">
          <cell r="H2378" t="str">
            <v/>
          </cell>
        </row>
        <row r="2379">
          <cell r="H2379" t="str">
            <v/>
          </cell>
        </row>
        <row r="2380">
          <cell r="H2380" t="str">
            <v/>
          </cell>
        </row>
        <row r="2381">
          <cell r="H2381" t="str">
            <v/>
          </cell>
        </row>
        <row r="2382">
          <cell r="H2382" t="str">
            <v/>
          </cell>
        </row>
        <row r="2383">
          <cell r="H2383" t="str">
            <v/>
          </cell>
        </row>
        <row r="2384">
          <cell r="H2384" t="str">
            <v/>
          </cell>
        </row>
        <row r="2385">
          <cell r="H2385" t="str">
            <v/>
          </cell>
        </row>
        <row r="2386">
          <cell r="H2386" t="str">
            <v/>
          </cell>
        </row>
        <row r="2387">
          <cell r="H2387" t="str">
            <v/>
          </cell>
        </row>
        <row r="2388">
          <cell r="H2388" t="str">
            <v/>
          </cell>
        </row>
        <row r="2389">
          <cell r="H2389" t="str">
            <v/>
          </cell>
        </row>
        <row r="2390">
          <cell r="H2390" t="str">
            <v/>
          </cell>
        </row>
        <row r="2391">
          <cell r="H2391" t="str">
            <v/>
          </cell>
        </row>
        <row r="2392">
          <cell r="H2392" t="str">
            <v/>
          </cell>
        </row>
        <row r="2393">
          <cell r="H2393" t="str">
            <v/>
          </cell>
        </row>
        <row r="2394">
          <cell r="H2394" t="str">
            <v/>
          </cell>
        </row>
        <row r="2395">
          <cell r="H2395" t="str">
            <v/>
          </cell>
        </row>
        <row r="2396">
          <cell r="H2396" t="str">
            <v/>
          </cell>
        </row>
        <row r="2397">
          <cell r="H2397" t="str">
            <v/>
          </cell>
        </row>
        <row r="2398">
          <cell r="H2398" t="str">
            <v/>
          </cell>
        </row>
        <row r="2399">
          <cell r="H2399" t="str">
            <v/>
          </cell>
        </row>
        <row r="2400">
          <cell r="H2400" t="str">
            <v/>
          </cell>
        </row>
        <row r="2401">
          <cell r="H2401" t="str">
            <v/>
          </cell>
        </row>
        <row r="2402">
          <cell r="H2402" t="str">
            <v/>
          </cell>
        </row>
        <row r="2403">
          <cell r="H2403" t="str">
            <v/>
          </cell>
        </row>
        <row r="2404">
          <cell r="H2404" t="str">
            <v/>
          </cell>
        </row>
        <row r="2405">
          <cell r="H2405" t="str">
            <v/>
          </cell>
        </row>
        <row r="2406">
          <cell r="H2406" t="str">
            <v/>
          </cell>
        </row>
        <row r="2407">
          <cell r="H2407" t="str">
            <v/>
          </cell>
        </row>
        <row r="2408">
          <cell r="H2408" t="str">
            <v/>
          </cell>
        </row>
        <row r="2409">
          <cell r="H2409" t="str">
            <v/>
          </cell>
        </row>
        <row r="2410">
          <cell r="H2410" t="str">
            <v/>
          </cell>
        </row>
        <row r="2411">
          <cell r="H2411" t="str">
            <v/>
          </cell>
        </row>
        <row r="2412">
          <cell r="H2412" t="str">
            <v/>
          </cell>
        </row>
        <row r="2413">
          <cell r="H2413" t="str">
            <v/>
          </cell>
        </row>
        <row r="2414">
          <cell r="H2414" t="str">
            <v/>
          </cell>
        </row>
        <row r="2415">
          <cell r="H2415" t="str">
            <v/>
          </cell>
        </row>
        <row r="2416">
          <cell r="H2416" t="str">
            <v/>
          </cell>
        </row>
        <row r="2417">
          <cell r="H2417" t="str">
            <v/>
          </cell>
        </row>
        <row r="2418">
          <cell r="H2418" t="str">
            <v/>
          </cell>
        </row>
        <row r="2419">
          <cell r="H2419" t="str">
            <v/>
          </cell>
        </row>
        <row r="2420">
          <cell r="H2420" t="str">
            <v/>
          </cell>
        </row>
        <row r="2421">
          <cell r="H2421" t="str">
            <v/>
          </cell>
        </row>
        <row r="2422">
          <cell r="H2422" t="str">
            <v/>
          </cell>
        </row>
        <row r="2423">
          <cell r="H2423" t="str">
            <v/>
          </cell>
        </row>
        <row r="2424">
          <cell r="H2424" t="str">
            <v/>
          </cell>
        </row>
        <row r="2425">
          <cell r="H2425" t="str">
            <v/>
          </cell>
        </row>
        <row r="2426">
          <cell r="H2426" t="str">
            <v/>
          </cell>
        </row>
        <row r="2427">
          <cell r="H2427" t="str">
            <v/>
          </cell>
        </row>
        <row r="2428">
          <cell r="H2428" t="str">
            <v/>
          </cell>
        </row>
        <row r="2429">
          <cell r="H2429" t="str">
            <v/>
          </cell>
        </row>
        <row r="2430">
          <cell r="H2430" t="str">
            <v/>
          </cell>
        </row>
        <row r="2431">
          <cell r="H2431" t="str">
            <v/>
          </cell>
        </row>
        <row r="2432">
          <cell r="H2432" t="str">
            <v/>
          </cell>
        </row>
        <row r="2433">
          <cell r="H2433" t="str">
            <v/>
          </cell>
        </row>
        <row r="2434">
          <cell r="H2434" t="str">
            <v/>
          </cell>
        </row>
        <row r="2435">
          <cell r="H2435" t="str">
            <v/>
          </cell>
        </row>
        <row r="2436">
          <cell r="H2436" t="str">
            <v/>
          </cell>
        </row>
        <row r="2437">
          <cell r="H2437" t="str">
            <v/>
          </cell>
        </row>
        <row r="2438">
          <cell r="H2438" t="str">
            <v/>
          </cell>
        </row>
        <row r="2439">
          <cell r="H2439" t="str">
            <v/>
          </cell>
        </row>
        <row r="2440">
          <cell r="H2440" t="str">
            <v/>
          </cell>
        </row>
        <row r="2441">
          <cell r="H2441" t="str">
            <v/>
          </cell>
        </row>
        <row r="2442">
          <cell r="H2442" t="str">
            <v/>
          </cell>
        </row>
        <row r="2443">
          <cell r="H2443" t="str">
            <v/>
          </cell>
        </row>
        <row r="2444">
          <cell r="H2444" t="str">
            <v/>
          </cell>
        </row>
        <row r="2445">
          <cell r="H2445" t="str">
            <v/>
          </cell>
        </row>
        <row r="2446">
          <cell r="H2446" t="str">
            <v/>
          </cell>
        </row>
        <row r="2447">
          <cell r="H2447" t="str">
            <v/>
          </cell>
        </row>
        <row r="2448">
          <cell r="H2448" t="str">
            <v/>
          </cell>
        </row>
        <row r="2449">
          <cell r="H2449" t="str">
            <v/>
          </cell>
        </row>
        <row r="2450">
          <cell r="H2450" t="str">
            <v/>
          </cell>
        </row>
        <row r="2451">
          <cell r="H2451" t="str">
            <v/>
          </cell>
        </row>
        <row r="2452">
          <cell r="H2452" t="str">
            <v/>
          </cell>
        </row>
        <row r="2453">
          <cell r="H2453" t="str">
            <v/>
          </cell>
        </row>
        <row r="2454">
          <cell r="H2454" t="str">
            <v/>
          </cell>
        </row>
        <row r="2455">
          <cell r="H2455" t="str">
            <v/>
          </cell>
        </row>
        <row r="2456">
          <cell r="H2456" t="str">
            <v/>
          </cell>
        </row>
        <row r="2457">
          <cell r="H2457" t="str">
            <v/>
          </cell>
        </row>
        <row r="2458">
          <cell r="H2458" t="str">
            <v/>
          </cell>
        </row>
        <row r="2459">
          <cell r="H2459" t="str">
            <v/>
          </cell>
        </row>
        <row r="2460">
          <cell r="H2460" t="str">
            <v/>
          </cell>
        </row>
        <row r="2461">
          <cell r="H2461" t="str">
            <v/>
          </cell>
        </row>
        <row r="2462">
          <cell r="H2462" t="str">
            <v/>
          </cell>
        </row>
        <row r="2463">
          <cell r="H2463" t="str">
            <v/>
          </cell>
        </row>
        <row r="2464">
          <cell r="H2464" t="str">
            <v/>
          </cell>
        </row>
        <row r="2465">
          <cell r="H2465" t="str">
            <v/>
          </cell>
        </row>
        <row r="2466">
          <cell r="H2466" t="str">
            <v/>
          </cell>
        </row>
        <row r="2467">
          <cell r="H2467" t="str">
            <v/>
          </cell>
        </row>
        <row r="2468">
          <cell r="H2468" t="str">
            <v/>
          </cell>
        </row>
        <row r="2469">
          <cell r="H2469" t="str">
            <v/>
          </cell>
        </row>
        <row r="2470">
          <cell r="H2470" t="str">
            <v/>
          </cell>
        </row>
        <row r="2471">
          <cell r="H2471" t="str">
            <v/>
          </cell>
        </row>
        <row r="2472">
          <cell r="H2472" t="str">
            <v/>
          </cell>
        </row>
        <row r="2473">
          <cell r="H2473" t="str">
            <v/>
          </cell>
        </row>
        <row r="2474">
          <cell r="H2474" t="str">
            <v/>
          </cell>
        </row>
        <row r="2475">
          <cell r="H2475" t="str">
            <v/>
          </cell>
        </row>
        <row r="2476">
          <cell r="H2476" t="str">
            <v/>
          </cell>
        </row>
        <row r="2477">
          <cell r="H2477" t="str">
            <v/>
          </cell>
        </row>
        <row r="2478">
          <cell r="H2478" t="str">
            <v/>
          </cell>
        </row>
        <row r="2479">
          <cell r="H2479" t="str">
            <v/>
          </cell>
        </row>
        <row r="2480">
          <cell r="H2480" t="str">
            <v/>
          </cell>
        </row>
        <row r="2481">
          <cell r="H2481" t="str">
            <v/>
          </cell>
        </row>
        <row r="2482">
          <cell r="H2482" t="str">
            <v/>
          </cell>
        </row>
        <row r="2483">
          <cell r="H2483" t="str">
            <v/>
          </cell>
        </row>
        <row r="2484">
          <cell r="H2484" t="str">
            <v/>
          </cell>
        </row>
        <row r="2485">
          <cell r="H2485" t="str">
            <v/>
          </cell>
        </row>
        <row r="2486">
          <cell r="H2486" t="str">
            <v/>
          </cell>
        </row>
        <row r="2487">
          <cell r="H2487" t="str">
            <v/>
          </cell>
        </row>
        <row r="2488">
          <cell r="H2488" t="str">
            <v/>
          </cell>
        </row>
        <row r="2489">
          <cell r="H2489" t="str">
            <v/>
          </cell>
        </row>
        <row r="2490">
          <cell r="H2490" t="str">
            <v/>
          </cell>
        </row>
        <row r="2491">
          <cell r="H2491" t="str">
            <v/>
          </cell>
        </row>
        <row r="2492">
          <cell r="H2492" t="str">
            <v/>
          </cell>
        </row>
        <row r="2493">
          <cell r="H2493" t="str">
            <v/>
          </cell>
        </row>
        <row r="2494">
          <cell r="H2494" t="str">
            <v/>
          </cell>
        </row>
        <row r="2495">
          <cell r="H2495" t="str">
            <v/>
          </cell>
        </row>
        <row r="2496">
          <cell r="H2496" t="str">
            <v/>
          </cell>
        </row>
        <row r="2497">
          <cell r="H2497" t="str">
            <v/>
          </cell>
        </row>
        <row r="2498">
          <cell r="H2498" t="str">
            <v/>
          </cell>
        </row>
        <row r="2499">
          <cell r="H2499" t="str">
            <v/>
          </cell>
        </row>
        <row r="2500">
          <cell r="H2500" t="str">
            <v/>
          </cell>
        </row>
        <row r="2501">
          <cell r="H2501" t="str">
            <v/>
          </cell>
        </row>
        <row r="2502">
          <cell r="H2502" t="str">
            <v/>
          </cell>
        </row>
        <row r="2503">
          <cell r="H2503" t="str">
            <v/>
          </cell>
        </row>
        <row r="2504">
          <cell r="H2504" t="str">
            <v/>
          </cell>
        </row>
        <row r="2505">
          <cell r="H2505" t="str">
            <v/>
          </cell>
        </row>
        <row r="2506">
          <cell r="H2506" t="str">
            <v/>
          </cell>
        </row>
        <row r="2507">
          <cell r="H2507" t="str">
            <v/>
          </cell>
        </row>
        <row r="2508">
          <cell r="H2508" t="str">
            <v/>
          </cell>
        </row>
        <row r="2509">
          <cell r="H2509" t="str">
            <v/>
          </cell>
        </row>
        <row r="2510">
          <cell r="H2510" t="str">
            <v/>
          </cell>
        </row>
        <row r="2511">
          <cell r="H2511" t="str">
            <v/>
          </cell>
        </row>
        <row r="2512">
          <cell r="H2512" t="str">
            <v/>
          </cell>
        </row>
        <row r="2513">
          <cell r="H2513" t="str">
            <v/>
          </cell>
        </row>
        <row r="2514">
          <cell r="H2514" t="str">
            <v/>
          </cell>
        </row>
        <row r="2515">
          <cell r="H2515" t="str">
            <v/>
          </cell>
        </row>
        <row r="2516">
          <cell r="H2516" t="str">
            <v/>
          </cell>
        </row>
        <row r="2517">
          <cell r="H2517" t="str">
            <v/>
          </cell>
        </row>
        <row r="2518">
          <cell r="H2518" t="str">
            <v/>
          </cell>
        </row>
        <row r="2519">
          <cell r="H2519" t="str">
            <v/>
          </cell>
        </row>
        <row r="2520">
          <cell r="H2520" t="str">
            <v/>
          </cell>
        </row>
        <row r="2521">
          <cell r="H2521" t="str">
            <v/>
          </cell>
        </row>
        <row r="2522">
          <cell r="H2522" t="str">
            <v/>
          </cell>
        </row>
        <row r="2523">
          <cell r="H2523" t="str">
            <v/>
          </cell>
        </row>
        <row r="2524">
          <cell r="H2524" t="str">
            <v/>
          </cell>
        </row>
        <row r="2525">
          <cell r="H2525" t="str">
            <v/>
          </cell>
        </row>
        <row r="2526">
          <cell r="H2526" t="str">
            <v/>
          </cell>
        </row>
        <row r="2527">
          <cell r="H2527" t="str">
            <v/>
          </cell>
        </row>
        <row r="2528">
          <cell r="H2528" t="str">
            <v/>
          </cell>
        </row>
        <row r="2529">
          <cell r="H2529" t="str">
            <v/>
          </cell>
        </row>
        <row r="2530">
          <cell r="H2530" t="str">
            <v/>
          </cell>
        </row>
        <row r="2531">
          <cell r="H2531" t="str">
            <v/>
          </cell>
        </row>
        <row r="2532">
          <cell r="H2532" t="str">
            <v/>
          </cell>
        </row>
        <row r="2533">
          <cell r="H2533" t="str">
            <v/>
          </cell>
        </row>
        <row r="2534">
          <cell r="H2534" t="str">
            <v/>
          </cell>
        </row>
        <row r="2535">
          <cell r="H2535" t="str">
            <v/>
          </cell>
        </row>
        <row r="2536">
          <cell r="H2536" t="str">
            <v/>
          </cell>
        </row>
        <row r="2537">
          <cell r="H2537" t="str">
            <v/>
          </cell>
        </row>
        <row r="2538">
          <cell r="H2538" t="str">
            <v/>
          </cell>
        </row>
        <row r="2539">
          <cell r="H2539" t="str">
            <v/>
          </cell>
        </row>
        <row r="2540">
          <cell r="H2540" t="str">
            <v/>
          </cell>
        </row>
        <row r="2541">
          <cell r="H2541" t="str">
            <v/>
          </cell>
        </row>
        <row r="2542">
          <cell r="H2542" t="str">
            <v/>
          </cell>
        </row>
        <row r="2543">
          <cell r="H2543" t="str">
            <v/>
          </cell>
        </row>
        <row r="2544">
          <cell r="H2544" t="str">
            <v/>
          </cell>
        </row>
        <row r="2545">
          <cell r="H2545" t="str">
            <v/>
          </cell>
        </row>
        <row r="2546">
          <cell r="H2546" t="str">
            <v/>
          </cell>
        </row>
        <row r="2547">
          <cell r="H2547" t="str">
            <v/>
          </cell>
        </row>
        <row r="2548">
          <cell r="H2548" t="str">
            <v/>
          </cell>
        </row>
        <row r="2549">
          <cell r="H2549" t="str">
            <v/>
          </cell>
        </row>
        <row r="2550">
          <cell r="H2550" t="str">
            <v/>
          </cell>
        </row>
        <row r="2551">
          <cell r="H2551" t="str">
            <v/>
          </cell>
        </row>
        <row r="2552">
          <cell r="H2552" t="str">
            <v/>
          </cell>
        </row>
        <row r="2553">
          <cell r="H2553" t="str">
            <v/>
          </cell>
        </row>
        <row r="2554">
          <cell r="H2554" t="str">
            <v/>
          </cell>
        </row>
        <row r="2555">
          <cell r="H2555" t="str">
            <v/>
          </cell>
        </row>
        <row r="2556">
          <cell r="H2556" t="str">
            <v/>
          </cell>
        </row>
        <row r="2557">
          <cell r="H2557" t="str">
            <v/>
          </cell>
        </row>
        <row r="2558">
          <cell r="H2558" t="str">
            <v/>
          </cell>
        </row>
        <row r="2559">
          <cell r="H2559" t="str">
            <v/>
          </cell>
        </row>
        <row r="2560">
          <cell r="H2560" t="str">
            <v/>
          </cell>
        </row>
        <row r="2561">
          <cell r="H2561" t="str">
            <v/>
          </cell>
        </row>
        <row r="2562">
          <cell r="H2562" t="str">
            <v/>
          </cell>
        </row>
        <row r="2563">
          <cell r="H2563" t="str">
            <v/>
          </cell>
        </row>
        <row r="2564">
          <cell r="H2564" t="str">
            <v/>
          </cell>
        </row>
        <row r="2565">
          <cell r="H2565" t="str">
            <v/>
          </cell>
        </row>
        <row r="2566">
          <cell r="H2566" t="str">
            <v/>
          </cell>
        </row>
        <row r="2567">
          <cell r="H2567" t="str">
            <v/>
          </cell>
        </row>
        <row r="2568">
          <cell r="H2568" t="str">
            <v/>
          </cell>
        </row>
        <row r="2569">
          <cell r="H2569" t="str">
            <v/>
          </cell>
        </row>
        <row r="2570">
          <cell r="H2570" t="str">
            <v/>
          </cell>
        </row>
        <row r="2571">
          <cell r="H2571" t="str">
            <v/>
          </cell>
        </row>
        <row r="2572">
          <cell r="H2572" t="str">
            <v/>
          </cell>
        </row>
        <row r="2573">
          <cell r="H2573" t="str">
            <v/>
          </cell>
        </row>
        <row r="2574">
          <cell r="H2574" t="str">
            <v/>
          </cell>
        </row>
        <row r="2575">
          <cell r="H2575" t="str">
            <v/>
          </cell>
        </row>
        <row r="2576">
          <cell r="H2576" t="str">
            <v/>
          </cell>
        </row>
        <row r="2577">
          <cell r="H2577" t="str">
            <v/>
          </cell>
        </row>
        <row r="2578">
          <cell r="H2578" t="str">
            <v/>
          </cell>
        </row>
        <row r="2579">
          <cell r="H2579" t="str">
            <v/>
          </cell>
        </row>
        <row r="2580">
          <cell r="H2580" t="str">
            <v/>
          </cell>
        </row>
        <row r="2581">
          <cell r="H2581" t="str">
            <v/>
          </cell>
        </row>
        <row r="2582">
          <cell r="H2582" t="str">
            <v/>
          </cell>
        </row>
        <row r="2583">
          <cell r="H2583" t="str">
            <v/>
          </cell>
        </row>
        <row r="2584">
          <cell r="H2584" t="str">
            <v/>
          </cell>
        </row>
        <row r="2585">
          <cell r="H2585" t="str">
            <v/>
          </cell>
        </row>
        <row r="2586">
          <cell r="H2586" t="str">
            <v/>
          </cell>
        </row>
        <row r="2587">
          <cell r="H2587" t="str">
            <v/>
          </cell>
        </row>
        <row r="2588">
          <cell r="H2588" t="str">
            <v/>
          </cell>
        </row>
        <row r="2589">
          <cell r="H2589" t="str">
            <v/>
          </cell>
        </row>
        <row r="2590">
          <cell r="H2590" t="str">
            <v/>
          </cell>
        </row>
        <row r="2591">
          <cell r="H2591" t="str">
            <v/>
          </cell>
        </row>
        <row r="2592">
          <cell r="H2592" t="str">
            <v/>
          </cell>
        </row>
        <row r="2593">
          <cell r="H2593" t="str">
            <v/>
          </cell>
        </row>
        <row r="2594">
          <cell r="H2594" t="str">
            <v/>
          </cell>
        </row>
        <row r="2595">
          <cell r="H2595" t="str">
            <v/>
          </cell>
        </row>
        <row r="2596">
          <cell r="H2596" t="str">
            <v/>
          </cell>
        </row>
        <row r="2597">
          <cell r="H2597" t="str">
            <v/>
          </cell>
        </row>
        <row r="2598">
          <cell r="H2598" t="str">
            <v/>
          </cell>
        </row>
        <row r="2599">
          <cell r="H2599" t="str">
            <v/>
          </cell>
        </row>
        <row r="2600">
          <cell r="H2600" t="str">
            <v/>
          </cell>
        </row>
        <row r="2601">
          <cell r="H2601" t="str">
            <v/>
          </cell>
        </row>
        <row r="2602">
          <cell r="H2602" t="str">
            <v/>
          </cell>
        </row>
        <row r="2603">
          <cell r="H2603" t="str">
            <v/>
          </cell>
        </row>
        <row r="2604">
          <cell r="H2604" t="str">
            <v/>
          </cell>
        </row>
        <row r="2605">
          <cell r="H2605" t="str">
            <v/>
          </cell>
        </row>
        <row r="2606">
          <cell r="H2606" t="str">
            <v/>
          </cell>
        </row>
        <row r="2607">
          <cell r="H2607" t="str">
            <v/>
          </cell>
        </row>
        <row r="2608">
          <cell r="H2608" t="str">
            <v/>
          </cell>
        </row>
        <row r="2609">
          <cell r="H2609" t="str">
            <v/>
          </cell>
        </row>
        <row r="2610">
          <cell r="H2610" t="str">
            <v/>
          </cell>
        </row>
        <row r="2611">
          <cell r="H2611" t="str">
            <v/>
          </cell>
        </row>
        <row r="2612">
          <cell r="H2612" t="str">
            <v/>
          </cell>
        </row>
        <row r="2613">
          <cell r="H2613" t="str">
            <v/>
          </cell>
        </row>
        <row r="2614">
          <cell r="H2614" t="str">
            <v/>
          </cell>
        </row>
        <row r="2615">
          <cell r="H2615" t="str">
            <v/>
          </cell>
        </row>
        <row r="2616">
          <cell r="H2616" t="str">
            <v/>
          </cell>
        </row>
        <row r="2617">
          <cell r="H2617" t="str">
            <v/>
          </cell>
        </row>
        <row r="2618">
          <cell r="H2618" t="str">
            <v/>
          </cell>
        </row>
        <row r="2619">
          <cell r="H2619" t="str">
            <v/>
          </cell>
        </row>
        <row r="2620">
          <cell r="H2620" t="str">
            <v/>
          </cell>
        </row>
        <row r="2621">
          <cell r="H2621" t="str">
            <v/>
          </cell>
        </row>
        <row r="2622">
          <cell r="H2622" t="str">
            <v/>
          </cell>
        </row>
        <row r="2623">
          <cell r="H2623" t="str">
            <v/>
          </cell>
        </row>
        <row r="2624">
          <cell r="H2624" t="str">
            <v/>
          </cell>
        </row>
        <row r="2625">
          <cell r="H2625" t="str">
            <v/>
          </cell>
        </row>
        <row r="2626">
          <cell r="H2626" t="str">
            <v/>
          </cell>
        </row>
        <row r="2627">
          <cell r="H2627" t="str">
            <v/>
          </cell>
        </row>
        <row r="2628">
          <cell r="H2628" t="str">
            <v/>
          </cell>
        </row>
        <row r="2629">
          <cell r="H2629" t="str">
            <v/>
          </cell>
        </row>
        <row r="2630">
          <cell r="H2630" t="str">
            <v/>
          </cell>
        </row>
        <row r="2631">
          <cell r="H2631" t="str">
            <v/>
          </cell>
        </row>
        <row r="2632">
          <cell r="H2632" t="str">
            <v/>
          </cell>
        </row>
        <row r="2633">
          <cell r="H2633" t="str">
            <v/>
          </cell>
        </row>
        <row r="2634">
          <cell r="H2634" t="str">
            <v/>
          </cell>
        </row>
        <row r="2635">
          <cell r="H2635" t="str">
            <v/>
          </cell>
        </row>
        <row r="2636">
          <cell r="H2636" t="str">
            <v/>
          </cell>
        </row>
        <row r="2637">
          <cell r="H2637" t="str">
            <v/>
          </cell>
        </row>
        <row r="2638">
          <cell r="H2638" t="str">
            <v/>
          </cell>
        </row>
        <row r="2639">
          <cell r="H2639" t="str">
            <v/>
          </cell>
        </row>
        <row r="2640">
          <cell r="H2640" t="str">
            <v/>
          </cell>
        </row>
        <row r="2641">
          <cell r="H2641" t="str">
            <v/>
          </cell>
        </row>
        <row r="2642">
          <cell r="H2642" t="str">
            <v/>
          </cell>
        </row>
        <row r="2643">
          <cell r="H2643" t="str">
            <v/>
          </cell>
        </row>
        <row r="2644">
          <cell r="H2644" t="str">
            <v/>
          </cell>
        </row>
        <row r="2645">
          <cell r="H2645" t="str">
            <v/>
          </cell>
        </row>
        <row r="2646">
          <cell r="H2646" t="str">
            <v/>
          </cell>
        </row>
        <row r="2647">
          <cell r="H2647" t="str">
            <v/>
          </cell>
        </row>
        <row r="2648">
          <cell r="H2648" t="str">
            <v/>
          </cell>
        </row>
        <row r="2649">
          <cell r="H2649" t="str">
            <v/>
          </cell>
        </row>
        <row r="2650">
          <cell r="H2650" t="str">
            <v/>
          </cell>
        </row>
        <row r="2651">
          <cell r="H2651" t="str">
            <v/>
          </cell>
        </row>
        <row r="2652">
          <cell r="H2652" t="str">
            <v/>
          </cell>
        </row>
        <row r="2653">
          <cell r="H2653" t="str">
            <v/>
          </cell>
        </row>
        <row r="2654">
          <cell r="H2654" t="str">
            <v/>
          </cell>
        </row>
        <row r="2655">
          <cell r="H2655" t="str">
            <v/>
          </cell>
        </row>
        <row r="2656">
          <cell r="H2656" t="str">
            <v/>
          </cell>
        </row>
        <row r="2657">
          <cell r="H2657" t="str">
            <v/>
          </cell>
        </row>
        <row r="2658">
          <cell r="H2658" t="str">
            <v/>
          </cell>
        </row>
        <row r="2659">
          <cell r="H2659" t="str">
            <v/>
          </cell>
        </row>
        <row r="2660">
          <cell r="H2660" t="str">
            <v/>
          </cell>
        </row>
        <row r="2661">
          <cell r="H2661" t="str">
            <v/>
          </cell>
        </row>
        <row r="2662">
          <cell r="H2662" t="str">
            <v/>
          </cell>
        </row>
        <row r="2663">
          <cell r="H2663" t="str">
            <v/>
          </cell>
        </row>
        <row r="2664">
          <cell r="H2664" t="str">
            <v/>
          </cell>
        </row>
        <row r="2665">
          <cell r="H2665" t="str">
            <v/>
          </cell>
        </row>
        <row r="2666">
          <cell r="H2666" t="str">
            <v/>
          </cell>
        </row>
        <row r="2667">
          <cell r="H2667" t="str">
            <v/>
          </cell>
        </row>
        <row r="2668">
          <cell r="H2668" t="str">
            <v/>
          </cell>
        </row>
        <row r="2669">
          <cell r="H2669" t="str">
            <v/>
          </cell>
        </row>
        <row r="2670">
          <cell r="H2670" t="str">
            <v/>
          </cell>
        </row>
        <row r="2671">
          <cell r="H2671" t="str">
            <v/>
          </cell>
        </row>
        <row r="2672">
          <cell r="H2672" t="str">
            <v/>
          </cell>
        </row>
        <row r="2673">
          <cell r="H2673" t="str">
            <v/>
          </cell>
        </row>
        <row r="2674">
          <cell r="H2674" t="str">
            <v/>
          </cell>
        </row>
        <row r="2675">
          <cell r="H2675" t="str">
            <v/>
          </cell>
        </row>
        <row r="2676">
          <cell r="H2676" t="str">
            <v/>
          </cell>
        </row>
        <row r="2677">
          <cell r="H2677" t="str">
            <v/>
          </cell>
        </row>
        <row r="2678">
          <cell r="H2678" t="str">
            <v/>
          </cell>
        </row>
        <row r="2679">
          <cell r="H2679" t="str">
            <v/>
          </cell>
        </row>
        <row r="2680">
          <cell r="H2680" t="str">
            <v/>
          </cell>
        </row>
        <row r="2681">
          <cell r="H2681" t="str">
            <v/>
          </cell>
        </row>
        <row r="2682">
          <cell r="H2682" t="str">
            <v/>
          </cell>
        </row>
        <row r="2683">
          <cell r="H2683" t="str">
            <v/>
          </cell>
        </row>
        <row r="2684">
          <cell r="H2684" t="str">
            <v/>
          </cell>
        </row>
        <row r="2685">
          <cell r="H2685" t="str">
            <v/>
          </cell>
        </row>
        <row r="2686">
          <cell r="H2686" t="str">
            <v/>
          </cell>
        </row>
        <row r="2687">
          <cell r="H2687" t="str">
            <v/>
          </cell>
        </row>
        <row r="2688">
          <cell r="H2688" t="str">
            <v/>
          </cell>
        </row>
        <row r="2689">
          <cell r="H2689" t="str">
            <v/>
          </cell>
        </row>
        <row r="2690">
          <cell r="H2690" t="str">
            <v/>
          </cell>
        </row>
        <row r="2691">
          <cell r="H2691" t="str">
            <v/>
          </cell>
        </row>
        <row r="2692">
          <cell r="H2692" t="str">
            <v/>
          </cell>
        </row>
        <row r="2693">
          <cell r="H2693" t="str">
            <v/>
          </cell>
        </row>
        <row r="2694">
          <cell r="H2694" t="str">
            <v/>
          </cell>
        </row>
        <row r="2695">
          <cell r="H2695" t="str">
            <v/>
          </cell>
        </row>
        <row r="2696">
          <cell r="H2696" t="str">
            <v/>
          </cell>
        </row>
        <row r="2697">
          <cell r="H2697" t="str">
            <v/>
          </cell>
        </row>
        <row r="2698">
          <cell r="H2698" t="str">
            <v/>
          </cell>
        </row>
        <row r="2699">
          <cell r="H2699" t="str">
            <v/>
          </cell>
        </row>
        <row r="2700">
          <cell r="H2700" t="str">
            <v/>
          </cell>
        </row>
        <row r="2701">
          <cell r="H2701" t="str">
            <v/>
          </cell>
        </row>
        <row r="2702">
          <cell r="H2702" t="str">
            <v/>
          </cell>
        </row>
        <row r="2703">
          <cell r="H2703" t="str">
            <v/>
          </cell>
        </row>
        <row r="2704">
          <cell r="H2704" t="str">
            <v/>
          </cell>
        </row>
        <row r="2705">
          <cell r="H2705" t="str">
            <v/>
          </cell>
        </row>
        <row r="2706">
          <cell r="H2706" t="str">
            <v/>
          </cell>
        </row>
        <row r="2707">
          <cell r="H2707" t="str">
            <v/>
          </cell>
        </row>
        <row r="2708">
          <cell r="H2708" t="str">
            <v/>
          </cell>
        </row>
        <row r="2709">
          <cell r="H2709" t="str">
            <v/>
          </cell>
        </row>
        <row r="2710">
          <cell r="H2710" t="str">
            <v/>
          </cell>
        </row>
        <row r="2711">
          <cell r="H2711" t="str">
            <v/>
          </cell>
        </row>
        <row r="2712">
          <cell r="H2712" t="str">
            <v/>
          </cell>
        </row>
        <row r="2713">
          <cell r="H2713" t="str">
            <v/>
          </cell>
        </row>
        <row r="2714">
          <cell r="H2714" t="str">
            <v/>
          </cell>
        </row>
        <row r="2715">
          <cell r="H2715" t="str">
            <v/>
          </cell>
        </row>
        <row r="2716">
          <cell r="H2716" t="str">
            <v/>
          </cell>
        </row>
        <row r="2717">
          <cell r="H2717" t="str">
            <v/>
          </cell>
        </row>
        <row r="2718">
          <cell r="H2718" t="str">
            <v/>
          </cell>
        </row>
        <row r="2719">
          <cell r="H2719" t="str">
            <v/>
          </cell>
        </row>
        <row r="2720">
          <cell r="H2720" t="str">
            <v/>
          </cell>
        </row>
        <row r="2721">
          <cell r="H2721" t="str">
            <v/>
          </cell>
        </row>
        <row r="2722">
          <cell r="H2722" t="str">
            <v/>
          </cell>
        </row>
        <row r="2723">
          <cell r="H2723" t="str">
            <v/>
          </cell>
        </row>
        <row r="2724">
          <cell r="H2724" t="str">
            <v/>
          </cell>
        </row>
        <row r="2725">
          <cell r="H2725" t="str">
            <v/>
          </cell>
        </row>
        <row r="2726">
          <cell r="H2726" t="str">
            <v/>
          </cell>
        </row>
        <row r="2727">
          <cell r="H2727" t="str">
            <v/>
          </cell>
        </row>
        <row r="2728">
          <cell r="H2728" t="str">
            <v/>
          </cell>
        </row>
        <row r="2729">
          <cell r="H2729" t="str">
            <v/>
          </cell>
        </row>
        <row r="2730">
          <cell r="H2730" t="str">
            <v/>
          </cell>
        </row>
        <row r="2731">
          <cell r="H2731" t="str">
            <v/>
          </cell>
        </row>
        <row r="2732">
          <cell r="H2732" t="str">
            <v/>
          </cell>
        </row>
        <row r="2733">
          <cell r="H2733" t="str">
            <v/>
          </cell>
        </row>
        <row r="2734">
          <cell r="H2734" t="str">
            <v/>
          </cell>
        </row>
        <row r="2735">
          <cell r="H2735" t="str">
            <v/>
          </cell>
        </row>
        <row r="2736">
          <cell r="H2736" t="str">
            <v/>
          </cell>
        </row>
        <row r="2737">
          <cell r="H2737" t="str">
            <v/>
          </cell>
        </row>
        <row r="2738">
          <cell r="H2738" t="str">
            <v/>
          </cell>
        </row>
        <row r="2739">
          <cell r="H2739" t="str">
            <v/>
          </cell>
        </row>
        <row r="2740">
          <cell r="H2740" t="str">
            <v/>
          </cell>
        </row>
        <row r="2741">
          <cell r="H2741" t="str">
            <v/>
          </cell>
        </row>
        <row r="2742">
          <cell r="H2742" t="str">
            <v/>
          </cell>
        </row>
        <row r="2743">
          <cell r="H2743" t="str">
            <v/>
          </cell>
        </row>
        <row r="2744">
          <cell r="H2744" t="str">
            <v/>
          </cell>
        </row>
        <row r="2745">
          <cell r="H2745" t="str">
            <v/>
          </cell>
        </row>
        <row r="2746">
          <cell r="H2746" t="str">
            <v/>
          </cell>
        </row>
        <row r="2747">
          <cell r="H2747" t="str">
            <v/>
          </cell>
        </row>
        <row r="2748">
          <cell r="H2748" t="str">
            <v/>
          </cell>
        </row>
        <row r="2749">
          <cell r="H2749" t="str">
            <v/>
          </cell>
        </row>
        <row r="2750">
          <cell r="H2750" t="str">
            <v/>
          </cell>
        </row>
        <row r="2751">
          <cell r="H2751" t="str">
            <v/>
          </cell>
        </row>
        <row r="2752">
          <cell r="H2752" t="str">
            <v/>
          </cell>
        </row>
        <row r="2753">
          <cell r="H2753" t="str">
            <v/>
          </cell>
        </row>
        <row r="2754">
          <cell r="H2754" t="str">
            <v/>
          </cell>
        </row>
        <row r="2755">
          <cell r="H2755" t="str">
            <v/>
          </cell>
        </row>
        <row r="2756">
          <cell r="H2756" t="str">
            <v/>
          </cell>
        </row>
        <row r="2757">
          <cell r="H2757" t="str">
            <v/>
          </cell>
        </row>
        <row r="2758">
          <cell r="H2758" t="str">
            <v/>
          </cell>
        </row>
        <row r="2759">
          <cell r="H2759" t="str">
            <v/>
          </cell>
        </row>
        <row r="2760">
          <cell r="H2760" t="str">
            <v/>
          </cell>
        </row>
        <row r="2761">
          <cell r="H2761" t="str">
            <v/>
          </cell>
        </row>
        <row r="2762">
          <cell r="H2762" t="str">
            <v/>
          </cell>
        </row>
        <row r="2763">
          <cell r="H2763" t="str">
            <v/>
          </cell>
        </row>
        <row r="2764">
          <cell r="H2764" t="str">
            <v/>
          </cell>
        </row>
        <row r="2765">
          <cell r="H2765" t="str">
            <v/>
          </cell>
        </row>
        <row r="2766">
          <cell r="H2766" t="str">
            <v/>
          </cell>
        </row>
        <row r="2767">
          <cell r="H2767" t="str">
            <v/>
          </cell>
        </row>
        <row r="2768">
          <cell r="H2768" t="str">
            <v/>
          </cell>
        </row>
        <row r="2769">
          <cell r="H2769" t="str">
            <v/>
          </cell>
        </row>
        <row r="2770">
          <cell r="H2770" t="str">
            <v/>
          </cell>
        </row>
        <row r="2771">
          <cell r="H2771" t="str">
            <v/>
          </cell>
        </row>
        <row r="2772">
          <cell r="H2772" t="str">
            <v/>
          </cell>
        </row>
        <row r="2773">
          <cell r="H2773" t="str">
            <v/>
          </cell>
        </row>
        <row r="2774">
          <cell r="H2774" t="str">
            <v/>
          </cell>
        </row>
        <row r="2775">
          <cell r="H2775" t="str">
            <v/>
          </cell>
        </row>
        <row r="2776">
          <cell r="H2776" t="str">
            <v/>
          </cell>
        </row>
        <row r="2777">
          <cell r="H2777" t="str">
            <v/>
          </cell>
        </row>
        <row r="2778">
          <cell r="H2778" t="str">
            <v/>
          </cell>
        </row>
        <row r="2779">
          <cell r="H2779" t="str">
            <v/>
          </cell>
        </row>
        <row r="2780">
          <cell r="H2780" t="str">
            <v/>
          </cell>
        </row>
        <row r="2781">
          <cell r="H2781" t="str">
            <v/>
          </cell>
        </row>
        <row r="2782">
          <cell r="H2782" t="str">
            <v/>
          </cell>
        </row>
        <row r="2783">
          <cell r="H2783" t="str">
            <v/>
          </cell>
        </row>
        <row r="2784">
          <cell r="H2784" t="str">
            <v/>
          </cell>
        </row>
        <row r="2785">
          <cell r="H2785" t="str">
            <v/>
          </cell>
        </row>
        <row r="2786">
          <cell r="H2786" t="str">
            <v/>
          </cell>
        </row>
        <row r="2787">
          <cell r="H2787" t="str">
            <v/>
          </cell>
        </row>
        <row r="2788">
          <cell r="H2788" t="str">
            <v/>
          </cell>
        </row>
        <row r="2789">
          <cell r="H2789" t="str">
            <v/>
          </cell>
        </row>
        <row r="2790">
          <cell r="H2790" t="str">
            <v/>
          </cell>
        </row>
        <row r="2791">
          <cell r="H2791" t="str">
            <v/>
          </cell>
        </row>
        <row r="2792">
          <cell r="H2792" t="str">
            <v/>
          </cell>
        </row>
        <row r="2793">
          <cell r="H2793" t="str">
            <v/>
          </cell>
        </row>
        <row r="2794">
          <cell r="H2794" t="str">
            <v/>
          </cell>
        </row>
        <row r="2795">
          <cell r="H2795" t="str">
            <v/>
          </cell>
        </row>
        <row r="2796">
          <cell r="H2796" t="str">
            <v/>
          </cell>
        </row>
        <row r="2797">
          <cell r="H2797" t="str">
            <v/>
          </cell>
        </row>
        <row r="2798">
          <cell r="H2798" t="str">
            <v/>
          </cell>
        </row>
        <row r="2799">
          <cell r="H2799" t="str">
            <v/>
          </cell>
        </row>
        <row r="2800">
          <cell r="H2800" t="str">
            <v/>
          </cell>
        </row>
        <row r="2801">
          <cell r="H2801" t="str">
            <v/>
          </cell>
        </row>
        <row r="2802">
          <cell r="H2802" t="str">
            <v/>
          </cell>
        </row>
        <row r="2803">
          <cell r="H2803" t="str">
            <v/>
          </cell>
        </row>
        <row r="2804">
          <cell r="H2804" t="str">
            <v/>
          </cell>
        </row>
        <row r="2805">
          <cell r="H2805" t="str">
            <v/>
          </cell>
        </row>
        <row r="2806">
          <cell r="H2806" t="str">
            <v/>
          </cell>
        </row>
        <row r="2807">
          <cell r="H2807" t="str">
            <v/>
          </cell>
        </row>
        <row r="2808">
          <cell r="H2808" t="str">
            <v/>
          </cell>
        </row>
        <row r="2809">
          <cell r="H2809" t="str">
            <v/>
          </cell>
        </row>
        <row r="2810">
          <cell r="H2810" t="str">
            <v/>
          </cell>
        </row>
        <row r="2811">
          <cell r="H2811" t="str">
            <v/>
          </cell>
        </row>
        <row r="2812">
          <cell r="H2812" t="str">
            <v/>
          </cell>
        </row>
        <row r="2813">
          <cell r="H2813" t="str">
            <v/>
          </cell>
        </row>
        <row r="2814">
          <cell r="H2814" t="str">
            <v/>
          </cell>
        </row>
        <row r="2815">
          <cell r="H2815" t="str">
            <v/>
          </cell>
        </row>
        <row r="2816">
          <cell r="H2816" t="str">
            <v/>
          </cell>
        </row>
        <row r="2817">
          <cell r="H2817" t="str">
            <v/>
          </cell>
        </row>
        <row r="2818">
          <cell r="H2818" t="str">
            <v/>
          </cell>
        </row>
        <row r="2819">
          <cell r="H2819" t="str">
            <v/>
          </cell>
        </row>
        <row r="2820">
          <cell r="H2820" t="str">
            <v/>
          </cell>
        </row>
        <row r="2821">
          <cell r="H2821" t="str">
            <v/>
          </cell>
        </row>
        <row r="2822">
          <cell r="H2822" t="str">
            <v/>
          </cell>
        </row>
        <row r="2823">
          <cell r="H2823" t="str">
            <v/>
          </cell>
        </row>
        <row r="2824">
          <cell r="H2824" t="str">
            <v/>
          </cell>
        </row>
        <row r="2825">
          <cell r="H2825" t="str">
            <v/>
          </cell>
        </row>
        <row r="2826">
          <cell r="H2826" t="str">
            <v/>
          </cell>
        </row>
        <row r="2827">
          <cell r="H2827" t="str">
            <v/>
          </cell>
        </row>
        <row r="2828">
          <cell r="H2828" t="str">
            <v/>
          </cell>
        </row>
        <row r="2829">
          <cell r="H2829" t="str">
            <v/>
          </cell>
        </row>
        <row r="2830">
          <cell r="H2830" t="str">
            <v/>
          </cell>
        </row>
        <row r="2831">
          <cell r="H2831" t="str">
            <v/>
          </cell>
        </row>
        <row r="2832">
          <cell r="H2832" t="str">
            <v/>
          </cell>
        </row>
        <row r="2833">
          <cell r="H2833" t="str">
            <v/>
          </cell>
        </row>
        <row r="2834">
          <cell r="H2834" t="str">
            <v/>
          </cell>
        </row>
        <row r="2835">
          <cell r="H2835" t="str">
            <v/>
          </cell>
        </row>
        <row r="2836">
          <cell r="H2836" t="str">
            <v/>
          </cell>
        </row>
        <row r="2837">
          <cell r="H2837" t="str">
            <v/>
          </cell>
        </row>
        <row r="2838">
          <cell r="H2838" t="str">
            <v/>
          </cell>
        </row>
        <row r="2839">
          <cell r="H2839" t="str">
            <v/>
          </cell>
        </row>
        <row r="2840">
          <cell r="H2840" t="str">
            <v/>
          </cell>
        </row>
        <row r="2841">
          <cell r="H2841" t="str">
            <v/>
          </cell>
        </row>
        <row r="2842">
          <cell r="H2842" t="str">
            <v/>
          </cell>
        </row>
        <row r="2843">
          <cell r="H2843" t="str">
            <v/>
          </cell>
        </row>
        <row r="2844">
          <cell r="H2844" t="str">
            <v/>
          </cell>
        </row>
        <row r="2845">
          <cell r="H2845" t="str">
            <v/>
          </cell>
        </row>
        <row r="2846">
          <cell r="H2846" t="str">
            <v/>
          </cell>
        </row>
        <row r="2847">
          <cell r="H2847" t="str">
            <v/>
          </cell>
        </row>
        <row r="2848">
          <cell r="H2848" t="str">
            <v/>
          </cell>
        </row>
        <row r="2849">
          <cell r="H2849" t="str">
            <v/>
          </cell>
        </row>
        <row r="2850">
          <cell r="H2850" t="str">
            <v/>
          </cell>
        </row>
        <row r="2851">
          <cell r="H2851" t="str">
            <v/>
          </cell>
        </row>
        <row r="2852">
          <cell r="H2852" t="str">
            <v/>
          </cell>
        </row>
        <row r="2853">
          <cell r="H2853" t="str">
            <v/>
          </cell>
        </row>
        <row r="2854">
          <cell r="H2854" t="str">
            <v/>
          </cell>
        </row>
        <row r="2855">
          <cell r="H2855" t="str">
            <v/>
          </cell>
        </row>
        <row r="2856">
          <cell r="H2856" t="str">
            <v/>
          </cell>
        </row>
        <row r="2857">
          <cell r="H2857" t="str">
            <v/>
          </cell>
        </row>
        <row r="2858">
          <cell r="H2858" t="str">
            <v/>
          </cell>
        </row>
        <row r="2859">
          <cell r="H2859" t="str">
            <v/>
          </cell>
        </row>
        <row r="2860">
          <cell r="H2860" t="str">
            <v/>
          </cell>
        </row>
        <row r="2861">
          <cell r="H2861" t="str">
            <v/>
          </cell>
        </row>
        <row r="2862">
          <cell r="H2862" t="str">
            <v/>
          </cell>
        </row>
        <row r="2863">
          <cell r="H2863" t="str">
            <v/>
          </cell>
        </row>
        <row r="2864">
          <cell r="H2864" t="str">
            <v/>
          </cell>
        </row>
        <row r="2865">
          <cell r="H2865" t="str">
            <v/>
          </cell>
        </row>
        <row r="2866">
          <cell r="H2866" t="str">
            <v/>
          </cell>
        </row>
        <row r="2867">
          <cell r="H2867" t="str">
            <v/>
          </cell>
        </row>
        <row r="2868">
          <cell r="H2868" t="str">
            <v/>
          </cell>
        </row>
        <row r="2869">
          <cell r="H2869" t="str">
            <v/>
          </cell>
        </row>
        <row r="2870">
          <cell r="H2870" t="str">
            <v/>
          </cell>
        </row>
        <row r="2871">
          <cell r="H2871" t="str">
            <v/>
          </cell>
        </row>
        <row r="2872">
          <cell r="H2872" t="str">
            <v/>
          </cell>
        </row>
        <row r="2873">
          <cell r="H2873" t="str">
            <v/>
          </cell>
        </row>
        <row r="2874">
          <cell r="H2874" t="str">
            <v/>
          </cell>
        </row>
        <row r="2875">
          <cell r="H2875" t="str">
            <v/>
          </cell>
        </row>
        <row r="2876">
          <cell r="H2876" t="str">
            <v/>
          </cell>
        </row>
        <row r="2877">
          <cell r="H2877" t="str">
            <v/>
          </cell>
        </row>
        <row r="2878">
          <cell r="H2878" t="str">
            <v/>
          </cell>
        </row>
        <row r="2879">
          <cell r="H2879" t="str">
            <v/>
          </cell>
        </row>
        <row r="2880">
          <cell r="H2880" t="str">
            <v/>
          </cell>
        </row>
        <row r="2881">
          <cell r="H2881" t="str">
            <v/>
          </cell>
        </row>
        <row r="2882">
          <cell r="H2882" t="str">
            <v/>
          </cell>
        </row>
        <row r="2883">
          <cell r="H2883" t="str">
            <v/>
          </cell>
        </row>
        <row r="2884">
          <cell r="H2884" t="str">
            <v/>
          </cell>
        </row>
        <row r="2885">
          <cell r="H2885" t="str">
            <v/>
          </cell>
        </row>
        <row r="2886">
          <cell r="H2886" t="str">
            <v/>
          </cell>
        </row>
        <row r="2887">
          <cell r="H2887" t="str">
            <v/>
          </cell>
        </row>
        <row r="2888">
          <cell r="H2888" t="str">
            <v/>
          </cell>
        </row>
        <row r="2889">
          <cell r="H2889" t="str">
            <v/>
          </cell>
        </row>
        <row r="2890">
          <cell r="H2890" t="str">
            <v/>
          </cell>
        </row>
        <row r="2891">
          <cell r="H2891" t="str">
            <v/>
          </cell>
        </row>
        <row r="2892">
          <cell r="H2892" t="str">
            <v/>
          </cell>
        </row>
        <row r="2893">
          <cell r="H2893" t="str">
            <v/>
          </cell>
        </row>
        <row r="2894">
          <cell r="H2894" t="str">
            <v/>
          </cell>
        </row>
        <row r="2895">
          <cell r="H2895" t="str">
            <v/>
          </cell>
        </row>
        <row r="2896">
          <cell r="H2896" t="str">
            <v/>
          </cell>
        </row>
        <row r="2897">
          <cell r="H2897" t="str">
            <v/>
          </cell>
        </row>
        <row r="2898">
          <cell r="H2898" t="str">
            <v/>
          </cell>
        </row>
        <row r="2899">
          <cell r="H2899" t="str">
            <v/>
          </cell>
        </row>
        <row r="2900">
          <cell r="H2900" t="str">
            <v/>
          </cell>
        </row>
        <row r="2901">
          <cell r="H2901" t="str">
            <v/>
          </cell>
        </row>
        <row r="2902">
          <cell r="H2902" t="str">
            <v/>
          </cell>
        </row>
        <row r="2903">
          <cell r="H2903" t="str">
            <v/>
          </cell>
        </row>
        <row r="2904">
          <cell r="H2904" t="str">
            <v/>
          </cell>
        </row>
        <row r="2905">
          <cell r="H2905" t="str">
            <v/>
          </cell>
        </row>
        <row r="2906">
          <cell r="H2906" t="str">
            <v/>
          </cell>
        </row>
        <row r="2907">
          <cell r="H2907" t="str">
            <v/>
          </cell>
        </row>
        <row r="2908">
          <cell r="H2908" t="str">
            <v/>
          </cell>
        </row>
        <row r="2909">
          <cell r="H2909" t="str">
            <v/>
          </cell>
        </row>
        <row r="2910">
          <cell r="H2910" t="str">
            <v/>
          </cell>
        </row>
        <row r="2911">
          <cell r="H2911" t="str">
            <v/>
          </cell>
        </row>
        <row r="2912">
          <cell r="H2912" t="str">
            <v/>
          </cell>
        </row>
        <row r="2913">
          <cell r="H2913" t="str">
            <v/>
          </cell>
        </row>
        <row r="2914">
          <cell r="H2914" t="str">
            <v/>
          </cell>
        </row>
        <row r="2915">
          <cell r="H2915" t="str">
            <v/>
          </cell>
        </row>
        <row r="2916">
          <cell r="H2916" t="str">
            <v/>
          </cell>
        </row>
        <row r="2917">
          <cell r="H2917" t="str">
            <v/>
          </cell>
        </row>
        <row r="2918">
          <cell r="H2918" t="str">
            <v/>
          </cell>
        </row>
        <row r="2919">
          <cell r="H2919" t="str">
            <v/>
          </cell>
        </row>
        <row r="2920">
          <cell r="H2920" t="str">
            <v/>
          </cell>
        </row>
        <row r="2921">
          <cell r="H2921" t="str">
            <v/>
          </cell>
        </row>
        <row r="2922">
          <cell r="H2922" t="str">
            <v/>
          </cell>
        </row>
        <row r="2923">
          <cell r="H2923" t="str">
            <v/>
          </cell>
        </row>
        <row r="2924">
          <cell r="H2924" t="str">
            <v/>
          </cell>
        </row>
        <row r="2925">
          <cell r="H2925" t="str">
            <v/>
          </cell>
        </row>
        <row r="2926">
          <cell r="H2926" t="str">
            <v/>
          </cell>
        </row>
        <row r="2927">
          <cell r="H2927" t="str">
            <v/>
          </cell>
        </row>
        <row r="2928">
          <cell r="H2928" t="str">
            <v/>
          </cell>
        </row>
        <row r="2929">
          <cell r="H2929" t="str">
            <v/>
          </cell>
        </row>
        <row r="2930">
          <cell r="H2930" t="str">
            <v/>
          </cell>
        </row>
        <row r="2931">
          <cell r="H2931" t="str">
            <v/>
          </cell>
        </row>
        <row r="2932">
          <cell r="H2932" t="str">
            <v/>
          </cell>
        </row>
        <row r="2933">
          <cell r="H2933" t="str">
            <v/>
          </cell>
        </row>
        <row r="2934">
          <cell r="H2934" t="str">
            <v/>
          </cell>
        </row>
        <row r="2935">
          <cell r="H2935" t="str">
            <v/>
          </cell>
        </row>
        <row r="2936">
          <cell r="H2936" t="str">
            <v/>
          </cell>
        </row>
        <row r="2937">
          <cell r="H2937" t="str">
            <v/>
          </cell>
        </row>
        <row r="2938">
          <cell r="H2938" t="str">
            <v/>
          </cell>
        </row>
        <row r="2939">
          <cell r="H2939" t="str">
            <v/>
          </cell>
        </row>
        <row r="2940">
          <cell r="H2940" t="str">
            <v/>
          </cell>
        </row>
        <row r="2941">
          <cell r="H2941" t="str">
            <v/>
          </cell>
        </row>
        <row r="2942">
          <cell r="H2942" t="str">
            <v/>
          </cell>
        </row>
        <row r="2943">
          <cell r="H2943" t="str">
            <v/>
          </cell>
        </row>
        <row r="2944">
          <cell r="H2944" t="str">
            <v/>
          </cell>
        </row>
        <row r="2945">
          <cell r="H2945" t="str">
            <v/>
          </cell>
        </row>
        <row r="2946">
          <cell r="H2946" t="str">
            <v/>
          </cell>
        </row>
        <row r="2947">
          <cell r="H2947" t="str">
            <v/>
          </cell>
        </row>
        <row r="2948">
          <cell r="H2948" t="str">
            <v/>
          </cell>
        </row>
        <row r="2949">
          <cell r="H2949" t="str">
            <v/>
          </cell>
        </row>
        <row r="2950">
          <cell r="H2950" t="str">
            <v/>
          </cell>
        </row>
        <row r="2951">
          <cell r="H2951" t="str">
            <v/>
          </cell>
        </row>
        <row r="2952">
          <cell r="H2952" t="str">
            <v/>
          </cell>
        </row>
        <row r="2953">
          <cell r="H2953" t="str">
            <v/>
          </cell>
        </row>
        <row r="2954">
          <cell r="H2954" t="str">
            <v/>
          </cell>
        </row>
        <row r="2955">
          <cell r="H2955" t="str">
            <v/>
          </cell>
        </row>
        <row r="2956">
          <cell r="H2956" t="str">
            <v/>
          </cell>
        </row>
        <row r="2957">
          <cell r="H2957" t="str">
            <v/>
          </cell>
        </row>
        <row r="2958">
          <cell r="H2958" t="str">
            <v/>
          </cell>
        </row>
        <row r="2959">
          <cell r="H2959" t="str">
            <v/>
          </cell>
        </row>
        <row r="2960">
          <cell r="H2960" t="str">
            <v/>
          </cell>
        </row>
        <row r="2961">
          <cell r="H2961" t="str">
            <v/>
          </cell>
        </row>
        <row r="2962">
          <cell r="H2962" t="str">
            <v/>
          </cell>
        </row>
        <row r="2963">
          <cell r="H2963" t="str">
            <v/>
          </cell>
        </row>
        <row r="2964">
          <cell r="H2964" t="str">
            <v/>
          </cell>
        </row>
        <row r="2965">
          <cell r="H2965" t="str">
            <v/>
          </cell>
        </row>
        <row r="2966">
          <cell r="H2966" t="str">
            <v/>
          </cell>
        </row>
        <row r="2967">
          <cell r="H2967" t="str">
            <v/>
          </cell>
        </row>
        <row r="2968">
          <cell r="H2968" t="str">
            <v/>
          </cell>
        </row>
        <row r="2969">
          <cell r="H2969" t="str">
            <v/>
          </cell>
        </row>
        <row r="2970">
          <cell r="H2970" t="str">
            <v/>
          </cell>
        </row>
        <row r="2971">
          <cell r="H2971" t="str">
            <v/>
          </cell>
        </row>
        <row r="2972">
          <cell r="H2972" t="str">
            <v/>
          </cell>
        </row>
        <row r="2973">
          <cell r="H2973" t="str">
            <v/>
          </cell>
        </row>
        <row r="2974">
          <cell r="H2974" t="str">
            <v/>
          </cell>
        </row>
        <row r="2975">
          <cell r="H2975" t="str">
            <v/>
          </cell>
        </row>
        <row r="2976">
          <cell r="H2976" t="str">
            <v/>
          </cell>
        </row>
        <row r="2977">
          <cell r="H2977" t="str">
            <v/>
          </cell>
        </row>
        <row r="2978">
          <cell r="H2978" t="str">
            <v/>
          </cell>
        </row>
        <row r="2979">
          <cell r="H2979" t="str">
            <v/>
          </cell>
        </row>
        <row r="2980">
          <cell r="H2980" t="str">
            <v/>
          </cell>
        </row>
        <row r="2981">
          <cell r="H2981" t="str">
            <v/>
          </cell>
        </row>
        <row r="2982">
          <cell r="H2982" t="str">
            <v/>
          </cell>
        </row>
        <row r="2983">
          <cell r="H2983" t="str">
            <v/>
          </cell>
        </row>
        <row r="2984">
          <cell r="H2984" t="str">
            <v/>
          </cell>
        </row>
        <row r="2985">
          <cell r="H2985" t="str">
            <v/>
          </cell>
        </row>
        <row r="2986">
          <cell r="H2986" t="str">
            <v/>
          </cell>
        </row>
        <row r="2987">
          <cell r="H2987" t="str">
            <v/>
          </cell>
        </row>
        <row r="2988">
          <cell r="H2988" t="str">
            <v/>
          </cell>
        </row>
        <row r="2989">
          <cell r="H2989" t="str">
            <v/>
          </cell>
        </row>
        <row r="2990">
          <cell r="H2990" t="str">
            <v/>
          </cell>
        </row>
        <row r="2991">
          <cell r="H2991" t="str">
            <v/>
          </cell>
        </row>
        <row r="2992">
          <cell r="H2992" t="str">
            <v/>
          </cell>
        </row>
        <row r="2993">
          <cell r="H2993" t="str">
            <v/>
          </cell>
        </row>
        <row r="2994">
          <cell r="H2994" t="str">
            <v/>
          </cell>
        </row>
        <row r="2995">
          <cell r="H2995" t="str">
            <v/>
          </cell>
        </row>
        <row r="2996">
          <cell r="H2996" t="str">
            <v/>
          </cell>
        </row>
        <row r="2997">
          <cell r="H2997" t="str">
            <v/>
          </cell>
        </row>
        <row r="2998">
          <cell r="H2998" t="str">
            <v/>
          </cell>
        </row>
        <row r="2999">
          <cell r="H2999" t="str">
            <v/>
          </cell>
        </row>
        <row r="3000">
          <cell r="H3000" t="str">
            <v/>
          </cell>
        </row>
        <row r="3001">
          <cell r="H3001" t="str">
            <v/>
          </cell>
        </row>
        <row r="3002">
          <cell r="H3002" t="str">
            <v/>
          </cell>
        </row>
        <row r="3003">
          <cell r="H3003" t="str">
            <v/>
          </cell>
        </row>
        <row r="3004">
          <cell r="H3004" t="str">
            <v/>
          </cell>
        </row>
        <row r="3005">
          <cell r="H3005" t="str">
            <v/>
          </cell>
        </row>
        <row r="3006">
          <cell r="H3006" t="str">
            <v/>
          </cell>
        </row>
        <row r="3007">
          <cell r="H3007" t="str">
            <v/>
          </cell>
        </row>
        <row r="3008">
          <cell r="H3008" t="str">
            <v/>
          </cell>
        </row>
        <row r="3009">
          <cell r="H3009" t="str">
            <v/>
          </cell>
        </row>
        <row r="3010">
          <cell r="H3010" t="str">
            <v/>
          </cell>
        </row>
        <row r="3011">
          <cell r="H3011" t="str">
            <v/>
          </cell>
        </row>
        <row r="3012">
          <cell r="H3012" t="str">
            <v/>
          </cell>
        </row>
        <row r="3013">
          <cell r="H3013" t="str">
            <v/>
          </cell>
        </row>
        <row r="3014">
          <cell r="H3014" t="str">
            <v/>
          </cell>
        </row>
        <row r="3015">
          <cell r="H3015" t="str">
            <v/>
          </cell>
        </row>
        <row r="3016">
          <cell r="H3016" t="str">
            <v/>
          </cell>
        </row>
        <row r="3017">
          <cell r="H3017" t="str">
            <v/>
          </cell>
        </row>
        <row r="3018">
          <cell r="H3018" t="str">
            <v/>
          </cell>
        </row>
        <row r="3019">
          <cell r="H3019" t="str">
            <v/>
          </cell>
        </row>
        <row r="3020">
          <cell r="H3020" t="str">
            <v/>
          </cell>
        </row>
        <row r="3021">
          <cell r="H3021" t="str">
            <v/>
          </cell>
        </row>
        <row r="3022">
          <cell r="H3022" t="str">
            <v/>
          </cell>
        </row>
        <row r="3023">
          <cell r="H3023" t="str">
            <v/>
          </cell>
        </row>
        <row r="3024">
          <cell r="H3024" t="str">
            <v/>
          </cell>
        </row>
        <row r="3025">
          <cell r="H3025" t="str">
            <v/>
          </cell>
        </row>
        <row r="3026">
          <cell r="H3026" t="str">
            <v/>
          </cell>
        </row>
        <row r="3027">
          <cell r="H3027" t="str">
            <v/>
          </cell>
        </row>
        <row r="3028">
          <cell r="H3028" t="str">
            <v/>
          </cell>
        </row>
        <row r="3029">
          <cell r="H3029" t="str">
            <v/>
          </cell>
        </row>
        <row r="3030">
          <cell r="H3030" t="str">
            <v/>
          </cell>
        </row>
        <row r="3031">
          <cell r="H3031" t="str">
            <v/>
          </cell>
        </row>
        <row r="3032">
          <cell r="H3032" t="str">
            <v/>
          </cell>
        </row>
        <row r="3033">
          <cell r="H3033" t="str">
            <v/>
          </cell>
        </row>
        <row r="3034">
          <cell r="H3034" t="str">
            <v/>
          </cell>
        </row>
        <row r="3035">
          <cell r="H3035" t="str">
            <v/>
          </cell>
        </row>
        <row r="3036">
          <cell r="H3036" t="str">
            <v/>
          </cell>
        </row>
        <row r="3037">
          <cell r="H3037" t="str">
            <v/>
          </cell>
        </row>
        <row r="3038">
          <cell r="H3038" t="str">
            <v/>
          </cell>
        </row>
        <row r="3039">
          <cell r="H3039" t="str">
            <v/>
          </cell>
        </row>
        <row r="3040">
          <cell r="H3040" t="str">
            <v/>
          </cell>
        </row>
        <row r="3041">
          <cell r="H3041" t="str">
            <v/>
          </cell>
        </row>
        <row r="3042">
          <cell r="H3042" t="str">
            <v/>
          </cell>
        </row>
        <row r="3043">
          <cell r="H3043" t="str">
            <v/>
          </cell>
        </row>
        <row r="3044">
          <cell r="H3044" t="str">
            <v/>
          </cell>
        </row>
        <row r="3045">
          <cell r="H3045" t="str">
            <v/>
          </cell>
        </row>
        <row r="3046">
          <cell r="H3046" t="str">
            <v/>
          </cell>
        </row>
        <row r="3047">
          <cell r="H3047" t="str">
            <v/>
          </cell>
        </row>
        <row r="3048">
          <cell r="H3048" t="str">
            <v/>
          </cell>
        </row>
        <row r="3049">
          <cell r="H3049" t="str">
            <v/>
          </cell>
        </row>
        <row r="3050">
          <cell r="H3050" t="str">
            <v/>
          </cell>
        </row>
        <row r="3051">
          <cell r="H3051" t="str">
            <v/>
          </cell>
        </row>
        <row r="3052">
          <cell r="H3052" t="str">
            <v/>
          </cell>
        </row>
        <row r="3053">
          <cell r="H3053" t="str">
            <v/>
          </cell>
        </row>
        <row r="3054">
          <cell r="H3054" t="str">
            <v/>
          </cell>
        </row>
        <row r="3055">
          <cell r="H3055" t="str">
            <v/>
          </cell>
        </row>
        <row r="3056">
          <cell r="H3056" t="str">
            <v/>
          </cell>
        </row>
        <row r="3057">
          <cell r="H3057" t="str">
            <v/>
          </cell>
        </row>
        <row r="3058">
          <cell r="H3058" t="str">
            <v/>
          </cell>
        </row>
        <row r="3059">
          <cell r="H3059" t="str">
            <v/>
          </cell>
        </row>
        <row r="3060">
          <cell r="H3060" t="str">
            <v/>
          </cell>
        </row>
        <row r="3061">
          <cell r="H3061" t="str">
            <v/>
          </cell>
        </row>
        <row r="3062">
          <cell r="H3062" t="str">
            <v/>
          </cell>
        </row>
        <row r="3063">
          <cell r="H3063" t="str">
            <v/>
          </cell>
        </row>
        <row r="3064">
          <cell r="H3064" t="str">
            <v/>
          </cell>
        </row>
        <row r="3065">
          <cell r="H3065" t="str">
            <v/>
          </cell>
        </row>
        <row r="3066">
          <cell r="H3066" t="str">
            <v/>
          </cell>
        </row>
        <row r="3067">
          <cell r="H3067" t="str">
            <v/>
          </cell>
        </row>
        <row r="3068">
          <cell r="H3068" t="str">
            <v/>
          </cell>
        </row>
        <row r="3069">
          <cell r="H3069" t="str">
            <v/>
          </cell>
        </row>
        <row r="3070">
          <cell r="H3070" t="str">
            <v/>
          </cell>
        </row>
        <row r="3071">
          <cell r="H3071" t="str">
            <v/>
          </cell>
        </row>
        <row r="3072">
          <cell r="H3072" t="str">
            <v/>
          </cell>
        </row>
        <row r="3073">
          <cell r="H3073" t="str">
            <v/>
          </cell>
        </row>
        <row r="3074">
          <cell r="H3074" t="str">
            <v/>
          </cell>
        </row>
        <row r="3075">
          <cell r="H3075" t="str">
            <v/>
          </cell>
        </row>
        <row r="3076">
          <cell r="H3076" t="str">
            <v/>
          </cell>
        </row>
        <row r="3077">
          <cell r="H3077" t="str">
            <v/>
          </cell>
        </row>
        <row r="3078">
          <cell r="H3078" t="str">
            <v/>
          </cell>
        </row>
        <row r="3079">
          <cell r="H3079" t="str">
            <v/>
          </cell>
        </row>
        <row r="3080">
          <cell r="H3080" t="str">
            <v/>
          </cell>
        </row>
        <row r="3081">
          <cell r="H3081" t="str">
            <v/>
          </cell>
        </row>
        <row r="3082">
          <cell r="H3082" t="str">
            <v/>
          </cell>
        </row>
        <row r="3083">
          <cell r="H3083" t="str">
            <v/>
          </cell>
        </row>
        <row r="3084">
          <cell r="H3084" t="str">
            <v/>
          </cell>
        </row>
        <row r="3085">
          <cell r="H3085" t="str">
            <v/>
          </cell>
        </row>
        <row r="3086">
          <cell r="H3086" t="str">
            <v/>
          </cell>
        </row>
        <row r="3087">
          <cell r="H3087" t="str">
            <v/>
          </cell>
        </row>
        <row r="3088">
          <cell r="H3088" t="str">
            <v/>
          </cell>
        </row>
        <row r="3089">
          <cell r="H3089" t="str">
            <v/>
          </cell>
        </row>
        <row r="3090">
          <cell r="H3090" t="str">
            <v/>
          </cell>
        </row>
        <row r="3091">
          <cell r="H3091" t="str">
            <v/>
          </cell>
        </row>
        <row r="3092">
          <cell r="H3092" t="str">
            <v/>
          </cell>
        </row>
        <row r="3093">
          <cell r="H3093" t="str">
            <v/>
          </cell>
        </row>
        <row r="3094">
          <cell r="H3094" t="str">
            <v/>
          </cell>
        </row>
        <row r="3095">
          <cell r="H3095" t="str">
            <v/>
          </cell>
        </row>
        <row r="3096">
          <cell r="H3096" t="str">
            <v/>
          </cell>
        </row>
        <row r="3097">
          <cell r="H3097" t="str">
            <v/>
          </cell>
        </row>
        <row r="3098">
          <cell r="H3098" t="str">
            <v/>
          </cell>
        </row>
        <row r="3099">
          <cell r="H3099" t="str">
            <v/>
          </cell>
        </row>
        <row r="3100">
          <cell r="H3100" t="str">
            <v/>
          </cell>
        </row>
        <row r="3101">
          <cell r="H3101" t="str">
            <v/>
          </cell>
        </row>
        <row r="3102">
          <cell r="H3102" t="str">
            <v/>
          </cell>
        </row>
        <row r="3103">
          <cell r="H3103" t="str">
            <v/>
          </cell>
        </row>
        <row r="3104">
          <cell r="H3104" t="str">
            <v/>
          </cell>
        </row>
        <row r="3105">
          <cell r="H3105" t="str">
            <v/>
          </cell>
        </row>
        <row r="3106">
          <cell r="H3106" t="str">
            <v/>
          </cell>
        </row>
        <row r="3107">
          <cell r="H3107" t="str">
            <v/>
          </cell>
        </row>
        <row r="3108">
          <cell r="H3108" t="str">
            <v/>
          </cell>
        </row>
        <row r="3109">
          <cell r="H3109" t="str">
            <v/>
          </cell>
        </row>
        <row r="3110">
          <cell r="H3110" t="str">
            <v/>
          </cell>
        </row>
        <row r="3111">
          <cell r="H3111" t="str">
            <v/>
          </cell>
        </row>
        <row r="3112">
          <cell r="H3112" t="str">
            <v/>
          </cell>
        </row>
        <row r="3113">
          <cell r="H3113" t="str">
            <v/>
          </cell>
        </row>
        <row r="3114">
          <cell r="H3114" t="str">
            <v/>
          </cell>
        </row>
        <row r="3115">
          <cell r="H3115" t="str">
            <v/>
          </cell>
        </row>
        <row r="3116">
          <cell r="H3116" t="str">
            <v/>
          </cell>
        </row>
        <row r="3117">
          <cell r="H3117" t="str">
            <v/>
          </cell>
        </row>
        <row r="3118">
          <cell r="H3118" t="str">
            <v/>
          </cell>
        </row>
        <row r="3119">
          <cell r="H3119" t="str">
            <v/>
          </cell>
        </row>
        <row r="3120">
          <cell r="H3120" t="str">
            <v/>
          </cell>
        </row>
        <row r="3121">
          <cell r="H3121" t="str">
            <v/>
          </cell>
        </row>
        <row r="3122">
          <cell r="H3122" t="str">
            <v/>
          </cell>
        </row>
        <row r="3123">
          <cell r="H3123" t="str">
            <v/>
          </cell>
        </row>
        <row r="3124">
          <cell r="H3124" t="str">
            <v/>
          </cell>
        </row>
        <row r="3125">
          <cell r="H3125" t="str">
            <v/>
          </cell>
        </row>
        <row r="3126">
          <cell r="H3126" t="str">
            <v/>
          </cell>
        </row>
        <row r="3127">
          <cell r="H3127" t="str">
            <v/>
          </cell>
        </row>
        <row r="3128">
          <cell r="H3128" t="str">
            <v/>
          </cell>
        </row>
        <row r="3129">
          <cell r="H3129" t="str">
            <v/>
          </cell>
        </row>
        <row r="3130">
          <cell r="H3130" t="str">
            <v/>
          </cell>
        </row>
        <row r="3131">
          <cell r="H3131" t="str">
            <v/>
          </cell>
        </row>
        <row r="3132">
          <cell r="H3132" t="str">
            <v/>
          </cell>
        </row>
        <row r="3133">
          <cell r="H3133" t="str">
            <v/>
          </cell>
        </row>
        <row r="3134">
          <cell r="H3134" t="str">
            <v/>
          </cell>
        </row>
        <row r="3135">
          <cell r="H3135" t="str">
            <v/>
          </cell>
        </row>
        <row r="3136">
          <cell r="H3136" t="str">
            <v/>
          </cell>
        </row>
        <row r="3137">
          <cell r="H3137" t="str">
            <v/>
          </cell>
        </row>
        <row r="3138">
          <cell r="H3138" t="str">
            <v/>
          </cell>
        </row>
        <row r="3139">
          <cell r="H3139" t="str">
            <v/>
          </cell>
        </row>
        <row r="3140">
          <cell r="H3140" t="str">
            <v/>
          </cell>
        </row>
        <row r="3141">
          <cell r="H3141" t="str">
            <v/>
          </cell>
        </row>
        <row r="3142">
          <cell r="H3142" t="str">
            <v/>
          </cell>
        </row>
        <row r="3143">
          <cell r="H3143" t="str">
            <v/>
          </cell>
        </row>
        <row r="3144">
          <cell r="H3144" t="str">
            <v/>
          </cell>
        </row>
        <row r="3145">
          <cell r="H3145" t="str">
            <v/>
          </cell>
        </row>
        <row r="3146">
          <cell r="H3146" t="str">
            <v/>
          </cell>
        </row>
        <row r="3147">
          <cell r="H3147" t="str">
            <v/>
          </cell>
        </row>
        <row r="3148">
          <cell r="H3148" t="str">
            <v/>
          </cell>
        </row>
        <row r="3149">
          <cell r="H3149" t="str">
            <v/>
          </cell>
        </row>
        <row r="3150">
          <cell r="H3150" t="str">
            <v/>
          </cell>
        </row>
        <row r="3151">
          <cell r="H3151" t="str">
            <v/>
          </cell>
        </row>
        <row r="3152">
          <cell r="H3152" t="str">
            <v/>
          </cell>
        </row>
        <row r="3153">
          <cell r="H3153" t="str">
            <v/>
          </cell>
        </row>
        <row r="3154">
          <cell r="H3154" t="str">
            <v/>
          </cell>
        </row>
        <row r="3155">
          <cell r="H3155" t="str">
            <v/>
          </cell>
        </row>
        <row r="3156">
          <cell r="H3156" t="str">
            <v/>
          </cell>
        </row>
        <row r="3157">
          <cell r="H3157" t="str">
            <v/>
          </cell>
        </row>
        <row r="3158">
          <cell r="H3158" t="str">
            <v/>
          </cell>
        </row>
        <row r="3159">
          <cell r="H3159" t="str">
            <v/>
          </cell>
        </row>
        <row r="3160">
          <cell r="H3160" t="str">
            <v/>
          </cell>
        </row>
        <row r="3161">
          <cell r="H3161" t="str">
            <v/>
          </cell>
        </row>
        <row r="3162">
          <cell r="H3162" t="str">
            <v/>
          </cell>
        </row>
        <row r="3163">
          <cell r="H3163" t="str">
            <v/>
          </cell>
        </row>
        <row r="3164">
          <cell r="H3164" t="str">
            <v/>
          </cell>
        </row>
        <row r="3165">
          <cell r="H3165" t="str">
            <v/>
          </cell>
        </row>
        <row r="3166">
          <cell r="H3166" t="str">
            <v/>
          </cell>
        </row>
        <row r="3167">
          <cell r="H3167" t="str">
            <v/>
          </cell>
        </row>
        <row r="3168">
          <cell r="H3168" t="str">
            <v/>
          </cell>
        </row>
        <row r="3169">
          <cell r="H3169" t="str">
            <v/>
          </cell>
        </row>
        <row r="3170">
          <cell r="H3170" t="str">
            <v/>
          </cell>
        </row>
        <row r="3171">
          <cell r="H3171" t="str">
            <v/>
          </cell>
        </row>
        <row r="3172">
          <cell r="H3172" t="str">
            <v/>
          </cell>
        </row>
        <row r="3173">
          <cell r="H3173" t="str">
            <v/>
          </cell>
        </row>
        <row r="3174">
          <cell r="H3174" t="str">
            <v/>
          </cell>
        </row>
        <row r="3175">
          <cell r="H3175" t="str">
            <v/>
          </cell>
        </row>
        <row r="3176">
          <cell r="H3176" t="str">
            <v/>
          </cell>
        </row>
        <row r="3177">
          <cell r="H3177" t="str">
            <v/>
          </cell>
        </row>
        <row r="3178">
          <cell r="H3178" t="str">
            <v/>
          </cell>
        </row>
        <row r="3179">
          <cell r="H3179" t="str">
            <v/>
          </cell>
        </row>
        <row r="3180">
          <cell r="H3180" t="str">
            <v/>
          </cell>
        </row>
        <row r="3181">
          <cell r="H3181" t="str">
            <v/>
          </cell>
        </row>
        <row r="3182">
          <cell r="H3182" t="str">
            <v/>
          </cell>
        </row>
        <row r="3183">
          <cell r="H3183" t="str">
            <v/>
          </cell>
        </row>
        <row r="3184">
          <cell r="H3184" t="str">
            <v/>
          </cell>
        </row>
        <row r="3185">
          <cell r="H3185" t="str">
            <v/>
          </cell>
        </row>
        <row r="3186">
          <cell r="H3186" t="str">
            <v/>
          </cell>
        </row>
        <row r="3187">
          <cell r="H3187" t="str">
            <v/>
          </cell>
        </row>
        <row r="3188">
          <cell r="H3188" t="str">
            <v/>
          </cell>
        </row>
        <row r="3189">
          <cell r="H3189" t="str">
            <v/>
          </cell>
        </row>
        <row r="3190">
          <cell r="H3190" t="str">
            <v/>
          </cell>
        </row>
        <row r="3191">
          <cell r="H3191" t="str">
            <v/>
          </cell>
        </row>
        <row r="3192">
          <cell r="H3192" t="str">
            <v/>
          </cell>
        </row>
        <row r="3193">
          <cell r="H3193" t="str">
            <v/>
          </cell>
        </row>
        <row r="3194">
          <cell r="H3194" t="str">
            <v/>
          </cell>
        </row>
        <row r="3195">
          <cell r="H3195" t="str">
            <v/>
          </cell>
        </row>
        <row r="3196">
          <cell r="H3196" t="str">
            <v/>
          </cell>
        </row>
        <row r="3197">
          <cell r="H3197" t="str">
            <v/>
          </cell>
        </row>
        <row r="3198">
          <cell r="H3198" t="str">
            <v/>
          </cell>
        </row>
        <row r="3199">
          <cell r="H3199" t="str">
            <v/>
          </cell>
        </row>
        <row r="3200">
          <cell r="H3200" t="str">
            <v/>
          </cell>
        </row>
        <row r="3201">
          <cell r="H3201" t="str">
            <v/>
          </cell>
        </row>
        <row r="3202">
          <cell r="H3202" t="str">
            <v/>
          </cell>
        </row>
        <row r="3203">
          <cell r="H3203" t="str">
            <v/>
          </cell>
        </row>
        <row r="3204">
          <cell r="H3204" t="str">
            <v/>
          </cell>
        </row>
        <row r="3205">
          <cell r="H3205" t="str">
            <v/>
          </cell>
        </row>
        <row r="3206">
          <cell r="H3206" t="str">
            <v/>
          </cell>
        </row>
        <row r="3207">
          <cell r="H3207" t="str">
            <v/>
          </cell>
        </row>
        <row r="3208">
          <cell r="H3208" t="str">
            <v/>
          </cell>
        </row>
        <row r="3209">
          <cell r="H3209" t="str">
            <v/>
          </cell>
        </row>
        <row r="3210">
          <cell r="H3210" t="str">
            <v/>
          </cell>
        </row>
        <row r="3211">
          <cell r="H3211" t="str">
            <v/>
          </cell>
        </row>
        <row r="3212">
          <cell r="H3212" t="str">
            <v/>
          </cell>
        </row>
        <row r="3213">
          <cell r="H3213" t="str">
            <v/>
          </cell>
        </row>
        <row r="3214">
          <cell r="H3214" t="str">
            <v/>
          </cell>
        </row>
        <row r="3215">
          <cell r="H3215" t="str">
            <v/>
          </cell>
        </row>
        <row r="3216">
          <cell r="H3216" t="str">
            <v/>
          </cell>
        </row>
        <row r="3217">
          <cell r="H3217" t="str">
            <v/>
          </cell>
        </row>
        <row r="3218">
          <cell r="H3218" t="str">
            <v/>
          </cell>
        </row>
        <row r="3219">
          <cell r="H3219" t="str">
            <v/>
          </cell>
        </row>
        <row r="3220">
          <cell r="H3220" t="str">
            <v/>
          </cell>
        </row>
        <row r="3221">
          <cell r="H3221" t="str">
            <v/>
          </cell>
        </row>
        <row r="3222">
          <cell r="H3222" t="str">
            <v/>
          </cell>
        </row>
        <row r="3223">
          <cell r="H3223" t="str">
            <v/>
          </cell>
        </row>
        <row r="3224">
          <cell r="H3224" t="str">
            <v/>
          </cell>
        </row>
        <row r="3225">
          <cell r="H3225" t="str">
            <v/>
          </cell>
        </row>
        <row r="3226">
          <cell r="H3226" t="str">
            <v/>
          </cell>
        </row>
        <row r="3227">
          <cell r="H3227" t="str">
            <v/>
          </cell>
        </row>
        <row r="3228">
          <cell r="H3228" t="str">
            <v/>
          </cell>
        </row>
        <row r="3229">
          <cell r="H3229" t="str">
            <v/>
          </cell>
        </row>
        <row r="3230">
          <cell r="H3230" t="str">
            <v/>
          </cell>
        </row>
        <row r="3231">
          <cell r="H3231" t="str">
            <v/>
          </cell>
        </row>
        <row r="3232">
          <cell r="H3232" t="str">
            <v/>
          </cell>
        </row>
        <row r="3233">
          <cell r="H3233" t="str">
            <v/>
          </cell>
        </row>
        <row r="3234">
          <cell r="H3234" t="str">
            <v/>
          </cell>
        </row>
        <row r="3235">
          <cell r="H3235" t="str">
            <v/>
          </cell>
        </row>
        <row r="3236">
          <cell r="H3236" t="str">
            <v/>
          </cell>
        </row>
        <row r="3237">
          <cell r="H3237" t="str">
            <v/>
          </cell>
        </row>
        <row r="3238">
          <cell r="H3238" t="str">
            <v/>
          </cell>
        </row>
        <row r="3239">
          <cell r="H3239" t="str">
            <v/>
          </cell>
        </row>
        <row r="3240">
          <cell r="H3240" t="str">
            <v/>
          </cell>
        </row>
        <row r="3241">
          <cell r="H3241" t="str">
            <v/>
          </cell>
        </row>
        <row r="3242">
          <cell r="H3242" t="str">
            <v/>
          </cell>
        </row>
        <row r="3243">
          <cell r="H3243" t="str">
            <v/>
          </cell>
        </row>
        <row r="3244">
          <cell r="H3244" t="str">
            <v/>
          </cell>
        </row>
        <row r="3245">
          <cell r="H3245" t="str">
            <v/>
          </cell>
        </row>
        <row r="3246">
          <cell r="H3246" t="str">
            <v/>
          </cell>
        </row>
        <row r="3247">
          <cell r="H3247" t="str">
            <v/>
          </cell>
        </row>
        <row r="3248">
          <cell r="H3248" t="str">
            <v/>
          </cell>
        </row>
        <row r="3249">
          <cell r="H3249" t="str">
            <v/>
          </cell>
        </row>
        <row r="3250">
          <cell r="H3250" t="str">
            <v/>
          </cell>
        </row>
        <row r="3251">
          <cell r="H3251" t="str">
            <v/>
          </cell>
        </row>
        <row r="3252">
          <cell r="H3252" t="str">
            <v/>
          </cell>
        </row>
        <row r="3253">
          <cell r="H3253" t="str">
            <v/>
          </cell>
        </row>
        <row r="3254">
          <cell r="H3254" t="str">
            <v/>
          </cell>
        </row>
        <row r="3255">
          <cell r="H3255" t="str">
            <v/>
          </cell>
        </row>
        <row r="3256">
          <cell r="H3256" t="str">
            <v/>
          </cell>
        </row>
        <row r="3257">
          <cell r="H3257" t="str">
            <v/>
          </cell>
        </row>
        <row r="3258">
          <cell r="H3258" t="str">
            <v/>
          </cell>
        </row>
        <row r="3259">
          <cell r="H3259" t="str">
            <v/>
          </cell>
        </row>
        <row r="3260">
          <cell r="H3260" t="str">
            <v/>
          </cell>
        </row>
        <row r="3261">
          <cell r="H3261" t="str">
            <v/>
          </cell>
        </row>
        <row r="3262">
          <cell r="H3262" t="str">
            <v/>
          </cell>
        </row>
        <row r="3263">
          <cell r="H3263" t="str">
            <v/>
          </cell>
        </row>
        <row r="3264">
          <cell r="H3264" t="str">
            <v/>
          </cell>
        </row>
        <row r="3265">
          <cell r="H3265" t="str">
            <v/>
          </cell>
        </row>
        <row r="3266">
          <cell r="H3266" t="str">
            <v/>
          </cell>
        </row>
        <row r="3267">
          <cell r="H3267" t="str">
            <v/>
          </cell>
        </row>
        <row r="3268">
          <cell r="H3268" t="str">
            <v/>
          </cell>
        </row>
        <row r="3269">
          <cell r="H3269" t="str">
            <v/>
          </cell>
        </row>
        <row r="3270">
          <cell r="H3270" t="str">
            <v/>
          </cell>
        </row>
        <row r="3271">
          <cell r="H3271" t="str">
            <v/>
          </cell>
        </row>
        <row r="3272">
          <cell r="H3272" t="str">
            <v/>
          </cell>
        </row>
        <row r="3273">
          <cell r="H3273" t="str">
            <v/>
          </cell>
        </row>
        <row r="3274">
          <cell r="H3274" t="str">
            <v/>
          </cell>
        </row>
        <row r="3275">
          <cell r="H3275" t="str">
            <v/>
          </cell>
        </row>
        <row r="3276">
          <cell r="H3276" t="str">
            <v/>
          </cell>
        </row>
        <row r="3277">
          <cell r="H3277" t="str">
            <v/>
          </cell>
        </row>
        <row r="3278">
          <cell r="H3278" t="str">
            <v/>
          </cell>
        </row>
        <row r="3279">
          <cell r="H3279" t="str">
            <v/>
          </cell>
        </row>
        <row r="3280">
          <cell r="H3280" t="str">
            <v/>
          </cell>
        </row>
        <row r="3281">
          <cell r="H3281" t="str">
            <v/>
          </cell>
        </row>
        <row r="3282">
          <cell r="H3282" t="str">
            <v/>
          </cell>
        </row>
        <row r="3283">
          <cell r="H3283" t="str">
            <v/>
          </cell>
        </row>
        <row r="3284">
          <cell r="H3284" t="str">
            <v/>
          </cell>
        </row>
        <row r="3285">
          <cell r="H3285" t="str">
            <v/>
          </cell>
        </row>
        <row r="3286">
          <cell r="H3286" t="str">
            <v/>
          </cell>
        </row>
        <row r="3287">
          <cell r="H3287" t="str">
            <v/>
          </cell>
        </row>
        <row r="3288">
          <cell r="H3288" t="str">
            <v/>
          </cell>
        </row>
        <row r="3289">
          <cell r="H3289" t="str">
            <v/>
          </cell>
        </row>
        <row r="3290">
          <cell r="H3290" t="str">
            <v/>
          </cell>
        </row>
        <row r="3291">
          <cell r="H3291" t="str">
            <v/>
          </cell>
        </row>
        <row r="3292">
          <cell r="H3292" t="str">
            <v/>
          </cell>
        </row>
        <row r="3293">
          <cell r="H3293" t="str">
            <v/>
          </cell>
        </row>
        <row r="3294">
          <cell r="H3294" t="str">
            <v/>
          </cell>
        </row>
        <row r="3295">
          <cell r="H3295" t="str">
            <v/>
          </cell>
        </row>
        <row r="3296">
          <cell r="H3296" t="str">
            <v/>
          </cell>
        </row>
        <row r="3297">
          <cell r="H3297" t="str">
            <v/>
          </cell>
        </row>
        <row r="3298">
          <cell r="H3298" t="str">
            <v/>
          </cell>
        </row>
        <row r="3299">
          <cell r="H3299" t="str">
            <v/>
          </cell>
        </row>
        <row r="3300">
          <cell r="H3300" t="str">
            <v/>
          </cell>
        </row>
        <row r="3301">
          <cell r="H3301" t="str">
            <v/>
          </cell>
        </row>
        <row r="3302">
          <cell r="H3302" t="str">
            <v/>
          </cell>
        </row>
        <row r="3303">
          <cell r="H3303" t="str">
            <v/>
          </cell>
        </row>
        <row r="3304">
          <cell r="H3304" t="str">
            <v/>
          </cell>
        </row>
        <row r="3305">
          <cell r="H3305" t="str">
            <v/>
          </cell>
        </row>
        <row r="3306">
          <cell r="H3306" t="str">
            <v/>
          </cell>
        </row>
        <row r="3307">
          <cell r="H3307" t="str">
            <v/>
          </cell>
        </row>
        <row r="3308">
          <cell r="H3308" t="str">
            <v/>
          </cell>
        </row>
        <row r="3309">
          <cell r="H3309" t="str">
            <v/>
          </cell>
        </row>
        <row r="3310">
          <cell r="H3310" t="str">
            <v/>
          </cell>
        </row>
        <row r="3311">
          <cell r="H3311" t="str">
            <v/>
          </cell>
        </row>
        <row r="3312">
          <cell r="H3312" t="str">
            <v/>
          </cell>
        </row>
        <row r="3313">
          <cell r="H3313" t="str">
            <v/>
          </cell>
        </row>
        <row r="3314">
          <cell r="H3314" t="str">
            <v/>
          </cell>
        </row>
        <row r="3315">
          <cell r="H3315" t="str">
            <v/>
          </cell>
        </row>
        <row r="3316">
          <cell r="H3316" t="str">
            <v/>
          </cell>
        </row>
        <row r="3317">
          <cell r="H3317" t="str">
            <v/>
          </cell>
        </row>
        <row r="3318">
          <cell r="H3318" t="str">
            <v/>
          </cell>
        </row>
        <row r="3319">
          <cell r="H3319" t="str">
            <v/>
          </cell>
        </row>
        <row r="3320">
          <cell r="H3320" t="str">
            <v/>
          </cell>
        </row>
        <row r="3321">
          <cell r="H3321" t="str">
            <v/>
          </cell>
        </row>
        <row r="3322">
          <cell r="H3322" t="str">
            <v/>
          </cell>
        </row>
        <row r="3323">
          <cell r="H3323" t="str">
            <v/>
          </cell>
        </row>
        <row r="3324">
          <cell r="H3324" t="str">
            <v/>
          </cell>
        </row>
        <row r="3325">
          <cell r="H3325" t="str">
            <v/>
          </cell>
        </row>
        <row r="3326">
          <cell r="H3326" t="str">
            <v/>
          </cell>
        </row>
        <row r="3327">
          <cell r="H3327" t="str">
            <v/>
          </cell>
        </row>
        <row r="3328">
          <cell r="H3328" t="str">
            <v/>
          </cell>
        </row>
        <row r="3329">
          <cell r="H3329" t="str">
            <v/>
          </cell>
        </row>
        <row r="3330">
          <cell r="H3330" t="str">
            <v/>
          </cell>
        </row>
        <row r="3331">
          <cell r="H3331" t="str">
            <v/>
          </cell>
        </row>
        <row r="3332">
          <cell r="H3332" t="str">
            <v/>
          </cell>
        </row>
        <row r="3333">
          <cell r="H3333" t="str">
            <v/>
          </cell>
        </row>
        <row r="3334">
          <cell r="H3334" t="str">
            <v/>
          </cell>
        </row>
        <row r="3335">
          <cell r="H3335" t="str">
            <v/>
          </cell>
        </row>
        <row r="3336">
          <cell r="H3336" t="str">
            <v/>
          </cell>
        </row>
        <row r="3337">
          <cell r="H3337" t="str">
            <v/>
          </cell>
        </row>
        <row r="3338">
          <cell r="H3338" t="str">
            <v/>
          </cell>
        </row>
        <row r="3339">
          <cell r="H3339" t="str">
            <v/>
          </cell>
        </row>
        <row r="3340">
          <cell r="H3340" t="str">
            <v/>
          </cell>
        </row>
        <row r="3341">
          <cell r="H3341" t="str">
            <v/>
          </cell>
        </row>
        <row r="3342">
          <cell r="H3342" t="str">
            <v/>
          </cell>
        </row>
        <row r="3343">
          <cell r="H3343" t="str">
            <v/>
          </cell>
        </row>
        <row r="3344">
          <cell r="H3344" t="str">
            <v/>
          </cell>
        </row>
        <row r="3345">
          <cell r="H3345" t="str">
            <v/>
          </cell>
        </row>
        <row r="3346">
          <cell r="H3346" t="str">
            <v/>
          </cell>
        </row>
        <row r="3347">
          <cell r="H3347" t="str">
            <v/>
          </cell>
        </row>
        <row r="3348">
          <cell r="H3348" t="str">
            <v/>
          </cell>
        </row>
        <row r="3349">
          <cell r="H3349" t="str">
            <v/>
          </cell>
        </row>
        <row r="3350">
          <cell r="H3350" t="str">
            <v/>
          </cell>
        </row>
        <row r="3351">
          <cell r="H3351" t="str">
            <v/>
          </cell>
        </row>
        <row r="3352">
          <cell r="H3352" t="str">
            <v/>
          </cell>
        </row>
        <row r="3353">
          <cell r="H3353" t="str">
            <v/>
          </cell>
        </row>
        <row r="3354">
          <cell r="H3354" t="str">
            <v/>
          </cell>
        </row>
        <row r="3355">
          <cell r="H3355" t="str">
            <v/>
          </cell>
        </row>
        <row r="3356">
          <cell r="H3356" t="str">
            <v/>
          </cell>
        </row>
        <row r="3357">
          <cell r="H3357" t="str">
            <v/>
          </cell>
        </row>
        <row r="3358">
          <cell r="H3358" t="str">
            <v/>
          </cell>
        </row>
        <row r="3359">
          <cell r="H3359" t="str">
            <v/>
          </cell>
        </row>
        <row r="3360">
          <cell r="H3360" t="str">
            <v/>
          </cell>
        </row>
        <row r="3361">
          <cell r="H3361" t="str">
            <v/>
          </cell>
        </row>
        <row r="3362">
          <cell r="H3362" t="str">
            <v/>
          </cell>
        </row>
        <row r="3363">
          <cell r="H3363" t="str">
            <v/>
          </cell>
        </row>
        <row r="3364">
          <cell r="H3364" t="str">
            <v/>
          </cell>
        </row>
        <row r="3365">
          <cell r="H3365" t="str">
            <v/>
          </cell>
        </row>
        <row r="3366">
          <cell r="H3366" t="str">
            <v/>
          </cell>
        </row>
        <row r="3367">
          <cell r="H3367" t="str">
            <v/>
          </cell>
        </row>
        <row r="3368">
          <cell r="H3368" t="str">
            <v/>
          </cell>
        </row>
        <row r="3369">
          <cell r="H3369" t="str">
            <v/>
          </cell>
        </row>
        <row r="3370">
          <cell r="H3370" t="str">
            <v/>
          </cell>
        </row>
        <row r="3371">
          <cell r="H3371" t="str">
            <v/>
          </cell>
        </row>
        <row r="3372">
          <cell r="H3372" t="str">
            <v/>
          </cell>
        </row>
        <row r="3373">
          <cell r="H3373" t="str">
            <v/>
          </cell>
        </row>
        <row r="3374">
          <cell r="H3374" t="str">
            <v/>
          </cell>
        </row>
        <row r="3375">
          <cell r="H3375" t="str">
            <v/>
          </cell>
        </row>
        <row r="3376">
          <cell r="H3376" t="str">
            <v/>
          </cell>
        </row>
        <row r="3377">
          <cell r="H3377" t="str">
            <v/>
          </cell>
        </row>
        <row r="3378">
          <cell r="H3378" t="str">
            <v/>
          </cell>
        </row>
        <row r="3379">
          <cell r="H3379" t="str">
            <v/>
          </cell>
        </row>
        <row r="3380">
          <cell r="H3380" t="str">
            <v/>
          </cell>
        </row>
        <row r="3381">
          <cell r="H3381" t="str">
            <v/>
          </cell>
        </row>
        <row r="3382">
          <cell r="H3382" t="str">
            <v/>
          </cell>
        </row>
        <row r="3383">
          <cell r="H3383" t="str">
            <v/>
          </cell>
        </row>
        <row r="3384">
          <cell r="H3384" t="str">
            <v/>
          </cell>
        </row>
        <row r="3385">
          <cell r="H3385" t="str">
            <v/>
          </cell>
        </row>
        <row r="3386">
          <cell r="H3386" t="str">
            <v/>
          </cell>
        </row>
        <row r="3387">
          <cell r="H3387" t="str">
            <v/>
          </cell>
        </row>
        <row r="3388">
          <cell r="H3388" t="str">
            <v/>
          </cell>
        </row>
        <row r="3389">
          <cell r="H3389" t="str">
            <v/>
          </cell>
        </row>
        <row r="3390">
          <cell r="H3390" t="str">
            <v/>
          </cell>
        </row>
        <row r="3391">
          <cell r="H3391" t="str">
            <v/>
          </cell>
        </row>
        <row r="3392">
          <cell r="H3392" t="str">
            <v/>
          </cell>
        </row>
        <row r="3393">
          <cell r="H3393" t="str">
            <v/>
          </cell>
        </row>
        <row r="3394">
          <cell r="H3394" t="str">
            <v/>
          </cell>
        </row>
        <row r="3395">
          <cell r="H3395" t="str">
            <v/>
          </cell>
        </row>
        <row r="3396">
          <cell r="H3396" t="str">
            <v/>
          </cell>
        </row>
        <row r="3397">
          <cell r="H3397" t="str">
            <v/>
          </cell>
        </row>
        <row r="3398">
          <cell r="H3398" t="str">
            <v/>
          </cell>
        </row>
        <row r="3399">
          <cell r="H3399" t="str">
            <v/>
          </cell>
        </row>
        <row r="3400">
          <cell r="H3400" t="str">
            <v/>
          </cell>
        </row>
        <row r="3401">
          <cell r="H3401" t="str">
            <v/>
          </cell>
        </row>
        <row r="3402">
          <cell r="H3402" t="str">
            <v/>
          </cell>
        </row>
        <row r="3403">
          <cell r="H3403" t="str">
            <v/>
          </cell>
        </row>
        <row r="3404">
          <cell r="H3404" t="str">
            <v/>
          </cell>
        </row>
        <row r="3405">
          <cell r="H3405" t="str">
            <v/>
          </cell>
        </row>
        <row r="3406">
          <cell r="H3406" t="str">
            <v/>
          </cell>
        </row>
        <row r="3407">
          <cell r="H3407" t="str">
            <v/>
          </cell>
        </row>
        <row r="3408">
          <cell r="H3408" t="str">
            <v/>
          </cell>
        </row>
        <row r="3409">
          <cell r="H3409" t="str">
            <v/>
          </cell>
        </row>
        <row r="3410">
          <cell r="H3410" t="str">
            <v/>
          </cell>
        </row>
        <row r="3411">
          <cell r="H3411" t="str">
            <v/>
          </cell>
        </row>
        <row r="3412">
          <cell r="H3412" t="str">
            <v/>
          </cell>
        </row>
        <row r="3413">
          <cell r="H3413" t="str">
            <v/>
          </cell>
        </row>
        <row r="3414">
          <cell r="H3414" t="str">
            <v/>
          </cell>
        </row>
        <row r="3415">
          <cell r="H3415" t="str">
            <v/>
          </cell>
        </row>
        <row r="3416">
          <cell r="H3416" t="str">
            <v/>
          </cell>
        </row>
        <row r="3417">
          <cell r="H3417" t="str">
            <v/>
          </cell>
        </row>
        <row r="3418">
          <cell r="H3418" t="str">
            <v/>
          </cell>
        </row>
        <row r="3419">
          <cell r="H3419" t="str">
            <v/>
          </cell>
        </row>
        <row r="3420">
          <cell r="H3420" t="str">
            <v/>
          </cell>
        </row>
        <row r="3421">
          <cell r="H3421" t="str">
            <v/>
          </cell>
        </row>
        <row r="3422">
          <cell r="H3422" t="str">
            <v/>
          </cell>
        </row>
        <row r="3423">
          <cell r="H3423" t="str">
            <v/>
          </cell>
        </row>
        <row r="3424">
          <cell r="H3424" t="str">
            <v/>
          </cell>
        </row>
        <row r="3425">
          <cell r="H3425" t="str">
            <v/>
          </cell>
        </row>
        <row r="3426">
          <cell r="H3426" t="str">
            <v/>
          </cell>
        </row>
        <row r="3427">
          <cell r="H3427" t="str">
            <v/>
          </cell>
        </row>
        <row r="3428">
          <cell r="H3428" t="str">
            <v/>
          </cell>
        </row>
        <row r="3429">
          <cell r="H3429" t="str">
            <v/>
          </cell>
        </row>
        <row r="3430">
          <cell r="H3430" t="str">
            <v/>
          </cell>
        </row>
        <row r="3431">
          <cell r="H3431" t="str">
            <v/>
          </cell>
        </row>
        <row r="3432">
          <cell r="H3432" t="str">
            <v/>
          </cell>
        </row>
        <row r="3433">
          <cell r="H3433" t="str">
            <v/>
          </cell>
        </row>
        <row r="3434">
          <cell r="H3434" t="str">
            <v/>
          </cell>
        </row>
        <row r="3435">
          <cell r="H3435" t="str">
            <v/>
          </cell>
        </row>
        <row r="3436">
          <cell r="H3436" t="str">
            <v/>
          </cell>
        </row>
        <row r="3437">
          <cell r="H3437" t="str">
            <v/>
          </cell>
        </row>
        <row r="3438">
          <cell r="H3438" t="str">
            <v/>
          </cell>
        </row>
        <row r="3439">
          <cell r="H3439" t="str">
            <v/>
          </cell>
        </row>
        <row r="3440">
          <cell r="H3440" t="str">
            <v/>
          </cell>
        </row>
        <row r="3441">
          <cell r="H3441" t="str">
            <v/>
          </cell>
        </row>
        <row r="3442">
          <cell r="H3442" t="str">
            <v/>
          </cell>
        </row>
        <row r="3443">
          <cell r="H3443" t="str">
            <v/>
          </cell>
        </row>
        <row r="3444">
          <cell r="H3444" t="str">
            <v/>
          </cell>
        </row>
        <row r="3445">
          <cell r="H3445" t="str">
            <v/>
          </cell>
        </row>
        <row r="3446">
          <cell r="H3446" t="str">
            <v/>
          </cell>
        </row>
        <row r="3447">
          <cell r="H3447" t="str">
            <v/>
          </cell>
        </row>
        <row r="3448">
          <cell r="H3448" t="str">
            <v/>
          </cell>
        </row>
        <row r="3449">
          <cell r="H3449" t="str">
            <v/>
          </cell>
        </row>
        <row r="3450">
          <cell r="H3450" t="str">
            <v/>
          </cell>
        </row>
        <row r="3451">
          <cell r="H3451" t="str">
            <v/>
          </cell>
        </row>
        <row r="3452">
          <cell r="H3452" t="str">
            <v/>
          </cell>
        </row>
        <row r="3453">
          <cell r="H3453" t="str">
            <v/>
          </cell>
        </row>
        <row r="3454">
          <cell r="H3454" t="str">
            <v/>
          </cell>
        </row>
        <row r="3455">
          <cell r="H3455" t="str">
            <v/>
          </cell>
        </row>
        <row r="3456">
          <cell r="H3456" t="str">
            <v/>
          </cell>
        </row>
        <row r="3457">
          <cell r="H3457" t="str">
            <v/>
          </cell>
        </row>
        <row r="3458">
          <cell r="H3458" t="str">
            <v/>
          </cell>
        </row>
        <row r="3459">
          <cell r="H3459" t="str">
            <v/>
          </cell>
        </row>
        <row r="3460">
          <cell r="H3460" t="str">
            <v/>
          </cell>
        </row>
        <row r="3461">
          <cell r="H3461" t="str">
            <v/>
          </cell>
        </row>
        <row r="3462">
          <cell r="H3462" t="str">
            <v/>
          </cell>
        </row>
        <row r="3463">
          <cell r="H3463" t="str">
            <v/>
          </cell>
        </row>
        <row r="3464">
          <cell r="H3464" t="str">
            <v/>
          </cell>
        </row>
        <row r="3465">
          <cell r="H3465" t="str">
            <v/>
          </cell>
        </row>
        <row r="3466">
          <cell r="H3466" t="str">
            <v/>
          </cell>
        </row>
        <row r="3467">
          <cell r="H3467" t="str">
            <v/>
          </cell>
        </row>
        <row r="3468">
          <cell r="H3468" t="str">
            <v/>
          </cell>
        </row>
        <row r="3469">
          <cell r="H3469" t="str">
            <v/>
          </cell>
        </row>
        <row r="3470">
          <cell r="H3470" t="str">
            <v/>
          </cell>
        </row>
        <row r="3471">
          <cell r="H3471" t="str">
            <v/>
          </cell>
        </row>
        <row r="3472">
          <cell r="H3472" t="str">
            <v/>
          </cell>
        </row>
        <row r="3473">
          <cell r="H3473" t="str">
            <v/>
          </cell>
        </row>
        <row r="3474">
          <cell r="H3474" t="str">
            <v/>
          </cell>
        </row>
        <row r="3475">
          <cell r="H3475" t="str">
            <v/>
          </cell>
        </row>
        <row r="3476">
          <cell r="H3476" t="str">
            <v/>
          </cell>
        </row>
        <row r="3477">
          <cell r="H3477" t="str">
            <v/>
          </cell>
        </row>
        <row r="3478">
          <cell r="H3478" t="str">
            <v/>
          </cell>
        </row>
        <row r="3479">
          <cell r="H3479" t="str">
            <v/>
          </cell>
        </row>
        <row r="3480">
          <cell r="H3480" t="str">
            <v/>
          </cell>
        </row>
        <row r="3481">
          <cell r="H3481" t="str">
            <v/>
          </cell>
        </row>
        <row r="3482">
          <cell r="H3482" t="str">
            <v/>
          </cell>
        </row>
        <row r="3483">
          <cell r="H3483" t="str">
            <v/>
          </cell>
        </row>
        <row r="3484">
          <cell r="H3484" t="str">
            <v/>
          </cell>
        </row>
        <row r="3485">
          <cell r="H3485" t="str">
            <v/>
          </cell>
        </row>
        <row r="3486">
          <cell r="H3486" t="str">
            <v/>
          </cell>
        </row>
        <row r="3487">
          <cell r="H3487" t="str">
            <v/>
          </cell>
        </row>
        <row r="3488">
          <cell r="H3488" t="str">
            <v/>
          </cell>
        </row>
        <row r="3489">
          <cell r="H3489" t="str">
            <v/>
          </cell>
        </row>
        <row r="3490">
          <cell r="H3490" t="str">
            <v/>
          </cell>
        </row>
        <row r="3491">
          <cell r="H3491" t="str">
            <v/>
          </cell>
        </row>
        <row r="3492">
          <cell r="H3492" t="str">
            <v/>
          </cell>
        </row>
        <row r="3493">
          <cell r="H3493" t="str">
            <v/>
          </cell>
        </row>
        <row r="3494">
          <cell r="H3494" t="str">
            <v/>
          </cell>
        </row>
        <row r="3495">
          <cell r="H3495" t="str">
            <v/>
          </cell>
        </row>
        <row r="3496">
          <cell r="H3496" t="str">
            <v/>
          </cell>
        </row>
        <row r="3497">
          <cell r="H3497" t="str">
            <v/>
          </cell>
        </row>
        <row r="3498">
          <cell r="H3498" t="str">
            <v/>
          </cell>
        </row>
        <row r="3499">
          <cell r="H3499" t="str">
            <v/>
          </cell>
        </row>
        <row r="3500">
          <cell r="H3500" t="str">
            <v/>
          </cell>
        </row>
        <row r="3501">
          <cell r="H3501" t="str">
            <v/>
          </cell>
        </row>
        <row r="3502">
          <cell r="H3502" t="str">
            <v/>
          </cell>
        </row>
        <row r="3503">
          <cell r="H3503" t="str">
            <v/>
          </cell>
        </row>
        <row r="3504">
          <cell r="H3504" t="str">
            <v/>
          </cell>
        </row>
        <row r="3505">
          <cell r="H3505" t="str">
            <v/>
          </cell>
        </row>
        <row r="3506">
          <cell r="H3506" t="str">
            <v/>
          </cell>
        </row>
        <row r="3507">
          <cell r="H3507" t="str">
            <v/>
          </cell>
        </row>
        <row r="3508">
          <cell r="H3508" t="str">
            <v/>
          </cell>
        </row>
        <row r="3509">
          <cell r="H3509" t="str">
            <v/>
          </cell>
        </row>
        <row r="3510">
          <cell r="H3510" t="str">
            <v/>
          </cell>
        </row>
        <row r="3511">
          <cell r="H3511" t="str">
            <v/>
          </cell>
        </row>
        <row r="3512">
          <cell r="H3512" t="str">
            <v/>
          </cell>
        </row>
        <row r="3513">
          <cell r="H3513" t="str">
            <v/>
          </cell>
        </row>
        <row r="3514">
          <cell r="H3514" t="str">
            <v/>
          </cell>
        </row>
        <row r="3515">
          <cell r="H3515" t="str">
            <v/>
          </cell>
        </row>
        <row r="3516">
          <cell r="H3516" t="str">
            <v/>
          </cell>
        </row>
        <row r="3517">
          <cell r="H3517" t="str">
            <v/>
          </cell>
        </row>
        <row r="3518">
          <cell r="H3518" t="str">
            <v/>
          </cell>
        </row>
        <row r="3519">
          <cell r="H3519" t="str">
            <v/>
          </cell>
        </row>
        <row r="3520">
          <cell r="H3520" t="str">
            <v/>
          </cell>
        </row>
        <row r="3521">
          <cell r="H3521" t="str">
            <v/>
          </cell>
        </row>
        <row r="3522">
          <cell r="H3522" t="str">
            <v/>
          </cell>
        </row>
        <row r="3523">
          <cell r="H3523" t="str">
            <v/>
          </cell>
        </row>
        <row r="3524">
          <cell r="H3524" t="str">
            <v/>
          </cell>
        </row>
        <row r="3525">
          <cell r="H3525" t="str">
            <v/>
          </cell>
        </row>
        <row r="3526">
          <cell r="H3526" t="str">
            <v/>
          </cell>
        </row>
        <row r="3527">
          <cell r="H3527" t="str">
            <v/>
          </cell>
        </row>
        <row r="3528">
          <cell r="H3528" t="str">
            <v/>
          </cell>
        </row>
        <row r="3529">
          <cell r="H3529" t="str">
            <v/>
          </cell>
        </row>
        <row r="3530">
          <cell r="H3530" t="str">
            <v/>
          </cell>
        </row>
        <row r="3531">
          <cell r="H3531" t="str">
            <v/>
          </cell>
        </row>
        <row r="3532">
          <cell r="H3532" t="str">
            <v/>
          </cell>
        </row>
        <row r="3533">
          <cell r="H3533" t="str">
            <v/>
          </cell>
        </row>
        <row r="3534">
          <cell r="H3534" t="str">
            <v/>
          </cell>
        </row>
        <row r="3535">
          <cell r="H3535" t="str">
            <v/>
          </cell>
        </row>
        <row r="3536">
          <cell r="H3536" t="str">
            <v/>
          </cell>
        </row>
        <row r="3537">
          <cell r="H3537" t="str">
            <v/>
          </cell>
        </row>
        <row r="3538">
          <cell r="H3538" t="str">
            <v/>
          </cell>
        </row>
        <row r="3539">
          <cell r="H3539" t="str">
            <v/>
          </cell>
        </row>
        <row r="3540">
          <cell r="H3540" t="str">
            <v/>
          </cell>
        </row>
        <row r="3541">
          <cell r="H3541" t="str">
            <v/>
          </cell>
        </row>
        <row r="3542">
          <cell r="H3542" t="str">
            <v/>
          </cell>
        </row>
        <row r="3543">
          <cell r="H3543" t="str">
            <v/>
          </cell>
        </row>
        <row r="3544">
          <cell r="H3544" t="str">
            <v/>
          </cell>
        </row>
        <row r="3545">
          <cell r="H3545" t="str">
            <v/>
          </cell>
        </row>
        <row r="3546">
          <cell r="H3546" t="str">
            <v/>
          </cell>
        </row>
        <row r="3547">
          <cell r="H3547" t="str">
            <v/>
          </cell>
        </row>
        <row r="3548">
          <cell r="H3548" t="str">
            <v/>
          </cell>
        </row>
        <row r="3549">
          <cell r="H3549" t="str">
            <v/>
          </cell>
        </row>
        <row r="3550">
          <cell r="H3550" t="str">
            <v/>
          </cell>
        </row>
        <row r="3551">
          <cell r="H3551" t="str">
            <v/>
          </cell>
        </row>
        <row r="3552">
          <cell r="H3552" t="str">
            <v/>
          </cell>
        </row>
        <row r="3553">
          <cell r="H3553" t="str">
            <v/>
          </cell>
        </row>
        <row r="3554">
          <cell r="H3554" t="str">
            <v/>
          </cell>
        </row>
        <row r="3555">
          <cell r="H3555" t="str">
            <v/>
          </cell>
        </row>
        <row r="3556">
          <cell r="H3556" t="str">
            <v/>
          </cell>
        </row>
        <row r="3557">
          <cell r="H3557" t="str">
            <v/>
          </cell>
        </row>
        <row r="3558">
          <cell r="H3558" t="str">
            <v/>
          </cell>
        </row>
        <row r="3559">
          <cell r="H3559" t="str">
            <v/>
          </cell>
        </row>
        <row r="3560">
          <cell r="H3560" t="str">
            <v/>
          </cell>
        </row>
        <row r="3561">
          <cell r="H3561" t="str">
            <v/>
          </cell>
        </row>
        <row r="3562">
          <cell r="H3562" t="str">
            <v/>
          </cell>
        </row>
        <row r="3563">
          <cell r="H3563" t="str">
            <v/>
          </cell>
        </row>
        <row r="3564">
          <cell r="H3564" t="str">
            <v/>
          </cell>
        </row>
        <row r="3565">
          <cell r="H3565" t="str">
            <v/>
          </cell>
        </row>
        <row r="3566">
          <cell r="H3566" t="str">
            <v/>
          </cell>
        </row>
        <row r="3567">
          <cell r="H3567" t="str">
            <v/>
          </cell>
        </row>
        <row r="3568">
          <cell r="H3568" t="str">
            <v/>
          </cell>
        </row>
        <row r="3569">
          <cell r="H3569" t="str">
            <v/>
          </cell>
        </row>
        <row r="3570">
          <cell r="H3570" t="str">
            <v/>
          </cell>
        </row>
        <row r="3571">
          <cell r="H3571" t="str">
            <v/>
          </cell>
        </row>
        <row r="3572">
          <cell r="H3572" t="str">
            <v/>
          </cell>
        </row>
        <row r="3573">
          <cell r="H3573" t="str">
            <v/>
          </cell>
        </row>
        <row r="3574">
          <cell r="H3574" t="str">
            <v/>
          </cell>
        </row>
        <row r="3575">
          <cell r="H3575" t="str">
            <v/>
          </cell>
        </row>
        <row r="3576">
          <cell r="H3576" t="str">
            <v/>
          </cell>
        </row>
        <row r="3577">
          <cell r="H3577" t="str">
            <v/>
          </cell>
        </row>
        <row r="3578">
          <cell r="H3578" t="str">
            <v/>
          </cell>
        </row>
        <row r="3579">
          <cell r="H3579" t="str">
            <v/>
          </cell>
        </row>
        <row r="3580">
          <cell r="H3580" t="str">
            <v/>
          </cell>
        </row>
        <row r="3581">
          <cell r="H3581" t="str">
            <v/>
          </cell>
        </row>
        <row r="3582">
          <cell r="H3582" t="str">
            <v/>
          </cell>
        </row>
        <row r="3583">
          <cell r="H3583" t="str">
            <v/>
          </cell>
        </row>
        <row r="3584">
          <cell r="H3584" t="str">
            <v/>
          </cell>
        </row>
        <row r="3585">
          <cell r="H3585" t="str">
            <v/>
          </cell>
        </row>
        <row r="3586">
          <cell r="H3586" t="str">
            <v/>
          </cell>
        </row>
        <row r="3587">
          <cell r="H3587" t="str">
            <v/>
          </cell>
        </row>
        <row r="3588">
          <cell r="H3588" t="str">
            <v/>
          </cell>
        </row>
        <row r="3589">
          <cell r="H3589" t="str">
            <v/>
          </cell>
        </row>
        <row r="3590">
          <cell r="H3590" t="str">
            <v/>
          </cell>
        </row>
        <row r="3591">
          <cell r="H3591" t="str">
            <v/>
          </cell>
        </row>
        <row r="3592">
          <cell r="H3592" t="str">
            <v/>
          </cell>
        </row>
        <row r="3593">
          <cell r="H3593" t="str">
            <v/>
          </cell>
        </row>
        <row r="3594">
          <cell r="H3594" t="str">
            <v/>
          </cell>
        </row>
        <row r="3595">
          <cell r="H3595" t="str">
            <v/>
          </cell>
        </row>
        <row r="3596">
          <cell r="H3596" t="str">
            <v/>
          </cell>
        </row>
        <row r="3597">
          <cell r="H3597" t="str">
            <v/>
          </cell>
        </row>
        <row r="3598">
          <cell r="H3598" t="str">
            <v/>
          </cell>
        </row>
        <row r="3599">
          <cell r="H3599" t="str">
            <v/>
          </cell>
        </row>
        <row r="3600">
          <cell r="H3600" t="str">
            <v/>
          </cell>
        </row>
        <row r="3601">
          <cell r="H3601" t="str">
            <v/>
          </cell>
        </row>
        <row r="3602">
          <cell r="H3602" t="str">
            <v/>
          </cell>
        </row>
        <row r="3603">
          <cell r="H3603" t="str">
            <v/>
          </cell>
        </row>
        <row r="3604">
          <cell r="H3604" t="str">
            <v/>
          </cell>
        </row>
        <row r="3605">
          <cell r="H3605" t="str">
            <v/>
          </cell>
        </row>
        <row r="3606">
          <cell r="H3606" t="str">
            <v/>
          </cell>
        </row>
        <row r="3607">
          <cell r="H3607" t="str">
            <v/>
          </cell>
        </row>
        <row r="3608">
          <cell r="H3608" t="str">
            <v/>
          </cell>
        </row>
        <row r="3609">
          <cell r="H3609" t="str">
            <v/>
          </cell>
        </row>
        <row r="3610">
          <cell r="H3610" t="str">
            <v/>
          </cell>
        </row>
        <row r="3611">
          <cell r="H3611" t="str">
            <v/>
          </cell>
        </row>
        <row r="3612">
          <cell r="H3612" t="str">
            <v/>
          </cell>
        </row>
        <row r="3613">
          <cell r="H3613" t="str">
            <v/>
          </cell>
        </row>
        <row r="3614">
          <cell r="H3614" t="str">
            <v/>
          </cell>
        </row>
        <row r="3615">
          <cell r="H3615" t="str">
            <v/>
          </cell>
        </row>
        <row r="3616">
          <cell r="H3616" t="str">
            <v/>
          </cell>
        </row>
        <row r="3617">
          <cell r="H3617" t="str">
            <v/>
          </cell>
        </row>
        <row r="3618">
          <cell r="H3618" t="str">
            <v/>
          </cell>
        </row>
        <row r="3619">
          <cell r="H3619" t="str">
            <v/>
          </cell>
        </row>
        <row r="3620">
          <cell r="H3620" t="str">
            <v/>
          </cell>
        </row>
        <row r="3621">
          <cell r="H3621" t="str">
            <v/>
          </cell>
        </row>
        <row r="3622">
          <cell r="H3622" t="str">
            <v/>
          </cell>
        </row>
        <row r="3623">
          <cell r="H3623" t="str">
            <v/>
          </cell>
        </row>
        <row r="3624">
          <cell r="H3624" t="str">
            <v/>
          </cell>
        </row>
        <row r="3625">
          <cell r="H3625" t="str">
            <v/>
          </cell>
        </row>
        <row r="3626">
          <cell r="H3626" t="str">
            <v/>
          </cell>
        </row>
        <row r="3627">
          <cell r="H3627" t="str">
            <v/>
          </cell>
        </row>
        <row r="3628">
          <cell r="H3628" t="str">
            <v/>
          </cell>
        </row>
        <row r="3629">
          <cell r="H3629" t="str">
            <v/>
          </cell>
        </row>
        <row r="3630">
          <cell r="H3630" t="str">
            <v/>
          </cell>
        </row>
        <row r="3631">
          <cell r="H3631" t="str">
            <v/>
          </cell>
        </row>
        <row r="3632">
          <cell r="H3632" t="str">
            <v/>
          </cell>
        </row>
        <row r="3633">
          <cell r="H3633" t="str">
            <v/>
          </cell>
        </row>
        <row r="3634">
          <cell r="H3634" t="str">
            <v/>
          </cell>
        </row>
        <row r="3635">
          <cell r="H3635" t="str">
            <v/>
          </cell>
        </row>
        <row r="3636">
          <cell r="H3636" t="str">
            <v/>
          </cell>
        </row>
        <row r="3637">
          <cell r="H3637" t="str">
            <v/>
          </cell>
        </row>
        <row r="3638">
          <cell r="H3638" t="str">
            <v/>
          </cell>
        </row>
        <row r="3639">
          <cell r="H3639" t="str">
            <v/>
          </cell>
        </row>
        <row r="3640">
          <cell r="H3640" t="str">
            <v/>
          </cell>
        </row>
        <row r="3641">
          <cell r="H3641" t="str">
            <v/>
          </cell>
        </row>
        <row r="3642">
          <cell r="H3642" t="str">
            <v/>
          </cell>
        </row>
        <row r="3643">
          <cell r="H3643" t="str">
            <v/>
          </cell>
        </row>
        <row r="3644">
          <cell r="H3644" t="str">
            <v/>
          </cell>
        </row>
        <row r="3645">
          <cell r="H3645" t="str">
            <v/>
          </cell>
        </row>
        <row r="3646">
          <cell r="H3646" t="str">
            <v/>
          </cell>
        </row>
        <row r="3647">
          <cell r="H3647" t="str">
            <v/>
          </cell>
        </row>
        <row r="3648">
          <cell r="H3648" t="str">
            <v/>
          </cell>
        </row>
        <row r="3649">
          <cell r="H3649" t="str">
            <v/>
          </cell>
        </row>
        <row r="3650">
          <cell r="H3650" t="str">
            <v/>
          </cell>
        </row>
        <row r="3651">
          <cell r="H3651" t="str">
            <v/>
          </cell>
        </row>
        <row r="3652">
          <cell r="H3652" t="str">
            <v/>
          </cell>
        </row>
        <row r="3653">
          <cell r="H3653" t="str">
            <v/>
          </cell>
        </row>
        <row r="3654">
          <cell r="H3654" t="str">
            <v/>
          </cell>
        </row>
        <row r="3655">
          <cell r="H3655" t="str">
            <v/>
          </cell>
        </row>
        <row r="3656">
          <cell r="H3656" t="str">
            <v/>
          </cell>
        </row>
        <row r="3657">
          <cell r="H3657" t="str">
            <v/>
          </cell>
        </row>
        <row r="3658">
          <cell r="H3658" t="str">
            <v/>
          </cell>
        </row>
        <row r="3659">
          <cell r="H3659" t="str">
            <v/>
          </cell>
        </row>
        <row r="3660">
          <cell r="H3660" t="str">
            <v/>
          </cell>
        </row>
        <row r="3661">
          <cell r="H3661" t="str">
            <v/>
          </cell>
        </row>
        <row r="3662">
          <cell r="H3662" t="str">
            <v/>
          </cell>
        </row>
        <row r="3663">
          <cell r="H3663" t="str">
            <v/>
          </cell>
        </row>
        <row r="3664">
          <cell r="H3664" t="str">
            <v/>
          </cell>
        </row>
        <row r="3665">
          <cell r="H3665" t="str">
            <v/>
          </cell>
        </row>
        <row r="3666">
          <cell r="H3666" t="str">
            <v/>
          </cell>
        </row>
        <row r="3667">
          <cell r="H3667" t="str">
            <v/>
          </cell>
        </row>
        <row r="3668">
          <cell r="H3668" t="str">
            <v/>
          </cell>
        </row>
        <row r="3669">
          <cell r="H3669" t="str">
            <v/>
          </cell>
        </row>
        <row r="3670">
          <cell r="H3670" t="str">
            <v/>
          </cell>
        </row>
        <row r="3671">
          <cell r="H3671" t="str">
            <v/>
          </cell>
        </row>
        <row r="3672">
          <cell r="H3672" t="str">
            <v/>
          </cell>
        </row>
        <row r="3673">
          <cell r="H3673" t="str">
            <v/>
          </cell>
        </row>
        <row r="3674">
          <cell r="H3674" t="str">
            <v/>
          </cell>
        </row>
        <row r="3675">
          <cell r="H3675" t="str">
            <v/>
          </cell>
        </row>
        <row r="3676">
          <cell r="H3676" t="str">
            <v/>
          </cell>
        </row>
        <row r="3677">
          <cell r="H3677" t="str">
            <v/>
          </cell>
        </row>
        <row r="3678">
          <cell r="H3678" t="str">
            <v/>
          </cell>
        </row>
        <row r="3679">
          <cell r="H3679" t="str">
            <v/>
          </cell>
        </row>
        <row r="3680">
          <cell r="H3680" t="str">
            <v/>
          </cell>
        </row>
        <row r="3681">
          <cell r="H3681" t="str">
            <v/>
          </cell>
        </row>
        <row r="3682">
          <cell r="H3682" t="str">
            <v/>
          </cell>
        </row>
        <row r="3683">
          <cell r="H3683" t="str">
            <v/>
          </cell>
        </row>
        <row r="3684">
          <cell r="H3684" t="str">
            <v/>
          </cell>
        </row>
        <row r="3685">
          <cell r="H3685" t="str">
            <v/>
          </cell>
        </row>
        <row r="3686">
          <cell r="H3686" t="str">
            <v/>
          </cell>
        </row>
        <row r="3687">
          <cell r="H3687" t="str">
            <v/>
          </cell>
        </row>
        <row r="3688">
          <cell r="H3688" t="str">
            <v/>
          </cell>
        </row>
        <row r="3689">
          <cell r="H3689" t="str">
            <v/>
          </cell>
        </row>
        <row r="3690">
          <cell r="H3690" t="str">
            <v/>
          </cell>
        </row>
        <row r="3691">
          <cell r="H3691" t="str">
            <v/>
          </cell>
        </row>
        <row r="3692">
          <cell r="H3692" t="str">
            <v/>
          </cell>
        </row>
        <row r="3693">
          <cell r="H3693" t="str">
            <v/>
          </cell>
        </row>
        <row r="3694">
          <cell r="H3694" t="str">
            <v/>
          </cell>
        </row>
        <row r="3695">
          <cell r="H3695" t="str">
            <v/>
          </cell>
        </row>
        <row r="3696">
          <cell r="H3696" t="str">
            <v/>
          </cell>
        </row>
        <row r="3697">
          <cell r="H3697" t="str">
            <v/>
          </cell>
        </row>
        <row r="3698">
          <cell r="H3698" t="str">
            <v/>
          </cell>
        </row>
        <row r="3699">
          <cell r="H3699" t="str">
            <v/>
          </cell>
        </row>
        <row r="3700">
          <cell r="H3700" t="str">
            <v/>
          </cell>
        </row>
        <row r="3701">
          <cell r="H3701" t="str">
            <v/>
          </cell>
        </row>
        <row r="3702">
          <cell r="H3702" t="str">
            <v/>
          </cell>
        </row>
        <row r="3703">
          <cell r="H3703" t="str">
            <v/>
          </cell>
        </row>
        <row r="3704">
          <cell r="H3704" t="str">
            <v/>
          </cell>
        </row>
        <row r="3705">
          <cell r="H3705" t="str">
            <v/>
          </cell>
        </row>
        <row r="3706">
          <cell r="H3706" t="str">
            <v/>
          </cell>
        </row>
        <row r="3707">
          <cell r="H3707" t="str">
            <v/>
          </cell>
        </row>
        <row r="3708">
          <cell r="H3708" t="str">
            <v/>
          </cell>
        </row>
        <row r="3709">
          <cell r="H3709" t="str">
            <v/>
          </cell>
        </row>
        <row r="3710">
          <cell r="H3710" t="str">
            <v/>
          </cell>
        </row>
        <row r="3711">
          <cell r="H3711" t="str">
            <v/>
          </cell>
        </row>
        <row r="3712">
          <cell r="H3712" t="str">
            <v/>
          </cell>
        </row>
        <row r="3713">
          <cell r="H3713" t="str">
            <v/>
          </cell>
        </row>
        <row r="3714">
          <cell r="H3714" t="str">
            <v/>
          </cell>
        </row>
        <row r="3715">
          <cell r="H3715" t="str">
            <v/>
          </cell>
        </row>
        <row r="3716">
          <cell r="H3716" t="str">
            <v/>
          </cell>
        </row>
        <row r="3717">
          <cell r="H3717" t="str">
            <v/>
          </cell>
        </row>
        <row r="3718">
          <cell r="H3718" t="str">
            <v/>
          </cell>
        </row>
        <row r="3719">
          <cell r="H3719" t="str">
            <v/>
          </cell>
        </row>
        <row r="3720">
          <cell r="H3720" t="str">
            <v/>
          </cell>
        </row>
        <row r="3721">
          <cell r="H3721" t="str">
            <v/>
          </cell>
        </row>
        <row r="3722">
          <cell r="H3722" t="str">
            <v/>
          </cell>
        </row>
        <row r="3723">
          <cell r="H3723" t="str">
            <v/>
          </cell>
        </row>
        <row r="3724">
          <cell r="H3724" t="str">
            <v/>
          </cell>
        </row>
        <row r="3725">
          <cell r="H3725" t="str">
            <v/>
          </cell>
        </row>
        <row r="3726">
          <cell r="H3726" t="str">
            <v/>
          </cell>
        </row>
        <row r="3727">
          <cell r="H3727" t="str">
            <v/>
          </cell>
        </row>
        <row r="3728">
          <cell r="H3728" t="str">
            <v/>
          </cell>
        </row>
        <row r="3729">
          <cell r="H3729" t="str">
            <v/>
          </cell>
        </row>
        <row r="3730">
          <cell r="H3730" t="str">
            <v/>
          </cell>
        </row>
        <row r="3731">
          <cell r="H3731" t="str">
            <v/>
          </cell>
        </row>
        <row r="3732">
          <cell r="H3732" t="str">
            <v/>
          </cell>
        </row>
        <row r="3733">
          <cell r="H3733" t="str">
            <v/>
          </cell>
        </row>
        <row r="3734">
          <cell r="H3734" t="str">
            <v/>
          </cell>
        </row>
        <row r="3735">
          <cell r="H3735" t="str">
            <v/>
          </cell>
        </row>
        <row r="3736">
          <cell r="H3736" t="str">
            <v/>
          </cell>
        </row>
        <row r="3737">
          <cell r="H3737" t="str">
            <v/>
          </cell>
        </row>
        <row r="3738">
          <cell r="H3738" t="str">
            <v/>
          </cell>
        </row>
        <row r="3739">
          <cell r="H3739" t="str">
            <v/>
          </cell>
        </row>
        <row r="3740">
          <cell r="H3740" t="str">
            <v/>
          </cell>
        </row>
        <row r="3741">
          <cell r="H3741" t="str">
            <v/>
          </cell>
        </row>
        <row r="3742">
          <cell r="H3742" t="str">
            <v/>
          </cell>
        </row>
        <row r="3743">
          <cell r="H3743" t="str">
            <v/>
          </cell>
        </row>
        <row r="3744">
          <cell r="H3744" t="str">
            <v/>
          </cell>
        </row>
        <row r="3745">
          <cell r="H3745" t="str">
            <v/>
          </cell>
        </row>
        <row r="3746">
          <cell r="H3746" t="str">
            <v/>
          </cell>
        </row>
        <row r="3747">
          <cell r="H3747" t="str">
            <v/>
          </cell>
        </row>
        <row r="3748">
          <cell r="H3748" t="str">
            <v/>
          </cell>
        </row>
        <row r="3749">
          <cell r="H3749" t="str">
            <v/>
          </cell>
        </row>
        <row r="3750">
          <cell r="H3750" t="str">
            <v/>
          </cell>
        </row>
        <row r="3751">
          <cell r="H3751" t="str">
            <v/>
          </cell>
        </row>
        <row r="3752">
          <cell r="H3752" t="str">
            <v/>
          </cell>
        </row>
        <row r="3753">
          <cell r="H3753" t="str">
            <v/>
          </cell>
        </row>
        <row r="3754">
          <cell r="H3754" t="str">
            <v/>
          </cell>
        </row>
        <row r="3755">
          <cell r="H3755" t="str">
            <v/>
          </cell>
        </row>
        <row r="3756">
          <cell r="H3756" t="str">
            <v/>
          </cell>
        </row>
        <row r="3757">
          <cell r="H3757" t="str">
            <v/>
          </cell>
        </row>
        <row r="3758">
          <cell r="H3758" t="str">
            <v/>
          </cell>
        </row>
        <row r="3759">
          <cell r="H3759" t="str">
            <v/>
          </cell>
        </row>
        <row r="3760">
          <cell r="H3760" t="str">
            <v/>
          </cell>
        </row>
        <row r="3761">
          <cell r="H3761" t="str">
            <v/>
          </cell>
        </row>
        <row r="3762">
          <cell r="H3762" t="str">
            <v/>
          </cell>
        </row>
        <row r="3763">
          <cell r="H3763" t="str">
            <v/>
          </cell>
        </row>
        <row r="3764">
          <cell r="H3764" t="str">
            <v/>
          </cell>
        </row>
        <row r="3765">
          <cell r="H3765" t="str">
            <v/>
          </cell>
        </row>
        <row r="3766">
          <cell r="H3766" t="str">
            <v/>
          </cell>
        </row>
        <row r="3767">
          <cell r="H3767" t="str">
            <v/>
          </cell>
        </row>
        <row r="3768">
          <cell r="H3768" t="str">
            <v/>
          </cell>
        </row>
        <row r="3769">
          <cell r="H3769" t="str">
            <v/>
          </cell>
        </row>
        <row r="3770">
          <cell r="H3770" t="str">
            <v/>
          </cell>
        </row>
        <row r="3771">
          <cell r="H3771" t="str">
            <v/>
          </cell>
        </row>
        <row r="3772">
          <cell r="H3772" t="str">
            <v/>
          </cell>
        </row>
        <row r="3773">
          <cell r="H3773" t="str">
            <v/>
          </cell>
        </row>
        <row r="3774">
          <cell r="H3774" t="str">
            <v/>
          </cell>
        </row>
        <row r="3775">
          <cell r="H3775" t="str">
            <v/>
          </cell>
        </row>
        <row r="3776">
          <cell r="H3776" t="str">
            <v/>
          </cell>
        </row>
        <row r="3777">
          <cell r="H3777" t="str">
            <v/>
          </cell>
        </row>
        <row r="3778">
          <cell r="H3778" t="str">
            <v/>
          </cell>
        </row>
        <row r="3779">
          <cell r="H3779" t="str">
            <v/>
          </cell>
        </row>
        <row r="3780">
          <cell r="H3780" t="str">
            <v/>
          </cell>
        </row>
        <row r="3781">
          <cell r="H3781" t="str">
            <v/>
          </cell>
        </row>
        <row r="3782">
          <cell r="H3782" t="str">
            <v/>
          </cell>
        </row>
        <row r="3783">
          <cell r="H3783" t="str">
            <v/>
          </cell>
        </row>
        <row r="3784">
          <cell r="H3784" t="str">
            <v/>
          </cell>
        </row>
        <row r="3785">
          <cell r="H3785" t="str">
            <v/>
          </cell>
        </row>
        <row r="3786">
          <cell r="H3786" t="str">
            <v/>
          </cell>
        </row>
        <row r="3787">
          <cell r="H3787" t="str">
            <v/>
          </cell>
        </row>
        <row r="3788">
          <cell r="H3788" t="str">
            <v/>
          </cell>
        </row>
        <row r="3789">
          <cell r="H3789" t="str">
            <v/>
          </cell>
        </row>
        <row r="3790">
          <cell r="H3790" t="str">
            <v/>
          </cell>
        </row>
        <row r="3791">
          <cell r="H3791" t="str">
            <v/>
          </cell>
        </row>
        <row r="3792">
          <cell r="H3792" t="str">
            <v/>
          </cell>
        </row>
        <row r="3793">
          <cell r="H3793" t="str">
            <v/>
          </cell>
        </row>
        <row r="3794">
          <cell r="H3794" t="str">
            <v/>
          </cell>
        </row>
        <row r="3795">
          <cell r="H3795" t="str">
            <v/>
          </cell>
        </row>
        <row r="3796">
          <cell r="H3796" t="str">
            <v/>
          </cell>
        </row>
        <row r="3797">
          <cell r="H3797" t="str">
            <v/>
          </cell>
        </row>
        <row r="3798">
          <cell r="H3798" t="str">
            <v/>
          </cell>
        </row>
        <row r="3799">
          <cell r="H3799" t="str">
            <v/>
          </cell>
        </row>
        <row r="3800">
          <cell r="H3800" t="str">
            <v/>
          </cell>
        </row>
        <row r="3801">
          <cell r="H3801" t="str">
            <v/>
          </cell>
        </row>
        <row r="3802">
          <cell r="H3802" t="str">
            <v/>
          </cell>
        </row>
        <row r="3803">
          <cell r="H3803" t="str">
            <v/>
          </cell>
        </row>
        <row r="3804">
          <cell r="H3804" t="str">
            <v/>
          </cell>
        </row>
        <row r="3805">
          <cell r="H3805" t="str">
            <v/>
          </cell>
        </row>
        <row r="3806">
          <cell r="H3806" t="str">
            <v/>
          </cell>
        </row>
        <row r="3807">
          <cell r="H3807" t="str">
            <v/>
          </cell>
        </row>
        <row r="3808">
          <cell r="H3808" t="str">
            <v/>
          </cell>
        </row>
        <row r="3809">
          <cell r="H3809" t="str">
            <v/>
          </cell>
        </row>
        <row r="3810">
          <cell r="H3810" t="str">
            <v/>
          </cell>
        </row>
        <row r="3811">
          <cell r="H3811" t="str">
            <v/>
          </cell>
        </row>
        <row r="3812">
          <cell r="H3812" t="str">
            <v/>
          </cell>
        </row>
        <row r="3813">
          <cell r="H3813" t="str">
            <v/>
          </cell>
        </row>
        <row r="3814">
          <cell r="H3814" t="str">
            <v/>
          </cell>
        </row>
        <row r="3815">
          <cell r="H3815" t="str">
            <v/>
          </cell>
        </row>
        <row r="3816">
          <cell r="H3816" t="str">
            <v/>
          </cell>
        </row>
        <row r="3817">
          <cell r="H3817" t="str">
            <v/>
          </cell>
        </row>
        <row r="3818">
          <cell r="H3818" t="str">
            <v/>
          </cell>
        </row>
        <row r="3819">
          <cell r="H3819" t="str">
            <v/>
          </cell>
        </row>
        <row r="3820">
          <cell r="H3820" t="str">
            <v/>
          </cell>
        </row>
        <row r="3821">
          <cell r="H3821" t="str">
            <v/>
          </cell>
        </row>
        <row r="3822">
          <cell r="H3822" t="str">
            <v/>
          </cell>
        </row>
        <row r="3823">
          <cell r="H3823" t="str">
            <v/>
          </cell>
        </row>
        <row r="3824">
          <cell r="H3824" t="str">
            <v/>
          </cell>
        </row>
        <row r="3825">
          <cell r="H3825" t="str">
            <v/>
          </cell>
        </row>
        <row r="3826">
          <cell r="H3826" t="str">
            <v/>
          </cell>
        </row>
        <row r="3827">
          <cell r="H3827" t="str">
            <v/>
          </cell>
        </row>
        <row r="3828">
          <cell r="H3828" t="str">
            <v/>
          </cell>
        </row>
        <row r="3829">
          <cell r="H3829" t="str">
            <v/>
          </cell>
        </row>
        <row r="3830">
          <cell r="H3830" t="str">
            <v/>
          </cell>
        </row>
        <row r="3831">
          <cell r="H3831" t="str">
            <v/>
          </cell>
        </row>
        <row r="3832">
          <cell r="H3832" t="str">
            <v/>
          </cell>
        </row>
        <row r="3833">
          <cell r="H3833" t="str">
            <v/>
          </cell>
        </row>
        <row r="3834">
          <cell r="H3834" t="str">
            <v/>
          </cell>
        </row>
        <row r="3835">
          <cell r="H3835" t="str">
            <v/>
          </cell>
        </row>
        <row r="3836">
          <cell r="H3836" t="str">
            <v/>
          </cell>
        </row>
        <row r="3837">
          <cell r="H3837" t="str">
            <v/>
          </cell>
        </row>
        <row r="3838">
          <cell r="H3838" t="str">
            <v/>
          </cell>
        </row>
        <row r="3839">
          <cell r="H3839" t="str">
            <v/>
          </cell>
        </row>
        <row r="3840">
          <cell r="H3840" t="str">
            <v/>
          </cell>
        </row>
        <row r="3841">
          <cell r="H3841" t="str">
            <v/>
          </cell>
        </row>
        <row r="3842">
          <cell r="H3842" t="str">
            <v/>
          </cell>
        </row>
        <row r="3843">
          <cell r="H3843" t="str">
            <v/>
          </cell>
        </row>
        <row r="3844">
          <cell r="H3844" t="str">
            <v/>
          </cell>
        </row>
        <row r="3845">
          <cell r="H3845" t="str">
            <v/>
          </cell>
        </row>
        <row r="3846">
          <cell r="H3846" t="str">
            <v/>
          </cell>
        </row>
        <row r="3847">
          <cell r="H3847" t="str">
            <v/>
          </cell>
        </row>
        <row r="3848">
          <cell r="H3848" t="str">
            <v/>
          </cell>
        </row>
        <row r="3849">
          <cell r="H3849" t="str">
            <v/>
          </cell>
        </row>
        <row r="3850">
          <cell r="H3850" t="str">
            <v/>
          </cell>
        </row>
        <row r="3851">
          <cell r="H3851" t="str">
            <v/>
          </cell>
        </row>
        <row r="3852">
          <cell r="H3852" t="str">
            <v/>
          </cell>
        </row>
        <row r="3853">
          <cell r="H3853" t="str">
            <v/>
          </cell>
        </row>
        <row r="3854">
          <cell r="H3854" t="str">
            <v/>
          </cell>
        </row>
        <row r="3855">
          <cell r="H3855" t="str">
            <v/>
          </cell>
        </row>
        <row r="3856">
          <cell r="H3856" t="str">
            <v/>
          </cell>
        </row>
        <row r="3857">
          <cell r="H3857" t="str">
            <v/>
          </cell>
        </row>
        <row r="3858">
          <cell r="H3858" t="str">
            <v/>
          </cell>
        </row>
        <row r="3859">
          <cell r="H3859" t="str">
            <v/>
          </cell>
        </row>
        <row r="3860">
          <cell r="H3860" t="str">
            <v/>
          </cell>
        </row>
        <row r="3861">
          <cell r="H3861" t="str">
            <v/>
          </cell>
        </row>
        <row r="3862">
          <cell r="H3862" t="str">
            <v/>
          </cell>
        </row>
        <row r="3863">
          <cell r="H3863" t="str">
            <v/>
          </cell>
        </row>
        <row r="3864">
          <cell r="H3864" t="str">
            <v/>
          </cell>
        </row>
        <row r="3865">
          <cell r="H3865" t="str">
            <v/>
          </cell>
        </row>
        <row r="3866">
          <cell r="H3866" t="str">
            <v/>
          </cell>
        </row>
        <row r="3867">
          <cell r="H3867" t="str">
            <v/>
          </cell>
        </row>
        <row r="3868">
          <cell r="H3868" t="str">
            <v/>
          </cell>
        </row>
        <row r="3869">
          <cell r="H3869" t="str">
            <v/>
          </cell>
        </row>
        <row r="3870">
          <cell r="H3870" t="str">
            <v/>
          </cell>
        </row>
        <row r="3871">
          <cell r="H3871" t="str">
            <v/>
          </cell>
        </row>
        <row r="3872">
          <cell r="H3872" t="str">
            <v/>
          </cell>
        </row>
        <row r="3873">
          <cell r="H3873" t="str">
            <v/>
          </cell>
        </row>
        <row r="3874">
          <cell r="H3874" t="str">
            <v/>
          </cell>
        </row>
        <row r="3875">
          <cell r="H3875" t="str">
            <v/>
          </cell>
        </row>
        <row r="3876">
          <cell r="H3876" t="str">
            <v/>
          </cell>
        </row>
        <row r="3877">
          <cell r="H3877" t="str">
            <v/>
          </cell>
        </row>
        <row r="3878">
          <cell r="H3878" t="str">
            <v/>
          </cell>
        </row>
        <row r="3879">
          <cell r="H3879" t="str">
            <v/>
          </cell>
        </row>
        <row r="3880">
          <cell r="H3880" t="str">
            <v/>
          </cell>
        </row>
        <row r="3881">
          <cell r="H3881" t="str">
            <v/>
          </cell>
        </row>
        <row r="3882">
          <cell r="H3882" t="str">
            <v/>
          </cell>
        </row>
        <row r="3883">
          <cell r="H3883" t="str">
            <v/>
          </cell>
        </row>
        <row r="3884">
          <cell r="H3884" t="str">
            <v/>
          </cell>
        </row>
        <row r="3885">
          <cell r="H3885" t="str">
            <v/>
          </cell>
        </row>
        <row r="3886">
          <cell r="H3886" t="str">
            <v/>
          </cell>
        </row>
        <row r="3887">
          <cell r="H3887" t="str">
            <v/>
          </cell>
        </row>
        <row r="3888">
          <cell r="H3888" t="str">
            <v/>
          </cell>
        </row>
        <row r="3889">
          <cell r="H3889" t="str">
            <v/>
          </cell>
        </row>
        <row r="3890">
          <cell r="H3890" t="str">
            <v/>
          </cell>
        </row>
        <row r="3891">
          <cell r="H3891" t="str">
            <v/>
          </cell>
        </row>
        <row r="3892">
          <cell r="H3892" t="str">
            <v/>
          </cell>
        </row>
        <row r="3893">
          <cell r="H3893" t="str">
            <v/>
          </cell>
        </row>
        <row r="3894">
          <cell r="H3894" t="str">
            <v/>
          </cell>
        </row>
        <row r="3895">
          <cell r="H3895" t="str">
            <v/>
          </cell>
        </row>
        <row r="3896">
          <cell r="H3896" t="str">
            <v/>
          </cell>
        </row>
        <row r="3897">
          <cell r="H3897" t="str">
            <v/>
          </cell>
        </row>
        <row r="3898">
          <cell r="H3898" t="str">
            <v/>
          </cell>
        </row>
        <row r="3899">
          <cell r="H3899" t="str">
            <v/>
          </cell>
        </row>
        <row r="3900">
          <cell r="H3900" t="str">
            <v/>
          </cell>
        </row>
        <row r="3901">
          <cell r="H3901" t="str">
            <v/>
          </cell>
        </row>
        <row r="3902">
          <cell r="H3902" t="str">
            <v/>
          </cell>
        </row>
        <row r="3903">
          <cell r="H3903" t="str">
            <v/>
          </cell>
        </row>
        <row r="3904">
          <cell r="H3904" t="str">
            <v/>
          </cell>
        </row>
        <row r="3905">
          <cell r="H3905" t="str">
            <v/>
          </cell>
        </row>
        <row r="3906">
          <cell r="H3906" t="str">
            <v/>
          </cell>
        </row>
        <row r="3907">
          <cell r="H3907" t="str">
            <v/>
          </cell>
        </row>
        <row r="3908">
          <cell r="H3908" t="str">
            <v/>
          </cell>
        </row>
        <row r="3909">
          <cell r="H3909" t="str">
            <v/>
          </cell>
        </row>
        <row r="3910">
          <cell r="H3910" t="str">
            <v/>
          </cell>
        </row>
        <row r="3911">
          <cell r="H3911" t="str">
            <v/>
          </cell>
        </row>
        <row r="3912">
          <cell r="H3912" t="str">
            <v/>
          </cell>
        </row>
        <row r="3913">
          <cell r="H3913" t="str">
            <v/>
          </cell>
        </row>
        <row r="3914">
          <cell r="H3914" t="str">
            <v/>
          </cell>
        </row>
        <row r="3915">
          <cell r="H3915" t="str">
            <v/>
          </cell>
        </row>
        <row r="3916">
          <cell r="H3916" t="str">
            <v/>
          </cell>
        </row>
        <row r="3917">
          <cell r="H3917" t="str">
            <v/>
          </cell>
        </row>
        <row r="3918">
          <cell r="H3918" t="str">
            <v/>
          </cell>
        </row>
        <row r="3919">
          <cell r="H3919" t="str">
            <v/>
          </cell>
        </row>
        <row r="3920">
          <cell r="H3920" t="str">
            <v/>
          </cell>
        </row>
        <row r="3921">
          <cell r="H3921" t="str">
            <v/>
          </cell>
        </row>
        <row r="3922">
          <cell r="H3922" t="str">
            <v/>
          </cell>
        </row>
        <row r="3923">
          <cell r="H3923" t="str">
            <v/>
          </cell>
        </row>
        <row r="3924">
          <cell r="H3924" t="str">
            <v/>
          </cell>
        </row>
        <row r="3925">
          <cell r="H3925" t="str">
            <v/>
          </cell>
        </row>
        <row r="3926">
          <cell r="H3926" t="str">
            <v/>
          </cell>
        </row>
        <row r="3927">
          <cell r="H3927" t="str">
            <v/>
          </cell>
        </row>
        <row r="3928">
          <cell r="H3928" t="str">
            <v/>
          </cell>
        </row>
        <row r="3929">
          <cell r="H3929" t="str">
            <v/>
          </cell>
        </row>
        <row r="3930">
          <cell r="H3930" t="str">
            <v/>
          </cell>
        </row>
        <row r="3931">
          <cell r="H3931" t="str">
            <v/>
          </cell>
        </row>
        <row r="3932">
          <cell r="H3932" t="str">
            <v/>
          </cell>
        </row>
        <row r="3933">
          <cell r="H3933" t="str">
            <v/>
          </cell>
        </row>
        <row r="3934">
          <cell r="H3934" t="str">
            <v/>
          </cell>
        </row>
        <row r="3935">
          <cell r="H3935" t="str">
            <v/>
          </cell>
        </row>
        <row r="3936">
          <cell r="H3936" t="str">
            <v/>
          </cell>
        </row>
        <row r="3937">
          <cell r="H3937" t="str">
            <v/>
          </cell>
        </row>
        <row r="3938">
          <cell r="H3938" t="str">
            <v/>
          </cell>
        </row>
        <row r="3939">
          <cell r="H3939" t="str">
            <v/>
          </cell>
        </row>
        <row r="3940">
          <cell r="H3940" t="str">
            <v/>
          </cell>
        </row>
        <row r="3941">
          <cell r="H3941" t="str">
            <v/>
          </cell>
        </row>
        <row r="3942">
          <cell r="H3942" t="str">
            <v/>
          </cell>
        </row>
        <row r="3943">
          <cell r="H3943" t="str">
            <v/>
          </cell>
        </row>
        <row r="3944">
          <cell r="H3944" t="str">
            <v/>
          </cell>
        </row>
        <row r="3945">
          <cell r="H3945" t="str">
            <v/>
          </cell>
        </row>
        <row r="3946">
          <cell r="H3946" t="str">
            <v/>
          </cell>
        </row>
        <row r="3947">
          <cell r="H3947" t="str">
            <v/>
          </cell>
        </row>
        <row r="3948">
          <cell r="H3948" t="str">
            <v/>
          </cell>
        </row>
        <row r="3949">
          <cell r="H3949" t="str">
            <v/>
          </cell>
        </row>
        <row r="3950">
          <cell r="H3950" t="str">
            <v/>
          </cell>
        </row>
        <row r="3951">
          <cell r="H3951" t="str">
            <v/>
          </cell>
        </row>
        <row r="3952">
          <cell r="H3952" t="str">
            <v/>
          </cell>
        </row>
        <row r="3953">
          <cell r="H3953" t="str">
            <v/>
          </cell>
        </row>
        <row r="3954">
          <cell r="H3954" t="str">
            <v/>
          </cell>
        </row>
        <row r="3955">
          <cell r="H3955" t="str">
            <v/>
          </cell>
        </row>
        <row r="3956">
          <cell r="H3956" t="str">
            <v/>
          </cell>
        </row>
        <row r="3957">
          <cell r="H3957" t="str">
            <v/>
          </cell>
        </row>
        <row r="3958">
          <cell r="H3958" t="str">
            <v/>
          </cell>
        </row>
        <row r="3959">
          <cell r="H3959" t="str">
            <v/>
          </cell>
        </row>
        <row r="3960">
          <cell r="H3960" t="str">
            <v/>
          </cell>
        </row>
        <row r="3961">
          <cell r="H3961" t="str">
            <v/>
          </cell>
        </row>
        <row r="3962">
          <cell r="H3962" t="str">
            <v/>
          </cell>
        </row>
        <row r="3963">
          <cell r="H3963" t="str">
            <v/>
          </cell>
        </row>
        <row r="3964">
          <cell r="H3964" t="str">
            <v/>
          </cell>
        </row>
        <row r="3965">
          <cell r="H3965" t="str">
            <v/>
          </cell>
        </row>
        <row r="3966">
          <cell r="H3966" t="str">
            <v/>
          </cell>
        </row>
        <row r="3967">
          <cell r="H3967" t="str">
            <v/>
          </cell>
        </row>
        <row r="3968">
          <cell r="H3968" t="str">
            <v/>
          </cell>
        </row>
        <row r="3969">
          <cell r="H3969" t="str">
            <v/>
          </cell>
        </row>
        <row r="3970">
          <cell r="H3970" t="str">
            <v/>
          </cell>
        </row>
        <row r="3971">
          <cell r="H3971" t="str">
            <v/>
          </cell>
        </row>
        <row r="3972">
          <cell r="H3972" t="str">
            <v/>
          </cell>
        </row>
        <row r="3973">
          <cell r="H3973" t="str">
            <v/>
          </cell>
        </row>
        <row r="3974">
          <cell r="H3974" t="str">
            <v/>
          </cell>
        </row>
        <row r="3975">
          <cell r="H3975" t="str">
            <v/>
          </cell>
        </row>
        <row r="3976">
          <cell r="H3976" t="str">
            <v/>
          </cell>
        </row>
        <row r="3977">
          <cell r="H3977" t="str">
            <v/>
          </cell>
        </row>
        <row r="3978">
          <cell r="H3978" t="str">
            <v/>
          </cell>
        </row>
        <row r="3979">
          <cell r="H3979" t="str">
            <v/>
          </cell>
        </row>
        <row r="3980">
          <cell r="H3980" t="str">
            <v/>
          </cell>
        </row>
        <row r="3981">
          <cell r="H3981" t="str">
            <v/>
          </cell>
        </row>
        <row r="3982">
          <cell r="H3982" t="str">
            <v/>
          </cell>
        </row>
        <row r="3983">
          <cell r="H3983" t="str">
            <v/>
          </cell>
        </row>
        <row r="3984">
          <cell r="H3984" t="str">
            <v/>
          </cell>
        </row>
        <row r="3985">
          <cell r="H3985" t="str">
            <v/>
          </cell>
        </row>
        <row r="3986">
          <cell r="H3986" t="str">
            <v/>
          </cell>
        </row>
        <row r="3987">
          <cell r="H3987" t="str">
            <v/>
          </cell>
        </row>
        <row r="3988">
          <cell r="H3988" t="str">
            <v/>
          </cell>
        </row>
        <row r="3989">
          <cell r="H3989" t="str">
            <v/>
          </cell>
        </row>
        <row r="3990">
          <cell r="H3990" t="str">
            <v/>
          </cell>
        </row>
        <row r="3991">
          <cell r="H3991" t="str">
            <v/>
          </cell>
        </row>
        <row r="3992">
          <cell r="H3992" t="str">
            <v/>
          </cell>
        </row>
        <row r="3993">
          <cell r="H3993" t="str">
            <v/>
          </cell>
        </row>
        <row r="3994">
          <cell r="H3994" t="str">
            <v/>
          </cell>
        </row>
        <row r="3995">
          <cell r="H3995" t="str">
            <v/>
          </cell>
        </row>
        <row r="3996">
          <cell r="H3996" t="str">
            <v/>
          </cell>
        </row>
        <row r="3997">
          <cell r="H3997" t="str">
            <v/>
          </cell>
        </row>
        <row r="3998">
          <cell r="H3998" t="str">
            <v/>
          </cell>
        </row>
        <row r="3999">
          <cell r="H3999" t="str">
            <v/>
          </cell>
        </row>
        <row r="4000">
          <cell r="H4000" t="str">
            <v/>
          </cell>
        </row>
        <row r="4001">
          <cell r="H4001" t="str">
            <v/>
          </cell>
        </row>
        <row r="4002">
          <cell r="H4002" t="str">
            <v/>
          </cell>
        </row>
        <row r="4003">
          <cell r="H4003" t="str">
            <v/>
          </cell>
        </row>
        <row r="4004">
          <cell r="H4004" t="str">
            <v/>
          </cell>
        </row>
        <row r="4005">
          <cell r="H4005" t="str">
            <v/>
          </cell>
        </row>
        <row r="4006">
          <cell r="H4006" t="str">
            <v/>
          </cell>
        </row>
        <row r="4007">
          <cell r="H4007" t="str">
            <v/>
          </cell>
        </row>
        <row r="4008">
          <cell r="H4008" t="str">
            <v/>
          </cell>
        </row>
        <row r="4009">
          <cell r="H4009" t="str">
            <v/>
          </cell>
        </row>
        <row r="4010">
          <cell r="H4010" t="str">
            <v/>
          </cell>
        </row>
        <row r="4011">
          <cell r="H4011" t="str">
            <v/>
          </cell>
        </row>
        <row r="4012">
          <cell r="H4012" t="str">
            <v/>
          </cell>
        </row>
        <row r="4013">
          <cell r="H4013" t="str">
            <v/>
          </cell>
        </row>
        <row r="4014">
          <cell r="H4014" t="str">
            <v/>
          </cell>
        </row>
        <row r="4015">
          <cell r="H4015" t="str">
            <v/>
          </cell>
        </row>
        <row r="4016">
          <cell r="H4016" t="str">
            <v/>
          </cell>
        </row>
        <row r="4017">
          <cell r="H4017" t="str">
            <v/>
          </cell>
        </row>
        <row r="4018">
          <cell r="H4018" t="str">
            <v/>
          </cell>
        </row>
        <row r="4019">
          <cell r="H4019" t="str">
            <v/>
          </cell>
        </row>
        <row r="4020">
          <cell r="H4020" t="str">
            <v/>
          </cell>
        </row>
        <row r="4021">
          <cell r="H4021" t="str">
            <v/>
          </cell>
        </row>
        <row r="4022">
          <cell r="H4022" t="str">
            <v/>
          </cell>
        </row>
        <row r="4023">
          <cell r="H4023" t="str">
            <v/>
          </cell>
        </row>
        <row r="4024">
          <cell r="H4024" t="str">
            <v/>
          </cell>
        </row>
        <row r="4025">
          <cell r="H4025" t="str">
            <v/>
          </cell>
        </row>
        <row r="4026">
          <cell r="H4026" t="str">
            <v/>
          </cell>
        </row>
        <row r="4027">
          <cell r="H4027" t="str">
            <v/>
          </cell>
        </row>
        <row r="4028">
          <cell r="H4028" t="str">
            <v/>
          </cell>
        </row>
        <row r="4029">
          <cell r="H4029" t="str">
            <v/>
          </cell>
        </row>
        <row r="4030">
          <cell r="H4030" t="str">
            <v/>
          </cell>
        </row>
        <row r="4031">
          <cell r="H4031" t="str">
            <v/>
          </cell>
        </row>
        <row r="4032">
          <cell r="H4032" t="str">
            <v/>
          </cell>
        </row>
        <row r="4033">
          <cell r="H4033" t="str">
            <v/>
          </cell>
        </row>
        <row r="4034">
          <cell r="H4034" t="str">
            <v/>
          </cell>
        </row>
        <row r="4035">
          <cell r="H4035" t="str">
            <v/>
          </cell>
        </row>
        <row r="4036">
          <cell r="H4036" t="str">
            <v/>
          </cell>
        </row>
        <row r="4037">
          <cell r="H4037" t="str">
            <v/>
          </cell>
        </row>
        <row r="4038">
          <cell r="H4038" t="str">
            <v/>
          </cell>
        </row>
        <row r="4039">
          <cell r="H4039" t="str">
            <v/>
          </cell>
        </row>
        <row r="4040">
          <cell r="H4040" t="str">
            <v/>
          </cell>
        </row>
        <row r="4041">
          <cell r="H4041" t="str">
            <v/>
          </cell>
        </row>
        <row r="4042">
          <cell r="H4042" t="str">
            <v/>
          </cell>
        </row>
        <row r="4043">
          <cell r="H4043" t="str">
            <v/>
          </cell>
        </row>
        <row r="4044">
          <cell r="H4044" t="str">
            <v/>
          </cell>
        </row>
        <row r="4045">
          <cell r="H4045" t="str">
            <v/>
          </cell>
        </row>
        <row r="4046">
          <cell r="H4046" t="str">
            <v/>
          </cell>
        </row>
        <row r="4047">
          <cell r="H4047" t="str">
            <v/>
          </cell>
        </row>
        <row r="4048">
          <cell r="H4048" t="str">
            <v/>
          </cell>
        </row>
        <row r="4049">
          <cell r="H4049" t="str">
            <v/>
          </cell>
        </row>
        <row r="4050">
          <cell r="H4050" t="str">
            <v/>
          </cell>
        </row>
        <row r="4051">
          <cell r="H4051" t="str">
            <v/>
          </cell>
        </row>
        <row r="4052">
          <cell r="H4052" t="str">
            <v/>
          </cell>
        </row>
        <row r="4053">
          <cell r="H4053" t="str">
            <v/>
          </cell>
        </row>
        <row r="4054">
          <cell r="H4054" t="str">
            <v/>
          </cell>
        </row>
        <row r="4055">
          <cell r="H4055" t="str">
            <v/>
          </cell>
        </row>
        <row r="4056">
          <cell r="H4056" t="str">
            <v/>
          </cell>
        </row>
        <row r="4057">
          <cell r="H4057" t="str">
            <v/>
          </cell>
        </row>
        <row r="4058">
          <cell r="H4058" t="str">
            <v/>
          </cell>
        </row>
        <row r="4059">
          <cell r="H4059" t="str">
            <v/>
          </cell>
        </row>
        <row r="4060">
          <cell r="H4060" t="str">
            <v/>
          </cell>
        </row>
        <row r="4061">
          <cell r="H4061" t="str">
            <v/>
          </cell>
        </row>
        <row r="4062">
          <cell r="H4062" t="str">
            <v/>
          </cell>
        </row>
        <row r="4063">
          <cell r="H4063" t="str">
            <v/>
          </cell>
        </row>
        <row r="4064">
          <cell r="H4064" t="str">
            <v/>
          </cell>
        </row>
        <row r="4065">
          <cell r="H4065" t="str">
            <v/>
          </cell>
        </row>
        <row r="4066">
          <cell r="H4066" t="str">
            <v/>
          </cell>
        </row>
        <row r="4067">
          <cell r="H4067" t="str">
            <v/>
          </cell>
        </row>
        <row r="4068">
          <cell r="H4068" t="str">
            <v/>
          </cell>
        </row>
        <row r="4069">
          <cell r="H4069" t="str">
            <v/>
          </cell>
        </row>
        <row r="4070">
          <cell r="H4070" t="str">
            <v/>
          </cell>
        </row>
        <row r="4071">
          <cell r="H4071" t="str">
            <v/>
          </cell>
        </row>
        <row r="4072">
          <cell r="H4072" t="str">
            <v/>
          </cell>
        </row>
        <row r="4073">
          <cell r="H4073" t="str">
            <v/>
          </cell>
        </row>
        <row r="4074">
          <cell r="H4074" t="str">
            <v/>
          </cell>
        </row>
        <row r="4075">
          <cell r="H4075" t="str">
            <v/>
          </cell>
        </row>
        <row r="4076">
          <cell r="H4076" t="str">
            <v/>
          </cell>
        </row>
        <row r="4077">
          <cell r="H4077" t="str">
            <v/>
          </cell>
        </row>
        <row r="4078">
          <cell r="H4078" t="str">
            <v/>
          </cell>
        </row>
        <row r="4079">
          <cell r="H4079" t="str">
            <v/>
          </cell>
        </row>
        <row r="4080">
          <cell r="H4080" t="str">
            <v/>
          </cell>
        </row>
        <row r="4081">
          <cell r="H4081" t="str">
            <v/>
          </cell>
        </row>
        <row r="4082">
          <cell r="H4082" t="str">
            <v/>
          </cell>
        </row>
        <row r="4083">
          <cell r="H4083" t="str">
            <v/>
          </cell>
        </row>
        <row r="4084">
          <cell r="H4084" t="str">
            <v/>
          </cell>
        </row>
        <row r="4085">
          <cell r="H4085" t="str">
            <v/>
          </cell>
        </row>
        <row r="4086">
          <cell r="H4086" t="str">
            <v/>
          </cell>
        </row>
        <row r="4087">
          <cell r="H4087" t="str">
            <v/>
          </cell>
        </row>
        <row r="4088">
          <cell r="H4088" t="str">
            <v/>
          </cell>
        </row>
        <row r="4089">
          <cell r="H4089" t="str">
            <v/>
          </cell>
        </row>
        <row r="4090">
          <cell r="H4090" t="str">
            <v/>
          </cell>
        </row>
        <row r="4091">
          <cell r="H4091" t="str">
            <v/>
          </cell>
        </row>
        <row r="4092">
          <cell r="H4092" t="str">
            <v/>
          </cell>
        </row>
        <row r="4093">
          <cell r="H4093" t="str">
            <v/>
          </cell>
        </row>
        <row r="4094">
          <cell r="H4094" t="str">
            <v/>
          </cell>
        </row>
        <row r="4095">
          <cell r="H4095" t="str">
            <v/>
          </cell>
        </row>
        <row r="4096">
          <cell r="H4096" t="str">
            <v/>
          </cell>
        </row>
        <row r="4097">
          <cell r="H4097" t="str">
            <v/>
          </cell>
        </row>
        <row r="4098">
          <cell r="H4098" t="str">
            <v/>
          </cell>
        </row>
        <row r="4099">
          <cell r="H4099" t="str">
            <v/>
          </cell>
        </row>
        <row r="4100">
          <cell r="H4100" t="str">
            <v/>
          </cell>
        </row>
        <row r="4101">
          <cell r="H4101" t="str">
            <v/>
          </cell>
        </row>
        <row r="4102">
          <cell r="H4102" t="str">
            <v/>
          </cell>
        </row>
        <row r="4103">
          <cell r="H4103" t="str">
            <v/>
          </cell>
        </row>
        <row r="4104">
          <cell r="H4104" t="str">
            <v/>
          </cell>
        </row>
        <row r="4105">
          <cell r="H4105" t="str">
            <v/>
          </cell>
        </row>
        <row r="4106">
          <cell r="H4106" t="str">
            <v/>
          </cell>
        </row>
        <row r="4107">
          <cell r="H4107" t="str">
            <v/>
          </cell>
        </row>
        <row r="4108">
          <cell r="H4108" t="str">
            <v/>
          </cell>
        </row>
        <row r="4109">
          <cell r="H4109" t="str">
            <v/>
          </cell>
        </row>
        <row r="4110">
          <cell r="H4110" t="str">
            <v/>
          </cell>
        </row>
        <row r="4111">
          <cell r="H4111" t="str">
            <v/>
          </cell>
        </row>
        <row r="4112">
          <cell r="H4112" t="str">
            <v/>
          </cell>
        </row>
        <row r="4113">
          <cell r="H4113" t="str">
            <v/>
          </cell>
        </row>
        <row r="4114">
          <cell r="H4114" t="str">
            <v/>
          </cell>
        </row>
        <row r="4115">
          <cell r="H4115" t="str">
            <v/>
          </cell>
        </row>
        <row r="4116">
          <cell r="H4116" t="str">
            <v/>
          </cell>
        </row>
        <row r="4117">
          <cell r="H4117" t="str">
            <v/>
          </cell>
        </row>
        <row r="4118">
          <cell r="H4118" t="str">
            <v/>
          </cell>
        </row>
        <row r="4119">
          <cell r="H4119" t="str">
            <v/>
          </cell>
        </row>
        <row r="4120">
          <cell r="H4120" t="str">
            <v/>
          </cell>
        </row>
        <row r="4121">
          <cell r="H4121" t="str">
            <v/>
          </cell>
        </row>
        <row r="4122">
          <cell r="H4122" t="str">
            <v/>
          </cell>
        </row>
        <row r="4123">
          <cell r="H4123" t="str">
            <v/>
          </cell>
        </row>
        <row r="4124">
          <cell r="H4124" t="str">
            <v/>
          </cell>
        </row>
        <row r="4125">
          <cell r="H4125" t="str">
            <v/>
          </cell>
        </row>
        <row r="4126">
          <cell r="H4126" t="str">
            <v/>
          </cell>
        </row>
        <row r="4127">
          <cell r="H4127" t="str">
            <v/>
          </cell>
        </row>
        <row r="4128">
          <cell r="H4128" t="str">
            <v/>
          </cell>
        </row>
        <row r="4129">
          <cell r="H4129" t="str">
            <v/>
          </cell>
        </row>
        <row r="4130">
          <cell r="H4130" t="str">
            <v/>
          </cell>
        </row>
        <row r="4131">
          <cell r="H4131" t="str">
            <v/>
          </cell>
        </row>
        <row r="4132">
          <cell r="H4132" t="str">
            <v/>
          </cell>
        </row>
        <row r="4133">
          <cell r="H4133" t="str">
            <v/>
          </cell>
        </row>
        <row r="4134">
          <cell r="H4134" t="str">
            <v/>
          </cell>
        </row>
        <row r="4135">
          <cell r="H4135" t="str">
            <v/>
          </cell>
        </row>
        <row r="4136">
          <cell r="H4136" t="str">
            <v/>
          </cell>
        </row>
        <row r="4137">
          <cell r="H4137" t="str">
            <v/>
          </cell>
        </row>
        <row r="4138">
          <cell r="H4138" t="str">
            <v/>
          </cell>
        </row>
        <row r="4139">
          <cell r="H4139" t="str">
            <v/>
          </cell>
        </row>
        <row r="4140">
          <cell r="H4140" t="str">
            <v/>
          </cell>
        </row>
        <row r="4141">
          <cell r="H4141" t="str">
            <v/>
          </cell>
        </row>
        <row r="4142">
          <cell r="H4142" t="str">
            <v/>
          </cell>
        </row>
        <row r="4143">
          <cell r="H4143" t="str">
            <v/>
          </cell>
        </row>
        <row r="4144">
          <cell r="H4144" t="str">
            <v/>
          </cell>
        </row>
        <row r="4145">
          <cell r="H4145" t="str">
            <v/>
          </cell>
        </row>
        <row r="4146">
          <cell r="H4146" t="str">
            <v/>
          </cell>
        </row>
        <row r="4147">
          <cell r="H4147" t="str">
            <v/>
          </cell>
        </row>
        <row r="4148">
          <cell r="H4148" t="str">
            <v/>
          </cell>
        </row>
        <row r="4149">
          <cell r="H4149" t="str">
            <v/>
          </cell>
        </row>
        <row r="4150">
          <cell r="H4150" t="str">
            <v/>
          </cell>
        </row>
        <row r="4151">
          <cell r="H4151" t="str">
            <v/>
          </cell>
        </row>
        <row r="4152">
          <cell r="H4152" t="str">
            <v/>
          </cell>
        </row>
        <row r="4153">
          <cell r="H4153" t="str">
            <v/>
          </cell>
        </row>
        <row r="4154">
          <cell r="H4154" t="str">
            <v/>
          </cell>
        </row>
        <row r="4155">
          <cell r="H4155" t="str">
            <v/>
          </cell>
        </row>
        <row r="4156">
          <cell r="H4156" t="str">
            <v/>
          </cell>
        </row>
        <row r="4157">
          <cell r="H4157" t="str">
            <v/>
          </cell>
        </row>
        <row r="4158">
          <cell r="H4158" t="str">
            <v/>
          </cell>
        </row>
        <row r="4159">
          <cell r="H4159" t="str">
            <v/>
          </cell>
        </row>
        <row r="4160">
          <cell r="H4160" t="str">
            <v/>
          </cell>
        </row>
        <row r="4161">
          <cell r="H4161" t="str">
            <v/>
          </cell>
        </row>
        <row r="4162">
          <cell r="H4162" t="str">
            <v/>
          </cell>
        </row>
        <row r="4163">
          <cell r="H4163" t="str">
            <v/>
          </cell>
        </row>
        <row r="4164">
          <cell r="H4164" t="str">
            <v/>
          </cell>
        </row>
        <row r="4165">
          <cell r="H4165" t="str">
            <v/>
          </cell>
        </row>
        <row r="4166">
          <cell r="H4166" t="str">
            <v/>
          </cell>
        </row>
        <row r="4167">
          <cell r="H4167" t="str">
            <v/>
          </cell>
        </row>
        <row r="4168">
          <cell r="H4168" t="str">
            <v/>
          </cell>
        </row>
        <row r="4169">
          <cell r="H4169" t="str">
            <v/>
          </cell>
        </row>
        <row r="4170">
          <cell r="H4170" t="str">
            <v/>
          </cell>
        </row>
        <row r="4171">
          <cell r="H4171" t="str">
            <v/>
          </cell>
        </row>
        <row r="4172">
          <cell r="H4172" t="str">
            <v/>
          </cell>
        </row>
        <row r="4173">
          <cell r="H4173" t="str">
            <v/>
          </cell>
        </row>
        <row r="4174">
          <cell r="H4174" t="str">
            <v/>
          </cell>
        </row>
        <row r="4175">
          <cell r="H4175" t="str">
            <v/>
          </cell>
        </row>
        <row r="4176">
          <cell r="H4176" t="str">
            <v/>
          </cell>
        </row>
        <row r="4177">
          <cell r="H4177" t="str">
            <v/>
          </cell>
        </row>
        <row r="4178">
          <cell r="H4178" t="str">
            <v/>
          </cell>
        </row>
        <row r="4179">
          <cell r="H4179" t="str">
            <v/>
          </cell>
        </row>
        <row r="4180">
          <cell r="H4180" t="str">
            <v/>
          </cell>
        </row>
        <row r="4181">
          <cell r="H4181" t="str">
            <v/>
          </cell>
        </row>
        <row r="4182">
          <cell r="H4182" t="str">
            <v/>
          </cell>
        </row>
        <row r="4183">
          <cell r="H4183" t="str">
            <v/>
          </cell>
        </row>
        <row r="4184">
          <cell r="H4184" t="str">
            <v/>
          </cell>
        </row>
        <row r="4185">
          <cell r="H4185" t="str">
            <v/>
          </cell>
        </row>
        <row r="4186">
          <cell r="H4186" t="str">
            <v/>
          </cell>
        </row>
        <row r="4187">
          <cell r="H4187" t="str">
            <v/>
          </cell>
        </row>
        <row r="4188">
          <cell r="H4188" t="str">
            <v/>
          </cell>
        </row>
        <row r="4189">
          <cell r="H4189" t="str">
            <v/>
          </cell>
        </row>
        <row r="4190">
          <cell r="H4190" t="str">
            <v/>
          </cell>
        </row>
        <row r="4191">
          <cell r="H4191" t="str">
            <v/>
          </cell>
        </row>
        <row r="4192">
          <cell r="H4192" t="str">
            <v/>
          </cell>
        </row>
        <row r="4193">
          <cell r="H4193" t="str">
            <v/>
          </cell>
        </row>
        <row r="4194">
          <cell r="H4194" t="str">
            <v/>
          </cell>
        </row>
        <row r="4195">
          <cell r="H4195" t="str">
            <v/>
          </cell>
        </row>
        <row r="4196">
          <cell r="H4196" t="str">
            <v/>
          </cell>
        </row>
        <row r="4197">
          <cell r="H4197" t="str">
            <v/>
          </cell>
        </row>
        <row r="4198">
          <cell r="H4198" t="str">
            <v/>
          </cell>
        </row>
        <row r="4199">
          <cell r="H4199" t="str">
            <v/>
          </cell>
        </row>
        <row r="4200">
          <cell r="H4200" t="str">
            <v/>
          </cell>
        </row>
        <row r="4201">
          <cell r="H4201" t="str">
            <v/>
          </cell>
        </row>
        <row r="4202">
          <cell r="H4202" t="str">
            <v/>
          </cell>
        </row>
        <row r="4203">
          <cell r="H4203" t="str">
            <v/>
          </cell>
        </row>
        <row r="4204">
          <cell r="H4204" t="str">
            <v/>
          </cell>
        </row>
        <row r="4205">
          <cell r="H4205" t="str">
            <v/>
          </cell>
        </row>
        <row r="4206">
          <cell r="H4206" t="str">
            <v/>
          </cell>
        </row>
        <row r="4207">
          <cell r="H4207" t="str">
            <v/>
          </cell>
        </row>
        <row r="4208">
          <cell r="H4208" t="str">
            <v/>
          </cell>
        </row>
        <row r="4209">
          <cell r="H4209" t="str">
            <v/>
          </cell>
        </row>
        <row r="4210">
          <cell r="H4210" t="str">
            <v/>
          </cell>
        </row>
        <row r="4211">
          <cell r="H4211" t="str">
            <v/>
          </cell>
        </row>
        <row r="4212">
          <cell r="H4212" t="str">
            <v/>
          </cell>
        </row>
        <row r="4213">
          <cell r="H4213" t="str">
            <v/>
          </cell>
        </row>
        <row r="4214">
          <cell r="H4214" t="str">
            <v/>
          </cell>
        </row>
        <row r="4215">
          <cell r="H4215" t="str">
            <v/>
          </cell>
        </row>
        <row r="4216">
          <cell r="H4216" t="str">
            <v/>
          </cell>
        </row>
        <row r="4217">
          <cell r="H4217" t="str">
            <v/>
          </cell>
        </row>
        <row r="4218">
          <cell r="H4218" t="str">
            <v/>
          </cell>
        </row>
        <row r="4219">
          <cell r="H4219" t="str">
            <v/>
          </cell>
        </row>
        <row r="4220">
          <cell r="H4220" t="str">
            <v/>
          </cell>
        </row>
        <row r="4221">
          <cell r="H4221" t="str">
            <v/>
          </cell>
        </row>
        <row r="4222">
          <cell r="H4222" t="str">
            <v/>
          </cell>
        </row>
        <row r="4223">
          <cell r="H4223" t="str">
            <v/>
          </cell>
        </row>
        <row r="4224">
          <cell r="H4224" t="str">
            <v/>
          </cell>
        </row>
        <row r="4225">
          <cell r="H4225" t="str">
            <v/>
          </cell>
        </row>
        <row r="4226">
          <cell r="H4226" t="str">
            <v/>
          </cell>
        </row>
        <row r="4227">
          <cell r="H4227" t="str">
            <v/>
          </cell>
        </row>
        <row r="4228">
          <cell r="H4228" t="str">
            <v/>
          </cell>
        </row>
        <row r="4229">
          <cell r="H4229" t="str">
            <v/>
          </cell>
        </row>
        <row r="4230">
          <cell r="H4230" t="str">
            <v/>
          </cell>
        </row>
        <row r="4231">
          <cell r="H4231" t="str">
            <v/>
          </cell>
        </row>
        <row r="4232">
          <cell r="H4232" t="str">
            <v/>
          </cell>
        </row>
        <row r="4233">
          <cell r="H4233" t="str">
            <v/>
          </cell>
        </row>
        <row r="4234">
          <cell r="H4234" t="str">
            <v/>
          </cell>
        </row>
        <row r="4235">
          <cell r="H4235" t="str">
            <v/>
          </cell>
        </row>
        <row r="4236">
          <cell r="H4236" t="str">
            <v/>
          </cell>
        </row>
        <row r="4237">
          <cell r="H4237" t="str">
            <v/>
          </cell>
        </row>
        <row r="4238">
          <cell r="H4238" t="str">
            <v/>
          </cell>
        </row>
        <row r="4239">
          <cell r="H4239" t="str">
            <v/>
          </cell>
        </row>
        <row r="4240">
          <cell r="H4240" t="str">
            <v/>
          </cell>
        </row>
        <row r="4241">
          <cell r="H4241" t="str">
            <v/>
          </cell>
        </row>
        <row r="4242">
          <cell r="H4242" t="str">
            <v/>
          </cell>
        </row>
        <row r="4243">
          <cell r="H4243" t="str">
            <v/>
          </cell>
        </row>
        <row r="4244">
          <cell r="H4244" t="str">
            <v/>
          </cell>
        </row>
        <row r="4245">
          <cell r="H4245" t="str">
            <v/>
          </cell>
        </row>
        <row r="4246">
          <cell r="H4246" t="str">
            <v/>
          </cell>
        </row>
        <row r="4247">
          <cell r="H4247" t="str">
            <v/>
          </cell>
        </row>
        <row r="4248">
          <cell r="H4248" t="str">
            <v/>
          </cell>
        </row>
        <row r="4249">
          <cell r="H4249" t="str">
            <v/>
          </cell>
        </row>
        <row r="4250">
          <cell r="H4250" t="str">
            <v/>
          </cell>
        </row>
        <row r="4251">
          <cell r="H4251" t="str">
            <v/>
          </cell>
        </row>
        <row r="4252">
          <cell r="H4252" t="str">
            <v/>
          </cell>
        </row>
        <row r="4253">
          <cell r="H4253" t="str">
            <v/>
          </cell>
        </row>
        <row r="4254">
          <cell r="H4254" t="str">
            <v/>
          </cell>
        </row>
        <row r="4255">
          <cell r="H4255" t="str">
            <v/>
          </cell>
        </row>
        <row r="4256">
          <cell r="H4256" t="str">
            <v/>
          </cell>
        </row>
        <row r="4257">
          <cell r="H4257" t="str">
            <v/>
          </cell>
        </row>
        <row r="4258">
          <cell r="H4258" t="str">
            <v/>
          </cell>
        </row>
        <row r="4259">
          <cell r="H4259" t="str">
            <v/>
          </cell>
        </row>
        <row r="4260">
          <cell r="H4260" t="str">
            <v/>
          </cell>
        </row>
        <row r="4261">
          <cell r="H4261" t="str">
            <v/>
          </cell>
        </row>
        <row r="4262">
          <cell r="H4262" t="str">
            <v/>
          </cell>
        </row>
        <row r="4263">
          <cell r="H4263" t="str">
            <v/>
          </cell>
        </row>
        <row r="4264">
          <cell r="H4264" t="str">
            <v/>
          </cell>
        </row>
        <row r="4265">
          <cell r="H4265" t="str">
            <v/>
          </cell>
        </row>
        <row r="4266">
          <cell r="H4266" t="str">
            <v/>
          </cell>
        </row>
        <row r="4267">
          <cell r="H4267" t="str">
            <v/>
          </cell>
        </row>
        <row r="4268">
          <cell r="H4268" t="str">
            <v/>
          </cell>
        </row>
        <row r="4269">
          <cell r="H4269" t="str">
            <v/>
          </cell>
        </row>
        <row r="4270">
          <cell r="H4270" t="str">
            <v/>
          </cell>
        </row>
        <row r="4271">
          <cell r="H4271" t="str">
            <v/>
          </cell>
        </row>
        <row r="4272">
          <cell r="H4272" t="str">
            <v/>
          </cell>
        </row>
        <row r="4273">
          <cell r="H4273" t="str">
            <v/>
          </cell>
        </row>
        <row r="4274">
          <cell r="H4274" t="str">
            <v/>
          </cell>
        </row>
        <row r="4275">
          <cell r="H4275" t="str">
            <v/>
          </cell>
        </row>
        <row r="4276">
          <cell r="H4276" t="str">
            <v/>
          </cell>
        </row>
        <row r="4277">
          <cell r="H4277" t="str">
            <v/>
          </cell>
        </row>
        <row r="4278">
          <cell r="H4278" t="str">
            <v/>
          </cell>
        </row>
        <row r="4279">
          <cell r="H4279" t="str">
            <v/>
          </cell>
        </row>
        <row r="4280">
          <cell r="H4280" t="str">
            <v/>
          </cell>
        </row>
        <row r="4281">
          <cell r="H4281" t="str">
            <v/>
          </cell>
        </row>
        <row r="4282">
          <cell r="H4282" t="str">
            <v/>
          </cell>
        </row>
        <row r="4283">
          <cell r="H4283" t="str">
            <v/>
          </cell>
        </row>
        <row r="4284">
          <cell r="H4284" t="str">
            <v/>
          </cell>
        </row>
        <row r="4285">
          <cell r="H4285" t="str">
            <v/>
          </cell>
        </row>
        <row r="4286">
          <cell r="H4286" t="str">
            <v/>
          </cell>
        </row>
        <row r="4287">
          <cell r="H4287" t="str">
            <v/>
          </cell>
        </row>
        <row r="4288">
          <cell r="H4288" t="str">
            <v/>
          </cell>
        </row>
        <row r="4289">
          <cell r="H4289" t="str">
            <v/>
          </cell>
        </row>
        <row r="4290">
          <cell r="H4290" t="str">
            <v/>
          </cell>
        </row>
        <row r="4291">
          <cell r="H4291" t="str">
            <v/>
          </cell>
        </row>
        <row r="4292">
          <cell r="H4292" t="str">
            <v/>
          </cell>
        </row>
        <row r="4293">
          <cell r="H4293" t="str">
            <v/>
          </cell>
        </row>
        <row r="4294">
          <cell r="H4294" t="str">
            <v/>
          </cell>
        </row>
        <row r="4295">
          <cell r="H4295" t="str">
            <v/>
          </cell>
        </row>
        <row r="4296">
          <cell r="H4296" t="str">
            <v/>
          </cell>
        </row>
        <row r="4297">
          <cell r="H4297" t="str">
            <v/>
          </cell>
        </row>
        <row r="4298">
          <cell r="H4298" t="str">
            <v/>
          </cell>
        </row>
        <row r="4299">
          <cell r="H4299" t="str">
            <v/>
          </cell>
        </row>
        <row r="4300">
          <cell r="H4300" t="str">
            <v/>
          </cell>
        </row>
        <row r="4301">
          <cell r="H4301" t="str">
            <v/>
          </cell>
        </row>
        <row r="4302">
          <cell r="H4302" t="str">
            <v/>
          </cell>
        </row>
        <row r="4303">
          <cell r="H4303" t="str">
            <v/>
          </cell>
        </row>
        <row r="4304">
          <cell r="H4304" t="str">
            <v/>
          </cell>
        </row>
        <row r="4305">
          <cell r="H4305" t="str">
            <v/>
          </cell>
        </row>
        <row r="4306">
          <cell r="H4306" t="str">
            <v/>
          </cell>
        </row>
        <row r="4307">
          <cell r="H4307" t="str">
            <v/>
          </cell>
        </row>
        <row r="4308">
          <cell r="H4308" t="str">
            <v/>
          </cell>
        </row>
        <row r="4309">
          <cell r="H4309" t="str">
            <v/>
          </cell>
        </row>
        <row r="4310">
          <cell r="H4310" t="str">
            <v/>
          </cell>
        </row>
        <row r="4311">
          <cell r="H4311" t="str">
            <v/>
          </cell>
        </row>
        <row r="4312">
          <cell r="H4312" t="str">
            <v/>
          </cell>
        </row>
        <row r="4313">
          <cell r="H4313" t="str">
            <v/>
          </cell>
        </row>
        <row r="4314">
          <cell r="H4314" t="str">
            <v/>
          </cell>
        </row>
        <row r="4315">
          <cell r="H4315" t="str">
            <v/>
          </cell>
        </row>
        <row r="4316">
          <cell r="H4316" t="str">
            <v/>
          </cell>
        </row>
        <row r="4317">
          <cell r="H4317" t="str">
            <v/>
          </cell>
        </row>
        <row r="4318">
          <cell r="H4318" t="str">
            <v/>
          </cell>
        </row>
        <row r="4319">
          <cell r="H4319" t="str">
            <v/>
          </cell>
        </row>
        <row r="4320">
          <cell r="H4320" t="str">
            <v/>
          </cell>
        </row>
        <row r="4321">
          <cell r="H4321" t="str">
            <v/>
          </cell>
        </row>
        <row r="4322">
          <cell r="H4322" t="str">
            <v/>
          </cell>
        </row>
        <row r="4323">
          <cell r="H4323" t="str">
            <v/>
          </cell>
        </row>
        <row r="4324">
          <cell r="H4324" t="str">
            <v/>
          </cell>
        </row>
        <row r="4325">
          <cell r="H4325" t="str">
            <v/>
          </cell>
        </row>
        <row r="4326">
          <cell r="H4326" t="str">
            <v/>
          </cell>
        </row>
        <row r="4327">
          <cell r="H4327" t="str">
            <v/>
          </cell>
        </row>
        <row r="4328">
          <cell r="H4328" t="str">
            <v/>
          </cell>
        </row>
        <row r="4329">
          <cell r="H4329" t="str">
            <v/>
          </cell>
        </row>
        <row r="4330">
          <cell r="H4330" t="str">
            <v/>
          </cell>
        </row>
        <row r="4331">
          <cell r="H4331" t="str">
            <v/>
          </cell>
        </row>
        <row r="4332">
          <cell r="H4332" t="str">
            <v/>
          </cell>
        </row>
        <row r="4333">
          <cell r="H4333" t="str">
            <v/>
          </cell>
        </row>
        <row r="4334">
          <cell r="H4334" t="str">
            <v/>
          </cell>
        </row>
        <row r="4335">
          <cell r="H4335" t="str">
            <v/>
          </cell>
        </row>
        <row r="4336">
          <cell r="H4336" t="str">
            <v/>
          </cell>
        </row>
        <row r="4337">
          <cell r="H4337" t="str">
            <v/>
          </cell>
        </row>
        <row r="4338">
          <cell r="H4338" t="str">
            <v/>
          </cell>
        </row>
        <row r="4339">
          <cell r="H4339" t="str">
            <v/>
          </cell>
        </row>
        <row r="4340">
          <cell r="H4340" t="str">
            <v/>
          </cell>
        </row>
        <row r="4341">
          <cell r="H4341" t="str">
            <v/>
          </cell>
        </row>
        <row r="4342">
          <cell r="H4342" t="str">
            <v/>
          </cell>
        </row>
        <row r="4343">
          <cell r="H4343" t="str">
            <v/>
          </cell>
        </row>
        <row r="4344">
          <cell r="H4344" t="str">
            <v/>
          </cell>
        </row>
        <row r="4345">
          <cell r="H4345" t="str">
            <v/>
          </cell>
        </row>
        <row r="4346">
          <cell r="H4346" t="str">
            <v/>
          </cell>
        </row>
        <row r="4347">
          <cell r="H4347" t="str">
            <v/>
          </cell>
        </row>
        <row r="4348">
          <cell r="H4348" t="str">
            <v/>
          </cell>
        </row>
        <row r="4349">
          <cell r="H4349" t="str">
            <v/>
          </cell>
        </row>
        <row r="4350">
          <cell r="H4350" t="str">
            <v/>
          </cell>
        </row>
        <row r="4351">
          <cell r="H4351" t="str">
            <v/>
          </cell>
        </row>
        <row r="4352">
          <cell r="H4352" t="str">
            <v/>
          </cell>
        </row>
        <row r="4353">
          <cell r="H4353" t="str">
            <v/>
          </cell>
        </row>
        <row r="4354">
          <cell r="H4354" t="str">
            <v/>
          </cell>
        </row>
        <row r="4355">
          <cell r="H4355" t="str">
            <v/>
          </cell>
        </row>
        <row r="4356">
          <cell r="H4356" t="str">
            <v/>
          </cell>
        </row>
        <row r="4357">
          <cell r="H4357" t="str">
            <v/>
          </cell>
        </row>
        <row r="4358">
          <cell r="H4358" t="str">
            <v/>
          </cell>
        </row>
        <row r="4359">
          <cell r="H4359" t="str">
            <v/>
          </cell>
        </row>
        <row r="4360">
          <cell r="H4360" t="str">
            <v/>
          </cell>
        </row>
        <row r="4361">
          <cell r="H4361" t="str">
            <v/>
          </cell>
        </row>
        <row r="4362">
          <cell r="H4362" t="str">
            <v/>
          </cell>
        </row>
        <row r="4363">
          <cell r="H4363" t="str">
            <v/>
          </cell>
        </row>
        <row r="4364">
          <cell r="H4364" t="str">
            <v/>
          </cell>
        </row>
        <row r="4365">
          <cell r="H4365" t="str">
            <v/>
          </cell>
        </row>
        <row r="4366">
          <cell r="H4366" t="str">
            <v/>
          </cell>
        </row>
        <row r="4367">
          <cell r="H4367" t="str">
            <v/>
          </cell>
        </row>
        <row r="4368">
          <cell r="H4368" t="str">
            <v/>
          </cell>
        </row>
        <row r="4369">
          <cell r="H4369" t="str">
            <v/>
          </cell>
        </row>
        <row r="4370">
          <cell r="H4370" t="str">
            <v/>
          </cell>
        </row>
        <row r="4371">
          <cell r="H4371" t="str">
            <v/>
          </cell>
        </row>
        <row r="4372">
          <cell r="H4372" t="str">
            <v/>
          </cell>
        </row>
        <row r="4373">
          <cell r="H4373" t="str">
            <v/>
          </cell>
        </row>
        <row r="4374">
          <cell r="H4374" t="str">
            <v/>
          </cell>
        </row>
        <row r="4375">
          <cell r="H4375" t="str">
            <v/>
          </cell>
        </row>
        <row r="4376">
          <cell r="H4376" t="str">
            <v/>
          </cell>
        </row>
        <row r="4377">
          <cell r="H4377" t="str">
            <v/>
          </cell>
        </row>
        <row r="4378">
          <cell r="H4378" t="str">
            <v/>
          </cell>
        </row>
        <row r="4379">
          <cell r="H4379" t="str">
            <v/>
          </cell>
        </row>
        <row r="4380">
          <cell r="H4380" t="str">
            <v/>
          </cell>
        </row>
        <row r="4381">
          <cell r="H4381" t="str">
            <v/>
          </cell>
        </row>
        <row r="4382">
          <cell r="H4382" t="str">
            <v/>
          </cell>
        </row>
        <row r="4383">
          <cell r="H4383" t="str">
            <v/>
          </cell>
        </row>
        <row r="4384">
          <cell r="H4384" t="str">
            <v/>
          </cell>
        </row>
        <row r="4385">
          <cell r="H4385" t="str">
            <v/>
          </cell>
        </row>
        <row r="4386">
          <cell r="H4386" t="str">
            <v/>
          </cell>
        </row>
        <row r="4387">
          <cell r="H4387" t="str">
            <v/>
          </cell>
        </row>
        <row r="4388">
          <cell r="H4388" t="str">
            <v/>
          </cell>
        </row>
        <row r="4389">
          <cell r="H4389" t="str">
            <v/>
          </cell>
        </row>
        <row r="4390">
          <cell r="H4390" t="str">
            <v/>
          </cell>
        </row>
        <row r="4391">
          <cell r="H4391" t="str">
            <v/>
          </cell>
        </row>
        <row r="4392">
          <cell r="H4392" t="str">
            <v/>
          </cell>
        </row>
        <row r="4393">
          <cell r="H4393" t="str">
            <v/>
          </cell>
        </row>
        <row r="4394">
          <cell r="H4394" t="str">
            <v/>
          </cell>
        </row>
        <row r="4395">
          <cell r="H4395" t="str">
            <v/>
          </cell>
        </row>
        <row r="4396">
          <cell r="H4396" t="str">
            <v/>
          </cell>
        </row>
        <row r="4397">
          <cell r="H4397" t="str">
            <v/>
          </cell>
        </row>
        <row r="4398">
          <cell r="H4398" t="str">
            <v/>
          </cell>
        </row>
        <row r="4399">
          <cell r="H4399" t="str">
            <v/>
          </cell>
        </row>
        <row r="4400">
          <cell r="H4400" t="str">
            <v/>
          </cell>
        </row>
        <row r="4401">
          <cell r="H4401" t="str">
            <v/>
          </cell>
        </row>
        <row r="4402">
          <cell r="H4402" t="str">
            <v/>
          </cell>
        </row>
        <row r="4403">
          <cell r="H4403" t="str">
            <v/>
          </cell>
        </row>
        <row r="4404">
          <cell r="H4404" t="str">
            <v/>
          </cell>
        </row>
        <row r="4405">
          <cell r="H4405" t="str">
            <v/>
          </cell>
        </row>
        <row r="4406">
          <cell r="H4406" t="str">
            <v/>
          </cell>
        </row>
        <row r="4407">
          <cell r="H4407" t="str">
            <v/>
          </cell>
        </row>
        <row r="4408">
          <cell r="H4408" t="str">
            <v/>
          </cell>
        </row>
        <row r="4409">
          <cell r="H4409" t="str">
            <v/>
          </cell>
        </row>
        <row r="4410">
          <cell r="H4410" t="str">
            <v/>
          </cell>
        </row>
        <row r="4411">
          <cell r="H4411" t="str">
            <v/>
          </cell>
        </row>
        <row r="4412">
          <cell r="H4412" t="str">
            <v/>
          </cell>
        </row>
        <row r="4413">
          <cell r="H4413" t="str">
            <v/>
          </cell>
        </row>
        <row r="4414">
          <cell r="H4414" t="str">
            <v/>
          </cell>
        </row>
        <row r="4415">
          <cell r="H4415" t="str">
            <v/>
          </cell>
        </row>
        <row r="4416">
          <cell r="H4416" t="str">
            <v/>
          </cell>
        </row>
        <row r="4417">
          <cell r="H4417" t="str">
            <v/>
          </cell>
        </row>
        <row r="4418">
          <cell r="H4418" t="str">
            <v/>
          </cell>
        </row>
        <row r="4419">
          <cell r="H4419" t="str">
            <v/>
          </cell>
        </row>
        <row r="4420">
          <cell r="H4420" t="str">
            <v/>
          </cell>
        </row>
        <row r="4421">
          <cell r="H4421" t="str">
            <v/>
          </cell>
        </row>
        <row r="4422">
          <cell r="H4422" t="str">
            <v/>
          </cell>
        </row>
        <row r="4423">
          <cell r="H4423" t="str">
            <v/>
          </cell>
        </row>
        <row r="4424">
          <cell r="H4424" t="str">
            <v/>
          </cell>
        </row>
        <row r="4425">
          <cell r="H4425" t="str">
            <v/>
          </cell>
        </row>
        <row r="4426">
          <cell r="H4426" t="str">
            <v/>
          </cell>
        </row>
        <row r="4427">
          <cell r="H4427" t="str">
            <v/>
          </cell>
        </row>
        <row r="4428">
          <cell r="H4428" t="str">
            <v/>
          </cell>
        </row>
        <row r="4429">
          <cell r="H4429" t="str">
            <v/>
          </cell>
        </row>
        <row r="4430">
          <cell r="H4430" t="str">
            <v/>
          </cell>
        </row>
        <row r="4431">
          <cell r="H4431" t="str">
            <v/>
          </cell>
        </row>
        <row r="4432">
          <cell r="H4432" t="str">
            <v/>
          </cell>
        </row>
        <row r="4433">
          <cell r="H4433" t="str">
            <v/>
          </cell>
        </row>
        <row r="4434">
          <cell r="H4434" t="str">
            <v/>
          </cell>
        </row>
        <row r="4435">
          <cell r="H4435" t="str">
            <v/>
          </cell>
        </row>
        <row r="4436">
          <cell r="H4436" t="str">
            <v/>
          </cell>
        </row>
        <row r="4437">
          <cell r="H4437" t="str">
            <v/>
          </cell>
        </row>
        <row r="4438">
          <cell r="H4438" t="str">
            <v/>
          </cell>
        </row>
        <row r="4439">
          <cell r="H4439" t="str">
            <v/>
          </cell>
        </row>
        <row r="4440">
          <cell r="H4440" t="str">
            <v/>
          </cell>
        </row>
        <row r="4441">
          <cell r="H4441" t="str">
            <v/>
          </cell>
        </row>
        <row r="4442">
          <cell r="H4442" t="str">
            <v/>
          </cell>
        </row>
        <row r="4443">
          <cell r="H4443" t="str">
            <v/>
          </cell>
        </row>
        <row r="4444">
          <cell r="H4444" t="str">
            <v/>
          </cell>
        </row>
        <row r="4445">
          <cell r="H4445" t="str">
            <v/>
          </cell>
        </row>
        <row r="4446">
          <cell r="H4446" t="str">
            <v/>
          </cell>
        </row>
        <row r="4447">
          <cell r="H4447" t="str">
            <v/>
          </cell>
        </row>
        <row r="4448">
          <cell r="H4448" t="str">
            <v/>
          </cell>
        </row>
        <row r="4449">
          <cell r="H4449" t="str">
            <v/>
          </cell>
        </row>
        <row r="4450">
          <cell r="H4450" t="str">
            <v/>
          </cell>
        </row>
        <row r="4451">
          <cell r="H4451" t="str">
            <v/>
          </cell>
        </row>
        <row r="4452">
          <cell r="H4452" t="str">
            <v/>
          </cell>
        </row>
        <row r="4453">
          <cell r="H4453" t="str">
            <v/>
          </cell>
        </row>
        <row r="4454">
          <cell r="H4454" t="str">
            <v/>
          </cell>
        </row>
        <row r="4455">
          <cell r="H4455" t="str">
            <v/>
          </cell>
        </row>
        <row r="4456">
          <cell r="H4456" t="str">
            <v/>
          </cell>
        </row>
        <row r="4457">
          <cell r="H4457" t="str">
            <v/>
          </cell>
        </row>
        <row r="4458">
          <cell r="H4458" t="str">
            <v/>
          </cell>
        </row>
        <row r="4459">
          <cell r="H4459" t="str">
            <v/>
          </cell>
        </row>
        <row r="4460">
          <cell r="H4460" t="str">
            <v/>
          </cell>
        </row>
        <row r="4461">
          <cell r="H4461" t="str">
            <v/>
          </cell>
        </row>
        <row r="4462">
          <cell r="H4462" t="str">
            <v/>
          </cell>
        </row>
        <row r="4463">
          <cell r="H4463" t="str">
            <v/>
          </cell>
        </row>
        <row r="4464">
          <cell r="H4464" t="str">
            <v/>
          </cell>
        </row>
        <row r="4465">
          <cell r="H4465" t="str">
            <v/>
          </cell>
        </row>
        <row r="4466">
          <cell r="H4466" t="str">
            <v/>
          </cell>
        </row>
        <row r="4467">
          <cell r="H4467" t="str">
            <v/>
          </cell>
        </row>
        <row r="4468">
          <cell r="H4468" t="str">
            <v/>
          </cell>
        </row>
        <row r="4469">
          <cell r="H4469" t="str">
            <v/>
          </cell>
        </row>
        <row r="4470">
          <cell r="H4470" t="str">
            <v/>
          </cell>
        </row>
        <row r="4471">
          <cell r="H4471" t="str">
            <v/>
          </cell>
        </row>
        <row r="4472">
          <cell r="H4472" t="str">
            <v/>
          </cell>
        </row>
        <row r="4473">
          <cell r="H4473" t="str">
            <v/>
          </cell>
        </row>
        <row r="4474">
          <cell r="H4474" t="str">
            <v/>
          </cell>
        </row>
        <row r="4475">
          <cell r="H4475" t="str">
            <v/>
          </cell>
        </row>
        <row r="4476">
          <cell r="H4476" t="str">
            <v/>
          </cell>
        </row>
        <row r="4477">
          <cell r="H4477" t="str">
            <v/>
          </cell>
        </row>
        <row r="4478">
          <cell r="H4478" t="str">
            <v/>
          </cell>
        </row>
        <row r="4479">
          <cell r="H4479" t="str">
            <v/>
          </cell>
        </row>
        <row r="4480">
          <cell r="H4480" t="str">
            <v/>
          </cell>
        </row>
        <row r="4481">
          <cell r="H4481" t="str">
            <v/>
          </cell>
        </row>
        <row r="4482">
          <cell r="H4482" t="str">
            <v/>
          </cell>
        </row>
        <row r="4483">
          <cell r="H4483" t="str">
            <v/>
          </cell>
        </row>
        <row r="4484">
          <cell r="H4484" t="str">
            <v/>
          </cell>
        </row>
        <row r="4485">
          <cell r="H4485" t="str">
            <v/>
          </cell>
        </row>
        <row r="4486">
          <cell r="H4486" t="str">
            <v/>
          </cell>
        </row>
        <row r="4487">
          <cell r="H4487" t="str">
            <v/>
          </cell>
        </row>
        <row r="4488">
          <cell r="H4488" t="str">
            <v/>
          </cell>
        </row>
        <row r="4489">
          <cell r="H4489" t="str">
            <v/>
          </cell>
        </row>
        <row r="4490">
          <cell r="H4490" t="str">
            <v/>
          </cell>
        </row>
        <row r="4491">
          <cell r="H4491" t="str">
            <v/>
          </cell>
        </row>
        <row r="4492">
          <cell r="H4492" t="str">
            <v/>
          </cell>
        </row>
        <row r="4493">
          <cell r="H4493" t="str">
            <v/>
          </cell>
        </row>
        <row r="4494">
          <cell r="H4494" t="str">
            <v/>
          </cell>
        </row>
        <row r="4495">
          <cell r="H4495" t="str">
            <v/>
          </cell>
        </row>
        <row r="4496">
          <cell r="H4496" t="str">
            <v/>
          </cell>
        </row>
        <row r="4497">
          <cell r="H4497" t="str">
            <v/>
          </cell>
        </row>
        <row r="4498">
          <cell r="H4498" t="str">
            <v/>
          </cell>
        </row>
        <row r="4499">
          <cell r="H4499" t="str">
            <v/>
          </cell>
        </row>
        <row r="4500">
          <cell r="H4500" t="str">
            <v/>
          </cell>
        </row>
        <row r="4501">
          <cell r="H4501" t="str">
            <v/>
          </cell>
        </row>
        <row r="4502">
          <cell r="H4502" t="str">
            <v/>
          </cell>
        </row>
        <row r="4503">
          <cell r="H4503" t="str">
            <v/>
          </cell>
        </row>
        <row r="4504">
          <cell r="H4504" t="str">
            <v/>
          </cell>
        </row>
        <row r="4505">
          <cell r="H4505" t="str">
            <v/>
          </cell>
        </row>
        <row r="4506">
          <cell r="H4506" t="str">
            <v/>
          </cell>
        </row>
        <row r="4507">
          <cell r="H4507" t="str">
            <v/>
          </cell>
        </row>
        <row r="4508">
          <cell r="H4508" t="str">
            <v/>
          </cell>
        </row>
        <row r="4509">
          <cell r="H4509" t="str">
            <v/>
          </cell>
        </row>
        <row r="4510">
          <cell r="H4510" t="str">
            <v/>
          </cell>
        </row>
        <row r="4511">
          <cell r="H4511" t="str">
            <v/>
          </cell>
        </row>
        <row r="4512">
          <cell r="H4512" t="str">
            <v/>
          </cell>
        </row>
        <row r="4513">
          <cell r="H4513" t="str">
            <v/>
          </cell>
        </row>
        <row r="4514">
          <cell r="H4514" t="str">
            <v/>
          </cell>
        </row>
        <row r="4515">
          <cell r="H4515" t="str">
            <v/>
          </cell>
        </row>
        <row r="4516">
          <cell r="H4516" t="str">
            <v/>
          </cell>
        </row>
        <row r="4517">
          <cell r="H4517" t="str">
            <v/>
          </cell>
        </row>
        <row r="4518">
          <cell r="H4518" t="str">
            <v/>
          </cell>
        </row>
        <row r="4519">
          <cell r="H4519" t="str">
            <v/>
          </cell>
        </row>
        <row r="4520">
          <cell r="H4520" t="str">
            <v/>
          </cell>
        </row>
        <row r="4521">
          <cell r="H4521" t="str">
            <v/>
          </cell>
        </row>
        <row r="4522">
          <cell r="H4522" t="str">
            <v/>
          </cell>
        </row>
        <row r="4523">
          <cell r="H4523" t="str">
            <v/>
          </cell>
        </row>
        <row r="4524">
          <cell r="H4524" t="str">
            <v/>
          </cell>
        </row>
        <row r="4525">
          <cell r="H4525" t="str">
            <v/>
          </cell>
        </row>
        <row r="4526">
          <cell r="H4526" t="str">
            <v/>
          </cell>
        </row>
        <row r="4527">
          <cell r="H4527" t="str">
            <v/>
          </cell>
        </row>
        <row r="4528">
          <cell r="H4528" t="str">
            <v/>
          </cell>
        </row>
        <row r="4529">
          <cell r="H4529" t="str">
            <v/>
          </cell>
        </row>
        <row r="4530">
          <cell r="H4530" t="str">
            <v/>
          </cell>
        </row>
        <row r="4531">
          <cell r="H4531" t="str">
            <v/>
          </cell>
        </row>
        <row r="4532">
          <cell r="H4532" t="str">
            <v/>
          </cell>
        </row>
        <row r="4533">
          <cell r="H4533" t="str">
            <v/>
          </cell>
        </row>
        <row r="4534">
          <cell r="H4534" t="str">
            <v/>
          </cell>
        </row>
        <row r="4535">
          <cell r="H4535" t="str">
            <v/>
          </cell>
        </row>
        <row r="4536">
          <cell r="H4536" t="str">
            <v/>
          </cell>
        </row>
        <row r="4537">
          <cell r="H4537" t="str">
            <v/>
          </cell>
        </row>
        <row r="4538">
          <cell r="H4538" t="str">
            <v/>
          </cell>
        </row>
        <row r="4539">
          <cell r="H4539" t="str">
            <v/>
          </cell>
        </row>
        <row r="4540">
          <cell r="H4540" t="str">
            <v/>
          </cell>
        </row>
        <row r="4541">
          <cell r="H4541" t="str">
            <v/>
          </cell>
        </row>
        <row r="4542">
          <cell r="H4542" t="str">
            <v/>
          </cell>
        </row>
        <row r="4543">
          <cell r="H4543" t="str">
            <v/>
          </cell>
        </row>
        <row r="4544">
          <cell r="H4544" t="str">
            <v/>
          </cell>
        </row>
        <row r="4545">
          <cell r="H4545" t="str">
            <v/>
          </cell>
        </row>
        <row r="4546">
          <cell r="H4546" t="str">
            <v/>
          </cell>
        </row>
        <row r="4547">
          <cell r="H4547" t="str">
            <v/>
          </cell>
        </row>
        <row r="4548">
          <cell r="H4548" t="str">
            <v/>
          </cell>
        </row>
        <row r="4549">
          <cell r="H4549" t="str">
            <v/>
          </cell>
        </row>
        <row r="4550">
          <cell r="H4550" t="str">
            <v/>
          </cell>
        </row>
        <row r="4551">
          <cell r="H4551" t="str">
            <v/>
          </cell>
        </row>
        <row r="4552">
          <cell r="H4552" t="str">
            <v/>
          </cell>
        </row>
        <row r="4553">
          <cell r="H4553" t="str">
            <v/>
          </cell>
        </row>
        <row r="4554">
          <cell r="H4554" t="str">
            <v/>
          </cell>
        </row>
        <row r="4555">
          <cell r="H4555" t="str">
            <v/>
          </cell>
        </row>
        <row r="4556">
          <cell r="H4556" t="str">
            <v/>
          </cell>
        </row>
        <row r="4557">
          <cell r="H4557" t="str">
            <v/>
          </cell>
        </row>
        <row r="4558">
          <cell r="H4558" t="str">
            <v/>
          </cell>
        </row>
        <row r="4559">
          <cell r="H4559" t="str">
            <v/>
          </cell>
        </row>
        <row r="4560">
          <cell r="H4560" t="str">
            <v/>
          </cell>
        </row>
        <row r="4561">
          <cell r="H4561" t="str">
            <v/>
          </cell>
        </row>
        <row r="4562">
          <cell r="H4562" t="str">
            <v/>
          </cell>
        </row>
        <row r="4563">
          <cell r="H4563" t="str">
            <v/>
          </cell>
        </row>
        <row r="4564">
          <cell r="H4564" t="str">
            <v/>
          </cell>
        </row>
        <row r="4565">
          <cell r="H4565" t="str">
            <v/>
          </cell>
        </row>
        <row r="4566">
          <cell r="H4566" t="str">
            <v/>
          </cell>
        </row>
        <row r="4567">
          <cell r="H4567" t="str">
            <v/>
          </cell>
        </row>
        <row r="4568">
          <cell r="H4568" t="str">
            <v/>
          </cell>
        </row>
        <row r="4569">
          <cell r="H4569" t="str">
            <v/>
          </cell>
        </row>
        <row r="4570">
          <cell r="H4570" t="str">
            <v/>
          </cell>
        </row>
        <row r="4571">
          <cell r="H4571" t="str">
            <v/>
          </cell>
        </row>
        <row r="4572">
          <cell r="H4572" t="str">
            <v/>
          </cell>
        </row>
        <row r="4573">
          <cell r="H4573" t="str">
            <v/>
          </cell>
        </row>
        <row r="4574">
          <cell r="H4574" t="str">
            <v/>
          </cell>
        </row>
        <row r="4575">
          <cell r="H4575" t="str">
            <v/>
          </cell>
        </row>
        <row r="4576">
          <cell r="H4576" t="str">
            <v/>
          </cell>
        </row>
        <row r="4577">
          <cell r="H4577" t="str">
            <v/>
          </cell>
        </row>
        <row r="4578">
          <cell r="H4578" t="str">
            <v/>
          </cell>
        </row>
        <row r="4579">
          <cell r="H4579" t="str">
            <v/>
          </cell>
        </row>
        <row r="4580">
          <cell r="H4580" t="str">
            <v/>
          </cell>
        </row>
        <row r="4581">
          <cell r="H4581" t="str">
            <v/>
          </cell>
        </row>
        <row r="4582">
          <cell r="H4582" t="str">
            <v/>
          </cell>
        </row>
        <row r="4583">
          <cell r="H4583" t="str">
            <v/>
          </cell>
        </row>
        <row r="4584">
          <cell r="H4584" t="str">
            <v/>
          </cell>
        </row>
        <row r="4585">
          <cell r="H4585" t="str">
            <v/>
          </cell>
        </row>
        <row r="4586">
          <cell r="H4586" t="str">
            <v/>
          </cell>
        </row>
        <row r="4587">
          <cell r="H4587" t="str">
            <v/>
          </cell>
        </row>
        <row r="4588">
          <cell r="H4588" t="str">
            <v/>
          </cell>
        </row>
        <row r="4589">
          <cell r="H4589" t="str">
            <v/>
          </cell>
        </row>
        <row r="4590">
          <cell r="H4590" t="str">
            <v/>
          </cell>
        </row>
        <row r="4591">
          <cell r="H4591" t="str">
            <v/>
          </cell>
        </row>
        <row r="4592">
          <cell r="H4592" t="str">
            <v/>
          </cell>
        </row>
        <row r="4593">
          <cell r="H4593" t="str">
            <v/>
          </cell>
        </row>
        <row r="4594">
          <cell r="H4594" t="str">
            <v/>
          </cell>
        </row>
        <row r="4595">
          <cell r="H4595" t="str">
            <v/>
          </cell>
        </row>
        <row r="4596">
          <cell r="H4596" t="str">
            <v/>
          </cell>
        </row>
        <row r="4597">
          <cell r="H4597" t="str">
            <v/>
          </cell>
        </row>
        <row r="4598">
          <cell r="H4598" t="str">
            <v/>
          </cell>
        </row>
        <row r="4599">
          <cell r="H4599" t="str">
            <v/>
          </cell>
        </row>
        <row r="4600">
          <cell r="H4600" t="str">
            <v/>
          </cell>
        </row>
        <row r="4601">
          <cell r="H4601" t="str">
            <v/>
          </cell>
        </row>
        <row r="4602">
          <cell r="H4602" t="str">
            <v/>
          </cell>
        </row>
        <row r="4603">
          <cell r="H4603" t="str">
            <v/>
          </cell>
        </row>
        <row r="4604">
          <cell r="H4604" t="str">
            <v/>
          </cell>
        </row>
        <row r="4605">
          <cell r="H4605" t="str">
            <v/>
          </cell>
        </row>
        <row r="4606">
          <cell r="H4606" t="str">
            <v/>
          </cell>
        </row>
        <row r="4607">
          <cell r="H4607" t="str">
            <v/>
          </cell>
        </row>
        <row r="4608">
          <cell r="H4608" t="str">
            <v/>
          </cell>
        </row>
        <row r="4609">
          <cell r="H4609" t="str">
            <v/>
          </cell>
        </row>
        <row r="4610">
          <cell r="H4610" t="str">
            <v/>
          </cell>
        </row>
        <row r="4611">
          <cell r="H4611" t="str">
            <v/>
          </cell>
        </row>
        <row r="4612">
          <cell r="H4612" t="str">
            <v/>
          </cell>
        </row>
        <row r="4613">
          <cell r="H4613" t="str">
            <v/>
          </cell>
        </row>
        <row r="4614">
          <cell r="H4614" t="str">
            <v/>
          </cell>
        </row>
        <row r="4615">
          <cell r="H4615" t="str">
            <v/>
          </cell>
        </row>
        <row r="4616">
          <cell r="H4616" t="str">
            <v/>
          </cell>
        </row>
        <row r="4617">
          <cell r="H4617" t="str">
            <v/>
          </cell>
        </row>
        <row r="4618">
          <cell r="H4618" t="str">
            <v/>
          </cell>
        </row>
        <row r="4619">
          <cell r="H4619" t="str">
            <v/>
          </cell>
        </row>
        <row r="4620">
          <cell r="H4620" t="str">
            <v/>
          </cell>
        </row>
        <row r="4621">
          <cell r="H4621" t="str">
            <v/>
          </cell>
        </row>
        <row r="4622">
          <cell r="H4622" t="str">
            <v/>
          </cell>
        </row>
        <row r="4623">
          <cell r="H4623" t="str">
            <v/>
          </cell>
        </row>
        <row r="4624">
          <cell r="H4624" t="str">
            <v/>
          </cell>
        </row>
        <row r="4625">
          <cell r="H4625" t="str">
            <v/>
          </cell>
        </row>
        <row r="4626">
          <cell r="H4626" t="str">
            <v/>
          </cell>
        </row>
        <row r="4627">
          <cell r="H4627" t="str">
            <v/>
          </cell>
        </row>
        <row r="4628">
          <cell r="H4628" t="str">
            <v/>
          </cell>
        </row>
        <row r="4629">
          <cell r="H4629" t="str">
            <v/>
          </cell>
        </row>
        <row r="4630">
          <cell r="H4630" t="str">
            <v/>
          </cell>
        </row>
        <row r="4631">
          <cell r="H4631" t="str">
            <v/>
          </cell>
        </row>
        <row r="4632">
          <cell r="H4632" t="str">
            <v/>
          </cell>
        </row>
        <row r="4633">
          <cell r="H4633" t="str">
            <v/>
          </cell>
        </row>
        <row r="4634">
          <cell r="H4634" t="str">
            <v/>
          </cell>
        </row>
        <row r="4635">
          <cell r="H4635" t="str">
            <v/>
          </cell>
        </row>
        <row r="4636">
          <cell r="H4636" t="str">
            <v/>
          </cell>
        </row>
        <row r="4637">
          <cell r="H4637" t="str">
            <v/>
          </cell>
        </row>
        <row r="4638">
          <cell r="H4638" t="str">
            <v/>
          </cell>
        </row>
        <row r="4639">
          <cell r="H4639" t="str">
            <v/>
          </cell>
        </row>
        <row r="4640">
          <cell r="H4640" t="str">
            <v/>
          </cell>
        </row>
        <row r="4641">
          <cell r="H4641" t="str">
            <v/>
          </cell>
        </row>
        <row r="4642">
          <cell r="H4642" t="str">
            <v/>
          </cell>
        </row>
        <row r="4643">
          <cell r="H4643" t="str">
            <v/>
          </cell>
        </row>
        <row r="4644">
          <cell r="H4644" t="str">
            <v/>
          </cell>
        </row>
        <row r="4645">
          <cell r="H4645" t="str">
            <v/>
          </cell>
        </row>
        <row r="4646">
          <cell r="H4646" t="str">
            <v/>
          </cell>
        </row>
        <row r="4647">
          <cell r="H4647" t="str">
            <v/>
          </cell>
        </row>
        <row r="4648">
          <cell r="H4648" t="str">
            <v/>
          </cell>
        </row>
        <row r="4649">
          <cell r="H4649" t="str">
            <v/>
          </cell>
        </row>
        <row r="4650">
          <cell r="H4650" t="str">
            <v/>
          </cell>
        </row>
        <row r="4651">
          <cell r="H4651" t="str">
            <v/>
          </cell>
        </row>
        <row r="4652">
          <cell r="H4652" t="str">
            <v/>
          </cell>
        </row>
        <row r="4653">
          <cell r="H4653" t="str">
            <v/>
          </cell>
        </row>
        <row r="4654">
          <cell r="H4654" t="str">
            <v/>
          </cell>
        </row>
        <row r="4655">
          <cell r="H4655" t="str">
            <v/>
          </cell>
        </row>
        <row r="4656">
          <cell r="H4656" t="str">
            <v/>
          </cell>
        </row>
        <row r="4657">
          <cell r="H4657" t="str">
            <v/>
          </cell>
        </row>
        <row r="4658">
          <cell r="H4658" t="str">
            <v/>
          </cell>
        </row>
        <row r="4659">
          <cell r="H4659" t="str">
            <v/>
          </cell>
        </row>
        <row r="4660">
          <cell r="H4660" t="str">
            <v/>
          </cell>
        </row>
        <row r="4661">
          <cell r="H4661" t="str">
            <v/>
          </cell>
        </row>
        <row r="4662">
          <cell r="H4662" t="str">
            <v/>
          </cell>
        </row>
        <row r="4663">
          <cell r="H4663" t="str">
            <v/>
          </cell>
        </row>
        <row r="4664">
          <cell r="H4664" t="str">
            <v/>
          </cell>
        </row>
        <row r="4665">
          <cell r="H4665" t="str">
            <v/>
          </cell>
        </row>
        <row r="4666">
          <cell r="H4666" t="str">
            <v/>
          </cell>
        </row>
        <row r="4667">
          <cell r="H4667" t="str">
            <v/>
          </cell>
        </row>
        <row r="4668">
          <cell r="H4668" t="str">
            <v/>
          </cell>
        </row>
        <row r="4669">
          <cell r="H4669" t="str">
            <v/>
          </cell>
        </row>
        <row r="4670">
          <cell r="H4670" t="str">
            <v/>
          </cell>
        </row>
        <row r="4671">
          <cell r="H4671" t="str">
            <v/>
          </cell>
        </row>
        <row r="4672">
          <cell r="H4672" t="str">
            <v/>
          </cell>
        </row>
        <row r="4673">
          <cell r="H4673" t="str">
            <v/>
          </cell>
        </row>
        <row r="4674">
          <cell r="H4674" t="str">
            <v/>
          </cell>
        </row>
        <row r="4675">
          <cell r="H4675" t="str">
            <v/>
          </cell>
        </row>
        <row r="4676">
          <cell r="H4676" t="str">
            <v/>
          </cell>
        </row>
        <row r="4677">
          <cell r="H4677" t="str">
            <v/>
          </cell>
        </row>
        <row r="4678">
          <cell r="H4678" t="str">
            <v/>
          </cell>
        </row>
        <row r="4679">
          <cell r="H4679" t="str">
            <v/>
          </cell>
        </row>
        <row r="4680">
          <cell r="H4680" t="str">
            <v/>
          </cell>
        </row>
        <row r="4681">
          <cell r="H4681" t="str">
            <v/>
          </cell>
        </row>
        <row r="4682">
          <cell r="H4682" t="str">
            <v/>
          </cell>
        </row>
        <row r="4683">
          <cell r="H4683" t="str">
            <v/>
          </cell>
        </row>
        <row r="4684">
          <cell r="H4684" t="str">
            <v/>
          </cell>
        </row>
        <row r="4685">
          <cell r="H4685" t="str">
            <v/>
          </cell>
        </row>
        <row r="4686">
          <cell r="H4686" t="str">
            <v/>
          </cell>
        </row>
        <row r="4687">
          <cell r="H4687" t="str">
            <v/>
          </cell>
        </row>
        <row r="4688">
          <cell r="H4688" t="str">
            <v/>
          </cell>
        </row>
        <row r="4689">
          <cell r="H4689" t="str">
            <v/>
          </cell>
        </row>
        <row r="4690">
          <cell r="H4690" t="str">
            <v/>
          </cell>
        </row>
        <row r="4691">
          <cell r="H4691" t="str">
            <v/>
          </cell>
        </row>
        <row r="4692">
          <cell r="H4692" t="str">
            <v/>
          </cell>
        </row>
        <row r="4693">
          <cell r="H4693" t="str">
            <v/>
          </cell>
        </row>
        <row r="4694">
          <cell r="H4694" t="str">
            <v/>
          </cell>
        </row>
        <row r="4695">
          <cell r="H4695" t="str">
            <v/>
          </cell>
        </row>
        <row r="4696">
          <cell r="H4696" t="str">
            <v/>
          </cell>
        </row>
        <row r="4697">
          <cell r="H4697" t="str">
            <v/>
          </cell>
        </row>
        <row r="4698">
          <cell r="H4698" t="str">
            <v/>
          </cell>
        </row>
        <row r="4699">
          <cell r="H4699" t="str">
            <v/>
          </cell>
        </row>
        <row r="4700">
          <cell r="H4700" t="str">
            <v/>
          </cell>
        </row>
        <row r="4701">
          <cell r="H4701" t="str">
            <v/>
          </cell>
        </row>
        <row r="4702">
          <cell r="H4702" t="str">
            <v/>
          </cell>
        </row>
        <row r="4703">
          <cell r="H4703" t="str">
            <v/>
          </cell>
        </row>
        <row r="4704">
          <cell r="H4704" t="str">
            <v/>
          </cell>
        </row>
        <row r="4705">
          <cell r="H4705" t="str">
            <v/>
          </cell>
        </row>
        <row r="4706">
          <cell r="H4706" t="str">
            <v/>
          </cell>
        </row>
        <row r="4707">
          <cell r="H4707" t="str">
            <v/>
          </cell>
        </row>
        <row r="4708">
          <cell r="H4708" t="str">
            <v/>
          </cell>
        </row>
        <row r="4709">
          <cell r="H4709" t="str">
            <v/>
          </cell>
        </row>
        <row r="4710">
          <cell r="H4710" t="str">
            <v/>
          </cell>
        </row>
        <row r="4711">
          <cell r="H4711" t="str">
            <v/>
          </cell>
        </row>
        <row r="4712">
          <cell r="H4712" t="str">
            <v/>
          </cell>
        </row>
        <row r="4713">
          <cell r="H4713" t="str">
            <v/>
          </cell>
        </row>
        <row r="4714">
          <cell r="H4714" t="str">
            <v/>
          </cell>
        </row>
        <row r="4715">
          <cell r="H4715" t="str">
            <v/>
          </cell>
        </row>
        <row r="4716">
          <cell r="H4716" t="str">
            <v/>
          </cell>
        </row>
        <row r="4717">
          <cell r="H4717" t="str">
            <v/>
          </cell>
        </row>
        <row r="4718">
          <cell r="H4718" t="str">
            <v/>
          </cell>
        </row>
        <row r="4719">
          <cell r="H4719" t="str">
            <v/>
          </cell>
        </row>
        <row r="4720">
          <cell r="H4720" t="str">
            <v/>
          </cell>
        </row>
        <row r="4721">
          <cell r="H4721" t="str">
            <v/>
          </cell>
        </row>
        <row r="4722">
          <cell r="H4722" t="str">
            <v/>
          </cell>
        </row>
        <row r="4723">
          <cell r="H4723" t="str">
            <v/>
          </cell>
        </row>
        <row r="4724">
          <cell r="H4724" t="str">
            <v/>
          </cell>
        </row>
        <row r="4725">
          <cell r="H4725" t="str">
            <v/>
          </cell>
        </row>
        <row r="4726">
          <cell r="H4726" t="str">
            <v/>
          </cell>
        </row>
        <row r="4727">
          <cell r="H4727" t="str">
            <v/>
          </cell>
        </row>
        <row r="4728">
          <cell r="H4728" t="str">
            <v/>
          </cell>
        </row>
        <row r="4729">
          <cell r="H4729" t="str">
            <v/>
          </cell>
        </row>
        <row r="4730">
          <cell r="H4730" t="str">
            <v/>
          </cell>
        </row>
        <row r="4731">
          <cell r="H4731" t="str">
            <v/>
          </cell>
        </row>
        <row r="4732">
          <cell r="H4732" t="str">
            <v/>
          </cell>
        </row>
        <row r="4733">
          <cell r="H4733" t="str">
            <v/>
          </cell>
        </row>
        <row r="4734">
          <cell r="H4734" t="str">
            <v/>
          </cell>
        </row>
        <row r="4735">
          <cell r="H4735" t="str">
            <v/>
          </cell>
        </row>
        <row r="4736">
          <cell r="H4736" t="str">
            <v/>
          </cell>
        </row>
        <row r="4737">
          <cell r="H4737" t="str">
            <v/>
          </cell>
        </row>
        <row r="4738">
          <cell r="H4738" t="str">
            <v/>
          </cell>
        </row>
        <row r="4739">
          <cell r="H4739" t="str">
            <v/>
          </cell>
        </row>
        <row r="4740">
          <cell r="H4740" t="str">
            <v/>
          </cell>
        </row>
        <row r="4741">
          <cell r="H4741" t="str">
            <v/>
          </cell>
        </row>
        <row r="4742">
          <cell r="H4742" t="str">
            <v/>
          </cell>
        </row>
        <row r="4743">
          <cell r="H4743" t="str">
            <v/>
          </cell>
        </row>
        <row r="4744">
          <cell r="H4744" t="str">
            <v/>
          </cell>
        </row>
        <row r="4745">
          <cell r="H4745" t="str">
            <v/>
          </cell>
        </row>
        <row r="4746">
          <cell r="H4746" t="str">
            <v/>
          </cell>
        </row>
        <row r="4747">
          <cell r="H4747" t="str">
            <v/>
          </cell>
        </row>
        <row r="4748">
          <cell r="H4748" t="str">
            <v/>
          </cell>
        </row>
        <row r="4749">
          <cell r="H4749" t="str">
            <v/>
          </cell>
        </row>
        <row r="4750">
          <cell r="H4750" t="str">
            <v/>
          </cell>
        </row>
        <row r="4751">
          <cell r="H4751" t="str">
            <v/>
          </cell>
        </row>
        <row r="4752">
          <cell r="H4752" t="str">
            <v/>
          </cell>
        </row>
        <row r="4753">
          <cell r="H4753" t="str">
            <v/>
          </cell>
        </row>
        <row r="4754">
          <cell r="H4754" t="str">
            <v/>
          </cell>
        </row>
        <row r="4755">
          <cell r="H4755" t="str">
            <v/>
          </cell>
        </row>
        <row r="4756">
          <cell r="H4756" t="str">
            <v/>
          </cell>
        </row>
        <row r="4757">
          <cell r="H4757" t="str">
            <v/>
          </cell>
        </row>
        <row r="4758">
          <cell r="H4758" t="str">
            <v/>
          </cell>
        </row>
        <row r="4759">
          <cell r="H4759" t="str">
            <v/>
          </cell>
        </row>
        <row r="4760">
          <cell r="H4760" t="str">
            <v/>
          </cell>
        </row>
        <row r="4761">
          <cell r="H4761" t="str">
            <v/>
          </cell>
        </row>
        <row r="4762">
          <cell r="H4762" t="str">
            <v/>
          </cell>
        </row>
        <row r="4763">
          <cell r="H4763" t="str">
            <v/>
          </cell>
        </row>
        <row r="4764">
          <cell r="H4764" t="str">
            <v/>
          </cell>
        </row>
        <row r="4765">
          <cell r="H4765" t="str">
            <v/>
          </cell>
        </row>
        <row r="4766">
          <cell r="H4766" t="str">
            <v/>
          </cell>
        </row>
        <row r="4767">
          <cell r="H4767" t="str">
            <v/>
          </cell>
        </row>
        <row r="4768">
          <cell r="H4768" t="str">
            <v/>
          </cell>
        </row>
        <row r="4769">
          <cell r="H4769" t="str">
            <v/>
          </cell>
        </row>
        <row r="4770">
          <cell r="H4770" t="str">
            <v/>
          </cell>
        </row>
        <row r="4771">
          <cell r="H4771" t="str">
            <v/>
          </cell>
        </row>
        <row r="4772">
          <cell r="H4772" t="str">
            <v/>
          </cell>
        </row>
        <row r="4773">
          <cell r="H4773" t="str">
            <v/>
          </cell>
        </row>
        <row r="4774">
          <cell r="H4774" t="str">
            <v/>
          </cell>
        </row>
        <row r="4775">
          <cell r="H4775" t="str">
            <v/>
          </cell>
        </row>
        <row r="4776">
          <cell r="H4776" t="str">
            <v/>
          </cell>
        </row>
        <row r="4777">
          <cell r="H4777" t="str">
            <v/>
          </cell>
        </row>
        <row r="4778">
          <cell r="H4778" t="str">
            <v/>
          </cell>
        </row>
        <row r="4779">
          <cell r="H4779" t="str">
            <v/>
          </cell>
        </row>
        <row r="4780">
          <cell r="H4780" t="str">
            <v/>
          </cell>
        </row>
        <row r="4781">
          <cell r="H4781" t="str">
            <v/>
          </cell>
        </row>
        <row r="4782">
          <cell r="H4782" t="str">
            <v/>
          </cell>
        </row>
        <row r="4783">
          <cell r="H4783" t="str">
            <v/>
          </cell>
        </row>
        <row r="4784">
          <cell r="H4784" t="str">
            <v/>
          </cell>
        </row>
        <row r="4785">
          <cell r="H4785" t="str">
            <v/>
          </cell>
        </row>
        <row r="4786">
          <cell r="H4786" t="str">
            <v/>
          </cell>
        </row>
        <row r="4787">
          <cell r="H4787" t="str">
            <v/>
          </cell>
        </row>
        <row r="4788">
          <cell r="H4788" t="str">
            <v/>
          </cell>
        </row>
        <row r="4789">
          <cell r="H4789" t="str">
            <v/>
          </cell>
        </row>
        <row r="4790">
          <cell r="H4790" t="str">
            <v/>
          </cell>
        </row>
        <row r="4791">
          <cell r="H4791" t="str">
            <v/>
          </cell>
        </row>
        <row r="4792">
          <cell r="H4792" t="str">
            <v/>
          </cell>
        </row>
        <row r="4793">
          <cell r="H4793" t="str">
            <v/>
          </cell>
        </row>
        <row r="4794">
          <cell r="H4794" t="str">
            <v/>
          </cell>
        </row>
        <row r="4795">
          <cell r="H4795" t="str">
            <v/>
          </cell>
        </row>
        <row r="4796">
          <cell r="H4796" t="str">
            <v/>
          </cell>
        </row>
        <row r="4797">
          <cell r="H4797" t="str">
            <v/>
          </cell>
        </row>
        <row r="4798">
          <cell r="H4798" t="str">
            <v/>
          </cell>
        </row>
        <row r="4799">
          <cell r="H4799" t="str">
            <v/>
          </cell>
        </row>
        <row r="4800">
          <cell r="H4800" t="str">
            <v/>
          </cell>
        </row>
        <row r="4801">
          <cell r="H4801" t="str">
            <v/>
          </cell>
        </row>
        <row r="4802">
          <cell r="H4802" t="str">
            <v/>
          </cell>
        </row>
        <row r="4803">
          <cell r="H4803" t="str">
            <v/>
          </cell>
        </row>
        <row r="4804">
          <cell r="H4804" t="str">
            <v/>
          </cell>
        </row>
        <row r="4805">
          <cell r="H4805" t="str">
            <v/>
          </cell>
        </row>
        <row r="4806">
          <cell r="H4806" t="str">
            <v/>
          </cell>
        </row>
        <row r="4807">
          <cell r="H4807" t="str">
            <v/>
          </cell>
        </row>
        <row r="4808">
          <cell r="H4808" t="str">
            <v/>
          </cell>
        </row>
        <row r="4809">
          <cell r="H4809" t="str">
            <v/>
          </cell>
        </row>
        <row r="4810">
          <cell r="H4810" t="str">
            <v/>
          </cell>
        </row>
        <row r="4811">
          <cell r="H4811" t="str">
            <v/>
          </cell>
        </row>
        <row r="4812">
          <cell r="H4812" t="str">
            <v/>
          </cell>
        </row>
        <row r="4813">
          <cell r="H4813" t="str">
            <v/>
          </cell>
        </row>
        <row r="4814">
          <cell r="H4814" t="str">
            <v/>
          </cell>
        </row>
        <row r="4815">
          <cell r="H4815" t="str">
            <v/>
          </cell>
        </row>
        <row r="4816">
          <cell r="H4816" t="str">
            <v/>
          </cell>
        </row>
        <row r="4817">
          <cell r="H4817" t="str">
            <v/>
          </cell>
        </row>
        <row r="4818">
          <cell r="H4818" t="str">
            <v/>
          </cell>
        </row>
        <row r="4819">
          <cell r="H4819" t="str">
            <v/>
          </cell>
        </row>
        <row r="4820">
          <cell r="H4820" t="str">
            <v/>
          </cell>
        </row>
        <row r="4821">
          <cell r="H4821" t="str">
            <v/>
          </cell>
        </row>
        <row r="4822">
          <cell r="H4822" t="str">
            <v/>
          </cell>
        </row>
        <row r="4823">
          <cell r="H4823" t="str">
            <v/>
          </cell>
        </row>
        <row r="4824">
          <cell r="H4824" t="str">
            <v/>
          </cell>
        </row>
        <row r="4825">
          <cell r="H4825" t="str">
            <v/>
          </cell>
        </row>
        <row r="4826">
          <cell r="H4826" t="str">
            <v/>
          </cell>
        </row>
        <row r="4827">
          <cell r="H4827" t="str">
            <v/>
          </cell>
        </row>
        <row r="4828">
          <cell r="H4828" t="str">
            <v/>
          </cell>
        </row>
        <row r="4829">
          <cell r="H4829" t="str">
            <v/>
          </cell>
        </row>
        <row r="4830">
          <cell r="H4830" t="str">
            <v/>
          </cell>
        </row>
        <row r="4831">
          <cell r="H4831" t="str">
            <v/>
          </cell>
        </row>
        <row r="4832">
          <cell r="H4832" t="str">
            <v/>
          </cell>
        </row>
        <row r="4833">
          <cell r="H4833" t="str">
            <v/>
          </cell>
        </row>
        <row r="4834">
          <cell r="H4834" t="str">
            <v/>
          </cell>
        </row>
        <row r="4835">
          <cell r="H4835" t="str">
            <v/>
          </cell>
        </row>
        <row r="4836">
          <cell r="H4836" t="str">
            <v/>
          </cell>
        </row>
        <row r="4837">
          <cell r="H4837" t="str">
            <v/>
          </cell>
        </row>
        <row r="4838">
          <cell r="H4838" t="str">
            <v/>
          </cell>
        </row>
        <row r="4839">
          <cell r="H4839" t="str">
            <v/>
          </cell>
        </row>
        <row r="4840">
          <cell r="H4840" t="str">
            <v/>
          </cell>
        </row>
        <row r="4841">
          <cell r="H4841" t="str">
            <v/>
          </cell>
        </row>
        <row r="4842">
          <cell r="H4842" t="str">
            <v/>
          </cell>
        </row>
        <row r="4843">
          <cell r="H4843" t="str">
            <v/>
          </cell>
        </row>
        <row r="4844">
          <cell r="H4844" t="str">
            <v/>
          </cell>
        </row>
        <row r="4845">
          <cell r="H4845" t="str">
            <v/>
          </cell>
        </row>
        <row r="4846">
          <cell r="H4846" t="str">
            <v/>
          </cell>
        </row>
        <row r="4847">
          <cell r="H4847" t="str">
            <v/>
          </cell>
        </row>
        <row r="4848">
          <cell r="H4848" t="str">
            <v/>
          </cell>
        </row>
        <row r="4849">
          <cell r="H4849" t="str">
            <v/>
          </cell>
        </row>
        <row r="4850">
          <cell r="H4850" t="str">
            <v/>
          </cell>
        </row>
        <row r="4851">
          <cell r="H4851" t="str">
            <v/>
          </cell>
        </row>
        <row r="4852">
          <cell r="H4852" t="str">
            <v/>
          </cell>
        </row>
        <row r="4853">
          <cell r="H4853" t="str">
            <v/>
          </cell>
        </row>
        <row r="4854">
          <cell r="H4854" t="str">
            <v/>
          </cell>
        </row>
        <row r="4855">
          <cell r="H4855" t="str">
            <v/>
          </cell>
        </row>
        <row r="4856">
          <cell r="H4856" t="str">
            <v/>
          </cell>
        </row>
        <row r="4857">
          <cell r="H4857" t="str">
            <v/>
          </cell>
        </row>
        <row r="4858">
          <cell r="H4858" t="str">
            <v/>
          </cell>
        </row>
        <row r="4859">
          <cell r="H4859" t="str">
            <v/>
          </cell>
        </row>
        <row r="4860">
          <cell r="H4860" t="str">
            <v/>
          </cell>
        </row>
        <row r="4861">
          <cell r="H4861" t="str">
            <v/>
          </cell>
        </row>
        <row r="4862">
          <cell r="H4862" t="str">
            <v/>
          </cell>
        </row>
        <row r="4863">
          <cell r="H4863" t="str">
            <v/>
          </cell>
        </row>
        <row r="4864">
          <cell r="H4864" t="str">
            <v/>
          </cell>
        </row>
        <row r="4865">
          <cell r="H4865" t="str">
            <v/>
          </cell>
        </row>
        <row r="4866">
          <cell r="H4866" t="str">
            <v/>
          </cell>
        </row>
        <row r="4867">
          <cell r="H4867" t="str">
            <v/>
          </cell>
        </row>
        <row r="4868">
          <cell r="H4868" t="str">
            <v/>
          </cell>
        </row>
        <row r="4869">
          <cell r="H4869" t="str">
            <v/>
          </cell>
        </row>
        <row r="4870">
          <cell r="H4870" t="str">
            <v/>
          </cell>
        </row>
        <row r="4871">
          <cell r="H4871" t="str">
            <v/>
          </cell>
        </row>
        <row r="4872">
          <cell r="H4872" t="str">
            <v/>
          </cell>
        </row>
        <row r="4873">
          <cell r="H4873" t="str">
            <v/>
          </cell>
        </row>
        <row r="4874">
          <cell r="H4874" t="str">
            <v/>
          </cell>
        </row>
        <row r="4875">
          <cell r="H4875" t="str">
            <v/>
          </cell>
        </row>
        <row r="4876">
          <cell r="H4876" t="str">
            <v/>
          </cell>
        </row>
        <row r="4877">
          <cell r="H4877" t="str">
            <v/>
          </cell>
        </row>
        <row r="4878">
          <cell r="H4878" t="str">
            <v/>
          </cell>
        </row>
        <row r="4879">
          <cell r="H4879" t="str">
            <v/>
          </cell>
        </row>
        <row r="4880">
          <cell r="H4880" t="str">
            <v/>
          </cell>
        </row>
        <row r="4881">
          <cell r="H4881" t="str">
            <v/>
          </cell>
        </row>
        <row r="4882">
          <cell r="H4882" t="str">
            <v/>
          </cell>
        </row>
        <row r="4883">
          <cell r="H4883" t="str">
            <v/>
          </cell>
        </row>
        <row r="4884">
          <cell r="H4884" t="str">
            <v/>
          </cell>
        </row>
        <row r="4885">
          <cell r="H4885" t="str">
            <v/>
          </cell>
        </row>
        <row r="4886">
          <cell r="H4886" t="str">
            <v/>
          </cell>
        </row>
        <row r="4887">
          <cell r="H4887" t="str">
            <v/>
          </cell>
        </row>
        <row r="4888">
          <cell r="H4888" t="str">
            <v/>
          </cell>
        </row>
        <row r="4889">
          <cell r="H4889" t="str">
            <v/>
          </cell>
        </row>
        <row r="4890">
          <cell r="H4890" t="str">
            <v/>
          </cell>
        </row>
        <row r="4891">
          <cell r="H4891" t="str">
            <v/>
          </cell>
        </row>
        <row r="4892">
          <cell r="H4892" t="str">
            <v/>
          </cell>
        </row>
        <row r="4893">
          <cell r="H4893" t="str">
            <v/>
          </cell>
        </row>
        <row r="4894">
          <cell r="H4894" t="str">
            <v/>
          </cell>
        </row>
        <row r="4895">
          <cell r="H4895" t="str">
            <v/>
          </cell>
        </row>
        <row r="4896">
          <cell r="H4896" t="str">
            <v/>
          </cell>
        </row>
        <row r="4897">
          <cell r="H4897" t="str">
            <v/>
          </cell>
        </row>
        <row r="4898">
          <cell r="H4898" t="str">
            <v/>
          </cell>
        </row>
        <row r="4899">
          <cell r="H4899" t="str">
            <v/>
          </cell>
        </row>
        <row r="4900">
          <cell r="H4900" t="str">
            <v/>
          </cell>
        </row>
        <row r="4901">
          <cell r="H4901" t="str">
            <v/>
          </cell>
        </row>
        <row r="4902">
          <cell r="H4902" t="str">
            <v/>
          </cell>
        </row>
        <row r="4903">
          <cell r="H4903" t="str">
            <v/>
          </cell>
        </row>
        <row r="4904">
          <cell r="H4904" t="str">
            <v/>
          </cell>
        </row>
        <row r="4905">
          <cell r="H4905" t="str">
            <v/>
          </cell>
        </row>
        <row r="4906">
          <cell r="H4906" t="str">
            <v/>
          </cell>
        </row>
        <row r="4907">
          <cell r="H4907" t="str">
            <v/>
          </cell>
        </row>
        <row r="4908">
          <cell r="H4908" t="str">
            <v/>
          </cell>
        </row>
        <row r="4909">
          <cell r="H4909" t="str">
            <v/>
          </cell>
        </row>
        <row r="4910">
          <cell r="H4910" t="str">
            <v/>
          </cell>
        </row>
        <row r="4911">
          <cell r="H4911" t="str">
            <v/>
          </cell>
        </row>
        <row r="4912">
          <cell r="H4912" t="str">
            <v/>
          </cell>
        </row>
        <row r="4913">
          <cell r="H4913" t="str">
            <v/>
          </cell>
        </row>
        <row r="4914">
          <cell r="H4914" t="str">
            <v/>
          </cell>
        </row>
        <row r="4915">
          <cell r="H4915" t="str">
            <v/>
          </cell>
        </row>
        <row r="4916">
          <cell r="H4916" t="str">
            <v/>
          </cell>
        </row>
        <row r="4917">
          <cell r="H4917" t="str">
            <v/>
          </cell>
        </row>
        <row r="4918">
          <cell r="H4918" t="str">
            <v/>
          </cell>
        </row>
        <row r="4919">
          <cell r="H4919" t="str">
            <v/>
          </cell>
        </row>
        <row r="4920">
          <cell r="H4920" t="str">
            <v/>
          </cell>
        </row>
        <row r="4921">
          <cell r="H4921" t="str">
            <v/>
          </cell>
        </row>
        <row r="4922">
          <cell r="H4922" t="str">
            <v/>
          </cell>
        </row>
        <row r="4923">
          <cell r="H4923" t="str">
            <v/>
          </cell>
        </row>
        <row r="4924">
          <cell r="H4924" t="str">
            <v/>
          </cell>
        </row>
        <row r="4925">
          <cell r="H4925" t="str">
            <v/>
          </cell>
        </row>
        <row r="4926">
          <cell r="H4926" t="str">
            <v/>
          </cell>
        </row>
        <row r="4927">
          <cell r="H4927" t="str">
            <v/>
          </cell>
        </row>
        <row r="4928">
          <cell r="H4928" t="str">
            <v/>
          </cell>
        </row>
        <row r="4929">
          <cell r="H4929" t="str">
            <v/>
          </cell>
        </row>
        <row r="4930">
          <cell r="H4930" t="str">
            <v/>
          </cell>
        </row>
        <row r="4931">
          <cell r="H4931" t="str">
            <v/>
          </cell>
        </row>
        <row r="4932">
          <cell r="H4932" t="str">
            <v/>
          </cell>
        </row>
        <row r="4933">
          <cell r="H4933" t="str">
            <v/>
          </cell>
        </row>
        <row r="4934">
          <cell r="H4934" t="str">
            <v/>
          </cell>
        </row>
        <row r="4935">
          <cell r="H4935" t="str">
            <v/>
          </cell>
        </row>
        <row r="4936">
          <cell r="H4936" t="str">
            <v/>
          </cell>
        </row>
        <row r="4937">
          <cell r="H4937" t="str">
            <v/>
          </cell>
        </row>
        <row r="4938">
          <cell r="H4938" t="str">
            <v/>
          </cell>
        </row>
        <row r="4939">
          <cell r="H4939" t="str">
            <v/>
          </cell>
        </row>
        <row r="4940">
          <cell r="H4940" t="str">
            <v/>
          </cell>
        </row>
        <row r="4941">
          <cell r="H4941" t="str">
            <v/>
          </cell>
        </row>
        <row r="4942">
          <cell r="H4942" t="str">
            <v/>
          </cell>
        </row>
        <row r="4943">
          <cell r="H4943" t="str">
            <v/>
          </cell>
        </row>
        <row r="4944">
          <cell r="H4944" t="str">
            <v/>
          </cell>
        </row>
        <row r="4945">
          <cell r="H4945" t="str">
            <v/>
          </cell>
        </row>
        <row r="4946">
          <cell r="H4946" t="str">
            <v/>
          </cell>
        </row>
        <row r="4947">
          <cell r="H4947" t="str">
            <v/>
          </cell>
        </row>
        <row r="4948">
          <cell r="H4948" t="str">
            <v/>
          </cell>
        </row>
        <row r="4949">
          <cell r="H4949" t="str">
            <v/>
          </cell>
        </row>
        <row r="4950">
          <cell r="H4950" t="str">
            <v/>
          </cell>
        </row>
        <row r="4951">
          <cell r="H4951" t="str">
            <v/>
          </cell>
        </row>
        <row r="4952">
          <cell r="H4952" t="str">
            <v/>
          </cell>
        </row>
        <row r="4953">
          <cell r="H4953" t="str">
            <v/>
          </cell>
        </row>
        <row r="4954">
          <cell r="H4954" t="str">
            <v/>
          </cell>
        </row>
        <row r="4955">
          <cell r="H4955" t="str">
            <v/>
          </cell>
        </row>
        <row r="4956">
          <cell r="H4956" t="str">
            <v/>
          </cell>
        </row>
        <row r="4957">
          <cell r="H4957" t="str">
            <v/>
          </cell>
        </row>
        <row r="4958">
          <cell r="H4958" t="str">
            <v/>
          </cell>
        </row>
        <row r="4959">
          <cell r="H4959" t="str">
            <v/>
          </cell>
        </row>
        <row r="4960">
          <cell r="H4960" t="str">
            <v/>
          </cell>
        </row>
        <row r="4961">
          <cell r="H4961" t="str">
            <v/>
          </cell>
        </row>
        <row r="4962">
          <cell r="H4962" t="str">
            <v/>
          </cell>
        </row>
        <row r="4963">
          <cell r="H4963" t="str">
            <v/>
          </cell>
        </row>
        <row r="4964">
          <cell r="H4964" t="str">
            <v/>
          </cell>
        </row>
        <row r="4965">
          <cell r="H4965" t="str">
            <v/>
          </cell>
        </row>
        <row r="4966">
          <cell r="H4966" t="str">
            <v/>
          </cell>
        </row>
        <row r="4967">
          <cell r="H4967" t="str">
            <v/>
          </cell>
        </row>
        <row r="4968">
          <cell r="H4968" t="str">
            <v/>
          </cell>
        </row>
        <row r="4969">
          <cell r="H4969" t="str">
            <v/>
          </cell>
        </row>
        <row r="4970">
          <cell r="H4970" t="str">
            <v/>
          </cell>
        </row>
        <row r="4971">
          <cell r="H4971" t="str">
            <v/>
          </cell>
        </row>
        <row r="4972">
          <cell r="H4972" t="str">
            <v/>
          </cell>
        </row>
        <row r="4973">
          <cell r="H4973" t="str">
            <v/>
          </cell>
        </row>
        <row r="4974">
          <cell r="H4974" t="str">
            <v/>
          </cell>
        </row>
        <row r="4975">
          <cell r="H4975" t="str">
            <v/>
          </cell>
        </row>
        <row r="4976">
          <cell r="H4976" t="str">
            <v/>
          </cell>
        </row>
        <row r="4977">
          <cell r="H4977" t="str">
            <v/>
          </cell>
        </row>
        <row r="4978">
          <cell r="H4978" t="str">
            <v/>
          </cell>
        </row>
        <row r="4979">
          <cell r="H4979" t="str">
            <v/>
          </cell>
        </row>
        <row r="4980">
          <cell r="H4980" t="str">
            <v/>
          </cell>
        </row>
        <row r="4981">
          <cell r="H4981" t="str">
            <v/>
          </cell>
        </row>
        <row r="4982">
          <cell r="H4982" t="str">
            <v/>
          </cell>
        </row>
        <row r="4983">
          <cell r="H4983" t="str">
            <v/>
          </cell>
        </row>
        <row r="4984">
          <cell r="H4984" t="str">
            <v/>
          </cell>
        </row>
        <row r="4985">
          <cell r="H4985" t="str">
            <v/>
          </cell>
        </row>
        <row r="4986">
          <cell r="H4986" t="str">
            <v/>
          </cell>
        </row>
        <row r="4987">
          <cell r="H4987" t="str">
            <v/>
          </cell>
        </row>
        <row r="4988">
          <cell r="H4988" t="str">
            <v/>
          </cell>
        </row>
        <row r="4989">
          <cell r="H4989" t="str">
            <v/>
          </cell>
        </row>
        <row r="4990">
          <cell r="H4990" t="str">
            <v/>
          </cell>
        </row>
        <row r="4991">
          <cell r="H4991" t="str">
            <v/>
          </cell>
        </row>
        <row r="4992">
          <cell r="H4992" t="str">
            <v/>
          </cell>
        </row>
        <row r="4993">
          <cell r="H4993" t="str">
            <v/>
          </cell>
        </row>
        <row r="4994">
          <cell r="H4994" t="str">
            <v/>
          </cell>
        </row>
        <row r="4995">
          <cell r="H4995" t="str">
            <v/>
          </cell>
        </row>
        <row r="4996">
          <cell r="H4996" t="str">
            <v/>
          </cell>
        </row>
        <row r="4997">
          <cell r="H4997" t="str">
            <v/>
          </cell>
        </row>
        <row r="4998">
          <cell r="H4998" t="str">
            <v/>
          </cell>
        </row>
        <row r="4999">
          <cell r="H4999" t="str">
            <v/>
          </cell>
        </row>
        <row r="5000">
          <cell r="H5000" t="str">
            <v/>
          </cell>
        </row>
        <row r="5001">
          <cell r="H5001" t="str">
            <v/>
          </cell>
        </row>
        <row r="5002">
          <cell r="H5002" t="str">
            <v/>
          </cell>
        </row>
        <row r="5003">
          <cell r="H5003" t="str">
            <v/>
          </cell>
        </row>
        <row r="5004">
          <cell r="H5004" t="str">
            <v/>
          </cell>
        </row>
        <row r="5005">
          <cell r="H5005" t="str">
            <v/>
          </cell>
        </row>
        <row r="5006">
          <cell r="H5006" t="str">
            <v/>
          </cell>
        </row>
        <row r="5007">
          <cell r="H5007" t="str">
            <v/>
          </cell>
        </row>
        <row r="5008">
          <cell r="H5008" t="str">
            <v/>
          </cell>
        </row>
        <row r="5009">
          <cell r="H5009" t="str">
            <v/>
          </cell>
        </row>
        <row r="5010">
          <cell r="H5010" t="str">
            <v/>
          </cell>
        </row>
        <row r="5011">
          <cell r="H5011" t="str">
            <v/>
          </cell>
        </row>
        <row r="5012">
          <cell r="H5012" t="str">
            <v/>
          </cell>
        </row>
        <row r="5013">
          <cell r="H5013" t="str">
            <v/>
          </cell>
        </row>
        <row r="5014">
          <cell r="H5014" t="str">
            <v/>
          </cell>
        </row>
        <row r="5015">
          <cell r="H5015" t="str">
            <v/>
          </cell>
        </row>
        <row r="5016">
          <cell r="H5016" t="str">
            <v/>
          </cell>
        </row>
        <row r="5017">
          <cell r="H5017" t="str">
            <v/>
          </cell>
        </row>
        <row r="5018">
          <cell r="H5018" t="str">
            <v/>
          </cell>
        </row>
        <row r="5019">
          <cell r="H5019" t="str">
            <v/>
          </cell>
        </row>
        <row r="5020">
          <cell r="H5020" t="str">
            <v/>
          </cell>
        </row>
        <row r="5021">
          <cell r="H5021" t="str">
            <v/>
          </cell>
        </row>
        <row r="5022">
          <cell r="H5022" t="str">
            <v/>
          </cell>
        </row>
        <row r="5023">
          <cell r="H5023" t="str">
            <v/>
          </cell>
        </row>
        <row r="5024">
          <cell r="H5024" t="str">
            <v/>
          </cell>
        </row>
        <row r="5025">
          <cell r="H5025" t="str">
            <v/>
          </cell>
        </row>
        <row r="5026">
          <cell r="H5026" t="str">
            <v/>
          </cell>
        </row>
        <row r="5027">
          <cell r="H5027" t="str">
            <v/>
          </cell>
        </row>
        <row r="5028">
          <cell r="H5028" t="str">
            <v/>
          </cell>
        </row>
        <row r="5029">
          <cell r="H5029" t="str">
            <v/>
          </cell>
        </row>
        <row r="5030">
          <cell r="H5030" t="str">
            <v/>
          </cell>
        </row>
        <row r="5031">
          <cell r="H5031" t="str">
            <v/>
          </cell>
        </row>
        <row r="5032">
          <cell r="H5032" t="str">
            <v/>
          </cell>
        </row>
        <row r="5033">
          <cell r="H5033" t="str">
            <v/>
          </cell>
        </row>
        <row r="5034">
          <cell r="H5034" t="str">
            <v/>
          </cell>
        </row>
        <row r="5035">
          <cell r="H5035" t="str">
            <v/>
          </cell>
        </row>
        <row r="5036">
          <cell r="H5036" t="str">
            <v/>
          </cell>
        </row>
        <row r="5037">
          <cell r="H5037" t="str">
            <v/>
          </cell>
        </row>
        <row r="5038">
          <cell r="H5038" t="str">
            <v/>
          </cell>
        </row>
        <row r="5039">
          <cell r="H5039" t="str">
            <v/>
          </cell>
        </row>
        <row r="5040">
          <cell r="H5040" t="str">
            <v/>
          </cell>
        </row>
        <row r="5041">
          <cell r="H5041" t="str">
            <v/>
          </cell>
        </row>
        <row r="5042">
          <cell r="H5042" t="str">
            <v/>
          </cell>
        </row>
        <row r="5043">
          <cell r="H5043" t="str">
            <v/>
          </cell>
        </row>
        <row r="5044">
          <cell r="H5044" t="str">
            <v/>
          </cell>
        </row>
        <row r="5045">
          <cell r="H5045" t="str">
            <v/>
          </cell>
        </row>
        <row r="5046">
          <cell r="H5046" t="str">
            <v/>
          </cell>
        </row>
        <row r="5047">
          <cell r="H5047" t="str">
            <v/>
          </cell>
        </row>
        <row r="5048">
          <cell r="H5048" t="str">
            <v/>
          </cell>
        </row>
        <row r="5049">
          <cell r="H5049" t="str">
            <v/>
          </cell>
        </row>
        <row r="5050">
          <cell r="H5050" t="str">
            <v/>
          </cell>
        </row>
        <row r="5051">
          <cell r="H5051" t="str">
            <v/>
          </cell>
        </row>
        <row r="5052">
          <cell r="H5052" t="str">
            <v/>
          </cell>
        </row>
        <row r="5053">
          <cell r="H5053" t="str">
            <v/>
          </cell>
        </row>
        <row r="5054">
          <cell r="H5054" t="str">
            <v/>
          </cell>
        </row>
        <row r="5055">
          <cell r="H5055" t="str">
            <v/>
          </cell>
        </row>
        <row r="5056">
          <cell r="H5056" t="str">
            <v/>
          </cell>
        </row>
        <row r="5057">
          <cell r="H5057" t="str">
            <v/>
          </cell>
        </row>
        <row r="5058">
          <cell r="H5058" t="str">
            <v/>
          </cell>
        </row>
        <row r="5059">
          <cell r="H5059" t="str">
            <v/>
          </cell>
        </row>
        <row r="5060">
          <cell r="H5060" t="str">
            <v/>
          </cell>
        </row>
        <row r="5061">
          <cell r="H5061" t="str">
            <v/>
          </cell>
        </row>
        <row r="5062">
          <cell r="H5062" t="str">
            <v/>
          </cell>
        </row>
        <row r="5063">
          <cell r="H5063" t="str">
            <v/>
          </cell>
        </row>
        <row r="5064">
          <cell r="H5064" t="str">
            <v/>
          </cell>
        </row>
        <row r="5065">
          <cell r="H5065" t="str">
            <v/>
          </cell>
        </row>
        <row r="5066">
          <cell r="H5066" t="str">
            <v/>
          </cell>
        </row>
        <row r="5067">
          <cell r="H5067" t="str">
            <v/>
          </cell>
        </row>
        <row r="5068">
          <cell r="H5068" t="str">
            <v/>
          </cell>
        </row>
        <row r="5069">
          <cell r="H5069" t="str">
            <v/>
          </cell>
        </row>
        <row r="5070">
          <cell r="H5070" t="str">
            <v/>
          </cell>
        </row>
        <row r="5071">
          <cell r="H5071" t="str">
            <v/>
          </cell>
        </row>
        <row r="5072">
          <cell r="H5072" t="str">
            <v/>
          </cell>
        </row>
        <row r="5073">
          <cell r="H5073" t="str">
            <v/>
          </cell>
        </row>
        <row r="5074">
          <cell r="H5074" t="str">
            <v/>
          </cell>
        </row>
        <row r="5075">
          <cell r="H5075" t="str">
            <v/>
          </cell>
        </row>
        <row r="5076">
          <cell r="H5076" t="str">
            <v/>
          </cell>
        </row>
        <row r="5077">
          <cell r="H5077" t="str">
            <v/>
          </cell>
        </row>
        <row r="5078">
          <cell r="H5078" t="str">
            <v/>
          </cell>
        </row>
        <row r="5079">
          <cell r="H5079" t="str">
            <v/>
          </cell>
        </row>
        <row r="5080">
          <cell r="H5080" t="str">
            <v/>
          </cell>
        </row>
        <row r="5081">
          <cell r="H5081" t="str">
            <v/>
          </cell>
        </row>
        <row r="5082">
          <cell r="H5082" t="str">
            <v/>
          </cell>
        </row>
        <row r="5083">
          <cell r="H5083" t="str">
            <v/>
          </cell>
        </row>
        <row r="5084">
          <cell r="H5084" t="str">
            <v/>
          </cell>
        </row>
        <row r="5085">
          <cell r="H5085" t="str">
            <v/>
          </cell>
        </row>
        <row r="5086">
          <cell r="H5086" t="str">
            <v/>
          </cell>
        </row>
        <row r="5087">
          <cell r="H5087" t="str">
            <v/>
          </cell>
        </row>
        <row r="5088">
          <cell r="H5088" t="str">
            <v/>
          </cell>
        </row>
        <row r="5089">
          <cell r="H5089" t="str">
            <v/>
          </cell>
        </row>
        <row r="5090">
          <cell r="H5090" t="str">
            <v/>
          </cell>
        </row>
        <row r="5091">
          <cell r="H5091" t="str">
            <v/>
          </cell>
        </row>
        <row r="5092">
          <cell r="H5092" t="str">
            <v/>
          </cell>
        </row>
        <row r="5093">
          <cell r="H5093" t="str">
            <v/>
          </cell>
        </row>
        <row r="5094">
          <cell r="H5094" t="str">
            <v/>
          </cell>
        </row>
        <row r="5095">
          <cell r="H5095" t="str">
            <v/>
          </cell>
        </row>
        <row r="5096">
          <cell r="H5096" t="str">
            <v/>
          </cell>
        </row>
        <row r="5097">
          <cell r="H5097" t="str">
            <v/>
          </cell>
        </row>
        <row r="5098">
          <cell r="H5098" t="str">
            <v/>
          </cell>
        </row>
        <row r="5099">
          <cell r="H5099" t="str">
            <v/>
          </cell>
        </row>
        <row r="5100">
          <cell r="H5100" t="str">
            <v/>
          </cell>
        </row>
        <row r="5101">
          <cell r="H5101" t="str">
            <v/>
          </cell>
        </row>
        <row r="5102">
          <cell r="H5102" t="str">
            <v/>
          </cell>
        </row>
        <row r="5103">
          <cell r="H5103" t="str">
            <v/>
          </cell>
        </row>
        <row r="5104">
          <cell r="H5104" t="str">
            <v/>
          </cell>
        </row>
        <row r="5105">
          <cell r="H5105" t="str">
            <v/>
          </cell>
        </row>
        <row r="5106">
          <cell r="H5106" t="str">
            <v/>
          </cell>
        </row>
        <row r="5107">
          <cell r="H5107" t="str">
            <v/>
          </cell>
        </row>
        <row r="5108">
          <cell r="H5108" t="str">
            <v/>
          </cell>
        </row>
        <row r="5109">
          <cell r="H5109" t="str">
            <v/>
          </cell>
        </row>
        <row r="5110">
          <cell r="H5110" t="str">
            <v/>
          </cell>
        </row>
        <row r="5111">
          <cell r="H5111" t="str">
            <v/>
          </cell>
        </row>
        <row r="5112">
          <cell r="H5112" t="str">
            <v/>
          </cell>
        </row>
        <row r="5113">
          <cell r="H5113" t="str">
            <v/>
          </cell>
        </row>
        <row r="5114">
          <cell r="H5114" t="str">
            <v/>
          </cell>
        </row>
        <row r="5115">
          <cell r="H5115" t="str">
            <v/>
          </cell>
        </row>
        <row r="5116">
          <cell r="H5116" t="str">
            <v/>
          </cell>
        </row>
        <row r="5117">
          <cell r="H5117" t="str">
            <v/>
          </cell>
        </row>
        <row r="5118">
          <cell r="H5118" t="str">
            <v/>
          </cell>
        </row>
        <row r="5119">
          <cell r="H5119" t="str">
            <v/>
          </cell>
        </row>
        <row r="5120">
          <cell r="H5120" t="str">
            <v/>
          </cell>
        </row>
        <row r="5121">
          <cell r="H5121" t="str">
            <v/>
          </cell>
        </row>
        <row r="5122">
          <cell r="H5122" t="str">
            <v/>
          </cell>
        </row>
        <row r="5123">
          <cell r="H5123" t="str">
            <v/>
          </cell>
        </row>
        <row r="5124">
          <cell r="H5124" t="str">
            <v/>
          </cell>
        </row>
        <row r="5125">
          <cell r="H5125" t="str">
            <v/>
          </cell>
        </row>
        <row r="5126">
          <cell r="H5126" t="str">
            <v/>
          </cell>
        </row>
        <row r="5127">
          <cell r="H5127" t="str">
            <v/>
          </cell>
        </row>
        <row r="5128">
          <cell r="H5128" t="str">
            <v/>
          </cell>
        </row>
        <row r="5129">
          <cell r="H5129" t="str">
            <v/>
          </cell>
        </row>
        <row r="5130">
          <cell r="H5130" t="str">
            <v/>
          </cell>
        </row>
        <row r="5131">
          <cell r="H5131" t="str">
            <v/>
          </cell>
        </row>
        <row r="5132">
          <cell r="H5132" t="str">
            <v/>
          </cell>
        </row>
        <row r="5133">
          <cell r="H5133" t="str">
            <v/>
          </cell>
        </row>
        <row r="5134">
          <cell r="H5134" t="str">
            <v/>
          </cell>
        </row>
        <row r="5135">
          <cell r="H5135" t="str">
            <v/>
          </cell>
        </row>
        <row r="5136">
          <cell r="H5136" t="str">
            <v/>
          </cell>
        </row>
        <row r="5137">
          <cell r="H5137" t="str">
            <v/>
          </cell>
        </row>
        <row r="5138">
          <cell r="H5138" t="str">
            <v/>
          </cell>
        </row>
        <row r="5139">
          <cell r="H5139" t="str">
            <v/>
          </cell>
        </row>
        <row r="5140">
          <cell r="H5140" t="str">
            <v/>
          </cell>
        </row>
        <row r="5141">
          <cell r="H5141" t="str">
            <v/>
          </cell>
        </row>
        <row r="5142">
          <cell r="H5142" t="str">
            <v/>
          </cell>
        </row>
        <row r="5143">
          <cell r="H5143" t="str">
            <v/>
          </cell>
        </row>
        <row r="5144">
          <cell r="H5144" t="str">
            <v/>
          </cell>
        </row>
        <row r="5145">
          <cell r="H5145" t="str">
            <v/>
          </cell>
        </row>
        <row r="5146">
          <cell r="H5146" t="str">
            <v/>
          </cell>
        </row>
        <row r="5147">
          <cell r="H5147" t="str">
            <v/>
          </cell>
        </row>
        <row r="5148">
          <cell r="H5148" t="str">
            <v/>
          </cell>
        </row>
        <row r="5149">
          <cell r="H5149" t="str">
            <v/>
          </cell>
        </row>
        <row r="5150">
          <cell r="H5150" t="str">
            <v/>
          </cell>
        </row>
        <row r="5151">
          <cell r="H5151" t="str">
            <v/>
          </cell>
        </row>
        <row r="5152">
          <cell r="H5152" t="str">
            <v/>
          </cell>
        </row>
        <row r="5153">
          <cell r="H5153" t="str">
            <v/>
          </cell>
        </row>
        <row r="5154">
          <cell r="H5154" t="str">
            <v/>
          </cell>
        </row>
        <row r="5155">
          <cell r="H5155" t="str">
            <v/>
          </cell>
        </row>
        <row r="5156">
          <cell r="H5156" t="str">
            <v/>
          </cell>
        </row>
        <row r="5157">
          <cell r="H5157" t="str">
            <v/>
          </cell>
        </row>
        <row r="5158">
          <cell r="H5158" t="str">
            <v/>
          </cell>
        </row>
        <row r="5159">
          <cell r="H5159" t="str">
            <v/>
          </cell>
        </row>
        <row r="5160">
          <cell r="H5160" t="str">
            <v/>
          </cell>
        </row>
        <row r="5161">
          <cell r="H5161" t="str">
            <v/>
          </cell>
        </row>
        <row r="5162">
          <cell r="H5162" t="str">
            <v/>
          </cell>
        </row>
        <row r="5163">
          <cell r="H5163" t="str">
            <v/>
          </cell>
        </row>
        <row r="5164">
          <cell r="H5164" t="str">
            <v/>
          </cell>
        </row>
        <row r="5165">
          <cell r="H5165" t="str">
            <v/>
          </cell>
        </row>
        <row r="5166">
          <cell r="H5166" t="str">
            <v/>
          </cell>
        </row>
        <row r="5167">
          <cell r="H5167" t="str">
            <v/>
          </cell>
        </row>
        <row r="5168">
          <cell r="H5168" t="str">
            <v/>
          </cell>
        </row>
        <row r="5169">
          <cell r="H5169" t="str">
            <v/>
          </cell>
        </row>
        <row r="5170">
          <cell r="H5170" t="str">
            <v/>
          </cell>
        </row>
        <row r="5171">
          <cell r="H5171" t="str">
            <v/>
          </cell>
        </row>
        <row r="5172">
          <cell r="H5172" t="str">
            <v/>
          </cell>
        </row>
        <row r="5173">
          <cell r="H5173" t="str">
            <v/>
          </cell>
        </row>
        <row r="5174">
          <cell r="H5174" t="str">
            <v/>
          </cell>
        </row>
        <row r="5175">
          <cell r="H5175" t="str">
            <v/>
          </cell>
        </row>
        <row r="5176">
          <cell r="H5176" t="str">
            <v/>
          </cell>
        </row>
        <row r="5177">
          <cell r="H5177" t="str">
            <v/>
          </cell>
        </row>
        <row r="5178">
          <cell r="H5178" t="str">
            <v/>
          </cell>
        </row>
        <row r="5179">
          <cell r="H5179" t="str">
            <v/>
          </cell>
        </row>
        <row r="5180">
          <cell r="H5180" t="str">
            <v/>
          </cell>
        </row>
        <row r="5181">
          <cell r="H5181" t="str">
            <v/>
          </cell>
        </row>
        <row r="5182">
          <cell r="H5182" t="str">
            <v/>
          </cell>
        </row>
        <row r="5183">
          <cell r="H5183" t="str">
            <v/>
          </cell>
        </row>
        <row r="5184">
          <cell r="H5184" t="str">
            <v/>
          </cell>
        </row>
        <row r="5185">
          <cell r="H5185" t="str">
            <v/>
          </cell>
        </row>
        <row r="5186">
          <cell r="H5186" t="str">
            <v/>
          </cell>
        </row>
        <row r="5187">
          <cell r="H5187" t="str">
            <v/>
          </cell>
        </row>
        <row r="5188">
          <cell r="H5188" t="str">
            <v/>
          </cell>
        </row>
        <row r="5189">
          <cell r="H5189" t="str">
            <v/>
          </cell>
        </row>
        <row r="5190">
          <cell r="H5190" t="str">
            <v/>
          </cell>
        </row>
        <row r="5191">
          <cell r="H5191" t="str">
            <v/>
          </cell>
        </row>
        <row r="5192">
          <cell r="H5192" t="str">
            <v/>
          </cell>
        </row>
        <row r="5193">
          <cell r="H5193" t="str">
            <v/>
          </cell>
        </row>
        <row r="5194">
          <cell r="H5194" t="str">
            <v/>
          </cell>
        </row>
        <row r="5195">
          <cell r="H5195" t="str">
            <v/>
          </cell>
        </row>
        <row r="5196">
          <cell r="H5196" t="str">
            <v/>
          </cell>
        </row>
        <row r="5197">
          <cell r="H5197" t="str">
            <v/>
          </cell>
        </row>
        <row r="5198">
          <cell r="H5198" t="str">
            <v/>
          </cell>
        </row>
        <row r="5199">
          <cell r="H5199" t="str">
            <v/>
          </cell>
        </row>
        <row r="5200">
          <cell r="H5200" t="str">
            <v/>
          </cell>
        </row>
        <row r="5201">
          <cell r="H5201" t="str">
            <v/>
          </cell>
        </row>
        <row r="5202">
          <cell r="H5202" t="str">
            <v/>
          </cell>
        </row>
        <row r="5203">
          <cell r="H5203" t="str">
            <v/>
          </cell>
        </row>
        <row r="5204">
          <cell r="H5204" t="str">
            <v/>
          </cell>
        </row>
        <row r="5205">
          <cell r="H5205" t="str">
            <v/>
          </cell>
        </row>
        <row r="5206">
          <cell r="H5206" t="str">
            <v/>
          </cell>
        </row>
        <row r="5207">
          <cell r="H5207" t="str">
            <v/>
          </cell>
        </row>
        <row r="5208">
          <cell r="H5208" t="str">
            <v/>
          </cell>
        </row>
        <row r="5209">
          <cell r="H5209" t="str">
            <v/>
          </cell>
        </row>
        <row r="5210">
          <cell r="H5210" t="str">
            <v/>
          </cell>
        </row>
        <row r="5211">
          <cell r="H5211" t="str">
            <v/>
          </cell>
        </row>
        <row r="5212">
          <cell r="H5212" t="str">
            <v/>
          </cell>
        </row>
        <row r="5213">
          <cell r="H5213" t="str">
            <v/>
          </cell>
        </row>
        <row r="5214">
          <cell r="H5214" t="str">
            <v/>
          </cell>
        </row>
        <row r="5215">
          <cell r="H5215" t="str">
            <v/>
          </cell>
        </row>
        <row r="5216">
          <cell r="H5216" t="str">
            <v/>
          </cell>
        </row>
        <row r="5217">
          <cell r="H5217" t="str">
            <v/>
          </cell>
        </row>
        <row r="5218">
          <cell r="H5218" t="str">
            <v/>
          </cell>
        </row>
        <row r="5219">
          <cell r="H5219" t="str">
            <v/>
          </cell>
        </row>
        <row r="5220">
          <cell r="H5220" t="str">
            <v/>
          </cell>
        </row>
        <row r="5221">
          <cell r="H5221" t="str">
            <v/>
          </cell>
        </row>
        <row r="5222">
          <cell r="H5222" t="str">
            <v/>
          </cell>
        </row>
        <row r="5223">
          <cell r="H5223" t="str">
            <v/>
          </cell>
        </row>
        <row r="5224">
          <cell r="H5224" t="str">
            <v/>
          </cell>
        </row>
        <row r="5225">
          <cell r="H5225" t="str">
            <v/>
          </cell>
        </row>
        <row r="5226">
          <cell r="H5226" t="str">
            <v/>
          </cell>
        </row>
        <row r="5227">
          <cell r="H5227" t="str">
            <v/>
          </cell>
        </row>
        <row r="5228">
          <cell r="H5228" t="str">
            <v/>
          </cell>
        </row>
        <row r="5229">
          <cell r="H5229" t="str">
            <v/>
          </cell>
        </row>
        <row r="5230">
          <cell r="H5230" t="str">
            <v/>
          </cell>
        </row>
        <row r="5231">
          <cell r="H5231" t="str">
            <v/>
          </cell>
        </row>
        <row r="5232">
          <cell r="H5232" t="str">
            <v/>
          </cell>
        </row>
        <row r="5233">
          <cell r="H5233" t="str">
            <v/>
          </cell>
        </row>
        <row r="5234">
          <cell r="H5234" t="str">
            <v/>
          </cell>
        </row>
        <row r="5235">
          <cell r="H5235" t="str">
            <v/>
          </cell>
        </row>
        <row r="5236">
          <cell r="H5236" t="str">
            <v/>
          </cell>
        </row>
        <row r="5237">
          <cell r="H5237" t="str">
            <v/>
          </cell>
        </row>
        <row r="5238">
          <cell r="H5238" t="str">
            <v/>
          </cell>
        </row>
        <row r="5239">
          <cell r="H5239" t="str">
            <v/>
          </cell>
        </row>
        <row r="5240">
          <cell r="H5240" t="str">
            <v/>
          </cell>
        </row>
        <row r="5241">
          <cell r="H5241" t="str">
            <v/>
          </cell>
        </row>
        <row r="5242">
          <cell r="H5242" t="str">
            <v/>
          </cell>
        </row>
        <row r="5243">
          <cell r="H5243" t="str">
            <v/>
          </cell>
        </row>
        <row r="5244">
          <cell r="H5244" t="str">
            <v/>
          </cell>
        </row>
        <row r="5245">
          <cell r="H5245" t="str">
            <v/>
          </cell>
        </row>
        <row r="5246">
          <cell r="H5246" t="str">
            <v/>
          </cell>
        </row>
        <row r="5247">
          <cell r="H5247" t="str">
            <v/>
          </cell>
        </row>
        <row r="5248">
          <cell r="H5248" t="str">
            <v/>
          </cell>
        </row>
        <row r="5249">
          <cell r="H5249" t="str">
            <v/>
          </cell>
        </row>
        <row r="5250">
          <cell r="H5250" t="str">
            <v/>
          </cell>
        </row>
        <row r="5251">
          <cell r="H5251" t="str">
            <v/>
          </cell>
        </row>
        <row r="5252">
          <cell r="H5252" t="str">
            <v/>
          </cell>
        </row>
        <row r="5253">
          <cell r="H5253" t="str">
            <v/>
          </cell>
        </row>
        <row r="5254">
          <cell r="H5254" t="str">
            <v/>
          </cell>
        </row>
        <row r="5255">
          <cell r="H5255" t="str">
            <v/>
          </cell>
        </row>
        <row r="5256">
          <cell r="H5256" t="str">
            <v/>
          </cell>
        </row>
        <row r="5257">
          <cell r="H5257" t="str">
            <v/>
          </cell>
        </row>
        <row r="5258">
          <cell r="H5258" t="str">
            <v/>
          </cell>
        </row>
        <row r="5259">
          <cell r="H5259" t="str">
            <v/>
          </cell>
        </row>
        <row r="5260">
          <cell r="H5260" t="str">
            <v/>
          </cell>
        </row>
        <row r="5261">
          <cell r="H5261" t="str">
            <v/>
          </cell>
        </row>
        <row r="5262">
          <cell r="H5262" t="str">
            <v/>
          </cell>
        </row>
        <row r="5263">
          <cell r="H5263" t="str">
            <v/>
          </cell>
        </row>
        <row r="5264">
          <cell r="H5264" t="str">
            <v/>
          </cell>
        </row>
        <row r="5265">
          <cell r="H5265" t="str">
            <v/>
          </cell>
        </row>
        <row r="5266">
          <cell r="H5266" t="str">
            <v/>
          </cell>
        </row>
        <row r="5267">
          <cell r="H5267" t="str">
            <v/>
          </cell>
        </row>
        <row r="5268">
          <cell r="H5268" t="str">
            <v/>
          </cell>
        </row>
        <row r="5269">
          <cell r="H5269" t="str">
            <v/>
          </cell>
        </row>
        <row r="5270">
          <cell r="H5270" t="str">
            <v/>
          </cell>
        </row>
        <row r="5271">
          <cell r="H5271" t="str">
            <v/>
          </cell>
        </row>
        <row r="5272">
          <cell r="H5272" t="str">
            <v/>
          </cell>
        </row>
        <row r="5273">
          <cell r="H5273" t="str">
            <v/>
          </cell>
        </row>
        <row r="5274">
          <cell r="H5274" t="str">
            <v/>
          </cell>
        </row>
        <row r="5275">
          <cell r="H5275" t="str">
            <v/>
          </cell>
        </row>
        <row r="5276">
          <cell r="H5276" t="str">
            <v/>
          </cell>
        </row>
        <row r="5277">
          <cell r="H5277" t="str">
            <v/>
          </cell>
        </row>
        <row r="5278">
          <cell r="H5278" t="str">
            <v/>
          </cell>
        </row>
        <row r="5279">
          <cell r="H5279" t="str">
            <v/>
          </cell>
        </row>
        <row r="5280">
          <cell r="H5280" t="str">
            <v/>
          </cell>
        </row>
        <row r="5281">
          <cell r="H5281" t="str">
            <v/>
          </cell>
        </row>
        <row r="5282">
          <cell r="H5282" t="str">
            <v/>
          </cell>
        </row>
        <row r="5283">
          <cell r="H5283" t="str">
            <v/>
          </cell>
        </row>
        <row r="5284">
          <cell r="H5284" t="str">
            <v/>
          </cell>
        </row>
        <row r="5285">
          <cell r="H5285" t="str">
            <v/>
          </cell>
        </row>
        <row r="5286">
          <cell r="H5286" t="str">
            <v/>
          </cell>
        </row>
        <row r="5287">
          <cell r="H5287" t="str">
            <v/>
          </cell>
        </row>
        <row r="5288">
          <cell r="H5288" t="str">
            <v/>
          </cell>
        </row>
        <row r="5289">
          <cell r="H5289" t="str">
            <v/>
          </cell>
        </row>
        <row r="5290">
          <cell r="H5290" t="str">
            <v/>
          </cell>
        </row>
        <row r="5291">
          <cell r="H5291" t="str">
            <v/>
          </cell>
        </row>
        <row r="5292">
          <cell r="H5292" t="str">
            <v/>
          </cell>
        </row>
        <row r="5293">
          <cell r="H5293" t="str">
            <v/>
          </cell>
        </row>
        <row r="5294">
          <cell r="H5294" t="str">
            <v/>
          </cell>
        </row>
        <row r="5295">
          <cell r="H5295" t="str">
            <v/>
          </cell>
        </row>
        <row r="5296">
          <cell r="H5296" t="str">
            <v/>
          </cell>
        </row>
        <row r="5297">
          <cell r="H5297" t="str">
            <v/>
          </cell>
        </row>
        <row r="5298">
          <cell r="H5298" t="str">
            <v/>
          </cell>
        </row>
        <row r="5299">
          <cell r="H5299" t="str">
            <v/>
          </cell>
        </row>
        <row r="5300">
          <cell r="H5300" t="str">
            <v/>
          </cell>
        </row>
        <row r="5301">
          <cell r="H5301" t="str">
            <v/>
          </cell>
        </row>
        <row r="5302">
          <cell r="H5302" t="str">
            <v/>
          </cell>
        </row>
        <row r="5303">
          <cell r="H5303" t="str">
            <v/>
          </cell>
        </row>
        <row r="5304">
          <cell r="H5304" t="str">
            <v/>
          </cell>
        </row>
        <row r="5305">
          <cell r="H5305" t="str">
            <v/>
          </cell>
        </row>
        <row r="5306">
          <cell r="H5306" t="str">
            <v/>
          </cell>
        </row>
        <row r="5307">
          <cell r="H5307" t="str">
            <v/>
          </cell>
        </row>
        <row r="5308">
          <cell r="H5308" t="str">
            <v/>
          </cell>
        </row>
        <row r="5309">
          <cell r="H5309" t="str">
            <v/>
          </cell>
        </row>
        <row r="5310">
          <cell r="H5310" t="str">
            <v/>
          </cell>
        </row>
        <row r="5311">
          <cell r="H5311" t="str">
            <v/>
          </cell>
        </row>
        <row r="5312">
          <cell r="H5312" t="str">
            <v/>
          </cell>
        </row>
        <row r="5313">
          <cell r="H5313" t="str">
            <v/>
          </cell>
        </row>
        <row r="5314">
          <cell r="H5314" t="str">
            <v/>
          </cell>
        </row>
        <row r="5315">
          <cell r="H5315" t="str">
            <v/>
          </cell>
        </row>
        <row r="5316">
          <cell r="H5316" t="str">
            <v/>
          </cell>
        </row>
        <row r="5317">
          <cell r="H5317" t="str">
            <v/>
          </cell>
        </row>
        <row r="5318">
          <cell r="H5318" t="str">
            <v/>
          </cell>
        </row>
        <row r="5319">
          <cell r="H5319" t="str">
            <v/>
          </cell>
        </row>
        <row r="5320">
          <cell r="H5320" t="str">
            <v/>
          </cell>
        </row>
        <row r="5321">
          <cell r="H5321" t="str">
            <v/>
          </cell>
        </row>
        <row r="5322">
          <cell r="H5322" t="str">
            <v/>
          </cell>
        </row>
        <row r="5323">
          <cell r="H5323" t="str">
            <v/>
          </cell>
        </row>
        <row r="5324">
          <cell r="H5324" t="str">
            <v/>
          </cell>
        </row>
        <row r="5325">
          <cell r="H5325" t="str">
            <v/>
          </cell>
        </row>
        <row r="5326">
          <cell r="H5326" t="str">
            <v/>
          </cell>
        </row>
        <row r="5327">
          <cell r="H5327" t="str">
            <v/>
          </cell>
        </row>
        <row r="5328">
          <cell r="H5328" t="str">
            <v/>
          </cell>
        </row>
        <row r="5329">
          <cell r="H5329" t="str">
            <v/>
          </cell>
        </row>
        <row r="5330">
          <cell r="H5330" t="str">
            <v/>
          </cell>
        </row>
        <row r="5331">
          <cell r="H5331" t="str">
            <v/>
          </cell>
        </row>
        <row r="5332">
          <cell r="H5332" t="str">
            <v/>
          </cell>
        </row>
        <row r="5333">
          <cell r="H5333" t="str">
            <v/>
          </cell>
        </row>
        <row r="5334">
          <cell r="H5334" t="str">
            <v/>
          </cell>
        </row>
        <row r="5335">
          <cell r="H5335" t="str">
            <v/>
          </cell>
        </row>
        <row r="5336">
          <cell r="H5336" t="str">
            <v/>
          </cell>
        </row>
        <row r="5337">
          <cell r="H5337" t="str">
            <v/>
          </cell>
        </row>
        <row r="5338">
          <cell r="H5338" t="str">
            <v/>
          </cell>
        </row>
        <row r="5339">
          <cell r="H5339" t="str">
            <v/>
          </cell>
        </row>
        <row r="5340">
          <cell r="H5340" t="str">
            <v/>
          </cell>
        </row>
        <row r="5341">
          <cell r="H5341" t="str">
            <v/>
          </cell>
        </row>
        <row r="5342">
          <cell r="H5342" t="str">
            <v/>
          </cell>
        </row>
        <row r="5343">
          <cell r="H5343" t="str">
            <v/>
          </cell>
        </row>
        <row r="5344">
          <cell r="H5344" t="str">
            <v/>
          </cell>
        </row>
        <row r="5345">
          <cell r="H5345" t="str">
            <v/>
          </cell>
        </row>
        <row r="5346">
          <cell r="H5346" t="str">
            <v/>
          </cell>
        </row>
        <row r="5347">
          <cell r="H5347" t="str">
            <v/>
          </cell>
        </row>
        <row r="5348">
          <cell r="H5348" t="str">
            <v/>
          </cell>
        </row>
        <row r="5349">
          <cell r="H5349" t="str">
            <v/>
          </cell>
        </row>
        <row r="5350">
          <cell r="H5350" t="str">
            <v/>
          </cell>
        </row>
        <row r="5351">
          <cell r="H5351" t="str">
            <v/>
          </cell>
        </row>
        <row r="5352">
          <cell r="H5352" t="str">
            <v/>
          </cell>
        </row>
        <row r="5353">
          <cell r="H5353" t="str">
            <v/>
          </cell>
        </row>
        <row r="5354">
          <cell r="H5354" t="str">
            <v/>
          </cell>
        </row>
        <row r="5355">
          <cell r="H5355" t="str">
            <v/>
          </cell>
        </row>
        <row r="5356">
          <cell r="H5356" t="str">
            <v/>
          </cell>
        </row>
        <row r="5357">
          <cell r="H5357" t="str">
            <v/>
          </cell>
        </row>
        <row r="5358">
          <cell r="H5358" t="str">
            <v/>
          </cell>
        </row>
        <row r="5359">
          <cell r="H5359" t="str">
            <v/>
          </cell>
        </row>
        <row r="5360">
          <cell r="H5360" t="str">
            <v/>
          </cell>
        </row>
        <row r="5361">
          <cell r="H5361" t="str">
            <v/>
          </cell>
        </row>
        <row r="5362">
          <cell r="H5362" t="str">
            <v/>
          </cell>
        </row>
        <row r="5363">
          <cell r="H5363" t="str">
            <v/>
          </cell>
        </row>
        <row r="5364">
          <cell r="H5364" t="str">
            <v/>
          </cell>
        </row>
        <row r="5365">
          <cell r="H5365" t="str">
            <v/>
          </cell>
        </row>
        <row r="5366">
          <cell r="H5366" t="str">
            <v/>
          </cell>
        </row>
        <row r="5367">
          <cell r="H5367" t="str">
            <v/>
          </cell>
        </row>
        <row r="5368">
          <cell r="H5368" t="str">
            <v/>
          </cell>
        </row>
        <row r="5369">
          <cell r="H5369" t="str">
            <v/>
          </cell>
        </row>
        <row r="5370">
          <cell r="H5370" t="str">
            <v/>
          </cell>
        </row>
        <row r="5371">
          <cell r="H5371" t="str">
            <v/>
          </cell>
        </row>
        <row r="5372">
          <cell r="H5372" t="str">
            <v/>
          </cell>
        </row>
        <row r="5373">
          <cell r="H5373" t="str">
            <v/>
          </cell>
        </row>
        <row r="5374">
          <cell r="H5374" t="str">
            <v/>
          </cell>
        </row>
        <row r="5375">
          <cell r="H5375" t="str">
            <v/>
          </cell>
        </row>
        <row r="5376">
          <cell r="H5376" t="str">
            <v/>
          </cell>
        </row>
        <row r="5377">
          <cell r="H5377" t="str">
            <v/>
          </cell>
        </row>
        <row r="5378">
          <cell r="H5378" t="str">
            <v/>
          </cell>
        </row>
        <row r="5379">
          <cell r="H5379" t="str">
            <v/>
          </cell>
        </row>
        <row r="5380">
          <cell r="H5380" t="str">
            <v/>
          </cell>
        </row>
        <row r="5381">
          <cell r="H5381" t="str">
            <v/>
          </cell>
        </row>
        <row r="5382">
          <cell r="H5382" t="str">
            <v/>
          </cell>
        </row>
        <row r="5383">
          <cell r="H5383" t="str">
            <v/>
          </cell>
        </row>
        <row r="5384">
          <cell r="H5384" t="str">
            <v/>
          </cell>
        </row>
        <row r="5385">
          <cell r="H5385" t="str">
            <v/>
          </cell>
        </row>
        <row r="5386">
          <cell r="H5386" t="str">
            <v/>
          </cell>
        </row>
        <row r="5387">
          <cell r="H5387" t="str">
            <v/>
          </cell>
        </row>
        <row r="5388">
          <cell r="H5388" t="str">
            <v/>
          </cell>
        </row>
        <row r="5389">
          <cell r="H5389" t="str">
            <v/>
          </cell>
        </row>
        <row r="5390">
          <cell r="H5390" t="str">
            <v/>
          </cell>
        </row>
        <row r="5391">
          <cell r="H5391" t="str">
            <v/>
          </cell>
        </row>
        <row r="5392">
          <cell r="H5392" t="str">
            <v/>
          </cell>
        </row>
        <row r="5393">
          <cell r="H5393" t="str">
            <v/>
          </cell>
        </row>
        <row r="5394">
          <cell r="H5394" t="str">
            <v/>
          </cell>
        </row>
        <row r="5395">
          <cell r="H5395" t="str">
            <v/>
          </cell>
        </row>
        <row r="5396">
          <cell r="H5396" t="str">
            <v/>
          </cell>
        </row>
        <row r="5397">
          <cell r="H5397" t="str">
            <v/>
          </cell>
        </row>
        <row r="5398">
          <cell r="H5398" t="str">
            <v/>
          </cell>
        </row>
        <row r="5399">
          <cell r="H5399" t="str">
            <v/>
          </cell>
        </row>
        <row r="5400">
          <cell r="H5400" t="str">
            <v/>
          </cell>
        </row>
        <row r="5401">
          <cell r="H5401" t="str">
            <v/>
          </cell>
        </row>
        <row r="5402">
          <cell r="H5402" t="str">
            <v/>
          </cell>
        </row>
        <row r="5403">
          <cell r="H5403" t="str">
            <v/>
          </cell>
        </row>
        <row r="5404">
          <cell r="H5404" t="str">
            <v/>
          </cell>
        </row>
        <row r="5405">
          <cell r="H5405" t="str">
            <v/>
          </cell>
        </row>
        <row r="5406">
          <cell r="H5406" t="str">
            <v/>
          </cell>
        </row>
        <row r="5407">
          <cell r="H5407" t="str">
            <v/>
          </cell>
        </row>
        <row r="5408">
          <cell r="H5408" t="str">
            <v/>
          </cell>
        </row>
        <row r="5409">
          <cell r="H5409" t="str">
            <v/>
          </cell>
        </row>
        <row r="5410">
          <cell r="H5410" t="str">
            <v/>
          </cell>
        </row>
        <row r="5411">
          <cell r="H5411" t="str">
            <v/>
          </cell>
        </row>
        <row r="5412">
          <cell r="H5412" t="str">
            <v/>
          </cell>
        </row>
        <row r="5413">
          <cell r="H5413" t="str">
            <v/>
          </cell>
        </row>
        <row r="5414">
          <cell r="H5414" t="str">
            <v/>
          </cell>
        </row>
        <row r="5415">
          <cell r="H5415" t="str">
            <v/>
          </cell>
        </row>
        <row r="5416">
          <cell r="H5416" t="str">
            <v/>
          </cell>
        </row>
        <row r="5417">
          <cell r="H5417" t="str">
            <v/>
          </cell>
        </row>
        <row r="5418">
          <cell r="H5418" t="str">
            <v/>
          </cell>
        </row>
        <row r="5419">
          <cell r="H5419" t="str">
            <v/>
          </cell>
        </row>
        <row r="5420">
          <cell r="H5420" t="str">
            <v/>
          </cell>
        </row>
        <row r="5421">
          <cell r="H5421" t="str">
            <v/>
          </cell>
        </row>
        <row r="5422">
          <cell r="H5422" t="str">
            <v/>
          </cell>
        </row>
        <row r="5423">
          <cell r="H5423" t="str">
            <v/>
          </cell>
        </row>
        <row r="5424">
          <cell r="H5424" t="str">
            <v/>
          </cell>
        </row>
        <row r="5425">
          <cell r="H5425" t="str">
            <v/>
          </cell>
        </row>
        <row r="5426">
          <cell r="H5426" t="str">
            <v/>
          </cell>
        </row>
        <row r="5427">
          <cell r="H5427" t="str">
            <v/>
          </cell>
        </row>
        <row r="5428">
          <cell r="H5428" t="str">
            <v/>
          </cell>
        </row>
        <row r="5429">
          <cell r="H5429" t="str">
            <v/>
          </cell>
        </row>
        <row r="5430">
          <cell r="H5430" t="str">
            <v/>
          </cell>
        </row>
        <row r="5431">
          <cell r="H5431" t="str">
            <v/>
          </cell>
        </row>
        <row r="5432">
          <cell r="H5432" t="str">
            <v/>
          </cell>
        </row>
        <row r="5433">
          <cell r="H5433" t="str">
            <v/>
          </cell>
        </row>
        <row r="5434">
          <cell r="H5434" t="str">
            <v/>
          </cell>
        </row>
        <row r="5435">
          <cell r="H5435" t="str">
            <v/>
          </cell>
        </row>
        <row r="5436">
          <cell r="H5436" t="str">
            <v/>
          </cell>
        </row>
        <row r="5437">
          <cell r="H5437" t="str">
            <v/>
          </cell>
        </row>
        <row r="5438">
          <cell r="H5438" t="str">
            <v/>
          </cell>
        </row>
        <row r="5439">
          <cell r="H5439" t="str">
            <v/>
          </cell>
        </row>
        <row r="5440">
          <cell r="H5440" t="str">
            <v/>
          </cell>
        </row>
        <row r="5441">
          <cell r="H5441" t="str">
            <v/>
          </cell>
        </row>
        <row r="5442">
          <cell r="H5442" t="str">
            <v/>
          </cell>
        </row>
        <row r="5443">
          <cell r="H5443" t="str">
            <v/>
          </cell>
        </row>
        <row r="5444">
          <cell r="H5444" t="str">
            <v/>
          </cell>
        </row>
        <row r="5445">
          <cell r="H5445" t="str">
            <v/>
          </cell>
        </row>
        <row r="5446">
          <cell r="H5446" t="str">
            <v/>
          </cell>
        </row>
        <row r="5447">
          <cell r="H5447" t="str">
            <v/>
          </cell>
        </row>
        <row r="5448">
          <cell r="H5448" t="str">
            <v/>
          </cell>
        </row>
        <row r="5449">
          <cell r="H5449" t="str">
            <v/>
          </cell>
        </row>
        <row r="5450">
          <cell r="H5450" t="str">
            <v/>
          </cell>
        </row>
        <row r="5451">
          <cell r="H5451" t="str">
            <v/>
          </cell>
        </row>
        <row r="5452">
          <cell r="H5452" t="str">
            <v/>
          </cell>
        </row>
        <row r="5453">
          <cell r="H5453" t="str">
            <v/>
          </cell>
        </row>
        <row r="5454">
          <cell r="H5454" t="str">
            <v/>
          </cell>
        </row>
        <row r="5455">
          <cell r="H5455" t="str">
            <v/>
          </cell>
        </row>
        <row r="5456">
          <cell r="H5456" t="str">
            <v/>
          </cell>
        </row>
        <row r="5457">
          <cell r="H5457" t="str">
            <v/>
          </cell>
        </row>
        <row r="5458">
          <cell r="H5458" t="str">
            <v/>
          </cell>
        </row>
        <row r="5459">
          <cell r="H5459" t="str">
            <v/>
          </cell>
        </row>
        <row r="5460">
          <cell r="H5460" t="str">
            <v/>
          </cell>
        </row>
        <row r="5461">
          <cell r="H5461" t="str">
            <v/>
          </cell>
        </row>
        <row r="5462">
          <cell r="H5462" t="str">
            <v/>
          </cell>
        </row>
        <row r="5463">
          <cell r="H5463" t="str">
            <v/>
          </cell>
        </row>
        <row r="5464">
          <cell r="H5464" t="str">
            <v/>
          </cell>
        </row>
        <row r="5465">
          <cell r="H5465" t="str">
            <v/>
          </cell>
        </row>
        <row r="5466">
          <cell r="H5466" t="str">
            <v/>
          </cell>
        </row>
        <row r="5467">
          <cell r="H5467" t="str">
            <v/>
          </cell>
        </row>
        <row r="5468">
          <cell r="H5468" t="str">
            <v/>
          </cell>
        </row>
        <row r="5469">
          <cell r="H5469" t="str">
            <v/>
          </cell>
        </row>
        <row r="5470">
          <cell r="H5470" t="str">
            <v/>
          </cell>
        </row>
        <row r="5471">
          <cell r="H5471" t="str">
            <v/>
          </cell>
        </row>
        <row r="5472">
          <cell r="H5472" t="str">
            <v/>
          </cell>
        </row>
        <row r="5473">
          <cell r="H5473" t="str">
            <v/>
          </cell>
        </row>
        <row r="5474">
          <cell r="H5474" t="str">
            <v/>
          </cell>
        </row>
        <row r="5475">
          <cell r="H5475" t="str">
            <v/>
          </cell>
        </row>
        <row r="5476">
          <cell r="H5476" t="str">
            <v/>
          </cell>
        </row>
        <row r="5477">
          <cell r="H5477" t="str">
            <v/>
          </cell>
        </row>
        <row r="5478">
          <cell r="H5478" t="str">
            <v/>
          </cell>
        </row>
        <row r="5479">
          <cell r="H5479" t="str">
            <v/>
          </cell>
        </row>
        <row r="5480">
          <cell r="H5480" t="str">
            <v/>
          </cell>
        </row>
        <row r="5481">
          <cell r="H5481" t="str">
            <v/>
          </cell>
        </row>
        <row r="5482">
          <cell r="H5482" t="str">
            <v/>
          </cell>
        </row>
        <row r="5483">
          <cell r="H5483" t="str">
            <v/>
          </cell>
        </row>
        <row r="5484">
          <cell r="H5484" t="str">
            <v/>
          </cell>
        </row>
        <row r="5485">
          <cell r="H5485" t="str">
            <v/>
          </cell>
        </row>
        <row r="5486">
          <cell r="H5486" t="str">
            <v/>
          </cell>
        </row>
        <row r="5487">
          <cell r="H5487" t="str">
            <v/>
          </cell>
        </row>
        <row r="5488">
          <cell r="H5488" t="str">
            <v/>
          </cell>
        </row>
        <row r="5489">
          <cell r="H5489" t="str">
            <v/>
          </cell>
        </row>
        <row r="5490">
          <cell r="H5490" t="str">
            <v/>
          </cell>
        </row>
        <row r="5491">
          <cell r="H5491" t="str">
            <v/>
          </cell>
        </row>
        <row r="5492">
          <cell r="H5492" t="str">
            <v/>
          </cell>
        </row>
        <row r="5493">
          <cell r="H5493" t="str">
            <v/>
          </cell>
        </row>
        <row r="5494">
          <cell r="H5494" t="str">
            <v/>
          </cell>
        </row>
        <row r="5495">
          <cell r="H5495" t="str">
            <v/>
          </cell>
        </row>
        <row r="5496">
          <cell r="H5496" t="str">
            <v/>
          </cell>
        </row>
        <row r="5497">
          <cell r="H5497" t="str">
            <v/>
          </cell>
        </row>
        <row r="5498">
          <cell r="H5498" t="str">
            <v/>
          </cell>
        </row>
        <row r="5499">
          <cell r="H5499" t="str">
            <v/>
          </cell>
        </row>
        <row r="5500">
          <cell r="H5500" t="str">
            <v/>
          </cell>
        </row>
        <row r="5501">
          <cell r="H5501" t="str">
            <v/>
          </cell>
        </row>
        <row r="5502">
          <cell r="H5502" t="str">
            <v/>
          </cell>
        </row>
        <row r="5503">
          <cell r="H5503" t="str">
            <v/>
          </cell>
        </row>
        <row r="5504">
          <cell r="H5504" t="str">
            <v/>
          </cell>
        </row>
        <row r="5505">
          <cell r="H5505" t="str">
            <v/>
          </cell>
        </row>
        <row r="5506">
          <cell r="H5506" t="str">
            <v/>
          </cell>
        </row>
        <row r="5507">
          <cell r="H5507" t="str">
            <v/>
          </cell>
        </row>
        <row r="5508">
          <cell r="H5508" t="str">
            <v/>
          </cell>
        </row>
        <row r="5509">
          <cell r="H5509" t="str">
            <v/>
          </cell>
        </row>
        <row r="5510">
          <cell r="H5510" t="str">
            <v/>
          </cell>
        </row>
        <row r="5511">
          <cell r="H5511" t="str">
            <v/>
          </cell>
        </row>
        <row r="5512">
          <cell r="H5512" t="str">
            <v/>
          </cell>
        </row>
        <row r="5513">
          <cell r="H5513" t="str">
            <v/>
          </cell>
        </row>
        <row r="5514">
          <cell r="H5514" t="str">
            <v/>
          </cell>
        </row>
        <row r="5515">
          <cell r="H5515" t="str">
            <v/>
          </cell>
        </row>
        <row r="5516">
          <cell r="H5516" t="str">
            <v/>
          </cell>
        </row>
        <row r="5517">
          <cell r="H5517" t="str">
            <v/>
          </cell>
        </row>
        <row r="5518">
          <cell r="H5518" t="str">
            <v/>
          </cell>
        </row>
        <row r="5519">
          <cell r="H5519" t="str">
            <v/>
          </cell>
        </row>
        <row r="5520">
          <cell r="H5520" t="str">
            <v/>
          </cell>
        </row>
        <row r="5521">
          <cell r="H5521" t="str">
            <v/>
          </cell>
        </row>
        <row r="5522">
          <cell r="H5522" t="str">
            <v/>
          </cell>
        </row>
        <row r="5523">
          <cell r="H5523" t="str">
            <v/>
          </cell>
        </row>
        <row r="5524">
          <cell r="H5524" t="str">
            <v/>
          </cell>
        </row>
        <row r="5525">
          <cell r="H5525" t="str">
            <v/>
          </cell>
        </row>
        <row r="5526">
          <cell r="H5526" t="str">
            <v/>
          </cell>
        </row>
        <row r="5527">
          <cell r="H5527" t="str">
            <v/>
          </cell>
        </row>
        <row r="5528">
          <cell r="H5528" t="str">
            <v/>
          </cell>
        </row>
        <row r="5529">
          <cell r="H5529" t="str">
            <v/>
          </cell>
        </row>
        <row r="5530">
          <cell r="H5530" t="str">
            <v/>
          </cell>
        </row>
        <row r="5531">
          <cell r="H5531" t="str">
            <v/>
          </cell>
        </row>
        <row r="5532">
          <cell r="H5532" t="str">
            <v/>
          </cell>
        </row>
        <row r="5533">
          <cell r="H5533" t="str">
            <v/>
          </cell>
        </row>
        <row r="5534">
          <cell r="H5534" t="str">
            <v/>
          </cell>
        </row>
        <row r="5535">
          <cell r="H5535" t="str">
            <v/>
          </cell>
        </row>
        <row r="5536">
          <cell r="H5536" t="str">
            <v/>
          </cell>
        </row>
        <row r="5537">
          <cell r="H5537" t="str">
            <v/>
          </cell>
        </row>
        <row r="5538">
          <cell r="H5538" t="str">
            <v/>
          </cell>
        </row>
        <row r="5539">
          <cell r="H5539" t="str">
            <v/>
          </cell>
        </row>
        <row r="5540">
          <cell r="H5540" t="str">
            <v/>
          </cell>
        </row>
        <row r="5541">
          <cell r="H5541" t="str">
            <v/>
          </cell>
        </row>
        <row r="5542">
          <cell r="H5542" t="str">
            <v/>
          </cell>
        </row>
        <row r="5543">
          <cell r="H5543" t="str">
            <v/>
          </cell>
        </row>
        <row r="5544">
          <cell r="H5544" t="str">
            <v/>
          </cell>
        </row>
        <row r="5545">
          <cell r="H5545" t="str">
            <v/>
          </cell>
        </row>
        <row r="5546">
          <cell r="H5546" t="str">
            <v/>
          </cell>
        </row>
        <row r="5547">
          <cell r="H5547" t="str">
            <v/>
          </cell>
        </row>
        <row r="5548">
          <cell r="H5548" t="str">
            <v/>
          </cell>
        </row>
        <row r="5549">
          <cell r="H5549" t="str">
            <v/>
          </cell>
        </row>
        <row r="5550">
          <cell r="H5550" t="str">
            <v/>
          </cell>
        </row>
        <row r="5551">
          <cell r="H5551" t="str">
            <v/>
          </cell>
        </row>
        <row r="5552">
          <cell r="H5552" t="str">
            <v/>
          </cell>
        </row>
        <row r="5553">
          <cell r="H5553" t="str">
            <v/>
          </cell>
        </row>
        <row r="5554">
          <cell r="H5554" t="str">
            <v/>
          </cell>
        </row>
        <row r="5555">
          <cell r="H5555" t="str">
            <v/>
          </cell>
        </row>
        <row r="5556">
          <cell r="H5556" t="str">
            <v/>
          </cell>
        </row>
        <row r="5557">
          <cell r="H5557" t="str">
            <v/>
          </cell>
        </row>
        <row r="5558">
          <cell r="H5558" t="str">
            <v/>
          </cell>
        </row>
        <row r="5559">
          <cell r="H5559" t="str">
            <v/>
          </cell>
        </row>
        <row r="5560">
          <cell r="H5560" t="str">
            <v/>
          </cell>
        </row>
        <row r="5561">
          <cell r="H5561" t="str">
            <v/>
          </cell>
        </row>
        <row r="5562">
          <cell r="H5562" t="str">
            <v/>
          </cell>
        </row>
        <row r="5563">
          <cell r="H5563" t="str">
            <v/>
          </cell>
        </row>
        <row r="5564">
          <cell r="H5564" t="str">
            <v/>
          </cell>
        </row>
        <row r="5565">
          <cell r="H5565" t="str">
            <v/>
          </cell>
        </row>
        <row r="5566">
          <cell r="H5566" t="str">
            <v/>
          </cell>
        </row>
        <row r="5567">
          <cell r="H5567" t="str">
            <v/>
          </cell>
        </row>
        <row r="5568">
          <cell r="H5568" t="str">
            <v/>
          </cell>
        </row>
        <row r="5569">
          <cell r="H5569" t="str">
            <v/>
          </cell>
        </row>
        <row r="5570">
          <cell r="H5570" t="str">
            <v/>
          </cell>
        </row>
        <row r="5571">
          <cell r="H5571" t="str">
            <v/>
          </cell>
        </row>
        <row r="5572">
          <cell r="H5572" t="str">
            <v/>
          </cell>
        </row>
        <row r="5573">
          <cell r="H5573" t="str">
            <v/>
          </cell>
        </row>
        <row r="5574">
          <cell r="H5574" t="str">
            <v/>
          </cell>
        </row>
        <row r="5575">
          <cell r="H5575" t="str">
            <v/>
          </cell>
        </row>
        <row r="5576">
          <cell r="H5576" t="str">
            <v/>
          </cell>
        </row>
        <row r="5577">
          <cell r="H5577" t="str">
            <v/>
          </cell>
        </row>
        <row r="5578">
          <cell r="H5578" t="str">
            <v/>
          </cell>
        </row>
        <row r="5579">
          <cell r="H5579" t="str">
            <v/>
          </cell>
        </row>
        <row r="5580">
          <cell r="H5580" t="str">
            <v/>
          </cell>
        </row>
        <row r="5581">
          <cell r="H5581" t="str">
            <v/>
          </cell>
        </row>
        <row r="5582">
          <cell r="H5582" t="str">
            <v/>
          </cell>
        </row>
        <row r="5583">
          <cell r="H5583" t="str">
            <v/>
          </cell>
        </row>
        <row r="5584">
          <cell r="H5584" t="str">
            <v/>
          </cell>
        </row>
        <row r="5585">
          <cell r="H5585" t="str">
            <v/>
          </cell>
        </row>
        <row r="5586">
          <cell r="H5586" t="str">
            <v/>
          </cell>
        </row>
        <row r="5587">
          <cell r="H5587" t="str">
            <v/>
          </cell>
        </row>
        <row r="5588">
          <cell r="H5588" t="str">
            <v/>
          </cell>
        </row>
        <row r="5589">
          <cell r="H5589" t="str">
            <v/>
          </cell>
        </row>
        <row r="5590">
          <cell r="H5590" t="str">
            <v/>
          </cell>
        </row>
        <row r="5591">
          <cell r="H5591" t="str">
            <v/>
          </cell>
        </row>
        <row r="5592">
          <cell r="H5592" t="str">
            <v/>
          </cell>
        </row>
        <row r="5593">
          <cell r="H5593" t="str">
            <v/>
          </cell>
        </row>
        <row r="5594">
          <cell r="H5594" t="str">
            <v/>
          </cell>
        </row>
        <row r="5595">
          <cell r="H5595" t="str">
            <v/>
          </cell>
        </row>
        <row r="5596">
          <cell r="H5596" t="str">
            <v/>
          </cell>
        </row>
        <row r="5597">
          <cell r="H5597" t="str">
            <v/>
          </cell>
        </row>
        <row r="5598">
          <cell r="H5598" t="str">
            <v/>
          </cell>
        </row>
        <row r="5599">
          <cell r="H5599" t="str">
            <v/>
          </cell>
        </row>
        <row r="5600">
          <cell r="H5600" t="str">
            <v/>
          </cell>
        </row>
        <row r="5601">
          <cell r="H5601" t="str">
            <v/>
          </cell>
        </row>
        <row r="5602">
          <cell r="H5602" t="str">
            <v/>
          </cell>
        </row>
        <row r="5603">
          <cell r="H5603" t="str">
            <v/>
          </cell>
        </row>
        <row r="5604">
          <cell r="H5604" t="str">
            <v/>
          </cell>
        </row>
        <row r="5605">
          <cell r="H5605" t="str">
            <v/>
          </cell>
        </row>
        <row r="5606">
          <cell r="H5606" t="str">
            <v/>
          </cell>
        </row>
        <row r="5607">
          <cell r="H5607" t="str">
            <v/>
          </cell>
        </row>
        <row r="5608">
          <cell r="H5608" t="str">
            <v/>
          </cell>
        </row>
        <row r="5609">
          <cell r="H5609" t="str">
            <v/>
          </cell>
        </row>
        <row r="5610">
          <cell r="H5610" t="str">
            <v/>
          </cell>
        </row>
        <row r="5611">
          <cell r="H5611" t="str">
            <v/>
          </cell>
        </row>
        <row r="5612">
          <cell r="H5612" t="str">
            <v/>
          </cell>
        </row>
        <row r="5613">
          <cell r="H5613" t="str">
            <v/>
          </cell>
        </row>
        <row r="5614">
          <cell r="H5614" t="str">
            <v/>
          </cell>
        </row>
        <row r="5615">
          <cell r="H5615" t="str">
            <v/>
          </cell>
        </row>
        <row r="5616">
          <cell r="H5616" t="str">
            <v/>
          </cell>
        </row>
        <row r="5617">
          <cell r="H5617" t="str">
            <v/>
          </cell>
        </row>
        <row r="5618">
          <cell r="H5618" t="str">
            <v/>
          </cell>
        </row>
        <row r="5619">
          <cell r="H5619" t="str">
            <v/>
          </cell>
        </row>
        <row r="5620">
          <cell r="H5620" t="str">
            <v/>
          </cell>
        </row>
        <row r="5621">
          <cell r="H5621" t="str">
            <v/>
          </cell>
        </row>
        <row r="5622">
          <cell r="H5622" t="str">
            <v/>
          </cell>
        </row>
        <row r="5623">
          <cell r="H5623" t="str">
            <v/>
          </cell>
        </row>
        <row r="5624">
          <cell r="H5624" t="str">
            <v/>
          </cell>
        </row>
        <row r="5625">
          <cell r="H5625" t="str">
            <v/>
          </cell>
        </row>
        <row r="5626">
          <cell r="H5626" t="str">
            <v/>
          </cell>
        </row>
        <row r="5627">
          <cell r="H5627" t="str">
            <v/>
          </cell>
        </row>
        <row r="5628">
          <cell r="H5628" t="str">
            <v/>
          </cell>
        </row>
        <row r="5629">
          <cell r="H5629" t="str">
            <v/>
          </cell>
        </row>
        <row r="5630">
          <cell r="H5630" t="str">
            <v/>
          </cell>
        </row>
        <row r="5631">
          <cell r="H5631" t="str">
            <v/>
          </cell>
        </row>
        <row r="5632">
          <cell r="H5632" t="str">
            <v/>
          </cell>
        </row>
        <row r="5633">
          <cell r="H5633" t="str">
            <v/>
          </cell>
        </row>
        <row r="5634">
          <cell r="H5634" t="str">
            <v/>
          </cell>
        </row>
        <row r="5635">
          <cell r="H5635" t="str">
            <v/>
          </cell>
        </row>
        <row r="5636">
          <cell r="H5636" t="str">
            <v/>
          </cell>
        </row>
        <row r="5637">
          <cell r="H5637" t="str">
            <v/>
          </cell>
        </row>
        <row r="5638">
          <cell r="H5638" t="str">
            <v/>
          </cell>
        </row>
        <row r="5639">
          <cell r="H5639" t="str">
            <v/>
          </cell>
        </row>
        <row r="5640">
          <cell r="H5640" t="str">
            <v/>
          </cell>
        </row>
        <row r="5641">
          <cell r="H5641" t="str">
            <v/>
          </cell>
        </row>
        <row r="5642">
          <cell r="H5642" t="str">
            <v/>
          </cell>
        </row>
        <row r="5643">
          <cell r="H5643" t="str">
            <v/>
          </cell>
        </row>
        <row r="5644">
          <cell r="H5644" t="str">
            <v/>
          </cell>
        </row>
        <row r="5645">
          <cell r="H5645" t="str">
            <v/>
          </cell>
        </row>
        <row r="5646">
          <cell r="H5646" t="str">
            <v/>
          </cell>
        </row>
        <row r="5647">
          <cell r="H5647" t="str">
            <v/>
          </cell>
        </row>
        <row r="5648">
          <cell r="H5648" t="str">
            <v/>
          </cell>
        </row>
        <row r="5649">
          <cell r="H5649" t="str">
            <v/>
          </cell>
        </row>
        <row r="5650">
          <cell r="H5650" t="str">
            <v/>
          </cell>
        </row>
        <row r="5651">
          <cell r="H5651" t="str">
            <v/>
          </cell>
        </row>
        <row r="5652">
          <cell r="H5652" t="str">
            <v/>
          </cell>
        </row>
        <row r="5653">
          <cell r="H5653" t="str">
            <v/>
          </cell>
        </row>
        <row r="5654">
          <cell r="H5654" t="str">
            <v/>
          </cell>
        </row>
        <row r="5655">
          <cell r="H5655" t="str">
            <v/>
          </cell>
        </row>
        <row r="5656">
          <cell r="H5656" t="str">
            <v/>
          </cell>
        </row>
        <row r="5657">
          <cell r="H5657" t="str">
            <v/>
          </cell>
        </row>
        <row r="5658">
          <cell r="H5658" t="str">
            <v/>
          </cell>
        </row>
        <row r="5659">
          <cell r="H5659" t="str">
            <v/>
          </cell>
        </row>
        <row r="5660">
          <cell r="H5660" t="str">
            <v/>
          </cell>
        </row>
        <row r="5661">
          <cell r="H5661" t="str">
            <v/>
          </cell>
        </row>
        <row r="5662">
          <cell r="H5662" t="str">
            <v/>
          </cell>
        </row>
        <row r="5663">
          <cell r="H5663" t="str">
            <v/>
          </cell>
        </row>
        <row r="5664">
          <cell r="H5664" t="str">
            <v/>
          </cell>
        </row>
        <row r="5665">
          <cell r="H5665" t="str">
            <v/>
          </cell>
        </row>
        <row r="5666">
          <cell r="H5666" t="str">
            <v/>
          </cell>
        </row>
        <row r="5667">
          <cell r="H5667" t="str">
            <v/>
          </cell>
        </row>
        <row r="5668">
          <cell r="H5668" t="str">
            <v/>
          </cell>
        </row>
        <row r="5669">
          <cell r="H5669" t="str">
            <v/>
          </cell>
        </row>
        <row r="5670">
          <cell r="H5670" t="str">
            <v/>
          </cell>
        </row>
        <row r="5671">
          <cell r="H5671" t="str">
            <v/>
          </cell>
        </row>
        <row r="5672">
          <cell r="H5672" t="str">
            <v/>
          </cell>
        </row>
        <row r="5673">
          <cell r="H5673" t="str">
            <v/>
          </cell>
        </row>
        <row r="5674">
          <cell r="H5674" t="str">
            <v/>
          </cell>
        </row>
        <row r="5675">
          <cell r="H5675" t="str">
            <v/>
          </cell>
        </row>
        <row r="5676">
          <cell r="H5676" t="str">
            <v/>
          </cell>
        </row>
        <row r="5677">
          <cell r="H5677" t="str">
            <v/>
          </cell>
        </row>
        <row r="5678">
          <cell r="H5678" t="str">
            <v/>
          </cell>
        </row>
        <row r="5679">
          <cell r="H5679" t="str">
            <v/>
          </cell>
        </row>
        <row r="5680">
          <cell r="H5680" t="str">
            <v/>
          </cell>
        </row>
        <row r="5681">
          <cell r="H5681" t="str">
            <v/>
          </cell>
        </row>
        <row r="5682">
          <cell r="H5682" t="str">
            <v/>
          </cell>
        </row>
        <row r="5683">
          <cell r="H5683" t="str">
            <v/>
          </cell>
        </row>
        <row r="5684">
          <cell r="H5684" t="str">
            <v/>
          </cell>
        </row>
        <row r="5685">
          <cell r="H5685" t="str">
            <v/>
          </cell>
        </row>
        <row r="5686">
          <cell r="H5686" t="str">
            <v/>
          </cell>
        </row>
        <row r="5687">
          <cell r="H5687" t="str">
            <v/>
          </cell>
        </row>
        <row r="5688">
          <cell r="H5688" t="str">
            <v/>
          </cell>
        </row>
        <row r="5689">
          <cell r="H5689" t="str">
            <v/>
          </cell>
        </row>
        <row r="5690">
          <cell r="H5690" t="str">
            <v/>
          </cell>
        </row>
        <row r="5691">
          <cell r="H5691" t="str">
            <v/>
          </cell>
        </row>
        <row r="5692">
          <cell r="H5692" t="str">
            <v/>
          </cell>
        </row>
        <row r="5693">
          <cell r="H5693" t="str">
            <v/>
          </cell>
        </row>
        <row r="5694">
          <cell r="H5694" t="str">
            <v/>
          </cell>
        </row>
        <row r="5695">
          <cell r="H5695" t="str">
            <v/>
          </cell>
        </row>
        <row r="5696">
          <cell r="H5696" t="str">
            <v/>
          </cell>
        </row>
        <row r="5697">
          <cell r="H5697" t="str">
            <v/>
          </cell>
        </row>
        <row r="5698">
          <cell r="H5698" t="str">
            <v/>
          </cell>
        </row>
        <row r="5699">
          <cell r="H5699" t="str">
            <v/>
          </cell>
        </row>
        <row r="5700">
          <cell r="H5700" t="str">
            <v/>
          </cell>
        </row>
        <row r="5701">
          <cell r="H5701" t="str">
            <v/>
          </cell>
        </row>
        <row r="5702">
          <cell r="H5702" t="str">
            <v/>
          </cell>
        </row>
        <row r="5703">
          <cell r="H5703" t="str">
            <v/>
          </cell>
        </row>
        <row r="5704">
          <cell r="H5704" t="str">
            <v/>
          </cell>
        </row>
        <row r="5705">
          <cell r="H5705" t="str">
            <v/>
          </cell>
        </row>
        <row r="5706">
          <cell r="H5706" t="str">
            <v/>
          </cell>
        </row>
        <row r="5707">
          <cell r="H5707" t="str">
            <v/>
          </cell>
        </row>
        <row r="5708">
          <cell r="H5708" t="str">
            <v/>
          </cell>
        </row>
        <row r="5709">
          <cell r="H5709" t="str">
            <v/>
          </cell>
        </row>
        <row r="5710">
          <cell r="H5710" t="str">
            <v/>
          </cell>
        </row>
        <row r="5711">
          <cell r="H5711" t="str">
            <v/>
          </cell>
        </row>
        <row r="5712">
          <cell r="H5712" t="str">
            <v/>
          </cell>
        </row>
        <row r="5713">
          <cell r="H5713" t="str">
            <v/>
          </cell>
        </row>
        <row r="5714">
          <cell r="H5714" t="str">
            <v/>
          </cell>
        </row>
        <row r="5715">
          <cell r="H5715" t="str">
            <v/>
          </cell>
        </row>
        <row r="5716">
          <cell r="H5716" t="str">
            <v/>
          </cell>
        </row>
        <row r="5717">
          <cell r="H5717" t="str">
            <v/>
          </cell>
        </row>
        <row r="5718">
          <cell r="H5718" t="str">
            <v/>
          </cell>
        </row>
        <row r="5719">
          <cell r="H5719" t="str">
            <v/>
          </cell>
        </row>
        <row r="5720">
          <cell r="H5720" t="str">
            <v/>
          </cell>
        </row>
        <row r="5721">
          <cell r="H5721" t="str">
            <v/>
          </cell>
        </row>
        <row r="5722">
          <cell r="H5722" t="str">
            <v/>
          </cell>
        </row>
        <row r="5723">
          <cell r="H5723" t="str">
            <v/>
          </cell>
        </row>
        <row r="5724">
          <cell r="H5724" t="str">
            <v/>
          </cell>
        </row>
        <row r="5725">
          <cell r="H5725" t="str">
            <v/>
          </cell>
        </row>
        <row r="5726">
          <cell r="H5726" t="str">
            <v/>
          </cell>
        </row>
        <row r="5727">
          <cell r="H5727" t="str">
            <v/>
          </cell>
        </row>
        <row r="5728">
          <cell r="H5728" t="str">
            <v/>
          </cell>
        </row>
        <row r="5729">
          <cell r="H5729" t="str">
            <v/>
          </cell>
        </row>
        <row r="5730">
          <cell r="H5730" t="str">
            <v/>
          </cell>
        </row>
        <row r="5731">
          <cell r="H5731" t="str">
            <v/>
          </cell>
        </row>
        <row r="5732">
          <cell r="H5732" t="str">
            <v/>
          </cell>
        </row>
        <row r="5733">
          <cell r="H5733" t="str">
            <v/>
          </cell>
        </row>
        <row r="5734">
          <cell r="H5734" t="str">
            <v/>
          </cell>
        </row>
        <row r="5735">
          <cell r="H5735" t="str">
            <v/>
          </cell>
        </row>
        <row r="5736">
          <cell r="H5736" t="str">
            <v/>
          </cell>
        </row>
        <row r="5737">
          <cell r="H5737" t="str">
            <v/>
          </cell>
        </row>
        <row r="5738">
          <cell r="H5738" t="str">
            <v/>
          </cell>
        </row>
        <row r="5739">
          <cell r="H5739" t="str">
            <v/>
          </cell>
        </row>
        <row r="5740">
          <cell r="H5740" t="str">
            <v/>
          </cell>
        </row>
        <row r="5741">
          <cell r="H5741" t="str">
            <v/>
          </cell>
        </row>
        <row r="5742">
          <cell r="H5742" t="str">
            <v/>
          </cell>
        </row>
        <row r="5743">
          <cell r="H5743" t="str">
            <v/>
          </cell>
        </row>
        <row r="5744">
          <cell r="H5744" t="str">
            <v/>
          </cell>
        </row>
        <row r="5745">
          <cell r="H5745" t="str">
            <v/>
          </cell>
        </row>
        <row r="5746">
          <cell r="H5746" t="str">
            <v/>
          </cell>
        </row>
        <row r="5747">
          <cell r="H5747" t="str">
            <v/>
          </cell>
        </row>
        <row r="5748">
          <cell r="H5748" t="str">
            <v/>
          </cell>
        </row>
        <row r="5749">
          <cell r="H5749" t="str">
            <v/>
          </cell>
        </row>
        <row r="5750">
          <cell r="H5750" t="str">
            <v/>
          </cell>
        </row>
        <row r="5751">
          <cell r="H5751" t="str">
            <v/>
          </cell>
        </row>
        <row r="5752">
          <cell r="H5752" t="str">
            <v/>
          </cell>
        </row>
        <row r="5753">
          <cell r="H5753" t="str">
            <v/>
          </cell>
        </row>
        <row r="5754">
          <cell r="H5754" t="str">
            <v/>
          </cell>
        </row>
        <row r="5755">
          <cell r="H5755" t="str">
            <v/>
          </cell>
        </row>
        <row r="5756">
          <cell r="H5756" t="str">
            <v/>
          </cell>
        </row>
        <row r="5757">
          <cell r="H5757" t="str">
            <v/>
          </cell>
        </row>
        <row r="5758">
          <cell r="H5758" t="str">
            <v/>
          </cell>
        </row>
        <row r="5759">
          <cell r="H5759" t="str">
            <v/>
          </cell>
        </row>
        <row r="5760">
          <cell r="H5760" t="str">
            <v/>
          </cell>
        </row>
        <row r="5761">
          <cell r="H5761" t="str">
            <v/>
          </cell>
        </row>
        <row r="5762">
          <cell r="H5762" t="str">
            <v/>
          </cell>
        </row>
        <row r="5763">
          <cell r="H5763" t="str">
            <v/>
          </cell>
        </row>
        <row r="5764">
          <cell r="H5764" t="str">
            <v/>
          </cell>
        </row>
        <row r="5765">
          <cell r="H5765" t="str">
            <v/>
          </cell>
        </row>
        <row r="5766">
          <cell r="H5766" t="str">
            <v/>
          </cell>
        </row>
        <row r="5767">
          <cell r="H5767" t="str">
            <v/>
          </cell>
        </row>
        <row r="5768">
          <cell r="H5768" t="str">
            <v/>
          </cell>
        </row>
        <row r="5769">
          <cell r="H5769" t="str">
            <v/>
          </cell>
        </row>
        <row r="5770">
          <cell r="H5770" t="str">
            <v/>
          </cell>
        </row>
        <row r="5771">
          <cell r="H5771" t="str">
            <v/>
          </cell>
        </row>
        <row r="5772">
          <cell r="H5772" t="str">
            <v/>
          </cell>
        </row>
        <row r="5773">
          <cell r="H5773" t="str">
            <v/>
          </cell>
        </row>
        <row r="5774">
          <cell r="H5774" t="str">
            <v/>
          </cell>
        </row>
        <row r="5775">
          <cell r="H5775" t="str">
            <v/>
          </cell>
        </row>
        <row r="5776">
          <cell r="H5776" t="str">
            <v/>
          </cell>
        </row>
        <row r="5777">
          <cell r="H5777" t="str">
            <v/>
          </cell>
        </row>
        <row r="5778">
          <cell r="H5778" t="str">
            <v/>
          </cell>
        </row>
        <row r="5779">
          <cell r="H5779" t="str">
            <v/>
          </cell>
        </row>
        <row r="5780">
          <cell r="H5780" t="str">
            <v/>
          </cell>
        </row>
        <row r="5781">
          <cell r="H5781" t="str">
            <v/>
          </cell>
        </row>
        <row r="5782">
          <cell r="H5782" t="str">
            <v/>
          </cell>
        </row>
        <row r="5783">
          <cell r="H5783" t="str">
            <v/>
          </cell>
        </row>
        <row r="5784">
          <cell r="H5784" t="str">
            <v/>
          </cell>
        </row>
        <row r="5785">
          <cell r="H5785" t="str">
            <v/>
          </cell>
        </row>
        <row r="5786">
          <cell r="H5786" t="str">
            <v/>
          </cell>
        </row>
        <row r="5787">
          <cell r="H5787" t="str">
            <v/>
          </cell>
        </row>
        <row r="5788">
          <cell r="H5788" t="str">
            <v/>
          </cell>
        </row>
        <row r="5789">
          <cell r="H5789" t="str">
            <v/>
          </cell>
        </row>
        <row r="5790">
          <cell r="H5790" t="str">
            <v/>
          </cell>
        </row>
        <row r="5791">
          <cell r="H5791" t="str">
            <v/>
          </cell>
        </row>
        <row r="5792">
          <cell r="H5792" t="str">
            <v/>
          </cell>
        </row>
        <row r="5793">
          <cell r="H5793" t="str">
            <v/>
          </cell>
        </row>
        <row r="5794">
          <cell r="H5794" t="str">
            <v/>
          </cell>
        </row>
        <row r="5795">
          <cell r="H5795" t="str">
            <v/>
          </cell>
        </row>
        <row r="5796">
          <cell r="H5796" t="str">
            <v/>
          </cell>
        </row>
        <row r="5797">
          <cell r="H5797" t="str">
            <v/>
          </cell>
        </row>
        <row r="5798">
          <cell r="H5798" t="str">
            <v/>
          </cell>
        </row>
        <row r="5799">
          <cell r="H5799" t="str">
            <v/>
          </cell>
        </row>
        <row r="5800">
          <cell r="H5800" t="str">
            <v/>
          </cell>
        </row>
        <row r="5801">
          <cell r="H5801" t="str">
            <v/>
          </cell>
        </row>
        <row r="5802">
          <cell r="H5802" t="str">
            <v/>
          </cell>
        </row>
        <row r="5803">
          <cell r="H5803" t="str">
            <v/>
          </cell>
        </row>
        <row r="5804">
          <cell r="H5804" t="str">
            <v/>
          </cell>
        </row>
        <row r="5805">
          <cell r="H5805" t="str">
            <v/>
          </cell>
        </row>
        <row r="5806">
          <cell r="H5806" t="str">
            <v/>
          </cell>
        </row>
        <row r="5807">
          <cell r="H5807" t="str">
            <v/>
          </cell>
        </row>
        <row r="5808">
          <cell r="H5808" t="str">
            <v/>
          </cell>
        </row>
        <row r="5809">
          <cell r="H5809" t="str">
            <v/>
          </cell>
        </row>
        <row r="5810">
          <cell r="H5810" t="str">
            <v/>
          </cell>
        </row>
        <row r="5811">
          <cell r="H5811" t="str">
            <v/>
          </cell>
        </row>
        <row r="5812">
          <cell r="H5812" t="str">
            <v/>
          </cell>
        </row>
        <row r="5813">
          <cell r="H5813" t="str">
            <v/>
          </cell>
        </row>
        <row r="5814">
          <cell r="H5814" t="str">
            <v/>
          </cell>
        </row>
        <row r="5815">
          <cell r="H5815" t="str">
            <v/>
          </cell>
        </row>
        <row r="5816">
          <cell r="H5816" t="str">
            <v/>
          </cell>
        </row>
        <row r="5817">
          <cell r="H5817" t="str">
            <v/>
          </cell>
        </row>
        <row r="5818">
          <cell r="H5818" t="str">
            <v/>
          </cell>
        </row>
        <row r="5819">
          <cell r="H5819" t="str">
            <v/>
          </cell>
        </row>
        <row r="5820">
          <cell r="H5820" t="str">
            <v/>
          </cell>
        </row>
        <row r="5821">
          <cell r="H5821" t="str">
            <v/>
          </cell>
        </row>
        <row r="5822">
          <cell r="H5822" t="str">
            <v/>
          </cell>
        </row>
        <row r="5823">
          <cell r="H5823" t="str">
            <v/>
          </cell>
        </row>
        <row r="5824">
          <cell r="H5824" t="str">
            <v/>
          </cell>
        </row>
        <row r="5825">
          <cell r="H5825" t="str">
            <v/>
          </cell>
        </row>
        <row r="5826">
          <cell r="H5826" t="str">
            <v/>
          </cell>
        </row>
        <row r="5827">
          <cell r="H5827" t="str">
            <v/>
          </cell>
        </row>
        <row r="5828">
          <cell r="H5828" t="str">
            <v/>
          </cell>
        </row>
        <row r="5829">
          <cell r="H5829" t="str">
            <v/>
          </cell>
        </row>
        <row r="5830">
          <cell r="H5830" t="str">
            <v/>
          </cell>
        </row>
        <row r="5831">
          <cell r="H5831" t="str">
            <v/>
          </cell>
        </row>
        <row r="5832">
          <cell r="H5832" t="str">
            <v/>
          </cell>
        </row>
        <row r="5833">
          <cell r="H5833" t="str">
            <v/>
          </cell>
        </row>
        <row r="5834">
          <cell r="H5834" t="str">
            <v/>
          </cell>
        </row>
        <row r="5835">
          <cell r="H5835" t="str">
            <v/>
          </cell>
        </row>
        <row r="5836">
          <cell r="H5836" t="str">
            <v/>
          </cell>
        </row>
        <row r="5837">
          <cell r="H5837" t="str">
            <v/>
          </cell>
        </row>
        <row r="5838">
          <cell r="H5838" t="str">
            <v/>
          </cell>
        </row>
        <row r="5839">
          <cell r="H5839" t="str">
            <v/>
          </cell>
        </row>
        <row r="5840">
          <cell r="H5840" t="str">
            <v/>
          </cell>
        </row>
        <row r="5841">
          <cell r="H5841" t="str">
            <v/>
          </cell>
        </row>
        <row r="5842">
          <cell r="H5842" t="str">
            <v/>
          </cell>
        </row>
        <row r="5843">
          <cell r="H5843" t="str">
            <v/>
          </cell>
        </row>
        <row r="5844">
          <cell r="H5844" t="str">
            <v/>
          </cell>
        </row>
        <row r="5845">
          <cell r="H5845" t="str">
            <v/>
          </cell>
        </row>
        <row r="5846">
          <cell r="H5846" t="str">
            <v/>
          </cell>
        </row>
        <row r="5847">
          <cell r="H5847" t="str">
            <v/>
          </cell>
        </row>
        <row r="5848">
          <cell r="H5848" t="str">
            <v/>
          </cell>
        </row>
        <row r="5849">
          <cell r="H5849" t="str">
            <v/>
          </cell>
        </row>
        <row r="5850">
          <cell r="H5850" t="str">
            <v/>
          </cell>
        </row>
        <row r="5851">
          <cell r="H5851" t="str">
            <v/>
          </cell>
        </row>
        <row r="5852">
          <cell r="H5852" t="str">
            <v/>
          </cell>
        </row>
        <row r="5853">
          <cell r="H5853" t="str">
            <v/>
          </cell>
        </row>
        <row r="5854">
          <cell r="H5854" t="str">
            <v/>
          </cell>
        </row>
        <row r="5855">
          <cell r="H5855" t="str">
            <v/>
          </cell>
        </row>
        <row r="5856">
          <cell r="H5856" t="str">
            <v/>
          </cell>
        </row>
        <row r="5857">
          <cell r="H5857" t="str">
            <v/>
          </cell>
        </row>
        <row r="5858">
          <cell r="H5858" t="str">
            <v/>
          </cell>
        </row>
        <row r="5859">
          <cell r="H5859" t="str">
            <v/>
          </cell>
        </row>
        <row r="5860">
          <cell r="H5860" t="str">
            <v/>
          </cell>
        </row>
        <row r="5861">
          <cell r="H5861" t="str">
            <v/>
          </cell>
        </row>
        <row r="5862">
          <cell r="H5862" t="str">
            <v/>
          </cell>
        </row>
        <row r="5863">
          <cell r="H5863" t="str">
            <v/>
          </cell>
        </row>
        <row r="5864">
          <cell r="H5864" t="str">
            <v/>
          </cell>
        </row>
        <row r="5865">
          <cell r="H5865" t="str">
            <v/>
          </cell>
        </row>
        <row r="5866">
          <cell r="H5866" t="str">
            <v/>
          </cell>
        </row>
        <row r="5867">
          <cell r="H5867" t="str">
            <v/>
          </cell>
        </row>
        <row r="5868">
          <cell r="H5868" t="str">
            <v/>
          </cell>
        </row>
        <row r="5869">
          <cell r="H5869" t="str">
            <v/>
          </cell>
        </row>
        <row r="5870">
          <cell r="H5870" t="str">
            <v/>
          </cell>
        </row>
        <row r="5871">
          <cell r="H5871" t="str">
            <v/>
          </cell>
        </row>
        <row r="5872">
          <cell r="H5872" t="str">
            <v/>
          </cell>
        </row>
        <row r="5873">
          <cell r="H5873" t="str">
            <v/>
          </cell>
        </row>
        <row r="5874">
          <cell r="H5874" t="str">
            <v/>
          </cell>
        </row>
        <row r="5875">
          <cell r="H5875" t="str">
            <v/>
          </cell>
        </row>
        <row r="5876">
          <cell r="H5876" t="str">
            <v/>
          </cell>
        </row>
        <row r="5877">
          <cell r="H5877" t="str">
            <v/>
          </cell>
        </row>
        <row r="5878">
          <cell r="H5878" t="str">
            <v/>
          </cell>
        </row>
        <row r="5879">
          <cell r="H5879" t="str">
            <v/>
          </cell>
        </row>
        <row r="5880">
          <cell r="H5880" t="str">
            <v/>
          </cell>
        </row>
        <row r="5881">
          <cell r="H5881" t="str">
            <v/>
          </cell>
        </row>
        <row r="5882">
          <cell r="H5882" t="str">
            <v/>
          </cell>
        </row>
        <row r="5883">
          <cell r="H5883" t="str">
            <v/>
          </cell>
        </row>
        <row r="5884">
          <cell r="H5884" t="str">
            <v/>
          </cell>
        </row>
        <row r="5885">
          <cell r="H5885" t="str">
            <v/>
          </cell>
        </row>
        <row r="5886">
          <cell r="H5886" t="str">
            <v/>
          </cell>
        </row>
        <row r="5887">
          <cell r="H5887" t="str">
            <v/>
          </cell>
        </row>
        <row r="5888">
          <cell r="H5888" t="str">
            <v/>
          </cell>
        </row>
        <row r="5889">
          <cell r="H5889" t="str">
            <v/>
          </cell>
        </row>
        <row r="5890">
          <cell r="H5890" t="str">
            <v/>
          </cell>
        </row>
        <row r="5891">
          <cell r="H5891" t="str">
            <v/>
          </cell>
        </row>
        <row r="5892">
          <cell r="H5892" t="str">
            <v/>
          </cell>
        </row>
        <row r="5893">
          <cell r="H5893" t="str">
            <v/>
          </cell>
        </row>
        <row r="5894">
          <cell r="H5894" t="str">
            <v/>
          </cell>
        </row>
        <row r="5895">
          <cell r="H5895" t="str">
            <v/>
          </cell>
        </row>
        <row r="5896">
          <cell r="H5896" t="str">
            <v/>
          </cell>
        </row>
        <row r="5897">
          <cell r="H5897" t="str">
            <v/>
          </cell>
        </row>
        <row r="5898">
          <cell r="H5898" t="str">
            <v/>
          </cell>
        </row>
        <row r="5899">
          <cell r="H5899" t="str">
            <v/>
          </cell>
        </row>
        <row r="5900">
          <cell r="H5900" t="str">
            <v/>
          </cell>
        </row>
        <row r="5901">
          <cell r="H5901" t="str">
            <v/>
          </cell>
        </row>
        <row r="5902">
          <cell r="H5902" t="str">
            <v/>
          </cell>
        </row>
        <row r="5903">
          <cell r="H5903" t="str">
            <v/>
          </cell>
        </row>
        <row r="5904">
          <cell r="H5904" t="str">
            <v/>
          </cell>
        </row>
        <row r="5905">
          <cell r="H5905" t="str">
            <v/>
          </cell>
        </row>
        <row r="5906">
          <cell r="H5906" t="str">
            <v/>
          </cell>
        </row>
        <row r="5907">
          <cell r="H5907" t="str">
            <v/>
          </cell>
        </row>
        <row r="5908">
          <cell r="H5908" t="str">
            <v/>
          </cell>
        </row>
        <row r="5909">
          <cell r="H5909" t="str">
            <v/>
          </cell>
        </row>
        <row r="5910">
          <cell r="H5910" t="str">
            <v/>
          </cell>
        </row>
        <row r="5911">
          <cell r="H5911" t="str">
            <v/>
          </cell>
        </row>
        <row r="5912">
          <cell r="H5912" t="str">
            <v/>
          </cell>
        </row>
        <row r="5913">
          <cell r="H5913" t="str">
            <v/>
          </cell>
        </row>
        <row r="5914">
          <cell r="H5914" t="str">
            <v/>
          </cell>
        </row>
        <row r="5915">
          <cell r="H5915" t="str">
            <v/>
          </cell>
        </row>
        <row r="5916">
          <cell r="H5916" t="str">
            <v/>
          </cell>
        </row>
        <row r="5917">
          <cell r="H5917" t="str">
            <v/>
          </cell>
        </row>
        <row r="5918">
          <cell r="H5918" t="str">
            <v/>
          </cell>
        </row>
        <row r="5919">
          <cell r="H5919" t="str">
            <v/>
          </cell>
        </row>
        <row r="5920">
          <cell r="H5920" t="str">
            <v/>
          </cell>
        </row>
        <row r="5921">
          <cell r="H5921" t="str">
            <v/>
          </cell>
        </row>
        <row r="5922">
          <cell r="H5922" t="str">
            <v/>
          </cell>
        </row>
        <row r="5923">
          <cell r="H5923" t="str">
            <v/>
          </cell>
        </row>
        <row r="5924">
          <cell r="H5924" t="str">
            <v/>
          </cell>
        </row>
        <row r="5925">
          <cell r="H5925" t="str">
            <v/>
          </cell>
        </row>
        <row r="5926">
          <cell r="H5926" t="str">
            <v/>
          </cell>
        </row>
        <row r="5927">
          <cell r="H5927" t="str">
            <v/>
          </cell>
        </row>
        <row r="5928">
          <cell r="H5928" t="str">
            <v/>
          </cell>
        </row>
        <row r="5929">
          <cell r="H5929" t="str">
            <v/>
          </cell>
        </row>
        <row r="5930">
          <cell r="H5930" t="str">
            <v/>
          </cell>
        </row>
        <row r="5931">
          <cell r="H5931" t="str">
            <v/>
          </cell>
        </row>
        <row r="5932">
          <cell r="H5932" t="str">
            <v/>
          </cell>
        </row>
        <row r="5933">
          <cell r="H5933" t="str">
            <v/>
          </cell>
        </row>
        <row r="5934">
          <cell r="H5934" t="str">
            <v/>
          </cell>
        </row>
        <row r="5935">
          <cell r="H5935" t="str">
            <v/>
          </cell>
        </row>
        <row r="5936">
          <cell r="H5936" t="str">
            <v/>
          </cell>
        </row>
        <row r="5937">
          <cell r="H5937" t="str">
            <v/>
          </cell>
        </row>
        <row r="5938">
          <cell r="H5938" t="str">
            <v/>
          </cell>
        </row>
        <row r="5939">
          <cell r="H5939" t="str">
            <v/>
          </cell>
        </row>
        <row r="5940">
          <cell r="H5940" t="str">
            <v/>
          </cell>
        </row>
        <row r="5941">
          <cell r="H5941" t="str">
            <v/>
          </cell>
        </row>
        <row r="5942">
          <cell r="H5942" t="str">
            <v/>
          </cell>
        </row>
        <row r="5943">
          <cell r="H5943" t="str">
            <v/>
          </cell>
        </row>
        <row r="5944">
          <cell r="H5944" t="str">
            <v/>
          </cell>
        </row>
        <row r="5945">
          <cell r="H5945" t="str">
            <v/>
          </cell>
        </row>
        <row r="5946">
          <cell r="H5946" t="str">
            <v/>
          </cell>
        </row>
        <row r="5947">
          <cell r="H5947" t="str">
            <v/>
          </cell>
        </row>
        <row r="5948">
          <cell r="H5948" t="str">
            <v/>
          </cell>
        </row>
        <row r="5949">
          <cell r="H5949" t="str">
            <v/>
          </cell>
        </row>
        <row r="5950">
          <cell r="H5950" t="str">
            <v/>
          </cell>
        </row>
        <row r="5951">
          <cell r="H5951" t="str">
            <v/>
          </cell>
        </row>
        <row r="5952">
          <cell r="H5952" t="str">
            <v/>
          </cell>
        </row>
        <row r="5953">
          <cell r="H5953" t="str">
            <v/>
          </cell>
        </row>
        <row r="5954">
          <cell r="H5954" t="str">
            <v/>
          </cell>
        </row>
        <row r="5955">
          <cell r="H5955" t="str">
            <v/>
          </cell>
        </row>
        <row r="5956">
          <cell r="H5956" t="str">
            <v/>
          </cell>
        </row>
        <row r="5957">
          <cell r="H5957" t="str">
            <v/>
          </cell>
        </row>
        <row r="5958">
          <cell r="H5958" t="str">
            <v/>
          </cell>
        </row>
        <row r="5959">
          <cell r="H5959" t="str">
            <v/>
          </cell>
        </row>
        <row r="5960">
          <cell r="H5960" t="str">
            <v/>
          </cell>
        </row>
        <row r="5961">
          <cell r="H5961" t="str">
            <v/>
          </cell>
        </row>
        <row r="5962">
          <cell r="H5962" t="str">
            <v/>
          </cell>
        </row>
        <row r="5963">
          <cell r="H5963" t="str">
            <v/>
          </cell>
        </row>
        <row r="5964">
          <cell r="H5964" t="str">
            <v/>
          </cell>
        </row>
        <row r="5965">
          <cell r="H5965" t="str">
            <v/>
          </cell>
        </row>
        <row r="5966">
          <cell r="H5966" t="str">
            <v/>
          </cell>
        </row>
        <row r="5967">
          <cell r="H5967" t="str">
            <v/>
          </cell>
        </row>
        <row r="5968">
          <cell r="H5968" t="str">
            <v/>
          </cell>
        </row>
        <row r="5969">
          <cell r="H5969" t="str">
            <v/>
          </cell>
        </row>
        <row r="5970">
          <cell r="H5970" t="str">
            <v/>
          </cell>
        </row>
        <row r="5971">
          <cell r="H5971" t="str">
            <v/>
          </cell>
        </row>
        <row r="5972">
          <cell r="H5972" t="str">
            <v/>
          </cell>
        </row>
        <row r="5973">
          <cell r="H5973" t="str">
            <v/>
          </cell>
        </row>
        <row r="5974">
          <cell r="H5974" t="str">
            <v/>
          </cell>
        </row>
        <row r="5975">
          <cell r="H5975" t="str">
            <v/>
          </cell>
        </row>
        <row r="5976">
          <cell r="H5976" t="str">
            <v/>
          </cell>
        </row>
        <row r="5977">
          <cell r="H5977" t="str">
            <v/>
          </cell>
        </row>
        <row r="5978">
          <cell r="H5978" t="str">
            <v/>
          </cell>
        </row>
        <row r="5979">
          <cell r="H5979" t="str">
            <v/>
          </cell>
        </row>
        <row r="5980">
          <cell r="H5980" t="str">
            <v/>
          </cell>
        </row>
        <row r="5981">
          <cell r="H5981" t="str">
            <v/>
          </cell>
        </row>
        <row r="5982">
          <cell r="H5982" t="str">
            <v/>
          </cell>
        </row>
        <row r="5983">
          <cell r="H5983" t="str">
            <v/>
          </cell>
        </row>
        <row r="5984">
          <cell r="H5984" t="str">
            <v/>
          </cell>
        </row>
        <row r="5985">
          <cell r="H5985" t="str">
            <v/>
          </cell>
        </row>
        <row r="5986">
          <cell r="H5986" t="str">
            <v/>
          </cell>
        </row>
        <row r="5987">
          <cell r="H5987" t="str">
            <v/>
          </cell>
        </row>
        <row r="5988">
          <cell r="H5988" t="str">
            <v/>
          </cell>
        </row>
        <row r="5989">
          <cell r="H5989" t="str">
            <v/>
          </cell>
        </row>
        <row r="5990">
          <cell r="H5990" t="str">
            <v/>
          </cell>
        </row>
        <row r="5991">
          <cell r="H5991" t="str">
            <v/>
          </cell>
        </row>
        <row r="5992">
          <cell r="H5992" t="str">
            <v/>
          </cell>
        </row>
        <row r="5993">
          <cell r="H5993" t="str">
            <v/>
          </cell>
        </row>
        <row r="5994">
          <cell r="H5994" t="str">
            <v/>
          </cell>
        </row>
        <row r="5995">
          <cell r="H5995" t="str">
            <v/>
          </cell>
        </row>
        <row r="5996">
          <cell r="H5996" t="str">
            <v/>
          </cell>
        </row>
        <row r="5997">
          <cell r="H5997" t="str">
            <v/>
          </cell>
        </row>
        <row r="5998">
          <cell r="H5998" t="str">
            <v/>
          </cell>
        </row>
        <row r="5999">
          <cell r="H5999" t="str">
            <v/>
          </cell>
        </row>
        <row r="6000">
          <cell r="H6000" t="str">
            <v/>
          </cell>
        </row>
        <row r="6001">
          <cell r="H6001" t="str">
            <v/>
          </cell>
        </row>
        <row r="6002">
          <cell r="H6002" t="str">
            <v/>
          </cell>
        </row>
        <row r="6003">
          <cell r="H6003" t="str">
            <v/>
          </cell>
        </row>
        <row r="6004">
          <cell r="H6004" t="str">
            <v/>
          </cell>
        </row>
        <row r="6005">
          <cell r="H6005" t="str">
            <v/>
          </cell>
        </row>
        <row r="6006">
          <cell r="H6006" t="str">
            <v/>
          </cell>
        </row>
        <row r="6007">
          <cell r="H6007" t="str">
            <v/>
          </cell>
        </row>
        <row r="6008">
          <cell r="H6008" t="str">
            <v/>
          </cell>
        </row>
        <row r="6009">
          <cell r="H6009" t="str">
            <v/>
          </cell>
        </row>
        <row r="6010">
          <cell r="H6010" t="str">
            <v/>
          </cell>
        </row>
        <row r="6011">
          <cell r="H6011" t="str">
            <v/>
          </cell>
        </row>
        <row r="6012">
          <cell r="H6012" t="str">
            <v/>
          </cell>
        </row>
        <row r="6013">
          <cell r="H6013" t="str">
            <v/>
          </cell>
        </row>
        <row r="6014">
          <cell r="H6014" t="str">
            <v/>
          </cell>
        </row>
        <row r="6015">
          <cell r="H6015" t="str">
            <v/>
          </cell>
        </row>
        <row r="6016">
          <cell r="H6016" t="str">
            <v/>
          </cell>
        </row>
        <row r="6017">
          <cell r="H6017" t="str">
            <v/>
          </cell>
        </row>
        <row r="6018">
          <cell r="H6018" t="str">
            <v/>
          </cell>
        </row>
        <row r="6019">
          <cell r="H6019" t="str">
            <v/>
          </cell>
        </row>
        <row r="6020">
          <cell r="H6020" t="str">
            <v/>
          </cell>
        </row>
        <row r="6021">
          <cell r="H6021" t="str">
            <v/>
          </cell>
        </row>
        <row r="6022">
          <cell r="H6022" t="str">
            <v/>
          </cell>
        </row>
        <row r="6023">
          <cell r="H6023" t="str">
            <v/>
          </cell>
        </row>
        <row r="6024">
          <cell r="H6024" t="str">
            <v/>
          </cell>
        </row>
        <row r="6025">
          <cell r="H6025" t="str">
            <v/>
          </cell>
        </row>
        <row r="6026">
          <cell r="H6026" t="str">
            <v/>
          </cell>
        </row>
        <row r="6027">
          <cell r="H6027" t="str">
            <v/>
          </cell>
        </row>
        <row r="6028">
          <cell r="H6028" t="str">
            <v/>
          </cell>
        </row>
        <row r="6029">
          <cell r="H6029" t="str">
            <v/>
          </cell>
        </row>
        <row r="6030">
          <cell r="H6030" t="str">
            <v/>
          </cell>
        </row>
        <row r="6031">
          <cell r="H6031" t="str">
            <v/>
          </cell>
        </row>
        <row r="6032">
          <cell r="H6032" t="str">
            <v/>
          </cell>
        </row>
        <row r="6033">
          <cell r="H6033" t="str">
            <v/>
          </cell>
        </row>
        <row r="6034">
          <cell r="H6034" t="str">
            <v/>
          </cell>
        </row>
        <row r="6035">
          <cell r="H6035" t="str">
            <v/>
          </cell>
        </row>
        <row r="6036">
          <cell r="H6036" t="str">
            <v/>
          </cell>
        </row>
        <row r="6037">
          <cell r="H6037" t="str">
            <v/>
          </cell>
        </row>
        <row r="6038">
          <cell r="H6038" t="str">
            <v/>
          </cell>
        </row>
        <row r="6039">
          <cell r="H6039" t="str">
            <v/>
          </cell>
        </row>
        <row r="6040">
          <cell r="H6040" t="str">
            <v/>
          </cell>
        </row>
        <row r="6041">
          <cell r="H6041" t="str">
            <v/>
          </cell>
        </row>
        <row r="6042">
          <cell r="H6042" t="str">
            <v/>
          </cell>
        </row>
        <row r="6043">
          <cell r="H6043" t="str">
            <v/>
          </cell>
        </row>
        <row r="6044">
          <cell r="H6044" t="str">
            <v/>
          </cell>
        </row>
        <row r="6045">
          <cell r="H6045" t="str">
            <v/>
          </cell>
        </row>
        <row r="6046">
          <cell r="H6046" t="str">
            <v/>
          </cell>
        </row>
        <row r="6047">
          <cell r="H6047" t="str">
            <v/>
          </cell>
        </row>
        <row r="6048">
          <cell r="H6048" t="str">
            <v/>
          </cell>
        </row>
        <row r="6049">
          <cell r="H6049" t="str">
            <v/>
          </cell>
        </row>
        <row r="6050">
          <cell r="H6050" t="str">
            <v/>
          </cell>
        </row>
        <row r="6051">
          <cell r="H6051" t="str">
            <v/>
          </cell>
        </row>
        <row r="6052">
          <cell r="H6052" t="str">
            <v/>
          </cell>
        </row>
        <row r="6053">
          <cell r="H6053" t="str">
            <v/>
          </cell>
        </row>
        <row r="6054">
          <cell r="H6054" t="str">
            <v/>
          </cell>
        </row>
        <row r="6055">
          <cell r="H6055" t="str">
            <v/>
          </cell>
        </row>
        <row r="6056">
          <cell r="H6056" t="str">
            <v/>
          </cell>
        </row>
        <row r="6057">
          <cell r="H6057" t="str">
            <v/>
          </cell>
        </row>
        <row r="6058">
          <cell r="H6058" t="str">
            <v/>
          </cell>
        </row>
        <row r="6059">
          <cell r="H6059" t="str">
            <v/>
          </cell>
        </row>
        <row r="6060">
          <cell r="H6060" t="str">
            <v/>
          </cell>
        </row>
        <row r="6061">
          <cell r="H6061" t="str">
            <v/>
          </cell>
        </row>
        <row r="6062">
          <cell r="H6062" t="str">
            <v/>
          </cell>
        </row>
        <row r="6063">
          <cell r="H6063" t="str">
            <v/>
          </cell>
        </row>
        <row r="6064">
          <cell r="H6064" t="str">
            <v/>
          </cell>
        </row>
        <row r="6065">
          <cell r="H6065" t="str">
            <v/>
          </cell>
        </row>
        <row r="6066">
          <cell r="H6066" t="str">
            <v/>
          </cell>
        </row>
        <row r="6067">
          <cell r="H6067" t="str">
            <v/>
          </cell>
        </row>
        <row r="6068">
          <cell r="H6068" t="str">
            <v/>
          </cell>
        </row>
        <row r="6069">
          <cell r="H6069" t="str">
            <v/>
          </cell>
        </row>
        <row r="6070">
          <cell r="H6070" t="str">
            <v/>
          </cell>
        </row>
        <row r="6071">
          <cell r="H6071" t="str">
            <v/>
          </cell>
        </row>
        <row r="6072">
          <cell r="H6072" t="str">
            <v/>
          </cell>
        </row>
        <row r="6073">
          <cell r="H6073" t="str">
            <v/>
          </cell>
        </row>
        <row r="6074">
          <cell r="H6074" t="str">
            <v/>
          </cell>
        </row>
        <row r="6075">
          <cell r="H6075" t="str">
            <v/>
          </cell>
        </row>
        <row r="6076">
          <cell r="H6076" t="str">
            <v/>
          </cell>
        </row>
        <row r="6077">
          <cell r="H6077" t="str">
            <v/>
          </cell>
        </row>
        <row r="6078">
          <cell r="H6078" t="str">
            <v/>
          </cell>
        </row>
        <row r="6079">
          <cell r="H6079" t="str">
            <v/>
          </cell>
        </row>
        <row r="6080">
          <cell r="H6080" t="str">
            <v/>
          </cell>
        </row>
        <row r="6081">
          <cell r="H6081" t="str">
            <v/>
          </cell>
        </row>
        <row r="6082">
          <cell r="H6082" t="str">
            <v/>
          </cell>
        </row>
        <row r="6083">
          <cell r="H6083" t="str">
            <v/>
          </cell>
        </row>
        <row r="6084">
          <cell r="H6084" t="str">
            <v/>
          </cell>
        </row>
        <row r="6085">
          <cell r="H6085" t="str">
            <v/>
          </cell>
        </row>
        <row r="6086">
          <cell r="H6086" t="str">
            <v/>
          </cell>
        </row>
        <row r="6087">
          <cell r="H6087" t="str">
            <v/>
          </cell>
        </row>
        <row r="6088">
          <cell r="H6088" t="str">
            <v/>
          </cell>
        </row>
        <row r="6089">
          <cell r="H6089" t="str">
            <v/>
          </cell>
        </row>
        <row r="6090">
          <cell r="H6090" t="str">
            <v/>
          </cell>
        </row>
        <row r="6091">
          <cell r="H6091" t="str">
            <v/>
          </cell>
        </row>
        <row r="6092">
          <cell r="H6092" t="str">
            <v/>
          </cell>
        </row>
        <row r="6093">
          <cell r="H6093" t="str">
            <v/>
          </cell>
        </row>
        <row r="6094">
          <cell r="H6094" t="str">
            <v/>
          </cell>
        </row>
        <row r="6095">
          <cell r="H6095" t="str">
            <v/>
          </cell>
        </row>
        <row r="6096">
          <cell r="H6096" t="str">
            <v/>
          </cell>
        </row>
        <row r="6097">
          <cell r="H6097" t="str">
            <v/>
          </cell>
        </row>
        <row r="6098">
          <cell r="H6098" t="str">
            <v/>
          </cell>
        </row>
        <row r="6099">
          <cell r="H6099" t="str">
            <v/>
          </cell>
        </row>
        <row r="6100">
          <cell r="H6100" t="str">
            <v/>
          </cell>
        </row>
        <row r="6101">
          <cell r="H6101" t="str">
            <v/>
          </cell>
        </row>
        <row r="6102">
          <cell r="H6102" t="str">
            <v/>
          </cell>
        </row>
        <row r="6103">
          <cell r="H6103" t="str">
            <v/>
          </cell>
        </row>
        <row r="6104">
          <cell r="H6104" t="str">
            <v/>
          </cell>
        </row>
        <row r="6105">
          <cell r="H6105" t="str">
            <v/>
          </cell>
        </row>
        <row r="6106">
          <cell r="H6106" t="str">
            <v/>
          </cell>
        </row>
        <row r="6107">
          <cell r="H6107" t="str">
            <v/>
          </cell>
        </row>
        <row r="6108">
          <cell r="H6108" t="str">
            <v/>
          </cell>
        </row>
        <row r="6109">
          <cell r="H6109" t="str">
            <v/>
          </cell>
        </row>
        <row r="6110">
          <cell r="H6110" t="str">
            <v/>
          </cell>
        </row>
        <row r="6111">
          <cell r="H6111" t="str">
            <v/>
          </cell>
        </row>
        <row r="6112">
          <cell r="H6112" t="str">
            <v/>
          </cell>
        </row>
        <row r="6113">
          <cell r="H6113" t="str">
            <v/>
          </cell>
        </row>
        <row r="6114">
          <cell r="H6114" t="str">
            <v/>
          </cell>
        </row>
        <row r="6115">
          <cell r="H6115" t="str">
            <v/>
          </cell>
        </row>
        <row r="6116">
          <cell r="H6116" t="str">
            <v/>
          </cell>
        </row>
        <row r="6117">
          <cell r="H6117" t="str">
            <v/>
          </cell>
        </row>
        <row r="6118">
          <cell r="H6118" t="str">
            <v/>
          </cell>
        </row>
        <row r="6119">
          <cell r="H6119" t="str">
            <v/>
          </cell>
        </row>
        <row r="6120">
          <cell r="H6120" t="str">
            <v/>
          </cell>
        </row>
        <row r="6121">
          <cell r="H6121" t="str">
            <v/>
          </cell>
        </row>
        <row r="6122">
          <cell r="H6122" t="str">
            <v/>
          </cell>
        </row>
        <row r="6123">
          <cell r="H6123" t="str">
            <v/>
          </cell>
        </row>
        <row r="6124">
          <cell r="H6124" t="str">
            <v/>
          </cell>
        </row>
        <row r="6125">
          <cell r="H6125" t="str">
            <v/>
          </cell>
        </row>
        <row r="6126">
          <cell r="H6126" t="str">
            <v/>
          </cell>
        </row>
        <row r="6127">
          <cell r="H6127" t="str">
            <v/>
          </cell>
        </row>
        <row r="6128">
          <cell r="H6128" t="str">
            <v/>
          </cell>
        </row>
        <row r="6129">
          <cell r="H6129" t="str">
            <v/>
          </cell>
        </row>
        <row r="6130">
          <cell r="H6130" t="str">
            <v/>
          </cell>
        </row>
        <row r="6131">
          <cell r="H6131" t="str">
            <v/>
          </cell>
        </row>
        <row r="6132">
          <cell r="H6132" t="str">
            <v/>
          </cell>
        </row>
        <row r="6133">
          <cell r="H6133" t="str">
            <v/>
          </cell>
        </row>
        <row r="6134">
          <cell r="H6134" t="str">
            <v/>
          </cell>
        </row>
        <row r="6135">
          <cell r="H6135" t="str">
            <v/>
          </cell>
        </row>
        <row r="6136">
          <cell r="H6136" t="str">
            <v/>
          </cell>
        </row>
        <row r="6137">
          <cell r="H6137" t="str">
            <v/>
          </cell>
        </row>
        <row r="6138">
          <cell r="H6138" t="str">
            <v/>
          </cell>
        </row>
        <row r="6139">
          <cell r="H6139" t="str">
            <v/>
          </cell>
        </row>
        <row r="6140">
          <cell r="H6140" t="str">
            <v/>
          </cell>
        </row>
        <row r="6141">
          <cell r="H6141" t="str">
            <v/>
          </cell>
        </row>
        <row r="6142">
          <cell r="H6142" t="str">
            <v/>
          </cell>
        </row>
        <row r="6143">
          <cell r="H6143" t="str">
            <v/>
          </cell>
        </row>
        <row r="6144">
          <cell r="H6144" t="str">
            <v/>
          </cell>
        </row>
        <row r="6145">
          <cell r="H6145" t="str">
            <v/>
          </cell>
        </row>
        <row r="6146">
          <cell r="H6146" t="str">
            <v/>
          </cell>
        </row>
        <row r="6147">
          <cell r="H6147" t="str">
            <v/>
          </cell>
        </row>
        <row r="6148">
          <cell r="H6148" t="str">
            <v/>
          </cell>
        </row>
        <row r="6149">
          <cell r="H6149" t="str">
            <v/>
          </cell>
        </row>
        <row r="6150">
          <cell r="H6150" t="str">
            <v/>
          </cell>
        </row>
        <row r="6151">
          <cell r="H6151" t="str">
            <v/>
          </cell>
        </row>
        <row r="6152">
          <cell r="H6152" t="str">
            <v/>
          </cell>
        </row>
        <row r="6153">
          <cell r="H6153" t="str">
            <v/>
          </cell>
        </row>
        <row r="6154">
          <cell r="H6154" t="str">
            <v/>
          </cell>
        </row>
        <row r="6155">
          <cell r="H6155" t="str">
            <v/>
          </cell>
        </row>
        <row r="6156">
          <cell r="H6156" t="str">
            <v/>
          </cell>
        </row>
        <row r="6157">
          <cell r="H6157" t="str">
            <v/>
          </cell>
        </row>
        <row r="6158">
          <cell r="H6158" t="str">
            <v/>
          </cell>
        </row>
        <row r="6159">
          <cell r="H6159" t="str">
            <v/>
          </cell>
        </row>
        <row r="6160">
          <cell r="H6160" t="str">
            <v/>
          </cell>
        </row>
        <row r="6161">
          <cell r="H6161" t="str">
            <v/>
          </cell>
        </row>
        <row r="6162">
          <cell r="H6162" t="str">
            <v/>
          </cell>
        </row>
        <row r="6163">
          <cell r="H6163" t="str">
            <v/>
          </cell>
        </row>
        <row r="6164">
          <cell r="H6164" t="str">
            <v/>
          </cell>
        </row>
        <row r="6165">
          <cell r="H6165" t="str">
            <v/>
          </cell>
        </row>
        <row r="6166">
          <cell r="H6166" t="str">
            <v/>
          </cell>
        </row>
        <row r="6167">
          <cell r="H6167" t="str">
            <v/>
          </cell>
        </row>
        <row r="6168">
          <cell r="H6168" t="str">
            <v/>
          </cell>
        </row>
        <row r="6169">
          <cell r="H6169" t="str">
            <v/>
          </cell>
        </row>
        <row r="6170">
          <cell r="H6170" t="str">
            <v/>
          </cell>
        </row>
        <row r="6171">
          <cell r="H6171" t="str">
            <v/>
          </cell>
        </row>
        <row r="6172">
          <cell r="H6172" t="str">
            <v/>
          </cell>
        </row>
        <row r="6173">
          <cell r="H6173" t="str">
            <v/>
          </cell>
        </row>
        <row r="6174">
          <cell r="H6174" t="str">
            <v/>
          </cell>
        </row>
        <row r="6175">
          <cell r="H6175" t="str">
            <v/>
          </cell>
        </row>
        <row r="6176">
          <cell r="H6176" t="str">
            <v/>
          </cell>
        </row>
        <row r="6177">
          <cell r="H6177" t="str">
            <v/>
          </cell>
        </row>
        <row r="6178">
          <cell r="H6178" t="str">
            <v/>
          </cell>
        </row>
        <row r="6179">
          <cell r="H6179" t="str">
            <v/>
          </cell>
        </row>
        <row r="6180">
          <cell r="H6180" t="str">
            <v/>
          </cell>
        </row>
        <row r="6181">
          <cell r="H6181" t="str">
            <v/>
          </cell>
        </row>
        <row r="6182">
          <cell r="H6182" t="str">
            <v/>
          </cell>
        </row>
        <row r="6183">
          <cell r="H6183" t="str">
            <v/>
          </cell>
        </row>
        <row r="6184">
          <cell r="H6184" t="str">
            <v/>
          </cell>
        </row>
        <row r="6185">
          <cell r="H6185" t="str">
            <v/>
          </cell>
        </row>
        <row r="6186">
          <cell r="H6186" t="str">
            <v/>
          </cell>
        </row>
        <row r="6187">
          <cell r="H6187" t="str">
            <v/>
          </cell>
        </row>
        <row r="6188">
          <cell r="H6188" t="str">
            <v/>
          </cell>
        </row>
        <row r="6189">
          <cell r="H6189" t="str">
            <v/>
          </cell>
        </row>
        <row r="6190">
          <cell r="H6190" t="str">
            <v/>
          </cell>
        </row>
        <row r="6191">
          <cell r="H6191" t="str">
            <v/>
          </cell>
        </row>
        <row r="6192">
          <cell r="H6192" t="str">
            <v/>
          </cell>
        </row>
        <row r="6193">
          <cell r="H6193" t="str">
            <v/>
          </cell>
        </row>
        <row r="6194">
          <cell r="H6194" t="str">
            <v/>
          </cell>
        </row>
        <row r="6195">
          <cell r="H6195" t="str">
            <v/>
          </cell>
        </row>
        <row r="6196">
          <cell r="H6196" t="str">
            <v/>
          </cell>
        </row>
        <row r="6197">
          <cell r="H6197" t="str">
            <v/>
          </cell>
        </row>
        <row r="6198">
          <cell r="H6198" t="str">
            <v/>
          </cell>
        </row>
        <row r="6199">
          <cell r="H6199" t="str">
            <v/>
          </cell>
        </row>
        <row r="6200">
          <cell r="H6200" t="str">
            <v/>
          </cell>
        </row>
        <row r="6201">
          <cell r="H6201" t="str">
            <v/>
          </cell>
        </row>
        <row r="6202">
          <cell r="H6202" t="str">
            <v/>
          </cell>
        </row>
        <row r="6203">
          <cell r="H6203" t="str">
            <v/>
          </cell>
        </row>
        <row r="6204">
          <cell r="H6204" t="str">
            <v/>
          </cell>
        </row>
        <row r="6205">
          <cell r="H6205" t="str">
            <v/>
          </cell>
        </row>
        <row r="6206">
          <cell r="H6206" t="str">
            <v/>
          </cell>
        </row>
        <row r="6207">
          <cell r="H6207" t="str">
            <v/>
          </cell>
        </row>
        <row r="6208">
          <cell r="H6208" t="str">
            <v/>
          </cell>
        </row>
        <row r="6209">
          <cell r="H6209" t="str">
            <v/>
          </cell>
        </row>
        <row r="6210">
          <cell r="H6210" t="str">
            <v/>
          </cell>
        </row>
        <row r="6211">
          <cell r="H6211" t="str">
            <v/>
          </cell>
        </row>
        <row r="6212">
          <cell r="H6212" t="str">
            <v/>
          </cell>
        </row>
        <row r="6213">
          <cell r="H6213" t="str">
            <v/>
          </cell>
        </row>
        <row r="6214">
          <cell r="H6214" t="str">
            <v/>
          </cell>
        </row>
        <row r="6215">
          <cell r="H6215" t="str">
            <v/>
          </cell>
        </row>
        <row r="6216">
          <cell r="H6216" t="str">
            <v/>
          </cell>
        </row>
        <row r="6217">
          <cell r="H6217" t="str">
            <v/>
          </cell>
        </row>
        <row r="6218">
          <cell r="H6218" t="str">
            <v/>
          </cell>
        </row>
        <row r="6219">
          <cell r="H6219" t="str">
            <v/>
          </cell>
        </row>
        <row r="6220">
          <cell r="H6220" t="str">
            <v/>
          </cell>
        </row>
        <row r="6221">
          <cell r="H6221" t="str">
            <v/>
          </cell>
        </row>
        <row r="6222">
          <cell r="H6222" t="str">
            <v/>
          </cell>
        </row>
        <row r="6223">
          <cell r="H6223" t="str">
            <v/>
          </cell>
        </row>
        <row r="6224">
          <cell r="H6224" t="str">
            <v/>
          </cell>
        </row>
        <row r="6225">
          <cell r="H6225" t="str">
            <v/>
          </cell>
        </row>
        <row r="6226">
          <cell r="H6226" t="str">
            <v/>
          </cell>
        </row>
        <row r="6227">
          <cell r="H6227" t="str">
            <v/>
          </cell>
        </row>
        <row r="6228">
          <cell r="H6228" t="str">
            <v/>
          </cell>
        </row>
        <row r="6229">
          <cell r="H6229" t="str">
            <v/>
          </cell>
        </row>
        <row r="6230">
          <cell r="H6230" t="str">
            <v/>
          </cell>
        </row>
        <row r="6231">
          <cell r="H6231" t="str">
            <v/>
          </cell>
        </row>
        <row r="6232">
          <cell r="H6232" t="str">
            <v/>
          </cell>
        </row>
        <row r="6233">
          <cell r="H6233" t="str">
            <v/>
          </cell>
        </row>
        <row r="6234">
          <cell r="H6234" t="str">
            <v/>
          </cell>
        </row>
        <row r="6235">
          <cell r="H6235" t="str">
            <v/>
          </cell>
        </row>
        <row r="6236">
          <cell r="H6236" t="str">
            <v/>
          </cell>
        </row>
        <row r="6237">
          <cell r="H6237" t="str">
            <v/>
          </cell>
        </row>
        <row r="6238">
          <cell r="H6238" t="str">
            <v/>
          </cell>
        </row>
        <row r="6239">
          <cell r="H6239" t="str">
            <v/>
          </cell>
        </row>
        <row r="6240">
          <cell r="H6240" t="str">
            <v/>
          </cell>
        </row>
        <row r="6241">
          <cell r="H6241" t="str">
            <v/>
          </cell>
        </row>
        <row r="6242">
          <cell r="H6242" t="str">
            <v/>
          </cell>
        </row>
        <row r="6243">
          <cell r="H6243" t="str">
            <v/>
          </cell>
        </row>
        <row r="6244">
          <cell r="H6244" t="str">
            <v/>
          </cell>
        </row>
        <row r="6245">
          <cell r="H6245" t="str">
            <v/>
          </cell>
        </row>
        <row r="6246">
          <cell r="H6246" t="str">
            <v/>
          </cell>
        </row>
        <row r="6247">
          <cell r="H6247" t="str">
            <v/>
          </cell>
        </row>
        <row r="6248">
          <cell r="H6248" t="str">
            <v/>
          </cell>
        </row>
        <row r="6249">
          <cell r="H6249" t="str">
            <v/>
          </cell>
        </row>
        <row r="6250">
          <cell r="H6250" t="str">
            <v/>
          </cell>
        </row>
        <row r="6251">
          <cell r="H6251" t="str">
            <v/>
          </cell>
        </row>
        <row r="6252">
          <cell r="H6252" t="str">
            <v/>
          </cell>
        </row>
        <row r="6253">
          <cell r="H6253" t="str">
            <v/>
          </cell>
        </row>
        <row r="6254">
          <cell r="H6254" t="str">
            <v/>
          </cell>
        </row>
        <row r="6255">
          <cell r="H6255" t="str">
            <v/>
          </cell>
        </row>
        <row r="6256">
          <cell r="H6256" t="str">
            <v/>
          </cell>
        </row>
        <row r="6257">
          <cell r="H6257" t="str">
            <v/>
          </cell>
        </row>
        <row r="6258">
          <cell r="H6258" t="str">
            <v/>
          </cell>
        </row>
        <row r="6259">
          <cell r="H6259" t="str">
            <v/>
          </cell>
        </row>
        <row r="6260">
          <cell r="H6260" t="str">
            <v/>
          </cell>
        </row>
        <row r="6261">
          <cell r="H6261" t="str">
            <v/>
          </cell>
        </row>
        <row r="6262">
          <cell r="H6262" t="str">
            <v/>
          </cell>
        </row>
        <row r="6263">
          <cell r="H6263" t="str">
            <v/>
          </cell>
        </row>
        <row r="6264">
          <cell r="H6264" t="str">
            <v/>
          </cell>
        </row>
        <row r="6265">
          <cell r="H6265" t="str">
            <v/>
          </cell>
        </row>
        <row r="6266">
          <cell r="H6266" t="str">
            <v/>
          </cell>
        </row>
        <row r="6267">
          <cell r="H6267" t="str">
            <v/>
          </cell>
        </row>
        <row r="6268">
          <cell r="H6268" t="str">
            <v/>
          </cell>
        </row>
        <row r="6269">
          <cell r="H6269" t="str">
            <v/>
          </cell>
        </row>
        <row r="6270">
          <cell r="H6270" t="str">
            <v/>
          </cell>
        </row>
        <row r="6271">
          <cell r="H6271" t="str">
            <v/>
          </cell>
        </row>
        <row r="6272">
          <cell r="H6272" t="str">
            <v/>
          </cell>
        </row>
        <row r="6273">
          <cell r="H6273" t="str">
            <v/>
          </cell>
        </row>
        <row r="6274">
          <cell r="H6274" t="str">
            <v/>
          </cell>
        </row>
        <row r="6275">
          <cell r="H6275" t="str">
            <v/>
          </cell>
        </row>
        <row r="6276">
          <cell r="H6276" t="str">
            <v/>
          </cell>
        </row>
        <row r="6277">
          <cell r="H6277" t="str">
            <v/>
          </cell>
        </row>
        <row r="6278">
          <cell r="H6278" t="str">
            <v/>
          </cell>
        </row>
        <row r="6279">
          <cell r="H6279" t="str">
            <v/>
          </cell>
        </row>
        <row r="6280">
          <cell r="H6280" t="str">
            <v/>
          </cell>
        </row>
        <row r="6281">
          <cell r="H6281" t="str">
            <v/>
          </cell>
        </row>
        <row r="6282">
          <cell r="H6282" t="str">
            <v/>
          </cell>
        </row>
        <row r="6283">
          <cell r="H6283" t="str">
            <v/>
          </cell>
        </row>
        <row r="6284">
          <cell r="H6284" t="str">
            <v/>
          </cell>
        </row>
        <row r="6285">
          <cell r="H6285" t="str">
            <v/>
          </cell>
        </row>
        <row r="6286">
          <cell r="H6286" t="str">
            <v/>
          </cell>
        </row>
        <row r="6287">
          <cell r="H6287" t="str">
            <v/>
          </cell>
        </row>
        <row r="6288">
          <cell r="H6288" t="str">
            <v/>
          </cell>
        </row>
        <row r="6289">
          <cell r="H6289" t="str">
            <v/>
          </cell>
        </row>
        <row r="6290">
          <cell r="H6290" t="str">
            <v/>
          </cell>
        </row>
        <row r="6291">
          <cell r="H6291" t="str">
            <v/>
          </cell>
        </row>
        <row r="6292">
          <cell r="H6292" t="str">
            <v/>
          </cell>
        </row>
        <row r="6293">
          <cell r="H6293" t="str">
            <v/>
          </cell>
        </row>
        <row r="6294">
          <cell r="H6294" t="str">
            <v/>
          </cell>
        </row>
        <row r="6295">
          <cell r="H6295" t="str">
            <v/>
          </cell>
        </row>
        <row r="6296">
          <cell r="H6296" t="str">
            <v/>
          </cell>
        </row>
        <row r="6297">
          <cell r="H6297" t="str">
            <v/>
          </cell>
        </row>
        <row r="6298">
          <cell r="H6298" t="str">
            <v/>
          </cell>
        </row>
        <row r="6299">
          <cell r="H6299" t="str">
            <v/>
          </cell>
        </row>
        <row r="6300">
          <cell r="H6300" t="str">
            <v/>
          </cell>
        </row>
        <row r="6301">
          <cell r="H6301" t="str">
            <v/>
          </cell>
        </row>
        <row r="6302">
          <cell r="H6302" t="str">
            <v/>
          </cell>
        </row>
        <row r="6303">
          <cell r="H6303" t="str">
            <v/>
          </cell>
        </row>
        <row r="6304">
          <cell r="H6304" t="str">
            <v/>
          </cell>
        </row>
        <row r="6305">
          <cell r="H6305" t="str">
            <v/>
          </cell>
        </row>
        <row r="6306">
          <cell r="H6306" t="str">
            <v/>
          </cell>
        </row>
        <row r="6307">
          <cell r="H6307" t="str">
            <v/>
          </cell>
        </row>
        <row r="6308">
          <cell r="H6308" t="str">
            <v/>
          </cell>
        </row>
        <row r="6309">
          <cell r="H6309" t="str">
            <v/>
          </cell>
        </row>
        <row r="6310">
          <cell r="H6310" t="str">
            <v/>
          </cell>
        </row>
        <row r="6311">
          <cell r="H6311" t="str">
            <v/>
          </cell>
        </row>
        <row r="6312">
          <cell r="H6312" t="str">
            <v/>
          </cell>
        </row>
        <row r="6313">
          <cell r="H6313" t="str">
            <v/>
          </cell>
        </row>
        <row r="6314">
          <cell r="H6314" t="str">
            <v/>
          </cell>
        </row>
        <row r="6315">
          <cell r="H6315" t="str">
            <v/>
          </cell>
        </row>
        <row r="6316">
          <cell r="H6316" t="str">
            <v/>
          </cell>
        </row>
        <row r="6317">
          <cell r="H6317" t="str">
            <v/>
          </cell>
        </row>
        <row r="6318">
          <cell r="H6318" t="str">
            <v/>
          </cell>
        </row>
        <row r="6319">
          <cell r="H6319" t="str">
            <v/>
          </cell>
        </row>
        <row r="6320">
          <cell r="H6320" t="str">
            <v/>
          </cell>
        </row>
        <row r="6321">
          <cell r="H6321" t="str">
            <v/>
          </cell>
        </row>
        <row r="6322">
          <cell r="H6322" t="str">
            <v/>
          </cell>
        </row>
        <row r="6323">
          <cell r="H6323" t="str">
            <v/>
          </cell>
        </row>
        <row r="6324">
          <cell r="H6324" t="str">
            <v/>
          </cell>
        </row>
        <row r="6325">
          <cell r="H6325" t="str">
            <v/>
          </cell>
        </row>
        <row r="6326">
          <cell r="H6326" t="str">
            <v/>
          </cell>
        </row>
        <row r="6327">
          <cell r="H6327" t="str">
            <v/>
          </cell>
        </row>
        <row r="6328">
          <cell r="H6328" t="str">
            <v/>
          </cell>
        </row>
        <row r="6329">
          <cell r="H6329" t="str">
            <v/>
          </cell>
        </row>
        <row r="6330">
          <cell r="H6330" t="str">
            <v/>
          </cell>
        </row>
        <row r="6331">
          <cell r="H6331" t="str">
            <v/>
          </cell>
        </row>
        <row r="6332">
          <cell r="H6332" t="str">
            <v/>
          </cell>
        </row>
        <row r="6333">
          <cell r="H6333" t="str">
            <v/>
          </cell>
        </row>
        <row r="6334">
          <cell r="H6334" t="str">
            <v/>
          </cell>
        </row>
        <row r="6335">
          <cell r="H6335" t="str">
            <v/>
          </cell>
        </row>
        <row r="6336">
          <cell r="H6336" t="str">
            <v/>
          </cell>
        </row>
        <row r="6337">
          <cell r="H6337" t="str">
            <v/>
          </cell>
        </row>
        <row r="6338">
          <cell r="H6338" t="str">
            <v/>
          </cell>
        </row>
        <row r="6339">
          <cell r="H6339" t="str">
            <v/>
          </cell>
        </row>
        <row r="6340">
          <cell r="H6340" t="str">
            <v/>
          </cell>
        </row>
        <row r="6341">
          <cell r="H6341" t="str">
            <v/>
          </cell>
        </row>
        <row r="6342">
          <cell r="H6342" t="str">
            <v/>
          </cell>
        </row>
        <row r="6343">
          <cell r="H6343" t="str">
            <v/>
          </cell>
        </row>
        <row r="6344">
          <cell r="H6344" t="str">
            <v/>
          </cell>
        </row>
        <row r="6345">
          <cell r="H6345" t="str">
            <v/>
          </cell>
        </row>
        <row r="6346">
          <cell r="H6346" t="str">
            <v/>
          </cell>
        </row>
        <row r="6347">
          <cell r="H6347" t="str">
            <v/>
          </cell>
        </row>
        <row r="6348">
          <cell r="H6348" t="str">
            <v/>
          </cell>
        </row>
        <row r="6349">
          <cell r="H6349" t="str">
            <v/>
          </cell>
        </row>
        <row r="6350">
          <cell r="H6350" t="str">
            <v/>
          </cell>
        </row>
        <row r="6351">
          <cell r="H6351" t="str">
            <v/>
          </cell>
        </row>
        <row r="6352">
          <cell r="H6352" t="str">
            <v/>
          </cell>
        </row>
        <row r="6353">
          <cell r="H6353" t="str">
            <v/>
          </cell>
        </row>
        <row r="6354">
          <cell r="H6354" t="str">
            <v/>
          </cell>
        </row>
        <row r="6355">
          <cell r="H6355" t="str">
            <v/>
          </cell>
        </row>
        <row r="6356">
          <cell r="H6356" t="str">
            <v/>
          </cell>
        </row>
        <row r="6357">
          <cell r="H6357" t="str">
            <v/>
          </cell>
        </row>
        <row r="6358">
          <cell r="H6358" t="str">
            <v/>
          </cell>
        </row>
        <row r="6359">
          <cell r="H6359" t="str">
            <v/>
          </cell>
        </row>
        <row r="6360">
          <cell r="H6360" t="str">
            <v/>
          </cell>
        </row>
        <row r="6361">
          <cell r="H6361" t="str">
            <v/>
          </cell>
        </row>
        <row r="6362">
          <cell r="H6362" t="str">
            <v/>
          </cell>
        </row>
        <row r="6363">
          <cell r="H6363" t="str">
            <v/>
          </cell>
        </row>
        <row r="6364">
          <cell r="H6364" t="str">
            <v/>
          </cell>
        </row>
        <row r="6365">
          <cell r="H6365" t="str">
            <v/>
          </cell>
        </row>
        <row r="6366">
          <cell r="H6366" t="str">
            <v/>
          </cell>
        </row>
        <row r="6367">
          <cell r="H6367" t="str">
            <v/>
          </cell>
        </row>
        <row r="6368">
          <cell r="H6368" t="str">
            <v/>
          </cell>
        </row>
        <row r="6369">
          <cell r="H6369" t="str">
            <v/>
          </cell>
        </row>
        <row r="6370">
          <cell r="H6370" t="str">
            <v/>
          </cell>
        </row>
        <row r="6371">
          <cell r="H6371" t="str">
            <v/>
          </cell>
        </row>
        <row r="6372">
          <cell r="H6372" t="str">
            <v/>
          </cell>
        </row>
        <row r="6373">
          <cell r="H6373" t="str">
            <v/>
          </cell>
        </row>
        <row r="6374">
          <cell r="H6374" t="str">
            <v/>
          </cell>
        </row>
        <row r="6375">
          <cell r="H6375" t="str">
            <v/>
          </cell>
        </row>
        <row r="6376">
          <cell r="H6376" t="str">
            <v/>
          </cell>
        </row>
        <row r="6377">
          <cell r="H6377" t="str">
            <v/>
          </cell>
        </row>
        <row r="6378">
          <cell r="H6378" t="str">
            <v/>
          </cell>
        </row>
        <row r="6379">
          <cell r="H6379" t="str">
            <v/>
          </cell>
        </row>
        <row r="6380">
          <cell r="H6380" t="str">
            <v/>
          </cell>
        </row>
        <row r="6381">
          <cell r="H6381" t="str">
            <v/>
          </cell>
        </row>
        <row r="6382">
          <cell r="H6382" t="str">
            <v/>
          </cell>
        </row>
        <row r="6383">
          <cell r="H6383" t="str">
            <v/>
          </cell>
        </row>
        <row r="6384">
          <cell r="H6384" t="str">
            <v/>
          </cell>
        </row>
        <row r="6385">
          <cell r="H6385" t="str">
            <v/>
          </cell>
        </row>
        <row r="6386">
          <cell r="H6386" t="str">
            <v/>
          </cell>
        </row>
        <row r="6387">
          <cell r="H6387" t="str">
            <v/>
          </cell>
        </row>
        <row r="6388">
          <cell r="H6388" t="str">
            <v/>
          </cell>
        </row>
        <row r="6389">
          <cell r="H6389" t="str">
            <v/>
          </cell>
        </row>
        <row r="6390">
          <cell r="H6390" t="str">
            <v/>
          </cell>
        </row>
        <row r="6391">
          <cell r="H6391" t="str">
            <v/>
          </cell>
        </row>
        <row r="6392">
          <cell r="H6392" t="str">
            <v/>
          </cell>
        </row>
        <row r="6393">
          <cell r="H6393" t="str">
            <v/>
          </cell>
        </row>
        <row r="6394">
          <cell r="H6394" t="str">
            <v/>
          </cell>
        </row>
        <row r="6395">
          <cell r="H6395" t="str">
            <v/>
          </cell>
        </row>
        <row r="6396">
          <cell r="H6396" t="str">
            <v/>
          </cell>
        </row>
        <row r="6397">
          <cell r="H6397" t="str">
            <v/>
          </cell>
        </row>
        <row r="6398">
          <cell r="H6398" t="str">
            <v/>
          </cell>
        </row>
        <row r="6399">
          <cell r="H6399" t="str">
            <v/>
          </cell>
        </row>
        <row r="6400">
          <cell r="H6400" t="str">
            <v/>
          </cell>
        </row>
        <row r="6401">
          <cell r="H6401" t="str">
            <v/>
          </cell>
        </row>
        <row r="6402">
          <cell r="H6402" t="str">
            <v/>
          </cell>
        </row>
        <row r="6403">
          <cell r="H6403" t="str">
            <v/>
          </cell>
        </row>
        <row r="6404">
          <cell r="H6404" t="str">
            <v/>
          </cell>
        </row>
        <row r="6405">
          <cell r="H6405" t="str">
            <v/>
          </cell>
        </row>
        <row r="6406">
          <cell r="H6406" t="str">
            <v/>
          </cell>
        </row>
        <row r="6407">
          <cell r="H6407" t="str">
            <v/>
          </cell>
        </row>
        <row r="6408">
          <cell r="H6408" t="str">
            <v/>
          </cell>
        </row>
        <row r="6409">
          <cell r="H6409" t="str">
            <v/>
          </cell>
        </row>
        <row r="6410">
          <cell r="H6410" t="str">
            <v/>
          </cell>
        </row>
        <row r="6411">
          <cell r="H6411" t="str">
            <v/>
          </cell>
        </row>
        <row r="6412">
          <cell r="H6412" t="str">
            <v/>
          </cell>
        </row>
        <row r="6413">
          <cell r="H6413" t="str">
            <v/>
          </cell>
        </row>
        <row r="6414">
          <cell r="H6414" t="str">
            <v/>
          </cell>
        </row>
        <row r="6415">
          <cell r="H6415" t="str">
            <v/>
          </cell>
        </row>
        <row r="6416">
          <cell r="H6416" t="str">
            <v/>
          </cell>
        </row>
        <row r="6417">
          <cell r="H6417" t="str">
            <v/>
          </cell>
        </row>
        <row r="6418">
          <cell r="H6418" t="str">
            <v/>
          </cell>
        </row>
        <row r="6419">
          <cell r="H6419" t="str">
            <v/>
          </cell>
        </row>
        <row r="6420">
          <cell r="H6420" t="str">
            <v/>
          </cell>
        </row>
        <row r="6421">
          <cell r="H6421" t="str">
            <v/>
          </cell>
        </row>
        <row r="6422">
          <cell r="H6422" t="str">
            <v/>
          </cell>
        </row>
        <row r="6423">
          <cell r="H6423" t="str">
            <v/>
          </cell>
        </row>
        <row r="6424">
          <cell r="H6424" t="str">
            <v/>
          </cell>
        </row>
        <row r="6425">
          <cell r="H6425" t="str">
            <v/>
          </cell>
        </row>
        <row r="6426">
          <cell r="H6426" t="str">
            <v/>
          </cell>
        </row>
        <row r="6427">
          <cell r="H6427" t="str">
            <v/>
          </cell>
        </row>
        <row r="6428">
          <cell r="H6428" t="str">
            <v/>
          </cell>
        </row>
        <row r="6429">
          <cell r="H6429" t="str">
            <v/>
          </cell>
        </row>
        <row r="6430">
          <cell r="H6430" t="str">
            <v/>
          </cell>
        </row>
        <row r="6431">
          <cell r="H6431" t="str">
            <v/>
          </cell>
        </row>
        <row r="6432">
          <cell r="H6432" t="str">
            <v/>
          </cell>
        </row>
        <row r="6433">
          <cell r="H6433" t="str">
            <v/>
          </cell>
        </row>
        <row r="6434">
          <cell r="H6434" t="str">
            <v/>
          </cell>
        </row>
        <row r="6435">
          <cell r="H6435" t="str">
            <v/>
          </cell>
        </row>
        <row r="6436">
          <cell r="H6436" t="str">
            <v/>
          </cell>
        </row>
        <row r="6437">
          <cell r="H6437" t="str">
            <v/>
          </cell>
        </row>
        <row r="6438">
          <cell r="H6438" t="str">
            <v/>
          </cell>
        </row>
        <row r="6439">
          <cell r="H6439" t="str">
            <v/>
          </cell>
        </row>
        <row r="6440">
          <cell r="H6440" t="str">
            <v/>
          </cell>
        </row>
        <row r="6441">
          <cell r="H6441" t="str">
            <v/>
          </cell>
        </row>
        <row r="6442">
          <cell r="H6442" t="str">
            <v/>
          </cell>
        </row>
        <row r="6443">
          <cell r="H6443" t="str">
            <v/>
          </cell>
        </row>
        <row r="6444">
          <cell r="H6444" t="str">
            <v/>
          </cell>
        </row>
        <row r="6445">
          <cell r="H6445" t="str">
            <v/>
          </cell>
        </row>
        <row r="6446">
          <cell r="H6446" t="str">
            <v/>
          </cell>
        </row>
        <row r="6447">
          <cell r="H6447" t="str">
            <v/>
          </cell>
        </row>
        <row r="6448">
          <cell r="H6448" t="str">
            <v/>
          </cell>
        </row>
        <row r="6449">
          <cell r="H6449" t="str">
            <v/>
          </cell>
        </row>
        <row r="6450">
          <cell r="H6450" t="str">
            <v/>
          </cell>
        </row>
        <row r="6451">
          <cell r="H6451" t="str">
            <v/>
          </cell>
        </row>
        <row r="6452">
          <cell r="H6452" t="str">
            <v/>
          </cell>
        </row>
        <row r="6453">
          <cell r="H6453" t="str">
            <v/>
          </cell>
        </row>
        <row r="6454">
          <cell r="H6454" t="str">
            <v/>
          </cell>
        </row>
        <row r="6455">
          <cell r="H6455" t="str">
            <v/>
          </cell>
        </row>
        <row r="6456">
          <cell r="H6456" t="str">
            <v/>
          </cell>
        </row>
        <row r="6457">
          <cell r="H6457" t="str">
            <v/>
          </cell>
        </row>
        <row r="6458">
          <cell r="H6458" t="str">
            <v/>
          </cell>
        </row>
        <row r="6459">
          <cell r="H6459" t="str">
            <v/>
          </cell>
        </row>
        <row r="6460">
          <cell r="H6460" t="str">
            <v/>
          </cell>
        </row>
        <row r="6461">
          <cell r="H6461" t="str">
            <v/>
          </cell>
        </row>
        <row r="6462">
          <cell r="H6462" t="str">
            <v/>
          </cell>
        </row>
        <row r="6463">
          <cell r="H6463" t="str">
            <v/>
          </cell>
        </row>
        <row r="6464">
          <cell r="H6464" t="str">
            <v/>
          </cell>
        </row>
        <row r="6465">
          <cell r="H6465" t="str">
            <v/>
          </cell>
        </row>
        <row r="6466">
          <cell r="H6466" t="str">
            <v/>
          </cell>
        </row>
        <row r="6467">
          <cell r="H6467" t="str">
            <v/>
          </cell>
        </row>
        <row r="6468">
          <cell r="H6468" t="str">
            <v/>
          </cell>
        </row>
        <row r="6469">
          <cell r="H6469" t="str">
            <v/>
          </cell>
        </row>
        <row r="6470">
          <cell r="H6470" t="str">
            <v/>
          </cell>
        </row>
        <row r="6471">
          <cell r="H6471" t="str">
            <v/>
          </cell>
        </row>
        <row r="6472">
          <cell r="H6472" t="str">
            <v/>
          </cell>
        </row>
        <row r="6473">
          <cell r="H6473" t="str">
            <v/>
          </cell>
        </row>
        <row r="6474">
          <cell r="H6474" t="str">
            <v/>
          </cell>
        </row>
        <row r="6475">
          <cell r="H6475" t="str">
            <v/>
          </cell>
        </row>
        <row r="6476">
          <cell r="H6476" t="str">
            <v/>
          </cell>
        </row>
        <row r="6477">
          <cell r="H6477" t="str">
            <v/>
          </cell>
        </row>
        <row r="6478">
          <cell r="H6478" t="str">
            <v/>
          </cell>
        </row>
        <row r="6479">
          <cell r="H6479" t="str">
            <v/>
          </cell>
        </row>
        <row r="6480">
          <cell r="H6480" t="str">
            <v/>
          </cell>
        </row>
        <row r="6481">
          <cell r="H6481" t="str">
            <v/>
          </cell>
        </row>
        <row r="6482">
          <cell r="H6482" t="str">
            <v/>
          </cell>
        </row>
        <row r="6483">
          <cell r="H6483" t="str">
            <v/>
          </cell>
        </row>
        <row r="6484">
          <cell r="H6484" t="str">
            <v/>
          </cell>
        </row>
        <row r="6485">
          <cell r="H6485" t="str">
            <v/>
          </cell>
        </row>
        <row r="6486">
          <cell r="H6486" t="str">
            <v/>
          </cell>
        </row>
        <row r="6487">
          <cell r="H6487" t="str">
            <v/>
          </cell>
        </row>
        <row r="6488">
          <cell r="H6488" t="str">
            <v/>
          </cell>
        </row>
        <row r="6489">
          <cell r="H6489" t="str">
            <v/>
          </cell>
        </row>
        <row r="6490">
          <cell r="H6490" t="str">
            <v/>
          </cell>
        </row>
        <row r="6491">
          <cell r="H6491" t="str">
            <v/>
          </cell>
        </row>
        <row r="6492">
          <cell r="H6492" t="str">
            <v/>
          </cell>
        </row>
        <row r="6493">
          <cell r="H6493" t="str">
            <v/>
          </cell>
        </row>
        <row r="6494">
          <cell r="H6494" t="str">
            <v/>
          </cell>
        </row>
        <row r="6495">
          <cell r="H6495" t="str">
            <v/>
          </cell>
        </row>
        <row r="6496">
          <cell r="H6496" t="str">
            <v/>
          </cell>
        </row>
        <row r="6497">
          <cell r="H6497" t="str">
            <v/>
          </cell>
        </row>
        <row r="6498">
          <cell r="H6498" t="str">
            <v/>
          </cell>
        </row>
        <row r="6499">
          <cell r="H6499" t="str">
            <v/>
          </cell>
        </row>
        <row r="6500">
          <cell r="H6500" t="str">
            <v/>
          </cell>
        </row>
        <row r="6501">
          <cell r="H6501" t="str">
            <v/>
          </cell>
        </row>
        <row r="6502">
          <cell r="H6502" t="str">
            <v/>
          </cell>
        </row>
        <row r="6503">
          <cell r="H6503" t="str">
            <v/>
          </cell>
        </row>
        <row r="6504">
          <cell r="H6504" t="str">
            <v/>
          </cell>
        </row>
        <row r="6505">
          <cell r="H6505" t="str">
            <v/>
          </cell>
        </row>
        <row r="6506">
          <cell r="H6506" t="str">
            <v/>
          </cell>
        </row>
        <row r="6507">
          <cell r="H6507" t="str">
            <v/>
          </cell>
        </row>
        <row r="6508">
          <cell r="H6508" t="str">
            <v/>
          </cell>
        </row>
        <row r="6509">
          <cell r="H6509" t="str">
            <v/>
          </cell>
        </row>
        <row r="6510">
          <cell r="H6510" t="str">
            <v/>
          </cell>
        </row>
        <row r="6511">
          <cell r="H6511" t="str">
            <v/>
          </cell>
        </row>
        <row r="6512">
          <cell r="H6512" t="str">
            <v/>
          </cell>
        </row>
        <row r="6513">
          <cell r="H6513" t="str">
            <v/>
          </cell>
        </row>
        <row r="6514">
          <cell r="H6514" t="str">
            <v/>
          </cell>
        </row>
        <row r="6515">
          <cell r="H6515" t="str">
            <v/>
          </cell>
        </row>
        <row r="6516">
          <cell r="H6516" t="str">
            <v/>
          </cell>
        </row>
        <row r="6517">
          <cell r="H6517" t="str">
            <v/>
          </cell>
        </row>
        <row r="6518">
          <cell r="H6518" t="str">
            <v/>
          </cell>
        </row>
        <row r="6519">
          <cell r="H6519" t="str">
            <v/>
          </cell>
        </row>
        <row r="6520">
          <cell r="H6520" t="str">
            <v/>
          </cell>
        </row>
        <row r="6521">
          <cell r="H6521" t="str">
            <v/>
          </cell>
        </row>
        <row r="6522">
          <cell r="H6522" t="str">
            <v/>
          </cell>
        </row>
        <row r="6523">
          <cell r="H6523" t="str">
            <v/>
          </cell>
        </row>
        <row r="6524">
          <cell r="H6524" t="str">
            <v/>
          </cell>
        </row>
        <row r="6525">
          <cell r="H6525" t="str">
            <v/>
          </cell>
        </row>
        <row r="6526">
          <cell r="H6526" t="str">
            <v/>
          </cell>
        </row>
        <row r="6527">
          <cell r="H6527" t="str">
            <v/>
          </cell>
        </row>
        <row r="6528">
          <cell r="H6528" t="str">
            <v/>
          </cell>
        </row>
        <row r="6529">
          <cell r="H6529" t="str">
            <v/>
          </cell>
        </row>
        <row r="6530">
          <cell r="H6530" t="str">
            <v/>
          </cell>
        </row>
        <row r="6531">
          <cell r="H6531" t="str">
            <v/>
          </cell>
        </row>
        <row r="6532">
          <cell r="H6532" t="str">
            <v/>
          </cell>
        </row>
        <row r="6533">
          <cell r="H6533" t="str">
            <v/>
          </cell>
        </row>
        <row r="6534">
          <cell r="H6534" t="str">
            <v/>
          </cell>
        </row>
        <row r="6535">
          <cell r="H6535" t="str">
            <v/>
          </cell>
        </row>
        <row r="6536">
          <cell r="H6536" t="str">
            <v/>
          </cell>
        </row>
        <row r="6537">
          <cell r="H6537" t="str">
            <v/>
          </cell>
        </row>
        <row r="6538">
          <cell r="H6538" t="str">
            <v/>
          </cell>
        </row>
        <row r="6539">
          <cell r="H6539" t="str">
            <v/>
          </cell>
        </row>
        <row r="6540">
          <cell r="H6540" t="str">
            <v/>
          </cell>
        </row>
        <row r="6541">
          <cell r="H6541" t="str">
            <v/>
          </cell>
        </row>
        <row r="6542">
          <cell r="H6542" t="str">
            <v/>
          </cell>
        </row>
        <row r="6543">
          <cell r="H6543" t="str">
            <v/>
          </cell>
        </row>
        <row r="6544">
          <cell r="H6544" t="str">
            <v/>
          </cell>
        </row>
        <row r="6545">
          <cell r="H6545" t="str">
            <v/>
          </cell>
        </row>
        <row r="6546">
          <cell r="H6546" t="str">
            <v/>
          </cell>
        </row>
        <row r="6547">
          <cell r="H6547" t="str">
            <v/>
          </cell>
        </row>
        <row r="6548">
          <cell r="H6548" t="str">
            <v/>
          </cell>
        </row>
        <row r="6549">
          <cell r="H6549" t="str">
            <v/>
          </cell>
        </row>
        <row r="6550">
          <cell r="H6550" t="str">
            <v/>
          </cell>
        </row>
        <row r="6551">
          <cell r="H6551" t="str">
            <v/>
          </cell>
        </row>
        <row r="6552">
          <cell r="H6552" t="str">
            <v/>
          </cell>
        </row>
        <row r="6553">
          <cell r="H6553" t="str">
            <v/>
          </cell>
        </row>
        <row r="6554">
          <cell r="H6554" t="str">
            <v/>
          </cell>
        </row>
        <row r="6555">
          <cell r="H6555" t="str">
            <v/>
          </cell>
        </row>
        <row r="6556">
          <cell r="H6556" t="str">
            <v/>
          </cell>
        </row>
        <row r="6557">
          <cell r="H6557" t="str">
            <v/>
          </cell>
        </row>
        <row r="6558">
          <cell r="H6558" t="str">
            <v/>
          </cell>
        </row>
        <row r="6559">
          <cell r="H6559" t="str">
            <v/>
          </cell>
        </row>
        <row r="6560">
          <cell r="H6560" t="str">
            <v/>
          </cell>
        </row>
        <row r="6561">
          <cell r="H6561" t="str">
            <v/>
          </cell>
        </row>
        <row r="6562">
          <cell r="H6562" t="str">
            <v/>
          </cell>
        </row>
        <row r="6563">
          <cell r="H6563" t="str">
            <v/>
          </cell>
        </row>
        <row r="6564">
          <cell r="H6564" t="str">
            <v/>
          </cell>
        </row>
        <row r="6565">
          <cell r="H6565" t="str">
            <v/>
          </cell>
        </row>
        <row r="6566">
          <cell r="H6566" t="str">
            <v/>
          </cell>
        </row>
        <row r="6567">
          <cell r="H6567" t="str">
            <v/>
          </cell>
        </row>
        <row r="6568">
          <cell r="H6568" t="str">
            <v/>
          </cell>
        </row>
        <row r="6569">
          <cell r="H6569" t="str">
            <v/>
          </cell>
        </row>
        <row r="6570">
          <cell r="H6570" t="str">
            <v/>
          </cell>
        </row>
        <row r="6571">
          <cell r="H6571" t="str">
            <v/>
          </cell>
        </row>
        <row r="6572">
          <cell r="H6572" t="str">
            <v/>
          </cell>
        </row>
        <row r="6573">
          <cell r="H6573" t="str">
            <v/>
          </cell>
        </row>
        <row r="6574">
          <cell r="H6574" t="str">
            <v/>
          </cell>
        </row>
        <row r="6575">
          <cell r="H6575" t="str">
            <v/>
          </cell>
        </row>
        <row r="6576">
          <cell r="H6576" t="str">
            <v/>
          </cell>
        </row>
        <row r="6577">
          <cell r="H6577" t="str">
            <v/>
          </cell>
        </row>
        <row r="6578">
          <cell r="H6578" t="str">
            <v/>
          </cell>
        </row>
        <row r="6579">
          <cell r="H6579" t="str">
            <v/>
          </cell>
        </row>
        <row r="6580">
          <cell r="H6580" t="str">
            <v/>
          </cell>
        </row>
        <row r="6581">
          <cell r="H6581" t="str">
            <v/>
          </cell>
        </row>
        <row r="6582">
          <cell r="H6582" t="str">
            <v/>
          </cell>
        </row>
        <row r="6583">
          <cell r="H6583" t="str">
            <v/>
          </cell>
        </row>
        <row r="6584">
          <cell r="H6584" t="str">
            <v/>
          </cell>
        </row>
        <row r="6585">
          <cell r="H6585" t="str">
            <v/>
          </cell>
        </row>
        <row r="6586">
          <cell r="H6586" t="str">
            <v/>
          </cell>
        </row>
        <row r="6587">
          <cell r="H6587" t="str">
            <v/>
          </cell>
        </row>
        <row r="6588">
          <cell r="H6588" t="str">
            <v/>
          </cell>
        </row>
        <row r="6589">
          <cell r="H6589" t="str">
            <v/>
          </cell>
        </row>
        <row r="6590">
          <cell r="H6590" t="str">
            <v/>
          </cell>
        </row>
        <row r="6591">
          <cell r="H6591" t="str">
            <v/>
          </cell>
        </row>
        <row r="6592">
          <cell r="H6592" t="str">
            <v/>
          </cell>
        </row>
        <row r="6593">
          <cell r="H6593" t="str">
            <v/>
          </cell>
        </row>
        <row r="6594">
          <cell r="H6594" t="str">
            <v/>
          </cell>
        </row>
        <row r="6595">
          <cell r="H6595" t="str">
            <v/>
          </cell>
        </row>
        <row r="6596">
          <cell r="H6596" t="str">
            <v/>
          </cell>
        </row>
        <row r="6597">
          <cell r="H6597" t="str">
            <v/>
          </cell>
        </row>
        <row r="6598">
          <cell r="H6598" t="str">
            <v/>
          </cell>
        </row>
        <row r="6599">
          <cell r="H6599" t="str">
            <v/>
          </cell>
        </row>
        <row r="6600">
          <cell r="H6600" t="str">
            <v/>
          </cell>
        </row>
        <row r="6601">
          <cell r="H6601" t="str">
            <v/>
          </cell>
        </row>
        <row r="6602">
          <cell r="H6602" t="str">
            <v/>
          </cell>
        </row>
        <row r="6603">
          <cell r="H6603" t="str">
            <v/>
          </cell>
        </row>
        <row r="6604">
          <cell r="H6604" t="str">
            <v/>
          </cell>
        </row>
        <row r="6605">
          <cell r="H6605" t="str">
            <v/>
          </cell>
        </row>
        <row r="6606">
          <cell r="H6606" t="str">
            <v/>
          </cell>
        </row>
        <row r="6607">
          <cell r="H6607" t="str">
            <v/>
          </cell>
        </row>
        <row r="6608">
          <cell r="H6608" t="str">
            <v/>
          </cell>
        </row>
        <row r="6609">
          <cell r="H6609" t="str">
            <v/>
          </cell>
        </row>
        <row r="6610">
          <cell r="H6610" t="str">
            <v/>
          </cell>
        </row>
        <row r="6611">
          <cell r="H6611" t="str">
            <v/>
          </cell>
        </row>
        <row r="6612">
          <cell r="H6612" t="str">
            <v/>
          </cell>
        </row>
        <row r="6613">
          <cell r="H6613" t="str">
            <v/>
          </cell>
        </row>
        <row r="6614">
          <cell r="H6614" t="str">
            <v/>
          </cell>
        </row>
        <row r="6615">
          <cell r="H6615" t="str">
            <v/>
          </cell>
        </row>
        <row r="6616">
          <cell r="H6616" t="str">
            <v/>
          </cell>
        </row>
        <row r="6617">
          <cell r="H6617" t="str">
            <v/>
          </cell>
        </row>
        <row r="6618">
          <cell r="H6618" t="str">
            <v/>
          </cell>
        </row>
        <row r="6619">
          <cell r="H6619" t="str">
            <v/>
          </cell>
        </row>
        <row r="6620">
          <cell r="H6620" t="str">
            <v/>
          </cell>
        </row>
        <row r="6621">
          <cell r="H6621" t="str">
            <v/>
          </cell>
        </row>
        <row r="6622">
          <cell r="H6622" t="str">
            <v/>
          </cell>
        </row>
        <row r="6623">
          <cell r="H6623" t="str">
            <v/>
          </cell>
        </row>
        <row r="6624">
          <cell r="H6624" t="str">
            <v/>
          </cell>
        </row>
        <row r="6625">
          <cell r="H6625" t="str">
            <v/>
          </cell>
        </row>
        <row r="6626">
          <cell r="H6626" t="str">
            <v/>
          </cell>
        </row>
        <row r="6627">
          <cell r="H6627" t="str">
            <v/>
          </cell>
        </row>
        <row r="6628">
          <cell r="H6628" t="str">
            <v/>
          </cell>
        </row>
        <row r="6629">
          <cell r="H6629" t="str">
            <v/>
          </cell>
        </row>
        <row r="6630">
          <cell r="H6630" t="str">
            <v/>
          </cell>
        </row>
        <row r="6631">
          <cell r="H6631" t="str">
            <v/>
          </cell>
        </row>
        <row r="6632">
          <cell r="H6632" t="str">
            <v/>
          </cell>
        </row>
        <row r="6633">
          <cell r="H6633" t="str">
            <v/>
          </cell>
        </row>
        <row r="6634">
          <cell r="H6634" t="str">
            <v/>
          </cell>
        </row>
        <row r="6635">
          <cell r="H6635" t="str">
            <v/>
          </cell>
        </row>
        <row r="6636">
          <cell r="H6636" t="str">
            <v/>
          </cell>
        </row>
        <row r="6637">
          <cell r="H6637" t="str">
            <v/>
          </cell>
        </row>
        <row r="6638">
          <cell r="H6638" t="str">
            <v/>
          </cell>
        </row>
        <row r="6639">
          <cell r="H6639" t="str">
            <v/>
          </cell>
        </row>
        <row r="6640">
          <cell r="H6640" t="str">
            <v/>
          </cell>
        </row>
        <row r="6641">
          <cell r="H6641" t="str">
            <v/>
          </cell>
        </row>
        <row r="6642">
          <cell r="H6642" t="str">
            <v/>
          </cell>
        </row>
        <row r="6643">
          <cell r="H6643" t="str">
            <v/>
          </cell>
        </row>
        <row r="6644">
          <cell r="H6644" t="str">
            <v/>
          </cell>
        </row>
        <row r="6645">
          <cell r="H6645" t="str">
            <v/>
          </cell>
        </row>
        <row r="6646">
          <cell r="H6646" t="str">
            <v/>
          </cell>
        </row>
        <row r="6647">
          <cell r="H6647" t="str">
            <v/>
          </cell>
        </row>
        <row r="6648">
          <cell r="H6648" t="str">
            <v/>
          </cell>
        </row>
        <row r="6649">
          <cell r="H6649" t="str">
            <v/>
          </cell>
        </row>
        <row r="6650">
          <cell r="H6650" t="str">
            <v/>
          </cell>
        </row>
        <row r="6651">
          <cell r="H6651" t="str">
            <v/>
          </cell>
        </row>
        <row r="6652">
          <cell r="H6652" t="str">
            <v/>
          </cell>
        </row>
        <row r="6653">
          <cell r="H6653" t="str">
            <v/>
          </cell>
        </row>
        <row r="6654">
          <cell r="H6654" t="str">
            <v/>
          </cell>
        </row>
        <row r="6655">
          <cell r="H6655" t="str">
            <v/>
          </cell>
        </row>
        <row r="6656">
          <cell r="H6656" t="str">
            <v/>
          </cell>
        </row>
        <row r="6657">
          <cell r="H6657" t="str">
            <v/>
          </cell>
        </row>
        <row r="6658">
          <cell r="H6658" t="str">
            <v/>
          </cell>
        </row>
        <row r="6659">
          <cell r="H6659" t="str">
            <v/>
          </cell>
        </row>
        <row r="6660">
          <cell r="H6660" t="str">
            <v/>
          </cell>
        </row>
        <row r="6661">
          <cell r="H6661" t="str">
            <v/>
          </cell>
        </row>
        <row r="6662">
          <cell r="H6662" t="str">
            <v/>
          </cell>
        </row>
        <row r="6663">
          <cell r="H6663" t="str">
            <v/>
          </cell>
        </row>
        <row r="6664">
          <cell r="H6664" t="str">
            <v/>
          </cell>
        </row>
        <row r="6665">
          <cell r="H6665" t="str">
            <v/>
          </cell>
        </row>
        <row r="6666">
          <cell r="H6666" t="str">
            <v/>
          </cell>
        </row>
        <row r="6667">
          <cell r="H6667" t="str">
            <v/>
          </cell>
        </row>
        <row r="6668">
          <cell r="H6668" t="str">
            <v/>
          </cell>
        </row>
        <row r="6669">
          <cell r="H6669" t="str">
            <v/>
          </cell>
        </row>
        <row r="6670">
          <cell r="H6670" t="str">
            <v/>
          </cell>
        </row>
        <row r="6671">
          <cell r="H6671" t="str">
            <v/>
          </cell>
        </row>
        <row r="6672">
          <cell r="H6672" t="str">
            <v/>
          </cell>
        </row>
        <row r="6673">
          <cell r="H6673" t="str">
            <v/>
          </cell>
        </row>
        <row r="6674">
          <cell r="H6674" t="str">
            <v/>
          </cell>
        </row>
        <row r="6675">
          <cell r="H6675" t="str">
            <v/>
          </cell>
        </row>
        <row r="6676">
          <cell r="H6676" t="str">
            <v/>
          </cell>
        </row>
        <row r="6677">
          <cell r="H6677" t="str">
            <v/>
          </cell>
        </row>
        <row r="6678">
          <cell r="H6678" t="str">
            <v/>
          </cell>
        </row>
        <row r="6679">
          <cell r="H6679" t="str">
            <v/>
          </cell>
        </row>
        <row r="6680">
          <cell r="H6680" t="str">
            <v/>
          </cell>
        </row>
        <row r="6681">
          <cell r="H6681" t="str">
            <v/>
          </cell>
        </row>
        <row r="6682">
          <cell r="H6682" t="str">
            <v/>
          </cell>
        </row>
        <row r="6683">
          <cell r="H6683" t="str">
            <v/>
          </cell>
        </row>
        <row r="6684">
          <cell r="H6684" t="str">
            <v/>
          </cell>
        </row>
        <row r="6685">
          <cell r="H6685" t="str">
            <v/>
          </cell>
        </row>
        <row r="6686">
          <cell r="H6686" t="str">
            <v/>
          </cell>
        </row>
        <row r="6687">
          <cell r="H6687" t="str">
            <v/>
          </cell>
        </row>
        <row r="6688">
          <cell r="H6688" t="str">
            <v/>
          </cell>
        </row>
        <row r="6689">
          <cell r="H6689" t="str">
            <v/>
          </cell>
        </row>
        <row r="6690">
          <cell r="H6690" t="str">
            <v/>
          </cell>
        </row>
        <row r="6691">
          <cell r="H6691" t="str">
            <v/>
          </cell>
        </row>
        <row r="6692">
          <cell r="H6692" t="str">
            <v/>
          </cell>
        </row>
        <row r="6693">
          <cell r="H6693" t="str">
            <v/>
          </cell>
        </row>
        <row r="6694">
          <cell r="H6694" t="str">
            <v/>
          </cell>
        </row>
        <row r="6695">
          <cell r="H6695" t="str">
            <v/>
          </cell>
        </row>
        <row r="6696">
          <cell r="H6696" t="str">
            <v/>
          </cell>
        </row>
        <row r="6697">
          <cell r="H6697" t="str">
            <v/>
          </cell>
        </row>
        <row r="6698">
          <cell r="H6698" t="str">
            <v/>
          </cell>
        </row>
        <row r="6699">
          <cell r="H6699" t="str">
            <v/>
          </cell>
        </row>
        <row r="6700">
          <cell r="H6700" t="str">
            <v/>
          </cell>
        </row>
        <row r="6701">
          <cell r="H6701" t="str">
            <v/>
          </cell>
        </row>
        <row r="6702">
          <cell r="H6702" t="str">
            <v/>
          </cell>
        </row>
        <row r="6703">
          <cell r="H6703" t="str">
            <v/>
          </cell>
        </row>
        <row r="6704">
          <cell r="H6704" t="str">
            <v/>
          </cell>
        </row>
        <row r="6705">
          <cell r="H6705" t="str">
            <v/>
          </cell>
        </row>
        <row r="6706">
          <cell r="H6706" t="str">
            <v/>
          </cell>
        </row>
        <row r="6707">
          <cell r="H6707" t="str">
            <v/>
          </cell>
        </row>
        <row r="6708">
          <cell r="H6708" t="str">
            <v/>
          </cell>
        </row>
        <row r="6709">
          <cell r="H6709" t="str">
            <v/>
          </cell>
        </row>
        <row r="6710">
          <cell r="H6710" t="str">
            <v/>
          </cell>
        </row>
        <row r="6711">
          <cell r="H6711" t="str">
            <v/>
          </cell>
        </row>
        <row r="6712">
          <cell r="H6712" t="str">
            <v/>
          </cell>
        </row>
        <row r="6713">
          <cell r="H6713" t="str">
            <v/>
          </cell>
        </row>
        <row r="6714">
          <cell r="H6714" t="str">
            <v/>
          </cell>
        </row>
        <row r="6715">
          <cell r="H6715" t="str">
            <v/>
          </cell>
        </row>
        <row r="6716">
          <cell r="H6716" t="str">
            <v/>
          </cell>
        </row>
        <row r="6717">
          <cell r="H6717" t="str">
            <v/>
          </cell>
        </row>
        <row r="6718">
          <cell r="H6718" t="str">
            <v/>
          </cell>
        </row>
        <row r="6719">
          <cell r="H6719" t="str">
            <v/>
          </cell>
        </row>
        <row r="6720">
          <cell r="H6720" t="str">
            <v/>
          </cell>
        </row>
        <row r="6721">
          <cell r="H6721" t="str">
            <v/>
          </cell>
        </row>
        <row r="6722">
          <cell r="H6722" t="str">
            <v/>
          </cell>
        </row>
        <row r="6723">
          <cell r="H6723" t="str">
            <v/>
          </cell>
        </row>
        <row r="6724">
          <cell r="H6724" t="str">
            <v/>
          </cell>
        </row>
        <row r="6725">
          <cell r="H6725" t="str">
            <v/>
          </cell>
        </row>
        <row r="6726">
          <cell r="H6726" t="str">
            <v/>
          </cell>
        </row>
        <row r="6727">
          <cell r="H6727" t="str">
            <v/>
          </cell>
        </row>
        <row r="6728">
          <cell r="H6728" t="str">
            <v/>
          </cell>
        </row>
        <row r="6729">
          <cell r="H6729" t="str">
            <v/>
          </cell>
        </row>
        <row r="6730">
          <cell r="H6730" t="str">
            <v/>
          </cell>
        </row>
        <row r="6731">
          <cell r="H6731" t="str">
            <v/>
          </cell>
        </row>
        <row r="6732">
          <cell r="H6732" t="str">
            <v/>
          </cell>
        </row>
        <row r="6733">
          <cell r="H6733" t="str">
            <v/>
          </cell>
        </row>
        <row r="6734">
          <cell r="H6734" t="str">
            <v/>
          </cell>
        </row>
        <row r="6735">
          <cell r="H6735" t="str">
            <v/>
          </cell>
        </row>
        <row r="6736">
          <cell r="H6736" t="str">
            <v/>
          </cell>
        </row>
        <row r="6737">
          <cell r="H6737" t="str">
            <v/>
          </cell>
        </row>
        <row r="6738">
          <cell r="H6738" t="str">
            <v/>
          </cell>
        </row>
        <row r="6739">
          <cell r="H6739" t="str">
            <v/>
          </cell>
        </row>
        <row r="6740">
          <cell r="H6740" t="str">
            <v/>
          </cell>
        </row>
        <row r="6741">
          <cell r="H6741" t="str">
            <v/>
          </cell>
        </row>
        <row r="6742">
          <cell r="H6742" t="str">
            <v/>
          </cell>
        </row>
        <row r="6743">
          <cell r="H6743" t="str">
            <v/>
          </cell>
        </row>
        <row r="6744">
          <cell r="H6744" t="str">
            <v/>
          </cell>
        </row>
        <row r="6745">
          <cell r="H6745" t="str">
            <v/>
          </cell>
        </row>
        <row r="6746">
          <cell r="H6746" t="str">
            <v/>
          </cell>
        </row>
        <row r="6747">
          <cell r="H6747" t="str">
            <v/>
          </cell>
        </row>
        <row r="6748">
          <cell r="H6748" t="str">
            <v/>
          </cell>
        </row>
        <row r="6749">
          <cell r="H6749" t="str">
            <v/>
          </cell>
        </row>
        <row r="6750">
          <cell r="H6750" t="str">
            <v/>
          </cell>
        </row>
        <row r="6751">
          <cell r="H6751" t="str">
            <v/>
          </cell>
        </row>
        <row r="6752">
          <cell r="H6752" t="str">
            <v/>
          </cell>
        </row>
        <row r="6753">
          <cell r="H6753" t="str">
            <v/>
          </cell>
        </row>
        <row r="6754">
          <cell r="H6754" t="str">
            <v/>
          </cell>
        </row>
        <row r="6755">
          <cell r="H6755" t="str">
            <v/>
          </cell>
        </row>
        <row r="6756">
          <cell r="H6756" t="str">
            <v/>
          </cell>
        </row>
        <row r="6757">
          <cell r="H6757" t="str">
            <v/>
          </cell>
        </row>
        <row r="6758">
          <cell r="H6758" t="str">
            <v/>
          </cell>
        </row>
        <row r="6759">
          <cell r="H6759" t="str">
            <v/>
          </cell>
        </row>
        <row r="6760">
          <cell r="H6760" t="str">
            <v/>
          </cell>
        </row>
        <row r="6761">
          <cell r="H6761" t="str">
            <v/>
          </cell>
        </row>
        <row r="6762">
          <cell r="H6762" t="str">
            <v/>
          </cell>
        </row>
        <row r="6763">
          <cell r="H6763" t="str">
            <v/>
          </cell>
        </row>
        <row r="6764">
          <cell r="H6764" t="str">
            <v/>
          </cell>
        </row>
        <row r="6765">
          <cell r="H6765" t="str">
            <v/>
          </cell>
        </row>
        <row r="6766">
          <cell r="H6766" t="str">
            <v/>
          </cell>
        </row>
        <row r="6767">
          <cell r="H6767" t="str">
            <v/>
          </cell>
        </row>
        <row r="6768">
          <cell r="H6768" t="str">
            <v/>
          </cell>
        </row>
        <row r="6769">
          <cell r="H6769" t="str">
            <v/>
          </cell>
        </row>
        <row r="6770">
          <cell r="H6770" t="str">
            <v/>
          </cell>
        </row>
        <row r="6771">
          <cell r="H6771" t="str">
            <v/>
          </cell>
        </row>
        <row r="6772">
          <cell r="H6772" t="str">
            <v/>
          </cell>
        </row>
        <row r="6773">
          <cell r="H6773" t="str">
            <v/>
          </cell>
        </row>
        <row r="6774">
          <cell r="H6774" t="str">
            <v/>
          </cell>
        </row>
        <row r="6775">
          <cell r="H6775" t="str">
            <v/>
          </cell>
        </row>
        <row r="6776">
          <cell r="H6776" t="str">
            <v/>
          </cell>
        </row>
        <row r="6777">
          <cell r="H6777" t="str">
            <v/>
          </cell>
        </row>
        <row r="6778">
          <cell r="H6778" t="str">
            <v/>
          </cell>
        </row>
        <row r="6779">
          <cell r="H6779" t="str">
            <v/>
          </cell>
        </row>
        <row r="6780">
          <cell r="H6780" t="str">
            <v/>
          </cell>
        </row>
        <row r="6781">
          <cell r="H6781" t="str">
            <v/>
          </cell>
        </row>
        <row r="6782">
          <cell r="H6782" t="str">
            <v/>
          </cell>
        </row>
        <row r="6783">
          <cell r="H6783" t="str">
            <v/>
          </cell>
        </row>
        <row r="6784">
          <cell r="H6784" t="str">
            <v/>
          </cell>
        </row>
        <row r="6785">
          <cell r="H6785" t="str">
            <v/>
          </cell>
        </row>
        <row r="6786">
          <cell r="H6786" t="str">
            <v/>
          </cell>
        </row>
        <row r="6787">
          <cell r="H6787" t="str">
            <v/>
          </cell>
        </row>
        <row r="6788">
          <cell r="H6788" t="str">
            <v/>
          </cell>
        </row>
        <row r="6789">
          <cell r="H6789" t="str">
            <v/>
          </cell>
        </row>
        <row r="6790">
          <cell r="H6790" t="str">
            <v/>
          </cell>
        </row>
        <row r="6791">
          <cell r="H6791" t="str">
            <v/>
          </cell>
        </row>
        <row r="6792">
          <cell r="H6792" t="str">
            <v/>
          </cell>
        </row>
        <row r="6793">
          <cell r="H6793" t="str">
            <v/>
          </cell>
        </row>
        <row r="6794">
          <cell r="H6794" t="str">
            <v/>
          </cell>
        </row>
        <row r="6795">
          <cell r="H6795" t="str">
            <v/>
          </cell>
        </row>
        <row r="6796">
          <cell r="H6796" t="str">
            <v/>
          </cell>
        </row>
        <row r="6797">
          <cell r="H6797" t="str">
            <v/>
          </cell>
        </row>
        <row r="6798">
          <cell r="H6798" t="str">
            <v/>
          </cell>
        </row>
        <row r="6799">
          <cell r="H6799" t="str">
            <v/>
          </cell>
        </row>
        <row r="6800">
          <cell r="H6800" t="str">
            <v/>
          </cell>
        </row>
        <row r="6801">
          <cell r="H6801" t="str">
            <v/>
          </cell>
        </row>
        <row r="6802">
          <cell r="H6802" t="str">
            <v/>
          </cell>
        </row>
        <row r="6803">
          <cell r="H6803" t="str">
            <v/>
          </cell>
        </row>
        <row r="6804">
          <cell r="H6804" t="str">
            <v/>
          </cell>
        </row>
        <row r="6805">
          <cell r="H6805" t="str">
            <v/>
          </cell>
        </row>
        <row r="6806">
          <cell r="H6806" t="str">
            <v/>
          </cell>
        </row>
        <row r="6807">
          <cell r="H6807" t="str">
            <v/>
          </cell>
        </row>
        <row r="6808">
          <cell r="H6808" t="str">
            <v/>
          </cell>
        </row>
        <row r="6809">
          <cell r="H6809" t="str">
            <v/>
          </cell>
        </row>
        <row r="6810">
          <cell r="H6810" t="str">
            <v/>
          </cell>
        </row>
        <row r="6811">
          <cell r="H6811" t="str">
            <v/>
          </cell>
        </row>
        <row r="6812">
          <cell r="H6812" t="str">
            <v/>
          </cell>
        </row>
        <row r="6813">
          <cell r="H6813" t="str">
            <v/>
          </cell>
        </row>
        <row r="6814">
          <cell r="H6814" t="str">
            <v/>
          </cell>
        </row>
        <row r="6815">
          <cell r="H6815" t="str">
            <v/>
          </cell>
        </row>
        <row r="6816">
          <cell r="H6816" t="str">
            <v/>
          </cell>
        </row>
        <row r="6817">
          <cell r="H6817" t="str">
            <v/>
          </cell>
        </row>
        <row r="6818">
          <cell r="H6818" t="str">
            <v/>
          </cell>
        </row>
        <row r="6819">
          <cell r="H6819" t="str">
            <v/>
          </cell>
        </row>
        <row r="6820">
          <cell r="H6820" t="str">
            <v/>
          </cell>
        </row>
        <row r="6821">
          <cell r="H6821" t="str">
            <v/>
          </cell>
        </row>
        <row r="6822">
          <cell r="H6822" t="str">
            <v/>
          </cell>
        </row>
        <row r="6823">
          <cell r="H6823" t="str">
            <v/>
          </cell>
        </row>
        <row r="6824">
          <cell r="H6824" t="str">
            <v/>
          </cell>
        </row>
        <row r="6825">
          <cell r="H6825" t="str">
            <v/>
          </cell>
        </row>
        <row r="6826">
          <cell r="H6826" t="str">
            <v/>
          </cell>
        </row>
        <row r="6827">
          <cell r="H6827" t="str">
            <v/>
          </cell>
        </row>
        <row r="6828">
          <cell r="H6828" t="str">
            <v/>
          </cell>
        </row>
        <row r="6829">
          <cell r="H6829" t="str">
            <v/>
          </cell>
        </row>
        <row r="6830">
          <cell r="H6830" t="str">
            <v/>
          </cell>
        </row>
        <row r="6831">
          <cell r="H6831" t="str">
            <v/>
          </cell>
        </row>
        <row r="6832">
          <cell r="H6832" t="str">
            <v/>
          </cell>
        </row>
        <row r="6833">
          <cell r="H6833" t="str">
            <v/>
          </cell>
        </row>
        <row r="6834">
          <cell r="H6834" t="str">
            <v/>
          </cell>
        </row>
        <row r="6835">
          <cell r="H6835" t="str">
            <v/>
          </cell>
        </row>
        <row r="6836">
          <cell r="H6836" t="str">
            <v/>
          </cell>
        </row>
        <row r="6837">
          <cell r="H6837" t="str">
            <v/>
          </cell>
        </row>
        <row r="6838">
          <cell r="H6838" t="str">
            <v/>
          </cell>
        </row>
        <row r="6839">
          <cell r="H6839" t="str">
            <v/>
          </cell>
        </row>
        <row r="6840">
          <cell r="H6840" t="str">
            <v/>
          </cell>
        </row>
        <row r="6841">
          <cell r="H6841" t="str">
            <v/>
          </cell>
        </row>
        <row r="6842">
          <cell r="H6842" t="str">
            <v/>
          </cell>
        </row>
        <row r="6843">
          <cell r="H6843" t="str">
            <v/>
          </cell>
        </row>
        <row r="6844">
          <cell r="H6844" t="str">
            <v/>
          </cell>
        </row>
        <row r="6845">
          <cell r="H6845" t="str">
            <v/>
          </cell>
        </row>
        <row r="6846">
          <cell r="H6846" t="str">
            <v/>
          </cell>
        </row>
        <row r="6847">
          <cell r="H6847" t="str">
            <v/>
          </cell>
        </row>
        <row r="6848">
          <cell r="H6848" t="str">
            <v/>
          </cell>
        </row>
        <row r="6849">
          <cell r="H6849" t="str">
            <v/>
          </cell>
        </row>
        <row r="6850">
          <cell r="H6850" t="str">
            <v/>
          </cell>
        </row>
        <row r="6851">
          <cell r="H6851" t="str">
            <v/>
          </cell>
        </row>
        <row r="6852">
          <cell r="H6852" t="str">
            <v/>
          </cell>
        </row>
        <row r="6853">
          <cell r="H6853" t="str">
            <v/>
          </cell>
        </row>
        <row r="6854">
          <cell r="H6854" t="str">
            <v/>
          </cell>
        </row>
        <row r="6855">
          <cell r="H6855" t="str">
            <v/>
          </cell>
        </row>
        <row r="6856">
          <cell r="H6856" t="str">
            <v/>
          </cell>
        </row>
        <row r="6857">
          <cell r="H6857" t="str">
            <v/>
          </cell>
        </row>
        <row r="6858">
          <cell r="H6858" t="str">
            <v/>
          </cell>
        </row>
        <row r="6859">
          <cell r="H6859" t="str">
            <v/>
          </cell>
        </row>
        <row r="6860">
          <cell r="H6860" t="str">
            <v/>
          </cell>
        </row>
        <row r="6861">
          <cell r="H6861" t="str">
            <v/>
          </cell>
        </row>
        <row r="6862">
          <cell r="H6862" t="str">
            <v/>
          </cell>
        </row>
        <row r="6863">
          <cell r="H6863" t="str">
            <v/>
          </cell>
        </row>
        <row r="6864">
          <cell r="H6864" t="str">
            <v/>
          </cell>
        </row>
        <row r="6865">
          <cell r="H6865" t="str">
            <v/>
          </cell>
        </row>
        <row r="6866">
          <cell r="H6866" t="str">
            <v/>
          </cell>
        </row>
        <row r="6867">
          <cell r="H6867" t="str">
            <v/>
          </cell>
        </row>
        <row r="6868">
          <cell r="H6868" t="str">
            <v/>
          </cell>
        </row>
        <row r="6869">
          <cell r="H6869" t="str">
            <v/>
          </cell>
        </row>
        <row r="6870">
          <cell r="H6870" t="str">
            <v/>
          </cell>
        </row>
        <row r="6871">
          <cell r="H6871" t="str">
            <v/>
          </cell>
        </row>
        <row r="6872">
          <cell r="H6872" t="str">
            <v/>
          </cell>
        </row>
        <row r="6873">
          <cell r="H6873" t="str">
            <v/>
          </cell>
        </row>
        <row r="6874">
          <cell r="H6874" t="str">
            <v/>
          </cell>
        </row>
        <row r="6875">
          <cell r="H6875" t="str">
            <v/>
          </cell>
        </row>
        <row r="6876">
          <cell r="H6876" t="str">
            <v/>
          </cell>
        </row>
        <row r="6877">
          <cell r="H6877" t="str">
            <v/>
          </cell>
        </row>
        <row r="6878">
          <cell r="H6878" t="str">
            <v/>
          </cell>
        </row>
        <row r="6879">
          <cell r="H6879" t="str">
            <v/>
          </cell>
        </row>
        <row r="6880">
          <cell r="H6880" t="str">
            <v/>
          </cell>
        </row>
        <row r="6881">
          <cell r="H6881" t="str">
            <v/>
          </cell>
        </row>
        <row r="6882">
          <cell r="H6882" t="str">
            <v/>
          </cell>
        </row>
        <row r="6883">
          <cell r="H6883" t="str">
            <v/>
          </cell>
        </row>
        <row r="6884">
          <cell r="H6884" t="str">
            <v/>
          </cell>
        </row>
        <row r="6885">
          <cell r="H6885" t="str">
            <v/>
          </cell>
        </row>
        <row r="6886">
          <cell r="H6886" t="str">
            <v/>
          </cell>
        </row>
        <row r="6887">
          <cell r="H6887" t="str">
            <v/>
          </cell>
        </row>
        <row r="6888">
          <cell r="H6888" t="str">
            <v/>
          </cell>
        </row>
        <row r="6889">
          <cell r="H6889" t="str">
            <v/>
          </cell>
        </row>
        <row r="6890">
          <cell r="H6890" t="str">
            <v/>
          </cell>
        </row>
        <row r="6891">
          <cell r="H6891" t="str">
            <v/>
          </cell>
        </row>
        <row r="6892">
          <cell r="H6892" t="str">
            <v/>
          </cell>
        </row>
        <row r="6893">
          <cell r="H6893" t="str">
            <v/>
          </cell>
        </row>
        <row r="6894">
          <cell r="H6894" t="str">
            <v/>
          </cell>
        </row>
        <row r="6895">
          <cell r="H6895" t="str">
            <v/>
          </cell>
        </row>
        <row r="6896">
          <cell r="H6896" t="str">
            <v/>
          </cell>
        </row>
        <row r="6897">
          <cell r="H6897" t="str">
            <v/>
          </cell>
        </row>
        <row r="6898">
          <cell r="H6898" t="str">
            <v/>
          </cell>
        </row>
        <row r="6899">
          <cell r="H6899" t="str">
            <v/>
          </cell>
        </row>
        <row r="6900">
          <cell r="H6900" t="str">
            <v/>
          </cell>
        </row>
        <row r="6901">
          <cell r="H6901" t="str">
            <v/>
          </cell>
        </row>
        <row r="6902">
          <cell r="H6902" t="str">
            <v/>
          </cell>
        </row>
        <row r="6903">
          <cell r="H6903" t="str">
            <v/>
          </cell>
        </row>
        <row r="6904">
          <cell r="H6904" t="str">
            <v/>
          </cell>
        </row>
        <row r="6905">
          <cell r="H6905" t="str">
            <v/>
          </cell>
        </row>
        <row r="6906">
          <cell r="H6906" t="str">
            <v/>
          </cell>
        </row>
        <row r="6907">
          <cell r="H6907" t="str">
            <v/>
          </cell>
        </row>
        <row r="6908">
          <cell r="H6908" t="str">
            <v/>
          </cell>
        </row>
        <row r="6909">
          <cell r="H6909" t="str">
            <v/>
          </cell>
        </row>
        <row r="6910">
          <cell r="H6910" t="str">
            <v/>
          </cell>
        </row>
        <row r="6911">
          <cell r="H6911" t="str">
            <v/>
          </cell>
        </row>
        <row r="6912">
          <cell r="H6912" t="str">
            <v/>
          </cell>
        </row>
        <row r="6913">
          <cell r="H6913" t="str">
            <v/>
          </cell>
        </row>
        <row r="6914">
          <cell r="H6914" t="str">
            <v/>
          </cell>
        </row>
        <row r="6915">
          <cell r="H6915" t="str">
            <v/>
          </cell>
        </row>
        <row r="6916">
          <cell r="H6916" t="str">
            <v/>
          </cell>
        </row>
        <row r="6917">
          <cell r="H6917" t="str">
            <v/>
          </cell>
        </row>
        <row r="6918">
          <cell r="H6918" t="str">
            <v/>
          </cell>
        </row>
        <row r="6919">
          <cell r="H6919" t="str">
            <v/>
          </cell>
        </row>
        <row r="6920">
          <cell r="H6920" t="str">
            <v/>
          </cell>
        </row>
        <row r="6921">
          <cell r="H6921" t="str">
            <v/>
          </cell>
        </row>
        <row r="6922">
          <cell r="H6922" t="str">
            <v/>
          </cell>
        </row>
        <row r="6923">
          <cell r="H6923" t="str">
            <v/>
          </cell>
        </row>
        <row r="6924">
          <cell r="H6924" t="str">
            <v/>
          </cell>
        </row>
        <row r="6925">
          <cell r="H6925" t="str">
            <v/>
          </cell>
        </row>
        <row r="6926">
          <cell r="H6926" t="str">
            <v/>
          </cell>
        </row>
        <row r="6927">
          <cell r="H6927" t="str">
            <v/>
          </cell>
        </row>
        <row r="6928">
          <cell r="H6928" t="str">
            <v/>
          </cell>
        </row>
        <row r="6929">
          <cell r="H6929" t="str">
            <v/>
          </cell>
        </row>
        <row r="6930">
          <cell r="H6930" t="str">
            <v/>
          </cell>
        </row>
        <row r="6931">
          <cell r="H6931" t="str">
            <v/>
          </cell>
        </row>
        <row r="6932">
          <cell r="H6932" t="str">
            <v/>
          </cell>
        </row>
        <row r="6933">
          <cell r="H6933" t="str">
            <v/>
          </cell>
        </row>
        <row r="6934">
          <cell r="H6934" t="str">
            <v/>
          </cell>
        </row>
        <row r="6935">
          <cell r="H6935" t="str">
            <v/>
          </cell>
        </row>
        <row r="6936">
          <cell r="H6936" t="str">
            <v/>
          </cell>
        </row>
        <row r="6937">
          <cell r="H6937" t="str">
            <v/>
          </cell>
        </row>
        <row r="6938">
          <cell r="H6938" t="str">
            <v/>
          </cell>
        </row>
        <row r="6939">
          <cell r="H6939" t="str">
            <v/>
          </cell>
        </row>
        <row r="6940">
          <cell r="H6940" t="str">
            <v/>
          </cell>
        </row>
        <row r="6941">
          <cell r="H6941" t="str">
            <v/>
          </cell>
        </row>
        <row r="6942">
          <cell r="H6942" t="str">
            <v/>
          </cell>
        </row>
        <row r="6943">
          <cell r="H6943" t="str">
            <v/>
          </cell>
        </row>
        <row r="6944">
          <cell r="H6944" t="str">
            <v/>
          </cell>
        </row>
        <row r="6945">
          <cell r="H6945" t="str">
            <v/>
          </cell>
        </row>
        <row r="6946">
          <cell r="H6946" t="str">
            <v/>
          </cell>
        </row>
        <row r="6947">
          <cell r="H6947" t="str">
            <v/>
          </cell>
        </row>
        <row r="6948">
          <cell r="H6948" t="str">
            <v/>
          </cell>
        </row>
        <row r="6949">
          <cell r="H6949" t="str">
            <v/>
          </cell>
        </row>
        <row r="6950">
          <cell r="H6950" t="str">
            <v/>
          </cell>
        </row>
        <row r="6951">
          <cell r="H6951" t="str">
            <v/>
          </cell>
        </row>
        <row r="6952">
          <cell r="H6952" t="str">
            <v/>
          </cell>
        </row>
        <row r="6953">
          <cell r="H6953" t="str">
            <v/>
          </cell>
        </row>
        <row r="6954">
          <cell r="H6954" t="str">
            <v/>
          </cell>
        </row>
        <row r="6955">
          <cell r="H6955" t="str">
            <v/>
          </cell>
        </row>
        <row r="6956">
          <cell r="H6956" t="str">
            <v/>
          </cell>
        </row>
        <row r="6957">
          <cell r="H6957" t="str">
            <v/>
          </cell>
        </row>
        <row r="6958">
          <cell r="H6958" t="str">
            <v/>
          </cell>
        </row>
        <row r="6959">
          <cell r="H6959" t="str">
            <v/>
          </cell>
        </row>
        <row r="6960">
          <cell r="H6960" t="str">
            <v/>
          </cell>
        </row>
        <row r="6961">
          <cell r="H6961" t="str">
            <v/>
          </cell>
        </row>
        <row r="6962">
          <cell r="H6962" t="str">
            <v/>
          </cell>
        </row>
        <row r="6963">
          <cell r="H6963" t="str">
            <v/>
          </cell>
        </row>
        <row r="6964">
          <cell r="H6964" t="str">
            <v/>
          </cell>
        </row>
        <row r="6965">
          <cell r="H6965" t="str">
            <v/>
          </cell>
        </row>
        <row r="6966">
          <cell r="H6966" t="str">
            <v/>
          </cell>
        </row>
        <row r="6967">
          <cell r="H6967" t="str">
            <v/>
          </cell>
        </row>
        <row r="6968">
          <cell r="H6968" t="str">
            <v/>
          </cell>
        </row>
        <row r="6969">
          <cell r="H6969" t="str">
            <v/>
          </cell>
        </row>
        <row r="6970">
          <cell r="H6970" t="str">
            <v/>
          </cell>
        </row>
        <row r="6971">
          <cell r="H6971" t="str">
            <v/>
          </cell>
        </row>
        <row r="6972">
          <cell r="H6972" t="str">
            <v/>
          </cell>
        </row>
        <row r="6973">
          <cell r="H6973" t="str">
            <v/>
          </cell>
        </row>
        <row r="6974">
          <cell r="H6974" t="str">
            <v/>
          </cell>
        </row>
        <row r="6975">
          <cell r="H6975" t="str">
            <v/>
          </cell>
        </row>
        <row r="6976">
          <cell r="H6976" t="str">
            <v/>
          </cell>
        </row>
        <row r="6977">
          <cell r="H6977" t="str">
            <v/>
          </cell>
        </row>
        <row r="6978">
          <cell r="H6978" t="str">
            <v/>
          </cell>
        </row>
        <row r="6979">
          <cell r="H6979" t="str">
            <v/>
          </cell>
        </row>
        <row r="6980">
          <cell r="H6980" t="str">
            <v/>
          </cell>
        </row>
        <row r="6981">
          <cell r="H6981" t="str">
            <v/>
          </cell>
        </row>
        <row r="6982">
          <cell r="H6982" t="str">
            <v/>
          </cell>
        </row>
        <row r="6983">
          <cell r="H6983" t="str">
            <v/>
          </cell>
        </row>
        <row r="6984">
          <cell r="H6984" t="str">
            <v/>
          </cell>
        </row>
        <row r="6985">
          <cell r="H6985" t="str">
            <v/>
          </cell>
        </row>
        <row r="6986">
          <cell r="H6986" t="str">
            <v/>
          </cell>
        </row>
        <row r="6987">
          <cell r="H6987" t="str">
            <v/>
          </cell>
        </row>
        <row r="6988">
          <cell r="H6988" t="str">
            <v/>
          </cell>
        </row>
        <row r="6989">
          <cell r="H6989" t="str">
            <v/>
          </cell>
        </row>
        <row r="6990">
          <cell r="H6990" t="str">
            <v/>
          </cell>
        </row>
        <row r="6991">
          <cell r="H6991" t="str">
            <v/>
          </cell>
        </row>
        <row r="6992">
          <cell r="H6992" t="str">
            <v/>
          </cell>
        </row>
        <row r="6993">
          <cell r="H6993" t="str">
            <v/>
          </cell>
        </row>
        <row r="6994">
          <cell r="H6994" t="str">
            <v/>
          </cell>
        </row>
        <row r="6995">
          <cell r="H6995" t="str">
            <v/>
          </cell>
        </row>
        <row r="6996">
          <cell r="H6996" t="str">
            <v/>
          </cell>
        </row>
        <row r="6997">
          <cell r="H6997" t="str">
            <v/>
          </cell>
        </row>
        <row r="6998">
          <cell r="H6998" t="str">
            <v/>
          </cell>
        </row>
        <row r="6999">
          <cell r="H6999" t="str">
            <v/>
          </cell>
        </row>
        <row r="7000">
          <cell r="H7000" t="str">
            <v/>
          </cell>
        </row>
        <row r="7001">
          <cell r="H7001" t="str">
            <v/>
          </cell>
        </row>
        <row r="7002">
          <cell r="H7002" t="str">
            <v/>
          </cell>
        </row>
        <row r="7003">
          <cell r="H7003" t="str">
            <v/>
          </cell>
        </row>
        <row r="7004">
          <cell r="H7004" t="str">
            <v/>
          </cell>
        </row>
        <row r="7005">
          <cell r="H7005" t="str">
            <v/>
          </cell>
        </row>
        <row r="7006">
          <cell r="H7006" t="str">
            <v/>
          </cell>
        </row>
        <row r="7007">
          <cell r="H7007" t="str">
            <v/>
          </cell>
        </row>
        <row r="7008">
          <cell r="H7008" t="str">
            <v/>
          </cell>
        </row>
        <row r="7009">
          <cell r="H7009" t="str">
            <v/>
          </cell>
        </row>
        <row r="7010">
          <cell r="H7010" t="str">
            <v/>
          </cell>
        </row>
        <row r="7011">
          <cell r="H7011" t="str">
            <v/>
          </cell>
        </row>
        <row r="7012">
          <cell r="H7012" t="str">
            <v/>
          </cell>
        </row>
        <row r="7013">
          <cell r="H7013" t="str">
            <v/>
          </cell>
        </row>
        <row r="7014">
          <cell r="H7014" t="str">
            <v/>
          </cell>
        </row>
        <row r="7015">
          <cell r="H7015" t="str">
            <v/>
          </cell>
        </row>
        <row r="7016">
          <cell r="H7016" t="str">
            <v/>
          </cell>
        </row>
        <row r="7017">
          <cell r="H7017" t="str">
            <v/>
          </cell>
        </row>
        <row r="7018">
          <cell r="H7018" t="str">
            <v/>
          </cell>
        </row>
        <row r="7019">
          <cell r="H7019" t="str">
            <v/>
          </cell>
        </row>
        <row r="7020">
          <cell r="H7020" t="str">
            <v/>
          </cell>
        </row>
        <row r="7021">
          <cell r="H7021" t="str">
            <v/>
          </cell>
        </row>
        <row r="7022">
          <cell r="H7022" t="str">
            <v/>
          </cell>
        </row>
        <row r="7023">
          <cell r="H7023" t="str">
            <v/>
          </cell>
        </row>
        <row r="7024">
          <cell r="H7024" t="str">
            <v/>
          </cell>
        </row>
        <row r="7025">
          <cell r="H7025" t="str">
            <v/>
          </cell>
        </row>
        <row r="7026">
          <cell r="H7026" t="str">
            <v/>
          </cell>
        </row>
        <row r="7027">
          <cell r="H7027" t="str">
            <v/>
          </cell>
        </row>
        <row r="7028">
          <cell r="H7028" t="str">
            <v/>
          </cell>
        </row>
        <row r="7029">
          <cell r="H7029" t="str">
            <v/>
          </cell>
        </row>
        <row r="7030">
          <cell r="H7030" t="str">
            <v/>
          </cell>
        </row>
        <row r="7031">
          <cell r="H7031" t="str">
            <v/>
          </cell>
        </row>
        <row r="7032">
          <cell r="H7032" t="str">
            <v/>
          </cell>
        </row>
        <row r="7033">
          <cell r="H7033" t="str">
            <v/>
          </cell>
        </row>
        <row r="7034">
          <cell r="H7034" t="str">
            <v/>
          </cell>
        </row>
        <row r="7035">
          <cell r="H7035" t="str">
            <v/>
          </cell>
        </row>
        <row r="7036">
          <cell r="H7036" t="str">
            <v/>
          </cell>
        </row>
        <row r="7037">
          <cell r="H7037" t="str">
            <v/>
          </cell>
        </row>
        <row r="7038">
          <cell r="H7038" t="str">
            <v/>
          </cell>
        </row>
        <row r="7039">
          <cell r="H7039" t="str">
            <v/>
          </cell>
        </row>
        <row r="7040">
          <cell r="H7040" t="str">
            <v/>
          </cell>
        </row>
        <row r="7041">
          <cell r="H7041" t="str">
            <v/>
          </cell>
        </row>
        <row r="7042">
          <cell r="H7042" t="str">
            <v/>
          </cell>
        </row>
        <row r="7043">
          <cell r="H7043" t="str">
            <v/>
          </cell>
        </row>
        <row r="7044">
          <cell r="H7044" t="str">
            <v/>
          </cell>
        </row>
        <row r="7045">
          <cell r="H7045" t="str">
            <v/>
          </cell>
        </row>
        <row r="7046">
          <cell r="H7046" t="str">
            <v/>
          </cell>
        </row>
        <row r="7047">
          <cell r="H7047" t="str">
            <v/>
          </cell>
        </row>
        <row r="7048">
          <cell r="H7048" t="str">
            <v/>
          </cell>
        </row>
        <row r="7049">
          <cell r="H7049" t="str">
            <v/>
          </cell>
        </row>
        <row r="7050">
          <cell r="H7050" t="str">
            <v/>
          </cell>
        </row>
        <row r="7051">
          <cell r="H7051" t="str">
            <v/>
          </cell>
        </row>
        <row r="7052">
          <cell r="H7052" t="str">
            <v/>
          </cell>
        </row>
        <row r="7053">
          <cell r="H7053" t="str">
            <v/>
          </cell>
        </row>
        <row r="7054">
          <cell r="H7054" t="str">
            <v/>
          </cell>
        </row>
        <row r="7055">
          <cell r="H7055" t="str">
            <v/>
          </cell>
        </row>
        <row r="7056">
          <cell r="H7056" t="str">
            <v/>
          </cell>
        </row>
        <row r="7057">
          <cell r="H7057" t="str">
            <v/>
          </cell>
        </row>
        <row r="7058">
          <cell r="H7058" t="str">
            <v/>
          </cell>
        </row>
        <row r="7059">
          <cell r="H7059" t="str">
            <v/>
          </cell>
        </row>
        <row r="7060">
          <cell r="H7060" t="str">
            <v/>
          </cell>
        </row>
        <row r="7061">
          <cell r="H7061" t="str">
            <v/>
          </cell>
        </row>
        <row r="7062">
          <cell r="H7062" t="str">
            <v/>
          </cell>
        </row>
        <row r="7063">
          <cell r="H7063" t="str">
            <v/>
          </cell>
        </row>
        <row r="7064">
          <cell r="H7064" t="str">
            <v/>
          </cell>
        </row>
        <row r="7065">
          <cell r="H7065" t="str">
            <v/>
          </cell>
        </row>
        <row r="7066">
          <cell r="H7066" t="str">
            <v/>
          </cell>
        </row>
        <row r="7067">
          <cell r="H7067" t="str">
            <v/>
          </cell>
        </row>
        <row r="7068">
          <cell r="H7068" t="str">
            <v/>
          </cell>
        </row>
        <row r="7069">
          <cell r="H7069" t="str">
            <v/>
          </cell>
        </row>
        <row r="7070">
          <cell r="H7070" t="str">
            <v/>
          </cell>
        </row>
        <row r="7071">
          <cell r="H7071" t="str">
            <v/>
          </cell>
        </row>
        <row r="7072">
          <cell r="H7072" t="str">
            <v/>
          </cell>
        </row>
        <row r="7073">
          <cell r="H7073" t="str">
            <v/>
          </cell>
        </row>
        <row r="7074">
          <cell r="H7074" t="str">
            <v/>
          </cell>
        </row>
        <row r="7075">
          <cell r="H7075" t="str">
            <v/>
          </cell>
        </row>
        <row r="7076">
          <cell r="H7076" t="str">
            <v/>
          </cell>
        </row>
        <row r="7077">
          <cell r="H7077" t="str">
            <v/>
          </cell>
        </row>
        <row r="7078">
          <cell r="H7078" t="str">
            <v/>
          </cell>
        </row>
        <row r="7079">
          <cell r="H7079" t="str">
            <v/>
          </cell>
        </row>
        <row r="7080">
          <cell r="H7080" t="str">
            <v/>
          </cell>
        </row>
        <row r="7081">
          <cell r="H7081" t="str">
            <v/>
          </cell>
        </row>
        <row r="7082">
          <cell r="H7082" t="str">
            <v/>
          </cell>
        </row>
        <row r="7083">
          <cell r="H7083" t="str">
            <v/>
          </cell>
        </row>
        <row r="7084">
          <cell r="H7084" t="str">
            <v/>
          </cell>
        </row>
        <row r="7085">
          <cell r="H7085" t="str">
            <v/>
          </cell>
        </row>
        <row r="7086">
          <cell r="H7086" t="str">
            <v/>
          </cell>
        </row>
        <row r="7087">
          <cell r="H7087" t="str">
            <v/>
          </cell>
        </row>
        <row r="7088">
          <cell r="H7088" t="str">
            <v/>
          </cell>
        </row>
        <row r="7089">
          <cell r="H7089" t="str">
            <v/>
          </cell>
        </row>
        <row r="7090">
          <cell r="H7090" t="str">
            <v/>
          </cell>
        </row>
        <row r="7091">
          <cell r="H7091" t="str">
            <v/>
          </cell>
        </row>
        <row r="7092">
          <cell r="H7092" t="str">
            <v/>
          </cell>
        </row>
        <row r="7093">
          <cell r="H7093" t="str">
            <v/>
          </cell>
        </row>
        <row r="7094">
          <cell r="H7094" t="str">
            <v/>
          </cell>
        </row>
        <row r="7095">
          <cell r="H7095" t="str">
            <v/>
          </cell>
        </row>
        <row r="7096">
          <cell r="H7096" t="str">
            <v/>
          </cell>
        </row>
        <row r="7097">
          <cell r="H7097" t="str">
            <v/>
          </cell>
        </row>
        <row r="7098">
          <cell r="H7098" t="str">
            <v/>
          </cell>
        </row>
        <row r="7099">
          <cell r="H7099" t="str">
            <v/>
          </cell>
        </row>
        <row r="7100">
          <cell r="H7100" t="str">
            <v/>
          </cell>
        </row>
        <row r="7101">
          <cell r="H7101" t="str">
            <v/>
          </cell>
        </row>
        <row r="7102">
          <cell r="H7102" t="str">
            <v/>
          </cell>
        </row>
        <row r="7103">
          <cell r="H7103" t="str">
            <v/>
          </cell>
        </row>
        <row r="7104">
          <cell r="H7104" t="str">
            <v/>
          </cell>
        </row>
        <row r="7105">
          <cell r="H7105" t="str">
            <v/>
          </cell>
        </row>
        <row r="7106">
          <cell r="H7106" t="str">
            <v/>
          </cell>
        </row>
        <row r="7107">
          <cell r="H7107" t="str">
            <v/>
          </cell>
        </row>
        <row r="7108">
          <cell r="H7108" t="str">
            <v/>
          </cell>
        </row>
        <row r="7109">
          <cell r="H7109" t="str">
            <v/>
          </cell>
        </row>
        <row r="7110">
          <cell r="H7110" t="str">
            <v/>
          </cell>
        </row>
        <row r="7111">
          <cell r="H7111" t="str">
            <v/>
          </cell>
        </row>
        <row r="7112">
          <cell r="H7112" t="str">
            <v/>
          </cell>
        </row>
        <row r="7113">
          <cell r="H7113" t="str">
            <v/>
          </cell>
        </row>
        <row r="7114">
          <cell r="H7114" t="str">
            <v/>
          </cell>
        </row>
        <row r="7115">
          <cell r="H7115" t="str">
            <v/>
          </cell>
        </row>
        <row r="7116">
          <cell r="H7116" t="str">
            <v/>
          </cell>
        </row>
        <row r="7117">
          <cell r="H7117" t="str">
            <v/>
          </cell>
        </row>
        <row r="7118">
          <cell r="H7118" t="str">
            <v/>
          </cell>
        </row>
        <row r="7119">
          <cell r="H7119" t="str">
            <v/>
          </cell>
        </row>
        <row r="7120">
          <cell r="H7120" t="str">
            <v/>
          </cell>
        </row>
        <row r="7121">
          <cell r="H7121" t="str">
            <v/>
          </cell>
        </row>
        <row r="7122">
          <cell r="H7122" t="str">
            <v/>
          </cell>
        </row>
        <row r="7123">
          <cell r="H7123" t="str">
            <v/>
          </cell>
        </row>
        <row r="7124">
          <cell r="H7124" t="str">
            <v/>
          </cell>
        </row>
        <row r="7125">
          <cell r="H7125" t="str">
            <v/>
          </cell>
        </row>
        <row r="7126">
          <cell r="H7126" t="str">
            <v/>
          </cell>
        </row>
        <row r="7127">
          <cell r="H7127" t="str">
            <v/>
          </cell>
        </row>
        <row r="7128">
          <cell r="H7128" t="str">
            <v/>
          </cell>
        </row>
        <row r="7129">
          <cell r="H7129" t="str">
            <v/>
          </cell>
        </row>
        <row r="7130">
          <cell r="H7130" t="str">
            <v/>
          </cell>
        </row>
        <row r="7131">
          <cell r="H7131" t="str">
            <v/>
          </cell>
        </row>
        <row r="7132">
          <cell r="H7132" t="str">
            <v/>
          </cell>
        </row>
        <row r="7133">
          <cell r="H7133" t="str">
            <v/>
          </cell>
        </row>
        <row r="7134">
          <cell r="H7134" t="str">
            <v/>
          </cell>
        </row>
        <row r="7135">
          <cell r="H7135" t="str">
            <v/>
          </cell>
        </row>
        <row r="7136">
          <cell r="H7136" t="str">
            <v/>
          </cell>
        </row>
        <row r="7137">
          <cell r="H7137" t="str">
            <v/>
          </cell>
        </row>
        <row r="7138">
          <cell r="H7138" t="str">
            <v/>
          </cell>
        </row>
        <row r="7139">
          <cell r="H7139" t="str">
            <v/>
          </cell>
        </row>
        <row r="7140">
          <cell r="H7140" t="str">
            <v/>
          </cell>
        </row>
        <row r="7141">
          <cell r="H7141" t="str">
            <v/>
          </cell>
        </row>
        <row r="7142">
          <cell r="H7142" t="str">
            <v/>
          </cell>
        </row>
        <row r="7143">
          <cell r="H7143" t="str">
            <v/>
          </cell>
        </row>
        <row r="7144">
          <cell r="H7144" t="str">
            <v/>
          </cell>
        </row>
        <row r="7145">
          <cell r="H7145" t="str">
            <v/>
          </cell>
        </row>
        <row r="7146">
          <cell r="H7146" t="str">
            <v/>
          </cell>
        </row>
        <row r="7147">
          <cell r="H7147" t="str">
            <v/>
          </cell>
        </row>
        <row r="7148">
          <cell r="H7148" t="str">
            <v/>
          </cell>
        </row>
        <row r="7149">
          <cell r="H7149" t="str">
            <v/>
          </cell>
        </row>
        <row r="7150">
          <cell r="H7150" t="str">
            <v/>
          </cell>
        </row>
        <row r="7151">
          <cell r="H7151" t="str">
            <v/>
          </cell>
        </row>
        <row r="7152">
          <cell r="H7152" t="str">
            <v/>
          </cell>
        </row>
        <row r="7153">
          <cell r="H7153" t="str">
            <v/>
          </cell>
        </row>
        <row r="7154">
          <cell r="H7154" t="str">
            <v/>
          </cell>
        </row>
        <row r="7155">
          <cell r="H7155" t="str">
            <v/>
          </cell>
        </row>
        <row r="7156">
          <cell r="H7156" t="str">
            <v/>
          </cell>
        </row>
        <row r="7157">
          <cell r="H7157" t="str">
            <v/>
          </cell>
        </row>
        <row r="7158">
          <cell r="H7158" t="str">
            <v/>
          </cell>
        </row>
        <row r="7159">
          <cell r="H7159" t="str">
            <v/>
          </cell>
        </row>
        <row r="7160">
          <cell r="H7160" t="str">
            <v/>
          </cell>
        </row>
        <row r="7161">
          <cell r="H7161" t="str">
            <v/>
          </cell>
        </row>
        <row r="7162">
          <cell r="H7162" t="str">
            <v/>
          </cell>
        </row>
        <row r="7163">
          <cell r="H7163" t="str">
            <v/>
          </cell>
        </row>
        <row r="7164">
          <cell r="H7164" t="str">
            <v/>
          </cell>
        </row>
        <row r="7165">
          <cell r="H7165" t="str">
            <v/>
          </cell>
        </row>
        <row r="7166">
          <cell r="H7166" t="str">
            <v/>
          </cell>
        </row>
        <row r="7167">
          <cell r="H7167" t="str">
            <v/>
          </cell>
        </row>
        <row r="7168">
          <cell r="H7168" t="str">
            <v/>
          </cell>
        </row>
        <row r="7169">
          <cell r="H7169" t="str">
            <v/>
          </cell>
        </row>
        <row r="7170">
          <cell r="H7170" t="str">
            <v/>
          </cell>
        </row>
        <row r="7171">
          <cell r="H7171" t="str">
            <v/>
          </cell>
        </row>
        <row r="7172">
          <cell r="H7172" t="str">
            <v/>
          </cell>
        </row>
        <row r="7173">
          <cell r="H7173" t="str">
            <v/>
          </cell>
        </row>
        <row r="7174">
          <cell r="H7174" t="str">
            <v/>
          </cell>
        </row>
        <row r="7175">
          <cell r="H7175" t="str">
            <v/>
          </cell>
        </row>
        <row r="7176">
          <cell r="H7176" t="str">
            <v/>
          </cell>
        </row>
        <row r="7177">
          <cell r="H7177" t="str">
            <v/>
          </cell>
        </row>
        <row r="7178">
          <cell r="H7178" t="str">
            <v/>
          </cell>
        </row>
        <row r="7179">
          <cell r="H7179" t="str">
            <v/>
          </cell>
        </row>
        <row r="7180">
          <cell r="H7180" t="str">
            <v/>
          </cell>
        </row>
        <row r="7181">
          <cell r="H7181" t="str">
            <v/>
          </cell>
        </row>
        <row r="7182">
          <cell r="H7182" t="str">
            <v/>
          </cell>
        </row>
        <row r="7183">
          <cell r="H7183" t="str">
            <v/>
          </cell>
        </row>
        <row r="7184">
          <cell r="H7184" t="str">
            <v/>
          </cell>
        </row>
        <row r="7185">
          <cell r="H7185" t="str">
            <v/>
          </cell>
        </row>
        <row r="7186">
          <cell r="H7186" t="str">
            <v/>
          </cell>
        </row>
        <row r="7187">
          <cell r="H7187" t="str">
            <v/>
          </cell>
        </row>
        <row r="7188">
          <cell r="H7188" t="str">
            <v/>
          </cell>
        </row>
        <row r="7189">
          <cell r="H7189" t="str">
            <v/>
          </cell>
        </row>
        <row r="7190">
          <cell r="H7190" t="str">
            <v/>
          </cell>
        </row>
        <row r="7191">
          <cell r="H7191" t="str">
            <v/>
          </cell>
        </row>
        <row r="7192">
          <cell r="H7192" t="str">
            <v/>
          </cell>
        </row>
        <row r="7193">
          <cell r="H7193" t="str">
            <v/>
          </cell>
        </row>
        <row r="7194">
          <cell r="H7194" t="str">
            <v/>
          </cell>
        </row>
        <row r="7195">
          <cell r="H7195" t="str">
            <v/>
          </cell>
        </row>
        <row r="7196">
          <cell r="H7196" t="str">
            <v/>
          </cell>
        </row>
        <row r="7197">
          <cell r="H7197" t="str">
            <v/>
          </cell>
        </row>
        <row r="7198">
          <cell r="H7198" t="str">
            <v/>
          </cell>
        </row>
        <row r="7199">
          <cell r="H7199" t="str">
            <v/>
          </cell>
        </row>
        <row r="7200">
          <cell r="H7200" t="str">
            <v/>
          </cell>
        </row>
        <row r="7201">
          <cell r="H7201" t="str">
            <v/>
          </cell>
        </row>
        <row r="7202">
          <cell r="H7202" t="str">
            <v/>
          </cell>
        </row>
        <row r="7203">
          <cell r="H7203" t="str">
            <v/>
          </cell>
        </row>
        <row r="7204">
          <cell r="H7204" t="str">
            <v/>
          </cell>
        </row>
        <row r="7205">
          <cell r="H7205" t="str">
            <v/>
          </cell>
        </row>
        <row r="7206">
          <cell r="H7206" t="str">
            <v/>
          </cell>
        </row>
        <row r="7207">
          <cell r="H7207" t="str">
            <v/>
          </cell>
        </row>
        <row r="7208">
          <cell r="H7208" t="str">
            <v/>
          </cell>
        </row>
        <row r="7209">
          <cell r="H7209" t="str">
            <v/>
          </cell>
        </row>
        <row r="7210">
          <cell r="H7210" t="str">
            <v/>
          </cell>
        </row>
        <row r="7211">
          <cell r="H7211" t="str">
            <v/>
          </cell>
        </row>
        <row r="7212">
          <cell r="H7212" t="str">
            <v/>
          </cell>
        </row>
        <row r="7213">
          <cell r="H7213" t="str">
            <v/>
          </cell>
        </row>
        <row r="7214">
          <cell r="H7214" t="str">
            <v/>
          </cell>
        </row>
        <row r="7215">
          <cell r="H7215" t="str">
            <v/>
          </cell>
        </row>
        <row r="7216">
          <cell r="H7216" t="str">
            <v/>
          </cell>
        </row>
        <row r="7217">
          <cell r="H7217" t="str">
            <v/>
          </cell>
        </row>
        <row r="7218">
          <cell r="H7218" t="str">
            <v/>
          </cell>
        </row>
        <row r="7219">
          <cell r="H7219" t="str">
            <v/>
          </cell>
        </row>
        <row r="7220">
          <cell r="H7220" t="str">
            <v/>
          </cell>
        </row>
        <row r="7221">
          <cell r="H7221" t="str">
            <v/>
          </cell>
        </row>
        <row r="7222">
          <cell r="H7222" t="str">
            <v/>
          </cell>
        </row>
        <row r="7223">
          <cell r="H7223" t="str">
            <v/>
          </cell>
        </row>
        <row r="7224">
          <cell r="H7224" t="str">
            <v/>
          </cell>
        </row>
        <row r="7225">
          <cell r="H7225" t="str">
            <v/>
          </cell>
        </row>
        <row r="7226">
          <cell r="H7226" t="str">
            <v/>
          </cell>
        </row>
        <row r="7227">
          <cell r="H7227" t="str">
            <v/>
          </cell>
        </row>
        <row r="7228">
          <cell r="H7228" t="str">
            <v/>
          </cell>
        </row>
        <row r="7229">
          <cell r="H7229" t="str">
            <v/>
          </cell>
        </row>
        <row r="7230">
          <cell r="H7230" t="str">
            <v/>
          </cell>
        </row>
        <row r="7231">
          <cell r="H7231" t="str">
            <v/>
          </cell>
        </row>
        <row r="7232">
          <cell r="H7232" t="str">
            <v/>
          </cell>
        </row>
        <row r="7233">
          <cell r="H7233" t="str">
            <v/>
          </cell>
        </row>
        <row r="7234">
          <cell r="H7234" t="str">
            <v/>
          </cell>
        </row>
        <row r="7235">
          <cell r="H7235" t="str">
            <v/>
          </cell>
        </row>
        <row r="7236">
          <cell r="H7236" t="str">
            <v/>
          </cell>
        </row>
        <row r="7237">
          <cell r="H7237" t="str">
            <v/>
          </cell>
        </row>
        <row r="7238">
          <cell r="H7238" t="str">
            <v/>
          </cell>
        </row>
        <row r="7239">
          <cell r="H7239" t="str">
            <v/>
          </cell>
        </row>
        <row r="7240">
          <cell r="H7240" t="str">
            <v/>
          </cell>
        </row>
        <row r="7241">
          <cell r="H7241" t="str">
            <v/>
          </cell>
        </row>
        <row r="7242">
          <cell r="H7242" t="str">
            <v/>
          </cell>
        </row>
        <row r="7243">
          <cell r="H7243" t="str">
            <v/>
          </cell>
        </row>
        <row r="7244">
          <cell r="H7244" t="str">
            <v/>
          </cell>
        </row>
        <row r="7245">
          <cell r="H7245" t="str">
            <v/>
          </cell>
        </row>
        <row r="7246">
          <cell r="H7246" t="str">
            <v/>
          </cell>
        </row>
        <row r="7247">
          <cell r="H7247" t="str">
            <v/>
          </cell>
        </row>
        <row r="7248">
          <cell r="H7248" t="str">
            <v/>
          </cell>
        </row>
        <row r="7249">
          <cell r="H7249" t="str">
            <v/>
          </cell>
        </row>
        <row r="7250">
          <cell r="H7250" t="str">
            <v/>
          </cell>
        </row>
        <row r="7251">
          <cell r="H7251" t="str">
            <v/>
          </cell>
        </row>
        <row r="7252">
          <cell r="H7252" t="str">
            <v/>
          </cell>
        </row>
        <row r="7253">
          <cell r="H7253" t="str">
            <v/>
          </cell>
        </row>
        <row r="7254">
          <cell r="H7254" t="str">
            <v/>
          </cell>
        </row>
        <row r="7255">
          <cell r="H7255" t="str">
            <v/>
          </cell>
        </row>
        <row r="7256">
          <cell r="H7256" t="str">
            <v/>
          </cell>
        </row>
        <row r="7257">
          <cell r="H7257" t="str">
            <v/>
          </cell>
        </row>
        <row r="7258">
          <cell r="H7258" t="str">
            <v/>
          </cell>
        </row>
        <row r="7259">
          <cell r="H7259" t="str">
            <v/>
          </cell>
        </row>
        <row r="7260">
          <cell r="H7260" t="str">
            <v/>
          </cell>
        </row>
        <row r="7261">
          <cell r="H7261" t="str">
            <v/>
          </cell>
        </row>
        <row r="7262">
          <cell r="H7262" t="str">
            <v/>
          </cell>
        </row>
        <row r="7263">
          <cell r="H7263" t="str">
            <v/>
          </cell>
        </row>
        <row r="7264">
          <cell r="H7264" t="str">
            <v/>
          </cell>
        </row>
        <row r="7265">
          <cell r="H7265" t="str">
            <v/>
          </cell>
        </row>
        <row r="7266">
          <cell r="H7266" t="str">
            <v/>
          </cell>
        </row>
        <row r="7267">
          <cell r="H7267" t="str">
            <v/>
          </cell>
        </row>
        <row r="7268">
          <cell r="H7268" t="str">
            <v/>
          </cell>
        </row>
        <row r="7269">
          <cell r="H7269" t="str">
            <v/>
          </cell>
        </row>
        <row r="7270">
          <cell r="H7270" t="str">
            <v/>
          </cell>
        </row>
        <row r="7271">
          <cell r="H7271" t="str">
            <v/>
          </cell>
        </row>
        <row r="7272">
          <cell r="H7272" t="str">
            <v/>
          </cell>
        </row>
        <row r="7273">
          <cell r="H7273" t="str">
            <v/>
          </cell>
        </row>
        <row r="7274">
          <cell r="H7274" t="str">
            <v/>
          </cell>
        </row>
        <row r="7275">
          <cell r="H7275" t="str">
            <v/>
          </cell>
        </row>
        <row r="7276">
          <cell r="H7276" t="str">
            <v/>
          </cell>
        </row>
        <row r="7277">
          <cell r="H7277" t="str">
            <v/>
          </cell>
        </row>
        <row r="7278">
          <cell r="H7278" t="str">
            <v/>
          </cell>
        </row>
        <row r="7279">
          <cell r="H7279" t="str">
            <v/>
          </cell>
        </row>
        <row r="7280">
          <cell r="H7280" t="str">
            <v/>
          </cell>
        </row>
        <row r="7281">
          <cell r="H7281" t="str">
            <v/>
          </cell>
        </row>
        <row r="7282">
          <cell r="H7282" t="str">
            <v/>
          </cell>
        </row>
        <row r="7283">
          <cell r="H7283" t="str">
            <v/>
          </cell>
        </row>
        <row r="7284">
          <cell r="H7284" t="str">
            <v/>
          </cell>
        </row>
        <row r="7285">
          <cell r="H7285" t="str">
            <v/>
          </cell>
        </row>
        <row r="7286">
          <cell r="H7286" t="str">
            <v/>
          </cell>
        </row>
        <row r="7287">
          <cell r="H7287" t="str">
            <v/>
          </cell>
        </row>
        <row r="7288">
          <cell r="H7288" t="str">
            <v/>
          </cell>
        </row>
        <row r="7289">
          <cell r="H7289" t="str">
            <v/>
          </cell>
        </row>
        <row r="7290">
          <cell r="H7290" t="str">
            <v/>
          </cell>
        </row>
        <row r="7291">
          <cell r="H7291" t="str">
            <v/>
          </cell>
        </row>
        <row r="7292">
          <cell r="H7292" t="str">
            <v/>
          </cell>
        </row>
        <row r="7293">
          <cell r="H7293" t="str">
            <v/>
          </cell>
        </row>
        <row r="7294">
          <cell r="H7294" t="str">
            <v/>
          </cell>
        </row>
        <row r="7295">
          <cell r="H7295" t="str">
            <v/>
          </cell>
        </row>
        <row r="7296">
          <cell r="H7296" t="str">
            <v/>
          </cell>
        </row>
        <row r="7297">
          <cell r="H7297" t="str">
            <v/>
          </cell>
        </row>
        <row r="7298">
          <cell r="H7298" t="str">
            <v/>
          </cell>
        </row>
        <row r="7299">
          <cell r="H7299" t="str">
            <v/>
          </cell>
        </row>
        <row r="7300">
          <cell r="H7300" t="str">
            <v/>
          </cell>
        </row>
        <row r="7301">
          <cell r="H7301" t="str">
            <v/>
          </cell>
        </row>
        <row r="7302">
          <cell r="H7302" t="str">
            <v/>
          </cell>
        </row>
        <row r="7303">
          <cell r="H7303" t="str">
            <v/>
          </cell>
        </row>
        <row r="7304">
          <cell r="H7304" t="str">
            <v/>
          </cell>
        </row>
        <row r="7305">
          <cell r="H7305" t="str">
            <v/>
          </cell>
        </row>
        <row r="7306">
          <cell r="H7306" t="str">
            <v/>
          </cell>
        </row>
        <row r="7307">
          <cell r="H7307" t="str">
            <v/>
          </cell>
        </row>
        <row r="7308">
          <cell r="H7308" t="str">
            <v/>
          </cell>
        </row>
        <row r="7309">
          <cell r="H7309" t="str">
            <v/>
          </cell>
        </row>
        <row r="7310">
          <cell r="H7310" t="str">
            <v/>
          </cell>
        </row>
        <row r="7311">
          <cell r="H7311" t="str">
            <v/>
          </cell>
        </row>
        <row r="7312">
          <cell r="H7312" t="str">
            <v/>
          </cell>
        </row>
        <row r="7313">
          <cell r="H7313" t="str">
            <v/>
          </cell>
        </row>
        <row r="7314">
          <cell r="H7314" t="str">
            <v/>
          </cell>
        </row>
        <row r="7315">
          <cell r="H7315" t="str">
            <v/>
          </cell>
        </row>
        <row r="7316">
          <cell r="H7316" t="str">
            <v/>
          </cell>
        </row>
        <row r="7317">
          <cell r="H7317" t="str">
            <v/>
          </cell>
        </row>
        <row r="7318">
          <cell r="H7318" t="str">
            <v/>
          </cell>
        </row>
        <row r="7319">
          <cell r="H7319" t="str">
            <v/>
          </cell>
        </row>
        <row r="7320">
          <cell r="H7320" t="str">
            <v/>
          </cell>
        </row>
        <row r="7321">
          <cell r="H7321" t="str">
            <v/>
          </cell>
        </row>
        <row r="7322">
          <cell r="H7322" t="str">
            <v/>
          </cell>
        </row>
        <row r="7323">
          <cell r="H7323" t="str">
            <v/>
          </cell>
        </row>
        <row r="7324">
          <cell r="H7324" t="str">
            <v/>
          </cell>
        </row>
        <row r="7325">
          <cell r="H7325" t="str">
            <v/>
          </cell>
        </row>
        <row r="7326">
          <cell r="H7326" t="str">
            <v/>
          </cell>
        </row>
        <row r="7327">
          <cell r="H7327" t="str">
            <v/>
          </cell>
        </row>
        <row r="7328">
          <cell r="H7328" t="str">
            <v/>
          </cell>
        </row>
        <row r="7329">
          <cell r="H7329" t="str">
            <v/>
          </cell>
        </row>
        <row r="7330">
          <cell r="H7330" t="str">
            <v/>
          </cell>
        </row>
        <row r="7331">
          <cell r="H7331" t="str">
            <v/>
          </cell>
        </row>
        <row r="7332">
          <cell r="H7332" t="str">
            <v/>
          </cell>
        </row>
        <row r="7333">
          <cell r="H7333" t="str">
            <v/>
          </cell>
        </row>
        <row r="7334">
          <cell r="H7334" t="str">
            <v/>
          </cell>
        </row>
        <row r="7335">
          <cell r="H7335" t="str">
            <v/>
          </cell>
        </row>
        <row r="7336">
          <cell r="H7336" t="str">
            <v/>
          </cell>
        </row>
        <row r="7337">
          <cell r="H7337" t="str">
            <v/>
          </cell>
        </row>
        <row r="7338">
          <cell r="H7338" t="str">
            <v/>
          </cell>
        </row>
        <row r="7339">
          <cell r="H7339" t="str">
            <v/>
          </cell>
        </row>
        <row r="7340">
          <cell r="H7340" t="str">
            <v/>
          </cell>
        </row>
        <row r="7341">
          <cell r="H7341" t="str">
            <v/>
          </cell>
        </row>
        <row r="7342">
          <cell r="H7342" t="str">
            <v/>
          </cell>
        </row>
        <row r="7343">
          <cell r="H7343" t="str">
            <v/>
          </cell>
        </row>
        <row r="7344">
          <cell r="H7344" t="str">
            <v/>
          </cell>
        </row>
        <row r="7345">
          <cell r="H7345" t="str">
            <v/>
          </cell>
        </row>
        <row r="7346">
          <cell r="H7346" t="str">
            <v/>
          </cell>
        </row>
        <row r="7347">
          <cell r="H7347" t="str">
            <v/>
          </cell>
        </row>
        <row r="7348">
          <cell r="H7348" t="str">
            <v/>
          </cell>
        </row>
        <row r="7349">
          <cell r="H7349" t="str">
            <v/>
          </cell>
        </row>
        <row r="7350">
          <cell r="H7350" t="str">
            <v/>
          </cell>
        </row>
        <row r="7351">
          <cell r="H7351" t="str">
            <v/>
          </cell>
        </row>
        <row r="7352">
          <cell r="H7352" t="str">
            <v/>
          </cell>
        </row>
        <row r="7353">
          <cell r="H7353" t="str">
            <v/>
          </cell>
        </row>
        <row r="7354">
          <cell r="H7354" t="str">
            <v/>
          </cell>
        </row>
        <row r="7355">
          <cell r="H7355" t="str">
            <v/>
          </cell>
        </row>
        <row r="7356">
          <cell r="H7356" t="str">
            <v/>
          </cell>
        </row>
        <row r="7357">
          <cell r="H7357" t="str">
            <v/>
          </cell>
        </row>
        <row r="7358">
          <cell r="H7358" t="str">
            <v/>
          </cell>
        </row>
        <row r="7359">
          <cell r="H7359" t="str">
            <v/>
          </cell>
        </row>
        <row r="7360">
          <cell r="H7360" t="str">
            <v/>
          </cell>
        </row>
        <row r="7361">
          <cell r="H7361" t="str">
            <v/>
          </cell>
        </row>
        <row r="7362">
          <cell r="H7362" t="str">
            <v/>
          </cell>
        </row>
        <row r="7363">
          <cell r="H7363" t="str">
            <v/>
          </cell>
        </row>
        <row r="7364">
          <cell r="H7364" t="str">
            <v/>
          </cell>
        </row>
        <row r="7365">
          <cell r="H7365" t="str">
            <v/>
          </cell>
        </row>
        <row r="7366">
          <cell r="H7366" t="str">
            <v/>
          </cell>
        </row>
        <row r="7367">
          <cell r="H7367" t="str">
            <v/>
          </cell>
        </row>
        <row r="7368">
          <cell r="H7368" t="str">
            <v/>
          </cell>
        </row>
        <row r="7369">
          <cell r="H7369" t="str">
            <v/>
          </cell>
        </row>
        <row r="7370">
          <cell r="H7370" t="str">
            <v/>
          </cell>
        </row>
        <row r="7371">
          <cell r="H7371" t="str">
            <v/>
          </cell>
        </row>
        <row r="7372">
          <cell r="H7372" t="str">
            <v/>
          </cell>
        </row>
        <row r="7373">
          <cell r="H7373" t="str">
            <v/>
          </cell>
        </row>
        <row r="7374">
          <cell r="H7374" t="str">
            <v/>
          </cell>
        </row>
        <row r="7375">
          <cell r="H7375" t="str">
            <v/>
          </cell>
        </row>
        <row r="7376">
          <cell r="H7376" t="str">
            <v/>
          </cell>
        </row>
        <row r="7377">
          <cell r="H7377" t="str">
            <v/>
          </cell>
        </row>
        <row r="7378">
          <cell r="H7378" t="str">
            <v/>
          </cell>
        </row>
        <row r="7379">
          <cell r="H7379" t="str">
            <v/>
          </cell>
        </row>
        <row r="7380">
          <cell r="H7380" t="str">
            <v/>
          </cell>
        </row>
        <row r="7381">
          <cell r="H7381" t="str">
            <v/>
          </cell>
        </row>
        <row r="7382">
          <cell r="H7382" t="str">
            <v/>
          </cell>
        </row>
        <row r="7383">
          <cell r="H7383" t="str">
            <v/>
          </cell>
        </row>
        <row r="7384">
          <cell r="H7384" t="str">
            <v/>
          </cell>
        </row>
        <row r="7385">
          <cell r="H7385" t="str">
            <v/>
          </cell>
        </row>
        <row r="7386">
          <cell r="H7386" t="str">
            <v/>
          </cell>
        </row>
        <row r="7387">
          <cell r="H7387" t="str">
            <v/>
          </cell>
        </row>
        <row r="7388">
          <cell r="H7388" t="str">
            <v/>
          </cell>
        </row>
        <row r="7389">
          <cell r="H7389" t="str">
            <v/>
          </cell>
        </row>
        <row r="7390">
          <cell r="H7390" t="str">
            <v/>
          </cell>
        </row>
        <row r="7391">
          <cell r="H7391" t="str">
            <v/>
          </cell>
        </row>
        <row r="7392">
          <cell r="H7392" t="str">
            <v/>
          </cell>
        </row>
        <row r="7393">
          <cell r="H7393" t="str">
            <v/>
          </cell>
        </row>
        <row r="7394">
          <cell r="H7394" t="str">
            <v/>
          </cell>
        </row>
        <row r="7395">
          <cell r="H7395" t="str">
            <v/>
          </cell>
        </row>
        <row r="7396">
          <cell r="H7396" t="str">
            <v/>
          </cell>
        </row>
        <row r="7397">
          <cell r="H7397" t="str">
            <v/>
          </cell>
        </row>
        <row r="7398">
          <cell r="H7398" t="str">
            <v/>
          </cell>
        </row>
        <row r="7399">
          <cell r="H7399" t="str">
            <v/>
          </cell>
        </row>
        <row r="7400">
          <cell r="H7400" t="str">
            <v/>
          </cell>
        </row>
        <row r="7401">
          <cell r="H7401" t="str">
            <v/>
          </cell>
        </row>
        <row r="7402">
          <cell r="H7402" t="str">
            <v/>
          </cell>
        </row>
        <row r="7403">
          <cell r="H7403" t="str">
            <v/>
          </cell>
        </row>
        <row r="7404">
          <cell r="H7404" t="str">
            <v/>
          </cell>
        </row>
        <row r="7405">
          <cell r="H7405" t="str">
            <v/>
          </cell>
        </row>
        <row r="7406">
          <cell r="H7406" t="str">
            <v/>
          </cell>
        </row>
        <row r="7407">
          <cell r="H7407" t="str">
            <v/>
          </cell>
        </row>
        <row r="7408">
          <cell r="H7408" t="str">
            <v/>
          </cell>
        </row>
        <row r="7409">
          <cell r="H7409" t="str">
            <v/>
          </cell>
        </row>
        <row r="7410">
          <cell r="H7410" t="str">
            <v/>
          </cell>
        </row>
        <row r="7411">
          <cell r="H7411" t="str">
            <v/>
          </cell>
        </row>
        <row r="7412">
          <cell r="H7412" t="str">
            <v/>
          </cell>
        </row>
        <row r="7413">
          <cell r="H7413" t="str">
            <v/>
          </cell>
        </row>
        <row r="7414">
          <cell r="H7414" t="str">
            <v/>
          </cell>
        </row>
        <row r="7415">
          <cell r="H7415" t="str">
            <v/>
          </cell>
        </row>
        <row r="7416">
          <cell r="H7416" t="str">
            <v/>
          </cell>
        </row>
        <row r="7417">
          <cell r="H7417" t="str">
            <v/>
          </cell>
        </row>
        <row r="7418">
          <cell r="H7418" t="str">
            <v/>
          </cell>
        </row>
        <row r="7419">
          <cell r="H7419" t="str">
            <v/>
          </cell>
        </row>
        <row r="7420">
          <cell r="H7420" t="str">
            <v/>
          </cell>
        </row>
        <row r="7421">
          <cell r="H7421" t="str">
            <v/>
          </cell>
        </row>
        <row r="7422">
          <cell r="H7422" t="str">
            <v/>
          </cell>
        </row>
        <row r="7423">
          <cell r="H7423" t="str">
            <v/>
          </cell>
        </row>
        <row r="7424">
          <cell r="H7424" t="str">
            <v/>
          </cell>
        </row>
        <row r="7425">
          <cell r="H7425" t="str">
            <v/>
          </cell>
        </row>
        <row r="7426">
          <cell r="H7426" t="str">
            <v/>
          </cell>
        </row>
        <row r="7427">
          <cell r="H7427" t="str">
            <v/>
          </cell>
        </row>
        <row r="7428">
          <cell r="H7428" t="str">
            <v/>
          </cell>
        </row>
        <row r="7429">
          <cell r="H7429" t="str">
            <v/>
          </cell>
        </row>
        <row r="7430">
          <cell r="H7430" t="str">
            <v/>
          </cell>
        </row>
        <row r="7431">
          <cell r="H7431" t="str">
            <v/>
          </cell>
        </row>
        <row r="7432">
          <cell r="H7432" t="str">
            <v/>
          </cell>
        </row>
        <row r="7433">
          <cell r="H7433" t="str">
            <v/>
          </cell>
        </row>
        <row r="7434">
          <cell r="H7434" t="str">
            <v/>
          </cell>
        </row>
        <row r="7435">
          <cell r="H7435" t="str">
            <v/>
          </cell>
        </row>
        <row r="7436">
          <cell r="H7436" t="str">
            <v/>
          </cell>
        </row>
        <row r="7437">
          <cell r="H7437" t="str">
            <v/>
          </cell>
        </row>
        <row r="7438">
          <cell r="H7438" t="str">
            <v/>
          </cell>
        </row>
        <row r="7439">
          <cell r="H7439" t="str">
            <v/>
          </cell>
        </row>
        <row r="7440">
          <cell r="H7440" t="str">
            <v/>
          </cell>
        </row>
        <row r="7441">
          <cell r="H7441" t="str">
            <v/>
          </cell>
        </row>
        <row r="7442">
          <cell r="H7442" t="str">
            <v/>
          </cell>
        </row>
        <row r="7443">
          <cell r="H7443" t="str">
            <v/>
          </cell>
        </row>
        <row r="7444">
          <cell r="H7444" t="str">
            <v/>
          </cell>
        </row>
        <row r="7445">
          <cell r="H7445" t="str">
            <v/>
          </cell>
        </row>
        <row r="7446">
          <cell r="H7446" t="str">
            <v/>
          </cell>
        </row>
        <row r="7447">
          <cell r="H7447" t="str">
            <v/>
          </cell>
        </row>
        <row r="7448">
          <cell r="H7448" t="str">
            <v/>
          </cell>
        </row>
        <row r="7449">
          <cell r="H7449" t="str">
            <v/>
          </cell>
        </row>
        <row r="7450">
          <cell r="H7450" t="str">
            <v/>
          </cell>
        </row>
        <row r="7451">
          <cell r="H7451" t="str">
            <v/>
          </cell>
        </row>
        <row r="7452">
          <cell r="H7452" t="str">
            <v/>
          </cell>
        </row>
        <row r="7453">
          <cell r="H7453" t="str">
            <v/>
          </cell>
        </row>
        <row r="7454">
          <cell r="H7454" t="str">
            <v/>
          </cell>
        </row>
        <row r="7455">
          <cell r="H7455" t="str">
            <v/>
          </cell>
        </row>
        <row r="7456">
          <cell r="H7456" t="str">
            <v/>
          </cell>
        </row>
        <row r="7457">
          <cell r="H7457" t="str">
            <v/>
          </cell>
        </row>
        <row r="7458">
          <cell r="H7458" t="str">
            <v/>
          </cell>
        </row>
        <row r="7459">
          <cell r="H7459" t="str">
            <v/>
          </cell>
        </row>
        <row r="7460">
          <cell r="H7460" t="str">
            <v/>
          </cell>
        </row>
        <row r="7461">
          <cell r="H7461" t="str">
            <v/>
          </cell>
        </row>
        <row r="7462">
          <cell r="H7462" t="str">
            <v/>
          </cell>
        </row>
        <row r="7463">
          <cell r="H7463" t="str">
            <v/>
          </cell>
        </row>
        <row r="7464">
          <cell r="H7464" t="str">
            <v/>
          </cell>
        </row>
        <row r="7465">
          <cell r="H7465" t="str">
            <v/>
          </cell>
        </row>
        <row r="7466">
          <cell r="H7466" t="str">
            <v/>
          </cell>
        </row>
        <row r="7467">
          <cell r="H7467" t="str">
            <v/>
          </cell>
        </row>
        <row r="7468">
          <cell r="H7468" t="str">
            <v/>
          </cell>
        </row>
        <row r="7469">
          <cell r="H7469" t="str">
            <v/>
          </cell>
        </row>
        <row r="7470">
          <cell r="H7470" t="str">
            <v/>
          </cell>
        </row>
        <row r="7471">
          <cell r="H7471" t="str">
            <v/>
          </cell>
        </row>
        <row r="7472">
          <cell r="H7472" t="str">
            <v/>
          </cell>
        </row>
        <row r="7473">
          <cell r="H7473" t="str">
            <v/>
          </cell>
        </row>
        <row r="7474">
          <cell r="H7474" t="str">
            <v/>
          </cell>
        </row>
        <row r="7475">
          <cell r="H7475" t="str">
            <v/>
          </cell>
        </row>
        <row r="7476">
          <cell r="H7476" t="str">
            <v/>
          </cell>
        </row>
        <row r="7477">
          <cell r="H7477" t="str">
            <v/>
          </cell>
        </row>
        <row r="7478">
          <cell r="H7478" t="str">
            <v/>
          </cell>
        </row>
        <row r="7479">
          <cell r="H7479" t="str">
            <v/>
          </cell>
        </row>
        <row r="7480">
          <cell r="H7480" t="str">
            <v/>
          </cell>
        </row>
        <row r="7481">
          <cell r="H7481" t="str">
            <v/>
          </cell>
        </row>
        <row r="7482">
          <cell r="H7482" t="str">
            <v/>
          </cell>
        </row>
        <row r="7483">
          <cell r="H7483" t="str">
            <v/>
          </cell>
        </row>
        <row r="7484">
          <cell r="H7484" t="str">
            <v/>
          </cell>
        </row>
        <row r="7485">
          <cell r="H7485" t="str">
            <v/>
          </cell>
        </row>
        <row r="7486">
          <cell r="H7486" t="str">
            <v/>
          </cell>
        </row>
        <row r="7487">
          <cell r="H7487" t="str">
            <v/>
          </cell>
        </row>
        <row r="7488">
          <cell r="H7488" t="str">
            <v/>
          </cell>
        </row>
        <row r="7489">
          <cell r="H7489" t="str">
            <v/>
          </cell>
        </row>
        <row r="7490">
          <cell r="H7490" t="str">
            <v/>
          </cell>
        </row>
        <row r="7491">
          <cell r="H7491" t="str">
            <v/>
          </cell>
        </row>
        <row r="7492">
          <cell r="H7492" t="str">
            <v/>
          </cell>
        </row>
        <row r="7493">
          <cell r="H7493" t="str">
            <v/>
          </cell>
        </row>
        <row r="7494">
          <cell r="H7494" t="str">
            <v/>
          </cell>
        </row>
        <row r="7495">
          <cell r="H7495" t="str">
            <v/>
          </cell>
        </row>
        <row r="7496">
          <cell r="H7496" t="str">
            <v/>
          </cell>
        </row>
        <row r="7497">
          <cell r="H7497" t="str">
            <v/>
          </cell>
        </row>
        <row r="7498">
          <cell r="H7498" t="str">
            <v/>
          </cell>
        </row>
        <row r="7499">
          <cell r="H7499" t="str">
            <v/>
          </cell>
        </row>
        <row r="7500">
          <cell r="H7500" t="str">
            <v/>
          </cell>
        </row>
        <row r="7501">
          <cell r="H7501" t="str">
            <v/>
          </cell>
        </row>
        <row r="7502">
          <cell r="H7502" t="str">
            <v/>
          </cell>
        </row>
        <row r="7503">
          <cell r="H7503" t="str">
            <v/>
          </cell>
        </row>
        <row r="7504">
          <cell r="H7504" t="str">
            <v/>
          </cell>
        </row>
        <row r="7505">
          <cell r="H7505" t="str">
            <v/>
          </cell>
        </row>
        <row r="7506">
          <cell r="H7506" t="str">
            <v/>
          </cell>
        </row>
        <row r="7507">
          <cell r="H7507" t="str">
            <v/>
          </cell>
        </row>
        <row r="7508">
          <cell r="H7508" t="str">
            <v/>
          </cell>
        </row>
        <row r="7509">
          <cell r="H7509" t="str">
            <v/>
          </cell>
        </row>
        <row r="7510">
          <cell r="H7510" t="str">
            <v/>
          </cell>
        </row>
        <row r="7511">
          <cell r="H7511" t="str">
            <v/>
          </cell>
        </row>
        <row r="7512">
          <cell r="H7512" t="str">
            <v/>
          </cell>
        </row>
        <row r="7513">
          <cell r="H7513" t="str">
            <v/>
          </cell>
        </row>
        <row r="7514">
          <cell r="H7514" t="str">
            <v/>
          </cell>
        </row>
        <row r="7515">
          <cell r="H7515" t="str">
            <v/>
          </cell>
        </row>
        <row r="7516">
          <cell r="H7516" t="str">
            <v/>
          </cell>
        </row>
        <row r="7517">
          <cell r="H7517" t="str">
            <v/>
          </cell>
        </row>
        <row r="7518">
          <cell r="H7518" t="str">
            <v/>
          </cell>
        </row>
        <row r="7519">
          <cell r="H7519" t="str">
            <v/>
          </cell>
        </row>
        <row r="7520">
          <cell r="H7520" t="str">
            <v/>
          </cell>
        </row>
        <row r="7521">
          <cell r="H7521" t="str">
            <v/>
          </cell>
        </row>
        <row r="7522">
          <cell r="H7522" t="str">
            <v/>
          </cell>
        </row>
        <row r="7523">
          <cell r="H7523" t="str">
            <v/>
          </cell>
        </row>
        <row r="7524">
          <cell r="H7524" t="str">
            <v/>
          </cell>
        </row>
        <row r="7525">
          <cell r="H7525" t="str">
            <v/>
          </cell>
        </row>
        <row r="7526">
          <cell r="H7526" t="str">
            <v/>
          </cell>
        </row>
        <row r="7527">
          <cell r="H7527" t="str">
            <v/>
          </cell>
        </row>
        <row r="7528">
          <cell r="H7528" t="str">
            <v/>
          </cell>
        </row>
        <row r="7529">
          <cell r="H7529" t="str">
            <v/>
          </cell>
        </row>
        <row r="7530">
          <cell r="H7530" t="str">
            <v/>
          </cell>
        </row>
        <row r="7531">
          <cell r="H7531" t="str">
            <v/>
          </cell>
        </row>
        <row r="7532">
          <cell r="H7532" t="str">
            <v/>
          </cell>
        </row>
        <row r="7533">
          <cell r="H7533" t="str">
            <v/>
          </cell>
        </row>
        <row r="7534">
          <cell r="H7534" t="str">
            <v/>
          </cell>
        </row>
        <row r="7535">
          <cell r="H7535" t="str">
            <v/>
          </cell>
        </row>
        <row r="7536">
          <cell r="H7536" t="str">
            <v/>
          </cell>
        </row>
        <row r="7537">
          <cell r="H7537" t="str">
            <v/>
          </cell>
        </row>
        <row r="7538">
          <cell r="H7538" t="str">
            <v/>
          </cell>
        </row>
        <row r="7539">
          <cell r="H7539" t="str">
            <v/>
          </cell>
        </row>
        <row r="7540">
          <cell r="H7540" t="str">
            <v/>
          </cell>
        </row>
        <row r="7541">
          <cell r="H7541" t="str">
            <v/>
          </cell>
        </row>
        <row r="7542">
          <cell r="H7542" t="str">
            <v/>
          </cell>
        </row>
        <row r="7543">
          <cell r="H7543" t="str">
            <v/>
          </cell>
        </row>
        <row r="7544">
          <cell r="H7544" t="str">
            <v/>
          </cell>
        </row>
        <row r="7545">
          <cell r="H7545" t="str">
            <v/>
          </cell>
        </row>
        <row r="7546">
          <cell r="H7546" t="str">
            <v/>
          </cell>
        </row>
        <row r="7547">
          <cell r="H7547" t="str">
            <v/>
          </cell>
        </row>
        <row r="7548">
          <cell r="H7548" t="str">
            <v/>
          </cell>
        </row>
        <row r="7549">
          <cell r="H7549" t="str">
            <v/>
          </cell>
        </row>
        <row r="7550">
          <cell r="H7550" t="str">
            <v/>
          </cell>
        </row>
        <row r="7551">
          <cell r="H7551" t="str">
            <v/>
          </cell>
        </row>
        <row r="7552">
          <cell r="H7552" t="str">
            <v/>
          </cell>
        </row>
        <row r="7553">
          <cell r="H7553" t="str">
            <v/>
          </cell>
        </row>
        <row r="7554">
          <cell r="H7554" t="str">
            <v/>
          </cell>
        </row>
        <row r="7555">
          <cell r="H7555" t="str">
            <v/>
          </cell>
        </row>
        <row r="7556">
          <cell r="H7556" t="str">
            <v/>
          </cell>
        </row>
        <row r="7557">
          <cell r="H7557" t="str">
            <v/>
          </cell>
        </row>
        <row r="7558">
          <cell r="H7558" t="str">
            <v/>
          </cell>
        </row>
        <row r="7559">
          <cell r="H7559" t="str">
            <v/>
          </cell>
        </row>
        <row r="7560">
          <cell r="H7560" t="str">
            <v/>
          </cell>
        </row>
        <row r="7561">
          <cell r="H7561" t="str">
            <v/>
          </cell>
        </row>
        <row r="7562">
          <cell r="H7562" t="str">
            <v/>
          </cell>
        </row>
        <row r="7563">
          <cell r="H7563" t="str">
            <v/>
          </cell>
        </row>
        <row r="7564">
          <cell r="H7564" t="str">
            <v/>
          </cell>
        </row>
        <row r="7565">
          <cell r="H7565" t="str">
            <v/>
          </cell>
        </row>
        <row r="7566">
          <cell r="H7566" t="str">
            <v/>
          </cell>
        </row>
        <row r="7567">
          <cell r="H7567" t="str">
            <v/>
          </cell>
        </row>
        <row r="7568">
          <cell r="H7568" t="str">
            <v/>
          </cell>
        </row>
        <row r="7569">
          <cell r="H7569" t="str">
            <v/>
          </cell>
        </row>
        <row r="7570">
          <cell r="H7570" t="str">
            <v/>
          </cell>
        </row>
        <row r="7571">
          <cell r="H7571" t="str">
            <v/>
          </cell>
        </row>
        <row r="7572">
          <cell r="H7572" t="str">
            <v/>
          </cell>
        </row>
        <row r="7573">
          <cell r="H7573" t="str">
            <v/>
          </cell>
        </row>
        <row r="7574">
          <cell r="H7574" t="str">
            <v/>
          </cell>
        </row>
        <row r="7575">
          <cell r="H7575" t="str">
            <v/>
          </cell>
        </row>
        <row r="7576">
          <cell r="H7576" t="str">
            <v/>
          </cell>
        </row>
        <row r="7577">
          <cell r="H7577" t="str">
            <v/>
          </cell>
        </row>
        <row r="7578">
          <cell r="H7578" t="str">
            <v/>
          </cell>
        </row>
        <row r="7579">
          <cell r="H7579" t="str">
            <v/>
          </cell>
        </row>
        <row r="7580">
          <cell r="H7580" t="str">
            <v/>
          </cell>
        </row>
        <row r="7581">
          <cell r="H7581" t="str">
            <v/>
          </cell>
        </row>
        <row r="7582">
          <cell r="H7582" t="str">
            <v/>
          </cell>
        </row>
        <row r="7583">
          <cell r="H7583" t="str">
            <v/>
          </cell>
        </row>
        <row r="7584">
          <cell r="H7584" t="str">
            <v/>
          </cell>
        </row>
        <row r="7585">
          <cell r="H7585" t="str">
            <v/>
          </cell>
        </row>
        <row r="7586">
          <cell r="H7586" t="str">
            <v/>
          </cell>
        </row>
        <row r="7587">
          <cell r="H7587" t="str">
            <v/>
          </cell>
        </row>
        <row r="7588">
          <cell r="H7588" t="str">
            <v/>
          </cell>
        </row>
        <row r="7589">
          <cell r="H7589" t="str">
            <v/>
          </cell>
        </row>
        <row r="7590">
          <cell r="H7590" t="str">
            <v/>
          </cell>
        </row>
        <row r="7591">
          <cell r="H7591" t="str">
            <v/>
          </cell>
        </row>
        <row r="7592">
          <cell r="H7592" t="str">
            <v/>
          </cell>
        </row>
        <row r="7593">
          <cell r="H7593" t="str">
            <v/>
          </cell>
        </row>
        <row r="7594">
          <cell r="H7594" t="str">
            <v/>
          </cell>
        </row>
        <row r="7595">
          <cell r="H7595" t="str">
            <v/>
          </cell>
        </row>
        <row r="7596">
          <cell r="H7596" t="str">
            <v/>
          </cell>
        </row>
        <row r="7597">
          <cell r="H7597" t="str">
            <v/>
          </cell>
        </row>
        <row r="7598">
          <cell r="H7598" t="str">
            <v/>
          </cell>
        </row>
        <row r="7599">
          <cell r="H7599" t="str">
            <v/>
          </cell>
        </row>
        <row r="7600">
          <cell r="H7600" t="str">
            <v/>
          </cell>
        </row>
        <row r="7601">
          <cell r="H7601" t="str">
            <v/>
          </cell>
        </row>
        <row r="7602">
          <cell r="H7602" t="str">
            <v/>
          </cell>
        </row>
        <row r="7603">
          <cell r="H7603" t="str">
            <v/>
          </cell>
        </row>
        <row r="7604">
          <cell r="H7604" t="str">
            <v/>
          </cell>
        </row>
        <row r="7605">
          <cell r="H7605" t="str">
            <v/>
          </cell>
        </row>
        <row r="7606">
          <cell r="H7606" t="str">
            <v/>
          </cell>
        </row>
        <row r="7607">
          <cell r="H7607" t="str">
            <v/>
          </cell>
        </row>
        <row r="7608">
          <cell r="H7608" t="str">
            <v/>
          </cell>
        </row>
        <row r="7609">
          <cell r="H7609" t="str">
            <v/>
          </cell>
        </row>
        <row r="7610">
          <cell r="H7610" t="str">
            <v/>
          </cell>
        </row>
        <row r="7611">
          <cell r="H7611" t="str">
            <v/>
          </cell>
        </row>
        <row r="7612">
          <cell r="H7612" t="str">
            <v/>
          </cell>
        </row>
        <row r="7613">
          <cell r="H7613" t="str">
            <v/>
          </cell>
        </row>
        <row r="7614">
          <cell r="H7614" t="str">
            <v/>
          </cell>
        </row>
        <row r="7615">
          <cell r="H7615" t="str">
            <v/>
          </cell>
        </row>
        <row r="7616">
          <cell r="H7616" t="str">
            <v/>
          </cell>
        </row>
        <row r="7617">
          <cell r="H7617" t="str">
            <v/>
          </cell>
        </row>
        <row r="7618">
          <cell r="H7618" t="str">
            <v/>
          </cell>
        </row>
        <row r="7619">
          <cell r="H7619" t="str">
            <v/>
          </cell>
        </row>
        <row r="7620">
          <cell r="H7620" t="str">
            <v/>
          </cell>
        </row>
        <row r="7621">
          <cell r="H7621" t="str">
            <v/>
          </cell>
        </row>
        <row r="7622">
          <cell r="H7622" t="str">
            <v/>
          </cell>
        </row>
        <row r="7623">
          <cell r="H7623" t="str">
            <v/>
          </cell>
        </row>
        <row r="7624">
          <cell r="H7624" t="str">
            <v/>
          </cell>
        </row>
        <row r="7625">
          <cell r="H7625" t="str">
            <v/>
          </cell>
        </row>
        <row r="7626">
          <cell r="H7626" t="str">
            <v/>
          </cell>
        </row>
        <row r="7627">
          <cell r="H7627" t="str">
            <v/>
          </cell>
        </row>
        <row r="7628">
          <cell r="H7628" t="str">
            <v/>
          </cell>
        </row>
        <row r="7629">
          <cell r="H7629" t="str">
            <v/>
          </cell>
        </row>
        <row r="7630">
          <cell r="H7630" t="str">
            <v/>
          </cell>
        </row>
        <row r="7631">
          <cell r="H7631" t="str">
            <v/>
          </cell>
        </row>
        <row r="7632">
          <cell r="H7632" t="str">
            <v/>
          </cell>
        </row>
        <row r="7633">
          <cell r="H7633" t="str">
            <v/>
          </cell>
        </row>
        <row r="7634">
          <cell r="H7634" t="str">
            <v/>
          </cell>
        </row>
        <row r="7635">
          <cell r="H7635" t="str">
            <v/>
          </cell>
        </row>
        <row r="7636">
          <cell r="H7636" t="str">
            <v/>
          </cell>
        </row>
        <row r="7637">
          <cell r="H7637" t="str">
            <v/>
          </cell>
        </row>
        <row r="7638">
          <cell r="H7638" t="str">
            <v/>
          </cell>
        </row>
        <row r="7639">
          <cell r="H7639" t="str">
            <v/>
          </cell>
        </row>
        <row r="7640">
          <cell r="H7640" t="str">
            <v/>
          </cell>
        </row>
        <row r="7641">
          <cell r="H7641" t="str">
            <v/>
          </cell>
        </row>
        <row r="7642">
          <cell r="H7642" t="str">
            <v/>
          </cell>
        </row>
        <row r="7643">
          <cell r="H7643" t="str">
            <v/>
          </cell>
        </row>
        <row r="7644">
          <cell r="H7644" t="str">
            <v/>
          </cell>
        </row>
        <row r="7645">
          <cell r="H7645" t="str">
            <v/>
          </cell>
        </row>
        <row r="7646">
          <cell r="H7646" t="str">
            <v/>
          </cell>
        </row>
        <row r="7647">
          <cell r="H7647" t="str">
            <v/>
          </cell>
        </row>
        <row r="7648">
          <cell r="H7648" t="str">
            <v/>
          </cell>
        </row>
        <row r="7649">
          <cell r="H7649" t="str">
            <v/>
          </cell>
        </row>
        <row r="7650">
          <cell r="H7650" t="str">
            <v/>
          </cell>
        </row>
        <row r="7651">
          <cell r="H7651" t="str">
            <v/>
          </cell>
        </row>
        <row r="7652">
          <cell r="H7652" t="str">
            <v/>
          </cell>
        </row>
        <row r="7653">
          <cell r="H7653" t="str">
            <v/>
          </cell>
        </row>
        <row r="7654">
          <cell r="H7654" t="str">
            <v/>
          </cell>
        </row>
        <row r="7655">
          <cell r="H7655" t="str">
            <v/>
          </cell>
        </row>
        <row r="7656">
          <cell r="H7656" t="str">
            <v/>
          </cell>
        </row>
        <row r="7657">
          <cell r="H7657" t="str">
            <v/>
          </cell>
        </row>
        <row r="7658">
          <cell r="H7658" t="str">
            <v/>
          </cell>
        </row>
        <row r="7659">
          <cell r="H7659" t="str">
            <v/>
          </cell>
        </row>
        <row r="7660">
          <cell r="H7660" t="str">
            <v/>
          </cell>
        </row>
        <row r="7661">
          <cell r="H7661" t="str">
            <v/>
          </cell>
        </row>
        <row r="7662">
          <cell r="H7662" t="str">
            <v/>
          </cell>
        </row>
        <row r="7663">
          <cell r="H7663" t="str">
            <v/>
          </cell>
        </row>
        <row r="7664">
          <cell r="H7664" t="str">
            <v/>
          </cell>
        </row>
        <row r="7665">
          <cell r="H7665" t="str">
            <v/>
          </cell>
        </row>
        <row r="7666">
          <cell r="H7666" t="str">
            <v/>
          </cell>
        </row>
        <row r="7667">
          <cell r="H7667" t="str">
            <v/>
          </cell>
        </row>
        <row r="7668">
          <cell r="H7668" t="str">
            <v/>
          </cell>
        </row>
        <row r="7669">
          <cell r="H7669" t="str">
            <v/>
          </cell>
        </row>
        <row r="7670">
          <cell r="H7670" t="str">
            <v/>
          </cell>
        </row>
        <row r="7671">
          <cell r="H7671" t="str">
            <v/>
          </cell>
        </row>
        <row r="7672">
          <cell r="H7672" t="str">
            <v/>
          </cell>
        </row>
        <row r="7673">
          <cell r="H7673" t="str">
            <v/>
          </cell>
        </row>
        <row r="7674">
          <cell r="H7674" t="str">
            <v/>
          </cell>
        </row>
        <row r="7675">
          <cell r="H7675" t="str">
            <v/>
          </cell>
        </row>
        <row r="7676">
          <cell r="H7676" t="str">
            <v/>
          </cell>
        </row>
        <row r="7677">
          <cell r="H7677" t="str">
            <v/>
          </cell>
        </row>
        <row r="7678">
          <cell r="H7678" t="str">
            <v/>
          </cell>
        </row>
        <row r="7679">
          <cell r="H7679" t="str">
            <v/>
          </cell>
        </row>
        <row r="7680">
          <cell r="H7680" t="str">
            <v/>
          </cell>
        </row>
        <row r="7681">
          <cell r="H7681" t="str">
            <v/>
          </cell>
        </row>
        <row r="7682">
          <cell r="H7682" t="str">
            <v/>
          </cell>
        </row>
        <row r="7683">
          <cell r="H7683" t="str">
            <v/>
          </cell>
        </row>
        <row r="7684">
          <cell r="H7684" t="str">
            <v/>
          </cell>
        </row>
        <row r="7685">
          <cell r="H7685" t="str">
            <v/>
          </cell>
        </row>
        <row r="7686">
          <cell r="H7686" t="str">
            <v/>
          </cell>
        </row>
        <row r="7687">
          <cell r="H7687" t="str">
            <v/>
          </cell>
        </row>
        <row r="7688">
          <cell r="H7688" t="str">
            <v/>
          </cell>
        </row>
        <row r="7689">
          <cell r="H7689" t="str">
            <v/>
          </cell>
        </row>
        <row r="7690">
          <cell r="H7690" t="str">
            <v/>
          </cell>
        </row>
        <row r="7691">
          <cell r="H7691" t="str">
            <v/>
          </cell>
        </row>
        <row r="7692">
          <cell r="H7692" t="str">
            <v/>
          </cell>
        </row>
        <row r="7693">
          <cell r="H7693" t="str">
            <v/>
          </cell>
        </row>
        <row r="7694">
          <cell r="H7694" t="str">
            <v/>
          </cell>
        </row>
        <row r="7695">
          <cell r="H7695" t="str">
            <v/>
          </cell>
        </row>
        <row r="7696">
          <cell r="H7696" t="str">
            <v/>
          </cell>
        </row>
        <row r="7697">
          <cell r="H7697" t="str">
            <v/>
          </cell>
        </row>
        <row r="7698">
          <cell r="H7698" t="str">
            <v/>
          </cell>
        </row>
        <row r="7699">
          <cell r="H7699" t="str">
            <v/>
          </cell>
        </row>
        <row r="7700">
          <cell r="H7700" t="str">
            <v/>
          </cell>
        </row>
        <row r="7701">
          <cell r="H7701" t="str">
            <v/>
          </cell>
        </row>
        <row r="7702">
          <cell r="H7702" t="str">
            <v/>
          </cell>
        </row>
        <row r="7703">
          <cell r="H7703" t="str">
            <v/>
          </cell>
        </row>
        <row r="7704">
          <cell r="H7704" t="str">
            <v/>
          </cell>
        </row>
        <row r="7705">
          <cell r="H7705" t="str">
            <v/>
          </cell>
        </row>
        <row r="7706">
          <cell r="H7706" t="str">
            <v/>
          </cell>
        </row>
        <row r="7707">
          <cell r="H7707" t="str">
            <v/>
          </cell>
        </row>
        <row r="7708">
          <cell r="H7708" t="str">
            <v/>
          </cell>
        </row>
        <row r="7709">
          <cell r="H7709" t="str">
            <v/>
          </cell>
        </row>
        <row r="7710">
          <cell r="H7710" t="str">
            <v/>
          </cell>
        </row>
        <row r="7711">
          <cell r="H7711" t="str">
            <v/>
          </cell>
        </row>
        <row r="7712">
          <cell r="H7712" t="str">
            <v/>
          </cell>
        </row>
        <row r="7713">
          <cell r="H7713" t="str">
            <v/>
          </cell>
        </row>
        <row r="7714">
          <cell r="H7714" t="str">
            <v/>
          </cell>
        </row>
        <row r="7715">
          <cell r="H7715" t="str">
            <v/>
          </cell>
        </row>
        <row r="7716">
          <cell r="H7716" t="str">
            <v/>
          </cell>
        </row>
        <row r="7717">
          <cell r="H7717" t="str">
            <v/>
          </cell>
        </row>
        <row r="7718">
          <cell r="H7718" t="str">
            <v/>
          </cell>
        </row>
        <row r="7719">
          <cell r="H7719" t="str">
            <v/>
          </cell>
        </row>
        <row r="7720">
          <cell r="H7720" t="str">
            <v/>
          </cell>
        </row>
        <row r="7721">
          <cell r="H7721" t="str">
            <v/>
          </cell>
        </row>
        <row r="7722">
          <cell r="H7722" t="str">
            <v/>
          </cell>
        </row>
        <row r="7723">
          <cell r="H7723" t="str">
            <v/>
          </cell>
        </row>
        <row r="7724">
          <cell r="H7724" t="str">
            <v/>
          </cell>
        </row>
        <row r="7725">
          <cell r="H7725" t="str">
            <v/>
          </cell>
        </row>
        <row r="7726">
          <cell r="H7726" t="str">
            <v/>
          </cell>
        </row>
        <row r="7727">
          <cell r="H7727" t="str">
            <v/>
          </cell>
        </row>
        <row r="7728">
          <cell r="H7728" t="str">
            <v/>
          </cell>
        </row>
        <row r="7729">
          <cell r="H7729" t="str">
            <v/>
          </cell>
        </row>
        <row r="7730">
          <cell r="H7730" t="str">
            <v/>
          </cell>
        </row>
        <row r="7731">
          <cell r="H7731" t="str">
            <v/>
          </cell>
        </row>
        <row r="7732">
          <cell r="H7732" t="str">
            <v/>
          </cell>
        </row>
        <row r="7733">
          <cell r="H7733" t="str">
            <v/>
          </cell>
        </row>
        <row r="7734">
          <cell r="H7734" t="str">
            <v/>
          </cell>
        </row>
        <row r="7735">
          <cell r="H7735" t="str">
            <v/>
          </cell>
        </row>
        <row r="7736">
          <cell r="H7736" t="str">
            <v/>
          </cell>
        </row>
        <row r="7737">
          <cell r="H7737" t="str">
            <v/>
          </cell>
        </row>
        <row r="7738">
          <cell r="H7738" t="str">
            <v/>
          </cell>
        </row>
        <row r="7739">
          <cell r="H7739" t="str">
            <v/>
          </cell>
        </row>
        <row r="7740">
          <cell r="H7740" t="str">
            <v/>
          </cell>
        </row>
        <row r="7741">
          <cell r="H7741" t="str">
            <v/>
          </cell>
        </row>
        <row r="7742">
          <cell r="H7742" t="str">
            <v/>
          </cell>
        </row>
        <row r="7743">
          <cell r="H7743" t="str">
            <v/>
          </cell>
        </row>
        <row r="7744">
          <cell r="H7744" t="str">
            <v/>
          </cell>
        </row>
        <row r="7745">
          <cell r="H7745" t="str">
            <v/>
          </cell>
        </row>
        <row r="7746">
          <cell r="H7746" t="str">
            <v/>
          </cell>
        </row>
        <row r="7747">
          <cell r="H7747" t="str">
            <v/>
          </cell>
        </row>
        <row r="7748">
          <cell r="H7748" t="str">
            <v/>
          </cell>
        </row>
        <row r="7749">
          <cell r="H7749" t="str">
            <v/>
          </cell>
        </row>
        <row r="7750">
          <cell r="H7750" t="str">
            <v/>
          </cell>
        </row>
        <row r="7751">
          <cell r="H7751" t="str">
            <v/>
          </cell>
        </row>
        <row r="7752">
          <cell r="H7752" t="str">
            <v/>
          </cell>
        </row>
        <row r="7753">
          <cell r="H7753" t="str">
            <v/>
          </cell>
        </row>
        <row r="7754">
          <cell r="H7754" t="str">
            <v/>
          </cell>
        </row>
        <row r="7755">
          <cell r="H7755" t="str">
            <v/>
          </cell>
        </row>
        <row r="7756">
          <cell r="H7756" t="str">
            <v/>
          </cell>
        </row>
        <row r="7757">
          <cell r="H7757" t="str">
            <v/>
          </cell>
        </row>
        <row r="7758">
          <cell r="H7758" t="str">
            <v/>
          </cell>
        </row>
        <row r="7759">
          <cell r="H7759" t="str">
            <v/>
          </cell>
        </row>
        <row r="7760">
          <cell r="H7760" t="str">
            <v/>
          </cell>
        </row>
        <row r="7761">
          <cell r="H7761" t="str">
            <v/>
          </cell>
        </row>
        <row r="7762">
          <cell r="H7762" t="str">
            <v/>
          </cell>
        </row>
        <row r="7763">
          <cell r="H7763" t="str">
            <v/>
          </cell>
        </row>
        <row r="7764">
          <cell r="H7764" t="str">
            <v/>
          </cell>
        </row>
        <row r="7765">
          <cell r="H7765" t="str">
            <v/>
          </cell>
        </row>
        <row r="7766">
          <cell r="H7766" t="str">
            <v/>
          </cell>
        </row>
        <row r="7767">
          <cell r="H7767" t="str">
            <v/>
          </cell>
        </row>
        <row r="7768">
          <cell r="H7768" t="str">
            <v/>
          </cell>
        </row>
        <row r="7769">
          <cell r="H7769" t="str">
            <v/>
          </cell>
        </row>
        <row r="7770">
          <cell r="H7770" t="str">
            <v/>
          </cell>
        </row>
        <row r="7771">
          <cell r="H7771" t="str">
            <v/>
          </cell>
        </row>
        <row r="7772">
          <cell r="H7772" t="str">
            <v/>
          </cell>
        </row>
        <row r="7773">
          <cell r="H7773" t="str">
            <v/>
          </cell>
        </row>
        <row r="7774">
          <cell r="H7774" t="str">
            <v/>
          </cell>
        </row>
        <row r="7775">
          <cell r="H7775" t="str">
            <v/>
          </cell>
        </row>
        <row r="7776">
          <cell r="H7776" t="str">
            <v/>
          </cell>
        </row>
        <row r="7777">
          <cell r="H7777" t="str">
            <v/>
          </cell>
        </row>
        <row r="7778">
          <cell r="H7778" t="str">
            <v/>
          </cell>
        </row>
        <row r="7779">
          <cell r="H7779" t="str">
            <v/>
          </cell>
        </row>
        <row r="7780">
          <cell r="H7780" t="str">
            <v/>
          </cell>
        </row>
        <row r="7781">
          <cell r="H7781" t="str">
            <v/>
          </cell>
        </row>
        <row r="7782">
          <cell r="H7782" t="str">
            <v/>
          </cell>
        </row>
        <row r="7783">
          <cell r="H7783" t="str">
            <v/>
          </cell>
        </row>
        <row r="7784">
          <cell r="H7784" t="str">
            <v/>
          </cell>
        </row>
        <row r="7785">
          <cell r="H7785" t="str">
            <v/>
          </cell>
        </row>
        <row r="7786">
          <cell r="H7786" t="str">
            <v/>
          </cell>
        </row>
        <row r="7787">
          <cell r="H7787" t="str">
            <v/>
          </cell>
        </row>
        <row r="7788">
          <cell r="H7788" t="str">
            <v/>
          </cell>
        </row>
        <row r="7789">
          <cell r="H7789" t="str">
            <v/>
          </cell>
        </row>
        <row r="7790">
          <cell r="H7790" t="str">
            <v/>
          </cell>
        </row>
        <row r="7791">
          <cell r="H7791" t="str">
            <v/>
          </cell>
        </row>
        <row r="7792">
          <cell r="H7792" t="str">
            <v/>
          </cell>
        </row>
        <row r="7793">
          <cell r="H7793" t="str">
            <v/>
          </cell>
        </row>
        <row r="7794">
          <cell r="H7794" t="str">
            <v/>
          </cell>
        </row>
        <row r="7795">
          <cell r="H7795" t="str">
            <v/>
          </cell>
        </row>
        <row r="7796">
          <cell r="H7796" t="str">
            <v/>
          </cell>
        </row>
        <row r="7797">
          <cell r="H7797" t="str">
            <v/>
          </cell>
        </row>
        <row r="7798">
          <cell r="H7798" t="str">
            <v/>
          </cell>
        </row>
        <row r="7799">
          <cell r="H7799" t="str">
            <v/>
          </cell>
        </row>
        <row r="7800">
          <cell r="H7800" t="str">
            <v/>
          </cell>
        </row>
        <row r="7801">
          <cell r="H7801" t="str">
            <v/>
          </cell>
        </row>
        <row r="7802">
          <cell r="H7802" t="str">
            <v/>
          </cell>
        </row>
        <row r="7803">
          <cell r="H7803" t="str">
            <v/>
          </cell>
        </row>
        <row r="7804">
          <cell r="H7804" t="str">
            <v/>
          </cell>
        </row>
        <row r="7805">
          <cell r="H7805" t="str">
            <v/>
          </cell>
        </row>
        <row r="7806">
          <cell r="H7806" t="str">
            <v/>
          </cell>
        </row>
        <row r="7807">
          <cell r="H7807" t="str">
            <v/>
          </cell>
        </row>
        <row r="7808">
          <cell r="H7808" t="str">
            <v/>
          </cell>
        </row>
        <row r="7809">
          <cell r="H7809" t="str">
            <v/>
          </cell>
        </row>
        <row r="7810">
          <cell r="H7810" t="str">
            <v/>
          </cell>
        </row>
        <row r="7811">
          <cell r="H7811" t="str">
            <v/>
          </cell>
        </row>
        <row r="7812">
          <cell r="H7812" t="str">
            <v/>
          </cell>
        </row>
        <row r="7813">
          <cell r="H7813" t="str">
            <v/>
          </cell>
        </row>
        <row r="7814">
          <cell r="H7814" t="str">
            <v/>
          </cell>
        </row>
        <row r="7815">
          <cell r="H7815" t="str">
            <v/>
          </cell>
        </row>
        <row r="7816">
          <cell r="H7816" t="str">
            <v/>
          </cell>
        </row>
        <row r="7817">
          <cell r="H7817" t="str">
            <v/>
          </cell>
        </row>
        <row r="7818">
          <cell r="H7818" t="str">
            <v/>
          </cell>
        </row>
        <row r="7819">
          <cell r="H7819" t="str">
            <v/>
          </cell>
        </row>
        <row r="7820">
          <cell r="H7820" t="str">
            <v/>
          </cell>
        </row>
        <row r="7821">
          <cell r="H7821" t="str">
            <v/>
          </cell>
        </row>
        <row r="7822">
          <cell r="H7822" t="str">
            <v/>
          </cell>
        </row>
        <row r="7823">
          <cell r="H7823" t="str">
            <v/>
          </cell>
        </row>
        <row r="7824">
          <cell r="H7824" t="str">
            <v/>
          </cell>
        </row>
        <row r="7825">
          <cell r="H7825" t="str">
            <v/>
          </cell>
        </row>
        <row r="7826">
          <cell r="H7826" t="str">
            <v/>
          </cell>
        </row>
        <row r="7827">
          <cell r="H7827" t="str">
            <v/>
          </cell>
        </row>
        <row r="7828">
          <cell r="H7828" t="str">
            <v/>
          </cell>
        </row>
        <row r="7829">
          <cell r="H7829" t="str">
            <v/>
          </cell>
        </row>
        <row r="7830">
          <cell r="H7830" t="str">
            <v/>
          </cell>
        </row>
        <row r="7831">
          <cell r="H7831" t="str">
            <v/>
          </cell>
        </row>
        <row r="7832">
          <cell r="H7832" t="str">
            <v/>
          </cell>
        </row>
        <row r="7833">
          <cell r="H7833" t="str">
            <v/>
          </cell>
        </row>
        <row r="7834">
          <cell r="H7834" t="str">
            <v/>
          </cell>
        </row>
        <row r="7835">
          <cell r="H7835" t="str">
            <v/>
          </cell>
        </row>
        <row r="7836">
          <cell r="H7836" t="str">
            <v/>
          </cell>
        </row>
        <row r="7837">
          <cell r="H7837" t="str">
            <v/>
          </cell>
        </row>
        <row r="7838">
          <cell r="H7838" t="str">
            <v/>
          </cell>
        </row>
        <row r="7839">
          <cell r="H7839" t="str">
            <v/>
          </cell>
        </row>
        <row r="7840">
          <cell r="H7840" t="str">
            <v/>
          </cell>
        </row>
        <row r="7841">
          <cell r="H7841" t="str">
            <v/>
          </cell>
        </row>
        <row r="7842">
          <cell r="H7842" t="str">
            <v/>
          </cell>
        </row>
        <row r="7843">
          <cell r="H7843" t="str">
            <v/>
          </cell>
        </row>
        <row r="7844">
          <cell r="H7844" t="str">
            <v/>
          </cell>
        </row>
        <row r="7845">
          <cell r="H7845" t="str">
            <v/>
          </cell>
        </row>
        <row r="7846">
          <cell r="H7846" t="str">
            <v/>
          </cell>
        </row>
        <row r="7847">
          <cell r="H7847" t="str">
            <v/>
          </cell>
        </row>
        <row r="7848">
          <cell r="H7848" t="str">
            <v/>
          </cell>
        </row>
        <row r="7849">
          <cell r="H7849" t="str">
            <v/>
          </cell>
        </row>
        <row r="7850">
          <cell r="H7850" t="str">
            <v/>
          </cell>
        </row>
        <row r="7851">
          <cell r="H7851" t="str">
            <v/>
          </cell>
        </row>
        <row r="7852">
          <cell r="H7852" t="str">
            <v/>
          </cell>
        </row>
        <row r="7853">
          <cell r="H7853" t="str">
            <v/>
          </cell>
        </row>
        <row r="7854">
          <cell r="H7854" t="str">
            <v/>
          </cell>
        </row>
        <row r="7855">
          <cell r="H7855" t="str">
            <v/>
          </cell>
        </row>
        <row r="7856">
          <cell r="H7856" t="str">
            <v/>
          </cell>
        </row>
        <row r="7857">
          <cell r="H7857" t="str">
            <v/>
          </cell>
        </row>
        <row r="7858">
          <cell r="H7858" t="str">
            <v/>
          </cell>
        </row>
        <row r="7859">
          <cell r="H7859" t="str">
            <v/>
          </cell>
        </row>
        <row r="7860">
          <cell r="H7860" t="str">
            <v/>
          </cell>
        </row>
        <row r="7861">
          <cell r="H7861" t="str">
            <v/>
          </cell>
        </row>
        <row r="7862">
          <cell r="H7862" t="str">
            <v/>
          </cell>
        </row>
        <row r="7863">
          <cell r="H7863" t="str">
            <v/>
          </cell>
        </row>
        <row r="7864">
          <cell r="H7864" t="str">
            <v/>
          </cell>
        </row>
        <row r="7865">
          <cell r="H7865" t="str">
            <v/>
          </cell>
        </row>
        <row r="7866">
          <cell r="H7866" t="str">
            <v/>
          </cell>
        </row>
        <row r="7867">
          <cell r="H7867" t="str">
            <v/>
          </cell>
        </row>
        <row r="7868">
          <cell r="H7868" t="str">
            <v/>
          </cell>
        </row>
        <row r="7869">
          <cell r="H7869" t="str">
            <v/>
          </cell>
        </row>
        <row r="7870">
          <cell r="H7870" t="str">
            <v/>
          </cell>
        </row>
        <row r="7871">
          <cell r="H7871" t="str">
            <v/>
          </cell>
        </row>
        <row r="7872">
          <cell r="H7872" t="str">
            <v/>
          </cell>
        </row>
        <row r="7873">
          <cell r="H7873" t="str">
            <v/>
          </cell>
        </row>
        <row r="7874">
          <cell r="H7874" t="str">
            <v/>
          </cell>
        </row>
        <row r="7875">
          <cell r="H7875" t="str">
            <v/>
          </cell>
        </row>
        <row r="7876">
          <cell r="H7876" t="str">
            <v/>
          </cell>
        </row>
        <row r="7877">
          <cell r="H7877" t="str">
            <v/>
          </cell>
        </row>
        <row r="7878">
          <cell r="H7878" t="str">
            <v/>
          </cell>
        </row>
        <row r="7879">
          <cell r="H7879" t="str">
            <v/>
          </cell>
        </row>
        <row r="7880">
          <cell r="H7880" t="str">
            <v/>
          </cell>
        </row>
        <row r="7881">
          <cell r="H7881" t="str">
            <v/>
          </cell>
        </row>
        <row r="7882">
          <cell r="H7882" t="str">
            <v/>
          </cell>
        </row>
        <row r="7883">
          <cell r="H7883" t="str">
            <v/>
          </cell>
        </row>
        <row r="7884">
          <cell r="H7884" t="str">
            <v/>
          </cell>
        </row>
        <row r="7885">
          <cell r="H7885" t="str">
            <v/>
          </cell>
        </row>
        <row r="7886">
          <cell r="H7886" t="str">
            <v/>
          </cell>
        </row>
        <row r="7887">
          <cell r="H7887" t="str">
            <v/>
          </cell>
        </row>
        <row r="7888">
          <cell r="H7888" t="str">
            <v/>
          </cell>
        </row>
        <row r="7889">
          <cell r="H7889" t="str">
            <v/>
          </cell>
        </row>
        <row r="7890">
          <cell r="H7890" t="str">
            <v/>
          </cell>
        </row>
        <row r="7891">
          <cell r="H7891" t="str">
            <v/>
          </cell>
        </row>
        <row r="7892">
          <cell r="H7892" t="str">
            <v/>
          </cell>
        </row>
        <row r="7893">
          <cell r="H7893" t="str">
            <v/>
          </cell>
        </row>
        <row r="7894">
          <cell r="H7894" t="str">
            <v/>
          </cell>
        </row>
        <row r="7895">
          <cell r="H7895" t="str">
            <v/>
          </cell>
        </row>
        <row r="7896">
          <cell r="H7896" t="str">
            <v/>
          </cell>
        </row>
        <row r="7897">
          <cell r="H7897" t="str">
            <v/>
          </cell>
        </row>
        <row r="7898">
          <cell r="H7898" t="str">
            <v/>
          </cell>
        </row>
        <row r="7899">
          <cell r="H7899" t="str">
            <v/>
          </cell>
        </row>
        <row r="7900">
          <cell r="H7900" t="str">
            <v/>
          </cell>
        </row>
        <row r="7901">
          <cell r="H7901" t="str">
            <v/>
          </cell>
        </row>
        <row r="7902">
          <cell r="H7902" t="str">
            <v/>
          </cell>
        </row>
        <row r="7903">
          <cell r="H7903" t="str">
            <v/>
          </cell>
        </row>
        <row r="7904">
          <cell r="H7904" t="str">
            <v/>
          </cell>
        </row>
        <row r="7905">
          <cell r="H7905" t="str">
            <v/>
          </cell>
        </row>
        <row r="7906">
          <cell r="H7906" t="str">
            <v/>
          </cell>
        </row>
        <row r="7907">
          <cell r="H7907" t="str">
            <v/>
          </cell>
        </row>
        <row r="7908">
          <cell r="H7908" t="str">
            <v/>
          </cell>
        </row>
        <row r="7909">
          <cell r="H7909" t="str">
            <v/>
          </cell>
        </row>
        <row r="7910">
          <cell r="H7910" t="str">
            <v/>
          </cell>
        </row>
        <row r="7911">
          <cell r="H7911" t="str">
            <v/>
          </cell>
        </row>
        <row r="7912">
          <cell r="H7912" t="str">
            <v/>
          </cell>
        </row>
        <row r="7913">
          <cell r="H7913" t="str">
            <v/>
          </cell>
        </row>
        <row r="7914">
          <cell r="H7914" t="str">
            <v/>
          </cell>
        </row>
        <row r="7915">
          <cell r="H7915" t="str">
            <v/>
          </cell>
        </row>
        <row r="7916">
          <cell r="H7916" t="str">
            <v/>
          </cell>
        </row>
        <row r="7917">
          <cell r="H7917" t="str">
            <v/>
          </cell>
        </row>
        <row r="7918">
          <cell r="H7918" t="str">
            <v/>
          </cell>
        </row>
        <row r="7919">
          <cell r="H7919" t="str">
            <v/>
          </cell>
        </row>
        <row r="7920">
          <cell r="H7920" t="str">
            <v/>
          </cell>
        </row>
        <row r="7921">
          <cell r="H7921" t="str">
            <v/>
          </cell>
        </row>
        <row r="7922">
          <cell r="H7922" t="str">
            <v/>
          </cell>
        </row>
        <row r="7923">
          <cell r="H7923" t="str">
            <v/>
          </cell>
        </row>
        <row r="7924">
          <cell r="H7924" t="str">
            <v/>
          </cell>
        </row>
        <row r="7925">
          <cell r="H7925" t="str">
            <v/>
          </cell>
        </row>
        <row r="7926">
          <cell r="H7926" t="str">
            <v/>
          </cell>
        </row>
        <row r="7927">
          <cell r="H7927" t="str">
            <v/>
          </cell>
        </row>
        <row r="7928">
          <cell r="H7928" t="str">
            <v/>
          </cell>
        </row>
        <row r="7929">
          <cell r="H7929" t="str">
            <v/>
          </cell>
        </row>
        <row r="7930">
          <cell r="H7930" t="str">
            <v/>
          </cell>
        </row>
        <row r="7931">
          <cell r="H7931" t="str">
            <v/>
          </cell>
        </row>
        <row r="7932">
          <cell r="H7932" t="str">
            <v/>
          </cell>
        </row>
        <row r="7933">
          <cell r="H7933" t="str">
            <v/>
          </cell>
        </row>
        <row r="7934">
          <cell r="H7934" t="str">
            <v/>
          </cell>
        </row>
        <row r="7935">
          <cell r="H7935" t="str">
            <v/>
          </cell>
        </row>
        <row r="7936">
          <cell r="H7936" t="str">
            <v/>
          </cell>
        </row>
        <row r="7937">
          <cell r="H7937" t="str">
            <v/>
          </cell>
        </row>
        <row r="7938">
          <cell r="H7938" t="str">
            <v/>
          </cell>
        </row>
        <row r="7939">
          <cell r="H7939" t="str">
            <v/>
          </cell>
        </row>
        <row r="7940">
          <cell r="H7940" t="str">
            <v/>
          </cell>
        </row>
        <row r="7941">
          <cell r="H7941" t="str">
            <v/>
          </cell>
        </row>
        <row r="7942">
          <cell r="H7942" t="str">
            <v/>
          </cell>
        </row>
        <row r="7943">
          <cell r="H7943" t="str">
            <v/>
          </cell>
        </row>
        <row r="7944">
          <cell r="H7944" t="str">
            <v/>
          </cell>
        </row>
        <row r="7945">
          <cell r="H7945" t="str">
            <v/>
          </cell>
        </row>
        <row r="7946">
          <cell r="H7946" t="str">
            <v/>
          </cell>
        </row>
        <row r="7947">
          <cell r="H7947" t="str">
            <v/>
          </cell>
        </row>
        <row r="7948">
          <cell r="H7948" t="str">
            <v/>
          </cell>
        </row>
        <row r="7949">
          <cell r="H7949" t="str">
            <v/>
          </cell>
        </row>
        <row r="7950">
          <cell r="H7950" t="str">
            <v/>
          </cell>
        </row>
        <row r="7951">
          <cell r="H7951" t="str">
            <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jns_aset"/>
      <sheetName val="MASA MANFAAT"/>
      <sheetName val="UE"/>
      <sheetName val="KIB A"/>
      <sheetName val="KIB B"/>
      <sheetName val="KIB C"/>
      <sheetName val="KIB D"/>
      <sheetName val="KIB E"/>
      <sheetName val="KIB F"/>
      <sheetName val="KIB B&lt;300000"/>
      <sheetName val="note2017"/>
      <sheetName val="Sheet2"/>
    </sheetNames>
    <sheetDataSet>
      <sheetData sheetId="0">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row r="101">
          <cell r="B101" t="str">
            <v>6.00.00</v>
          </cell>
          <cell r="C101" t="str">
            <v>GOLONGAN KONSTRUKSI DLM PENGERJAAN</v>
          </cell>
          <cell r="D101">
            <v>1</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A AU eksekusi"/>
      <sheetName val="KIB A AU"/>
      <sheetName val="KIB A"/>
      <sheetName val="KIB B"/>
      <sheetName val="kode barang"/>
      <sheetName val="MASA MANFAAT"/>
      <sheetName val="KIB C"/>
      <sheetName val="KIB D"/>
      <sheetName val="KIB E"/>
      <sheetName val="KIB F"/>
      <sheetName val="KIB B&lt;300000"/>
    </sheetNames>
    <sheetDataSet>
      <sheetData sheetId="0" refreshError="1"/>
      <sheetData sheetId="1" refreshError="1"/>
      <sheetData sheetId="2" refreshError="1"/>
      <sheetData sheetId="3" refreshError="1"/>
      <sheetData sheetId="4"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row r="592">
          <cell r="D592">
            <v>97700000</v>
          </cell>
          <cell r="E592">
            <v>2012</v>
          </cell>
        </row>
        <row r="593">
          <cell r="D593">
            <v>98837000</v>
          </cell>
          <cell r="E593">
            <v>2012</v>
          </cell>
        </row>
        <row r="594">
          <cell r="D594">
            <v>98808000</v>
          </cell>
          <cell r="E594">
            <v>2012</v>
          </cell>
        </row>
        <row r="595">
          <cell r="D595">
            <v>99133000</v>
          </cell>
          <cell r="E595">
            <v>2012</v>
          </cell>
        </row>
        <row r="596">
          <cell r="D596">
            <v>85228200.18037653</v>
          </cell>
          <cell r="E596">
            <v>2013</v>
          </cell>
        </row>
        <row r="597">
          <cell r="D597">
            <v>394888000</v>
          </cell>
          <cell r="E597">
            <v>2015</v>
          </cell>
        </row>
        <row r="598">
          <cell r="D598">
            <v>10790891754</v>
          </cell>
          <cell r="E598">
            <v>2007</v>
          </cell>
        </row>
        <row r="599">
          <cell r="D599">
            <v>1519697850</v>
          </cell>
          <cell r="E599">
            <v>2007</v>
          </cell>
        </row>
        <row r="600">
          <cell r="D600">
            <v>9817024325</v>
          </cell>
          <cell r="E600">
            <v>2007</v>
          </cell>
        </row>
        <row r="601">
          <cell r="D601">
            <v>2336767000</v>
          </cell>
          <cell r="E601">
            <v>2007</v>
          </cell>
        </row>
        <row r="602">
          <cell r="D602">
            <v>1300003636.4000001</v>
          </cell>
          <cell r="E602">
            <v>2007</v>
          </cell>
        </row>
        <row r="603">
          <cell r="D603">
            <v>130000363.59999999</v>
          </cell>
          <cell r="E603">
            <v>2007</v>
          </cell>
        </row>
        <row r="604">
          <cell r="D604">
            <v>993901000</v>
          </cell>
          <cell r="E604">
            <v>2007</v>
          </cell>
        </row>
        <row r="605">
          <cell r="D605">
            <v>474381180</v>
          </cell>
          <cell r="E605">
            <v>2007</v>
          </cell>
        </row>
        <row r="606">
          <cell r="D606">
            <v>2703573800</v>
          </cell>
          <cell r="E606">
            <v>2007</v>
          </cell>
        </row>
        <row r="607">
          <cell r="D607">
            <v>44799000</v>
          </cell>
          <cell r="E607">
            <v>2007</v>
          </cell>
        </row>
        <row r="608">
          <cell r="D608">
            <v>387073802.91121233</v>
          </cell>
          <cell r="E608">
            <v>2008</v>
          </cell>
        </row>
        <row r="609">
          <cell r="D609">
            <v>993199090.17379224</v>
          </cell>
          <cell r="E609">
            <v>2008</v>
          </cell>
        </row>
        <row r="610">
          <cell r="D610">
            <v>254393659.82620782</v>
          </cell>
          <cell r="E610">
            <v>2008</v>
          </cell>
        </row>
        <row r="611">
          <cell r="D611">
            <v>240015540</v>
          </cell>
          <cell r="E611">
            <v>2008</v>
          </cell>
        </row>
        <row r="612">
          <cell r="D612">
            <v>162000000</v>
          </cell>
          <cell r="E612">
            <v>2008</v>
          </cell>
        </row>
        <row r="613">
          <cell r="D613">
            <v>133560660.74659312</v>
          </cell>
          <cell r="E613">
            <v>2008</v>
          </cell>
        </row>
        <row r="614">
          <cell r="D614">
            <v>133367239.25340688</v>
          </cell>
          <cell r="E614">
            <v>2008</v>
          </cell>
        </row>
        <row r="615">
          <cell r="D615">
            <v>266240349.76335436</v>
          </cell>
          <cell r="E615">
            <v>2008</v>
          </cell>
        </row>
        <row r="616">
          <cell r="D616">
            <v>391678610.4209711</v>
          </cell>
          <cell r="E616">
            <v>2008</v>
          </cell>
        </row>
        <row r="617">
          <cell r="D617">
            <v>78630016.685688838</v>
          </cell>
          <cell r="E617">
            <v>2008</v>
          </cell>
        </row>
        <row r="618">
          <cell r="D618">
            <v>162801023.12998566</v>
          </cell>
          <cell r="E618">
            <v>2008</v>
          </cell>
        </row>
        <row r="619">
          <cell r="D619">
            <v>1346900000</v>
          </cell>
          <cell r="E619">
            <v>2008</v>
          </cell>
        </row>
        <row r="620">
          <cell r="D620">
            <v>103501800</v>
          </cell>
          <cell r="E620">
            <v>2008</v>
          </cell>
        </row>
        <row r="621">
          <cell r="D621">
            <v>126169200</v>
          </cell>
          <cell r="E621">
            <v>2008</v>
          </cell>
        </row>
        <row r="622">
          <cell r="D622">
            <v>166466700</v>
          </cell>
          <cell r="E622">
            <v>2008</v>
          </cell>
        </row>
        <row r="623">
          <cell r="D623">
            <v>103188000</v>
          </cell>
          <cell r="E623">
            <v>2008</v>
          </cell>
        </row>
        <row r="624">
          <cell r="D624">
            <v>170169300</v>
          </cell>
          <cell r="E624">
            <v>2008</v>
          </cell>
        </row>
        <row r="625">
          <cell r="D625">
            <v>88200000</v>
          </cell>
          <cell r="E625">
            <v>2008</v>
          </cell>
        </row>
        <row r="626">
          <cell r="D626">
            <v>103501800</v>
          </cell>
          <cell r="E626">
            <v>2008</v>
          </cell>
        </row>
        <row r="627">
          <cell r="D627">
            <v>100798200</v>
          </cell>
          <cell r="E627">
            <v>2008</v>
          </cell>
        </row>
        <row r="628">
          <cell r="D628">
            <v>99850500</v>
          </cell>
          <cell r="E628">
            <v>2008</v>
          </cell>
        </row>
        <row r="629">
          <cell r="D629">
            <v>155017800</v>
          </cell>
          <cell r="E629">
            <v>2008</v>
          </cell>
        </row>
        <row r="630">
          <cell r="D630">
            <v>11500000</v>
          </cell>
          <cell r="E630">
            <v>2008</v>
          </cell>
        </row>
        <row r="631">
          <cell r="D631">
            <v>14018800</v>
          </cell>
          <cell r="E631">
            <v>2008</v>
          </cell>
        </row>
        <row r="632">
          <cell r="D632">
            <v>18496300</v>
          </cell>
          <cell r="E632">
            <v>2008</v>
          </cell>
        </row>
        <row r="633">
          <cell r="D633">
            <v>11250000</v>
          </cell>
          <cell r="E633">
            <v>2008</v>
          </cell>
        </row>
        <row r="634">
          <cell r="D634">
            <v>18907700</v>
          </cell>
          <cell r="E634">
            <v>2008</v>
          </cell>
        </row>
        <row r="635">
          <cell r="D635">
            <v>9800000</v>
          </cell>
          <cell r="E635">
            <v>2008</v>
          </cell>
        </row>
        <row r="636">
          <cell r="D636">
            <v>11700000</v>
          </cell>
          <cell r="E636">
            <v>2008</v>
          </cell>
        </row>
        <row r="637">
          <cell r="D637">
            <v>11000000</v>
          </cell>
          <cell r="E637">
            <v>2008</v>
          </cell>
        </row>
        <row r="638">
          <cell r="D638">
            <v>11094500</v>
          </cell>
          <cell r="E638">
            <v>2008</v>
          </cell>
        </row>
        <row r="639">
          <cell r="D639">
            <v>17224400</v>
          </cell>
          <cell r="E639">
            <v>2008</v>
          </cell>
        </row>
        <row r="640">
          <cell r="D640">
            <v>487790000</v>
          </cell>
          <cell r="E640">
            <v>2008</v>
          </cell>
        </row>
        <row r="641">
          <cell r="D641">
            <v>2611532728</v>
          </cell>
          <cell r="E641">
            <v>2008</v>
          </cell>
        </row>
        <row r="642">
          <cell r="D642">
            <v>278070909</v>
          </cell>
          <cell r="E642">
            <v>2008</v>
          </cell>
        </row>
        <row r="643">
          <cell r="D643">
            <v>261153272</v>
          </cell>
          <cell r="E643">
            <v>2008</v>
          </cell>
        </row>
        <row r="644">
          <cell r="D644">
            <v>27807091</v>
          </cell>
          <cell r="E644">
            <v>2008</v>
          </cell>
        </row>
        <row r="645">
          <cell r="D645">
            <v>1208559000</v>
          </cell>
          <cell r="E645">
            <v>2008</v>
          </cell>
        </row>
        <row r="646">
          <cell r="D646">
            <v>278624000</v>
          </cell>
          <cell r="E646">
            <v>2008</v>
          </cell>
        </row>
        <row r="647">
          <cell r="D647">
            <v>58546000</v>
          </cell>
          <cell r="E647">
            <v>2008</v>
          </cell>
        </row>
        <row r="648">
          <cell r="D648">
            <v>962466046.16631413</v>
          </cell>
          <cell r="E648">
            <v>2008</v>
          </cell>
        </row>
        <row r="649">
          <cell r="D649">
            <v>188000000</v>
          </cell>
          <cell r="E649">
            <v>2013</v>
          </cell>
        </row>
        <row r="650">
          <cell r="D650">
            <v>390003200</v>
          </cell>
          <cell r="E650">
            <v>2013</v>
          </cell>
        </row>
        <row r="651">
          <cell r="D651">
            <v>94800000</v>
          </cell>
          <cell r="E651">
            <v>2013</v>
          </cell>
        </row>
        <row r="652">
          <cell r="D652">
            <v>369945000</v>
          </cell>
          <cell r="E652">
            <v>2013</v>
          </cell>
        </row>
        <row r="653">
          <cell r="D653">
            <v>156828000</v>
          </cell>
          <cell r="E653">
            <v>2013</v>
          </cell>
        </row>
        <row r="654">
          <cell r="D654">
            <v>766949312.29735994</v>
          </cell>
          <cell r="E654">
            <v>2009</v>
          </cell>
        </row>
        <row r="655">
          <cell r="D655">
            <v>1568052481.3917563</v>
          </cell>
          <cell r="E655">
            <v>2009</v>
          </cell>
        </row>
        <row r="656">
          <cell r="D656">
            <v>474869332.85883301</v>
          </cell>
          <cell r="E656">
            <v>2010</v>
          </cell>
        </row>
        <row r="657">
          <cell r="D657">
            <v>406454267.44035602</v>
          </cell>
          <cell r="E657">
            <v>2010</v>
          </cell>
        </row>
        <row r="658">
          <cell r="D658">
            <v>49225000</v>
          </cell>
          <cell r="E658">
            <v>2011</v>
          </cell>
        </row>
        <row r="659">
          <cell r="D659">
            <v>360271116.84319699</v>
          </cell>
          <cell r="E659">
            <v>2011</v>
          </cell>
        </row>
        <row r="660">
          <cell r="D660">
            <v>105422055.34248437</v>
          </cell>
          <cell r="E660">
            <v>2011</v>
          </cell>
        </row>
        <row r="661">
          <cell r="D661">
            <v>82118232.582566783</v>
          </cell>
          <cell r="E661">
            <v>2011</v>
          </cell>
        </row>
        <row r="662">
          <cell r="D662">
            <v>162793847.5657101</v>
          </cell>
          <cell r="E662">
            <v>2011</v>
          </cell>
        </row>
        <row r="663">
          <cell r="D663">
            <v>45039631.159846455</v>
          </cell>
          <cell r="E663">
            <v>2011</v>
          </cell>
        </row>
        <row r="664">
          <cell r="D664">
            <v>38395822.261578523</v>
          </cell>
          <cell r="E664">
            <v>2011</v>
          </cell>
        </row>
        <row r="665">
          <cell r="D665">
            <v>493388676.94870102</v>
          </cell>
          <cell r="E665">
            <v>2012</v>
          </cell>
        </row>
        <row r="666">
          <cell r="D666">
            <v>388878394.88692087</v>
          </cell>
          <cell r="E666">
            <v>2012</v>
          </cell>
        </row>
        <row r="667">
          <cell r="D667">
            <v>30012703.490769427</v>
          </cell>
          <cell r="E667">
            <v>2012</v>
          </cell>
        </row>
        <row r="668">
          <cell r="D668">
            <v>49449125.880956002</v>
          </cell>
          <cell r="E668">
            <v>2012</v>
          </cell>
        </row>
        <row r="669">
          <cell r="D669">
            <v>482796398.79265285</v>
          </cell>
          <cell r="E669">
            <v>2012</v>
          </cell>
        </row>
        <row r="670">
          <cell r="D670">
            <v>198265000</v>
          </cell>
          <cell r="E670">
            <v>2013</v>
          </cell>
        </row>
        <row r="671">
          <cell r="D671">
            <v>198168000</v>
          </cell>
          <cell r="E671">
            <v>2013</v>
          </cell>
        </row>
        <row r="672">
          <cell r="D672">
            <v>74529390.572603837</v>
          </cell>
          <cell r="E672">
            <v>2013</v>
          </cell>
        </row>
        <row r="673">
          <cell r="D673">
            <v>412452000</v>
          </cell>
          <cell r="E673">
            <v>2013</v>
          </cell>
        </row>
        <row r="674">
          <cell r="D674">
            <v>718008000</v>
          </cell>
          <cell r="E674">
            <v>2013</v>
          </cell>
        </row>
        <row r="675">
          <cell r="D675">
            <v>221324968.6019634</v>
          </cell>
          <cell r="E675">
            <v>2013</v>
          </cell>
        </row>
        <row r="676">
          <cell r="D676">
            <v>246003000</v>
          </cell>
          <cell r="E676">
            <v>2014</v>
          </cell>
        </row>
        <row r="677">
          <cell r="D677">
            <v>601050000</v>
          </cell>
          <cell r="E677">
            <v>2014</v>
          </cell>
        </row>
        <row r="678">
          <cell r="D678">
            <v>198898000</v>
          </cell>
          <cell r="E678">
            <v>2014</v>
          </cell>
        </row>
        <row r="679">
          <cell r="D679">
            <v>142292000</v>
          </cell>
          <cell r="E679">
            <v>2014</v>
          </cell>
        </row>
        <row r="680">
          <cell r="D680">
            <v>144231000</v>
          </cell>
          <cell r="E680">
            <v>2014</v>
          </cell>
        </row>
        <row r="681">
          <cell r="D681">
            <v>114261885.15693964</v>
          </cell>
          <cell r="E681">
            <v>2014</v>
          </cell>
        </row>
        <row r="682">
          <cell r="D682">
            <v>74728376.872205257</v>
          </cell>
          <cell r="E682">
            <v>2014</v>
          </cell>
        </row>
        <row r="683">
          <cell r="D683">
            <v>19068737.970855102</v>
          </cell>
          <cell r="E683">
            <v>2014</v>
          </cell>
        </row>
        <row r="684">
          <cell r="D684">
            <v>137833000</v>
          </cell>
          <cell r="E684">
            <v>2015</v>
          </cell>
        </row>
        <row r="685">
          <cell r="D685">
            <v>365000000</v>
          </cell>
          <cell r="E685">
            <v>2016</v>
          </cell>
        </row>
        <row r="686">
          <cell r="D686">
            <v>577777000</v>
          </cell>
          <cell r="E686">
            <v>2016</v>
          </cell>
        </row>
        <row r="687">
          <cell r="D687">
            <v>555000000</v>
          </cell>
          <cell r="E687">
            <v>2016</v>
          </cell>
        </row>
        <row r="688">
          <cell r="D688">
            <v>10200000</v>
          </cell>
          <cell r="E688">
            <v>1980</v>
          </cell>
        </row>
        <row r="689">
          <cell r="D689">
            <v>33150000</v>
          </cell>
          <cell r="E689">
            <v>2004</v>
          </cell>
        </row>
        <row r="690">
          <cell r="D690">
            <v>19337500</v>
          </cell>
          <cell r="E690">
            <v>1975</v>
          </cell>
        </row>
        <row r="691">
          <cell r="D691">
            <v>19337500</v>
          </cell>
          <cell r="E691">
            <v>1975</v>
          </cell>
        </row>
        <row r="692">
          <cell r="D692">
            <v>382500000</v>
          </cell>
          <cell r="E692">
            <v>1999</v>
          </cell>
        </row>
        <row r="693">
          <cell r="D693">
            <v>17680000</v>
          </cell>
          <cell r="E693">
            <v>1986</v>
          </cell>
        </row>
        <row r="694">
          <cell r="D694">
            <v>20825000</v>
          </cell>
          <cell r="E694">
            <v>1981</v>
          </cell>
        </row>
        <row r="695">
          <cell r="D695">
            <v>20825000</v>
          </cell>
          <cell r="E695">
            <v>1978</v>
          </cell>
        </row>
        <row r="696">
          <cell r="D696">
            <v>9520000</v>
          </cell>
          <cell r="E696">
            <v>1985</v>
          </cell>
        </row>
        <row r="697">
          <cell r="D697">
            <v>74850000</v>
          </cell>
          <cell r="E697">
            <v>1970</v>
          </cell>
        </row>
        <row r="698">
          <cell r="D698">
            <v>408000000</v>
          </cell>
          <cell r="E698">
            <v>1992</v>
          </cell>
        </row>
        <row r="699">
          <cell r="D699">
            <v>28000000</v>
          </cell>
          <cell r="E699">
            <v>1986</v>
          </cell>
        </row>
        <row r="700">
          <cell r="D700">
            <v>16800000</v>
          </cell>
          <cell r="E700">
            <v>2000</v>
          </cell>
        </row>
        <row r="701">
          <cell r="D701">
            <v>88200000</v>
          </cell>
          <cell r="E701">
            <v>2000</v>
          </cell>
        </row>
        <row r="702">
          <cell r="D702">
            <v>72800000</v>
          </cell>
          <cell r="E702">
            <v>2000</v>
          </cell>
        </row>
        <row r="703">
          <cell r="D703">
            <v>72800000</v>
          </cell>
          <cell r="E703">
            <v>2000</v>
          </cell>
        </row>
        <row r="704">
          <cell r="D704">
            <v>72800000</v>
          </cell>
          <cell r="E704">
            <v>2000</v>
          </cell>
        </row>
        <row r="705">
          <cell r="D705">
            <v>210000000</v>
          </cell>
          <cell r="E705">
            <v>2000</v>
          </cell>
        </row>
        <row r="706">
          <cell r="D706">
            <v>2779648000</v>
          </cell>
          <cell r="E706">
            <v>2007</v>
          </cell>
        </row>
        <row r="707">
          <cell r="D707">
            <v>282200000</v>
          </cell>
          <cell r="E707">
            <v>2007</v>
          </cell>
        </row>
        <row r="708">
          <cell r="D708">
            <v>220000000</v>
          </cell>
          <cell r="E708">
            <v>2008</v>
          </cell>
        </row>
        <row r="709">
          <cell r="D709">
            <v>6440797062</v>
          </cell>
          <cell r="E709">
            <v>2009</v>
          </cell>
        </row>
        <row r="710">
          <cell r="D710">
            <v>49222000</v>
          </cell>
          <cell r="E710">
            <v>2010</v>
          </cell>
        </row>
        <row r="711">
          <cell r="D711">
            <v>2566886647</v>
          </cell>
          <cell r="E711">
            <v>2010</v>
          </cell>
        </row>
        <row r="712">
          <cell r="D712">
            <v>1283493564</v>
          </cell>
          <cell r="E712">
            <v>2010</v>
          </cell>
        </row>
        <row r="713">
          <cell r="D713">
            <v>563256690.27361846</v>
          </cell>
          <cell r="E713">
            <v>2011</v>
          </cell>
        </row>
        <row r="714">
          <cell r="D714">
            <v>364211928.3288675</v>
          </cell>
          <cell r="E714">
            <v>2011</v>
          </cell>
        </row>
        <row r="715">
          <cell r="D715">
            <v>365047601.72667986</v>
          </cell>
          <cell r="E715">
            <v>2011</v>
          </cell>
        </row>
        <row r="716">
          <cell r="D716">
            <v>620888795.27332008</v>
          </cell>
          <cell r="E716">
            <v>2011</v>
          </cell>
        </row>
        <row r="717">
          <cell r="D717">
            <v>9859150</v>
          </cell>
          <cell r="E717">
            <v>2011</v>
          </cell>
        </row>
        <row r="718">
          <cell r="D718">
            <v>16524015</v>
          </cell>
          <cell r="E718">
            <v>2011</v>
          </cell>
        </row>
        <row r="719">
          <cell r="D719">
            <v>39305670</v>
          </cell>
          <cell r="E719">
            <v>2011</v>
          </cell>
        </row>
        <row r="720">
          <cell r="D720">
            <v>132520350</v>
          </cell>
          <cell r="E720">
            <v>2011</v>
          </cell>
        </row>
        <row r="721">
          <cell r="D721">
            <v>431293227.73232901</v>
          </cell>
          <cell r="E721">
            <v>2012</v>
          </cell>
        </row>
        <row r="722">
          <cell r="D722">
            <v>274556745.46946824</v>
          </cell>
          <cell r="E722">
            <v>2012</v>
          </cell>
        </row>
        <row r="723">
          <cell r="D723">
            <v>387796432.0453642</v>
          </cell>
          <cell r="E723">
            <v>2012</v>
          </cell>
        </row>
        <row r="724">
          <cell r="D724">
            <v>90837130.90006797</v>
          </cell>
          <cell r="E724">
            <v>2012</v>
          </cell>
        </row>
        <row r="725">
          <cell r="D725">
            <v>100902046.8516902</v>
          </cell>
          <cell r="E725">
            <v>2012</v>
          </cell>
        </row>
        <row r="726">
          <cell r="D726">
            <v>462808554.4462983</v>
          </cell>
          <cell r="E726">
            <v>2012</v>
          </cell>
        </row>
        <row r="727">
          <cell r="D727">
            <v>303731994.89147037</v>
          </cell>
          <cell r="E727">
            <v>2012</v>
          </cell>
        </row>
        <row r="728">
          <cell r="D728">
            <v>311209754.13048106</v>
          </cell>
          <cell r="E728">
            <v>2013</v>
          </cell>
        </row>
        <row r="729">
          <cell r="D729">
            <v>306191245.86951894</v>
          </cell>
          <cell r="E729">
            <v>2013</v>
          </cell>
        </row>
        <row r="730">
          <cell r="D730">
            <v>428031998.81311899</v>
          </cell>
          <cell r="E730">
            <v>2013</v>
          </cell>
        </row>
        <row r="731">
          <cell r="D731">
            <v>461923046.19</v>
          </cell>
          <cell r="E731">
            <v>2013</v>
          </cell>
        </row>
        <row r="732">
          <cell r="D732">
            <v>364356538.12</v>
          </cell>
          <cell r="E732">
            <v>2013</v>
          </cell>
        </row>
        <row r="733">
          <cell r="D733">
            <v>1203700390</v>
          </cell>
          <cell r="E733">
            <v>2013</v>
          </cell>
        </row>
        <row r="734">
          <cell r="D734">
            <v>199750000</v>
          </cell>
          <cell r="E734">
            <v>2013</v>
          </cell>
        </row>
        <row r="735">
          <cell r="D735">
            <v>199750000</v>
          </cell>
          <cell r="E735">
            <v>2013</v>
          </cell>
        </row>
        <row r="736">
          <cell r="D736">
            <v>99750000</v>
          </cell>
          <cell r="E736">
            <v>2013</v>
          </cell>
        </row>
        <row r="737">
          <cell r="D737">
            <v>199870000</v>
          </cell>
          <cell r="E737">
            <v>2013</v>
          </cell>
        </row>
        <row r="738">
          <cell r="D738">
            <v>199850000</v>
          </cell>
          <cell r="E738">
            <v>2013</v>
          </cell>
        </row>
        <row r="739">
          <cell r="D739">
            <v>199875000</v>
          </cell>
          <cell r="E739">
            <v>2013</v>
          </cell>
        </row>
        <row r="740">
          <cell r="D740">
            <v>124750000</v>
          </cell>
          <cell r="E740">
            <v>2013</v>
          </cell>
        </row>
        <row r="741">
          <cell r="D741">
            <v>199750000</v>
          </cell>
          <cell r="E741">
            <v>2013</v>
          </cell>
        </row>
        <row r="742">
          <cell r="D742">
            <v>197739968</v>
          </cell>
          <cell r="E742">
            <v>2014</v>
          </cell>
        </row>
        <row r="743">
          <cell r="D743">
            <v>197918604</v>
          </cell>
          <cell r="E743">
            <v>2014</v>
          </cell>
        </row>
        <row r="744">
          <cell r="D744">
            <v>197925372</v>
          </cell>
          <cell r="E744">
            <v>2014</v>
          </cell>
        </row>
        <row r="745">
          <cell r="D745">
            <v>197626366</v>
          </cell>
          <cell r="E745">
            <v>2014</v>
          </cell>
        </row>
        <row r="746">
          <cell r="D746">
            <v>904050000</v>
          </cell>
          <cell r="E746">
            <v>2014</v>
          </cell>
        </row>
        <row r="747">
          <cell r="D747">
            <v>173287568.5703457</v>
          </cell>
          <cell r="E747">
            <v>2014</v>
          </cell>
        </row>
        <row r="748">
          <cell r="D748">
            <v>194364451.48156792</v>
          </cell>
          <cell r="E748">
            <v>2014</v>
          </cell>
        </row>
        <row r="749">
          <cell r="D749">
            <v>194266334.13678473</v>
          </cell>
          <cell r="E749">
            <v>2014</v>
          </cell>
        </row>
        <row r="750">
          <cell r="D750">
            <v>194205094.58212945</v>
          </cell>
          <cell r="E750">
            <v>2014</v>
          </cell>
        </row>
        <row r="751">
          <cell r="D751">
            <v>186951267.2291722</v>
          </cell>
          <cell r="E751">
            <v>2014</v>
          </cell>
        </row>
        <row r="752">
          <cell r="D752">
            <v>1101649000</v>
          </cell>
          <cell r="E752">
            <v>2014</v>
          </cell>
        </row>
        <row r="753">
          <cell r="D753">
            <v>201132000</v>
          </cell>
          <cell r="E753">
            <v>2014</v>
          </cell>
        </row>
        <row r="754">
          <cell r="D754">
            <v>150472353.22522232</v>
          </cell>
          <cell r="E754">
            <v>2014</v>
          </cell>
        </row>
        <row r="755">
          <cell r="D755">
            <v>150140095.77079391</v>
          </cell>
          <cell r="E755">
            <v>2014</v>
          </cell>
        </row>
        <row r="756">
          <cell r="D756">
            <v>199807551.00398377</v>
          </cell>
          <cell r="E756">
            <v>2014</v>
          </cell>
        </row>
        <row r="757">
          <cell r="D757">
            <v>199202385.13592538</v>
          </cell>
          <cell r="E757">
            <v>2014</v>
          </cell>
        </row>
        <row r="758">
          <cell r="D758">
            <v>199168358.08113036</v>
          </cell>
          <cell r="E758">
            <v>2014</v>
          </cell>
        </row>
        <row r="759">
          <cell r="D759">
            <v>149118563.66056189</v>
          </cell>
          <cell r="E759">
            <v>2014</v>
          </cell>
        </row>
        <row r="760">
          <cell r="D760">
            <v>199192377.17863271</v>
          </cell>
          <cell r="E760">
            <v>2014</v>
          </cell>
        </row>
        <row r="761">
          <cell r="D761">
            <v>199293457.54728854</v>
          </cell>
          <cell r="E761">
            <v>2014</v>
          </cell>
        </row>
        <row r="762">
          <cell r="D762">
            <v>199223401.84623992</v>
          </cell>
          <cell r="E762">
            <v>2014</v>
          </cell>
        </row>
        <row r="763">
          <cell r="D763">
            <v>199256428.1053057</v>
          </cell>
          <cell r="E763">
            <v>2014</v>
          </cell>
        </row>
        <row r="764">
          <cell r="D764">
            <v>199240415.37363744</v>
          </cell>
          <cell r="E764">
            <v>2014</v>
          </cell>
        </row>
        <row r="765">
          <cell r="D765">
            <v>199287452.77291292</v>
          </cell>
          <cell r="E765">
            <v>2014</v>
          </cell>
        </row>
        <row r="766">
          <cell r="D766">
            <v>199229406.62061554</v>
          </cell>
          <cell r="E766">
            <v>2014</v>
          </cell>
        </row>
        <row r="767">
          <cell r="D767">
            <v>164213565.64507365</v>
          </cell>
          <cell r="E767">
            <v>2014</v>
          </cell>
        </row>
        <row r="768">
          <cell r="D768">
            <v>199158350.12383768</v>
          </cell>
          <cell r="E768">
            <v>2014</v>
          </cell>
        </row>
        <row r="769">
          <cell r="D769">
            <v>199310471.07468602</v>
          </cell>
          <cell r="E769">
            <v>2014</v>
          </cell>
        </row>
        <row r="770">
          <cell r="D770">
            <v>199179366.83415228</v>
          </cell>
          <cell r="E770">
            <v>2014</v>
          </cell>
        </row>
        <row r="771">
          <cell r="D771">
            <v>200305000</v>
          </cell>
          <cell r="E771">
            <v>2014</v>
          </cell>
        </row>
        <row r="772">
          <cell r="D772">
            <v>198265000</v>
          </cell>
          <cell r="E772">
            <v>2014</v>
          </cell>
        </row>
        <row r="773">
          <cell r="D773">
            <v>199600000</v>
          </cell>
          <cell r="E773">
            <v>2014</v>
          </cell>
        </row>
        <row r="774">
          <cell r="D774">
            <v>199532000</v>
          </cell>
          <cell r="E774">
            <v>2014</v>
          </cell>
        </row>
        <row r="775">
          <cell r="D775">
            <v>200050000</v>
          </cell>
          <cell r="E775">
            <v>2014</v>
          </cell>
        </row>
        <row r="776">
          <cell r="D776">
            <v>200200000</v>
          </cell>
          <cell r="E776">
            <v>2014</v>
          </cell>
        </row>
        <row r="777">
          <cell r="D777">
            <v>199710000</v>
          </cell>
          <cell r="E777">
            <v>2014</v>
          </cell>
        </row>
        <row r="778">
          <cell r="D778">
            <v>199750000</v>
          </cell>
          <cell r="E778">
            <v>2014</v>
          </cell>
        </row>
        <row r="779">
          <cell r="D779">
            <v>200025000</v>
          </cell>
          <cell r="E779">
            <v>2014</v>
          </cell>
        </row>
        <row r="780">
          <cell r="D780">
            <v>199930000</v>
          </cell>
          <cell r="E780">
            <v>2014</v>
          </cell>
        </row>
        <row r="781">
          <cell r="D781">
            <v>199000000</v>
          </cell>
          <cell r="E781">
            <v>2014</v>
          </cell>
        </row>
        <row r="782">
          <cell r="D782">
            <v>199167000</v>
          </cell>
          <cell r="E782">
            <v>2014</v>
          </cell>
        </row>
        <row r="783">
          <cell r="D783">
            <v>198300000</v>
          </cell>
          <cell r="E783">
            <v>2014</v>
          </cell>
        </row>
        <row r="784">
          <cell r="D784">
            <v>197650000</v>
          </cell>
          <cell r="E784">
            <v>2014</v>
          </cell>
        </row>
        <row r="785">
          <cell r="D785">
            <v>198150000</v>
          </cell>
          <cell r="E785">
            <v>2014</v>
          </cell>
        </row>
        <row r="786">
          <cell r="D786">
            <v>195475522</v>
          </cell>
          <cell r="E786">
            <v>2015</v>
          </cell>
        </row>
        <row r="787">
          <cell r="D787">
            <v>193579751</v>
          </cell>
          <cell r="E787">
            <v>2015</v>
          </cell>
        </row>
        <row r="788">
          <cell r="D788">
            <v>194854327</v>
          </cell>
          <cell r="E788">
            <v>2015</v>
          </cell>
        </row>
        <row r="789">
          <cell r="D789">
            <v>194008286</v>
          </cell>
          <cell r="E789">
            <v>2015</v>
          </cell>
        </row>
        <row r="790">
          <cell r="D790">
            <v>194273613</v>
          </cell>
          <cell r="E790">
            <v>2015</v>
          </cell>
        </row>
        <row r="791">
          <cell r="D791">
            <v>193725722</v>
          </cell>
          <cell r="E791">
            <v>2015</v>
          </cell>
        </row>
        <row r="792">
          <cell r="D792">
            <v>194683613</v>
          </cell>
          <cell r="E792">
            <v>2015</v>
          </cell>
        </row>
        <row r="793">
          <cell r="D793">
            <v>193951280</v>
          </cell>
          <cell r="E793">
            <v>2015</v>
          </cell>
        </row>
        <row r="794">
          <cell r="D794">
            <v>184030734</v>
          </cell>
          <cell r="E794">
            <v>2015</v>
          </cell>
        </row>
        <row r="795">
          <cell r="D795">
            <v>194469852</v>
          </cell>
          <cell r="E795">
            <v>2015</v>
          </cell>
        </row>
        <row r="796">
          <cell r="D796">
            <v>188897648</v>
          </cell>
          <cell r="E796">
            <v>2015</v>
          </cell>
        </row>
        <row r="797">
          <cell r="D797">
            <v>1374815000</v>
          </cell>
          <cell r="E797">
            <v>2015</v>
          </cell>
        </row>
        <row r="798">
          <cell r="D798">
            <v>1013490000</v>
          </cell>
          <cell r="E798">
            <v>2015</v>
          </cell>
        </row>
        <row r="799">
          <cell r="D799">
            <v>182640000</v>
          </cell>
          <cell r="E799">
            <v>2015</v>
          </cell>
        </row>
        <row r="800">
          <cell r="D800">
            <v>181790000</v>
          </cell>
          <cell r="E800">
            <v>2015</v>
          </cell>
        </row>
        <row r="801">
          <cell r="D801">
            <v>180955000</v>
          </cell>
          <cell r="E801">
            <v>2015</v>
          </cell>
        </row>
        <row r="802">
          <cell r="D802">
            <v>182340000</v>
          </cell>
          <cell r="E802">
            <v>2015</v>
          </cell>
        </row>
        <row r="803">
          <cell r="D803">
            <v>182140000</v>
          </cell>
          <cell r="E803">
            <v>2015</v>
          </cell>
        </row>
        <row r="804">
          <cell r="D804">
            <v>181304000</v>
          </cell>
          <cell r="E804">
            <v>2015</v>
          </cell>
        </row>
        <row r="805">
          <cell r="D805">
            <v>182524000</v>
          </cell>
          <cell r="E805">
            <v>2015</v>
          </cell>
        </row>
        <row r="806">
          <cell r="D806">
            <v>182932000</v>
          </cell>
          <cell r="E806">
            <v>2015</v>
          </cell>
        </row>
        <row r="807">
          <cell r="D807">
            <v>180962000</v>
          </cell>
          <cell r="E807">
            <v>2015</v>
          </cell>
        </row>
        <row r="808">
          <cell r="D808">
            <v>180961000</v>
          </cell>
          <cell r="E808">
            <v>2015</v>
          </cell>
        </row>
        <row r="809">
          <cell r="D809">
            <v>181590000</v>
          </cell>
          <cell r="E809">
            <v>2015</v>
          </cell>
        </row>
        <row r="810">
          <cell r="D810">
            <v>180145000</v>
          </cell>
          <cell r="E810">
            <v>2015</v>
          </cell>
        </row>
        <row r="811">
          <cell r="D811">
            <v>181404000</v>
          </cell>
          <cell r="E811">
            <v>2015</v>
          </cell>
        </row>
        <row r="812">
          <cell r="D812">
            <v>180771000</v>
          </cell>
          <cell r="E812">
            <v>2015</v>
          </cell>
        </row>
        <row r="813">
          <cell r="D813">
            <v>174040000</v>
          </cell>
          <cell r="E813">
            <v>2015</v>
          </cell>
        </row>
        <row r="814">
          <cell r="D814">
            <v>179840000</v>
          </cell>
          <cell r="E814">
            <v>2015</v>
          </cell>
        </row>
        <row r="815">
          <cell r="D815">
            <v>180140000</v>
          </cell>
          <cell r="E815">
            <v>2015</v>
          </cell>
        </row>
        <row r="816">
          <cell r="D816">
            <v>180040000</v>
          </cell>
          <cell r="E816">
            <v>2015</v>
          </cell>
        </row>
        <row r="817">
          <cell r="D817">
            <v>189350000</v>
          </cell>
          <cell r="E817">
            <v>2015</v>
          </cell>
        </row>
        <row r="818">
          <cell r="D818">
            <v>809566000</v>
          </cell>
          <cell r="E818">
            <v>2015</v>
          </cell>
        </row>
        <row r="819">
          <cell r="D819">
            <v>391901000</v>
          </cell>
          <cell r="E819">
            <v>2015</v>
          </cell>
        </row>
        <row r="820">
          <cell r="D820">
            <v>464259700</v>
          </cell>
          <cell r="E820">
            <v>2015</v>
          </cell>
        </row>
        <row r="821">
          <cell r="D821">
            <v>191981000</v>
          </cell>
          <cell r="E821">
            <v>2015</v>
          </cell>
        </row>
        <row r="822">
          <cell r="D822">
            <v>190936000</v>
          </cell>
          <cell r="E822">
            <v>2015</v>
          </cell>
        </row>
        <row r="823">
          <cell r="D823">
            <v>191500000</v>
          </cell>
          <cell r="E823">
            <v>2015</v>
          </cell>
        </row>
        <row r="824">
          <cell r="D824">
            <v>191200000</v>
          </cell>
          <cell r="E824">
            <v>2015</v>
          </cell>
        </row>
        <row r="825">
          <cell r="D825">
            <v>190820000</v>
          </cell>
          <cell r="E825">
            <v>2015</v>
          </cell>
        </row>
        <row r="826">
          <cell r="D826">
            <v>190360000</v>
          </cell>
          <cell r="E826">
            <v>2015</v>
          </cell>
        </row>
        <row r="827">
          <cell r="D827">
            <v>191477000</v>
          </cell>
          <cell r="E827">
            <v>2015</v>
          </cell>
        </row>
        <row r="828">
          <cell r="D828">
            <v>190690000</v>
          </cell>
          <cell r="E828">
            <v>2015</v>
          </cell>
        </row>
        <row r="829">
          <cell r="D829">
            <v>191846000</v>
          </cell>
          <cell r="E829">
            <v>2015</v>
          </cell>
        </row>
        <row r="830">
          <cell r="D830">
            <v>1241345150</v>
          </cell>
          <cell r="E830">
            <v>2015</v>
          </cell>
        </row>
        <row r="831">
          <cell r="D831">
            <v>34650000</v>
          </cell>
          <cell r="E831">
            <v>2016</v>
          </cell>
        </row>
        <row r="832">
          <cell r="D832">
            <v>1436621000</v>
          </cell>
          <cell r="E832">
            <v>2016</v>
          </cell>
        </row>
        <row r="833">
          <cell r="D833">
            <v>1469936000</v>
          </cell>
          <cell r="E833">
            <v>2016</v>
          </cell>
        </row>
        <row r="834">
          <cell r="D834">
            <v>343248700</v>
          </cell>
          <cell r="E834">
            <v>2016</v>
          </cell>
        </row>
        <row r="835">
          <cell r="D835">
            <v>671012000</v>
          </cell>
          <cell r="E835">
            <v>2016</v>
          </cell>
        </row>
        <row r="836">
          <cell r="D836">
            <v>604876000</v>
          </cell>
          <cell r="E836">
            <v>2016</v>
          </cell>
        </row>
        <row r="837">
          <cell r="D837">
            <v>198750000</v>
          </cell>
          <cell r="E837">
            <v>2016</v>
          </cell>
        </row>
        <row r="838">
          <cell r="D838">
            <v>956331940.60419047</v>
          </cell>
          <cell r="E838">
            <v>2016</v>
          </cell>
        </row>
        <row r="839">
          <cell r="D839">
            <v>336929357.28234023</v>
          </cell>
          <cell r="E839">
            <v>2016</v>
          </cell>
        </row>
        <row r="840">
          <cell r="D840">
            <v>1135941291.9377246</v>
          </cell>
          <cell r="E840">
            <v>2016</v>
          </cell>
        </row>
        <row r="841">
          <cell r="D841">
            <v>362743119.08185184</v>
          </cell>
          <cell r="E841">
            <v>2016</v>
          </cell>
        </row>
        <row r="842">
          <cell r="D842">
            <v>718915413.7353797</v>
          </cell>
          <cell r="E842">
            <v>2016</v>
          </cell>
        </row>
        <row r="843">
          <cell r="D843">
            <v>790283293.48653066</v>
          </cell>
          <cell r="E843">
            <v>2016</v>
          </cell>
        </row>
        <row r="844">
          <cell r="D844">
            <v>340989191.43586475</v>
          </cell>
          <cell r="E844">
            <v>2016</v>
          </cell>
        </row>
        <row r="845">
          <cell r="D845">
            <v>708347994.3886112</v>
          </cell>
          <cell r="E845">
            <v>2016</v>
          </cell>
        </row>
        <row r="846">
          <cell r="D846">
            <v>190702953</v>
          </cell>
          <cell r="E846">
            <v>2016</v>
          </cell>
        </row>
        <row r="847">
          <cell r="D847">
            <v>320329000</v>
          </cell>
          <cell r="E847">
            <v>2016</v>
          </cell>
        </row>
        <row r="848">
          <cell r="D848">
            <v>919375000</v>
          </cell>
          <cell r="E848">
            <v>2015</v>
          </cell>
        </row>
        <row r="849">
          <cell r="D849">
            <v>1775636000</v>
          </cell>
          <cell r="E849">
            <v>2015</v>
          </cell>
        </row>
        <row r="850">
          <cell r="D850">
            <v>314300000</v>
          </cell>
          <cell r="E850">
            <v>2015</v>
          </cell>
        </row>
        <row r="851">
          <cell r="D851">
            <v>0</v>
          </cell>
        </row>
        <row r="852">
          <cell r="D852">
            <v>0</v>
          </cell>
        </row>
        <row r="853">
          <cell r="D853">
            <v>0</v>
          </cell>
        </row>
        <row r="854">
          <cell r="D854">
            <v>0</v>
          </cell>
        </row>
        <row r="855">
          <cell r="D855">
            <v>0</v>
          </cell>
        </row>
        <row r="856">
          <cell r="D856">
            <v>0</v>
          </cell>
        </row>
        <row r="857">
          <cell r="D857">
            <v>0</v>
          </cell>
        </row>
        <row r="858">
          <cell r="D858">
            <v>0</v>
          </cell>
        </row>
        <row r="859">
          <cell r="D859">
            <v>0</v>
          </cell>
        </row>
        <row r="860">
          <cell r="D860">
            <v>0</v>
          </cell>
        </row>
        <row r="861">
          <cell r="D861">
            <v>0</v>
          </cell>
        </row>
        <row r="862">
          <cell r="D862">
            <v>0</v>
          </cell>
        </row>
        <row r="863">
          <cell r="D863">
            <v>0</v>
          </cell>
        </row>
        <row r="864">
          <cell r="D864">
            <v>0</v>
          </cell>
        </row>
        <row r="865">
          <cell r="D865">
            <v>0</v>
          </cell>
        </row>
        <row r="866">
          <cell r="D866">
            <v>0</v>
          </cell>
        </row>
        <row r="867">
          <cell r="D867">
            <v>0</v>
          </cell>
        </row>
        <row r="868">
          <cell r="D868">
            <v>0</v>
          </cell>
        </row>
        <row r="869">
          <cell r="D869">
            <v>0</v>
          </cell>
        </row>
        <row r="870">
          <cell r="D870">
            <v>0</v>
          </cell>
        </row>
        <row r="871">
          <cell r="D871">
            <v>0</v>
          </cell>
        </row>
        <row r="872">
          <cell r="D872">
            <v>0</v>
          </cell>
        </row>
        <row r="873">
          <cell r="D873">
            <v>0</v>
          </cell>
        </row>
        <row r="874">
          <cell r="D874">
            <v>0</v>
          </cell>
        </row>
        <row r="875">
          <cell r="D875">
            <v>0</v>
          </cell>
        </row>
        <row r="876">
          <cell r="D876">
            <v>0</v>
          </cell>
        </row>
        <row r="877">
          <cell r="D877">
            <v>0</v>
          </cell>
        </row>
        <row r="878">
          <cell r="D878">
            <v>0</v>
          </cell>
        </row>
        <row r="879">
          <cell r="D879">
            <v>0</v>
          </cell>
        </row>
        <row r="880">
          <cell r="D880">
            <v>0</v>
          </cell>
        </row>
        <row r="881">
          <cell r="D881">
            <v>0</v>
          </cell>
        </row>
        <row r="882">
          <cell r="D882">
            <v>0</v>
          </cell>
        </row>
        <row r="883">
          <cell r="D883">
            <v>0</v>
          </cell>
        </row>
        <row r="884">
          <cell r="D884">
            <v>0</v>
          </cell>
        </row>
        <row r="885">
          <cell r="D885">
            <v>0</v>
          </cell>
        </row>
        <row r="886">
          <cell r="D886">
            <v>0</v>
          </cell>
        </row>
        <row r="887">
          <cell r="D887">
            <v>0</v>
          </cell>
        </row>
        <row r="888">
          <cell r="D888">
            <v>0</v>
          </cell>
        </row>
        <row r="889">
          <cell r="D889">
            <v>0</v>
          </cell>
        </row>
        <row r="890">
          <cell r="D890">
            <v>0</v>
          </cell>
        </row>
        <row r="891">
          <cell r="D891">
            <v>0</v>
          </cell>
        </row>
        <row r="892">
          <cell r="D892">
            <v>0</v>
          </cell>
        </row>
        <row r="893">
          <cell r="D893">
            <v>0</v>
          </cell>
        </row>
        <row r="894">
          <cell r="D894">
            <v>0</v>
          </cell>
        </row>
        <row r="895">
          <cell r="D895">
            <v>0</v>
          </cell>
        </row>
        <row r="896">
          <cell r="D896">
            <v>0</v>
          </cell>
        </row>
        <row r="897">
          <cell r="D897">
            <v>0</v>
          </cell>
        </row>
        <row r="898">
          <cell r="D898">
            <v>0</v>
          </cell>
        </row>
        <row r="899">
          <cell r="D899">
            <v>0</v>
          </cell>
        </row>
        <row r="900">
          <cell r="D900">
            <v>0</v>
          </cell>
        </row>
        <row r="901">
          <cell r="D901">
            <v>0</v>
          </cell>
        </row>
        <row r="902">
          <cell r="D902">
            <v>0</v>
          </cell>
        </row>
        <row r="903">
          <cell r="D903">
            <v>0</v>
          </cell>
        </row>
        <row r="904">
          <cell r="D904">
            <v>0</v>
          </cell>
        </row>
        <row r="905">
          <cell r="D905">
            <v>0</v>
          </cell>
        </row>
        <row r="906">
          <cell r="D906">
            <v>0</v>
          </cell>
        </row>
        <row r="907">
          <cell r="D907">
            <v>0</v>
          </cell>
        </row>
        <row r="908">
          <cell r="D908">
            <v>0</v>
          </cell>
        </row>
        <row r="909">
          <cell r="D909">
            <v>0</v>
          </cell>
        </row>
        <row r="910">
          <cell r="D910">
            <v>0</v>
          </cell>
        </row>
        <row r="911">
          <cell r="D911">
            <v>0</v>
          </cell>
        </row>
        <row r="912">
          <cell r="D912">
            <v>0</v>
          </cell>
        </row>
        <row r="913">
          <cell r="D913">
            <v>0</v>
          </cell>
        </row>
        <row r="914">
          <cell r="D914">
            <v>0</v>
          </cell>
        </row>
        <row r="915">
          <cell r="D915">
            <v>0</v>
          </cell>
        </row>
        <row r="916">
          <cell r="D916">
            <v>0</v>
          </cell>
        </row>
        <row r="917">
          <cell r="D917">
            <v>0</v>
          </cell>
        </row>
        <row r="918">
          <cell r="D918">
            <v>0</v>
          </cell>
        </row>
        <row r="919">
          <cell r="D919">
            <v>0</v>
          </cell>
        </row>
        <row r="920">
          <cell r="D920">
            <v>0</v>
          </cell>
        </row>
        <row r="921">
          <cell r="D921">
            <v>0</v>
          </cell>
        </row>
        <row r="922">
          <cell r="D922">
            <v>0</v>
          </cell>
        </row>
        <row r="923">
          <cell r="D923">
            <v>0</v>
          </cell>
        </row>
        <row r="924">
          <cell r="D924">
            <v>0</v>
          </cell>
        </row>
        <row r="925">
          <cell r="D925">
            <v>0</v>
          </cell>
        </row>
        <row r="926">
          <cell r="D926">
            <v>0</v>
          </cell>
        </row>
        <row r="927">
          <cell r="D927">
            <v>0</v>
          </cell>
        </row>
        <row r="928">
          <cell r="D928">
            <v>0</v>
          </cell>
        </row>
        <row r="929">
          <cell r="D929">
            <v>0</v>
          </cell>
        </row>
        <row r="930">
          <cell r="D930">
            <v>0</v>
          </cell>
        </row>
        <row r="931">
          <cell r="D931">
            <v>0</v>
          </cell>
        </row>
        <row r="932">
          <cell r="D932">
            <v>0</v>
          </cell>
        </row>
        <row r="933">
          <cell r="D933">
            <v>0</v>
          </cell>
        </row>
        <row r="934">
          <cell r="D934">
            <v>0</v>
          </cell>
        </row>
        <row r="935">
          <cell r="D935">
            <v>0</v>
          </cell>
        </row>
        <row r="936">
          <cell r="D936">
            <v>0</v>
          </cell>
        </row>
        <row r="937">
          <cell r="D937">
            <v>0</v>
          </cell>
        </row>
        <row r="938">
          <cell r="D938">
            <v>0</v>
          </cell>
        </row>
        <row r="939">
          <cell r="D939">
            <v>0</v>
          </cell>
        </row>
        <row r="940">
          <cell r="D940">
            <v>0</v>
          </cell>
        </row>
        <row r="941">
          <cell r="D941">
            <v>0</v>
          </cell>
        </row>
        <row r="942">
          <cell r="D942">
            <v>0</v>
          </cell>
        </row>
        <row r="943">
          <cell r="D943">
            <v>0</v>
          </cell>
        </row>
        <row r="944">
          <cell r="D944">
            <v>0</v>
          </cell>
        </row>
        <row r="945">
          <cell r="D945">
            <v>0</v>
          </cell>
        </row>
        <row r="946">
          <cell r="D946">
            <v>0</v>
          </cell>
        </row>
        <row r="947">
          <cell r="D947">
            <v>0</v>
          </cell>
        </row>
        <row r="948">
          <cell r="D948">
            <v>0</v>
          </cell>
        </row>
        <row r="949">
          <cell r="D949">
            <v>0</v>
          </cell>
        </row>
        <row r="950">
          <cell r="D950">
            <v>0</v>
          </cell>
        </row>
        <row r="951">
          <cell r="D951">
            <v>0</v>
          </cell>
        </row>
        <row r="952">
          <cell r="D952">
            <v>0</v>
          </cell>
        </row>
        <row r="953">
          <cell r="D953">
            <v>0</v>
          </cell>
        </row>
        <row r="954">
          <cell r="D954">
            <v>0</v>
          </cell>
        </row>
        <row r="955">
          <cell r="D955">
            <v>0</v>
          </cell>
        </row>
        <row r="956">
          <cell r="D956">
            <v>0</v>
          </cell>
        </row>
        <row r="957">
          <cell r="D957">
            <v>0</v>
          </cell>
        </row>
        <row r="958">
          <cell r="D958">
            <v>0</v>
          </cell>
        </row>
        <row r="959">
          <cell r="D959">
            <v>0</v>
          </cell>
        </row>
        <row r="960">
          <cell r="D960">
            <v>0</v>
          </cell>
        </row>
        <row r="961">
          <cell r="D961">
            <v>0</v>
          </cell>
        </row>
        <row r="962">
          <cell r="D962">
            <v>0</v>
          </cell>
        </row>
        <row r="963">
          <cell r="D963">
            <v>0</v>
          </cell>
        </row>
        <row r="964">
          <cell r="D964">
            <v>0</v>
          </cell>
        </row>
        <row r="965">
          <cell r="D965">
            <v>0</v>
          </cell>
        </row>
        <row r="966">
          <cell r="D966">
            <v>0</v>
          </cell>
        </row>
        <row r="967">
          <cell r="D967">
            <v>0</v>
          </cell>
        </row>
        <row r="968">
          <cell r="D968">
            <v>0</v>
          </cell>
        </row>
        <row r="969">
          <cell r="D969">
            <v>0</v>
          </cell>
        </row>
        <row r="970">
          <cell r="D970">
            <v>0</v>
          </cell>
        </row>
        <row r="971">
          <cell r="D971">
            <v>0</v>
          </cell>
        </row>
        <row r="972">
          <cell r="D972">
            <v>0</v>
          </cell>
        </row>
        <row r="973">
          <cell r="D973">
            <v>0</v>
          </cell>
        </row>
        <row r="974">
          <cell r="D974">
            <v>0</v>
          </cell>
        </row>
        <row r="975">
          <cell r="D975">
            <v>0</v>
          </cell>
        </row>
        <row r="976">
          <cell r="D976">
            <v>0</v>
          </cell>
        </row>
        <row r="977">
          <cell r="D977">
            <v>0</v>
          </cell>
        </row>
        <row r="978">
          <cell r="D978">
            <v>0</v>
          </cell>
        </row>
        <row r="979">
          <cell r="D979">
            <v>0</v>
          </cell>
        </row>
        <row r="980">
          <cell r="D980">
            <v>0</v>
          </cell>
        </row>
        <row r="981">
          <cell r="D981">
            <v>0</v>
          </cell>
        </row>
        <row r="982">
          <cell r="D982">
            <v>0</v>
          </cell>
        </row>
        <row r="983">
          <cell r="D983">
            <v>0</v>
          </cell>
        </row>
        <row r="984">
          <cell r="D984">
            <v>0</v>
          </cell>
        </row>
        <row r="985">
          <cell r="D985">
            <v>0</v>
          </cell>
        </row>
        <row r="986">
          <cell r="D986">
            <v>0</v>
          </cell>
        </row>
        <row r="987">
          <cell r="D987">
            <v>0</v>
          </cell>
        </row>
        <row r="988">
          <cell r="D988">
            <v>0</v>
          </cell>
        </row>
        <row r="989">
          <cell r="D989">
            <v>0</v>
          </cell>
        </row>
        <row r="990">
          <cell r="D990">
            <v>0</v>
          </cell>
        </row>
        <row r="991">
          <cell r="D991">
            <v>0</v>
          </cell>
        </row>
        <row r="992">
          <cell r="D992">
            <v>0</v>
          </cell>
        </row>
        <row r="993">
          <cell r="D993">
            <v>0</v>
          </cell>
        </row>
        <row r="994">
          <cell r="D994">
            <v>0</v>
          </cell>
        </row>
        <row r="995">
          <cell r="D995">
            <v>0</v>
          </cell>
        </row>
        <row r="996">
          <cell r="D996">
            <v>0</v>
          </cell>
        </row>
        <row r="997">
          <cell r="D997">
            <v>0</v>
          </cell>
        </row>
        <row r="998">
          <cell r="D998">
            <v>0</v>
          </cell>
        </row>
        <row r="999">
          <cell r="D999">
            <v>0</v>
          </cell>
        </row>
        <row r="1000">
          <cell r="D1000">
            <v>0</v>
          </cell>
        </row>
        <row r="1001">
          <cell r="D1001">
            <v>0</v>
          </cell>
        </row>
        <row r="1002">
          <cell r="D1002">
            <v>0</v>
          </cell>
        </row>
        <row r="1003">
          <cell r="D1003">
            <v>0</v>
          </cell>
        </row>
        <row r="1004">
          <cell r="D1004">
            <v>0</v>
          </cell>
        </row>
        <row r="1005">
          <cell r="D1005">
            <v>0</v>
          </cell>
        </row>
        <row r="1006">
          <cell r="D1006">
            <v>0</v>
          </cell>
        </row>
        <row r="1007">
          <cell r="D1007">
            <v>0</v>
          </cell>
        </row>
        <row r="1008">
          <cell r="D1008">
            <v>0</v>
          </cell>
        </row>
        <row r="1009">
          <cell r="D1009">
            <v>0</v>
          </cell>
        </row>
        <row r="1010">
          <cell r="D1010">
            <v>0</v>
          </cell>
        </row>
        <row r="1011">
          <cell r="D1011">
            <v>0</v>
          </cell>
        </row>
        <row r="1012">
          <cell r="D1012">
            <v>0</v>
          </cell>
        </row>
        <row r="1013">
          <cell r="D1013">
            <v>0</v>
          </cell>
        </row>
        <row r="1014">
          <cell r="D1014">
            <v>0</v>
          </cell>
        </row>
        <row r="1015">
          <cell r="D1015">
            <v>0</v>
          </cell>
        </row>
        <row r="1016">
          <cell r="D1016">
            <v>0</v>
          </cell>
        </row>
        <row r="1017">
          <cell r="D1017">
            <v>0</v>
          </cell>
        </row>
        <row r="1018">
          <cell r="D1018">
            <v>0</v>
          </cell>
        </row>
        <row r="1019">
          <cell r="D1019">
            <v>0</v>
          </cell>
        </row>
        <row r="1020">
          <cell r="D1020">
            <v>0</v>
          </cell>
        </row>
        <row r="1021">
          <cell r="D1021">
            <v>0</v>
          </cell>
        </row>
        <row r="1022">
          <cell r="D1022">
            <v>0</v>
          </cell>
        </row>
        <row r="1023">
          <cell r="D1023">
            <v>0</v>
          </cell>
        </row>
        <row r="1024">
          <cell r="D1024">
            <v>0</v>
          </cell>
        </row>
        <row r="1025">
          <cell r="D1025">
            <v>0</v>
          </cell>
        </row>
        <row r="1026">
          <cell r="D1026">
            <v>0</v>
          </cell>
        </row>
        <row r="1027">
          <cell r="D1027">
            <v>0</v>
          </cell>
        </row>
        <row r="1028">
          <cell r="D1028">
            <v>0</v>
          </cell>
        </row>
        <row r="1029">
          <cell r="D1029">
            <v>0</v>
          </cell>
        </row>
        <row r="1030">
          <cell r="D1030">
            <v>0</v>
          </cell>
        </row>
        <row r="1031">
          <cell r="D1031">
            <v>0</v>
          </cell>
        </row>
        <row r="1032">
          <cell r="D1032">
            <v>0</v>
          </cell>
        </row>
        <row r="1033">
          <cell r="D1033">
            <v>0</v>
          </cell>
        </row>
        <row r="1034">
          <cell r="D1034">
            <v>0</v>
          </cell>
        </row>
        <row r="1035">
          <cell r="D1035">
            <v>0</v>
          </cell>
        </row>
        <row r="1036">
          <cell r="D1036">
            <v>0</v>
          </cell>
        </row>
        <row r="1037">
          <cell r="D1037">
            <v>0</v>
          </cell>
        </row>
        <row r="1038">
          <cell r="D1038">
            <v>0</v>
          </cell>
        </row>
        <row r="1039">
          <cell r="D1039">
            <v>0</v>
          </cell>
        </row>
        <row r="1040">
          <cell r="D1040">
            <v>0</v>
          </cell>
        </row>
        <row r="1041">
          <cell r="D1041">
            <v>0</v>
          </cell>
        </row>
        <row r="1042">
          <cell r="D1042">
            <v>0</v>
          </cell>
        </row>
        <row r="1043">
          <cell r="D1043">
            <v>0</v>
          </cell>
        </row>
        <row r="1044">
          <cell r="D1044">
            <v>0</v>
          </cell>
        </row>
        <row r="1045">
          <cell r="D1045">
            <v>0</v>
          </cell>
        </row>
        <row r="1046">
          <cell r="D1046">
            <v>0</v>
          </cell>
        </row>
        <row r="1047">
          <cell r="D1047">
            <v>0</v>
          </cell>
        </row>
        <row r="1048">
          <cell r="D1048">
            <v>0</v>
          </cell>
        </row>
        <row r="1049">
          <cell r="D1049">
            <v>0</v>
          </cell>
        </row>
        <row r="1050">
          <cell r="D1050">
            <v>0</v>
          </cell>
        </row>
        <row r="1051">
          <cell r="D1051">
            <v>0</v>
          </cell>
        </row>
        <row r="1052">
          <cell r="D1052">
            <v>0</v>
          </cell>
        </row>
        <row r="1053">
          <cell r="D1053">
            <v>0</v>
          </cell>
        </row>
        <row r="1054">
          <cell r="D1054">
            <v>0</v>
          </cell>
        </row>
        <row r="1055">
          <cell r="D1055">
            <v>0</v>
          </cell>
        </row>
        <row r="1056">
          <cell r="D1056">
            <v>0</v>
          </cell>
        </row>
        <row r="1057">
          <cell r="D1057">
            <v>0</v>
          </cell>
        </row>
        <row r="1058">
          <cell r="D1058">
            <v>0</v>
          </cell>
        </row>
        <row r="1059">
          <cell r="D1059">
            <v>0</v>
          </cell>
        </row>
        <row r="1060">
          <cell r="D1060">
            <v>0</v>
          </cell>
        </row>
        <row r="1061">
          <cell r="D1061">
            <v>0</v>
          </cell>
        </row>
        <row r="1062">
          <cell r="D1062">
            <v>0</v>
          </cell>
        </row>
        <row r="1063">
          <cell r="D1063">
            <v>0</v>
          </cell>
        </row>
        <row r="1064">
          <cell r="D1064">
            <v>0</v>
          </cell>
        </row>
        <row r="1065">
          <cell r="D1065">
            <v>0</v>
          </cell>
        </row>
        <row r="1066">
          <cell r="D1066">
            <v>0</v>
          </cell>
        </row>
        <row r="1067">
          <cell r="D1067">
            <v>0</v>
          </cell>
        </row>
        <row r="1068">
          <cell r="D1068">
            <v>0</v>
          </cell>
        </row>
        <row r="1069">
          <cell r="D1069">
            <v>0</v>
          </cell>
        </row>
        <row r="1070">
          <cell r="D1070">
            <v>0</v>
          </cell>
        </row>
        <row r="1071">
          <cell r="D1071">
            <v>0</v>
          </cell>
        </row>
        <row r="1072">
          <cell r="D1072">
            <v>0</v>
          </cell>
        </row>
        <row r="1073">
          <cell r="D1073">
            <v>0</v>
          </cell>
        </row>
        <row r="1074">
          <cell r="D1074">
            <v>0</v>
          </cell>
        </row>
        <row r="1075">
          <cell r="D1075">
            <v>0</v>
          </cell>
        </row>
        <row r="1076">
          <cell r="D1076">
            <v>0</v>
          </cell>
        </row>
        <row r="1077">
          <cell r="D1077">
            <v>0</v>
          </cell>
        </row>
        <row r="1078">
          <cell r="D1078">
            <v>0</v>
          </cell>
        </row>
        <row r="1079">
          <cell r="D1079">
            <v>0</v>
          </cell>
        </row>
        <row r="1080">
          <cell r="D1080">
            <v>0</v>
          </cell>
        </row>
        <row r="1081">
          <cell r="D1081">
            <v>0</v>
          </cell>
        </row>
        <row r="1082">
          <cell r="D1082">
            <v>0</v>
          </cell>
        </row>
        <row r="1083">
          <cell r="D1083">
            <v>0</v>
          </cell>
        </row>
        <row r="1084">
          <cell r="D1084">
            <v>0</v>
          </cell>
        </row>
        <row r="1085">
          <cell r="D1085">
            <v>0</v>
          </cell>
        </row>
        <row r="1086">
          <cell r="D1086">
            <v>0</v>
          </cell>
        </row>
        <row r="1087">
          <cell r="D1087">
            <v>0</v>
          </cell>
        </row>
        <row r="1088">
          <cell r="D1088">
            <v>0</v>
          </cell>
        </row>
        <row r="1089">
          <cell r="D1089">
            <v>0</v>
          </cell>
        </row>
        <row r="1090">
          <cell r="D1090">
            <v>0</v>
          </cell>
        </row>
        <row r="1091">
          <cell r="D1091">
            <v>0</v>
          </cell>
        </row>
        <row r="1092">
          <cell r="D1092">
            <v>0</v>
          </cell>
        </row>
        <row r="1093">
          <cell r="D1093">
            <v>0</v>
          </cell>
        </row>
        <row r="1094">
          <cell r="D1094">
            <v>0</v>
          </cell>
        </row>
        <row r="1095">
          <cell r="D1095">
            <v>0</v>
          </cell>
        </row>
        <row r="1096">
          <cell r="D1096">
            <v>0</v>
          </cell>
        </row>
        <row r="1097">
          <cell r="D1097">
            <v>0</v>
          </cell>
        </row>
        <row r="1098">
          <cell r="D1098">
            <v>0</v>
          </cell>
        </row>
        <row r="1099">
          <cell r="D1099">
            <v>0</v>
          </cell>
        </row>
        <row r="1100">
          <cell r="D1100">
            <v>0</v>
          </cell>
        </row>
        <row r="1101">
          <cell r="D1101">
            <v>0</v>
          </cell>
        </row>
        <row r="1102">
          <cell r="D1102">
            <v>0</v>
          </cell>
        </row>
        <row r="1103">
          <cell r="D1103">
            <v>0</v>
          </cell>
        </row>
        <row r="1104">
          <cell r="D1104">
            <v>0</v>
          </cell>
        </row>
        <row r="1105">
          <cell r="D1105">
            <v>0</v>
          </cell>
        </row>
        <row r="1106">
          <cell r="D1106">
            <v>0</v>
          </cell>
        </row>
        <row r="1107">
          <cell r="D1107">
            <v>0</v>
          </cell>
        </row>
        <row r="1108">
          <cell r="D1108">
            <v>0</v>
          </cell>
        </row>
        <row r="1109">
          <cell r="D1109">
            <v>0</v>
          </cell>
        </row>
        <row r="1110">
          <cell r="D1110">
            <v>0</v>
          </cell>
        </row>
        <row r="1111">
          <cell r="D1111">
            <v>0</v>
          </cell>
        </row>
        <row r="1112">
          <cell r="D1112">
            <v>0</v>
          </cell>
        </row>
        <row r="1113">
          <cell r="D1113">
            <v>0</v>
          </cell>
        </row>
        <row r="1114">
          <cell r="D1114">
            <v>0</v>
          </cell>
        </row>
        <row r="1115">
          <cell r="D1115">
            <v>0</v>
          </cell>
        </row>
        <row r="1116">
          <cell r="D1116">
            <v>0</v>
          </cell>
        </row>
        <row r="1117">
          <cell r="D1117">
            <v>0</v>
          </cell>
        </row>
        <row r="1118">
          <cell r="D1118">
            <v>0</v>
          </cell>
        </row>
        <row r="1119">
          <cell r="D1119">
            <v>0</v>
          </cell>
        </row>
        <row r="1120">
          <cell r="D1120">
            <v>0</v>
          </cell>
        </row>
        <row r="1121">
          <cell r="D1121">
            <v>0</v>
          </cell>
        </row>
        <row r="1122">
          <cell r="D1122">
            <v>0</v>
          </cell>
        </row>
        <row r="1123">
          <cell r="D1123">
            <v>0</v>
          </cell>
        </row>
        <row r="1124">
          <cell r="D1124">
            <v>0</v>
          </cell>
        </row>
        <row r="1125">
          <cell r="D1125">
            <v>0</v>
          </cell>
        </row>
        <row r="1126">
          <cell r="D1126">
            <v>0</v>
          </cell>
        </row>
        <row r="1127">
          <cell r="D1127">
            <v>0</v>
          </cell>
        </row>
        <row r="1128">
          <cell r="D1128">
            <v>0</v>
          </cell>
        </row>
        <row r="1129">
          <cell r="D1129">
            <v>0</v>
          </cell>
        </row>
        <row r="1130">
          <cell r="D1130">
            <v>0</v>
          </cell>
        </row>
        <row r="1131">
          <cell r="D1131">
            <v>0</v>
          </cell>
        </row>
        <row r="1132">
          <cell r="D1132">
            <v>0</v>
          </cell>
        </row>
        <row r="1133">
          <cell r="D1133">
            <v>0</v>
          </cell>
        </row>
        <row r="1134">
          <cell r="D1134">
            <v>0</v>
          </cell>
        </row>
        <row r="1135">
          <cell r="D1135">
            <v>0</v>
          </cell>
        </row>
        <row r="1136">
          <cell r="D1136">
            <v>0</v>
          </cell>
        </row>
        <row r="1137">
          <cell r="D1137">
            <v>0</v>
          </cell>
        </row>
        <row r="1138">
          <cell r="D1138">
            <v>0</v>
          </cell>
        </row>
        <row r="1139">
          <cell r="D1139">
            <v>0</v>
          </cell>
        </row>
        <row r="1140">
          <cell r="D1140">
            <v>0</v>
          </cell>
        </row>
        <row r="1141">
          <cell r="D1141">
            <v>0</v>
          </cell>
        </row>
        <row r="1142">
          <cell r="D1142">
            <v>0</v>
          </cell>
        </row>
        <row r="1143">
          <cell r="D1143">
            <v>0</v>
          </cell>
        </row>
        <row r="1144">
          <cell r="D1144">
            <v>0</v>
          </cell>
        </row>
        <row r="1145">
          <cell r="D1145">
            <v>0</v>
          </cell>
        </row>
        <row r="1146">
          <cell r="D1146">
            <v>0</v>
          </cell>
        </row>
        <row r="1147">
          <cell r="D1147">
            <v>0</v>
          </cell>
        </row>
        <row r="1148">
          <cell r="D1148">
            <v>0</v>
          </cell>
        </row>
        <row r="1149">
          <cell r="D1149">
            <v>0</v>
          </cell>
        </row>
        <row r="1150">
          <cell r="D1150">
            <v>0</v>
          </cell>
        </row>
        <row r="1151">
          <cell r="D1151">
            <v>0</v>
          </cell>
        </row>
        <row r="1152">
          <cell r="D1152">
            <v>0</v>
          </cell>
        </row>
        <row r="1153">
          <cell r="D1153">
            <v>0</v>
          </cell>
        </row>
        <row r="1154">
          <cell r="D1154">
            <v>0</v>
          </cell>
        </row>
        <row r="1155">
          <cell r="D1155">
            <v>0</v>
          </cell>
        </row>
        <row r="1156">
          <cell r="D1156">
            <v>0</v>
          </cell>
        </row>
        <row r="1157">
          <cell r="D1157">
            <v>0</v>
          </cell>
        </row>
        <row r="1158">
          <cell r="D1158">
            <v>0</v>
          </cell>
        </row>
        <row r="1159">
          <cell r="D1159">
            <v>0</v>
          </cell>
        </row>
        <row r="1160">
          <cell r="D1160">
            <v>0</v>
          </cell>
        </row>
        <row r="1161">
          <cell r="D1161">
            <v>0</v>
          </cell>
        </row>
        <row r="1162">
          <cell r="D1162">
            <v>0</v>
          </cell>
        </row>
        <row r="1163">
          <cell r="D1163">
            <v>0</v>
          </cell>
        </row>
        <row r="1164">
          <cell r="D1164">
            <v>0</v>
          </cell>
        </row>
        <row r="1165">
          <cell r="D1165">
            <v>0</v>
          </cell>
        </row>
        <row r="1166">
          <cell r="D1166">
            <v>0</v>
          </cell>
        </row>
        <row r="1167">
          <cell r="D1167">
            <v>0</v>
          </cell>
        </row>
        <row r="1168">
          <cell r="D1168">
            <v>0</v>
          </cell>
        </row>
        <row r="1169">
          <cell r="D1169">
            <v>0</v>
          </cell>
        </row>
        <row r="1170">
          <cell r="D1170">
            <v>0</v>
          </cell>
        </row>
        <row r="1171">
          <cell r="D1171">
            <v>0</v>
          </cell>
        </row>
        <row r="1172">
          <cell r="D1172">
            <v>0</v>
          </cell>
        </row>
        <row r="1173">
          <cell r="D1173">
            <v>0</v>
          </cell>
        </row>
        <row r="1174">
          <cell r="D1174">
            <v>0</v>
          </cell>
        </row>
        <row r="1175">
          <cell r="D1175">
            <v>0</v>
          </cell>
        </row>
        <row r="1176">
          <cell r="D1176">
            <v>0</v>
          </cell>
        </row>
        <row r="1177">
          <cell r="D1177">
            <v>0</v>
          </cell>
        </row>
        <row r="1178">
          <cell r="D1178">
            <v>0</v>
          </cell>
        </row>
        <row r="1179">
          <cell r="D1179">
            <v>0</v>
          </cell>
        </row>
        <row r="1180">
          <cell r="D1180">
            <v>0</v>
          </cell>
        </row>
        <row r="1181">
          <cell r="D1181">
            <v>0</v>
          </cell>
        </row>
        <row r="1182">
          <cell r="D1182">
            <v>0</v>
          </cell>
        </row>
        <row r="1183">
          <cell r="D1183">
            <v>0</v>
          </cell>
        </row>
        <row r="1184">
          <cell r="D1184">
            <v>0</v>
          </cell>
        </row>
        <row r="1185">
          <cell r="D1185">
            <v>0</v>
          </cell>
        </row>
        <row r="1186">
          <cell r="D1186">
            <v>0</v>
          </cell>
        </row>
        <row r="1187">
          <cell r="D1187">
            <v>0</v>
          </cell>
        </row>
        <row r="1188">
          <cell r="D1188">
            <v>0</v>
          </cell>
        </row>
        <row r="1189">
          <cell r="D1189">
            <v>0</v>
          </cell>
        </row>
        <row r="1190">
          <cell r="D1190">
            <v>0</v>
          </cell>
        </row>
        <row r="1191">
          <cell r="D1191">
            <v>0</v>
          </cell>
        </row>
        <row r="1192">
          <cell r="D1192">
            <v>0</v>
          </cell>
        </row>
        <row r="1193">
          <cell r="D1193">
            <v>0</v>
          </cell>
        </row>
        <row r="1194">
          <cell r="D1194">
            <v>0</v>
          </cell>
        </row>
        <row r="1195">
          <cell r="D1195">
            <v>0</v>
          </cell>
        </row>
        <row r="1196">
          <cell r="D1196">
            <v>0</v>
          </cell>
        </row>
        <row r="1197">
          <cell r="D1197">
            <v>0</v>
          </cell>
        </row>
        <row r="1198">
          <cell r="D1198">
            <v>0</v>
          </cell>
        </row>
        <row r="1199">
          <cell r="D1199">
            <v>0</v>
          </cell>
        </row>
        <row r="1200">
          <cell r="D1200">
            <v>0</v>
          </cell>
        </row>
        <row r="1201">
          <cell r="D1201">
            <v>0</v>
          </cell>
        </row>
        <row r="1202">
          <cell r="D1202">
            <v>0</v>
          </cell>
        </row>
        <row r="1203">
          <cell r="D1203">
            <v>0</v>
          </cell>
        </row>
        <row r="1204">
          <cell r="D1204">
            <v>0</v>
          </cell>
        </row>
        <row r="1205">
          <cell r="D1205">
            <v>0</v>
          </cell>
        </row>
        <row r="1206">
          <cell r="D1206">
            <v>0</v>
          </cell>
        </row>
        <row r="1207">
          <cell r="D1207">
            <v>0</v>
          </cell>
        </row>
        <row r="1208">
          <cell r="D1208">
            <v>0</v>
          </cell>
        </row>
        <row r="1209">
          <cell r="D1209">
            <v>0</v>
          </cell>
        </row>
        <row r="1210">
          <cell r="D1210">
            <v>0</v>
          </cell>
        </row>
        <row r="1211">
          <cell r="D1211">
            <v>0</v>
          </cell>
        </row>
        <row r="1212">
          <cell r="D1212">
            <v>0</v>
          </cell>
        </row>
        <row r="1213">
          <cell r="D1213">
            <v>0</v>
          </cell>
        </row>
        <row r="1214">
          <cell r="D1214">
            <v>0</v>
          </cell>
        </row>
        <row r="1215">
          <cell r="D1215">
            <v>0</v>
          </cell>
        </row>
        <row r="1216">
          <cell r="D1216">
            <v>0</v>
          </cell>
        </row>
        <row r="1217">
          <cell r="D1217">
            <v>0</v>
          </cell>
        </row>
        <row r="1218">
          <cell r="D1218">
            <v>0</v>
          </cell>
        </row>
        <row r="1219">
          <cell r="D1219">
            <v>0</v>
          </cell>
        </row>
        <row r="1220">
          <cell r="D1220">
            <v>0</v>
          </cell>
        </row>
        <row r="1221">
          <cell r="D1221">
            <v>0</v>
          </cell>
        </row>
        <row r="1222">
          <cell r="D1222">
            <v>0</v>
          </cell>
        </row>
        <row r="1223">
          <cell r="D1223">
            <v>0</v>
          </cell>
        </row>
        <row r="1224">
          <cell r="D1224">
            <v>0</v>
          </cell>
        </row>
        <row r="1225">
          <cell r="D1225">
            <v>0</v>
          </cell>
        </row>
        <row r="1226">
          <cell r="D1226">
            <v>0</v>
          </cell>
        </row>
        <row r="1227">
          <cell r="D1227">
            <v>0</v>
          </cell>
        </row>
        <row r="1228">
          <cell r="D1228">
            <v>0</v>
          </cell>
        </row>
        <row r="1229">
          <cell r="D1229">
            <v>0</v>
          </cell>
        </row>
        <row r="1230">
          <cell r="D1230">
            <v>0</v>
          </cell>
        </row>
        <row r="1231">
          <cell r="D1231">
            <v>0</v>
          </cell>
        </row>
        <row r="1232">
          <cell r="D1232">
            <v>0</v>
          </cell>
        </row>
        <row r="1233">
          <cell r="D1233">
            <v>0</v>
          </cell>
        </row>
        <row r="1234">
          <cell r="D1234">
            <v>0</v>
          </cell>
        </row>
        <row r="1235">
          <cell r="D1235">
            <v>0</v>
          </cell>
        </row>
        <row r="1236">
          <cell r="D1236">
            <v>0</v>
          </cell>
        </row>
        <row r="1237">
          <cell r="D1237">
            <v>0</v>
          </cell>
        </row>
        <row r="1238">
          <cell r="D1238">
            <v>0</v>
          </cell>
        </row>
        <row r="1239">
          <cell r="D1239">
            <v>0</v>
          </cell>
        </row>
        <row r="1240">
          <cell r="D1240">
            <v>0</v>
          </cell>
        </row>
        <row r="1241">
          <cell r="D1241">
            <v>0</v>
          </cell>
        </row>
        <row r="1242">
          <cell r="D1242">
            <v>0</v>
          </cell>
        </row>
        <row r="1243">
          <cell r="D1243">
            <v>0</v>
          </cell>
        </row>
        <row r="1244">
          <cell r="D1244">
            <v>0</v>
          </cell>
        </row>
        <row r="1245">
          <cell r="D1245">
            <v>0</v>
          </cell>
        </row>
        <row r="1246">
          <cell r="D1246">
            <v>0</v>
          </cell>
        </row>
        <row r="1247">
          <cell r="D1247">
            <v>0</v>
          </cell>
        </row>
        <row r="1248">
          <cell r="D1248">
            <v>0</v>
          </cell>
        </row>
        <row r="1249">
          <cell r="D1249">
            <v>0</v>
          </cell>
        </row>
        <row r="1250">
          <cell r="D1250">
            <v>0</v>
          </cell>
        </row>
        <row r="1251">
          <cell r="D1251">
            <v>0</v>
          </cell>
        </row>
        <row r="1252">
          <cell r="D1252">
            <v>0</v>
          </cell>
        </row>
        <row r="1253">
          <cell r="D1253">
            <v>0</v>
          </cell>
        </row>
        <row r="1254">
          <cell r="D1254">
            <v>0</v>
          </cell>
        </row>
        <row r="1255">
          <cell r="D1255">
            <v>0</v>
          </cell>
        </row>
        <row r="1256">
          <cell r="D1256">
            <v>0</v>
          </cell>
        </row>
        <row r="1257">
          <cell r="D1257">
            <v>0</v>
          </cell>
        </row>
        <row r="1258">
          <cell r="D1258">
            <v>0</v>
          </cell>
        </row>
        <row r="1259">
          <cell r="D1259">
            <v>0</v>
          </cell>
        </row>
        <row r="1260">
          <cell r="D1260">
            <v>0</v>
          </cell>
        </row>
        <row r="1261">
          <cell r="D1261">
            <v>0</v>
          </cell>
        </row>
        <row r="1262">
          <cell r="D1262">
            <v>0</v>
          </cell>
        </row>
        <row r="1263">
          <cell r="D1263">
            <v>0</v>
          </cell>
        </row>
        <row r="1264">
          <cell r="D1264">
            <v>0</v>
          </cell>
        </row>
        <row r="1265">
          <cell r="D1265">
            <v>0</v>
          </cell>
        </row>
        <row r="1266">
          <cell r="D1266">
            <v>0</v>
          </cell>
        </row>
        <row r="1267">
          <cell r="D1267">
            <v>0</v>
          </cell>
        </row>
        <row r="1268">
          <cell r="D1268">
            <v>0</v>
          </cell>
        </row>
        <row r="1269">
          <cell r="D1269">
            <v>0</v>
          </cell>
        </row>
        <row r="1270">
          <cell r="D1270">
            <v>0</v>
          </cell>
        </row>
        <row r="1271">
          <cell r="D1271">
            <v>0</v>
          </cell>
        </row>
        <row r="1272">
          <cell r="D1272">
            <v>0</v>
          </cell>
        </row>
        <row r="1273">
          <cell r="D1273">
            <v>0</v>
          </cell>
        </row>
        <row r="1274">
          <cell r="D1274">
            <v>0</v>
          </cell>
        </row>
        <row r="1275">
          <cell r="D1275">
            <v>0</v>
          </cell>
        </row>
        <row r="1276">
          <cell r="D1276">
            <v>0</v>
          </cell>
        </row>
        <row r="1277">
          <cell r="D1277">
            <v>0</v>
          </cell>
        </row>
        <row r="1278">
          <cell r="D1278">
            <v>0</v>
          </cell>
        </row>
        <row r="1279">
          <cell r="D1279">
            <v>0</v>
          </cell>
        </row>
        <row r="1280">
          <cell r="D1280">
            <v>0</v>
          </cell>
        </row>
        <row r="1281">
          <cell r="D1281">
            <v>0</v>
          </cell>
        </row>
        <row r="1282">
          <cell r="D1282">
            <v>0</v>
          </cell>
        </row>
        <row r="1283">
          <cell r="D1283">
            <v>0</v>
          </cell>
        </row>
        <row r="1284">
          <cell r="D1284">
            <v>0</v>
          </cell>
        </row>
        <row r="1285">
          <cell r="D1285">
            <v>0</v>
          </cell>
        </row>
        <row r="1286">
          <cell r="D1286">
            <v>0</v>
          </cell>
        </row>
        <row r="1287">
          <cell r="D1287">
            <v>0</v>
          </cell>
        </row>
        <row r="1288">
          <cell r="D1288">
            <v>0</v>
          </cell>
        </row>
        <row r="1289">
          <cell r="D1289">
            <v>0</v>
          </cell>
        </row>
        <row r="1290">
          <cell r="D1290">
            <v>0</v>
          </cell>
        </row>
        <row r="1291">
          <cell r="D1291">
            <v>0</v>
          </cell>
        </row>
        <row r="1292">
          <cell r="D1292">
            <v>0</v>
          </cell>
        </row>
        <row r="1293">
          <cell r="D1293">
            <v>0</v>
          </cell>
        </row>
        <row r="1294">
          <cell r="D1294">
            <v>0</v>
          </cell>
        </row>
        <row r="1295">
          <cell r="D1295">
            <v>0</v>
          </cell>
        </row>
        <row r="1296">
          <cell r="D1296">
            <v>0</v>
          </cell>
        </row>
        <row r="1297">
          <cell r="D1297">
            <v>0</v>
          </cell>
        </row>
        <row r="1298">
          <cell r="D1298">
            <v>0</v>
          </cell>
        </row>
        <row r="1299">
          <cell r="D1299">
            <v>0</v>
          </cell>
        </row>
        <row r="1300">
          <cell r="D1300">
            <v>0</v>
          </cell>
        </row>
        <row r="1301">
          <cell r="D1301">
            <v>0</v>
          </cell>
        </row>
        <row r="1302">
          <cell r="D1302">
            <v>0</v>
          </cell>
        </row>
        <row r="1303">
          <cell r="D1303">
            <v>0</v>
          </cell>
        </row>
        <row r="1304">
          <cell r="D1304">
            <v>0</v>
          </cell>
        </row>
        <row r="1305">
          <cell r="D1305">
            <v>0</v>
          </cell>
        </row>
        <row r="1306">
          <cell r="D1306">
            <v>0</v>
          </cell>
        </row>
        <row r="1307">
          <cell r="D1307">
            <v>0</v>
          </cell>
        </row>
        <row r="1308">
          <cell r="D1308">
            <v>0</v>
          </cell>
        </row>
        <row r="1309">
          <cell r="D1309">
            <v>0</v>
          </cell>
        </row>
        <row r="1310">
          <cell r="D1310">
            <v>0</v>
          </cell>
        </row>
        <row r="1311">
          <cell r="D1311">
            <v>0</v>
          </cell>
        </row>
        <row r="1312">
          <cell r="D1312">
            <v>0</v>
          </cell>
        </row>
        <row r="1313">
          <cell r="D1313">
            <v>0</v>
          </cell>
        </row>
        <row r="1314">
          <cell r="D1314">
            <v>0</v>
          </cell>
        </row>
        <row r="1315">
          <cell r="D1315">
            <v>0</v>
          </cell>
        </row>
        <row r="1316">
          <cell r="D1316">
            <v>0</v>
          </cell>
        </row>
        <row r="1317">
          <cell r="D1317">
            <v>0</v>
          </cell>
        </row>
        <row r="1318">
          <cell r="D1318">
            <v>0</v>
          </cell>
        </row>
        <row r="1319">
          <cell r="D1319">
            <v>0</v>
          </cell>
        </row>
        <row r="1320">
          <cell r="D1320">
            <v>0</v>
          </cell>
        </row>
        <row r="1321">
          <cell r="D1321">
            <v>0</v>
          </cell>
        </row>
        <row r="1322">
          <cell r="D1322">
            <v>0</v>
          </cell>
        </row>
        <row r="1323">
          <cell r="D1323">
            <v>0</v>
          </cell>
        </row>
        <row r="1324">
          <cell r="D1324">
            <v>0</v>
          </cell>
        </row>
        <row r="1325">
          <cell r="D1325">
            <v>0</v>
          </cell>
        </row>
        <row r="1326">
          <cell r="D1326">
            <v>0</v>
          </cell>
        </row>
        <row r="1327">
          <cell r="D1327">
            <v>0</v>
          </cell>
        </row>
        <row r="1328">
          <cell r="D1328">
            <v>0</v>
          </cell>
        </row>
        <row r="1329">
          <cell r="D1329">
            <v>0</v>
          </cell>
        </row>
        <row r="1330">
          <cell r="D1330">
            <v>0</v>
          </cell>
        </row>
        <row r="1331">
          <cell r="D1331">
            <v>0</v>
          </cell>
        </row>
        <row r="1332">
          <cell r="D1332">
            <v>0</v>
          </cell>
        </row>
        <row r="1333">
          <cell r="D1333">
            <v>0</v>
          </cell>
        </row>
        <row r="1334">
          <cell r="D1334">
            <v>0</v>
          </cell>
        </row>
        <row r="1335">
          <cell r="D1335">
            <v>0</v>
          </cell>
        </row>
        <row r="1336">
          <cell r="D1336">
            <v>0</v>
          </cell>
        </row>
        <row r="1337">
          <cell r="D1337">
            <v>0</v>
          </cell>
        </row>
        <row r="1338">
          <cell r="D1338">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2:Q28"/>
  <sheetViews>
    <sheetView view="pageBreakPreview" topLeftCell="A4" zoomScaleNormal="100" zoomScaleSheetLayoutView="100" workbookViewId="0">
      <selection activeCell="A18" sqref="A18:N27"/>
    </sheetView>
  </sheetViews>
  <sheetFormatPr baseColWidth="10" defaultColWidth="8.83203125" defaultRowHeight="15" x14ac:dyDescent="0.2"/>
  <cols>
    <col min="1" max="1" width="6.5" style="260" bestFit="1" customWidth="1"/>
    <col min="2" max="2" width="28.5" style="260" customWidth="1"/>
    <col min="3" max="3" width="13.33203125" style="260" customWidth="1"/>
    <col min="4" max="4" width="13" style="260" customWidth="1"/>
    <col min="5" max="5" width="8.6640625" style="260" bestFit="1" customWidth="1"/>
    <col min="6" max="6" width="13" style="260" customWidth="1"/>
    <col min="7" max="7" width="21.1640625" style="260" customWidth="1"/>
    <col min="8" max="8" width="6.83203125" style="260" customWidth="1"/>
    <col min="9" max="9" width="10" style="260" customWidth="1"/>
    <col min="10" max="10" width="9.1640625" style="260" customWidth="1"/>
    <col min="11" max="11" width="15" style="260" customWidth="1"/>
    <col min="12" max="12" width="9.6640625" style="260" customWidth="1"/>
    <col min="13" max="13" width="11.5" style="260" customWidth="1"/>
    <col min="14" max="14" width="9" style="260" customWidth="1"/>
    <col min="15" max="17" width="0" hidden="1" customWidth="1"/>
  </cols>
  <sheetData>
    <row r="2" spans="1:17" x14ac:dyDescent="0.2">
      <c r="A2" s="261"/>
      <c r="B2" s="261"/>
      <c r="C2" s="261"/>
      <c r="D2" s="261"/>
      <c r="E2" s="261"/>
      <c r="F2" s="261"/>
      <c r="G2" s="261"/>
      <c r="H2" s="261"/>
      <c r="I2" s="261"/>
      <c r="J2" s="261"/>
      <c r="K2" s="261"/>
      <c r="L2" s="261"/>
      <c r="M2" s="261"/>
      <c r="N2" s="261"/>
      <c r="O2" s="1"/>
      <c r="P2" s="1"/>
      <c r="Q2" s="1"/>
    </row>
    <row r="3" spans="1:17" s="260" customFormat="1" ht="25" x14ac:dyDescent="0.25">
      <c r="A3" s="419" t="s">
        <v>264</v>
      </c>
      <c r="B3" s="419"/>
      <c r="C3" s="419"/>
      <c r="D3" s="419"/>
      <c r="E3" s="419"/>
      <c r="F3" s="419"/>
      <c r="G3" s="419"/>
      <c r="H3" s="419"/>
      <c r="I3" s="419"/>
      <c r="J3" s="419"/>
      <c r="K3" s="419"/>
      <c r="L3" s="419"/>
      <c r="M3" s="419"/>
      <c r="N3" s="419"/>
      <c r="O3" s="419"/>
      <c r="P3" s="419"/>
      <c r="Q3" s="419"/>
    </row>
    <row r="4" spans="1:17" s="260" customFormat="1" ht="25" x14ac:dyDescent="0.25">
      <c r="A4" s="419" t="s">
        <v>265</v>
      </c>
      <c r="B4" s="419"/>
      <c r="C4" s="419"/>
      <c r="D4" s="419"/>
      <c r="E4" s="419"/>
      <c r="F4" s="419"/>
      <c r="G4" s="419"/>
      <c r="H4" s="419"/>
      <c r="I4" s="419"/>
      <c r="J4" s="419"/>
      <c r="K4" s="419"/>
      <c r="L4" s="419"/>
      <c r="M4" s="419"/>
      <c r="N4" s="419"/>
      <c r="O4" s="419"/>
      <c r="P4" s="419"/>
      <c r="Q4" s="419"/>
    </row>
    <row r="5" spans="1:17" s="260" customFormat="1" ht="25" x14ac:dyDescent="0.25">
      <c r="A5" s="419"/>
      <c r="B5" s="419"/>
      <c r="C5" s="419"/>
      <c r="D5" s="419"/>
      <c r="E5" s="419"/>
      <c r="F5" s="419"/>
      <c r="G5" s="419"/>
      <c r="H5" s="419"/>
      <c r="I5" s="419"/>
      <c r="J5" s="419"/>
      <c r="K5" s="419"/>
      <c r="L5" s="419"/>
      <c r="M5" s="419"/>
      <c r="N5" s="419"/>
      <c r="O5" s="419"/>
      <c r="P5" s="419"/>
      <c r="Q5" s="419"/>
    </row>
    <row r="6" spans="1:17" s="275" customFormat="1" ht="24" customHeight="1" thickBot="1" x14ac:dyDescent="0.25">
      <c r="A6" s="426" t="s">
        <v>561</v>
      </c>
      <c r="B6" s="426"/>
      <c r="C6" s="426"/>
      <c r="D6" s="276"/>
      <c r="E6" s="276"/>
      <c r="F6" s="276"/>
      <c r="G6" s="276"/>
      <c r="H6" s="276"/>
      <c r="I6" s="276"/>
      <c r="J6" s="276"/>
      <c r="K6" s="276"/>
      <c r="L6" s="276"/>
      <c r="M6" s="245"/>
      <c r="N6" s="276"/>
      <c r="O6" s="277"/>
      <c r="P6" s="277"/>
      <c r="Q6" s="277"/>
    </row>
    <row r="7" spans="1:17" s="20" customFormat="1" ht="22" customHeight="1" x14ac:dyDescent="0.2">
      <c r="A7" s="420" t="s">
        <v>291</v>
      </c>
      <c r="B7" s="423" t="s">
        <v>292</v>
      </c>
      <c r="C7" s="423" t="s">
        <v>293</v>
      </c>
      <c r="D7" s="423"/>
      <c r="E7" s="423" t="s">
        <v>294</v>
      </c>
      <c r="F7" s="423" t="s">
        <v>295</v>
      </c>
      <c r="G7" s="423" t="s">
        <v>296</v>
      </c>
      <c r="H7" s="423" t="s">
        <v>297</v>
      </c>
      <c r="I7" s="423"/>
      <c r="J7" s="423"/>
      <c r="K7" s="423"/>
      <c r="L7" s="423" t="s">
        <v>300</v>
      </c>
      <c r="M7" s="423" t="s">
        <v>299</v>
      </c>
      <c r="N7" s="427" t="s">
        <v>566</v>
      </c>
      <c r="O7" s="411" t="s">
        <v>11</v>
      </c>
      <c r="P7" s="411"/>
      <c r="Q7" s="412"/>
    </row>
    <row r="8" spans="1:17" s="20" customFormat="1" ht="22" customHeight="1" x14ac:dyDescent="0.2">
      <c r="A8" s="421"/>
      <c r="B8" s="424"/>
      <c r="C8" s="424" t="s">
        <v>301</v>
      </c>
      <c r="D8" s="424" t="s">
        <v>302</v>
      </c>
      <c r="E8" s="424"/>
      <c r="F8" s="424"/>
      <c r="G8" s="424"/>
      <c r="H8" s="413" t="s">
        <v>303</v>
      </c>
      <c r="I8" s="413" t="s">
        <v>304</v>
      </c>
      <c r="J8" s="413"/>
      <c r="K8" s="413" t="s">
        <v>307</v>
      </c>
      <c r="L8" s="424"/>
      <c r="M8" s="424"/>
      <c r="N8" s="428"/>
      <c r="O8" s="415" t="s">
        <v>17</v>
      </c>
      <c r="P8" s="417" t="s">
        <v>18</v>
      </c>
      <c r="Q8" s="418"/>
    </row>
    <row r="9" spans="1:17" s="20" customFormat="1" ht="24" customHeight="1" thickBot="1" x14ac:dyDescent="0.25">
      <c r="A9" s="422"/>
      <c r="B9" s="425"/>
      <c r="C9" s="425"/>
      <c r="D9" s="425"/>
      <c r="E9" s="425"/>
      <c r="F9" s="425"/>
      <c r="G9" s="425"/>
      <c r="H9" s="414"/>
      <c r="I9" s="278" t="s">
        <v>305</v>
      </c>
      <c r="J9" s="278" t="s">
        <v>306</v>
      </c>
      <c r="K9" s="414"/>
      <c r="L9" s="425"/>
      <c r="M9" s="425"/>
      <c r="N9" s="429"/>
      <c r="O9" s="416"/>
      <c r="P9" s="27" t="s">
        <v>19</v>
      </c>
      <c r="Q9" s="3" t="s">
        <v>20</v>
      </c>
    </row>
    <row r="10" spans="1:17" s="20" customFormat="1" ht="25" customHeight="1" thickBot="1" x14ac:dyDescent="0.25">
      <c r="A10" s="294">
        <v>1</v>
      </c>
      <c r="B10" s="281">
        <v>2</v>
      </c>
      <c r="C10" s="281">
        <v>3</v>
      </c>
      <c r="D10" s="282">
        <v>4</v>
      </c>
      <c r="E10" s="282">
        <v>5</v>
      </c>
      <c r="F10" s="282">
        <v>6</v>
      </c>
      <c r="G10" s="282">
        <v>7</v>
      </c>
      <c r="H10" s="281">
        <v>8</v>
      </c>
      <c r="I10" s="281">
        <v>9</v>
      </c>
      <c r="J10" s="282">
        <v>10</v>
      </c>
      <c r="K10" s="281">
        <v>11</v>
      </c>
      <c r="L10" s="282">
        <v>12</v>
      </c>
      <c r="M10" s="281">
        <v>13</v>
      </c>
      <c r="N10" s="295">
        <v>14</v>
      </c>
      <c r="O10" s="283">
        <v>26</v>
      </c>
      <c r="P10" s="28">
        <v>27</v>
      </c>
      <c r="Q10" s="30">
        <v>28</v>
      </c>
    </row>
    <row r="11" spans="1:17" s="275" customFormat="1" ht="31" customHeight="1" thickTop="1" x14ac:dyDescent="0.2">
      <c r="A11" s="292" t="s">
        <v>21</v>
      </c>
      <c r="B11" s="279" t="s">
        <v>559</v>
      </c>
      <c r="C11" s="280"/>
      <c r="D11" s="280"/>
      <c r="E11" s="280"/>
      <c r="F11" s="280"/>
      <c r="G11" s="280"/>
      <c r="H11" s="280"/>
      <c r="I11" s="280"/>
      <c r="J11" s="280"/>
      <c r="K11" s="280"/>
      <c r="L11" s="268"/>
      <c r="M11" s="268"/>
      <c r="N11" s="293"/>
      <c r="O11" s="284"/>
      <c r="P11" s="70"/>
      <c r="Q11" s="70"/>
    </row>
    <row r="12" spans="1:17" s="275" customFormat="1" ht="31" customHeight="1" x14ac:dyDescent="0.2">
      <c r="A12" s="286" t="s">
        <v>22</v>
      </c>
      <c r="B12" s="269" t="s">
        <v>559</v>
      </c>
      <c r="C12" s="255" t="s">
        <v>23</v>
      </c>
      <c r="D12" s="270"/>
      <c r="E12" s="270"/>
      <c r="F12" s="270"/>
      <c r="G12" s="270"/>
      <c r="H12" s="270"/>
      <c r="I12" s="270"/>
      <c r="J12" s="270"/>
      <c r="K12" s="270"/>
      <c r="L12" s="271"/>
      <c r="M12" s="271"/>
      <c r="N12" s="287"/>
      <c r="O12" s="284"/>
      <c r="P12" s="70"/>
      <c r="Q12" s="70"/>
    </row>
    <row r="13" spans="1:17" s="275" customFormat="1" ht="31" customHeight="1" x14ac:dyDescent="0.2">
      <c r="A13" s="288"/>
      <c r="B13" s="272"/>
      <c r="C13" s="270"/>
      <c r="D13" s="270"/>
      <c r="E13" s="270"/>
      <c r="F13" s="270"/>
      <c r="G13" s="270"/>
      <c r="H13" s="270"/>
      <c r="I13" s="270"/>
      <c r="J13" s="270"/>
      <c r="K13" s="270"/>
      <c r="L13" s="271"/>
      <c r="M13" s="271"/>
      <c r="N13" s="287"/>
      <c r="O13" s="284"/>
      <c r="P13" s="70"/>
      <c r="Q13" s="70"/>
    </row>
    <row r="14" spans="1:17" s="275" customFormat="1" ht="31" customHeight="1" x14ac:dyDescent="0.2">
      <c r="A14" s="288"/>
      <c r="B14" s="271"/>
      <c r="C14" s="271"/>
      <c r="D14" s="271"/>
      <c r="E14" s="271"/>
      <c r="F14" s="271"/>
      <c r="G14" s="271"/>
      <c r="H14" s="271"/>
      <c r="I14" s="271"/>
      <c r="J14" s="271"/>
      <c r="K14" s="271"/>
      <c r="L14" s="271"/>
      <c r="M14" s="271"/>
      <c r="N14" s="287"/>
      <c r="O14" s="284"/>
      <c r="P14" s="70"/>
      <c r="Q14" s="70"/>
    </row>
    <row r="15" spans="1:17" s="275" customFormat="1" ht="31" customHeight="1" x14ac:dyDescent="0.2">
      <c r="A15" s="288"/>
      <c r="B15" s="271"/>
      <c r="C15" s="271"/>
      <c r="D15" s="271"/>
      <c r="E15" s="271"/>
      <c r="F15" s="271"/>
      <c r="G15" s="271"/>
      <c r="H15" s="271"/>
      <c r="I15" s="271"/>
      <c r="J15" s="271"/>
      <c r="K15" s="271"/>
      <c r="L15" s="271"/>
      <c r="M15" s="271"/>
      <c r="N15" s="287"/>
      <c r="O15" s="285"/>
      <c r="P15" s="274"/>
      <c r="Q15" s="274"/>
    </row>
    <row r="16" spans="1:17" s="275" customFormat="1" ht="31" customHeight="1" thickBot="1" x14ac:dyDescent="0.25">
      <c r="A16" s="289"/>
      <c r="B16" s="290"/>
      <c r="C16" s="290"/>
      <c r="D16" s="290"/>
      <c r="E16" s="290"/>
      <c r="F16" s="290"/>
      <c r="G16" s="290"/>
      <c r="H16" s="290"/>
      <c r="I16" s="290"/>
      <c r="J16" s="290"/>
      <c r="K16" s="290"/>
      <c r="L16" s="290"/>
      <c r="M16" s="290"/>
      <c r="N16" s="291"/>
      <c r="O16" s="284"/>
      <c r="P16" s="70"/>
      <c r="Q16" s="70"/>
    </row>
    <row r="17" spans="1:14" s="273" customFormat="1" x14ac:dyDescent="0.2">
      <c r="A17" s="260"/>
      <c r="B17" s="260"/>
      <c r="C17" s="260"/>
      <c r="D17" s="260"/>
      <c r="E17" s="260"/>
      <c r="F17" s="260"/>
      <c r="G17" s="260"/>
      <c r="H17" s="260"/>
      <c r="I17" s="260"/>
      <c r="J17" s="260"/>
      <c r="K17" s="260"/>
      <c r="L17" s="260"/>
      <c r="M17" s="260"/>
      <c r="N17" s="260"/>
    </row>
    <row r="18" spans="1:14" s="273" customFormat="1" x14ac:dyDescent="0.2">
      <c r="A18" s="435" t="s">
        <v>267</v>
      </c>
      <c r="B18" s="435"/>
      <c r="C18" s="435"/>
      <c r="D18" s="435"/>
      <c r="E18" s="260"/>
      <c r="F18" s="260"/>
      <c r="G18" s="260"/>
      <c r="H18" s="260"/>
      <c r="I18" s="260"/>
      <c r="J18" s="431" t="s">
        <v>402</v>
      </c>
      <c r="K18" s="431"/>
      <c r="L18" s="431"/>
      <c r="M18" s="431"/>
      <c r="N18" s="431"/>
    </row>
    <row r="19" spans="1:14" s="273" customFormat="1" x14ac:dyDescent="0.2">
      <c r="A19" s="435" t="s">
        <v>285</v>
      </c>
      <c r="B19" s="435"/>
      <c r="C19" s="435"/>
      <c r="D19" s="435"/>
      <c r="E19" s="260"/>
      <c r="F19" s="260"/>
      <c r="G19" s="260"/>
      <c r="H19" s="260"/>
      <c r="I19" s="260"/>
      <c r="J19" s="260"/>
      <c r="K19" s="260"/>
      <c r="L19" s="260"/>
      <c r="M19" s="260"/>
      <c r="N19" s="260"/>
    </row>
    <row r="20" spans="1:14" s="273" customFormat="1" x14ac:dyDescent="0.2">
      <c r="A20" s="435" t="s">
        <v>560</v>
      </c>
      <c r="B20" s="435"/>
      <c r="C20" s="435"/>
      <c r="D20" s="435"/>
      <c r="E20" s="260"/>
      <c r="F20" s="260"/>
      <c r="G20" s="260"/>
      <c r="H20" s="260"/>
      <c r="I20" s="260"/>
      <c r="J20" s="431" t="s">
        <v>270</v>
      </c>
      <c r="K20" s="431"/>
      <c r="L20" s="431"/>
      <c r="M20" s="431"/>
      <c r="N20" s="431"/>
    </row>
    <row r="21" spans="1:14" s="273" customFormat="1" x14ac:dyDescent="0.2">
      <c r="A21" s="265"/>
      <c r="B21" s="265"/>
      <c r="C21" s="265"/>
      <c r="D21" s="265"/>
      <c r="E21" s="260"/>
      <c r="F21" s="260"/>
      <c r="G21" s="260"/>
      <c r="H21" s="260"/>
      <c r="I21" s="260"/>
      <c r="J21" s="260"/>
      <c r="K21" s="260"/>
      <c r="L21" s="260"/>
      <c r="M21" s="260"/>
      <c r="N21" s="260"/>
    </row>
    <row r="22" spans="1:14" s="273" customFormat="1" x14ac:dyDescent="0.2">
      <c r="A22" s="265"/>
      <c r="B22" s="265"/>
      <c r="C22" s="265"/>
      <c r="D22" s="265"/>
      <c r="E22" s="260"/>
      <c r="F22" s="260"/>
      <c r="G22" s="260"/>
      <c r="H22" s="260"/>
      <c r="I22" s="260"/>
      <c r="J22" s="260"/>
      <c r="K22" s="260"/>
      <c r="L22" s="260"/>
      <c r="M22" s="260"/>
      <c r="N22" s="260"/>
    </row>
    <row r="23" spans="1:14" s="273" customFormat="1" x14ac:dyDescent="0.2">
      <c r="A23" s="266"/>
      <c r="B23" s="266"/>
      <c r="C23" s="266"/>
      <c r="D23" s="266"/>
      <c r="E23" s="260"/>
      <c r="F23" s="260"/>
      <c r="G23" s="260"/>
      <c r="H23" s="260"/>
      <c r="I23" s="260"/>
      <c r="J23" s="260"/>
      <c r="K23" s="260"/>
      <c r="L23" s="260"/>
      <c r="M23" s="260"/>
      <c r="N23" s="260"/>
    </row>
    <row r="24" spans="1:14" s="273" customFormat="1" x14ac:dyDescent="0.2">
      <c r="A24" s="266"/>
      <c r="B24" s="266"/>
      <c r="C24" s="266"/>
      <c r="D24" s="266"/>
      <c r="E24" s="260"/>
      <c r="F24" s="260"/>
      <c r="G24" s="260"/>
      <c r="H24" s="260"/>
      <c r="I24" s="260"/>
      <c r="J24" s="260"/>
      <c r="K24" s="260"/>
      <c r="L24" s="260"/>
      <c r="M24" s="260"/>
      <c r="N24" s="260"/>
    </row>
    <row r="25" spans="1:14" s="273" customFormat="1" x14ac:dyDescent="0.2">
      <c r="A25" s="266"/>
      <c r="B25" s="266"/>
      <c r="C25" s="266"/>
      <c r="D25" s="266"/>
      <c r="E25" s="260"/>
      <c r="F25" s="260"/>
      <c r="G25" s="260"/>
      <c r="H25" s="260"/>
      <c r="I25" s="260"/>
      <c r="J25" s="260"/>
      <c r="K25" s="260"/>
      <c r="L25" s="260"/>
      <c r="M25" s="260"/>
      <c r="N25" s="260"/>
    </row>
    <row r="26" spans="1:14" s="273" customFormat="1" x14ac:dyDescent="0.2">
      <c r="A26" s="434" t="s">
        <v>562</v>
      </c>
      <c r="B26" s="434"/>
      <c r="C26" s="434"/>
      <c r="D26" s="434"/>
      <c r="E26" s="260"/>
      <c r="F26" s="260"/>
      <c r="G26" s="260"/>
      <c r="H26" s="260"/>
      <c r="I26" s="260"/>
      <c r="J26" s="432" t="s">
        <v>564</v>
      </c>
      <c r="K26" s="432"/>
      <c r="L26" s="432"/>
      <c r="M26" s="432"/>
      <c r="N26" s="432"/>
    </row>
    <row r="27" spans="1:14" s="273" customFormat="1" x14ac:dyDescent="0.2">
      <c r="A27" s="430" t="s">
        <v>563</v>
      </c>
      <c r="B27" s="430"/>
      <c r="C27" s="430"/>
      <c r="D27" s="430"/>
      <c r="E27" s="260"/>
      <c r="F27" s="260"/>
      <c r="G27" s="260"/>
      <c r="H27" s="260"/>
      <c r="I27" s="260"/>
      <c r="J27" s="433" t="s">
        <v>565</v>
      </c>
      <c r="K27" s="433"/>
      <c r="L27" s="433"/>
      <c r="M27" s="433"/>
      <c r="N27" s="433"/>
    </row>
    <row r="28" spans="1:14" s="273" customFormat="1" x14ac:dyDescent="0.2">
      <c r="A28" s="260"/>
      <c r="B28" s="260"/>
      <c r="C28" s="260"/>
      <c r="D28" s="260"/>
      <c r="E28" s="260"/>
      <c r="F28" s="260"/>
      <c r="G28" s="260"/>
      <c r="H28" s="260"/>
      <c r="I28" s="260"/>
      <c r="J28" s="260"/>
      <c r="K28" s="260"/>
      <c r="L28" s="260"/>
      <c r="M28" s="260"/>
      <c r="N28" s="260"/>
    </row>
  </sheetData>
  <mergeCells count="31">
    <mergeCell ref="A6:C6"/>
    <mergeCell ref="D8:D9"/>
    <mergeCell ref="M7:M9"/>
    <mergeCell ref="N7:N9"/>
    <mergeCell ref="A27:D27"/>
    <mergeCell ref="I8:J8"/>
    <mergeCell ref="K8:K9"/>
    <mergeCell ref="J20:N20"/>
    <mergeCell ref="J26:N26"/>
    <mergeCell ref="J27:N27"/>
    <mergeCell ref="A26:D26"/>
    <mergeCell ref="A19:D19"/>
    <mergeCell ref="A20:D20"/>
    <mergeCell ref="A18:D18"/>
    <mergeCell ref="J18:N18"/>
    <mergeCell ref="O7:Q7"/>
    <mergeCell ref="H8:H9"/>
    <mergeCell ref="O8:O9"/>
    <mergeCell ref="P8:Q8"/>
    <mergeCell ref="A3:Q3"/>
    <mergeCell ref="A4:Q4"/>
    <mergeCell ref="A5:Q5"/>
    <mergeCell ref="A7:A9"/>
    <mergeCell ref="B7:B9"/>
    <mergeCell ref="C7:D7"/>
    <mergeCell ref="E7:E9"/>
    <mergeCell ref="F7:F9"/>
    <mergeCell ref="G7:G9"/>
    <mergeCell ref="H7:K7"/>
    <mergeCell ref="L7:L9"/>
    <mergeCell ref="C8:C9"/>
  </mergeCells>
  <printOptions horizontalCentered="1"/>
  <pageMargins left="0.7" right="0.95" top="0.75" bottom="0.75" header="0.3" footer="0.3"/>
  <pageSetup paperSize="5" scale="80" orientation="landscape"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I24255"/>
  <sheetViews>
    <sheetView topLeftCell="A4" zoomScale="91" zoomScaleNormal="91" workbookViewId="0">
      <pane xSplit="3" ySplit="7" topLeftCell="D11" activePane="bottomRight" state="frozen"/>
      <selection activeCell="A4" sqref="A4"/>
      <selection pane="topRight" activeCell="D4" sqref="D4"/>
      <selection pane="bottomLeft" activeCell="A11" sqref="A11"/>
      <selection pane="bottomRight" activeCell="AI17" sqref="AI17"/>
    </sheetView>
  </sheetViews>
  <sheetFormatPr baseColWidth="10" defaultColWidth="8.83203125" defaultRowHeight="15" x14ac:dyDescent="0.2"/>
  <cols>
    <col min="1" max="1" width="6.5" bestFit="1" customWidth="1"/>
    <col min="2" max="2" width="21.6640625" customWidth="1"/>
    <col min="3" max="3" width="23.5" customWidth="1"/>
    <col min="4" max="4" width="15.1640625" customWidth="1"/>
    <col min="5" max="5" width="16.5" customWidth="1"/>
    <col min="6" max="6" width="10.1640625" customWidth="1"/>
    <col min="7" max="7" width="16.6640625" customWidth="1"/>
    <col min="8" max="8" width="12.83203125" customWidth="1"/>
    <col min="9" max="9" width="13.83203125" customWidth="1"/>
    <col min="10" max="10" width="21.33203125" bestFit="1" customWidth="1"/>
    <col min="11" max="11" width="14.33203125" bestFit="1" customWidth="1"/>
    <col min="12" max="12" width="10.6640625" bestFit="1" customWidth="1"/>
    <col min="13" max="13" width="10.5" customWidth="1"/>
    <col min="14" max="14" width="12.1640625" customWidth="1"/>
    <col min="15" max="15" width="19" customWidth="1"/>
    <col min="16" max="16" width="12.6640625" customWidth="1"/>
    <col min="17" max="19" width="0" hidden="1" customWidth="1"/>
    <col min="20" max="20" width="12.6640625" style="69" hidden="1" customWidth="1"/>
    <col min="21" max="21" width="28.5" style="69" hidden="1" customWidth="1"/>
    <col min="22" max="22" width="13.1640625" style="69" hidden="1" customWidth="1"/>
    <col min="23" max="26" width="21.1640625" style="69" hidden="1" customWidth="1"/>
    <col min="27" max="27" width="17.6640625" style="86" hidden="1" customWidth="1"/>
    <col min="28" max="29" width="20.33203125" style="86" hidden="1" customWidth="1"/>
    <col min="30" max="30" width="16.83203125" style="69" hidden="1" customWidth="1"/>
    <col min="31" max="31" width="20.6640625" hidden="1" customWidth="1"/>
    <col min="32" max="32" width="17.5" hidden="1" customWidth="1"/>
    <col min="33" max="33" width="20.6640625" hidden="1" customWidth="1"/>
    <col min="35" max="35" width="18.5" bestFit="1" customWidth="1"/>
  </cols>
  <sheetData>
    <row r="2" spans="1:35" x14ac:dyDescent="0.2">
      <c r="A2" s="1"/>
      <c r="B2" s="1"/>
      <c r="C2" s="1"/>
      <c r="D2" s="1"/>
      <c r="E2" s="1"/>
      <c r="F2" s="1"/>
      <c r="G2" s="1"/>
      <c r="H2" s="8"/>
      <c r="I2" s="1"/>
      <c r="J2" s="1"/>
      <c r="K2" s="1"/>
      <c r="L2" s="1"/>
      <c r="M2" s="1"/>
      <c r="N2" s="1"/>
      <c r="O2" s="1"/>
      <c r="P2" s="8"/>
      <c r="Q2" s="1"/>
      <c r="R2" s="1"/>
      <c r="S2" s="1"/>
    </row>
    <row r="3" spans="1:35" ht="26" x14ac:dyDescent="0.3">
      <c r="A3" s="436" t="s">
        <v>272</v>
      </c>
      <c r="B3" s="436"/>
      <c r="C3" s="436"/>
      <c r="D3" s="436"/>
      <c r="E3" s="436"/>
      <c r="F3" s="436"/>
      <c r="G3" s="436"/>
      <c r="H3" s="436"/>
      <c r="I3" s="436"/>
      <c r="J3" s="436"/>
      <c r="K3" s="436"/>
      <c r="L3" s="436"/>
      <c r="M3" s="436"/>
      <c r="N3" s="436"/>
      <c r="O3" s="436"/>
      <c r="P3" s="436"/>
      <c r="Q3" s="436"/>
      <c r="R3" s="436"/>
      <c r="S3" s="436"/>
    </row>
    <row r="4" spans="1:35" ht="26" x14ac:dyDescent="0.3">
      <c r="A4" s="436" t="s">
        <v>273</v>
      </c>
      <c r="B4" s="436"/>
      <c r="C4" s="436"/>
      <c r="D4" s="436"/>
      <c r="E4" s="436"/>
      <c r="F4" s="436"/>
      <c r="G4" s="436"/>
      <c r="H4" s="436"/>
      <c r="I4" s="436"/>
      <c r="J4" s="436"/>
      <c r="K4" s="436"/>
      <c r="L4" s="436"/>
      <c r="M4" s="436"/>
      <c r="N4" s="436"/>
      <c r="O4" s="436"/>
      <c r="P4" s="436"/>
      <c r="Q4" s="436"/>
      <c r="R4" s="436"/>
      <c r="S4" s="436"/>
    </row>
    <row r="5" spans="1:35" ht="15.75" customHeight="1" x14ac:dyDescent="0.3">
      <c r="A5" s="436"/>
      <c r="B5" s="436"/>
      <c r="C5" s="436"/>
      <c r="D5" s="436"/>
      <c r="E5" s="436"/>
      <c r="F5" s="436"/>
      <c r="G5" s="436"/>
      <c r="H5" s="436"/>
      <c r="I5" s="436"/>
      <c r="J5" s="436"/>
      <c r="K5" s="436"/>
      <c r="L5" s="436"/>
      <c r="M5" s="436"/>
      <c r="N5" s="436"/>
      <c r="O5" s="436"/>
      <c r="P5" s="436"/>
      <c r="Q5" s="436"/>
      <c r="R5" s="436"/>
      <c r="S5" s="436"/>
    </row>
    <row r="6" spans="1:35" s="20" customFormat="1" ht="16" thickBot="1" x14ac:dyDescent="0.25">
      <c r="A6" s="25" t="s">
        <v>266</v>
      </c>
      <c r="B6" s="25"/>
      <c r="C6" s="5" t="s">
        <v>284</v>
      </c>
      <c r="D6" s="25"/>
      <c r="E6" s="25"/>
      <c r="F6" s="25"/>
      <c r="G6" s="25"/>
      <c r="H6" s="26"/>
      <c r="I6" s="25"/>
      <c r="J6" s="25"/>
      <c r="K6" s="25"/>
      <c r="L6" s="25"/>
      <c r="M6" s="25"/>
      <c r="N6" s="25"/>
      <c r="O6" s="63"/>
      <c r="P6" s="26"/>
      <c r="Q6" s="25"/>
      <c r="R6" s="25"/>
      <c r="S6" s="25"/>
    </row>
    <row r="7" spans="1:35" s="20" customFormat="1" ht="16" thickBot="1" x14ac:dyDescent="0.25">
      <c r="A7" s="437" t="s">
        <v>0</v>
      </c>
      <c r="B7" s="438" t="s">
        <v>2</v>
      </c>
      <c r="C7" s="439" t="s">
        <v>1</v>
      </c>
      <c r="D7" s="439" t="s">
        <v>3</v>
      </c>
      <c r="E7" s="439" t="s">
        <v>4</v>
      </c>
      <c r="F7" s="439" t="s">
        <v>5</v>
      </c>
      <c r="G7" s="439" t="s">
        <v>6</v>
      </c>
      <c r="H7" s="439" t="s">
        <v>9</v>
      </c>
      <c r="I7" s="439" t="s">
        <v>7</v>
      </c>
      <c r="J7" s="439"/>
      <c r="K7" s="439"/>
      <c r="L7" s="439"/>
      <c r="M7" s="439"/>
      <c r="N7" s="439" t="s">
        <v>8</v>
      </c>
      <c r="O7" s="439" t="s">
        <v>274</v>
      </c>
      <c r="P7" s="440" t="s">
        <v>10</v>
      </c>
      <c r="Q7" s="411" t="s">
        <v>11</v>
      </c>
      <c r="R7" s="411"/>
      <c r="S7" s="412"/>
      <c r="T7" s="87" t="s">
        <v>369</v>
      </c>
      <c r="U7" s="87" t="s">
        <v>370</v>
      </c>
      <c r="V7" s="87" t="s">
        <v>371</v>
      </c>
      <c r="W7" s="87" t="s">
        <v>372</v>
      </c>
      <c r="X7" s="87" t="s">
        <v>282</v>
      </c>
      <c r="Y7" s="87" t="s">
        <v>373</v>
      </c>
      <c r="Z7" s="87" t="s">
        <v>373</v>
      </c>
      <c r="AA7" s="87" t="s">
        <v>373</v>
      </c>
      <c r="AB7" s="87" t="s">
        <v>373</v>
      </c>
      <c r="AC7" s="87" t="s">
        <v>373</v>
      </c>
      <c r="AD7" s="88" t="s">
        <v>374</v>
      </c>
      <c r="AE7" s="88" t="s">
        <v>274</v>
      </c>
      <c r="AF7" s="88" t="s">
        <v>375</v>
      </c>
    </row>
    <row r="8" spans="1:35" s="20" customFormat="1" ht="16" thickBot="1" x14ac:dyDescent="0.25">
      <c r="A8" s="437"/>
      <c r="B8" s="438"/>
      <c r="C8" s="439"/>
      <c r="D8" s="439"/>
      <c r="E8" s="439"/>
      <c r="F8" s="439"/>
      <c r="G8" s="439"/>
      <c r="H8" s="439"/>
      <c r="I8" s="440" t="s">
        <v>12</v>
      </c>
      <c r="J8" s="440" t="s">
        <v>13</v>
      </c>
      <c r="K8" s="440" t="s">
        <v>14</v>
      </c>
      <c r="L8" s="440" t="s">
        <v>15</v>
      </c>
      <c r="M8" s="440" t="s">
        <v>16</v>
      </c>
      <c r="N8" s="439"/>
      <c r="O8" s="439"/>
      <c r="P8" s="440"/>
      <c r="Q8" s="415" t="s">
        <v>17</v>
      </c>
      <c r="R8" s="417" t="s">
        <v>18</v>
      </c>
      <c r="S8" s="418"/>
      <c r="T8" s="89" t="s">
        <v>376</v>
      </c>
      <c r="U8" s="89" t="s">
        <v>377</v>
      </c>
      <c r="V8" s="89" t="s">
        <v>378</v>
      </c>
      <c r="W8" s="89" t="s">
        <v>379</v>
      </c>
      <c r="X8" s="89" t="s">
        <v>380</v>
      </c>
      <c r="Y8" s="90" t="s">
        <v>381</v>
      </c>
      <c r="Z8" s="90" t="s">
        <v>382</v>
      </c>
      <c r="AA8" s="90" t="s">
        <v>383</v>
      </c>
      <c r="AB8" s="90" t="s">
        <v>384</v>
      </c>
      <c r="AC8" s="90" t="s">
        <v>385</v>
      </c>
      <c r="AD8" s="91"/>
      <c r="AE8" s="91" t="s">
        <v>386</v>
      </c>
      <c r="AF8" s="89" t="s">
        <v>387</v>
      </c>
    </row>
    <row r="9" spans="1:35" s="20" customFormat="1" ht="17" thickBot="1" x14ac:dyDescent="0.25">
      <c r="A9" s="437"/>
      <c r="B9" s="438"/>
      <c r="C9" s="439"/>
      <c r="D9" s="439"/>
      <c r="E9" s="439"/>
      <c r="F9" s="439"/>
      <c r="G9" s="439"/>
      <c r="H9" s="439"/>
      <c r="I9" s="440"/>
      <c r="J9" s="440"/>
      <c r="K9" s="440"/>
      <c r="L9" s="440"/>
      <c r="M9" s="440"/>
      <c r="N9" s="439"/>
      <c r="O9" s="439"/>
      <c r="P9" s="440"/>
      <c r="Q9" s="416"/>
      <c r="R9" s="27" t="s">
        <v>19</v>
      </c>
      <c r="S9" s="3" t="s">
        <v>20</v>
      </c>
      <c r="T9" s="92"/>
      <c r="U9" s="92"/>
      <c r="V9" s="92"/>
      <c r="W9" s="92"/>
      <c r="X9" s="89"/>
      <c r="Y9" s="90"/>
      <c r="Z9" s="90"/>
      <c r="AA9" s="90"/>
      <c r="AB9" s="90"/>
      <c r="AC9" s="90"/>
      <c r="AD9" s="91"/>
      <c r="AE9" s="91"/>
      <c r="AF9" s="89"/>
    </row>
    <row r="10" spans="1:35" s="20" customFormat="1" ht="16" thickBot="1" x14ac:dyDescent="0.25">
      <c r="A10" s="93">
        <v>1</v>
      </c>
      <c r="B10" s="94"/>
      <c r="C10" s="93">
        <v>3</v>
      </c>
      <c r="D10" s="93">
        <v>4</v>
      </c>
      <c r="E10" s="93">
        <v>5</v>
      </c>
      <c r="F10" s="94">
        <v>6</v>
      </c>
      <c r="G10" s="93">
        <v>7</v>
      </c>
      <c r="H10" s="93">
        <v>8</v>
      </c>
      <c r="I10" s="93">
        <v>9</v>
      </c>
      <c r="J10" s="94">
        <v>10</v>
      </c>
      <c r="K10" s="93">
        <v>11</v>
      </c>
      <c r="L10" s="93">
        <v>12</v>
      </c>
      <c r="M10" s="94">
        <v>13</v>
      </c>
      <c r="N10" s="94">
        <v>14</v>
      </c>
      <c r="O10" s="93">
        <v>15</v>
      </c>
      <c r="P10" s="93">
        <v>16</v>
      </c>
      <c r="Q10" s="95">
        <v>26</v>
      </c>
      <c r="R10" s="76">
        <v>27</v>
      </c>
      <c r="S10" s="62">
        <v>28</v>
      </c>
      <c r="T10" s="96"/>
      <c r="U10" s="96"/>
      <c r="V10" s="96"/>
      <c r="W10" s="96"/>
      <c r="X10" s="97"/>
      <c r="Y10" s="97"/>
      <c r="Z10" s="97"/>
      <c r="AA10" s="97"/>
      <c r="AB10" s="97"/>
      <c r="AC10" s="97"/>
      <c r="AD10" s="97"/>
      <c r="AE10" s="97"/>
      <c r="AF10" s="97"/>
    </row>
    <row r="11" spans="1:35" s="31" customFormat="1" x14ac:dyDescent="0.2">
      <c r="A11" s="98"/>
      <c r="B11" s="99"/>
      <c r="C11" s="100"/>
      <c r="D11" s="100"/>
      <c r="E11" s="100"/>
      <c r="F11" s="100"/>
      <c r="G11" s="100"/>
      <c r="H11" s="101"/>
      <c r="I11" s="100"/>
      <c r="J11" s="100"/>
      <c r="K11" s="100"/>
      <c r="L11" s="100"/>
      <c r="M11" s="100"/>
      <c r="N11" s="100"/>
      <c r="O11" s="102"/>
      <c r="P11" s="101"/>
      <c r="Q11" s="103"/>
      <c r="R11" s="103"/>
      <c r="S11" s="103"/>
      <c r="T11" s="104"/>
      <c r="U11" s="104"/>
      <c r="V11" s="104"/>
      <c r="W11" s="104"/>
      <c r="X11" s="96"/>
      <c r="Y11" s="96"/>
      <c r="Z11" s="96"/>
      <c r="AA11" s="96"/>
      <c r="AB11" s="96"/>
      <c r="AC11" s="96"/>
      <c r="AD11" s="96"/>
      <c r="AE11" s="96"/>
      <c r="AF11" s="96"/>
    </row>
    <row r="12" spans="1:35" s="31" customFormat="1" x14ac:dyDescent="0.2">
      <c r="A12" s="105" t="s">
        <v>24</v>
      </c>
      <c r="B12" s="106" t="s">
        <v>25</v>
      </c>
      <c r="C12" s="107"/>
      <c r="D12" s="107"/>
      <c r="E12" s="107"/>
      <c r="F12" s="107"/>
      <c r="G12" s="107"/>
      <c r="H12" s="108"/>
      <c r="I12" s="107"/>
      <c r="J12" s="107"/>
      <c r="K12" s="107"/>
      <c r="L12" s="107"/>
      <c r="M12" s="107"/>
      <c r="N12" s="107"/>
      <c r="O12" s="109">
        <f>O13+O15+O19+O23+O26+O131+O140+O142+O144+O146</f>
        <v>419771972.22222221</v>
      </c>
      <c r="P12" s="108"/>
      <c r="Q12" s="110"/>
      <c r="R12" s="110"/>
      <c r="S12" s="110"/>
      <c r="T12" s="111"/>
      <c r="U12" s="111"/>
      <c r="V12" s="111"/>
      <c r="W12" s="111"/>
      <c r="X12" s="112"/>
      <c r="Y12" s="109" t="e">
        <f>Y15+Y19+Y26+Y131</f>
        <v>#N/A</v>
      </c>
      <c r="Z12" s="109" t="e">
        <f>Z15+Z19+Z26+Z131</f>
        <v>#N/A</v>
      </c>
      <c r="AA12" s="109" t="e">
        <f>AA15+AA19+AA26+AA131</f>
        <v>#N/A</v>
      </c>
      <c r="AB12" s="109" t="e">
        <f>AB15+AB19+AB26+AB131</f>
        <v>#N/A</v>
      </c>
      <c r="AC12" s="109">
        <f>AC15+AC19+AC26+AC131</f>
        <v>0</v>
      </c>
      <c r="AD12" s="112"/>
      <c r="AE12" s="109">
        <f>O12</f>
        <v>419771972.22222221</v>
      </c>
      <c r="AF12" s="109" t="e">
        <f>AF15+AF19+AF26+AF131</f>
        <v>#N/A</v>
      </c>
    </row>
    <row r="13" spans="1:35" s="29" customFormat="1" x14ac:dyDescent="0.2">
      <c r="A13" s="113" t="s">
        <v>26</v>
      </c>
      <c r="B13" s="106" t="s">
        <v>27</v>
      </c>
      <c r="C13" s="114" t="s">
        <v>23</v>
      </c>
      <c r="D13" s="115"/>
      <c r="E13" s="116"/>
      <c r="F13" s="116"/>
      <c r="G13" s="116"/>
      <c r="H13" s="114"/>
      <c r="I13" s="116"/>
      <c r="J13" s="116"/>
      <c r="K13" s="116"/>
      <c r="L13" s="116"/>
      <c r="M13" s="116"/>
      <c r="N13" s="117"/>
      <c r="O13" s="117"/>
      <c r="P13" s="114"/>
      <c r="Q13" s="118"/>
      <c r="R13" s="118"/>
      <c r="S13" s="118"/>
      <c r="T13" s="119" t="str">
        <f>MID(A13,1,7)</f>
        <v>1.2.1</v>
      </c>
      <c r="U13" s="119"/>
      <c r="V13" s="119"/>
      <c r="W13" s="119"/>
      <c r="X13" s="120"/>
      <c r="Y13" s="121"/>
      <c r="Z13" s="121"/>
      <c r="AA13" s="121"/>
      <c r="AB13" s="121"/>
      <c r="AC13" s="121"/>
      <c r="AD13" s="120"/>
      <c r="AE13" s="121"/>
      <c r="AF13" s="121"/>
      <c r="AI13" s="227"/>
    </row>
    <row r="14" spans="1:35" s="31" customFormat="1" x14ac:dyDescent="0.2">
      <c r="A14" s="122"/>
      <c r="B14" s="122"/>
      <c r="C14" s="122"/>
      <c r="D14" s="122"/>
      <c r="E14" s="122"/>
      <c r="F14" s="122"/>
      <c r="G14" s="122"/>
      <c r="H14" s="122"/>
      <c r="I14" s="122"/>
      <c r="J14" s="122"/>
      <c r="K14" s="122"/>
      <c r="L14" s="122"/>
      <c r="M14" s="122"/>
      <c r="N14" s="122"/>
      <c r="O14" s="122"/>
      <c r="P14" s="122"/>
      <c r="Q14" s="122"/>
      <c r="R14" s="122"/>
      <c r="S14" s="122"/>
      <c r="T14" s="119" t="str">
        <f>MID(A14,1,7)</f>
        <v/>
      </c>
      <c r="U14" s="112"/>
      <c r="V14" s="112"/>
      <c r="W14" s="123"/>
      <c r="X14" s="111"/>
      <c r="Y14" s="124"/>
      <c r="Z14" s="124"/>
      <c r="AA14" s="124"/>
      <c r="AB14" s="124"/>
      <c r="AC14" s="124"/>
      <c r="AD14" s="111"/>
      <c r="AE14" s="125"/>
      <c r="AF14" s="125"/>
      <c r="AI14" s="228"/>
    </row>
    <row r="15" spans="1:35" s="29" customFormat="1" x14ac:dyDescent="0.2">
      <c r="A15" s="113" t="s">
        <v>28</v>
      </c>
      <c r="B15" s="106" t="s">
        <v>29</v>
      </c>
      <c r="C15" s="126"/>
      <c r="D15" s="126"/>
      <c r="E15" s="126"/>
      <c r="F15" s="126"/>
      <c r="G15" s="126"/>
      <c r="H15" s="126"/>
      <c r="I15" s="126"/>
      <c r="J15" s="126"/>
      <c r="K15" s="126"/>
      <c r="L15" s="126"/>
      <c r="M15" s="126"/>
      <c r="N15" s="126"/>
      <c r="O15" s="127">
        <f>SUM(O16:O17)</f>
        <v>319312222.22222221</v>
      </c>
      <c r="P15" s="126"/>
      <c r="Q15" s="126"/>
      <c r="R15" s="126"/>
      <c r="S15" s="126"/>
      <c r="T15" s="119" t="str">
        <f>MID(A15,1,7)</f>
        <v>1.2.2</v>
      </c>
      <c r="U15" s="112"/>
      <c r="V15" s="112"/>
      <c r="W15" s="123"/>
      <c r="X15" s="119"/>
      <c r="Y15" s="127" t="e">
        <f>SUM(Y16:Y17)</f>
        <v>#N/A</v>
      </c>
      <c r="Z15" s="127" t="e">
        <f>SUM(Z16:Z16)</f>
        <v>#N/A</v>
      </c>
      <c r="AA15" s="127" t="e">
        <f>SUM(AA16:AA16)</f>
        <v>#N/A</v>
      </c>
      <c r="AB15" s="127" t="e">
        <f>SUM(AB16:AB16)</f>
        <v>#N/A</v>
      </c>
      <c r="AC15" s="127">
        <f>SUM(AC16:AC16)</f>
        <v>0</v>
      </c>
      <c r="AD15" s="127"/>
      <c r="AE15" s="127">
        <f>SUM(AE16:AE17)</f>
        <v>319312222.22222221</v>
      </c>
      <c r="AF15" s="127" t="e">
        <f>SUM(AF16:AF17)</f>
        <v>#N/A</v>
      </c>
    </row>
    <row r="16" spans="1:35" s="31" customFormat="1" ht="23.25" customHeight="1" x14ac:dyDescent="0.2">
      <c r="A16" s="122"/>
      <c r="B16" s="128" t="s">
        <v>395</v>
      </c>
      <c r="C16" s="128" t="s">
        <v>35</v>
      </c>
      <c r="D16" s="129" t="s">
        <v>32</v>
      </c>
      <c r="E16" s="130" t="s">
        <v>37</v>
      </c>
      <c r="F16" s="130" t="s">
        <v>38</v>
      </c>
      <c r="G16" s="108" t="s">
        <v>33</v>
      </c>
      <c r="H16" s="131" t="s">
        <v>42</v>
      </c>
      <c r="I16" s="129" t="s">
        <v>32</v>
      </c>
      <c r="J16" s="132" t="s">
        <v>39</v>
      </c>
      <c r="K16" s="132" t="s">
        <v>40</v>
      </c>
      <c r="L16" s="132" t="s">
        <v>41</v>
      </c>
      <c r="M16" s="129" t="s">
        <v>32</v>
      </c>
      <c r="N16" s="133" t="s">
        <v>34</v>
      </c>
      <c r="O16" s="134">
        <v>150000000</v>
      </c>
      <c r="P16" s="108" t="s">
        <v>43</v>
      </c>
      <c r="Q16" s="122"/>
      <c r="R16" s="122"/>
      <c r="S16" s="122"/>
      <c r="T16" s="119" t="str">
        <f>MID(B16,1,7)</f>
        <v>02.03.0</v>
      </c>
      <c r="U16" s="112" t="e">
        <f t="shared" ref="U16:U17" si="0">VLOOKUP(T16,kelompok,2,0)</f>
        <v>#N/A</v>
      </c>
      <c r="V16" s="112" t="e">
        <f t="shared" ref="V16:V17" si="1">VLOOKUP(T16,MASAMANFAAT,4,0)</f>
        <v>#N/A</v>
      </c>
      <c r="W16" s="123" t="e">
        <f>(O16-10)/V16</f>
        <v>#N/A</v>
      </c>
      <c r="X16" s="112">
        <f t="shared" ref="X16" si="2">2013-AD16</f>
        <v>10</v>
      </c>
      <c r="Y16" s="135" t="e">
        <f t="shared" ref="Y16" si="3">IF(X16&gt;V16,O16-10,W16*X16)</f>
        <v>#N/A</v>
      </c>
      <c r="Z16" s="135" t="e">
        <f t="shared" ref="Z16" si="4">IF(O16-10=Y16,0,W16)</f>
        <v>#N/A</v>
      </c>
      <c r="AA16" s="135" t="e">
        <f t="shared" ref="AA16" si="5">IF(O16-10=Y16+Z16,0,W16)</f>
        <v>#N/A</v>
      </c>
      <c r="AB16" s="135" t="e">
        <f>IF(O16-10=Y16+Z16,0,W16)</f>
        <v>#N/A</v>
      </c>
      <c r="AC16" s="135"/>
      <c r="AD16" s="136" t="str">
        <f t="shared" ref="AD16" si="6">H16</f>
        <v>2003</v>
      </c>
      <c r="AE16" s="137">
        <f t="shared" ref="AE16:AE17" si="7">O16</f>
        <v>150000000</v>
      </c>
      <c r="AF16" s="138" t="e">
        <f>O16-(Y16+Z16+AA16+AC16)</f>
        <v>#N/A</v>
      </c>
      <c r="AG16" s="75" t="e">
        <f>Y16+Z16+AA16+AB16</f>
        <v>#N/A</v>
      </c>
    </row>
    <row r="17" spans="1:33" s="31" customFormat="1" ht="21.75" customHeight="1" x14ac:dyDescent="0.2">
      <c r="A17" s="122"/>
      <c r="B17" s="229" t="s">
        <v>395</v>
      </c>
      <c r="C17" s="230" t="s">
        <v>388</v>
      </c>
      <c r="D17" s="129" t="s">
        <v>331</v>
      </c>
      <c r="E17" s="130" t="s">
        <v>353</v>
      </c>
      <c r="F17" s="130"/>
      <c r="G17" s="108" t="s">
        <v>112</v>
      </c>
      <c r="H17" s="131">
        <v>2007</v>
      </c>
      <c r="I17" s="129"/>
      <c r="J17" s="132" t="s">
        <v>354</v>
      </c>
      <c r="K17" s="132" t="s">
        <v>355</v>
      </c>
      <c r="L17" s="132" t="s">
        <v>356</v>
      </c>
      <c r="M17" s="129"/>
      <c r="N17" s="133" t="s">
        <v>34</v>
      </c>
      <c r="O17" s="134">
        <v>169312222.22222221</v>
      </c>
      <c r="P17" s="122"/>
      <c r="Q17" s="122"/>
      <c r="R17" s="122"/>
      <c r="S17" s="122"/>
      <c r="T17" s="139" t="e">
        <f>MID(#REF!,2,7)</f>
        <v>#REF!</v>
      </c>
      <c r="U17" s="139" t="e">
        <f t="shared" si="0"/>
        <v>#REF!</v>
      </c>
      <c r="V17" s="140" t="e">
        <f t="shared" si="1"/>
        <v>#REF!</v>
      </c>
      <c r="W17" s="141" t="e">
        <f>(O17-10)/V17</f>
        <v>#REF!</v>
      </c>
      <c r="X17" s="142">
        <f>2013-AD17</f>
        <v>6</v>
      </c>
      <c r="Y17" s="143" t="e">
        <f>IF(X17&gt;V17,17-10,W17*X17)</f>
        <v>#REF!</v>
      </c>
      <c r="Z17" s="144" t="e">
        <f>IF(O17-10=Y17,0,W17)</f>
        <v>#REF!</v>
      </c>
      <c r="AA17" s="144" t="e">
        <f>IF(O17-10=Y17+Z17,0,W17)</f>
        <v>#REF!</v>
      </c>
      <c r="AB17" s="144" t="e">
        <f>IF(O17-10=Y17+Z17+AA17,0,W17)</f>
        <v>#REF!</v>
      </c>
      <c r="AC17" s="144" t="e">
        <f>IF(O17-10=Y17+Z17+AA17+AB17,0,W17)</f>
        <v>#REF!</v>
      </c>
      <c r="AD17" s="136">
        <v>2007</v>
      </c>
      <c r="AE17" s="137">
        <f t="shared" si="7"/>
        <v>169312222.22222221</v>
      </c>
      <c r="AF17" s="138" t="e">
        <f>O17-(Y17+Z17+AA17+AC17+AB17)</f>
        <v>#REF!</v>
      </c>
    </row>
    <row r="18" spans="1:33" s="31" customFormat="1" x14ac:dyDescent="0.2">
      <c r="A18" s="122"/>
      <c r="B18" s="128"/>
      <c r="C18" s="128"/>
      <c r="D18" s="129"/>
      <c r="E18" s="130"/>
      <c r="F18" s="130"/>
      <c r="G18" s="108"/>
      <c r="H18" s="131"/>
      <c r="I18" s="129"/>
      <c r="J18" s="132"/>
      <c r="K18" s="132"/>
      <c r="L18" s="132"/>
      <c r="M18" s="129"/>
      <c r="N18" s="133"/>
      <c r="O18" s="134"/>
      <c r="P18" s="122"/>
      <c r="Q18" s="122"/>
      <c r="R18" s="122"/>
      <c r="S18" s="122"/>
      <c r="T18" s="119"/>
      <c r="U18" s="112"/>
      <c r="V18" s="112"/>
      <c r="W18" s="123"/>
      <c r="X18" s="112"/>
      <c r="Y18" s="135"/>
      <c r="Z18" s="135"/>
      <c r="AA18" s="135"/>
      <c r="AB18" s="135"/>
      <c r="AC18" s="135"/>
      <c r="AD18" s="136"/>
      <c r="AE18" s="137"/>
      <c r="AF18" s="138"/>
    </row>
    <row r="19" spans="1:33" s="29" customFormat="1" x14ac:dyDescent="0.2">
      <c r="A19" s="113" t="s">
        <v>77</v>
      </c>
      <c r="B19" s="106" t="s">
        <v>78</v>
      </c>
      <c r="C19" s="126"/>
      <c r="D19" s="126"/>
      <c r="E19" s="126"/>
      <c r="F19" s="126"/>
      <c r="G19" s="126"/>
      <c r="H19" s="126"/>
      <c r="I19" s="126"/>
      <c r="J19" s="126"/>
      <c r="K19" s="126"/>
      <c r="L19" s="126"/>
      <c r="M19" s="126"/>
      <c r="N19" s="126"/>
      <c r="O19" s="127">
        <f>O20</f>
        <v>3150000</v>
      </c>
      <c r="P19" s="126"/>
      <c r="Q19" s="126"/>
      <c r="R19" s="126"/>
      <c r="S19" s="126"/>
      <c r="T19" s="119" t="str">
        <f t="shared" ref="T19:T82" si="8">MID(B19,1,7)</f>
        <v>Alat-Al</v>
      </c>
      <c r="U19" s="112"/>
      <c r="V19" s="112"/>
      <c r="W19" s="123"/>
      <c r="X19" s="112"/>
      <c r="Y19" s="127">
        <f>Y20</f>
        <v>3149990</v>
      </c>
      <c r="Z19" s="127">
        <f>Z20</f>
        <v>0</v>
      </c>
      <c r="AA19" s="127">
        <f>AA20</f>
        <v>0</v>
      </c>
      <c r="AB19" s="127">
        <f>SUM(AB20:AB20)</f>
        <v>0</v>
      </c>
      <c r="AC19" s="127">
        <f>AC20</f>
        <v>0</v>
      </c>
      <c r="AD19" s="136"/>
      <c r="AE19" s="127">
        <f>AE20</f>
        <v>3150000</v>
      </c>
      <c r="AF19" s="127">
        <f>AF20</f>
        <v>10</v>
      </c>
      <c r="AG19" s="146">
        <f>Y19+Z19+AA19+AB19</f>
        <v>3149990</v>
      </c>
    </row>
    <row r="20" spans="1:33" s="31" customFormat="1" x14ac:dyDescent="0.2">
      <c r="A20" s="122"/>
      <c r="B20" s="128" t="s">
        <v>389</v>
      </c>
      <c r="C20" s="128" t="s">
        <v>79</v>
      </c>
      <c r="D20" s="129" t="s">
        <v>32</v>
      </c>
      <c r="E20" s="122"/>
      <c r="F20" s="130" t="s">
        <v>45</v>
      </c>
      <c r="G20" s="108" t="s">
        <v>33</v>
      </c>
      <c r="H20" s="131" t="s">
        <v>81</v>
      </c>
      <c r="I20" s="122"/>
      <c r="J20" s="122"/>
      <c r="K20" s="122"/>
      <c r="L20" s="122"/>
      <c r="M20" s="122"/>
      <c r="N20" s="133" t="s">
        <v>34</v>
      </c>
      <c r="O20" s="134">
        <v>3150000</v>
      </c>
      <c r="P20" s="108" t="s">
        <v>43</v>
      </c>
      <c r="Q20" s="122"/>
      <c r="R20" s="122"/>
      <c r="S20" s="122"/>
      <c r="T20" s="119" t="str">
        <f t="shared" si="8"/>
        <v>2.04.01</v>
      </c>
      <c r="U20" s="112" t="str">
        <f t="shared" ref="U20:U83" si="9">VLOOKUP(T20,kelompok,2,0)</f>
        <v>Alat Bengkel Bermesin</v>
      </c>
      <c r="V20" s="112">
        <f t="shared" ref="V20:V83" si="10">VLOOKUP(T20,MASAMANFAAT,4,0)</f>
        <v>10</v>
      </c>
      <c r="W20" s="123">
        <f t="shared" ref="W20:W83" si="11">(O20-10)/V20</f>
        <v>314999</v>
      </c>
      <c r="X20" s="112">
        <f t="shared" ref="X20" si="12">2013-AD20</f>
        <v>12</v>
      </c>
      <c r="Y20" s="135">
        <f t="shared" ref="Y20" si="13">IF(X20&gt;V20,O20-10,W20*X20)</f>
        <v>3149990</v>
      </c>
      <c r="Z20" s="135">
        <f t="shared" ref="Z20" si="14">IF(O20-10=Y20,0,W20)</f>
        <v>0</v>
      </c>
      <c r="AA20" s="135">
        <f t="shared" ref="AA20" si="15">IF(O20-10=Y20+Z20,0,W20)</f>
        <v>0</v>
      </c>
      <c r="AB20" s="147">
        <f>IF(O20-10=Y20+Z20,0,W20)</f>
        <v>0</v>
      </c>
      <c r="AC20" s="147">
        <f>IF(O20-10=Y20+Z20+AB20,0,W20)</f>
        <v>0</v>
      </c>
      <c r="AD20" s="136" t="str">
        <f t="shared" ref="AD20" si="16">H20</f>
        <v>2001</v>
      </c>
      <c r="AE20" s="137">
        <f t="shared" ref="AE20" si="17">O20</f>
        <v>3150000</v>
      </c>
      <c r="AF20" s="138">
        <f>O20-(Y20+Z20+AA20+AC20)</f>
        <v>10</v>
      </c>
      <c r="AG20" s="75"/>
    </row>
    <row r="21" spans="1:33" s="31" customFormat="1" x14ac:dyDescent="0.2">
      <c r="A21" s="122"/>
      <c r="B21" s="122"/>
      <c r="C21" s="122"/>
      <c r="D21" s="122"/>
      <c r="E21" s="122"/>
      <c r="F21" s="122"/>
      <c r="G21" s="122"/>
      <c r="H21" s="122"/>
      <c r="I21" s="122"/>
      <c r="J21" s="122"/>
      <c r="K21" s="122"/>
      <c r="L21" s="122"/>
      <c r="M21" s="122"/>
      <c r="N21" s="122"/>
      <c r="O21" s="122"/>
      <c r="P21" s="122"/>
      <c r="Q21" s="122"/>
      <c r="R21" s="122"/>
      <c r="S21" s="122"/>
      <c r="T21" s="119" t="str">
        <f t="shared" si="8"/>
        <v/>
      </c>
      <c r="U21" s="112"/>
      <c r="V21" s="112"/>
      <c r="W21" s="123"/>
      <c r="X21" s="112"/>
      <c r="Y21" s="135"/>
      <c r="Z21" s="135"/>
      <c r="AA21" s="135"/>
      <c r="AB21" s="135"/>
      <c r="AC21" s="135"/>
      <c r="AD21" s="136"/>
      <c r="AE21" s="137"/>
      <c r="AF21" s="138"/>
    </row>
    <row r="22" spans="1:33" s="31" customFormat="1" x14ac:dyDescent="0.2">
      <c r="A22" s="122"/>
      <c r="B22" s="122"/>
      <c r="C22" s="122"/>
      <c r="D22" s="122"/>
      <c r="E22" s="122"/>
      <c r="F22" s="122"/>
      <c r="G22" s="122"/>
      <c r="H22" s="122"/>
      <c r="I22" s="122"/>
      <c r="J22" s="122"/>
      <c r="K22" s="122"/>
      <c r="L22" s="122"/>
      <c r="M22" s="122"/>
      <c r="N22" s="122"/>
      <c r="O22" s="122"/>
      <c r="P22" s="122"/>
      <c r="Q22" s="122"/>
      <c r="R22" s="122"/>
      <c r="S22" s="122"/>
      <c r="T22" s="119" t="str">
        <f t="shared" si="8"/>
        <v/>
      </c>
      <c r="U22" s="112"/>
      <c r="V22" s="112"/>
      <c r="W22" s="123"/>
      <c r="X22" s="112"/>
      <c r="Y22" s="135"/>
      <c r="Z22" s="135"/>
      <c r="AA22" s="135"/>
      <c r="AB22" s="135"/>
      <c r="AC22" s="135"/>
      <c r="AD22" s="136"/>
      <c r="AE22" s="137"/>
      <c r="AF22" s="138"/>
    </row>
    <row r="23" spans="1:33" s="29" customFormat="1" ht="30" x14ac:dyDescent="0.2">
      <c r="A23" s="113" t="s">
        <v>82</v>
      </c>
      <c r="B23" s="106" t="s">
        <v>83</v>
      </c>
      <c r="C23" s="114" t="s">
        <v>23</v>
      </c>
      <c r="D23" s="126"/>
      <c r="E23" s="126"/>
      <c r="F23" s="126"/>
      <c r="G23" s="126"/>
      <c r="H23" s="126"/>
      <c r="I23" s="126"/>
      <c r="J23" s="126"/>
      <c r="K23" s="126"/>
      <c r="L23" s="126"/>
      <c r="M23" s="126"/>
      <c r="N23" s="126"/>
      <c r="O23" s="148">
        <v>0</v>
      </c>
      <c r="P23" s="126"/>
      <c r="Q23" s="126"/>
      <c r="R23" s="126"/>
      <c r="S23" s="126"/>
      <c r="T23" s="119" t="str">
        <f t="shared" si="8"/>
        <v>Alat-Al</v>
      </c>
      <c r="U23" s="149"/>
      <c r="V23" s="112"/>
      <c r="W23" s="123"/>
      <c r="X23" s="112"/>
      <c r="Y23" s="135"/>
      <c r="Z23" s="135"/>
      <c r="AA23" s="135"/>
      <c r="AB23" s="135"/>
      <c r="AC23" s="135"/>
      <c r="AD23" s="136"/>
      <c r="AE23" s="137"/>
      <c r="AF23" s="138"/>
    </row>
    <row r="24" spans="1:33" s="31" customFormat="1" x14ac:dyDescent="0.2">
      <c r="A24" s="122"/>
      <c r="B24" s="122"/>
      <c r="C24" s="122"/>
      <c r="D24" s="122"/>
      <c r="E24" s="122"/>
      <c r="F24" s="122"/>
      <c r="G24" s="122"/>
      <c r="H24" s="122"/>
      <c r="I24" s="122"/>
      <c r="J24" s="122"/>
      <c r="K24" s="122"/>
      <c r="L24" s="122"/>
      <c r="M24" s="122"/>
      <c r="N24" s="122"/>
      <c r="O24" s="122"/>
      <c r="P24" s="122"/>
      <c r="Q24" s="122"/>
      <c r="R24" s="122"/>
      <c r="S24" s="122"/>
      <c r="T24" s="119" t="str">
        <f t="shared" si="8"/>
        <v/>
      </c>
      <c r="U24" s="112"/>
      <c r="V24" s="112"/>
      <c r="W24" s="123"/>
      <c r="X24" s="112"/>
      <c r="Y24" s="135"/>
      <c r="Z24" s="135"/>
      <c r="AA24" s="135"/>
      <c r="AB24" s="135"/>
      <c r="AC24" s="135"/>
      <c r="AD24" s="136"/>
      <c r="AE24" s="137"/>
      <c r="AF24" s="138"/>
    </row>
    <row r="25" spans="1:33" s="31" customFormat="1" x14ac:dyDescent="0.2">
      <c r="A25" s="122"/>
      <c r="B25" s="122"/>
      <c r="C25" s="122"/>
      <c r="D25" s="122"/>
      <c r="E25" s="122"/>
      <c r="F25" s="122"/>
      <c r="G25" s="122"/>
      <c r="H25" s="122"/>
      <c r="I25" s="122"/>
      <c r="J25" s="122"/>
      <c r="K25" s="122"/>
      <c r="L25" s="122"/>
      <c r="M25" s="122"/>
      <c r="N25" s="122"/>
      <c r="O25" s="122"/>
      <c r="P25" s="122"/>
      <c r="Q25" s="122"/>
      <c r="R25" s="122"/>
      <c r="S25" s="122"/>
      <c r="T25" s="119" t="str">
        <f t="shared" si="8"/>
        <v/>
      </c>
      <c r="U25" s="112"/>
      <c r="V25" s="112"/>
      <c r="W25" s="123"/>
      <c r="X25" s="112"/>
      <c r="Y25" s="135"/>
      <c r="Z25" s="135"/>
      <c r="AA25" s="135"/>
      <c r="AB25" s="135"/>
      <c r="AC25" s="135"/>
      <c r="AD25" s="136"/>
      <c r="AE25" s="137"/>
      <c r="AF25" s="138"/>
    </row>
    <row r="26" spans="1:33" s="29" customFormat="1" ht="30" x14ac:dyDescent="0.2">
      <c r="A26" s="113" t="s">
        <v>84</v>
      </c>
      <c r="B26" s="106" t="s">
        <v>85</v>
      </c>
      <c r="C26" s="126"/>
      <c r="D26" s="126"/>
      <c r="E26" s="126"/>
      <c r="F26" s="126"/>
      <c r="G26" s="126"/>
      <c r="H26" s="126"/>
      <c r="I26" s="126"/>
      <c r="J26" s="126"/>
      <c r="K26" s="126"/>
      <c r="L26" s="126"/>
      <c r="M26" s="126"/>
      <c r="N26" s="126"/>
      <c r="O26" s="127">
        <f>SUBTOTAL(9,O27:O129)</f>
        <v>91949750</v>
      </c>
      <c r="P26" s="126"/>
      <c r="Q26" s="126"/>
      <c r="R26" s="126"/>
      <c r="S26" s="126"/>
      <c r="T26" s="119" t="str">
        <f t="shared" si="8"/>
        <v>Alat-Al</v>
      </c>
      <c r="U26" s="112"/>
      <c r="V26" s="112"/>
      <c r="W26" s="123"/>
      <c r="X26" s="112"/>
      <c r="Y26" s="127">
        <f>SUBTOTAL(9,Y27:Y129)</f>
        <v>91948720</v>
      </c>
      <c r="Z26" s="127">
        <f>SUBTOTAL(9,Z27:Z129)</f>
        <v>0</v>
      </c>
      <c r="AA26" s="127">
        <f>SUBTOTAL(9,AA27:AA129)</f>
        <v>0</v>
      </c>
      <c r="AB26" s="127">
        <f>SUBTOTAL(9,AB27:AB129)</f>
        <v>0</v>
      </c>
      <c r="AC26" s="127">
        <f>SUBTOTAL(9,AC27:AC129)</f>
        <v>0</v>
      </c>
      <c r="AD26" s="136"/>
      <c r="AE26" s="127">
        <f>SUBTOTAL(9,AE27:AE129)</f>
        <v>91949750</v>
      </c>
      <c r="AF26" s="127">
        <f>SUBTOTAL(9,AF27:AF129)</f>
        <v>1030</v>
      </c>
      <c r="AG26" s="146">
        <f>Y26+Z26+AA26+AB26</f>
        <v>91948720</v>
      </c>
    </row>
    <row r="27" spans="1:33" s="168" customFormat="1" x14ac:dyDescent="0.2">
      <c r="A27" s="150"/>
      <c r="B27" s="151" t="s">
        <v>390</v>
      </c>
      <c r="C27" s="152" t="s">
        <v>86</v>
      </c>
      <c r="D27" s="153" t="s">
        <v>32</v>
      </c>
      <c r="E27" s="154" t="s">
        <v>88</v>
      </c>
      <c r="F27" s="155"/>
      <c r="G27" s="154" t="s">
        <v>89</v>
      </c>
      <c r="H27" s="156">
        <v>1989</v>
      </c>
      <c r="I27" s="150"/>
      <c r="J27" s="150"/>
      <c r="K27" s="150"/>
      <c r="L27" s="150"/>
      <c r="M27" s="150"/>
      <c r="N27" s="151" t="s">
        <v>34</v>
      </c>
      <c r="O27" s="157">
        <v>420000</v>
      </c>
      <c r="P27" s="158" t="s">
        <v>43</v>
      </c>
      <c r="Q27" s="122"/>
      <c r="R27" s="122"/>
      <c r="S27" s="122"/>
      <c r="T27" s="159" t="str">
        <f t="shared" si="8"/>
        <v>2.06.01</v>
      </c>
      <c r="U27" s="160" t="str">
        <f t="shared" si="9"/>
        <v>ALAT KANTOR</v>
      </c>
      <c r="V27" s="160">
        <f t="shared" si="10"/>
        <v>5</v>
      </c>
      <c r="W27" s="161">
        <f t="shared" si="11"/>
        <v>83998</v>
      </c>
      <c r="X27" s="160">
        <f t="shared" ref="X27:X90" si="18">2013-AD27</f>
        <v>24</v>
      </c>
      <c r="Y27" s="162">
        <f t="shared" ref="Y27:Y90" si="19">IF(X27&gt;V27,O27-10,W27*X27)</f>
        <v>419990</v>
      </c>
      <c r="Z27" s="162">
        <f t="shared" ref="Z27:Z90" si="20">IF(O27-10=Y27,0,W27)</f>
        <v>0</v>
      </c>
      <c r="AA27" s="162">
        <f t="shared" ref="AA27:AA90" si="21">IF(O27-10=Y27+Z27,0,W27)</f>
        <v>0</v>
      </c>
      <c r="AB27" s="163">
        <f>IF(O27-10=Y27+Z27,0,W27)</f>
        <v>0</v>
      </c>
      <c r="AC27" s="163">
        <f>IF(O27-10=Y27+Z27+AB27,0,W27)</f>
        <v>0</v>
      </c>
      <c r="AD27" s="164">
        <f t="shared" ref="AD27:AD90" si="22">H27</f>
        <v>1989</v>
      </c>
      <c r="AE27" s="165">
        <f t="shared" ref="AE27:AE90" si="23">O27</f>
        <v>420000</v>
      </c>
      <c r="AF27" s="166">
        <f>O27-(Y27+Z27+AA27+AC27)</f>
        <v>10</v>
      </c>
      <c r="AG27" s="167"/>
    </row>
    <row r="28" spans="1:33" s="31" customFormat="1" x14ac:dyDescent="0.2">
      <c r="A28" s="122"/>
      <c r="B28" s="133" t="s">
        <v>390</v>
      </c>
      <c r="C28" s="128" t="s">
        <v>90</v>
      </c>
      <c r="D28" s="129" t="s">
        <v>32</v>
      </c>
      <c r="E28" s="130" t="s">
        <v>92</v>
      </c>
      <c r="F28" s="169"/>
      <c r="G28" s="130" t="s">
        <v>93</v>
      </c>
      <c r="H28" s="131">
        <v>2000</v>
      </c>
      <c r="I28" s="122"/>
      <c r="J28" s="122"/>
      <c r="K28" s="122"/>
      <c r="L28" s="122"/>
      <c r="M28" s="122"/>
      <c r="N28" s="133" t="s">
        <v>34</v>
      </c>
      <c r="O28" s="134">
        <v>945000</v>
      </c>
      <c r="P28" s="108"/>
      <c r="Q28" s="122"/>
      <c r="R28" s="122"/>
      <c r="S28" s="122"/>
      <c r="T28" s="119" t="str">
        <f t="shared" si="8"/>
        <v>2.06.01</v>
      </c>
      <c r="U28" s="112" t="str">
        <f t="shared" si="9"/>
        <v>ALAT KANTOR</v>
      </c>
      <c r="V28" s="112">
        <f t="shared" si="10"/>
        <v>5</v>
      </c>
      <c r="W28" s="123">
        <f t="shared" si="11"/>
        <v>188998</v>
      </c>
      <c r="X28" s="112">
        <f t="shared" si="18"/>
        <v>13</v>
      </c>
      <c r="Y28" s="135">
        <f t="shared" si="19"/>
        <v>944990</v>
      </c>
      <c r="Z28" s="135">
        <f t="shared" si="20"/>
        <v>0</v>
      </c>
      <c r="AA28" s="135">
        <f t="shared" si="21"/>
        <v>0</v>
      </c>
      <c r="AB28" s="135">
        <f t="shared" ref="AB28:AB91" si="24">IF(O28-10=Y28+Z28,0,W28)</f>
        <v>0</v>
      </c>
      <c r="AC28" s="147">
        <f t="shared" ref="AC28:AC91" si="25">IF(O28-10=Y28+Z28+AB28,0,W28)</f>
        <v>0</v>
      </c>
      <c r="AD28" s="136">
        <f t="shared" si="22"/>
        <v>2000</v>
      </c>
      <c r="AE28" s="137">
        <f t="shared" si="23"/>
        <v>945000</v>
      </c>
      <c r="AF28" s="138">
        <f t="shared" ref="AF28:AF91" si="26">O28-(Y28+Z28+AA28+AC28)</f>
        <v>10</v>
      </c>
      <c r="AG28" s="170"/>
    </row>
    <row r="29" spans="1:33" s="31" customFormat="1" x14ac:dyDescent="0.2">
      <c r="A29" s="122"/>
      <c r="B29" s="133" t="s">
        <v>390</v>
      </c>
      <c r="C29" s="128" t="s">
        <v>94</v>
      </c>
      <c r="D29" s="129" t="s">
        <v>32</v>
      </c>
      <c r="E29" s="130" t="s">
        <v>96</v>
      </c>
      <c r="F29" s="169"/>
      <c r="G29" s="130" t="s">
        <v>97</v>
      </c>
      <c r="H29" s="131">
        <v>2000</v>
      </c>
      <c r="I29" s="122"/>
      <c r="J29" s="122"/>
      <c r="K29" s="122"/>
      <c r="L29" s="122"/>
      <c r="M29" s="122"/>
      <c r="N29" s="133" t="s">
        <v>34</v>
      </c>
      <c r="O29" s="134">
        <v>1020000</v>
      </c>
      <c r="P29" s="108" t="s">
        <v>43</v>
      </c>
      <c r="Q29" s="122"/>
      <c r="R29" s="122"/>
      <c r="S29" s="122"/>
      <c r="T29" s="119" t="str">
        <f t="shared" si="8"/>
        <v>2.06.01</v>
      </c>
      <c r="U29" s="112" t="str">
        <f t="shared" si="9"/>
        <v>ALAT KANTOR</v>
      </c>
      <c r="V29" s="112">
        <f t="shared" si="10"/>
        <v>5</v>
      </c>
      <c r="W29" s="123">
        <f t="shared" si="11"/>
        <v>203998</v>
      </c>
      <c r="X29" s="112">
        <f t="shared" si="18"/>
        <v>13</v>
      </c>
      <c r="Y29" s="135">
        <f t="shared" si="19"/>
        <v>1019990</v>
      </c>
      <c r="Z29" s="135">
        <f t="shared" si="20"/>
        <v>0</v>
      </c>
      <c r="AA29" s="135">
        <f t="shared" si="21"/>
        <v>0</v>
      </c>
      <c r="AB29" s="135">
        <f t="shared" si="24"/>
        <v>0</v>
      </c>
      <c r="AC29" s="147">
        <f t="shared" si="25"/>
        <v>0</v>
      </c>
      <c r="AD29" s="136">
        <f t="shared" si="22"/>
        <v>2000</v>
      </c>
      <c r="AE29" s="137">
        <f t="shared" si="23"/>
        <v>1020000</v>
      </c>
      <c r="AF29" s="138">
        <f t="shared" si="26"/>
        <v>10</v>
      </c>
    </row>
    <row r="30" spans="1:33" s="31" customFormat="1" x14ac:dyDescent="0.2">
      <c r="A30" s="122"/>
      <c r="B30" s="133" t="s">
        <v>390</v>
      </c>
      <c r="C30" s="128" t="s">
        <v>98</v>
      </c>
      <c r="D30" s="129" t="s">
        <v>32</v>
      </c>
      <c r="E30" s="130" t="s">
        <v>100</v>
      </c>
      <c r="F30" s="169"/>
      <c r="G30" s="130" t="s">
        <v>101</v>
      </c>
      <c r="H30" s="131">
        <v>2000</v>
      </c>
      <c r="I30" s="122"/>
      <c r="J30" s="122"/>
      <c r="K30" s="122"/>
      <c r="L30" s="122"/>
      <c r="M30" s="122"/>
      <c r="N30" s="133" t="s">
        <v>34</v>
      </c>
      <c r="O30" s="134">
        <v>1050000</v>
      </c>
      <c r="P30" s="108"/>
      <c r="Q30" s="122"/>
      <c r="R30" s="122"/>
      <c r="S30" s="122"/>
      <c r="T30" s="119" t="str">
        <f t="shared" si="8"/>
        <v>2.06.01</v>
      </c>
      <c r="U30" s="112" t="str">
        <f t="shared" si="9"/>
        <v>ALAT KANTOR</v>
      </c>
      <c r="V30" s="112">
        <f t="shared" si="10"/>
        <v>5</v>
      </c>
      <c r="W30" s="123">
        <f t="shared" si="11"/>
        <v>209998</v>
      </c>
      <c r="X30" s="112">
        <f t="shared" si="18"/>
        <v>13</v>
      </c>
      <c r="Y30" s="135">
        <f t="shared" si="19"/>
        <v>1049990</v>
      </c>
      <c r="Z30" s="135">
        <f t="shared" si="20"/>
        <v>0</v>
      </c>
      <c r="AA30" s="135">
        <f t="shared" si="21"/>
        <v>0</v>
      </c>
      <c r="AB30" s="135">
        <f t="shared" si="24"/>
        <v>0</v>
      </c>
      <c r="AC30" s="147">
        <f t="shared" si="25"/>
        <v>0</v>
      </c>
      <c r="AD30" s="136">
        <f t="shared" si="22"/>
        <v>2000</v>
      </c>
      <c r="AE30" s="137">
        <f t="shared" si="23"/>
        <v>1050000</v>
      </c>
      <c r="AF30" s="138">
        <f t="shared" si="26"/>
        <v>10</v>
      </c>
    </row>
    <row r="31" spans="1:33" s="168" customFormat="1" x14ac:dyDescent="0.2">
      <c r="A31" s="150"/>
      <c r="B31" s="151" t="s">
        <v>390</v>
      </c>
      <c r="C31" s="152" t="s">
        <v>102</v>
      </c>
      <c r="D31" s="153" t="s">
        <v>32</v>
      </c>
      <c r="E31" s="154" t="s">
        <v>100</v>
      </c>
      <c r="F31" s="155"/>
      <c r="G31" s="154" t="s">
        <v>101</v>
      </c>
      <c r="H31" s="156">
        <v>2000</v>
      </c>
      <c r="I31" s="150"/>
      <c r="J31" s="150"/>
      <c r="K31" s="150"/>
      <c r="L31" s="150"/>
      <c r="M31" s="150"/>
      <c r="N31" s="151" t="s">
        <v>34</v>
      </c>
      <c r="O31" s="157">
        <v>280000</v>
      </c>
      <c r="P31" s="158"/>
      <c r="Q31" s="122"/>
      <c r="R31" s="122"/>
      <c r="S31" s="122"/>
      <c r="T31" s="159" t="str">
        <f t="shared" si="8"/>
        <v>2.06.01</v>
      </c>
      <c r="U31" s="160" t="str">
        <f t="shared" si="9"/>
        <v>ALAT KANTOR</v>
      </c>
      <c r="V31" s="160">
        <f t="shared" si="10"/>
        <v>5</v>
      </c>
      <c r="W31" s="161">
        <f t="shared" si="11"/>
        <v>55998</v>
      </c>
      <c r="X31" s="160">
        <f t="shared" si="18"/>
        <v>13</v>
      </c>
      <c r="Y31" s="162">
        <f t="shared" si="19"/>
        <v>279990</v>
      </c>
      <c r="Z31" s="162">
        <f t="shared" si="20"/>
        <v>0</v>
      </c>
      <c r="AA31" s="162">
        <f t="shared" si="21"/>
        <v>0</v>
      </c>
      <c r="AB31" s="162">
        <f t="shared" si="24"/>
        <v>0</v>
      </c>
      <c r="AC31" s="163">
        <f t="shared" si="25"/>
        <v>0</v>
      </c>
      <c r="AD31" s="164">
        <f t="shared" si="22"/>
        <v>2000</v>
      </c>
      <c r="AE31" s="165">
        <f t="shared" si="23"/>
        <v>280000</v>
      </c>
      <c r="AF31" s="166">
        <f t="shared" si="26"/>
        <v>10</v>
      </c>
    </row>
    <row r="32" spans="1:33" s="31" customFormat="1" x14ac:dyDescent="0.2">
      <c r="A32" s="122"/>
      <c r="B32" s="133" t="s">
        <v>390</v>
      </c>
      <c r="C32" s="128" t="s">
        <v>104</v>
      </c>
      <c r="D32" s="129" t="s">
        <v>32</v>
      </c>
      <c r="E32" s="130" t="s">
        <v>96</v>
      </c>
      <c r="F32" s="169"/>
      <c r="G32" s="130" t="s">
        <v>106</v>
      </c>
      <c r="H32" s="131">
        <v>2000</v>
      </c>
      <c r="I32" s="122"/>
      <c r="J32" s="122"/>
      <c r="K32" s="122"/>
      <c r="L32" s="122"/>
      <c r="M32" s="122"/>
      <c r="N32" s="133" t="s">
        <v>34</v>
      </c>
      <c r="O32" s="134">
        <v>4900000</v>
      </c>
      <c r="P32" s="108"/>
      <c r="Q32" s="122"/>
      <c r="R32" s="122"/>
      <c r="S32" s="122"/>
      <c r="T32" s="119" t="str">
        <f t="shared" si="8"/>
        <v>2.06.01</v>
      </c>
      <c r="U32" s="112" t="str">
        <f t="shared" si="9"/>
        <v>ALAT KANTOR</v>
      </c>
      <c r="V32" s="112">
        <f t="shared" si="10"/>
        <v>5</v>
      </c>
      <c r="W32" s="123">
        <f t="shared" si="11"/>
        <v>979998</v>
      </c>
      <c r="X32" s="112">
        <f t="shared" si="18"/>
        <v>13</v>
      </c>
      <c r="Y32" s="135">
        <f t="shared" si="19"/>
        <v>4899990</v>
      </c>
      <c r="Z32" s="135">
        <f t="shared" si="20"/>
        <v>0</v>
      </c>
      <c r="AA32" s="135">
        <f t="shared" si="21"/>
        <v>0</v>
      </c>
      <c r="AB32" s="135">
        <f t="shared" si="24"/>
        <v>0</v>
      </c>
      <c r="AC32" s="147">
        <f t="shared" si="25"/>
        <v>0</v>
      </c>
      <c r="AD32" s="136">
        <f t="shared" si="22"/>
        <v>2000</v>
      </c>
      <c r="AE32" s="137">
        <f t="shared" si="23"/>
        <v>4900000</v>
      </c>
      <c r="AF32" s="138">
        <f t="shared" si="26"/>
        <v>10</v>
      </c>
    </row>
    <row r="33" spans="1:32" s="168" customFormat="1" x14ac:dyDescent="0.2">
      <c r="A33" s="150"/>
      <c r="B33" s="151" t="s">
        <v>390</v>
      </c>
      <c r="C33" s="152" t="s">
        <v>109</v>
      </c>
      <c r="D33" s="153" t="s">
        <v>32</v>
      </c>
      <c r="E33" s="154" t="s">
        <v>111</v>
      </c>
      <c r="F33" s="155"/>
      <c r="G33" s="154" t="s">
        <v>112</v>
      </c>
      <c r="H33" s="156">
        <v>2000</v>
      </c>
      <c r="I33" s="150"/>
      <c r="J33" s="150"/>
      <c r="K33" s="150"/>
      <c r="L33" s="150"/>
      <c r="M33" s="150"/>
      <c r="N33" s="151" t="s">
        <v>34</v>
      </c>
      <c r="O33" s="157">
        <v>90000</v>
      </c>
      <c r="P33" s="158"/>
      <c r="Q33" s="122"/>
      <c r="R33" s="122"/>
      <c r="S33" s="122"/>
      <c r="T33" s="159" t="str">
        <f t="shared" si="8"/>
        <v>2.06.01</v>
      </c>
      <c r="U33" s="160" t="str">
        <f t="shared" si="9"/>
        <v>ALAT KANTOR</v>
      </c>
      <c r="V33" s="160">
        <f t="shared" si="10"/>
        <v>5</v>
      </c>
      <c r="W33" s="161">
        <f t="shared" si="11"/>
        <v>17998</v>
      </c>
      <c r="X33" s="160">
        <f t="shared" si="18"/>
        <v>13</v>
      </c>
      <c r="Y33" s="162">
        <f t="shared" si="19"/>
        <v>89990</v>
      </c>
      <c r="Z33" s="162">
        <f t="shared" si="20"/>
        <v>0</v>
      </c>
      <c r="AA33" s="162">
        <f t="shared" si="21"/>
        <v>0</v>
      </c>
      <c r="AB33" s="162">
        <f t="shared" si="24"/>
        <v>0</v>
      </c>
      <c r="AC33" s="163">
        <f t="shared" si="25"/>
        <v>0</v>
      </c>
      <c r="AD33" s="164">
        <f t="shared" si="22"/>
        <v>2000</v>
      </c>
      <c r="AE33" s="165">
        <f t="shared" si="23"/>
        <v>90000</v>
      </c>
      <c r="AF33" s="166">
        <f t="shared" si="26"/>
        <v>10</v>
      </c>
    </row>
    <row r="34" spans="1:32" s="31" customFormat="1" x14ac:dyDescent="0.2">
      <c r="A34" s="122"/>
      <c r="B34" s="133" t="s">
        <v>390</v>
      </c>
      <c r="C34" s="128" t="s">
        <v>113</v>
      </c>
      <c r="D34" s="129" t="s">
        <v>32</v>
      </c>
      <c r="E34" s="130" t="s">
        <v>115</v>
      </c>
      <c r="F34" s="169"/>
      <c r="G34" s="130" t="s">
        <v>112</v>
      </c>
      <c r="H34" s="131">
        <v>2000</v>
      </c>
      <c r="I34" s="122"/>
      <c r="J34" s="122"/>
      <c r="K34" s="122"/>
      <c r="L34" s="122"/>
      <c r="M34" s="122"/>
      <c r="N34" s="133" t="s">
        <v>34</v>
      </c>
      <c r="O34" s="134">
        <v>740000</v>
      </c>
      <c r="P34" s="108"/>
      <c r="Q34" s="122"/>
      <c r="R34" s="122"/>
      <c r="S34" s="122"/>
      <c r="T34" s="119" t="str">
        <f t="shared" si="8"/>
        <v>2.06.01</v>
      </c>
      <c r="U34" s="112" t="str">
        <f t="shared" si="9"/>
        <v>ALAT KANTOR</v>
      </c>
      <c r="V34" s="112">
        <f t="shared" si="10"/>
        <v>5</v>
      </c>
      <c r="W34" s="123">
        <f t="shared" si="11"/>
        <v>147998</v>
      </c>
      <c r="X34" s="112">
        <f t="shared" si="18"/>
        <v>13</v>
      </c>
      <c r="Y34" s="135">
        <f t="shared" si="19"/>
        <v>739990</v>
      </c>
      <c r="Z34" s="135">
        <f t="shared" si="20"/>
        <v>0</v>
      </c>
      <c r="AA34" s="135">
        <f t="shared" si="21"/>
        <v>0</v>
      </c>
      <c r="AB34" s="135">
        <f t="shared" si="24"/>
        <v>0</v>
      </c>
      <c r="AC34" s="147">
        <f t="shared" si="25"/>
        <v>0</v>
      </c>
      <c r="AD34" s="136">
        <f t="shared" si="22"/>
        <v>2000</v>
      </c>
      <c r="AE34" s="137">
        <f t="shared" si="23"/>
        <v>740000</v>
      </c>
      <c r="AF34" s="138">
        <f t="shared" si="26"/>
        <v>10</v>
      </c>
    </row>
    <row r="35" spans="1:32" s="168" customFormat="1" x14ac:dyDescent="0.2">
      <c r="A35" s="150"/>
      <c r="B35" s="151" t="s">
        <v>390</v>
      </c>
      <c r="C35" s="152" t="s">
        <v>116</v>
      </c>
      <c r="D35" s="153" t="s">
        <v>32</v>
      </c>
      <c r="E35" s="154" t="s">
        <v>96</v>
      </c>
      <c r="F35" s="155"/>
      <c r="G35" s="154" t="s">
        <v>112</v>
      </c>
      <c r="H35" s="156">
        <v>2000</v>
      </c>
      <c r="I35" s="150"/>
      <c r="J35" s="150"/>
      <c r="K35" s="150"/>
      <c r="L35" s="150"/>
      <c r="M35" s="150"/>
      <c r="N35" s="151" t="s">
        <v>34</v>
      </c>
      <c r="O35" s="157">
        <v>71500</v>
      </c>
      <c r="P35" s="158"/>
      <c r="Q35" s="122"/>
      <c r="R35" s="122"/>
      <c r="S35" s="122"/>
      <c r="T35" s="159" t="str">
        <f t="shared" si="8"/>
        <v>2.06.01</v>
      </c>
      <c r="U35" s="160" t="str">
        <f t="shared" si="9"/>
        <v>ALAT KANTOR</v>
      </c>
      <c r="V35" s="160">
        <f t="shared" si="10"/>
        <v>5</v>
      </c>
      <c r="W35" s="161">
        <f t="shared" si="11"/>
        <v>14298</v>
      </c>
      <c r="X35" s="160">
        <f t="shared" si="18"/>
        <v>13</v>
      </c>
      <c r="Y35" s="162">
        <f t="shared" si="19"/>
        <v>71490</v>
      </c>
      <c r="Z35" s="162">
        <f t="shared" si="20"/>
        <v>0</v>
      </c>
      <c r="AA35" s="162">
        <f t="shared" si="21"/>
        <v>0</v>
      </c>
      <c r="AB35" s="162">
        <f t="shared" si="24"/>
        <v>0</v>
      </c>
      <c r="AC35" s="163">
        <f t="shared" si="25"/>
        <v>0</v>
      </c>
      <c r="AD35" s="164">
        <f t="shared" si="22"/>
        <v>2000</v>
      </c>
      <c r="AE35" s="165">
        <f t="shared" si="23"/>
        <v>71500</v>
      </c>
      <c r="AF35" s="166">
        <f t="shared" si="26"/>
        <v>10</v>
      </c>
    </row>
    <row r="36" spans="1:32" s="31" customFormat="1" x14ac:dyDescent="0.2">
      <c r="A36" s="122"/>
      <c r="B36" s="133" t="s">
        <v>390</v>
      </c>
      <c r="C36" s="128" t="s">
        <v>94</v>
      </c>
      <c r="D36" s="129" t="s">
        <v>32</v>
      </c>
      <c r="E36" s="130" t="s">
        <v>96</v>
      </c>
      <c r="F36" s="169"/>
      <c r="G36" s="130" t="s">
        <v>97</v>
      </c>
      <c r="H36" s="131">
        <v>2000</v>
      </c>
      <c r="I36" s="122"/>
      <c r="J36" s="122"/>
      <c r="K36" s="122"/>
      <c r="L36" s="122"/>
      <c r="M36" s="122"/>
      <c r="N36" s="133" t="s">
        <v>34</v>
      </c>
      <c r="O36" s="134">
        <v>1657500</v>
      </c>
      <c r="P36" s="108" t="s">
        <v>43</v>
      </c>
      <c r="Q36" s="122"/>
      <c r="R36" s="122"/>
      <c r="S36" s="122"/>
      <c r="T36" s="119" t="str">
        <f t="shared" si="8"/>
        <v>2.06.01</v>
      </c>
      <c r="U36" s="112" t="str">
        <f t="shared" si="9"/>
        <v>ALAT KANTOR</v>
      </c>
      <c r="V36" s="112">
        <f t="shared" si="10"/>
        <v>5</v>
      </c>
      <c r="W36" s="123">
        <f t="shared" si="11"/>
        <v>331498</v>
      </c>
      <c r="X36" s="112">
        <f t="shared" si="18"/>
        <v>13</v>
      </c>
      <c r="Y36" s="135">
        <f t="shared" si="19"/>
        <v>1657490</v>
      </c>
      <c r="Z36" s="135">
        <f t="shared" si="20"/>
        <v>0</v>
      </c>
      <c r="AA36" s="135">
        <f t="shared" si="21"/>
        <v>0</v>
      </c>
      <c r="AB36" s="135">
        <f t="shared" si="24"/>
        <v>0</v>
      </c>
      <c r="AC36" s="147">
        <f t="shared" si="25"/>
        <v>0</v>
      </c>
      <c r="AD36" s="136">
        <f t="shared" si="22"/>
        <v>2000</v>
      </c>
      <c r="AE36" s="137">
        <f t="shared" si="23"/>
        <v>1657500</v>
      </c>
      <c r="AF36" s="138">
        <f t="shared" si="26"/>
        <v>10</v>
      </c>
    </row>
    <row r="37" spans="1:32" s="31" customFormat="1" x14ac:dyDescent="0.2">
      <c r="A37" s="122"/>
      <c r="B37" s="133" t="s">
        <v>390</v>
      </c>
      <c r="C37" s="128" t="s">
        <v>118</v>
      </c>
      <c r="D37" s="129" t="s">
        <v>32</v>
      </c>
      <c r="E37" s="130" t="s">
        <v>119</v>
      </c>
      <c r="F37" s="169"/>
      <c r="G37" s="130" t="s">
        <v>106</v>
      </c>
      <c r="H37" s="131">
        <v>2000</v>
      </c>
      <c r="I37" s="122"/>
      <c r="J37" s="122"/>
      <c r="K37" s="122"/>
      <c r="L37" s="122"/>
      <c r="M37" s="122"/>
      <c r="N37" s="133" t="s">
        <v>34</v>
      </c>
      <c r="O37" s="134">
        <v>595000</v>
      </c>
      <c r="P37" s="108" t="s">
        <v>43</v>
      </c>
      <c r="Q37" s="122"/>
      <c r="R37" s="122"/>
      <c r="S37" s="122"/>
      <c r="T37" s="119" t="str">
        <f t="shared" si="8"/>
        <v>2.06.01</v>
      </c>
      <c r="U37" s="112" t="str">
        <f t="shared" si="9"/>
        <v>ALAT KANTOR</v>
      </c>
      <c r="V37" s="112">
        <f t="shared" si="10"/>
        <v>5</v>
      </c>
      <c r="W37" s="123">
        <f t="shared" si="11"/>
        <v>118998</v>
      </c>
      <c r="X37" s="112">
        <f t="shared" si="18"/>
        <v>13</v>
      </c>
      <c r="Y37" s="135">
        <f t="shared" si="19"/>
        <v>594990</v>
      </c>
      <c r="Z37" s="135">
        <f t="shared" si="20"/>
        <v>0</v>
      </c>
      <c r="AA37" s="135">
        <f t="shared" si="21"/>
        <v>0</v>
      </c>
      <c r="AB37" s="135">
        <f t="shared" si="24"/>
        <v>0</v>
      </c>
      <c r="AC37" s="147">
        <f t="shared" si="25"/>
        <v>0</v>
      </c>
      <c r="AD37" s="136">
        <f t="shared" si="22"/>
        <v>2000</v>
      </c>
      <c r="AE37" s="137">
        <f t="shared" si="23"/>
        <v>595000</v>
      </c>
      <c r="AF37" s="138">
        <f t="shared" si="26"/>
        <v>10</v>
      </c>
    </row>
    <row r="38" spans="1:32" s="168" customFormat="1" x14ac:dyDescent="0.2">
      <c r="A38" s="150"/>
      <c r="B38" s="151" t="s">
        <v>390</v>
      </c>
      <c r="C38" s="152" t="s">
        <v>94</v>
      </c>
      <c r="D38" s="153" t="s">
        <v>32</v>
      </c>
      <c r="E38" s="154" t="s">
        <v>96</v>
      </c>
      <c r="F38" s="155"/>
      <c r="G38" s="154" t="s">
        <v>97</v>
      </c>
      <c r="H38" s="156">
        <v>2000</v>
      </c>
      <c r="I38" s="150"/>
      <c r="J38" s="150"/>
      <c r="K38" s="150"/>
      <c r="L38" s="150"/>
      <c r="M38" s="150"/>
      <c r="N38" s="151" t="s">
        <v>34</v>
      </c>
      <c r="O38" s="157">
        <v>340000</v>
      </c>
      <c r="P38" s="158" t="s">
        <v>43</v>
      </c>
      <c r="Q38" s="122"/>
      <c r="R38" s="122"/>
      <c r="S38" s="122"/>
      <c r="T38" s="159" t="str">
        <f t="shared" si="8"/>
        <v>2.06.01</v>
      </c>
      <c r="U38" s="160" t="str">
        <f t="shared" si="9"/>
        <v>ALAT KANTOR</v>
      </c>
      <c r="V38" s="160">
        <f t="shared" si="10"/>
        <v>5</v>
      </c>
      <c r="W38" s="161">
        <f t="shared" si="11"/>
        <v>67998</v>
      </c>
      <c r="X38" s="160">
        <f t="shared" si="18"/>
        <v>13</v>
      </c>
      <c r="Y38" s="162">
        <f t="shared" si="19"/>
        <v>339990</v>
      </c>
      <c r="Z38" s="162">
        <f t="shared" si="20"/>
        <v>0</v>
      </c>
      <c r="AA38" s="162">
        <f t="shared" si="21"/>
        <v>0</v>
      </c>
      <c r="AB38" s="162">
        <f t="shared" si="24"/>
        <v>0</v>
      </c>
      <c r="AC38" s="163">
        <f t="shared" si="25"/>
        <v>0</v>
      </c>
      <c r="AD38" s="164">
        <f t="shared" si="22"/>
        <v>2000</v>
      </c>
      <c r="AE38" s="165">
        <f t="shared" si="23"/>
        <v>340000</v>
      </c>
      <c r="AF38" s="166">
        <f t="shared" si="26"/>
        <v>10</v>
      </c>
    </row>
    <row r="39" spans="1:32" s="31" customFormat="1" x14ac:dyDescent="0.2">
      <c r="A39" s="122"/>
      <c r="B39" s="133" t="s">
        <v>390</v>
      </c>
      <c r="C39" s="128" t="s">
        <v>98</v>
      </c>
      <c r="D39" s="108" t="s">
        <v>32</v>
      </c>
      <c r="E39" s="130" t="s">
        <v>100</v>
      </c>
      <c r="F39" s="169"/>
      <c r="G39" s="130" t="s">
        <v>106</v>
      </c>
      <c r="H39" s="131">
        <v>2000</v>
      </c>
      <c r="I39" s="122"/>
      <c r="J39" s="122"/>
      <c r="K39" s="122"/>
      <c r="L39" s="122"/>
      <c r="M39" s="122"/>
      <c r="N39" s="133" t="s">
        <v>34</v>
      </c>
      <c r="O39" s="134">
        <v>2100000</v>
      </c>
      <c r="P39" s="108"/>
      <c r="Q39" s="122"/>
      <c r="R39" s="122"/>
      <c r="S39" s="122"/>
      <c r="T39" s="119" t="str">
        <f t="shared" si="8"/>
        <v>2.06.01</v>
      </c>
      <c r="U39" s="112" t="str">
        <f t="shared" si="9"/>
        <v>ALAT KANTOR</v>
      </c>
      <c r="V39" s="112">
        <f t="shared" si="10"/>
        <v>5</v>
      </c>
      <c r="W39" s="123">
        <f t="shared" si="11"/>
        <v>419998</v>
      </c>
      <c r="X39" s="112">
        <f t="shared" si="18"/>
        <v>13</v>
      </c>
      <c r="Y39" s="135">
        <f t="shared" si="19"/>
        <v>2099990</v>
      </c>
      <c r="Z39" s="135">
        <f t="shared" si="20"/>
        <v>0</v>
      </c>
      <c r="AA39" s="135">
        <f t="shared" si="21"/>
        <v>0</v>
      </c>
      <c r="AB39" s="135">
        <f t="shared" si="24"/>
        <v>0</v>
      </c>
      <c r="AC39" s="147">
        <f t="shared" si="25"/>
        <v>0</v>
      </c>
      <c r="AD39" s="136">
        <f t="shared" si="22"/>
        <v>2000</v>
      </c>
      <c r="AE39" s="137">
        <f t="shared" si="23"/>
        <v>2100000</v>
      </c>
      <c r="AF39" s="138">
        <f t="shared" si="26"/>
        <v>10</v>
      </c>
    </row>
    <row r="40" spans="1:32" s="31" customFormat="1" x14ac:dyDescent="0.2">
      <c r="A40" s="122"/>
      <c r="B40" s="133" t="s">
        <v>390</v>
      </c>
      <c r="C40" s="128" t="s">
        <v>120</v>
      </c>
      <c r="D40" s="129" t="s">
        <v>32</v>
      </c>
      <c r="E40" s="130" t="s">
        <v>32</v>
      </c>
      <c r="F40" s="169"/>
      <c r="G40" s="130" t="s">
        <v>122</v>
      </c>
      <c r="H40" s="131">
        <v>2000</v>
      </c>
      <c r="I40" s="122"/>
      <c r="J40" s="122"/>
      <c r="K40" s="122"/>
      <c r="L40" s="122"/>
      <c r="M40" s="122"/>
      <c r="N40" s="133" t="s">
        <v>34</v>
      </c>
      <c r="O40" s="134">
        <v>1250000</v>
      </c>
      <c r="P40" s="108"/>
      <c r="Q40" s="122"/>
      <c r="R40" s="122"/>
      <c r="S40" s="122"/>
      <c r="T40" s="119" t="str">
        <f t="shared" si="8"/>
        <v>2.06.01</v>
      </c>
      <c r="U40" s="112" t="str">
        <f t="shared" si="9"/>
        <v>ALAT KANTOR</v>
      </c>
      <c r="V40" s="112">
        <f t="shared" si="10"/>
        <v>5</v>
      </c>
      <c r="W40" s="123">
        <f t="shared" si="11"/>
        <v>249998</v>
      </c>
      <c r="X40" s="112">
        <f t="shared" si="18"/>
        <v>13</v>
      </c>
      <c r="Y40" s="135">
        <f t="shared" si="19"/>
        <v>1249990</v>
      </c>
      <c r="Z40" s="135">
        <f t="shared" si="20"/>
        <v>0</v>
      </c>
      <c r="AA40" s="135">
        <f t="shared" si="21"/>
        <v>0</v>
      </c>
      <c r="AB40" s="135">
        <f t="shared" si="24"/>
        <v>0</v>
      </c>
      <c r="AC40" s="147">
        <f t="shared" si="25"/>
        <v>0</v>
      </c>
      <c r="AD40" s="136">
        <f t="shared" si="22"/>
        <v>2000</v>
      </c>
      <c r="AE40" s="137">
        <f t="shared" si="23"/>
        <v>1250000</v>
      </c>
      <c r="AF40" s="138">
        <f t="shared" si="26"/>
        <v>10</v>
      </c>
    </row>
    <row r="41" spans="1:32" s="168" customFormat="1" x14ac:dyDescent="0.2">
      <c r="A41" s="150"/>
      <c r="B41" s="151" t="s">
        <v>390</v>
      </c>
      <c r="C41" s="152" t="s">
        <v>123</v>
      </c>
      <c r="D41" s="153" t="s">
        <v>32</v>
      </c>
      <c r="E41" s="154" t="s">
        <v>96</v>
      </c>
      <c r="F41" s="155"/>
      <c r="G41" s="154" t="s">
        <v>97</v>
      </c>
      <c r="H41" s="156">
        <v>2000</v>
      </c>
      <c r="I41" s="150"/>
      <c r="J41" s="150"/>
      <c r="K41" s="150"/>
      <c r="L41" s="150"/>
      <c r="M41" s="150"/>
      <c r="N41" s="151" t="s">
        <v>34</v>
      </c>
      <c r="O41" s="157">
        <v>65000</v>
      </c>
      <c r="P41" s="158" t="s">
        <v>43</v>
      </c>
      <c r="Q41" s="122"/>
      <c r="R41" s="122"/>
      <c r="S41" s="122"/>
      <c r="T41" s="159" t="str">
        <f t="shared" si="8"/>
        <v>2.06.01</v>
      </c>
      <c r="U41" s="160" t="str">
        <f t="shared" si="9"/>
        <v>ALAT KANTOR</v>
      </c>
      <c r="V41" s="160">
        <f t="shared" si="10"/>
        <v>5</v>
      </c>
      <c r="W41" s="161">
        <f t="shared" si="11"/>
        <v>12998</v>
      </c>
      <c r="X41" s="160">
        <f t="shared" si="18"/>
        <v>13</v>
      </c>
      <c r="Y41" s="162">
        <f t="shared" si="19"/>
        <v>64990</v>
      </c>
      <c r="Z41" s="162">
        <f t="shared" si="20"/>
        <v>0</v>
      </c>
      <c r="AA41" s="162">
        <f t="shared" si="21"/>
        <v>0</v>
      </c>
      <c r="AB41" s="162">
        <f t="shared" si="24"/>
        <v>0</v>
      </c>
      <c r="AC41" s="163">
        <f t="shared" si="25"/>
        <v>0</v>
      </c>
      <c r="AD41" s="164">
        <f t="shared" si="22"/>
        <v>2000</v>
      </c>
      <c r="AE41" s="165">
        <f t="shared" si="23"/>
        <v>65000</v>
      </c>
      <c r="AF41" s="166">
        <f t="shared" si="26"/>
        <v>10</v>
      </c>
    </row>
    <row r="42" spans="1:32" s="168" customFormat="1" x14ac:dyDescent="0.2">
      <c r="A42" s="150"/>
      <c r="B42" s="151" t="s">
        <v>390</v>
      </c>
      <c r="C42" s="152" t="s">
        <v>90</v>
      </c>
      <c r="D42" s="153" t="s">
        <v>32</v>
      </c>
      <c r="E42" s="154" t="s">
        <v>92</v>
      </c>
      <c r="F42" s="155"/>
      <c r="G42" s="154" t="s">
        <v>93</v>
      </c>
      <c r="H42" s="156">
        <v>2000</v>
      </c>
      <c r="I42" s="150"/>
      <c r="J42" s="150"/>
      <c r="K42" s="150"/>
      <c r="L42" s="150"/>
      <c r="M42" s="150"/>
      <c r="N42" s="151" t="s">
        <v>34</v>
      </c>
      <c r="O42" s="157">
        <v>247500</v>
      </c>
      <c r="P42" s="158"/>
      <c r="Q42" s="122"/>
      <c r="R42" s="122"/>
      <c r="S42" s="122"/>
      <c r="T42" s="159" t="str">
        <f t="shared" si="8"/>
        <v>2.06.01</v>
      </c>
      <c r="U42" s="160" t="str">
        <f t="shared" si="9"/>
        <v>ALAT KANTOR</v>
      </c>
      <c r="V42" s="160">
        <f t="shared" si="10"/>
        <v>5</v>
      </c>
      <c r="W42" s="161">
        <f t="shared" si="11"/>
        <v>49498</v>
      </c>
      <c r="X42" s="160">
        <f t="shared" si="18"/>
        <v>13</v>
      </c>
      <c r="Y42" s="162">
        <f t="shared" si="19"/>
        <v>247490</v>
      </c>
      <c r="Z42" s="162">
        <f t="shared" si="20"/>
        <v>0</v>
      </c>
      <c r="AA42" s="162">
        <f t="shared" si="21"/>
        <v>0</v>
      </c>
      <c r="AB42" s="162">
        <f t="shared" si="24"/>
        <v>0</v>
      </c>
      <c r="AC42" s="163">
        <f t="shared" si="25"/>
        <v>0</v>
      </c>
      <c r="AD42" s="164">
        <f t="shared" si="22"/>
        <v>2000</v>
      </c>
      <c r="AE42" s="165">
        <f t="shared" si="23"/>
        <v>247500</v>
      </c>
      <c r="AF42" s="166">
        <f t="shared" si="26"/>
        <v>10</v>
      </c>
    </row>
    <row r="43" spans="1:32" s="31" customFormat="1" x14ac:dyDescent="0.2">
      <c r="A43" s="122"/>
      <c r="B43" s="133" t="s">
        <v>390</v>
      </c>
      <c r="C43" s="128" t="s">
        <v>126</v>
      </c>
      <c r="D43" s="129" t="s">
        <v>32</v>
      </c>
      <c r="E43" s="130" t="s">
        <v>96</v>
      </c>
      <c r="F43" s="169"/>
      <c r="G43" s="130" t="s">
        <v>128</v>
      </c>
      <c r="H43" s="131">
        <v>2000</v>
      </c>
      <c r="I43" s="122"/>
      <c r="J43" s="122"/>
      <c r="K43" s="122"/>
      <c r="L43" s="122"/>
      <c r="M43" s="122"/>
      <c r="N43" s="133" t="s">
        <v>34</v>
      </c>
      <c r="O43" s="134">
        <v>770000</v>
      </c>
      <c r="P43" s="108"/>
      <c r="Q43" s="122"/>
      <c r="R43" s="122"/>
      <c r="S43" s="122"/>
      <c r="T43" s="119" t="str">
        <f t="shared" si="8"/>
        <v>2.06.01</v>
      </c>
      <c r="U43" s="112" t="str">
        <f t="shared" si="9"/>
        <v>ALAT KANTOR</v>
      </c>
      <c r="V43" s="112">
        <f t="shared" si="10"/>
        <v>5</v>
      </c>
      <c r="W43" s="123">
        <f t="shared" si="11"/>
        <v>153998</v>
      </c>
      <c r="X43" s="112">
        <f t="shared" si="18"/>
        <v>13</v>
      </c>
      <c r="Y43" s="135">
        <f t="shared" si="19"/>
        <v>769990</v>
      </c>
      <c r="Z43" s="135">
        <f t="shared" si="20"/>
        <v>0</v>
      </c>
      <c r="AA43" s="135">
        <f t="shared" si="21"/>
        <v>0</v>
      </c>
      <c r="AB43" s="135">
        <f t="shared" si="24"/>
        <v>0</v>
      </c>
      <c r="AC43" s="147">
        <f t="shared" si="25"/>
        <v>0</v>
      </c>
      <c r="AD43" s="136">
        <f t="shared" si="22"/>
        <v>2000</v>
      </c>
      <c r="AE43" s="137">
        <f t="shared" si="23"/>
        <v>770000</v>
      </c>
      <c r="AF43" s="138">
        <f t="shared" si="26"/>
        <v>10</v>
      </c>
    </row>
    <row r="44" spans="1:32" s="31" customFormat="1" x14ac:dyDescent="0.2">
      <c r="A44" s="122"/>
      <c r="B44" s="133" t="s">
        <v>390</v>
      </c>
      <c r="C44" s="128" t="s">
        <v>98</v>
      </c>
      <c r="D44" s="129" t="s">
        <v>32</v>
      </c>
      <c r="E44" s="130" t="s">
        <v>100</v>
      </c>
      <c r="F44" s="169"/>
      <c r="G44" s="130" t="s">
        <v>106</v>
      </c>
      <c r="H44" s="131">
        <v>2000</v>
      </c>
      <c r="I44" s="122"/>
      <c r="J44" s="122"/>
      <c r="K44" s="122"/>
      <c r="L44" s="122"/>
      <c r="M44" s="122"/>
      <c r="N44" s="133" t="s">
        <v>34</v>
      </c>
      <c r="O44" s="134">
        <v>1050000</v>
      </c>
      <c r="P44" s="108"/>
      <c r="Q44" s="122"/>
      <c r="R44" s="122"/>
      <c r="S44" s="122"/>
      <c r="T44" s="119" t="str">
        <f t="shared" si="8"/>
        <v>2.06.01</v>
      </c>
      <c r="U44" s="112" t="str">
        <f t="shared" si="9"/>
        <v>ALAT KANTOR</v>
      </c>
      <c r="V44" s="112">
        <f t="shared" si="10"/>
        <v>5</v>
      </c>
      <c r="W44" s="123">
        <f t="shared" si="11"/>
        <v>209998</v>
      </c>
      <c r="X44" s="112">
        <f t="shared" si="18"/>
        <v>13</v>
      </c>
      <c r="Y44" s="135">
        <f t="shared" si="19"/>
        <v>1049990</v>
      </c>
      <c r="Z44" s="135">
        <f t="shared" si="20"/>
        <v>0</v>
      </c>
      <c r="AA44" s="135">
        <f t="shared" si="21"/>
        <v>0</v>
      </c>
      <c r="AB44" s="135">
        <f t="shared" si="24"/>
        <v>0</v>
      </c>
      <c r="AC44" s="147">
        <f t="shared" si="25"/>
        <v>0</v>
      </c>
      <c r="AD44" s="136">
        <f t="shared" si="22"/>
        <v>2000</v>
      </c>
      <c r="AE44" s="137">
        <f t="shared" si="23"/>
        <v>1050000</v>
      </c>
      <c r="AF44" s="138">
        <f t="shared" si="26"/>
        <v>10</v>
      </c>
    </row>
    <row r="45" spans="1:32" s="31" customFormat="1" x14ac:dyDescent="0.2">
      <c r="A45" s="122"/>
      <c r="B45" s="133" t="s">
        <v>390</v>
      </c>
      <c r="C45" s="128" t="s">
        <v>130</v>
      </c>
      <c r="D45" s="129" t="s">
        <v>32</v>
      </c>
      <c r="E45" s="130" t="s">
        <v>115</v>
      </c>
      <c r="F45" s="169"/>
      <c r="G45" s="130" t="s">
        <v>106</v>
      </c>
      <c r="H45" s="131">
        <v>2000</v>
      </c>
      <c r="I45" s="122"/>
      <c r="J45" s="122"/>
      <c r="K45" s="122"/>
      <c r="L45" s="122"/>
      <c r="M45" s="122"/>
      <c r="N45" s="133" t="s">
        <v>34</v>
      </c>
      <c r="O45" s="134">
        <v>1430000</v>
      </c>
      <c r="P45" s="108"/>
      <c r="Q45" s="122"/>
      <c r="R45" s="122"/>
      <c r="S45" s="122"/>
      <c r="T45" s="119" t="str">
        <f t="shared" si="8"/>
        <v>2.06.01</v>
      </c>
      <c r="U45" s="112" t="str">
        <f t="shared" si="9"/>
        <v>ALAT KANTOR</v>
      </c>
      <c r="V45" s="112">
        <f t="shared" si="10"/>
        <v>5</v>
      </c>
      <c r="W45" s="123">
        <f t="shared" si="11"/>
        <v>285998</v>
      </c>
      <c r="X45" s="112">
        <f t="shared" si="18"/>
        <v>13</v>
      </c>
      <c r="Y45" s="135">
        <f t="shared" si="19"/>
        <v>1429990</v>
      </c>
      <c r="Z45" s="135">
        <f t="shared" si="20"/>
        <v>0</v>
      </c>
      <c r="AA45" s="135">
        <f t="shared" si="21"/>
        <v>0</v>
      </c>
      <c r="AB45" s="135">
        <f t="shared" si="24"/>
        <v>0</v>
      </c>
      <c r="AC45" s="147">
        <f t="shared" si="25"/>
        <v>0</v>
      </c>
      <c r="AD45" s="136">
        <f t="shared" si="22"/>
        <v>2000</v>
      </c>
      <c r="AE45" s="137">
        <f t="shared" si="23"/>
        <v>1430000</v>
      </c>
      <c r="AF45" s="138">
        <f t="shared" si="26"/>
        <v>10</v>
      </c>
    </row>
    <row r="46" spans="1:32" s="168" customFormat="1" x14ac:dyDescent="0.2">
      <c r="A46" s="150"/>
      <c r="B46" s="151" t="s">
        <v>390</v>
      </c>
      <c r="C46" s="152" t="s">
        <v>94</v>
      </c>
      <c r="D46" s="153" t="s">
        <v>32</v>
      </c>
      <c r="E46" s="154" t="s">
        <v>96</v>
      </c>
      <c r="F46" s="155"/>
      <c r="G46" s="154" t="s">
        <v>97</v>
      </c>
      <c r="H46" s="156">
        <v>2000</v>
      </c>
      <c r="I46" s="150"/>
      <c r="J46" s="150"/>
      <c r="K46" s="150"/>
      <c r="L46" s="150"/>
      <c r="M46" s="150"/>
      <c r="N46" s="151" t="s">
        <v>34</v>
      </c>
      <c r="O46" s="157">
        <v>425000</v>
      </c>
      <c r="P46" s="158" t="s">
        <v>147</v>
      </c>
      <c r="Q46" s="122"/>
      <c r="R46" s="122"/>
      <c r="S46" s="122"/>
      <c r="T46" s="159" t="str">
        <f t="shared" si="8"/>
        <v>2.06.01</v>
      </c>
      <c r="U46" s="160" t="str">
        <f t="shared" si="9"/>
        <v>ALAT KANTOR</v>
      </c>
      <c r="V46" s="160">
        <f t="shared" si="10"/>
        <v>5</v>
      </c>
      <c r="W46" s="161">
        <f t="shared" si="11"/>
        <v>84998</v>
      </c>
      <c r="X46" s="160">
        <f t="shared" si="18"/>
        <v>13</v>
      </c>
      <c r="Y46" s="162">
        <f t="shared" si="19"/>
        <v>424990</v>
      </c>
      <c r="Z46" s="162">
        <f t="shared" si="20"/>
        <v>0</v>
      </c>
      <c r="AA46" s="162">
        <f t="shared" si="21"/>
        <v>0</v>
      </c>
      <c r="AB46" s="162">
        <f t="shared" si="24"/>
        <v>0</v>
      </c>
      <c r="AC46" s="163">
        <f t="shared" si="25"/>
        <v>0</v>
      </c>
      <c r="AD46" s="164">
        <f t="shared" si="22"/>
        <v>2000</v>
      </c>
      <c r="AE46" s="165">
        <f t="shared" si="23"/>
        <v>425000</v>
      </c>
      <c r="AF46" s="166">
        <f t="shared" si="26"/>
        <v>10</v>
      </c>
    </row>
    <row r="47" spans="1:32" s="168" customFormat="1" x14ac:dyDescent="0.2">
      <c r="A47" s="150"/>
      <c r="B47" s="151" t="s">
        <v>390</v>
      </c>
      <c r="C47" s="152" t="s">
        <v>132</v>
      </c>
      <c r="D47" s="153" t="s">
        <v>32</v>
      </c>
      <c r="E47" s="154" t="s">
        <v>96</v>
      </c>
      <c r="F47" s="155"/>
      <c r="G47" s="154" t="s">
        <v>125</v>
      </c>
      <c r="H47" s="156">
        <v>2000</v>
      </c>
      <c r="I47" s="150"/>
      <c r="J47" s="150"/>
      <c r="K47" s="150"/>
      <c r="L47" s="150"/>
      <c r="M47" s="150"/>
      <c r="N47" s="151" t="s">
        <v>34</v>
      </c>
      <c r="O47" s="157">
        <v>140000</v>
      </c>
      <c r="P47" s="158"/>
      <c r="Q47" s="122"/>
      <c r="R47" s="122"/>
      <c r="S47" s="122"/>
      <c r="T47" s="159" t="str">
        <f t="shared" si="8"/>
        <v>2.06.01</v>
      </c>
      <c r="U47" s="160" t="str">
        <f t="shared" si="9"/>
        <v>ALAT KANTOR</v>
      </c>
      <c r="V47" s="160">
        <f t="shared" si="10"/>
        <v>5</v>
      </c>
      <c r="W47" s="161">
        <f t="shared" si="11"/>
        <v>27998</v>
      </c>
      <c r="X47" s="160">
        <f t="shared" si="18"/>
        <v>13</v>
      </c>
      <c r="Y47" s="162">
        <f t="shared" si="19"/>
        <v>139990</v>
      </c>
      <c r="Z47" s="162">
        <f t="shared" si="20"/>
        <v>0</v>
      </c>
      <c r="AA47" s="162">
        <f t="shared" si="21"/>
        <v>0</v>
      </c>
      <c r="AB47" s="162">
        <f t="shared" si="24"/>
        <v>0</v>
      </c>
      <c r="AC47" s="163">
        <f t="shared" si="25"/>
        <v>0</v>
      </c>
      <c r="AD47" s="164">
        <f t="shared" si="22"/>
        <v>2000</v>
      </c>
      <c r="AE47" s="165">
        <f t="shared" si="23"/>
        <v>140000</v>
      </c>
      <c r="AF47" s="166">
        <f t="shared" si="26"/>
        <v>10</v>
      </c>
    </row>
    <row r="48" spans="1:32" s="168" customFormat="1" x14ac:dyDescent="0.2">
      <c r="A48" s="150"/>
      <c r="B48" s="151" t="s">
        <v>390</v>
      </c>
      <c r="C48" s="152" t="s">
        <v>90</v>
      </c>
      <c r="D48" s="153" t="s">
        <v>32</v>
      </c>
      <c r="E48" s="154" t="s">
        <v>92</v>
      </c>
      <c r="F48" s="155"/>
      <c r="G48" s="154" t="s">
        <v>93</v>
      </c>
      <c r="H48" s="156">
        <v>2000</v>
      </c>
      <c r="I48" s="150"/>
      <c r="J48" s="150"/>
      <c r="K48" s="150"/>
      <c r="L48" s="150"/>
      <c r="M48" s="150"/>
      <c r="N48" s="151" t="s">
        <v>34</v>
      </c>
      <c r="O48" s="157">
        <v>180000</v>
      </c>
      <c r="P48" s="158"/>
      <c r="Q48" s="122"/>
      <c r="R48" s="122"/>
      <c r="S48" s="122"/>
      <c r="T48" s="159" t="str">
        <f t="shared" si="8"/>
        <v>2.06.01</v>
      </c>
      <c r="U48" s="160" t="str">
        <f t="shared" si="9"/>
        <v>ALAT KANTOR</v>
      </c>
      <c r="V48" s="160">
        <f t="shared" si="10"/>
        <v>5</v>
      </c>
      <c r="W48" s="161">
        <f t="shared" si="11"/>
        <v>35998</v>
      </c>
      <c r="X48" s="160">
        <f t="shared" si="18"/>
        <v>13</v>
      </c>
      <c r="Y48" s="162">
        <f t="shared" si="19"/>
        <v>179990</v>
      </c>
      <c r="Z48" s="162">
        <f t="shared" si="20"/>
        <v>0</v>
      </c>
      <c r="AA48" s="162">
        <f t="shared" si="21"/>
        <v>0</v>
      </c>
      <c r="AB48" s="162">
        <f t="shared" si="24"/>
        <v>0</v>
      </c>
      <c r="AC48" s="163">
        <f t="shared" si="25"/>
        <v>0</v>
      </c>
      <c r="AD48" s="164">
        <f t="shared" si="22"/>
        <v>2000</v>
      </c>
      <c r="AE48" s="165">
        <f t="shared" si="23"/>
        <v>180000</v>
      </c>
      <c r="AF48" s="166">
        <f t="shared" si="26"/>
        <v>10</v>
      </c>
    </row>
    <row r="49" spans="1:32" s="31" customFormat="1" x14ac:dyDescent="0.2">
      <c r="A49" s="171"/>
      <c r="B49" s="133" t="s">
        <v>390</v>
      </c>
      <c r="C49" s="172" t="s">
        <v>98</v>
      </c>
      <c r="D49" s="173" t="s">
        <v>32</v>
      </c>
      <c r="E49" s="174" t="s">
        <v>96</v>
      </c>
      <c r="F49" s="175"/>
      <c r="G49" s="174" t="s">
        <v>106</v>
      </c>
      <c r="H49" s="176">
        <v>2000</v>
      </c>
      <c r="I49" s="171"/>
      <c r="J49" s="171"/>
      <c r="K49" s="171"/>
      <c r="L49" s="171"/>
      <c r="M49" s="171"/>
      <c r="N49" s="177" t="s">
        <v>34</v>
      </c>
      <c r="O49" s="178">
        <v>595000</v>
      </c>
      <c r="P49" s="179"/>
      <c r="Q49" s="122"/>
      <c r="R49" s="122"/>
      <c r="S49" s="122"/>
      <c r="T49" s="119" t="str">
        <f t="shared" si="8"/>
        <v>2.06.01</v>
      </c>
      <c r="U49" s="112" t="str">
        <f t="shared" si="9"/>
        <v>ALAT KANTOR</v>
      </c>
      <c r="V49" s="112">
        <f t="shared" si="10"/>
        <v>5</v>
      </c>
      <c r="W49" s="123">
        <f t="shared" si="11"/>
        <v>118998</v>
      </c>
      <c r="X49" s="112">
        <f t="shared" si="18"/>
        <v>13</v>
      </c>
      <c r="Y49" s="135">
        <f t="shared" si="19"/>
        <v>594990</v>
      </c>
      <c r="Z49" s="135">
        <f t="shared" si="20"/>
        <v>0</v>
      </c>
      <c r="AA49" s="135">
        <f t="shared" si="21"/>
        <v>0</v>
      </c>
      <c r="AB49" s="135">
        <f t="shared" si="24"/>
        <v>0</v>
      </c>
      <c r="AC49" s="147">
        <f t="shared" si="25"/>
        <v>0</v>
      </c>
      <c r="AD49" s="136">
        <f t="shared" si="22"/>
        <v>2000</v>
      </c>
      <c r="AE49" s="137">
        <f t="shared" si="23"/>
        <v>595000</v>
      </c>
      <c r="AF49" s="138">
        <f t="shared" si="26"/>
        <v>10</v>
      </c>
    </row>
    <row r="50" spans="1:32" s="31" customFormat="1" x14ac:dyDescent="0.2">
      <c r="A50" s="122"/>
      <c r="B50" s="133" t="s">
        <v>390</v>
      </c>
      <c r="C50" s="128" t="s">
        <v>130</v>
      </c>
      <c r="D50" s="129" t="s">
        <v>32</v>
      </c>
      <c r="E50" s="130" t="s">
        <v>133</v>
      </c>
      <c r="F50" s="169"/>
      <c r="G50" s="130" t="s">
        <v>106</v>
      </c>
      <c r="H50" s="131">
        <v>2000</v>
      </c>
      <c r="I50" s="122"/>
      <c r="J50" s="122"/>
      <c r="K50" s="122"/>
      <c r="L50" s="122"/>
      <c r="M50" s="122"/>
      <c r="N50" s="133" t="s">
        <v>34</v>
      </c>
      <c r="O50" s="134">
        <v>650000</v>
      </c>
      <c r="P50" s="108" t="s">
        <v>43</v>
      </c>
      <c r="Q50" s="122"/>
      <c r="R50" s="122"/>
      <c r="S50" s="122"/>
      <c r="T50" s="119" t="str">
        <f t="shared" si="8"/>
        <v>2.06.01</v>
      </c>
      <c r="U50" s="112" t="str">
        <f t="shared" si="9"/>
        <v>ALAT KANTOR</v>
      </c>
      <c r="V50" s="112">
        <f t="shared" si="10"/>
        <v>5</v>
      </c>
      <c r="W50" s="123">
        <f t="shared" si="11"/>
        <v>129998</v>
      </c>
      <c r="X50" s="112">
        <f t="shared" si="18"/>
        <v>13</v>
      </c>
      <c r="Y50" s="135">
        <f t="shared" si="19"/>
        <v>649990</v>
      </c>
      <c r="Z50" s="135">
        <f t="shared" si="20"/>
        <v>0</v>
      </c>
      <c r="AA50" s="135">
        <f t="shared" si="21"/>
        <v>0</v>
      </c>
      <c r="AB50" s="135">
        <f t="shared" si="24"/>
        <v>0</v>
      </c>
      <c r="AC50" s="147">
        <f t="shared" si="25"/>
        <v>0</v>
      </c>
      <c r="AD50" s="136">
        <f t="shared" si="22"/>
        <v>2000</v>
      </c>
      <c r="AE50" s="137">
        <f t="shared" si="23"/>
        <v>650000</v>
      </c>
      <c r="AF50" s="138">
        <f t="shared" si="26"/>
        <v>10</v>
      </c>
    </row>
    <row r="51" spans="1:32" s="168" customFormat="1" x14ac:dyDescent="0.2">
      <c r="A51" s="150"/>
      <c r="B51" s="151" t="s">
        <v>390</v>
      </c>
      <c r="C51" s="152" t="s">
        <v>134</v>
      </c>
      <c r="D51" s="153" t="s">
        <v>32</v>
      </c>
      <c r="E51" s="154" t="s">
        <v>96</v>
      </c>
      <c r="F51" s="155"/>
      <c r="G51" s="154" t="s">
        <v>97</v>
      </c>
      <c r="H51" s="156">
        <v>2000</v>
      </c>
      <c r="I51" s="150"/>
      <c r="J51" s="150"/>
      <c r="K51" s="150"/>
      <c r="L51" s="150"/>
      <c r="M51" s="150"/>
      <c r="N51" s="151" t="s">
        <v>34</v>
      </c>
      <c r="O51" s="157">
        <v>450000</v>
      </c>
      <c r="P51" s="158" t="s">
        <v>43</v>
      </c>
      <c r="Q51" s="122"/>
      <c r="R51" s="122"/>
      <c r="S51" s="122"/>
      <c r="T51" s="159" t="str">
        <f t="shared" si="8"/>
        <v>2.06.01</v>
      </c>
      <c r="U51" s="160" t="str">
        <f t="shared" si="9"/>
        <v>ALAT KANTOR</v>
      </c>
      <c r="V51" s="160">
        <f t="shared" si="10"/>
        <v>5</v>
      </c>
      <c r="W51" s="161">
        <f t="shared" si="11"/>
        <v>89998</v>
      </c>
      <c r="X51" s="160">
        <f t="shared" si="18"/>
        <v>13</v>
      </c>
      <c r="Y51" s="162">
        <f t="shared" si="19"/>
        <v>449990</v>
      </c>
      <c r="Z51" s="162">
        <f t="shared" si="20"/>
        <v>0</v>
      </c>
      <c r="AA51" s="162">
        <f t="shared" si="21"/>
        <v>0</v>
      </c>
      <c r="AB51" s="162">
        <f t="shared" si="24"/>
        <v>0</v>
      </c>
      <c r="AC51" s="163">
        <f t="shared" si="25"/>
        <v>0</v>
      </c>
      <c r="AD51" s="164">
        <f t="shared" si="22"/>
        <v>2000</v>
      </c>
      <c r="AE51" s="165">
        <f t="shared" si="23"/>
        <v>450000</v>
      </c>
      <c r="AF51" s="166">
        <f t="shared" si="26"/>
        <v>10</v>
      </c>
    </row>
    <row r="52" spans="1:32" s="31" customFormat="1" x14ac:dyDescent="0.2">
      <c r="A52" s="122"/>
      <c r="B52" s="133" t="s">
        <v>390</v>
      </c>
      <c r="C52" s="128" t="s">
        <v>90</v>
      </c>
      <c r="D52" s="129" t="s">
        <v>32</v>
      </c>
      <c r="E52" s="130" t="s">
        <v>92</v>
      </c>
      <c r="F52" s="169"/>
      <c r="G52" s="130" t="s">
        <v>93</v>
      </c>
      <c r="H52" s="131">
        <v>2000</v>
      </c>
      <c r="I52" s="122"/>
      <c r="J52" s="122"/>
      <c r="K52" s="122"/>
      <c r="L52" s="122"/>
      <c r="M52" s="122"/>
      <c r="N52" s="133" t="s">
        <v>34</v>
      </c>
      <c r="O52" s="134">
        <v>1350000</v>
      </c>
      <c r="P52" s="108" t="s">
        <v>43</v>
      </c>
      <c r="Q52" s="122"/>
      <c r="R52" s="122"/>
      <c r="S52" s="122"/>
      <c r="T52" s="119" t="str">
        <f t="shared" si="8"/>
        <v>2.06.01</v>
      </c>
      <c r="U52" s="112" t="str">
        <f t="shared" si="9"/>
        <v>ALAT KANTOR</v>
      </c>
      <c r="V52" s="112">
        <f t="shared" si="10"/>
        <v>5</v>
      </c>
      <c r="W52" s="123">
        <f t="shared" si="11"/>
        <v>269998</v>
      </c>
      <c r="X52" s="112">
        <f t="shared" si="18"/>
        <v>13</v>
      </c>
      <c r="Y52" s="135">
        <f t="shared" si="19"/>
        <v>1349990</v>
      </c>
      <c r="Z52" s="135">
        <f t="shared" si="20"/>
        <v>0</v>
      </c>
      <c r="AA52" s="135">
        <f t="shared" si="21"/>
        <v>0</v>
      </c>
      <c r="AB52" s="135">
        <f t="shared" si="24"/>
        <v>0</v>
      </c>
      <c r="AC52" s="147">
        <f t="shared" si="25"/>
        <v>0</v>
      </c>
      <c r="AD52" s="136">
        <f t="shared" si="22"/>
        <v>2000</v>
      </c>
      <c r="AE52" s="137">
        <f t="shared" si="23"/>
        <v>1350000</v>
      </c>
      <c r="AF52" s="138">
        <f t="shared" si="26"/>
        <v>10</v>
      </c>
    </row>
    <row r="53" spans="1:32" s="168" customFormat="1" x14ac:dyDescent="0.2">
      <c r="A53" s="150"/>
      <c r="B53" s="151" t="s">
        <v>390</v>
      </c>
      <c r="C53" s="152" t="s">
        <v>86</v>
      </c>
      <c r="D53" s="153" t="s">
        <v>32</v>
      </c>
      <c r="E53" s="154" t="s">
        <v>96</v>
      </c>
      <c r="F53" s="155"/>
      <c r="G53" s="154" t="s">
        <v>138</v>
      </c>
      <c r="H53" s="156">
        <v>2000</v>
      </c>
      <c r="I53" s="150"/>
      <c r="J53" s="150"/>
      <c r="K53" s="150"/>
      <c r="L53" s="150"/>
      <c r="M53" s="150"/>
      <c r="N53" s="151" t="s">
        <v>34</v>
      </c>
      <c r="O53" s="157">
        <v>320000</v>
      </c>
      <c r="P53" s="158" t="s">
        <v>43</v>
      </c>
      <c r="Q53" s="122"/>
      <c r="R53" s="122"/>
      <c r="S53" s="122"/>
      <c r="T53" s="159" t="str">
        <f t="shared" si="8"/>
        <v>2.06.01</v>
      </c>
      <c r="U53" s="160" t="str">
        <f t="shared" si="9"/>
        <v>ALAT KANTOR</v>
      </c>
      <c r="V53" s="160">
        <f t="shared" si="10"/>
        <v>5</v>
      </c>
      <c r="W53" s="161">
        <f t="shared" si="11"/>
        <v>63998</v>
      </c>
      <c r="X53" s="160">
        <f t="shared" si="18"/>
        <v>13</v>
      </c>
      <c r="Y53" s="162">
        <f t="shared" si="19"/>
        <v>319990</v>
      </c>
      <c r="Z53" s="162">
        <f t="shared" si="20"/>
        <v>0</v>
      </c>
      <c r="AA53" s="162">
        <f t="shared" si="21"/>
        <v>0</v>
      </c>
      <c r="AB53" s="162">
        <f t="shared" si="24"/>
        <v>0</v>
      </c>
      <c r="AC53" s="163">
        <f>IF(O53-10=Y53+Z53+AB53,0,W53)</f>
        <v>0</v>
      </c>
      <c r="AD53" s="164">
        <f t="shared" si="22"/>
        <v>2000</v>
      </c>
      <c r="AE53" s="165">
        <f t="shared" si="23"/>
        <v>320000</v>
      </c>
      <c r="AF53" s="166">
        <f t="shared" si="26"/>
        <v>10</v>
      </c>
    </row>
    <row r="54" spans="1:32" s="31" customFormat="1" x14ac:dyDescent="0.2">
      <c r="A54" s="122"/>
      <c r="B54" s="133" t="s">
        <v>390</v>
      </c>
      <c r="C54" s="128" t="s">
        <v>142</v>
      </c>
      <c r="D54" s="129" t="s">
        <v>32</v>
      </c>
      <c r="E54" s="130" t="s">
        <v>144</v>
      </c>
      <c r="F54" s="169"/>
      <c r="G54" s="130" t="s">
        <v>106</v>
      </c>
      <c r="H54" s="131">
        <v>2000</v>
      </c>
      <c r="I54" s="122"/>
      <c r="J54" s="122"/>
      <c r="K54" s="122"/>
      <c r="L54" s="122"/>
      <c r="M54" s="122"/>
      <c r="N54" s="133" t="s">
        <v>34</v>
      </c>
      <c r="O54" s="134">
        <v>1050000</v>
      </c>
      <c r="P54" s="108" t="s">
        <v>43</v>
      </c>
      <c r="Q54" s="122"/>
      <c r="R54" s="122"/>
      <c r="S54" s="122"/>
      <c r="T54" s="119" t="str">
        <f t="shared" si="8"/>
        <v>2.06.01</v>
      </c>
      <c r="U54" s="112" t="str">
        <f t="shared" si="9"/>
        <v>ALAT KANTOR</v>
      </c>
      <c r="V54" s="112">
        <f t="shared" si="10"/>
        <v>5</v>
      </c>
      <c r="W54" s="123">
        <f t="shared" si="11"/>
        <v>209998</v>
      </c>
      <c r="X54" s="112">
        <f t="shared" si="18"/>
        <v>13</v>
      </c>
      <c r="Y54" s="135">
        <f t="shared" si="19"/>
        <v>1049990</v>
      </c>
      <c r="Z54" s="135">
        <f t="shared" si="20"/>
        <v>0</v>
      </c>
      <c r="AA54" s="135">
        <f t="shared" si="21"/>
        <v>0</v>
      </c>
      <c r="AB54" s="135">
        <f t="shared" si="24"/>
        <v>0</v>
      </c>
      <c r="AC54" s="147">
        <f t="shared" si="25"/>
        <v>0</v>
      </c>
      <c r="AD54" s="136">
        <f t="shared" si="22"/>
        <v>2000</v>
      </c>
      <c r="AE54" s="137">
        <f t="shared" si="23"/>
        <v>1050000</v>
      </c>
      <c r="AF54" s="138">
        <f t="shared" si="26"/>
        <v>10</v>
      </c>
    </row>
    <row r="55" spans="1:32" s="31" customFormat="1" x14ac:dyDescent="0.2">
      <c r="A55" s="122"/>
      <c r="B55" s="133" t="s">
        <v>390</v>
      </c>
      <c r="C55" s="128" t="s">
        <v>145</v>
      </c>
      <c r="D55" s="129" t="s">
        <v>32</v>
      </c>
      <c r="E55" s="130" t="s">
        <v>96</v>
      </c>
      <c r="F55" s="169"/>
      <c r="G55" s="130" t="s">
        <v>97</v>
      </c>
      <c r="H55" s="131">
        <v>2000</v>
      </c>
      <c r="I55" s="122"/>
      <c r="J55" s="122"/>
      <c r="K55" s="122"/>
      <c r="L55" s="122"/>
      <c r="M55" s="122"/>
      <c r="N55" s="133" t="s">
        <v>34</v>
      </c>
      <c r="O55" s="134">
        <v>750000</v>
      </c>
      <c r="P55" s="108" t="s">
        <v>147</v>
      </c>
      <c r="Q55" s="122"/>
      <c r="R55" s="122"/>
      <c r="S55" s="122"/>
      <c r="T55" s="119" t="str">
        <f t="shared" si="8"/>
        <v>2.06.01</v>
      </c>
      <c r="U55" s="112" t="str">
        <f t="shared" si="9"/>
        <v>ALAT KANTOR</v>
      </c>
      <c r="V55" s="112">
        <f t="shared" si="10"/>
        <v>5</v>
      </c>
      <c r="W55" s="123">
        <f t="shared" si="11"/>
        <v>149998</v>
      </c>
      <c r="X55" s="112">
        <f t="shared" si="18"/>
        <v>13</v>
      </c>
      <c r="Y55" s="135">
        <f t="shared" si="19"/>
        <v>749990</v>
      </c>
      <c r="Z55" s="135">
        <f t="shared" si="20"/>
        <v>0</v>
      </c>
      <c r="AA55" s="135">
        <f t="shared" si="21"/>
        <v>0</v>
      </c>
      <c r="AB55" s="135">
        <f t="shared" si="24"/>
        <v>0</v>
      </c>
      <c r="AC55" s="147">
        <f t="shared" si="25"/>
        <v>0</v>
      </c>
      <c r="AD55" s="136">
        <f t="shared" si="22"/>
        <v>2000</v>
      </c>
      <c r="AE55" s="137">
        <f t="shared" si="23"/>
        <v>750000</v>
      </c>
      <c r="AF55" s="138">
        <f t="shared" si="26"/>
        <v>10</v>
      </c>
    </row>
    <row r="56" spans="1:32" s="168" customFormat="1" x14ac:dyDescent="0.2">
      <c r="A56" s="150"/>
      <c r="B56" s="151" t="s">
        <v>390</v>
      </c>
      <c r="C56" s="152" t="s">
        <v>148</v>
      </c>
      <c r="D56" s="153" t="s">
        <v>32</v>
      </c>
      <c r="E56" s="154" t="s">
        <v>150</v>
      </c>
      <c r="F56" s="155"/>
      <c r="G56" s="154" t="s">
        <v>151</v>
      </c>
      <c r="H56" s="156">
        <v>2000</v>
      </c>
      <c r="I56" s="150"/>
      <c r="J56" s="150"/>
      <c r="K56" s="150"/>
      <c r="L56" s="150"/>
      <c r="M56" s="150"/>
      <c r="N56" s="151" t="s">
        <v>34</v>
      </c>
      <c r="O56" s="157">
        <v>262500</v>
      </c>
      <c r="P56" s="158" t="s">
        <v>147</v>
      </c>
      <c r="Q56" s="122"/>
      <c r="R56" s="122"/>
      <c r="S56" s="122"/>
      <c r="T56" s="159" t="str">
        <f t="shared" si="8"/>
        <v>2.06.01</v>
      </c>
      <c r="U56" s="160" t="str">
        <f t="shared" si="9"/>
        <v>ALAT KANTOR</v>
      </c>
      <c r="V56" s="160">
        <f t="shared" si="10"/>
        <v>5</v>
      </c>
      <c r="W56" s="161">
        <f t="shared" si="11"/>
        <v>52498</v>
      </c>
      <c r="X56" s="160">
        <f t="shared" si="18"/>
        <v>13</v>
      </c>
      <c r="Y56" s="162">
        <f t="shared" si="19"/>
        <v>262490</v>
      </c>
      <c r="Z56" s="162">
        <f t="shared" si="20"/>
        <v>0</v>
      </c>
      <c r="AA56" s="162">
        <f t="shared" si="21"/>
        <v>0</v>
      </c>
      <c r="AB56" s="162">
        <f t="shared" si="24"/>
        <v>0</v>
      </c>
      <c r="AC56" s="163">
        <f t="shared" si="25"/>
        <v>0</v>
      </c>
      <c r="AD56" s="164">
        <f t="shared" si="22"/>
        <v>2000</v>
      </c>
      <c r="AE56" s="165">
        <f t="shared" si="23"/>
        <v>262500</v>
      </c>
      <c r="AF56" s="166">
        <f t="shared" si="26"/>
        <v>10</v>
      </c>
    </row>
    <row r="57" spans="1:32" s="168" customFormat="1" x14ac:dyDescent="0.2">
      <c r="A57" s="150"/>
      <c r="B57" s="151" t="s">
        <v>390</v>
      </c>
      <c r="C57" s="152" t="s">
        <v>102</v>
      </c>
      <c r="D57" s="153" t="s">
        <v>32</v>
      </c>
      <c r="E57" s="154" t="s">
        <v>152</v>
      </c>
      <c r="F57" s="155"/>
      <c r="G57" s="154" t="s">
        <v>101</v>
      </c>
      <c r="H57" s="156">
        <v>2000</v>
      </c>
      <c r="I57" s="150"/>
      <c r="J57" s="150"/>
      <c r="K57" s="150"/>
      <c r="L57" s="150"/>
      <c r="M57" s="150"/>
      <c r="N57" s="151" t="s">
        <v>34</v>
      </c>
      <c r="O57" s="157">
        <v>150000</v>
      </c>
      <c r="P57" s="158" t="s">
        <v>147</v>
      </c>
      <c r="Q57" s="122"/>
      <c r="R57" s="122"/>
      <c r="S57" s="122"/>
      <c r="T57" s="159" t="str">
        <f t="shared" si="8"/>
        <v>2.06.01</v>
      </c>
      <c r="U57" s="160" t="str">
        <f t="shared" si="9"/>
        <v>ALAT KANTOR</v>
      </c>
      <c r="V57" s="160">
        <f t="shared" si="10"/>
        <v>5</v>
      </c>
      <c r="W57" s="161">
        <f t="shared" si="11"/>
        <v>29998</v>
      </c>
      <c r="X57" s="160">
        <f t="shared" si="18"/>
        <v>13</v>
      </c>
      <c r="Y57" s="162">
        <f t="shared" si="19"/>
        <v>149990</v>
      </c>
      <c r="Z57" s="162">
        <f t="shared" si="20"/>
        <v>0</v>
      </c>
      <c r="AA57" s="162">
        <f t="shared" si="21"/>
        <v>0</v>
      </c>
      <c r="AB57" s="162">
        <f t="shared" si="24"/>
        <v>0</v>
      </c>
      <c r="AC57" s="163">
        <f t="shared" si="25"/>
        <v>0</v>
      </c>
      <c r="AD57" s="164">
        <f t="shared" si="22"/>
        <v>2000</v>
      </c>
      <c r="AE57" s="165">
        <f t="shared" si="23"/>
        <v>150000</v>
      </c>
      <c r="AF57" s="166">
        <f t="shared" si="26"/>
        <v>10</v>
      </c>
    </row>
    <row r="58" spans="1:32" s="168" customFormat="1" x14ac:dyDescent="0.2">
      <c r="A58" s="150"/>
      <c r="B58" s="151" t="s">
        <v>390</v>
      </c>
      <c r="C58" s="152" t="s">
        <v>90</v>
      </c>
      <c r="D58" s="153" t="s">
        <v>32</v>
      </c>
      <c r="E58" s="154" t="s">
        <v>92</v>
      </c>
      <c r="F58" s="155"/>
      <c r="G58" s="154" t="s">
        <v>93</v>
      </c>
      <c r="H58" s="156">
        <v>2000</v>
      </c>
      <c r="I58" s="150"/>
      <c r="J58" s="150"/>
      <c r="K58" s="150"/>
      <c r="L58" s="150"/>
      <c r="M58" s="150"/>
      <c r="N58" s="151" t="s">
        <v>34</v>
      </c>
      <c r="O58" s="157">
        <v>360000</v>
      </c>
      <c r="P58" s="158"/>
      <c r="Q58" s="122"/>
      <c r="R58" s="122"/>
      <c r="S58" s="122"/>
      <c r="T58" s="159" t="str">
        <f t="shared" si="8"/>
        <v>2.06.01</v>
      </c>
      <c r="U58" s="160" t="str">
        <f t="shared" si="9"/>
        <v>ALAT KANTOR</v>
      </c>
      <c r="V58" s="160">
        <f t="shared" si="10"/>
        <v>5</v>
      </c>
      <c r="W58" s="161">
        <f t="shared" si="11"/>
        <v>71998</v>
      </c>
      <c r="X58" s="160">
        <f t="shared" si="18"/>
        <v>13</v>
      </c>
      <c r="Y58" s="162">
        <f t="shared" si="19"/>
        <v>359990</v>
      </c>
      <c r="Z58" s="162">
        <f t="shared" si="20"/>
        <v>0</v>
      </c>
      <c r="AA58" s="162">
        <f t="shared" si="21"/>
        <v>0</v>
      </c>
      <c r="AB58" s="162">
        <f t="shared" si="24"/>
        <v>0</v>
      </c>
      <c r="AC58" s="163">
        <f t="shared" si="25"/>
        <v>0</v>
      </c>
      <c r="AD58" s="164">
        <f t="shared" si="22"/>
        <v>2000</v>
      </c>
      <c r="AE58" s="165">
        <f t="shared" si="23"/>
        <v>360000</v>
      </c>
      <c r="AF58" s="166">
        <f t="shared" si="26"/>
        <v>10</v>
      </c>
    </row>
    <row r="59" spans="1:32" s="31" customFormat="1" x14ac:dyDescent="0.2">
      <c r="A59" s="122"/>
      <c r="B59" s="133" t="s">
        <v>390</v>
      </c>
      <c r="C59" s="128" t="s">
        <v>98</v>
      </c>
      <c r="D59" s="129" t="s">
        <v>32</v>
      </c>
      <c r="E59" s="130" t="s">
        <v>153</v>
      </c>
      <c r="F59" s="169"/>
      <c r="G59" s="130" t="s">
        <v>106</v>
      </c>
      <c r="H59" s="131">
        <v>2000</v>
      </c>
      <c r="I59" s="122"/>
      <c r="J59" s="122"/>
      <c r="K59" s="122"/>
      <c r="L59" s="122"/>
      <c r="M59" s="122"/>
      <c r="N59" s="133" t="s">
        <v>34</v>
      </c>
      <c r="O59" s="134">
        <v>900000</v>
      </c>
      <c r="P59" s="108"/>
      <c r="Q59" s="122"/>
      <c r="R59" s="122"/>
      <c r="S59" s="122"/>
      <c r="T59" s="119" t="str">
        <f t="shared" si="8"/>
        <v>2.06.01</v>
      </c>
      <c r="U59" s="112" t="str">
        <f t="shared" si="9"/>
        <v>ALAT KANTOR</v>
      </c>
      <c r="V59" s="112">
        <f t="shared" si="10"/>
        <v>5</v>
      </c>
      <c r="W59" s="123">
        <f t="shared" si="11"/>
        <v>179998</v>
      </c>
      <c r="X59" s="112">
        <f t="shared" si="18"/>
        <v>13</v>
      </c>
      <c r="Y59" s="135">
        <f t="shared" si="19"/>
        <v>899990</v>
      </c>
      <c r="Z59" s="135">
        <f t="shared" si="20"/>
        <v>0</v>
      </c>
      <c r="AA59" s="135">
        <f t="shared" si="21"/>
        <v>0</v>
      </c>
      <c r="AB59" s="135">
        <f t="shared" si="24"/>
        <v>0</v>
      </c>
      <c r="AC59" s="147">
        <f t="shared" si="25"/>
        <v>0</v>
      </c>
      <c r="AD59" s="136">
        <f t="shared" si="22"/>
        <v>2000</v>
      </c>
      <c r="AE59" s="137">
        <f t="shared" si="23"/>
        <v>900000</v>
      </c>
      <c r="AF59" s="138">
        <f t="shared" si="26"/>
        <v>10</v>
      </c>
    </row>
    <row r="60" spans="1:32" s="31" customFormat="1" x14ac:dyDescent="0.2">
      <c r="A60" s="122"/>
      <c r="B60" s="133" t="s">
        <v>390</v>
      </c>
      <c r="C60" s="128" t="s">
        <v>94</v>
      </c>
      <c r="D60" s="129" t="s">
        <v>32</v>
      </c>
      <c r="E60" s="130" t="s">
        <v>96</v>
      </c>
      <c r="F60" s="169"/>
      <c r="G60" s="130" t="s">
        <v>138</v>
      </c>
      <c r="H60" s="131">
        <v>2000</v>
      </c>
      <c r="I60" s="122"/>
      <c r="J60" s="122"/>
      <c r="K60" s="122"/>
      <c r="L60" s="122"/>
      <c r="M60" s="122"/>
      <c r="N60" s="133" t="s">
        <v>34</v>
      </c>
      <c r="O60" s="134">
        <v>1530000</v>
      </c>
      <c r="P60" s="108" t="s">
        <v>43</v>
      </c>
      <c r="Q60" s="122"/>
      <c r="R60" s="122"/>
      <c r="S60" s="122"/>
      <c r="T60" s="119" t="str">
        <f t="shared" si="8"/>
        <v>2.06.01</v>
      </c>
      <c r="U60" s="112" t="str">
        <f t="shared" si="9"/>
        <v>ALAT KANTOR</v>
      </c>
      <c r="V60" s="112">
        <f t="shared" si="10"/>
        <v>5</v>
      </c>
      <c r="W60" s="123">
        <f t="shared" si="11"/>
        <v>305998</v>
      </c>
      <c r="X60" s="112">
        <f t="shared" si="18"/>
        <v>13</v>
      </c>
      <c r="Y60" s="135">
        <f t="shared" si="19"/>
        <v>1529990</v>
      </c>
      <c r="Z60" s="135">
        <f t="shared" si="20"/>
        <v>0</v>
      </c>
      <c r="AA60" s="135">
        <f t="shared" si="21"/>
        <v>0</v>
      </c>
      <c r="AB60" s="135">
        <f t="shared" si="24"/>
        <v>0</v>
      </c>
      <c r="AC60" s="147">
        <f t="shared" si="25"/>
        <v>0</v>
      </c>
      <c r="AD60" s="136">
        <f t="shared" si="22"/>
        <v>2000</v>
      </c>
      <c r="AE60" s="137">
        <f t="shared" si="23"/>
        <v>1530000</v>
      </c>
      <c r="AF60" s="138">
        <f t="shared" si="26"/>
        <v>10</v>
      </c>
    </row>
    <row r="61" spans="1:32" s="31" customFormat="1" x14ac:dyDescent="0.2">
      <c r="A61" s="122"/>
      <c r="B61" s="133" t="s">
        <v>390</v>
      </c>
      <c r="C61" s="128" t="s">
        <v>107</v>
      </c>
      <c r="D61" s="129" t="s">
        <v>32</v>
      </c>
      <c r="E61" s="130" t="s">
        <v>96</v>
      </c>
      <c r="F61" s="169"/>
      <c r="G61" s="130" t="s">
        <v>128</v>
      </c>
      <c r="H61" s="131">
        <v>2000</v>
      </c>
      <c r="I61" s="122"/>
      <c r="J61" s="122"/>
      <c r="K61" s="122"/>
      <c r="L61" s="122"/>
      <c r="M61" s="122"/>
      <c r="N61" s="133" t="s">
        <v>34</v>
      </c>
      <c r="O61" s="134">
        <v>550000</v>
      </c>
      <c r="P61" s="108"/>
      <c r="Q61" s="122"/>
      <c r="R61" s="122"/>
      <c r="S61" s="122"/>
      <c r="T61" s="119" t="str">
        <f t="shared" si="8"/>
        <v>2.06.01</v>
      </c>
      <c r="U61" s="112" t="str">
        <f t="shared" si="9"/>
        <v>ALAT KANTOR</v>
      </c>
      <c r="V61" s="112">
        <f t="shared" si="10"/>
        <v>5</v>
      </c>
      <c r="W61" s="123">
        <f t="shared" si="11"/>
        <v>109998</v>
      </c>
      <c r="X61" s="112">
        <f t="shared" si="18"/>
        <v>13</v>
      </c>
      <c r="Y61" s="135">
        <f t="shared" si="19"/>
        <v>549990</v>
      </c>
      <c r="Z61" s="135">
        <f t="shared" si="20"/>
        <v>0</v>
      </c>
      <c r="AA61" s="135">
        <f t="shared" si="21"/>
        <v>0</v>
      </c>
      <c r="AB61" s="135">
        <f t="shared" si="24"/>
        <v>0</v>
      </c>
      <c r="AC61" s="147">
        <f t="shared" si="25"/>
        <v>0</v>
      </c>
      <c r="AD61" s="136">
        <f t="shared" si="22"/>
        <v>2000</v>
      </c>
      <c r="AE61" s="137">
        <f t="shared" si="23"/>
        <v>550000</v>
      </c>
      <c r="AF61" s="138">
        <f t="shared" si="26"/>
        <v>10</v>
      </c>
    </row>
    <row r="62" spans="1:32" s="168" customFormat="1" x14ac:dyDescent="0.2">
      <c r="A62" s="150"/>
      <c r="B62" s="151" t="s">
        <v>390</v>
      </c>
      <c r="C62" s="152" t="s">
        <v>86</v>
      </c>
      <c r="D62" s="153" t="s">
        <v>32</v>
      </c>
      <c r="E62" s="154" t="s">
        <v>154</v>
      </c>
      <c r="F62" s="155"/>
      <c r="G62" s="154" t="s">
        <v>138</v>
      </c>
      <c r="H62" s="156">
        <v>2000</v>
      </c>
      <c r="I62" s="150"/>
      <c r="J62" s="150"/>
      <c r="K62" s="150"/>
      <c r="L62" s="150"/>
      <c r="M62" s="150"/>
      <c r="N62" s="151" t="s">
        <v>34</v>
      </c>
      <c r="O62" s="157">
        <v>320000</v>
      </c>
      <c r="P62" s="158" t="s">
        <v>43</v>
      </c>
      <c r="Q62" s="122"/>
      <c r="R62" s="122"/>
      <c r="S62" s="122"/>
      <c r="T62" s="159" t="str">
        <f t="shared" si="8"/>
        <v>2.06.01</v>
      </c>
      <c r="U62" s="160" t="str">
        <f t="shared" si="9"/>
        <v>ALAT KANTOR</v>
      </c>
      <c r="V62" s="160">
        <f t="shared" si="10"/>
        <v>5</v>
      </c>
      <c r="W62" s="161">
        <f t="shared" si="11"/>
        <v>63998</v>
      </c>
      <c r="X62" s="160">
        <f t="shared" si="18"/>
        <v>13</v>
      </c>
      <c r="Y62" s="162">
        <f t="shared" si="19"/>
        <v>319990</v>
      </c>
      <c r="Z62" s="162">
        <f t="shared" si="20"/>
        <v>0</v>
      </c>
      <c r="AA62" s="162">
        <f t="shared" si="21"/>
        <v>0</v>
      </c>
      <c r="AB62" s="162">
        <f t="shared" si="24"/>
        <v>0</v>
      </c>
      <c r="AC62" s="163">
        <f t="shared" si="25"/>
        <v>0</v>
      </c>
      <c r="AD62" s="164">
        <f t="shared" si="22"/>
        <v>2000</v>
      </c>
      <c r="AE62" s="165">
        <f t="shared" si="23"/>
        <v>320000</v>
      </c>
      <c r="AF62" s="166">
        <f t="shared" si="26"/>
        <v>10</v>
      </c>
    </row>
    <row r="63" spans="1:32" s="31" customFormat="1" x14ac:dyDescent="0.2">
      <c r="A63" s="122"/>
      <c r="B63" s="133" t="s">
        <v>390</v>
      </c>
      <c r="C63" s="128" t="s">
        <v>98</v>
      </c>
      <c r="D63" s="129" t="s">
        <v>32</v>
      </c>
      <c r="E63" s="130" t="s">
        <v>119</v>
      </c>
      <c r="F63" s="169"/>
      <c r="G63" s="130" t="s">
        <v>106</v>
      </c>
      <c r="H63" s="131">
        <v>2000</v>
      </c>
      <c r="I63" s="122"/>
      <c r="J63" s="122"/>
      <c r="K63" s="122"/>
      <c r="L63" s="122"/>
      <c r="M63" s="122"/>
      <c r="N63" s="133" t="s">
        <v>34</v>
      </c>
      <c r="O63" s="134">
        <v>1050000</v>
      </c>
      <c r="P63" s="108"/>
      <c r="Q63" s="122"/>
      <c r="R63" s="122"/>
      <c r="S63" s="122"/>
      <c r="T63" s="119" t="str">
        <f t="shared" si="8"/>
        <v>2.06.01</v>
      </c>
      <c r="U63" s="112" t="str">
        <f t="shared" si="9"/>
        <v>ALAT KANTOR</v>
      </c>
      <c r="V63" s="112">
        <f t="shared" si="10"/>
        <v>5</v>
      </c>
      <c r="W63" s="123">
        <f t="shared" si="11"/>
        <v>209998</v>
      </c>
      <c r="X63" s="112">
        <f t="shared" si="18"/>
        <v>13</v>
      </c>
      <c r="Y63" s="135">
        <f t="shared" si="19"/>
        <v>1049990</v>
      </c>
      <c r="Z63" s="135">
        <f t="shared" si="20"/>
        <v>0</v>
      </c>
      <c r="AA63" s="135">
        <f t="shared" si="21"/>
        <v>0</v>
      </c>
      <c r="AB63" s="135">
        <f t="shared" si="24"/>
        <v>0</v>
      </c>
      <c r="AC63" s="147">
        <f t="shared" si="25"/>
        <v>0</v>
      </c>
      <c r="AD63" s="136">
        <f t="shared" si="22"/>
        <v>2000</v>
      </c>
      <c r="AE63" s="137">
        <f t="shared" si="23"/>
        <v>1050000</v>
      </c>
      <c r="AF63" s="138">
        <f t="shared" si="26"/>
        <v>10</v>
      </c>
    </row>
    <row r="64" spans="1:32" s="168" customFormat="1" x14ac:dyDescent="0.2">
      <c r="A64" s="150"/>
      <c r="B64" s="151" t="s">
        <v>390</v>
      </c>
      <c r="C64" s="152" t="s">
        <v>86</v>
      </c>
      <c r="D64" s="153" t="s">
        <v>32</v>
      </c>
      <c r="E64" s="154" t="s">
        <v>88</v>
      </c>
      <c r="F64" s="155"/>
      <c r="G64" s="154" t="s">
        <v>138</v>
      </c>
      <c r="H64" s="156">
        <v>2000</v>
      </c>
      <c r="I64" s="150"/>
      <c r="J64" s="150"/>
      <c r="K64" s="150"/>
      <c r="L64" s="150"/>
      <c r="M64" s="150"/>
      <c r="N64" s="151" t="s">
        <v>34</v>
      </c>
      <c r="O64" s="157">
        <v>420000</v>
      </c>
      <c r="P64" s="158" t="s">
        <v>43</v>
      </c>
      <c r="Q64" s="122"/>
      <c r="R64" s="122"/>
      <c r="S64" s="122"/>
      <c r="T64" s="159" t="str">
        <f t="shared" si="8"/>
        <v>2.06.01</v>
      </c>
      <c r="U64" s="160" t="str">
        <f t="shared" si="9"/>
        <v>ALAT KANTOR</v>
      </c>
      <c r="V64" s="160">
        <f t="shared" si="10"/>
        <v>5</v>
      </c>
      <c r="W64" s="161">
        <f t="shared" si="11"/>
        <v>83998</v>
      </c>
      <c r="X64" s="160">
        <f t="shared" si="18"/>
        <v>13</v>
      </c>
      <c r="Y64" s="162">
        <f t="shared" si="19"/>
        <v>419990</v>
      </c>
      <c r="Z64" s="162">
        <f t="shared" si="20"/>
        <v>0</v>
      </c>
      <c r="AA64" s="162">
        <f t="shared" si="21"/>
        <v>0</v>
      </c>
      <c r="AB64" s="162">
        <f t="shared" si="24"/>
        <v>0</v>
      </c>
      <c r="AC64" s="163">
        <f t="shared" si="25"/>
        <v>0</v>
      </c>
      <c r="AD64" s="164">
        <f t="shared" si="22"/>
        <v>2000</v>
      </c>
      <c r="AE64" s="165">
        <f t="shared" si="23"/>
        <v>420000</v>
      </c>
      <c r="AF64" s="166">
        <f t="shared" si="26"/>
        <v>10</v>
      </c>
    </row>
    <row r="65" spans="1:32" s="168" customFormat="1" x14ac:dyDescent="0.2">
      <c r="A65" s="150"/>
      <c r="B65" s="151" t="s">
        <v>390</v>
      </c>
      <c r="C65" s="152" t="s">
        <v>86</v>
      </c>
      <c r="D65" s="153" t="s">
        <v>32</v>
      </c>
      <c r="E65" s="154" t="s">
        <v>154</v>
      </c>
      <c r="F65" s="155"/>
      <c r="G65" s="154" t="s">
        <v>138</v>
      </c>
      <c r="H65" s="156">
        <v>2000</v>
      </c>
      <c r="I65" s="150"/>
      <c r="J65" s="150"/>
      <c r="K65" s="150"/>
      <c r="L65" s="150"/>
      <c r="M65" s="150"/>
      <c r="N65" s="151" t="s">
        <v>34</v>
      </c>
      <c r="O65" s="157">
        <v>480000</v>
      </c>
      <c r="P65" s="158" t="s">
        <v>147</v>
      </c>
      <c r="Q65" s="122"/>
      <c r="R65" s="122"/>
      <c r="S65" s="122"/>
      <c r="T65" s="159" t="str">
        <f t="shared" si="8"/>
        <v>2.06.01</v>
      </c>
      <c r="U65" s="160" t="str">
        <f t="shared" si="9"/>
        <v>ALAT KANTOR</v>
      </c>
      <c r="V65" s="160">
        <f t="shared" si="10"/>
        <v>5</v>
      </c>
      <c r="W65" s="161">
        <f t="shared" si="11"/>
        <v>95998</v>
      </c>
      <c r="X65" s="160">
        <f t="shared" si="18"/>
        <v>13</v>
      </c>
      <c r="Y65" s="162">
        <f t="shared" si="19"/>
        <v>479990</v>
      </c>
      <c r="Z65" s="162">
        <f t="shared" si="20"/>
        <v>0</v>
      </c>
      <c r="AA65" s="162">
        <f t="shared" si="21"/>
        <v>0</v>
      </c>
      <c r="AB65" s="162">
        <f t="shared" si="24"/>
        <v>0</v>
      </c>
      <c r="AC65" s="163">
        <f t="shared" si="25"/>
        <v>0</v>
      </c>
      <c r="AD65" s="164">
        <f t="shared" si="22"/>
        <v>2000</v>
      </c>
      <c r="AE65" s="165">
        <f t="shared" si="23"/>
        <v>480000</v>
      </c>
      <c r="AF65" s="166">
        <f t="shared" si="26"/>
        <v>10</v>
      </c>
    </row>
    <row r="66" spans="1:32" s="168" customFormat="1" x14ac:dyDescent="0.2">
      <c r="A66" s="150"/>
      <c r="B66" s="151" t="s">
        <v>390</v>
      </c>
      <c r="C66" s="152" t="s">
        <v>86</v>
      </c>
      <c r="D66" s="153" t="s">
        <v>156</v>
      </c>
      <c r="E66" s="154" t="s">
        <v>96</v>
      </c>
      <c r="F66" s="155"/>
      <c r="G66" s="154" t="s">
        <v>97</v>
      </c>
      <c r="H66" s="156">
        <v>2000</v>
      </c>
      <c r="I66" s="150"/>
      <c r="J66" s="150"/>
      <c r="K66" s="150"/>
      <c r="L66" s="150"/>
      <c r="M66" s="150"/>
      <c r="N66" s="151" t="s">
        <v>34</v>
      </c>
      <c r="O66" s="157">
        <v>450000</v>
      </c>
      <c r="P66" s="158" t="s">
        <v>147</v>
      </c>
      <c r="Q66" s="122"/>
      <c r="R66" s="122"/>
      <c r="S66" s="122"/>
      <c r="T66" s="159" t="str">
        <f t="shared" si="8"/>
        <v>2.06.01</v>
      </c>
      <c r="U66" s="160" t="str">
        <f t="shared" si="9"/>
        <v>ALAT KANTOR</v>
      </c>
      <c r="V66" s="160">
        <f t="shared" si="10"/>
        <v>5</v>
      </c>
      <c r="W66" s="161">
        <f t="shared" si="11"/>
        <v>89998</v>
      </c>
      <c r="X66" s="160">
        <f t="shared" si="18"/>
        <v>13</v>
      </c>
      <c r="Y66" s="162">
        <f t="shared" si="19"/>
        <v>449990</v>
      </c>
      <c r="Z66" s="162">
        <f t="shared" si="20"/>
        <v>0</v>
      </c>
      <c r="AA66" s="162">
        <f t="shared" si="21"/>
        <v>0</v>
      </c>
      <c r="AB66" s="162">
        <f t="shared" si="24"/>
        <v>0</v>
      </c>
      <c r="AC66" s="163">
        <f t="shared" si="25"/>
        <v>0</v>
      </c>
      <c r="AD66" s="164">
        <f t="shared" si="22"/>
        <v>2000</v>
      </c>
      <c r="AE66" s="165">
        <f t="shared" si="23"/>
        <v>450000</v>
      </c>
      <c r="AF66" s="166">
        <f t="shared" si="26"/>
        <v>10</v>
      </c>
    </row>
    <row r="67" spans="1:32" s="168" customFormat="1" x14ac:dyDescent="0.2">
      <c r="A67" s="150"/>
      <c r="B67" s="151" t="s">
        <v>390</v>
      </c>
      <c r="C67" s="152" t="s">
        <v>86</v>
      </c>
      <c r="D67" s="153" t="s">
        <v>32</v>
      </c>
      <c r="E67" s="154" t="s">
        <v>157</v>
      </c>
      <c r="F67" s="155"/>
      <c r="G67" s="154" t="s">
        <v>138</v>
      </c>
      <c r="H67" s="156">
        <v>2000</v>
      </c>
      <c r="I67" s="150"/>
      <c r="J67" s="150"/>
      <c r="K67" s="150"/>
      <c r="L67" s="150"/>
      <c r="M67" s="150"/>
      <c r="N67" s="151" t="s">
        <v>34</v>
      </c>
      <c r="O67" s="157">
        <v>280000</v>
      </c>
      <c r="P67" s="158" t="s">
        <v>147</v>
      </c>
      <c r="Q67" s="122"/>
      <c r="R67" s="122"/>
      <c r="S67" s="122"/>
      <c r="T67" s="159" t="str">
        <f t="shared" si="8"/>
        <v>2.06.01</v>
      </c>
      <c r="U67" s="160" t="str">
        <f t="shared" si="9"/>
        <v>ALAT KANTOR</v>
      </c>
      <c r="V67" s="160">
        <f t="shared" si="10"/>
        <v>5</v>
      </c>
      <c r="W67" s="161">
        <f t="shared" si="11"/>
        <v>55998</v>
      </c>
      <c r="X67" s="160">
        <f t="shared" si="18"/>
        <v>13</v>
      </c>
      <c r="Y67" s="162">
        <f t="shared" si="19"/>
        <v>279990</v>
      </c>
      <c r="Z67" s="162">
        <f t="shared" si="20"/>
        <v>0</v>
      </c>
      <c r="AA67" s="162">
        <f t="shared" si="21"/>
        <v>0</v>
      </c>
      <c r="AB67" s="162">
        <f t="shared" si="24"/>
        <v>0</v>
      </c>
      <c r="AC67" s="163">
        <f t="shared" si="25"/>
        <v>0</v>
      </c>
      <c r="AD67" s="164">
        <f t="shared" si="22"/>
        <v>2000</v>
      </c>
      <c r="AE67" s="165">
        <f t="shared" si="23"/>
        <v>280000</v>
      </c>
      <c r="AF67" s="166">
        <f t="shared" si="26"/>
        <v>10</v>
      </c>
    </row>
    <row r="68" spans="1:32" s="168" customFormat="1" x14ac:dyDescent="0.2">
      <c r="A68" s="150"/>
      <c r="B68" s="151" t="s">
        <v>390</v>
      </c>
      <c r="C68" s="152" t="s">
        <v>86</v>
      </c>
      <c r="D68" s="153" t="s">
        <v>32</v>
      </c>
      <c r="E68" s="154" t="s">
        <v>96</v>
      </c>
      <c r="F68" s="155"/>
      <c r="G68" s="154" t="s">
        <v>97</v>
      </c>
      <c r="H68" s="156">
        <v>2000</v>
      </c>
      <c r="I68" s="150"/>
      <c r="J68" s="150"/>
      <c r="K68" s="150"/>
      <c r="L68" s="150"/>
      <c r="M68" s="150"/>
      <c r="N68" s="151" t="s">
        <v>34</v>
      </c>
      <c r="O68" s="157">
        <v>280000</v>
      </c>
      <c r="P68" s="158" t="s">
        <v>147</v>
      </c>
      <c r="Q68" s="122"/>
      <c r="R68" s="122"/>
      <c r="S68" s="122"/>
      <c r="T68" s="159" t="str">
        <f t="shared" si="8"/>
        <v>2.06.01</v>
      </c>
      <c r="U68" s="160" t="str">
        <f t="shared" si="9"/>
        <v>ALAT KANTOR</v>
      </c>
      <c r="V68" s="160">
        <f t="shared" si="10"/>
        <v>5</v>
      </c>
      <c r="W68" s="161">
        <f t="shared" si="11"/>
        <v>55998</v>
      </c>
      <c r="X68" s="160">
        <f t="shared" si="18"/>
        <v>13</v>
      </c>
      <c r="Y68" s="162">
        <f t="shared" si="19"/>
        <v>279990</v>
      </c>
      <c r="Z68" s="162">
        <f t="shared" si="20"/>
        <v>0</v>
      </c>
      <c r="AA68" s="162">
        <f t="shared" si="21"/>
        <v>0</v>
      </c>
      <c r="AB68" s="162">
        <f t="shared" si="24"/>
        <v>0</v>
      </c>
      <c r="AC68" s="163">
        <f t="shared" si="25"/>
        <v>0</v>
      </c>
      <c r="AD68" s="164">
        <f t="shared" si="22"/>
        <v>2000</v>
      </c>
      <c r="AE68" s="165">
        <f t="shared" si="23"/>
        <v>280000</v>
      </c>
      <c r="AF68" s="166">
        <f t="shared" si="26"/>
        <v>10</v>
      </c>
    </row>
    <row r="69" spans="1:32" s="31" customFormat="1" x14ac:dyDescent="0.2">
      <c r="A69" s="122"/>
      <c r="B69" s="133" t="s">
        <v>390</v>
      </c>
      <c r="C69" s="128" t="s">
        <v>142</v>
      </c>
      <c r="D69" s="129" t="s">
        <v>32</v>
      </c>
      <c r="E69" s="130" t="s">
        <v>144</v>
      </c>
      <c r="F69" s="169"/>
      <c r="G69" s="130" t="s">
        <v>106</v>
      </c>
      <c r="H69" s="131">
        <v>2000</v>
      </c>
      <c r="I69" s="122"/>
      <c r="J69" s="122"/>
      <c r="K69" s="122"/>
      <c r="L69" s="122"/>
      <c r="M69" s="122"/>
      <c r="N69" s="133" t="s">
        <v>34</v>
      </c>
      <c r="O69" s="134">
        <v>1960000</v>
      </c>
      <c r="P69" s="108" t="s">
        <v>43</v>
      </c>
      <c r="Q69" s="122"/>
      <c r="R69" s="122"/>
      <c r="S69" s="122"/>
      <c r="T69" s="119" t="str">
        <f t="shared" si="8"/>
        <v>2.06.01</v>
      </c>
      <c r="U69" s="112" t="str">
        <f t="shared" si="9"/>
        <v>ALAT KANTOR</v>
      </c>
      <c r="V69" s="112">
        <f t="shared" si="10"/>
        <v>5</v>
      </c>
      <c r="W69" s="123">
        <f t="shared" si="11"/>
        <v>391998</v>
      </c>
      <c r="X69" s="112">
        <f t="shared" si="18"/>
        <v>13</v>
      </c>
      <c r="Y69" s="135">
        <f t="shared" si="19"/>
        <v>1959990</v>
      </c>
      <c r="Z69" s="135">
        <f t="shared" si="20"/>
        <v>0</v>
      </c>
      <c r="AA69" s="135">
        <f t="shared" si="21"/>
        <v>0</v>
      </c>
      <c r="AB69" s="135">
        <f t="shared" si="24"/>
        <v>0</v>
      </c>
      <c r="AC69" s="147">
        <f t="shared" si="25"/>
        <v>0</v>
      </c>
      <c r="AD69" s="136">
        <f t="shared" si="22"/>
        <v>2000</v>
      </c>
      <c r="AE69" s="137">
        <f t="shared" si="23"/>
        <v>1960000</v>
      </c>
      <c r="AF69" s="138">
        <f t="shared" si="26"/>
        <v>10</v>
      </c>
    </row>
    <row r="70" spans="1:32" s="168" customFormat="1" x14ac:dyDescent="0.2">
      <c r="A70" s="150"/>
      <c r="B70" s="151" t="s">
        <v>390</v>
      </c>
      <c r="C70" s="152" t="s">
        <v>86</v>
      </c>
      <c r="D70" s="153" t="s">
        <v>32</v>
      </c>
      <c r="E70" s="154" t="s">
        <v>159</v>
      </c>
      <c r="F70" s="155"/>
      <c r="G70" s="154" t="s">
        <v>89</v>
      </c>
      <c r="H70" s="156">
        <v>2000</v>
      </c>
      <c r="I70" s="150"/>
      <c r="J70" s="150"/>
      <c r="K70" s="150"/>
      <c r="L70" s="150"/>
      <c r="M70" s="150"/>
      <c r="N70" s="151" t="s">
        <v>34</v>
      </c>
      <c r="O70" s="157">
        <v>420000</v>
      </c>
      <c r="P70" s="158" t="s">
        <v>43</v>
      </c>
      <c r="Q70" s="122"/>
      <c r="R70" s="122"/>
      <c r="S70" s="122"/>
      <c r="T70" s="159" t="str">
        <f t="shared" si="8"/>
        <v>2.06.01</v>
      </c>
      <c r="U70" s="160" t="str">
        <f t="shared" si="9"/>
        <v>ALAT KANTOR</v>
      </c>
      <c r="V70" s="160">
        <f t="shared" si="10"/>
        <v>5</v>
      </c>
      <c r="W70" s="161">
        <f t="shared" si="11"/>
        <v>83998</v>
      </c>
      <c r="X70" s="160">
        <f t="shared" si="18"/>
        <v>13</v>
      </c>
      <c r="Y70" s="162">
        <f t="shared" si="19"/>
        <v>419990</v>
      </c>
      <c r="Z70" s="162">
        <f t="shared" si="20"/>
        <v>0</v>
      </c>
      <c r="AA70" s="162">
        <f t="shared" si="21"/>
        <v>0</v>
      </c>
      <c r="AB70" s="162">
        <f t="shared" si="24"/>
        <v>0</v>
      </c>
      <c r="AC70" s="163">
        <f t="shared" si="25"/>
        <v>0</v>
      </c>
      <c r="AD70" s="164">
        <f t="shared" si="22"/>
        <v>2000</v>
      </c>
      <c r="AE70" s="165">
        <f t="shared" si="23"/>
        <v>420000</v>
      </c>
      <c r="AF70" s="166">
        <f t="shared" si="26"/>
        <v>10</v>
      </c>
    </row>
    <row r="71" spans="1:32" s="31" customFormat="1" x14ac:dyDescent="0.2">
      <c r="A71" s="122"/>
      <c r="B71" s="133" t="s">
        <v>390</v>
      </c>
      <c r="C71" s="128" t="s">
        <v>139</v>
      </c>
      <c r="D71" s="129" t="s">
        <v>32</v>
      </c>
      <c r="E71" s="130" t="s">
        <v>160</v>
      </c>
      <c r="F71" s="169"/>
      <c r="G71" s="130" t="s">
        <v>141</v>
      </c>
      <c r="H71" s="131">
        <v>2000</v>
      </c>
      <c r="I71" s="122"/>
      <c r="J71" s="122"/>
      <c r="K71" s="122"/>
      <c r="L71" s="122"/>
      <c r="M71" s="122"/>
      <c r="N71" s="133" t="s">
        <v>34</v>
      </c>
      <c r="O71" s="134">
        <v>562500</v>
      </c>
      <c r="P71" s="108" t="s">
        <v>161</v>
      </c>
      <c r="Q71" s="122"/>
      <c r="R71" s="122"/>
      <c r="S71" s="122"/>
      <c r="T71" s="119" t="str">
        <f t="shared" si="8"/>
        <v>2.06.01</v>
      </c>
      <c r="U71" s="112" t="str">
        <f t="shared" si="9"/>
        <v>ALAT KANTOR</v>
      </c>
      <c r="V71" s="112">
        <f t="shared" si="10"/>
        <v>5</v>
      </c>
      <c r="W71" s="123">
        <f t="shared" si="11"/>
        <v>112498</v>
      </c>
      <c r="X71" s="112">
        <f t="shared" si="18"/>
        <v>13</v>
      </c>
      <c r="Y71" s="135">
        <f t="shared" si="19"/>
        <v>562490</v>
      </c>
      <c r="Z71" s="135">
        <f t="shared" si="20"/>
        <v>0</v>
      </c>
      <c r="AA71" s="135">
        <f t="shared" si="21"/>
        <v>0</v>
      </c>
      <c r="AB71" s="135">
        <f t="shared" si="24"/>
        <v>0</v>
      </c>
      <c r="AC71" s="147">
        <f t="shared" si="25"/>
        <v>0</v>
      </c>
      <c r="AD71" s="136">
        <f t="shared" si="22"/>
        <v>2000</v>
      </c>
      <c r="AE71" s="137">
        <f t="shared" si="23"/>
        <v>562500</v>
      </c>
      <c r="AF71" s="138">
        <f t="shared" si="26"/>
        <v>10</v>
      </c>
    </row>
    <row r="72" spans="1:32" s="168" customFormat="1" x14ac:dyDescent="0.2">
      <c r="A72" s="150"/>
      <c r="B72" s="151" t="s">
        <v>390</v>
      </c>
      <c r="C72" s="152" t="s">
        <v>148</v>
      </c>
      <c r="D72" s="153" t="s">
        <v>32</v>
      </c>
      <c r="E72" s="154" t="s">
        <v>165</v>
      </c>
      <c r="F72" s="155"/>
      <c r="G72" s="154" t="s">
        <v>151</v>
      </c>
      <c r="H72" s="156">
        <v>2000</v>
      </c>
      <c r="I72" s="150"/>
      <c r="J72" s="150"/>
      <c r="K72" s="150"/>
      <c r="L72" s="150"/>
      <c r="M72" s="150"/>
      <c r="N72" s="151" t="s">
        <v>34</v>
      </c>
      <c r="O72" s="157">
        <v>105000</v>
      </c>
      <c r="P72" s="158" t="s">
        <v>147</v>
      </c>
      <c r="Q72" s="122"/>
      <c r="R72" s="122"/>
      <c r="S72" s="122"/>
      <c r="T72" s="159" t="str">
        <f t="shared" si="8"/>
        <v>2.06.01</v>
      </c>
      <c r="U72" s="160" t="str">
        <f t="shared" si="9"/>
        <v>ALAT KANTOR</v>
      </c>
      <c r="V72" s="160">
        <f t="shared" si="10"/>
        <v>5</v>
      </c>
      <c r="W72" s="161">
        <f t="shared" si="11"/>
        <v>20998</v>
      </c>
      <c r="X72" s="160">
        <f t="shared" si="18"/>
        <v>13</v>
      </c>
      <c r="Y72" s="162">
        <f t="shared" si="19"/>
        <v>104990</v>
      </c>
      <c r="Z72" s="162">
        <f t="shared" si="20"/>
        <v>0</v>
      </c>
      <c r="AA72" s="162">
        <f t="shared" si="21"/>
        <v>0</v>
      </c>
      <c r="AB72" s="162">
        <f t="shared" si="24"/>
        <v>0</v>
      </c>
      <c r="AC72" s="163">
        <f t="shared" si="25"/>
        <v>0</v>
      </c>
      <c r="AD72" s="164">
        <f t="shared" si="22"/>
        <v>2000</v>
      </c>
      <c r="AE72" s="165">
        <f t="shared" si="23"/>
        <v>105000</v>
      </c>
      <c r="AF72" s="166">
        <f t="shared" si="26"/>
        <v>10</v>
      </c>
    </row>
    <row r="73" spans="1:32" s="31" customFormat="1" x14ac:dyDescent="0.2">
      <c r="A73" s="122"/>
      <c r="B73" s="133" t="s">
        <v>390</v>
      </c>
      <c r="C73" s="128" t="s">
        <v>142</v>
      </c>
      <c r="D73" s="129" t="s">
        <v>32</v>
      </c>
      <c r="E73" s="130" t="s">
        <v>166</v>
      </c>
      <c r="F73" s="169"/>
      <c r="G73" s="130" t="s">
        <v>106</v>
      </c>
      <c r="H73" s="131">
        <v>2000</v>
      </c>
      <c r="I73" s="122"/>
      <c r="J73" s="122"/>
      <c r="K73" s="122"/>
      <c r="L73" s="122"/>
      <c r="M73" s="122"/>
      <c r="N73" s="133" t="s">
        <v>34</v>
      </c>
      <c r="O73" s="134">
        <v>1050000</v>
      </c>
      <c r="P73" s="108" t="s">
        <v>43</v>
      </c>
      <c r="Q73" s="122"/>
      <c r="R73" s="122"/>
      <c r="S73" s="122"/>
      <c r="T73" s="119" t="str">
        <f t="shared" si="8"/>
        <v>2.06.01</v>
      </c>
      <c r="U73" s="112" t="str">
        <f t="shared" si="9"/>
        <v>ALAT KANTOR</v>
      </c>
      <c r="V73" s="112">
        <f t="shared" si="10"/>
        <v>5</v>
      </c>
      <c r="W73" s="123">
        <f t="shared" si="11"/>
        <v>209998</v>
      </c>
      <c r="X73" s="112">
        <f t="shared" si="18"/>
        <v>13</v>
      </c>
      <c r="Y73" s="135">
        <f t="shared" si="19"/>
        <v>1049990</v>
      </c>
      <c r="Z73" s="135">
        <f t="shared" si="20"/>
        <v>0</v>
      </c>
      <c r="AA73" s="135">
        <f t="shared" si="21"/>
        <v>0</v>
      </c>
      <c r="AB73" s="135">
        <f t="shared" si="24"/>
        <v>0</v>
      </c>
      <c r="AC73" s="147">
        <f t="shared" si="25"/>
        <v>0</v>
      </c>
      <c r="AD73" s="136">
        <f t="shared" si="22"/>
        <v>2000</v>
      </c>
      <c r="AE73" s="137">
        <f t="shared" si="23"/>
        <v>1050000</v>
      </c>
      <c r="AF73" s="138">
        <f t="shared" si="26"/>
        <v>10</v>
      </c>
    </row>
    <row r="74" spans="1:32" s="31" customFormat="1" x14ac:dyDescent="0.2">
      <c r="A74" s="122"/>
      <c r="B74" s="133" t="s">
        <v>390</v>
      </c>
      <c r="C74" s="128" t="s">
        <v>167</v>
      </c>
      <c r="D74" s="129" t="s">
        <v>32</v>
      </c>
      <c r="E74" s="130" t="s">
        <v>169</v>
      </c>
      <c r="F74" s="169"/>
      <c r="G74" s="130" t="s">
        <v>170</v>
      </c>
      <c r="H74" s="131">
        <v>2000</v>
      </c>
      <c r="I74" s="122"/>
      <c r="J74" s="122"/>
      <c r="K74" s="122"/>
      <c r="L74" s="122"/>
      <c r="M74" s="122"/>
      <c r="N74" s="133" t="s">
        <v>34</v>
      </c>
      <c r="O74" s="134">
        <v>1925000</v>
      </c>
      <c r="P74" s="108" t="s">
        <v>147</v>
      </c>
      <c r="Q74" s="122"/>
      <c r="R74" s="122"/>
      <c r="S74" s="122"/>
      <c r="T74" s="119" t="str">
        <f t="shared" si="8"/>
        <v>2.06.01</v>
      </c>
      <c r="U74" s="112" t="str">
        <f t="shared" si="9"/>
        <v>ALAT KANTOR</v>
      </c>
      <c r="V74" s="112">
        <f t="shared" si="10"/>
        <v>5</v>
      </c>
      <c r="W74" s="123">
        <f t="shared" si="11"/>
        <v>384998</v>
      </c>
      <c r="X74" s="112">
        <f t="shared" si="18"/>
        <v>13</v>
      </c>
      <c r="Y74" s="135">
        <f t="shared" si="19"/>
        <v>1924990</v>
      </c>
      <c r="Z74" s="135">
        <f t="shared" si="20"/>
        <v>0</v>
      </c>
      <c r="AA74" s="135">
        <f t="shared" si="21"/>
        <v>0</v>
      </c>
      <c r="AB74" s="135">
        <f t="shared" si="24"/>
        <v>0</v>
      </c>
      <c r="AC74" s="147">
        <f t="shared" si="25"/>
        <v>0</v>
      </c>
      <c r="AD74" s="136">
        <f t="shared" si="22"/>
        <v>2000</v>
      </c>
      <c r="AE74" s="137">
        <f t="shared" si="23"/>
        <v>1925000</v>
      </c>
      <c r="AF74" s="138">
        <f t="shared" si="26"/>
        <v>10</v>
      </c>
    </row>
    <row r="75" spans="1:32" s="31" customFormat="1" x14ac:dyDescent="0.2">
      <c r="A75" s="122"/>
      <c r="B75" s="133" t="s">
        <v>390</v>
      </c>
      <c r="C75" s="128" t="s">
        <v>145</v>
      </c>
      <c r="D75" s="129" t="s">
        <v>32</v>
      </c>
      <c r="E75" s="130" t="s">
        <v>96</v>
      </c>
      <c r="F75" s="169"/>
      <c r="G75" s="130" t="s">
        <v>97</v>
      </c>
      <c r="H75" s="131">
        <v>2000</v>
      </c>
      <c r="I75" s="122"/>
      <c r="J75" s="122"/>
      <c r="K75" s="122"/>
      <c r="L75" s="122"/>
      <c r="M75" s="122"/>
      <c r="N75" s="133" t="s">
        <v>34</v>
      </c>
      <c r="O75" s="134">
        <v>700000</v>
      </c>
      <c r="P75" s="108" t="s">
        <v>147</v>
      </c>
      <c r="Q75" s="122"/>
      <c r="R75" s="122"/>
      <c r="S75" s="122"/>
      <c r="T75" s="119" t="str">
        <f t="shared" si="8"/>
        <v>2.06.01</v>
      </c>
      <c r="U75" s="112" t="str">
        <f t="shared" si="9"/>
        <v>ALAT KANTOR</v>
      </c>
      <c r="V75" s="112">
        <f t="shared" si="10"/>
        <v>5</v>
      </c>
      <c r="W75" s="123">
        <f t="shared" si="11"/>
        <v>139998</v>
      </c>
      <c r="X75" s="112">
        <f t="shared" si="18"/>
        <v>13</v>
      </c>
      <c r="Y75" s="135">
        <f t="shared" si="19"/>
        <v>699990</v>
      </c>
      <c r="Z75" s="135">
        <f t="shared" si="20"/>
        <v>0</v>
      </c>
      <c r="AA75" s="135">
        <f t="shared" si="21"/>
        <v>0</v>
      </c>
      <c r="AB75" s="135">
        <f t="shared" si="24"/>
        <v>0</v>
      </c>
      <c r="AC75" s="147">
        <f t="shared" si="25"/>
        <v>0</v>
      </c>
      <c r="AD75" s="136">
        <f t="shared" si="22"/>
        <v>2000</v>
      </c>
      <c r="AE75" s="137">
        <f t="shared" si="23"/>
        <v>700000</v>
      </c>
      <c r="AF75" s="138">
        <f t="shared" si="26"/>
        <v>10</v>
      </c>
    </row>
    <row r="76" spans="1:32" s="31" customFormat="1" x14ac:dyDescent="0.2">
      <c r="A76" s="122"/>
      <c r="B76" s="133" t="s">
        <v>390</v>
      </c>
      <c r="C76" s="128" t="s">
        <v>86</v>
      </c>
      <c r="D76" s="129" t="s">
        <v>32</v>
      </c>
      <c r="E76" s="130" t="s">
        <v>159</v>
      </c>
      <c r="F76" s="169"/>
      <c r="G76" s="130" t="s">
        <v>138</v>
      </c>
      <c r="H76" s="131">
        <v>2000</v>
      </c>
      <c r="I76" s="122"/>
      <c r="J76" s="122"/>
      <c r="K76" s="122"/>
      <c r="L76" s="122"/>
      <c r="M76" s="122"/>
      <c r="N76" s="133" t="s">
        <v>34</v>
      </c>
      <c r="O76" s="134">
        <v>560000</v>
      </c>
      <c r="P76" s="108" t="s">
        <v>43</v>
      </c>
      <c r="Q76" s="122"/>
      <c r="R76" s="122"/>
      <c r="S76" s="122"/>
      <c r="T76" s="119" t="str">
        <f t="shared" si="8"/>
        <v>2.06.01</v>
      </c>
      <c r="U76" s="112" t="str">
        <f t="shared" si="9"/>
        <v>ALAT KANTOR</v>
      </c>
      <c r="V76" s="112">
        <f t="shared" si="10"/>
        <v>5</v>
      </c>
      <c r="W76" s="123">
        <f t="shared" si="11"/>
        <v>111998</v>
      </c>
      <c r="X76" s="112">
        <f t="shared" si="18"/>
        <v>13</v>
      </c>
      <c r="Y76" s="135">
        <f t="shared" si="19"/>
        <v>559990</v>
      </c>
      <c r="Z76" s="135">
        <f t="shared" si="20"/>
        <v>0</v>
      </c>
      <c r="AA76" s="135">
        <f t="shared" si="21"/>
        <v>0</v>
      </c>
      <c r="AB76" s="135">
        <f t="shared" si="24"/>
        <v>0</v>
      </c>
      <c r="AC76" s="147">
        <f t="shared" si="25"/>
        <v>0</v>
      </c>
      <c r="AD76" s="136">
        <f t="shared" si="22"/>
        <v>2000</v>
      </c>
      <c r="AE76" s="137">
        <f t="shared" si="23"/>
        <v>560000</v>
      </c>
      <c r="AF76" s="138">
        <f t="shared" si="26"/>
        <v>10</v>
      </c>
    </row>
    <row r="77" spans="1:32" s="31" customFormat="1" x14ac:dyDescent="0.2">
      <c r="A77" s="122"/>
      <c r="B77" s="133" t="s">
        <v>390</v>
      </c>
      <c r="C77" s="128" t="s">
        <v>86</v>
      </c>
      <c r="D77" s="129" t="s">
        <v>32</v>
      </c>
      <c r="E77" s="130" t="s">
        <v>96</v>
      </c>
      <c r="F77" s="169"/>
      <c r="G77" s="130" t="s">
        <v>97</v>
      </c>
      <c r="H77" s="131">
        <v>2000</v>
      </c>
      <c r="I77" s="122"/>
      <c r="J77" s="122"/>
      <c r="K77" s="122"/>
      <c r="L77" s="122"/>
      <c r="M77" s="122"/>
      <c r="N77" s="133" t="s">
        <v>34</v>
      </c>
      <c r="O77" s="134">
        <v>780000</v>
      </c>
      <c r="P77" s="108" t="s">
        <v>43</v>
      </c>
      <c r="Q77" s="122"/>
      <c r="R77" s="122"/>
      <c r="S77" s="122"/>
      <c r="T77" s="119" t="str">
        <f t="shared" si="8"/>
        <v>2.06.01</v>
      </c>
      <c r="U77" s="112" t="str">
        <f t="shared" si="9"/>
        <v>ALAT KANTOR</v>
      </c>
      <c r="V77" s="112">
        <f t="shared" si="10"/>
        <v>5</v>
      </c>
      <c r="W77" s="123">
        <f t="shared" si="11"/>
        <v>155998</v>
      </c>
      <c r="X77" s="112">
        <f t="shared" si="18"/>
        <v>13</v>
      </c>
      <c r="Y77" s="135">
        <f t="shared" si="19"/>
        <v>779990</v>
      </c>
      <c r="Z77" s="135">
        <f t="shared" si="20"/>
        <v>0</v>
      </c>
      <c r="AA77" s="135">
        <f t="shared" si="21"/>
        <v>0</v>
      </c>
      <c r="AB77" s="135">
        <f t="shared" si="24"/>
        <v>0</v>
      </c>
      <c r="AC77" s="147">
        <f t="shared" si="25"/>
        <v>0</v>
      </c>
      <c r="AD77" s="136">
        <f t="shared" si="22"/>
        <v>2000</v>
      </c>
      <c r="AE77" s="137">
        <f t="shared" si="23"/>
        <v>780000</v>
      </c>
      <c r="AF77" s="138">
        <f t="shared" si="26"/>
        <v>10</v>
      </c>
    </row>
    <row r="78" spans="1:32" s="31" customFormat="1" x14ac:dyDescent="0.2">
      <c r="A78" s="122"/>
      <c r="B78" s="133" t="s">
        <v>390</v>
      </c>
      <c r="C78" s="128" t="s">
        <v>139</v>
      </c>
      <c r="D78" s="129" t="s">
        <v>32</v>
      </c>
      <c r="E78" s="130" t="s">
        <v>96</v>
      </c>
      <c r="F78" s="169"/>
      <c r="G78" s="130" t="s">
        <v>141</v>
      </c>
      <c r="H78" s="131">
        <v>2000</v>
      </c>
      <c r="I78" s="122"/>
      <c r="J78" s="122"/>
      <c r="K78" s="122"/>
      <c r="L78" s="122"/>
      <c r="M78" s="122"/>
      <c r="N78" s="133" t="s">
        <v>34</v>
      </c>
      <c r="O78" s="134">
        <v>980000</v>
      </c>
      <c r="P78" s="108" t="s">
        <v>43</v>
      </c>
      <c r="Q78" s="122"/>
      <c r="R78" s="122"/>
      <c r="S78" s="122"/>
      <c r="T78" s="119" t="str">
        <f t="shared" si="8"/>
        <v>2.06.01</v>
      </c>
      <c r="U78" s="112" t="str">
        <f t="shared" si="9"/>
        <v>ALAT KANTOR</v>
      </c>
      <c r="V78" s="112">
        <f t="shared" si="10"/>
        <v>5</v>
      </c>
      <c r="W78" s="123">
        <f t="shared" si="11"/>
        <v>195998</v>
      </c>
      <c r="X78" s="112">
        <f t="shared" si="18"/>
        <v>13</v>
      </c>
      <c r="Y78" s="135">
        <f t="shared" si="19"/>
        <v>979990</v>
      </c>
      <c r="Z78" s="135">
        <f t="shared" si="20"/>
        <v>0</v>
      </c>
      <c r="AA78" s="135">
        <f t="shared" si="21"/>
        <v>0</v>
      </c>
      <c r="AB78" s="135">
        <f t="shared" si="24"/>
        <v>0</v>
      </c>
      <c r="AC78" s="147">
        <f>IF(O78-10=Y78+Z78+AB78,0,W78)</f>
        <v>0</v>
      </c>
      <c r="AD78" s="136">
        <f t="shared" si="22"/>
        <v>2000</v>
      </c>
      <c r="AE78" s="137">
        <f t="shared" si="23"/>
        <v>980000</v>
      </c>
      <c r="AF78" s="138">
        <f t="shared" si="26"/>
        <v>10</v>
      </c>
    </row>
    <row r="79" spans="1:32" s="168" customFormat="1" x14ac:dyDescent="0.2">
      <c r="A79" s="150"/>
      <c r="B79" s="151" t="s">
        <v>390</v>
      </c>
      <c r="C79" s="152" t="s">
        <v>90</v>
      </c>
      <c r="D79" s="153" t="s">
        <v>32</v>
      </c>
      <c r="E79" s="154" t="s">
        <v>92</v>
      </c>
      <c r="F79" s="155"/>
      <c r="G79" s="154" t="s">
        <v>93</v>
      </c>
      <c r="H79" s="156">
        <v>2000</v>
      </c>
      <c r="I79" s="150"/>
      <c r="J79" s="150"/>
      <c r="K79" s="150"/>
      <c r="L79" s="150"/>
      <c r="M79" s="150"/>
      <c r="N79" s="151" t="s">
        <v>34</v>
      </c>
      <c r="O79" s="157">
        <v>19500</v>
      </c>
      <c r="P79" s="158"/>
      <c r="Q79" s="122"/>
      <c r="R79" s="122"/>
      <c r="S79" s="122"/>
      <c r="T79" s="159" t="str">
        <f t="shared" si="8"/>
        <v>2.06.01</v>
      </c>
      <c r="U79" s="160" t="str">
        <f t="shared" si="9"/>
        <v>ALAT KANTOR</v>
      </c>
      <c r="V79" s="160">
        <f t="shared" si="10"/>
        <v>5</v>
      </c>
      <c r="W79" s="161">
        <f t="shared" si="11"/>
        <v>3898</v>
      </c>
      <c r="X79" s="160">
        <f t="shared" si="18"/>
        <v>13</v>
      </c>
      <c r="Y79" s="162">
        <f t="shared" si="19"/>
        <v>19490</v>
      </c>
      <c r="Z79" s="162">
        <f t="shared" si="20"/>
        <v>0</v>
      </c>
      <c r="AA79" s="162">
        <f t="shared" si="21"/>
        <v>0</v>
      </c>
      <c r="AB79" s="162">
        <f t="shared" si="24"/>
        <v>0</v>
      </c>
      <c r="AC79" s="163">
        <f t="shared" si="25"/>
        <v>0</v>
      </c>
      <c r="AD79" s="164">
        <f t="shared" si="22"/>
        <v>2000</v>
      </c>
      <c r="AE79" s="165">
        <f t="shared" si="23"/>
        <v>19500</v>
      </c>
      <c r="AF79" s="166">
        <f t="shared" si="26"/>
        <v>10</v>
      </c>
    </row>
    <row r="80" spans="1:32" s="168" customFormat="1" x14ac:dyDescent="0.2">
      <c r="A80" s="150"/>
      <c r="B80" s="151" t="s">
        <v>390</v>
      </c>
      <c r="C80" s="152" t="s">
        <v>102</v>
      </c>
      <c r="D80" s="153" t="s">
        <v>32</v>
      </c>
      <c r="E80" s="154" t="s">
        <v>152</v>
      </c>
      <c r="F80" s="155"/>
      <c r="G80" s="154" t="s">
        <v>101</v>
      </c>
      <c r="H80" s="156">
        <v>2000</v>
      </c>
      <c r="I80" s="150"/>
      <c r="J80" s="150"/>
      <c r="K80" s="150"/>
      <c r="L80" s="150"/>
      <c r="M80" s="150"/>
      <c r="N80" s="151" t="s">
        <v>34</v>
      </c>
      <c r="O80" s="157">
        <v>140000</v>
      </c>
      <c r="P80" s="158" t="s">
        <v>147</v>
      </c>
      <c r="Q80" s="122"/>
      <c r="R80" s="122"/>
      <c r="S80" s="122"/>
      <c r="T80" s="159" t="str">
        <f t="shared" si="8"/>
        <v>2.06.01</v>
      </c>
      <c r="U80" s="160" t="str">
        <f t="shared" si="9"/>
        <v>ALAT KANTOR</v>
      </c>
      <c r="V80" s="160">
        <f t="shared" si="10"/>
        <v>5</v>
      </c>
      <c r="W80" s="161">
        <f t="shared" si="11"/>
        <v>27998</v>
      </c>
      <c r="X80" s="160">
        <f t="shared" si="18"/>
        <v>13</v>
      </c>
      <c r="Y80" s="162">
        <f t="shared" si="19"/>
        <v>139990</v>
      </c>
      <c r="Z80" s="162">
        <f t="shared" si="20"/>
        <v>0</v>
      </c>
      <c r="AA80" s="162">
        <f t="shared" si="21"/>
        <v>0</v>
      </c>
      <c r="AB80" s="162">
        <f t="shared" si="24"/>
        <v>0</v>
      </c>
      <c r="AC80" s="163">
        <f t="shared" si="25"/>
        <v>0</v>
      </c>
      <c r="AD80" s="164">
        <f t="shared" si="22"/>
        <v>2000</v>
      </c>
      <c r="AE80" s="165">
        <f t="shared" si="23"/>
        <v>140000</v>
      </c>
      <c r="AF80" s="166">
        <f t="shared" si="26"/>
        <v>10</v>
      </c>
    </row>
    <row r="81" spans="1:32" s="31" customFormat="1" x14ac:dyDescent="0.2">
      <c r="A81" s="122"/>
      <c r="B81" s="133" t="s">
        <v>390</v>
      </c>
      <c r="C81" s="128" t="s">
        <v>130</v>
      </c>
      <c r="D81" s="129" t="s">
        <v>32</v>
      </c>
      <c r="E81" s="130" t="s">
        <v>166</v>
      </c>
      <c r="F81" s="169"/>
      <c r="G81" s="130" t="s">
        <v>106</v>
      </c>
      <c r="H81" s="131">
        <v>2000</v>
      </c>
      <c r="I81" s="122"/>
      <c r="J81" s="122"/>
      <c r="K81" s="122"/>
      <c r="L81" s="122"/>
      <c r="M81" s="122"/>
      <c r="N81" s="133" t="s">
        <v>34</v>
      </c>
      <c r="O81" s="134">
        <v>1050000</v>
      </c>
      <c r="P81" s="108" t="s">
        <v>43</v>
      </c>
      <c r="Q81" s="122"/>
      <c r="R81" s="122"/>
      <c r="S81" s="122"/>
      <c r="T81" s="119" t="str">
        <f t="shared" si="8"/>
        <v>2.06.01</v>
      </c>
      <c r="U81" s="112" t="str">
        <f t="shared" si="9"/>
        <v>ALAT KANTOR</v>
      </c>
      <c r="V81" s="112">
        <f t="shared" si="10"/>
        <v>5</v>
      </c>
      <c r="W81" s="123">
        <f t="shared" si="11"/>
        <v>209998</v>
      </c>
      <c r="X81" s="112">
        <f t="shared" si="18"/>
        <v>13</v>
      </c>
      <c r="Y81" s="135">
        <f t="shared" si="19"/>
        <v>1049990</v>
      </c>
      <c r="Z81" s="135">
        <f t="shared" si="20"/>
        <v>0</v>
      </c>
      <c r="AA81" s="135">
        <f t="shared" si="21"/>
        <v>0</v>
      </c>
      <c r="AB81" s="135">
        <f t="shared" si="24"/>
        <v>0</v>
      </c>
      <c r="AC81" s="147">
        <f t="shared" si="25"/>
        <v>0</v>
      </c>
      <c r="AD81" s="136">
        <f t="shared" si="22"/>
        <v>2000</v>
      </c>
      <c r="AE81" s="137">
        <f t="shared" si="23"/>
        <v>1050000</v>
      </c>
      <c r="AF81" s="138">
        <f t="shared" si="26"/>
        <v>10</v>
      </c>
    </row>
    <row r="82" spans="1:32" s="31" customFormat="1" x14ac:dyDescent="0.2">
      <c r="A82" s="122"/>
      <c r="B82" s="133" t="s">
        <v>390</v>
      </c>
      <c r="C82" s="128" t="s">
        <v>126</v>
      </c>
      <c r="D82" s="129" t="s">
        <v>32</v>
      </c>
      <c r="E82" s="130" t="s">
        <v>96</v>
      </c>
      <c r="F82" s="169"/>
      <c r="G82" s="130" t="s">
        <v>128</v>
      </c>
      <c r="H82" s="131">
        <v>2000</v>
      </c>
      <c r="I82" s="122"/>
      <c r="J82" s="122"/>
      <c r="K82" s="122"/>
      <c r="L82" s="122"/>
      <c r="M82" s="122"/>
      <c r="N82" s="133" t="s">
        <v>34</v>
      </c>
      <c r="O82" s="134">
        <v>1470000</v>
      </c>
      <c r="P82" s="108" t="s">
        <v>43</v>
      </c>
      <c r="Q82" s="122"/>
      <c r="R82" s="122"/>
      <c r="S82" s="122"/>
      <c r="T82" s="119" t="str">
        <f t="shared" si="8"/>
        <v>2.06.01</v>
      </c>
      <c r="U82" s="112" t="str">
        <f t="shared" si="9"/>
        <v>ALAT KANTOR</v>
      </c>
      <c r="V82" s="112">
        <f t="shared" si="10"/>
        <v>5</v>
      </c>
      <c r="W82" s="123">
        <f t="shared" si="11"/>
        <v>293998</v>
      </c>
      <c r="X82" s="112">
        <f t="shared" si="18"/>
        <v>13</v>
      </c>
      <c r="Y82" s="135">
        <f t="shared" si="19"/>
        <v>1469990</v>
      </c>
      <c r="Z82" s="135">
        <f t="shared" si="20"/>
        <v>0</v>
      </c>
      <c r="AA82" s="135">
        <f t="shared" si="21"/>
        <v>0</v>
      </c>
      <c r="AB82" s="135">
        <f t="shared" si="24"/>
        <v>0</v>
      </c>
      <c r="AC82" s="147">
        <f t="shared" si="25"/>
        <v>0</v>
      </c>
      <c r="AD82" s="136">
        <f t="shared" si="22"/>
        <v>2000</v>
      </c>
      <c r="AE82" s="137">
        <f t="shared" si="23"/>
        <v>1470000</v>
      </c>
      <c r="AF82" s="138">
        <f t="shared" si="26"/>
        <v>10</v>
      </c>
    </row>
    <row r="83" spans="1:32" s="31" customFormat="1" x14ac:dyDescent="0.2">
      <c r="A83" s="122"/>
      <c r="B83" s="133" t="s">
        <v>390</v>
      </c>
      <c r="C83" s="128" t="s">
        <v>145</v>
      </c>
      <c r="D83" s="129" t="s">
        <v>32</v>
      </c>
      <c r="E83" s="130" t="s">
        <v>96</v>
      </c>
      <c r="F83" s="169"/>
      <c r="G83" s="130" t="s">
        <v>97</v>
      </c>
      <c r="H83" s="131">
        <v>2000</v>
      </c>
      <c r="I83" s="122"/>
      <c r="J83" s="122"/>
      <c r="K83" s="122"/>
      <c r="L83" s="122"/>
      <c r="M83" s="122"/>
      <c r="N83" s="133" t="s">
        <v>34</v>
      </c>
      <c r="O83" s="134">
        <v>650000</v>
      </c>
      <c r="P83" s="108" t="s">
        <v>147</v>
      </c>
      <c r="Q83" s="122"/>
      <c r="R83" s="122"/>
      <c r="S83" s="122"/>
      <c r="T83" s="119" t="str">
        <f t="shared" ref="T83:T138" si="27">MID(B83,1,7)</f>
        <v>2.06.01</v>
      </c>
      <c r="U83" s="112" t="str">
        <f t="shared" si="9"/>
        <v>ALAT KANTOR</v>
      </c>
      <c r="V83" s="112">
        <f t="shared" si="10"/>
        <v>5</v>
      </c>
      <c r="W83" s="123">
        <f t="shared" si="11"/>
        <v>129998</v>
      </c>
      <c r="X83" s="112">
        <f t="shared" si="18"/>
        <v>13</v>
      </c>
      <c r="Y83" s="135">
        <f t="shared" si="19"/>
        <v>649990</v>
      </c>
      <c r="Z83" s="135">
        <f t="shared" si="20"/>
        <v>0</v>
      </c>
      <c r="AA83" s="135">
        <f t="shared" si="21"/>
        <v>0</v>
      </c>
      <c r="AB83" s="135">
        <f t="shared" si="24"/>
        <v>0</v>
      </c>
      <c r="AC83" s="147">
        <f t="shared" si="25"/>
        <v>0</v>
      </c>
      <c r="AD83" s="136">
        <f t="shared" si="22"/>
        <v>2000</v>
      </c>
      <c r="AE83" s="137">
        <f t="shared" si="23"/>
        <v>650000</v>
      </c>
      <c r="AF83" s="138">
        <f t="shared" si="26"/>
        <v>10</v>
      </c>
    </row>
    <row r="84" spans="1:32" s="31" customFormat="1" x14ac:dyDescent="0.2">
      <c r="A84" s="122"/>
      <c r="B84" s="133" t="s">
        <v>390</v>
      </c>
      <c r="C84" s="128" t="s">
        <v>98</v>
      </c>
      <c r="D84" s="129" t="s">
        <v>32</v>
      </c>
      <c r="E84" s="130" t="s">
        <v>171</v>
      </c>
      <c r="F84" s="169"/>
      <c r="G84" s="130" t="s">
        <v>170</v>
      </c>
      <c r="H84" s="131">
        <v>2000</v>
      </c>
      <c r="I84" s="122"/>
      <c r="J84" s="122"/>
      <c r="K84" s="122"/>
      <c r="L84" s="122"/>
      <c r="M84" s="122"/>
      <c r="N84" s="133" t="s">
        <v>34</v>
      </c>
      <c r="O84" s="134">
        <v>600000</v>
      </c>
      <c r="P84" s="108" t="s">
        <v>43</v>
      </c>
      <c r="Q84" s="122"/>
      <c r="R84" s="122"/>
      <c r="S84" s="122"/>
      <c r="T84" s="119" t="str">
        <f t="shared" si="27"/>
        <v>2.06.01</v>
      </c>
      <c r="U84" s="112" t="str">
        <f t="shared" ref="U84:U138" si="28">VLOOKUP(T84,kelompok,2,0)</f>
        <v>ALAT KANTOR</v>
      </c>
      <c r="V84" s="112">
        <f t="shared" ref="V84:V138" si="29">VLOOKUP(T84,MASAMANFAAT,4,0)</f>
        <v>5</v>
      </c>
      <c r="W84" s="123">
        <f t="shared" ref="W84:W138" si="30">(O84-10)/V84</f>
        <v>119998</v>
      </c>
      <c r="X84" s="112">
        <f t="shared" si="18"/>
        <v>13</v>
      </c>
      <c r="Y84" s="135">
        <f t="shared" si="19"/>
        <v>599990</v>
      </c>
      <c r="Z84" s="135">
        <f t="shared" si="20"/>
        <v>0</v>
      </c>
      <c r="AA84" s="135">
        <f t="shared" si="21"/>
        <v>0</v>
      </c>
      <c r="AB84" s="135">
        <f t="shared" si="24"/>
        <v>0</v>
      </c>
      <c r="AC84" s="147">
        <f t="shared" si="25"/>
        <v>0</v>
      </c>
      <c r="AD84" s="136">
        <f t="shared" si="22"/>
        <v>2000</v>
      </c>
      <c r="AE84" s="137">
        <f t="shared" si="23"/>
        <v>600000</v>
      </c>
      <c r="AF84" s="138">
        <f t="shared" si="26"/>
        <v>10</v>
      </c>
    </row>
    <row r="85" spans="1:32" s="168" customFormat="1" x14ac:dyDescent="0.2">
      <c r="A85" s="150"/>
      <c r="B85" s="151" t="s">
        <v>390</v>
      </c>
      <c r="C85" s="152" t="s">
        <v>94</v>
      </c>
      <c r="D85" s="153" t="s">
        <v>32</v>
      </c>
      <c r="E85" s="154" t="s">
        <v>159</v>
      </c>
      <c r="F85" s="155"/>
      <c r="G85" s="154" t="s">
        <v>138</v>
      </c>
      <c r="H85" s="156">
        <v>2000</v>
      </c>
      <c r="I85" s="150"/>
      <c r="J85" s="150"/>
      <c r="K85" s="150"/>
      <c r="L85" s="150"/>
      <c r="M85" s="150"/>
      <c r="N85" s="151" t="s">
        <v>34</v>
      </c>
      <c r="O85" s="157">
        <v>420000</v>
      </c>
      <c r="P85" s="158" t="s">
        <v>43</v>
      </c>
      <c r="Q85" s="122"/>
      <c r="R85" s="122"/>
      <c r="S85" s="122"/>
      <c r="T85" s="159" t="str">
        <f t="shared" si="27"/>
        <v>2.06.01</v>
      </c>
      <c r="U85" s="160" t="str">
        <f t="shared" si="28"/>
        <v>ALAT KANTOR</v>
      </c>
      <c r="V85" s="160">
        <f t="shared" si="29"/>
        <v>5</v>
      </c>
      <c r="W85" s="161">
        <f t="shared" si="30"/>
        <v>83998</v>
      </c>
      <c r="X85" s="160">
        <f t="shared" si="18"/>
        <v>13</v>
      </c>
      <c r="Y85" s="162">
        <f t="shared" si="19"/>
        <v>419990</v>
      </c>
      <c r="Z85" s="162">
        <f t="shared" si="20"/>
        <v>0</v>
      </c>
      <c r="AA85" s="162">
        <f t="shared" si="21"/>
        <v>0</v>
      </c>
      <c r="AB85" s="162">
        <f t="shared" si="24"/>
        <v>0</v>
      </c>
      <c r="AC85" s="163">
        <f t="shared" si="25"/>
        <v>0</v>
      </c>
      <c r="AD85" s="164">
        <f t="shared" si="22"/>
        <v>2000</v>
      </c>
      <c r="AE85" s="165">
        <f t="shared" si="23"/>
        <v>420000</v>
      </c>
      <c r="AF85" s="166">
        <f t="shared" si="26"/>
        <v>10</v>
      </c>
    </row>
    <row r="86" spans="1:32" s="168" customFormat="1" x14ac:dyDescent="0.2">
      <c r="A86" s="150"/>
      <c r="B86" s="151" t="s">
        <v>390</v>
      </c>
      <c r="C86" s="152" t="s">
        <v>94</v>
      </c>
      <c r="D86" s="153" t="s">
        <v>32</v>
      </c>
      <c r="E86" s="154" t="s">
        <v>159</v>
      </c>
      <c r="F86" s="155"/>
      <c r="G86" s="154" t="s">
        <v>138</v>
      </c>
      <c r="H86" s="156">
        <v>2000</v>
      </c>
      <c r="I86" s="150"/>
      <c r="J86" s="150"/>
      <c r="K86" s="150"/>
      <c r="L86" s="150"/>
      <c r="M86" s="150"/>
      <c r="N86" s="151" t="s">
        <v>34</v>
      </c>
      <c r="O86" s="157">
        <v>280000</v>
      </c>
      <c r="P86" s="158" t="s">
        <v>43</v>
      </c>
      <c r="Q86" s="122"/>
      <c r="R86" s="122"/>
      <c r="S86" s="122"/>
      <c r="T86" s="159" t="str">
        <f t="shared" si="27"/>
        <v>2.06.01</v>
      </c>
      <c r="U86" s="160" t="str">
        <f t="shared" si="28"/>
        <v>ALAT KANTOR</v>
      </c>
      <c r="V86" s="160">
        <f t="shared" si="29"/>
        <v>5</v>
      </c>
      <c r="W86" s="161">
        <f t="shared" si="30"/>
        <v>55998</v>
      </c>
      <c r="X86" s="160">
        <f t="shared" si="18"/>
        <v>13</v>
      </c>
      <c r="Y86" s="162">
        <f t="shared" si="19"/>
        <v>279990</v>
      </c>
      <c r="Z86" s="162">
        <f t="shared" si="20"/>
        <v>0</v>
      </c>
      <c r="AA86" s="162">
        <f t="shared" si="21"/>
        <v>0</v>
      </c>
      <c r="AB86" s="162">
        <f t="shared" si="24"/>
        <v>0</v>
      </c>
      <c r="AC86" s="163">
        <f t="shared" si="25"/>
        <v>0</v>
      </c>
      <c r="AD86" s="164">
        <f t="shared" si="22"/>
        <v>2000</v>
      </c>
      <c r="AE86" s="165">
        <f t="shared" si="23"/>
        <v>280000</v>
      </c>
      <c r="AF86" s="166">
        <f t="shared" si="26"/>
        <v>10</v>
      </c>
    </row>
    <row r="87" spans="1:32" s="168" customFormat="1" x14ac:dyDescent="0.2">
      <c r="A87" s="150"/>
      <c r="B87" s="151" t="s">
        <v>390</v>
      </c>
      <c r="C87" s="152" t="s">
        <v>102</v>
      </c>
      <c r="D87" s="153" t="s">
        <v>32</v>
      </c>
      <c r="E87" s="154" t="s">
        <v>152</v>
      </c>
      <c r="F87" s="155"/>
      <c r="G87" s="154" t="s">
        <v>101</v>
      </c>
      <c r="H87" s="156">
        <v>2000</v>
      </c>
      <c r="I87" s="150"/>
      <c r="J87" s="150"/>
      <c r="K87" s="150"/>
      <c r="L87" s="150"/>
      <c r="M87" s="150"/>
      <c r="N87" s="151" t="s">
        <v>34</v>
      </c>
      <c r="O87" s="157">
        <v>140000</v>
      </c>
      <c r="P87" s="158" t="s">
        <v>147</v>
      </c>
      <c r="Q87" s="122"/>
      <c r="R87" s="122"/>
      <c r="S87" s="122"/>
      <c r="T87" s="159" t="str">
        <f t="shared" si="27"/>
        <v>2.06.01</v>
      </c>
      <c r="U87" s="160" t="str">
        <f t="shared" si="28"/>
        <v>ALAT KANTOR</v>
      </c>
      <c r="V87" s="160">
        <f t="shared" si="29"/>
        <v>5</v>
      </c>
      <c r="W87" s="161">
        <f t="shared" si="30"/>
        <v>27998</v>
      </c>
      <c r="X87" s="160">
        <f t="shared" si="18"/>
        <v>13</v>
      </c>
      <c r="Y87" s="162">
        <f t="shared" si="19"/>
        <v>139990</v>
      </c>
      <c r="Z87" s="162">
        <f t="shared" si="20"/>
        <v>0</v>
      </c>
      <c r="AA87" s="162">
        <f t="shared" si="21"/>
        <v>0</v>
      </c>
      <c r="AB87" s="162">
        <f t="shared" si="24"/>
        <v>0</v>
      </c>
      <c r="AC87" s="163">
        <f t="shared" si="25"/>
        <v>0</v>
      </c>
      <c r="AD87" s="164">
        <f t="shared" si="22"/>
        <v>2000</v>
      </c>
      <c r="AE87" s="165">
        <f t="shared" si="23"/>
        <v>140000</v>
      </c>
      <c r="AF87" s="166">
        <f t="shared" si="26"/>
        <v>10</v>
      </c>
    </row>
    <row r="88" spans="1:32" s="168" customFormat="1" x14ac:dyDescent="0.2">
      <c r="A88" s="150"/>
      <c r="B88" s="151" t="s">
        <v>390</v>
      </c>
      <c r="C88" s="152" t="s">
        <v>139</v>
      </c>
      <c r="D88" s="153" t="s">
        <v>32</v>
      </c>
      <c r="E88" s="154" t="s">
        <v>96</v>
      </c>
      <c r="F88" s="155"/>
      <c r="G88" s="154" t="s">
        <v>141</v>
      </c>
      <c r="H88" s="156">
        <v>2000</v>
      </c>
      <c r="I88" s="150"/>
      <c r="J88" s="150"/>
      <c r="K88" s="150"/>
      <c r="L88" s="150"/>
      <c r="M88" s="150"/>
      <c r="N88" s="151" t="s">
        <v>34</v>
      </c>
      <c r="O88" s="157">
        <v>490000</v>
      </c>
      <c r="P88" s="158" t="s">
        <v>43</v>
      </c>
      <c r="Q88" s="122"/>
      <c r="R88" s="122"/>
      <c r="S88" s="122"/>
      <c r="T88" s="159" t="str">
        <f t="shared" si="27"/>
        <v>2.06.01</v>
      </c>
      <c r="U88" s="160" t="str">
        <f t="shared" si="28"/>
        <v>ALAT KANTOR</v>
      </c>
      <c r="V88" s="160">
        <f t="shared" si="29"/>
        <v>5</v>
      </c>
      <c r="W88" s="161">
        <f t="shared" si="30"/>
        <v>97998</v>
      </c>
      <c r="X88" s="160">
        <f t="shared" si="18"/>
        <v>13</v>
      </c>
      <c r="Y88" s="162">
        <f t="shared" si="19"/>
        <v>489990</v>
      </c>
      <c r="Z88" s="162">
        <f t="shared" si="20"/>
        <v>0</v>
      </c>
      <c r="AA88" s="162">
        <f t="shared" si="21"/>
        <v>0</v>
      </c>
      <c r="AB88" s="162">
        <f t="shared" si="24"/>
        <v>0</v>
      </c>
      <c r="AC88" s="163">
        <f t="shared" si="25"/>
        <v>0</v>
      </c>
      <c r="AD88" s="164">
        <f t="shared" si="22"/>
        <v>2000</v>
      </c>
      <c r="AE88" s="165">
        <f t="shared" si="23"/>
        <v>490000</v>
      </c>
      <c r="AF88" s="166">
        <f t="shared" si="26"/>
        <v>10</v>
      </c>
    </row>
    <row r="89" spans="1:32" s="31" customFormat="1" x14ac:dyDescent="0.2">
      <c r="A89" s="122"/>
      <c r="B89" s="133" t="s">
        <v>390</v>
      </c>
      <c r="C89" s="128" t="s">
        <v>130</v>
      </c>
      <c r="D89" s="129" t="s">
        <v>32</v>
      </c>
      <c r="E89" s="130" t="s">
        <v>166</v>
      </c>
      <c r="F89" s="169"/>
      <c r="G89" s="130" t="s">
        <v>106</v>
      </c>
      <c r="H89" s="131">
        <v>2000</v>
      </c>
      <c r="I89" s="122"/>
      <c r="J89" s="122"/>
      <c r="K89" s="122"/>
      <c r="L89" s="122"/>
      <c r="M89" s="122"/>
      <c r="N89" s="133" t="s">
        <v>34</v>
      </c>
      <c r="O89" s="134">
        <v>1050000</v>
      </c>
      <c r="P89" s="108" t="s">
        <v>43</v>
      </c>
      <c r="Q89" s="122"/>
      <c r="R89" s="122"/>
      <c r="S89" s="122"/>
      <c r="T89" s="119" t="str">
        <f t="shared" si="27"/>
        <v>2.06.01</v>
      </c>
      <c r="U89" s="112" t="str">
        <f t="shared" si="28"/>
        <v>ALAT KANTOR</v>
      </c>
      <c r="V89" s="112">
        <f t="shared" si="29"/>
        <v>5</v>
      </c>
      <c r="W89" s="123">
        <f t="shared" si="30"/>
        <v>209998</v>
      </c>
      <c r="X89" s="112">
        <f t="shared" si="18"/>
        <v>13</v>
      </c>
      <c r="Y89" s="135">
        <f t="shared" si="19"/>
        <v>1049990</v>
      </c>
      <c r="Z89" s="135">
        <f t="shared" si="20"/>
        <v>0</v>
      </c>
      <c r="AA89" s="135">
        <f t="shared" si="21"/>
        <v>0</v>
      </c>
      <c r="AB89" s="135">
        <f t="shared" si="24"/>
        <v>0</v>
      </c>
      <c r="AC89" s="147">
        <f t="shared" si="25"/>
        <v>0</v>
      </c>
      <c r="AD89" s="136">
        <f t="shared" si="22"/>
        <v>2000</v>
      </c>
      <c r="AE89" s="137">
        <f t="shared" si="23"/>
        <v>1050000</v>
      </c>
      <c r="AF89" s="138">
        <f t="shared" si="26"/>
        <v>10</v>
      </c>
    </row>
    <row r="90" spans="1:32" s="31" customFormat="1" x14ac:dyDescent="0.2">
      <c r="A90" s="122"/>
      <c r="B90" s="128" t="s">
        <v>391</v>
      </c>
      <c r="C90" s="128" t="s">
        <v>177</v>
      </c>
      <c r="D90" s="129" t="s">
        <v>32</v>
      </c>
      <c r="E90" s="130" t="s">
        <v>179</v>
      </c>
      <c r="F90" s="169"/>
      <c r="G90" s="130" t="s">
        <v>106</v>
      </c>
      <c r="H90" s="131">
        <v>2000</v>
      </c>
      <c r="I90" s="122"/>
      <c r="J90" s="122"/>
      <c r="K90" s="122"/>
      <c r="L90" s="122"/>
      <c r="M90" s="122"/>
      <c r="N90" s="133" t="s">
        <v>34</v>
      </c>
      <c r="O90" s="134">
        <v>7420000</v>
      </c>
      <c r="P90" s="108"/>
      <c r="Q90" s="122"/>
      <c r="R90" s="122"/>
      <c r="S90" s="122"/>
      <c r="T90" s="119" t="str">
        <f t="shared" si="27"/>
        <v>2.06.03</v>
      </c>
      <c r="U90" s="112" t="str">
        <f t="shared" si="28"/>
        <v>KOMPUTER</v>
      </c>
      <c r="V90" s="112">
        <f t="shared" si="29"/>
        <v>4</v>
      </c>
      <c r="W90" s="123">
        <f t="shared" si="30"/>
        <v>1854997.5</v>
      </c>
      <c r="X90" s="112">
        <f t="shared" si="18"/>
        <v>13</v>
      </c>
      <c r="Y90" s="135">
        <f t="shared" si="19"/>
        <v>7419990</v>
      </c>
      <c r="Z90" s="135">
        <f t="shared" si="20"/>
        <v>0</v>
      </c>
      <c r="AA90" s="135">
        <f t="shared" si="21"/>
        <v>0</v>
      </c>
      <c r="AB90" s="135">
        <f t="shared" si="24"/>
        <v>0</v>
      </c>
      <c r="AC90" s="147">
        <f t="shared" si="25"/>
        <v>0</v>
      </c>
      <c r="AD90" s="136">
        <f t="shared" si="22"/>
        <v>2000</v>
      </c>
      <c r="AE90" s="137">
        <f t="shared" si="23"/>
        <v>7420000</v>
      </c>
      <c r="AF90" s="138">
        <f t="shared" si="26"/>
        <v>10</v>
      </c>
    </row>
    <row r="91" spans="1:32" s="31" customFormat="1" x14ac:dyDescent="0.2">
      <c r="A91" s="122"/>
      <c r="B91" s="128" t="s">
        <v>391</v>
      </c>
      <c r="C91" s="128" t="s">
        <v>180</v>
      </c>
      <c r="D91" s="129" t="s">
        <v>32</v>
      </c>
      <c r="E91" s="130" t="s">
        <v>169</v>
      </c>
      <c r="F91" s="169"/>
      <c r="G91" s="130" t="s">
        <v>158</v>
      </c>
      <c r="H91" s="131">
        <v>2000</v>
      </c>
      <c r="I91" s="122"/>
      <c r="J91" s="122"/>
      <c r="K91" s="122"/>
      <c r="L91" s="122"/>
      <c r="M91" s="122"/>
      <c r="N91" s="133" t="s">
        <v>34</v>
      </c>
      <c r="O91" s="134">
        <v>2100000</v>
      </c>
      <c r="P91" s="108"/>
      <c r="Q91" s="122"/>
      <c r="R91" s="122"/>
      <c r="S91" s="122"/>
      <c r="T91" s="119" t="str">
        <f t="shared" si="27"/>
        <v>2.06.03</v>
      </c>
      <c r="U91" s="112" t="str">
        <f t="shared" si="28"/>
        <v>KOMPUTER</v>
      </c>
      <c r="V91" s="112">
        <f t="shared" si="29"/>
        <v>4</v>
      </c>
      <c r="W91" s="123">
        <f t="shared" si="30"/>
        <v>524997.5</v>
      </c>
      <c r="X91" s="112">
        <f t="shared" ref="X91:X138" si="31">2013-AD91</f>
        <v>13</v>
      </c>
      <c r="Y91" s="135">
        <f t="shared" ref="Y91:Y138" si="32">IF(X91&gt;V91,O91-10,W91*X91)</f>
        <v>2099990</v>
      </c>
      <c r="Z91" s="135">
        <f t="shared" ref="Z91:Z138" si="33">IF(O91-10=Y91,0,W91)</f>
        <v>0</v>
      </c>
      <c r="AA91" s="135">
        <f t="shared" ref="AA91:AA138" si="34">IF(O91-10=Y91+Z91,0,W91)</f>
        <v>0</v>
      </c>
      <c r="AB91" s="135">
        <f t="shared" si="24"/>
        <v>0</v>
      </c>
      <c r="AC91" s="147">
        <f t="shared" si="25"/>
        <v>0</v>
      </c>
      <c r="AD91" s="136">
        <f t="shared" ref="AD91:AD138" si="35">H91</f>
        <v>2000</v>
      </c>
      <c r="AE91" s="137">
        <f t="shared" ref="AE91:AE138" si="36">O91</f>
        <v>2100000</v>
      </c>
      <c r="AF91" s="138">
        <f t="shared" si="26"/>
        <v>10</v>
      </c>
    </row>
    <row r="92" spans="1:32" s="31" customFormat="1" x14ac:dyDescent="0.2">
      <c r="A92" s="122"/>
      <c r="B92" s="128" t="s">
        <v>391</v>
      </c>
      <c r="C92" s="128" t="s">
        <v>177</v>
      </c>
      <c r="D92" s="129" t="s">
        <v>32</v>
      </c>
      <c r="E92" s="130" t="s">
        <v>169</v>
      </c>
      <c r="F92" s="169"/>
      <c r="G92" s="130" t="s">
        <v>106</v>
      </c>
      <c r="H92" s="131">
        <v>2000</v>
      </c>
      <c r="I92" s="122"/>
      <c r="J92" s="122"/>
      <c r="K92" s="122"/>
      <c r="L92" s="122"/>
      <c r="M92" s="122"/>
      <c r="N92" s="133" t="s">
        <v>34</v>
      </c>
      <c r="O92" s="134">
        <v>3500000</v>
      </c>
      <c r="P92" s="108"/>
      <c r="Q92" s="122"/>
      <c r="R92" s="122"/>
      <c r="S92" s="122"/>
      <c r="T92" s="119" t="str">
        <f t="shared" si="27"/>
        <v>2.06.03</v>
      </c>
      <c r="U92" s="112" t="str">
        <f t="shared" si="28"/>
        <v>KOMPUTER</v>
      </c>
      <c r="V92" s="112">
        <f t="shared" si="29"/>
        <v>4</v>
      </c>
      <c r="W92" s="123">
        <f t="shared" si="30"/>
        <v>874997.5</v>
      </c>
      <c r="X92" s="112">
        <f t="shared" si="31"/>
        <v>13</v>
      </c>
      <c r="Y92" s="135">
        <f t="shared" si="32"/>
        <v>3499990</v>
      </c>
      <c r="Z92" s="135">
        <f t="shared" si="33"/>
        <v>0</v>
      </c>
      <c r="AA92" s="135">
        <f t="shared" si="34"/>
        <v>0</v>
      </c>
      <c r="AB92" s="135">
        <f t="shared" ref="AB92:AB129" si="37">IF(O92-10=Y92+Z92,0,W92)</f>
        <v>0</v>
      </c>
      <c r="AC92" s="147">
        <f t="shared" ref="AC92:AC105" si="38">IF(O92-10=Y92+Z92+AB92,0,W92)</f>
        <v>0</v>
      </c>
      <c r="AD92" s="136">
        <f t="shared" si="35"/>
        <v>2000</v>
      </c>
      <c r="AE92" s="137">
        <f t="shared" si="36"/>
        <v>3500000</v>
      </c>
      <c r="AF92" s="138">
        <f t="shared" ref="AF92:AF129" si="39">O92-(Y92+Z92+AA92+AC92)</f>
        <v>10</v>
      </c>
    </row>
    <row r="93" spans="1:32" s="31" customFormat="1" x14ac:dyDescent="0.2">
      <c r="A93" s="122"/>
      <c r="B93" s="128" t="s">
        <v>391</v>
      </c>
      <c r="C93" s="128" t="s">
        <v>175</v>
      </c>
      <c r="D93" s="129" t="s">
        <v>32</v>
      </c>
      <c r="E93" s="130" t="s">
        <v>179</v>
      </c>
      <c r="F93" s="169"/>
      <c r="G93" s="130" t="s">
        <v>158</v>
      </c>
      <c r="H93" s="131">
        <v>2000</v>
      </c>
      <c r="I93" s="122"/>
      <c r="J93" s="122"/>
      <c r="K93" s="122"/>
      <c r="L93" s="122"/>
      <c r="M93" s="122"/>
      <c r="N93" s="133" t="s">
        <v>34</v>
      </c>
      <c r="O93" s="134">
        <v>595000</v>
      </c>
      <c r="P93" s="108"/>
      <c r="Q93" s="122"/>
      <c r="R93" s="122"/>
      <c r="S93" s="122"/>
      <c r="T93" s="119" t="str">
        <f t="shared" si="27"/>
        <v>2.06.03</v>
      </c>
      <c r="U93" s="112" t="str">
        <f t="shared" si="28"/>
        <v>KOMPUTER</v>
      </c>
      <c r="V93" s="112">
        <f t="shared" si="29"/>
        <v>4</v>
      </c>
      <c r="W93" s="123">
        <f t="shared" si="30"/>
        <v>148747.5</v>
      </c>
      <c r="X93" s="112">
        <f t="shared" si="31"/>
        <v>13</v>
      </c>
      <c r="Y93" s="135">
        <f t="shared" si="32"/>
        <v>594990</v>
      </c>
      <c r="Z93" s="135">
        <f t="shared" si="33"/>
        <v>0</v>
      </c>
      <c r="AA93" s="135">
        <f t="shared" si="34"/>
        <v>0</v>
      </c>
      <c r="AB93" s="135">
        <f t="shared" si="37"/>
        <v>0</v>
      </c>
      <c r="AC93" s="147">
        <f t="shared" si="38"/>
        <v>0</v>
      </c>
      <c r="AD93" s="136">
        <f t="shared" si="35"/>
        <v>2000</v>
      </c>
      <c r="AE93" s="137">
        <f t="shared" si="36"/>
        <v>595000</v>
      </c>
      <c r="AF93" s="138">
        <f t="shared" si="39"/>
        <v>10</v>
      </c>
    </row>
    <row r="94" spans="1:32" s="31" customFormat="1" x14ac:dyDescent="0.2">
      <c r="A94" s="122"/>
      <c r="B94" s="128" t="s">
        <v>391</v>
      </c>
      <c r="C94" s="128" t="s">
        <v>177</v>
      </c>
      <c r="D94" s="129" t="s">
        <v>32</v>
      </c>
      <c r="E94" s="130" t="s">
        <v>181</v>
      </c>
      <c r="F94" s="169"/>
      <c r="G94" s="130" t="s">
        <v>106</v>
      </c>
      <c r="H94" s="131">
        <v>2000</v>
      </c>
      <c r="I94" s="122"/>
      <c r="J94" s="122"/>
      <c r="K94" s="122"/>
      <c r="L94" s="122"/>
      <c r="M94" s="122"/>
      <c r="N94" s="133" t="s">
        <v>34</v>
      </c>
      <c r="O94" s="134">
        <v>2170000</v>
      </c>
      <c r="P94" s="108"/>
      <c r="Q94" s="122"/>
      <c r="R94" s="122"/>
      <c r="S94" s="122"/>
      <c r="T94" s="119" t="str">
        <f t="shared" si="27"/>
        <v>2.06.03</v>
      </c>
      <c r="U94" s="112" t="str">
        <f t="shared" si="28"/>
        <v>KOMPUTER</v>
      </c>
      <c r="V94" s="112">
        <f t="shared" si="29"/>
        <v>4</v>
      </c>
      <c r="W94" s="123">
        <f t="shared" si="30"/>
        <v>542497.5</v>
      </c>
      <c r="X94" s="112">
        <f t="shared" si="31"/>
        <v>13</v>
      </c>
      <c r="Y94" s="135">
        <f t="shared" si="32"/>
        <v>2169990</v>
      </c>
      <c r="Z94" s="135">
        <f t="shared" si="33"/>
        <v>0</v>
      </c>
      <c r="AA94" s="135">
        <f t="shared" si="34"/>
        <v>0</v>
      </c>
      <c r="AB94" s="135">
        <f t="shared" si="37"/>
        <v>0</v>
      </c>
      <c r="AC94" s="147">
        <f t="shared" si="38"/>
        <v>0</v>
      </c>
      <c r="AD94" s="136">
        <f t="shared" si="35"/>
        <v>2000</v>
      </c>
      <c r="AE94" s="137">
        <f t="shared" si="36"/>
        <v>2170000</v>
      </c>
      <c r="AF94" s="138">
        <f t="shared" si="39"/>
        <v>10</v>
      </c>
    </row>
    <row r="95" spans="1:32" s="168" customFormat="1" x14ac:dyDescent="0.2">
      <c r="A95" s="150"/>
      <c r="B95" s="152" t="s">
        <v>391</v>
      </c>
      <c r="C95" s="152" t="s">
        <v>173</v>
      </c>
      <c r="D95" s="153" t="s">
        <v>32</v>
      </c>
      <c r="E95" s="154" t="s">
        <v>182</v>
      </c>
      <c r="F95" s="155"/>
      <c r="G95" s="154" t="s">
        <v>170</v>
      </c>
      <c r="H95" s="156">
        <v>2000</v>
      </c>
      <c r="I95" s="150"/>
      <c r="J95" s="150"/>
      <c r="K95" s="150"/>
      <c r="L95" s="150"/>
      <c r="M95" s="150"/>
      <c r="N95" s="151" t="s">
        <v>34</v>
      </c>
      <c r="O95" s="157">
        <v>227500</v>
      </c>
      <c r="P95" s="158"/>
      <c r="Q95" s="122"/>
      <c r="R95" s="122"/>
      <c r="S95" s="122"/>
      <c r="T95" s="159" t="str">
        <f t="shared" si="27"/>
        <v>2.06.03</v>
      </c>
      <c r="U95" s="160" t="str">
        <f t="shared" si="28"/>
        <v>KOMPUTER</v>
      </c>
      <c r="V95" s="160">
        <f t="shared" si="29"/>
        <v>4</v>
      </c>
      <c r="W95" s="161">
        <f t="shared" si="30"/>
        <v>56872.5</v>
      </c>
      <c r="X95" s="160">
        <f t="shared" si="31"/>
        <v>13</v>
      </c>
      <c r="Y95" s="162">
        <f t="shared" si="32"/>
        <v>227490</v>
      </c>
      <c r="Z95" s="162">
        <f t="shared" si="33"/>
        <v>0</v>
      </c>
      <c r="AA95" s="162">
        <f t="shared" si="34"/>
        <v>0</v>
      </c>
      <c r="AB95" s="162">
        <f t="shared" si="37"/>
        <v>0</v>
      </c>
      <c r="AC95" s="163">
        <f t="shared" si="38"/>
        <v>0</v>
      </c>
      <c r="AD95" s="164">
        <f t="shared" si="35"/>
        <v>2000</v>
      </c>
      <c r="AE95" s="165">
        <f t="shared" si="36"/>
        <v>227500</v>
      </c>
      <c r="AF95" s="166">
        <f t="shared" si="39"/>
        <v>10</v>
      </c>
    </row>
    <row r="96" spans="1:32" s="168" customFormat="1" x14ac:dyDescent="0.2">
      <c r="A96" s="150"/>
      <c r="B96" s="152" t="s">
        <v>391</v>
      </c>
      <c r="C96" s="152" t="s">
        <v>173</v>
      </c>
      <c r="D96" s="153" t="s">
        <v>32</v>
      </c>
      <c r="E96" s="154" t="s">
        <v>182</v>
      </c>
      <c r="F96" s="155"/>
      <c r="G96" s="154" t="s">
        <v>170</v>
      </c>
      <c r="H96" s="156">
        <v>2000</v>
      </c>
      <c r="I96" s="150"/>
      <c r="J96" s="150"/>
      <c r="K96" s="150"/>
      <c r="L96" s="150"/>
      <c r="M96" s="150"/>
      <c r="N96" s="151" t="s">
        <v>34</v>
      </c>
      <c r="O96" s="157">
        <v>420000</v>
      </c>
      <c r="P96" s="158"/>
      <c r="Q96" s="122"/>
      <c r="R96" s="122"/>
      <c r="S96" s="122"/>
      <c r="T96" s="159" t="str">
        <f t="shared" si="27"/>
        <v>2.06.03</v>
      </c>
      <c r="U96" s="160" t="str">
        <f t="shared" si="28"/>
        <v>KOMPUTER</v>
      </c>
      <c r="V96" s="160">
        <f t="shared" si="29"/>
        <v>4</v>
      </c>
      <c r="W96" s="161">
        <f t="shared" si="30"/>
        <v>104997.5</v>
      </c>
      <c r="X96" s="160">
        <f t="shared" si="31"/>
        <v>13</v>
      </c>
      <c r="Y96" s="162">
        <f t="shared" si="32"/>
        <v>419990</v>
      </c>
      <c r="Z96" s="162">
        <f t="shared" si="33"/>
        <v>0</v>
      </c>
      <c r="AA96" s="162">
        <f t="shared" si="34"/>
        <v>0</v>
      </c>
      <c r="AB96" s="162">
        <f t="shared" si="37"/>
        <v>0</v>
      </c>
      <c r="AC96" s="163">
        <f t="shared" si="38"/>
        <v>0</v>
      </c>
      <c r="AD96" s="164">
        <f t="shared" si="35"/>
        <v>2000</v>
      </c>
      <c r="AE96" s="165">
        <f t="shared" si="36"/>
        <v>420000</v>
      </c>
      <c r="AF96" s="166">
        <f t="shared" si="39"/>
        <v>10</v>
      </c>
    </row>
    <row r="97" spans="1:32" s="168" customFormat="1" x14ac:dyDescent="0.2">
      <c r="A97" s="150"/>
      <c r="B97" s="151" t="s">
        <v>390</v>
      </c>
      <c r="C97" s="152" t="s">
        <v>183</v>
      </c>
      <c r="D97" s="153" t="s">
        <v>32</v>
      </c>
      <c r="E97" s="154" t="s">
        <v>185</v>
      </c>
      <c r="F97" s="155"/>
      <c r="G97" s="154" t="s">
        <v>106</v>
      </c>
      <c r="H97" s="156">
        <v>2000</v>
      </c>
      <c r="I97" s="150"/>
      <c r="J97" s="150"/>
      <c r="K97" s="150"/>
      <c r="L97" s="150"/>
      <c r="M97" s="150"/>
      <c r="N97" s="151" t="s">
        <v>34</v>
      </c>
      <c r="O97" s="157">
        <v>77000</v>
      </c>
      <c r="P97" s="158"/>
      <c r="Q97" s="122"/>
      <c r="R97" s="122"/>
      <c r="S97" s="122"/>
      <c r="T97" s="159" t="str">
        <f t="shared" si="27"/>
        <v>2.06.01</v>
      </c>
      <c r="U97" s="160" t="str">
        <f t="shared" si="28"/>
        <v>ALAT KANTOR</v>
      </c>
      <c r="V97" s="160">
        <f t="shared" si="29"/>
        <v>5</v>
      </c>
      <c r="W97" s="161">
        <f t="shared" si="30"/>
        <v>15398</v>
      </c>
      <c r="X97" s="160">
        <f t="shared" si="31"/>
        <v>13</v>
      </c>
      <c r="Y97" s="162">
        <f t="shared" si="32"/>
        <v>76990</v>
      </c>
      <c r="Z97" s="162">
        <f t="shared" si="33"/>
        <v>0</v>
      </c>
      <c r="AA97" s="162">
        <f t="shared" si="34"/>
        <v>0</v>
      </c>
      <c r="AB97" s="162">
        <f t="shared" si="37"/>
        <v>0</v>
      </c>
      <c r="AC97" s="163">
        <f t="shared" si="38"/>
        <v>0</v>
      </c>
      <c r="AD97" s="164">
        <f t="shared" si="35"/>
        <v>2000</v>
      </c>
      <c r="AE97" s="165">
        <f t="shared" si="36"/>
        <v>77000</v>
      </c>
      <c r="AF97" s="166">
        <f t="shared" si="39"/>
        <v>10</v>
      </c>
    </row>
    <row r="98" spans="1:32" s="168" customFormat="1" x14ac:dyDescent="0.2">
      <c r="A98" s="150"/>
      <c r="B98" s="151" t="s">
        <v>390</v>
      </c>
      <c r="C98" s="152" t="s">
        <v>139</v>
      </c>
      <c r="D98" s="153" t="s">
        <v>32</v>
      </c>
      <c r="E98" s="154" t="s">
        <v>96</v>
      </c>
      <c r="F98" s="155"/>
      <c r="G98" s="154" t="s">
        <v>141</v>
      </c>
      <c r="H98" s="156">
        <v>2000</v>
      </c>
      <c r="I98" s="150"/>
      <c r="J98" s="150"/>
      <c r="K98" s="150"/>
      <c r="L98" s="150"/>
      <c r="M98" s="150"/>
      <c r="N98" s="151" t="s">
        <v>34</v>
      </c>
      <c r="O98" s="157">
        <v>325000</v>
      </c>
      <c r="P98" s="158"/>
      <c r="Q98" s="122"/>
      <c r="R98" s="122"/>
      <c r="S98" s="122"/>
      <c r="T98" s="159" t="str">
        <f t="shared" si="27"/>
        <v>2.06.01</v>
      </c>
      <c r="U98" s="160" t="str">
        <f t="shared" si="28"/>
        <v>ALAT KANTOR</v>
      </c>
      <c r="V98" s="160">
        <f t="shared" si="29"/>
        <v>5</v>
      </c>
      <c r="W98" s="161">
        <f t="shared" si="30"/>
        <v>64998</v>
      </c>
      <c r="X98" s="160">
        <f t="shared" si="31"/>
        <v>13</v>
      </c>
      <c r="Y98" s="162">
        <f t="shared" si="32"/>
        <v>324990</v>
      </c>
      <c r="Z98" s="162">
        <f t="shared" si="33"/>
        <v>0</v>
      </c>
      <c r="AA98" s="162">
        <f t="shared" si="34"/>
        <v>0</v>
      </c>
      <c r="AB98" s="162">
        <f t="shared" si="37"/>
        <v>0</v>
      </c>
      <c r="AC98" s="163">
        <f t="shared" si="38"/>
        <v>0</v>
      </c>
      <c r="AD98" s="164">
        <f t="shared" si="35"/>
        <v>2000</v>
      </c>
      <c r="AE98" s="165">
        <f t="shared" si="36"/>
        <v>325000</v>
      </c>
      <c r="AF98" s="166">
        <f t="shared" si="39"/>
        <v>10</v>
      </c>
    </row>
    <row r="99" spans="1:32" s="31" customFormat="1" x14ac:dyDescent="0.2">
      <c r="A99" s="122"/>
      <c r="B99" s="133" t="s">
        <v>390</v>
      </c>
      <c r="C99" s="128" t="s">
        <v>94</v>
      </c>
      <c r="D99" s="129" t="s">
        <v>32</v>
      </c>
      <c r="E99" s="130" t="s">
        <v>96</v>
      </c>
      <c r="F99" s="169"/>
      <c r="G99" s="130" t="s">
        <v>97</v>
      </c>
      <c r="H99" s="131">
        <v>2000</v>
      </c>
      <c r="I99" s="122"/>
      <c r="J99" s="122"/>
      <c r="K99" s="122"/>
      <c r="L99" s="122"/>
      <c r="M99" s="122"/>
      <c r="N99" s="133" t="s">
        <v>34</v>
      </c>
      <c r="O99" s="134">
        <v>1105000</v>
      </c>
      <c r="P99" s="108"/>
      <c r="Q99" s="122"/>
      <c r="R99" s="122"/>
      <c r="S99" s="122"/>
      <c r="T99" s="119" t="str">
        <f t="shared" si="27"/>
        <v>2.06.01</v>
      </c>
      <c r="U99" s="112" t="str">
        <f t="shared" si="28"/>
        <v>ALAT KANTOR</v>
      </c>
      <c r="V99" s="112">
        <f t="shared" si="29"/>
        <v>5</v>
      </c>
      <c r="W99" s="123">
        <f t="shared" si="30"/>
        <v>220998</v>
      </c>
      <c r="X99" s="112">
        <f t="shared" si="31"/>
        <v>13</v>
      </c>
      <c r="Y99" s="135">
        <f t="shared" si="32"/>
        <v>1104990</v>
      </c>
      <c r="Z99" s="135">
        <f t="shared" si="33"/>
        <v>0</v>
      </c>
      <c r="AA99" s="135">
        <f t="shared" si="34"/>
        <v>0</v>
      </c>
      <c r="AB99" s="135">
        <f t="shared" si="37"/>
        <v>0</v>
      </c>
      <c r="AC99" s="147">
        <f t="shared" si="38"/>
        <v>0</v>
      </c>
      <c r="AD99" s="136">
        <f t="shared" si="35"/>
        <v>2000</v>
      </c>
      <c r="AE99" s="137">
        <f t="shared" si="36"/>
        <v>1105000</v>
      </c>
      <c r="AF99" s="138">
        <f t="shared" si="39"/>
        <v>10</v>
      </c>
    </row>
    <row r="100" spans="1:32" s="168" customFormat="1" x14ac:dyDescent="0.2">
      <c r="A100" s="150"/>
      <c r="B100" s="151" t="s">
        <v>390</v>
      </c>
      <c r="C100" s="152" t="s">
        <v>186</v>
      </c>
      <c r="D100" s="153" t="s">
        <v>32</v>
      </c>
      <c r="E100" s="154" t="s">
        <v>96</v>
      </c>
      <c r="F100" s="155"/>
      <c r="G100" s="154" t="s">
        <v>138</v>
      </c>
      <c r="H100" s="156">
        <v>2000</v>
      </c>
      <c r="I100" s="150"/>
      <c r="J100" s="150"/>
      <c r="K100" s="150"/>
      <c r="L100" s="150"/>
      <c r="M100" s="150"/>
      <c r="N100" s="151" t="s">
        <v>34</v>
      </c>
      <c r="O100" s="157">
        <v>140000</v>
      </c>
      <c r="P100" s="158" t="s">
        <v>43</v>
      </c>
      <c r="Q100" s="122"/>
      <c r="R100" s="122"/>
      <c r="S100" s="122"/>
      <c r="T100" s="159" t="str">
        <f t="shared" si="27"/>
        <v>2.06.01</v>
      </c>
      <c r="U100" s="160" t="str">
        <f t="shared" si="28"/>
        <v>ALAT KANTOR</v>
      </c>
      <c r="V100" s="160">
        <f t="shared" si="29"/>
        <v>5</v>
      </c>
      <c r="W100" s="161">
        <f t="shared" si="30"/>
        <v>27998</v>
      </c>
      <c r="X100" s="160">
        <f t="shared" si="31"/>
        <v>13</v>
      </c>
      <c r="Y100" s="162">
        <f t="shared" si="32"/>
        <v>139990</v>
      </c>
      <c r="Z100" s="162">
        <f t="shared" si="33"/>
        <v>0</v>
      </c>
      <c r="AA100" s="162">
        <f t="shared" si="34"/>
        <v>0</v>
      </c>
      <c r="AB100" s="162">
        <f t="shared" si="37"/>
        <v>0</v>
      </c>
      <c r="AC100" s="163">
        <f t="shared" si="38"/>
        <v>0</v>
      </c>
      <c r="AD100" s="164">
        <f t="shared" si="35"/>
        <v>2000</v>
      </c>
      <c r="AE100" s="165">
        <f t="shared" si="36"/>
        <v>140000</v>
      </c>
      <c r="AF100" s="166">
        <f t="shared" si="39"/>
        <v>10</v>
      </c>
    </row>
    <row r="101" spans="1:32" s="31" customFormat="1" x14ac:dyDescent="0.2">
      <c r="A101" s="122"/>
      <c r="B101" s="133" t="s">
        <v>390</v>
      </c>
      <c r="C101" s="128" t="s">
        <v>167</v>
      </c>
      <c r="D101" s="129" t="s">
        <v>32</v>
      </c>
      <c r="E101" s="130" t="s">
        <v>169</v>
      </c>
      <c r="F101" s="169"/>
      <c r="G101" s="130" t="s">
        <v>170</v>
      </c>
      <c r="H101" s="131">
        <v>2000</v>
      </c>
      <c r="I101" s="122"/>
      <c r="J101" s="122"/>
      <c r="K101" s="122"/>
      <c r="L101" s="122"/>
      <c r="M101" s="122"/>
      <c r="N101" s="133" t="s">
        <v>34</v>
      </c>
      <c r="O101" s="134">
        <v>1925000</v>
      </c>
      <c r="P101" s="108" t="s">
        <v>147</v>
      </c>
      <c r="Q101" s="122"/>
      <c r="R101" s="122"/>
      <c r="S101" s="122"/>
      <c r="T101" s="119" t="str">
        <f t="shared" si="27"/>
        <v>2.06.01</v>
      </c>
      <c r="U101" s="112" t="str">
        <f t="shared" si="28"/>
        <v>ALAT KANTOR</v>
      </c>
      <c r="V101" s="112">
        <f t="shared" si="29"/>
        <v>5</v>
      </c>
      <c r="W101" s="123">
        <f t="shared" si="30"/>
        <v>384998</v>
      </c>
      <c r="X101" s="112">
        <f t="shared" si="31"/>
        <v>13</v>
      </c>
      <c r="Y101" s="135">
        <f t="shared" si="32"/>
        <v>1924990</v>
      </c>
      <c r="Z101" s="135">
        <f t="shared" si="33"/>
        <v>0</v>
      </c>
      <c r="AA101" s="135">
        <f t="shared" si="34"/>
        <v>0</v>
      </c>
      <c r="AB101" s="135">
        <f t="shared" si="37"/>
        <v>0</v>
      </c>
      <c r="AC101" s="147">
        <f t="shared" si="38"/>
        <v>0</v>
      </c>
      <c r="AD101" s="136">
        <f t="shared" si="35"/>
        <v>2000</v>
      </c>
      <c r="AE101" s="137">
        <f t="shared" si="36"/>
        <v>1925000</v>
      </c>
      <c r="AF101" s="138">
        <f t="shared" si="39"/>
        <v>10</v>
      </c>
    </row>
    <row r="102" spans="1:32" s="31" customFormat="1" x14ac:dyDescent="0.2">
      <c r="A102" s="122"/>
      <c r="B102" s="133" t="s">
        <v>390</v>
      </c>
      <c r="C102" s="128" t="s">
        <v>94</v>
      </c>
      <c r="D102" s="129" t="s">
        <v>32</v>
      </c>
      <c r="E102" s="130" t="s">
        <v>96</v>
      </c>
      <c r="F102" s="169"/>
      <c r="G102" s="130" t="s">
        <v>125</v>
      </c>
      <c r="H102" s="131">
        <v>2001</v>
      </c>
      <c r="I102" s="122"/>
      <c r="J102" s="122"/>
      <c r="K102" s="122"/>
      <c r="L102" s="122"/>
      <c r="M102" s="122"/>
      <c r="N102" s="133" t="s">
        <v>34</v>
      </c>
      <c r="O102" s="134">
        <v>1785000</v>
      </c>
      <c r="P102" s="108" t="s">
        <v>43</v>
      </c>
      <c r="Q102" s="122"/>
      <c r="R102" s="122"/>
      <c r="S102" s="122"/>
      <c r="T102" s="119" t="str">
        <f t="shared" si="27"/>
        <v>2.06.01</v>
      </c>
      <c r="U102" s="112" t="str">
        <f t="shared" si="28"/>
        <v>ALAT KANTOR</v>
      </c>
      <c r="V102" s="112">
        <f t="shared" si="29"/>
        <v>5</v>
      </c>
      <c r="W102" s="123">
        <f t="shared" si="30"/>
        <v>356998</v>
      </c>
      <c r="X102" s="112">
        <f t="shared" si="31"/>
        <v>12</v>
      </c>
      <c r="Y102" s="135">
        <f t="shared" si="32"/>
        <v>1784990</v>
      </c>
      <c r="Z102" s="135">
        <f t="shared" si="33"/>
        <v>0</v>
      </c>
      <c r="AA102" s="135">
        <f t="shared" si="34"/>
        <v>0</v>
      </c>
      <c r="AB102" s="135">
        <f t="shared" si="37"/>
        <v>0</v>
      </c>
      <c r="AC102" s="147">
        <f t="shared" si="38"/>
        <v>0</v>
      </c>
      <c r="AD102" s="136">
        <f t="shared" si="35"/>
        <v>2001</v>
      </c>
      <c r="AE102" s="137">
        <f t="shared" si="36"/>
        <v>1785000</v>
      </c>
      <c r="AF102" s="138">
        <f t="shared" si="39"/>
        <v>10</v>
      </c>
    </row>
    <row r="103" spans="1:32" s="31" customFormat="1" x14ac:dyDescent="0.2">
      <c r="A103" s="122"/>
      <c r="B103" s="133" t="s">
        <v>390</v>
      </c>
      <c r="C103" s="128" t="s">
        <v>90</v>
      </c>
      <c r="D103" s="129" t="s">
        <v>32</v>
      </c>
      <c r="E103" s="130" t="s">
        <v>92</v>
      </c>
      <c r="F103" s="169"/>
      <c r="G103" s="130" t="s">
        <v>93</v>
      </c>
      <c r="H103" s="131">
        <v>2001</v>
      </c>
      <c r="I103" s="122"/>
      <c r="J103" s="122"/>
      <c r="K103" s="122"/>
      <c r="L103" s="122"/>
      <c r="M103" s="122"/>
      <c r="N103" s="133" t="s">
        <v>34</v>
      </c>
      <c r="O103" s="134">
        <v>672000</v>
      </c>
      <c r="P103" s="108"/>
      <c r="Q103" s="122"/>
      <c r="R103" s="122"/>
      <c r="S103" s="122"/>
      <c r="T103" s="119" t="str">
        <f t="shared" si="27"/>
        <v>2.06.01</v>
      </c>
      <c r="U103" s="112" t="str">
        <f t="shared" si="28"/>
        <v>ALAT KANTOR</v>
      </c>
      <c r="V103" s="112">
        <f t="shared" si="29"/>
        <v>5</v>
      </c>
      <c r="W103" s="123">
        <f t="shared" si="30"/>
        <v>134398</v>
      </c>
      <c r="X103" s="112">
        <f t="shared" si="31"/>
        <v>12</v>
      </c>
      <c r="Y103" s="135">
        <f t="shared" si="32"/>
        <v>671990</v>
      </c>
      <c r="Z103" s="135">
        <f t="shared" si="33"/>
        <v>0</v>
      </c>
      <c r="AA103" s="135">
        <f t="shared" si="34"/>
        <v>0</v>
      </c>
      <c r="AB103" s="135">
        <f t="shared" si="37"/>
        <v>0</v>
      </c>
      <c r="AC103" s="147">
        <f t="shared" si="38"/>
        <v>0</v>
      </c>
      <c r="AD103" s="136">
        <f t="shared" si="35"/>
        <v>2001</v>
      </c>
      <c r="AE103" s="137">
        <f t="shared" si="36"/>
        <v>672000</v>
      </c>
      <c r="AF103" s="138">
        <f t="shared" si="39"/>
        <v>10</v>
      </c>
    </row>
    <row r="104" spans="1:32" s="31" customFormat="1" x14ac:dyDescent="0.2">
      <c r="A104" s="122"/>
      <c r="B104" s="133" t="s">
        <v>390</v>
      </c>
      <c r="C104" s="128" t="s">
        <v>98</v>
      </c>
      <c r="D104" s="129" t="s">
        <v>32</v>
      </c>
      <c r="E104" s="130" t="s">
        <v>100</v>
      </c>
      <c r="F104" s="169"/>
      <c r="G104" s="130" t="s">
        <v>106</v>
      </c>
      <c r="H104" s="131">
        <v>2001</v>
      </c>
      <c r="I104" s="122"/>
      <c r="J104" s="122"/>
      <c r="K104" s="122"/>
      <c r="L104" s="122"/>
      <c r="M104" s="122"/>
      <c r="N104" s="133" t="s">
        <v>34</v>
      </c>
      <c r="O104" s="134">
        <v>2100000</v>
      </c>
      <c r="P104" s="108"/>
      <c r="Q104" s="122"/>
      <c r="R104" s="122"/>
      <c r="S104" s="122"/>
      <c r="T104" s="119" t="str">
        <f t="shared" si="27"/>
        <v>2.06.01</v>
      </c>
      <c r="U104" s="112" t="str">
        <f t="shared" si="28"/>
        <v>ALAT KANTOR</v>
      </c>
      <c r="V104" s="112">
        <f t="shared" si="29"/>
        <v>5</v>
      </c>
      <c r="W104" s="123">
        <f t="shared" si="30"/>
        <v>419998</v>
      </c>
      <c r="X104" s="112">
        <f t="shared" si="31"/>
        <v>12</v>
      </c>
      <c r="Y104" s="135">
        <f t="shared" si="32"/>
        <v>2099990</v>
      </c>
      <c r="Z104" s="135">
        <f t="shared" si="33"/>
        <v>0</v>
      </c>
      <c r="AA104" s="135">
        <f t="shared" si="34"/>
        <v>0</v>
      </c>
      <c r="AB104" s="135">
        <f t="shared" si="37"/>
        <v>0</v>
      </c>
      <c r="AC104" s="147">
        <f>IF(O104-10=Y104+Z104+AB104,0,W104)</f>
        <v>0</v>
      </c>
      <c r="AD104" s="136">
        <f t="shared" si="35"/>
        <v>2001</v>
      </c>
      <c r="AE104" s="137">
        <f t="shared" si="36"/>
        <v>2100000</v>
      </c>
      <c r="AF104" s="138">
        <f t="shared" si="39"/>
        <v>10</v>
      </c>
    </row>
    <row r="105" spans="1:32" s="31" customFormat="1" x14ac:dyDescent="0.2">
      <c r="A105" s="122"/>
      <c r="B105" s="133" t="s">
        <v>390</v>
      </c>
      <c r="C105" s="128" t="s">
        <v>98</v>
      </c>
      <c r="D105" s="129" t="s">
        <v>32</v>
      </c>
      <c r="E105" s="130" t="s">
        <v>100</v>
      </c>
      <c r="F105" s="169"/>
      <c r="G105" s="130" t="s">
        <v>106</v>
      </c>
      <c r="H105" s="131">
        <v>2001</v>
      </c>
      <c r="I105" s="122"/>
      <c r="J105" s="122"/>
      <c r="K105" s="122"/>
      <c r="L105" s="122"/>
      <c r="M105" s="122"/>
      <c r="N105" s="133" t="s">
        <v>34</v>
      </c>
      <c r="O105" s="134">
        <v>2100000</v>
      </c>
      <c r="P105" s="108"/>
      <c r="Q105" s="122"/>
      <c r="R105" s="122"/>
      <c r="S105" s="122"/>
      <c r="T105" s="119" t="str">
        <f t="shared" si="27"/>
        <v>2.06.01</v>
      </c>
      <c r="U105" s="112" t="str">
        <f t="shared" si="28"/>
        <v>ALAT KANTOR</v>
      </c>
      <c r="V105" s="112">
        <f t="shared" si="29"/>
        <v>5</v>
      </c>
      <c r="W105" s="123">
        <f t="shared" si="30"/>
        <v>419998</v>
      </c>
      <c r="X105" s="112">
        <f t="shared" si="31"/>
        <v>12</v>
      </c>
      <c r="Y105" s="135">
        <f t="shared" si="32"/>
        <v>2099990</v>
      </c>
      <c r="Z105" s="135">
        <f t="shared" si="33"/>
        <v>0</v>
      </c>
      <c r="AA105" s="135">
        <f t="shared" si="34"/>
        <v>0</v>
      </c>
      <c r="AB105" s="135">
        <f t="shared" si="37"/>
        <v>0</v>
      </c>
      <c r="AC105" s="147">
        <f t="shared" si="38"/>
        <v>0</v>
      </c>
      <c r="AD105" s="136">
        <f t="shared" si="35"/>
        <v>2001</v>
      </c>
      <c r="AE105" s="137">
        <f t="shared" si="36"/>
        <v>2100000</v>
      </c>
      <c r="AF105" s="138">
        <f t="shared" si="39"/>
        <v>10</v>
      </c>
    </row>
    <row r="106" spans="1:32" s="31" customFormat="1" x14ac:dyDescent="0.2">
      <c r="A106" s="122"/>
      <c r="B106" s="133" t="s">
        <v>390</v>
      </c>
      <c r="C106" s="128" t="s">
        <v>94</v>
      </c>
      <c r="D106" s="129" t="s">
        <v>32</v>
      </c>
      <c r="E106" s="130" t="s">
        <v>96</v>
      </c>
      <c r="F106" s="169"/>
      <c r="G106" s="130" t="s">
        <v>97</v>
      </c>
      <c r="H106" s="131">
        <v>2001</v>
      </c>
      <c r="I106" s="122"/>
      <c r="J106" s="122"/>
      <c r="K106" s="122"/>
      <c r="L106" s="122"/>
      <c r="M106" s="122"/>
      <c r="N106" s="133" t="s">
        <v>34</v>
      </c>
      <c r="O106" s="134">
        <v>1530000</v>
      </c>
      <c r="P106" s="108" t="s">
        <v>43</v>
      </c>
      <c r="Q106" s="122"/>
      <c r="R106" s="122"/>
      <c r="S106" s="122"/>
      <c r="T106" s="119" t="str">
        <f t="shared" si="27"/>
        <v>2.06.01</v>
      </c>
      <c r="U106" s="112" t="str">
        <f t="shared" si="28"/>
        <v>ALAT KANTOR</v>
      </c>
      <c r="V106" s="112">
        <f t="shared" si="29"/>
        <v>5</v>
      </c>
      <c r="W106" s="123">
        <f t="shared" si="30"/>
        <v>305998</v>
      </c>
      <c r="X106" s="112">
        <f t="shared" si="31"/>
        <v>12</v>
      </c>
      <c r="Y106" s="135">
        <f t="shared" si="32"/>
        <v>1529990</v>
      </c>
      <c r="Z106" s="135">
        <f t="shared" si="33"/>
        <v>0</v>
      </c>
      <c r="AA106" s="135">
        <f t="shared" si="34"/>
        <v>0</v>
      </c>
      <c r="AB106" s="135">
        <f t="shared" si="37"/>
        <v>0</v>
      </c>
      <c r="AC106" s="147">
        <f>IF(O106-10=Y106+Z106+AB106,0,W106)</f>
        <v>0</v>
      </c>
      <c r="AD106" s="136">
        <f t="shared" si="35"/>
        <v>2001</v>
      </c>
      <c r="AE106" s="137">
        <f t="shared" si="36"/>
        <v>1530000</v>
      </c>
      <c r="AF106" s="138">
        <f t="shared" si="39"/>
        <v>10</v>
      </c>
    </row>
    <row r="107" spans="1:32" s="31" customFormat="1" x14ac:dyDescent="0.2">
      <c r="A107" s="122"/>
      <c r="B107" s="133" t="s">
        <v>390</v>
      </c>
      <c r="C107" s="128" t="s">
        <v>90</v>
      </c>
      <c r="D107" s="129" t="s">
        <v>32</v>
      </c>
      <c r="E107" s="130" t="s">
        <v>92</v>
      </c>
      <c r="F107" s="169"/>
      <c r="G107" s="130" t="s">
        <v>93</v>
      </c>
      <c r="H107" s="131">
        <v>2001</v>
      </c>
      <c r="I107" s="122"/>
      <c r="J107" s="122"/>
      <c r="K107" s="122"/>
      <c r="L107" s="122"/>
      <c r="M107" s="122"/>
      <c r="N107" s="133" t="s">
        <v>34</v>
      </c>
      <c r="O107" s="134">
        <v>945000</v>
      </c>
      <c r="P107" s="108"/>
      <c r="Q107" s="122"/>
      <c r="R107" s="122"/>
      <c r="S107" s="122"/>
      <c r="T107" s="119" t="str">
        <f t="shared" si="27"/>
        <v>2.06.01</v>
      </c>
      <c r="U107" s="112" t="str">
        <f t="shared" si="28"/>
        <v>ALAT KANTOR</v>
      </c>
      <c r="V107" s="112">
        <f t="shared" si="29"/>
        <v>5</v>
      </c>
      <c r="W107" s="123">
        <f t="shared" si="30"/>
        <v>188998</v>
      </c>
      <c r="X107" s="112">
        <f t="shared" si="31"/>
        <v>12</v>
      </c>
      <c r="Y107" s="135">
        <f t="shared" si="32"/>
        <v>944990</v>
      </c>
      <c r="Z107" s="135">
        <f t="shared" si="33"/>
        <v>0</v>
      </c>
      <c r="AA107" s="135">
        <f t="shared" si="34"/>
        <v>0</v>
      </c>
      <c r="AB107" s="135">
        <f t="shared" si="37"/>
        <v>0</v>
      </c>
      <c r="AC107" s="147">
        <f t="shared" ref="AC107:AC129" si="40">IF(O107-10=Y107+Z107+AB107,0,W107)</f>
        <v>0</v>
      </c>
      <c r="AD107" s="136">
        <f t="shared" si="35"/>
        <v>2001</v>
      </c>
      <c r="AE107" s="137">
        <f t="shared" si="36"/>
        <v>945000</v>
      </c>
      <c r="AF107" s="138">
        <f t="shared" si="39"/>
        <v>10</v>
      </c>
    </row>
    <row r="108" spans="1:32" s="168" customFormat="1" x14ac:dyDescent="0.2">
      <c r="A108" s="150"/>
      <c r="B108" s="151" t="s">
        <v>390</v>
      </c>
      <c r="C108" s="152" t="s">
        <v>98</v>
      </c>
      <c r="D108" s="153" t="s">
        <v>32</v>
      </c>
      <c r="E108" s="154" t="s">
        <v>100</v>
      </c>
      <c r="F108" s="155"/>
      <c r="G108" s="154" t="s">
        <v>170</v>
      </c>
      <c r="H108" s="156">
        <v>2001</v>
      </c>
      <c r="I108" s="150"/>
      <c r="J108" s="150"/>
      <c r="K108" s="150"/>
      <c r="L108" s="150"/>
      <c r="M108" s="150"/>
      <c r="N108" s="151" t="s">
        <v>34</v>
      </c>
      <c r="O108" s="157">
        <v>340000</v>
      </c>
      <c r="P108" s="158"/>
      <c r="Q108" s="122"/>
      <c r="R108" s="122"/>
      <c r="S108" s="122"/>
      <c r="T108" s="159" t="str">
        <f t="shared" si="27"/>
        <v>2.06.01</v>
      </c>
      <c r="U108" s="160" t="str">
        <f t="shared" si="28"/>
        <v>ALAT KANTOR</v>
      </c>
      <c r="V108" s="160">
        <f t="shared" si="29"/>
        <v>5</v>
      </c>
      <c r="W108" s="161">
        <f t="shared" si="30"/>
        <v>67998</v>
      </c>
      <c r="X108" s="160">
        <f t="shared" si="31"/>
        <v>12</v>
      </c>
      <c r="Y108" s="162">
        <f t="shared" si="32"/>
        <v>339990</v>
      </c>
      <c r="Z108" s="162">
        <f t="shared" si="33"/>
        <v>0</v>
      </c>
      <c r="AA108" s="162">
        <f t="shared" si="34"/>
        <v>0</v>
      </c>
      <c r="AB108" s="162">
        <f t="shared" si="37"/>
        <v>0</v>
      </c>
      <c r="AC108" s="163">
        <f t="shared" si="40"/>
        <v>0</v>
      </c>
      <c r="AD108" s="164">
        <f t="shared" si="35"/>
        <v>2001</v>
      </c>
      <c r="AE108" s="165">
        <f t="shared" si="36"/>
        <v>340000</v>
      </c>
      <c r="AF108" s="166">
        <f t="shared" si="39"/>
        <v>10</v>
      </c>
    </row>
    <row r="109" spans="1:32" s="168" customFormat="1" x14ac:dyDescent="0.2">
      <c r="A109" s="180"/>
      <c r="B109" s="151" t="s">
        <v>390</v>
      </c>
      <c r="C109" s="181" t="s">
        <v>136</v>
      </c>
      <c r="D109" s="182" t="s">
        <v>32</v>
      </c>
      <c r="E109" s="183" t="s">
        <v>96</v>
      </c>
      <c r="F109" s="184"/>
      <c r="G109" s="183" t="s">
        <v>125</v>
      </c>
      <c r="H109" s="185">
        <v>2001</v>
      </c>
      <c r="I109" s="180"/>
      <c r="J109" s="180"/>
      <c r="K109" s="180"/>
      <c r="L109" s="180"/>
      <c r="M109" s="180"/>
      <c r="N109" s="186" t="s">
        <v>34</v>
      </c>
      <c r="O109" s="187">
        <v>412500</v>
      </c>
      <c r="P109" s="188" t="s">
        <v>43</v>
      </c>
      <c r="Q109" s="122"/>
      <c r="R109" s="122"/>
      <c r="S109" s="122"/>
      <c r="T109" s="159" t="str">
        <f t="shared" si="27"/>
        <v>2.06.01</v>
      </c>
      <c r="U109" s="160" t="str">
        <f t="shared" si="28"/>
        <v>ALAT KANTOR</v>
      </c>
      <c r="V109" s="160">
        <f t="shared" si="29"/>
        <v>5</v>
      </c>
      <c r="W109" s="161">
        <f t="shared" si="30"/>
        <v>82498</v>
      </c>
      <c r="X109" s="160">
        <f t="shared" si="31"/>
        <v>12</v>
      </c>
      <c r="Y109" s="162">
        <f t="shared" si="32"/>
        <v>412490</v>
      </c>
      <c r="Z109" s="162">
        <f t="shared" si="33"/>
        <v>0</v>
      </c>
      <c r="AA109" s="162">
        <f t="shared" si="34"/>
        <v>0</v>
      </c>
      <c r="AB109" s="162">
        <f t="shared" si="37"/>
        <v>0</v>
      </c>
      <c r="AC109" s="163">
        <f t="shared" si="40"/>
        <v>0</v>
      </c>
      <c r="AD109" s="164">
        <f t="shared" si="35"/>
        <v>2001</v>
      </c>
      <c r="AE109" s="165">
        <f t="shared" si="36"/>
        <v>412500</v>
      </c>
      <c r="AF109" s="166">
        <f t="shared" si="39"/>
        <v>10</v>
      </c>
    </row>
    <row r="110" spans="1:32" s="168" customFormat="1" x14ac:dyDescent="0.2">
      <c r="A110" s="150"/>
      <c r="B110" s="151" t="s">
        <v>390</v>
      </c>
      <c r="C110" s="152" t="s">
        <v>123</v>
      </c>
      <c r="D110" s="153" t="s">
        <v>32</v>
      </c>
      <c r="E110" s="154" t="s">
        <v>96</v>
      </c>
      <c r="F110" s="155"/>
      <c r="G110" s="154" t="s">
        <v>97</v>
      </c>
      <c r="H110" s="156">
        <v>2001</v>
      </c>
      <c r="I110" s="150"/>
      <c r="J110" s="150"/>
      <c r="K110" s="150"/>
      <c r="L110" s="150"/>
      <c r="M110" s="150"/>
      <c r="N110" s="151" t="s">
        <v>34</v>
      </c>
      <c r="O110" s="157">
        <v>195000</v>
      </c>
      <c r="P110" s="158" t="s">
        <v>43</v>
      </c>
      <c r="Q110" s="122"/>
      <c r="R110" s="122"/>
      <c r="S110" s="122"/>
      <c r="T110" s="159" t="str">
        <f t="shared" si="27"/>
        <v>2.06.01</v>
      </c>
      <c r="U110" s="160" t="str">
        <f t="shared" si="28"/>
        <v>ALAT KANTOR</v>
      </c>
      <c r="V110" s="160">
        <f t="shared" si="29"/>
        <v>5</v>
      </c>
      <c r="W110" s="161">
        <f t="shared" si="30"/>
        <v>38998</v>
      </c>
      <c r="X110" s="160">
        <f t="shared" si="31"/>
        <v>12</v>
      </c>
      <c r="Y110" s="162">
        <f t="shared" si="32"/>
        <v>194990</v>
      </c>
      <c r="Z110" s="162">
        <f t="shared" si="33"/>
        <v>0</v>
      </c>
      <c r="AA110" s="162">
        <f t="shared" si="34"/>
        <v>0</v>
      </c>
      <c r="AB110" s="162">
        <f t="shared" si="37"/>
        <v>0</v>
      </c>
      <c r="AC110" s="163">
        <f t="shared" si="40"/>
        <v>0</v>
      </c>
      <c r="AD110" s="164">
        <f t="shared" si="35"/>
        <v>2001</v>
      </c>
      <c r="AE110" s="165">
        <f t="shared" si="36"/>
        <v>195000</v>
      </c>
      <c r="AF110" s="166">
        <f t="shared" si="39"/>
        <v>10</v>
      </c>
    </row>
    <row r="111" spans="1:32" s="31" customFormat="1" x14ac:dyDescent="0.2">
      <c r="A111" s="122"/>
      <c r="B111" s="133" t="s">
        <v>390</v>
      </c>
      <c r="C111" s="128" t="s">
        <v>107</v>
      </c>
      <c r="D111" s="129" t="s">
        <v>32</v>
      </c>
      <c r="E111" s="130" t="s">
        <v>96</v>
      </c>
      <c r="F111" s="169"/>
      <c r="G111" s="130" t="s">
        <v>97</v>
      </c>
      <c r="H111" s="131">
        <v>2001</v>
      </c>
      <c r="I111" s="122"/>
      <c r="J111" s="122"/>
      <c r="K111" s="122"/>
      <c r="L111" s="122"/>
      <c r="M111" s="122"/>
      <c r="N111" s="133" t="s">
        <v>34</v>
      </c>
      <c r="O111" s="134">
        <v>650000</v>
      </c>
      <c r="P111" s="108" t="s">
        <v>43</v>
      </c>
      <c r="Q111" s="122"/>
      <c r="R111" s="122"/>
      <c r="S111" s="122"/>
      <c r="T111" s="119" t="str">
        <f t="shared" si="27"/>
        <v>2.06.01</v>
      </c>
      <c r="U111" s="112" t="str">
        <f t="shared" si="28"/>
        <v>ALAT KANTOR</v>
      </c>
      <c r="V111" s="112">
        <f t="shared" si="29"/>
        <v>5</v>
      </c>
      <c r="W111" s="123">
        <f t="shared" si="30"/>
        <v>129998</v>
      </c>
      <c r="X111" s="112">
        <f t="shared" si="31"/>
        <v>12</v>
      </c>
      <c r="Y111" s="135">
        <f t="shared" si="32"/>
        <v>649990</v>
      </c>
      <c r="Z111" s="135">
        <f t="shared" si="33"/>
        <v>0</v>
      </c>
      <c r="AA111" s="135">
        <f t="shared" si="34"/>
        <v>0</v>
      </c>
      <c r="AB111" s="135">
        <f t="shared" si="37"/>
        <v>0</v>
      </c>
      <c r="AC111" s="147">
        <f t="shared" si="40"/>
        <v>0</v>
      </c>
      <c r="AD111" s="136">
        <f t="shared" si="35"/>
        <v>2001</v>
      </c>
      <c r="AE111" s="137">
        <f t="shared" si="36"/>
        <v>650000</v>
      </c>
      <c r="AF111" s="138">
        <f t="shared" si="39"/>
        <v>10</v>
      </c>
    </row>
    <row r="112" spans="1:32" s="168" customFormat="1" x14ac:dyDescent="0.2">
      <c r="A112" s="150"/>
      <c r="B112" s="151" t="s">
        <v>390</v>
      </c>
      <c r="C112" s="152" t="s">
        <v>190</v>
      </c>
      <c r="D112" s="153" t="s">
        <v>32</v>
      </c>
      <c r="E112" s="154" t="s">
        <v>96</v>
      </c>
      <c r="F112" s="155"/>
      <c r="G112" s="154" t="s">
        <v>97</v>
      </c>
      <c r="H112" s="156">
        <v>2002</v>
      </c>
      <c r="I112" s="150"/>
      <c r="J112" s="150"/>
      <c r="K112" s="150"/>
      <c r="L112" s="150"/>
      <c r="M112" s="150"/>
      <c r="N112" s="151" t="s">
        <v>34</v>
      </c>
      <c r="O112" s="157">
        <v>325000</v>
      </c>
      <c r="P112" s="158"/>
      <c r="Q112" s="122"/>
      <c r="R112" s="122"/>
      <c r="S112" s="122"/>
      <c r="T112" s="159" t="str">
        <f t="shared" si="27"/>
        <v>2.06.01</v>
      </c>
      <c r="U112" s="160" t="str">
        <f t="shared" si="28"/>
        <v>ALAT KANTOR</v>
      </c>
      <c r="V112" s="160">
        <f t="shared" si="29"/>
        <v>5</v>
      </c>
      <c r="W112" s="161">
        <f t="shared" si="30"/>
        <v>64998</v>
      </c>
      <c r="X112" s="160">
        <f t="shared" si="31"/>
        <v>11</v>
      </c>
      <c r="Y112" s="162">
        <f t="shared" si="32"/>
        <v>324990</v>
      </c>
      <c r="Z112" s="162">
        <f t="shared" si="33"/>
        <v>0</v>
      </c>
      <c r="AA112" s="162">
        <f t="shared" si="34"/>
        <v>0</v>
      </c>
      <c r="AB112" s="162">
        <f t="shared" si="37"/>
        <v>0</v>
      </c>
      <c r="AC112" s="163">
        <f t="shared" si="40"/>
        <v>0</v>
      </c>
      <c r="AD112" s="164">
        <f t="shared" si="35"/>
        <v>2002</v>
      </c>
      <c r="AE112" s="165">
        <f t="shared" si="36"/>
        <v>325000</v>
      </c>
      <c r="AF112" s="166">
        <f t="shared" si="39"/>
        <v>10</v>
      </c>
    </row>
    <row r="113" spans="1:32" s="31" customFormat="1" x14ac:dyDescent="0.2">
      <c r="A113" s="122"/>
      <c r="B113" s="133" t="s">
        <v>390</v>
      </c>
      <c r="C113" s="128" t="s">
        <v>98</v>
      </c>
      <c r="D113" s="129" t="s">
        <v>32</v>
      </c>
      <c r="E113" s="130" t="s">
        <v>100</v>
      </c>
      <c r="F113" s="169"/>
      <c r="G113" s="130" t="s">
        <v>106</v>
      </c>
      <c r="H113" s="131">
        <v>2003</v>
      </c>
      <c r="I113" s="122"/>
      <c r="J113" s="122"/>
      <c r="K113" s="122"/>
      <c r="L113" s="122"/>
      <c r="M113" s="122"/>
      <c r="N113" s="133" t="s">
        <v>34</v>
      </c>
      <c r="O113" s="134">
        <v>975000</v>
      </c>
      <c r="P113" s="108"/>
      <c r="Q113" s="122"/>
      <c r="R113" s="122"/>
      <c r="S113" s="122"/>
      <c r="T113" s="119" t="str">
        <f t="shared" si="27"/>
        <v>2.06.01</v>
      </c>
      <c r="U113" s="112" t="str">
        <f t="shared" si="28"/>
        <v>ALAT KANTOR</v>
      </c>
      <c r="V113" s="112">
        <f t="shared" si="29"/>
        <v>5</v>
      </c>
      <c r="W113" s="123">
        <f t="shared" si="30"/>
        <v>194998</v>
      </c>
      <c r="X113" s="112">
        <f t="shared" si="31"/>
        <v>10</v>
      </c>
      <c r="Y113" s="135">
        <f t="shared" si="32"/>
        <v>974990</v>
      </c>
      <c r="Z113" s="135">
        <f t="shared" si="33"/>
        <v>0</v>
      </c>
      <c r="AA113" s="135">
        <f t="shared" si="34"/>
        <v>0</v>
      </c>
      <c r="AB113" s="135">
        <f t="shared" si="37"/>
        <v>0</v>
      </c>
      <c r="AC113" s="147">
        <f t="shared" si="40"/>
        <v>0</v>
      </c>
      <c r="AD113" s="136">
        <f t="shared" si="35"/>
        <v>2003</v>
      </c>
      <c r="AE113" s="137">
        <f t="shared" si="36"/>
        <v>975000</v>
      </c>
      <c r="AF113" s="138">
        <f t="shared" si="39"/>
        <v>10</v>
      </c>
    </row>
    <row r="114" spans="1:32" s="168" customFormat="1" x14ac:dyDescent="0.2">
      <c r="A114" s="150"/>
      <c r="B114" s="151" t="s">
        <v>390</v>
      </c>
      <c r="C114" s="152" t="s">
        <v>90</v>
      </c>
      <c r="D114" s="153" t="s">
        <v>32</v>
      </c>
      <c r="E114" s="154" t="s">
        <v>92</v>
      </c>
      <c r="F114" s="155"/>
      <c r="G114" s="154" t="s">
        <v>93</v>
      </c>
      <c r="H114" s="156">
        <v>2003</v>
      </c>
      <c r="I114" s="150"/>
      <c r="J114" s="150"/>
      <c r="K114" s="150"/>
      <c r="L114" s="150"/>
      <c r="M114" s="150"/>
      <c r="N114" s="151" t="s">
        <v>34</v>
      </c>
      <c r="O114" s="157">
        <v>360000</v>
      </c>
      <c r="P114" s="158" t="s">
        <v>147</v>
      </c>
      <c r="Q114" s="122"/>
      <c r="R114" s="122"/>
      <c r="S114" s="122"/>
      <c r="T114" s="159" t="str">
        <f t="shared" si="27"/>
        <v>2.06.01</v>
      </c>
      <c r="U114" s="160" t="str">
        <f t="shared" si="28"/>
        <v>ALAT KANTOR</v>
      </c>
      <c r="V114" s="160">
        <f t="shared" si="29"/>
        <v>5</v>
      </c>
      <c r="W114" s="161">
        <f t="shared" si="30"/>
        <v>71998</v>
      </c>
      <c r="X114" s="160">
        <f t="shared" si="31"/>
        <v>10</v>
      </c>
      <c r="Y114" s="162">
        <f t="shared" si="32"/>
        <v>359990</v>
      </c>
      <c r="Z114" s="162">
        <f t="shared" si="33"/>
        <v>0</v>
      </c>
      <c r="AA114" s="162">
        <f t="shared" si="34"/>
        <v>0</v>
      </c>
      <c r="AB114" s="162">
        <f t="shared" si="37"/>
        <v>0</v>
      </c>
      <c r="AC114" s="163">
        <f t="shared" si="40"/>
        <v>0</v>
      </c>
      <c r="AD114" s="164">
        <f t="shared" si="35"/>
        <v>2003</v>
      </c>
      <c r="AE114" s="165">
        <f t="shared" si="36"/>
        <v>360000</v>
      </c>
      <c r="AF114" s="166">
        <f t="shared" si="39"/>
        <v>10</v>
      </c>
    </row>
    <row r="115" spans="1:32" s="31" customFormat="1" x14ac:dyDescent="0.2">
      <c r="A115" s="122"/>
      <c r="B115" s="133" t="s">
        <v>390</v>
      </c>
      <c r="C115" s="128" t="s">
        <v>98</v>
      </c>
      <c r="D115" s="129" t="s">
        <v>32</v>
      </c>
      <c r="E115" s="130" t="s">
        <v>100</v>
      </c>
      <c r="F115" s="169"/>
      <c r="G115" s="130" t="s">
        <v>106</v>
      </c>
      <c r="H115" s="131">
        <v>2003</v>
      </c>
      <c r="I115" s="122"/>
      <c r="J115" s="122"/>
      <c r="K115" s="122"/>
      <c r="L115" s="122"/>
      <c r="M115" s="122"/>
      <c r="N115" s="133" t="s">
        <v>34</v>
      </c>
      <c r="O115" s="134">
        <v>975000</v>
      </c>
      <c r="P115" s="108"/>
      <c r="Q115" s="122"/>
      <c r="R115" s="122"/>
      <c r="S115" s="122"/>
      <c r="T115" s="119" t="str">
        <f t="shared" si="27"/>
        <v>2.06.01</v>
      </c>
      <c r="U115" s="112" t="str">
        <f t="shared" si="28"/>
        <v>ALAT KANTOR</v>
      </c>
      <c r="V115" s="112">
        <f t="shared" si="29"/>
        <v>5</v>
      </c>
      <c r="W115" s="123">
        <f t="shared" si="30"/>
        <v>194998</v>
      </c>
      <c r="X115" s="112">
        <f t="shared" si="31"/>
        <v>10</v>
      </c>
      <c r="Y115" s="135">
        <f t="shared" si="32"/>
        <v>974990</v>
      </c>
      <c r="Z115" s="135">
        <f t="shared" si="33"/>
        <v>0</v>
      </c>
      <c r="AA115" s="135">
        <f t="shared" si="34"/>
        <v>0</v>
      </c>
      <c r="AB115" s="135">
        <f t="shared" si="37"/>
        <v>0</v>
      </c>
      <c r="AC115" s="147">
        <f t="shared" si="40"/>
        <v>0</v>
      </c>
      <c r="AD115" s="136">
        <f t="shared" si="35"/>
        <v>2003</v>
      </c>
      <c r="AE115" s="137">
        <f t="shared" si="36"/>
        <v>975000</v>
      </c>
      <c r="AF115" s="138">
        <f t="shared" si="39"/>
        <v>10</v>
      </c>
    </row>
    <row r="116" spans="1:32" s="168" customFormat="1" x14ac:dyDescent="0.2">
      <c r="A116" s="150"/>
      <c r="B116" s="151" t="s">
        <v>390</v>
      </c>
      <c r="C116" s="152" t="s">
        <v>90</v>
      </c>
      <c r="D116" s="153" t="s">
        <v>32</v>
      </c>
      <c r="E116" s="154" t="s">
        <v>92</v>
      </c>
      <c r="F116" s="155"/>
      <c r="G116" s="154" t="s">
        <v>93</v>
      </c>
      <c r="H116" s="156">
        <v>2003</v>
      </c>
      <c r="I116" s="150"/>
      <c r="J116" s="150"/>
      <c r="K116" s="150"/>
      <c r="L116" s="150"/>
      <c r="M116" s="150"/>
      <c r="N116" s="151" t="s">
        <v>34</v>
      </c>
      <c r="O116" s="157">
        <v>216000</v>
      </c>
      <c r="P116" s="158" t="s">
        <v>147</v>
      </c>
      <c r="Q116" s="122"/>
      <c r="R116" s="122"/>
      <c r="S116" s="122"/>
      <c r="T116" s="159" t="str">
        <f t="shared" si="27"/>
        <v>2.06.01</v>
      </c>
      <c r="U116" s="160" t="str">
        <f t="shared" si="28"/>
        <v>ALAT KANTOR</v>
      </c>
      <c r="V116" s="160">
        <f t="shared" si="29"/>
        <v>5</v>
      </c>
      <c r="W116" s="161">
        <f t="shared" si="30"/>
        <v>43198</v>
      </c>
      <c r="X116" s="160">
        <f t="shared" si="31"/>
        <v>10</v>
      </c>
      <c r="Y116" s="162">
        <f t="shared" si="32"/>
        <v>215990</v>
      </c>
      <c r="Z116" s="162">
        <f t="shared" si="33"/>
        <v>0</v>
      </c>
      <c r="AA116" s="162">
        <f t="shared" si="34"/>
        <v>0</v>
      </c>
      <c r="AB116" s="162">
        <f t="shared" si="37"/>
        <v>0</v>
      </c>
      <c r="AC116" s="163">
        <f t="shared" si="40"/>
        <v>0</v>
      </c>
      <c r="AD116" s="164">
        <f t="shared" si="35"/>
        <v>2003</v>
      </c>
      <c r="AE116" s="165">
        <f t="shared" si="36"/>
        <v>216000</v>
      </c>
      <c r="AF116" s="166">
        <f t="shared" si="39"/>
        <v>10</v>
      </c>
    </row>
    <row r="117" spans="1:32" s="168" customFormat="1" x14ac:dyDescent="0.2">
      <c r="A117" s="150"/>
      <c r="B117" s="151" t="s">
        <v>390</v>
      </c>
      <c r="C117" s="152" t="s">
        <v>148</v>
      </c>
      <c r="D117" s="153" t="s">
        <v>32</v>
      </c>
      <c r="E117" s="154" t="s">
        <v>165</v>
      </c>
      <c r="F117" s="155"/>
      <c r="G117" s="154" t="s">
        <v>151</v>
      </c>
      <c r="H117" s="156">
        <v>2003</v>
      </c>
      <c r="I117" s="150"/>
      <c r="J117" s="150"/>
      <c r="K117" s="150"/>
      <c r="L117" s="150"/>
      <c r="M117" s="150"/>
      <c r="N117" s="151" t="s">
        <v>34</v>
      </c>
      <c r="O117" s="157">
        <v>113750</v>
      </c>
      <c r="P117" s="158" t="s">
        <v>147</v>
      </c>
      <c r="Q117" s="122"/>
      <c r="R117" s="122"/>
      <c r="S117" s="122"/>
      <c r="T117" s="159" t="str">
        <f t="shared" si="27"/>
        <v>2.06.01</v>
      </c>
      <c r="U117" s="160" t="str">
        <f t="shared" si="28"/>
        <v>ALAT KANTOR</v>
      </c>
      <c r="V117" s="160">
        <f t="shared" si="29"/>
        <v>5</v>
      </c>
      <c r="W117" s="161">
        <f t="shared" si="30"/>
        <v>22748</v>
      </c>
      <c r="X117" s="160">
        <f t="shared" si="31"/>
        <v>10</v>
      </c>
      <c r="Y117" s="162">
        <f t="shared" si="32"/>
        <v>113740</v>
      </c>
      <c r="Z117" s="162">
        <f t="shared" si="33"/>
        <v>0</v>
      </c>
      <c r="AA117" s="162">
        <f t="shared" si="34"/>
        <v>0</v>
      </c>
      <c r="AB117" s="162">
        <f t="shared" si="37"/>
        <v>0</v>
      </c>
      <c r="AC117" s="163">
        <f t="shared" si="40"/>
        <v>0</v>
      </c>
      <c r="AD117" s="164">
        <f t="shared" si="35"/>
        <v>2003</v>
      </c>
      <c r="AE117" s="165">
        <f t="shared" si="36"/>
        <v>113750</v>
      </c>
      <c r="AF117" s="166">
        <f t="shared" si="39"/>
        <v>10</v>
      </c>
    </row>
    <row r="118" spans="1:32" s="31" customFormat="1" x14ac:dyDescent="0.2">
      <c r="A118" s="122"/>
      <c r="B118" s="133" t="s">
        <v>390</v>
      </c>
      <c r="C118" s="128" t="s">
        <v>148</v>
      </c>
      <c r="D118" s="129" t="s">
        <v>32</v>
      </c>
      <c r="E118" s="130" t="s">
        <v>165</v>
      </c>
      <c r="F118" s="169"/>
      <c r="G118" s="130" t="s">
        <v>151</v>
      </c>
      <c r="H118" s="131">
        <v>2004</v>
      </c>
      <c r="I118" s="122"/>
      <c r="J118" s="122"/>
      <c r="K118" s="122"/>
      <c r="L118" s="122"/>
      <c r="M118" s="122"/>
      <c r="N118" s="133" t="s">
        <v>34</v>
      </c>
      <c r="O118" s="134">
        <v>612500</v>
      </c>
      <c r="P118" s="108" t="s">
        <v>147</v>
      </c>
      <c r="Q118" s="122"/>
      <c r="R118" s="122"/>
      <c r="S118" s="122"/>
      <c r="T118" s="119" t="str">
        <f t="shared" si="27"/>
        <v>2.06.01</v>
      </c>
      <c r="U118" s="112" t="str">
        <f t="shared" si="28"/>
        <v>ALAT KANTOR</v>
      </c>
      <c r="V118" s="112">
        <f t="shared" si="29"/>
        <v>5</v>
      </c>
      <c r="W118" s="123">
        <f t="shared" si="30"/>
        <v>122498</v>
      </c>
      <c r="X118" s="112">
        <f t="shared" si="31"/>
        <v>9</v>
      </c>
      <c r="Y118" s="135">
        <f t="shared" si="32"/>
        <v>612490</v>
      </c>
      <c r="Z118" s="135">
        <f t="shared" si="33"/>
        <v>0</v>
      </c>
      <c r="AA118" s="135">
        <f t="shared" si="34"/>
        <v>0</v>
      </c>
      <c r="AB118" s="135">
        <f t="shared" si="37"/>
        <v>0</v>
      </c>
      <c r="AC118" s="147">
        <f t="shared" si="40"/>
        <v>0</v>
      </c>
      <c r="AD118" s="136">
        <f t="shared" si="35"/>
        <v>2004</v>
      </c>
      <c r="AE118" s="137">
        <f t="shared" si="36"/>
        <v>612500</v>
      </c>
      <c r="AF118" s="138">
        <f t="shared" si="39"/>
        <v>10</v>
      </c>
    </row>
    <row r="119" spans="1:32" s="31" customFormat="1" x14ac:dyDescent="0.2">
      <c r="A119" s="122"/>
      <c r="B119" s="133" t="s">
        <v>390</v>
      </c>
      <c r="C119" s="128" t="s">
        <v>139</v>
      </c>
      <c r="D119" s="129" t="s">
        <v>32</v>
      </c>
      <c r="E119" s="130" t="s">
        <v>159</v>
      </c>
      <c r="F119" s="169"/>
      <c r="G119" s="130" t="s">
        <v>141</v>
      </c>
      <c r="H119" s="131">
        <v>2005</v>
      </c>
      <c r="I119" s="122"/>
      <c r="J119" s="122"/>
      <c r="K119" s="122"/>
      <c r="L119" s="122"/>
      <c r="M119" s="122"/>
      <c r="N119" s="133" t="s">
        <v>34</v>
      </c>
      <c r="O119" s="134">
        <v>525000</v>
      </c>
      <c r="P119" s="108" t="s">
        <v>147</v>
      </c>
      <c r="Q119" s="122"/>
      <c r="R119" s="122"/>
      <c r="S119" s="122"/>
      <c r="T119" s="119" t="str">
        <f t="shared" si="27"/>
        <v>2.06.01</v>
      </c>
      <c r="U119" s="112" t="str">
        <f t="shared" si="28"/>
        <v>ALAT KANTOR</v>
      </c>
      <c r="V119" s="112">
        <f t="shared" si="29"/>
        <v>5</v>
      </c>
      <c r="W119" s="123">
        <f t="shared" si="30"/>
        <v>104998</v>
      </c>
      <c r="X119" s="112">
        <f t="shared" si="31"/>
        <v>8</v>
      </c>
      <c r="Y119" s="135">
        <f t="shared" si="32"/>
        <v>524990</v>
      </c>
      <c r="Z119" s="135">
        <f t="shared" si="33"/>
        <v>0</v>
      </c>
      <c r="AA119" s="135">
        <f t="shared" si="34"/>
        <v>0</v>
      </c>
      <c r="AB119" s="135">
        <f t="shared" si="37"/>
        <v>0</v>
      </c>
      <c r="AC119" s="147">
        <f t="shared" si="40"/>
        <v>0</v>
      </c>
      <c r="AD119" s="136">
        <f t="shared" si="35"/>
        <v>2005</v>
      </c>
      <c r="AE119" s="137">
        <f t="shared" si="36"/>
        <v>525000</v>
      </c>
      <c r="AF119" s="138">
        <f t="shared" si="39"/>
        <v>10</v>
      </c>
    </row>
    <row r="120" spans="1:32" s="31" customFormat="1" x14ac:dyDescent="0.2">
      <c r="A120" s="122"/>
      <c r="B120" s="133" t="s">
        <v>390</v>
      </c>
      <c r="C120" s="128" t="s">
        <v>162</v>
      </c>
      <c r="D120" s="129" t="s">
        <v>32</v>
      </c>
      <c r="E120" s="130" t="s">
        <v>96</v>
      </c>
      <c r="F120" s="169"/>
      <c r="G120" s="130" t="s">
        <v>164</v>
      </c>
      <c r="H120" s="131">
        <v>2005</v>
      </c>
      <c r="I120" s="122"/>
      <c r="J120" s="122"/>
      <c r="K120" s="122"/>
      <c r="L120" s="122"/>
      <c r="M120" s="122"/>
      <c r="N120" s="133" t="s">
        <v>34</v>
      </c>
      <c r="O120" s="134">
        <v>2850000</v>
      </c>
      <c r="P120" s="108" t="s">
        <v>43</v>
      </c>
      <c r="Q120" s="122"/>
      <c r="R120" s="122"/>
      <c r="S120" s="122"/>
      <c r="T120" s="119" t="str">
        <f t="shared" si="27"/>
        <v>2.06.01</v>
      </c>
      <c r="U120" s="112" t="str">
        <f t="shared" si="28"/>
        <v>ALAT KANTOR</v>
      </c>
      <c r="V120" s="112">
        <f t="shared" si="29"/>
        <v>5</v>
      </c>
      <c r="W120" s="123">
        <f t="shared" si="30"/>
        <v>569998</v>
      </c>
      <c r="X120" s="112">
        <f t="shared" si="31"/>
        <v>8</v>
      </c>
      <c r="Y120" s="135">
        <f t="shared" si="32"/>
        <v>2849990</v>
      </c>
      <c r="Z120" s="135">
        <f t="shared" si="33"/>
        <v>0</v>
      </c>
      <c r="AA120" s="135">
        <f t="shared" si="34"/>
        <v>0</v>
      </c>
      <c r="AB120" s="135">
        <f t="shared" si="37"/>
        <v>0</v>
      </c>
      <c r="AC120" s="147">
        <f t="shared" si="40"/>
        <v>0</v>
      </c>
      <c r="AD120" s="136">
        <f t="shared" si="35"/>
        <v>2005</v>
      </c>
      <c r="AE120" s="137">
        <f t="shared" si="36"/>
        <v>2850000</v>
      </c>
      <c r="AF120" s="138">
        <f t="shared" si="39"/>
        <v>10</v>
      </c>
    </row>
    <row r="121" spans="1:32" s="31" customFormat="1" x14ac:dyDescent="0.2">
      <c r="A121" s="122"/>
      <c r="B121" s="133" t="s">
        <v>390</v>
      </c>
      <c r="C121" s="128" t="s">
        <v>192</v>
      </c>
      <c r="D121" s="129" t="s">
        <v>32</v>
      </c>
      <c r="E121" s="130" t="s">
        <v>159</v>
      </c>
      <c r="F121" s="169"/>
      <c r="G121" s="130" t="s">
        <v>172</v>
      </c>
      <c r="H121" s="131">
        <v>2005</v>
      </c>
      <c r="I121" s="122"/>
      <c r="J121" s="122"/>
      <c r="K121" s="122"/>
      <c r="L121" s="122"/>
      <c r="M121" s="122"/>
      <c r="N121" s="133" t="s">
        <v>34</v>
      </c>
      <c r="O121" s="134">
        <v>735000</v>
      </c>
      <c r="P121" s="108" t="s">
        <v>147</v>
      </c>
      <c r="Q121" s="122"/>
      <c r="R121" s="122"/>
      <c r="S121" s="122"/>
      <c r="T121" s="119" t="str">
        <f t="shared" si="27"/>
        <v>2.06.01</v>
      </c>
      <c r="U121" s="112" t="str">
        <f t="shared" si="28"/>
        <v>ALAT KANTOR</v>
      </c>
      <c r="V121" s="112">
        <f t="shared" si="29"/>
        <v>5</v>
      </c>
      <c r="W121" s="123">
        <f t="shared" si="30"/>
        <v>146998</v>
      </c>
      <c r="X121" s="112">
        <f t="shared" si="31"/>
        <v>8</v>
      </c>
      <c r="Y121" s="135">
        <f t="shared" si="32"/>
        <v>734990</v>
      </c>
      <c r="Z121" s="135">
        <f t="shared" si="33"/>
        <v>0</v>
      </c>
      <c r="AA121" s="135">
        <f t="shared" si="34"/>
        <v>0</v>
      </c>
      <c r="AB121" s="135">
        <f t="shared" si="37"/>
        <v>0</v>
      </c>
      <c r="AC121" s="147">
        <f t="shared" si="40"/>
        <v>0</v>
      </c>
      <c r="AD121" s="136">
        <f t="shared" si="35"/>
        <v>2005</v>
      </c>
      <c r="AE121" s="137">
        <f t="shared" si="36"/>
        <v>735000</v>
      </c>
      <c r="AF121" s="138">
        <f t="shared" si="39"/>
        <v>10</v>
      </c>
    </row>
    <row r="122" spans="1:32" s="31" customFormat="1" x14ac:dyDescent="0.2">
      <c r="A122" s="122"/>
      <c r="B122" s="133" t="s">
        <v>390</v>
      </c>
      <c r="C122" s="128" t="s">
        <v>130</v>
      </c>
      <c r="D122" s="129" t="s">
        <v>32</v>
      </c>
      <c r="E122" s="130" t="s">
        <v>166</v>
      </c>
      <c r="F122" s="169"/>
      <c r="G122" s="130" t="s">
        <v>106</v>
      </c>
      <c r="H122" s="131">
        <v>2005</v>
      </c>
      <c r="I122" s="122"/>
      <c r="J122" s="122"/>
      <c r="K122" s="122"/>
      <c r="L122" s="122"/>
      <c r="M122" s="122"/>
      <c r="N122" s="133" t="s">
        <v>34</v>
      </c>
      <c r="O122" s="134">
        <v>1050000</v>
      </c>
      <c r="P122" s="108" t="s">
        <v>147</v>
      </c>
      <c r="Q122" s="122"/>
      <c r="R122" s="122"/>
      <c r="S122" s="122"/>
      <c r="T122" s="119" t="str">
        <f t="shared" si="27"/>
        <v>2.06.01</v>
      </c>
      <c r="U122" s="112" t="str">
        <f t="shared" si="28"/>
        <v>ALAT KANTOR</v>
      </c>
      <c r="V122" s="112">
        <f t="shared" si="29"/>
        <v>5</v>
      </c>
      <c r="W122" s="123">
        <f t="shared" si="30"/>
        <v>209998</v>
      </c>
      <c r="X122" s="112">
        <f t="shared" si="31"/>
        <v>8</v>
      </c>
      <c r="Y122" s="135">
        <f t="shared" si="32"/>
        <v>1049990</v>
      </c>
      <c r="Z122" s="135">
        <f t="shared" si="33"/>
        <v>0</v>
      </c>
      <c r="AA122" s="135">
        <f t="shared" si="34"/>
        <v>0</v>
      </c>
      <c r="AB122" s="135">
        <f t="shared" si="37"/>
        <v>0</v>
      </c>
      <c r="AC122" s="147">
        <f t="shared" si="40"/>
        <v>0</v>
      </c>
      <c r="AD122" s="136">
        <f t="shared" si="35"/>
        <v>2005</v>
      </c>
      <c r="AE122" s="137">
        <f t="shared" si="36"/>
        <v>1050000</v>
      </c>
      <c r="AF122" s="138">
        <f t="shared" si="39"/>
        <v>10</v>
      </c>
    </row>
    <row r="123" spans="1:32" s="168" customFormat="1" x14ac:dyDescent="0.2">
      <c r="A123" s="150"/>
      <c r="B123" s="151" t="s">
        <v>390</v>
      </c>
      <c r="C123" s="152" t="s">
        <v>148</v>
      </c>
      <c r="D123" s="153" t="s">
        <v>32</v>
      </c>
      <c r="E123" s="154"/>
      <c r="F123" s="155"/>
      <c r="G123" s="154" t="s">
        <v>151</v>
      </c>
      <c r="H123" s="156">
        <v>2005</v>
      </c>
      <c r="I123" s="150"/>
      <c r="J123" s="150"/>
      <c r="K123" s="150"/>
      <c r="L123" s="150"/>
      <c r="M123" s="150"/>
      <c r="N123" s="151" t="s">
        <v>34</v>
      </c>
      <c r="O123" s="157">
        <v>367500</v>
      </c>
      <c r="P123" s="158" t="s">
        <v>147</v>
      </c>
      <c r="Q123" s="122"/>
      <c r="R123" s="122"/>
      <c r="S123" s="122"/>
      <c r="T123" s="159" t="str">
        <f t="shared" si="27"/>
        <v>2.06.01</v>
      </c>
      <c r="U123" s="160" t="str">
        <f t="shared" si="28"/>
        <v>ALAT KANTOR</v>
      </c>
      <c r="V123" s="160">
        <f t="shared" si="29"/>
        <v>5</v>
      </c>
      <c r="W123" s="161">
        <f t="shared" si="30"/>
        <v>73498</v>
      </c>
      <c r="X123" s="160">
        <f t="shared" si="31"/>
        <v>8</v>
      </c>
      <c r="Y123" s="162">
        <f t="shared" si="32"/>
        <v>367490</v>
      </c>
      <c r="Z123" s="162">
        <f t="shared" si="33"/>
        <v>0</v>
      </c>
      <c r="AA123" s="162">
        <f t="shared" si="34"/>
        <v>0</v>
      </c>
      <c r="AB123" s="162">
        <f t="shared" si="37"/>
        <v>0</v>
      </c>
      <c r="AC123" s="163">
        <f t="shared" si="40"/>
        <v>0</v>
      </c>
      <c r="AD123" s="164">
        <f t="shared" si="35"/>
        <v>2005</v>
      </c>
      <c r="AE123" s="165">
        <f t="shared" si="36"/>
        <v>367500</v>
      </c>
      <c r="AF123" s="166">
        <f t="shared" si="39"/>
        <v>10</v>
      </c>
    </row>
    <row r="124" spans="1:32" s="31" customFormat="1" x14ac:dyDescent="0.2">
      <c r="A124" s="122"/>
      <c r="B124" s="133" t="s">
        <v>390</v>
      </c>
      <c r="C124" s="128" t="s">
        <v>167</v>
      </c>
      <c r="D124" s="129" t="s">
        <v>32</v>
      </c>
      <c r="E124" s="130" t="s">
        <v>169</v>
      </c>
      <c r="F124" s="169"/>
      <c r="G124" s="130" t="s">
        <v>170</v>
      </c>
      <c r="H124" s="131">
        <v>2005</v>
      </c>
      <c r="I124" s="122"/>
      <c r="J124" s="122"/>
      <c r="K124" s="122"/>
      <c r="L124" s="122"/>
      <c r="M124" s="122"/>
      <c r="N124" s="133" t="s">
        <v>34</v>
      </c>
      <c r="O124" s="134">
        <v>1925000</v>
      </c>
      <c r="P124" s="108" t="s">
        <v>147</v>
      </c>
      <c r="Q124" s="122"/>
      <c r="R124" s="122"/>
      <c r="S124" s="122"/>
      <c r="T124" s="119" t="str">
        <f t="shared" si="27"/>
        <v>2.06.01</v>
      </c>
      <c r="U124" s="112" t="str">
        <f t="shared" si="28"/>
        <v>ALAT KANTOR</v>
      </c>
      <c r="V124" s="112">
        <f t="shared" si="29"/>
        <v>5</v>
      </c>
      <c r="W124" s="123">
        <f t="shared" si="30"/>
        <v>384998</v>
      </c>
      <c r="X124" s="112">
        <f t="shared" si="31"/>
        <v>8</v>
      </c>
      <c r="Y124" s="135">
        <f t="shared" si="32"/>
        <v>1924990</v>
      </c>
      <c r="Z124" s="135">
        <f t="shared" si="33"/>
        <v>0</v>
      </c>
      <c r="AA124" s="135">
        <f t="shared" si="34"/>
        <v>0</v>
      </c>
      <c r="AB124" s="135">
        <f t="shared" si="37"/>
        <v>0</v>
      </c>
      <c r="AC124" s="147">
        <f t="shared" si="40"/>
        <v>0</v>
      </c>
      <c r="AD124" s="136">
        <f t="shared" si="35"/>
        <v>2005</v>
      </c>
      <c r="AE124" s="137">
        <f t="shared" si="36"/>
        <v>1925000</v>
      </c>
      <c r="AF124" s="138">
        <f t="shared" si="39"/>
        <v>10</v>
      </c>
    </row>
    <row r="125" spans="1:32" s="168" customFormat="1" x14ac:dyDescent="0.2">
      <c r="A125" s="150"/>
      <c r="B125" s="151" t="s">
        <v>390</v>
      </c>
      <c r="C125" s="152" t="s">
        <v>190</v>
      </c>
      <c r="D125" s="153" t="s">
        <v>32</v>
      </c>
      <c r="E125" s="154" t="s">
        <v>96</v>
      </c>
      <c r="F125" s="155"/>
      <c r="G125" s="154" t="s">
        <v>138</v>
      </c>
      <c r="H125" s="156">
        <v>2005</v>
      </c>
      <c r="I125" s="150"/>
      <c r="J125" s="150"/>
      <c r="K125" s="150"/>
      <c r="L125" s="150"/>
      <c r="M125" s="150"/>
      <c r="N125" s="151" t="s">
        <v>34</v>
      </c>
      <c r="O125" s="157">
        <v>385000</v>
      </c>
      <c r="P125" s="158" t="s">
        <v>147</v>
      </c>
      <c r="Q125" s="122"/>
      <c r="R125" s="122"/>
      <c r="S125" s="122"/>
      <c r="T125" s="159" t="str">
        <f t="shared" si="27"/>
        <v>2.06.01</v>
      </c>
      <c r="U125" s="160" t="str">
        <f t="shared" si="28"/>
        <v>ALAT KANTOR</v>
      </c>
      <c r="V125" s="160">
        <f t="shared" si="29"/>
        <v>5</v>
      </c>
      <c r="W125" s="161">
        <f t="shared" si="30"/>
        <v>76998</v>
      </c>
      <c r="X125" s="160">
        <f t="shared" si="31"/>
        <v>8</v>
      </c>
      <c r="Y125" s="162">
        <f t="shared" si="32"/>
        <v>384990</v>
      </c>
      <c r="Z125" s="162">
        <f t="shared" si="33"/>
        <v>0</v>
      </c>
      <c r="AA125" s="162">
        <f t="shared" si="34"/>
        <v>0</v>
      </c>
      <c r="AB125" s="162">
        <f t="shared" si="37"/>
        <v>0</v>
      </c>
      <c r="AC125" s="163">
        <f t="shared" si="40"/>
        <v>0</v>
      </c>
      <c r="AD125" s="164">
        <f t="shared" si="35"/>
        <v>2005</v>
      </c>
      <c r="AE125" s="165">
        <f t="shared" si="36"/>
        <v>385000</v>
      </c>
      <c r="AF125" s="166">
        <f t="shared" si="39"/>
        <v>10</v>
      </c>
    </row>
    <row r="126" spans="1:32" s="31" customFormat="1" x14ac:dyDescent="0.2">
      <c r="A126" s="122"/>
      <c r="B126" s="133" t="s">
        <v>390</v>
      </c>
      <c r="C126" s="128" t="s">
        <v>139</v>
      </c>
      <c r="D126" s="129" t="s">
        <v>32</v>
      </c>
      <c r="E126" s="130" t="s">
        <v>159</v>
      </c>
      <c r="F126" s="169"/>
      <c r="G126" s="130" t="s">
        <v>141</v>
      </c>
      <c r="H126" s="131">
        <v>2006</v>
      </c>
      <c r="I126" s="122"/>
      <c r="J126" s="122"/>
      <c r="K126" s="122"/>
      <c r="L126" s="122"/>
      <c r="M126" s="122"/>
      <c r="N126" s="133" t="s">
        <v>34</v>
      </c>
      <c r="O126" s="134">
        <v>1050000</v>
      </c>
      <c r="P126" s="108" t="s">
        <v>147</v>
      </c>
      <c r="Q126" s="122"/>
      <c r="R126" s="122"/>
      <c r="S126" s="122"/>
      <c r="T126" s="119" t="str">
        <f t="shared" si="27"/>
        <v>2.06.01</v>
      </c>
      <c r="U126" s="112" t="str">
        <f t="shared" si="28"/>
        <v>ALAT KANTOR</v>
      </c>
      <c r="V126" s="112">
        <f t="shared" si="29"/>
        <v>5</v>
      </c>
      <c r="W126" s="123">
        <f t="shared" si="30"/>
        <v>209998</v>
      </c>
      <c r="X126" s="112">
        <f t="shared" si="31"/>
        <v>7</v>
      </c>
      <c r="Y126" s="135">
        <f t="shared" si="32"/>
        <v>1049990</v>
      </c>
      <c r="Z126" s="135">
        <f t="shared" si="33"/>
        <v>0</v>
      </c>
      <c r="AA126" s="135">
        <f t="shared" si="34"/>
        <v>0</v>
      </c>
      <c r="AB126" s="135">
        <f t="shared" si="37"/>
        <v>0</v>
      </c>
      <c r="AC126" s="147">
        <f t="shared" si="40"/>
        <v>0</v>
      </c>
      <c r="AD126" s="136">
        <f t="shared" si="35"/>
        <v>2006</v>
      </c>
      <c r="AE126" s="137">
        <f t="shared" si="36"/>
        <v>1050000</v>
      </c>
      <c r="AF126" s="138">
        <f t="shared" si="39"/>
        <v>10</v>
      </c>
    </row>
    <row r="127" spans="1:32" s="168" customFormat="1" x14ac:dyDescent="0.2">
      <c r="A127" s="150"/>
      <c r="B127" s="151" t="s">
        <v>390</v>
      </c>
      <c r="C127" s="152" t="s">
        <v>139</v>
      </c>
      <c r="D127" s="153" t="s">
        <v>32</v>
      </c>
      <c r="E127" s="154" t="s">
        <v>159</v>
      </c>
      <c r="F127" s="155"/>
      <c r="G127" s="154" t="s">
        <v>141</v>
      </c>
      <c r="H127" s="156">
        <v>2006</v>
      </c>
      <c r="I127" s="150"/>
      <c r="J127" s="150"/>
      <c r="K127" s="150"/>
      <c r="L127" s="150"/>
      <c r="M127" s="150"/>
      <c r="N127" s="151" t="s">
        <v>34</v>
      </c>
      <c r="O127" s="157">
        <v>455000</v>
      </c>
      <c r="P127" s="158" t="s">
        <v>43</v>
      </c>
      <c r="Q127" s="122"/>
      <c r="R127" s="122"/>
      <c r="S127" s="122"/>
      <c r="T127" s="159" t="str">
        <f t="shared" si="27"/>
        <v>2.06.01</v>
      </c>
      <c r="U127" s="160" t="str">
        <f t="shared" si="28"/>
        <v>ALAT KANTOR</v>
      </c>
      <c r="V127" s="160">
        <f t="shared" si="29"/>
        <v>5</v>
      </c>
      <c r="W127" s="161">
        <f t="shared" si="30"/>
        <v>90998</v>
      </c>
      <c r="X127" s="160">
        <f t="shared" si="31"/>
        <v>7</v>
      </c>
      <c r="Y127" s="162">
        <f t="shared" si="32"/>
        <v>454990</v>
      </c>
      <c r="Z127" s="162">
        <f t="shared" si="33"/>
        <v>0</v>
      </c>
      <c r="AA127" s="162">
        <f t="shared" si="34"/>
        <v>0</v>
      </c>
      <c r="AB127" s="162">
        <f t="shared" si="37"/>
        <v>0</v>
      </c>
      <c r="AC127" s="163">
        <f t="shared" si="40"/>
        <v>0</v>
      </c>
      <c r="AD127" s="164">
        <f t="shared" si="35"/>
        <v>2006</v>
      </c>
      <c r="AE127" s="165">
        <f t="shared" si="36"/>
        <v>455000</v>
      </c>
      <c r="AF127" s="166">
        <f t="shared" si="39"/>
        <v>10</v>
      </c>
    </row>
    <row r="128" spans="1:32" s="168" customFormat="1" x14ac:dyDescent="0.2">
      <c r="A128" s="150"/>
      <c r="B128" s="151" t="s">
        <v>390</v>
      </c>
      <c r="C128" s="152" t="s">
        <v>148</v>
      </c>
      <c r="D128" s="153" t="s">
        <v>32</v>
      </c>
      <c r="E128" s="154" t="s">
        <v>165</v>
      </c>
      <c r="F128" s="155"/>
      <c r="G128" s="154" t="s">
        <v>151</v>
      </c>
      <c r="H128" s="156">
        <v>2006</v>
      </c>
      <c r="I128" s="150"/>
      <c r="J128" s="150"/>
      <c r="K128" s="150"/>
      <c r="L128" s="150"/>
      <c r="M128" s="150"/>
      <c r="N128" s="151" t="s">
        <v>34</v>
      </c>
      <c r="O128" s="157">
        <v>490000</v>
      </c>
      <c r="P128" s="158" t="s">
        <v>147</v>
      </c>
      <c r="Q128" s="122"/>
      <c r="R128" s="122"/>
      <c r="S128" s="122"/>
      <c r="T128" s="159" t="str">
        <f t="shared" si="27"/>
        <v>2.06.01</v>
      </c>
      <c r="U128" s="160" t="str">
        <f t="shared" si="28"/>
        <v>ALAT KANTOR</v>
      </c>
      <c r="V128" s="160">
        <f t="shared" si="29"/>
        <v>5</v>
      </c>
      <c r="W128" s="161">
        <f t="shared" si="30"/>
        <v>97998</v>
      </c>
      <c r="X128" s="160">
        <f t="shared" si="31"/>
        <v>7</v>
      </c>
      <c r="Y128" s="162">
        <f t="shared" si="32"/>
        <v>489990</v>
      </c>
      <c r="Z128" s="162">
        <f t="shared" si="33"/>
        <v>0</v>
      </c>
      <c r="AA128" s="162">
        <f t="shared" si="34"/>
        <v>0</v>
      </c>
      <c r="AB128" s="162">
        <f t="shared" si="37"/>
        <v>0</v>
      </c>
      <c r="AC128" s="163">
        <f t="shared" si="40"/>
        <v>0</v>
      </c>
      <c r="AD128" s="164">
        <f t="shared" si="35"/>
        <v>2006</v>
      </c>
      <c r="AE128" s="165">
        <f t="shared" si="36"/>
        <v>490000</v>
      </c>
      <c r="AF128" s="166">
        <f t="shared" si="39"/>
        <v>10</v>
      </c>
    </row>
    <row r="129" spans="1:33" s="168" customFormat="1" x14ac:dyDescent="0.2">
      <c r="A129" s="150"/>
      <c r="B129" s="151" t="s">
        <v>390</v>
      </c>
      <c r="C129" s="152" t="s">
        <v>136</v>
      </c>
      <c r="D129" s="153" t="s">
        <v>32</v>
      </c>
      <c r="E129" s="154" t="s">
        <v>165</v>
      </c>
      <c r="F129" s="155"/>
      <c r="G129" s="154" t="s">
        <v>151</v>
      </c>
      <c r="H129" s="156">
        <v>2006</v>
      </c>
      <c r="I129" s="150"/>
      <c r="J129" s="150"/>
      <c r="K129" s="150"/>
      <c r="L129" s="150"/>
      <c r="M129" s="150"/>
      <c r="N129" s="151" t="s">
        <v>34</v>
      </c>
      <c r="O129" s="157">
        <v>490000</v>
      </c>
      <c r="P129" s="158" t="s">
        <v>147</v>
      </c>
      <c r="Q129" s="122"/>
      <c r="R129" s="122"/>
      <c r="S129" s="122"/>
      <c r="T129" s="159" t="str">
        <f t="shared" si="27"/>
        <v>2.06.01</v>
      </c>
      <c r="U129" s="160" t="str">
        <f t="shared" si="28"/>
        <v>ALAT KANTOR</v>
      </c>
      <c r="V129" s="160">
        <f t="shared" si="29"/>
        <v>5</v>
      </c>
      <c r="W129" s="161">
        <f t="shared" si="30"/>
        <v>97998</v>
      </c>
      <c r="X129" s="160">
        <f t="shared" si="31"/>
        <v>7</v>
      </c>
      <c r="Y129" s="162">
        <f t="shared" si="32"/>
        <v>489990</v>
      </c>
      <c r="Z129" s="162">
        <f t="shared" si="33"/>
        <v>0</v>
      </c>
      <c r="AA129" s="162">
        <f t="shared" si="34"/>
        <v>0</v>
      </c>
      <c r="AB129" s="162">
        <f t="shared" si="37"/>
        <v>0</v>
      </c>
      <c r="AC129" s="163">
        <f t="shared" si="40"/>
        <v>0</v>
      </c>
      <c r="AD129" s="164">
        <f t="shared" si="35"/>
        <v>2006</v>
      </c>
      <c r="AE129" s="165">
        <f t="shared" si="36"/>
        <v>490000</v>
      </c>
      <c r="AF129" s="166">
        <f t="shared" si="39"/>
        <v>10</v>
      </c>
    </row>
    <row r="130" spans="1:33" s="168" customFormat="1" x14ac:dyDescent="0.2">
      <c r="A130" s="150"/>
      <c r="B130" s="150"/>
      <c r="C130" s="150"/>
      <c r="D130" s="150"/>
      <c r="E130" s="150"/>
      <c r="F130" s="150"/>
      <c r="G130" s="150"/>
      <c r="H130" s="150"/>
      <c r="I130" s="150"/>
      <c r="J130" s="150"/>
      <c r="K130" s="150"/>
      <c r="L130" s="150"/>
      <c r="M130" s="150"/>
      <c r="N130" s="150"/>
      <c r="O130" s="150"/>
      <c r="P130" s="150"/>
      <c r="Q130" s="122"/>
      <c r="R130" s="122"/>
      <c r="S130" s="122"/>
      <c r="T130" s="159" t="str">
        <f t="shared" si="27"/>
        <v/>
      </c>
      <c r="U130" s="160"/>
      <c r="V130" s="160"/>
      <c r="W130" s="161"/>
      <c r="X130" s="160"/>
      <c r="Y130" s="162"/>
      <c r="Z130" s="162"/>
      <c r="AA130" s="162"/>
      <c r="AB130" s="162"/>
      <c r="AC130" s="162"/>
      <c r="AD130" s="164"/>
      <c r="AE130" s="165"/>
      <c r="AF130" s="166"/>
    </row>
    <row r="131" spans="1:33" s="31" customFormat="1" ht="30" x14ac:dyDescent="0.2">
      <c r="A131" s="189" t="s">
        <v>195</v>
      </c>
      <c r="B131" s="189" t="s">
        <v>196</v>
      </c>
      <c r="C131" s="122"/>
      <c r="D131" s="122"/>
      <c r="E131" s="122"/>
      <c r="F131" s="122"/>
      <c r="G131" s="122"/>
      <c r="H131" s="122"/>
      <c r="I131" s="122"/>
      <c r="J131" s="122"/>
      <c r="K131" s="122"/>
      <c r="L131" s="122"/>
      <c r="M131" s="122"/>
      <c r="N131" s="122"/>
      <c r="O131" s="127">
        <f>SUBTOTAL(9,O132:O138)</f>
        <v>5360000</v>
      </c>
      <c r="P131" s="122"/>
      <c r="Q131" s="122"/>
      <c r="R131" s="122"/>
      <c r="S131" s="122"/>
      <c r="T131" s="119" t="str">
        <f t="shared" si="27"/>
        <v>Alat-Al</v>
      </c>
      <c r="U131" s="112"/>
      <c r="V131" s="112"/>
      <c r="W131" s="123"/>
      <c r="X131" s="112"/>
      <c r="Y131" s="127">
        <f>SUBTOTAL(9,Y132:Y138)</f>
        <v>5359930</v>
      </c>
      <c r="Z131" s="127">
        <f>SUBTOTAL(9,Z132:Z138)</f>
        <v>0</v>
      </c>
      <c r="AA131" s="127">
        <f>SUBTOTAL(9,AA132:AA138)</f>
        <v>0</v>
      </c>
      <c r="AB131" s="127">
        <f>SUBTOTAL(9,AB132:AB138)</f>
        <v>0</v>
      </c>
      <c r="AC131" s="127">
        <f>SUBTOTAL(9,AC132:AC138)</f>
        <v>0</v>
      </c>
      <c r="AD131" s="136"/>
      <c r="AE131" s="127">
        <f>SUBTOTAL(9,AE132:AE138)</f>
        <v>5360000</v>
      </c>
      <c r="AF131" s="127">
        <f>SUBTOTAL(9,AF132:AF138)</f>
        <v>70</v>
      </c>
      <c r="AG131" s="75">
        <f>Y131+Z131+AA131+AB131</f>
        <v>5359930</v>
      </c>
    </row>
    <row r="132" spans="1:33" s="168" customFormat="1" x14ac:dyDescent="0.2">
      <c r="A132" s="150"/>
      <c r="B132" s="151" t="s">
        <v>392</v>
      </c>
      <c r="C132" s="152" t="s">
        <v>197</v>
      </c>
      <c r="D132" s="153" t="s">
        <v>32</v>
      </c>
      <c r="E132" s="154" t="s">
        <v>199</v>
      </c>
      <c r="F132" s="155"/>
      <c r="G132" s="154" t="s">
        <v>106</v>
      </c>
      <c r="H132" s="156" t="s">
        <v>200</v>
      </c>
      <c r="I132" s="150"/>
      <c r="J132" s="150"/>
      <c r="K132" s="150"/>
      <c r="L132" s="150"/>
      <c r="M132" s="150"/>
      <c r="N132" s="151" t="s">
        <v>34</v>
      </c>
      <c r="O132" s="157">
        <v>175000</v>
      </c>
      <c r="P132" s="158" t="s">
        <v>43</v>
      </c>
      <c r="Q132" s="122"/>
      <c r="R132" s="122"/>
      <c r="S132" s="122"/>
      <c r="T132" s="159" t="str">
        <f t="shared" si="27"/>
        <v>2.07.01</v>
      </c>
      <c r="U132" s="160" t="str">
        <f t="shared" si="28"/>
        <v>ALAT STUDIO</v>
      </c>
      <c r="V132" s="160">
        <f t="shared" si="29"/>
        <v>5</v>
      </c>
      <c r="W132" s="161">
        <f t="shared" si="30"/>
        <v>34998</v>
      </c>
      <c r="X132" s="160">
        <f t="shared" si="31"/>
        <v>9</v>
      </c>
      <c r="Y132" s="162">
        <f t="shared" si="32"/>
        <v>174990</v>
      </c>
      <c r="Z132" s="162">
        <f t="shared" si="33"/>
        <v>0</v>
      </c>
      <c r="AA132" s="162">
        <f t="shared" si="34"/>
        <v>0</v>
      </c>
      <c r="AB132" s="163">
        <f>IF(O132-10=Y132+Z132,0,W132)</f>
        <v>0</v>
      </c>
      <c r="AC132" s="163">
        <f>IF(O132-10=Y132+Z132+AB132,0,W132)</f>
        <v>0</v>
      </c>
      <c r="AD132" s="164" t="str">
        <f t="shared" si="35"/>
        <v>2004</v>
      </c>
      <c r="AE132" s="165">
        <f t="shared" si="36"/>
        <v>175000</v>
      </c>
      <c r="AF132" s="166">
        <f>O132-(Y132+Z132+AA132+AC132)</f>
        <v>10</v>
      </c>
      <c r="AG132" s="190"/>
    </row>
    <row r="133" spans="1:33" s="168" customFormat="1" ht="30" x14ac:dyDescent="0.2">
      <c r="A133" s="150"/>
      <c r="B133" s="151" t="s">
        <v>393</v>
      </c>
      <c r="C133" s="152" t="s">
        <v>201</v>
      </c>
      <c r="D133" s="153" t="s">
        <v>32</v>
      </c>
      <c r="E133" s="154" t="s">
        <v>203</v>
      </c>
      <c r="F133" s="155"/>
      <c r="G133" s="154" t="s">
        <v>93</v>
      </c>
      <c r="H133" s="156" t="s">
        <v>200</v>
      </c>
      <c r="I133" s="150"/>
      <c r="J133" s="150"/>
      <c r="K133" s="150"/>
      <c r="L133" s="150"/>
      <c r="M133" s="150"/>
      <c r="N133" s="151" t="s">
        <v>34</v>
      </c>
      <c r="O133" s="157">
        <v>245000</v>
      </c>
      <c r="P133" s="158" t="s">
        <v>147</v>
      </c>
      <c r="Q133" s="122"/>
      <c r="R133" s="122"/>
      <c r="S133" s="122"/>
      <c r="T133" s="159" t="str">
        <f t="shared" si="27"/>
        <v>2.07.02</v>
      </c>
      <c r="U133" s="160" t="str">
        <f t="shared" si="28"/>
        <v>ALAT KOMUNIKASI</v>
      </c>
      <c r="V133" s="160">
        <f t="shared" si="29"/>
        <v>5</v>
      </c>
      <c r="W133" s="161">
        <f t="shared" si="30"/>
        <v>48998</v>
      </c>
      <c r="X133" s="160">
        <f t="shared" si="31"/>
        <v>9</v>
      </c>
      <c r="Y133" s="162">
        <f t="shared" si="32"/>
        <v>244990</v>
      </c>
      <c r="Z133" s="162">
        <f t="shared" si="33"/>
        <v>0</v>
      </c>
      <c r="AA133" s="162">
        <f t="shared" si="34"/>
        <v>0</v>
      </c>
      <c r="AB133" s="162">
        <f t="shared" ref="AB133:AB138" si="41">IF(O133-10=Y133+Z133,0,W133)</f>
        <v>0</v>
      </c>
      <c r="AC133" s="163">
        <f t="shared" ref="AC133:AC138" si="42">IF(O133-10=Y133+Z133+AB133,0,W133)</f>
        <v>0</v>
      </c>
      <c r="AD133" s="164" t="str">
        <f t="shared" si="35"/>
        <v>2004</v>
      </c>
      <c r="AE133" s="165">
        <f t="shared" si="36"/>
        <v>245000</v>
      </c>
      <c r="AF133" s="166">
        <f t="shared" ref="AF133:AF138" si="43">O133-(Y133+Z133+AA133+AC133)</f>
        <v>10</v>
      </c>
    </row>
    <row r="134" spans="1:33" s="168" customFormat="1" x14ac:dyDescent="0.2">
      <c r="A134" s="150"/>
      <c r="B134" s="151" t="s">
        <v>393</v>
      </c>
      <c r="C134" s="152" t="s">
        <v>204</v>
      </c>
      <c r="D134" s="153" t="s">
        <v>32</v>
      </c>
      <c r="E134" s="154" t="s">
        <v>206</v>
      </c>
      <c r="F134" s="155"/>
      <c r="G134" s="154" t="s">
        <v>138</v>
      </c>
      <c r="H134" s="156" t="s">
        <v>207</v>
      </c>
      <c r="I134" s="150"/>
      <c r="J134" s="150"/>
      <c r="K134" s="150"/>
      <c r="L134" s="150"/>
      <c r="M134" s="150"/>
      <c r="N134" s="151" t="s">
        <v>34</v>
      </c>
      <c r="O134" s="157">
        <v>900000</v>
      </c>
      <c r="P134" s="158" t="s">
        <v>147</v>
      </c>
      <c r="Q134" s="150"/>
      <c r="R134" s="150"/>
      <c r="S134" s="150"/>
      <c r="T134" s="159" t="str">
        <f t="shared" si="27"/>
        <v>2.07.02</v>
      </c>
      <c r="U134" s="160" t="str">
        <f t="shared" si="28"/>
        <v>ALAT KOMUNIKASI</v>
      </c>
      <c r="V134" s="160">
        <f t="shared" si="29"/>
        <v>5</v>
      </c>
      <c r="W134" s="161">
        <f t="shared" si="30"/>
        <v>179998</v>
      </c>
      <c r="X134" s="160">
        <f t="shared" si="31"/>
        <v>7</v>
      </c>
      <c r="Y134" s="162">
        <f t="shared" si="32"/>
        <v>899990</v>
      </c>
      <c r="Z134" s="162">
        <f t="shared" si="33"/>
        <v>0</v>
      </c>
      <c r="AA134" s="162">
        <f t="shared" si="34"/>
        <v>0</v>
      </c>
      <c r="AB134" s="162">
        <f t="shared" si="41"/>
        <v>0</v>
      </c>
      <c r="AC134" s="163">
        <f t="shared" si="42"/>
        <v>0</v>
      </c>
      <c r="AD134" s="164" t="str">
        <f t="shared" si="35"/>
        <v>2006</v>
      </c>
      <c r="AE134" s="165">
        <f t="shared" si="36"/>
        <v>900000</v>
      </c>
      <c r="AF134" s="166">
        <f t="shared" si="43"/>
        <v>10</v>
      </c>
    </row>
    <row r="135" spans="1:33" s="168" customFormat="1" x14ac:dyDescent="0.2">
      <c r="A135" s="150"/>
      <c r="B135" s="151" t="s">
        <v>393</v>
      </c>
      <c r="C135" s="152" t="s">
        <v>204</v>
      </c>
      <c r="D135" s="153" t="s">
        <v>32</v>
      </c>
      <c r="E135" s="154" t="s">
        <v>208</v>
      </c>
      <c r="F135" s="155"/>
      <c r="G135" s="154" t="s">
        <v>138</v>
      </c>
      <c r="H135" s="156" t="s">
        <v>207</v>
      </c>
      <c r="I135" s="150"/>
      <c r="J135" s="150"/>
      <c r="K135" s="150"/>
      <c r="L135" s="150"/>
      <c r="M135" s="150"/>
      <c r="N135" s="151" t="s">
        <v>34</v>
      </c>
      <c r="O135" s="157">
        <v>375000</v>
      </c>
      <c r="P135" s="158" t="s">
        <v>147</v>
      </c>
      <c r="Q135" s="122"/>
      <c r="R135" s="122"/>
      <c r="S135" s="122"/>
      <c r="T135" s="159" t="str">
        <f t="shared" si="27"/>
        <v>2.07.02</v>
      </c>
      <c r="U135" s="160" t="str">
        <f t="shared" si="28"/>
        <v>ALAT KOMUNIKASI</v>
      </c>
      <c r="V135" s="160">
        <f t="shared" si="29"/>
        <v>5</v>
      </c>
      <c r="W135" s="161">
        <f t="shared" si="30"/>
        <v>74998</v>
      </c>
      <c r="X135" s="160">
        <f t="shared" si="31"/>
        <v>7</v>
      </c>
      <c r="Y135" s="162">
        <f t="shared" si="32"/>
        <v>374990</v>
      </c>
      <c r="Z135" s="162">
        <f t="shared" si="33"/>
        <v>0</v>
      </c>
      <c r="AA135" s="162">
        <f t="shared" si="34"/>
        <v>0</v>
      </c>
      <c r="AB135" s="162">
        <f t="shared" si="41"/>
        <v>0</v>
      </c>
      <c r="AC135" s="163">
        <f t="shared" si="42"/>
        <v>0</v>
      </c>
      <c r="AD135" s="164" t="str">
        <f t="shared" si="35"/>
        <v>2006</v>
      </c>
      <c r="AE135" s="165">
        <f t="shared" si="36"/>
        <v>375000</v>
      </c>
      <c r="AF135" s="166">
        <f t="shared" si="43"/>
        <v>10</v>
      </c>
    </row>
    <row r="136" spans="1:33" s="31" customFormat="1" ht="30" x14ac:dyDescent="0.2">
      <c r="A136" s="122"/>
      <c r="B136" s="133" t="s">
        <v>393</v>
      </c>
      <c r="C136" s="128" t="s">
        <v>209</v>
      </c>
      <c r="D136" s="129" t="s">
        <v>32</v>
      </c>
      <c r="E136" s="130" t="s">
        <v>211</v>
      </c>
      <c r="F136" s="169"/>
      <c r="G136" s="130" t="s">
        <v>106</v>
      </c>
      <c r="H136" s="131" t="s">
        <v>207</v>
      </c>
      <c r="I136" s="122"/>
      <c r="J136" s="122"/>
      <c r="K136" s="122"/>
      <c r="L136" s="122"/>
      <c r="M136" s="122"/>
      <c r="N136" s="133" t="s">
        <v>34</v>
      </c>
      <c r="O136" s="134">
        <v>1125000</v>
      </c>
      <c r="P136" s="108" t="s">
        <v>147</v>
      </c>
      <c r="Q136" s="122"/>
      <c r="R136" s="122"/>
      <c r="S136" s="122"/>
      <c r="T136" s="119" t="str">
        <f t="shared" si="27"/>
        <v>2.07.02</v>
      </c>
      <c r="U136" s="112" t="str">
        <f t="shared" si="28"/>
        <v>ALAT KOMUNIKASI</v>
      </c>
      <c r="V136" s="112">
        <f t="shared" si="29"/>
        <v>5</v>
      </c>
      <c r="W136" s="123">
        <f t="shared" si="30"/>
        <v>224998</v>
      </c>
      <c r="X136" s="112">
        <f t="shared" si="31"/>
        <v>7</v>
      </c>
      <c r="Y136" s="135">
        <f t="shared" si="32"/>
        <v>1124990</v>
      </c>
      <c r="Z136" s="135">
        <f t="shared" si="33"/>
        <v>0</v>
      </c>
      <c r="AA136" s="135">
        <f t="shared" si="34"/>
        <v>0</v>
      </c>
      <c r="AB136" s="135">
        <f t="shared" si="41"/>
        <v>0</v>
      </c>
      <c r="AC136" s="147">
        <f t="shared" si="42"/>
        <v>0</v>
      </c>
      <c r="AD136" s="136" t="str">
        <f t="shared" si="35"/>
        <v>2006</v>
      </c>
      <c r="AE136" s="137">
        <f t="shared" si="36"/>
        <v>1125000</v>
      </c>
      <c r="AF136" s="138">
        <f t="shared" si="43"/>
        <v>10</v>
      </c>
    </row>
    <row r="137" spans="1:33" s="31" customFormat="1" ht="30" x14ac:dyDescent="0.2">
      <c r="A137" s="122"/>
      <c r="B137" s="133" t="s">
        <v>393</v>
      </c>
      <c r="C137" s="128" t="s">
        <v>212</v>
      </c>
      <c r="D137" s="129" t="s">
        <v>32</v>
      </c>
      <c r="E137" s="130" t="s">
        <v>214</v>
      </c>
      <c r="F137" s="169"/>
      <c r="G137" s="130" t="s">
        <v>106</v>
      </c>
      <c r="H137" s="131" t="s">
        <v>207</v>
      </c>
      <c r="I137" s="122"/>
      <c r="J137" s="122"/>
      <c r="K137" s="122"/>
      <c r="L137" s="122"/>
      <c r="M137" s="122"/>
      <c r="N137" s="133" t="s">
        <v>34</v>
      </c>
      <c r="O137" s="134">
        <v>1190000</v>
      </c>
      <c r="P137" s="108" t="s">
        <v>147</v>
      </c>
      <c r="Q137" s="122"/>
      <c r="R137" s="122"/>
      <c r="S137" s="122"/>
      <c r="T137" s="119" t="str">
        <f t="shared" si="27"/>
        <v>2.07.02</v>
      </c>
      <c r="U137" s="112" t="str">
        <f t="shared" si="28"/>
        <v>ALAT KOMUNIKASI</v>
      </c>
      <c r="V137" s="112">
        <f t="shared" si="29"/>
        <v>5</v>
      </c>
      <c r="W137" s="123">
        <f t="shared" si="30"/>
        <v>237998</v>
      </c>
      <c r="X137" s="112">
        <f t="shared" si="31"/>
        <v>7</v>
      </c>
      <c r="Y137" s="135">
        <f t="shared" si="32"/>
        <v>1189990</v>
      </c>
      <c r="Z137" s="135">
        <f t="shared" si="33"/>
        <v>0</v>
      </c>
      <c r="AA137" s="135">
        <f t="shared" si="34"/>
        <v>0</v>
      </c>
      <c r="AB137" s="135">
        <f t="shared" si="41"/>
        <v>0</v>
      </c>
      <c r="AC137" s="147">
        <f t="shared" si="42"/>
        <v>0</v>
      </c>
      <c r="AD137" s="136" t="str">
        <f t="shared" si="35"/>
        <v>2006</v>
      </c>
      <c r="AE137" s="137">
        <f t="shared" si="36"/>
        <v>1190000</v>
      </c>
      <c r="AF137" s="138">
        <f t="shared" si="43"/>
        <v>10</v>
      </c>
    </row>
    <row r="138" spans="1:33" s="31" customFormat="1" x14ac:dyDescent="0.2">
      <c r="A138" s="122"/>
      <c r="B138" s="133" t="s">
        <v>393</v>
      </c>
      <c r="C138" s="128" t="s">
        <v>215</v>
      </c>
      <c r="D138" s="129" t="s">
        <v>32</v>
      </c>
      <c r="E138" s="130" t="s">
        <v>216</v>
      </c>
      <c r="F138" s="169"/>
      <c r="G138" s="130" t="s">
        <v>93</v>
      </c>
      <c r="H138" s="131" t="s">
        <v>207</v>
      </c>
      <c r="I138" s="122"/>
      <c r="J138" s="122"/>
      <c r="K138" s="122"/>
      <c r="L138" s="122"/>
      <c r="M138" s="122"/>
      <c r="N138" s="133" t="s">
        <v>34</v>
      </c>
      <c r="O138" s="134">
        <v>1350000</v>
      </c>
      <c r="P138" s="108" t="s">
        <v>43</v>
      </c>
      <c r="Q138" s="122"/>
      <c r="R138" s="122"/>
      <c r="S138" s="122"/>
      <c r="T138" s="119" t="str">
        <f t="shared" si="27"/>
        <v>2.07.02</v>
      </c>
      <c r="U138" s="112" t="str">
        <f t="shared" si="28"/>
        <v>ALAT KOMUNIKASI</v>
      </c>
      <c r="V138" s="112">
        <f t="shared" si="29"/>
        <v>5</v>
      </c>
      <c r="W138" s="123">
        <f t="shared" si="30"/>
        <v>269998</v>
      </c>
      <c r="X138" s="112">
        <f t="shared" si="31"/>
        <v>7</v>
      </c>
      <c r="Y138" s="135">
        <f t="shared" si="32"/>
        <v>1349990</v>
      </c>
      <c r="Z138" s="135">
        <f t="shared" si="33"/>
        <v>0</v>
      </c>
      <c r="AA138" s="135">
        <f t="shared" si="34"/>
        <v>0</v>
      </c>
      <c r="AB138" s="135">
        <f t="shared" si="41"/>
        <v>0</v>
      </c>
      <c r="AC138" s="147">
        <f t="shared" si="42"/>
        <v>0</v>
      </c>
      <c r="AD138" s="136" t="str">
        <f t="shared" si="35"/>
        <v>2006</v>
      </c>
      <c r="AE138" s="137">
        <f t="shared" si="36"/>
        <v>1350000</v>
      </c>
      <c r="AF138" s="138">
        <f t="shared" si="43"/>
        <v>10</v>
      </c>
    </row>
    <row r="139" spans="1:33" s="31" customFormat="1" x14ac:dyDescent="0.2">
      <c r="A139" s="122"/>
      <c r="B139" s="122"/>
      <c r="C139" s="122"/>
      <c r="D139" s="122"/>
      <c r="E139" s="122"/>
      <c r="F139" s="122"/>
      <c r="G139" s="122"/>
      <c r="H139" s="122"/>
      <c r="I139" s="122"/>
      <c r="J139" s="122"/>
      <c r="K139" s="122"/>
      <c r="L139" s="122"/>
      <c r="M139" s="122"/>
      <c r="N139" s="122"/>
      <c r="O139" s="122"/>
      <c r="P139" s="122"/>
      <c r="Q139" s="122"/>
      <c r="R139" s="122"/>
      <c r="S139" s="122"/>
      <c r="T139" s="119"/>
      <c r="U139" s="112"/>
      <c r="V139" s="112"/>
      <c r="W139" s="123"/>
      <c r="X139" s="112"/>
      <c r="Y139" s="135"/>
      <c r="Z139" s="135"/>
      <c r="AA139" s="135"/>
      <c r="AB139" s="135"/>
      <c r="AC139" s="135"/>
      <c r="AD139" s="136"/>
      <c r="AE139" s="137"/>
      <c r="AF139" s="138"/>
    </row>
    <row r="140" spans="1:33" s="31" customFormat="1" x14ac:dyDescent="0.2">
      <c r="A140" s="105" t="s">
        <v>217</v>
      </c>
      <c r="B140" s="191" t="s">
        <v>218</v>
      </c>
      <c r="C140" s="114" t="s">
        <v>23</v>
      </c>
      <c r="D140" s="122"/>
      <c r="E140" s="122"/>
      <c r="F140" s="122"/>
      <c r="G140" s="122"/>
      <c r="H140" s="122"/>
      <c r="I140" s="122"/>
      <c r="J140" s="122"/>
      <c r="K140" s="122"/>
      <c r="L140" s="122"/>
      <c r="M140" s="122"/>
      <c r="N140" s="122"/>
      <c r="O140" s="192">
        <v>0</v>
      </c>
      <c r="P140" s="122"/>
      <c r="Q140" s="122"/>
      <c r="R140" s="122"/>
      <c r="S140" s="122"/>
      <c r="T140" s="119"/>
      <c r="U140" s="112"/>
      <c r="V140" s="112"/>
      <c r="W140" s="123"/>
      <c r="X140" s="112"/>
      <c r="Y140" s="135"/>
      <c r="Z140" s="135"/>
      <c r="AA140" s="135"/>
      <c r="AB140" s="135"/>
      <c r="AC140" s="135"/>
      <c r="AD140" s="136"/>
      <c r="AE140" s="137"/>
      <c r="AF140" s="138"/>
    </row>
    <row r="141" spans="1:33" s="31" customFormat="1" x14ac:dyDescent="0.2">
      <c r="A141" s="122"/>
      <c r="B141" s="122"/>
      <c r="C141" s="122"/>
      <c r="D141" s="122"/>
      <c r="E141" s="122"/>
      <c r="F141" s="122"/>
      <c r="G141" s="122"/>
      <c r="H141" s="122"/>
      <c r="I141" s="122"/>
      <c r="J141" s="122"/>
      <c r="K141" s="122"/>
      <c r="L141" s="122"/>
      <c r="M141" s="122"/>
      <c r="N141" s="122"/>
      <c r="O141" s="192"/>
      <c r="P141" s="122"/>
      <c r="Q141" s="122"/>
      <c r="R141" s="122"/>
      <c r="S141" s="122"/>
      <c r="T141" s="119"/>
      <c r="U141" s="112"/>
      <c r="V141" s="112"/>
      <c r="W141" s="123"/>
      <c r="X141" s="112"/>
      <c r="Y141" s="135"/>
      <c r="Z141" s="135"/>
      <c r="AA141" s="135"/>
      <c r="AB141" s="135"/>
      <c r="AC141" s="135"/>
      <c r="AD141" s="136"/>
      <c r="AE141" s="137"/>
      <c r="AF141" s="138"/>
    </row>
    <row r="142" spans="1:33" s="31" customFormat="1" x14ac:dyDescent="0.2">
      <c r="A142" s="105" t="s">
        <v>219</v>
      </c>
      <c r="B142" s="191" t="s">
        <v>220</v>
      </c>
      <c r="C142" s="114" t="s">
        <v>23</v>
      </c>
      <c r="D142" s="122"/>
      <c r="E142" s="122"/>
      <c r="F142" s="122"/>
      <c r="G142" s="122"/>
      <c r="H142" s="122"/>
      <c r="I142" s="122"/>
      <c r="J142" s="122"/>
      <c r="K142" s="122"/>
      <c r="L142" s="122"/>
      <c r="M142" s="122"/>
      <c r="N142" s="122"/>
      <c r="O142" s="192">
        <v>0</v>
      </c>
      <c r="P142" s="122"/>
      <c r="Q142" s="122"/>
      <c r="R142" s="122"/>
      <c r="S142" s="122"/>
      <c r="T142" s="119"/>
      <c r="U142" s="112"/>
      <c r="V142" s="112"/>
      <c r="W142" s="123"/>
      <c r="X142" s="112"/>
      <c r="Y142" s="135"/>
      <c r="Z142" s="135"/>
      <c r="AA142" s="135"/>
      <c r="AB142" s="135"/>
      <c r="AC142" s="135"/>
      <c r="AD142" s="136"/>
      <c r="AE142" s="137"/>
      <c r="AF142" s="138"/>
    </row>
    <row r="143" spans="1:33" s="31" customFormat="1" x14ac:dyDescent="0.2">
      <c r="A143" s="122"/>
      <c r="B143" s="122"/>
      <c r="C143" s="122"/>
      <c r="D143" s="122"/>
      <c r="E143" s="122"/>
      <c r="F143" s="122"/>
      <c r="G143" s="122"/>
      <c r="H143" s="122"/>
      <c r="I143" s="122"/>
      <c r="J143" s="122"/>
      <c r="K143" s="122"/>
      <c r="L143" s="122"/>
      <c r="M143" s="122"/>
      <c r="N143" s="122"/>
      <c r="O143" s="192"/>
      <c r="P143" s="122"/>
      <c r="Q143" s="122"/>
      <c r="R143" s="122"/>
      <c r="S143" s="122"/>
      <c r="T143" s="119"/>
      <c r="U143" s="112"/>
      <c r="V143" s="112"/>
      <c r="W143" s="123"/>
      <c r="X143" s="112"/>
      <c r="Y143" s="135"/>
      <c r="Z143" s="135"/>
      <c r="AA143" s="135"/>
      <c r="AB143" s="135"/>
      <c r="AC143" s="135"/>
      <c r="AD143" s="136"/>
      <c r="AE143" s="137"/>
      <c r="AF143" s="138"/>
    </row>
    <row r="144" spans="1:33" s="31" customFormat="1" x14ac:dyDescent="0.2">
      <c r="A144" s="105" t="s">
        <v>221</v>
      </c>
      <c r="B144" s="191" t="s">
        <v>222</v>
      </c>
      <c r="C144" s="114" t="s">
        <v>23</v>
      </c>
      <c r="D144" s="122"/>
      <c r="E144" s="122"/>
      <c r="F144" s="122"/>
      <c r="G144" s="122"/>
      <c r="H144" s="122"/>
      <c r="I144" s="122"/>
      <c r="J144" s="122"/>
      <c r="K144" s="122"/>
      <c r="L144" s="122"/>
      <c r="M144" s="122"/>
      <c r="N144" s="122"/>
      <c r="O144" s="192">
        <v>0</v>
      </c>
      <c r="P144" s="122"/>
      <c r="Q144" s="122"/>
      <c r="R144" s="122"/>
      <c r="S144" s="122"/>
      <c r="T144" s="119"/>
      <c r="U144" s="112"/>
      <c r="V144" s="112"/>
      <c r="W144" s="123"/>
      <c r="X144" s="112"/>
      <c r="Y144" s="135"/>
      <c r="Z144" s="135"/>
      <c r="AA144" s="135"/>
      <c r="AB144" s="135"/>
      <c r="AC144" s="135"/>
      <c r="AD144" s="136"/>
      <c r="AE144" s="137"/>
      <c r="AF144" s="138"/>
    </row>
    <row r="145" spans="1:32" s="31" customFormat="1" x14ac:dyDescent="0.2">
      <c r="A145" s="122"/>
      <c r="B145" s="122"/>
      <c r="C145" s="122"/>
      <c r="D145" s="122"/>
      <c r="E145" s="122"/>
      <c r="F145" s="122"/>
      <c r="G145" s="122"/>
      <c r="H145" s="122"/>
      <c r="I145" s="122"/>
      <c r="J145" s="122"/>
      <c r="K145" s="122"/>
      <c r="L145" s="122"/>
      <c r="M145" s="122"/>
      <c r="N145" s="122"/>
      <c r="O145" s="192"/>
      <c r="P145" s="122"/>
      <c r="Q145" s="122"/>
      <c r="R145" s="122"/>
      <c r="S145" s="122"/>
      <c r="T145" s="119"/>
      <c r="U145" s="112"/>
      <c r="V145" s="112"/>
      <c r="W145" s="123"/>
      <c r="X145" s="112"/>
      <c r="Y145" s="135"/>
      <c r="Z145" s="135"/>
      <c r="AA145" s="135"/>
      <c r="AB145" s="135"/>
      <c r="AC145" s="135"/>
      <c r="AD145" s="136"/>
      <c r="AE145" s="137"/>
      <c r="AF145" s="138"/>
    </row>
    <row r="146" spans="1:32" s="31" customFormat="1" x14ac:dyDescent="0.2">
      <c r="A146" s="105" t="s">
        <v>223</v>
      </c>
      <c r="B146" s="191" t="s">
        <v>224</v>
      </c>
      <c r="C146" s="114" t="s">
        <v>23</v>
      </c>
      <c r="D146" s="122"/>
      <c r="E146" s="122"/>
      <c r="F146" s="122"/>
      <c r="G146" s="122"/>
      <c r="H146" s="122"/>
      <c r="I146" s="122"/>
      <c r="J146" s="122"/>
      <c r="K146" s="122"/>
      <c r="L146" s="122"/>
      <c r="M146" s="122"/>
      <c r="N146" s="122"/>
      <c r="O146" s="192">
        <v>0</v>
      </c>
      <c r="P146" s="122"/>
      <c r="Q146" s="122"/>
      <c r="R146" s="122"/>
      <c r="S146" s="122"/>
      <c r="T146" s="119"/>
      <c r="U146" s="112"/>
      <c r="V146" s="112"/>
      <c r="W146" s="123"/>
      <c r="X146" s="112"/>
      <c r="Y146" s="135"/>
      <c r="Z146" s="135"/>
      <c r="AA146" s="135"/>
      <c r="AB146" s="135"/>
      <c r="AC146" s="135"/>
      <c r="AD146" s="136"/>
      <c r="AE146" s="137"/>
      <c r="AF146" s="138"/>
    </row>
    <row r="147" spans="1:32" s="31" customFormat="1" x14ac:dyDescent="0.2">
      <c r="A147" s="122"/>
      <c r="B147" s="122"/>
      <c r="C147" s="122"/>
      <c r="D147" s="122"/>
      <c r="E147" s="122"/>
      <c r="F147" s="122"/>
      <c r="G147" s="122"/>
      <c r="H147" s="122"/>
      <c r="I147" s="122"/>
      <c r="J147" s="122"/>
      <c r="K147" s="122"/>
      <c r="L147" s="122"/>
      <c r="M147" s="122"/>
      <c r="N147" s="122"/>
      <c r="O147" s="122"/>
      <c r="P147" s="122"/>
      <c r="Q147" s="122"/>
      <c r="R147" s="122"/>
      <c r="S147" s="122"/>
      <c r="T147" s="119"/>
      <c r="U147" s="112"/>
      <c r="V147" s="112"/>
      <c r="W147" s="123"/>
      <c r="X147" s="112"/>
      <c r="Y147" s="135"/>
      <c r="Z147" s="135"/>
      <c r="AA147" s="135"/>
      <c r="AB147" s="135"/>
      <c r="AC147" s="135"/>
      <c r="AD147" s="136"/>
      <c r="AE147" s="137"/>
      <c r="AF147" s="138"/>
    </row>
    <row r="148" spans="1:32" ht="16" thickBot="1" x14ac:dyDescent="0.25">
      <c r="A148" s="193"/>
      <c r="B148" s="193"/>
      <c r="C148" s="193"/>
      <c r="D148" s="193"/>
      <c r="E148" s="193"/>
      <c r="F148" s="193"/>
      <c r="G148" s="193"/>
      <c r="H148" s="193"/>
      <c r="I148" s="193"/>
      <c r="J148" s="193"/>
      <c r="K148" s="193"/>
      <c r="L148" s="193"/>
      <c r="M148" s="193"/>
      <c r="N148" s="193"/>
      <c r="O148" s="193"/>
      <c r="P148" s="193"/>
      <c r="Q148" s="193"/>
      <c r="R148" s="193"/>
      <c r="S148" s="193"/>
      <c r="T148" s="194"/>
      <c r="U148" s="195"/>
      <c r="V148" s="195"/>
      <c r="W148" s="196"/>
      <c r="X148" s="195"/>
      <c r="Y148" s="197"/>
      <c r="Z148" s="197"/>
      <c r="AA148" s="197"/>
      <c r="AB148" s="197"/>
      <c r="AC148" s="197"/>
      <c r="AD148" s="198"/>
      <c r="AE148" s="199"/>
      <c r="AF148" s="200"/>
    </row>
    <row r="149" spans="1:32" x14ac:dyDescent="0.2">
      <c r="T149" s="201"/>
      <c r="U149" s="202"/>
      <c r="V149" s="202"/>
      <c r="W149" s="203"/>
      <c r="X149" s="202"/>
      <c r="Y149" s="204"/>
      <c r="Z149" s="204"/>
      <c r="AA149" s="204"/>
      <c r="AB149" s="204"/>
      <c r="AC149" s="204"/>
      <c r="AD149" s="205"/>
      <c r="AE149" s="206"/>
      <c r="AF149" s="207"/>
    </row>
    <row r="150" spans="1:32" ht="16" x14ac:dyDescent="0.2">
      <c r="A150" s="444"/>
      <c r="B150" s="444"/>
      <c r="C150" s="444"/>
      <c r="D150" s="444"/>
      <c r="J150" s="445" t="s">
        <v>394</v>
      </c>
      <c r="K150" s="445"/>
      <c r="L150" s="445"/>
      <c r="M150" s="445"/>
      <c r="N150" s="445"/>
      <c r="T150"/>
      <c r="U150"/>
      <c r="V150"/>
      <c r="W150"/>
      <c r="X150"/>
      <c r="Y150"/>
      <c r="Z150"/>
      <c r="AA150"/>
      <c r="AB150"/>
      <c r="AC150"/>
      <c r="AD150"/>
    </row>
    <row r="151" spans="1:32" s="31" customFormat="1" x14ac:dyDescent="0.2">
      <c r="A151" s="446"/>
      <c r="B151" s="446"/>
      <c r="C151" s="446"/>
      <c r="D151" s="446"/>
      <c r="E151" s="446"/>
      <c r="T151" s="201"/>
      <c r="U151" s="202"/>
      <c r="V151" s="202"/>
      <c r="W151" s="203"/>
      <c r="X151" s="202"/>
      <c r="Y151" s="204"/>
      <c r="Z151" s="204"/>
      <c r="AA151" s="204"/>
      <c r="AB151" s="204"/>
      <c r="AC151" s="204"/>
      <c r="AD151" s="205"/>
      <c r="AE151" s="206"/>
      <c r="AF151" s="207"/>
    </row>
    <row r="152" spans="1:32" s="31" customFormat="1" x14ac:dyDescent="0.2">
      <c r="A152" s="446"/>
      <c r="B152" s="446"/>
      <c r="C152" s="446"/>
      <c r="D152" s="446"/>
      <c r="E152" s="446"/>
      <c r="K152" s="443"/>
      <c r="L152" s="443"/>
      <c r="M152" s="443"/>
      <c r="N152" s="443"/>
      <c r="O152" s="443"/>
      <c r="T152" s="201"/>
      <c r="U152" s="202"/>
      <c r="V152" s="202"/>
      <c r="W152" s="203"/>
      <c r="X152" s="202"/>
      <c r="Y152" s="204"/>
      <c r="Z152" s="204"/>
      <c r="AA152" s="204"/>
      <c r="AB152" s="204"/>
      <c r="AC152" s="204"/>
      <c r="AD152" s="205"/>
      <c r="AE152" s="206"/>
      <c r="AF152" s="207"/>
    </row>
    <row r="153" spans="1:32" s="31" customFormat="1" x14ac:dyDescent="0.2">
      <c r="A153" s="51"/>
      <c r="B153" s="51"/>
      <c r="C153" s="51"/>
      <c r="D153" s="51"/>
      <c r="E153" s="51"/>
      <c r="T153" s="201"/>
      <c r="U153" s="202"/>
      <c r="V153" s="202"/>
      <c r="W153" s="203"/>
      <c r="X153" s="202"/>
      <c r="Y153" s="204"/>
      <c r="Z153" s="204"/>
      <c r="AA153" s="204"/>
      <c r="AB153" s="204"/>
      <c r="AC153" s="204"/>
      <c r="AD153" s="205"/>
      <c r="AE153" s="206"/>
      <c r="AF153" s="207"/>
    </row>
    <row r="154" spans="1:32" s="31" customFormat="1" x14ac:dyDescent="0.2">
      <c r="A154" s="51"/>
      <c r="B154" s="51"/>
      <c r="C154" s="51"/>
      <c r="D154" s="51"/>
      <c r="E154" s="51"/>
      <c r="T154" s="201"/>
      <c r="U154" s="202"/>
      <c r="V154" s="202"/>
      <c r="W154" s="203"/>
      <c r="X154" s="202"/>
      <c r="Y154" s="204"/>
      <c r="Z154" s="204"/>
      <c r="AA154" s="204"/>
      <c r="AB154" s="204"/>
      <c r="AC154" s="204"/>
      <c r="AD154" s="205"/>
      <c r="AE154" s="206"/>
      <c r="AF154" s="207"/>
    </row>
    <row r="155" spans="1:32" s="31" customFormat="1" x14ac:dyDescent="0.2">
      <c r="A155" s="52"/>
      <c r="B155" s="52"/>
      <c r="C155" s="52"/>
      <c r="D155" s="52"/>
      <c r="E155" s="52"/>
      <c r="T155" s="201"/>
      <c r="U155" s="202"/>
      <c r="V155" s="202"/>
      <c r="W155" s="203"/>
      <c r="X155" s="202"/>
      <c r="Y155" s="204"/>
      <c r="Z155" s="204"/>
      <c r="AA155" s="204"/>
      <c r="AB155" s="204"/>
      <c r="AC155" s="204"/>
      <c r="AD155" s="205"/>
      <c r="AE155" s="206"/>
      <c r="AF155" s="207"/>
    </row>
    <row r="156" spans="1:32" s="31" customFormat="1" x14ac:dyDescent="0.2">
      <c r="A156" s="52"/>
      <c r="B156" s="52"/>
      <c r="C156" s="52"/>
      <c r="D156" s="52"/>
      <c r="E156" s="52"/>
      <c r="T156" s="201"/>
      <c r="U156" s="202"/>
      <c r="V156" s="202"/>
      <c r="W156" s="203"/>
      <c r="X156" s="202"/>
      <c r="Y156" s="204"/>
      <c r="Z156" s="204"/>
      <c r="AA156" s="204"/>
      <c r="AB156" s="204"/>
      <c r="AC156" s="204"/>
      <c r="AD156" s="205"/>
      <c r="AE156" s="206"/>
      <c r="AF156" s="207"/>
    </row>
    <row r="157" spans="1:32" s="31" customFormat="1" x14ac:dyDescent="0.2">
      <c r="A157" s="52"/>
      <c r="B157" s="52"/>
      <c r="C157" s="52"/>
      <c r="D157" s="52"/>
      <c r="E157" s="52"/>
      <c r="T157" s="201"/>
      <c r="U157" s="202"/>
      <c r="V157" s="202"/>
      <c r="W157" s="203"/>
      <c r="X157" s="202"/>
      <c r="Y157" s="204"/>
      <c r="Z157" s="204"/>
      <c r="AA157" s="204"/>
      <c r="AB157" s="204"/>
      <c r="AC157" s="204"/>
      <c r="AD157" s="205"/>
      <c r="AE157" s="206"/>
      <c r="AF157" s="207"/>
    </row>
    <row r="158" spans="1:32" s="31" customFormat="1" x14ac:dyDescent="0.2">
      <c r="A158" s="447"/>
      <c r="B158" s="447"/>
      <c r="C158" s="447"/>
      <c r="D158" s="447"/>
      <c r="E158" s="447"/>
      <c r="K158" s="448"/>
      <c r="L158" s="448"/>
      <c r="M158" s="448"/>
      <c r="N158" s="448"/>
      <c r="O158" s="448"/>
      <c r="T158" s="201"/>
      <c r="U158" s="202"/>
      <c r="V158" s="202"/>
      <c r="W158" s="203"/>
      <c r="X158" s="202"/>
      <c r="Y158" s="204"/>
      <c r="Z158" s="204"/>
      <c r="AA158" s="204"/>
      <c r="AB158" s="204"/>
      <c r="AC158" s="204"/>
      <c r="AD158" s="205"/>
      <c r="AE158" s="206"/>
      <c r="AF158" s="207"/>
    </row>
    <row r="159" spans="1:32" s="31" customFormat="1" x14ac:dyDescent="0.2">
      <c r="A159" s="441"/>
      <c r="B159" s="442"/>
      <c r="C159" s="442"/>
      <c r="D159" s="442"/>
      <c r="E159" s="442"/>
      <c r="K159" s="443"/>
      <c r="L159" s="443"/>
      <c r="M159" s="443"/>
      <c r="N159" s="443"/>
      <c r="O159" s="443"/>
      <c r="T159" s="201"/>
      <c r="U159" s="202"/>
      <c r="V159" s="202"/>
      <c r="W159" s="203"/>
      <c r="X159" s="202"/>
      <c r="Y159" s="204"/>
      <c r="Z159" s="204"/>
      <c r="AA159" s="204"/>
      <c r="AB159" s="204"/>
      <c r="AC159" s="204"/>
      <c r="AD159" s="205"/>
      <c r="AE159" s="206"/>
      <c r="AF159" s="207"/>
    </row>
    <row r="160" spans="1:32" x14ac:dyDescent="0.2">
      <c r="T160" s="201"/>
      <c r="U160" s="202"/>
      <c r="V160" s="202"/>
      <c r="W160" s="203"/>
      <c r="X160" s="202"/>
      <c r="Y160" s="204"/>
      <c r="Z160" s="204"/>
      <c r="AA160" s="204"/>
      <c r="AB160" s="204"/>
      <c r="AC160" s="204"/>
      <c r="AD160" s="205"/>
      <c r="AE160" s="206"/>
      <c r="AF160" s="207"/>
    </row>
    <row r="161" spans="20:32" x14ac:dyDescent="0.2">
      <c r="T161" s="201"/>
      <c r="U161" s="202"/>
      <c r="V161" s="202"/>
      <c r="W161" s="203"/>
      <c r="X161" s="202"/>
      <c r="Y161" s="204"/>
      <c r="Z161" s="204"/>
      <c r="AA161" s="204"/>
      <c r="AB161" s="204"/>
      <c r="AC161" s="204"/>
      <c r="AD161" s="205"/>
      <c r="AE161" s="206"/>
      <c r="AF161" s="207"/>
    </row>
    <row r="162" spans="20:32" x14ac:dyDescent="0.2">
      <c r="T162" s="201"/>
      <c r="U162" s="202"/>
      <c r="V162" s="202"/>
      <c r="W162" s="203"/>
      <c r="X162" s="202"/>
      <c r="Y162" s="204"/>
      <c r="Z162" s="204"/>
      <c r="AA162" s="204"/>
      <c r="AB162" s="204"/>
      <c r="AC162" s="204"/>
      <c r="AD162" s="205"/>
      <c r="AE162" s="206"/>
      <c r="AF162" s="207"/>
    </row>
    <row r="163" spans="20:32" x14ac:dyDescent="0.2">
      <c r="T163" s="201"/>
      <c r="U163" s="202"/>
      <c r="V163" s="202"/>
      <c r="W163" s="203"/>
      <c r="X163" s="202"/>
      <c r="Y163" s="204"/>
      <c r="Z163" s="204"/>
      <c r="AA163" s="204"/>
      <c r="AB163" s="204"/>
      <c r="AC163" s="204"/>
      <c r="AD163" s="205"/>
      <c r="AE163" s="206"/>
      <c r="AF163" s="207"/>
    </row>
    <row r="164" spans="20:32" x14ac:dyDescent="0.2">
      <c r="T164" s="201"/>
      <c r="U164" s="202"/>
      <c r="V164" s="202"/>
      <c r="W164" s="203"/>
      <c r="X164" s="202"/>
      <c r="Y164" s="204"/>
      <c r="Z164" s="204"/>
      <c r="AA164" s="204"/>
      <c r="AB164" s="204"/>
      <c r="AC164" s="204"/>
      <c r="AD164" s="205"/>
      <c r="AE164" s="206"/>
      <c r="AF164" s="207"/>
    </row>
    <row r="165" spans="20:32" x14ac:dyDescent="0.2">
      <c r="T165" s="201"/>
      <c r="U165" s="202"/>
      <c r="V165" s="202"/>
      <c r="W165" s="203"/>
      <c r="X165" s="202"/>
      <c r="Y165" s="204"/>
      <c r="Z165" s="204"/>
      <c r="AA165" s="204"/>
      <c r="AB165" s="204"/>
      <c r="AC165" s="204"/>
      <c r="AD165" s="205"/>
      <c r="AE165" s="206"/>
      <c r="AF165" s="207"/>
    </row>
    <row r="166" spans="20:32" x14ac:dyDescent="0.2">
      <c r="T166" s="201"/>
      <c r="U166" s="202"/>
      <c r="V166" s="202"/>
      <c r="W166" s="203"/>
      <c r="X166" s="202"/>
      <c r="Y166" s="204"/>
      <c r="Z166" s="204"/>
      <c r="AA166" s="204"/>
      <c r="AB166" s="204"/>
      <c r="AC166" s="204"/>
      <c r="AD166" s="205"/>
      <c r="AE166" s="206"/>
      <c r="AF166" s="207"/>
    </row>
    <row r="167" spans="20:32" x14ac:dyDescent="0.2">
      <c r="T167" s="201"/>
      <c r="U167" s="202"/>
      <c r="V167" s="202"/>
      <c r="W167" s="203"/>
      <c r="X167" s="202"/>
      <c r="Y167" s="204"/>
      <c r="Z167" s="204"/>
      <c r="AA167" s="204"/>
      <c r="AB167" s="204"/>
      <c r="AC167" s="204"/>
      <c r="AD167" s="205"/>
      <c r="AE167" s="206"/>
      <c r="AF167" s="207"/>
    </row>
    <row r="168" spans="20:32" x14ac:dyDescent="0.2">
      <c r="T168" s="201"/>
      <c r="U168" s="202"/>
      <c r="V168" s="202"/>
      <c r="W168" s="203"/>
      <c r="X168" s="202"/>
      <c r="Y168" s="204"/>
      <c r="Z168" s="204"/>
      <c r="AA168" s="204"/>
      <c r="AB168" s="204"/>
      <c r="AC168" s="204"/>
      <c r="AD168" s="205"/>
      <c r="AE168" s="206"/>
      <c r="AF168" s="207"/>
    </row>
    <row r="169" spans="20:32" x14ac:dyDescent="0.2">
      <c r="T169" s="201"/>
      <c r="U169" s="202"/>
      <c r="V169" s="202"/>
      <c r="W169" s="203"/>
      <c r="X169" s="202"/>
      <c r="Y169" s="204"/>
      <c r="Z169" s="204"/>
      <c r="AA169" s="204"/>
      <c r="AB169" s="204"/>
      <c r="AC169" s="204"/>
      <c r="AD169" s="205"/>
      <c r="AE169" s="206"/>
      <c r="AF169" s="207"/>
    </row>
    <row r="170" spans="20:32" x14ac:dyDescent="0.2">
      <c r="T170" s="201"/>
      <c r="U170" s="202"/>
      <c r="V170" s="202"/>
      <c r="W170" s="203"/>
      <c r="X170" s="202"/>
      <c r="Y170" s="204"/>
      <c r="Z170" s="204"/>
      <c r="AA170" s="204"/>
      <c r="AB170" s="204"/>
      <c r="AC170" s="204"/>
      <c r="AD170" s="205"/>
      <c r="AE170" s="206"/>
      <c r="AF170" s="207"/>
    </row>
    <row r="171" spans="20:32" x14ac:dyDescent="0.2">
      <c r="T171" s="201"/>
      <c r="U171" s="202"/>
      <c r="V171" s="202"/>
      <c r="W171" s="203"/>
      <c r="X171" s="202"/>
      <c r="Y171" s="204"/>
      <c r="Z171" s="204"/>
      <c r="AA171" s="204"/>
      <c r="AB171" s="204"/>
      <c r="AC171" s="204"/>
      <c r="AD171" s="205"/>
      <c r="AE171" s="206"/>
      <c r="AF171" s="207"/>
    </row>
    <row r="172" spans="20:32" x14ac:dyDescent="0.2">
      <c r="T172" s="201"/>
      <c r="U172" s="202"/>
      <c r="V172" s="202"/>
      <c r="W172" s="203"/>
      <c r="X172" s="202"/>
      <c r="Y172" s="204"/>
      <c r="Z172" s="204"/>
      <c r="AA172" s="204"/>
      <c r="AB172" s="204"/>
      <c r="AC172" s="204"/>
      <c r="AD172" s="205"/>
      <c r="AE172" s="206"/>
      <c r="AF172" s="207"/>
    </row>
    <row r="173" spans="20:32" x14ac:dyDescent="0.2">
      <c r="T173" s="201"/>
      <c r="U173" s="202"/>
      <c r="V173" s="202"/>
      <c r="W173" s="203"/>
      <c r="X173" s="202"/>
      <c r="Y173" s="204"/>
      <c r="Z173" s="204"/>
      <c r="AA173" s="204"/>
      <c r="AB173" s="204"/>
      <c r="AC173" s="204"/>
      <c r="AD173" s="205"/>
      <c r="AE173" s="206"/>
      <c r="AF173" s="207"/>
    </row>
    <row r="174" spans="20:32" x14ac:dyDescent="0.2">
      <c r="T174" s="201"/>
      <c r="U174" s="202"/>
      <c r="V174" s="202"/>
      <c r="W174" s="203"/>
      <c r="X174" s="202"/>
      <c r="Y174" s="204"/>
      <c r="Z174" s="204"/>
      <c r="AA174" s="204"/>
      <c r="AB174" s="204"/>
      <c r="AC174" s="204"/>
      <c r="AD174" s="205"/>
      <c r="AE174" s="206"/>
      <c r="AF174" s="207"/>
    </row>
    <row r="175" spans="20:32" x14ac:dyDescent="0.2">
      <c r="T175" s="201"/>
      <c r="U175" s="202"/>
      <c r="V175" s="202"/>
      <c r="W175" s="203"/>
      <c r="X175" s="202"/>
      <c r="Y175" s="204"/>
      <c r="Z175" s="204"/>
      <c r="AA175" s="204"/>
      <c r="AB175" s="204"/>
      <c r="AC175" s="204"/>
      <c r="AD175" s="205"/>
      <c r="AE175" s="206"/>
      <c r="AF175" s="207"/>
    </row>
    <row r="176" spans="20:32" x14ac:dyDescent="0.2">
      <c r="T176" s="201"/>
      <c r="U176" s="202"/>
      <c r="V176" s="202"/>
      <c r="W176" s="203"/>
      <c r="X176" s="202"/>
      <c r="Y176" s="204"/>
      <c r="Z176" s="204"/>
      <c r="AA176" s="204"/>
      <c r="AB176" s="204"/>
      <c r="AC176" s="204"/>
      <c r="AD176" s="205"/>
      <c r="AE176" s="206"/>
      <c r="AF176" s="207"/>
    </row>
    <row r="177" spans="20:32" x14ac:dyDescent="0.2">
      <c r="T177" s="201"/>
      <c r="U177" s="202"/>
      <c r="V177" s="202"/>
      <c r="W177" s="203"/>
      <c r="X177" s="202"/>
      <c r="Y177" s="204"/>
      <c r="Z177" s="204"/>
      <c r="AA177" s="204"/>
      <c r="AB177" s="204"/>
      <c r="AC177" s="204"/>
      <c r="AD177" s="205"/>
      <c r="AE177" s="206"/>
      <c r="AF177" s="207"/>
    </row>
    <row r="178" spans="20:32" x14ac:dyDescent="0.2">
      <c r="T178" s="201"/>
      <c r="U178" s="202"/>
      <c r="V178" s="202"/>
      <c r="W178" s="203"/>
      <c r="X178" s="202"/>
      <c r="Y178" s="204"/>
      <c r="Z178" s="204"/>
      <c r="AA178" s="204"/>
      <c r="AB178" s="204"/>
      <c r="AC178" s="204"/>
      <c r="AD178" s="205"/>
      <c r="AE178" s="206"/>
      <c r="AF178" s="207"/>
    </row>
    <row r="179" spans="20:32" x14ac:dyDescent="0.2">
      <c r="T179" s="201"/>
      <c r="U179" s="202"/>
      <c r="V179" s="202"/>
      <c r="W179" s="203"/>
      <c r="X179" s="202"/>
      <c r="Y179" s="204"/>
      <c r="Z179" s="204"/>
      <c r="AA179" s="204"/>
      <c r="AB179" s="204"/>
      <c r="AC179" s="204"/>
      <c r="AD179" s="205"/>
      <c r="AE179" s="206"/>
      <c r="AF179" s="207"/>
    </row>
    <row r="180" spans="20:32" x14ac:dyDescent="0.2">
      <c r="T180" s="201"/>
      <c r="U180" s="202"/>
      <c r="V180" s="202"/>
      <c r="W180" s="203"/>
      <c r="X180" s="202"/>
      <c r="Y180" s="204"/>
      <c r="Z180" s="204"/>
      <c r="AA180" s="204"/>
      <c r="AB180" s="204"/>
      <c r="AC180" s="204"/>
      <c r="AD180" s="205"/>
      <c r="AE180" s="206"/>
      <c r="AF180" s="207"/>
    </row>
    <row r="181" spans="20:32" x14ac:dyDescent="0.2">
      <c r="T181" s="201"/>
      <c r="U181" s="202"/>
      <c r="V181" s="202"/>
      <c r="W181" s="203"/>
      <c r="X181" s="202"/>
      <c r="Y181" s="204"/>
      <c r="Z181" s="204"/>
      <c r="AA181" s="204"/>
      <c r="AB181" s="204"/>
      <c r="AC181" s="204"/>
      <c r="AD181" s="205"/>
      <c r="AE181" s="206"/>
      <c r="AF181" s="207"/>
    </row>
    <row r="182" spans="20:32" x14ac:dyDescent="0.2">
      <c r="T182" s="201"/>
      <c r="U182" s="202"/>
      <c r="V182" s="202"/>
      <c r="W182" s="203"/>
      <c r="X182" s="202"/>
      <c r="Y182" s="204"/>
      <c r="Z182" s="204"/>
      <c r="AA182" s="204"/>
      <c r="AB182" s="204"/>
      <c r="AC182" s="204"/>
      <c r="AD182" s="205"/>
      <c r="AE182" s="206"/>
      <c r="AF182" s="207"/>
    </row>
    <row r="183" spans="20:32" x14ac:dyDescent="0.2">
      <c r="T183" s="201"/>
      <c r="U183" s="202"/>
      <c r="V183" s="202"/>
      <c r="W183" s="203"/>
      <c r="X183" s="202"/>
      <c r="Y183" s="204"/>
      <c r="Z183" s="204"/>
      <c r="AA183" s="204"/>
      <c r="AB183" s="204"/>
      <c r="AC183" s="204"/>
      <c r="AD183" s="205"/>
      <c r="AE183" s="206"/>
      <c r="AF183" s="207"/>
    </row>
    <row r="184" spans="20:32" x14ac:dyDescent="0.2">
      <c r="T184" s="201"/>
      <c r="U184" s="202"/>
      <c r="V184" s="202"/>
      <c r="W184" s="203"/>
      <c r="X184" s="202"/>
      <c r="Y184" s="204"/>
      <c r="Z184" s="204"/>
      <c r="AA184" s="204"/>
      <c r="AB184" s="204"/>
      <c r="AC184" s="204"/>
      <c r="AD184" s="205"/>
      <c r="AE184" s="206"/>
      <c r="AF184" s="207"/>
    </row>
    <row r="185" spans="20:32" x14ac:dyDescent="0.2">
      <c r="T185" s="201"/>
      <c r="U185" s="202"/>
      <c r="V185" s="202"/>
      <c r="W185" s="203"/>
      <c r="X185" s="202"/>
      <c r="Y185" s="204"/>
      <c r="Z185" s="204"/>
      <c r="AA185" s="204"/>
      <c r="AB185" s="204"/>
      <c r="AC185" s="204"/>
      <c r="AD185" s="205"/>
      <c r="AE185" s="206"/>
      <c r="AF185" s="207"/>
    </row>
    <row r="186" spans="20:32" x14ac:dyDescent="0.2">
      <c r="T186" s="201"/>
      <c r="U186" s="202"/>
      <c r="V186" s="202"/>
      <c r="W186" s="203"/>
      <c r="X186" s="202"/>
      <c r="Y186" s="204"/>
      <c r="Z186" s="204"/>
      <c r="AA186" s="204"/>
      <c r="AB186" s="204"/>
      <c r="AC186" s="204"/>
      <c r="AD186" s="205"/>
      <c r="AE186" s="206"/>
      <c r="AF186" s="207"/>
    </row>
    <row r="187" spans="20:32" x14ac:dyDescent="0.2">
      <c r="T187" s="201"/>
      <c r="U187" s="202"/>
      <c r="V187" s="202"/>
      <c r="W187" s="203"/>
      <c r="X187" s="202"/>
      <c r="Y187" s="204"/>
      <c r="Z187" s="204"/>
      <c r="AA187" s="204"/>
      <c r="AB187" s="204"/>
      <c r="AC187" s="204"/>
      <c r="AD187" s="205"/>
      <c r="AE187" s="206"/>
      <c r="AF187" s="207"/>
    </row>
    <row r="188" spans="20:32" x14ac:dyDescent="0.2">
      <c r="T188" s="201"/>
      <c r="U188" s="202"/>
      <c r="V188" s="202"/>
      <c r="W188" s="203"/>
      <c r="X188" s="202"/>
      <c r="Y188" s="204"/>
      <c r="Z188" s="204"/>
      <c r="AA188" s="204"/>
      <c r="AB188" s="204"/>
      <c r="AC188" s="204"/>
      <c r="AD188" s="205"/>
      <c r="AE188" s="206"/>
      <c r="AF188" s="207"/>
    </row>
    <row r="189" spans="20:32" x14ac:dyDescent="0.2">
      <c r="T189" s="201"/>
      <c r="U189" s="202"/>
      <c r="V189" s="202"/>
      <c r="W189" s="203"/>
      <c r="X189" s="202"/>
      <c r="Y189" s="204"/>
      <c r="Z189" s="204"/>
      <c r="AA189" s="204"/>
      <c r="AB189" s="204"/>
      <c r="AC189" s="204"/>
      <c r="AD189" s="205"/>
      <c r="AE189" s="206"/>
      <c r="AF189" s="207"/>
    </row>
    <row r="190" spans="20:32" x14ac:dyDescent="0.2">
      <c r="T190" s="201"/>
      <c r="U190" s="202"/>
      <c r="V190" s="202"/>
      <c r="W190" s="203"/>
      <c r="X190" s="203"/>
      <c r="Y190" s="208"/>
      <c r="Z190" s="208"/>
      <c r="AA190" s="209"/>
      <c r="AB190" s="209"/>
      <c r="AC190" s="209"/>
      <c r="AD190" s="210"/>
    </row>
    <row r="191" spans="20:32" x14ac:dyDescent="0.2">
      <c r="T191" s="201"/>
      <c r="U191" s="202"/>
      <c r="V191" s="202"/>
      <c r="W191" s="203"/>
      <c r="X191" s="203"/>
      <c r="Y191" s="208"/>
      <c r="Z191" s="208"/>
      <c r="AA191" s="209"/>
      <c r="AB191" s="209"/>
      <c r="AC191" s="209"/>
      <c r="AD191" s="210"/>
    </row>
    <row r="192" spans="20:32" x14ac:dyDescent="0.2">
      <c r="T192" s="201"/>
      <c r="U192" s="202"/>
      <c r="V192" s="202"/>
      <c r="W192" s="203"/>
      <c r="X192" s="203"/>
      <c r="Y192" s="208"/>
      <c r="Z192" s="208"/>
      <c r="AA192" s="209"/>
      <c r="AB192" s="209"/>
      <c r="AC192" s="209"/>
      <c r="AD192" s="210"/>
    </row>
    <row r="193" spans="20:30" x14ac:dyDescent="0.2">
      <c r="T193" s="201"/>
      <c r="U193" s="202"/>
      <c r="V193" s="202"/>
      <c r="W193" s="203"/>
      <c r="X193" s="203"/>
      <c r="Y193" s="208"/>
      <c r="Z193" s="208"/>
      <c r="AA193" s="209"/>
      <c r="AB193" s="209"/>
      <c r="AC193" s="209"/>
      <c r="AD193" s="210"/>
    </row>
    <row r="194" spans="20:30" x14ac:dyDescent="0.2">
      <c r="T194" s="201"/>
      <c r="U194" s="202"/>
      <c r="V194" s="202"/>
      <c r="W194" s="203"/>
      <c r="X194" s="203"/>
      <c r="Y194" s="208"/>
      <c r="Z194" s="208"/>
      <c r="AA194" s="209"/>
      <c r="AB194" s="209"/>
      <c r="AC194" s="209"/>
      <c r="AD194" s="210"/>
    </row>
    <row r="195" spans="20:30" x14ac:dyDescent="0.2">
      <c r="T195" s="201"/>
      <c r="U195" s="202"/>
      <c r="V195" s="202"/>
      <c r="W195" s="203"/>
      <c r="X195" s="203"/>
      <c r="Y195" s="208"/>
      <c r="Z195" s="208"/>
      <c r="AA195" s="209"/>
      <c r="AB195" s="209"/>
      <c r="AC195" s="209"/>
      <c r="AD195" s="210"/>
    </row>
    <row r="196" spans="20:30" x14ac:dyDescent="0.2">
      <c r="T196" s="201"/>
      <c r="U196" s="202"/>
      <c r="V196" s="202"/>
      <c r="W196" s="203"/>
      <c r="X196" s="203"/>
      <c r="Y196" s="208"/>
      <c r="Z196" s="208"/>
      <c r="AA196" s="209"/>
      <c r="AB196" s="209"/>
      <c r="AC196" s="209"/>
      <c r="AD196" s="210"/>
    </row>
    <row r="197" spans="20:30" x14ac:dyDescent="0.2">
      <c r="T197" s="201"/>
      <c r="U197" s="202"/>
      <c r="V197" s="202"/>
      <c r="W197" s="203"/>
      <c r="X197" s="203"/>
      <c r="Y197" s="208"/>
      <c r="Z197" s="208"/>
      <c r="AA197" s="209"/>
      <c r="AB197" s="209"/>
      <c r="AC197" s="209"/>
      <c r="AD197" s="210"/>
    </row>
    <row r="198" spans="20:30" x14ac:dyDescent="0.2">
      <c r="T198" s="201"/>
      <c r="U198" s="202"/>
      <c r="V198" s="202"/>
      <c r="W198" s="203"/>
      <c r="X198" s="203"/>
      <c r="Y198" s="208"/>
      <c r="Z198" s="208"/>
      <c r="AA198" s="209"/>
      <c r="AB198" s="209"/>
      <c r="AC198" s="209"/>
      <c r="AD198" s="210"/>
    </row>
    <row r="199" spans="20:30" x14ac:dyDescent="0.2">
      <c r="T199" s="201"/>
      <c r="U199" s="202"/>
      <c r="V199" s="202"/>
      <c r="W199" s="203"/>
      <c r="X199" s="203"/>
      <c r="Y199" s="208"/>
      <c r="Z199" s="208"/>
      <c r="AA199" s="209"/>
      <c r="AB199" s="209"/>
      <c r="AC199" s="209"/>
      <c r="AD199" s="210"/>
    </row>
    <row r="200" spans="20:30" x14ac:dyDescent="0.2">
      <c r="T200" s="201"/>
      <c r="U200" s="202"/>
      <c r="V200" s="202"/>
      <c r="W200" s="203"/>
      <c r="X200" s="203"/>
      <c r="Y200" s="208"/>
      <c r="Z200" s="208"/>
      <c r="AA200" s="209"/>
      <c r="AB200" s="209"/>
      <c r="AC200" s="209"/>
      <c r="AD200" s="210"/>
    </row>
    <row r="201" spans="20:30" x14ac:dyDescent="0.2">
      <c r="T201" s="201"/>
      <c r="U201" s="202"/>
      <c r="V201" s="202"/>
      <c r="W201" s="203"/>
      <c r="X201" s="203"/>
      <c r="Y201" s="208"/>
      <c r="Z201" s="208"/>
      <c r="AA201" s="209"/>
      <c r="AB201" s="209"/>
      <c r="AC201" s="209"/>
      <c r="AD201" s="210"/>
    </row>
    <row r="202" spans="20:30" x14ac:dyDescent="0.2">
      <c r="T202" s="201"/>
      <c r="U202" s="202"/>
      <c r="V202" s="202"/>
      <c r="W202" s="203"/>
      <c r="X202" s="203"/>
      <c r="Y202" s="208"/>
      <c r="Z202" s="208"/>
      <c r="AA202" s="209"/>
      <c r="AB202" s="209"/>
      <c r="AC202" s="209"/>
      <c r="AD202" s="210"/>
    </row>
    <row r="203" spans="20:30" x14ac:dyDescent="0.2">
      <c r="T203" s="201"/>
      <c r="U203" s="202"/>
      <c r="V203" s="202"/>
      <c r="W203" s="203"/>
      <c r="X203" s="203"/>
      <c r="Y203" s="208"/>
      <c r="Z203" s="208"/>
      <c r="AA203" s="209"/>
      <c r="AB203" s="209"/>
      <c r="AC203" s="209"/>
      <c r="AD203" s="210"/>
    </row>
    <row r="204" spans="20:30" x14ac:dyDescent="0.2">
      <c r="T204" s="201"/>
      <c r="U204" s="202"/>
      <c r="V204" s="202"/>
      <c r="W204" s="203"/>
      <c r="X204" s="203"/>
      <c r="Y204" s="208"/>
      <c r="Z204" s="208"/>
      <c r="AA204" s="209"/>
      <c r="AB204" s="209"/>
      <c r="AC204" s="209"/>
      <c r="AD204" s="210"/>
    </row>
    <row r="205" spans="20:30" x14ac:dyDescent="0.2">
      <c r="T205" s="201"/>
      <c r="U205" s="202"/>
      <c r="V205" s="202"/>
      <c r="W205" s="203"/>
      <c r="X205" s="203"/>
      <c r="Y205" s="208"/>
      <c r="Z205" s="208"/>
      <c r="AA205" s="209"/>
      <c r="AB205" s="209"/>
      <c r="AC205" s="209"/>
      <c r="AD205" s="210"/>
    </row>
    <row r="206" spans="20:30" x14ac:dyDescent="0.2">
      <c r="T206" s="201"/>
      <c r="U206" s="202"/>
      <c r="V206" s="202"/>
      <c r="W206" s="203"/>
      <c r="X206" s="203"/>
      <c r="Y206" s="208"/>
      <c r="Z206" s="208"/>
      <c r="AA206" s="209"/>
      <c r="AB206" s="209"/>
      <c r="AC206" s="209"/>
      <c r="AD206" s="210"/>
    </row>
    <row r="207" spans="20:30" x14ac:dyDescent="0.2">
      <c r="T207" s="201"/>
      <c r="U207" s="202"/>
      <c r="V207" s="202"/>
      <c r="W207" s="203"/>
      <c r="X207" s="203"/>
      <c r="Y207" s="208"/>
      <c r="Z207" s="208"/>
      <c r="AA207" s="209"/>
      <c r="AB207" s="209"/>
      <c r="AC207" s="209"/>
      <c r="AD207" s="210"/>
    </row>
    <row r="208" spans="20:30" x14ac:dyDescent="0.2">
      <c r="T208" s="201"/>
      <c r="U208" s="202"/>
      <c r="V208" s="202"/>
      <c r="W208" s="203"/>
      <c r="X208" s="203"/>
      <c r="Y208" s="208"/>
      <c r="Z208" s="208"/>
      <c r="AA208" s="209"/>
      <c r="AB208" s="209"/>
      <c r="AC208" s="209"/>
      <c r="AD208" s="210"/>
    </row>
    <row r="209" spans="20:30" x14ac:dyDescent="0.2">
      <c r="T209" s="201"/>
      <c r="U209" s="202"/>
      <c r="V209" s="202"/>
      <c r="W209" s="203"/>
      <c r="X209" s="203"/>
      <c r="Y209" s="208"/>
      <c r="Z209" s="208"/>
      <c r="AA209" s="209"/>
      <c r="AB209" s="209"/>
      <c r="AC209" s="209"/>
      <c r="AD209" s="210"/>
    </row>
    <row r="210" spans="20:30" x14ac:dyDescent="0.2">
      <c r="T210" s="201"/>
      <c r="U210" s="202"/>
      <c r="V210" s="202"/>
      <c r="W210" s="203"/>
      <c r="X210" s="203"/>
      <c r="Y210" s="208"/>
      <c r="Z210" s="208"/>
      <c r="AA210" s="209"/>
      <c r="AB210" s="209"/>
      <c r="AC210" s="209"/>
      <c r="AD210" s="210"/>
    </row>
    <row r="211" spans="20:30" x14ac:dyDescent="0.2">
      <c r="T211" s="201"/>
      <c r="U211" s="202"/>
      <c r="V211" s="202"/>
      <c r="W211" s="203"/>
      <c r="X211" s="203"/>
      <c r="Y211" s="208"/>
      <c r="Z211" s="208"/>
      <c r="AA211" s="209"/>
      <c r="AB211" s="209"/>
      <c r="AC211" s="209"/>
      <c r="AD211" s="210"/>
    </row>
    <row r="212" spans="20:30" x14ac:dyDescent="0.2">
      <c r="T212" s="201"/>
      <c r="U212" s="202"/>
      <c r="V212" s="202"/>
      <c r="W212" s="203"/>
      <c r="X212" s="203"/>
      <c r="Y212" s="208"/>
      <c r="Z212" s="208"/>
      <c r="AA212" s="209"/>
      <c r="AB212" s="209"/>
      <c r="AC212" s="209"/>
      <c r="AD212" s="210"/>
    </row>
    <row r="213" spans="20:30" x14ac:dyDescent="0.2">
      <c r="T213" s="201"/>
      <c r="U213" s="202"/>
      <c r="V213" s="202"/>
      <c r="W213" s="203"/>
      <c r="X213" s="203"/>
      <c r="Y213" s="208"/>
      <c r="Z213" s="208"/>
      <c r="AA213" s="209"/>
      <c r="AB213" s="209"/>
      <c r="AC213" s="209"/>
      <c r="AD213" s="210"/>
    </row>
    <row r="214" spans="20:30" x14ac:dyDescent="0.2">
      <c r="T214" s="201"/>
      <c r="U214" s="202"/>
      <c r="V214" s="202"/>
      <c r="W214" s="203"/>
      <c r="X214" s="203"/>
      <c r="Y214" s="208"/>
      <c r="Z214" s="208"/>
      <c r="AA214" s="209"/>
      <c r="AB214" s="209"/>
      <c r="AC214" s="209"/>
      <c r="AD214" s="210"/>
    </row>
    <row r="215" spans="20:30" x14ac:dyDescent="0.2">
      <c r="T215" s="201"/>
      <c r="U215" s="202"/>
      <c r="V215" s="202"/>
      <c r="W215" s="203"/>
      <c r="X215" s="203"/>
      <c r="Y215" s="208"/>
      <c r="Z215" s="208"/>
      <c r="AA215" s="209"/>
      <c r="AB215" s="209"/>
      <c r="AC215" s="209"/>
      <c r="AD215" s="210"/>
    </row>
    <row r="216" spans="20:30" x14ac:dyDescent="0.2">
      <c r="T216" s="201"/>
      <c r="U216" s="202"/>
      <c r="V216" s="202"/>
      <c r="W216" s="203"/>
      <c r="X216" s="203"/>
      <c r="Y216" s="208"/>
      <c r="Z216" s="208"/>
      <c r="AA216" s="209"/>
      <c r="AB216" s="209"/>
      <c r="AC216" s="209"/>
      <c r="AD216" s="210"/>
    </row>
    <row r="217" spans="20:30" x14ac:dyDescent="0.2">
      <c r="T217" s="201"/>
      <c r="U217" s="202"/>
      <c r="V217" s="202"/>
      <c r="W217" s="203"/>
      <c r="X217" s="203"/>
      <c r="Y217" s="208"/>
      <c r="Z217" s="208"/>
      <c r="AA217" s="209"/>
      <c r="AB217" s="209"/>
      <c r="AC217" s="209"/>
      <c r="AD217" s="210"/>
    </row>
    <row r="218" spans="20:30" x14ac:dyDescent="0.2">
      <c r="T218" s="201"/>
      <c r="U218" s="202"/>
      <c r="V218" s="202"/>
      <c r="W218" s="203"/>
      <c r="X218" s="203"/>
      <c r="Y218" s="208"/>
      <c r="Z218" s="208"/>
      <c r="AA218" s="209"/>
      <c r="AB218" s="209"/>
      <c r="AC218" s="209"/>
      <c r="AD218" s="210"/>
    </row>
    <row r="219" spans="20:30" x14ac:dyDescent="0.2">
      <c r="T219" s="201"/>
      <c r="U219" s="202"/>
      <c r="V219" s="202"/>
      <c r="W219" s="203"/>
      <c r="X219" s="203"/>
      <c r="Y219" s="208"/>
      <c r="Z219" s="208"/>
      <c r="AA219" s="209"/>
      <c r="AB219" s="209"/>
      <c r="AC219" s="209"/>
      <c r="AD219" s="210"/>
    </row>
    <row r="220" spans="20:30" x14ac:dyDescent="0.2">
      <c r="T220" s="201"/>
      <c r="U220" s="202"/>
      <c r="V220" s="202"/>
      <c r="W220" s="203"/>
      <c r="X220" s="203"/>
      <c r="Y220" s="208"/>
      <c r="Z220" s="208"/>
      <c r="AA220" s="209"/>
      <c r="AB220" s="209"/>
      <c r="AC220" s="209"/>
      <c r="AD220" s="210"/>
    </row>
    <row r="221" spans="20:30" x14ac:dyDescent="0.2">
      <c r="T221" s="201"/>
      <c r="U221" s="202"/>
      <c r="V221" s="202"/>
      <c r="W221" s="203"/>
      <c r="X221" s="203"/>
      <c r="Y221" s="208"/>
      <c r="Z221" s="208"/>
      <c r="AA221" s="209"/>
      <c r="AB221" s="209"/>
      <c r="AC221" s="209"/>
      <c r="AD221" s="210"/>
    </row>
    <row r="222" spans="20:30" x14ac:dyDescent="0.2">
      <c r="T222" s="201"/>
      <c r="U222" s="202"/>
      <c r="V222" s="202"/>
      <c r="W222" s="203"/>
      <c r="X222" s="203"/>
      <c r="Y222" s="208"/>
      <c r="Z222" s="208"/>
      <c r="AA222" s="209"/>
      <c r="AB222" s="209"/>
      <c r="AC222" s="209"/>
      <c r="AD222" s="210"/>
    </row>
    <row r="223" spans="20:30" x14ac:dyDescent="0.2">
      <c r="T223" s="201"/>
      <c r="U223" s="202"/>
      <c r="V223" s="202"/>
      <c r="W223" s="203"/>
      <c r="X223" s="203"/>
      <c r="Y223" s="208"/>
      <c r="Z223" s="208"/>
      <c r="AA223" s="209"/>
      <c r="AB223" s="209"/>
      <c r="AC223" s="209"/>
      <c r="AD223" s="210"/>
    </row>
    <row r="224" spans="20:30" x14ac:dyDescent="0.2">
      <c r="T224" s="201"/>
      <c r="U224" s="202"/>
      <c r="V224" s="202"/>
      <c r="W224" s="203"/>
      <c r="X224" s="203"/>
      <c r="Y224" s="208"/>
      <c r="Z224" s="208"/>
      <c r="AA224" s="209"/>
      <c r="AB224" s="209"/>
      <c r="AC224" s="209"/>
      <c r="AD224" s="210"/>
    </row>
    <row r="225" spans="20:30" x14ac:dyDescent="0.2">
      <c r="T225" s="201"/>
      <c r="U225" s="202"/>
      <c r="V225" s="202"/>
      <c r="W225" s="203"/>
      <c r="X225" s="203"/>
      <c r="Y225" s="208"/>
      <c r="Z225" s="208"/>
      <c r="AA225" s="209"/>
      <c r="AB225" s="209"/>
      <c r="AC225" s="209"/>
      <c r="AD225" s="210"/>
    </row>
    <row r="226" spans="20:30" x14ac:dyDescent="0.2">
      <c r="T226" s="201"/>
      <c r="U226" s="202"/>
      <c r="V226" s="202"/>
      <c r="W226" s="203"/>
      <c r="X226" s="203"/>
      <c r="Y226" s="208"/>
      <c r="Z226" s="208"/>
      <c r="AA226" s="209"/>
      <c r="AB226" s="209"/>
      <c r="AC226" s="209"/>
      <c r="AD226" s="210"/>
    </row>
    <row r="227" spans="20:30" x14ac:dyDescent="0.2">
      <c r="T227" s="201"/>
      <c r="U227" s="202"/>
      <c r="V227" s="202"/>
      <c r="W227" s="203"/>
      <c r="X227" s="203"/>
      <c r="Y227" s="208"/>
      <c r="Z227" s="208"/>
      <c r="AA227" s="209"/>
      <c r="AB227" s="209"/>
      <c r="AC227" s="209"/>
      <c r="AD227" s="210"/>
    </row>
    <row r="228" spans="20:30" x14ac:dyDescent="0.2">
      <c r="T228" s="201"/>
      <c r="U228" s="202"/>
      <c r="V228" s="202"/>
      <c r="W228" s="203"/>
      <c r="X228" s="203"/>
      <c r="Y228" s="211"/>
      <c r="Z228" s="211"/>
      <c r="AA228" s="209"/>
      <c r="AB228" s="209"/>
      <c r="AC228" s="209"/>
      <c r="AD228" s="211"/>
    </row>
    <row r="229" spans="20:30" x14ac:dyDescent="0.2">
      <c r="T229" s="201"/>
      <c r="U229" s="202"/>
      <c r="V229" s="202"/>
      <c r="W229" s="203"/>
      <c r="X229" s="203"/>
      <c r="Y229" s="208"/>
      <c r="Z229" s="208"/>
      <c r="AA229" s="209"/>
      <c r="AB229" s="209"/>
      <c r="AC229" s="209"/>
      <c r="AD229" s="210"/>
    </row>
    <row r="230" spans="20:30" x14ac:dyDescent="0.2">
      <c r="T230" s="201"/>
      <c r="U230" s="202"/>
      <c r="V230" s="202"/>
      <c r="W230" s="203"/>
      <c r="X230" s="203"/>
      <c r="Y230" s="208"/>
      <c r="Z230" s="208"/>
      <c r="AA230" s="209"/>
      <c r="AB230" s="209"/>
      <c r="AC230" s="209"/>
      <c r="AD230" s="210"/>
    </row>
    <row r="231" spans="20:30" x14ac:dyDescent="0.2">
      <c r="T231" s="201"/>
      <c r="U231" s="202"/>
      <c r="V231" s="202"/>
      <c r="W231" s="203"/>
      <c r="X231" s="203"/>
      <c r="Y231" s="208"/>
      <c r="Z231" s="208"/>
      <c r="AA231" s="209"/>
      <c r="AB231" s="209"/>
      <c r="AC231" s="209"/>
      <c r="AD231" s="210"/>
    </row>
    <row r="232" spans="20:30" x14ac:dyDescent="0.2">
      <c r="T232" s="201"/>
      <c r="U232" s="202"/>
      <c r="V232" s="202"/>
      <c r="W232" s="203"/>
      <c r="X232" s="203"/>
      <c r="Y232" s="208"/>
      <c r="Z232" s="208"/>
      <c r="AA232" s="209"/>
      <c r="AB232" s="209"/>
      <c r="AC232" s="209"/>
      <c r="AD232" s="210"/>
    </row>
    <row r="233" spans="20:30" x14ac:dyDescent="0.2">
      <c r="T233" s="201"/>
      <c r="U233" s="202"/>
      <c r="V233" s="202"/>
      <c r="W233" s="203"/>
      <c r="X233" s="203"/>
      <c r="Y233" s="208"/>
      <c r="Z233" s="208"/>
      <c r="AA233" s="209"/>
      <c r="AB233" s="209"/>
      <c r="AC233" s="209"/>
      <c r="AD233" s="210"/>
    </row>
    <row r="234" spans="20:30" x14ac:dyDescent="0.2">
      <c r="T234" s="201"/>
      <c r="U234" s="202"/>
      <c r="V234" s="202"/>
      <c r="W234" s="203"/>
      <c r="X234" s="203"/>
      <c r="Y234" s="208"/>
      <c r="Z234" s="208"/>
      <c r="AA234" s="209"/>
      <c r="AB234" s="209"/>
      <c r="AC234" s="209"/>
      <c r="AD234" s="210"/>
    </row>
    <row r="235" spans="20:30" x14ac:dyDescent="0.2">
      <c r="T235" s="201"/>
      <c r="U235" s="202"/>
      <c r="V235" s="202"/>
      <c r="W235" s="203"/>
      <c r="X235" s="203"/>
      <c r="Y235" s="208"/>
      <c r="Z235" s="208"/>
      <c r="AA235" s="209"/>
      <c r="AB235" s="209"/>
      <c r="AC235" s="209"/>
      <c r="AD235" s="210"/>
    </row>
    <row r="236" spans="20:30" x14ac:dyDescent="0.2">
      <c r="T236" s="201"/>
      <c r="U236" s="202"/>
      <c r="V236" s="202"/>
      <c r="W236" s="203"/>
      <c r="X236" s="203"/>
      <c r="Y236" s="208"/>
      <c r="Z236" s="208"/>
      <c r="AA236" s="209"/>
      <c r="AB236" s="209"/>
      <c r="AC236" s="209"/>
      <c r="AD236" s="210"/>
    </row>
    <row r="237" spans="20:30" x14ac:dyDescent="0.2">
      <c r="T237" s="201"/>
      <c r="U237" s="202"/>
      <c r="V237" s="202"/>
      <c r="W237" s="203"/>
      <c r="X237" s="203"/>
      <c r="Y237" s="208"/>
      <c r="Z237" s="208"/>
      <c r="AA237" s="209"/>
      <c r="AB237" s="209"/>
      <c r="AC237" s="209"/>
      <c r="AD237" s="210"/>
    </row>
    <row r="238" spans="20:30" x14ac:dyDescent="0.2">
      <c r="T238" s="201"/>
      <c r="U238" s="202"/>
      <c r="V238" s="202"/>
      <c r="W238" s="203"/>
      <c r="X238" s="203"/>
      <c r="Y238" s="208"/>
      <c r="Z238" s="208"/>
      <c r="AA238" s="209"/>
      <c r="AB238" s="209"/>
      <c r="AC238" s="209"/>
      <c r="AD238" s="210"/>
    </row>
    <row r="239" spans="20:30" x14ac:dyDescent="0.2">
      <c r="T239" s="201"/>
      <c r="U239" s="202"/>
      <c r="V239" s="202"/>
      <c r="W239" s="203"/>
      <c r="X239" s="203"/>
      <c r="Y239" s="208"/>
      <c r="Z239" s="208"/>
      <c r="AA239" s="209"/>
      <c r="AB239" s="209"/>
      <c r="AC239" s="209"/>
      <c r="AD239" s="210"/>
    </row>
    <row r="240" spans="20:30" x14ac:dyDescent="0.2">
      <c r="T240" s="201"/>
      <c r="U240" s="202"/>
      <c r="V240" s="202"/>
      <c r="W240" s="203"/>
      <c r="X240" s="203"/>
      <c r="Y240" s="208"/>
      <c r="Z240" s="208"/>
      <c r="AA240" s="209"/>
      <c r="AB240" s="209"/>
      <c r="AC240" s="209"/>
      <c r="AD240" s="210"/>
    </row>
    <row r="241" spans="20:30" x14ac:dyDescent="0.2">
      <c r="T241" s="201"/>
      <c r="U241" s="202"/>
      <c r="V241" s="202"/>
      <c r="W241" s="203"/>
      <c r="X241" s="203"/>
      <c r="Y241" s="211"/>
      <c r="Z241" s="211"/>
      <c r="AA241" s="209"/>
      <c r="AB241" s="209"/>
      <c r="AC241" s="209"/>
      <c r="AD241" s="211"/>
    </row>
    <row r="242" spans="20:30" x14ac:dyDescent="0.2">
      <c r="T242" s="201"/>
      <c r="U242" s="202"/>
      <c r="V242" s="202"/>
      <c r="W242" s="203"/>
      <c r="X242" s="203"/>
      <c r="Y242" s="208"/>
      <c r="Z242" s="208"/>
      <c r="AA242" s="209"/>
      <c r="AB242" s="209"/>
      <c r="AC242" s="209"/>
      <c r="AD242" s="210"/>
    </row>
    <row r="243" spans="20:30" x14ac:dyDescent="0.2">
      <c r="T243" s="201"/>
      <c r="U243" s="202"/>
      <c r="V243" s="202"/>
      <c r="W243" s="203"/>
      <c r="X243" s="203"/>
      <c r="Y243" s="208"/>
      <c r="Z243" s="208"/>
      <c r="AA243" s="209"/>
      <c r="AB243" s="209"/>
      <c r="AC243" s="209"/>
      <c r="AD243" s="210"/>
    </row>
    <row r="244" spans="20:30" x14ac:dyDescent="0.2">
      <c r="T244" s="201"/>
      <c r="U244" s="202"/>
      <c r="V244" s="202"/>
      <c r="W244" s="203"/>
      <c r="X244" s="203"/>
      <c r="Y244" s="208"/>
      <c r="Z244" s="208"/>
      <c r="AA244" s="209"/>
      <c r="AB244" s="209"/>
      <c r="AC244" s="209"/>
      <c r="AD244" s="210"/>
    </row>
    <row r="245" spans="20:30" x14ac:dyDescent="0.2">
      <c r="T245" s="201"/>
      <c r="U245" s="202"/>
      <c r="V245" s="202"/>
      <c r="W245" s="203"/>
      <c r="X245" s="203"/>
      <c r="Y245" s="208"/>
      <c r="Z245" s="208"/>
      <c r="AA245" s="209"/>
      <c r="AB245" s="209"/>
      <c r="AC245" s="209"/>
      <c r="AD245" s="210"/>
    </row>
    <row r="246" spans="20:30" x14ac:dyDescent="0.2">
      <c r="T246" s="201"/>
      <c r="U246" s="202"/>
      <c r="V246" s="202"/>
      <c r="W246" s="203"/>
      <c r="X246" s="203"/>
      <c r="Y246" s="208"/>
      <c r="Z246" s="208"/>
      <c r="AA246" s="209"/>
      <c r="AB246" s="209"/>
      <c r="AC246" s="209"/>
      <c r="AD246" s="210"/>
    </row>
    <row r="247" spans="20:30" x14ac:dyDescent="0.2">
      <c r="T247" s="201"/>
      <c r="U247" s="202"/>
      <c r="V247" s="202"/>
      <c r="W247" s="203"/>
      <c r="X247" s="203"/>
      <c r="Y247" s="208"/>
      <c r="Z247" s="208"/>
      <c r="AA247" s="209"/>
      <c r="AB247" s="209"/>
      <c r="AC247" s="209"/>
      <c r="AD247" s="210"/>
    </row>
    <row r="248" spans="20:30" x14ac:dyDescent="0.2">
      <c r="T248" s="201"/>
      <c r="U248" s="202"/>
      <c r="V248" s="202"/>
      <c r="W248" s="203"/>
      <c r="X248" s="203"/>
      <c r="Y248" s="208"/>
      <c r="Z248" s="208"/>
      <c r="AA248" s="209"/>
      <c r="AB248" s="209"/>
      <c r="AC248" s="209"/>
      <c r="AD248" s="210"/>
    </row>
    <row r="249" spans="20:30" x14ac:dyDescent="0.2">
      <c r="T249" s="201"/>
      <c r="U249" s="202"/>
      <c r="V249" s="202"/>
      <c r="W249" s="203"/>
      <c r="X249" s="203"/>
      <c r="Y249" s="208"/>
      <c r="Z249" s="208"/>
      <c r="AA249" s="209"/>
      <c r="AB249" s="209"/>
      <c r="AC249" s="209"/>
      <c r="AD249" s="210"/>
    </row>
    <row r="250" spans="20:30" x14ac:dyDescent="0.2">
      <c r="T250" s="212"/>
      <c r="U250" s="213"/>
      <c r="V250" s="213"/>
      <c r="W250" s="214"/>
      <c r="X250" s="214"/>
      <c r="Y250" s="214"/>
      <c r="Z250" s="214"/>
      <c r="AA250" s="215"/>
      <c r="AB250" s="215"/>
      <c r="AC250" s="215"/>
      <c r="AD250" s="216"/>
    </row>
    <row r="251" spans="20:30" x14ac:dyDescent="0.2">
      <c r="T251" s="212"/>
      <c r="U251" s="213"/>
      <c r="V251" s="213"/>
      <c r="W251" s="214"/>
      <c r="X251" s="214"/>
      <c r="Y251" s="214"/>
      <c r="Z251" s="214"/>
      <c r="AA251" s="215"/>
      <c r="AB251" s="215"/>
      <c r="AC251" s="215"/>
      <c r="AD251" s="216"/>
    </row>
    <row r="252" spans="20:30" x14ac:dyDescent="0.2">
      <c r="T252" s="212"/>
      <c r="U252" s="213"/>
      <c r="V252" s="213"/>
      <c r="W252" s="214"/>
      <c r="X252" s="214"/>
      <c r="Y252" s="214"/>
      <c r="Z252" s="214"/>
      <c r="AA252" s="215"/>
      <c r="AB252" s="215"/>
      <c r="AC252" s="215"/>
      <c r="AD252" s="216"/>
    </row>
    <row r="253" spans="20:30" x14ac:dyDescent="0.2">
      <c r="T253" s="212"/>
      <c r="U253" s="213"/>
      <c r="V253" s="213"/>
      <c r="W253" s="214"/>
      <c r="X253" s="214"/>
      <c r="Y253" s="214"/>
      <c r="Z253" s="214"/>
      <c r="AA253" s="215"/>
      <c r="AB253" s="215"/>
      <c r="AC253" s="215"/>
      <c r="AD253" s="216"/>
    </row>
    <row r="254" spans="20:30" x14ac:dyDescent="0.2">
      <c r="T254" s="212"/>
      <c r="U254" s="213"/>
      <c r="V254" s="213"/>
      <c r="W254" s="214"/>
      <c r="X254" s="214"/>
      <c r="Y254" s="214"/>
      <c r="Z254" s="214"/>
      <c r="AA254" s="215"/>
      <c r="AB254" s="215"/>
      <c r="AC254" s="215"/>
      <c r="AD254" s="216"/>
    </row>
    <row r="255" spans="20:30" x14ac:dyDescent="0.2">
      <c r="T255" s="212"/>
      <c r="U255" s="213"/>
      <c r="V255" s="213"/>
      <c r="W255" s="214"/>
      <c r="X255" s="214"/>
      <c r="Y255" s="214"/>
      <c r="Z255" s="214"/>
      <c r="AA255" s="215"/>
      <c r="AB255" s="215"/>
      <c r="AC255" s="215"/>
      <c r="AD255" s="216"/>
    </row>
    <row r="256" spans="20:30" x14ac:dyDescent="0.2">
      <c r="T256" s="212"/>
      <c r="U256" s="213"/>
      <c r="V256" s="213"/>
      <c r="W256" s="214"/>
      <c r="X256" s="214"/>
      <c r="Y256" s="214"/>
      <c r="Z256" s="214"/>
      <c r="AA256" s="215"/>
      <c r="AB256" s="215"/>
      <c r="AC256" s="215"/>
      <c r="AD256" s="216"/>
    </row>
    <row r="257" spans="20:30" x14ac:dyDescent="0.2">
      <c r="T257" s="212"/>
      <c r="U257" s="213"/>
      <c r="V257" s="213"/>
      <c r="W257" s="214"/>
      <c r="X257" s="214"/>
      <c r="Y257" s="214"/>
      <c r="Z257" s="214"/>
      <c r="AA257" s="215"/>
      <c r="AB257" s="215"/>
      <c r="AC257" s="215"/>
      <c r="AD257" s="216"/>
    </row>
    <row r="258" spans="20:30" x14ac:dyDescent="0.2">
      <c r="T258" s="212"/>
      <c r="U258" s="213"/>
      <c r="V258" s="213"/>
      <c r="W258" s="214"/>
      <c r="X258" s="214"/>
      <c r="Y258" s="214"/>
      <c r="Z258" s="214"/>
      <c r="AA258" s="215"/>
      <c r="AB258" s="215"/>
      <c r="AC258" s="215"/>
      <c r="AD258" s="216"/>
    </row>
    <row r="259" spans="20:30" x14ac:dyDescent="0.2">
      <c r="T259" s="212"/>
      <c r="U259" s="213"/>
      <c r="V259" s="213"/>
      <c r="W259" s="214"/>
      <c r="X259" s="214"/>
      <c r="Y259" s="214"/>
      <c r="Z259" s="214"/>
      <c r="AA259" s="215"/>
      <c r="AB259" s="215"/>
      <c r="AC259" s="215"/>
      <c r="AD259" s="216"/>
    </row>
    <row r="260" spans="20:30" x14ac:dyDescent="0.2">
      <c r="T260" s="212"/>
      <c r="U260" s="213"/>
      <c r="V260" s="213"/>
      <c r="W260" s="214"/>
      <c r="X260" s="214"/>
      <c r="Y260" s="214"/>
      <c r="Z260" s="214"/>
      <c r="AA260" s="215"/>
      <c r="AB260" s="215"/>
      <c r="AC260" s="215"/>
      <c r="AD260" s="216"/>
    </row>
    <row r="261" spans="20:30" x14ac:dyDescent="0.2">
      <c r="T261" s="212"/>
      <c r="U261" s="213"/>
      <c r="V261" s="213"/>
      <c r="W261" s="214"/>
      <c r="X261" s="214"/>
      <c r="Y261" s="214"/>
      <c r="Z261" s="214"/>
      <c r="AA261" s="215"/>
      <c r="AB261" s="215"/>
      <c r="AC261" s="215"/>
      <c r="AD261" s="216"/>
    </row>
    <row r="262" spans="20:30" x14ac:dyDescent="0.2">
      <c r="T262" s="212"/>
      <c r="U262" s="213"/>
      <c r="V262" s="213"/>
      <c r="W262" s="214"/>
      <c r="X262" s="214"/>
      <c r="Y262" s="214"/>
      <c r="Z262" s="214"/>
      <c r="AA262" s="215"/>
      <c r="AB262" s="215"/>
      <c r="AC262" s="215"/>
      <c r="AD262" s="216"/>
    </row>
    <row r="263" spans="20:30" x14ac:dyDescent="0.2">
      <c r="T263" s="212"/>
      <c r="U263" s="213"/>
      <c r="V263" s="213"/>
      <c r="W263" s="214"/>
      <c r="X263" s="214"/>
      <c r="Y263" s="214"/>
      <c r="Z263" s="214"/>
      <c r="AA263" s="215"/>
      <c r="AB263" s="215"/>
      <c r="AC263" s="215"/>
      <c r="AD263" s="216"/>
    </row>
    <row r="264" spans="20:30" x14ac:dyDescent="0.2">
      <c r="T264" s="212"/>
      <c r="U264" s="213"/>
      <c r="V264" s="213"/>
      <c r="W264" s="214"/>
      <c r="X264" s="214"/>
      <c r="Y264" s="214"/>
      <c r="Z264" s="214"/>
      <c r="AA264" s="215"/>
      <c r="AB264" s="215"/>
      <c r="AC264" s="215"/>
      <c r="AD264" s="216"/>
    </row>
    <row r="265" spans="20:30" x14ac:dyDescent="0.2">
      <c r="T265" s="212"/>
      <c r="U265" s="213"/>
      <c r="V265" s="213"/>
      <c r="W265" s="214"/>
      <c r="X265" s="214"/>
      <c r="Y265" s="214"/>
      <c r="Z265" s="214"/>
      <c r="AA265" s="215"/>
      <c r="AB265" s="215"/>
      <c r="AC265" s="215"/>
      <c r="AD265" s="216"/>
    </row>
    <row r="266" spans="20:30" x14ac:dyDescent="0.2">
      <c r="T266" s="212"/>
      <c r="U266" s="213"/>
      <c r="V266" s="213"/>
      <c r="W266" s="214"/>
      <c r="X266" s="214"/>
      <c r="Y266" s="214"/>
      <c r="Z266" s="214"/>
      <c r="AA266" s="215"/>
      <c r="AB266" s="215"/>
      <c r="AC266" s="215"/>
      <c r="AD266" s="216"/>
    </row>
    <row r="267" spans="20:30" x14ac:dyDescent="0.2">
      <c r="T267" s="212"/>
      <c r="U267" s="213"/>
      <c r="V267" s="213"/>
      <c r="W267" s="214"/>
      <c r="X267" s="214"/>
      <c r="Y267" s="214"/>
      <c r="Z267" s="214"/>
      <c r="AA267" s="215"/>
      <c r="AB267" s="215"/>
      <c r="AC267" s="215"/>
      <c r="AD267" s="216"/>
    </row>
    <row r="268" spans="20:30" x14ac:dyDescent="0.2">
      <c r="T268" s="212"/>
      <c r="U268" s="213"/>
      <c r="V268" s="213"/>
      <c r="W268" s="214"/>
      <c r="X268" s="214"/>
      <c r="Y268" s="214"/>
      <c r="Z268" s="214"/>
      <c r="AA268" s="215"/>
      <c r="AB268" s="215"/>
      <c r="AC268" s="215"/>
      <c r="AD268" s="216"/>
    </row>
    <row r="269" spans="20:30" x14ac:dyDescent="0.2">
      <c r="T269" s="212"/>
      <c r="U269" s="213"/>
      <c r="V269" s="213"/>
      <c r="W269" s="214"/>
      <c r="X269" s="214"/>
      <c r="Y269" s="214"/>
      <c r="Z269" s="214"/>
      <c r="AA269" s="215"/>
      <c r="AB269" s="215"/>
      <c r="AC269" s="215"/>
      <c r="AD269" s="216"/>
    </row>
    <row r="270" spans="20:30" x14ac:dyDescent="0.2">
      <c r="T270" s="212"/>
      <c r="U270" s="213"/>
      <c r="V270" s="213"/>
      <c r="W270" s="214"/>
      <c r="X270" s="214"/>
      <c r="Y270" s="214"/>
      <c r="Z270" s="214"/>
      <c r="AA270" s="215"/>
      <c r="AB270" s="215"/>
      <c r="AC270" s="215"/>
      <c r="AD270" s="216"/>
    </row>
    <row r="271" spans="20:30" x14ac:dyDescent="0.2">
      <c r="T271" s="212"/>
      <c r="U271" s="213"/>
      <c r="V271" s="213"/>
      <c r="W271" s="214"/>
      <c r="X271" s="214"/>
      <c r="Y271" s="214"/>
      <c r="Z271" s="214"/>
      <c r="AA271" s="215"/>
      <c r="AB271" s="215"/>
      <c r="AC271" s="215"/>
      <c r="AD271" s="216"/>
    </row>
    <row r="272" spans="20:30" x14ac:dyDescent="0.2">
      <c r="T272" s="212"/>
      <c r="U272" s="213"/>
      <c r="V272" s="213"/>
      <c r="W272" s="214"/>
      <c r="X272" s="214"/>
      <c r="Y272" s="214"/>
      <c r="Z272" s="214"/>
      <c r="AA272" s="215"/>
      <c r="AB272" s="215"/>
      <c r="AC272" s="215"/>
      <c r="AD272" s="216"/>
    </row>
    <row r="273" spans="20:30" x14ac:dyDescent="0.2">
      <c r="T273" s="212"/>
      <c r="U273" s="213"/>
      <c r="V273" s="213"/>
      <c r="W273" s="214"/>
      <c r="X273" s="214"/>
      <c r="Y273" s="214"/>
      <c r="Z273" s="214"/>
      <c r="AA273" s="215"/>
      <c r="AB273" s="215"/>
      <c r="AC273" s="215"/>
      <c r="AD273" s="216"/>
    </row>
    <row r="274" spans="20:30" x14ac:dyDescent="0.2">
      <c r="T274" s="212"/>
      <c r="U274" s="213"/>
      <c r="V274" s="213"/>
      <c r="W274" s="214"/>
      <c r="X274" s="214"/>
      <c r="Y274" s="214"/>
      <c r="Z274" s="214"/>
      <c r="AA274" s="215"/>
      <c r="AB274" s="215"/>
      <c r="AC274" s="215"/>
      <c r="AD274" s="216"/>
    </row>
    <row r="275" spans="20:30" x14ac:dyDescent="0.2">
      <c r="T275" s="212"/>
      <c r="U275" s="213"/>
      <c r="V275" s="213"/>
      <c r="W275" s="214"/>
      <c r="X275" s="214"/>
      <c r="Y275" s="214"/>
      <c r="Z275" s="214"/>
      <c r="AA275" s="215"/>
      <c r="AB275" s="215"/>
      <c r="AC275" s="215"/>
      <c r="AD275" s="216"/>
    </row>
    <row r="276" spans="20:30" x14ac:dyDescent="0.2">
      <c r="T276" s="212"/>
      <c r="U276" s="213"/>
      <c r="V276" s="213"/>
      <c r="W276" s="214"/>
      <c r="X276" s="214"/>
      <c r="Y276" s="214"/>
      <c r="Z276" s="214"/>
      <c r="AA276" s="215"/>
      <c r="AB276" s="215"/>
      <c r="AC276" s="215"/>
      <c r="AD276" s="216"/>
    </row>
    <row r="277" spans="20:30" x14ac:dyDescent="0.2">
      <c r="T277" s="212"/>
      <c r="U277" s="213"/>
      <c r="V277" s="213"/>
      <c r="W277" s="214"/>
      <c r="X277" s="214"/>
      <c r="Y277" s="214"/>
      <c r="Z277" s="214"/>
      <c r="AA277" s="215"/>
      <c r="AB277" s="215"/>
      <c r="AC277" s="215"/>
      <c r="AD277" s="216"/>
    </row>
    <row r="278" spans="20:30" x14ac:dyDescent="0.2">
      <c r="T278" s="212"/>
      <c r="U278" s="213"/>
      <c r="V278" s="213"/>
      <c r="W278" s="214"/>
      <c r="X278" s="214"/>
      <c r="Y278" s="214"/>
      <c r="Z278" s="214"/>
      <c r="AA278" s="215"/>
      <c r="AB278" s="215"/>
      <c r="AC278" s="215"/>
      <c r="AD278" s="216"/>
    </row>
    <row r="279" spans="20:30" x14ac:dyDescent="0.2">
      <c r="T279" s="212"/>
      <c r="U279" s="213"/>
      <c r="V279" s="213"/>
      <c r="W279" s="214"/>
      <c r="X279" s="214"/>
      <c r="Y279" s="214"/>
      <c r="Z279" s="214"/>
      <c r="AA279" s="215"/>
      <c r="AB279" s="215"/>
      <c r="AC279" s="215"/>
      <c r="AD279" s="216"/>
    </row>
    <row r="280" spans="20:30" x14ac:dyDescent="0.2">
      <c r="T280" s="212"/>
      <c r="U280" s="213"/>
      <c r="V280" s="213"/>
      <c r="W280" s="214"/>
      <c r="X280" s="214"/>
      <c r="Y280" s="214"/>
      <c r="Z280" s="214"/>
      <c r="AA280" s="215"/>
      <c r="AB280" s="215"/>
      <c r="AC280" s="215"/>
      <c r="AD280" s="216"/>
    </row>
    <row r="281" spans="20:30" x14ac:dyDescent="0.2">
      <c r="T281" s="212"/>
      <c r="U281" s="213"/>
      <c r="V281" s="213"/>
      <c r="W281" s="214"/>
      <c r="X281" s="214"/>
      <c r="Y281" s="214"/>
      <c r="Z281" s="214"/>
      <c r="AA281" s="215"/>
      <c r="AB281" s="215"/>
      <c r="AC281" s="215"/>
      <c r="AD281" s="216"/>
    </row>
    <row r="282" spans="20:30" x14ac:dyDescent="0.2">
      <c r="T282" s="212"/>
      <c r="U282" s="213"/>
      <c r="V282" s="213"/>
      <c r="W282" s="214"/>
      <c r="X282" s="214"/>
      <c r="Y282" s="214"/>
      <c r="Z282" s="214"/>
      <c r="AA282" s="215"/>
      <c r="AB282" s="215"/>
      <c r="AC282" s="215"/>
      <c r="AD282" s="216"/>
    </row>
    <row r="283" spans="20:30" x14ac:dyDescent="0.2">
      <c r="T283" s="212"/>
      <c r="U283" s="213"/>
      <c r="V283" s="213"/>
      <c r="W283" s="214"/>
      <c r="X283" s="214"/>
      <c r="Y283" s="214"/>
      <c r="Z283" s="214"/>
      <c r="AA283" s="215"/>
      <c r="AB283" s="215"/>
      <c r="AC283" s="215"/>
      <c r="AD283" s="216"/>
    </row>
    <row r="284" spans="20:30" x14ac:dyDescent="0.2">
      <c r="T284" s="212"/>
      <c r="U284" s="213"/>
      <c r="V284" s="213"/>
      <c r="W284" s="214"/>
      <c r="X284" s="214"/>
      <c r="Y284" s="214"/>
      <c r="Z284" s="214"/>
      <c r="AA284" s="215"/>
      <c r="AB284" s="215"/>
      <c r="AC284" s="215"/>
      <c r="AD284" s="216"/>
    </row>
    <row r="285" spans="20:30" x14ac:dyDescent="0.2">
      <c r="T285" s="212"/>
      <c r="U285" s="213"/>
      <c r="V285" s="213"/>
      <c r="W285" s="214"/>
      <c r="X285" s="214"/>
      <c r="Y285" s="214"/>
      <c r="Z285" s="214"/>
      <c r="AA285" s="215"/>
      <c r="AB285" s="215"/>
      <c r="AC285" s="215"/>
      <c r="AD285" s="216"/>
    </row>
    <row r="286" spans="20:30" x14ac:dyDescent="0.2">
      <c r="T286" s="212"/>
      <c r="U286" s="213"/>
      <c r="V286" s="213"/>
      <c r="W286" s="214"/>
      <c r="X286" s="214"/>
      <c r="Y286" s="214"/>
      <c r="Z286" s="214"/>
      <c r="AA286" s="215"/>
      <c r="AB286" s="215"/>
      <c r="AC286" s="215"/>
      <c r="AD286" s="216"/>
    </row>
    <row r="287" spans="20:30" x14ac:dyDescent="0.2">
      <c r="T287" s="212"/>
      <c r="U287" s="213"/>
      <c r="V287" s="213"/>
      <c r="W287" s="214"/>
      <c r="X287" s="214"/>
      <c r="Y287" s="214"/>
      <c r="Z287" s="214"/>
      <c r="AA287" s="215"/>
      <c r="AB287" s="215"/>
      <c r="AC287" s="215"/>
      <c r="AD287" s="216"/>
    </row>
    <row r="288" spans="20:30" x14ac:dyDescent="0.2">
      <c r="T288" s="212"/>
      <c r="U288" s="213"/>
      <c r="V288" s="213"/>
      <c r="W288" s="214"/>
      <c r="X288" s="214"/>
      <c r="Y288" s="214"/>
      <c r="Z288" s="214"/>
      <c r="AA288" s="215"/>
      <c r="AB288" s="215"/>
      <c r="AC288" s="215"/>
      <c r="AD288" s="216"/>
    </row>
    <row r="289" spans="20:30" x14ac:dyDescent="0.2">
      <c r="T289" s="212"/>
      <c r="U289" s="213"/>
      <c r="V289" s="213"/>
      <c r="W289" s="214"/>
      <c r="X289" s="214"/>
      <c r="Y289" s="214"/>
      <c r="Z289" s="214"/>
      <c r="AA289" s="215"/>
      <c r="AB289" s="215"/>
      <c r="AC289" s="215"/>
      <c r="AD289" s="216"/>
    </row>
    <row r="290" spans="20:30" x14ac:dyDescent="0.2">
      <c r="T290" s="212"/>
      <c r="U290" s="213"/>
      <c r="V290" s="213"/>
      <c r="W290" s="214"/>
      <c r="X290" s="214"/>
      <c r="Y290" s="214"/>
      <c r="Z290" s="214"/>
      <c r="AA290" s="215"/>
      <c r="AB290" s="215"/>
      <c r="AC290" s="215"/>
      <c r="AD290" s="216"/>
    </row>
    <row r="291" spans="20:30" x14ac:dyDescent="0.2">
      <c r="T291" s="212"/>
      <c r="U291" s="213"/>
      <c r="V291" s="213"/>
      <c r="W291" s="214"/>
      <c r="X291" s="214"/>
      <c r="Y291" s="214"/>
      <c r="Z291" s="214"/>
      <c r="AA291" s="215"/>
      <c r="AB291" s="215"/>
      <c r="AC291" s="215"/>
      <c r="AD291" s="216"/>
    </row>
    <row r="292" spans="20:30" x14ac:dyDescent="0.2">
      <c r="T292" s="212"/>
      <c r="U292" s="213"/>
      <c r="V292" s="213"/>
      <c r="W292" s="214"/>
      <c r="X292" s="214"/>
      <c r="Y292" s="214"/>
      <c r="Z292" s="214"/>
      <c r="AA292" s="215"/>
      <c r="AB292" s="215"/>
      <c r="AC292" s="215"/>
      <c r="AD292" s="216"/>
    </row>
    <row r="293" spans="20:30" x14ac:dyDescent="0.2">
      <c r="T293" s="212"/>
      <c r="U293" s="213"/>
      <c r="V293" s="213"/>
      <c r="W293" s="214"/>
      <c r="X293" s="214"/>
      <c r="Y293" s="214"/>
      <c r="Z293" s="214"/>
      <c r="AA293" s="215"/>
      <c r="AB293" s="215"/>
      <c r="AC293" s="215"/>
      <c r="AD293" s="216"/>
    </row>
    <row r="294" spans="20:30" x14ac:dyDescent="0.2">
      <c r="T294" s="212"/>
      <c r="U294" s="213"/>
      <c r="V294" s="213"/>
      <c r="W294" s="214"/>
      <c r="X294" s="214"/>
      <c r="Y294" s="214"/>
      <c r="Z294" s="214"/>
      <c r="AA294" s="215"/>
      <c r="AB294" s="215"/>
      <c r="AC294" s="215"/>
      <c r="AD294" s="216"/>
    </row>
    <row r="295" spans="20:30" x14ac:dyDescent="0.2">
      <c r="T295" s="212"/>
      <c r="U295" s="213"/>
      <c r="V295" s="213"/>
      <c r="W295" s="214"/>
      <c r="X295" s="214"/>
      <c r="Y295" s="214"/>
      <c r="Z295" s="214"/>
      <c r="AA295" s="215"/>
      <c r="AB295" s="215"/>
      <c r="AC295" s="215"/>
      <c r="AD295" s="216"/>
    </row>
    <row r="296" spans="20:30" x14ac:dyDescent="0.2">
      <c r="T296" s="212"/>
      <c r="U296" s="213"/>
      <c r="V296" s="213"/>
      <c r="W296" s="214"/>
      <c r="X296" s="214"/>
      <c r="Y296" s="214"/>
      <c r="Z296" s="214"/>
      <c r="AA296" s="215"/>
      <c r="AB296" s="215"/>
      <c r="AC296" s="215"/>
      <c r="AD296" s="216"/>
    </row>
    <row r="297" spans="20:30" x14ac:dyDescent="0.2">
      <c r="T297" s="212"/>
      <c r="U297" s="213"/>
      <c r="V297" s="213"/>
      <c r="W297" s="214"/>
      <c r="X297" s="214"/>
      <c r="Y297" s="214"/>
      <c r="Z297" s="214"/>
      <c r="AA297" s="215"/>
      <c r="AB297" s="215"/>
      <c r="AC297" s="215"/>
      <c r="AD297" s="216"/>
    </row>
    <row r="298" spans="20:30" x14ac:dyDescent="0.2">
      <c r="T298" s="212"/>
      <c r="U298" s="213"/>
      <c r="V298" s="213"/>
      <c r="W298" s="214"/>
      <c r="X298" s="214"/>
      <c r="Y298" s="214"/>
      <c r="Z298" s="214"/>
      <c r="AA298" s="215"/>
      <c r="AB298" s="215"/>
      <c r="AC298" s="215"/>
      <c r="AD298" s="216"/>
    </row>
    <row r="299" spans="20:30" x14ac:dyDescent="0.2">
      <c r="T299" s="212"/>
      <c r="U299" s="213"/>
      <c r="V299" s="213"/>
      <c r="W299" s="214"/>
      <c r="X299" s="214"/>
      <c r="Y299" s="214"/>
      <c r="Z299" s="214"/>
      <c r="AA299" s="215"/>
      <c r="AB299" s="215"/>
      <c r="AC299" s="215"/>
      <c r="AD299" s="216"/>
    </row>
    <row r="300" spans="20:30" x14ac:dyDescent="0.2">
      <c r="T300" s="212"/>
      <c r="U300" s="213"/>
      <c r="V300" s="213"/>
      <c r="W300" s="214"/>
      <c r="X300" s="214"/>
      <c r="Y300" s="214"/>
      <c r="Z300" s="214"/>
      <c r="AA300" s="215"/>
      <c r="AB300" s="215"/>
      <c r="AC300" s="215"/>
      <c r="AD300" s="216"/>
    </row>
    <row r="301" spans="20:30" x14ac:dyDescent="0.2">
      <c r="T301" s="212"/>
      <c r="U301" s="213"/>
      <c r="V301" s="213"/>
      <c r="W301" s="214"/>
      <c r="X301" s="214"/>
      <c r="Y301" s="214"/>
      <c r="Z301" s="214"/>
      <c r="AA301" s="215"/>
      <c r="AB301" s="215"/>
      <c r="AC301" s="215"/>
      <c r="AD301" s="216"/>
    </row>
    <row r="302" spans="20:30" x14ac:dyDescent="0.2">
      <c r="T302" s="212"/>
      <c r="U302" s="213"/>
      <c r="V302" s="213"/>
      <c r="W302" s="214"/>
      <c r="X302" s="214"/>
      <c r="Y302" s="214"/>
      <c r="Z302" s="214"/>
      <c r="AA302" s="215"/>
      <c r="AB302" s="215"/>
      <c r="AC302" s="215"/>
      <c r="AD302" s="216"/>
    </row>
    <row r="303" spans="20:30" x14ac:dyDescent="0.2">
      <c r="T303" s="212"/>
      <c r="U303" s="213"/>
      <c r="V303" s="213"/>
      <c r="W303" s="214"/>
      <c r="X303" s="214"/>
      <c r="Y303" s="214"/>
      <c r="Z303" s="214"/>
      <c r="AA303" s="215"/>
      <c r="AB303" s="215"/>
      <c r="AC303" s="215"/>
      <c r="AD303" s="216"/>
    </row>
    <row r="304" spans="20:30" x14ac:dyDescent="0.2">
      <c r="T304" s="212"/>
      <c r="U304" s="213"/>
      <c r="V304" s="213"/>
      <c r="W304" s="214"/>
      <c r="X304" s="214"/>
      <c r="Y304" s="214"/>
      <c r="Z304" s="214"/>
      <c r="AA304" s="215"/>
      <c r="AB304" s="215"/>
      <c r="AC304" s="215"/>
      <c r="AD304" s="216"/>
    </row>
    <row r="305" spans="20:30" x14ac:dyDescent="0.2">
      <c r="T305" s="212"/>
      <c r="U305" s="213"/>
      <c r="V305" s="213"/>
      <c r="W305" s="214"/>
      <c r="X305" s="214"/>
      <c r="Y305" s="214"/>
      <c r="Z305" s="214"/>
      <c r="AA305" s="215"/>
      <c r="AB305" s="215"/>
      <c r="AC305" s="215"/>
      <c r="AD305" s="216"/>
    </row>
    <row r="306" spans="20:30" x14ac:dyDescent="0.2">
      <c r="T306" s="212"/>
      <c r="U306" s="213"/>
      <c r="V306" s="213"/>
      <c r="W306" s="214"/>
      <c r="X306" s="214"/>
      <c r="Y306" s="214"/>
      <c r="Z306" s="214"/>
      <c r="AA306" s="215"/>
      <c r="AB306" s="215"/>
      <c r="AC306" s="215"/>
      <c r="AD306" s="216"/>
    </row>
    <row r="307" spans="20:30" x14ac:dyDescent="0.2">
      <c r="T307" s="212"/>
      <c r="U307" s="213"/>
      <c r="V307" s="213"/>
      <c r="W307" s="214"/>
      <c r="X307" s="214"/>
      <c r="Y307" s="214"/>
      <c r="Z307" s="214"/>
      <c r="AA307" s="215"/>
      <c r="AB307" s="215"/>
      <c r="AC307" s="215"/>
      <c r="AD307" s="216"/>
    </row>
    <row r="308" spans="20:30" x14ac:dyDescent="0.2">
      <c r="T308" s="212"/>
      <c r="U308" s="213"/>
      <c r="V308" s="213"/>
      <c r="W308" s="214"/>
      <c r="X308" s="214"/>
      <c r="Y308" s="214"/>
      <c r="Z308" s="214"/>
      <c r="AA308" s="215"/>
      <c r="AB308" s="215"/>
      <c r="AC308" s="215"/>
      <c r="AD308" s="216"/>
    </row>
    <row r="309" spans="20:30" x14ac:dyDescent="0.2">
      <c r="T309" s="212"/>
      <c r="U309" s="213"/>
      <c r="V309" s="213"/>
      <c r="W309" s="214"/>
      <c r="X309" s="214"/>
      <c r="Y309" s="214"/>
      <c r="Z309" s="214"/>
      <c r="AA309" s="215"/>
      <c r="AB309" s="215"/>
      <c r="AC309" s="215"/>
      <c r="AD309" s="216"/>
    </row>
    <row r="310" spans="20:30" x14ac:dyDescent="0.2">
      <c r="T310" s="212"/>
      <c r="U310" s="213"/>
      <c r="V310" s="213"/>
      <c r="W310" s="214"/>
      <c r="X310" s="214"/>
      <c r="Y310" s="214"/>
      <c r="Z310" s="214"/>
      <c r="AA310" s="215"/>
      <c r="AB310" s="215"/>
      <c r="AC310" s="215"/>
      <c r="AD310" s="216"/>
    </row>
    <row r="311" spans="20:30" x14ac:dyDescent="0.2">
      <c r="T311" s="212"/>
      <c r="U311" s="213"/>
      <c r="V311" s="213"/>
      <c r="W311" s="214"/>
      <c r="X311" s="214"/>
      <c r="Y311" s="214"/>
      <c r="Z311" s="214"/>
      <c r="AA311" s="215"/>
      <c r="AB311" s="215"/>
      <c r="AC311" s="215"/>
      <c r="AD311" s="216"/>
    </row>
    <row r="312" spans="20:30" x14ac:dyDescent="0.2">
      <c r="T312" s="212"/>
      <c r="U312" s="213"/>
      <c r="V312" s="213"/>
      <c r="W312" s="214"/>
      <c r="X312" s="214"/>
      <c r="Y312" s="214"/>
      <c r="Z312" s="214"/>
      <c r="AA312" s="215"/>
      <c r="AB312" s="215"/>
      <c r="AC312" s="215"/>
      <c r="AD312" s="216"/>
    </row>
    <row r="313" spans="20:30" x14ac:dyDescent="0.2">
      <c r="T313" s="212"/>
      <c r="U313" s="213"/>
      <c r="V313" s="213"/>
      <c r="W313" s="214"/>
      <c r="X313" s="214"/>
      <c r="Y313" s="214"/>
      <c r="Z313" s="214"/>
      <c r="AA313" s="215"/>
      <c r="AB313" s="215"/>
      <c r="AC313" s="215"/>
      <c r="AD313" s="216"/>
    </row>
    <row r="314" spans="20:30" x14ac:dyDescent="0.2">
      <c r="T314" s="212"/>
      <c r="U314" s="213"/>
      <c r="V314" s="213"/>
      <c r="W314" s="214"/>
      <c r="X314" s="214"/>
      <c r="Y314" s="214"/>
      <c r="Z314" s="214"/>
      <c r="AA314" s="215"/>
      <c r="AB314" s="215"/>
      <c r="AC314" s="215"/>
      <c r="AD314" s="216"/>
    </row>
    <row r="315" spans="20:30" x14ac:dyDescent="0.2">
      <c r="T315" s="212"/>
      <c r="U315" s="213"/>
      <c r="V315" s="213"/>
      <c r="W315" s="214"/>
      <c r="X315" s="214"/>
      <c r="Y315" s="214"/>
      <c r="Z315" s="214"/>
      <c r="AA315" s="215"/>
      <c r="AB315" s="215"/>
      <c r="AC315" s="215"/>
      <c r="AD315" s="216"/>
    </row>
    <row r="316" spans="20:30" x14ac:dyDescent="0.2">
      <c r="T316" s="212"/>
      <c r="U316" s="213"/>
      <c r="V316" s="213"/>
      <c r="W316" s="214"/>
      <c r="X316" s="214"/>
      <c r="Y316" s="214"/>
      <c r="Z316" s="214"/>
      <c r="AA316" s="215"/>
      <c r="AB316" s="215"/>
      <c r="AC316" s="215"/>
      <c r="AD316" s="216"/>
    </row>
    <row r="317" spans="20:30" x14ac:dyDescent="0.2">
      <c r="T317" s="212"/>
      <c r="U317" s="213"/>
      <c r="V317" s="213"/>
      <c r="W317" s="214"/>
      <c r="X317" s="214"/>
      <c r="Y317" s="214"/>
      <c r="Z317" s="214"/>
      <c r="AA317" s="215"/>
      <c r="AB317" s="215"/>
      <c r="AC317" s="215"/>
      <c r="AD317" s="216"/>
    </row>
    <row r="318" spans="20:30" x14ac:dyDescent="0.2">
      <c r="T318" s="212"/>
      <c r="U318" s="213"/>
      <c r="V318" s="213"/>
      <c r="W318" s="214"/>
      <c r="X318" s="214"/>
      <c r="Y318" s="214"/>
      <c r="Z318" s="214"/>
      <c r="AA318" s="215"/>
      <c r="AB318" s="215"/>
      <c r="AC318" s="215"/>
      <c r="AD318" s="216"/>
    </row>
    <row r="319" spans="20:30" x14ac:dyDescent="0.2">
      <c r="T319" s="212"/>
      <c r="U319" s="213"/>
      <c r="V319" s="213"/>
      <c r="W319" s="214"/>
      <c r="X319" s="214"/>
      <c r="Y319" s="214"/>
      <c r="Z319" s="214"/>
      <c r="AA319" s="215"/>
      <c r="AB319" s="215"/>
      <c r="AC319" s="215"/>
      <c r="AD319" s="216"/>
    </row>
    <row r="320" spans="20:30" x14ac:dyDescent="0.2">
      <c r="T320" s="212"/>
      <c r="U320" s="213"/>
      <c r="V320" s="213"/>
      <c r="W320" s="214"/>
      <c r="X320" s="214"/>
      <c r="Y320" s="214"/>
      <c r="Z320" s="214"/>
      <c r="AA320" s="215"/>
      <c r="AB320" s="215"/>
      <c r="AC320" s="215"/>
      <c r="AD320" s="216"/>
    </row>
    <row r="321" spans="20:30" x14ac:dyDescent="0.2">
      <c r="T321" s="212"/>
      <c r="U321" s="213"/>
      <c r="V321" s="213"/>
      <c r="W321" s="214"/>
      <c r="X321" s="214"/>
      <c r="Y321" s="214"/>
      <c r="Z321" s="214"/>
      <c r="AA321" s="215"/>
      <c r="AB321" s="215"/>
      <c r="AC321" s="215"/>
      <c r="AD321" s="216"/>
    </row>
    <row r="322" spans="20:30" x14ac:dyDescent="0.2">
      <c r="T322" s="212"/>
      <c r="U322" s="213"/>
      <c r="V322" s="213"/>
      <c r="W322" s="214"/>
      <c r="X322" s="214"/>
      <c r="Y322" s="214"/>
      <c r="Z322" s="214"/>
      <c r="AA322" s="215"/>
      <c r="AB322" s="215"/>
      <c r="AC322" s="215"/>
      <c r="AD322" s="216"/>
    </row>
    <row r="323" spans="20:30" x14ac:dyDescent="0.2">
      <c r="T323" s="212"/>
      <c r="U323" s="213"/>
      <c r="V323" s="213"/>
      <c r="W323" s="214"/>
      <c r="X323" s="214"/>
      <c r="Y323" s="214"/>
      <c r="Z323" s="214"/>
      <c r="AA323" s="215"/>
      <c r="AB323" s="215"/>
      <c r="AC323" s="215"/>
      <c r="AD323" s="216"/>
    </row>
    <row r="324" spans="20:30" x14ac:dyDescent="0.2">
      <c r="T324" s="212"/>
      <c r="U324" s="213"/>
      <c r="V324" s="213"/>
      <c r="W324" s="214"/>
      <c r="X324" s="214"/>
      <c r="Y324" s="214"/>
      <c r="Z324" s="214"/>
      <c r="AA324" s="215"/>
      <c r="AB324" s="215"/>
      <c r="AC324" s="215"/>
      <c r="AD324" s="216"/>
    </row>
    <row r="325" spans="20:30" x14ac:dyDescent="0.2">
      <c r="T325" s="212"/>
      <c r="U325" s="213"/>
      <c r="V325" s="213"/>
      <c r="W325" s="214"/>
      <c r="X325" s="214"/>
      <c r="Y325" s="214"/>
      <c r="Z325" s="214"/>
      <c r="AA325" s="215"/>
      <c r="AB325" s="215"/>
      <c r="AC325" s="215"/>
      <c r="AD325" s="216"/>
    </row>
    <row r="326" spans="20:30" x14ac:dyDescent="0.2">
      <c r="T326" s="212"/>
      <c r="U326" s="213"/>
      <c r="V326" s="213"/>
      <c r="W326" s="214"/>
      <c r="X326" s="214"/>
      <c r="Y326" s="214"/>
      <c r="Z326" s="214"/>
      <c r="AA326" s="215"/>
      <c r="AB326" s="215"/>
      <c r="AC326" s="215"/>
      <c r="AD326" s="216"/>
    </row>
    <row r="327" spans="20:30" x14ac:dyDescent="0.2">
      <c r="T327" s="212"/>
      <c r="U327" s="213"/>
      <c r="V327" s="213"/>
      <c r="W327" s="214"/>
      <c r="X327" s="214"/>
      <c r="Y327" s="214"/>
      <c r="Z327" s="214"/>
      <c r="AA327" s="215"/>
      <c r="AB327" s="215"/>
      <c r="AC327" s="215"/>
      <c r="AD327" s="216"/>
    </row>
    <row r="328" spans="20:30" x14ac:dyDescent="0.2">
      <c r="T328" s="212"/>
      <c r="U328" s="213"/>
      <c r="V328" s="213"/>
      <c r="W328" s="214"/>
      <c r="X328" s="214"/>
      <c r="Y328" s="214"/>
      <c r="Z328" s="214"/>
      <c r="AA328" s="215"/>
      <c r="AB328" s="215"/>
      <c r="AC328" s="215"/>
      <c r="AD328" s="216"/>
    </row>
    <row r="329" spans="20:30" x14ac:dyDescent="0.2">
      <c r="T329" s="212"/>
      <c r="U329" s="213"/>
      <c r="V329" s="213"/>
      <c r="W329" s="214"/>
      <c r="X329" s="214"/>
      <c r="Y329" s="214"/>
      <c r="Z329" s="214"/>
      <c r="AA329" s="215"/>
      <c r="AB329" s="215"/>
      <c r="AC329" s="215"/>
      <c r="AD329" s="216"/>
    </row>
    <row r="330" spans="20:30" x14ac:dyDescent="0.2">
      <c r="T330" s="212"/>
      <c r="U330" s="213"/>
      <c r="V330" s="213"/>
      <c r="W330" s="214"/>
      <c r="X330" s="214"/>
      <c r="Y330" s="214"/>
      <c r="Z330" s="214"/>
      <c r="AA330" s="215"/>
      <c r="AB330" s="215"/>
      <c r="AC330" s="215"/>
      <c r="AD330" s="216"/>
    </row>
    <row r="331" spans="20:30" x14ac:dyDescent="0.2">
      <c r="T331" s="212"/>
      <c r="U331" s="213"/>
      <c r="V331" s="213"/>
      <c r="W331" s="214"/>
      <c r="X331" s="214"/>
      <c r="Y331" s="214"/>
      <c r="Z331" s="214"/>
      <c r="AA331" s="215"/>
      <c r="AB331" s="215"/>
      <c r="AC331" s="215"/>
      <c r="AD331" s="216"/>
    </row>
    <row r="332" spans="20:30" x14ac:dyDescent="0.2">
      <c r="T332" s="212"/>
      <c r="U332" s="213"/>
      <c r="V332" s="213"/>
      <c r="W332" s="214"/>
      <c r="X332" s="214"/>
      <c r="Y332" s="214"/>
      <c r="Z332" s="214"/>
      <c r="AA332" s="215"/>
      <c r="AB332" s="215"/>
      <c r="AC332" s="215"/>
      <c r="AD332" s="216"/>
    </row>
    <row r="333" spans="20:30" x14ac:dyDescent="0.2">
      <c r="T333" s="212"/>
      <c r="U333" s="213"/>
      <c r="V333" s="213"/>
      <c r="W333" s="214"/>
      <c r="X333" s="214"/>
      <c r="Y333" s="214"/>
      <c r="Z333" s="214"/>
      <c r="AA333" s="215"/>
      <c r="AB333" s="215"/>
      <c r="AC333" s="215"/>
      <c r="AD333" s="216"/>
    </row>
    <row r="334" spans="20:30" x14ac:dyDescent="0.2">
      <c r="T334" s="212"/>
      <c r="U334" s="213"/>
      <c r="V334" s="213"/>
      <c r="W334" s="214"/>
      <c r="X334" s="214"/>
      <c r="Y334" s="214"/>
      <c r="Z334" s="214"/>
      <c r="AA334" s="215"/>
      <c r="AB334" s="215"/>
      <c r="AC334" s="215"/>
      <c r="AD334" s="216"/>
    </row>
    <row r="335" spans="20:30" x14ac:dyDescent="0.2">
      <c r="T335" s="212"/>
      <c r="U335" s="213"/>
      <c r="V335" s="213"/>
      <c r="W335" s="214"/>
      <c r="X335" s="214"/>
      <c r="Y335" s="214"/>
      <c r="Z335" s="214"/>
      <c r="AA335" s="215"/>
      <c r="AB335" s="215"/>
      <c r="AC335" s="215"/>
      <c r="AD335" s="216"/>
    </row>
    <row r="336" spans="20:30" x14ac:dyDescent="0.2">
      <c r="T336" s="212"/>
      <c r="U336" s="213"/>
      <c r="V336" s="213"/>
      <c r="W336" s="214"/>
      <c r="X336" s="214"/>
      <c r="Y336" s="214"/>
      <c r="Z336" s="214"/>
      <c r="AA336" s="215"/>
      <c r="AB336" s="215"/>
      <c r="AC336" s="215"/>
      <c r="AD336" s="216"/>
    </row>
    <row r="337" spans="20:30" x14ac:dyDescent="0.2">
      <c r="T337" s="212"/>
      <c r="U337" s="213"/>
      <c r="V337" s="213"/>
      <c r="W337" s="214"/>
      <c r="X337" s="214"/>
      <c r="Y337" s="214"/>
      <c r="Z337" s="214"/>
      <c r="AA337" s="215"/>
      <c r="AB337" s="215"/>
      <c r="AC337" s="215"/>
      <c r="AD337" s="216"/>
    </row>
    <row r="338" spans="20:30" x14ac:dyDescent="0.2">
      <c r="T338" s="212"/>
      <c r="U338" s="213"/>
      <c r="V338" s="213"/>
      <c r="W338" s="214"/>
      <c r="X338" s="214"/>
      <c r="Y338" s="214"/>
      <c r="Z338" s="214"/>
      <c r="AA338" s="215"/>
      <c r="AB338" s="215"/>
      <c r="AC338" s="215"/>
      <c r="AD338" s="216"/>
    </row>
    <row r="339" spans="20:30" x14ac:dyDescent="0.2">
      <c r="T339" s="212"/>
      <c r="U339" s="213"/>
      <c r="V339" s="213"/>
      <c r="W339" s="214"/>
      <c r="X339" s="214"/>
      <c r="Y339" s="214"/>
      <c r="Z339" s="214"/>
      <c r="AA339" s="215"/>
      <c r="AB339" s="215"/>
      <c r="AC339" s="215"/>
      <c r="AD339" s="216"/>
    </row>
    <row r="340" spans="20:30" x14ac:dyDescent="0.2">
      <c r="T340" s="212"/>
      <c r="U340" s="213"/>
      <c r="V340" s="213"/>
      <c r="W340" s="214"/>
      <c r="X340" s="214"/>
      <c r="Y340" s="214"/>
      <c r="Z340" s="214"/>
      <c r="AA340" s="215"/>
      <c r="AB340" s="215"/>
      <c r="AC340" s="215"/>
      <c r="AD340" s="216"/>
    </row>
    <row r="341" spans="20:30" x14ac:dyDescent="0.2">
      <c r="T341" s="212"/>
      <c r="U341" s="213"/>
      <c r="V341" s="213"/>
      <c r="W341" s="214"/>
      <c r="X341" s="214"/>
      <c r="Y341" s="214"/>
      <c r="Z341" s="214"/>
      <c r="AA341" s="215"/>
      <c r="AB341" s="215"/>
      <c r="AC341" s="215"/>
      <c r="AD341" s="216"/>
    </row>
    <row r="342" spans="20:30" x14ac:dyDescent="0.2">
      <c r="T342" s="212"/>
      <c r="U342" s="213"/>
      <c r="V342" s="213"/>
      <c r="W342" s="214"/>
      <c r="X342" s="214"/>
      <c r="Y342" s="214"/>
      <c r="Z342" s="214"/>
      <c r="AA342" s="215"/>
      <c r="AB342" s="215"/>
      <c r="AC342" s="215"/>
      <c r="AD342" s="216"/>
    </row>
    <row r="343" spans="20:30" x14ac:dyDescent="0.2">
      <c r="T343" s="212"/>
      <c r="U343" s="213"/>
      <c r="V343" s="213"/>
      <c r="W343" s="214"/>
      <c r="X343" s="214"/>
      <c r="Y343" s="214"/>
      <c r="Z343" s="214"/>
      <c r="AA343" s="215"/>
      <c r="AB343" s="215"/>
      <c r="AC343" s="215"/>
      <c r="AD343" s="216"/>
    </row>
    <row r="344" spans="20:30" x14ac:dyDescent="0.2">
      <c r="T344" s="212"/>
      <c r="U344" s="213"/>
      <c r="V344" s="213"/>
      <c r="W344" s="214"/>
      <c r="X344" s="214"/>
      <c r="Y344" s="214"/>
      <c r="Z344" s="214"/>
      <c r="AA344" s="215"/>
      <c r="AB344" s="215"/>
      <c r="AC344" s="215"/>
      <c r="AD344" s="216"/>
    </row>
    <row r="345" spans="20:30" x14ac:dyDescent="0.2">
      <c r="T345" s="212"/>
      <c r="U345" s="213"/>
      <c r="V345" s="213"/>
      <c r="W345" s="214"/>
      <c r="X345" s="214"/>
      <c r="Y345" s="214"/>
      <c r="Z345" s="214"/>
      <c r="AA345" s="215"/>
      <c r="AB345" s="215"/>
      <c r="AC345" s="215"/>
      <c r="AD345" s="216"/>
    </row>
    <row r="346" spans="20:30" x14ac:dyDescent="0.2">
      <c r="T346" s="212"/>
      <c r="U346" s="213"/>
      <c r="V346" s="213"/>
      <c r="W346" s="214"/>
      <c r="X346" s="214"/>
      <c r="Y346" s="214"/>
      <c r="Z346" s="214"/>
      <c r="AA346" s="215"/>
      <c r="AB346" s="215"/>
      <c r="AC346" s="215"/>
      <c r="AD346" s="216"/>
    </row>
    <row r="347" spans="20:30" x14ac:dyDescent="0.2">
      <c r="T347" s="212"/>
      <c r="U347" s="213"/>
      <c r="V347" s="213"/>
      <c r="W347" s="214"/>
      <c r="X347" s="214"/>
      <c r="Y347" s="214"/>
      <c r="Z347" s="214"/>
      <c r="AA347" s="215"/>
      <c r="AB347" s="215"/>
      <c r="AC347" s="215"/>
      <c r="AD347" s="216"/>
    </row>
    <row r="348" spans="20:30" x14ac:dyDescent="0.2">
      <c r="T348" s="212"/>
      <c r="U348" s="213"/>
      <c r="V348" s="213"/>
      <c r="W348" s="214"/>
      <c r="X348" s="214"/>
      <c r="Y348" s="214"/>
      <c r="Z348" s="214"/>
      <c r="AA348" s="215"/>
      <c r="AB348" s="215"/>
      <c r="AC348" s="215"/>
      <c r="AD348" s="216"/>
    </row>
    <row r="349" spans="20:30" x14ac:dyDescent="0.2">
      <c r="T349" s="212"/>
      <c r="U349" s="213"/>
      <c r="V349" s="213"/>
      <c r="W349" s="214"/>
      <c r="X349" s="214"/>
      <c r="Y349" s="214"/>
      <c r="Z349" s="214"/>
      <c r="AA349" s="215"/>
      <c r="AB349" s="215"/>
      <c r="AC349" s="215"/>
      <c r="AD349" s="216"/>
    </row>
    <row r="350" spans="20:30" x14ac:dyDescent="0.2">
      <c r="T350" s="212"/>
      <c r="U350" s="213"/>
      <c r="V350" s="213"/>
      <c r="W350" s="214"/>
      <c r="X350" s="214"/>
      <c r="Y350" s="214"/>
      <c r="Z350" s="214"/>
      <c r="AA350" s="215"/>
      <c r="AB350" s="215"/>
      <c r="AC350" s="215"/>
      <c r="AD350" s="216"/>
    </row>
    <row r="351" spans="20:30" x14ac:dyDescent="0.2">
      <c r="T351" s="212"/>
      <c r="U351" s="213"/>
      <c r="V351" s="213"/>
      <c r="W351" s="214"/>
      <c r="X351" s="214"/>
      <c r="Y351" s="214"/>
      <c r="Z351" s="214"/>
      <c r="AA351" s="215"/>
      <c r="AB351" s="215"/>
      <c r="AC351" s="215"/>
      <c r="AD351" s="216"/>
    </row>
    <row r="352" spans="20:30" x14ac:dyDescent="0.2">
      <c r="T352" s="212"/>
      <c r="U352" s="213"/>
      <c r="V352" s="213"/>
      <c r="W352" s="214"/>
      <c r="X352" s="214"/>
      <c r="Y352" s="214"/>
      <c r="Z352" s="214"/>
      <c r="AA352" s="215"/>
      <c r="AB352" s="215"/>
      <c r="AC352" s="215"/>
      <c r="AD352" s="216"/>
    </row>
    <row r="353" spans="20:30" x14ac:dyDescent="0.2">
      <c r="T353" s="212"/>
      <c r="U353" s="213"/>
      <c r="V353" s="213"/>
      <c r="W353" s="214"/>
      <c r="X353" s="214"/>
      <c r="Y353" s="214"/>
      <c r="Z353" s="214"/>
      <c r="AA353" s="215"/>
      <c r="AB353" s="215"/>
      <c r="AC353" s="215"/>
      <c r="AD353" s="216"/>
    </row>
    <row r="354" spans="20:30" x14ac:dyDescent="0.2">
      <c r="T354" s="212"/>
      <c r="U354" s="213"/>
      <c r="V354" s="213"/>
      <c r="W354" s="214"/>
      <c r="X354" s="214"/>
      <c r="Y354" s="214"/>
      <c r="Z354" s="214"/>
      <c r="AA354" s="215"/>
      <c r="AB354" s="215"/>
      <c r="AC354" s="215"/>
      <c r="AD354" s="216"/>
    </row>
    <row r="355" spans="20:30" x14ac:dyDescent="0.2">
      <c r="T355" s="212"/>
      <c r="U355" s="213"/>
      <c r="V355" s="213"/>
      <c r="W355" s="214"/>
      <c r="X355" s="214"/>
      <c r="Y355" s="214"/>
      <c r="Z355" s="214"/>
      <c r="AA355" s="215"/>
      <c r="AB355" s="215"/>
      <c r="AC355" s="215"/>
      <c r="AD355" s="216"/>
    </row>
    <row r="356" spans="20:30" x14ac:dyDescent="0.2">
      <c r="T356" s="212"/>
      <c r="U356" s="213"/>
      <c r="V356" s="213"/>
      <c r="W356" s="214"/>
      <c r="X356" s="214"/>
      <c r="Y356" s="214"/>
      <c r="Z356" s="214"/>
      <c r="AA356" s="215"/>
      <c r="AB356" s="215"/>
      <c r="AC356" s="215"/>
      <c r="AD356" s="216"/>
    </row>
    <row r="357" spans="20:30" x14ac:dyDescent="0.2">
      <c r="T357" s="212"/>
      <c r="U357" s="213"/>
      <c r="V357" s="213"/>
      <c r="W357" s="214"/>
      <c r="X357" s="214"/>
      <c r="Y357" s="214"/>
      <c r="Z357" s="214"/>
      <c r="AA357" s="215"/>
      <c r="AB357" s="215"/>
      <c r="AC357" s="215"/>
      <c r="AD357" s="216"/>
    </row>
    <row r="358" spans="20:30" x14ac:dyDescent="0.2">
      <c r="T358" s="212"/>
      <c r="U358" s="213"/>
      <c r="V358" s="213"/>
      <c r="W358" s="214"/>
      <c r="X358" s="214"/>
      <c r="Y358" s="214"/>
      <c r="Z358" s="214"/>
      <c r="AA358" s="215"/>
      <c r="AB358" s="215"/>
      <c r="AC358" s="215"/>
      <c r="AD358" s="216"/>
    </row>
    <row r="359" spans="20:30" x14ac:dyDescent="0.2">
      <c r="T359" s="212"/>
      <c r="U359" s="213"/>
      <c r="V359" s="213"/>
      <c r="W359" s="214"/>
      <c r="X359" s="214"/>
      <c r="Y359" s="214"/>
      <c r="Z359" s="214"/>
      <c r="AA359" s="215"/>
      <c r="AB359" s="215"/>
      <c r="AC359" s="215"/>
      <c r="AD359" s="216"/>
    </row>
    <row r="360" spans="20:30" x14ac:dyDescent="0.2">
      <c r="T360" s="212"/>
      <c r="U360" s="213"/>
      <c r="V360" s="213"/>
      <c r="W360" s="214"/>
      <c r="X360" s="214"/>
      <c r="Y360" s="214"/>
      <c r="Z360" s="214"/>
      <c r="AA360" s="215"/>
      <c r="AB360" s="215"/>
      <c r="AC360" s="215"/>
      <c r="AD360" s="216"/>
    </row>
    <row r="361" spans="20:30" x14ac:dyDescent="0.2">
      <c r="T361" s="212"/>
      <c r="U361" s="213"/>
      <c r="V361" s="213"/>
      <c r="W361" s="214"/>
      <c r="X361" s="214"/>
      <c r="Y361" s="214"/>
      <c r="Z361" s="214"/>
      <c r="AA361" s="215"/>
      <c r="AB361" s="215"/>
      <c r="AC361" s="215"/>
      <c r="AD361" s="216"/>
    </row>
    <row r="362" spans="20:30" x14ac:dyDescent="0.2">
      <c r="T362" s="212"/>
      <c r="U362" s="213"/>
      <c r="V362" s="213"/>
      <c r="W362" s="214"/>
      <c r="X362" s="214"/>
      <c r="Y362" s="214"/>
      <c r="Z362" s="214"/>
      <c r="AA362" s="215"/>
      <c r="AB362" s="215"/>
      <c r="AC362" s="215"/>
      <c r="AD362" s="216"/>
    </row>
    <row r="363" spans="20:30" x14ac:dyDescent="0.2">
      <c r="T363" s="212"/>
      <c r="U363" s="213"/>
      <c r="V363" s="213"/>
      <c r="W363" s="214"/>
      <c r="X363" s="214"/>
      <c r="Y363" s="214"/>
      <c r="Z363" s="214"/>
      <c r="AA363" s="215"/>
      <c r="AB363" s="215"/>
      <c r="AC363" s="215"/>
      <c r="AD363" s="216"/>
    </row>
    <row r="364" spans="20:30" x14ac:dyDescent="0.2">
      <c r="T364" s="212"/>
      <c r="U364" s="213"/>
      <c r="V364" s="213"/>
      <c r="W364" s="214"/>
      <c r="X364" s="214"/>
      <c r="Y364" s="214"/>
      <c r="Z364" s="214"/>
      <c r="AA364" s="215"/>
      <c r="AB364" s="215"/>
      <c r="AC364" s="215"/>
      <c r="AD364" s="216"/>
    </row>
    <row r="365" spans="20:30" x14ac:dyDescent="0.2">
      <c r="T365" s="212"/>
      <c r="U365" s="213"/>
      <c r="V365" s="213"/>
      <c r="W365" s="214"/>
      <c r="X365" s="214"/>
      <c r="Y365" s="214"/>
      <c r="Z365" s="214"/>
      <c r="AA365" s="215"/>
      <c r="AB365" s="215"/>
      <c r="AC365" s="215"/>
      <c r="AD365" s="216"/>
    </row>
    <row r="366" spans="20:30" x14ac:dyDescent="0.2">
      <c r="T366" s="212"/>
      <c r="U366" s="213"/>
      <c r="V366" s="213"/>
      <c r="W366" s="214"/>
      <c r="X366" s="214"/>
      <c r="Y366" s="214"/>
      <c r="Z366" s="214"/>
      <c r="AA366" s="215"/>
      <c r="AB366" s="215"/>
      <c r="AC366" s="215"/>
      <c r="AD366" s="216"/>
    </row>
    <row r="367" spans="20:30" x14ac:dyDescent="0.2">
      <c r="T367" s="212"/>
      <c r="U367" s="213"/>
      <c r="V367" s="213"/>
      <c r="W367" s="214"/>
      <c r="X367" s="214"/>
      <c r="Y367" s="214"/>
      <c r="Z367" s="214"/>
      <c r="AA367" s="215"/>
      <c r="AB367" s="215"/>
      <c r="AC367" s="215"/>
      <c r="AD367" s="216"/>
    </row>
    <row r="368" spans="20:30" x14ac:dyDescent="0.2">
      <c r="T368" s="212"/>
      <c r="U368" s="213"/>
      <c r="V368" s="213"/>
      <c r="W368" s="214"/>
      <c r="X368" s="214"/>
      <c r="Y368" s="214"/>
      <c r="Z368" s="214"/>
      <c r="AA368" s="215"/>
      <c r="AB368" s="215"/>
      <c r="AC368" s="215"/>
      <c r="AD368" s="216"/>
    </row>
    <row r="369" spans="20:30" x14ac:dyDescent="0.2">
      <c r="T369" s="212"/>
      <c r="U369" s="213"/>
      <c r="V369" s="213"/>
      <c r="W369" s="214"/>
      <c r="X369" s="214"/>
      <c r="Y369" s="214"/>
      <c r="Z369" s="214"/>
      <c r="AA369" s="215"/>
      <c r="AB369" s="215"/>
      <c r="AC369" s="215"/>
      <c r="AD369" s="216"/>
    </row>
    <row r="370" spans="20:30" x14ac:dyDescent="0.2">
      <c r="T370" s="212"/>
      <c r="U370" s="213"/>
      <c r="V370" s="213"/>
      <c r="W370" s="214"/>
      <c r="X370" s="214"/>
      <c r="Y370" s="214"/>
      <c r="Z370" s="214"/>
      <c r="AA370" s="215"/>
      <c r="AB370" s="215"/>
      <c r="AC370" s="215"/>
      <c r="AD370" s="216"/>
    </row>
    <row r="371" spans="20:30" x14ac:dyDescent="0.2">
      <c r="T371" s="212"/>
      <c r="U371" s="213"/>
      <c r="V371" s="213"/>
      <c r="W371" s="214"/>
      <c r="X371" s="214"/>
      <c r="Y371" s="214"/>
      <c r="Z371" s="214"/>
      <c r="AA371" s="215"/>
      <c r="AB371" s="215"/>
      <c r="AC371" s="215"/>
      <c r="AD371" s="216"/>
    </row>
    <row r="372" spans="20:30" x14ac:dyDescent="0.2">
      <c r="T372" s="212"/>
      <c r="U372" s="213"/>
      <c r="V372" s="213"/>
      <c r="W372" s="214"/>
      <c r="X372" s="214"/>
      <c r="Y372" s="214"/>
      <c r="Z372" s="214"/>
      <c r="AA372" s="215"/>
      <c r="AB372" s="215"/>
      <c r="AC372" s="215"/>
      <c r="AD372" s="216"/>
    </row>
    <row r="373" spans="20:30" x14ac:dyDescent="0.2">
      <c r="T373" s="212"/>
      <c r="U373" s="213"/>
      <c r="V373" s="213"/>
      <c r="W373" s="214"/>
      <c r="X373" s="214"/>
      <c r="Y373" s="214"/>
      <c r="Z373" s="214"/>
      <c r="AA373" s="215"/>
      <c r="AB373" s="215"/>
      <c r="AC373" s="215"/>
      <c r="AD373" s="216"/>
    </row>
    <row r="374" spans="20:30" x14ac:dyDescent="0.2">
      <c r="T374" s="212"/>
      <c r="U374" s="213"/>
      <c r="V374" s="213"/>
      <c r="W374" s="214"/>
      <c r="X374" s="214"/>
      <c r="Y374" s="214"/>
      <c r="Z374" s="214"/>
      <c r="AA374" s="215"/>
      <c r="AB374" s="215"/>
      <c r="AC374" s="215"/>
      <c r="AD374" s="216"/>
    </row>
    <row r="375" spans="20:30" x14ac:dyDescent="0.2">
      <c r="T375" s="212"/>
      <c r="U375" s="213"/>
      <c r="V375" s="213"/>
      <c r="W375" s="214"/>
      <c r="X375" s="214"/>
      <c r="Y375" s="214"/>
      <c r="Z375" s="214"/>
      <c r="AA375" s="215"/>
      <c r="AB375" s="215"/>
      <c r="AC375" s="215"/>
      <c r="AD375" s="216"/>
    </row>
    <row r="376" spans="20:30" x14ac:dyDescent="0.2">
      <c r="T376" s="212"/>
      <c r="U376" s="213"/>
      <c r="V376" s="213"/>
      <c r="W376" s="214"/>
      <c r="X376" s="214"/>
      <c r="Y376" s="214"/>
      <c r="Z376" s="214"/>
      <c r="AA376" s="215"/>
      <c r="AB376" s="215"/>
      <c r="AC376" s="215"/>
      <c r="AD376" s="216"/>
    </row>
    <row r="377" spans="20:30" x14ac:dyDescent="0.2">
      <c r="T377" s="212"/>
      <c r="U377" s="213"/>
      <c r="V377" s="213"/>
      <c r="W377" s="214"/>
      <c r="X377" s="214"/>
      <c r="Y377" s="214"/>
      <c r="Z377" s="214"/>
      <c r="AA377" s="215"/>
      <c r="AB377" s="215"/>
      <c r="AC377" s="215"/>
      <c r="AD377" s="216"/>
    </row>
    <row r="378" spans="20:30" x14ac:dyDescent="0.2">
      <c r="T378" s="212"/>
      <c r="U378" s="213"/>
      <c r="V378" s="213"/>
      <c r="W378" s="214"/>
      <c r="X378" s="214"/>
      <c r="Y378" s="214"/>
      <c r="Z378" s="214"/>
      <c r="AA378" s="215"/>
      <c r="AB378" s="215"/>
      <c r="AC378" s="215"/>
      <c r="AD378" s="216"/>
    </row>
    <row r="379" spans="20:30" x14ac:dyDescent="0.2">
      <c r="T379" s="212"/>
      <c r="U379" s="213"/>
      <c r="V379" s="213"/>
      <c r="W379" s="214"/>
      <c r="X379" s="214"/>
      <c r="Y379" s="214"/>
      <c r="Z379" s="214"/>
      <c r="AA379" s="215"/>
      <c r="AB379" s="215"/>
      <c r="AC379" s="215"/>
      <c r="AD379" s="216"/>
    </row>
    <row r="380" spans="20:30" x14ac:dyDescent="0.2">
      <c r="T380" s="212"/>
      <c r="U380" s="213"/>
      <c r="V380" s="213"/>
      <c r="W380" s="214"/>
      <c r="X380" s="214"/>
      <c r="Y380" s="214"/>
      <c r="Z380" s="214"/>
      <c r="AA380" s="215"/>
      <c r="AB380" s="215"/>
      <c r="AC380" s="215"/>
      <c r="AD380" s="216"/>
    </row>
    <row r="381" spans="20:30" x14ac:dyDescent="0.2">
      <c r="T381" s="212"/>
      <c r="U381" s="213"/>
      <c r="V381" s="213"/>
      <c r="W381" s="214"/>
      <c r="X381" s="214"/>
      <c r="Y381" s="214"/>
      <c r="Z381" s="214"/>
      <c r="AA381" s="215"/>
      <c r="AB381" s="215"/>
      <c r="AC381" s="215"/>
      <c r="AD381" s="216"/>
    </row>
    <row r="382" spans="20:30" x14ac:dyDescent="0.2">
      <c r="T382" s="212"/>
      <c r="U382" s="213"/>
      <c r="V382" s="213"/>
      <c r="W382" s="214"/>
      <c r="X382" s="214"/>
      <c r="Y382" s="214"/>
      <c r="Z382" s="214"/>
      <c r="AA382" s="215"/>
      <c r="AB382" s="215"/>
      <c r="AC382" s="215"/>
      <c r="AD382" s="216"/>
    </row>
    <row r="383" spans="20:30" x14ac:dyDescent="0.2">
      <c r="T383" s="212"/>
      <c r="U383" s="213"/>
      <c r="V383" s="213"/>
      <c r="W383" s="214"/>
      <c r="X383" s="214"/>
      <c r="Y383" s="214"/>
      <c r="Z383" s="214"/>
      <c r="AA383" s="215"/>
      <c r="AB383" s="215"/>
      <c r="AC383" s="215"/>
      <c r="AD383" s="216"/>
    </row>
    <row r="384" spans="20:30" x14ac:dyDescent="0.2">
      <c r="T384" s="212"/>
      <c r="U384" s="213"/>
      <c r="V384" s="213"/>
      <c r="W384" s="214"/>
      <c r="X384" s="214"/>
      <c r="Y384" s="214"/>
      <c r="Z384" s="214"/>
      <c r="AA384" s="215"/>
      <c r="AB384" s="215"/>
      <c r="AC384" s="215"/>
      <c r="AD384" s="216"/>
    </row>
    <row r="385" spans="20:30" x14ac:dyDescent="0.2">
      <c r="T385" s="212"/>
      <c r="U385" s="213"/>
      <c r="V385" s="213"/>
      <c r="W385" s="214"/>
      <c r="X385" s="214"/>
      <c r="Y385" s="214"/>
      <c r="Z385" s="214"/>
      <c r="AA385" s="215"/>
      <c r="AB385" s="215"/>
      <c r="AC385" s="215"/>
      <c r="AD385" s="216"/>
    </row>
    <row r="386" spans="20:30" x14ac:dyDescent="0.2">
      <c r="T386" s="212"/>
      <c r="U386" s="213"/>
      <c r="V386" s="213"/>
      <c r="W386" s="214"/>
      <c r="X386" s="214"/>
      <c r="Y386" s="214"/>
      <c r="Z386" s="214"/>
      <c r="AA386" s="215"/>
      <c r="AB386" s="215"/>
      <c r="AC386" s="215"/>
      <c r="AD386" s="216"/>
    </row>
    <row r="387" spans="20:30" x14ac:dyDescent="0.2">
      <c r="T387" s="212"/>
      <c r="U387" s="213"/>
      <c r="V387" s="213"/>
      <c r="W387" s="214"/>
      <c r="X387" s="214"/>
      <c r="Y387" s="214"/>
      <c r="Z387" s="214"/>
      <c r="AA387" s="215"/>
      <c r="AB387" s="215"/>
      <c r="AC387" s="215"/>
      <c r="AD387" s="216"/>
    </row>
    <row r="388" spans="20:30" x14ac:dyDescent="0.2">
      <c r="T388" s="212"/>
      <c r="U388" s="213"/>
      <c r="V388" s="213"/>
      <c r="W388" s="214"/>
      <c r="X388" s="214"/>
      <c r="Y388" s="214"/>
      <c r="Z388" s="214"/>
      <c r="AA388" s="215"/>
      <c r="AB388" s="215"/>
      <c r="AC388" s="215"/>
      <c r="AD388" s="216"/>
    </row>
    <row r="389" spans="20:30" x14ac:dyDescent="0.2">
      <c r="T389" s="212"/>
      <c r="U389" s="213"/>
      <c r="V389" s="213"/>
      <c r="W389" s="214"/>
      <c r="X389" s="214"/>
      <c r="Y389" s="214"/>
      <c r="Z389" s="214"/>
      <c r="AA389" s="215"/>
      <c r="AB389" s="215"/>
      <c r="AC389" s="215"/>
      <c r="AD389" s="216"/>
    </row>
    <row r="390" spans="20:30" x14ac:dyDescent="0.2">
      <c r="T390" s="212"/>
      <c r="U390" s="213"/>
      <c r="V390" s="213"/>
      <c r="W390" s="214"/>
      <c r="X390" s="214"/>
      <c r="Y390" s="214"/>
      <c r="Z390" s="214"/>
      <c r="AA390" s="215"/>
      <c r="AB390" s="215"/>
      <c r="AC390" s="215"/>
      <c r="AD390" s="216"/>
    </row>
    <row r="391" spans="20:30" x14ac:dyDescent="0.2">
      <c r="T391" s="212"/>
      <c r="U391" s="213"/>
      <c r="V391" s="213"/>
      <c r="W391" s="214"/>
      <c r="X391" s="214"/>
      <c r="Y391" s="214"/>
      <c r="Z391" s="214"/>
      <c r="AA391" s="215"/>
      <c r="AB391" s="215"/>
      <c r="AC391" s="215"/>
      <c r="AD391" s="216"/>
    </row>
    <row r="392" spans="20:30" x14ac:dyDescent="0.2">
      <c r="T392" s="212"/>
      <c r="U392" s="213"/>
      <c r="V392" s="213"/>
      <c r="W392" s="214"/>
      <c r="X392" s="214"/>
      <c r="Y392" s="214"/>
      <c r="Z392" s="214"/>
      <c r="AA392" s="215"/>
      <c r="AB392" s="215"/>
      <c r="AC392" s="215"/>
      <c r="AD392" s="216"/>
    </row>
    <row r="393" spans="20:30" x14ac:dyDescent="0.2">
      <c r="T393" s="212"/>
      <c r="U393" s="213"/>
      <c r="V393" s="213"/>
      <c r="W393" s="214"/>
      <c r="X393" s="214"/>
      <c r="Y393" s="214"/>
      <c r="Z393" s="214"/>
      <c r="AA393" s="215"/>
      <c r="AB393" s="215"/>
      <c r="AC393" s="215"/>
      <c r="AD393" s="216"/>
    </row>
    <row r="394" spans="20:30" x14ac:dyDescent="0.2">
      <c r="T394" s="212"/>
      <c r="U394" s="213"/>
      <c r="V394" s="213"/>
      <c r="W394" s="214"/>
      <c r="X394" s="214"/>
      <c r="Y394" s="214"/>
      <c r="Z394" s="214"/>
      <c r="AA394" s="215"/>
      <c r="AB394" s="215"/>
      <c r="AC394" s="215"/>
      <c r="AD394" s="216"/>
    </row>
    <row r="395" spans="20:30" x14ac:dyDescent="0.2">
      <c r="T395" s="212"/>
      <c r="U395" s="213"/>
      <c r="V395" s="213"/>
      <c r="W395" s="214"/>
      <c r="X395" s="214"/>
      <c r="Y395" s="214"/>
      <c r="Z395" s="214"/>
      <c r="AA395" s="215"/>
      <c r="AB395" s="215"/>
      <c r="AC395" s="215"/>
      <c r="AD395" s="216"/>
    </row>
    <row r="396" spans="20:30" x14ac:dyDescent="0.2">
      <c r="T396" s="212"/>
      <c r="U396" s="213"/>
      <c r="V396" s="213"/>
      <c r="W396" s="214"/>
      <c r="X396" s="214"/>
      <c r="Y396" s="214"/>
      <c r="Z396" s="214"/>
      <c r="AA396" s="215"/>
      <c r="AB396" s="215"/>
      <c r="AC396" s="215"/>
      <c r="AD396" s="216"/>
    </row>
    <row r="397" spans="20:30" x14ac:dyDescent="0.2">
      <c r="T397" s="212"/>
      <c r="U397" s="213"/>
      <c r="V397" s="213"/>
      <c r="W397" s="214"/>
      <c r="X397" s="214"/>
      <c r="Y397" s="214"/>
      <c r="Z397" s="214"/>
      <c r="AA397" s="215"/>
      <c r="AB397" s="215"/>
      <c r="AC397" s="215"/>
      <c r="AD397" s="216"/>
    </row>
    <row r="398" spans="20:30" x14ac:dyDescent="0.2">
      <c r="T398" s="212"/>
      <c r="U398" s="213"/>
      <c r="V398" s="213"/>
      <c r="W398" s="214"/>
      <c r="X398" s="214"/>
      <c r="Y398" s="214"/>
      <c r="Z398" s="214"/>
      <c r="AA398" s="215"/>
      <c r="AB398" s="215"/>
      <c r="AC398" s="215"/>
      <c r="AD398" s="216"/>
    </row>
    <row r="399" spans="20:30" x14ac:dyDescent="0.2">
      <c r="T399" s="212"/>
      <c r="U399" s="213"/>
      <c r="V399" s="213"/>
      <c r="W399" s="214"/>
      <c r="X399" s="214"/>
      <c r="Y399" s="214"/>
      <c r="Z399" s="214"/>
      <c r="AA399" s="215"/>
      <c r="AB399" s="215"/>
      <c r="AC399" s="215"/>
      <c r="AD399" s="216"/>
    </row>
    <row r="400" spans="20:30" x14ac:dyDescent="0.2">
      <c r="T400" s="212"/>
      <c r="U400" s="213"/>
      <c r="V400" s="213"/>
      <c r="W400" s="214"/>
      <c r="X400" s="214"/>
      <c r="Y400" s="214"/>
      <c r="Z400" s="214"/>
      <c r="AA400" s="215"/>
      <c r="AB400" s="215"/>
      <c r="AC400" s="215"/>
      <c r="AD400" s="216"/>
    </row>
    <row r="401" spans="20:30" x14ac:dyDescent="0.2">
      <c r="T401" s="212"/>
      <c r="U401" s="213"/>
      <c r="V401" s="213"/>
      <c r="W401" s="214"/>
      <c r="X401" s="214"/>
      <c r="Y401" s="214"/>
      <c r="Z401" s="214"/>
      <c r="AA401" s="215"/>
      <c r="AB401" s="215"/>
      <c r="AC401" s="215"/>
      <c r="AD401" s="216"/>
    </row>
    <row r="402" spans="20:30" x14ac:dyDescent="0.2">
      <c r="T402" s="212"/>
      <c r="U402" s="213"/>
      <c r="V402" s="213"/>
      <c r="W402" s="214"/>
      <c r="X402" s="214"/>
      <c r="Y402" s="214"/>
      <c r="Z402" s="214"/>
      <c r="AA402" s="215"/>
      <c r="AB402" s="215"/>
      <c r="AC402" s="215"/>
      <c r="AD402" s="216"/>
    </row>
    <row r="403" spans="20:30" x14ac:dyDescent="0.2">
      <c r="T403" s="212"/>
      <c r="U403" s="213"/>
      <c r="V403" s="213"/>
      <c r="W403" s="214"/>
      <c r="X403" s="214"/>
      <c r="Y403" s="214"/>
      <c r="Z403" s="214"/>
      <c r="AA403" s="215"/>
      <c r="AB403" s="215"/>
      <c r="AC403" s="215"/>
      <c r="AD403" s="216"/>
    </row>
    <row r="404" spans="20:30" x14ac:dyDescent="0.2">
      <c r="T404" s="212"/>
      <c r="U404" s="213"/>
      <c r="V404" s="213"/>
      <c r="W404" s="214"/>
      <c r="X404" s="214"/>
      <c r="Y404" s="214"/>
      <c r="Z404" s="214"/>
      <c r="AA404" s="215"/>
      <c r="AB404" s="215"/>
      <c r="AC404" s="215"/>
      <c r="AD404" s="216"/>
    </row>
    <row r="405" spans="20:30" x14ac:dyDescent="0.2">
      <c r="T405" s="212"/>
      <c r="U405" s="213"/>
      <c r="V405" s="213"/>
      <c r="W405" s="214"/>
      <c r="X405" s="214"/>
      <c r="Y405" s="214"/>
      <c r="Z405" s="214"/>
      <c r="AA405" s="215"/>
      <c r="AB405" s="215"/>
      <c r="AC405" s="215"/>
      <c r="AD405" s="216"/>
    </row>
    <row r="406" spans="20:30" x14ac:dyDescent="0.2">
      <c r="T406" s="212"/>
      <c r="U406" s="213"/>
      <c r="V406" s="213"/>
      <c r="W406" s="214"/>
      <c r="X406" s="214"/>
      <c r="Y406" s="214"/>
      <c r="Z406" s="214"/>
      <c r="AA406" s="215"/>
      <c r="AB406" s="215"/>
      <c r="AC406" s="215"/>
      <c r="AD406" s="216"/>
    </row>
    <row r="407" spans="20:30" x14ac:dyDescent="0.2">
      <c r="T407" s="212"/>
      <c r="U407" s="213"/>
      <c r="V407" s="213"/>
      <c r="W407" s="214"/>
      <c r="X407" s="214"/>
      <c r="Y407" s="214"/>
      <c r="Z407" s="214"/>
      <c r="AA407" s="215"/>
      <c r="AB407" s="215"/>
      <c r="AC407" s="215"/>
      <c r="AD407" s="216"/>
    </row>
    <row r="408" spans="20:30" x14ac:dyDescent="0.2">
      <c r="T408" s="212"/>
      <c r="U408" s="213"/>
      <c r="V408" s="213"/>
      <c r="W408" s="214"/>
      <c r="X408" s="214"/>
      <c r="Y408" s="214"/>
      <c r="Z408" s="214"/>
      <c r="AA408" s="215"/>
      <c r="AB408" s="215"/>
      <c r="AC408" s="215"/>
      <c r="AD408" s="216"/>
    </row>
    <row r="409" spans="20:30" x14ac:dyDescent="0.2">
      <c r="T409" s="212"/>
      <c r="U409" s="213"/>
      <c r="V409" s="213"/>
      <c r="W409" s="214"/>
      <c r="X409" s="214"/>
      <c r="Y409" s="214"/>
      <c r="Z409" s="214"/>
      <c r="AA409" s="215"/>
      <c r="AB409" s="215"/>
      <c r="AC409" s="215"/>
      <c r="AD409" s="216"/>
    </row>
    <row r="410" spans="20:30" x14ac:dyDescent="0.2">
      <c r="T410" s="212"/>
      <c r="U410" s="213"/>
      <c r="V410" s="213"/>
      <c r="W410" s="214"/>
      <c r="X410" s="214"/>
      <c r="Y410" s="214"/>
      <c r="Z410" s="214"/>
      <c r="AA410" s="215"/>
      <c r="AB410" s="215"/>
      <c r="AC410" s="215"/>
      <c r="AD410" s="216"/>
    </row>
    <row r="411" spans="20:30" x14ac:dyDescent="0.2">
      <c r="T411" s="212"/>
      <c r="U411" s="213"/>
      <c r="V411" s="213"/>
      <c r="W411" s="214"/>
      <c r="X411" s="214"/>
      <c r="Y411" s="214"/>
      <c r="Z411" s="214"/>
      <c r="AA411" s="215"/>
      <c r="AB411" s="215"/>
      <c r="AC411" s="215"/>
      <c r="AD411" s="216"/>
    </row>
    <row r="412" spans="20:30" x14ac:dyDescent="0.2">
      <c r="T412" s="212"/>
      <c r="U412" s="213"/>
      <c r="V412" s="213"/>
      <c r="W412" s="214"/>
      <c r="X412" s="214"/>
      <c r="Y412" s="214"/>
      <c r="Z412" s="214"/>
      <c r="AA412" s="215"/>
      <c r="AB412" s="215"/>
      <c r="AC412" s="215"/>
      <c r="AD412" s="216"/>
    </row>
    <row r="413" spans="20:30" x14ac:dyDescent="0.2">
      <c r="T413" s="212"/>
      <c r="U413" s="213"/>
      <c r="V413" s="213"/>
      <c r="W413" s="214"/>
      <c r="X413" s="214"/>
      <c r="Y413" s="214"/>
      <c r="Z413" s="214"/>
      <c r="AA413" s="215"/>
      <c r="AB413" s="215"/>
      <c r="AC413" s="215"/>
      <c r="AD413" s="216"/>
    </row>
    <row r="414" spans="20:30" x14ac:dyDescent="0.2">
      <c r="T414" s="212"/>
      <c r="U414" s="213"/>
      <c r="V414" s="213"/>
      <c r="W414" s="214"/>
      <c r="X414" s="214"/>
      <c r="Y414" s="214"/>
      <c r="Z414" s="214"/>
      <c r="AA414" s="215"/>
      <c r="AB414" s="215"/>
      <c r="AC414" s="215"/>
      <c r="AD414" s="216"/>
    </row>
    <row r="415" spans="20:30" x14ac:dyDescent="0.2">
      <c r="T415" s="212"/>
      <c r="U415" s="213"/>
      <c r="V415" s="213"/>
      <c r="W415" s="214"/>
      <c r="X415" s="214"/>
      <c r="Y415" s="214"/>
      <c r="Z415" s="214"/>
      <c r="AA415" s="215"/>
      <c r="AB415" s="215"/>
      <c r="AC415" s="215"/>
      <c r="AD415" s="216"/>
    </row>
    <row r="416" spans="20:30" x14ac:dyDescent="0.2">
      <c r="T416" s="212"/>
      <c r="U416" s="213"/>
      <c r="V416" s="213"/>
      <c r="W416" s="214"/>
      <c r="X416" s="214"/>
      <c r="Y416" s="214"/>
      <c r="Z416" s="214"/>
      <c r="AA416" s="215"/>
      <c r="AB416" s="215"/>
      <c r="AC416" s="215"/>
      <c r="AD416" s="216"/>
    </row>
    <row r="417" spans="20:30" x14ac:dyDescent="0.2">
      <c r="T417" s="212"/>
      <c r="U417" s="213"/>
      <c r="V417" s="213"/>
      <c r="W417" s="214"/>
      <c r="X417" s="214"/>
      <c r="Y417" s="214"/>
      <c r="Z417" s="214"/>
      <c r="AA417" s="215"/>
      <c r="AB417" s="215"/>
      <c r="AC417" s="215"/>
      <c r="AD417" s="216"/>
    </row>
    <row r="418" spans="20:30" x14ac:dyDescent="0.2">
      <c r="T418" s="212"/>
      <c r="U418" s="213"/>
      <c r="V418" s="213"/>
      <c r="W418" s="214"/>
      <c r="X418" s="214"/>
      <c r="Y418" s="214"/>
      <c r="Z418" s="214"/>
      <c r="AA418" s="215"/>
      <c r="AB418" s="215"/>
      <c r="AC418" s="215"/>
      <c r="AD418" s="216"/>
    </row>
    <row r="419" spans="20:30" x14ac:dyDescent="0.2">
      <c r="T419" s="212"/>
      <c r="U419" s="213"/>
      <c r="V419" s="213"/>
      <c r="W419" s="214"/>
      <c r="X419" s="214"/>
      <c r="Y419" s="214"/>
      <c r="Z419" s="214"/>
      <c r="AA419" s="215"/>
      <c r="AB419" s="215"/>
      <c r="AC419" s="215"/>
      <c r="AD419" s="216"/>
    </row>
    <row r="420" spans="20:30" x14ac:dyDescent="0.2">
      <c r="T420" s="212"/>
      <c r="U420" s="213"/>
      <c r="V420" s="213"/>
      <c r="W420" s="214"/>
      <c r="X420" s="214"/>
      <c r="Y420" s="214"/>
      <c r="Z420" s="214"/>
      <c r="AA420" s="215"/>
      <c r="AB420" s="215"/>
      <c r="AC420" s="215"/>
      <c r="AD420" s="216"/>
    </row>
    <row r="421" spans="20:30" x14ac:dyDescent="0.2">
      <c r="T421" s="212"/>
      <c r="U421" s="213"/>
      <c r="V421" s="213"/>
      <c r="W421" s="214"/>
      <c r="X421" s="214"/>
      <c r="Y421" s="214"/>
      <c r="Z421" s="214"/>
      <c r="AA421" s="215"/>
      <c r="AB421" s="215"/>
      <c r="AC421" s="215"/>
      <c r="AD421" s="216"/>
    </row>
    <row r="422" spans="20:30" x14ac:dyDescent="0.2">
      <c r="T422" s="212"/>
      <c r="U422" s="213"/>
      <c r="V422" s="213"/>
      <c r="W422" s="214"/>
      <c r="X422" s="214"/>
      <c r="Y422" s="214"/>
      <c r="Z422" s="214"/>
      <c r="AA422" s="215"/>
      <c r="AB422" s="215"/>
      <c r="AC422" s="215"/>
      <c r="AD422" s="216"/>
    </row>
    <row r="423" spans="20:30" x14ac:dyDescent="0.2">
      <c r="T423" s="212"/>
      <c r="U423" s="213"/>
      <c r="V423" s="213"/>
      <c r="W423" s="214"/>
      <c r="X423" s="214"/>
      <c r="Y423" s="214"/>
      <c r="Z423" s="214"/>
      <c r="AA423" s="215"/>
      <c r="AB423" s="215"/>
      <c r="AC423" s="215"/>
      <c r="AD423" s="216"/>
    </row>
    <row r="424" spans="20:30" x14ac:dyDescent="0.2">
      <c r="T424" s="212"/>
      <c r="U424" s="213"/>
      <c r="V424" s="213"/>
      <c r="W424" s="214"/>
      <c r="X424" s="214"/>
      <c r="Y424" s="214"/>
      <c r="Z424" s="214"/>
      <c r="AA424" s="215"/>
      <c r="AB424" s="215"/>
      <c r="AC424" s="215"/>
      <c r="AD424" s="216"/>
    </row>
    <row r="425" spans="20:30" x14ac:dyDescent="0.2">
      <c r="T425" s="212"/>
      <c r="U425" s="213"/>
      <c r="V425" s="213"/>
      <c r="W425" s="214"/>
      <c r="X425" s="214"/>
      <c r="Y425" s="214"/>
      <c r="Z425" s="214"/>
      <c r="AA425" s="215"/>
      <c r="AB425" s="215"/>
      <c r="AC425" s="215"/>
      <c r="AD425" s="216"/>
    </row>
    <row r="426" spans="20:30" x14ac:dyDescent="0.2">
      <c r="T426" s="212"/>
      <c r="U426" s="213"/>
      <c r="V426" s="213"/>
      <c r="W426" s="214"/>
      <c r="X426" s="214"/>
      <c r="Y426" s="214"/>
      <c r="Z426" s="214"/>
      <c r="AA426" s="215"/>
      <c r="AB426" s="215"/>
      <c r="AC426" s="215"/>
      <c r="AD426" s="216"/>
    </row>
    <row r="427" spans="20:30" x14ac:dyDescent="0.2">
      <c r="T427" s="212"/>
      <c r="U427" s="213"/>
      <c r="V427" s="213"/>
      <c r="W427" s="214"/>
      <c r="X427" s="214"/>
      <c r="Y427" s="214"/>
      <c r="Z427" s="214"/>
      <c r="AA427" s="215"/>
      <c r="AB427" s="215"/>
      <c r="AC427" s="215"/>
      <c r="AD427" s="216"/>
    </row>
    <row r="428" spans="20:30" x14ac:dyDescent="0.2">
      <c r="T428" s="212"/>
      <c r="U428" s="213"/>
      <c r="V428" s="213"/>
      <c r="W428" s="214"/>
      <c r="X428" s="214"/>
      <c r="Y428" s="214"/>
      <c r="Z428" s="214"/>
      <c r="AA428" s="215"/>
      <c r="AB428" s="215"/>
      <c r="AC428" s="215"/>
      <c r="AD428" s="216"/>
    </row>
    <row r="429" spans="20:30" x14ac:dyDescent="0.2">
      <c r="T429" s="212"/>
      <c r="U429" s="213"/>
      <c r="V429" s="213"/>
      <c r="W429" s="214"/>
      <c r="X429" s="214"/>
      <c r="Y429" s="214"/>
      <c r="Z429" s="214"/>
      <c r="AA429" s="215"/>
      <c r="AB429" s="215"/>
      <c r="AC429" s="215"/>
      <c r="AD429" s="216"/>
    </row>
    <row r="430" spans="20:30" x14ac:dyDescent="0.2">
      <c r="T430" s="212"/>
      <c r="U430" s="213"/>
      <c r="V430" s="213"/>
      <c r="W430" s="214"/>
      <c r="X430" s="214"/>
      <c r="Y430" s="214"/>
      <c r="Z430" s="214"/>
      <c r="AA430" s="215"/>
      <c r="AB430" s="215"/>
      <c r="AC430" s="215"/>
      <c r="AD430" s="216"/>
    </row>
    <row r="431" spans="20:30" x14ac:dyDescent="0.2">
      <c r="T431" s="212"/>
      <c r="U431" s="213"/>
      <c r="V431" s="213"/>
      <c r="W431" s="214"/>
      <c r="X431" s="214"/>
      <c r="Y431" s="214"/>
      <c r="Z431" s="214"/>
      <c r="AA431" s="215"/>
      <c r="AB431" s="215"/>
      <c r="AC431" s="215"/>
      <c r="AD431" s="216"/>
    </row>
    <row r="432" spans="20:30" x14ac:dyDescent="0.2">
      <c r="T432" s="212"/>
      <c r="U432" s="213"/>
      <c r="V432" s="213"/>
      <c r="W432" s="214"/>
      <c r="X432" s="214"/>
      <c r="Y432" s="214"/>
      <c r="Z432" s="214"/>
      <c r="AA432" s="215"/>
      <c r="AB432" s="215"/>
      <c r="AC432" s="215"/>
      <c r="AD432" s="216"/>
    </row>
    <row r="433" spans="20:30" x14ac:dyDescent="0.2">
      <c r="T433" s="212"/>
      <c r="U433" s="213"/>
      <c r="V433" s="213"/>
      <c r="W433" s="214"/>
      <c r="X433" s="214"/>
      <c r="Y433" s="214"/>
      <c r="Z433" s="214"/>
      <c r="AA433" s="215"/>
      <c r="AB433" s="215"/>
      <c r="AC433" s="215"/>
      <c r="AD433" s="216"/>
    </row>
    <row r="434" spans="20:30" x14ac:dyDescent="0.2">
      <c r="T434" s="212"/>
      <c r="U434" s="213"/>
      <c r="V434" s="213"/>
      <c r="W434" s="214"/>
      <c r="X434" s="214"/>
      <c r="Y434" s="214"/>
      <c r="Z434" s="214"/>
      <c r="AA434" s="215"/>
      <c r="AB434" s="215"/>
      <c r="AC434" s="215"/>
      <c r="AD434" s="216"/>
    </row>
    <row r="435" spans="20:30" x14ac:dyDescent="0.2">
      <c r="T435" s="212"/>
      <c r="U435" s="213"/>
      <c r="V435" s="213"/>
      <c r="W435" s="214"/>
      <c r="X435" s="214"/>
      <c r="Y435" s="214"/>
      <c r="Z435" s="214"/>
      <c r="AA435" s="215"/>
      <c r="AB435" s="215"/>
      <c r="AC435" s="215"/>
      <c r="AD435" s="216"/>
    </row>
    <row r="436" spans="20:30" x14ac:dyDescent="0.2">
      <c r="T436" s="212"/>
      <c r="U436" s="213"/>
      <c r="V436" s="213"/>
      <c r="W436" s="214"/>
      <c r="X436" s="214"/>
      <c r="Y436" s="214"/>
      <c r="Z436" s="214"/>
      <c r="AA436" s="215"/>
      <c r="AB436" s="215"/>
      <c r="AC436" s="215"/>
      <c r="AD436" s="216"/>
    </row>
    <row r="437" spans="20:30" x14ac:dyDescent="0.2">
      <c r="T437" s="212"/>
      <c r="U437" s="213"/>
      <c r="V437" s="213"/>
      <c r="W437" s="214"/>
      <c r="X437" s="214"/>
      <c r="Y437" s="214"/>
      <c r="Z437" s="214"/>
      <c r="AA437" s="215"/>
      <c r="AB437" s="215"/>
      <c r="AC437" s="215"/>
      <c r="AD437" s="216"/>
    </row>
    <row r="438" spans="20:30" x14ac:dyDescent="0.2">
      <c r="T438" s="212"/>
      <c r="U438" s="213"/>
      <c r="V438" s="213"/>
      <c r="W438" s="214"/>
      <c r="X438" s="214"/>
      <c r="Y438" s="214"/>
      <c r="Z438" s="214"/>
      <c r="AA438" s="215"/>
      <c r="AB438" s="215"/>
      <c r="AC438" s="215"/>
      <c r="AD438" s="216"/>
    </row>
    <row r="439" spans="20:30" x14ac:dyDescent="0.2">
      <c r="T439" s="212"/>
      <c r="U439" s="213"/>
      <c r="V439" s="213"/>
      <c r="W439" s="214"/>
      <c r="X439" s="214"/>
      <c r="Y439" s="214"/>
      <c r="Z439" s="214"/>
      <c r="AA439" s="215"/>
      <c r="AB439" s="215"/>
      <c r="AC439" s="215"/>
      <c r="AD439" s="216"/>
    </row>
    <row r="440" spans="20:30" x14ac:dyDescent="0.2">
      <c r="T440" s="212"/>
      <c r="U440" s="213"/>
      <c r="V440" s="213"/>
      <c r="W440" s="214"/>
      <c r="X440" s="214"/>
      <c r="Y440" s="214"/>
      <c r="Z440" s="214"/>
      <c r="AA440" s="215"/>
      <c r="AB440" s="215"/>
      <c r="AC440" s="215"/>
      <c r="AD440" s="216"/>
    </row>
    <row r="441" spans="20:30" x14ac:dyDescent="0.2">
      <c r="T441" s="212"/>
      <c r="U441" s="213"/>
      <c r="V441" s="213"/>
      <c r="W441" s="214"/>
      <c r="X441" s="214"/>
      <c r="Y441" s="214"/>
      <c r="Z441" s="214"/>
      <c r="AA441" s="215"/>
      <c r="AB441" s="215"/>
      <c r="AC441" s="215"/>
      <c r="AD441" s="216"/>
    </row>
    <row r="442" spans="20:30" x14ac:dyDescent="0.2">
      <c r="T442" s="212"/>
      <c r="U442" s="213"/>
      <c r="V442" s="213"/>
      <c r="W442" s="214"/>
      <c r="X442" s="214"/>
      <c r="Y442" s="214"/>
      <c r="Z442" s="214"/>
      <c r="AA442" s="215"/>
      <c r="AB442" s="215"/>
      <c r="AC442" s="215"/>
      <c r="AD442" s="216"/>
    </row>
    <row r="443" spans="20:30" x14ac:dyDescent="0.2">
      <c r="T443" s="212"/>
      <c r="U443" s="213"/>
      <c r="V443" s="213"/>
      <c r="W443" s="214"/>
      <c r="X443" s="214"/>
      <c r="Y443" s="214"/>
      <c r="Z443" s="214"/>
      <c r="AA443" s="215"/>
      <c r="AB443" s="215"/>
      <c r="AC443" s="215"/>
      <c r="AD443" s="216"/>
    </row>
    <row r="444" spans="20:30" x14ac:dyDescent="0.2">
      <c r="T444" s="212"/>
      <c r="U444" s="213"/>
      <c r="V444" s="213"/>
      <c r="W444" s="214"/>
      <c r="X444" s="214"/>
      <c r="Y444" s="214"/>
      <c r="Z444" s="214"/>
      <c r="AA444" s="215"/>
      <c r="AB444" s="215"/>
      <c r="AC444" s="215"/>
      <c r="AD444" s="216"/>
    </row>
    <row r="445" spans="20:30" x14ac:dyDescent="0.2">
      <c r="T445" s="212"/>
      <c r="U445" s="213"/>
      <c r="V445" s="213"/>
      <c r="W445" s="214"/>
      <c r="X445" s="214"/>
      <c r="Y445" s="214"/>
      <c r="Z445" s="214"/>
      <c r="AA445" s="215"/>
      <c r="AB445" s="215"/>
      <c r="AC445" s="215"/>
      <c r="AD445" s="216"/>
    </row>
    <row r="446" spans="20:30" x14ac:dyDescent="0.2">
      <c r="T446" s="212"/>
      <c r="U446" s="213"/>
      <c r="V446" s="213"/>
      <c r="W446" s="214"/>
      <c r="X446" s="214"/>
      <c r="Y446" s="214"/>
      <c r="Z446" s="214"/>
      <c r="AA446" s="215"/>
      <c r="AB446" s="215"/>
      <c r="AC446" s="215"/>
      <c r="AD446" s="216"/>
    </row>
    <row r="447" spans="20:30" x14ac:dyDescent="0.2">
      <c r="T447" s="212"/>
      <c r="U447" s="213"/>
      <c r="V447" s="213"/>
      <c r="W447" s="214"/>
      <c r="X447" s="214"/>
      <c r="Y447" s="214"/>
      <c r="Z447" s="214"/>
      <c r="AA447" s="215"/>
      <c r="AB447" s="215"/>
      <c r="AC447" s="215"/>
      <c r="AD447" s="216"/>
    </row>
    <row r="448" spans="20:30" x14ac:dyDescent="0.2">
      <c r="T448" s="212"/>
      <c r="U448" s="213"/>
      <c r="V448" s="213"/>
      <c r="W448" s="214"/>
      <c r="X448" s="214"/>
      <c r="Y448" s="214"/>
      <c r="Z448" s="214"/>
      <c r="AA448" s="215"/>
      <c r="AB448" s="215"/>
      <c r="AC448" s="215"/>
      <c r="AD448" s="216"/>
    </row>
    <row r="449" spans="20:30" x14ac:dyDescent="0.2">
      <c r="T449" s="212"/>
      <c r="U449" s="213"/>
      <c r="V449" s="213"/>
      <c r="W449" s="214"/>
      <c r="X449" s="214"/>
      <c r="Y449" s="214"/>
      <c r="Z449" s="214"/>
      <c r="AA449" s="215"/>
      <c r="AB449" s="215"/>
      <c r="AC449" s="215"/>
      <c r="AD449" s="216"/>
    </row>
    <row r="450" spans="20:30" x14ac:dyDescent="0.2">
      <c r="T450" s="212"/>
      <c r="U450" s="213"/>
      <c r="V450" s="213"/>
      <c r="W450" s="214"/>
      <c r="X450" s="214"/>
      <c r="Y450" s="214"/>
      <c r="Z450" s="214"/>
      <c r="AA450" s="215"/>
      <c r="AB450" s="215"/>
      <c r="AC450" s="215"/>
      <c r="AD450" s="216"/>
    </row>
    <row r="451" spans="20:30" x14ac:dyDescent="0.2">
      <c r="T451" s="212"/>
      <c r="U451" s="213"/>
      <c r="V451" s="213"/>
      <c r="W451" s="214"/>
      <c r="X451" s="214"/>
      <c r="Y451" s="214"/>
      <c r="Z451" s="214"/>
      <c r="AA451" s="215"/>
      <c r="AB451" s="215"/>
      <c r="AC451" s="215"/>
      <c r="AD451" s="216"/>
    </row>
    <row r="452" spans="20:30" x14ac:dyDescent="0.2">
      <c r="T452" s="212"/>
      <c r="U452" s="213"/>
      <c r="V452" s="213"/>
      <c r="W452" s="214"/>
      <c r="X452" s="214"/>
      <c r="Y452" s="214"/>
      <c r="Z452" s="214"/>
      <c r="AA452" s="215"/>
      <c r="AB452" s="215"/>
      <c r="AC452" s="215"/>
      <c r="AD452" s="216"/>
    </row>
    <row r="453" spans="20:30" x14ac:dyDescent="0.2">
      <c r="T453" s="212"/>
      <c r="U453" s="213"/>
      <c r="V453" s="213"/>
      <c r="W453" s="214"/>
      <c r="X453" s="214"/>
      <c r="Y453" s="214"/>
      <c r="Z453" s="214"/>
      <c r="AA453" s="215"/>
      <c r="AB453" s="215"/>
      <c r="AC453" s="215"/>
      <c r="AD453" s="216"/>
    </row>
    <row r="454" spans="20:30" x14ac:dyDescent="0.2">
      <c r="T454" s="212"/>
      <c r="U454" s="213"/>
      <c r="V454" s="213"/>
      <c r="W454" s="214"/>
      <c r="X454" s="214"/>
      <c r="Y454" s="214"/>
      <c r="Z454" s="214"/>
      <c r="AA454" s="215"/>
      <c r="AB454" s="215"/>
      <c r="AC454" s="215"/>
      <c r="AD454" s="216"/>
    </row>
    <row r="455" spans="20:30" x14ac:dyDescent="0.2">
      <c r="T455" s="212"/>
      <c r="U455" s="213"/>
      <c r="V455" s="213"/>
      <c r="W455" s="214"/>
      <c r="X455" s="214"/>
      <c r="Y455" s="214"/>
      <c r="Z455" s="214"/>
      <c r="AA455" s="215"/>
      <c r="AB455" s="215"/>
      <c r="AC455" s="215"/>
      <c r="AD455" s="216"/>
    </row>
    <row r="456" spans="20:30" x14ac:dyDescent="0.2">
      <c r="T456" s="212"/>
      <c r="U456" s="213"/>
      <c r="V456" s="213"/>
      <c r="W456" s="214"/>
      <c r="X456" s="214"/>
      <c r="Y456" s="214"/>
      <c r="Z456" s="214"/>
      <c r="AA456" s="215"/>
      <c r="AB456" s="215"/>
      <c r="AC456" s="215"/>
      <c r="AD456" s="216"/>
    </row>
    <row r="457" spans="20:30" x14ac:dyDescent="0.2">
      <c r="T457" s="212"/>
      <c r="U457" s="213"/>
      <c r="V457" s="213"/>
      <c r="W457" s="214"/>
      <c r="X457" s="214"/>
      <c r="Y457" s="214"/>
      <c r="Z457" s="214"/>
      <c r="AA457" s="215"/>
      <c r="AB457" s="215"/>
      <c r="AC457" s="215"/>
      <c r="AD457" s="216"/>
    </row>
    <row r="458" spans="20:30" x14ac:dyDescent="0.2">
      <c r="T458" s="212"/>
      <c r="U458" s="213"/>
      <c r="V458" s="213"/>
      <c r="W458" s="214"/>
      <c r="X458" s="214"/>
      <c r="Y458" s="214"/>
      <c r="Z458" s="214"/>
      <c r="AA458" s="215"/>
      <c r="AB458" s="215"/>
      <c r="AC458" s="215"/>
      <c r="AD458" s="216"/>
    </row>
    <row r="459" spans="20:30" x14ac:dyDescent="0.2">
      <c r="T459" s="212"/>
      <c r="U459" s="213"/>
      <c r="V459" s="213"/>
      <c r="W459" s="214"/>
      <c r="X459" s="214"/>
      <c r="Y459" s="214"/>
      <c r="Z459" s="214"/>
      <c r="AA459" s="215"/>
      <c r="AB459" s="215"/>
      <c r="AC459" s="215"/>
      <c r="AD459" s="216"/>
    </row>
    <row r="460" spans="20:30" x14ac:dyDescent="0.2">
      <c r="T460" s="212"/>
      <c r="U460" s="213"/>
      <c r="V460" s="213"/>
      <c r="W460" s="214"/>
      <c r="X460" s="214"/>
      <c r="Y460" s="214"/>
      <c r="Z460" s="214"/>
      <c r="AA460" s="215"/>
      <c r="AB460" s="215"/>
      <c r="AC460" s="215"/>
      <c r="AD460" s="216"/>
    </row>
    <row r="461" spans="20:30" x14ac:dyDescent="0.2">
      <c r="T461" s="212"/>
      <c r="U461" s="213"/>
      <c r="V461" s="213"/>
      <c r="W461" s="214"/>
      <c r="X461" s="214"/>
      <c r="Y461" s="214"/>
      <c r="Z461" s="214"/>
      <c r="AA461" s="215"/>
      <c r="AB461" s="215"/>
      <c r="AC461" s="215"/>
      <c r="AD461" s="216"/>
    </row>
    <row r="462" spans="20:30" x14ac:dyDescent="0.2">
      <c r="T462" s="212"/>
      <c r="U462" s="213"/>
      <c r="V462" s="213"/>
      <c r="W462" s="214"/>
      <c r="X462" s="214"/>
      <c r="Y462" s="214"/>
      <c r="Z462" s="214"/>
      <c r="AA462" s="215"/>
      <c r="AB462" s="215"/>
      <c r="AC462" s="215"/>
      <c r="AD462" s="216"/>
    </row>
    <row r="463" spans="20:30" x14ac:dyDescent="0.2">
      <c r="T463" s="212"/>
      <c r="U463" s="213"/>
      <c r="V463" s="213"/>
      <c r="W463" s="214"/>
      <c r="X463" s="214"/>
      <c r="Y463" s="214"/>
      <c r="Z463" s="214"/>
      <c r="AA463" s="215"/>
      <c r="AB463" s="215"/>
      <c r="AC463" s="215"/>
      <c r="AD463" s="216"/>
    </row>
    <row r="464" spans="20:30" x14ac:dyDescent="0.2">
      <c r="T464" s="212"/>
      <c r="U464" s="213"/>
      <c r="V464" s="213"/>
      <c r="W464" s="214"/>
      <c r="X464" s="214"/>
      <c r="Y464" s="214"/>
      <c r="Z464" s="214"/>
      <c r="AA464" s="215"/>
      <c r="AB464" s="215"/>
      <c r="AC464" s="215"/>
      <c r="AD464" s="216"/>
    </row>
    <row r="465" spans="20:30" x14ac:dyDescent="0.2">
      <c r="T465" s="212"/>
      <c r="U465" s="213"/>
      <c r="V465" s="213"/>
      <c r="W465" s="214"/>
      <c r="X465" s="214"/>
      <c r="Y465" s="214"/>
      <c r="Z465" s="214"/>
      <c r="AA465" s="215"/>
      <c r="AB465" s="215"/>
      <c r="AC465" s="215"/>
      <c r="AD465" s="216"/>
    </row>
    <row r="466" spans="20:30" x14ac:dyDescent="0.2">
      <c r="T466" s="212"/>
      <c r="U466" s="213"/>
      <c r="V466" s="213"/>
      <c r="W466" s="214"/>
      <c r="X466" s="214"/>
      <c r="Y466" s="214"/>
      <c r="Z466" s="214"/>
      <c r="AA466" s="215"/>
      <c r="AB466" s="215"/>
      <c r="AC466" s="215"/>
      <c r="AD466" s="216"/>
    </row>
    <row r="467" spans="20:30" x14ac:dyDescent="0.2">
      <c r="T467" s="212"/>
      <c r="U467" s="213"/>
      <c r="V467" s="213"/>
      <c r="W467" s="214"/>
      <c r="X467" s="214"/>
      <c r="Y467" s="214"/>
      <c r="Z467" s="214"/>
      <c r="AA467" s="215"/>
      <c r="AB467" s="215"/>
      <c r="AC467" s="215"/>
      <c r="AD467" s="216"/>
    </row>
    <row r="468" spans="20:30" x14ac:dyDescent="0.2">
      <c r="T468" s="212"/>
      <c r="U468" s="213"/>
      <c r="V468" s="213"/>
      <c r="W468" s="214"/>
      <c r="X468" s="214"/>
      <c r="Y468" s="214"/>
      <c r="Z468" s="214"/>
      <c r="AA468" s="215"/>
      <c r="AB468" s="215"/>
      <c r="AC468" s="215"/>
      <c r="AD468" s="216"/>
    </row>
    <row r="469" spans="20:30" x14ac:dyDescent="0.2">
      <c r="T469" s="212"/>
      <c r="U469" s="213"/>
      <c r="V469" s="213"/>
      <c r="W469" s="214"/>
      <c r="X469" s="214"/>
      <c r="Y469" s="214"/>
      <c r="Z469" s="214"/>
      <c r="AA469" s="215"/>
      <c r="AB469" s="215"/>
      <c r="AC469" s="215"/>
      <c r="AD469" s="216"/>
    </row>
    <row r="470" spans="20:30" x14ac:dyDescent="0.2">
      <c r="T470" s="212"/>
      <c r="U470" s="213"/>
      <c r="V470" s="213"/>
      <c r="W470" s="214"/>
      <c r="X470" s="214"/>
      <c r="Y470" s="214"/>
      <c r="Z470" s="214"/>
      <c r="AA470" s="215"/>
      <c r="AB470" s="215"/>
      <c r="AC470" s="215"/>
      <c r="AD470" s="216"/>
    </row>
    <row r="471" spans="20:30" x14ac:dyDescent="0.2">
      <c r="T471" s="212"/>
      <c r="U471" s="213"/>
      <c r="V471" s="213"/>
      <c r="W471" s="214"/>
      <c r="X471" s="214"/>
      <c r="Y471" s="214"/>
      <c r="Z471" s="214"/>
      <c r="AA471" s="215"/>
      <c r="AB471" s="215"/>
      <c r="AC471" s="215"/>
      <c r="AD471" s="216"/>
    </row>
    <row r="472" spans="20:30" x14ac:dyDescent="0.2">
      <c r="T472" s="212"/>
      <c r="U472" s="213"/>
      <c r="V472" s="213"/>
      <c r="W472" s="214"/>
      <c r="X472" s="214"/>
      <c r="Y472" s="214"/>
      <c r="Z472" s="214"/>
      <c r="AA472" s="215"/>
      <c r="AB472" s="215"/>
      <c r="AC472" s="215"/>
      <c r="AD472" s="216"/>
    </row>
    <row r="473" spans="20:30" x14ac:dyDescent="0.2">
      <c r="T473" s="212"/>
      <c r="U473" s="213"/>
      <c r="V473" s="213"/>
      <c r="W473" s="214"/>
      <c r="X473" s="214"/>
      <c r="Y473" s="214"/>
      <c r="Z473" s="214"/>
      <c r="AA473" s="215"/>
      <c r="AB473" s="215"/>
      <c r="AC473" s="215"/>
      <c r="AD473" s="216"/>
    </row>
    <row r="474" spans="20:30" x14ac:dyDescent="0.2">
      <c r="T474" s="212"/>
      <c r="U474" s="213"/>
      <c r="V474" s="213"/>
      <c r="W474" s="214"/>
      <c r="X474" s="214"/>
      <c r="Y474" s="214"/>
      <c r="Z474" s="214"/>
      <c r="AA474" s="215"/>
      <c r="AB474" s="215"/>
      <c r="AC474" s="215"/>
      <c r="AD474" s="216"/>
    </row>
    <row r="475" spans="20:30" x14ac:dyDescent="0.2">
      <c r="T475" s="212"/>
      <c r="U475" s="213"/>
      <c r="V475" s="213"/>
      <c r="W475" s="214"/>
      <c r="X475" s="214"/>
      <c r="Y475" s="214"/>
      <c r="Z475" s="214"/>
      <c r="AA475" s="215"/>
      <c r="AB475" s="215"/>
      <c r="AC475" s="215"/>
      <c r="AD475" s="216"/>
    </row>
    <row r="476" spans="20:30" x14ac:dyDescent="0.2">
      <c r="T476" s="212"/>
      <c r="U476" s="213"/>
      <c r="V476" s="213"/>
      <c r="W476" s="214"/>
      <c r="X476" s="214"/>
      <c r="Y476" s="214"/>
      <c r="Z476" s="214"/>
      <c r="AA476" s="215"/>
      <c r="AB476" s="215"/>
      <c r="AC476" s="215"/>
      <c r="AD476" s="216"/>
    </row>
    <row r="477" spans="20:30" x14ac:dyDescent="0.2">
      <c r="T477" s="212"/>
      <c r="U477" s="213"/>
      <c r="V477" s="213"/>
      <c r="W477" s="214"/>
      <c r="X477" s="214"/>
      <c r="Y477" s="214"/>
      <c r="Z477" s="214"/>
      <c r="AA477" s="215"/>
      <c r="AB477" s="215"/>
      <c r="AC477" s="215"/>
      <c r="AD477" s="216"/>
    </row>
    <row r="478" spans="20:30" x14ac:dyDescent="0.2">
      <c r="T478" s="212"/>
      <c r="U478" s="213"/>
      <c r="V478" s="213"/>
      <c r="W478" s="214"/>
      <c r="X478" s="214"/>
      <c r="Y478" s="214"/>
      <c r="Z478" s="214"/>
      <c r="AA478" s="215"/>
      <c r="AB478" s="215"/>
      <c r="AC478" s="215"/>
      <c r="AD478" s="216"/>
    </row>
    <row r="479" spans="20:30" x14ac:dyDescent="0.2">
      <c r="T479" s="212"/>
      <c r="U479" s="213"/>
      <c r="V479" s="213"/>
      <c r="W479" s="214"/>
      <c r="X479" s="214"/>
      <c r="Y479" s="214"/>
      <c r="Z479" s="214"/>
      <c r="AA479" s="215"/>
      <c r="AB479" s="215"/>
      <c r="AC479" s="215"/>
      <c r="AD479" s="216"/>
    </row>
    <row r="480" spans="20:30" x14ac:dyDescent="0.2">
      <c r="T480" s="212"/>
      <c r="U480" s="213"/>
      <c r="V480" s="213"/>
      <c r="W480" s="214"/>
      <c r="X480" s="214"/>
      <c r="Y480" s="214"/>
      <c r="Z480" s="214"/>
      <c r="AA480" s="215"/>
      <c r="AB480" s="215"/>
      <c r="AC480" s="215"/>
      <c r="AD480" s="216"/>
    </row>
    <row r="481" spans="20:30" x14ac:dyDescent="0.2">
      <c r="T481" s="212"/>
      <c r="U481" s="213"/>
      <c r="V481" s="213"/>
      <c r="W481" s="214"/>
      <c r="X481" s="214"/>
      <c r="Y481" s="214"/>
      <c r="Z481" s="214"/>
      <c r="AA481" s="215"/>
      <c r="AB481" s="215"/>
      <c r="AC481" s="215"/>
      <c r="AD481" s="216"/>
    </row>
    <row r="482" spans="20:30" x14ac:dyDescent="0.2">
      <c r="T482" s="212"/>
      <c r="U482" s="213"/>
      <c r="V482" s="213"/>
      <c r="W482" s="214"/>
      <c r="X482" s="214"/>
      <c r="Y482" s="214"/>
      <c r="Z482" s="214"/>
      <c r="AA482" s="215"/>
      <c r="AB482" s="215"/>
      <c r="AC482" s="215"/>
      <c r="AD482" s="216"/>
    </row>
    <row r="483" spans="20:30" x14ac:dyDescent="0.2">
      <c r="T483" s="212"/>
      <c r="U483" s="213"/>
      <c r="V483" s="213"/>
      <c r="W483" s="214"/>
      <c r="X483" s="214"/>
      <c r="Y483" s="214"/>
      <c r="Z483" s="214"/>
      <c r="AA483" s="215"/>
      <c r="AB483" s="215"/>
      <c r="AC483" s="215"/>
      <c r="AD483" s="216"/>
    </row>
    <row r="484" spans="20:30" x14ac:dyDescent="0.2">
      <c r="T484" s="212"/>
      <c r="U484" s="213"/>
      <c r="V484" s="213"/>
      <c r="W484" s="214"/>
      <c r="X484" s="214"/>
      <c r="Y484" s="214"/>
      <c r="Z484" s="214"/>
      <c r="AA484" s="215"/>
      <c r="AB484" s="215"/>
      <c r="AC484" s="215"/>
      <c r="AD484" s="216"/>
    </row>
    <row r="485" spans="20:30" x14ac:dyDescent="0.2">
      <c r="T485" s="212"/>
      <c r="U485" s="213"/>
      <c r="V485" s="213"/>
      <c r="W485" s="214"/>
      <c r="X485" s="214"/>
      <c r="Y485" s="214"/>
      <c r="Z485" s="214"/>
      <c r="AA485" s="215"/>
      <c r="AB485" s="215"/>
      <c r="AC485" s="215"/>
      <c r="AD485" s="216"/>
    </row>
    <row r="486" spans="20:30" x14ac:dyDescent="0.2">
      <c r="T486" s="212"/>
      <c r="U486" s="213"/>
      <c r="V486" s="213"/>
      <c r="W486" s="214"/>
      <c r="X486" s="214"/>
      <c r="Y486" s="214"/>
      <c r="Z486" s="214"/>
      <c r="AA486" s="215"/>
      <c r="AB486" s="215"/>
      <c r="AC486" s="215"/>
      <c r="AD486" s="216"/>
    </row>
    <row r="487" spans="20:30" x14ac:dyDescent="0.2">
      <c r="T487" s="212"/>
      <c r="U487" s="213"/>
      <c r="V487" s="213"/>
      <c r="W487" s="214"/>
      <c r="X487" s="214"/>
      <c r="Y487" s="214"/>
      <c r="Z487" s="214"/>
      <c r="AA487" s="215"/>
      <c r="AB487" s="215"/>
      <c r="AC487" s="215"/>
      <c r="AD487" s="216"/>
    </row>
    <row r="488" spans="20:30" x14ac:dyDescent="0.2">
      <c r="T488" s="212"/>
      <c r="U488" s="213"/>
      <c r="V488" s="213"/>
      <c r="W488" s="214"/>
      <c r="X488" s="214"/>
      <c r="Y488" s="214"/>
      <c r="Z488" s="214"/>
      <c r="AA488" s="215"/>
      <c r="AB488" s="215"/>
      <c r="AC488" s="215"/>
      <c r="AD488" s="216"/>
    </row>
    <row r="489" spans="20:30" x14ac:dyDescent="0.2">
      <c r="T489" s="212"/>
      <c r="U489" s="213"/>
      <c r="V489" s="213"/>
      <c r="W489" s="214"/>
      <c r="X489" s="214"/>
      <c r="Y489" s="214"/>
      <c r="Z489" s="214"/>
      <c r="AA489" s="215"/>
      <c r="AB489" s="215"/>
      <c r="AC489" s="215"/>
      <c r="AD489" s="216"/>
    </row>
    <row r="490" spans="20:30" x14ac:dyDescent="0.2">
      <c r="T490" s="212"/>
      <c r="U490" s="213"/>
      <c r="V490" s="213"/>
      <c r="W490" s="214"/>
      <c r="X490" s="214"/>
      <c r="Y490" s="214"/>
      <c r="Z490" s="214"/>
      <c r="AA490" s="215"/>
      <c r="AB490" s="215"/>
      <c r="AC490" s="215"/>
      <c r="AD490" s="216"/>
    </row>
    <row r="491" spans="20:30" x14ac:dyDescent="0.2">
      <c r="T491" s="212"/>
      <c r="U491" s="213"/>
      <c r="V491" s="213"/>
      <c r="W491" s="214"/>
      <c r="X491" s="214"/>
      <c r="Y491" s="214"/>
      <c r="Z491" s="214"/>
      <c r="AA491" s="215"/>
      <c r="AB491" s="215"/>
      <c r="AC491" s="215"/>
      <c r="AD491" s="216"/>
    </row>
    <row r="492" spans="20:30" x14ac:dyDescent="0.2">
      <c r="T492" s="212"/>
      <c r="U492" s="213"/>
      <c r="V492" s="213"/>
      <c r="W492" s="214"/>
      <c r="X492" s="214"/>
      <c r="Y492" s="214"/>
      <c r="Z492" s="214"/>
      <c r="AA492" s="215"/>
      <c r="AB492" s="215"/>
      <c r="AC492" s="215"/>
      <c r="AD492" s="216"/>
    </row>
    <row r="493" spans="20:30" x14ac:dyDescent="0.2">
      <c r="T493" s="212"/>
      <c r="U493" s="213"/>
      <c r="V493" s="213"/>
      <c r="W493" s="214"/>
      <c r="X493" s="214"/>
      <c r="Y493" s="214"/>
      <c r="Z493" s="214"/>
      <c r="AA493" s="215"/>
      <c r="AB493" s="215"/>
      <c r="AC493" s="215"/>
      <c r="AD493" s="216"/>
    </row>
    <row r="494" spans="20:30" x14ac:dyDescent="0.2">
      <c r="T494" s="212"/>
      <c r="U494" s="213"/>
      <c r="V494" s="213"/>
      <c r="W494" s="214"/>
      <c r="X494" s="214"/>
      <c r="Y494" s="214"/>
      <c r="Z494" s="214"/>
      <c r="AA494" s="215"/>
      <c r="AB494" s="215"/>
      <c r="AC494" s="215"/>
      <c r="AD494" s="216"/>
    </row>
    <row r="495" spans="20:30" x14ac:dyDescent="0.2">
      <c r="T495" s="212"/>
      <c r="U495" s="213"/>
      <c r="V495" s="213"/>
      <c r="W495" s="214"/>
      <c r="X495" s="214"/>
      <c r="Y495" s="214"/>
      <c r="Z495" s="214"/>
      <c r="AA495" s="215"/>
      <c r="AB495" s="215"/>
      <c r="AC495" s="215"/>
      <c r="AD495" s="216"/>
    </row>
    <row r="496" spans="20:30" x14ac:dyDescent="0.2">
      <c r="T496" s="212"/>
      <c r="U496" s="213"/>
      <c r="V496" s="213"/>
      <c r="W496" s="214"/>
      <c r="X496" s="214"/>
      <c r="Y496" s="214"/>
      <c r="Z496" s="214"/>
      <c r="AA496" s="215"/>
      <c r="AB496" s="215"/>
      <c r="AC496" s="215"/>
      <c r="AD496" s="216"/>
    </row>
    <row r="497" spans="20:30" x14ac:dyDescent="0.2">
      <c r="T497" s="212"/>
      <c r="U497" s="213"/>
      <c r="V497" s="213"/>
      <c r="W497" s="214"/>
      <c r="X497" s="214"/>
      <c r="Y497" s="214"/>
      <c r="Z497" s="214"/>
      <c r="AA497" s="215"/>
      <c r="AB497" s="215"/>
      <c r="AC497" s="215"/>
      <c r="AD497" s="216"/>
    </row>
    <row r="498" spans="20:30" x14ac:dyDescent="0.2">
      <c r="T498" s="212"/>
      <c r="U498" s="213"/>
      <c r="V498" s="213"/>
      <c r="W498" s="214"/>
      <c r="X498" s="214"/>
      <c r="Y498" s="214"/>
      <c r="Z498" s="214"/>
      <c r="AA498" s="215"/>
      <c r="AB498" s="215"/>
      <c r="AC498" s="215"/>
      <c r="AD498" s="216"/>
    </row>
    <row r="499" spans="20:30" x14ac:dyDescent="0.2">
      <c r="T499" s="212"/>
      <c r="U499" s="213"/>
      <c r="V499" s="213"/>
      <c r="W499" s="214"/>
      <c r="X499" s="214"/>
      <c r="Y499" s="214"/>
      <c r="Z499" s="214"/>
      <c r="AA499" s="215"/>
      <c r="AB499" s="215"/>
      <c r="AC499" s="215"/>
      <c r="AD499" s="216"/>
    </row>
    <row r="500" spans="20:30" x14ac:dyDescent="0.2">
      <c r="T500" s="212"/>
      <c r="U500" s="213"/>
      <c r="V500" s="213"/>
      <c r="W500" s="214"/>
      <c r="X500" s="214"/>
      <c r="Y500" s="214"/>
      <c r="Z500" s="214"/>
      <c r="AA500" s="215"/>
      <c r="AB500" s="215"/>
      <c r="AC500" s="215"/>
      <c r="AD500" s="216"/>
    </row>
    <row r="501" spans="20:30" x14ac:dyDescent="0.2">
      <c r="T501" s="212"/>
      <c r="U501" s="213"/>
      <c r="V501" s="213"/>
      <c r="W501" s="214"/>
      <c r="X501" s="214"/>
      <c r="Y501" s="214"/>
      <c r="Z501" s="214"/>
      <c r="AA501" s="215"/>
      <c r="AB501" s="215"/>
      <c r="AC501" s="215"/>
      <c r="AD501" s="216"/>
    </row>
    <row r="502" spans="20:30" x14ac:dyDescent="0.2">
      <c r="T502" s="212"/>
      <c r="U502" s="213"/>
      <c r="V502" s="213"/>
      <c r="W502" s="214"/>
      <c r="X502" s="214"/>
      <c r="Y502" s="214"/>
      <c r="Z502" s="214"/>
      <c r="AA502" s="215"/>
      <c r="AB502" s="215"/>
      <c r="AC502" s="215"/>
      <c r="AD502" s="216"/>
    </row>
    <row r="503" spans="20:30" x14ac:dyDescent="0.2">
      <c r="T503" s="212"/>
      <c r="U503" s="213"/>
      <c r="V503" s="213"/>
      <c r="W503" s="214"/>
      <c r="X503" s="214"/>
      <c r="Y503" s="214"/>
      <c r="Z503" s="214"/>
      <c r="AA503" s="215"/>
      <c r="AB503" s="215"/>
      <c r="AC503" s="215"/>
      <c r="AD503" s="216"/>
    </row>
    <row r="504" spans="20:30" x14ac:dyDescent="0.2">
      <c r="T504" s="212"/>
      <c r="U504" s="213"/>
      <c r="V504" s="213"/>
      <c r="W504" s="214"/>
      <c r="X504" s="214"/>
      <c r="Y504" s="214"/>
      <c r="Z504" s="214"/>
      <c r="AA504" s="215"/>
      <c r="AB504" s="215"/>
      <c r="AC504" s="215"/>
      <c r="AD504" s="216"/>
    </row>
    <row r="505" spans="20:30" x14ac:dyDescent="0.2">
      <c r="T505" s="212"/>
      <c r="U505" s="213"/>
      <c r="V505" s="213"/>
      <c r="W505" s="214"/>
      <c r="X505" s="214"/>
      <c r="Y505" s="214"/>
      <c r="Z505" s="214"/>
      <c r="AA505" s="215"/>
      <c r="AB505" s="215"/>
      <c r="AC505" s="215"/>
      <c r="AD505" s="216"/>
    </row>
    <row r="506" spans="20:30" x14ac:dyDescent="0.2">
      <c r="T506" s="212"/>
      <c r="U506" s="213"/>
      <c r="V506" s="213"/>
      <c r="W506" s="214"/>
      <c r="X506" s="214"/>
      <c r="Y506" s="214"/>
      <c r="Z506" s="214"/>
      <c r="AA506" s="215"/>
      <c r="AB506" s="215"/>
      <c r="AC506" s="215"/>
      <c r="AD506" s="216"/>
    </row>
    <row r="507" spans="20:30" x14ac:dyDescent="0.2">
      <c r="T507" s="212"/>
      <c r="U507" s="213"/>
      <c r="V507" s="213"/>
      <c r="W507" s="214"/>
      <c r="X507" s="214"/>
      <c r="Y507" s="214"/>
      <c r="Z507" s="214"/>
      <c r="AA507" s="215"/>
      <c r="AB507" s="215"/>
      <c r="AC507" s="215"/>
      <c r="AD507" s="216"/>
    </row>
    <row r="508" spans="20:30" x14ac:dyDescent="0.2">
      <c r="T508" s="212"/>
      <c r="U508" s="213"/>
      <c r="V508" s="213"/>
      <c r="W508" s="214"/>
      <c r="X508" s="214"/>
      <c r="Y508" s="214"/>
      <c r="Z508" s="214"/>
      <c r="AA508" s="215"/>
      <c r="AB508" s="215"/>
      <c r="AC508" s="215"/>
      <c r="AD508" s="216"/>
    </row>
    <row r="509" spans="20:30" x14ac:dyDescent="0.2">
      <c r="T509" s="212"/>
      <c r="U509" s="213"/>
      <c r="V509" s="213"/>
      <c r="W509" s="214"/>
      <c r="X509" s="214"/>
      <c r="Y509" s="214"/>
      <c r="Z509" s="214"/>
      <c r="AA509" s="215"/>
      <c r="AB509" s="215"/>
      <c r="AC509" s="215"/>
      <c r="AD509" s="216"/>
    </row>
    <row r="510" spans="20:30" x14ac:dyDescent="0.2">
      <c r="T510" s="212"/>
      <c r="U510" s="213"/>
      <c r="V510" s="213"/>
      <c r="W510" s="214"/>
      <c r="X510" s="214"/>
      <c r="Y510" s="214"/>
      <c r="Z510" s="214"/>
      <c r="AA510" s="215"/>
      <c r="AB510" s="215"/>
      <c r="AC510" s="215"/>
      <c r="AD510" s="216"/>
    </row>
    <row r="511" spans="20:30" x14ac:dyDescent="0.2">
      <c r="T511" s="212"/>
      <c r="U511" s="213"/>
      <c r="V511" s="213"/>
      <c r="W511" s="214"/>
      <c r="X511" s="214"/>
      <c r="Y511" s="214"/>
      <c r="Z511" s="214"/>
      <c r="AA511" s="215"/>
      <c r="AB511" s="215"/>
      <c r="AC511" s="215"/>
      <c r="AD511" s="216"/>
    </row>
    <row r="512" spans="20:30" x14ac:dyDescent="0.2">
      <c r="T512" s="212"/>
      <c r="U512" s="213"/>
      <c r="V512" s="213"/>
      <c r="W512" s="214"/>
      <c r="X512" s="214"/>
      <c r="Y512" s="214"/>
      <c r="Z512" s="214"/>
      <c r="AA512" s="215"/>
      <c r="AB512" s="215"/>
      <c r="AC512" s="215"/>
      <c r="AD512" s="216"/>
    </row>
    <row r="513" spans="20:30" x14ac:dyDescent="0.2">
      <c r="T513" s="212"/>
      <c r="U513" s="213"/>
      <c r="V513" s="213"/>
      <c r="W513" s="214"/>
      <c r="X513" s="214"/>
      <c r="Y513" s="214"/>
      <c r="Z513" s="214"/>
      <c r="AA513" s="215"/>
      <c r="AB513" s="215"/>
      <c r="AC513" s="215"/>
      <c r="AD513" s="216"/>
    </row>
    <row r="514" spans="20:30" x14ac:dyDescent="0.2">
      <c r="T514" s="212"/>
      <c r="U514" s="213"/>
      <c r="V514" s="213"/>
      <c r="W514" s="214"/>
      <c r="X514" s="214"/>
      <c r="Y514" s="214"/>
      <c r="Z514" s="214"/>
      <c r="AA514" s="215"/>
      <c r="AB514" s="215"/>
      <c r="AC514" s="215"/>
      <c r="AD514" s="216"/>
    </row>
    <row r="515" spans="20:30" x14ac:dyDescent="0.2">
      <c r="T515" s="212"/>
      <c r="U515" s="213"/>
      <c r="V515" s="213"/>
      <c r="W515" s="214"/>
      <c r="X515" s="214"/>
      <c r="Y515" s="214"/>
      <c r="Z515" s="214"/>
      <c r="AA515" s="215"/>
      <c r="AB515" s="215"/>
      <c r="AC515" s="215"/>
      <c r="AD515" s="216"/>
    </row>
    <row r="516" spans="20:30" x14ac:dyDescent="0.2">
      <c r="T516" s="212"/>
      <c r="U516" s="213"/>
      <c r="V516" s="213"/>
      <c r="W516" s="214"/>
      <c r="X516" s="214"/>
      <c r="Y516" s="214"/>
      <c r="Z516" s="214"/>
      <c r="AA516" s="215"/>
      <c r="AB516" s="215"/>
      <c r="AC516" s="215"/>
      <c r="AD516" s="216"/>
    </row>
    <row r="517" spans="20:30" x14ac:dyDescent="0.2">
      <c r="T517" s="212"/>
      <c r="U517" s="213"/>
      <c r="V517" s="213"/>
      <c r="W517" s="214"/>
      <c r="X517" s="214"/>
      <c r="Y517" s="214"/>
      <c r="Z517" s="214"/>
      <c r="AA517" s="215"/>
      <c r="AB517" s="215"/>
      <c r="AC517" s="215"/>
      <c r="AD517" s="216"/>
    </row>
    <row r="518" spans="20:30" x14ac:dyDescent="0.2">
      <c r="T518" s="212"/>
      <c r="U518" s="213"/>
      <c r="V518" s="213"/>
      <c r="W518" s="214"/>
      <c r="X518" s="214"/>
      <c r="Y518" s="214"/>
      <c r="Z518" s="214"/>
      <c r="AA518" s="215"/>
      <c r="AB518" s="215"/>
      <c r="AC518" s="215"/>
      <c r="AD518" s="216"/>
    </row>
    <row r="519" spans="20:30" x14ac:dyDescent="0.2">
      <c r="T519" s="212"/>
      <c r="U519" s="213"/>
      <c r="V519" s="213"/>
      <c r="W519" s="214"/>
      <c r="X519" s="214"/>
      <c r="Y519" s="214"/>
      <c r="Z519" s="214"/>
      <c r="AA519" s="215"/>
      <c r="AB519" s="215"/>
      <c r="AC519" s="215"/>
      <c r="AD519" s="216"/>
    </row>
    <row r="520" spans="20:30" x14ac:dyDescent="0.2">
      <c r="T520" s="212"/>
      <c r="U520" s="213"/>
      <c r="V520" s="213"/>
      <c r="W520" s="214"/>
      <c r="X520" s="214"/>
      <c r="Y520" s="214"/>
      <c r="Z520" s="214"/>
      <c r="AA520" s="215"/>
      <c r="AB520" s="215"/>
      <c r="AC520" s="215"/>
      <c r="AD520" s="216"/>
    </row>
    <row r="521" spans="20:30" x14ac:dyDescent="0.2">
      <c r="T521" s="212"/>
      <c r="U521" s="213"/>
      <c r="V521" s="213"/>
      <c r="W521" s="214"/>
      <c r="X521" s="214"/>
      <c r="Y521" s="214"/>
      <c r="Z521" s="214"/>
      <c r="AA521" s="215"/>
      <c r="AB521" s="215"/>
      <c r="AC521" s="215"/>
      <c r="AD521" s="216"/>
    </row>
    <row r="522" spans="20:30" x14ac:dyDescent="0.2">
      <c r="T522" s="212"/>
      <c r="U522" s="213"/>
      <c r="V522" s="213"/>
      <c r="W522" s="214"/>
      <c r="X522" s="214"/>
      <c r="Y522" s="214"/>
      <c r="Z522" s="214"/>
      <c r="AA522" s="215"/>
      <c r="AB522" s="215"/>
      <c r="AC522" s="215"/>
      <c r="AD522" s="216"/>
    </row>
    <row r="523" spans="20:30" x14ac:dyDescent="0.2">
      <c r="T523" s="212"/>
      <c r="U523" s="213"/>
      <c r="V523" s="213"/>
      <c r="W523" s="214"/>
      <c r="X523" s="214"/>
      <c r="Y523" s="214"/>
      <c r="Z523" s="214"/>
      <c r="AA523" s="215"/>
      <c r="AB523" s="215"/>
      <c r="AC523" s="215"/>
      <c r="AD523" s="216"/>
    </row>
    <row r="524" spans="20:30" x14ac:dyDescent="0.2">
      <c r="T524" s="212"/>
      <c r="U524" s="213"/>
      <c r="V524" s="213"/>
      <c r="W524" s="214"/>
      <c r="X524" s="214"/>
      <c r="Y524" s="214"/>
      <c r="Z524" s="214"/>
      <c r="AA524" s="215"/>
      <c r="AB524" s="215"/>
      <c r="AC524" s="215"/>
      <c r="AD524" s="216"/>
    </row>
    <row r="525" spans="20:30" x14ac:dyDescent="0.2">
      <c r="T525" s="212"/>
      <c r="U525" s="213"/>
      <c r="V525" s="213"/>
      <c r="W525" s="214"/>
      <c r="X525" s="214"/>
      <c r="Y525" s="214"/>
      <c r="Z525" s="214"/>
      <c r="AA525" s="215"/>
      <c r="AB525" s="215"/>
      <c r="AC525" s="215"/>
      <c r="AD525" s="216"/>
    </row>
    <row r="526" spans="20:30" x14ac:dyDescent="0.2">
      <c r="T526" s="212"/>
      <c r="U526" s="213"/>
      <c r="V526" s="213"/>
      <c r="W526" s="214"/>
      <c r="X526" s="214"/>
      <c r="Y526" s="214"/>
      <c r="Z526" s="214"/>
      <c r="AA526" s="215"/>
      <c r="AB526" s="215"/>
      <c r="AC526" s="215"/>
      <c r="AD526" s="216"/>
    </row>
    <row r="527" spans="20:30" x14ac:dyDescent="0.2">
      <c r="T527" s="212"/>
      <c r="U527" s="213"/>
      <c r="V527" s="213"/>
      <c r="W527" s="214"/>
      <c r="X527" s="214"/>
      <c r="Y527" s="214"/>
      <c r="Z527" s="214"/>
      <c r="AA527" s="215"/>
      <c r="AB527" s="215"/>
      <c r="AC527" s="215"/>
      <c r="AD527" s="216"/>
    </row>
    <row r="528" spans="20:30" x14ac:dyDescent="0.2">
      <c r="T528" s="212"/>
      <c r="U528" s="213"/>
      <c r="V528" s="213"/>
      <c r="W528" s="214"/>
      <c r="X528" s="214"/>
      <c r="Y528" s="214"/>
      <c r="Z528" s="214"/>
      <c r="AA528" s="215"/>
      <c r="AB528" s="215"/>
      <c r="AC528" s="215"/>
      <c r="AD528" s="216"/>
    </row>
    <row r="529" spans="20:30" x14ac:dyDescent="0.2">
      <c r="T529" s="212"/>
      <c r="U529" s="213"/>
      <c r="V529" s="213"/>
      <c r="W529" s="214"/>
      <c r="X529" s="214"/>
      <c r="Y529" s="214"/>
      <c r="Z529" s="214"/>
      <c r="AA529" s="215"/>
      <c r="AB529" s="215"/>
      <c r="AC529" s="215"/>
      <c r="AD529" s="216"/>
    </row>
    <row r="530" spans="20:30" x14ac:dyDescent="0.2">
      <c r="T530" s="212"/>
      <c r="U530" s="213"/>
      <c r="V530" s="213"/>
      <c r="W530" s="214"/>
      <c r="X530" s="214"/>
      <c r="Y530" s="214"/>
      <c r="Z530" s="214"/>
      <c r="AA530" s="215"/>
      <c r="AB530" s="215"/>
      <c r="AC530" s="215"/>
      <c r="AD530" s="216"/>
    </row>
    <row r="531" spans="20:30" x14ac:dyDescent="0.2">
      <c r="T531" s="212"/>
      <c r="U531" s="213"/>
      <c r="V531" s="213"/>
      <c r="W531" s="214"/>
      <c r="X531" s="214"/>
      <c r="Y531" s="214"/>
      <c r="Z531" s="214"/>
      <c r="AA531" s="215"/>
      <c r="AB531" s="215"/>
      <c r="AC531" s="215"/>
      <c r="AD531" s="216"/>
    </row>
    <row r="532" spans="20:30" x14ac:dyDescent="0.2">
      <c r="T532" s="212"/>
      <c r="U532" s="213"/>
      <c r="V532" s="213"/>
      <c r="W532" s="214"/>
      <c r="X532" s="214"/>
      <c r="Y532" s="214"/>
      <c r="Z532" s="214"/>
      <c r="AA532" s="215"/>
      <c r="AB532" s="215"/>
      <c r="AC532" s="215"/>
      <c r="AD532" s="216"/>
    </row>
    <row r="533" spans="20:30" x14ac:dyDescent="0.2">
      <c r="T533" s="212"/>
      <c r="U533" s="213"/>
      <c r="V533" s="213"/>
      <c r="W533" s="214"/>
      <c r="X533" s="214"/>
      <c r="Y533" s="214"/>
      <c r="Z533" s="214"/>
      <c r="AA533" s="215"/>
      <c r="AB533" s="215"/>
      <c r="AC533" s="215"/>
      <c r="AD533" s="216"/>
    </row>
    <row r="534" spans="20:30" x14ac:dyDescent="0.2">
      <c r="T534" s="212"/>
      <c r="U534" s="213"/>
      <c r="V534" s="213"/>
      <c r="W534" s="214"/>
      <c r="X534" s="214"/>
      <c r="Y534" s="214"/>
      <c r="Z534" s="214"/>
      <c r="AA534" s="215"/>
      <c r="AB534" s="215"/>
      <c r="AC534" s="215"/>
      <c r="AD534" s="216"/>
    </row>
    <row r="535" spans="20:30" x14ac:dyDescent="0.2">
      <c r="T535" s="212"/>
      <c r="U535" s="213"/>
      <c r="V535" s="213"/>
      <c r="W535" s="214"/>
      <c r="X535" s="214"/>
      <c r="Y535" s="214"/>
      <c r="Z535" s="214"/>
      <c r="AA535" s="215"/>
      <c r="AB535" s="215"/>
      <c r="AC535" s="215"/>
      <c r="AD535" s="216"/>
    </row>
    <row r="536" spans="20:30" x14ac:dyDescent="0.2">
      <c r="T536" s="212"/>
      <c r="U536" s="213"/>
      <c r="V536" s="213"/>
      <c r="W536" s="214"/>
      <c r="X536" s="214"/>
      <c r="Y536" s="214"/>
      <c r="Z536" s="214"/>
      <c r="AA536" s="215"/>
      <c r="AB536" s="215"/>
      <c r="AC536" s="215"/>
      <c r="AD536" s="216"/>
    </row>
    <row r="537" spans="20:30" x14ac:dyDescent="0.2">
      <c r="T537" s="212"/>
      <c r="U537" s="213"/>
      <c r="V537" s="213"/>
      <c r="W537" s="214"/>
      <c r="X537" s="214"/>
      <c r="Y537" s="214"/>
      <c r="Z537" s="214"/>
      <c r="AA537" s="215"/>
      <c r="AB537" s="215"/>
      <c r="AC537" s="215"/>
      <c r="AD537" s="216"/>
    </row>
    <row r="538" spans="20:30" x14ac:dyDescent="0.2">
      <c r="T538" s="212"/>
      <c r="U538" s="213"/>
      <c r="V538" s="213"/>
      <c r="W538" s="214"/>
      <c r="X538" s="214"/>
      <c r="Y538" s="214"/>
      <c r="Z538" s="214"/>
      <c r="AA538" s="215"/>
      <c r="AB538" s="215"/>
      <c r="AC538" s="215"/>
      <c r="AD538" s="216"/>
    </row>
    <row r="539" spans="20:30" x14ac:dyDescent="0.2">
      <c r="T539" s="212"/>
      <c r="U539" s="213"/>
      <c r="V539" s="213"/>
      <c r="W539" s="214"/>
      <c r="X539" s="214"/>
      <c r="Y539" s="214"/>
      <c r="Z539" s="214"/>
      <c r="AA539" s="215"/>
      <c r="AB539" s="215"/>
      <c r="AC539" s="215"/>
      <c r="AD539" s="216"/>
    </row>
    <row r="540" spans="20:30" x14ac:dyDescent="0.2">
      <c r="T540" s="212"/>
      <c r="U540" s="213"/>
      <c r="V540" s="213"/>
      <c r="W540" s="214"/>
      <c r="X540" s="214"/>
      <c r="Y540" s="214"/>
      <c r="Z540" s="214"/>
      <c r="AA540" s="215"/>
      <c r="AB540" s="215"/>
      <c r="AC540" s="215"/>
      <c r="AD540" s="216"/>
    </row>
    <row r="541" spans="20:30" x14ac:dyDescent="0.2">
      <c r="T541" s="212"/>
      <c r="U541" s="213"/>
      <c r="V541" s="213"/>
      <c r="W541" s="214"/>
      <c r="X541" s="214"/>
      <c r="Y541" s="214"/>
      <c r="Z541" s="214"/>
      <c r="AA541" s="215"/>
      <c r="AB541" s="215"/>
      <c r="AC541" s="215"/>
      <c r="AD541" s="216"/>
    </row>
    <row r="542" spans="20:30" x14ac:dyDescent="0.2">
      <c r="T542" s="212"/>
      <c r="U542" s="213"/>
      <c r="V542" s="213"/>
      <c r="W542" s="214"/>
      <c r="X542" s="214"/>
      <c r="Y542" s="214"/>
      <c r="Z542" s="214"/>
      <c r="AA542" s="215"/>
      <c r="AB542" s="215"/>
      <c r="AC542" s="215"/>
      <c r="AD542" s="216"/>
    </row>
    <row r="543" spans="20:30" x14ac:dyDescent="0.2">
      <c r="T543" s="212"/>
      <c r="U543" s="213"/>
      <c r="V543" s="213"/>
      <c r="W543" s="214"/>
      <c r="X543" s="214"/>
      <c r="Y543" s="214"/>
      <c r="Z543" s="214"/>
      <c r="AA543" s="215"/>
      <c r="AB543" s="215"/>
      <c r="AC543" s="215"/>
      <c r="AD543" s="216"/>
    </row>
    <row r="544" spans="20:30" x14ac:dyDescent="0.2">
      <c r="T544" s="212"/>
      <c r="U544" s="213"/>
      <c r="V544" s="213"/>
      <c r="W544" s="214"/>
      <c r="X544" s="214"/>
      <c r="Y544" s="214"/>
      <c r="Z544" s="214"/>
      <c r="AA544" s="215"/>
      <c r="AB544" s="215"/>
      <c r="AC544" s="215"/>
      <c r="AD544" s="216"/>
    </row>
    <row r="545" spans="20:30" x14ac:dyDescent="0.2">
      <c r="T545" s="212"/>
      <c r="U545" s="213"/>
      <c r="V545" s="213"/>
      <c r="W545" s="214"/>
      <c r="X545" s="214"/>
      <c r="Y545" s="214"/>
      <c r="Z545" s="214"/>
      <c r="AA545" s="215"/>
      <c r="AB545" s="215"/>
      <c r="AC545" s="215"/>
      <c r="AD545" s="216"/>
    </row>
    <row r="546" spans="20:30" x14ac:dyDescent="0.2">
      <c r="T546" s="212"/>
      <c r="U546" s="213"/>
      <c r="V546" s="213"/>
      <c r="W546" s="214"/>
      <c r="X546" s="214"/>
      <c r="Y546" s="214"/>
      <c r="Z546" s="214"/>
      <c r="AA546" s="215"/>
      <c r="AB546" s="215"/>
      <c r="AC546" s="215"/>
      <c r="AD546" s="216"/>
    </row>
    <row r="547" spans="20:30" x14ac:dyDescent="0.2">
      <c r="T547" s="212"/>
      <c r="U547" s="213"/>
      <c r="V547" s="213"/>
      <c r="W547" s="214"/>
      <c r="X547" s="214"/>
      <c r="Y547" s="214"/>
      <c r="Z547" s="214"/>
      <c r="AA547" s="215"/>
      <c r="AB547" s="215"/>
      <c r="AC547" s="215"/>
      <c r="AD547" s="216"/>
    </row>
    <row r="548" spans="20:30" x14ac:dyDescent="0.2">
      <c r="T548" s="212"/>
      <c r="U548" s="213"/>
      <c r="V548" s="213"/>
      <c r="W548" s="214"/>
      <c r="X548" s="214"/>
      <c r="Y548" s="214"/>
      <c r="Z548" s="214"/>
      <c r="AA548" s="215"/>
      <c r="AB548" s="215"/>
      <c r="AC548" s="215"/>
      <c r="AD548" s="216"/>
    </row>
    <row r="549" spans="20:30" x14ac:dyDescent="0.2">
      <c r="T549" s="212"/>
      <c r="U549" s="213"/>
      <c r="V549" s="213"/>
      <c r="W549" s="214"/>
      <c r="X549" s="214"/>
      <c r="Y549" s="214"/>
      <c r="Z549" s="214"/>
      <c r="AA549" s="215"/>
      <c r="AB549" s="215"/>
      <c r="AC549" s="215"/>
      <c r="AD549" s="216"/>
    </row>
    <row r="550" spans="20:30" x14ac:dyDescent="0.2">
      <c r="T550" s="212"/>
      <c r="U550" s="213"/>
      <c r="V550" s="213"/>
      <c r="W550" s="214"/>
      <c r="X550" s="214"/>
      <c r="Y550" s="214"/>
      <c r="Z550" s="214"/>
      <c r="AA550" s="215"/>
      <c r="AB550" s="215"/>
      <c r="AC550" s="215"/>
      <c r="AD550" s="216"/>
    </row>
    <row r="551" spans="20:30" x14ac:dyDescent="0.2">
      <c r="T551" s="212"/>
      <c r="U551" s="213"/>
      <c r="V551" s="213"/>
      <c r="W551" s="214"/>
      <c r="X551" s="214"/>
      <c r="Y551" s="214"/>
      <c r="Z551" s="214"/>
      <c r="AA551" s="215"/>
      <c r="AB551" s="215"/>
      <c r="AC551" s="215"/>
      <c r="AD551" s="216"/>
    </row>
    <row r="552" spans="20:30" x14ac:dyDescent="0.2">
      <c r="T552" s="212"/>
      <c r="U552" s="213"/>
      <c r="V552" s="213"/>
      <c r="W552" s="214"/>
      <c r="X552" s="214"/>
      <c r="Y552" s="214"/>
      <c r="Z552" s="214"/>
      <c r="AA552" s="215"/>
      <c r="AB552" s="215"/>
      <c r="AC552" s="215"/>
      <c r="AD552" s="216"/>
    </row>
    <row r="553" spans="20:30" x14ac:dyDescent="0.2">
      <c r="T553" s="212"/>
      <c r="U553" s="213"/>
      <c r="V553" s="213"/>
      <c r="W553" s="214"/>
      <c r="X553" s="214"/>
      <c r="Y553" s="214"/>
      <c r="Z553" s="214"/>
      <c r="AA553" s="215"/>
      <c r="AB553" s="215"/>
      <c r="AC553" s="215"/>
      <c r="AD553" s="216"/>
    </row>
    <row r="554" spans="20:30" x14ac:dyDescent="0.2">
      <c r="T554" s="212"/>
      <c r="U554" s="213"/>
      <c r="V554" s="213"/>
      <c r="W554" s="214"/>
      <c r="X554" s="214"/>
      <c r="Y554" s="214"/>
      <c r="Z554" s="214"/>
      <c r="AA554" s="215"/>
      <c r="AB554" s="215"/>
      <c r="AC554" s="215"/>
      <c r="AD554" s="216"/>
    </row>
    <row r="555" spans="20:30" x14ac:dyDescent="0.2">
      <c r="T555" s="212"/>
      <c r="U555" s="213"/>
      <c r="V555" s="213"/>
      <c r="W555" s="214"/>
      <c r="X555" s="214"/>
      <c r="Y555" s="214"/>
      <c r="Z555" s="214"/>
      <c r="AA555" s="215"/>
      <c r="AB555" s="215"/>
      <c r="AC555" s="215"/>
      <c r="AD555" s="216"/>
    </row>
    <row r="556" spans="20:30" x14ac:dyDescent="0.2">
      <c r="T556" s="212"/>
      <c r="U556" s="213"/>
      <c r="V556" s="213"/>
      <c r="W556" s="214"/>
      <c r="X556" s="214"/>
      <c r="Y556" s="214"/>
      <c r="Z556" s="214"/>
      <c r="AA556" s="215"/>
      <c r="AB556" s="215"/>
      <c r="AC556" s="215"/>
      <c r="AD556" s="216"/>
    </row>
    <row r="557" spans="20:30" x14ac:dyDescent="0.2">
      <c r="T557" s="212"/>
      <c r="U557" s="213"/>
      <c r="V557" s="213"/>
      <c r="W557" s="214"/>
      <c r="X557" s="214"/>
      <c r="Y557" s="214"/>
      <c r="Z557" s="214"/>
      <c r="AA557" s="215"/>
      <c r="AB557" s="215"/>
      <c r="AC557" s="215"/>
      <c r="AD557" s="216"/>
    </row>
    <row r="558" spans="20:30" x14ac:dyDescent="0.2">
      <c r="T558" s="212"/>
      <c r="U558" s="213"/>
      <c r="V558" s="213"/>
      <c r="W558" s="214"/>
      <c r="X558" s="214"/>
      <c r="Y558" s="214"/>
      <c r="Z558" s="214"/>
      <c r="AA558" s="215"/>
      <c r="AB558" s="215"/>
      <c r="AC558" s="215"/>
      <c r="AD558" s="216"/>
    </row>
    <row r="559" spans="20:30" x14ac:dyDescent="0.2">
      <c r="T559" s="212"/>
      <c r="U559" s="213"/>
      <c r="V559" s="213"/>
      <c r="W559" s="214"/>
      <c r="X559" s="214"/>
      <c r="Y559" s="214"/>
      <c r="Z559" s="214"/>
      <c r="AA559" s="215"/>
      <c r="AB559" s="215"/>
      <c r="AC559" s="215"/>
      <c r="AD559" s="216"/>
    </row>
    <row r="560" spans="20:30" x14ac:dyDescent="0.2">
      <c r="T560" s="212"/>
      <c r="U560" s="213"/>
      <c r="V560" s="213"/>
      <c r="W560" s="214"/>
      <c r="X560" s="214"/>
      <c r="Y560" s="214"/>
      <c r="Z560" s="214"/>
      <c r="AA560" s="215"/>
      <c r="AB560" s="215"/>
      <c r="AC560" s="215"/>
      <c r="AD560" s="216"/>
    </row>
    <row r="561" spans="20:30" x14ac:dyDescent="0.2">
      <c r="T561" s="212"/>
      <c r="U561" s="213"/>
      <c r="V561" s="213"/>
      <c r="W561" s="214"/>
      <c r="X561" s="214"/>
      <c r="Y561" s="214"/>
      <c r="Z561" s="214"/>
      <c r="AA561" s="215"/>
      <c r="AB561" s="215"/>
      <c r="AC561" s="215"/>
      <c r="AD561" s="216"/>
    </row>
    <row r="562" spans="20:30" x14ac:dyDescent="0.2">
      <c r="T562" s="212"/>
      <c r="U562" s="213"/>
      <c r="V562" s="213"/>
      <c r="W562" s="214"/>
      <c r="X562" s="214"/>
      <c r="Y562" s="214"/>
      <c r="Z562" s="214"/>
      <c r="AA562" s="215"/>
      <c r="AB562" s="215"/>
      <c r="AC562" s="215"/>
      <c r="AD562" s="216"/>
    </row>
    <row r="563" spans="20:30" x14ac:dyDescent="0.2">
      <c r="T563" s="212"/>
      <c r="U563" s="213"/>
      <c r="V563" s="213"/>
      <c r="W563" s="214"/>
      <c r="X563" s="214"/>
      <c r="Y563" s="214"/>
      <c r="Z563" s="214"/>
      <c r="AA563" s="215"/>
      <c r="AB563" s="215"/>
      <c r="AC563" s="215"/>
      <c r="AD563" s="216"/>
    </row>
    <row r="564" spans="20:30" x14ac:dyDescent="0.2">
      <c r="T564" s="212"/>
      <c r="U564" s="213"/>
      <c r="V564" s="213"/>
      <c r="W564" s="214"/>
      <c r="X564" s="214"/>
      <c r="Y564" s="214"/>
      <c r="Z564" s="214"/>
      <c r="AA564" s="215"/>
      <c r="AB564" s="215"/>
      <c r="AC564" s="215"/>
      <c r="AD564" s="216"/>
    </row>
    <row r="565" spans="20:30" x14ac:dyDescent="0.2">
      <c r="T565" s="212"/>
      <c r="U565" s="213"/>
      <c r="V565" s="213"/>
      <c r="W565" s="214"/>
      <c r="X565" s="214"/>
      <c r="Y565" s="214"/>
      <c r="Z565" s="214"/>
      <c r="AA565" s="215"/>
      <c r="AB565" s="215"/>
      <c r="AC565" s="215"/>
      <c r="AD565" s="216"/>
    </row>
    <row r="566" spans="20:30" x14ac:dyDescent="0.2">
      <c r="T566" s="212"/>
      <c r="U566" s="213"/>
      <c r="V566" s="213"/>
      <c r="W566" s="214"/>
      <c r="X566" s="214"/>
      <c r="Y566" s="214"/>
      <c r="Z566" s="214"/>
      <c r="AA566" s="215"/>
      <c r="AB566" s="215"/>
      <c r="AC566" s="215"/>
      <c r="AD566" s="216"/>
    </row>
    <row r="567" spans="20:30" x14ac:dyDescent="0.2">
      <c r="T567" s="212"/>
      <c r="U567" s="213"/>
      <c r="V567" s="213"/>
      <c r="W567" s="214"/>
      <c r="X567" s="214"/>
      <c r="Y567" s="214"/>
      <c r="Z567" s="214"/>
      <c r="AA567" s="215"/>
      <c r="AB567" s="215"/>
      <c r="AC567" s="215"/>
      <c r="AD567" s="216"/>
    </row>
    <row r="568" spans="20:30" x14ac:dyDescent="0.2">
      <c r="T568" s="212"/>
      <c r="U568" s="213"/>
      <c r="V568" s="213"/>
      <c r="W568" s="214"/>
      <c r="X568" s="214"/>
      <c r="Y568" s="214"/>
      <c r="Z568" s="214"/>
      <c r="AA568" s="215"/>
      <c r="AB568" s="215"/>
      <c r="AC568" s="215"/>
      <c r="AD568" s="216"/>
    </row>
    <row r="569" spans="20:30" x14ac:dyDescent="0.2">
      <c r="T569" s="212"/>
      <c r="U569" s="213"/>
      <c r="V569" s="213"/>
      <c r="W569" s="214"/>
      <c r="X569" s="214"/>
      <c r="Y569" s="214"/>
      <c r="Z569" s="214"/>
      <c r="AA569" s="215"/>
      <c r="AB569" s="215"/>
      <c r="AC569" s="215"/>
      <c r="AD569" s="216"/>
    </row>
    <row r="570" spans="20:30" x14ac:dyDescent="0.2">
      <c r="T570" s="212"/>
      <c r="U570" s="213"/>
      <c r="V570" s="213"/>
      <c r="W570" s="214"/>
      <c r="X570" s="214"/>
      <c r="Y570" s="214"/>
      <c r="Z570" s="214"/>
      <c r="AA570" s="215"/>
      <c r="AB570" s="215"/>
      <c r="AC570" s="215"/>
      <c r="AD570" s="216"/>
    </row>
    <row r="571" spans="20:30" x14ac:dyDescent="0.2">
      <c r="T571" s="212"/>
      <c r="U571" s="213"/>
      <c r="V571" s="213"/>
      <c r="W571" s="214"/>
      <c r="X571" s="214"/>
      <c r="Y571" s="214"/>
      <c r="Z571" s="214"/>
      <c r="AA571" s="215"/>
      <c r="AB571" s="215"/>
      <c r="AC571" s="215"/>
      <c r="AD571" s="216"/>
    </row>
    <row r="572" spans="20:30" x14ac:dyDescent="0.2">
      <c r="T572" s="212"/>
      <c r="U572" s="213"/>
      <c r="V572" s="213"/>
      <c r="W572" s="214"/>
      <c r="X572" s="214"/>
      <c r="Y572" s="214"/>
      <c r="Z572" s="214"/>
      <c r="AA572" s="215"/>
      <c r="AB572" s="215"/>
      <c r="AC572" s="215"/>
      <c r="AD572" s="216"/>
    </row>
    <row r="573" spans="20:30" x14ac:dyDescent="0.2">
      <c r="T573" s="212"/>
      <c r="U573" s="213"/>
      <c r="V573" s="213"/>
      <c r="W573" s="214"/>
      <c r="X573" s="214"/>
      <c r="Y573" s="214"/>
      <c r="Z573" s="214"/>
      <c r="AA573" s="215"/>
      <c r="AB573" s="215"/>
      <c r="AC573" s="215"/>
      <c r="AD573" s="216"/>
    </row>
    <row r="574" spans="20:30" x14ac:dyDescent="0.2">
      <c r="T574" s="212"/>
      <c r="U574" s="213"/>
      <c r="V574" s="213"/>
      <c r="W574" s="214"/>
      <c r="X574" s="214"/>
      <c r="Y574" s="214"/>
      <c r="Z574" s="214"/>
      <c r="AA574" s="215"/>
      <c r="AB574" s="215"/>
      <c r="AC574" s="215"/>
      <c r="AD574" s="216"/>
    </row>
    <row r="575" spans="20:30" x14ac:dyDescent="0.2">
      <c r="T575" s="212"/>
      <c r="U575" s="213"/>
      <c r="V575" s="213"/>
      <c r="W575" s="214"/>
      <c r="X575" s="214"/>
      <c r="Y575" s="214"/>
      <c r="Z575" s="214"/>
      <c r="AA575" s="215"/>
      <c r="AB575" s="215"/>
      <c r="AC575" s="215"/>
      <c r="AD575" s="216"/>
    </row>
    <row r="576" spans="20:30" x14ac:dyDescent="0.2">
      <c r="T576" s="212"/>
      <c r="U576" s="213"/>
      <c r="V576" s="213"/>
      <c r="W576" s="214"/>
      <c r="X576" s="214"/>
      <c r="Y576" s="214"/>
      <c r="Z576" s="214"/>
      <c r="AA576" s="215"/>
      <c r="AB576" s="215"/>
      <c r="AC576" s="215"/>
      <c r="AD576" s="216"/>
    </row>
    <row r="577" spans="20:30" x14ac:dyDescent="0.2">
      <c r="T577" s="212"/>
      <c r="U577" s="213"/>
      <c r="V577" s="213"/>
      <c r="W577" s="214"/>
      <c r="X577" s="214"/>
      <c r="Y577" s="214"/>
      <c r="Z577" s="214"/>
      <c r="AA577" s="215"/>
      <c r="AB577" s="215"/>
      <c r="AC577" s="215"/>
      <c r="AD577" s="216"/>
    </row>
    <row r="578" spans="20:30" x14ac:dyDescent="0.2">
      <c r="T578" s="212"/>
      <c r="U578" s="213"/>
      <c r="V578" s="213"/>
      <c r="W578" s="214"/>
      <c r="X578" s="214"/>
      <c r="Y578" s="214"/>
      <c r="Z578" s="214"/>
      <c r="AA578" s="215"/>
      <c r="AB578" s="215"/>
      <c r="AC578" s="215"/>
      <c r="AD578" s="216"/>
    </row>
    <row r="579" spans="20:30" x14ac:dyDescent="0.2">
      <c r="T579" s="212"/>
      <c r="U579" s="213"/>
      <c r="V579" s="213"/>
      <c r="W579" s="214"/>
      <c r="X579" s="214"/>
      <c r="Y579" s="214"/>
      <c r="Z579" s="214"/>
      <c r="AA579" s="215"/>
      <c r="AB579" s="215"/>
      <c r="AC579" s="215"/>
      <c r="AD579" s="216"/>
    </row>
    <row r="580" spans="20:30" x14ac:dyDescent="0.2">
      <c r="T580" s="212"/>
      <c r="U580" s="213"/>
      <c r="V580" s="213"/>
      <c r="W580" s="214"/>
      <c r="X580" s="214"/>
      <c r="Y580" s="214"/>
      <c r="Z580" s="214"/>
      <c r="AA580" s="215"/>
      <c r="AB580" s="215"/>
      <c r="AC580" s="215"/>
      <c r="AD580" s="216"/>
    </row>
    <row r="581" spans="20:30" x14ac:dyDescent="0.2">
      <c r="T581" s="212"/>
      <c r="U581" s="213"/>
      <c r="V581" s="213"/>
      <c r="W581" s="214"/>
      <c r="X581" s="214"/>
      <c r="Y581" s="214"/>
      <c r="Z581" s="214"/>
      <c r="AA581" s="215"/>
      <c r="AB581" s="215"/>
      <c r="AC581" s="215"/>
      <c r="AD581" s="216"/>
    </row>
    <row r="582" spans="20:30" x14ac:dyDescent="0.2">
      <c r="T582" s="212"/>
      <c r="U582" s="213"/>
      <c r="V582" s="213"/>
      <c r="W582" s="214"/>
      <c r="X582" s="214"/>
      <c r="Y582" s="214"/>
      <c r="Z582" s="214"/>
      <c r="AA582" s="215"/>
      <c r="AB582" s="215"/>
      <c r="AC582" s="215"/>
      <c r="AD582" s="216"/>
    </row>
    <row r="583" spans="20:30" x14ac:dyDescent="0.2">
      <c r="T583" s="212"/>
      <c r="U583" s="213"/>
      <c r="V583" s="213"/>
      <c r="W583" s="214"/>
      <c r="X583" s="214"/>
      <c r="Y583" s="214"/>
      <c r="Z583" s="214"/>
      <c r="AA583" s="215"/>
      <c r="AB583" s="215"/>
      <c r="AC583" s="215"/>
      <c r="AD583" s="216"/>
    </row>
    <row r="584" spans="20:30" x14ac:dyDescent="0.2">
      <c r="T584" s="212"/>
      <c r="U584" s="213"/>
      <c r="V584" s="213"/>
      <c r="W584" s="214"/>
      <c r="X584" s="214"/>
      <c r="Y584" s="214"/>
      <c r="Z584" s="214"/>
      <c r="AA584" s="215"/>
      <c r="AB584" s="215"/>
      <c r="AC584" s="215"/>
      <c r="AD584" s="216"/>
    </row>
    <row r="585" spans="20:30" x14ac:dyDescent="0.2">
      <c r="T585" s="212"/>
      <c r="U585" s="213"/>
      <c r="V585" s="213"/>
      <c r="W585" s="214"/>
      <c r="X585" s="214"/>
      <c r="Y585" s="214"/>
      <c r="Z585" s="214"/>
      <c r="AA585" s="215"/>
      <c r="AB585" s="215"/>
      <c r="AC585" s="215"/>
      <c r="AD585" s="216"/>
    </row>
    <row r="586" spans="20:30" x14ac:dyDescent="0.2">
      <c r="T586" s="212"/>
      <c r="U586" s="213"/>
      <c r="V586" s="213"/>
      <c r="W586" s="214"/>
      <c r="X586" s="214"/>
      <c r="Y586" s="214"/>
      <c r="Z586" s="214"/>
      <c r="AA586" s="215"/>
      <c r="AB586" s="215"/>
      <c r="AC586" s="215"/>
      <c r="AD586" s="216"/>
    </row>
    <row r="587" spans="20:30" x14ac:dyDescent="0.2">
      <c r="T587" s="212"/>
      <c r="U587" s="213"/>
      <c r="V587" s="213"/>
      <c r="W587" s="214"/>
      <c r="X587" s="214"/>
      <c r="Y587" s="214"/>
      <c r="Z587" s="214"/>
      <c r="AA587" s="215"/>
      <c r="AB587" s="215"/>
      <c r="AC587" s="215"/>
      <c r="AD587" s="216"/>
    </row>
    <row r="588" spans="20:30" x14ac:dyDescent="0.2">
      <c r="T588" s="212"/>
      <c r="U588" s="213"/>
      <c r="V588" s="213"/>
      <c r="W588" s="214"/>
      <c r="X588" s="214"/>
      <c r="Y588" s="214"/>
      <c r="Z588" s="214"/>
      <c r="AA588" s="215"/>
      <c r="AB588" s="215"/>
      <c r="AC588" s="215"/>
      <c r="AD588" s="216"/>
    </row>
    <row r="589" spans="20:30" x14ac:dyDescent="0.2">
      <c r="T589" s="212"/>
      <c r="U589" s="213"/>
      <c r="V589" s="213"/>
      <c r="W589" s="214"/>
      <c r="X589" s="214"/>
      <c r="Y589" s="214"/>
      <c r="Z589" s="214"/>
      <c r="AA589" s="215"/>
      <c r="AB589" s="215"/>
      <c r="AC589" s="215"/>
      <c r="AD589" s="216"/>
    </row>
    <row r="590" spans="20:30" x14ac:dyDescent="0.2">
      <c r="T590" s="212"/>
      <c r="U590" s="213"/>
      <c r="V590" s="213"/>
      <c r="W590" s="214"/>
      <c r="X590" s="214"/>
      <c r="Y590" s="214"/>
      <c r="Z590" s="214"/>
      <c r="AA590" s="215"/>
      <c r="AB590" s="215"/>
      <c r="AC590" s="215"/>
      <c r="AD590" s="216"/>
    </row>
    <row r="591" spans="20:30" x14ac:dyDescent="0.2">
      <c r="T591" s="212"/>
      <c r="U591" s="213"/>
      <c r="V591" s="213"/>
      <c r="W591" s="214"/>
      <c r="X591" s="214"/>
      <c r="Y591" s="214"/>
      <c r="Z591" s="214"/>
      <c r="AA591" s="215"/>
      <c r="AB591" s="215"/>
      <c r="AC591" s="215"/>
      <c r="AD591" s="216"/>
    </row>
    <row r="592" spans="20:30" x14ac:dyDescent="0.2">
      <c r="T592" s="212"/>
      <c r="U592" s="213"/>
      <c r="V592" s="213"/>
      <c r="W592" s="214"/>
      <c r="X592" s="214"/>
      <c r="Y592" s="214"/>
      <c r="Z592" s="214"/>
      <c r="AA592" s="215"/>
      <c r="AB592" s="215"/>
      <c r="AC592" s="215"/>
      <c r="AD592" s="216"/>
    </row>
    <row r="593" spans="20:30" x14ac:dyDescent="0.2">
      <c r="T593" s="212"/>
      <c r="U593" s="213"/>
      <c r="V593" s="213"/>
      <c r="W593" s="214"/>
      <c r="X593" s="214"/>
      <c r="Y593" s="214"/>
      <c r="Z593" s="214"/>
      <c r="AA593" s="215"/>
      <c r="AB593" s="215"/>
      <c r="AC593" s="215"/>
      <c r="AD593" s="216"/>
    </row>
    <row r="594" spans="20:30" x14ac:dyDescent="0.2">
      <c r="T594" s="212"/>
      <c r="U594" s="213"/>
      <c r="V594" s="213"/>
      <c r="W594" s="214"/>
      <c r="X594" s="214"/>
      <c r="Y594" s="214"/>
      <c r="Z594" s="214"/>
      <c r="AA594" s="215"/>
      <c r="AB594" s="215"/>
      <c r="AC594" s="215"/>
      <c r="AD594" s="216"/>
    </row>
    <row r="595" spans="20:30" x14ac:dyDescent="0.2">
      <c r="T595" s="212"/>
      <c r="U595" s="213"/>
      <c r="V595" s="213"/>
      <c r="W595" s="214"/>
      <c r="X595" s="214"/>
      <c r="Y595" s="214"/>
      <c r="Z595" s="214"/>
      <c r="AA595" s="215"/>
      <c r="AB595" s="215"/>
      <c r="AC595" s="215"/>
      <c r="AD595" s="216"/>
    </row>
    <row r="596" spans="20:30" x14ac:dyDescent="0.2">
      <c r="T596" s="212"/>
      <c r="U596" s="213"/>
      <c r="V596" s="213"/>
      <c r="W596" s="214"/>
      <c r="X596" s="214"/>
      <c r="Y596" s="214"/>
      <c r="Z596" s="214"/>
      <c r="AA596" s="215"/>
      <c r="AB596" s="215"/>
      <c r="AC596" s="215"/>
      <c r="AD596" s="216"/>
    </row>
    <row r="597" spans="20:30" x14ac:dyDescent="0.2">
      <c r="T597" s="212"/>
      <c r="U597" s="213"/>
      <c r="V597" s="213"/>
      <c r="W597" s="214"/>
      <c r="X597" s="214"/>
      <c r="Y597" s="214"/>
      <c r="Z597" s="214"/>
      <c r="AA597" s="215"/>
      <c r="AB597" s="215"/>
      <c r="AC597" s="215"/>
      <c r="AD597" s="216"/>
    </row>
    <row r="598" spans="20:30" x14ac:dyDescent="0.2">
      <c r="T598" s="212"/>
      <c r="U598" s="213"/>
      <c r="V598" s="213"/>
      <c r="W598" s="214"/>
      <c r="X598" s="214"/>
      <c r="Y598" s="214"/>
      <c r="Z598" s="214"/>
      <c r="AA598" s="215"/>
      <c r="AB598" s="215"/>
      <c r="AC598" s="215"/>
      <c r="AD598" s="216"/>
    </row>
    <row r="599" spans="20:30" x14ac:dyDescent="0.2">
      <c r="T599" s="212"/>
      <c r="U599" s="213"/>
      <c r="V599" s="213"/>
      <c r="W599" s="214"/>
      <c r="X599" s="214"/>
      <c r="Y599" s="214"/>
      <c r="Z599" s="214"/>
      <c r="AA599" s="215"/>
      <c r="AB599" s="215"/>
      <c r="AC599" s="215"/>
      <c r="AD599" s="216"/>
    </row>
    <row r="600" spans="20:30" x14ac:dyDescent="0.2">
      <c r="T600" s="212"/>
      <c r="U600" s="213"/>
      <c r="V600" s="213"/>
      <c r="W600" s="214"/>
      <c r="X600" s="214"/>
      <c r="Y600" s="214"/>
      <c r="Z600" s="214"/>
      <c r="AA600" s="215"/>
      <c r="AB600" s="215"/>
      <c r="AC600" s="215"/>
      <c r="AD600" s="216"/>
    </row>
    <row r="601" spans="20:30" x14ac:dyDescent="0.2">
      <c r="T601" s="212"/>
      <c r="U601" s="213"/>
      <c r="V601" s="213"/>
      <c r="W601" s="214"/>
      <c r="X601" s="214"/>
      <c r="Y601" s="214"/>
      <c r="Z601" s="214"/>
      <c r="AA601" s="215"/>
      <c r="AB601" s="215"/>
      <c r="AC601" s="215"/>
      <c r="AD601" s="216"/>
    </row>
    <row r="602" spans="20:30" x14ac:dyDescent="0.2">
      <c r="T602" s="212"/>
      <c r="U602" s="213"/>
      <c r="V602" s="213"/>
      <c r="W602" s="214"/>
      <c r="X602" s="214"/>
      <c r="Y602" s="214"/>
      <c r="Z602" s="214"/>
      <c r="AA602" s="215"/>
      <c r="AB602" s="215"/>
      <c r="AC602" s="215"/>
      <c r="AD602" s="216"/>
    </row>
    <row r="603" spans="20:30" x14ac:dyDescent="0.2">
      <c r="T603" s="212"/>
      <c r="U603" s="213"/>
      <c r="V603" s="213"/>
      <c r="W603" s="214"/>
      <c r="X603" s="214"/>
      <c r="Y603" s="214"/>
      <c r="Z603" s="214"/>
      <c r="AA603" s="215"/>
      <c r="AB603" s="215"/>
      <c r="AC603" s="215"/>
      <c r="AD603" s="216"/>
    </row>
    <row r="604" spans="20:30" x14ac:dyDescent="0.2">
      <c r="T604" s="212"/>
      <c r="U604" s="213"/>
      <c r="V604" s="213"/>
      <c r="W604" s="214"/>
      <c r="X604" s="214"/>
      <c r="Y604" s="214"/>
      <c r="Z604" s="214"/>
      <c r="AA604" s="215"/>
      <c r="AB604" s="215"/>
      <c r="AC604" s="215"/>
      <c r="AD604" s="216"/>
    </row>
    <row r="605" spans="20:30" x14ac:dyDescent="0.2">
      <c r="T605" s="212"/>
      <c r="U605" s="213"/>
      <c r="V605" s="213"/>
      <c r="W605" s="214"/>
      <c r="X605" s="214"/>
      <c r="Y605" s="214"/>
      <c r="Z605" s="214"/>
      <c r="AA605" s="215"/>
      <c r="AB605" s="215"/>
      <c r="AC605" s="215"/>
      <c r="AD605" s="216"/>
    </row>
    <row r="606" spans="20:30" x14ac:dyDescent="0.2">
      <c r="T606" s="212"/>
      <c r="U606" s="213"/>
      <c r="V606" s="213"/>
      <c r="W606" s="214"/>
      <c r="X606" s="214"/>
      <c r="Y606" s="214"/>
      <c r="Z606" s="214"/>
      <c r="AA606" s="215"/>
      <c r="AB606" s="215"/>
      <c r="AC606" s="215"/>
      <c r="AD606" s="216"/>
    </row>
    <row r="607" spans="20:30" x14ac:dyDescent="0.2">
      <c r="T607" s="212"/>
      <c r="U607" s="213"/>
      <c r="V607" s="213"/>
      <c r="W607" s="214"/>
      <c r="X607" s="214"/>
      <c r="Y607" s="214"/>
      <c r="Z607" s="214"/>
      <c r="AA607" s="215"/>
      <c r="AB607" s="215"/>
      <c r="AC607" s="215"/>
      <c r="AD607" s="216"/>
    </row>
    <row r="608" spans="20:30" x14ac:dyDescent="0.2">
      <c r="T608" s="212"/>
      <c r="U608" s="213"/>
      <c r="V608" s="213"/>
      <c r="W608" s="214"/>
      <c r="X608" s="214"/>
      <c r="Y608" s="214"/>
      <c r="Z608" s="214"/>
      <c r="AA608" s="215"/>
      <c r="AB608" s="215"/>
      <c r="AC608" s="215"/>
      <c r="AD608" s="216"/>
    </row>
    <row r="609" spans="20:30" x14ac:dyDescent="0.2">
      <c r="T609" s="212"/>
      <c r="U609" s="213"/>
      <c r="V609" s="213"/>
      <c r="W609" s="214"/>
      <c r="X609" s="214"/>
      <c r="Y609" s="214"/>
      <c r="Z609" s="214"/>
      <c r="AA609" s="215"/>
      <c r="AB609" s="215"/>
      <c r="AC609" s="215"/>
      <c r="AD609" s="216"/>
    </row>
    <row r="610" spans="20:30" x14ac:dyDescent="0.2">
      <c r="T610" s="212"/>
      <c r="U610" s="213"/>
      <c r="V610" s="213"/>
      <c r="W610" s="214"/>
      <c r="X610" s="214"/>
      <c r="Y610" s="214"/>
      <c r="Z610" s="214"/>
      <c r="AA610" s="215"/>
      <c r="AB610" s="215"/>
      <c r="AC610" s="215"/>
      <c r="AD610" s="216"/>
    </row>
    <row r="611" spans="20:30" x14ac:dyDescent="0.2">
      <c r="T611" s="212"/>
      <c r="U611" s="213"/>
      <c r="V611" s="213"/>
      <c r="W611" s="214"/>
      <c r="X611" s="214"/>
      <c r="Y611" s="214"/>
      <c r="Z611" s="214"/>
      <c r="AA611" s="215"/>
      <c r="AB611" s="215"/>
      <c r="AC611" s="215"/>
      <c r="AD611" s="216"/>
    </row>
    <row r="612" spans="20:30" x14ac:dyDescent="0.2">
      <c r="T612" s="212"/>
      <c r="U612" s="213"/>
      <c r="V612" s="213"/>
      <c r="W612" s="214"/>
      <c r="X612" s="214"/>
      <c r="Y612" s="214"/>
      <c r="Z612" s="214"/>
      <c r="AA612" s="215"/>
      <c r="AB612" s="215"/>
      <c r="AC612" s="215"/>
      <c r="AD612" s="216"/>
    </row>
    <row r="613" spans="20:30" x14ac:dyDescent="0.2">
      <c r="T613" s="212"/>
      <c r="U613" s="213"/>
      <c r="V613" s="213"/>
      <c r="W613" s="214"/>
      <c r="X613" s="214"/>
      <c r="Y613" s="214"/>
      <c r="Z613" s="214"/>
      <c r="AA613" s="215"/>
      <c r="AB613" s="215"/>
      <c r="AC613" s="215"/>
      <c r="AD613" s="216"/>
    </row>
    <row r="614" spans="20:30" x14ac:dyDescent="0.2">
      <c r="T614" s="212"/>
      <c r="U614" s="213"/>
      <c r="V614" s="213"/>
      <c r="W614" s="214"/>
      <c r="X614" s="214"/>
      <c r="Y614" s="214"/>
      <c r="Z614" s="214"/>
      <c r="AA614" s="215"/>
      <c r="AB614" s="215"/>
      <c r="AC614" s="215"/>
      <c r="AD614" s="216"/>
    </row>
    <row r="615" spans="20:30" x14ac:dyDescent="0.2">
      <c r="T615" s="212"/>
      <c r="U615" s="213"/>
      <c r="V615" s="213"/>
      <c r="W615" s="214"/>
      <c r="X615" s="214"/>
      <c r="Y615" s="214"/>
      <c r="Z615" s="214"/>
      <c r="AA615" s="215"/>
      <c r="AB615" s="215"/>
      <c r="AC615" s="215"/>
      <c r="AD615" s="216"/>
    </row>
    <row r="616" spans="20:30" x14ac:dyDescent="0.2">
      <c r="T616" s="212"/>
      <c r="U616" s="213"/>
      <c r="V616" s="213"/>
      <c r="W616" s="214"/>
      <c r="X616" s="214"/>
      <c r="Y616" s="214"/>
      <c r="Z616" s="214"/>
      <c r="AA616" s="215"/>
      <c r="AB616" s="215"/>
      <c r="AC616" s="215"/>
      <c r="AD616" s="216"/>
    </row>
    <row r="617" spans="20:30" x14ac:dyDescent="0.2">
      <c r="T617" s="212"/>
      <c r="U617" s="213"/>
      <c r="V617" s="213"/>
      <c r="W617" s="214"/>
      <c r="X617" s="214"/>
      <c r="Y617" s="214"/>
      <c r="Z617" s="214"/>
      <c r="AA617" s="215"/>
      <c r="AB617" s="215"/>
      <c r="AC617" s="215"/>
      <c r="AD617" s="216"/>
    </row>
    <row r="618" spans="20:30" x14ac:dyDescent="0.2">
      <c r="T618" s="212"/>
      <c r="U618" s="213"/>
      <c r="V618" s="213"/>
      <c r="W618" s="214"/>
      <c r="X618" s="214"/>
      <c r="Y618" s="214"/>
      <c r="Z618" s="214"/>
      <c r="AA618" s="215"/>
      <c r="AB618" s="215"/>
      <c r="AC618" s="215"/>
      <c r="AD618" s="216"/>
    </row>
    <row r="619" spans="20:30" x14ac:dyDescent="0.2">
      <c r="T619" s="212"/>
      <c r="U619" s="213"/>
      <c r="V619" s="213"/>
      <c r="W619" s="214"/>
      <c r="X619" s="214"/>
      <c r="Y619" s="214"/>
      <c r="Z619" s="214"/>
      <c r="AA619" s="215"/>
      <c r="AB619" s="215"/>
      <c r="AC619" s="215"/>
      <c r="AD619" s="216"/>
    </row>
    <row r="620" spans="20:30" x14ac:dyDescent="0.2">
      <c r="T620" s="212"/>
      <c r="U620" s="213"/>
      <c r="V620" s="213"/>
      <c r="W620" s="214"/>
      <c r="X620" s="214"/>
      <c r="Y620" s="214"/>
      <c r="Z620" s="214"/>
      <c r="AA620" s="215"/>
      <c r="AB620" s="215"/>
      <c r="AC620" s="215"/>
      <c r="AD620" s="216"/>
    </row>
    <row r="621" spans="20:30" x14ac:dyDescent="0.2">
      <c r="T621" s="212"/>
      <c r="U621" s="213"/>
      <c r="V621" s="213"/>
      <c r="W621" s="214"/>
      <c r="X621" s="214"/>
      <c r="Y621" s="214"/>
      <c r="Z621" s="214"/>
      <c r="AA621" s="215"/>
      <c r="AB621" s="215"/>
      <c r="AC621" s="215"/>
      <c r="AD621" s="216"/>
    </row>
    <row r="622" spans="20:30" x14ac:dyDescent="0.2">
      <c r="T622" s="212"/>
      <c r="U622" s="213"/>
      <c r="V622" s="213"/>
      <c r="W622" s="214"/>
      <c r="X622" s="214"/>
      <c r="Y622" s="214"/>
      <c r="Z622" s="214"/>
      <c r="AA622" s="215"/>
      <c r="AB622" s="215"/>
      <c r="AC622" s="215"/>
      <c r="AD622" s="216"/>
    </row>
    <row r="623" spans="20:30" x14ac:dyDescent="0.2">
      <c r="T623" s="212"/>
      <c r="U623" s="213"/>
      <c r="V623" s="213"/>
      <c r="W623" s="214"/>
      <c r="X623" s="214"/>
      <c r="Y623" s="214"/>
      <c r="Z623" s="214"/>
      <c r="AA623" s="215"/>
      <c r="AB623" s="215"/>
      <c r="AC623" s="215"/>
      <c r="AD623" s="216"/>
    </row>
    <row r="624" spans="20:30" x14ac:dyDescent="0.2">
      <c r="T624" s="212"/>
      <c r="U624" s="213"/>
      <c r="V624" s="213"/>
      <c r="W624" s="214"/>
      <c r="X624" s="214"/>
      <c r="Y624" s="214"/>
      <c r="Z624" s="214"/>
      <c r="AA624" s="215"/>
      <c r="AB624" s="215"/>
      <c r="AC624" s="215"/>
      <c r="AD624" s="216"/>
    </row>
    <row r="625" spans="20:30" x14ac:dyDescent="0.2">
      <c r="T625" s="212"/>
      <c r="U625" s="213"/>
      <c r="V625" s="213"/>
      <c r="W625" s="214"/>
      <c r="X625" s="214"/>
      <c r="Y625" s="214"/>
      <c r="Z625" s="214"/>
      <c r="AA625" s="215"/>
      <c r="AB625" s="215"/>
      <c r="AC625" s="215"/>
      <c r="AD625" s="216"/>
    </row>
    <row r="626" spans="20:30" x14ac:dyDescent="0.2">
      <c r="T626" s="212"/>
      <c r="U626" s="213"/>
      <c r="V626" s="213"/>
      <c r="W626" s="214"/>
      <c r="X626" s="214"/>
      <c r="Y626" s="214"/>
      <c r="Z626" s="214"/>
      <c r="AA626" s="215"/>
      <c r="AB626" s="215"/>
      <c r="AC626" s="215"/>
      <c r="AD626" s="216"/>
    </row>
    <row r="627" spans="20:30" x14ac:dyDescent="0.2">
      <c r="T627" s="212"/>
      <c r="U627" s="213"/>
      <c r="V627" s="213"/>
      <c r="W627" s="214"/>
      <c r="X627" s="214"/>
      <c r="Y627" s="214"/>
      <c r="Z627" s="214"/>
      <c r="AA627" s="215"/>
      <c r="AB627" s="215"/>
      <c r="AC627" s="215"/>
      <c r="AD627" s="216"/>
    </row>
    <row r="628" spans="20:30" x14ac:dyDescent="0.2">
      <c r="T628" s="212"/>
      <c r="U628" s="213"/>
      <c r="V628" s="213"/>
      <c r="W628" s="214"/>
      <c r="X628" s="214"/>
      <c r="Y628" s="214"/>
      <c r="Z628" s="214"/>
      <c r="AA628" s="215"/>
      <c r="AB628" s="215"/>
      <c r="AC628" s="215"/>
      <c r="AD628" s="216"/>
    </row>
    <row r="629" spans="20:30" x14ac:dyDescent="0.2">
      <c r="T629" s="212"/>
      <c r="U629" s="213"/>
      <c r="V629" s="213"/>
      <c r="W629" s="214"/>
      <c r="X629" s="214"/>
      <c r="Y629" s="214"/>
      <c r="Z629" s="214"/>
      <c r="AA629" s="215"/>
      <c r="AB629" s="215"/>
      <c r="AC629" s="215"/>
      <c r="AD629" s="216"/>
    </row>
    <row r="630" spans="20:30" x14ac:dyDescent="0.2">
      <c r="T630" s="212"/>
      <c r="U630" s="213"/>
      <c r="V630" s="213"/>
      <c r="W630" s="214"/>
      <c r="X630" s="214"/>
      <c r="Y630" s="214"/>
      <c r="Z630" s="214"/>
      <c r="AA630" s="215"/>
      <c r="AB630" s="215"/>
      <c r="AC630" s="215"/>
      <c r="AD630" s="216"/>
    </row>
    <row r="631" spans="20:30" x14ac:dyDescent="0.2">
      <c r="T631" s="212"/>
      <c r="U631" s="213"/>
      <c r="V631" s="213"/>
      <c r="W631" s="214"/>
      <c r="X631" s="214"/>
      <c r="Y631" s="214"/>
      <c r="Z631" s="214"/>
      <c r="AA631" s="215"/>
      <c r="AB631" s="215"/>
      <c r="AC631" s="215"/>
      <c r="AD631" s="216"/>
    </row>
    <row r="632" spans="20:30" x14ac:dyDescent="0.2">
      <c r="T632" s="212"/>
      <c r="U632" s="213"/>
      <c r="V632" s="213"/>
      <c r="W632" s="214"/>
      <c r="X632" s="214"/>
      <c r="Y632" s="214"/>
      <c r="Z632" s="214"/>
      <c r="AA632" s="215"/>
      <c r="AB632" s="215"/>
      <c r="AC632" s="215"/>
      <c r="AD632" s="216"/>
    </row>
    <row r="633" spans="20:30" x14ac:dyDescent="0.2">
      <c r="T633" s="212"/>
      <c r="U633" s="213"/>
      <c r="V633" s="213"/>
      <c r="W633" s="214"/>
      <c r="X633" s="214"/>
      <c r="Y633" s="214"/>
      <c r="Z633" s="214"/>
      <c r="AA633" s="215"/>
      <c r="AB633" s="215"/>
      <c r="AC633" s="215"/>
      <c r="AD633" s="216"/>
    </row>
    <row r="634" spans="20:30" x14ac:dyDescent="0.2">
      <c r="T634" s="212"/>
      <c r="U634" s="213"/>
      <c r="V634" s="213"/>
      <c r="W634" s="214"/>
      <c r="X634" s="214"/>
      <c r="Y634" s="214"/>
      <c r="Z634" s="214"/>
      <c r="AA634" s="215"/>
      <c r="AB634" s="215"/>
      <c r="AC634" s="215"/>
      <c r="AD634" s="216"/>
    </row>
    <row r="635" spans="20:30" x14ac:dyDescent="0.2">
      <c r="T635" s="212"/>
      <c r="U635" s="213"/>
      <c r="V635" s="213"/>
      <c r="W635" s="214"/>
      <c r="X635" s="214"/>
      <c r="Y635" s="214"/>
      <c r="Z635" s="214"/>
      <c r="AA635" s="215"/>
      <c r="AB635" s="215"/>
      <c r="AC635" s="215"/>
      <c r="AD635" s="216"/>
    </row>
    <row r="636" spans="20:30" x14ac:dyDescent="0.2">
      <c r="T636" s="212"/>
      <c r="U636" s="213"/>
      <c r="V636" s="213"/>
      <c r="W636" s="214"/>
      <c r="X636" s="214"/>
      <c r="Y636" s="214"/>
      <c r="Z636" s="214"/>
      <c r="AA636" s="215"/>
      <c r="AB636" s="215"/>
      <c r="AC636" s="215"/>
      <c r="AD636" s="216"/>
    </row>
    <row r="637" spans="20:30" x14ac:dyDescent="0.2">
      <c r="T637" s="212"/>
      <c r="U637" s="213"/>
      <c r="V637" s="213"/>
      <c r="W637" s="214"/>
      <c r="X637" s="214"/>
      <c r="Y637" s="214"/>
      <c r="Z637" s="214"/>
      <c r="AA637" s="215"/>
      <c r="AB637" s="215"/>
      <c r="AC637" s="215"/>
      <c r="AD637" s="216"/>
    </row>
    <row r="638" spans="20:30" x14ac:dyDescent="0.2">
      <c r="T638" s="212"/>
      <c r="U638" s="213"/>
      <c r="V638" s="213"/>
      <c r="W638" s="214"/>
      <c r="X638" s="214"/>
      <c r="Y638" s="214"/>
      <c r="Z638" s="214"/>
      <c r="AA638" s="215"/>
      <c r="AB638" s="215"/>
      <c r="AC638" s="215"/>
      <c r="AD638" s="216"/>
    </row>
    <row r="639" spans="20:30" x14ac:dyDescent="0.2">
      <c r="T639" s="212"/>
      <c r="U639" s="213"/>
      <c r="V639" s="213"/>
      <c r="W639" s="214"/>
      <c r="X639" s="214"/>
      <c r="Y639" s="214"/>
      <c r="Z639" s="214"/>
      <c r="AA639" s="215"/>
      <c r="AB639" s="215"/>
      <c r="AC639" s="215"/>
      <c r="AD639" s="216"/>
    </row>
    <row r="640" spans="20:30" x14ac:dyDescent="0.2">
      <c r="T640" s="212"/>
      <c r="U640" s="213"/>
      <c r="V640" s="213"/>
      <c r="W640" s="214"/>
      <c r="X640" s="214"/>
      <c r="Y640" s="214"/>
      <c r="Z640" s="214"/>
      <c r="AA640" s="215"/>
      <c r="AB640" s="215"/>
      <c r="AC640" s="215"/>
      <c r="AD640" s="216"/>
    </row>
    <row r="641" spans="20:30" x14ac:dyDescent="0.2">
      <c r="T641" s="212"/>
      <c r="U641" s="213"/>
      <c r="V641" s="213"/>
      <c r="W641" s="214"/>
      <c r="X641" s="214"/>
      <c r="Y641" s="214"/>
      <c r="Z641" s="214"/>
      <c r="AA641" s="215"/>
      <c r="AB641" s="215"/>
      <c r="AC641" s="215"/>
      <c r="AD641" s="216"/>
    </row>
    <row r="642" spans="20:30" x14ac:dyDescent="0.2">
      <c r="T642" s="212"/>
      <c r="U642" s="213"/>
      <c r="V642" s="213"/>
      <c r="W642" s="214"/>
      <c r="X642" s="214"/>
      <c r="Y642" s="214"/>
      <c r="Z642" s="214"/>
      <c r="AA642" s="215"/>
      <c r="AB642" s="215"/>
      <c r="AC642" s="215"/>
      <c r="AD642" s="216"/>
    </row>
    <row r="643" spans="20:30" x14ac:dyDescent="0.2">
      <c r="T643" s="212"/>
      <c r="U643" s="213"/>
      <c r="V643" s="213"/>
      <c r="W643" s="214"/>
      <c r="X643" s="214"/>
      <c r="Y643" s="214"/>
      <c r="Z643" s="214"/>
      <c r="AA643" s="215"/>
      <c r="AB643" s="215"/>
      <c r="AC643" s="215"/>
      <c r="AD643" s="216"/>
    </row>
    <row r="644" spans="20:30" x14ac:dyDescent="0.2">
      <c r="T644" s="212"/>
      <c r="U644" s="213"/>
      <c r="V644" s="213"/>
      <c r="W644" s="214"/>
      <c r="X644" s="214"/>
      <c r="Y644" s="214"/>
      <c r="Z644" s="214"/>
      <c r="AA644" s="215"/>
      <c r="AB644" s="215"/>
      <c r="AC644" s="215"/>
      <c r="AD644" s="216"/>
    </row>
    <row r="645" spans="20:30" x14ac:dyDescent="0.2">
      <c r="T645" s="212"/>
      <c r="U645" s="213"/>
      <c r="V645" s="213"/>
      <c r="W645" s="214"/>
      <c r="X645" s="214"/>
      <c r="Y645" s="214"/>
      <c r="Z645" s="214"/>
      <c r="AA645" s="215"/>
      <c r="AB645" s="215"/>
      <c r="AC645" s="215"/>
      <c r="AD645" s="216"/>
    </row>
    <row r="646" spans="20:30" x14ac:dyDescent="0.2">
      <c r="T646" s="212"/>
      <c r="U646" s="213"/>
      <c r="V646" s="213"/>
      <c r="W646" s="214"/>
      <c r="X646" s="214"/>
      <c r="Y646" s="214"/>
      <c r="Z646" s="214"/>
      <c r="AA646" s="215"/>
      <c r="AB646" s="215"/>
      <c r="AC646" s="215"/>
      <c r="AD646" s="216"/>
    </row>
    <row r="647" spans="20:30" x14ac:dyDescent="0.2">
      <c r="T647" s="212"/>
      <c r="U647" s="213"/>
      <c r="V647" s="213"/>
      <c r="W647" s="214"/>
      <c r="X647" s="214"/>
      <c r="Y647" s="214"/>
      <c r="Z647" s="214"/>
      <c r="AA647" s="215"/>
      <c r="AB647" s="215"/>
      <c r="AC647" s="215"/>
      <c r="AD647" s="216"/>
    </row>
    <row r="648" spans="20:30" x14ac:dyDescent="0.2">
      <c r="T648" s="212"/>
      <c r="U648" s="213"/>
      <c r="V648" s="213"/>
      <c r="W648" s="214"/>
      <c r="X648" s="214"/>
      <c r="Y648" s="214"/>
      <c r="Z648" s="214"/>
      <c r="AA648" s="215"/>
      <c r="AB648" s="215"/>
      <c r="AC648" s="215"/>
      <c r="AD648" s="216"/>
    </row>
    <row r="649" spans="20:30" x14ac:dyDescent="0.2">
      <c r="T649" s="212"/>
      <c r="U649" s="213"/>
      <c r="V649" s="213"/>
      <c r="W649" s="214"/>
      <c r="X649" s="214"/>
      <c r="Y649" s="214"/>
      <c r="Z649" s="214"/>
      <c r="AA649" s="215"/>
      <c r="AB649" s="215"/>
      <c r="AC649" s="215"/>
      <c r="AD649" s="216"/>
    </row>
    <row r="650" spans="20:30" x14ac:dyDescent="0.2">
      <c r="T650" s="212"/>
      <c r="U650" s="213"/>
      <c r="V650" s="213"/>
      <c r="W650" s="214"/>
      <c r="X650" s="214"/>
      <c r="Y650" s="214"/>
      <c r="Z650" s="214"/>
      <c r="AA650" s="215"/>
      <c r="AB650" s="215"/>
      <c r="AC650" s="215"/>
      <c r="AD650" s="216"/>
    </row>
    <row r="651" spans="20:30" x14ac:dyDescent="0.2">
      <c r="T651" s="212"/>
      <c r="U651" s="213"/>
      <c r="V651" s="213"/>
      <c r="W651" s="214"/>
      <c r="X651" s="214"/>
      <c r="Y651" s="214"/>
      <c r="Z651" s="214"/>
      <c r="AA651" s="215"/>
      <c r="AB651" s="215"/>
      <c r="AC651" s="215"/>
      <c r="AD651" s="216"/>
    </row>
    <row r="652" spans="20:30" x14ac:dyDescent="0.2">
      <c r="T652" s="212"/>
      <c r="U652" s="213"/>
      <c r="V652" s="213"/>
      <c r="W652" s="214"/>
      <c r="X652" s="214"/>
      <c r="Y652" s="214"/>
      <c r="Z652" s="214"/>
      <c r="AA652" s="215"/>
      <c r="AB652" s="215"/>
      <c r="AC652" s="215"/>
      <c r="AD652" s="216"/>
    </row>
    <row r="653" spans="20:30" x14ac:dyDescent="0.2">
      <c r="T653" s="212"/>
      <c r="U653" s="213"/>
      <c r="V653" s="213"/>
      <c r="W653" s="214"/>
      <c r="X653" s="214"/>
      <c r="Y653" s="214"/>
      <c r="Z653" s="214"/>
      <c r="AA653" s="215"/>
      <c r="AB653" s="215"/>
      <c r="AC653" s="215"/>
      <c r="AD653" s="216"/>
    </row>
    <row r="654" spans="20:30" x14ac:dyDescent="0.2">
      <c r="T654" s="212"/>
      <c r="U654" s="213"/>
      <c r="V654" s="213"/>
      <c r="W654" s="214"/>
      <c r="X654" s="214"/>
      <c r="Y654" s="214"/>
      <c r="Z654" s="214"/>
      <c r="AA654" s="215"/>
      <c r="AB654" s="215"/>
      <c r="AC654" s="215"/>
      <c r="AD654" s="216"/>
    </row>
    <row r="655" spans="20:30" x14ac:dyDescent="0.2">
      <c r="T655" s="212"/>
      <c r="U655" s="213"/>
      <c r="V655" s="213"/>
      <c r="W655" s="214"/>
      <c r="X655" s="214"/>
      <c r="Y655" s="214"/>
      <c r="Z655" s="214"/>
      <c r="AA655" s="215"/>
      <c r="AB655" s="215"/>
      <c r="AC655" s="215"/>
      <c r="AD655" s="216"/>
    </row>
    <row r="656" spans="20:30" x14ac:dyDescent="0.2">
      <c r="T656" s="212"/>
      <c r="U656" s="213"/>
      <c r="V656" s="213"/>
      <c r="W656" s="214"/>
      <c r="X656" s="214"/>
      <c r="Y656" s="214"/>
      <c r="Z656" s="214"/>
      <c r="AA656" s="215"/>
      <c r="AB656" s="215"/>
      <c r="AC656" s="215"/>
      <c r="AD656" s="216"/>
    </row>
    <row r="657" spans="20:30" x14ac:dyDescent="0.2">
      <c r="T657" s="212"/>
      <c r="U657" s="213"/>
      <c r="V657" s="213"/>
      <c r="W657" s="214"/>
      <c r="X657" s="214"/>
      <c r="Y657" s="214"/>
      <c r="Z657" s="214"/>
      <c r="AA657" s="215"/>
      <c r="AB657" s="215"/>
      <c r="AC657" s="215"/>
      <c r="AD657" s="216"/>
    </row>
    <row r="658" spans="20:30" x14ac:dyDescent="0.2">
      <c r="T658" s="212"/>
      <c r="U658" s="213"/>
      <c r="V658" s="213"/>
      <c r="W658" s="214"/>
      <c r="X658" s="214"/>
      <c r="Y658" s="214"/>
      <c r="Z658" s="214"/>
      <c r="AA658" s="215"/>
      <c r="AB658" s="215"/>
      <c r="AC658" s="215"/>
      <c r="AD658" s="216"/>
    </row>
    <row r="659" spans="20:30" x14ac:dyDescent="0.2">
      <c r="T659" s="212"/>
      <c r="U659" s="213"/>
      <c r="V659" s="213"/>
      <c r="W659" s="214"/>
      <c r="X659" s="214"/>
      <c r="Y659" s="214"/>
      <c r="Z659" s="214"/>
      <c r="AA659" s="215"/>
      <c r="AB659" s="215"/>
      <c r="AC659" s="215"/>
      <c r="AD659" s="216"/>
    </row>
    <row r="660" spans="20:30" x14ac:dyDescent="0.2">
      <c r="T660" s="212"/>
      <c r="U660" s="213"/>
      <c r="V660" s="213"/>
      <c r="W660" s="214"/>
      <c r="X660" s="214"/>
      <c r="Y660" s="214"/>
      <c r="Z660" s="214"/>
      <c r="AA660" s="215"/>
      <c r="AB660" s="215"/>
      <c r="AC660" s="215"/>
      <c r="AD660" s="216"/>
    </row>
    <row r="661" spans="20:30" x14ac:dyDescent="0.2">
      <c r="T661" s="212"/>
      <c r="U661" s="213"/>
      <c r="V661" s="213"/>
      <c r="W661" s="214"/>
      <c r="X661" s="214"/>
      <c r="Y661" s="214"/>
      <c r="Z661" s="214"/>
      <c r="AA661" s="215"/>
      <c r="AB661" s="215"/>
      <c r="AC661" s="215"/>
      <c r="AD661" s="216"/>
    </row>
    <row r="662" spans="20:30" x14ac:dyDescent="0.2">
      <c r="T662" s="212"/>
      <c r="U662" s="213"/>
      <c r="V662" s="213"/>
      <c r="W662" s="214"/>
      <c r="X662" s="214"/>
      <c r="Y662" s="214"/>
      <c r="Z662" s="214"/>
      <c r="AA662" s="215"/>
      <c r="AB662" s="215"/>
      <c r="AC662" s="215"/>
      <c r="AD662" s="216"/>
    </row>
    <row r="663" spans="20:30" x14ac:dyDescent="0.2">
      <c r="T663" s="212"/>
      <c r="U663" s="213"/>
      <c r="V663" s="213"/>
      <c r="W663" s="214"/>
      <c r="X663" s="214"/>
      <c r="Y663" s="214"/>
      <c r="Z663" s="214"/>
      <c r="AA663" s="215"/>
      <c r="AB663" s="215"/>
      <c r="AC663" s="215"/>
      <c r="AD663" s="216"/>
    </row>
    <row r="664" spans="20:30" x14ac:dyDescent="0.2">
      <c r="T664" s="212"/>
      <c r="U664" s="213"/>
      <c r="V664" s="213"/>
      <c r="W664" s="214"/>
      <c r="X664" s="214"/>
      <c r="Y664" s="214"/>
      <c r="Z664" s="214"/>
      <c r="AA664" s="215"/>
      <c r="AB664" s="215"/>
      <c r="AC664" s="215"/>
      <c r="AD664" s="216"/>
    </row>
    <row r="665" spans="20:30" x14ac:dyDescent="0.2">
      <c r="T665" s="212"/>
      <c r="U665" s="213"/>
      <c r="V665" s="213"/>
      <c r="W665" s="214"/>
      <c r="X665" s="214"/>
      <c r="Y665" s="214"/>
      <c r="Z665" s="214"/>
      <c r="AA665" s="215"/>
      <c r="AB665" s="215"/>
      <c r="AC665" s="215"/>
      <c r="AD665" s="216"/>
    </row>
    <row r="666" spans="20:30" x14ac:dyDescent="0.2">
      <c r="T666" s="212"/>
      <c r="U666" s="213"/>
      <c r="V666" s="213"/>
      <c r="W666" s="214"/>
      <c r="X666" s="214"/>
      <c r="Y666" s="214"/>
      <c r="Z666" s="214"/>
      <c r="AA666" s="215"/>
      <c r="AB666" s="215"/>
      <c r="AC666" s="215"/>
      <c r="AD666" s="216"/>
    </row>
    <row r="667" spans="20:30" x14ac:dyDescent="0.2">
      <c r="T667" s="212"/>
      <c r="U667" s="213"/>
      <c r="V667" s="213"/>
      <c r="W667" s="214"/>
      <c r="X667" s="214"/>
      <c r="Y667" s="214"/>
      <c r="Z667" s="214"/>
      <c r="AA667" s="215"/>
      <c r="AB667" s="215"/>
      <c r="AC667" s="215"/>
      <c r="AD667" s="216"/>
    </row>
    <row r="668" spans="20:30" x14ac:dyDescent="0.2">
      <c r="T668" s="212"/>
      <c r="U668" s="213"/>
      <c r="V668" s="213"/>
      <c r="W668" s="214"/>
      <c r="X668" s="214"/>
      <c r="Y668" s="214"/>
      <c r="Z668" s="214"/>
      <c r="AA668" s="215"/>
      <c r="AB668" s="215"/>
      <c r="AC668" s="215"/>
      <c r="AD668" s="216"/>
    </row>
    <row r="669" spans="20:30" x14ac:dyDescent="0.2">
      <c r="T669" s="212"/>
      <c r="U669" s="213"/>
      <c r="V669" s="213"/>
      <c r="W669" s="213"/>
      <c r="X669" s="214"/>
      <c r="Y669" s="214"/>
      <c r="Z669" s="214"/>
      <c r="AA669" s="217"/>
      <c r="AB669" s="217"/>
      <c r="AC669" s="217"/>
      <c r="AD669" s="213"/>
    </row>
    <row r="670" spans="20:30" x14ac:dyDescent="0.2">
      <c r="T670" s="212"/>
      <c r="U670" s="213"/>
      <c r="V670" s="213"/>
      <c r="W670" s="213"/>
      <c r="X670" s="214"/>
      <c r="Y670" s="214"/>
      <c r="Z670" s="214"/>
      <c r="AA670" s="217"/>
      <c r="AB670" s="217"/>
      <c r="AC670" s="217"/>
      <c r="AD670" s="213"/>
    </row>
    <row r="671" spans="20:30" x14ac:dyDescent="0.2">
      <c r="T671" s="212"/>
      <c r="U671" s="213"/>
      <c r="V671" s="213"/>
      <c r="W671" s="213"/>
      <c r="X671" s="214"/>
      <c r="Y671" s="214"/>
      <c r="Z671" s="214"/>
      <c r="AA671" s="217"/>
      <c r="AB671" s="217"/>
      <c r="AC671" s="217"/>
      <c r="AD671" s="213"/>
    </row>
    <row r="672" spans="20:30" x14ac:dyDescent="0.2">
      <c r="T672" s="212"/>
      <c r="U672" s="213"/>
      <c r="V672" s="213"/>
      <c r="W672" s="213"/>
      <c r="X672" s="214"/>
      <c r="Y672" s="214"/>
      <c r="Z672" s="214"/>
      <c r="AA672" s="217"/>
      <c r="AB672" s="217"/>
      <c r="AC672" s="217"/>
      <c r="AD672" s="213"/>
    </row>
    <row r="673" spans="20:30" x14ac:dyDescent="0.2">
      <c r="T673" s="212"/>
      <c r="U673" s="213"/>
      <c r="V673" s="213"/>
      <c r="W673" s="213"/>
      <c r="X673" s="214"/>
      <c r="Y673" s="214"/>
      <c r="Z673" s="214"/>
      <c r="AA673" s="217"/>
      <c r="AB673" s="217"/>
      <c r="AC673" s="217"/>
      <c r="AD673" s="213"/>
    </row>
    <row r="674" spans="20:30" x14ac:dyDescent="0.2">
      <c r="T674" s="212"/>
      <c r="U674" s="213"/>
      <c r="V674" s="213"/>
      <c r="W674" s="213"/>
      <c r="X674" s="214"/>
      <c r="Y674" s="214"/>
      <c r="Z674" s="214"/>
      <c r="AA674" s="217"/>
      <c r="AB674" s="217"/>
      <c r="AC674" s="217"/>
      <c r="AD674" s="213"/>
    </row>
    <row r="675" spans="20:30" x14ac:dyDescent="0.2">
      <c r="T675" s="212"/>
      <c r="U675" s="213"/>
      <c r="V675" s="213"/>
      <c r="W675" s="213"/>
      <c r="X675" s="214"/>
      <c r="Y675" s="214"/>
      <c r="Z675" s="214"/>
      <c r="AA675" s="217"/>
      <c r="AB675" s="217"/>
      <c r="AC675" s="217"/>
      <c r="AD675" s="213"/>
    </row>
    <row r="676" spans="20:30" x14ac:dyDescent="0.2">
      <c r="T676" s="212"/>
      <c r="U676" s="213"/>
      <c r="V676" s="213"/>
      <c r="W676" s="213"/>
      <c r="X676" s="214"/>
      <c r="Y676" s="214"/>
      <c r="Z676" s="214"/>
      <c r="AA676" s="217"/>
      <c r="AB676" s="217"/>
      <c r="AC676" s="217"/>
      <c r="AD676" s="213"/>
    </row>
    <row r="677" spans="20:30" x14ac:dyDescent="0.2">
      <c r="T677" s="212"/>
      <c r="U677" s="213"/>
      <c r="V677" s="213"/>
      <c r="W677" s="213"/>
      <c r="X677" s="214"/>
      <c r="Y677" s="214"/>
      <c r="Z677" s="214"/>
      <c r="AA677" s="217"/>
      <c r="AB677" s="217"/>
      <c r="AC677" s="217"/>
      <c r="AD677" s="213"/>
    </row>
    <row r="678" spans="20:30" x14ac:dyDescent="0.2">
      <c r="T678" s="212"/>
      <c r="U678" s="213"/>
      <c r="V678" s="213"/>
      <c r="W678" s="213"/>
      <c r="X678" s="214"/>
      <c r="Y678" s="214"/>
      <c r="Z678" s="214"/>
      <c r="AA678" s="217"/>
      <c r="AB678" s="217"/>
      <c r="AC678" s="217"/>
      <c r="AD678" s="213"/>
    </row>
    <row r="679" spans="20:30" x14ac:dyDescent="0.2">
      <c r="T679" s="212"/>
      <c r="U679" s="213"/>
      <c r="V679" s="213"/>
      <c r="W679" s="213"/>
      <c r="X679" s="214"/>
      <c r="Y679" s="214"/>
      <c r="Z679" s="214"/>
      <c r="AA679" s="217"/>
      <c r="AB679" s="217"/>
      <c r="AC679" s="217"/>
      <c r="AD679" s="213"/>
    </row>
    <row r="680" spans="20:30" x14ac:dyDescent="0.2">
      <c r="T680" s="212"/>
      <c r="U680" s="213"/>
      <c r="V680" s="213"/>
      <c r="W680" s="213"/>
      <c r="X680" s="214"/>
      <c r="Y680" s="214"/>
      <c r="Z680" s="214"/>
      <c r="AA680" s="217"/>
      <c r="AB680" s="217"/>
      <c r="AC680" s="217"/>
      <c r="AD680" s="213"/>
    </row>
    <row r="681" spans="20:30" x14ac:dyDescent="0.2">
      <c r="T681" s="212"/>
      <c r="U681" s="213"/>
      <c r="V681" s="213"/>
      <c r="W681" s="213"/>
      <c r="X681" s="214"/>
      <c r="Y681" s="214"/>
      <c r="Z681" s="214"/>
      <c r="AA681" s="217"/>
      <c r="AB681" s="217"/>
      <c r="AC681" s="217"/>
      <c r="AD681" s="213"/>
    </row>
    <row r="682" spans="20:30" x14ac:dyDescent="0.2">
      <c r="T682" s="212"/>
      <c r="U682" s="213"/>
      <c r="V682" s="213"/>
      <c r="W682" s="213"/>
      <c r="X682" s="214"/>
      <c r="Y682" s="214"/>
      <c r="Z682" s="214"/>
      <c r="AA682" s="217"/>
      <c r="AB682" s="217"/>
      <c r="AC682" s="217"/>
      <c r="AD682" s="213"/>
    </row>
    <row r="683" spans="20:30" x14ac:dyDescent="0.2">
      <c r="T683" s="212"/>
      <c r="U683" s="213"/>
      <c r="V683" s="213"/>
      <c r="W683" s="213"/>
      <c r="X683" s="214"/>
      <c r="Y683" s="214"/>
      <c r="Z683" s="214"/>
      <c r="AA683" s="217"/>
      <c r="AB683" s="217"/>
      <c r="AC683" s="217"/>
      <c r="AD683" s="213"/>
    </row>
    <row r="684" spans="20:30" x14ac:dyDescent="0.2">
      <c r="T684" s="212"/>
      <c r="U684" s="213"/>
      <c r="V684" s="213"/>
      <c r="W684" s="213"/>
      <c r="X684" s="214"/>
      <c r="Y684" s="214"/>
      <c r="Z684" s="214"/>
      <c r="AA684" s="217"/>
      <c r="AB684" s="217"/>
      <c r="AC684" s="217"/>
      <c r="AD684" s="213"/>
    </row>
    <row r="685" spans="20:30" x14ac:dyDescent="0.2">
      <c r="T685" s="212"/>
      <c r="U685" s="213"/>
      <c r="V685" s="213"/>
      <c r="W685" s="213"/>
      <c r="X685" s="214"/>
      <c r="Y685" s="214"/>
      <c r="Z685" s="214"/>
      <c r="AA685" s="217"/>
      <c r="AB685" s="217"/>
      <c r="AC685" s="217"/>
      <c r="AD685" s="213"/>
    </row>
    <row r="686" spans="20:30" x14ac:dyDescent="0.2">
      <c r="T686" s="212"/>
      <c r="U686" s="213"/>
      <c r="V686" s="213"/>
      <c r="W686" s="213"/>
      <c r="X686" s="214"/>
      <c r="Y686" s="214"/>
      <c r="Z686" s="214"/>
      <c r="AA686" s="217"/>
      <c r="AB686" s="217"/>
      <c r="AC686" s="217"/>
      <c r="AD686" s="213"/>
    </row>
    <row r="687" spans="20:30" x14ac:dyDescent="0.2">
      <c r="T687" s="212"/>
      <c r="U687" s="213"/>
      <c r="V687" s="213"/>
      <c r="W687" s="213"/>
      <c r="X687" s="214"/>
      <c r="Y687" s="214"/>
      <c r="Z687" s="214"/>
      <c r="AA687" s="217"/>
      <c r="AB687" s="217"/>
      <c r="AC687" s="217"/>
      <c r="AD687" s="213"/>
    </row>
    <row r="688" spans="20:30" x14ac:dyDescent="0.2">
      <c r="T688" s="212"/>
      <c r="U688" s="213"/>
      <c r="V688" s="213"/>
      <c r="W688" s="213"/>
      <c r="X688" s="214"/>
      <c r="Y688" s="214"/>
      <c r="Z688" s="214"/>
      <c r="AA688" s="217"/>
      <c r="AB688" s="217"/>
      <c r="AC688" s="217"/>
      <c r="AD688" s="213"/>
    </row>
    <row r="689" spans="20:30" x14ac:dyDescent="0.2">
      <c r="T689" s="212"/>
      <c r="U689" s="213"/>
      <c r="V689" s="213"/>
      <c r="W689" s="213"/>
      <c r="X689" s="214"/>
      <c r="Y689" s="214"/>
      <c r="Z689" s="214"/>
      <c r="AA689" s="217"/>
      <c r="AB689" s="217"/>
      <c r="AC689" s="217"/>
      <c r="AD689" s="213"/>
    </row>
    <row r="690" spans="20:30" x14ac:dyDescent="0.2">
      <c r="T690" s="212"/>
      <c r="U690" s="213"/>
      <c r="V690" s="213"/>
      <c r="W690" s="213"/>
      <c r="X690" s="214"/>
      <c r="Y690" s="214"/>
      <c r="Z690" s="214"/>
      <c r="AA690" s="217"/>
      <c r="AB690" s="217"/>
      <c r="AC690" s="217"/>
      <c r="AD690" s="213"/>
    </row>
    <row r="691" spans="20:30" x14ac:dyDescent="0.2">
      <c r="T691" s="212"/>
      <c r="U691" s="213"/>
      <c r="V691" s="213"/>
      <c r="W691" s="213"/>
      <c r="X691" s="214"/>
      <c r="Y691" s="214"/>
      <c r="Z691" s="214"/>
      <c r="AA691" s="217"/>
      <c r="AB691" s="217"/>
      <c r="AC691" s="217"/>
      <c r="AD691" s="213"/>
    </row>
    <row r="692" spans="20:30" x14ac:dyDescent="0.2">
      <c r="T692" s="212"/>
      <c r="U692" s="213"/>
      <c r="V692" s="213"/>
      <c r="W692" s="213"/>
      <c r="X692" s="214"/>
      <c r="Y692" s="214"/>
      <c r="Z692" s="214"/>
      <c r="AA692" s="217"/>
      <c r="AB692" s="217"/>
      <c r="AC692" s="217"/>
      <c r="AD692" s="213"/>
    </row>
    <row r="693" spans="20:30" x14ac:dyDescent="0.2">
      <c r="T693" s="212"/>
      <c r="U693" s="213"/>
      <c r="V693" s="213"/>
      <c r="W693" s="213"/>
      <c r="X693" s="214"/>
      <c r="Y693" s="214"/>
      <c r="Z693" s="214"/>
      <c r="AA693" s="217"/>
      <c r="AB693" s="217"/>
      <c r="AC693" s="217"/>
      <c r="AD693" s="213"/>
    </row>
    <row r="694" spans="20:30" x14ac:dyDescent="0.2">
      <c r="T694" s="212"/>
      <c r="U694" s="213"/>
      <c r="V694" s="213"/>
      <c r="W694" s="213"/>
      <c r="X694" s="214"/>
      <c r="Y694" s="214"/>
      <c r="Z694" s="214"/>
      <c r="AA694" s="217"/>
      <c r="AB694" s="217"/>
      <c r="AC694" s="217"/>
      <c r="AD694" s="213"/>
    </row>
    <row r="695" spans="20:30" x14ac:dyDescent="0.2">
      <c r="T695" s="212"/>
      <c r="U695" s="213"/>
      <c r="V695" s="213"/>
      <c r="W695" s="213"/>
      <c r="X695" s="214"/>
      <c r="Y695" s="214"/>
      <c r="Z695" s="214"/>
      <c r="AA695" s="217"/>
      <c r="AB695" s="217"/>
      <c r="AC695" s="217"/>
      <c r="AD695" s="213"/>
    </row>
    <row r="696" spans="20:30" x14ac:dyDescent="0.2">
      <c r="T696" s="212"/>
      <c r="U696" s="213"/>
      <c r="V696" s="213"/>
      <c r="W696" s="213"/>
      <c r="X696" s="214"/>
      <c r="Y696" s="214"/>
      <c r="Z696" s="214"/>
      <c r="AA696" s="217"/>
      <c r="AB696" s="217"/>
      <c r="AC696" s="217"/>
      <c r="AD696" s="213"/>
    </row>
    <row r="697" spans="20:30" x14ac:dyDescent="0.2">
      <c r="T697" s="212"/>
      <c r="U697" s="213"/>
      <c r="V697" s="213"/>
      <c r="W697" s="213"/>
      <c r="X697" s="214"/>
      <c r="Y697" s="214"/>
      <c r="Z697" s="214"/>
      <c r="AA697" s="217"/>
      <c r="AB697" s="217"/>
      <c r="AC697" s="217"/>
      <c r="AD697" s="213"/>
    </row>
    <row r="698" spans="20:30" x14ac:dyDescent="0.2">
      <c r="T698" s="212"/>
      <c r="U698" s="213"/>
      <c r="V698" s="213"/>
      <c r="W698" s="213"/>
      <c r="X698" s="214"/>
      <c r="Y698" s="214"/>
      <c r="Z698" s="214"/>
      <c r="AA698" s="217"/>
      <c r="AB698" s="217"/>
      <c r="AC698" s="217"/>
      <c r="AD698" s="213"/>
    </row>
    <row r="699" spans="20:30" x14ac:dyDescent="0.2">
      <c r="T699" s="212"/>
      <c r="U699" s="213"/>
      <c r="V699" s="213"/>
      <c r="W699" s="213"/>
      <c r="X699" s="214"/>
      <c r="Y699" s="214"/>
      <c r="Z699" s="214"/>
      <c r="AA699" s="217"/>
      <c r="AB699" s="217"/>
      <c r="AC699" s="217"/>
      <c r="AD699" s="213"/>
    </row>
    <row r="700" spans="20:30" x14ac:dyDescent="0.2">
      <c r="T700" s="212"/>
      <c r="U700" s="213"/>
      <c r="V700" s="213"/>
      <c r="W700" s="213"/>
      <c r="X700" s="214"/>
      <c r="Y700" s="214"/>
      <c r="Z700" s="214"/>
      <c r="AA700" s="217"/>
      <c r="AB700" s="217"/>
      <c r="AC700" s="217"/>
      <c r="AD700" s="213"/>
    </row>
    <row r="701" spans="20:30" x14ac:dyDescent="0.2">
      <c r="T701" s="212"/>
      <c r="U701" s="213"/>
      <c r="V701" s="213"/>
      <c r="W701" s="213"/>
      <c r="X701" s="214"/>
      <c r="Y701" s="214"/>
      <c r="Z701" s="214"/>
      <c r="AA701" s="217"/>
      <c r="AB701" s="217"/>
      <c r="AC701" s="217"/>
      <c r="AD701" s="213"/>
    </row>
    <row r="702" spans="20:30" x14ac:dyDescent="0.2">
      <c r="T702" s="212"/>
      <c r="U702" s="213"/>
      <c r="V702" s="213"/>
      <c r="W702" s="213"/>
      <c r="X702" s="214"/>
      <c r="Y702" s="214"/>
      <c r="Z702" s="214"/>
      <c r="AA702" s="217"/>
      <c r="AB702" s="217"/>
      <c r="AC702" s="217"/>
      <c r="AD702" s="213"/>
    </row>
    <row r="703" spans="20:30" x14ac:dyDescent="0.2">
      <c r="T703" s="212"/>
      <c r="U703" s="213"/>
      <c r="V703" s="213"/>
      <c r="W703" s="213"/>
      <c r="X703" s="214"/>
      <c r="Y703" s="214"/>
      <c r="Z703" s="214"/>
      <c r="AA703" s="217"/>
      <c r="AB703" s="217"/>
      <c r="AC703" s="217"/>
      <c r="AD703" s="213"/>
    </row>
    <row r="704" spans="20:30" x14ac:dyDescent="0.2">
      <c r="T704" s="212"/>
      <c r="U704" s="213"/>
      <c r="V704" s="213"/>
      <c r="W704" s="213"/>
      <c r="X704" s="214"/>
      <c r="Y704" s="214"/>
      <c r="Z704" s="214"/>
      <c r="AA704" s="217"/>
      <c r="AB704" s="217"/>
      <c r="AC704" s="217"/>
      <c r="AD704" s="213"/>
    </row>
    <row r="705" spans="20:30" x14ac:dyDescent="0.2">
      <c r="T705" s="212"/>
      <c r="U705" s="213"/>
      <c r="V705" s="213"/>
      <c r="W705" s="213"/>
      <c r="X705" s="214"/>
      <c r="Y705" s="214"/>
      <c r="Z705" s="214"/>
      <c r="AA705" s="217"/>
      <c r="AB705" s="217"/>
      <c r="AC705" s="217"/>
      <c r="AD705" s="213"/>
    </row>
    <row r="706" spans="20:30" x14ac:dyDescent="0.2">
      <c r="T706" s="212"/>
      <c r="U706" s="213"/>
      <c r="V706" s="213"/>
      <c r="W706" s="213"/>
      <c r="X706" s="214"/>
      <c r="Y706" s="214"/>
      <c r="Z706" s="214"/>
      <c r="AA706" s="217"/>
      <c r="AB706" s="217"/>
      <c r="AC706" s="217"/>
      <c r="AD706" s="213"/>
    </row>
    <row r="707" spans="20:30" x14ac:dyDescent="0.2">
      <c r="T707" s="212"/>
      <c r="U707" s="213"/>
      <c r="V707" s="213"/>
      <c r="W707" s="213"/>
      <c r="X707" s="214"/>
      <c r="Y707" s="214"/>
      <c r="Z707" s="214"/>
      <c r="AA707" s="217"/>
      <c r="AB707" s="217"/>
      <c r="AC707" s="217"/>
      <c r="AD707" s="213"/>
    </row>
    <row r="708" spans="20:30" x14ac:dyDescent="0.2">
      <c r="T708" s="212"/>
      <c r="U708" s="213"/>
      <c r="V708" s="213"/>
      <c r="W708" s="213"/>
      <c r="X708" s="214"/>
      <c r="Y708" s="214"/>
      <c r="Z708" s="214"/>
      <c r="AA708" s="217"/>
      <c r="AB708" s="217"/>
      <c r="AC708" s="217"/>
      <c r="AD708" s="213"/>
    </row>
    <row r="709" spans="20:30" x14ac:dyDescent="0.2">
      <c r="T709" s="212"/>
      <c r="U709" s="213"/>
      <c r="V709" s="213"/>
      <c r="W709" s="213"/>
      <c r="X709" s="214"/>
      <c r="Y709" s="214"/>
      <c r="Z709" s="214"/>
      <c r="AA709" s="217"/>
      <c r="AB709" s="217"/>
      <c r="AC709" s="217"/>
      <c r="AD709" s="213"/>
    </row>
    <row r="710" spans="20:30" x14ac:dyDescent="0.2">
      <c r="T710" s="212"/>
      <c r="U710" s="213"/>
      <c r="V710" s="213"/>
      <c r="W710" s="213"/>
      <c r="X710" s="214"/>
      <c r="Y710" s="214"/>
      <c r="Z710" s="214"/>
      <c r="AA710" s="217"/>
      <c r="AB710" s="217"/>
      <c r="AC710" s="217"/>
      <c r="AD710" s="213"/>
    </row>
    <row r="711" spans="20:30" x14ac:dyDescent="0.2">
      <c r="T711" s="212"/>
      <c r="U711" s="213"/>
      <c r="V711" s="213"/>
      <c r="W711" s="213"/>
      <c r="X711" s="214"/>
      <c r="Y711" s="214"/>
      <c r="Z711" s="214"/>
      <c r="AA711" s="217"/>
      <c r="AB711" s="217"/>
      <c r="AC711" s="217"/>
      <c r="AD711" s="213"/>
    </row>
    <row r="712" spans="20:30" x14ac:dyDescent="0.2">
      <c r="T712" s="212"/>
      <c r="U712" s="213"/>
      <c r="V712" s="213"/>
      <c r="W712" s="213"/>
      <c r="X712" s="214"/>
      <c r="Y712" s="214"/>
      <c r="Z712" s="214"/>
      <c r="AA712" s="217"/>
      <c r="AB712" s="217"/>
      <c r="AC712" s="217"/>
      <c r="AD712" s="213"/>
    </row>
    <row r="713" spans="20:30" x14ac:dyDescent="0.2">
      <c r="T713" s="212"/>
      <c r="U713" s="213"/>
      <c r="V713" s="213"/>
      <c r="W713" s="213"/>
      <c r="X713" s="214"/>
      <c r="Y713" s="214"/>
      <c r="Z713" s="214"/>
      <c r="AA713" s="217"/>
      <c r="AB713" s="217"/>
      <c r="AC713" s="217"/>
      <c r="AD713" s="213"/>
    </row>
    <row r="714" spans="20:30" x14ac:dyDescent="0.2">
      <c r="T714" s="212"/>
      <c r="U714" s="213"/>
      <c r="V714" s="213"/>
      <c r="W714" s="213"/>
      <c r="X714" s="214"/>
      <c r="Y714" s="214"/>
      <c r="Z714" s="214"/>
      <c r="AA714" s="217"/>
      <c r="AB714" s="217"/>
      <c r="AC714" s="217"/>
      <c r="AD714" s="213"/>
    </row>
    <row r="715" spans="20:30" x14ac:dyDescent="0.2">
      <c r="T715" s="212"/>
      <c r="U715" s="213"/>
      <c r="V715" s="213"/>
      <c r="W715" s="213"/>
      <c r="X715" s="214"/>
      <c r="Y715" s="214"/>
      <c r="Z715" s="214"/>
      <c r="AA715" s="217"/>
      <c r="AB715" s="217"/>
      <c r="AC715" s="217"/>
      <c r="AD715" s="213"/>
    </row>
    <row r="716" spans="20:30" x14ac:dyDescent="0.2">
      <c r="T716" s="212"/>
      <c r="U716" s="213"/>
      <c r="V716" s="213"/>
      <c r="W716" s="213"/>
      <c r="X716" s="214"/>
      <c r="Y716" s="214"/>
      <c r="Z716" s="214"/>
      <c r="AA716" s="217"/>
      <c r="AB716" s="217"/>
      <c r="AC716" s="217"/>
      <c r="AD716" s="213"/>
    </row>
    <row r="717" spans="20:30" x14ac:dyDescent="0.2">
      <c r="T717" s="212"/>
      <c r="U717" s="213"/>
      <c r="V717" s="213"/>
      <c r="W717" s="213"/>
      <c r="X717" s="214"/>
      <c r="Y717" s="214"/>
      <c r="Z717" s="214"/>
      <c r="AA717" s="217"/>
      <c r="AB717" s="217"/>
      <c r="AC717" s="217"/>
      <c r="AD717" s="213"/>
    </row>
    <row r="718" spans="20:30" x14ac:dyDescent="0.2">
      <c r="T718" s="212"/>
      <c r="U718" s="213"/>
      <c r="V718" s="213"/>
      <c r="W718" s="213"/>
      <c r="X718" s="214"/>
      <c r="Y718" s="214"/>
      <c r="Z718" s="214"/>
      <c r="AA718" s="217"/>
      <c r="AB718" s="217"/>
      <c r="AC718" s="217"/>
      <c r="AD718" s="213"/>
    </row>
    <row r="719" spans="20:30" x14ac:dyDescent="0.2">
      <c r="T719" s="212"/>
      <c r="U719" s="213"/>
      <c r="V719" s="213"/>
      <c r="W719" s="213"/>
      <c r="X719" s="214"/>
      <c r="Y719" s="214"/>
      <c r="Z719" s="214"/>
      <c r="AA719" s="217"/>
      <c r="AB719" s="217"/>
      <c r="AC719" s="217"/>
      <c r="AD719" s="213"/>
    </row>
    <row r="720" spans="20:30" x14ac:dyDescent="0.2">
      <c r="T720" s="212"/>
      <c r="U720" s="213"/>
      <c r="V720" s="213"/>
      <c r="W720" s="213"/>
      <c r="X720" s="214"/>
      <c r="Y720" s="214"/>
      <c r="Z720" s="214"/>
      <c r="AA720" s="217"/>
      <c r="AB720" s="217"/>
      <c r="AC720" s="217"/>
      <c r="AD720" s="213"/>
    </row>
    <row r="721" spans="20:30" x14ac:dyDescent="0.2">
      <c r="T721" s="212"/>
      <c r="U721" s="213"/>
      <c r="V721" s="213"/>
      <c r="W721" s="213"/>
      <c r="X721" s="214"/>
      <c r="Y721" s="214"/>
      <c r="Z721" s="214"/>
      <c r="AA721" s="217"/>
      <c r="AB721" s="217"/>
      <c r="AC721" s="217"/>
      <c r="AD721" s="213"/>
    </row>
    <row r="722" spans="20:30" x14ac:dyDescent="0.2">
      <c r="T722" s="212"/>
      <c r="U722" s="213"/>
      <c r="V722" s="213"/>
      <c r="W722" s="213"/>
      <c r="X722" s="214"/>
      <c r="Y722" s="214"/>
      <c r="Z722" s="214"/>
      <c r="AA722" s="217"/>
      <c r="AB722" s="217"/>
      <c r="AC722" s="217"/>
      <c r="AD722" s="213"/>
    </row>
    <row r="723" spans="20:30" x14ac:dyDescent="0.2">
      <c r="T723" s="212"/>
      <c r="U723" s="213"/>
      <c r="V723" s="213"/>
      <c r="W723" s="213"/>
      <c r="X723" s="214"/>
      <c r="Y723" s="214"/>
      <c r="Z723" s="214"/>
      <c r="AA723" s="217"/>
      <c r="AB723" s="217"/>
      <c r="AC723" s="217"/>
      <c r="AD723" s="213"/>
    </row>
    <row r="724" spans="20:30" x14ac:dyDescent="0.2">
      <c r="T724" s="212"/>
      <c r="U724" s="213"/>
      <c r="V724" s="213"/>
      <c r="W724" s="213"/>
      <c r="X724" s="214"/>
      <c r="Y724" s="214"/>
      <c r="Z724" s="214"/>
      <c r="AA724" s="217"/>
      <c r="AB724" s="217"/>
      <c r="AC724" s="217"/>
      <c r="AD724" s="213"/>
    </row>
    <row r="725" spans="20:30" x14ac:dyDescent="0.2">
      <c r="T725" s="212"/>
      <c r="U725" s="213"/>
      <c r="V725" s="213"/>
      <c r="W725" s="213"/>
      <c r="X725" s="214"/>
      <c r="Y725" s="214"/>
      <c r="Z725" s="214"/>
      <c r="AA725" s="217"/>
      <c r="AB725" s="217"/>
      <c r="AC725" s="217"/>
      <c r="AD725" s="213"/>
    </row>
    <row r="726" spans="20:30" x14ac:dyDescent="0.2">
      <c r="T726" s="212"/>
      <c r="U726" s="213"/>
      <c r="V726" s="213"/>
      <c r="W726" s="213"/>
      <c r="X726" s="214"/>
      <c r="Y726" s="214"/>
      <c r="Z726" s="214"/>
      <c r="AA726" s="217"/>
      <c r="AB726" s="217"/>
      <c r="AC726" s="217"/>
      <c r="AD726" s="213"/>
    </row>
    <row r="727" spans="20:30" x14ac:dyDescent="0.2">
      <c r="T727" s="212"/>
      <c r="U727" s="213"/>
      <c r="V727" s="213"/>
      <c r="W727" s="213"/>
      <c r="X727" s="214"/>
      <c r="Y727" s="214"/>
      <c r="Z727" s="214"/>
      <c r="AA727" s="217"/>
      <c r="AB727" s="217"/>
      <c r="AC727" s="217"/>
      <c r="AD727" s="213"/>
    </row>
    <row r="728" spans="20:30" x14ac:dyDescent="0.2">
      <c r="T728" s="212"/>
      <c r="U728" s="213"/>
      <c r="V728" s="213"/>
      <c r="W728" s="213"/>
      <c r="X728" s="214"/>
      <c r="Y728" s="214"/>
      <c r="Z728" s="214"/>
      <c r="AA728" s="217"/>
      <c r="AB728" s="217"/>
      <c r="AC728" s="217"/>
      <c r="AD728" s="213"/>
    </row>
    <row r="729" spans="20:30" x14ac:dyDescent="0.2">
      <c r="T729" s="212"/>
      <c r="U729" s="213"/>
      <c r="V729" s="213"/>
      <c r="W729" s="213"/>
      <c r="X729" s="214"/>
      <c r="Y729" s="214"/>
      <c r="Z729" s="214"/>
      <c r="AA729" s="217"/>
      <c r="AB729" s="217"/>
      <c r="AC729" s="217"/>
      <c r="AD729" s="213"/>
    </row>
    <row r="730" spans="20:30" x14ac:dyDescent="0.2">
      <c r="T730" s="212"/>
      <c r="U730" s="213"/>
      <c r="V730" s="213"/>
      <c r="W730" s="213"/>
      <c r="X730" s="214"/>
      <c r="Y730" s="214"/>
      <c r="Z730" s="214"/>
      <c r="AA730" s="217"/>
      <c r="AB730" s="217"/>
      <c r="AC730" s="217"/>
      <c r="AD730" s="213"/>
    </row>
    <row r="731" spans="20:30" x14ac:dyDescent="0.2">
      <c r="T731" s="212"/>
      <c r="U731" s="213"/>
      <c r="V731" s="213"/>
      <c r="W731" s="213"/>
      <c r="X731" s="214"/>
      <c r="Y731" s="214"/>
      <c r="Z731" s="214"/>
      <c r="AA731" s="217"/>
      <c r="AB731" s="217"/>
      <c r="AC731" s="217"/>
      <c r="AD731" s="213"/>
    </row>
    <row r="732" spans="20:30" x14ac:dyDescent="0.2">
      <c r="T732" s="212"/>
      <c r="U732" s="213"/>
      <c r="V732" s="213"/>
      <c r="W732" s="213"/>
      <c r="X732" s="214"/>
      <c r="Y732" s="214"/>
      <c r="Z732" s="214"/>
      <c r="AA732" s="217"/>
      <c r="AB732" s="217"/>
      <c r="AC732" s="217"/>
      <c r="AD732" s="213"/>
    </row>
    <row r="733" spans="20:30" x14ac:dyDescent="0.2">
      <c r="T733" s="212"/>
      <c r="U733" s="213"/>
      <c r="V733" s="213"/>
      <c r="W733" s="213"/>
      <c r="X733" s="214"/>
      <c r="Y733" s="214"/>
      <c r="Z733" s="214"/>
      <c r="AA733" s="217"/>
      <c r="AB733" s="217"/>
      <c r="AC733" s="217"/>
      <c r="AD733" s="213"/>
    </row>
    <row r="734" spans="20:30" x14ac:dyDescent="0.2">
      <c r="T734" s="212"/>
      <c r="U734" s="213"/>
      <c r="V734" s="213"/>
      <c r="W734" s="213"/>
      <c r="X734" s="214"/>
      <c r="Y734" s="214"/>
      <c r="Z734" s="214"/>
      <c r="AA734" s="217"/>
      <c r="AB734" s="217"/>
      <c r="AC734" s="217"/>
      <c r="AD734" s="213"/>
    </row>
    <row r="735" spans="20:30" x14ac:dyDescent="0.2">
      <c r="T735" s="212"/>
      <c r="U735" s="213"/>
      <c r="V735" s="213"/>
      <c r="W735" s="213"/>
      <c r="X735" s="214"/>
      <c r="Y735" s="214"/>
      <c r="Z735" s="214"/>
      <c r="AA735" s="217"/>
      <c r="AB735" s="217"/>
      <c r="AC735" s="217"/>
      <c r="AD735" s="213"/>
    </row>
    <row r="736" spans="20:30" x14ac:dyDescent="0.2">
      <c r="T736" s="212"/>
      <c r="U736" s="213"/>
      <c r="V736" s="213"/>
      <c r="W736" s="213"/>
      <c r="X736" s="214"/>
      <c r="Y736" s="214"/>
      <c r="Z736" s="214"/>
      <c r="AA736" s="217"/>
      <c r="AB736" s="217"/>
      <c r="AC736" s="217"/>
      <c r="AD736" s="213"/>
    </row>
    <row r="737" spans="20:30" x14ac:dyDescent="0.2">
      <c r="T737" s="212"/>
      <c r="U737" s="213"/>
      <c r="V737" s="213"/>
      <c r="W737" s="213"/>
      <c r="X737" s="214"/>
      <c r="Y737" s="214"/>
      <c r="Z737" s="214"/>
      <c r="AA737" s="217"/>
      <c r="AB737" s="217"/>
      <c r="AC737" s="217"/>
      <c r="AD737" s="213"/>
    </row>
    <row r="738" spans="20:30" x14ac:dyDescent="0.2">
      <c r="T738" s="212"/>
      <c r="U738" s="213"/>
      <c r="V738" s="213"/>
      <c r="W738" s="213"/>
      <c r="X738" s="214"/>
      <c r="Y738" s="214"/>
      <c r="Z738" s="214"/>
      <c r="AA738" s="217"/>
      <c r="AB738" s="217"/>
      <c r="AC738" s="217"/>
      <c r="AD738" s="213"/>
    </row>
    <row r="739" spans="20:30" x14ac:dyDescent="0.2">
      <c r="T739" s="212"/>
      <c r="U739" s="213"/>
      <c r="V739" s="213"/>
      <c r="W739" s="213"/>
      <c r="X739" s="214"/>
      <c r="Y739" s="214"/>
      <c r="Z739" s="214"/>
      <c r="AA739" s="217"/>
      <c r="AB739" s="217"/>
      <c r="AC739" s="217"/>
      <c r="AD739" s="213"/>
    </row>
    <row r="740" spans="20:30" x14ac:dyDescent="0.2">
      <c r="T740" s="212"/>
      <c r="U740" s="213"/>
      <c r="V740" s="213"/>
      <c r="W740" s="213"/>
      <c r="X740" s="214"/>
      <c r="Y740" s="214"/>
      <c r="Z740" s="214"/>
      <c r="AA740" s="217"/>
      <c r="AB740" s="217"/>
      <c r="AC740" s="217"/>
      <c r="AD740" s="213"/>
    </row>
    <row r="741" spans="20:30" x14ac:dyDescent="0.2">
      <c r="T741" s="212"/>
      <c r="U741" s="213"/>
      <c r="V741" s="213"/>
      <c r="W741" s="213"/>
      <c r="X741" s="214"/>
      <c r="Y741" s="214"/>
      <c r="Z741" s="214"/>
      <c r="AA741" s="217"/>
      <c r="AB741" s="217"/>
      <c r="AC741" s="217"/>
      <c r="AD741" s="213"/>
    </row>
    <row r="742" spans="20:30" x14ac:dyDescent="0.2">
      <c r="T742" s="212"/>
      <c r="U742" s="213"/>
      <c r="V742" s="213"/>
      <c r="W742" s="213"/>
      <c r="X742" s="214"/>
      <c r="Y742" s="214"/>
      <c r="Z742" s="214"/>
      <c r="AA742" s="217"/>
      <c r="AB742" s="217"/>
      <c r="AC742" s="217"/>
      <c r="AD742" s="213"/>
    </row>
    <row r="743" spans="20:30" x14ac:dyDescent="0.2">
      <c r="T743" s="212"/>
      <c r="U743" s="213"/>
      <c r="V743" s="213"/>
      <c r="W743" s="213"/>
      <c r="X743" s="214"/>
      <c r="Y743" s="214"/>
      <c r="Z743" s="214"/>
      <c r="AA743" s="217"/>
      <c r="AB743" s="217"/>
      <c r="AC743" s="217"/>
      <c r="AD743" s="213"/>
    </row>
    <row r="744" spans="20:30" x14ac:dyDescent="0.2">
      <c r="T744" s="212"/>
      <c r="U744" s="213"/>
      <c r="V744" s="213"/>
      <c r="W744" s="213"/>
      <c r="X744" s="214"/>
      <c r="Y744" s="214"/>
      <c r="Z744" s="214"/>
      <c r="AA744" s="217"/>
      <c r="AB744" s="217"/>
      <c r="AC744" s="217"/>
      <c r="AD744" s="213"/>
    </row>
    <row r="745" spans="20:30" x14ac:dyDescent="0.2">
      <c r="T745" s="212"/>
      <c r="U745" s="213"/>
      <c r="V745" s="213"/>
      <c r="W745" s="213"/>
      <c r="X745" s="214"/>
      <c r="Y745" s="214"/>
      <c r="Z745" s="214"/>
      <c r="AA745" s="217"/>
      <c r="AB745" s="217"/>
      <c r="AC745" s="217"/>
      <c r="AD745" s="213"/>
    </row>
    <row r="746" spans="20:30" x14ac:dyDescent="0.2">
      <c r="T746" s="212"/>
      <c r="U746" s="213"/>
      <c r="V746" s="213"/>
      <c r="W746" s="213"/>
      <c r="X746" s="214"/>
      <c r="Y746" s="214"/>
      <c r="Z746" s="214"/>
      <c r="AA746" s="217"/>
      <c r="AB746" s="217"/>
      <c r="AC746" s="217"/>
      <c r="AD746" s="213"/>
    </row>
    <row r="747" spans="20:30" x14ac:dyDescent="0.2">
      <c r="T747" s="212"/>
      <c r="U747" s="213"/>
      <c r="V747" s="213"/>
      <c r="W747" s="213"/>
      <c r="X747" s="214"/>
      <c r="Y747" s="214"/>
      <c r="Z747" s="214"/>
      <c r="AA747" s="217"/>
      <c r="AB747" s="217"/>
      <c r="AC747" s="217"/>
      <c r="AD747" s="213"/>
    </row>
    <row r="748" spans="20:30" x14ac:dyDescent="0.2">
      <c r="T748" s="212"/>
      <c r="U748" s="213"/>
      <c r="V748" s="213"/>
      <c r="W748" s="213"/>
      <c r="X748" s="214"/>
      <c r="Y748" s="214"/>
      <c r="Z748" s="214"/>
      <c r="AA748" s="217"/>
      <c r="AB748" s="217"/>
      <c r="AC748" s="217"/>
      <c r="AD748" s="213"/>
    </row>
    <row r="749" spans="20:30" x14ac:dyDescent="0.2">
      <c r="T749" s="212"/>
      <c r="U749" s="213"/>
      <c r="V749" s="213"/>
      <c r="W749" s="213"/>
      <c r="X749" s="214"/>
      <c r="Y749" s="214"/>
      <c r="Z749" s="214"/>
      <c r="AA749" s="217"/>
      <c r="AB749" s="217"/>
      <c r="AC749" s="217"/>
      <c r="AD749" s="213"/>
    </row>
    <row r="750" spans="20:30" x14ac:dyDescent="0.2">
      <c r="T750" s="212"/>
      <c r="U750" s="213"/>
      <c r="V750" s="213"/>
      <c r="W750" s="213"/>
      <c r="X750" s="214"/>
      <c r="Y750" s="214"/>
      <c r="Z750" s="214"/>
      <c r="AA750" s="217"/>
      <c r="AB750" s="217"/>
      <c r="AC750" s="217"/>
      <c r="AD750" s="213"/>
    </row>
    <row r="751" spans="20:30" x14ac:dyDescent="0.2">
      <c r="T751" s="212"/>
      <c r="U751" s="213"/>
      <c r="V751" s="213"/>
      <c r="W751" s="213"/>
      <c r="X751" s="214"/>
      <c r="Y751" s="214"/>
      <c r="Z751" s="214"/>
      <c r="AA751" s="217"/>
      <c r="AB751" s="217"/>
      <c r="AC751" s="217"/>
      <c r="AD751" s="213"/>
    </row>
    <row r="752" spans="20:30" x14ac:dyDescent="0.2">
      <c r="T752" s="212"/>
      <c r="U752" s="213"/>
      <c r="V752" s="213"/>
      <c r="W752" s="213"/>
      <c r="X752" s="214"/>
      <c r="Y752" s="214"/>
      <c r="Z752" s="214"/>
      <c r="AA752" s="217"/>
      <c r="AB752" s="217"/>
      <c r="AC752" s="217"/>
      <c r="AD752" s="213"/>
    </row>
    <row r="753" spans="20:30" x14ac:dyDescent="0.2">
      <c r="T753" s="212"/>
      <c r="U753" s="213"/>
      <c r="V753" s="213"/>
      <c r="W753" s="213"/>
      <c r="X753" s="214"/>
      <c r="Y753" s="214"/>
      <c r="Z753" s="214"/>
      <c r="AA753" s="217"/>
      <c r="AB753" s="217"/>
      <c r="AC753" s="217"/>
      <c r="AD753" s="213"/>
    </row>
    <row r="754" spans="20:30" x14ac:dyDescent="0.2">
      <c r="T754" s="212"/>
      <c r="U754" s="213"/>
      <c r="V754" s="213"/>
      <c r="W754" s="213"/>
      <c r="X754" s="214"/>
      <c r="Y754" s="214"/>
      <c r="Z754" s="214"/>
      <c r="AA754" s="217"/>
      <c r="AB754" s="217"/>
      <c r="AC754" s="217"/>
      <c r="AD754" s="213"/>
    </row>
    <row r="755" spans="20:30" x14ac:dyDescent="0.2">
      <c r="T755" s="212"/>
      <c r="U755" s="213"/>
      <c r="V755" s="213"/>
      <c r="W755" s="213"/>
      <c r="X755" s="214"/>
      <c r="Y755" s="214"/>
      <c r="Z755" s="214"/>
      <c r="AA755" s="217"/>
      <c r="AB755" s="217"/>
      <c r="AC755" s="217"/>
      <c r="AD755" s="213"/>
    </row>
    <row r="756" spans="20:30" x14ac:dyDescent="0.2">
      <c r="T756" s="212"/>
      <c r="U756" s="213"/>
      <c r="V756" s="213"/>
      <c r="W756" s="213"/>
      <c r="X756" s="214"/>
      <c r="Y756" s="214"/>
      <c r="Z756" s="214"/>
      <c r="AA756" s="217"/>
      <c r="AB756" s="217"/>
      <c r="AC756" s="217"/>
      <c r="AD756" s="213"/>
    </row>
    <row r="757" spans="20:30" x14ac:dyDescent="0.2">
      <c r="T757" s="212"/>
      <c r="U757" s="213"/>
      <c r="V757" s="213"/>
      <c r="W757" s="213"/>
      <c r="X757" s="214"/>
      <c r="Y757" s="214"/>
      <c r="Z757" s="214"/>
      <c r="AA757" s="217"/>
      <c r="AB757" s="217"/>
      <c r="AC757" s="217"/>
      <c r="AD757" s="213"/>
    </row>
    <row r="758" spans="20:30" x14ac:dyDescent="0.2">
      <c r="T758" s="212"/>
      <c r="U758" s="213"/>
      <c r="V758" s="213"/>
      <c r="W758" s="213"/>
      <c r="X758" s="214"/>
      <c r="Y758" s="214"/>
      <c r="Z758" s="214"/>
      <c r="AA758" s="217"/>
      <c r="AB758" s="217"/>
      <c r="AC758" s="217"/>
      <c r="AD758" s="213"/>
    </row>
    <row r="759" spans="20:30" x14ac:dyDescent="0.2">
      <c r="T759" s="212"/>
      <c r="U759" s="213"/>
      <c r="V759" s="213"/>
      <c r="W759" s="213"/>
      <c r="X759" s="214"/>
      <c r="Y759" s="214"/>
      <c r="Z759" s="214"/>
      <c r="AA759" s="217"/>
      <c r="AB759" s="217"/>
      <c r="AC759" s="217"/>
      <c r="AD759" s="213"/>
    </row>
    <row r="760" spans="20:30" x14ac:dyDescent="0.2">
      <c r="T760" s="212"/>
      <c r="U760" s="213"/>
      <c r="V760" s="213"/>
      <c r="W760" s="213"/>
      <c r="X760" s="214"/>
      <c r="Y760" s="214"/>
      <c r="Z760" s="214"/>
      <c r="AA760" s="217"/>
      <c r="AB760" s="217"/>
      <c r="AC760" s="217"/>
      <c r="AD760" s="213"/>
    </row>
    <row r="761" spans="20:30" x14ac:dyDescent="0.2">
      <c r="T761" s="212"/>
      <c r="U761" s="213"/>
      <c r="V761" s="213"/>
      <c r="W761" s="213"/>
      <c r="X761" s="214"/>
      <c r="Y761" s="214"/>
      <c r="Z761" s="214"/>
      <c r="AA761" s="217"/>
      <c r="AB761" s="217"/>
      <c r="AC761" s="217"/>
      <c r="AD761" s="213"/>
    </row>
    <row r="762" spans="20:30" x14ac:dyDescent="0.2">
      <c r="T762" s="212"/>
      <c r="U762" s="213"/>
      <c r="V762" s="213"/>
      <c r="W762" s="213"/>
      <c r="X762" s="214"/>
      <c r="Y762" s="214"/>
      <c r="Z762" s="214"/>
      <c r="AA762" s="217"/>
      <c r="AB762" s="217"/>
      <c r="AC762" s="217"/>
      <c r="AD762" s="213"/>
    </row>
    <row r="763" spans="20:30" x14ac:dyDescent="0.2">
      <c r="T763" s="212"/>
      <c r="U763" s="213"/>
      <c r="V763" s="213"/>
      <c r="W763" s="213"/>
      <c r="X763" s="214"/>
      <c r="Y763" s="214"/>
      <c r="Z763" s="214"/>
      <c r="AA763" s="217"/>
      <c r="AB763" s="217"/>
      <c r="AC763" s="217"/>
      <c r="AD763" s="213"/>
    </row>
    <row r="764" spans="20:30" x14ac:dyDescent="0.2">
      <c r="T764" s="212"/>
      <c r="U764" s="213"/>
      <c r="V764" s="213"/>
      <c r="W764" s="213"/>
      <c r="X764" s="214"/>
      <c r="Y764" s="214"/>
      <c r="Z764" s="214"/>
      <c r="AA764" s="217"/>
      <c r="AB764" s="217"/>
      <c r="AC764" s="217"/>
      <c r="AD764" s="213"/>
    </row>
    <row r="765" spans="20:30" x14ac:dyDescent="0.2">
      <c r="T765" s="212"/>
      <c r="U765" s="213"/>
      <c r="V765" s="213"/>
      <c r="W765" s="213"/>
      <c r="X765" s="214"/>
      <c r="Y765" s="214"/>
      <c r="Z765" s="214"/>
      <c r="AA765" s="217"/>
      <c r="AB765" s="217"/>
      <c r="AC765" s="217"/>
      <c r="AD765" s="213"/>
    </row>
    <row r="766" spans="20:30" x14ac:dyDescent="0.2">
      <c r="T766" s="212"/>
      <c r="U766" s="213"/>
      <c r="V766" s="213"/>
      <c r="W766" s="213"/>
      <c r="X766" s="214"/>
      <c r="Y766" s="214"/>
      <c r="Z766" s="214"/>
      <c r="AA766" s="217"/>
      <c r="AB766" s="217"/>
      <c r="AC766" s="217"/>
      <c r="AD766" s="213"/>
    </row>
    <row r="767" spans="20:30" x14ac:dyDescent="0.2">
      <c r="T767" s="212"/>
      <c r="U767" s="213"/>
      <c r="V767" s="213"/>
      <c r="W767" s="213"/>
      <c r="X767" s="214"/>
      <c r="Y767" s="214"/>
      <c r="Z767" s="214"/>
      <c r="AA767" s="217"/>
      <c r="AB767" s="217"/>
      <c r="AC767" s="217"/>
      <c r="AD767" s="213"/>
    </row>
    <row r="768" spans="20:30" x14ac:dyDescent="0.2">
      <c r="T768" s="212"/>
      <c r="U768" s="213"/>
      <c r="V768" s="213"/>
      <c r="W768" s="213"/>
      <c r="X768" s="214"/>
      <c r="Y768" s="214"/>
      <c r="Z768" s="214"/>
      <c r="AA768" s="217"/>
      <c r="AB768" s="217"/>
      <c r="AC768" s="217"/>
      <c r="AD768" s="213"/>
    </row>
    <row r="769" spans="20:30" x14ac:dyDescent="0.2">
      <c r="T769" s="212"/>
      <c r="U769" s="213"/>
      <c r="V769" s="213"/>
      <c r="W769" s="213"/>
      <c r="X769" s="214"/>
      <c r="Y769" s="214"/>
      <c r="Z769" s="214"/>
      <c r="AA769" s="217"/>
      <c r="AB769" s="217"/>
      <c r="AC769" s="217"/>
      <c r="AD769" s="213"/>
    </row>
    <row r="770" spans="20:30" x14ac:dyDescent="0.2">
      <c r="T770" s="212"/>
      <c r="U770" s="213"/>
      <c r="V770" s="213"/>
      <c r="W770" s="213"/>
      <c r="X770" s="214"/>
      <c r="Y770" s="214"/>
      <c r="Z770" s="214"/>
      <c r="AA770" s="217"/>
      <c r="AB770" s="217"/>
      <c r="AC770" s="217"/>
      <c r="AD770" s="213"/>
    </row>
    <row r="771" spans="20:30" x14ac:dyDescent="0.2">
      <c r="T771" s="212"/>
      <c r="U771" s="213"/>
      <c r="V771" s="213"/>
      <c r="W771" s="213"/>
      <c r="X771" s="214"/>
      <c r="Y771" s="214"/>
      <c r="Z771" s="214"/>
      <c r="AA771" s="217"/>
      <c r="AB771" s="217"/>
      <c r="AC771" s="217"/>
      <c r="AD771" s="213"/>
    </row>
    <row r="772" spans="20:30" x14ac:dyDescent="0.2">
      <c r="T772" s="212"/>
      <c r="U772" s="213"/>
      <c r="V772" s="213"/>
      <c r="W772" s="213"/>
      <c r="X772" s="214"/>
      <c r="Y772" s="214"/>
      <c r="Z772" s="214"/>
      <c r="AA772" s="217"/>
      <c r="AB772" s="217"/>
      <c r="AC772" s="217"/>
      <c r="AD772" s="213"/>
    </row>
    <row r="773" spans="20:30" x14ac:dyDescent="0.2">
      <c r="T773" s="212"/>
      <c r="U773" s="213"/>
      <c r="V773" s="213"/>
      <c r="W773" s="213"/>
      <c r="X773" s="214"/>
      <c r="Y773" s="214"/>
      <c r="Z773" s="214"/>
      <c r="AA773" s="217"/>
      <c r="AB773" s="217"/>
      <c r="AC773" s="217"/>
      <c r="AD773" s="213"/>
    </row>
    <row r="774" spans="20:30" x14ac:dyDescent="0.2">
      <c r="T774" s="212"/>
      <c r="U774" s="213"/>
      <c r="V774" s="213"/>
      <c r="W774" s="213"/>
      <c r="X774" s="214"/>
      <c r="Y774" s="214"/>
      <c r="Z774" s="214"/>
      <c r="AA774" s="217"/>
      <c r="AB774" s="217"/>
      <c r="AC774" s="217"/>
      <c r="AD774" s="213"/>
    </row>
    <row r="775" spans="20:30" x14ac:dyDescent="0.2">
      <c r="T775" s="212"/>
      <c r="U775" s="213"/>
      <c r="V775" s="213"/>
      <c r="W775" s="213"/>
      <c r="X775" s="214"/>
      <c r="Y775" s="214"/>
      <c r="Z775" s="214"/>
      <c r="AA775" s="217"/>
      <c r="AB775" s="217"/>
      <c r="AC775" s="217"/>
      <c r="AD775" s="213"/>
    </row>
    <row r="776" spans="20:30" x14ac:dyDescent="0.2">
      <c r="T776" s="212"/>
      <c r="U776" s="213"/>
      <c r="V776" s="213"/>
      <c r="W776" s="213"/>
      <c r="X776" s="214"/>
      <c r="Y776" s="214"/>
      <c r="Z776" s="214"/>
      <c r="AA776" s="217"/>
      <c r="AB776" s="217"/>
      <c r="AC776" s="217"/>
      <c r="AD776" s="213"/>
    </row>
    <row r="777" spans="20:30" x14ac:dyDescent="0.2">
      <c r="T777" s="212"/>
      <c r="U777" s="213"/>
      <c r="V777" s="213"/>
      <c r="W777" s="213"/>
      <c r="X777" s="214"/>
      <c r="Y777" s="214"/>
      <c r="Z777" s="214"/>
      <c r="AA777" s="217"/>
      <c r="AB777" s="217"/>
      <c r="AC777" s="217"/>
      <c r="AD777" s="213"/>
    </row>
    <row r="778" spans="20:30" x14ac:dyDescent="0.2">
      <c r="T778" s="212"/>
      <c r="U778" s="213"/>
      <c r="V778" s="213"/>
      <c r="W778" s="213"/>
      <c r="X778" s="214"/>
      <c r="Y778" s="214"/>
      <c r="Z778" s="214"/>
      <c r="AA778" s="217"/>
      <c r="AB778" s="217"/>
      <c r="AC778" s="217"/>
      <c r="AD778" s="213"/>
    </row>
    <row r="779" spans="20:30" x14ac:dyDescent="0.2">
      <c r="T779" s="212"/>
      <c r="U779" s="213"/>
      <c r="V779" s="213"/>
      <c r="W779" s="213"/>
      <c r="X779" s="214"/>
      <c r="Y779" s="214"/>
      <c r="Z779" s="214"/>
      <c r="AA779" s="217"/>
      <c r="AB779" s="217"/>
      <c r="AC779" s="217"/>
      <c r="AD779" s="213"/>
    </row>
    <row r="780" spans="20:30" x14ac:dyDescent="0.2">
      <c r="T780" s="212"/>
      <c r="U780" s="213"/>
      <c r="V780" s="213"/>
      <c r="W780" s="213"/>
      <c r="X780" s="214"/>
      <c r="Y780" s="214"/>
      <c r="Z780" s="214"/>
      <c r="AA780" s="217"/>
      <c r="AB780" s="217"/>
      <c r="AC780" s="217"/>
      <c r="AD780" s="213"/>
    </row>
    <row r="781" spans="20:30" x14ac:dyDescent="0.2">
      <c r="T781" s="212"/>
      <c r="U781" s="213"/>
      <c r="V781" s="213"/>
      <c r="W781" s="213"/>
      <c r="X781" s="214"/>
      <c r="Y781" s="214"/>
      <c r="Z781" s="214"/>
      <c r="AA781" s="217"/>
      <c r="AB781" s="217"/>
      <c r="AC781" s="217"/>
      <c r="AD781" s="213"/>
    </row>
    <row r="782" spans="20:30" x14ac:dyDescent="0.2">
      <c r="T782" s="212"/>
      <c r="U782" s="213"/>
      <c r="V782" s="213"/>
      <c r="W782" s="213"/>
      <c r="X782" s="214"/>
      <c r="Y782" s="214"/>
      <c r="Z782" s="214"/>
      <c r="AA782" s="217"/>
      <c r="AB782" s="217"/>
      <c r="AC782" s="217"/>
      <c r="AD782" s="213"/>
    </row>
    <row r="783" spans="20:30" x14ac:dyDescent="0.2">
      <c r="T783" s="212"/>
      <c r="U783" s="213"/>
      <c r="V783" s="213"/>
      <c r="W783" s="213"/>
      <c r="X783" s="214"/>
      <c r="Y783" s="214"/>
      <c r="Z783" s="214"/>
      <c r="AA783" s="217"/>
      <c r="AB783" s="217"/>
      <c r="AC783" s="217"/>
      <c r="AD783" s="213"/>
    </row>
    <row r="784" spans="20:30" x14ac:dyDescent="0.2">
      <c r="T784" s="212"/>
      <c r="U784" s="213"/>
      <c r="V784" s="213"/>
      <c r="W784" s="213"/>
      <c r="X784" s="214"/>
      <c r="Y784" s="214"/>
      <c r="Z784" s="214"/>
      <c r="AA784" s="217"/>
      <c r="AB784" s="217"/>
      <c r="AC784" s="217"/>
      <c r="AD784" s="213"/>
    </row>
    <row r="785" spans="20:30" x14ac:dyDescent="0.2">
      <c r="T785" s="212"/>
      <c r="U785" s="213"/>
      <c r="V785" s="213"/>
      <c r="W785" s="213"/>
      <c r="X785" s="214"/>
      <c r="Y785" s="214"/>
      <c r="Z785" s="214"/>
      <c r="AA785" s="217"/>
      <c r="AB785" s="217"/>
      <c r="AC785" s="217"/>
      <c r="AD785" s="213"/>
    </row>
    <row r="786" spans="20:30" x14ac:dyDescent="0.2">
      <c r="T786" s="212"/>
      <c r="U786" s="213"/>
      <c r="V786" s="213"/>
      <c r="W786" s="213"/>
      <c r="X786" s="214"/>
      <c r="Y786" s="214"/>
      <c r="Z786" s="214"/>
      <c r="AA786" s="217"/>
      <c r="AB786" s="217"/>
      <c r="AC786" s="217"/>
      <c r="AD786" s="213"/>
    </row>
    <row r="787" spans="20:30" x14ac:dyDescent="0.2">
      <c r="T787" s="212"/>
      <c r="U787" s="213"/>
      <c r="V787" s="213"/>
      <c r="W787" s="213"/>
      <c r="X787" s="214"/>
      <c r="Y787" s="214"/>
      <c r="Z787" s="214"/>
      <c r="AA787" s="217"/>
      <c r="AB787" s="217"/>
      <c r="AC787" s="217"/>
      <c r="AD787" s="213"/>
    </row>
    <row r="788" spans="20:30" x14ac:dyDescent="0.2">
      <c r="T788" s="212"/>
      <c r="U788" s="213"/>
      <c r="V788" s="213"/>
      <c r="W788" s="213"/>
      <c r="X788" s="214"/>
      <c r="Y788" s="214"/>
      <c r="Z788" s="214"/>
      <c r="AA788" s="217"/>
      <c r="AB788" s="217"/>
      <c r="AC788" s="217"/>
      <c r="AD788" s="213"/>
    </row>
    <row r="789" spans="20:30" x14ac:dyDescent="0.2">
      <c r="T789" s="212"/>
      <c r="U789" s="213"/>
      <c r="V789" s="213"/>
      <c r="W789" s="213"/>
      <c r="X789" s="214"/>
      <c r="Y789" s="214"/>
      <c r="Z789" s="214"/>
      <c r="AA789" s="217"/>
      <c r="AB789" s="217"/>
      <c r="AC789" s="217"/>
      <c r="AD789" s="213"/>
    </row>
    <row r="790" spans="20:30" x14ac:dyDescent="0.2">
      <c r="T790" s="212"/>
      <c r="U790" s="213"/>
      <c r="V790" s="213"/>
      <c r="W790" s="213"/>
      <c r="X790" s="214"/>
      <c r="Y790" s="214"/>
      <c r="Z790" s="214"/>
      <c r="AA790" s="217"/>
      <c r="AB790" s="217"/>
      <c r="AC790" s="217"/>
      <c r="AD790" s="213"/>
    </row>
    <row r="791" spans="20:30" x14ac:dyDescent="0.2">
      <c r="T791" s="212"/>
      <c r="U791" s="213"/>
      <c r="V791" s="213"/>
      <c r="W791" s="213"/>
      <c r="X791" s="214"/>
      <c r="Y791" s="214"/>
      <c r="Z791" s="214"/>
      <c r="AA791" s="217"/>
      <c r="AB791" s="217"/>
      <c r="AC791" s="217"/>
      <c r="AD791" s="213"/>
    </row>
    <row r="792" spans="20:30" x14ac:dyDescent="0.2">
      <c r="T792" s="212"/>
      <c r="U792" s="213"/>
      <c r="V792" s="213"/>
      <c r="W792" s="213"/>
      <c r="X792" s="214"/>
      <c r="Y792" s="214"/>
      <c r="Z792" s="214"/>
      <c r="AA792" s="217"/>
      <c r="AB792" s="217"/>
      <c r="AC792" s="217"/>
      <c r="AD792" s="213"/>
    </row>
    <row r="793" spans="20:30" x14ac:dyDescent="0.2">
      <c r="T793" s="212"/>
      <c r="U793" s="213"/>
      <c r="V793" s="213"/>
      <c r="W793" s="213"/>
      <c r="X793" s="214"/>
      <c r="Y793" s="214"/>
      <c r="Z793" s="214"/>
      <c r="AA793" s="217"/>
      <c r="AB793" s="217"/>
      <c r="AC793" s="217"/>
      <c r="AD793" s="213"/>
    </row>
    <row r="794" spans="20:30" x14ac:dyDescent="0.2">
      <c r="T794" s="212"/>
      <c r="U794" s="213"/>
      <c r="V794" s="213"/>
      <c r="W794" s="213"/>
      <c r="X794" s="214"/>
      <c r="Y794" s="214"/>
      <c r="Z794" s="214"/>
      <c r="AA794" s="217"/>
      <c r="AB794" s="217"/>
      <c r="AC794" s="217"/>
      <c r="AD794" s="213"/>
    </row>
    <row r="795" spans="20:30" x14ac:dyDescent="0.2">
      <c r="T795" s="212"/>
      <c r="U795" s="213"/>
      <c r="V795" s="213"/>
      <c r="W795" s="213"/>
      <c r="X795" s="214"/>
      <c r="Y795" s="214"/>
      <c r="Z795" s="214"/>
      <c r="AA795" s="217"/>
      <c r="AB795" s="217"/>
      <c r="AC795" s="217"/>
      <c r="AD795" s="213"/>
    </row>
    <row r="796" spans="20:30" x14ac:dyDescent="0.2">
      <c r="T796" s="212"/>
      <c r="U796" s="213"/>
      <c r="V796" s="213"/>
      <c r="W796" s="213"/>
      <c r="X796" s="214"/>
      <c r="Y796" s="214"/>
      <c r="Z796" s="214"/>
      <c r="AA796" s="217"/>
      <c r="AB796" s="217"/>
      <c r="AC796" s="217"/>
      <c r="AD796" s="213"/>
    </row>
    <row r="797" spans="20:30" x14ac:dyDescent="0.2">
      <c r="T797" s="212"/>
      <c r="U797" s="213"/>
      <c r="V797" s="213"/>
      <c r="W797" s="213"/>
      <c r="X797" s="214"/>
      <c r="Y797" s="214"/>
      <c r="Z797" s="214"/>
      <c r="AA797" s="217"/>
      <c r="AB797" s="217"/>
      <c r="AC797" s="217"/>
      <c r="AD797" s="213"/>
    </row>
    <row r="798" spans="20:30" x14ac:dyDescent="0.2">
      <c r="T798" s="212"/>
      <c r="U798" s="213"/>
      <c r="V798" s="213"/>
      <c r="W798" s="213"/>
      <c r="X798" s="214"/>
      <c r="Y798" s="214"/>
      <c r="Z798" s="214"/>
      <c r="AA798" s="217"/>
      <c r="AB798" s="217"/>
      <c r="AC798" s="217"/>
      <c r="AD798" s="213"/>
    </row>
    <row r="799" spans="20:30" x14ac:dyDescent="0.2">
      <c r="T799" s="212"/>
      <c r="U799" s="213"/>
      <c r="V799" s="213"/>
      <c r="W799" s="213"/>
      <c r="X799" s="214"/>
      <c r="Y799" s="214"/>
      <c r="Z799" s="214"/>
      <c r="AA799" s="217"/>
      <c r="AB799" s="217"/>
      <c r="AC799" s="217"/>
      <c r="AD799" s="213"/>
    </row>
    <row r="800" spans="20:30" x14ac:dyDescent="0.2">
      <c r="T800" s="212"/>
      <c r="U800" s="213"/>
      <c r="V800" s="213"/>
      <c r="W800" s="213"/>
      <c r="X800" s="214"/>
      <c r="Y800" s="214"/>
      <c r="Z800" s="214"/>
      <c r="AA800" s="217"/>
      <c r="AB800" s="217"/>
      <c r="AC800" s="217"/>
      <c r="AD800" s="213"/>
    </row>
    <row r="801" spans="20:30" x14ac:dyDescent="0.2">
      <c r="T801" s="212"/>
      <c r="U801" s="213"/>
      <c r="V801" s="213"/>
      <c r="W801" s="213"/>
      <c r="X801" s="214"/>
      <c r="Y801" s="214"/>
      <c r="Z801" s="214"/>
      <c r="AA801" s="217"/>
      <c r="AB801" s="217"/>
      <c r="AC801" s="217"/>
      <c r="AD801" s="213"/>
    </row>
    <row r="802" spans="20:30" x14ac:dyDescent="0.2">
      <c r="T802" s="212"/>
      <c r="U802" s="213"/>
      <c r="V802" s="213"/>
      <c r="W802" s="213"/>
      <c r="X802" s="214"/>
      <c r="Y802" s="214"/>
      <c r="Z802" s="214"/>
      <c r="AA802" s="217"/>
      <c r="AB802" s="217"/>
      <c r="AC802" s="217"/>
      <c r="AD802" s="213"/>
    </row>
    <row r="803" spans="20:30" x14ac:dyDescent="0.2">
      <c r="T803" s="212"/>
      <c r="U803" s="213"/>
      <c r="V803" s="213"/>
      <c r="W803" s="213"/>
      <c r="X803" s="214"/>
      <c r="Y803" s="214"/>
      <c r="Z803" s="214"/>
      <c r="AA803" s="217"/>
      <c r="AB803" s="217"/>
      <c r="AC803" s="217"/>
      <c r="AD803" s="213"/>
    </row>
    <row r="804" spans="20:30" x14ac:dyDescent="0.2">
      <c r="T804" s="212"/>
      <c r="U804" s="213"/>
      <c r="V804" s="213"/>
      <c r="W804" s="213"/>
      <c r="X804" s="214"/>
      <c r="Y804" s="214"/>
      <c r="Z804" s="214"/>
      <c r="AA804" s="217"/>
      <c r="AB804" s="217"/>
      <c r="AC804" s="217"/>
      <c r="AD804" s="213"/>
    </row>
    <row r="805" spans="20:30" x14ac:dyDescent="0.2">
      <c r="T805" s="212"/>
      <c r="U805" s="213"/>
      <c r="V805" s="213"/>
      <c r="W805" s="213"/>
      <c r="X805" s="214"/>
      <c r="Y805" s="214"/>
      <c r="Z805" s="214"/>
      <c r="AA805" s="217"/>
      <c r="AB805" s="217"/>
      <c r="AC805" s="217"/>
      <c r="AD805" s="213"/>
    </row>
    <row r="806" spans="20:30" x14ac:dyDescent="0.2">
      <c r="T806" s="212"/>
      <c r="U806" s="213"/>
      <c r="V806" s="213"/>
      <c r="W806" s="213"/>
      <c r="X806" s="214"/>
      <c r="Y806" s="214"/>
      <c r="Z806" s="214"/>
      <c r="AA806" s="217"/>
      <c r="AB806" s="217"/>
      <c r="AC806" s="217"/>
      <c r="AD806" s="213"/>
    </row>
    <row r="807" spans="20:30" x14ac:dyDescent="0.2">
      <c r="T807" s="212"/>
      <c r="U807" s="213"/>
      <c r="V807" s="213"/>
      <c r="W807" s="213"/>
      <c r="X807" s="214"/>
      <c r="Y807" s="214"/>
      <c r="Z807" s="214"/>
      <c r="AA807" s="217"/>
      <c r="AB807" s="217"/>
      <c r="AC807" s="217"/>
      <c r="AD807" s="213"/>
    </row>
    <row r="808" spans="20:30" x14ac:dyDescent="0.2">
      <c r="T808" s="212"/>
      <c r="U808" s="213"/>
      <c r="V808" s="213"/>
      <c r="W808" s="213"/>
      <c r="X808" s="214"/>
      <c r="Y808" s="214"/>
      <c r="Z808" s="214"/>
      <c r="AA808" s="217"/>
      <c r="AB808" s="217"/>
      <c r="AC808" s="217"/>
      <c r="AD808" s="213"/>
    </row>
    <row r="809" spans="20:30" x14ac:dyDescent="0.2">
      <c r="T809" s="212"/>
      <c r="U809" s="213"/>
      <c r="V809" s="213"/>
      <c r="W809" s="213"/>
      <c r="X809" s="214"/>
      <c r="Y809" s="214"/>
      <c r="Z809" s="214"/>
      <c r="AA809" s="217"/>
      <c r="AB809" s="217"/>
      <c r="AC809" s="217"/>
      <c r="AD809" s="213"/>
    </row>
    <row r="810" spans="20:30" x14ac:dyDescent="0.2">
      <c r="T810" s="212"/>
      <c r="U810" s="213"/>
      <c r="V810" s="213"/>
      <c r="W810" s="213"/>
      <c r="X810" s="214"/>
      <c r="Y810" s="214"/>
      <c r="Z810" s="214"/>
      <c r="AA810" s="217"/>
      <c r="AB810" s="217"/>
      <c r="AC810" s="217"/>
      <c r="AD810" s="213"/>
    </row>
    <row r="811" spans="20:30" x14ac:dyDescent="0.2">
      <c r="T811" s="212"/>
      <c r="U811" s="213"/>
      <c r="V811" s="213"/>
      <c r="W811" s="213"/>
      <c r="X811" s="214"/>
      <c r="Y811" s="214"/>
      <c r="Z811" s="214"/>
      <c r="AA811" s="217"/>
      <c r="AB811" s="217"/>
      <c r="AC811" s="217"/>
      <c r="AD811" s="213"/>
    </row>
    <row r="812" spans="20:30" x14ac:dyDescent="0.2">
      <c r="T812" s="212"/>
      <c r="U812" s="213"/>
      <c r="V812" s="213"/>
      <c r="W812" s="213"/>
      <c r="X812" s="214"/>
      <c r="Y812" s="214"/>
      <c r="Z812" s="214"/>
      <c r="AA812" s="217"/>
      <c r="AB812" s="217"/>
      <c r="AC812" s="217"/>
      <c r="AD812" s="213"/>
    </row>
    <row r="813" spans="20:30" x14ac:dyDescent="0.2">
      <c r="T813" s="212"/>
      <c r="U813" s="213"/>
      <c r="V813" s="213"/>
      <c r="W813" s="213"/>
      <c r="X813" s="214"/>
      <c r="Y813" s="214"/>
      <c r="Z813" s="214"/>
      <c r="AA813" s="217"/>
      <c r="AB813" s="217"/>
      <c r="AC813" s="217"/>
      <c r="AD813" s="213"/>
    </row>
    <row r="814" spans="20:30" x14ac:dyDescent="0.2">
      <c r="T814" s="212"/>
      <c r="U814" s="213"/>
      <c r="V814" s="213"/>
      <c r="W814" s="213"/>
      <c r="X814" s="214"/>
      <c r="Y814" s="214"/>
      <c r="Z814" s="214"/>
      <c r="AA814" s="217"/>
      <c r="AB814" s="217"/>
      <c r="AC814" s="217"/>
      <c r="AD814" s="213"/>
    </row>
    <row r="815" spans="20:30" x14ac:dyDescent="0.2">
      <c r="T815" s="212"/>
      <c r="U815" s="213"/>
      <c r="V815" s="213"/>
      <c r="W815" s="213"/>
      <c r="X815" s="214"/>
      <c r="Y815" s="214"/>
      <c r="Z815" s="214"/>
      <c r="AA815" s="217"/>
      <c r="AB815" s="217"/>
      <c r="AC815" s="217"/>
      <c r="AD815" s="213"/>
    </row>
    <row r="816" spans="20:30" x14ac:dyDescent="0.2">
      <c r="T816" s="212"/>
      <c r="U816" s="213"/>
      <c r="V816" s="213"/>
      <c r="W816" s="213"/>
      <c r="X816" s="214"/>
      <c r="Y816" s="214"/>
      <c r="Z816" s="214"/>
      <c r="AA816" s="217"/>
      <c r="AB816" s="217"/>
      <c r="AC816" s="217"/>
      <c r="AD816" s="213"/>
    </row>
    <row r="817" spans="20:30" x14ac:dyDescent="0.2">
      <c r="T817" s="212"/>
      <c r="U817" s="213"/>
      <c r="V817" s="213"/>
      <c r="W817" s="213"/>
      <c r="X817" s="214"/>
      <c r="Y817" s="214"/>
      <c r="Z817" s="214"/>
      <c r="AA817" s="217"/>
      <c r="AB817" s="217"/>
      <c r="AC817" s="217"/>
      <c r="AD817" s="213"/>
    </row>
    <row r="818" spans="20:30" x14ac:dyDescent="0.2">
      <c r="T818" s="212"/>
      <c r="U818" s="213"/>
      <c r="V818" s="213"/>
      <c r="W818" s="213"/>
      <c r="X818" s="214"/>
      <c r="Y818" s="214"/>
      <c r="Z818" s="214"/>
      <c r="AA818" s="217"/>
      <c r="AB818" s="217"/>
      <c r="AC818" s="217"/>
      <c r="AD818" s="213"/>
    </row>
    <row r="819" spans="20:30" x14ac:dyDescent="0.2">
      <c r="T819" s="212"/>
      <c r="U819" s="213"/>
      <c r="V819" s="213"/>
      <c r="W819" s="213"/>
      <c r="X819" s="214"/>
      <c r="Y819" s="214"/>
      <c r="Z819" s="214"/>
      <c r="AA819" s="217"/>
      <c r="AB819" s="217"/>
      <c r="AC819" s="217"/>
      <c r="AD819" s="213"/>
    </row>
    <row r="820" spans="20:30" x14ac:dyDescent="0.2">
      <c r="T820" s="212"/>
      <c r="U820" s="213"/>
      <c r="V820" s="213"/>
      <c r="W820" s="213"/>
      <c r="X820" s="214"/>
      <c r="Y820" s="214"/>
      <c r="Z820" s="214"/>
      <c r="AA820" s="217"/>
      <c r="AB820" s="217"/>
      <c r="AC820" s="217"/>
      <c r="AD820" s="213"/>
    </row>
    <row r="821" spans="20:30" x14ac:dyDescent="0.2">
      <c r="T821" s="212"/>
      <c r="U821" s="213"/>
      <c r="V821" s="213"/>
      <c r="W821" s="213"/>
      <c r="X821" s="214"/>
      <c r="Y821" s="214"/>
      <c r="Z821" s="214"/>
      <c r="AA821" s="217"/>
      <c r="AB821" s="217"/>
      <c r="AC821" s="217"/>
      <c r="AD821" s="213"/>
    </row>
    <row r="822" spans="20:30" x14ac:dyDescent="0.2">
      <c r="T822" s="212"/>
      <c r="U822" s="213"/>
      <c r="V822" s="213"/>
      <c r="W822" s="213"/>
      <c r="X822" s="214"/>
      <c r="Y822" s="214"/>
      <c r="Z822" s="214"/>
      <c r="AA822" s="217"/>
      <c r="AB822" s="217"/>
      <c r="AC822" s="217"/>
      <c r="AD822" s="213"/>
    </row>
    <row r="823" spans="20:30" x14ac:dyDescent="0.2">
      <c r="T823" s="212"/>
      <c r="U823" s="213"/>
      <c r="V823" s="213"/>
      <c r="W823" s="213"/>
      <c r="X823" s="214"/>
      <c r="Y823" s="214"/>
      <c r="Z823" s="214"/>
      <c r="AA823" s="217"/>
      <c r="AB823" s="217"/>
      <c r="AC823" s="217"/>
      <c r="AD823" s="213"/>
    </row>
    <row r="824" spans="20:30" x14ac:dyDescent="0.2">
      <c r="T824" s="212"/>
      <c r="U824" s="213"/>
      <c r="V824" s="213"/>
      <c r="W824" s="213"/>
      <c r="X824" s="214"/>
      <c r="Y824" s="214"/>
      <c r="Z824" s="214"/>
      <c r="AA824" s="217"/>
      <c r="AB824" s="217"/>
      <c r="AC824" s="217"/>
      <c r="AD824" s="213"/>
    </row>
    <row r="825" spans="20:30" x14ac:dyDescent="0.2">
      <c r="T825" s="212"/>
      <c r="U825" s="213"/>
      <c r="V825" s="213"/>
      <c r="W825" s="213"/>
      <c r="X825" s="214"/>
      <c r="Y825" s="214"/>
      <c r="Z825" s="214"/>
      <c r="AA825" s="217"/>
      <c r="AB825" s="217"/>
      <c r="AC825" s="217"/>
      <c r="AD825" s="213"/>
    </row>
    <row r="826" spans="20:30" x14ac:dyDescent="0.2">
      <c r="T826" s="212"/>
      <c r="U826" s="213"/>
      <c r="V826" s="213"/>
      <c r="W826" s="213"/>
      <c r="X826" s="214"/>
      <c r="Y826" s="214"/>
      <c r="Z826" s="214"/>
      <c r="AA826" s="217"/>
      <c r="AB826" s="217"/>
      <c r="AC826" s="217"/>
      <c r="AD826" s="213"/>
    </row>
    <row r="827" spans="20:30" x14ac:dyDescent="0.2">
      <c r="T827" s="212"/>
      <c r="U827" s="213"/>
      <c r="V827" s="213"/>
      <c r="W827" s="213"/>
      <c r="X827" s="214"/>
      <c r="Y827" s="214"/>
      <c r="Z827" s="214"/>
      <c r="AA827" s="217"/>
      <c r="AB827" s="217"/>
      <c r="AC827" s="217"/>
      <c r="AD827" s="213"/>
    </row>
    <row r="828" spans="20:30" x14ac:dyDescent="0.2">
      <c r="T828" s="212"/>
      <c r="U828" s="213"/>
      <c r="V828" s="213"/>
      <c r="W828" s="213"/>
      <c r="X828" s="214"/>
      <c r="Y828" s="214"/>
      <c r="Z828" s="214"/>
      <c r="AA828" s="217"/>
      <c r="AB828" s="217"/>
      <c r="AC828" s="217"/>
      <c r="AD828" s="213"/>
    </row>
    <row r="829" spans="20:30" x14ac:dyDescent="0.2">
      <c r="T829" s="212"/>
      <c r="U829" s="213"/>
      <c r="V829" s="213"/>
      <c r="W829" s="213"/>
      <c r="X829" s="214"/>
      <c r="Y829" s="214"/>
      <c r="Z829" s="214"/>
      <c r="AA829" s="217"/>
      <c r="AB829" s="217"/>
      <c r="AC829" s="217"/>
      <c r="AD829" s="213"/>
    </row>
    <row r="830" spans="20:30" x14ac:dyDescent="0.2">
      <c r="T830" s="212"/>
      <c r="U830" s="213"/>
      <c r="V830" s="213"/>
      <c r="W830" s="213"/>
      <c r="X830" s="214"/>
      <c r="Y830" s="214"/>
      <c r="Z830" s="214"/>
      <c r="AA830" s="217"/>
      <c r="AB830" s="217"/>
      <c r="AC830" s="217"/>
      <c r="AD830" s="213"/>
    </row>
    <row r="831" spans="20:30" x14ac:dyDescent="0.2">
      <c r="T831" s="212"/>
      <c r="U831" s="213"/>
      <c r="V831" s="213"/>
      <c r="W831" s="213"/>
      <c r="X831" s="214"/>
      <c r="Y831" s="214"/>
      <c r="Z831" s="214"/>
      <c r="AA831" s="217"/>
      <c r="AB831" s="217"/>
      <c r="AC831" s="217"/>
      <c r="AD831" s="213"/>
    </row>
    <row r="832" spans="20:30" x14ac:dyDescent="0.2">
      <c r="T832" s="212"/>
      <c r="U832" s="213"/>
      <c r="V832" s="213"/>
      <c r="W832" s="213"/>
      <c r="X832" s="214"/>
      <c r="Y832" s="214"/>
      <c r="Z832" s="214"/>
      <c r="AA832" s="217"/>
      <c r="AB832" s="217"/>
      <c r="AC832" s="217"/>
      <c r="AD832" s="213"/>
    </row>
    <row r="833" spans="20:30" x14ac:dyDescent="0.2">
      <c r="T833" s="212"/>
      <c r="U833" s="213"/>
      <c r="V833" s="213"/>
      <c r="W833" s="213"/>
      <c r="X833" s="214"/>
      <c r="Y833" s="214"/>
      <c r="Z833" s="214"/>
      <c r="AA833" s="217"/>
      <c r="AB833" s="217"/>
      <c r="AC833" s="217"/>
      <c r="AD833" s="213"/>
    </row>
    <row r="834" spans="20:30" x14ac:dyDescent="0.2">
      <c r="T834" s="212"/>
      <c r="U834" s="213"/>
      <c r="V834" s="213"/>
      <c r="W834" s="213"/>
      <c r="X834" s="214"/>
      <c r="Y834" s="214"/>
      <c r="Z834" s="214"/>
      <c r="AA834" s="217"/>
      <c r="AB834" s="217"/>
      <c r="AC834" s="217"/>
      <c r="AD834" s="213"/>
    </row>
    <row r="835" spans="20:30" x14ac:dyDescent="0.2">
      <c r="T835" s="212"/>
      <c r="U835" s="213"/>
      <c r="V835" s="213"/>
      <c r="W835" s="213"/>
      <c r="X835" s="214"/>
      <c r="Y835" s="214"/>
      <c r="Z835" s="214"/>
      <c r="AA835" s="217"/>
      <c r="AB835" s="217"/>
      <c r="AC835" s="217"/>
      <c r="AD835" s="213"/>
    </row>
    <row r="836" spans="20:30" x14ac:dyDescent="0.2">
      <c r="T836" s="212"/>
      <c r="U836" s="213"/>
      <c r="V836" s="213"/>
      <c r="W836" s="213"/>
      <c r="X836" s="214"/>
      <c r="Y836" s="214"/>
      <c r="Z836" s="214"/>
      <c r="AA836" s="217"/>
      <c r="AB836" s="217"/>
      <c r="AC836" s="217"/>
      <c r="AD836" s="213"/>
    </row>
    <row r="837" spans="20:30" x14ac:dyDescent="0.2">
      <c r="T837" s="212"/>
      <c r="U837" s="213"/>
      <c r="V837" s="213"/>
      <c r="W837" s="213"/>
      <c r="X837" s="214"/>
      <c r="Y837" s="214"/>
      <c r="Z837" s="214"/>
      <c r="AA837" s="217"/>
      <c r="AB837" s="217"/>
      <c r="AC837" s="217"/>
      <c r="AD837" s="213"/>
    </row>
    <row r="838" spans="20:30" x14ac:dyDescent="0.2">
      <c r="T838" s="212"/>
      <c r="U838" s="213"/>
      <c r="V838" s="213"/>
      <c r="W838" s="213"/>
      <c r="X838" s="214"/>
      <c r="Y838" s="214"/>
      <c r="Z838" s="214"/>
      <c r="AA838" s="217"/>
      <c r="AB838" s="217"/>
      <c r="AC838" s="217"/>
      <c r="AD838" s="213"/>
    </row>
    <row r="839" spans="20:30" x14ac:dyDescent="0.2">
      <c r="T839" s="212"/>
      <c r="U839" s="213"/>
      <c r="V839" s="213"/>
      <c r="W839" s="213"/>
      <c r="X839" s="214"/>
      <c r="Y839" s="214"/>
      <c r="Z839" s="214"/>
      <c r="AA839" s="217"/>
      <c r="AB839" s="217"/>
      <c r="AC839" s="217"/>
      <c r="AD839" s="213"/>
    </row>
    <row r="840" spans="20:30" x14ac:dyDescent="0.2">
      <c r="T840" s="212"/>
      <c r="U840" s="213"/>
      <c r="V840" s="213"/>
      <c r="W840" s="213"/>
      <c r="X840" s="214"/>
      <c r="Y840" s="214"/>
      <c r="Z840" s="214"/>
      <c r="AA840" s="217"/>
      <c r="AB840" s="217"/>
      <c r="AC840" s="217"/>
      <c r="AD840" s="213"/>
    </row>
    <row r="841" spans="20:30" x14ac:dyDescent="0.2">
      <c r="T841" s="212"/>
      <c r="U841" s="213"/>
      <c r="V841" s="213"/>
      <c r="W841" s="213"/>
      <c r="X841" s="214"/>
      <c r="Y841" s="214"/>
      <c r="Z841" s="214"/>
      <c r="AA841" s="217"/>
      <c r="AB841" s="217"/>
      <c r="AC841" s="217"/>
      <c r="AD841" s="213"/>
    </row>
    <row r="842" spans="20:30" x14ac:dyDescent="0.2">
      <c r="T842" s="212"/>
      <c r="U842" s="213"/>
      <c r="V842" s="213"/>
      <c r="W842" s="213"/>
      <c r="X842" s="214"/>
      <c r="Y842" s="214"/>
      <c r="Z842" s="214"/>
      <c r="AA842" s="217"/>
      <c r="AB842" s="217"/>
      <c r="AC842" s="217"/>
      <c r="AD842" s="213"/>
    </row>
    <row r="843" spans="20:30" x14ac:dyDescent="0.2">
      <c r="T843" s="212"/>
      <c r="U843" s="213"/>
      <c r="V843" s="213"/>
      <c r="W843" s="213"/>
      <c r="X843" s="214"/>
      <c r="Y843" s="214"/>
      <c r="Z843" s="214"/>
      <c r="AA843" s="217"/>
      <c r="AB843" s="217"/>
      <c r="AC843" s="217"/>
      <c r="AD843" s="213"/>
    </row>
    <row r="844" spans="20:30" x14ac:dyDescent="0.2">
      <c r="T844" s="212"/>
      <c r="U844" s="213"/>
      <c r="V844" s="213"/>
      <c r="W844" s="213"/>
      <c r="X844" s="214"/>
      <c r="Y844" s="214"/>
      <c r="Z844" s="214"/>
      <c r="AA844" s="217"/>
      <c r="AB844" s="217"/>
      <c r="AC844" s="217"/>
      <c r="AD844" s="213"/>
    </row>
    <row r="845" spans="20:30" x14ac:dyDescent="0.2">
      <c r="T845" s="212"/>
      <c r="U845" s="213"/>
      <c r="V845" s="213"/>
      <c r="W845" s="213"/>
      <c r="X845" s="214"/>
      <c r="Y845" s="214"/>
      <c r="Z845" s="214"/>
      <c r="AA845" s="217"/>
      <c r="AB845" s="217"/>
      <c r="AC845" s="217"/>
      <c r="AD845" s="213"/>
    </row>
    <row r="846" spans="20:30" x14ac:dyDescent="0.2">
      <c r="T846" s="212"/>
      <c r="U846" s="213"/>
      <c r="V846" s="213"/>
      <c r="W846" s="213"/>
      <c r="X846" s="214"/>
      <c r="Y846" s="214"/>
      <c r="Z846" s="214"/>
      <c r="AA846" s="217"/>
      <c r="AB846" s="217"/>
      <c r="AC846" s="217"/>
      <c r="AD846" s="213"/>
    </row>
    <row r="847" spans="20:30" x14ac:dyDescent="0.2">
      <c r="T847" s="212"/>
      <c r="U847" s="213"/>
      <c r="V847" s="213"/>
      <c r="W847" s="213"/>
      <c r="X847" s="214"/>
      <c r="Y847" s="214"/>
      <c r="Z847" s="214"/>
      <c r="AA847" s="217"/>
      <c r="AB847" s="217"/>
      <c r="AC847" s="217"/>
      <c r="AD847" s="213"/>
    </row>
    <row r="848" spans="20:30" x14ac:dyDescent="0.2">
      <c r="T848" s="212"/>
      <c r="U848" s="213"/>
      <c r="V848" s="213"/>
      <c r="W848" s="213"/>
      <c r="X848" s="214"/>
      <c r="Y848" s="214"/>
      <c r="Z848" s="214"/>
      <c r="AA848" s="217"/>
      <c r="AB848" s="217"/>
      <c r="AC848" s="217"/>
      <c r="AD848" s="213"/>
    </row>
    <row r="849" spans="20:30" x14ac:dyDescent="0.2">
      <c r="T849" s="212"/>
      <c r="U849" s="213"/>
      <c r="V849" s="213"/>
      <c r="W849" s="213"/>
      <c r="X849" s="214"/>
      <c r="Y849" s="214"/>
      <c r="Z849" s="214"/>
      <c r="AA849" s="217"/>
      <c r="AB849" s="217"/>
      <c r="AC849" s="217"/>
      <c r="AD849" s="213"/>
    </row>
    <row r="850" spans="20:30" x14ac:dyDescent="0.2">
      <c r="T850" s="212"/>
      <c r="U850" s="213"/>
      <c r="V850" s="213"/>
      <c r="W850" s="213"/>
      <c r="X850" s="214"/>
      <c r="Y850" s="214"/>
      <c r="Z850" s="214"/>
      <c r="AA850" s="217"/>
      <c r="AB850" s="217"/>
      <c r="AC850" s="217"/>
      <c r="AD850" s="213"/>
    </row>
    <row r="851" spans="20:30" x14ac:dyDescent="0.2">
      <c r="T851" s="212"/>
      <c r="U851" s="213"/>
      <c r="V851" s="213"/>
      <c r="W851" s="213"/>
      <c r="X851" s="214"/>
      <c r="Y851" s="214"/>
      <c r="Z851" s="214"/>
      <c r="AA851" s="217"/>
      <c r="AB851" s="217"/>
      <c r="AC851" s="217"/>
      <c r="AD851" s="213"/>
    </row>
    <row r="852" spans="20:30" x14ac:dyDescent="0.2">
      <c r="T852" s="212"/>
      <c r="U852" s="213"/>
      <c r="V852" s="213"/>
      <c r="W852" s="213"/>
      <c r="X852" s="214"/>
      <c r="Y852" s="214"/>
      <c r="Z852" s="214"/>
      <c r="AA852" s="217"/>
      <c r="AB852" s="217"/>
      <c r="AC852" s="217"/>
      <c r="AD852" s="213"/>
    </row>
    <row r="853" spans="20:30" x14ac:dyDescent="0.2">
      <c r="T853" s="212"/>
      <c r="U853" s="213"/>
      <c r="V853" s="213"/>
      <c r="W853" s="213"/>
      <c r="X853" s="214"/>
      <c r="Y853" s="214"/>
      <c r="Z853" s="214"/>
      <c r="AA853" s="217"/>
      <c r="AB853" s="217"/>
      <c r="AC853" s="217"/>
      <c r="AD853" s="213"/>
    </row>
    <row r="854" spans="20:30" x14ac:dyDescent="0.2">
      <c r="T854" s="212"/>
      <c r="U854" s="213"/>
      <c r="V854" s="213"/>
      <c r="W854" s="213"/>
      <c r="X854" s="214"/>
      <c r="Y854" s="214"/>
      <c r="Z854" s="214"/>
      <c r="AA854" s="217"/>
      <c r="AB854" s="217"/>
      <c r="AC854" s="217"/>
      <c r="AD854" s="213"/>
    </row>
    <row r="855" spans="20:30" x14ac:dyDescent="0.2">
      <c r="T855" s="212"/>
      <c r="U855" s="213"/>
      <c r="V855" s="213"/>
      <c r="W855" s="213"/>
      <c r="X855" s="214"/>
      <c r="Y855" s="214"/>
      <c r="Z855" s="214"/>
      <c r="AA855" s="217"/>
      <c r="AB855" s="217"/>
      <c r="AC855" s="217"/>
      <c r="AD855" s="213"/>
    </row>
    <row r="856" spans="20:30" x14ac:dyDescent="0.2">
      <c r="T856" s="212"/>
      <c r="U856" s="213"/>
      <c r="V856" s="213"/>
      <c r="W856" s="213"/>
      <c r="X856" s="214"/>
      <c r="Y856" s="214"/>
      <c r="Z856" s="214"/>
      <c r="AA856" s="217"/>
      <c r="AB856" s="217"/>
      <c r="AC856" s="217"/>
      <c r="AD856" s="213"/>
    </row>
    <row r="857" spans="20:30" x14ac:dyDescent="0.2">
      <c r="T857" s="212"/>
      <c r="U857" s="213"/>
      <c r="V857" s="213"/>
      <c r="W857" s="213"/>
      <c r="X857" s="214"/>
      <c r="Y857" s="214"/>
      <c r="Z857" s="214"/>
      <c r="AA857" s="217"/>
      <c r="AB857" s="217"/>
      <c r="AC857" s="217"/>
      <c r="AD857" s="213"/>
    </row>
    <row r="858" spans="20:30" x14ac:dyDescent="0.2">
      <c r="T858" s="212"/>
      <c r="U858" s="213"/>
      <c r="V858" s="213"/>
      <c r="W858" s="213"/>
      <c r="X858" s="214"/>
      <c r="Y858" s="214"/>
      <c r="Z858" s="214"/>
      <c r="AA858" s="217"/>
      <c r="AB858" s="217"/>
      <c r="AC858" s="217"/>
      <c r="AD858" s="213"/>
    </row>
    <row r="859" spans="20:30" x14ac:dyDescent="0.2">
      <c r="T859" s="212"/>
      <c r="U859" s="213"/>
      <c r="V859" s="213"/>
      <c r="W859" s="213"/>
      <c r="X859" s="214"/>
      <c r="Y859" s="214"/>
      <c r="Z859" s="214"/>
      <c r="AA859" s="217"/>
      <c r="AB859" s="217"/>
      <c r="AC859" s="217"/>
      <c r="AD859" s="213"/>
    </row>
    <row r="860" spans="20:30" x14ac:dyDescent="0.2">
      <c r="T860" s="212"/>
      <c r="U860" s="213"/>
      <c r="V860" s="213"/>
      <c r="W860" s="213"/>
      <c r="X860" s="214"/>
      <c r="Y860" s="214"/>
      <c r="Z860" s="214"/>
      <c r="AA860" s="217"/>
      <c r="AB860" s="217"/>
      <c r="AC860" s="217"/>
      <c r="AD860" s="213"/>
    </row>
    <row r="861" spans="20:30" x14ac:dyDescent="0.2">
      <c r="T861" s="212"/>
      <c r="U861" s="213"/>
      <c r="V861" s="213"/>
      <c r="W861" s="213"/>
      <c r="X861" s="214"/>
      <c r="Y861" s="214"/>
      <c r="Z861" s="214"/>
      <c r="AA861" s="217"/>
      <c r="AB861" s="217"/>
      <c r="AC861" s="217"/>
      <c r="AD861" s="213"/>
    </row>
    <row r="862" spans="20:30" x14ac:dyDescent="0.2">
      <c r="T862" s="212"/>
      <c r="U862" s="213"/>
      <c r="V862" s="213"/>
      <c r="W862" s="213"/>
      <c r="X862" s="214"/>
      <c r="Y862" s="214"/>
      <c r="Z862" s="214"/>
      <c r="AA862" s="217"/>
      <c r="AB862" s="217"/>
      <c r="AC862" s="217"/>
      <c r="AD862" s="213"/>
    </row>
    <row r="863" spans="20:30" x14ac:dyDescent="0.2">
      <c r="T863" s="212"/>
      <c r="U863" s="213"/>
      <c r="V863" s="213"/>
      <c r="W863" s="213"/>
      <c r="X863" s="214"/>
      <c r="Y863" s="214"/>
      <c r="Z863" s="214"/>
      <c r="AA863" s="217"/>
      <c r="AB863" s="217"/>
      <c r="AC863" s="217"/>
      <c r="AD863" s="213"/>
    </row>
    <row r="864" spans="20:30" x14ac:dyDescent="0.2">
      <c r="T864" s="212"/>
      <c r="U864" s="213"/>
      <c r="V864" s="213"/>
      <c r="W864" s="213"/>
      <c r="X864" s="214"/>
      <c r="Y864" s="214"/>
      <c r="Z864" s="214"/>
      <c r="AA864" s="217"/>
      <c r="AB864" s="217"/>
      <c r="AC864" s="217"/>
      <c r="AD864" s="213"/>
    </row>
    <row r="865" spans="20:30" x14ac:dyDescent="0.2">
      <c r="T865" s="212"/>
      <c r="U865" s="213"/>
      <c r="V865" s="213"/>
      <c r="W865" s="213"/>
      <c r="X865" s="214"/>
      <c r="Y865" s="214"/>
      <c r="Z865" s="214"/>
      <c r="AA865" s="217"/>
      <c r="AB865" s="217"/>
      <c r="AC865" s="217"/>
      <c r="AD865" s="213"/>
    </row>
    <row r="866" spans="20:30" x14ac:dyDescent="0.2">
      <c r="T866" s="212"/>
      <c r="U866" s="213"/>
      <c r="V866" s="213"/>
      <c r="W866" s="213"/>
      <c r="X866" s="214"/>
      <c r="Y866" s="214"/>
      <c r="Z866" s="214"/>
      <c r="AA866" s="217"/>
      <c r="AB866" s="217"/>
      <c r="AC866" s="217"/>
      <c r="AD866" s="213"/>
    </row>
    <row r="867" spans="20:30" x14ac:dyDescent="0.2">
      <c r="T867" s="212"/>
      <c r="U867" s="213"/>
      <c r="V867" s="213"/>
      <c r="W867" s="213"/>
      <c r="X867" s="214"/>
      <c r="Y867" s="214"/>
      <c r="Z867" s="214"/>
      <c r="AA867" s="217"/>
      <c r="AB867" s="217"/>
      <c r="AC867" s="217"/>
      <c r="AD867" s="213"/>
    </row>
    <row r="868" spans="20:30" x14ac:dyDescent="0.2">
      <c r="T868" s="212"/>
      <c r="U868" s="213"/>
      <c r="V868" s="213"/>
      <c r="W868" s="213"/>
      <c r="X868" s="214"/>
      <c r="Y868" s="214"/>
      <c r="Z868" s="214"/>
      <c r="AA868" s="217"/>
      <c r="AB868" s="217"/>
      <c r="AC868" s="217"/>
      <c r="AD868" s="213"/>
    </row>
    <row r="869" spans="20:30" x14ac:dyDescent="0.2">
      <c r="T869" s="212"/>
      <c r="U869" s="213"/>
      <c r="V869" s="213"/>
      <c r="W869" s="213"/>
      <c r="X869" s="214"/>
      <c r="Y869" s="214"/>
      <c r="Z869" s="214"/>
      <c r="AA869" s="217"/>
      <c r="AB869" s="217"/>
      <c r="AC869" s="217"/>
      <c r="AD869" s="213"/>
    </row>
    <row r="870" spans="20:30" x14ac:dyDescent="0.2">
      <c r="T870" s="212"/>
      <c r="U870" s="213"/>
      <c r="V870" s="213"/>
      <c r="W870" s="213"/>
      <c r="X870" s="214"/>
      <c r="Y870" s="214"/>
      <c r="Z870" s="214"/>
      <c r="AA870" s="217"/>
      <c r="AB870" s="217"/>
      <c r="AC870" s="217"/>
      <c r="AD870" s="213"/>
    </row>
    <row r="871" spans="20:30" x14ac:dyDescent="0.2">
      <c r="T871" s="212"/>
      <c r="U871" s="213"/>
      <c r="V871" s="213"/>
      <c r="W871" s="213"/>
      <c r="X871" s="214"/>
      <c r="Y871" s="214"/>
      <c r="Z871" s="214"/>
      <c r="AA871" s="217"/>
      <c r="AB871" s="217"/>
      <c r="AC871" s="217"/>
      <c r="AD871" s="213"/>
    </row>
    <row r="872" spans="20:30" x14ac:dyDescent="0.2">
      <c r="T872" s="212"/>
      <c r="U872" s="213"/>
      <c r="V872" s="213"/>
      <c r="W872" s="213"/>
      <c r="X872" s="214"/>
      <c r="Y872" s="214"/>
      <c r="Z872" s="214"/>
      <c r="AA872" s="217"/>
      <c r="AB872" s="217"/>
      <c r="AC872" s="217"/>
      <c r="AD872" s="213"/>
    </row>
    <row r="873" spans="20:30" x14ac:dyDescent="0.2">
      <c r="T873" s="212"/>
      <c r="U873" s="213"/>
      <c r="V873" s="213"/>
      <c r="W873" s="213"/>
      <c r="X873" s="214"/>
      <c r="Y873" s="214"/>
      <c r="Z873" s="214"/>
      <c r="AA873" s="217"/>
      <c r="AB873" s="217"/>
      <c r="AC873" s="217"/>
      <c r="AD873" s="213"/>
    </row>
    <row r="874" spans="20:30" x14ac:dyDescent="0.2">
      <c r="T874" s="212"/>
      <c r="U874" s="213"/>
      <c r="V874" s="213"/>
      <c r="W874" s="213"/>
      <c r="X874" s="214"/>
      <c r="Y874" s="214"/>
      <c r="Z874" s="214"/>
      <c r="AA874" s="217"/>
      <c r="AB874" s="217"/>
      <c r="AC874" s="217"/>
      <c r="AD874" s="213"/>
    </row>
    <row r="875" spans="20:30" x14ac:dyDescent="0.2">
      <c r="T875" s="212"/>
      <c r="U875" s="213"/>
      <c r="V875" s="213"/>
      <c r="W875" s="213"/>
      <c r="X875" s="214"/>
      <c r="Y875" s="214"/>
      <c r="Z875" s="214"/>
      <c r="AA875" s="217"/>
      <c r="AB875" s="217"/>
      <c r="AC875" s="217"/>
      <c r="AD875" s="213"/>
    </row>
    <row r="876" spans="20:30" x14ac:dyDescent="0.2">
      <c r="T876" s="212"/>
      <c r="U876" s="213"/>
      <c r="V876" s="213"/>
      <c r="W876" s="213"/>
      <c r="X876" s="214"/>
      <c r="Y876" s="214"/>
      <c r="Z876" s="214"/>
      <c r="AA876" s="217"/>
      <c r="AB876" s="217"/>
      <c r="AC876" s="217"/>
      <c r="AD876" s="213"/>
    </row>
    <row r="877" spans="20:30" x14ac:dyDescent="0.2">
      <c r="T877" s="212"/>
      <c r="U877" s="213"/>
      <c r="V877" s="213"/>
      <c r="W877" s="213"/>
      <c r="X877" s="214"/>
      <c r="Y877" s="214"/>
      <c r="Z877" s="214"/>
      <c r="AA877" s="217"/>
      <c r="AB877" s="217"/>
      <c r="AC877" s="217"/>
      <c r="AD877" s="213"/>
    </row>
    <row r="878" spans="20:30" x14ac:dyDescent="0.2">
      <c r="T878" s="212"/>
      <c r="U878" s="213"/>
      <c r="V878" s="213"/>
      <c r="W878" s="213"/>
      <c r="X878" s="214"/>
      <c r="Y878" s="214"/>
      <c r="Z878" s="214"/>
      <c r="AA878" s="217"/>
      <c r="AB878" s="217"/>
      <c r="AC878" s="217"/>
      <c r="AD878" s="213"/>
    </row>
    <row r="879" spans="20:30" x14ac:dyDescent="0.2">
      <c r="T879" s="212"/>
      <c r="U879" s="213"/>
      <c r="V879" s="213"/>
      <c r="W879" s="213"/>
      <c r="X879" s="214"/>
      <c r="Y879" s="214"/>
      <c r="Z879" s="214"/>
      <c r="AA879" s="217"/>
      <c r="AB879" s="217"/>
      <c r="AC879" s="217"/>
      <c r="AD879" s="213"/>
    </row>
    <row r="880" spans="20:30" x14ac:dyDescent="0.2">
      <c r="T880" s="212"/>
      <c r="U880" s="213"/>
      <c r="V880" s="213"/>
      <c r="W880" s="213"/>
      <c r="X880" s="214"/>
      <c r="Y880" s="214"/>
      <c r="Z880" s="214"/>
      <c r="AA880" s="217"/>
      <c r="AB880" s="217"/>
      <c r="AC880" s="217"/>
      <c r="AD880" s="213"/>
    </row>
    <row r="881" spans="20:30" x14ac:dyDescent="0.2">
      <c r="T881" s="212"/>
      <c r="U881" s="213"/>
      <c r="V881" s="213"/>
      <c r="W881" s="213"/>
      <c r="X881" s="214"/>
      <c r="Y881" s="214"/>
      <c r="Z881" s="214"/>
      <c r="AA881" s="217"/>
      <c r="AB881" s="217"/>
      <c r="AC881" s="217"/>
      <c r="AD881" s="213"/>
    </row>
    <row r="882" spans="20:30" x14ac:dyDescent="0.2">
      <c r="T882" s="212"/>
      <c r="U882" s="213"/>
      <c r="V882" s="213"/>
      <c r="W882" s="213"/>
      <c r="X882" s="214"/>
      <c r="Y882" s="214"/>
      <c r="Z882" s="214"/>
      <c r="AA882" s="217"/>
      <c r="AB882" s="217"/>
      <c r="AC882" s="217"/>
      <c r="AD882" s="213"/>
    </row>
    <row r="883" spans="20:30" x14ac:dyDescent="0.2">
      <c r="T883" s="212"/>
      <c r="U883" s="213"/>
      <c r="V883" s="213"/>
      <c r="W883" s="213"/>
      <c r="X883" s="214"/>
      <c r="Y883" s="214"/>
      <c r="Z883" s="214"/>
      <c r="AA883" s="217"/>
      <c r="AB883" s="217"/>
      <c r="AC883" s="217"/>
      <c r="AD883" s="213"/>
    </row>
    <row r="884" spans="20:30" x14ac:dyDescent="0.2">
      <c r="T884" s="212"/>
      <c r="U884" s="213"/>
      <c r="V884" s="213"/>
      <c r="W884" s="213"/>
      <c r="X884" s="214"/>
      <c r="Y884" s="214"/>
      <c r="Z884" s="214"/>
      <c r="AA884" s="217"/>
      <c r="AB884" s="217"/>
      <c r="AC884" s="217"/>
      <c r="AD884" s="213"/>
    </row>
    <row r="885" spans="20:30" x14ac:dyDescent="0.2">
      <c r="T885" s="212"/>
      <c r="U885" s="213"/>
      <c r="V885" s="213"/>
      <c r="W885" s="213"/>
      <c r="X885" s="214"/>
      <c r="Y885" s="214"/>
      <c r="Z885" s="214"/>
      <c r="AA885" s="217"/>
      <c r="AB885" s="217"/>
      <c r="AC885" s="217"/>
      <c r="AD885" s="213"/>
    </row>
    <row r="886" spans="20:30" x14ac:dyDescent="0.2">
      <c r="T886" s="212"/>
      <c r="U886" s="213"/>
      <c r="V886" s="213"/>
      <c r="W886" s="213"/>
      <c r="X886" s="214"/>
      <c r="Y886" s="214"/>
      <c r="Z886" s="214"/>
      <c r="AA886" s="217"/>
      <c r="AB886" s="217"/>
      <c r="AC886" s="217"/>
      <c r="AD886" s="213"/>
    </row>
    <row r="887" spans="20:30" x14ac:dyDescent="0.2">
      <c r="T887" s="212"/>
      <c r="U887" s="213"/>
      <c r="V887" s="213"/>
      <c r="W887" s="213"/>
      <c r="X887" s="214"/>
      <c r="Y887" s="214"/>
      <c r="Z887" s="214"/>
      <c r="AA887" s="217"/>
      <c r="AB887" s="217"/>
      <c r="AC887" s="217"/>
      <c r="AD887" s="213"/>
    </row>
    <row r="888" spans="20:30" x14ac:dyDescent="0.2">
      <c r="T888" s="212"/>
      <c r="U888" s="213"/>
      <c r="V888" s="213"/>
      <c r="W888" s="213"/>
      <c r="X888" s="214"/>
      <c r="Y888" s="214"/>
      <c r="Z888" s="214"/>
      <c r="AA888" s="217"/>
      <c r="AB888" s="217"/>
      <c r="AC888" s="217"/>
      <c r="AD888" s="213"/>
    </row>
    <row r="889" spans="20:30" x14ac:dyDescent="0.2">
      <c r="T889" s="212"/>
      <c r="U889" s="213"/>
      <c r="V889" s="213"/>
      <c r="W889" s="213"/>
      <c r="X889" s="214"/>
      <c r="Y889" s="214"/>
      <c r="Z889" s="214"/>
      <c r="AA889" s="217"/>
      <c r="AB889" s="217"/>
      <c r="AC889" s="217"/>
      <c r="AD889" s="213"/>
    </row>
    <row r="890" spans="20:30" x14ac:dyDescent="0.2">
      <c r="T890" s="212"/>
      <c r="U890" s="213"/>
      <c r="V890" s="213"/>
      <c r="W890" s="213"/>
      <c r="X890" s="214"/>
      <c r="Y890" s="214"/>
      <c r="Z890" s="214"/>
      <c r="AA890" s="217"/>
      <c r="AB890" s="217"/>
      <c r="AC890" s="217"/>
      <c r="AD890" s="213"/>
    </row>
    <row r="891" spans="20:30" x14ac:dyDescent="0.2">
      <c r="T891" s="212"/>
      <c r="U891" s="213"/>
      <c r="V891" s="213"/>
      <c r="W891" s="213"/>
      <c r="X891" s="214"/>
      <c r="Y891" s="214"/>
      <c r="Z891" s="214"/>
      <c r="AA891" s="217"/>
      <c r="AB891" s="217"/>
      <c r="AC891" s="217"/>
      <c r="AD891" s="213"/>
    </row>
    <row r="892" spans="20:30" x14ac:dyDescent="0.2">
      <c r="T892" s="212"/>
      <c r="U892" s="213"/>
      <c r="V892" s="213"/>
      <c r="W892" s="213"/>
      <c r="X892" s="214"/>
      <c r="Y892" s="214"/>
      <c r="Z892" s="214"/>
      <c r="AA892" s="217"/>
      <c r="AB892" s="217"/>
      <c r="AC892" s="217"/>
      <c r="AD892" s="213"/>
    </row>
    <row r="893" spans="20:30" x14ac:dyDescent="0.2">
      <c r="T893" s="212"/>
      <c r="U893" s="213"/>
      <c r="V893" s="213"/>
      <c r="W893" s="213"/>
      <c r="X893" s="214"/>
      <c r="Y893" s="214"/>
      <c r="Z893" s="214"/>
      <c r="AA893" s="217"/>
      <c r="AB893" s="217"/>
      <c r="AC893" s="217"/>
      <c r="AD893" s="213"/>
    </row>
    <row r="894" spans="20:30" x14ac:dyDescent="0.2">
      <c r="T894" s="212"/>
      <c r="U894" s="213"/>
      <c r="V894" s="213"/>
      <c r="W894" s="213"/>
      <c r="X894" s="214"/>
      <c r="Y894" s="214"/>
      <c r="Z894" s="214"/>
      <c r="AA894" s="217"/>
      <c r="AB894" s="217"/>
      <c r="AC894" s="217"/>
      <c r="AD894" s="213"/>
    </row>
    <row r="895" spans="20:30" x14ac:dyDescent="0.2">
      <c r="T895" s="212"/>
      <c r="U895" s="213"/>
      <c r="V895" s="213"/>
      <c r="W895" s="213"/>
      <c r="X895" s="214"/>
      <c r="Y895" s="214"/>
      <c r="Z895" s="214"/>
      <c r="AA895" s="217"/>
      <c r="AB895" s="217"/>
      <c r="AC895" s="217"/>
      <c r="AD895" s="213"/>
    </row>
    <row r="896" spans="20:30" x14ac:dyDescent="0.2">
      <c r="T896" s="212"/>
      <c r="U896" s="213"/>
      <c r="V896" s="213"/>
      <c r="W896" s="213"/>
      <c r="X896" s="214"/>
      <c r="Y896" s="214"/>
      <c r="Z896" s="214"/>
      <c r="AA896" s="217"/>
      <c r="AB896" s="217"/>
      <c r="AC896" s="217"/>
      <c r="AD896" s="213"/>
    </row>
    <row r="897" spans="20:30" x14ac:dyDescent="0.2">
      <c r="T897" s="212"/>
      <c r="U897" s="213"/>
      <c r="V897" s="213"/>
      <c r="W897" s="213"/>
      <c r="X897" s="214"/>
      <c r="Y897" s="214"/>
      <c r="Z897" s="214"/>
      <c r="AA897" s="217"/>
      <c r="AB897" s="217"/>
      <c r="AC897" s="217"/>
      <c r="AD897" s="213"/>
    </row>
    <row r="898" spans="20:30" x14ac:dyDescent="0.2">
      <c r="T898" s="212"/>
      <c r="U898" s="213"/>
      <c r="V898" s="213"/>
      <c r="W898" s="213"/>
      <c r="X898" s="214"/>
      <c r="Y898" s="214"/>
      <c r="Z898" s="214"/>
      <c r="AA898" s="217"/>
      <c r="AB898" s="217"/>
      <c r="AC898" s="217"/>
      <c r="AD898" s="213"/>
    </row>
    <row r="899" spans="20:30" x14ac:dyDescent="0.2">
      <c r="T899" s="212"/>
      <c r="U899" s="213"/>
      <c r="V899" s="213"/>
      <c r="W899" s="213"/>
      <c r="X899" s="214"/>
      <c r="Y899" s="214"/>
      <c r="Z899" s="214"/>
      <c r="AA899" s="217"/>
      <c r="AB899" s="217"/>
      <c r="AC899" s="217"/>
      <c r="AD899" s="213"/>
    </row>
    <row r="900" spans="20:30" x14ac:dyDescent="0.2">
      <c r="T900" s="212"/>
      <c r="U900" s="213"/>
      <c r="V900" s="213"/>
      <c r="W900" s="213"/>
      <c r="X900" s="214"/>
      <c r="Y900" s="214"/>
      <c r="Z900" s="214"/>
      <c r="AA900" s="217"/>
      <c r="AB900" s="217"/>
      <c r="AC900" s="217"/>
      <c r="AD900" s="213"/>
    </row>
    <row r="901" spans="20:30" x14ac:dyDescent="0.2">
      <c r="T901" s="212"/>
      <c r="U901" s="213"/>
      <c r="V901" s="213"/>
      <c r="W901" s="213"/>
      <c r="X901" s="214"/>
      <c r="Y901" s="214"/>
      <c r="Z901" s="214"/>
      <c r="AA901" s="217"/>
      <c r="AB901" s="217"/>
      <c r="AC901" s="217"/>
      <c r="AD901" s="213"/>
    </row>
    <row r="902" spans="20:30" x14ac:dyDescent="0.2">
      <c r="T902" s="212"/>
      <c r="U902" s="213"/>
      <c r="V902" s="213"/>
      <c r="W902" s="213"/>
      <c r="X902" s="214"/>
      <c r="Y902" s="214"/>
      <c r="Z902" s="214"/>
      <c r="AA902" s="217"/>
      <c r="AB902" s="217"/>
      <c r="AC902" s="217"/>
      <c r="AD902" s="213"/>
    </row>
    <row r="903" spans="20:30" x14ac:dyDescent="0.2">
      <c r="T903" s="212"/>
      <c r="U903" s="213"/>
      <c r="V903" s="213"/>
      <c r="W903" s="213"/>
      <c r="X903" s="214"/>
      <c r="Y903" s="214"/>
      <c r="Z903" s="214"/>
      <c r="AA903" s="217"/>
      <c r="AB903" s="217"/>
      <c r="AC903" s="217"/>
      <c r="AD903" s="213"/>
    </row>
    <row r="904" spans="20:30" x14ac:dyDescent="0.2">
      <c r="T904" s="212"/>
      <c r="U904" s="213"/>
      <c r="V904" s="213"/>
      <c r="W904" s="213"/>
      <c r="X904" s="214"/>
      <c r="Y904" s="214"/>
      <c r="Z904" s="214"/>
      <c r="AA904" s="217"/>
      <c r="AB904" s="217"/>
      <c r="AC904" s="217"/>
      <c r="AD904" s="213"/>
    </row>
    <row r="905" spans="20:30" x14ac:dyDescent="0.2">
      <c r="T905" s="212"/>
      <c r="U905" s="213"/>
      <c r="V905" s="213"/>
      <c r="W905" s="213"/>
      <c r="X905" s="214"/>
      <c r="Y905" s="214"/>
      <c r="Z905" s="214"/>
      <c r="AA905" s="217"/>
      <c r="AB905" s="217"/>
      <c r="AC905" s="217"/>
      <c r="AD905" s="213"/>
    </row>
    <row r="906" spans="20:30" x14ac:dyDescent="0.2">
      <c r="T906" s="212"/>
      <c r="U906" s="213"/>
      <c r="V906" s="213"/>
      <c r="W906" s="213"/>
      <c r="X906" s="214"/>
      <c r="Y906" s="214"/>
      <c r="Z906" s="214"/>
      <c r="AA906" s="217"/>
      <c r="AB906" s="217"/>
      <c r="AC906" s="217"/>
      <c r="AD906" s="213"/>
    </row>
    <row r="907" spans="20:30" x14ac:dyDescent="0.2">
      <c r="T907" s="212"/>
      <c r="U907" s="213"/>
      <c r="V907" s="213"/>
      <c r="W907" s="213"/>
      <c r="X907" s="214"/>
      <c r="Y907" s="214"/>
      <c r="Z907" s="214"/>
      <c r="AA907" s="217"/>
      <c r="AB907" s="217"/>
      <c r="AC907" s="217"/>
      <c r="AD907" s="213"/>
    </row>
    <row r="908" spans="20:30" x14ac:dyDescent="0.2">
      <c r="T908" s="212"/>
      <c r="U908" s="213"/>
      <c r="V908" s="213"/>
      <c r="W908" s="213"/>
      <c r="X908" s="214"/>
      <c r="Y908" s="214"/>
      <c r="Z908" s="214"/>
      <c r="AA908" s="217"/>
      <c r="AB908" s="217"/>
      <c r="AC908" s="217"/>
      <c r="AD908" s="213"/>
    </row>
    <row r="909" spans="20:30" x14ac:dyDescent="0.2">
      <c r="T909" s="212"/>
      <c r="U909" s="213"/>
      <c r="V909" s="213"/>
      <c r="W909" s="213"/>
      <c r="X909" s="214"/>
      <c r="Y909" s="214"/>
      <c r="Z909" s="214"/>
      <c r="AA909" s="217"/>
      <c r="AB909" s="217"/>
      <c r="AC909" s="217"/>
      <c r="AD909" s="213"/>
    </row>
    <row r="910" spans="20:30" x14ac:dyDescent="0.2">
      <c r="T910" s="212"/>
      <c r="U910" s="213"/>
      <c r="V910" s="213"/>
      <c r="W910" s="213"/>
      <c r="X910" s="214"/>
      <c r="Y910" s="214"/>
      <c r="Z910" s="214"/>
      <c r="AA910" s="217"/>
      <c r="AB910" s="217"/>
      <c r="AC910" s="217"/>
      <c r="AD910" s="213"/>
    </row>
    <row r="911" spans="20:30" x14ac:dyDescent="0.2">
      <c r="T911" s="212"/>
      <c r="U911" s="213"/>
      <c r="V911" s="213"/>
      <c r="W911" s="213"/>
      <c r="X911" s="214"/>
      <c r="Y911" s="214"/>
      <c r="Z911" s="214"/>
      <c r="AA911" s="217"/>
      <c r="AB911" s="217"/>
      <c r="AC911" s="217"/>
      <c r="AD911" s="213"/>
    </row>
    <row r="912" spans="20:30" x14ac:dyDescent="0.2">
      <c r="T912" s="212"/>
      <c r="U912" s="213"/>
      <c r="V912" s="213"/>
      <c r="W912" s="213"/>
      <c r="X912" s="214"/>
      <c r="Y912" s="214"/>
      <c r="Z912" s="214"/>
      <c r="AA912" s="217"/>
      <c r="AB912" s="217"/>
      <c r="AC912" s="217"/>
      <c r="AD912" s="213"/>
    </row>
    <row r="913" spans="20:30" x14ac:dyDescent="0.2">
      <c r="T913" s="212"/>
      <c r="U913" s="213"/>
      <c r="V913" s="213"/>
      <c r="W913" s="213"/>
      <c r="X913" s="214"/>
      <c r="Y913" s="214"/>
      <c r="Z913" s="214"/>
      <c r="AA913" s="217"/>
      <c r="AB913" s="217"/>
      <c r="AC913" s="217"/>
      <c r="AD913" s="213"/>
    </row>
    <row r="914" spans="20:30" x14ac:dyDescent="0.2">
      <c r="T914" s="212"/>
      <c r="U914" s="213"/>
      <c r="V914" s="213"/>
      <c r="W914" s="213"/>
      <c r="X914" s="214"/>
      <c r="Y914" s="214"/>
      <c r="Z914" s="214"/>
      <c r="AA914" s="217"/>
      <c r="AB914" s="217"/>
      <c r="AC914" s="217"/>
      <c r="AD914" s="213"/>
    </row>
    <row r="915" spans="20:30" x14ac:dyDescent="0.2">
      <c r="T915" s="212"/>
      <c r="U915" s="213"/>
      <c r="V915" s="213"/>
      <c r="W915" s="213"/>
      <c r="X915" s="214"/>
      <c r="Y915" s="214"/>
      <c r="Z915" s="214"/>
      <c r="AA915" s="217"/>
      <c r="AB915" s="217"/>
      <c r="AC915" s="217"/>
      <c r="AD915" s="213"/>
    </row>
    <row r="916" spans="20:30" x14ac:dyDescent="0.2">
      <c r="T916" s="212"/>
      <c r="U916" s="213"/>
      <c r="V916" s="213"/>
      <c r="W916" s="213"/>
      <c r="X916" s="214"/>
      <c r="Y916" s="214"/>
      <c r="Z916" s="214"/>
      <c r="AA916" s="217"/>
      <c r="AB916" s="217"/>
      <c r="AC916" s="217"/>
      <c r="AD916" s="213"/>
    </row>
    <row r="917" spans="20:30" x14ac:dyDescent="0.2">
      <c r="T917" s="212"/>
      <c r="U917" s="213"/>
      <c r="V917" s="213"/>
      <c r="W917" s="213"/>
      <c r="X917" s="214"/>
      <c r="Y917" s="214"/>
      <c r="Z917" s="214"/>
      <c r="AA917" s="217"/>
      <c r="AB917" s="217"/>
      <c r="AC917" s="217"/>
      <c r="AD917" s="213"/>
    </row>
    <row r="918" spans="20:30" x14ac:dyDescent="0.2">
      <c r="T918" s="212"/>
      <c r="U918" s="213"/>
      <c r="V918" s="213"/>
      <c r="W918" s="213"/>
      <c r="X918" s="214"/>
      <c r="Y918" s="214"/>
      <c r="Z918" s="214"/>
      <c r="AA918" s="217"/>
      <c r="AB918" s="217"/>
      <c r="AC918" s="217"/>
      <c r="AD918" s="213"/>
    </row>
    <row r="919" spans="20:30" x14ac:dyDescent="0.2">
      <c r="T919" s="212"/>
      <c r="U919" s="213"/>
      <c r="V919" s="213"/>
      <c r="W919" s="213"/>
      <c r="X919" s="214"/>
      <c r="Y919" s="214"/>
      <c r="Z919" s="214"/>
      <c r="AA919" s="217"/>
      <c r="AB919" s="217"/>
      <c r="AC919" s="217"/>
      <c r="AD919" s="213"/>
    </row>
    <row r="920" spans="20:30" x14ac:dyDescent="0.2">
      <c r="T920" s="212"/>
      <c r="U920" s="213"/>
      <c r="V920" s="213"/>
      <c r="W920" s="213"/>
      <c r="X920" s="214"/>
      <c r="Y920" s="214"/>
      <c r="Z920" s="214"/>
      <c r="AA920" s="217"/>
      <c r="AB920" s="217"/>
      <c r="AC920" s="217"/>
      <c r="AD920" s="213"/>
    </row>
    <row r="921" spans="20:30" x14ac:dyDescent="0.2">
      <c r="T921" s="212"/>
      <c r="U921" s="213"/>
      <c r="V921" s="213"/>
      <c r="W921" s="213"/>
      <c r="X921" s="214"/>
      <c r="Y921" s="214"/>
      <c r="Z921" s="214"/>
      <c r="AA921" s="217"/>
      <c r="AB921" s="217"/>
      <c r="AC921" s="217"/>
      <c r="AD921" s="213"/>
    </row>
    <row r="922" spans="20:30" x14ac:dyDescent="0.2">
      <c r="T922" s="212"/>
      <c r="U922" s="213"/>
      <c r="V922" s="213"/>
      <c r="W922" s="213"/>
      <c r="X922" s="214"/>
      <c r="Y922" s="214"/>
      <c r="Z922" s="214"/>
      <c r="AA922" s="217"/>
      <c r="AB922" s="217"/>
      <c r="AC922" s="217"/>
      <c r="AD922" s="213"/>
    </row>
    <row r="923" spans="20:30" x14ac:dyDescent="0.2">
      <c r="T923" s="212"/>
      <c r="U923" s="213"/>
      <c r="V923" s="213"/>
      <c r="W923" s="213"/>
      <c r="X923" s="214"/>
      <c r="Y923" s="214"/>
      <c r="Z923" s="214"/>
      <c r="AA923" s="217"/>
      <c r="AB923" s="217"/>
      <c r="AC923" s="217"/>
      <c r="AD923" s="213"/>
    </row>
    <row r="924" spans="20:30" x14ac:dyDescent="0.2">
      <c r="T924" s="212"/>
      <c r="U924" s="213"/>
      <c r="V924" s="213"/>
      <c r="W924" s="213"/>
      <c r="X924" s="214"/>
      <c r="Y924" s="214"/>
      <c r="Z924" s="214"/>
      <c r="AA924" s="217"/>
      <c r="AB924" s="217"/>
      <c r="AC924" s="217"/>
      <c r="AD924" s="213"/>
    </row>
    <row r="925" spans="20:30" x14ac:dyDescent="0.2">
      <c r="T925" s="212"/>
      <c r="U925" s="213"/>
      <c r="V925" s="213"/>
      <c r="W925" s="213"/>
      <c r="X925" s="214"/>
      <c r="Y925" s="214"/>
      <c r="Z925" s="214"/>
      <c r="AA925" s="217"/>
      <c r="AB925" s="217"/>
      <c r="AC925" s="217"/>
      <c r="AD925" s="213"/>
    </row>
    <row r="926" spans="20:30" x14ac:dyDescent="0.2">
      <c r="T926" s="212"/>
      <c r="U926" s="213"/>
      <c r="V926" s="213"/>
      <c r="W926" s="213"/>
      <c r="X926" s="214"/>
      <c r="Y926" s="214"/>
      <c r="Z926" s="214"/>
      <c r="AA926" s="217"/>
      <c r="AB926" s="217"/>
      <c r="AC926" s="217"/>
      <c r="AD926" s="213"/>
    </row>
    <row r="927" spans="20:30" x14ac:dyDescent="0.2">
      <c r="T927" s="212"/>
      <c r="U927" s="213"/>
      <c r="V927" s="213"/>
      <c r="W927" s="213"/>
      <c r="X927" s="214"/>
      <c r="Y927" s="214"/>
      <c r="Z927" s="214"/>
      <c r="AA927" s="217"/>
      <c r="AB927" s="217"/>
      <c r="AC927" s="217"/>
      <c r="AD927" s="213"/>
    </row>
    <row r="928" spans="20:30" x14ac:dyDescent="0.2">
      <c r="T928" s="212"/>
      <c r="U928" s="213"/>
      <c r="V928" s="213"/>
      <c r="W928" s="213"/>
      <c r="X928" s="214"/>
      <c r="Y928" s="214"/>
      <c r="Z928" s="214"/>
      <c r="AA928" s="217"/>
      <c r="AB928" s="217"/>
      <c r="AC928" s="217"/>
      <c r="AD928" s="213"/>
    </row>
    <row r="929" spans="20:30" x14ac:dyDescent="0.2">
      <c r="T929" s="212"/>
      <c r="U929" s="213"/>
      <c r="V929" s="213"/>
      <c r="W929" s="213"/>
      <c r="X929" s="214"/>
      <c r="Y929" s="214"/>
      <c r="Z929" s="214"/>
      <c r="AA929" s="217"/>
      <c r="AB929" s="217"/>
      <c r="AC929" s="217"/>
      <c r="AD929" s="213"/>
    </row>
    <row r="930" spans="20:30" x14ac:dyDescent="0.2">
      <c r="T930" s="212"/>
      <c r="U930" s="213"/>
      <c r="V930" s="213"/>
      <c r="W930" s="213"/>
      <c r="X930" s="214"/>
      <c r="Y930" s="214"/>
      <c r="Z930" s="214"/>
      <c r="AA930" s="217"/>
      <c r="AB930" s="217"/>
      <c r="AC930" s="217"/>
      <c r="AD930" s="213"/>
    </row>
    <row r="931" spans="20:30" x14ac:dyDescent="0.2">
      <c r="T931" s="212"/>
      <c r="U931" s="213"/>
      <c r="V931" s="213"/>
      <c r="W931" s="213"/>
      <c r="X931" s="214"/>
      <c r="Y931" s="214"/>
      <c r="Z931" s="214"/>
      <c r="AA931" s="217"/>
      <c r="AB931" s="217"/>
      <c r="AC931" s="217"/>
      <c r="AD931" s="213"/>
    </row>
    <row r="932" spans="20:30" x14ac:dyDescent="0.2">
      <c r="T932" s="212"/>
      <c r="U932" s="213"/>
      <c r="V932" s="213"/>
      <c r="W932" s="213"/>
      <c r="X932" s="214"/>
      <c r="Y932" s="214"/>
      <c r="Z932" s="214"/>
      <c r="AA932" s="217"/>
      <c r="AB932" s="217"/>
      <c r="AC932" s="217"/>
      <c r="AD932" s="213"/>
    </row>
    <row r="933" spans="20:30" x14ac:dyDescent="0.2">
      <c r="T933" s="212"/>
      <c r="U933" s="213"/>
      <c r="V933" s="213"/>
      <c r="W933" s="213"/>
      <c r="X933" s="214"/>
      <c r="Y933" s="214"/>
      <c r="Z933" s="214"/>
      <c r="AA933" s="217"/>
      <c r="AB933" s="217"/>
      <c r="AC933" s="217"/>
      <c r="AD933" s="213"/>
    </row>
    <row r="934" spans="20:30" x14ac:dyDescent="0.2">
      <c r="T934" s="212"/>
      <c r="U934" s="213"/>
      <c r="V934" s="213"/>
      <c r="W934" s="213"/>
      <c r="X934" s="214"/>
      <c r="Y934" s="214"/>
      <c r="Z934" s="214"/>
      <c r="AA934" s="217"/>
      <c r="AB934" s="217"/>
      <c r="AC934" s="217"/>
      <c r="AD934" s="213"/>
    </row>
    <row r="935" spans="20:30" x14ac:dyDescent="0.2">
      <c r="T935" s="212"/>
      <c r="U935" s="213"/>
      <c r="V935" s="213"/>
      <c r="W935" s="213"/>
      <c r="X935" s="214"/>
      <c r="Y935" s="214"/>
      <c r="Z935" s="214"/>
      <c r="AA935" s="217"/>
      <c r="AB935" s="217"/>
      <c r="AC935" s="217"/>
      <c r="AD935" s="213"/>
    </row>
    <row r="936" spans="20:30" x14ac:dyDescent="0.2">
      <c r="T936" s="212"/>
      <c r="U936" s="213"/>
      <c r="V936" s="213"/>
      <c r="W936" s="213"/>
      <c r="X936" s="214"/>
      <c r="Y936" s="214"/>
      <c r="Z936" s="214"/>
      <c r="AA936" s="217"/>
      <c r="AB936" s="217"/>
      <c r="AC936" s="217"/>
      <c r="AD936" s="213"/>
    </row>
    <row r="937" spans="20:30" x14ac:dyDescent="0.2">
      <c r="T937" s="212"/>
      <c r="U937" s="213"/>
      <c r="V937" s="213"/>
      <c r="W937" s="213"/>
      <c r="X937" s="214"/>
      <c r="Y937" s="214"/>
      <c r="Z937" s="214"/>
      <c r="AA937" s="217"/>
      <c r="AB937" s="217"/>
      <c r="AC937" s="217"/>
      <c r="AD937" s="213"/>
    </row>
    <row r="938" spans="20:30" x14ac:dyDescent="0.2">
      <c r="T938" s="212"/>
      <c r="U938" s="213"/>
      <c r="V938" s="213"/>
      <c r="W938" s="213"/>
      <c r="X938" s="214"/>
      <c r="Y938" s="214"/>
      <c r="Z938" s="214"/>
      <c r="AA938" s="217"/>
      <c r="AB938" s="217"/>
      <c r="AC938" s="217"/>
      <c r="AD938" s="213"/>
    </row>
    <row r="939" spans="20:30" x14ac:dyDescent="0.2">
      <c r="T939" s="212"/>
      <c r="U939" s="213"/>
      <c r="V939" s="213"/>
      <c r="W939" s="213"/>
      <c r="X939" s="214"/>
      <c r="Y939" s="214"/>
      <c r="Z939" s="214"/>
      <c r="AA939" s="217"/>
      <c r="AB939" s="217"/>
      <c r="AC939" s="217"/>
      <c r="AD939" s="213"/>
    </row>
    <row r="940" spans="20:30" x14ac:dyDescent="0.2">
      <c r="T940" s="212"/>
      <c r="U940" s="213"/>
      <c r="V940" s="213"/>
      <c r="W940" s="213"/>
      <c r="X940" s="214"/>
      <c r="Y940" s="214"/>
      <c r="Z940" s="214"/>
      <c r="AA940" s="217"/>
      <c r="AB940" s="217"/>
      <c r="AC940" s="217"/>
      <c r="AD940" s="213"/>
    </row>
    <row r="941" spans="20:30" x14ac:dyDescent="0.2">
      <c r="T941" s="212"/>
      <c r="U941" s="213"/>
      <c r="V941" s="213"/>
      <c r="W941" s="213"/>
      <c r="X941" s="214"/>
      <c r="Y941" s="214"/>
      <c r="Z941" s="214"/>
      <c r="AA941" s="217"/>
      <c r="AB941" s="217"/>
      <c r="AC941" s="217"/>
      <c r="AD941" s="213"/>
    </row>
    <row r="942" spans="20:30" x14ac:dyDescent="0.2">
      <c r="T942" s="212"/>
      <c r="U942" s="213"/>
      <c r="V942" s="213"/>
      <c r="W942" s="213"/>
      <c r="X942" s="214"/>
      <c r="Y942" s="214"/>
      <c r="Z942" s="214"/>
      <c r="AA942" s="217"/>
      <c r="AB942" s="217"/>
      <c r="AC942" s="217"/>
      <c r="AD942" s="213"/>
    </row>
    <row r="943" spans="20:30" x14ac:dyDescent="0.2">
      <c r="T943" s="212"/>
      <c r="U943" s="213"/>
      <c r="V943" s="213"/>
      <c r="W943" s="213"/>
      <c r="X943" s="214"/>
      <c r="Y943" s="214"/>
      <c r="Z943" s="214"/>
      <c r="AA943" s="217"/>
      <c r="AB943" s="217"/>
      <c r="AC943" s="217"/>
      <c r="AD943" s="213"/>
    </row>
    <row r="944" spans="20:30" x14ac:dyDescent="0.2">
      <c r="T944" s="212"/>
      <c r="U944" s="213"/>
      <c r="V944" s="213"/>
      <c r="W944" s="213"/>
      <c r="X944" s="214"/>
      <c r="Y944" s="214"/>
      <c r="Z944" s="214"/>
      <c r="AA944" s="217"/>
      <c r="AB944" s="217"/>
      <c r="AC944" s="217"/>
      <c r="AD944" s="213"/>
    </row>
    <row r="945" spans="20:30" x14ac:dyDescent="0.2">
      <c r="T945" s="212"/>
      <c r="U945" s="213"/>
      <c r="V945" s="213"/>
      <c r="W945" s="213"/>
      <c r="X945" s="214"/>
      <c r="Y945" s="214"/>
      <c r="Z945" s="214"/>
      <c r="AA945" s="217"/>
      <c r="AB945" s="217"/>
      <c r="AC945" s="217"/>
      <c r="AD945" s="213"/>
    </row>
    <row r="946" spans="20:30" x14ac:dyDescent="0.2">
      <c r="T946" s="212"/>
      <c r="U946" s="213"/>
      <c r="V946" s="213"/>
      <c r="W946" s="213"/>
      <c r="X946" s="214"/>
      <c r="Y946" s="214"/>
      <c r="Z946" s="214"/>
      <c r="AA946" s="217"/>
      <c r="AB946" s="217"/>
      <c r="AC946" s="217"/>
      <c r="AD946" s="213"/>
    </row>
    <row r="947" spans="20:30" x14ac:dyDescent="0.2">
      <c r="T947" s="212"/>
      <c r="U947" s="213"/>
      <c r="V947" s="213"/>
      <c r="W947" s="213"/>
      <c r="X947" s="214"/>
      <c r="Y947" s="214"/>
      <c r="Z947" s="214"/>
      <c r="AA947" s="217"/>
      <c r="AB947" s="217"/>
      <c r="AC947" s="217"/>
      <c r="AD947" s="213"/>
    </row>
    <row r="948" spans="20:30" x14ac:dyDescent="0.2">
      <c r="T948" s="212"/>
      <c r="U948" s="213"/>
      <c r="V948" s="213"/>
      <c r="W948" s="213"/>
      <c r="X948" s="214"/>
      <c r="Y948" s="214"/>
      <c r="Z948" s="214"/>
      <c r="AA948" s="217"/>
      <c r="AB948" s="217"/>
      <c r="AC948" s="217"/>
      <c r="AD948" s="213"/>
    </row>
    <row r="949" spans="20:30" x14ac:dyDescent="0.2">
      <c r="T949" s="212"/>
      <c r="U949" s="213"/>
      <c r="V949" s="213"/>
      <c r="W949" s="213"/>
      <c r="X949" s="214"/>
      <c r="Y949" s="214"/>
      <c r="Z949" s="214"/>
      <c r="AA949" s="217"/>
      <c r="AB949" s="217"/>
      <c r="AC949" s="217"/>
      <c r="AD949" s="213"/>
    </row>
    <row r="950" spans="20:30" x14ac:dyDescent="0.2">
      <c r="T950" s="212"/>
      <c r="U950" s="213"/>
      <c r="V950" s="213"/>
      <c r="W950" s="213"/>
      <c r="X950" s="214"/>
      <c r="Y950" s="214"/>
      <c r="Z950" s="214"/>
      <c r="AA950" s="217"/>
      <c r="AB950" s="217"/>
      <c r="AC950" s="217"/>
      <c r="AD950" s="213"/>
    </row>
    <row r="951" spans="20:30" x14ac:dyDescent="0.2">
      <c r="T951" s="212"/>
      <c r="U951" s="213"/>
      <c r="V951" s="213"/>
      <c r="W951" s="213"/>
      <c r="X951" s="214"/>
      <c r="Y951" s="214"/>
      <c r="Z951" s="214"/>
      <c r="AA951" s="217"/>
      <c r="AB951" s="217"/>
      <c r="AC951" s="217"/>
      <c r="AD951" s="213"/>
    </row>
    <row r="952" spans="20:30" x14ac:dyDescent="0.2">
      <c r="T952" s="212"/>
      <c r="U952" s="213"/>
      <c r="V952" s="213"/>
      <c r="W952" s="213"/>
      <c r="X952" s="214"/>
      <c r="Y952" s="214"/>
      <c r="Z952" s="214"/>
      <c r="AA952" s="217"/>
      <c r="AB952" s="217"/>
      <c r="AC952" s="217"/>
      <c r="AD952" s="213"/>
    </row>
    <row r="953" spans="20:30" x14ac:dyDescent="0.2">
      <c r="T953" s="212"/>
      <c r="U953" s="213"/>
      <c r="V953" s="213"/>
      <c r="W953" s="213"/>
      <c r="X953" s="214"/>
      <c r="Y953" s="214"/>
      <c r="Z953" s="214"/>
      <c r="AA953" s="217"/>
      <c r="AB953" s="217"/>
      <c r="AC953" s="217"/>
      <c r="AD953" s="213"/>
    </row>
    <row r="954" spans="20:30" x14ac:dyDescent="0.2">
      <c r="T954" s="212"/>
      <c r="U954" s="213"/>
      <c r="V954" s="213"/>
      <c r="W954" s="213"/>
      <c r="X954" s="214"/>
      <c r="Y954" s="214"/>
      <c r="Z954" s="214"/>
      <c r="AA954" s="217"/>
      <c r="AB954" s="217"/>
      <c r="AC954" s="217"/>
      <c r="AD954" s="213"/>
    </row>
    <row r="955" spans="20:30" x14ac:dyDescent="0.2">
      <c r="T955" s="212"/>
      <c r="U955" s="213"/>
      <c r="V955" s="213"/>
      <c r="W955" s="213"/>
      <c r="X955" s="214"/>
      <c r="Y955" s="214"/>
      <c r="Z955" s="214"/>
      <c r="AA955" s="217"/>
      <c r="AB955" s="217"/>
      <c r="AC955" s="217"/>
      <c r="AD955" s="213"/>
    </row>
    <row r="956" spans="20:30" x14ac:dyDescent="0.2">
      <c r="T956" s="212"/>
      <c r="U956" s="213"/>
      <c r="V956" s="213"/>
      <c r="W956" s="213"/>
      <c r="X956" s="214"/>
      <c r="Y956" s="214"/>
      <c r="Z956" s="214"/>
      <c r="AA956" s="217"/>
      <c r="AB956" s="217"/>
      <c r="AC956" s="217"/>
      <c r="AD956" s="213"/>
    </row>
    <row r="957" spans="20:30" x14ac:dyDescent="0.2">
      <c r="T957" s="212"/>
      <c r="U957" s="213"/>
      <c r="V957" s="213"/>
      <c r="W957" s="213"/>
      <c r="X957" s="214"/>
      <c r="Y957" s="214"/>
      <c r="Z957" s="214"/>
      <c r="AA957" s="217"/>
      <c r="AB957" s="217"/>
      <c r="AC957" s="217"/>
      <c r="AD957" s="213"/>
    </row>
    <row r="958" spans="20:30" x14ac:dyDescent="0.2">
      <c r="T958" s="212"/>
      <c r="U958" s="213"/>
      <c r="V958" s="213"/>
      <c r="W958" s="213"/>
      <c r="X958" s="214"/>
      <c r="Y958" s="214"/>
      <c r="Z958" s="214"/>
      <c r="AA958" s="217"/>
      <c r="AB958" s="217"/>
      <c r="AC958" s="217"/>
      <c r="AD958" s="213"/>
    </row>
    <row r="959" spans="20:30" x14ac:dyDescent="0.2">
      <c r="T959" s="212"/>
      <c r="U959" s="213"/>
      <c r="V959" s="213"/>
      <c r="W959" s="213"/>
      <c r="X959" s="214"/>
      <c r="Y959" s="214"/>
      <c r="Z959" s="214"/>
      <c r="AA959" s="217"/>
      <c r="AB959" s="217"/>
      <c r="AC959" s="217"/>
      <c r="AD959" s="213"/>
    </row>
    <row r="960" spans="20:30" x14ac:dyDescent="0.2">
      <c r="T960" s="212"/>
      <c r="U960" s="213"/>
      <c r="V960" s="213"/>
      <c r="W960" s="213"/>
      <c r="X960" s="214"/>
      <c r="Y960" s="214"/>
      <c r="Z960" s="214"/>
      <c r="AA960" s="217"/>
      <c r="AB960" s="217"/>
      <c r="AC960" s="217"/>
      <c r="AD960" s="213"/>
    </row>
    <row r="961" spans="20:30" x14ac:dyDescent="0.2">
      <c r="T961" s="212"/>
      <c r="U961" s="213"/>
      <c r="V961" s="213"/>
      <c r="W961" s="213"/>
      <c r="X961" s="214"/>
      <c r="Y961" s="214"/>
      <c r="Z961" s="214"/>
      <c r="AA961" s="217"/>
      <c r="AB961" s="217"/>
      <c r="AC961" s="217"/>
      <c r="AD961" s="213"/>
    </row>
    <row r="962" spans="20:30" x14ac:dyDescent="0.2">
      <c r="T962" s="212"/>
      <c r="U962" s="213"/>
      <c r="V962" s="213"/>
      <c r="W962" s="213"/>
      <c r="X962" s="214"/>
      <c r="Y962" s="214"/>
      <c r="Z962" s="214"/>
      <c r="AA962" s="217"/>
      <c r="AB962" s="217"/>
      <c r="AC962" s="217"/>
      <c r="AD962" s="213"/>
    </row>
    <row r="963" spans="20:30" x14ac:dyDescent="0.2">
      <c r="T963" s="212"/>
      <c r="U963" s="213"/>
      <c r="V963" s="213"/>
      <c r="W963" s="213"/>
      <c r="X963" s="214"/>
      <c r="Y963" s="214"/>
      <c r="Z963" s="214"/>
      <c r="AA963" s="217"/>
      <c r="AB963" s="217"/>
      <c r="AC963" s="217"/>
      <c r="AD963" s="213"/>
    </row>
    <row r="964" spans="20:30" x14ac:dyDescent="0.2">
      <c r="T964" s="212"/>
      <c r="U964" s="213"/>
      <c r="V964" s="213"/>
      <c r="W964" s="213"/>
      <c r="X964" s="214"/>
      <c r="Y964" s="214"/>
      <c r="Z964" s="214"/>
      <c r="AA964" s="217"/>
      <c r="AB964" s="217"/>
      <c r="AC964" s="217"/>
      <c r="AD964" s="213"/>
    </row>
    <row r="965" spans="20:30" x14ac:dyDescent="0.2">
      <c r="T965" s="212"/>
      <c r="U965" s="213"/>
      <c r="V965" s="213"/>
      <c r="W965" s="213"/>
      <c r="X965" s="214"/>
      <c r="Y965" s="214"/>
      <c r="Z965" s="214"/>
      <c r="AA965" s="217"/>
      <c r="AB965" s="217"/>
      <c r="AC965" s="217"/>
      <c r="AD965" s="213"/>
    </row>
    <row r="966" spans="20:30" x14ac:dyDescent="0.2">
      <c r="T966" s="212"/>
      <c r="U966" s="213"/>
      <c r="V966" s="213"/>
      <c r="W966" s="213"/>
      <c r="X966" s="214"/>
      <c r="Y966" s="214"/>
      <c r="Z966" s="214"/>
      <c r="AA966" s="217"/>
      <c r="AB966" s="217"/>
      <c r="AC966" s="217"/>
      <c r="AD966" s="213"/>
    </row>
    <row r="967" spans="20:30" x14ac:dyDescent="0.2">
      <c r="T967" s="212"/>
      <c r="U967" s="213"/>
      <c r="V967" s="213"/>
      <c r="W967" s="213"/>
      <c r="X967" s="214"/>
      <c r="Y967" s="214"/>
      <c r="Z967" s="214"/>
      <c r="AA967" s="217"/>
      <c r="AB967" s="217"/>
      <c r="AC967" s="217"/>
      <c r="AD967" s="213"/>
    </row>
    <row r="968" spans="20:30" x14ac:dyDescent="0.2">
      <c r="T968" s="212"/>
      <c r="U968" s="213"/>
      <c r="V968" s="213"/>
      <c r="W968" s="213"/>
      <c r="X968" s="214"/>
      <c r="Y968" s="214"/>
      <c r="Z968" s="214"/>
      <c r="AA968" s="217"/>
      <c r="AB968" s="217"/>
      <c r="AC968" s="217"/>
      <c r="AD968" s="213"/>
    </row>
    <row r="969" spans="20:30" x14ac:dyDescent="0.2">
      <c r="T969" s="212"/>
      <c r="U969" s="213"/>
      <c r="V969" s="213"/>
      <c r="W969" s="213"/>
      <c r="X969" s="214"/>
      <c r="Y969" s="214"/>
      <c r="Z969" s="214"/>
      <c r="AA969" s="217"/>
      <c r="AB969" s="217"/>
      <c r="AC969" s="217"/>
      <c r="AD969" s="213"/>
    </row>
    <row r="970" spans="20:30" x14ac:dyDescent="0.2">
      <c r="T970" s="212"/>
      <c r="U970" s="213"/>
      <c r="V970" s="213"/>
      <c r="W970" s="213"/>
      <c r="X970" s="214"/>
      <c r="Y970" s="214"/>
      <c r="Z970" s="214"/>
      <c r="AA970" s="217"/>
      <c r="AB970" s="217"/>
      <c r="AC970" s="217"/>
      <c r="AD970" s="213"/>
    </row>
    <row r="971" spans="20:30" x14ac:dyDescent="0.2">
      <c r="T971" s="212"/>
      <c r="U971" s="213"/>
      <c r="V971" s="213"/>
      <c r="W971" s="213"/>
      <c r="X971" s="214"/>
      <c r="Y971" s="214"/>
      <c r="Z971" s="214"/>
      <c r="AA971" s="217"/>
      <c r="AB971" s="217"/>
      <c r="AC971" s="217"/>
      <c r="AD971" s="213"/>
    </row>
    <row r="972" spans="20:30" x14ac:dyDescent="0.2">
      <c r="T972" s="212"/>
      <c r="U972" s="213"/>
      <c r="V972" s="213"/>
      <c r="W972" s="213"/>
      <c r="X972" s="214"/>
      <c r="Y972" s="214"/>
      <c r="Z972" s="214"/>
      <c r="AA972" s="217"/>
      <c r="AB972" s="217"/>
      <c r="AC972" s="217"/>
      <c r="AD972" s="213"/>
    </row>
    <row r="973" spans="20:30" x14ac:dyDescent="0.2">
      <c r="T973" s="212"/>
      <c r="U973" s="213"/>
      <c r="V973" s="213"/>
      <c r="W973" s="213"/>
      <c r="X973" s="214"/>
      <c r="Y973" s="214"/>
      <c r="Z973" s="214"/>
      <c r="AA973" s="217"/>
      <c r="AB973" s="217"/>
      <c r="AC973" s="217"/>
      <c r="AD973" s="213"/>
    </row>
    <row r="974" spans="20:30" x14ac:dyDescent="0.2">
      <c r="T974" s="212"/>
      <c r="U974" s="213"/>
      <c r="V974" s="213"/>
      <c r="W974" s="213"/>
      <c r="X974" s="214"/>
      <c r="Y974" s="214"/>
      <c r="Z974" s="214"/>
      <c r="AA974" s="217"/>
      <c r="AB974" s="217"/>
      <c r="AC974" s="217"/>
      <c r="AD974" s="213"/>
    </row>
    <row r="975" spans="20:30" x14ac:dyDescent="0.2">
      <c r="T975" s="212"/>
      <c r="U975" s="213"/>
      <c r="V975" s="213"/>
      <c r="W975" s="213"/>
      <c r="X975" s="214"/>
      <c r="Y975" s="214"/>
      <c r="Z975" s="214"/>
      <c r="AA975" s="217"/>
      <c r="AB975" s="217"/>
      <c r="AC975" s="217"/>
      <c r="AD975" s="213"/>
    </row>
    <row r="976" spans="20:30" x14ac:dyDescent="0.2">
      <c r="T976" s="212"/>
      <c r="U976" s="213"/>
      <c r="V976" s="213"/>
      <c r="W976" s="213"/>
      <c r="X976" s="214"/>
      <c r="Y976" s="214"/>
      <c r="Z976" s="214"/>
      <c r="AA976" s="217"/>
      <c r="AB976" s="217"/>
      <c r="AC976" s="217"/>
      <c r="AD976" s="213"/>
    </row>
    <row r="977" spans="20:30" x14ac:dyDescent="0.2">
      <c r="T977" s="212"/>
      <c r="U977" s="213"/>
      <c r="V977" s="213"/>
      <c r="W977" s="213"/>
      <c r="X977" s="214"/>
      <c r="Y977" s="214"/>
      <c r="Z977" s="214"/>
      <c r="AA977" s="217"/>
      <c r="AB977" s="217"/>
      <c r="AC977" s="217"/>
      <c r="AD977" s="213"/>
    </row>
    <row r="978" spans="20:30" x14ac:dyDescent="0.2">
      <c r="T978" s="212"/>
      <c r="U978" s="213"/>
      <c r="V978" s="213"/>
      <c r="W978" s="213"/>
      <c r="X978" s="214"/>
      <c r="Y978" s="214"/>
      <c r="Z978" s="214"/>
      <c r="AA978" s="217"/>
      <c r="AB978" s="217"/>
      <c r="AC978" s="217"/>
      <c r="AD978" s="213"/>
    </row>
    <row r="979" spans="20:30" x14ac:dyDescent="0.2">
      <c r="T979" s="212"/>
      <c r="U979" s="213"/>
      <c r="V979" s="213"/>
      <c r="W979" s="213"/>
      <c r="X979" s="214"/>
      <c r="Y979" s="214"/>
      <c r="Z979" s="214"/>
      <c r="AA979" s="217"/>
      <c r="AB979" s="217"/>
      <c r="AC979" s="217"/>
      <c r="AD979" s="213"/>
    </row>
    <row r="980" spans="20:30" x14ac:dyDescent="0.2">
      <c r="T980" s="212"/>
      <c r="U980" s="213"/>
      <c r="V980" s="213"/>
      <c r="W980" s="213"/>
      <c r="X980" s="214"/>
      <c r="Y980" s="214"/>
      <c r="Z980" s="214"/>
      <c r="AA980" s="217"/>
      <c r="AB980" s="217"/>
      <c r="AC980" s="217"/>
      <c r="AD980" s="213"/>
    </row>
    <row r="981" spans="20:30" x14ac:dyDescent="0.2">
      <c r="T981" s="212"/>
      <c r="U981" s="213"/>
      <c r="V981" s="213"/>
      <c r="W981" s="213"/>
      <c r="X981" s="214"/>
      <c r="Y981" s="214"/>
      <c r="Z981" s="214"/>
      <c r="AA981" s="217"/>
      <c r="AB981" s="217"/>
      <c r="AC981" s="217"/>
      <c r="AD981" s="213"/>
    </row>
    <row r="982" spans="20:30" x14ac:dyDescent="0.2">
      <c r="T982" s="212"/>
      <c r="U982" s="213"/>
      <c r="V982" s="213"/>
      <c r="W982" s="213"/>
      <c r="X982" s="214"/>
      <c r="Y982" s="214"/>
      <c r="Z982" s="214"/>
      <c r="AA982" s="217"/>
      <c r="AB982" s="217"/>
      <c r="AC982" s="217"/>
      <c r="AD982" s="213"/>
    </row>
    <row r="983" spans="20:30" x14ac:dyDescent="0.2">
      <c r="T983" s="212"/>
      <c r="U983" s="213"/>
      <c r="V983" s="213"/>
      <c r="W983" s="213"/>
      <c r="X983" s="214"/>
      <c r="Y983" s="214"/>
      <c r="Z983" s="214"/>
      <c r="AA983" s="217"/>
      <c r="AB983" s="217"/>
      <c r="AC983" s="217"/>
      <c r="AD983" s="213"/>
    </row>
    <row r="984" spans="20:30" x14ac:dyDescent="0.2">
      <c r="T984" s="212"/>
      <c r="U984" s="213"/>
      <c r="V984" s="213"/>
      <c r="W984" s="213"/>
      <c r="X984" s="214"/>
      <c r="Y984" s="214"/>
      <c r="Z984" s="214"/>
      <c r="AA984" s="217"/>
      <c r="AB984" s="217"/>
      <c r="AC984" s="217"/>
      <c r="AD984" s="213"/>
    </row>
    <row r="985" spans="20:30" x14ac:dyDescent="0.2">
      <c r="T985" s="212"/>
      <c r="U985" s="213"/>
      <c r="V985" s="213"/>
      <c r="W985" s="213"/>
      <c r="X985" s="214"/>
      <c r="Y985" s="214"/>
      <c r="Z985" s="214"/>
      <c r="AA985" s="217"/>
      <c r="AB985" s="217"/>
      <c r="AC985" s="217"/>
      <c r="AD985" s="213"/>
    </row>
    <row r="986" spans="20:30" x14ac:dyDescent="0.2">
      <c r="T986" s="212"/>
      <c r="U986" s="213"/>
      <c r="V986" s="213"/>
      <c r="W986" s="213"/>
      <c r="X986" s="214"/>
      <c r="Y986" s="214"/>
      <c r="Z986" s="214"/>
      <c r="AA986" s="217"/>
      <c r="AB986" s="217"/>
      <c r="AC986" s="217"/>
      <c r="AD986" s="213"/>
    </row>
    <row r="987" spans="20:30" x14ac:dyDescent="0.2">
      <c r="T987" s="212"/>
      <c r="U987" s="213"/>
      <c r="V987" s="213"/>
      <c r="W987" s="213"/>
      <c r="X987" s="214"/>
      <c r="Y987" s="214"/>
      <c r="Z987" s="214"/>
      <c r="AA987" s="217"/>
      <c r="AB987" s="217"/>
      <c r="AC987" s="217"/>
      <c r="AD987" s="213"/>
    </row>
    <row r="988" spans="20:30" x14ac:dyDescent="0.2">
      <c r="T988" s="212"/>
      <c r="U988" s="213"/>
      <c r="V988" s="213"/>
      <c r="W988" s="213"/>
      <c r="X988" s="214"/>
      <c r="Y988" s="214"/>
      <c r="Z988" s="214"/>
      <c r="AA988" s="217"/>
      <c r="AB988" s="217"/>
      <c r="AC988" s="217"/>
      <c r="AD988" s="213"/>
    </row>
    <row r="989" spans="20:30" x14ac:dyDescent="0.2">
      <c r="T989" s="212"/>
      <c r="U989" s="213"/>
      <c r="V989" s="213"/>
      <c r="W989" s="213"/>
      <c r="X989" s="214"/>
      <c r="Y989" s="214"/>
      <c r="Z989" s="214"/>
      <c r="AA989" s="217"/>
      <c r="AB989" s="217"/>
      <c r="AC989" s="217"/>
      <c r="AD989" s="213"/>
    </row>
    <row r="990" spans="20:30" x14ac:dyDescent="0.2">
      <c r="T990" s="212"/>
      <c r="U990" s="213"/>
      <c r="V990" s="213"/>
      <c r="W990" s="213"/>
      <c r="X990" s="214"/>
      <c r="Y990" s="214"/>
      <c r="Z990" s="214"/>
      <c r="AA990" s="217"/>
      <c r="AB990" s="217"/>
      <c r="AC990" s="217"/>
      <c r="AD990" s="213"/>
    </row>
    <row r="991" spans="20:30" x14ac:dyDescent="0.2">
      <c r="T991" s="212"/>
      <c r="U991" s="213"/>
      <c r="V991" s="213"/>
      <c r="W991" s="213"/>
      <c r="X991" s="214"/>
      <c r="Y991" s="214"/>
      <c r="Z991" s="214"/>
      <c r="AA991" s="217"/>
      <c r="AB991" s="217"/>
      <c r="AC991" s="217"/>
      <c r="AD991" s="213"/>
    </row>
    <row r="992" spans="20:30" x14ac:dyDescent="0.2">
      <c r="T992" s="212"/>
      <c r="U992" s="213"/>
      <c r="V992" s="213"/>
      <c r="W992" s="213"/>
      <c r="X992" s="214"/>
      <c r="Y992" s="214"/>
      <c r="Z992" s="214"/>
      <c r="AA992" s="217"/>
      <c r="AB992" s="217"/>
      <c r="AC992" s="217"/>
      <c r="AD992" s="213"/>
    </row>
    <row r="993" spans="20:30" x14ac:dyDescent="0.2">
      <c r="T993" s="212"/>
      <c r="U993" s="213"/>
      <c r="V993" s="213"/>
      <c r="W993" s="213"/>
      <c r="X993" s="214"/>
      <c r="Y993" s="214"/>
      <c r="Z993" s="214"/>
      <c r="AA993" s="217"/>
      <c r="AB993" s="217"/>
      <c r="AC993" s="217"/>
      <c r="AD993" s="213"/>
    </row>
    <row r="994" spans="20:30" x14ac:dyDescent="0.2">
      <c r="T994" s="212"/>
      <c r="U994" s="213"/>
      <c r="V994" s="213"/>
      <c r="W994" s="213"/>
      <c r="X994" s="214"/>
      <c r="Y994" s="214"/>
      <c r="Z994" s="214"/>
      <c r="AA994" s="217"/>
      <c r="AB994" s="217"/>
      <c r="AC994" s="217"/>
      <c r="AD994" s="213"/>
    </row>
    <row r="995" spans="20:30" x14ac:dyDescent="0.2">
      <c r="T995" s="212"/>
      <c r="U995" s="213"/>
      <c r="V995" s="213"/>
      <c r="W995" s="213"/>
      <c r="X995" s="214"/>
      <c r="Y995" s="214"/>
      <c r="Z995" s="214"/>
      <c r="AA995" s="217"/>
      <c r="AB995" s="217"/>
      <c r="AC995" s="217"/>
      <c r="AD995" s="213"/>
    </row>
    <row r="996" spans="20:30" x14ac:dyDescent="0.2">
      <c r="T996" s="212"/>
      <c r="U996" s="213"/>
      <c r="V996" s="213"/>
      <c r="W996" s="213"/>
      <c r="X996" s="214"/>
      <c r="Y996" s="214"/>
      <c r="Z996" s="214"/>
      <c r="AA996" s="217"/>
      <c r="AB996" s="217"/>
      <c r="AC996" s="217"/>
      <c r="AD996" s="213"/>
    </row>
    <row r="997" spans="20:30" x14ac:dyDescent="0.2">
      <c r="T997" s="212"/>
      <c r="U997" s="213"/>
      <c r="V997" s="213"/>
      <c r="W997" s="213"/>
      <c r="X997" s="214"/>
      <c r="Y997" s="214"/>
      <c r="Z997" s="214"/>
      <c r="AA997" s="217"/>
      <c r="AB997" s="217"/>
      <c r="AC997" s="217"/>
      <c r="AD997" s="213"/>
    </row>
    <row r="998" spans="20:30" x14ac:dyDescent="0.2">
      <c r="T998" s="212"/>
      <c r="U998" s="213"/>
      <c r="V998" s="213"/>
      <c r="W998" s="213"/>
      <c r="X998" s="214"/>
      <c r="Y998" s="214"/>
      <c r="Z998" s="214"/>
      <c r="AA998" s="217"/>
      <c r="AB998" s="217"/>
      <c r="AC998" s="217"/>
      <c r="AD998" s="213"/>
    </row>
    <row r="999" spans="20:30" x14ac:dyDescent="0.2">
      <c r="T999" s="212"/>
      <c r="U999" s="213"/>
      <c r="V999" s="213"/>
      <c r="W999" s="213"/>
      <c r="X999" s="214"/>
      <c r="Y999" s="214"/>
      <c r="Z999" s="214"/>
      <c r="AA999" s="217"/>
      <c r="AB999" s="217"/>
      <c r="AC999" s="217"/>
      <c r="AD999" s="213"/>
    </row>
    <row r="1000" spans="20:30" x14ac:dyDescent="0.2">
      <c r="T1000" s="212"/>
      <c r="U1000" s="213"/>
      <c r="V1000" s="213"/>
      <c r="W1000" s="213"/>
      <c r="X1000" s="214"/>
      <c r="Y1000" s="214"/>
      <c r="Z1000" s="214"/>
      <c r="AA1000" s="217"/>
      <c r="AB1000" s="217"/>
      <c r="AC1000" s="217"/>
      <c r="AD1000" s="213"/>
    </row>
    <row r="1001" spans="20:30" x14ac:dyDescent="0.2">
      <c r="T1001" s="212"/>
      <c r="U1001" s="213"/>
      <c r="V1001" s="213"/>
      <c r="W1001" s="213"/>
      <c r="X1001" s="214"/>
      <c r="Y1001" s="214"/>
      <c r="Z1001" s="214"/>
      <c r="AA1001" s="217"/>
      <c r="AB1001" s="217"/>
      <c r="AC1001" s="217"/>
      <c r="AD1001" s="213"/>
    </row>
    <row r="1002" spans="20:30" x14ac:dyDescent="0.2">
      <c r="T1002" s="212"/>
      <c r="U1002" s="213"/>
      <c r="V1002" s="213"/>
      <c r="W1002" s="213"/>
      <c r="X1002" s="214"/>
      <c r="Y1002" s="214"/>
      <c r="Z1002" s="214"/>
      <c r="AA1002" s="217"/>
      <c r="AB1002" s="217"/>
      <c r="AC1002" s="217"/>
      <c r="AD1002" s="213"/>
    </row>
    <row r="1003" spans="20:30" x14ac:dyDescent="0.2">
      <c r="T1003" s="212"/>
      <c r="U1003" s="213"/>
      <c r="V1003" s="213"/>
      <c r="W1003" s="213"/>
      <c r="X1003" s="214"/>
      <c r="Y1003" s="214"/>
      <c r="Z1003" s="214"/>
      <c r="AA1003" s="217"/>
      <c r="AB1003" s="217"/>
      <c r="AC1003" s="217"/>
      <c r="AD1003" s="213"/>
    </row>
    <row r="1004" spans="20:30" x14ac:dyDescent="0.2">
      <c r="T1004" s="212"/>
      <c r="U1004" s="213"/>
      <c r="V1004" s="213"/>
      <c r="W1004" s="213"/>
      <c r="X1004" s="214"/>
      <c r="Y1004" s="214"/>
      <c r="Z1004" s="214"/>
      <c r="AA1004" s="217"/>
      <c r="AB1004" s="217"/>
      <c r="AC1004" s="217"/>
      <c r="AD1004" s="213"/>
    </row>
    <row r="1005" spans="20:30" x14ac:dyDescent="0.2">
      <c r="T1005" s="212"/>
      <c r="U1005" s="213"/>
      <c r="V1005" s="213"/>
      <c r="W1005" s="213"/>
      <c r="X1005" s="214"/>
      <c r="Y1005" s="214"/>
      <c r="Z1005" s="214"/>
      <c r="AA1005" s="217"/>
      <c r="AB1005" s="217"/>
      <c r="AC1005" s="217"/>
      <c r="AD1005" s="213"/>
    </row>
    <row r="1006" spans="20:30" x14ac:dyDescent="0.2">
      <c r="T1006" s="212"/>
      <c r="U1006" s="213"/>
      <c r="V1006" s="213"/>
      <c r="W1006" s="213"/>
      <c r="X1006" s="214"/>
      <c r="Y1006" s="214"/>
      <c r="Z1006" s="214"/>
      <c r="AA1006" s="217"/>
      <c r="AB1006" s="217"/>
      <c r="AC1006" s="217"/>
      <c r="AD1006" s="213"/>
    </row>
    <row r="1007" spans="20:30" x14ac:dyDescent="0.2">
      <c r="T1007" s="212"/>
      <c r="U1007" s="213"/>
      <c r="V1007" s="213"/>
      <c r="W1007" s="213"/>
      <c r="X1007" s="214"/>
      <c r="Y1007" s="214"/>
      <c r="Z1007" s="214"/>
      <c r="AA1007" s="217"/>
      <c r="AB1007" s="217"/>
      <c r="AC1007" s="217"/>
      <c r="AD1007" s="213"/>
    </row>
    <row r="1008" spans="20:30" x14ac:dyDescent="0.2">
      <c r="T1008" s="212"/>
      <c r="U1008" s="213"/>
      <c r="V1008" s="213"/>
      <c r="W1008" s="213"/>
      <c r="X1008" s="214"/>
      <c r="Y1008" s="214"/>
      <c r="Z1008" s="214"/>
      <c r="AA1008" s="217"/>
      <c r="AB1008" s="217"/>
      <c r="AC1008" s="217"/>
      <c r="AD1008" s="213"/>
    </row>
    <row r="1009" spans="20:30" x14ac:dyDescent="0.2">
      <c r="T1009" s="212"/>
      <c r="U1009" s="213"/>
      <c r="V1009" s="213"/>
      <c r="W1009" s="213"/>
      <c r="X1009" s="214"/>
      <c r="Y1009" s="214"/>
      <c r="Z1009" s="214"/>
      <c r="AA1009" s="217"/>
      <c r="AB1009" s="217"/>
      <c r="AC1009" s="217"/>
      <c r="AD1009" s="213"/>
    </row>
    <row r="1010" spans="20:30" x14ac:dyDescent="0.2">
      <c r="T1010" s="212"/>
      <c r="U1010" s="213"/>
      <c r="V1010" s="213"/>
      <c r="W1010" s="213"/>
      <c r="X1010" s="214"/>
      <c r="Y1010" s="214"/>
      <c r="Z1010" s="214"/>
      <c r="AA1010" s="217"/>
      <c r="AB1010" s="217"/>
      <c r="AC1010" s="217"/>
      <c r="AD1010" s="213"/>
    </row>
    <row r="1011" spans="20:30" x14ac:dyDescent="0.2">
      <c r="T1011" s="212"/>
      <c r="U1011" s="213"/>
      <c r="V1011" s="213"/>
      <c r="W1011" s="213"/>
      <c r="X1011" s="214"/>
      <c r="Y1011" s="214"/>
      <c r="Z1011" s="214"/>
      <c r="AA1011" s="217"/>
      <c r="AB1011" s="217"/>
      <c r="AC1011" s="217"/>
      <c r="AD1011" s="213"/>
    </row>
    <row r="1012" spans="20:30" x14ac:dyDescent="0.2">
      <c r="T1012" s="212"/>
      <c r="U1012" s="213"/>
      <c r="V1012" s="213"/>
      <c r="W1012" s="213"/>
      <c r="X1012" s="214"/>
      <c r="Y1012" s="214"/>
      <c r="Z1012" s="214"/>
      <c r="AA1012" s="217"/>
      <c r="AB1012" s="217"/>
      <c r="AC1012" s="217"/>
      <c r="AD1012" s="213"/>
    </row>
    <row r="1013" spans="20:30" x14ac:dyDescent="0.2">
      <c r="T1013" s="212"/>
      <c r="U1013" s="213"/>
      <c r="V1013" s="213"/>
      <c r="W1013" s="213"/>
      <c r="X1013" s="214"/>
      <c r="Y1013" s="214"/>
      <c r="Z1013" s="214"/>
      <c r="AA1013" s="217"/>
      <c r="AB1013" s="217"/>
      <c r="AC1013" s="217"/>
      <c r="AD1013" s="213"/>
    </row>
    <row r="1014" spans="20:30" x14ac:dyDescent="0.2">
      <c r="T1014" s="212"/>
      <c r="U1014" s="213"/>
      <c r="V1014" s="213"/>
      <c r="W1014" s="213"/>
      <c r="X1014" s="214"/>
      <c r="Y1014" s="214"/>
      <c r="Z1014" s="214"/>
      <c r="AA1014" s="217"/>
      <c r="AB1014" s="217"/>
      <c r="AC1014" s="217"/>
      <c r="AD1014" s="213"/>
    </row>
    <row r="1015" spans="20:30" x14ac:dyDescent="0.2">
      <c r="T1015" s="212"/>
      <c r="U1015" s="213"/>
      <c r="V1015" s="213"/>
      <c r="W1015" s="213"/>
      <c r="X1015" s="214"/>
      <c r="Y1015" s="214"/>
      <c r="Z1015" s="214"/>
      <c r="AA1015" s="217"/>
      <c r="AB1015" s="217"/>
      <c r="AC1015" s="217"/>
      <c r="AD1015" s="213"/>
    </row>
    <row r="1016" spans="20:30" x14ac:dyDescent="0.2">
      <c r="T1016" s="212"/>
      <c r="U1016" s="213"/>
      <c r="V1016" s="213"/>
      <c r="W1016" s="213"/>
      <c r="X1016" s="214"/>
      <c r="Y1016" s="214"/>
      <c r="Z1016" s="214"/>
      <c r="AA1016" s="217"/>
      <c r="AB1016" s="217"/>
      <c r="AC1016" s="217"/>
      <c r="AD1016" s="213"/>
    </row>
    <row r="1017" spans="20:30" x14ac:dyDescent="0.2">
      <c r="T1017" s="212"/>
      <c r="U1017" s="213"/>
      <c r="V1017" s="213"/>
      <c r="W1017" s="213"/>
      <c r="X1017" s="214"/>
      <c r="Y1017" s="214"/>
      <c r="Z1017" s="214"/>
      <c r="AA1017" s="217"/>
      <c r="AB1017" s="217"/>
      <c r="AC1017" s="217"/>
      <c r="AD1017" s="213"/>
    </row>
    <row r="1018" spans="20:30" x14ac:dyDescent="0.2">
      <c r="T1018" s="212"/>
      <c r="U1018" s="213"/>
      <c r="V1018" s="213"/>
      <c r="W1018" s="213"/>
      <c r="X1018" s="214"/>
      <c r="Y1018" s="214"/>
      <c r="Z1018" s="214"/>
      <c r="AA1018" s="217"/>
      <c r="AB1018" s="217"/>
      <c r="AC1018" s="217"/>
      <c r="AD1018" s="213"/>
    </row>
    <row r="1019" spans="20:30" x14ac:dyDescent="0.2">
      <c r="T1019" s="212"/>
      <c r="U1019" s="213"/>
      <c r="V1019" s="213"/>
      <c r="W1019" s="213"/>
      <c r="X1019" s="214"/>
      <c r="Y1019" s="214"/>
      <c r="Z1019" s="214"/>
      <c r="AA1019" s="217"/>
      <c r="AB1019" s="217"/>
      <c r="AC1019" s="217"/>
      <c r="AD1019" s="213"/>
    </row>
    <row r="1020" spans="20:30" x14ac:dyDescent="0.2">
      <c r="T1020" s="212"/>
      <c r="U1020" s="213"/>
      <c r="V1020" s="213"/>
      <c r="W1020" s="213"/>
      <c r="X1020" s="214"/>
      <c r="Y1020" s="214"/>
      <c r="Z1020" s="214"/>
      <c r="AA1020" s="217"/>
      <c r="AB1020" s="217"/>
      <c r="AC1020" s="217"/>
      <c r="AD1020" s="213"/>
    </row>
    <row r="1021" spans="20:30" x14ac:dyDescent="0.2">
      <c r="T1021" s="212"/>
      <c r="U1021" s="213"/>
      <c r="V1021" s="213"/>
      <c r="W1021" s="213"/>
      <c r="X1021" s="214"/>
      <c r="Y1021" s="214"/>
      <c r="Z1021" s="214"/>
      <c r="AA1021" s="217"/>
      <c r="AB1021" s="217"/>
      <c r="AC1021" s="217"/>
      <c r="AD1021" s="213"/>
    </row>
    <row r="1022" spans="20:30" x14ac:dyDescent="0.2">
      <c r="T1022" s="212"/>
      <c r="U1022" s="213"/>
      <c r="V1022" s="213"/>
      <c r="W1022" s="213"/>
      <c r="X1022" s="214"/>
      <c r="Y1022" s="214"/>
      <c r="Z1022" s="214"/>
      <c r="AA1022" s="217"/>
      <c r="AB1022" s="217"/>
      <c r="AC1022" s="217"/>
      <c r="AD1022" s="213"/>
    </row>
    <row r="1023" spans="20:30" x14ac:dyDescent="0.2">
      <c r="T1023" s="212"/>
      <c r="U1023" s="213"/>
      <c r="V1023" s="213"/>
      <c r="W1023" s="213"/>
      <c r="X1023" s="214"/>
      <c r="Y1023" s="214"/>
      <c r="Z1023" s="214"/>
      <c r="AA1023" s="217"/>
      <c r="AB1023" s="217"/>
      <c r="AC1023" s="217"/>
      <c r="AD1023" s="213"/>
    </row>
    <row r="1024" spans="20:30" x14ac:dyDescent="0.2">
      <c r="T1024" s="212"/>
      <c r="U1024" s="213"/>
      <c r="V1024" s="213"/>
      <c r="W1024" s="213"/>
      <c r="X1024" s="214"/>
      <c r="Y1024" s="214"/>
      <c r="Z1024" s="214"/>
      <c r="AA1024" s="217"/>
      <c r="AB1024" s="217"/>
      <c r="AC1024" s="217"/>
      <c r="AD1024" s="213"/>
    </row>
    <row r="1025" spans="20:30" x14ac:dyDescent="0.2">
      <c r="T1025" s="212"/>
      <c r="U1025" s="213"/>
      <c r="V1025" s="213"/>
      <c r="W1025" s="213"/>
      <c r="X1025" s="214"/>
      <c r="Y1025" s="214"/>
      <c r="Z1025" s="214"/>
      <c r="AA1025" s="217"/>
      <c r="AB1025" s="217"/>
      <c r="AC1025" s="217"/>
      <c r="AD1025" s="213"/>
    </row>
    <row r="1026" spans="20:30" x14ac:dyDescent="0.2">
      <c r="T1026" s="212"/>
      <c r="U1026" s="213"/>
      <c r="V1026" s="213"/>
      <c r="W1026" s="213"/>
      <c r="X1026" s="214"/>
      <c r="Y1026" s="214"/>
      <c r="Z1026" s="214"/>
      <c r="AA1026" s="217"/>
      <c r="AB1026" s="217"/>
      <c r="AC1026" s="217"/>
      <c r="AD1026" s="213"/>
    </row>
    <row r="1027" spans="20:30" x14ac:dyDescent="0.2">
      <c r="T1027" s="212"/>
      <c r="U1027" s="213"/>
      <c r="V1027" s="213"/>
      <c r="W1027" s="213"/>
      <c r="X1027" s="214"/>
      <c r="Y1027" s="214"/>
      <c r="Z1027" s="214"/>
      <c r="AA1027" s="217"/>
      <c r="AB1027" s="217"/>
      <c r="AC1027" s="217"/>
      <c r="AD1027" s="213"/>
    </row>
    <row r="1028" spans="20:30" x14ac:dyDescent="0.2">
      <c r="T1028" s="212"/>
      <c r="U1028" s="213"/>
      <c r="V1028" s="213"/>
      <c r="W1028" s="213"/>
      <c r="X1028" s="214"/>
      <c r="Y1028" s="214"/>
      <c r="Z1028" s="214"/>
      <c r="AA1028" s="217"/>
      <c r="AB1028" s="217"/>
      <c r="AC1028" s="217"/>
      <c r="AD1028" s="213"/>
    </row>
    <row r="1029" spans="20:30" x14ac:dyDescent="0.2">
      <c r="T1029" s="212"/>
      <c r="U1029" s="213"/>
      <c r="V1029" s="213"/>
      <c r="W1029" s="213"/>
      <c r="X1029" s="214"/>
      <c r="Y1029" s="214"/>
      <c r="Z1029" s="214"/>
      <c r="AA1029" s="217"/>
      <c r="AB1029" s="217"/>
      <c r="AC1029" s="217"/>
      <c r="AD1029" s="213"/>
    </row>
    <row r="1030" spans="20:30" x14ac:dyDescent="0.2">
      <c r="T1030" s="212"/>
      <c r="U1030" s="213"/>
      <c r="V1030" s="213"/>
      <c r="W1030" s="213"/>
      <c r="X1030" s="214"/>
      <c r="Y1030" s="214"/>
      <c r="Z1030" s="214"/>
      <c r="AA1030" s="217"/>
      <c r="AB1030" s="217"/>
      <c r="AC1030" s="217"/>
      <c r="AD1030" s="213"/>
    </row>
    <row r="1031" spans="20:30" x14ac:dyDescent="0.2">
      <c r="T1031" s="212"/>
      <c r="U1031" s="213"/>
      <c r="V1031" s="213"/>
      <c r="W1031" s="213"/>
      <c r="X1031" s="214"/>
      <c r="Y1031" s="214"/>
      <c r="Z1031" s="214"/>
      <c r="AA1031" s="217"/>
      <c r="AB1031" s="217"/>
      <c r="AC1031" s="217"/>
      <c r="AD1031" s="213"/>
    </row>
    <row r="1032" spans="20:30" x14ac:dyDescent="0.2">
      <c r="T1032" s="212"/>
      <c r="U1032" s="213"/>
      <c r="V1032" s="213"/>
      <c r="W1032" s="213"/>
      <c r="X1032" s="214"/>
      <c r="Y1032" s="214"/>
      <c r="Z1032" s="214"/>
      <c r="AA1032" s="217"/>
      <c r="AB1032" s="217"/>
      <c r="AC1032" s="217"/>
      <c r="AD1032" s="213"/>
    </row>
    <row r="1033" spans="20:30" x14ac:dyDescent="0.2">
      <c r="T1033" s="212"/>
      <c r="U1033" s="213"/>
      <c r="V1033" s="213"/>
      <c r="W1033" s="213"/>
      <c r="X1033" s="214"/>
      <c r="Y1033" s="214"/>
      <c r="Z1033" s="214"/>
      <c r="AA1033" s="217"/>
      <c r="AB1033" s="217"/>
      <c r="AC1033" s="217"/>
      <c r="AD1033" s="213"/>
    </row>
    <row r="1034" spans="20:30" x14ac:dyDescent="0.2">
      <c r="T1034" s="212"/>
      <c r="U1034" s="213"/>
      <c r="V1034" s="213"/>
      <c r="W1034" s="213"/>
      <c r="X1034" s="214"/>
      <c r="Y1034" s="214"/>
      <c r="Z1034" s="214"/>
      <c r="AA1034" s="217"/>
      <c r="AB1034" s="217"/>
      <c r="AC1034" s="217"/>
      <c r="AD1034" s="213"/>
    </row>
    <row r="1035" spans="20:30" x14ac:dyDescent="0.2">
      <c r="T1035" s="212"/>
      <c r="U1035" s="213"/>
      <c r="V1035" s="213"/>
      <c r="W1035" s="213"/>
      <c r="X1035" s="214"/>
      <c r="Y1035" s="214"/>
      <c r="Z1035" s="214"/>
      <c r="AA1035" s="217"/>
      <c r="AB1035" s="217"/>
      <c r="AC1035" s="217"/>
      <c r="AD1035" s="213"/>
    </row>
    <row r="1036" spans="20:30" x14ac:dyDescent="0.2">
      <c r="T1036" s="212"/>
      <c r="U1036" s="213"/>
      <c r="V1036" s="213"/>
      <c r="W1036" s="213"/>
      <c r="X1036" s="214"/>
      <c r="Y1036" s="214"/>
      <c r="Z1036" s="214"/>
      <c r="AA1036" s="217"/>
      <c r="AB1036" s="217"/>
      <c r="AC1036" s="217"/>
      <c r="AD1036" s="213"/>
    </row>
    <row r="1037" spans="20:30" x14ac:dyDescent="0.2">
      <c r="T1037" s="212"/>
      <c r="U1037" s="213"/>
      <c r="V1037" s="213"/>
      <c r="W1037" s="213"/>
      <c r="X1037" s="214"/>
      <c r="Y1037" s="214"/>
      <c r="Z1037" s="214"/>
      <c r="AA1037" s="217"/>
      <c r="AB1037" s="217"/>
      <c r="AC1037" s="217"/>
      <c r="AD1037" s="213"/>
    </row>
    <row r="1038" spans="20:30" x14ac:dyDescent="0.2">
      <c r="T1038" s="212"/>
      <c r="U1038" s="213"/>
      <c r="V1038" s="213"/>
      <c r="W1038" s="213"/>
      <c r="X1038" s="214"/>
      <c r="Y1038" s="214"/>
      <c r="Z1038" s="214"/>
      <c r="AA1038" s="217"/>
      <c r="AB1038" s="217"/>
      <c r="AC1038" s="217"/>
      <c r="AD1038" s="213"/>
    </row>
    <row r="1039" spans="20:30" x14ac:dyDescent="0.2">
      <c r="T1039" s="212"/>
      <c r="U1039" s="213"/>
      <c r="V1039" s="213"/>
      <c r="W1039" s="213"/>
      <c r="X1039" s="214"/>
      <c r="Y1039" s="214"/>
      <c r="Z1039" s="214"/>
      <c r="AA1039" s="217"/>
      <c r="AB1039" s="217"/>
      <c r="AC1039" s="217"/>
      <c r="AD1039" s="213"/>
    </row>
    <row r="1040" spans="20:30" x14ac:dyDescent="0.2">
      <c r="T1040" s="212"/>
      <c r="U1040" s="213"/>
      <c r="V1040" s="213"/>
      <c r="W1040" s="213"/>
      <c r="X1040" s="214"/>
      <c r="Y1040" s="214"/>
      <c r="Z1040" s="214"/>
      <c r="AA1040" s="217"/>
      <c r="AB1040" s="217"/>
      <c r="AC1040" s="217"/>
      <c r="AD1040" s="213"/>
    </row>
    <row r="1041" spans="20:30" x14ac:dyDescent="0.2">
      <c r="T1041" s="212"/>
      <c r="U1041" s="213"/>
      <c r="V1041" s="213"/>
      <c r="W1041" s="213"/>
      <c r="X1041" s="214"/>
      <c r="Y1041" s="214"/>
      <c r="Z1041" s="214"/>
      <c r="AA1041" s="217"/>
      <c r="AB1041" s="217"/>
      <c r="AC1041" s="217"/>
      <c r="AD1041" s="213"/>
    </row>
    <row r="1042" spans="20:30" x14ac:dyDescent="0.2">
      <c r="T1042" s="212"/>
      <c r="U1042" s="213"/>
      <c r="V1042" s="213"/>
      <c r="W1042" s="213"/>
      <c r="X1042" s="214"/>
      <c r="Y1042" s="214"/>
      <c r="Z1042" s="214"/>
      <c r="AA1042" s="217"/>
      <c r="AB1042" s="217"/>
      <c r="AC1042" s="217"/>
      <c r="AD1042" s="213"/>
    </row>
    <row r="1043" spans="20:30" x14ac:dyDescent="0.2">
      <c r="T1043" s="212"/>
      <c r="U1043" s="213"/>
      <c r="V1043" s="213"/>
      <c r="W1043" s="213"/>
      <c r="X1043" s="214"/>
      <c r="Y1043" s="214"/>
      <c r="Z1043" s="214"/>
      <c r="AA1043" s="217"/>
      <c r="AB1043" s="217"/>
      <c r="AC1043" s="217"/>
      <c r="AD1043" s="213"/>
    </row>
    <row r="1044" spans="20:30" x14ac:dyDescent="0.2">
      <c r="T1044" s="212"/>
      <c r="U1044" s="213"/>
      <c r="V1044" s="213"/>
      <c r="W1044" s="213"/>
      <c r="X1044" s="214"/>
      <c r="Y1044" s="214"/>
      <c r="Z1044" s="214"/>
      <c r="AA1044" s="217"/>
      <c r="AB1044" s="217"/>
      <c r="AC1044" s="217"/>
      <c r="AD1044" s="213"/>
    </row>
    <row r="1045" spans="20:30" x14ac:dyDescent="0.2">
      <c r="T1045" s="212"/>
      <c r="U1045" s="213"/>
      <c r="V1045" s="213"/>
      <c r="W1045" s="213"/>
      <c r="X1045" s="214"/>
      <c r="Y1045" s="214"/>
      <c r="Z1045" s="214"/>
      <c r="AA1045" s="217"/>
      <c r="AB1045" s="217"/>
      <c r="AC1045" s="217"/>
      <c r="AD1045" s="213"/>
    </row>
    <row r="1046" spans="20:30" x14ac:dyDescent="0.2">
      <c r="T1046" s="212"/>
      <c r="U1046" s="213"/>
      <c r="V1046" s="213"/>
      <c r="W1046" s="213"/>
      <c r="X1046" s="214"/>
      <c r="Y1046" s="214"/>
      <c r="Z1046" s="214"/>
      <c r="AA1046" s="217"/>
      <c r="AB1046" s="217"/>
      <c r="AC1046" s="217"/>
      <c r="AD1046" s="213"/>
    </row>
    <row r="1047" spans="20:30" x14ac:dyDescent="0.2">
      <c r="T1047" s="212"/>
      <c r="U1047" s="213"/>
      <c r="V1047" s="213"/>
      <c r="W1047" s="213"/>
      <c r="X1047" s="214"/>
      <c r="Y1047" s="214"/>
      <c r="Z1047" s="214"/>
      <c r="AA1047" s="217"/>
      <c r="AB1047" s="217"/>
      <c r="AC1047" s="217"/>
      <c r="AD1047" s="213"/>
    </row>
    <row r="1048" spans="20:30" x14ac:dyDescent="0.2">
      <c r="T1048" s="212"/>
      <c r="U1048" s="213"/>
      <c r="V1048" s="213"/>
      <c r="W1048" s="213"/>
      <c r="X1048" s="214"/>
      <c r="Y1048" s="214"/>
      <c r="Z1048" s="214"/>
      <c r="AA1048" s="217"/>
      <c r="AB1048" s="217"/>
      <c r="AC1048" s="217"/>
      <c r="AD1048" s="213"/>
    </row>
    <row r="1049" spans="20:30" x14ac:dyDescent="0.2">
      <c r="T1049" s="212"/>
      <c r="U1049" s="213"/>
      <c r="V1049" s="213"/>
      <c r="W1049" s="213"/>
      <c r="X1049" s="214"/>
      <c r="Y1049" s="214"/>
      <c r="Z1049" s="214"/>
      <c r="AA1049" s="217"/>
      <c r="AB1049" s="217"/>
      <c r="AC1049" s="217"/>
      <c r="AD1049" s="213"/>
    </row>
    <row r="1050" spans="20:30" x14ac:dyDescent="0.2">
      <c r="T1050" s="212"/>
      <c r="U1050" s="213"/>
      <c r="V1050" s="213"/>
      <c r="W1050" s="213"/>
      <c r="X1050" s="214"/>
      <c r="Y1050" s="214"/>
      <c r="Z1050" s="214"/>
      <c r="AA1050" s="217"/>
      <c r="AB1050" s="217"/>
      <c r="AC1050" s="217"/>
      <c r="AD1050" s="213"/>
    </row>
    <row r="1051" spans="20:30" x14ac:dyDescent="0.2">
      <c r="T1051" s="212"/>
      <c r="U1051" s="213"/>
      <c r="V1051" s="213"/>
      <c r="W1051" s="213"/>
      <c r="X1051" s="214"/>
      <c r="Y1051" s="214"/>
      <c r="Z1051" s="214"/>
      <c r="AA1051" s="217"/>
      <c r="AB1051" s="217"/>
      <c r="AC1051" s="217"/>
      <c r="AD1051" s="213"/>
    </row>
    <row r="1052" spans="20:30" x14ac:dyDescent="0.2">
      <c r="T1052" s="212"/>
      <c r="U1052" s="213"/>
      <c r="V1052" s="213"/>
      <c r="W1052" s="213"/>
      <c r="X1052" s="214"/>
      <c r="Y1052" s="214"/>
      <c r="Z1052" s="214"/>
      <c r="AA1052" s="217"/>
      <c r="AB1052" s="217"/>
      <c r="AC1052" s="217"/>
      <c r="AD1052" s="213"/>
    </row>
    <row r="1053" spans="20:30" x14ac:dyDescent="0.2">
      <c r="T1053" s="212"/>
      <c r="U1053" s="213"/>
      <c r="V1053" s="213"/>
      <c r="W1053" s="213"/>
      <c r="X1053" s="214"/>
      <c r="Y1053" s="214"/>
      <c r="Z1053" s="214"/>
      <c r="AA1053" s="217"/>
      <c r="AB1053" s="217"/>
      <c r="AC1053" s="217"/>
      <c r="AD1053" s="213"/>
    </row>
    <row r="1054" spans="20:30" x14ac:dyDescent="0.2">
      <c r="T1054" s="212"/>
      <c r="U1054" s="213"/>
      <c r="V1054" s="213"/>
      <c r="W1054" s="213"/>
      <c r="X1054" s="214"/>
      <c r="Y1054" s="214"/>
      <c r="Z1054" s="214"/>
      <c r="AA1054" s="217"/>
      <c r="AB1054" s="217"/>
      <c r="AC1054" s="217"/>
      <c r="AD1054" s="213"/>
    </row>
    <row r="1055" spans="20:30" x14ac:dyDescent="0.2">
      <c r="T1055" s="212"/>
      <c r="U1055" s="213"/>
      <c r="V1055" s="213"/>
      <c r="W1055" s="213"/>
      <c r="X1055" s="214"/>
      <c r="Y1055" s="214"/>
      <c r="Z1055" s="214"/>
      <c r="AA1055" s="217"/>
      <c r="AB1055" s="217"/>
      <c r="AC1055" s="217"/>
      <c r="AD1055" s="213"/>
    </row>
    <row r="1056" spans="20:30" x14ac:dyDescent="0.2">
      <c r="T1056" s="212"/>
      <c r="U1056" s="213"/>
      <c r="V1056" s="213"/>
      <c r="W1056" s="213"/>
      <c r="X1056" s="214"/>
      <c r="Y1056" s="214"/>
      <c r="Z1056" s="214"/>
      <c r="AA1056" s="217"/>
      <c r="AB1056" s="217"/>
      <c r="AC1056" s="217"/>
      <c r="AD1056" s="213"/>
    </row>
    <row r="1057" spans="20:30" x14ac:dyDescent="0.2">
      <c r="T1057" s="212"/>
      <c r="U1057" s="213"/>
      <c r="V1057" s="213"/>
      <c r="W1057" s="213"/>
      <c r="X1057" s="214"/>
      <c r="Y1057" s="214"/>
      <c r="Z1057" s="214"/>
      <c r="AA1057" s="217"/>
      <c r="AB1057" s="217"/>
      <c r="AC1057" s="217"/>
      <c r="AD1057" s="213"/>
    </row>
    <row r="1058" spans="20:30" x14ac:dyDescent="0.2">
      <c r="T1058" s="212"/>
      <c r="U1058" s="213"/>
      <c r="V1058" s="213"/>
      <c r="W1058" s="213"/>
      <c r="X1058" s="214"/>
      <c r="Y1058" s="214"/>
      <c r="Z1058" s="214"/>
      <c r="AA1058" s="217"/>
      <c r="AB1058" s="217"/>
      <c r="AC1058" s="217"/>
      <c r="AD1058" s="213"/>
    </row>
    <row r="1059" spans="20:30" x14ac:dyDescent="0.2">
      <c r="T1059" s="212"/>
      <c r="U1059" s="213"/>
      <c r="V1059" s="213"/>
      <c r="W1059" s="213"/>
      <c r="X1059" s="214"/>
      <c r="Y1059" s="214"/>
      <c r="Z1059" s="214"/>
      <c r="AA1059" s="217"/>
      <c r="AB1059" s="217"/>
      <c r="AC1059" s="217"/>
      <c r="AD1059" s="213"/>
    </row>
    <row r="1060" spans="20:30" x14ac:dyDescent="0.2">
      <c r="T1060" s="212"/>
      <c r="U1060" s="213"/>
      <c r="V1060" s="213"/>
      <c r="W1060" s="213"/>
      <c r="X1060" s="214"/>
      <c r="Y1060" s="214"/>
      <c r="Z1060" s="214"/>
      <c r="AA1060" s="217"/>
      <c r="AB1060" s="217"/>
      <c r="AC1060" s="217"/>
      <c r="AD1060" s="213"/>
    </row>
    <row r="1061" spans="20:30" x14ac:dyDescent="0.2">
      <c r="T1061" s="212"/>
      <c r="U1061" s="213"/>
      <c r="V1061" s="213"/>
      <c r="W1061" s="213"/>
      <c r="X1061" s="214"/>
      <c r="Y1061" s="214"/>
      <c r="Z1061" s="214"/>
      <c r="AA1061" s="217"/>
      <c r="AB1061" s="217"/>
      <c r="AC1061" s="217"/>
      <c r="AD1061" s="213"/>
    </row>
    <row r="1062" spans="20:30" x14ac:dyDescent="0.2">
      <c r="T1062" s="212"/>
      <c r="U1062" s="213"/>
      <c r="V1062" s="213"/>
      <c r="W1062" s="213"/>
      <c r="X1062" s="214"/>
      <c r="Y1062" s="214"/>
      <c r="Z1062" s="214"/>
      <c r="AA1062" s="217"/>
      <c r="AB1062" s="217"/>
      <c r="AC1062" s="217"/>
      <c r="AD1062" s="213"/>
    </row>
    <row r="1063" spans="20:30" x14ac:dyDescent="0.2">
      <c r="T1063" s="212"/>
      <c r="U1063" s="213"/>
      <c r="V1063" s="213"/>
      <c r="W1063" s="213"/>
      <c r="X1063" s="214"/>
      <c r="Y1063" s="214"/>
      <c r="Z1063" s="214"/>
      <c r="AA1063" s="217"/>
      <c r="AB1063" s="217"/>
      <c r="AC1063" s="217"/>
      <c r="AD1063" s="213"/>
    </row>
    <row r="1064" spans="20:30" x14ac:dyDescent="0.2">
      <c r="T1064" s="212"/>
      <c r="U1064" s="213"/>
      <c r="V1064" s="213"/>
      <c r="W1064" s="213"/>
      <c r="X1064" s="214"/>
      <c r="Y1064" s="214"/>
      <c r="Z1064" s="214"/>
      <c r="AA1064" s="217"/>
      <c r="AB1064" s="217"/>
      <c r="AC1064" s="217"/>
      <c r="AD1064" s="213"/>
    </row>
    <row r="1065" spans="20:30" x14ac:dyDescent="0.2">
      <c r="T1065" s="212"/>
      <c r="U1065" s="213"/>
      <c r="V1065" s="213"/>
      <c r="W1065" s="213"/>
      <c r="X1065" s="214"/>
      <c r="Y1065" s="214"/>
      <c r="Z1065" s="214"/>
      <c r="AA1065" s="217"/>
      <c r="AB1065" s="217"/>
      <c r="AC1065" s="217"/>
      <c r="AD1065" s="213"/>
    </row>
    <row r="1066" spans="20:30" x14ac:dyDescent="0.2">
      <c r="T1066" s="212"/>
      <c r="U1066" s="213"/>
      <c r="V1066" s="213"/>
      <c r="W1066" s="213"/>
      <c r="X1066" s="214"/>
      <c r="Y1066" s="214"/>
      <c r="Z1066" s="214"/>
      <c r="AA1066" s="217"/>
      <c r="AB1066" s="217"/>
      <c r="AC1066" s="217"/>
      <c r="AD1066" s="213"/>
    </row>
    <row r="1067" spans="20:30" x14ac:dyDescent="0.2">
      <c r="T1067" s="212"/>
      <c r="U1067" s="213"/>
      <c r="V1067" s="213"/>
      <c r="W1067" s="213"/>
      <c r="X1067" s="214"/>
      <c r="Y1067" s="214"/>
      <c r="Z1067" s="214"/>
      <c r="AA1067" s="217"/>
      <c r="AB1067" s="217"/>
      <c r="AC1067" s="217"/>
      <c r="AD1067" s="213"/>
    </row>
    <row r="1068" spans="20:30" x14ac:dyDescent="0.2">
      <c r="T1068" s="212"/>
      <c r="U1068" s="213"/>
      <c r="V1068" s="213"/>
      <c r="W1068" s="213"/>
      <c r="X1068" s="214"/>
      <c r="Y1068" s="214"/>
      <c r="Z1068" s="214"/>
      <c r="AA1068" s="217"/>
      <c r="AB1068" s="217"/>
      <c r="AC1068" s="217"/>
      <c r="AD1068" s="213"/>
    </row>
    <row r="1069" spans="20:30" x14ac:dyDescent="0.2">
      <c r="T1069" s="212"/>
      <c r="U1069" s="213"/>
      <c r="V1069" s="213"/>
      <c r="W1069" s="213"/>
      <c r="X1069" s="214"/>
      <c r="Y1069" s="214"/>
      <c r="Z1069" s="214"/>
      <c r="AA1069" s="217"/>
      <c r="AB1069" s="217"/>
      <c r="AC1069" s="217"/>
      <c r="AD1069" s="213"/>
    </row>
    <row r="1070" spans="20:30" x14ac:dyDescent="0.2">
      <c r="T1070" s="212"/>
      <c r="U1070" s="213"/>
      <c r="V1070" s="213"/>
      <c r="W1070" s="213"/>
      <c r="X1070" s="214"/>
      <c r="Y1070" s="214"/>
      <c r="Z1070" s="214"/>
      <c r="AA1070" s="217"/>
      <c r="AB1070" s="217"/>
      <c r="AC1070" s="217"/>
      <c r="AD1070" s="213"/>
    </row>
    <row r="1071" spans="20:30" x14ac:dyDescent="0.2">
      <c r="T1071" s="212"/>
      <c r="U1071" s="213"/>
      <c r="V1071" s="213"/>
      <c r="W1071" s="213"/>
      <c r="X1071" s="214"/>
      <c r="Y1071" s="214"/>
      <c r="Z1071" s="214"/>
      <c r="AA1071" s="217"/>
      <c r="AB1071" s="217"/>
      <c r="AC1071" s="217"/>
      <c r="AD1071" s="213"/>
    </row>
    <row r="1072" spans="20:30" x14ac:dyDescent="0.2">
      <c r="T1072" s="212"/>
      <c r="U1072" s="213"/>
      <c r="V1072" s="213"/>
      <c r="W1072" s="213"/>
      <c r="X1072" s="214"/>
      <c r="Y1072" s="214"/>
      <c r="Z1072" s="214"/>
      <c r="AA1072" s="217"/>
      <c r="AB1072" s="217"/>
      <c r="AC1072" s="217"/>
      <c r="AD1072" s="213"/>
    </row>
    <row r="1073" spans="20:30" x14ac:dyDescent="0.2">
      <c r="T1073" s="212"/>
      <c r="U1073" s="213"/>
      <c r="V1073" s="213"/>
      <c r="W1073" s="213"/>
      <c r="X1073" s="214"/>
      <c r="Y1073" s="214"/>
      <c r="Z1073" s="214"/>
      <c r="AA1073" s="217"/>
      <c r="AB1073" s="217"/>
      <c r="AC1073" s="217"/>
      <c r="AD1073" s="213"/>
    </row>
    <row r="1074" spans="20:30" x14ac:dyDescent="0.2">
      <c r="T1074" s="212"/>
      <c r="U1074" s="213"/>
      <c r="V1074" s="213"/>
      <c r="W1074" s="213"/>
      <c r="X1074" s="214"/>
      <c r="Y1074" s="214"/>
      <c r="Z1074" s="214"/>
      <c r="AA1074" s="217"/>
      <c r="AB1074" s="217"/>
      <c r="AC1074" s="217"/>
      <c r="AD1074" s="213"/>
    </row>
    <row r="1075" spans="20:30" x14ac:dyDescent="0.2">
      <c r="T1075" s="212"/>
      <c r="U1075" s="213"/>
      <c r="V1075" s="213"/>
      <c r="W1075" s="213"/>
      <c r="X1075" s="214"/>
      <c r="Y1075" s="214"/>
      <c r="Z1075" s="214"/>
      <c r="AA1075" s="217"/>
      <c r="AB1075" s="217"/>
      <c r="AC1075" s="217"/>
      <c r="AD1075" s="213"/>
    </row>
    <row r="1076" spans="20:30" x14ac:dyDescent="0.2">
      <c r="T1076" s="212"/>
      <c r="U1076" s="213"/>
      <c r="V1076" s="213"/>
      <c r="W1076" s="213"/>
      <c r="X1076" s="214"/>
      <c r="Y1076" s="214"/>
      <c r="Z1076" s="214"/>
      <c r="AA1076" s="217"/>
      <c r="AB1076" s="217"/>
      <c r="AC1076" s="217"/>
      <c r="AD1076" s="213"/>
    </row>
    <row r="1077" spans="20:30" x14ac:dyDescent="0.2">
      <c r="T1077" s="212"/>
      <c r="U1077" s="213"/>
      <c r="V1077" s="213"/>
      <c r="W1077" s="213"/>
      <c r="X1077" s="214"/>
      <c r="Y1077" s="214"/>
      <c r="Z1077" s="214"/>
      <c r="AA1077" s="217"/>
      <c r="AB1077" s="217"/>
      <c r="AC1077" s="217"/>
      <c r="AD1077" s="213"/>
    </row>
    <row r="1078" spans="20:30" x14ac:dyDescent="0.2">
      <c r="T1078" s="212"/>
      <c r="U1078" s="213"/>
      <c r="V1078" s="213"/>
      <c r="W1078" s="213"/>
      <c r="X1078" s="214"/>
      <c r="Y1078" s="214"/>
      <c r="Z1078" s="214"/>
      <c r="AA1078" s="217"/>
      <c r="AB1078" s="217"/>
      <c r="AC1078" s="217"/>
      <c r="AD1078" s="213"/>
    </row>
    <row r="1079" spans="20:30" x14ac:dyDescent="0.2">
      <c r="T1079" s="212"/>
      <c r="U1079" s="213"/>
      <c r="V1079" s="213"/>
      <c r="W1079" s="213"/>
      <c r="X1079" s="214"/>
      <c r="Y1079" s="214"/>
      <c r="Z1079" s="214"/>
      <c r="AA1079" s="217"/>
      <c r="AB1079" s="217"/>
      <c r="AC1079" s="217"/>
      <c r="AD1079" s="213"/>
    </row>
    <row r="1080" spans="20:30" x14ac:dyDescent="0.2">
      <c r="T1080" s="212"/>
      <c r="U1080" s="213"/>
      <c r="V1080" s="213"/>
      <c r="W1080" s="213"/>
      <c r="X1080" s="214"/>
      <c r="Y1080" s="214"/>
      <c r="Z1080" s="214"/>
      <c r="AA1080" s="217"/>
      <c r="AB1080" s="217"/>
      <c r="AC1080" s="217"/>
      <c r="AD1080" s="213"/>
    </row>
    <row r="1081" spans="20:30" x14ac:dyDescent="0.2">
      <c r="T1081" s="212"/>
      <c r="U1081" s="213"/>
      <c r="V1081" s="213"/>
      <c r="W1081" s="213"/>
      <c r="X1081" s="214"/>
      <c r="Y1081" s="214"/>
      <c r="Z1081" s="214"/>
      <c r="AA1081" s="217"/>
      <c r="AB1081" s="217"/>
      <c r="AC1081" s="217"/>
      <c r="AD1081" s="213"/>
    </row>
    <row r="1082" spans="20:30" x14ac:dyDescent="0.2">
      <c r="T1082" s="212"/>
      <c r="U1082" s="213"/>
      <c r="V1082" s="213"/>
      <c r="W1082" s="213"/>
      <c r="X1082" s="214"/>
      <c r="Y1082" s="214"/>
      <c r="Z1082" s="214"/>
      <c r="AA1082" s="217"/>
      <c r="AB1082" s="217"/>
      <c r="AC1082" s="217"/>
      <c r="AD1082" s="213"/>
    </row>
    <row r="1083" spans="20:30" x14ac:dyDescent="0.2">
      <c r="T1083" s="212"/>
      <c r="U1083" s="213"/>
      <c r="V1083" s="213"/>
      <c r="W1083" s="213"/>
      <c r="X1083" s="214"/>
      <c r="Y1083" s="214"/>
      <c r="Z1083" s="214"/>
      <c r="AA1083" s="217"/>
      <c r="AB1083" s="217"/>
      <c r="AC1083" s="217"/>
      <c r="AD1083" s="213"/>
    </row>
    <row r="1084" spans="20:30" x14ac:dyDescent="0.2">
      <c r="T1084" s="212"/>
      <c r="U1084" s="213"/>
      <c r="V1084" s="213"/>
      <c r="W1084" s="213"/>
      <c r="X1084" s="214"/>
      <c r="Y1084" s="214"/>
      <c r="Z1084" s="214"/>
      <c r="AA1084" s="217"/>
      <c r="AB1084" s="217"/>
      <c r="AC1084" s="217"/>
      <c r="AD1084" s="213"/>
    </row>
    <row r="1085" spans="20:30" x14ac:dyDescent="0.2">
      <c r="T1085" s="212"/>
      <c r="U1085" s="213"/>
      <c r="V1085" s="213"/>
      <c r="W1085" s="213"/>
      <c r="X1085" s="214"/>
      <c r="Y1085" s="214"/>
      <c r="Z1085" s="214"/>
      <c r="AA1085" s="217"/>
      <c r="AB1085" s="217"/>
      <c r="AC1085" s="217"/>
      <c r="AD1085" s="213"/>
    </row>
    <row r="1086" spans="20:30" x14ac:dyDescent="0.2">
      <c r="T1086" s="212"/>
      <c r="U1086" s="213"/>
      <c r="V1086" s="213"/>
      <c r="W1086" s="213"/>
      <c r="X1086" s="214"/>
      <c r="Y1086" s="214"/>
      <c r="Z1086" s="214"/>
      <c r="AA1086" s="217"/>
      <c r="AB1086" s="217"/>
      <c r="AC1086" s="217"/>
      <c r="AD1086" s="213"/>
    </row>
    <row r="1087" spans="20:30" x14ac:dyDescent="0.2">
      <c r="T1087" s="212"/>
      <c r="U1087" s="213"/>
      <c r="V1087" s="213"/>
      <c r="W1087" s="213"/>
      <c r="X1087" s="214"/>
      <c r="Y1087" s="214"/>
      <c r="Z1087" s="214"/>
      <c r="AA1087" s="217"/>
      <c r="AB1087" s="217"/>
      <c r="AC1087" s="217"/>
      <c r="AD1087" s="213"/>
    </row>
    <row r="1088" spans="20:30" x14ac:dyDescent="0.2">
      <c r="T1088" s="212"/>
      <c r="U1088" s="213"/>
      <c r="V1088" s="213"/>
      <c r="W1088" s="213"/>
      <c r="X1088" s="214"/>
      <c r="Y1088" s="214"/>
      <c r="Z1088" s="214"/>
      <c r="AA1088" s="217"/>
      <c r="AB1088" s="217"/>
      <c r="AC1088" s="217"/>
      <c r="AD1088" s="213"/>
    </row>
    <row r="1089" spans="20:30" x14ac:dyDescent="0.2">
      <c r="T1089" s="212"/>
      <c r="U1089" s="213"/>
      <c r="V1089" s="213"/>
      <c r="W1089" s="213"/>
      <c r="X1089" s="214"/>
      <c r="Y1089" s="214"/>
      <c r="Z1089" s="214"/>
      <c r="AA1089" s="217"/>
      <c r="AB1089" s="217"/>
      <c r="AC1089" s="217"/>
      <c r="AD1089" s="213"/>
    </row>
    <row r="1090" spans="20:30" x14ac:dyDescent="0.2">
      <c r="T1090" s="212"/>
      <c r="U1090" s="213"/>
      <c r="V1090" s="213"/>
      <c r="W1090" s="213"/>
      <c r="X1090" s="214"/>
      <c r="Y1090" s="214"/>
      <c r="Z1090" s="214"/>
      <c r="AA1090" s="217"/>
      <c r="AB1090" s="217"/>
      <c r="AC1090" s="217"/>
      <c r="AD1090" s="213"/>
    </row>
    <row r="1091" spans="20:30" x14ac:dyDescent="0.2">
      <c r="T1091" s="212"/>
      <c r="U1091" s="213"/>
      <c r="V1091" s="213"/>
      <c r="W1091" s="213"/>
      <c r="X1091" s="214"/>
      <c r="Y1091" s="214"/>
      <c r="Z1091" s="214"/>
      <c r="AA1091" s="217"/>
      <c r="AB1091" s="217"/>
      <c r="AC1091" s="217"/>
      <c r="AD1091" s="213"/>
    </row>
    <row r="1092" spans="20:30" x14ac:dyDescent="0.2">
      <c r="T1092" s="212"/>
      <c r="U1092" s="213"/>
      <c r="V1092" s="213"/>
      <c r="W1092" s="213"/>
      <c r="X1092" s="214"/>
      <c r="Y1092" s="214"/>
      <c r="Z1092" s="214"/>
      <c r="AA1092" s="217"/>
      <c r="AB1092" s="217"/>
      <c r="AC1092" s="217"/>
      <c r="AD1092" s="213"/>
    </row>
    <row r="1093" spans="20:30" x14ac:dyDescent="0.2">
      <c r="T1093" s="212"/>
      <c r="U1093" s="213"/>
      <c r="V1093" s="213"/>
      <c r="W1093" s="213"/>
      <c r="X1093" s="214"/>
      <c r="Y1093" s="214"/>
      <c r="Z1093" s="214"/>
      <c r="AA1093" s="217"/>
      <c r="AB1093" s="217"/>
      <c r="AC1093" s="217"/>
      <c r="AD1093" s="213"/>
    </row>
    <row r="1094" spans="20:30" x14ac:dyDescent="0.2">
      <c r="T1094" s="212"/>
      <c r="U1094" s="213"/>
      <c r="V1094" s="213"/>
      <c r="W1094" s="213"/>
      <c r="X1094" s="214"/>
      <c r="Y1094" s="214"/>
      <c r="Z1094" s="214"/>
      <c r="AA1094" s="217"/>
      <c r="AB1094" s="217"/>
      <c r="AC1094" s="217"/>
      <c r="AD1094" s="213"/>
    </row>
    <row r="1095" spans="20:30" x14ac:dyDescent="0.2">
      <c r="T1095" s="212"/>
      <c r="U1095" s="213"/>
      <c r="V1095" s="213"/>
      <c r="W1095" s="213"/>
      <c r="X1095" s="214"/>
      <c r="Y1095" s="214"/>
      <c r="Z1095" s="214"/>
      <c r="AA1095" s="217"/>
      <c r="AB1095" s="217"/>
      <c r="AC1095" s="217"/>
      <c r="AD1095" s="213"/>
    </row>
    <row r="1096" spans="20:30" x14ac:dyDescent="0.2">
      <c r="T1096" s="212"/>
      <c r="U1096" s="213"/>
      <c r="V1096" s="213"/>
      <c r="W1096" s="213"/>
      <c r="X1096" s="214"/>
      <c r="Y1096" s="214"/>
      <c r="Z1096" s="214"/>
      <c r="AA1096" s="217"/>
      <c r="AB1096" s="217"/>
      <c r="AC1096" s="217"/>
      <c r="AD1096" s="213"/>
    </row>
    <row r="1097" spans="20:30" x14ac:dyDescent="0.2">
      <c r="T1097" s="212"/>
      <c r="U1097" s="213"/>
      <c r="V1097" s="213"/>
      <c r="W1097" s="213"/>
      <c r="X1097" s="214"/>
      <c r="Y1097" s="214"/>
      <c r="Z1097" s="214"/>
      <c r="AA1097" s="217"/>
      <c r="AB1097" s="217"/>
      <c r="AC1097" s="217"/>
      <c r="AD1097" s="213"/>
    </row>
    <row r="1098" spans="20:30" x14ac:dyDescent="0.2">
      <c r="T1098" s="212"/>
      <c r="U1098" s="213"/>
      <c r="V1098" s="213"/>
      <c r="W1098" s="213"/>
      <c r="X1098" s="214"/>
      <c r="Y1098" s="214"/>
      <c r="Z1098" s="214"/>
      <c r="AA1098" s="217"/>
      <c r="AB1098" s="217"/>
      <c r="AC1098" s="217"/>
      <c r="AD1098" s="213"/>
    </row>
    <row r="1099" spans="20:30" x14ac:dyDescent="0.2">
      <c r="T1099" s="212"/>
      <c r="U1099" s="213"/>
      <c r="V1099" s="213"/>
      <c r="W1099" s="213"/>
      <c r="X1099" s="214"/>
      <c r="Y1099" s="214"/>
      <c r="Z1099" s="214"/>
      <c r="AA1099" s="217"/>
      <c r="AB1099" s="217"/>
      <c r="AC1099" s="217"/>
      <c r="AD1099" s="213"/>
    </row>
    <row r="1100" spans="20:30" x14ac:dyDescent="0.2">
      <c r="T1100" s="212"/>
      <c r="U1100" s="213"/>
      <c r="V1100" s="213"/>
      <c r="W1100" s="213"/>
      <c r="X1100" s="214"/>
      <c r="Y1100" s="214"/>
      <c r="Z1100" s="214"/>
      <c r="AA1100" s="217"/>
      <c r="AB1100" s="217"/>
      <c r="AC1100" s="217"/>
      <c r="AD1100" s="213"/>
    </row>
    <row r="1101" spans="20:30" x14ac:dyDescent="0.2">
      <c r="T1101" s="212"/>
      <c r="U1101" s="213"/>
      <c r="V1101" s="213"/>
      <c r="W1101" s="213"/>
      <c r="X1101" s="214"/>
      <c r="Y1101" s="214"/>
      <c r="Z1101" s="214"/>
      <c r="AA1101" s="217"/>
      <c r="AB1101" s="217"/>
      <c r="AC1101" s="217"/>
      <c r="AD1101" s="213"/>
    </row>
    <row r="1102" spans="20:30" x14ac:dyDescent="0.2">
      <c r="T1102" s="212"/>
      <c r="U1102" s="213"/>
      <c r="V1102" s="213"/>
      <c r="W1102" s="213"/>
      <c r="X1102" s="214"/>
      <c r="Y1102" s="214"/>
      <c r="Z1102" s="214"/>
      <c r="AA1102" s="217"/>
      <c r="AB1102" s="217"/>
      <c r="AC1102" s="217"/>
      <c r="AD1102" s="213"/>
    </row>
    <row r="1103" spans="20:30" x14ac:dyDescent="0.2">
      <c r="T1103" s="212"/>
      <c r="U1103" s="213"/>
      <c r="V1103" s="213"/>
      <c r="W1103" s="213"/>
      <c r="X1103" s="214"/>
      <c r="Y1103" s="214"/>
      <c r="Z1103" s="214"/>
      <c r="AA1103" s="217"/>
      <c r="AB1103" s="217"/>
      <c r="AC1103" s="217"/>
      <c r="AD1103" s="213"/>
    </row>
    <row r="1104" spans="20:30" x14ac:dyDescent="0.2">
      <c r="T1104" s="212"/>
      <c r="U1104" s="213"/>
      <c r="V1104" s="213"/>
      <c r="W1104" s="213"/>
      <c r="X1104" s="214"/>
      <c r="Y1104" s="214"/>
      <c r="Z1104" s="214"/>
      <c r="AA1104" s="217"/>
      <c r="AB1104" s="217"/>
      <c r="AC1104" s="217"/>
      <c r="AD1104" s="213"/>
    </row>
    <row r="1105" spans="20:30" x14ac:dyDescent="0.2">
      <c r="T1105" s="212"/>
      <c r="U1105" s="213"/>
      <c r="V1105" s="213"/>
      <c r="W1105" s="213"/>
      <c r="X1105" s="214"/>
      <c r="Y1105" s="214"/>
      <c r="Z1105" s="214"/>
      <c r="AA1105" s="217"/>
      <c r="AB1105" s="217"/>
      <c r="AC1105" s="217"/>
      <c r="AD1105" s="213"/>
    </row>
    <row r="1106" spans="20:30" x14ac:dyDescent="0.2">
      <c r="T1106" s="212"/>
      <c r="U1106" s="213"/>
      <c r="V1106" s="213"/>
      <c r="W1106" s="213"/>
      <c r="X1106" s="214"/>
      <c r="Y1106" s="214"/>
      <c r="Z1106" s="214"/>
      <c r="AA1106" s="217"/>
      <c r="AB1106" s="217"/>
      <c r="AC1106" s="217"/>
      <c r="AD1106" s="213"/>
    </row>
    <row r="1107" spans="20:30" x14ac:dyDescent="0.2">
      <c r="T1107" s="212"/>
      <c r="U1107" s="213"/>
      <c r="V1107" s="213"/>
      <c r="W1107" s="213"/>
      <c r="X1107" s="214"/>
      <c r="Y1107" s="214"/>
      <c r="Z1107" s="214"/>
      <c r="AA1107" s="217"/>
      <c r="AB1107" s="217"/>
      <c r="AC1107" s="217"/>
      <c r="AD1107" s="213"/>
    </row>
    <row r="1108" spans="20:30" x14ac:dyDescent="0.2">
      <c r="T1108" s="212"/>
      <c r="U1108" s="213"/>
      <c r="V1108" s="213"/>
      <c r="W1108" s="213"/>
      <c r="X1108" s="214"/>
      <c r="Y1108" s="214"/>
      <c r="Z1108" s="214"/>
      <c r="AA1108" s="217"/>
      <c r="AB1108" s="217"/>
      <c r="AC1108" s="217"/>
      <c r="AD1108" s="213"/>
    </row>
    <row r="1109" spans="20:30" x14ac:dyDescent="0.2">
      <c r="T1109" s="212"/>
      <c r="U1109" s="213"/>
      <c r="V1109" s="213"/>
      <c r="W1109" s="213"/>
      <c r="X1109" s="214"/>
      <c r="Y1109" s="214"/>
      <c r="Z1109" s="214"/>
      <c r="AA1109" s="217"/>
      <c r="AB1109" s="217"/>
      <c r="AC1109" s="217"/>
      <c r="AD1109" s="213"/>
    </row>
    <row r="1110" spans="20:30" x14ac:dyDescent="0.2">
      <c r="T1110" s="212"/>
      <c r="U1110" s="213"/>
      <c r="V1110" s="213"/>
      <c r="W1110" s="213"/>
      <c r="X1110" s="214"/>
      <c r="Y1110" s="214"/>
      <c r="Z1110" s="214"/>
      <c r="AA1110" s="217"/>
      <c r="AB1110" s="217"/>
      <c r="AC1110" s="217"/>
      <c r="AD1110" s="213"/>
    </row>
    <row r="1111" spans="20:30" x14ac:dyDescent="0.2">
      <c r="T1111" s="212"/>
      <c r="U1111" s="213"/>
      <c r="V1111" s="213"/>
      <c r="W1111" s="213"/>
      <c r="X1111" s="214"/>
      <c r="Y1111" s="214"/>
      <c r="Z1111" s="214"/>
      <c r="AA1111" s="217"/>
      <c r="AB1111" s="217"/>
      <c r="AC1111" s="217"/>
      <c r="AD1111" s="213"/>
    </row>
    <row r="1112" spans="20:30" x14ac:dyDescent="0.2">
      <c r="T1112" s="212"/>
      <c r="U1112" s="213"/>
      <c r="V1112" s="213"/>
      <c r="W1112" s="213"/>
      <c r="X1112" s="214"/>
      <c r="Y1112" s="214"/>
      <c r="Z1112" s="214"/>
      <c r="AA1112" s="217"/>
      <c r="AB1112" s="217"/>
      <c r="AC1112" s="217"/>
      <c r="AD1112" s="213"/>
    </row>
    <row r="1113" spans="20:30" x14ac:dyDescent="0.2">
      <c r="T1113" s="212"/>
      <c r="U1113" s="213"/>
      <c r="V1113" s="213"/>
      <c r="W1113" s="213"/>
      <c r="X1113" s="214"/>
      <c r="Y1113" s="214"/>
      <c r="Z1113" s="214"/>
      <c r="AA1113" s="217"/>
      <c r="AB1113" s="217"/>
      <c r="AC1113" s="217"/>
      <c r="AD1113" s="213"/>
    </row>
    <row r="1114" spans="20:30" x14ac:dyDescent="0.2">
      <c r="T1114" s="212"/>
      <c r="U1114" s="213"/>
      <c r="V1114" s="213"/>
      <c r="W1114" s="213"/>
      <c r="X1114" s="214"/>
      <c r="Y1114" s="214"/>
      <c r="Z1114" s="214"/>
      <c r="AA1114" s="217"/>
      <c r="AB1114" s="217"/>
      <c r="AC1114" s="217"/>
      <c r="AD1114" s="213"/>
    </row>
    <row r="1115" spans="20:30" x14ac:dyDescent="0.2">
      <c r="T1115" s="212"/>
      <c r="U1115" s="213"/>
      <c r="V1115" s="213"/>
      <c r="W1115" s="213"/>
      <c r="X1115" s="214"/>
      <c r="Y1115" s="214"/>
      <c r="Z1115" s="214"/>
      <c r="AA1115" s="217"/>
      <c r="AB1115" s="217"/>
      <c r="AC1115" s="217"/>
      <c r="AD1115" s="213"/>
    </row>
    <row r="1116" spans="20:30" x14ac:dyDescent="0.2">
      <c r="T1116" s="212"/>
      <c r="U1116" s="213"/>
      <c r="V1116" s="213"/>
      <c r="W1116" s="213"/>
      <c r="X1116" s="214"/>
      <c r="Y1116" s="214"/>
      <c r="Z1116" s="214"/>
      <c r="AA1116" s="217"/>
      <c r="AB1116" s="217"/>
      <c r="AC1116" s="217"/>
      <c r="AD1116" s="213"/>
    </row>
    <row r="1117" spans="20:30" x14ac:dyDescent="0.2">
      <c r="T1117" s="212"/>
      <c r="U1117" s="213"/>
      <c r="V1117" s="213"/>
      <c r="W1117" s="213"/>
      <c r="X1117" s="214"/>
      <c r="Y1117" s="214"/>
      <c r="Z1117" s="214"/>
      <c r="AA1117" s="217"/>
      <c r="AB1117" s="217"/>
      <c r="AC1117" s="217"/>
      <c r="AD1117" s="213"/>
    </row>
    <row r="1118" spans="20:30" x14ac:dyDescent="0.2">
      <c r="T1118" s="212"/>
      <c r="U1118" s="213"/>
      <c r="V1118" s="213"/>
      <c r="W1118" s="213"/>
      <c r="X1118" s="214"/>
      <c r="Y1118" s="214"/>
      <c r="Z1118" s="214"/>
      <c r="AA1118" s="217"/>
      <c r="AB1118" s="217"/>
      <c r="AC1118" s="217"/>
      <c r="AD1118" s="213"/>
    </row>
    <row r="1119" spans="20:30" x14ac:dyDescent="0.2">
      <c r="T1119" s="212"/>
      <c r="U1119" s="213"/>
      <c r="V1119" s="213"/>
      <c r="W1119" s="213"/>
      <c r="X1119" s="214"/>
      <c r="Y1119" s="214"/>
      <c r="Z1119" s="214"/>
      <c r="AA1119" s="217"/>
      <c r="AB1119" s="217"/>
      <c r="AC1119" s="217"/>
      <c r="AD1119" s="213"/>
    </row>
    <row r="1120" spans="20:30" x14ac:dyDescent="0.2">
      <c r="T1120" s="212"/>
      <c r="U1120" s="213"/>
      <c r="V1120" s="213"/>
      <c r="W1120" s="213"/>
      <c r="X1120" s="214"/>
      <c r="Y1120" s="214"/>
      <c r="Z1120" s="214"/>
      <c r="AA1120" s="217"/>
      <c r="AB1120" s="217"/>
      <c r="AC1120" s="217"/>
      <c r="AD1120" s="213"/>
    </row>
    <row r="1121" spans="20:30" x14ac:dyDescent="0.2">
      <c r="T1121" s="212"/>
      <c r="U1121" s="213"/>
      <c r="V1121" s="213"/>
      <c r="W1121" s="213"/>
      <c r="X1121" s="214"/>
      <c r="Y1121" s="214"/>
      <c r="Z1121" s="214"/>
      <c r="AA1121" s="217"/>
      <c r="AB1121" s="217"/>
      <c r="AC1121" s="217"/>
      <c r="AD1121" s="213"/>
    </row>
    <row r="1122" spans="20:30" x14ac:dyDescent="0.2">
      <c r="T1122" s="212"/>
      <c r="U1122" s="213"/>
      <c r="V1122" s="213"/>
      <c r="W1122" s="213"/>
      <c r="X1122" s="214"/>
      <c r="Y1122" s="214"/>
      <c r="Z1122" s="214"/>
      <c r="AA1122" s="217"/>
      <c r="AB1122" s="217"/>
      <c r="AC1122" s="217"/>
      <c r="AD1122" s="213"/>
    </row>
    <row r="1123" spans="20:30" x14ac:dyDescent="0.2">
      <c r="T1123" s="212"/>
      <c r="U1123" s="213"/>
      <c r="V1123" s="213"/>
      <c r="W1123" s="213"/>
      <c r="X1123" s="214"/>
      <c r="Y1123" s="214"/>
      <c r="Z1123" s="214"/>
      <c r="AA1123" s="217"/>
      <c r="AB1123" s="217"/>
      <c r="AC1123" s="217"/>
      <c r="AD1123" s="213"/>
    </row>
    <row r="1124" spans="20:30" x14ac:dyDescent="0.2">
      <c r="T1124" s="212"/>
      <c r="U1124" s="213"/>
      <c r="V1124" s="213"/>
      <c r="W1124" s="213"/>
      <c r="X1124" s="214"/>
      <c r="Y1124" s="214"/>
      <c r="Z1124" s="214"/>
      <c r="AA1124" s="217"/>
      <c r="AB1124" s="217"/>
      <c r="AC1124" s="217"/>
      <c r="AD1124" s="213"/>
    </row>
    <row r="1125" spans="20:30" x14ac:dyDescent="0.2">
      <c r="T1125" s="212"/>
      <c r="U1125" s="213"/>
      <c r="V1125" s="213"/>
      <c r="W1125" s="213"/>
      <c r="X1125" s="214"/>
      <c r="Y1125" s="214"/>
      <c r="Z1125" s="214"/>
      <c r="AA1125" s="217"/>
      <c r="AB1125" s="217"/>
      <c r="AC1125" s="217"/>
      <c r="AD1125" s="213"/>
    </row>
    <row r="1126" spans="20:30" x14ac:dyDescent="0.2">
      <c r="T1126" s="212"/>
      <c r="U1126" s="213"/>
      <c r="V1126" s="213"/>
      <c r="W1126" s="213"/>
      <c r="X1126" s="214"/>
      <c r="Y1126" s="214"/>
      <c r="Z1126" s="214"/>
      <c r="AA1126" s="217"/>
      <c r="AB1126" s="217"/>
      <c r="AC1126" s="217"/>
      <c r="AD1126" s="213"/>
    </row>
    <row r="1127" spans="20:30" x14ac:dyDescent="0.2">
      <c r="T1127" s="212"/>
      <c r="U1127" s="213"/>
      <c r="V1127" s="213"/>
      <c r="W1127" s="213"/>
      <c r="X1127" s="214"/>
      <c r="Y1127" s="214"/>
      <c r="Z1127" s="214"/>
      <c r="AA1127" s="217"/>
      <c r="AB1127" s="217"/>
      <c r="AC1127" s="217"/>
      <c r="AD1127" s="213"/>
    </row>
    <row r="1128" spans="20:30" x14ac:dyDescent="0.2">
      <c r="T1128" s="212"/>
      <c r="U1128" s="213"/>
      <c r="V1128" s="213"/>
      <c r="W1128" s="213"/>
      <c r="X1128" s="214"/>
      <c r="Y1128" s="214"/>
      <c r="Z1128" s="214"/>
      <c r="AA1128" s="217"/>
      <c r="AB1128" s="217"/>
      <c r="AC1128" s="217"/>
      <c r="AD1128" s="213"/>
    </row>
    <row r="1129" spans="20:30" x14ac:dyDescent="0.2">
      <c r="T1129" s="212"/>
      <c r="U1129" s="213"/>
      <c r="V1129" s="213"/>
      <c r="W1129" s="213"/>
      <c r="X1129" s="214"/>
      <c r="Y1129" s="214"/>
      <c r="Z1129" s="214"/>
      <c r="AA1129" s="217"/>
      <c r="AB1129" s="217"/>
      <c r="AC1129" s="217"/>
      <c r="AD1129" s="213"/>
    </row>
    <row r="1130" spans="20:30" x14ac:dyDescent="0.2">
      <c r="T1130" s="212"/>
      <c r="U1130" s="213"/>
      <c r="V1130" s="213"/>
      <c r="W1130" s="213"/>
      <c r="X1130" s="214"/>
      <c r="Y1130" s="214"/>
      <c r="Z1130" s="214"/>
      <c r="AA1130" s="217"/>
      <c r="AB1130" s="217"/>
      <c r="AC1130" s="217"/>
      <c r="AD1130" s="213"/>
    </row>
    <row r="1131" spans="20:30" x14ac:dyDescent="0.2">
      <c r="T1131" s="212"/>
      <c r="U1131" s="213"/>
      <c r="V1131" s="213"/>
      <c r="W1131" s="213"/>
      <c r="X1131" s="214"/>
      <c r="Y1131" s="214"/>
      <c r="Z1131" s="214"/>
      <c r="AA1131" s="217"/>
      <c r="AB1131" s="217"/>
      <c r="AC1131" s="217"/>
      <c r="AD1131" s="213"/>
    </row>
    <row r="1132" spans="20:30" x14ac:dyDescent="0.2">
      <c r="T1132" s="212"/>
      <c r="U1132" s="213"/>
      <c r="V1132" s="213"/>
      <c r="W1132" s="213"/>
      <c r="X1132" s="214"/>
      <c r="Y1132" s="214"/>
      <c r="Z1132" s="214"/>
      <c r="AA1132" s="217"/>
      <c r="AB1132" s="217"/>
      <c r="AC1132" s="217"/>
      <c r="AD1132" s="213"/>
    </row>
    <row r="1133" spans="20:30" x14ac:dyDescent="0.2">
      <c r="T1133" s="212"/>
      <c r="U1133" s="213"/>
      <c r="V1133" s="213"/>
      <c r="W1133" s="213"/>
      <c r="X1133" s="214"/>
      <c r="Y1133" s="214"/>
      <c r="Z1133" s="214"/>
      <c r="AA1133" s="217"/>
      <c r="AB1133" s="217"/>
      <c r="AC1133" s="217"/>
      <c r="AD1133" s="213"/>
    </row>
    <row r="1134" spans="20:30" x14ac:dyDescent="0.2">
      <c r="T1134" s="212"/>
      <c r="U1134" s="213"/>
      <c r="V1134" s="213"/>
      <c r="W1134" s="213"/>
      <c r="X1134" s="214"/>
      <c r="Y1134" s="214"/>
      <c r="Z1134" s="214"/>
      <c r="AA1134" s="217"/>
      <c r="AB1134" s="217"/>
      <c r="AC1134" s="217"/>
      <c r="AD1134" s="213"/>
    </row>
    <row r="1135" spans="20:30" x14ac:dyDescent="0.2">
      <c r="T1135" s="212"/>
      <c r="U1135" s="213"/>
      <c r="V1135" s="213"/>
      <c r="W1135" s="213"/>
      <c r="X1135" s="214"/>
      <c r="Y1135" s="214"/>
      <c r="Z1135" s="214"/>
      <c r="AA1135" s="217"/>
      <c r="AB1135" s="217"/>
      <c r="AC1135" s="217"/>
      <c r="AD1135" s="213"/>
    </row>
    <row r="1136" spans="20:30" x14ac:dyDescent="0.2">
      <c r="T1136" s="212"/>
      <c r="U1136" s="213"/>
      <c r="V1136" s="213"/>
      <c r="W1136" s="213"/>
      <c r="X1136" s="214"/>
      <c r="Y1136" s="214"/>
      <c r="Z1136" s="214"/>
      <c r="AA1136" s="217"/>
      <c r="AB1136" s="217"/>
      <c r="AC1136" s="217"/>
      <c r="AD1136" s="213"/>
    </row>
    <row r="1137" spans="20:30" x14ac:dyDescent="0.2">
      <c r="T1137" s="212"/>
      <c r="U1137" s="213"/>
      <c r="V1137" s="213"/>
      <c r="W1137" s="213"/>
      <c r="X1137" s="214"/>
      <c r="Y1137" s="214"/>
      <c r="Z1137" s="214"/>
      <c r="AA1137" s="217"/>
      <c r="AB1137" s="217"/>
      <c r="AC1137" s="217"/>
      <c r="AD1137" s="213"/>
    </row>
    <row r="1138" spans="20:30" x14ac:dyDescent="0.2">
      <c r="T1138" s="212"/>
      <c r="U1138" s="213"/>
      <c r="V1138" s="213"/>
      <c r="W1138" s="213"/>
      <c r="X1138" s="214"/>
      <c r="Y1138" s="214"/>
      <c r="Z1138" s="214"/>
      <c r="AA1138" s="217"/>
      <c r="AB1138" s="217"/>
      <c r="AC1138" s="217"/>
      <c r="AD1138" s="213"/>
    </row>
    <row r="1139" spans="20:30" x14ac:dyDescent="0.2">
      <c r="T1139" s="212"/>
      <c r="U1139" s="213"/>
      <c r="V1139" s="213"/>
      <c r="W1139" s="213"/>
      <c r="X1139" s="214"/>
      <c r="Y1139" s="214"/>
      <c r="Z1139" s="214"/>
      <c r="AA1139" s="217"/>
      <c r="AB1139" s="217"/>
      <c r="AC1139" s="217"/>
      <c r="AD1139" s="213"/>
    </row>
    <row r="1140" spans="20:30" x14ac:dyDescent="0.2">
      <c r="T1140" s="212"/>
      <c r="U1140" s="213"/>
      <c r="V1140" s="213"/>
      <c r="W1140" s="213"/>
      <c r="X1140" s="214"/>
      <c r="Y1140" s="214"/>
      <c r="Z1140" s="214"/>
      <c r="AA1140" s="217"/>
      <c r="AB1140" s="217"/>
      <c r="AC1140" s="217"/>
      <c r="AD1140" s="213"/>
    </row>
    <row r="1141" spans="20:30" x14ac:dyDescent="0.2">
      <c r="T1141" s="212"/>
      <c r="U1141" s="213"/>
      <c r="V1141" s="213"/>
      <c r="W1141" s="213"/>
      <c r="X1141" s="214"/>
      <c r="Y1141" s="214"/>
      <c r="Z1141" s="214"/>
      <c r="AA1141" s="217"/>
      <c r="AB1141" s="217"/>
      <c r="AC1141" s="217"/>
      <c r="AD1141" s="213"/>
    </row>
    <row r="1142" spans="20:30" x14ac:dyDescent="0.2">
      <c r="T1142" s="212"/>
      <c r="U1142" s="213"/>
      <c r="V1142" s="213"/>
      <c r="W1142" s="213"/>
      <c r="X1142" s="214"/>
      <c r="Y1142" s="214"/>
      <c r="Z1142" s="214"/>
      <c r="AA1142" s="217"/>
      <c r="AB1142" s="217"/>
      <c r="AC1142" s="217"/>
      <c r="AD1142" s="213"/>
    </row>
    <row r="1143" spans="20:30" x14ac:dyDescent="0.2">
      <c r="T1143" s="212"/>
      <c r="U1143" s="213"/>
      <c r="V1143" s="213"/>
      <c r="W1143" s="213"/>
      <c r="X1143" s="214"/>
      <c r="Y1143" s="214"/>
      <c r="Z1143" s="214"/>
      <c r="AA1143" s="217"/>
      <c r="AB1143" s="217"/>
      <c r="AC1143" s="217"/>
      <c r="AD1143" s="213"/>
    </row>
    <row r="1144" spans="20:30" x14ac:dyDescent="0.2">
      <c r="T1144" s="212"/>
      <c r="U1144" s="213"/>
      <c r="V1144" s="213"/>
      <c r="W1144" s="213"/>
      <c r="X1144" s="214"/>
      <c r="Y1144" s="214"/>
      <c r="Z1144" s="214"/>
      <c r="AA1144" s="217"/>
      <c r="AB1144" s="217"/>
      <c r="AC1144" s="217"/>
      <c r="AD1144" s="213"/>
    </row>
    <row r="1145" spans="20:30" x14ac:dyDescent="0.2">
      <c r="T1145" s="212"/>
      <c r="U1145" s="213"/>
      <c r="V1145" s="213"/>
      <c r="W1145" s="213"/>
      <c r="X1145" s="214"/>
      <c r="Y1145" s="214"/>
      <c r="Z1145" s="214"/>
      <c r="AA1145" s="217"/>
      <c r="AB1145" s="217"/>
      <c r="AC1145" s="217"/>
      <c r="AD1145" s="213"/>
    </row>
    <row r="1146" spans="20:30" x14ac:dyDescent="0.2">
      <c r="T1146" s="212"/>
      <c r="U1146" s="213"/>
      <c r="V1146" s="213"/>
      <c r="W1146" s="213"/>
      <c r="X1146" s="214"/>
      <c r="Y1146" s="214"/>
      <c r="Z1146" s="214"/>
      <c r="AA1146" s="217"/>
      <c r="AB1146" s="217"/>
      <c r="AC1146" s="217"/>
      <c r="AD1146" s="213"/>
    </row>
    <row r="1147" spans="20:30" x14ac:dyDescent="0.2">
      <c r="T1147" s="212"/>
      <c r="U1147" s="213"/>
      <c r="V1147" s="213"/>
      <c r="W1147" s="213"/>
      <c r="X1147" s="214"/>
      <c r="Y1147" s="214"/>
      <c r="Z1147" s="214"/>
      <c r="AA1147" s="217"/>
      <c r="AB1147" s="217"/>
      <c r="AC1147" s="217"/>
      <c r="AD1147" s="213"/>
    </row>
    <row r="1148" spans="20:30" x14ac:dyDescent="0.2">
      <c r="T1148" s="212"/>
      <c r="U1148" s="213"/>
      <c r="V1148" s="213"/>
      <c r="W1148" s="213"/>
      <c r="X1148" s="214"/>
      <c r="Y1148" s="214"/>
      <c r="Z1148" s="214"/>
      <c r="AA1148" s="217"/>
      <c r="AB1148" s="217"/>
      <c r="AC1148" s="217"/>
      <c r="AD1148" s="213"/>
    </row>
    <row r="1149" spans="20:30" x14ac:dyDescent="0.2">
      <c r="T1149" s="212"/>
      <c r="U1149" s="213"/>
      <c r="V1149" s="213"/>
      <c r="W1149" s="213"/>
      <c r="X1149" s="214"/>
      <c r="Y1149" s="214"/>
      <c r="Z1149" s="214"/>
      <c r="AA1149" s="217"/>
      <c r="AB1149" s="217"/>
      <c r="AC1149" s="217"/>
      <c r="AD1149" s="213"/>
    </row>
    <row r="1150" spans="20:30" x14ac:dyDescent="0.2">
      <c r="T1150" s="212"/>
      <c r="U1150" s="213"/>
      <c r="V1150" s="213"/>
      <c r="W1150" s="213"/>
      <c r="X1150" s="214"/>
      <c r="Y1150" s="214"/>
      <c r="Z1150" s="214"/>
      <c r="AA1150" s="217"/>
      <c r="AB1150" s="217"/>
      <c r="AC1150" s="217"/>
      <c r="AD1150" s="213"/>
    </row>
    <row r="1151" spans="20:30" x14ac:dyDescent="0.2">
      <c r="T1151" s="212"/>
      <c r="U1151" s="213"/>
      <c r="V1151" s="213"/>
      <c r="W1151" s="213"/>
      <c r="X1151" s="214"/>
      <c r="Y1151" s="214"/>
      <c r="Z1151" s="214"/>
      <c r="AA1151" s="217"/>
      <c r="AB1151" s="217"/>
      <c r="AC1151" s="217"/>
      <c r="AD1151" s="213"/>
    </row>
    <row r="1152" spans="20:30" x14ac:dyDescent="0.2">
      <c r="T1152" s="212"/>
      <c r="U1152" s="213"/>
      <c r="V1152" s="213"/>
      <c r="W1152" s="213"/>
      <c r="X1152" s="214"/>
      <c r="Y1152" s="214"/>
      <c r="Z1152" s="214"/>
      <c r="AA1152" s="217"/>
      <c r="AB1152" s="217"/>
      <c r="AC1152" s="217"/>
      <c r="AD1152" s="213"/>
    </row>
    <row r="1153" spans="20:30" x14ac:dyDescent="0.2">
      <c r="T1153" s="212"/>
      <c r="U1153" s="213"/>
      <c r="V1153" s="213"/>
      <c r="W1153" s="213"/>
      <c r="X1153" s="214"/>
      <c r="Y1153" s="214"/>
      <c r="Z1153" s="214"/>
      <c r="AA1153" s="217"/>
      <c r="AB1153" s="217"/>
      <c r="AC1153" s="217"/>
      <c r="AD1153" s="213"/>
    </row>
    <row r="1154" spans="20:30" x14ac:dyDescent="0.2">
      <c r="T1154" s="212"/>
      <c r="U1154" s="213"/>
      <c r="V1154" s="213"/>
      <c r="W1154" s="213"/>
      <c r="X1154" s="214"/>
      <c r="Y1154" s="214"/>
      <c r="Z1154" s="214"/>
      <c r="AA1154" s="217"/>
      <c r="AB1154" s="217"/>
      <c r="AC1154" s="217"/>
      <c r="AD1154" s="213"/>
    </row>
    <row r="1155" spans="20:30" x14ac:dyDescent="0.2">
      <c r="T1155" s="212"/>
      <c r="U1155" s="213"/>
      <c r="V1155" s="213"/>
      <c r="W1155" s="213"/>
      <c r="X1155" s="214"/>
      <c r="Y1155" s="214"/>
      <c r="Z1155" s="214"/>
      <c r="AA1155" s="217"/>
      <c r="AB1155" s="217"/>
      <c r="AC1155" s="217"/>
      <c r="AD1155" s="213"/>
    </row>
    <row r="1156" spans="20:30" x14ac:dyDescent="0.2">
      <c r="T1156" s="212"/>
      <c r="U1156" s="213"/>
      <c r="V1156" s="213"/>
      <c r="W1156" s="213"/>
      <c r="X1156" s="214"/>
      <c r="Y1156" s="214"/>
      <c r="Z1156" s="214"/>
      <c r="AA1156" s="217"/>
      <c r="AB1156" s="217"/>
      <c r="AC1156" s="217"/>
      <c r="AD1156" s="213"/>
    </row>
    <row r="1157" spans="20:30" x14ac:dyDescent="0.2">
      <c r="T1157" s="212"/>
      <c r="U1157" s="213"/>
      <c r="V1157" s="213"/>
      <c r="W1157" s="213"/>
      <c r="X1157" s="214"/>
      <c r="Y1157" s="214"/>
      <c r="Z1157" s="214"/>
      <c r="AA1157" s="217"/>
      <c r="AB1157" s="217"/>
      <c r="AC1157" s="217"/>
      <c r="AD1157" s="213"/>
    </row>
    <row r="1158" spans="20:30" x14ac:dyDescent="0.2">
      <c r="T1158" s="212"/>
      <c r="U1158" s="213"/>
      <c r="V1158" s="213"/>
      <c r="W1158" s="213"/>
      <c r="X1158" s="214"/>
      <c r="Y1158" s="214"/>
      <c r="Z1158" s="214"/>
      <c r="AA1158" s="217"/>
      <c r="AB1158" s="217"/>
      <c r="AC1158" s="217"/>
      <c r="AD1158" s="213"/>
    </row>
    <row r="1159" spans="20:30" x14ac:dyDescent="0.2">
      <c r="T1159" s="212"/>
      <c r="U1159" s="213"/>
      <c r="V1159" s="213"/>
      <c r="W1159" s="213"/>
      <c r="X1159" s="214"/>
      <c r="Y1159" s="214"/>
      <c r="Z1159" s="214"/>
      <c r="AA1159" s="217"/>
      <c r="AB1159" s="217"/>
      <c r="AC1159" s="217"/>
      <c r="AD1159" s="213"/>
    </row>
    <row r="1160" spans="20:30" x14ac:dyDescent="0.2">
      <c r="T1160" s="212"/>
      <c r="U1160" s="213"/>
      <c r="V1160" s="213"/>
      <c r="W1160" s="213"/>
      <c r="X1160" s="214"/>
      <c r="Y1160" s="214"/>
      <c r="Z1160" s="214"/>
      <c r="AA1160" s="217"/>
      <c r="AB1160" s="217"/>
      <c r="AC1160" s="217"/>
      <c r="AD1160" s="213"/>
    </row>
    <row r="1161" spans="20:30" x14ac:dyDescent="0.2">
      <c r="T1161" s="212"/>
      <c r="U1161" s="213"/>
      <c r="V1161" s="213"/>
      <c r="W1161" s="213"/>
      <c r="X1161" s="214"/>
      <c r="Y1161" s="214"/>
      <c r="Z1161" s="214"/>
      <c r="AA1161" s="217"/>
      <c r="AB1161" s="217"/>
      <c r="AC1161" s="217"/>
      <c r="AD1161" s="213"/>
    </row>
    <row r="1162" spans="20:30" x14ac:dyDescent="0.2">
      <c r="T1162" s="212"/>
      <c r="U1162" s="213"/>
      <c r="V1162" s="213"/>
      <c r="W1162" s="213"/>
      <c r="X1162" s="214"/>
      <c r="Y1162" s="214"/>
      <c r="Z1162" s="214"/>
      <c r="AA1162" s="217"/>
      <c r="AB1162" s="217"/>
      <c r="AC1162" s="217"/>
      <c r="AD1162" s="213"/>
    </row>
    <row r="1163" spans="20:30" x14ac:dyDescent="0.2">
      <c r="T1163" s="212"/>
      <c r="U1163" s="213"/>
      <c r="V1163" s="213"/>
      <c r="W1163" s="213"/>
      <c r="X1163" s="214"/>
      <c r="Y1163" s="214"/>
      <c r="Z1163" s="214"/>
      <c r="AA1163" s="217"/>
      <c r="AB1163" s="217"/>
      <c r="AC1163" s="217"/>
      <c r="AD1163" s="213"/>
    </row>
    <row r="1164" spans="20:30" x14ac:dyDescent="0.2">
      <c r="T1164" s="212"/>
      <c r="U1164" s="213"/>
      <c r="V1164" s="213"/>
      <c r="W1164" s="213"/>
      <c r="X1164" s="214"/>
      <c r="Y1164" s="214"/>
      <c r="Z1164" s="214"/>
      <c r="AA1164" s="217"/>
      <c r="AB1164" s="217"/>
      <c r="AC1164" s="217"/>
      <c r="AD1164" s="213"/>
    </row>
    <row r="1165" spans="20:30" x14ac:dyDescent="0.2">
      <c r="T1165" s="212"/>
      <c r="U1165" s="213"/>
      <c r="V1165" s="213"/>
      <c r="W1165" s="213"/>
      <c r="X1165" s="214"/>
      <c r="Y1165" s="214"/>
      <c r="Z1165" s="214"/>
      <c r="AA1165" s="217"/>
      <c r="AB1165" s="217"/>
      <c r="AC1165" s="217"/>
      <c r="AD1165" s="213"/>
    </row>
    <row r="1166" spans="20:30" x14ac:dyDescent="0.2">
      <c r="T1166" s="212"/>
      <c r="U1166" s="213"/>
      <c r="V1166" s="213"/>
      <c r="W1166" s="213"/>
      <c r="X1166" s="214"/>
      <c r="Y1166" s="214"/>
      <c r="Z1166" s="214"/>
      <c r="AA1166" s="217"/>
      <c r="AB1166" s="217"/>
      <c r="AC1166" s="217"/>
      <c r="AD1166" s="213"/>
    </row>
    <row r="1167" spans="20:30" x14ac:dyDescent="0.2">
      <c r="T1167" s="212"/>
      <c r="U1167" s="213"/>
      <c r="V1167" s="213"/>
      <c r="W1167" s="213"/>
      <c r="X1167" s="214"/>
      <c r="Y1167" s="214"/>
      <c r="Z1167" s="214"/>
      <c r="AA1167" s="217"/>
      <c r="AB1167" s="217"/>
      <c r="AC1167" s="217"/>
      <c r="AD1167" s="213"/>
    </row>
    <row r="1168" spans="20:30" x14ac:dyDescent="0.2">
      <c r="T1168" s="212"/>
      <c r="U1168" s="213"/>
      <c r="V1168" s="213"/>
      <c r="W1168" s="213"/>
      <c r="X1168" s="214"/>
      <c r="Y1168" s="214"/>
      <c r="Z1168" s="214"/>
      <c r="AA1168" s="217"/>
      <c r="AB1168" s="217"/>
      <c r="AC1168" s="217"/>
      <c r="AD1168" s="213"/>
    </row>
    <row r="1169" spans="20:30" x14ac:dyDescent="0.2">
      <c r="T1169" s="212"/>
      <c r="U1169" s="213"/>
      <c r="V1169" s="213"/>
      <c r="W1169" s="213"/>
      <c r="X1169" s="214"/>
      <c r="Y1169" s="214"/>
      <c r="Z1169" s="214"/>
      <c r="AA1169" s="217"/>
      <c r="AB1169" s="217"/>
      <c r="AC1169" s="217"/>
      <c r="AD1169" s="213"/>
    </row>
    <row r="1170" spans="20:30" x14ac:dyDescent="0.2">
      <c r="T1170" s="212"/>
      <c r="U1170" s="213"/>
      <c r="V1170" s="213"/>
      <c r="W1170" s="213"/>
      <c r="X1170" s="214"/>
      <c r="Y1170" s="214"/>
      <c r="Z1170" s="214"/>
      <c r="AA1170" s="217"/>
      <c r="AB1170" s="217"/>
      <c r="AC1170" s="217"/>
      <c r="AD1170" s="213"/>
    </row>
    <row r="1171" spans="20:30" x14ac:dyDescent="0.2">
      <c r="T1171" s="212"/>
      <c r="U1171" s="213"/>
      <c r="V1171" s="213"/>
      <c r="W1171" s="213"/>
      <c r="X1171" s="214"/>
      <c r="Y1171" s="214"/>
      <c r="Z1171" s="214"/>
      <c r="AA1171" s="217"/>
      <c r="AB1171" s="217"/>
      <c r="AC1171" s="217"/>
      <c r="AD1171" s="213"/>
    </row>
    <row r="1172" spans="20:30" x14ac:dyDescent="0.2">
      <c r="T1172" s="212"/>
      <c r="U1172" s="213"/>
      <c r="V1172" s="213"/>
      <c r="W1172" s="213"/>
      <c r="X1172" s="214"/>
      <c r="Y1172" s="214"/>
      <c r="Z1172" s="214"/>
      <c r="AA1172" s="217"/>
      <c r="AB1172" s="217"/>
      <c r="AC1172" s="217"/>
      <c r="AD1172" s="213"/>
    </row>
    <row r="1173" spans="20:30" x14ac:dyDescent="0.2">
      <c r="T1173" s="212"/>
      <c r="U1173" s="213"/>
      <c r="V1173" s="213"/>
      <c r="W1173" s="213"/>
      <c r="X1173" s="214"/>
      <c r="Y1173" s="214"/>
      <c r="Z1173" s="214"/>
      <c r="AA1173" s="217"/>
      <c r="AB1173" s="217"/>
      <c r="AC1173" s="217"/>
      <c r="AD1173" s="213"/>
    </row>
    <row r="1174" spans="20:30" x14ac:dyDescent="0.2">
      <c r="T1174" s="212"/>
      <c r="U1174" s="213"/>
      <c r="V1174" s="213"/>
      <c r="W1174" s="213"/>
      <c r="X1174" s="214"/>
      <c r="Y1174" s="214"/>
      <c r="Z1174" s="214"/>
      <c r="AA1174" s="217"/>
      <c r="AB1174" s="217"/>
      <c r="AC1174" s="217"/>
      <c r="AD1174" s="213"/>
    </row>
    <row r="1175" spans="20:30" x14ac:dyDescent="0.2">
      <c r="T1175" s="212"/>
      <c r="U1175" s="213"/>
      <c r="V1175" s="213"/>
      <c r="W1175" s="213"/>
      <c r="X1175" s="214"/>
      <c r="Y1175" s="214"/>
      <c r="Z1175" s="214"/>
      <c r="AA1175" s="217"/>
      <c r="AB1175" s="217"/>
      <c r="AC1175" s="217"/>
      <c r="AD1175" s="213"/>
    </row>
    <row r="1176" spans="20:30" x14ac:dyDescent="0.2">
      <c r="T1176" s="212"/>
      <c r="U1176" s="213"/>
      <c r="V1176" s="213"/>
      <c r="W1176" s="213"/>
      <c r="X1176" s="214"/>
      <c r="Y1176" s="214"/>
      <c r="Z1176" s="214"/>
      <c r="AA1176" s="217"/>
      <c r="AB1176" s="217"/>
      <c r="AC1176" s="217"/>
      <c r="AD1176" s="213"/>
    </row>
    <row r="1177" spans="20:30" x14ac:dyDescent="0.2">
      <c r="T1177" s="212"/>
      <c r="U1177" s="213"/>
      <c r="V1177" s="213"/>
      <c r="W1177" s="213"/>
      <c r="X1177" s="214"/>
      <c r="Y1177" s="214"/>
      <c r="Z1177" s="214"/>
      <c r="AA1177" s="217"/>
      <c r="AB1177" s="217"/>
      <c r="AC1177" s="217"/>
      <c r="AD1177" s="213"/>
    </row>
    <row r="1178" spans="20:30" x14ac:dyDescent="0.2">
      <c r="T1178" s="212"/>
      <c r="U1178" s="213"/>
      <c r="V1178" s="213"/>
      <c r="W1178" s="213"/>
      <c r="X1178" s="214"/>
      <c r="Y1178" s="214"/>
      <c r="Z1178" s="214"/>
      <c r="AA1178" s="217"/>
      <c r="AB1178" s="217"/>
      <c r="AC1178" s="217"/>
      <c r="AD1178" s="213"/>
    </row>
    <row r="1179" spans="20:30" x14ac:dyDescent="0.2">
      <c r="T1179" s="212"/>
      <c r="U1179" s="213"/>
      <c r="V1179" s="213"/>
      <c r="W1179" s="213"/>
      <c r="X1179" s="214"/>
      <c r="Y1179" s="214"/>
      <c r="Z1179" s="214"/>
      <c r="AA1179" s="217"/>
      <c r="AB1179" s="217"/>
      <c r="AC1179" s="217"/>
      <c r="AD1179" s="213"/>
    </row>
    <row r="1180" spans="20:30" x14ac:dyDescent="0.2">
      <c r="T1180" s="212"/>
      <c r="U1180" s="213"/>
      <c r="V1180" s="213"/>
      <c r="W1180" s="213"/>
      <c r="X1180" s="214"/>
      <c r="Y1180" s="214"/>
      <c r="Z1180" s="214"/>
      <c r="AA1180" s="217"/>
      <c r="AB1180" s="217"/>
      <c r="AC1180" s="217"/>
      <c r="AD1180" s="213"/>
    </row>
    <row r="1181" spans="20:30" x14ac:dyDescent="0.2">
      <c r="T1181" s="212"/>
      <c r="U1181" s="213"/>
      <c r="V1181" s="213"/>
      <c r="W1181" s="213"/>
      <c r="X1181" s="214"/>
      <c r="Y1181" s="214"/>
      <c r="Z1181" s="214"/>
      <c r="AA1181" s="217"/>
      <c r="AB1181" s="217"/>
      <c r="AC1181" s="217"/>
      <c r="AD1181" s="213"/>
    </row>
    <row r="1182" spans="20:30" x14ac:dyDescent="0.2">
      <c r="T1182" s="212"/>
      <c r="U1182" s="213"/>
      <c r="V1182" s="213"/>
      <c r="W1182" s="213"/>
      <c r="X1182" s="214"/>
      <c r="Y1182" s="214"/>
      <c r="Z1182" s="214"/>
      <c r="AA1182" s="217"/>
      <c r="AB1182" s="217"/>
      <c r="AC1182" s="217"/>
      <c r="AD1182" s="213"/>
    </row>
    <row r="1183" spans="20:30" x14ac:dyDescent="0.2">
      <c r="T1183" s="212"/>
      <c r="U1183" s="213"/>
      <c r="V1183" s="213"/>
      <c r="W1183" s="213"/>
      <c r="X1183" s="214"/>
      <c r="Y1183" s="214"/>
      <c r="Z1183" s="214"/>
      <c r="AA1183" s="217"/>
      <c r="AB1183" s="217"/>
      <c r="AC1183" s="217"/>
      <c r="AD1183" s="213"/>
    </row>
    <row r="1184" spans="20:30" x14ac:dyDescent="0.2">
      <c r="T1184" s="212"/>
      <c r="U1184" s="213"/>
      <c r="V1184" s="213"/>
      <c r="W1184" s="213"/>
      <c r="X1184" s="214"/>
      <c r="Y1184" s="214"/>
      <c r="Z1184" s="214"/>
      <c r="AA1184" s="217"/>
      <c r="AB1184" s="217"/>
      <c r="AC1184" s="217"/>
      <c r="AD1184" s="213"/>
    </row>
    <row r="1185" spans="20:30" x14ac:dyDescent="0.2">
      <c r="T1185" s="212"/>
      <c r="U1185" s="213"/>
      <c r="V1185" s="213"/>
      <c r="W1185" s="213"/>
      <c r="X1185" s="214"/>
      <c r="Y1185" s="214"/>
      <c r="Z1185" s="214"/>
      <c r="AA1185" s="217"/>
      <c r="AB1185" s="217"/>
      <c r="AC1185" s="217"/>
      <c r="AD1185" s="213"/>
    </row>
    <row r="1186" spans="20:30" x14ac:dyDescent="0.2">
      <c r="T1186" s="212"/>
      <c r="U1186" s="213"/>
      <c r="V1186" s="213"/>
      <c r="W1186" s="213"/>
      <c r="X1186" s="214"/>
      <c r="Y1186" s="214"/>
      <c r="Z1186" s="214"/>
      <c r="AA1186" s="217"/>
      <c r="AB1186" s="217"/>
      <c r="AC1186" s="217"/>
      <c r="AD1186" s="213"/>
    </row>
    <row r="1187" spans="20:30" x14ac:dyDescent="0.2">
      <c r="T1187" s="212"/>
      <c r="U1187" s="213"/>
      <c r="V1187" s="213"/>
      <c r="W1187" s="213"/>
      <c r="X1187" s="214"/>
      <c r="Y1187" s="214"/>
      <c r="Z1187" s="214"/>
      <c r="AA1187" s="217"/>
      <c r="AB1187" s="217"/>
      <c r="AC1187" s="217"/>
      <c r="AD1187" s="213"/>
    </row>
    <row r="1188" spans="20:30" x14ac:dyDescent="0.2">
      <c r="T1188" s="212"/>
      <c r="U1188" s="213"/>
      <c r="V1188" s="213"/>
      <c r="W1188" s="213"/>
      <c r="X1188" s="214"/>
      <c r="Y1188" s="214"/>
      <c r="Z1188" s="214"/>
      <c r="AA1188" s="217"/>
      <c r="AB1188" s="217"/>
      <c r="AC1188" s="217"/>
      <c r="AD1188" s="213"/>
    </row>
    <row r="1189" spans="20:30" x14ac:dyDescent="0.2">
      <c r="T1189" s="212"/>
      <c r="U1189" s="213"/>
      <c r="V1189" s="213"/>
      <c r="W1189" s="213"/>
      <c r="X1189" s="214"/>
      <c r="Y1189" s="214"/>
      <c r="Z1189" s="214"/>
      <c r="AA1189" s="217"/>
      <c r="AB1189" s="217"/>
      <c r="AC1189" s="217"/>
      <c r="AD1189" s="213"/>
    </row>
    <row r="1190" spans="20:30" x14ac:dyDescent="0.2">
      <c r="T1190" s="212"/>
      <c r="U1190" s="213"/>
      <c r="V1190" s="213"/>
      <c r="W1190" s="213"/>
      <c r="X1190" s="214"/>
      <c r="Y1190" s="214"/>
      <c r="Z1190" s="214"/>
      <c r="AA1190" s="217"/>
      <c r="AB1190" s="217"/>
      <c r="AC1190" s="217"/>
      <c r="AD1190" s="213"/>
    </row>
    <row r="1191" spans="20:30" x14ac:dyDescent="0.2">
      <c r="T1191" s="212"/>
      <c r="U1191" s="213"/>
      <c r="V1191" s="213"/>
      <c r="W1191" s="213"/>
      <c r="X1191" s="214"/>
      <c r="Y1191" s="214"/>
      <c r="Z1191" s="214"/>
      <c r="AA1191" s="217"/>
      <c r="AB1191" s="217"/>
      <c r="AC1191" s="217"/>
      <c r="AD1191" s="213"/>
    </row>
    <row r="1192" spans="20:30" x14ac:dyDescent="0.2">
      <c r="T1192" s="212"/>
      <c r="U1192" s="213"/>
      <c r="V1192" s="213"/>
      <c r="W1192" s="213"/>
      <c r="X1192" s="214"/>
      <c r="Y1192" s="214"/>
      <c r="Z1192" s="214"/>
      <c r="AA1192" s="217"/>
      <c r="AB1192" s="217"/>
      <c r="AC1192" s="217"/>
      <c r="AD1192" s="213"/>
    </row>
    <row r="1193" spans="20:30" x14ac:dyDescent="0.2">
      <c r="T1193" s="212"/>
      <c r="U1193" s="213"/>
      <c r="V1193" s="213"/>
      <c r="W1193" s="213"/>
      <c r="X1193" s="214"/>
      <c r="Y1193" s="214"/>
      <c r="Z1193" s="214"/>
      <c r="AA1193" s="217"/>
      <c r="AB1193" s="217"/>
      <c r="AC1193" s="217"/>
      <c r="AD1193" s="213"/>
    </row>
    <row r="1194" spans="20:30" x14ac:dyDescent="0.2">
      <c r="T1194" s="212"/>
      <c r="U1194" s="213"/>
      <c r="V1194" s="213"/>
      <c r="W1194" s="213"/>
      <c r="X1194" s="214"/>
      <c r="Y1194" s="214"/>
      <c r="Z1194" s="214"/>
      <c r="AA1194" s="217"/>
      <c r="AB1194" s="217"/>
      <c r="AC1194" s="217"/>
      <c r="AD1194" s="213"/>
    </row>
    <row r="1195" spans="20:30" x14ac:dyDescent="0.2">
      <c r="T1195" s="212"/>
      <c r="U1195" s="213"/>
      <c r="V1195" s="213"/>
      <c r="W1195" s="213"/>
      <c r="X1195" s="214"/>
      <c r="Y1195" s="214"/>
      <c r="Z1195" s="214"/>
      <c r="AA1195" s="217"/>
      <c r="AB1195" s="217"/>
      <c r="AC1195" s="217"/>
      <c r="AD1195" s="213"/>
    </row>
    <row r="1196" spans="20:30" x14ac:dyDescent="0.2">
      <c r="T1196" s="212"/>
      <c r="U1196" s="213"/>
      <c r="V1196" s="213"/>
      <c r="W1196" s="213"/>
      <c r="X1196" s="214"/>
      <c r="Y1196" s="214"/>
      <c r="Z1196" s="214"/>
      <c r="AA1196" s="217"/>
      <c r="AB1196" s="217"/>
      <c r="AC1196" s="217"/>
      <c r="AD1196" s="213"/>
    </row>
    <row r="1197" spans="20:30" x14ac:dyDescent="0.2">
      <c r="T1197" s="212"/>
      <c r="U1197" s="213"/>
      <c r="V1197" s="213"/>
      <c r="W1197" s="213"/>
      <c r="X1197" s="214"/>
      <c r="Y1197" s="214"/>
      <c r="Z1197" s="214"/>
      <c r="AA1197" s="217"/>
      <c r="AB1197" s="217"/>
      <c r="AC1197" s="217"/>
      <c r="AD1197" s="213"/>
    </row>
    <row r="1198" spans="20:30" x14ac:dyDescent="0.2">
      <c r="T1198" s="212"/>
      <c r="U1198" s="213"/>
      <c r="V1198" s="213"/>
      <c r="W1198" s="213"/>
      <c r="X1198" s="214"/>
      <c r="Y1198" s="214"/>
      <c r="Z1198" s="214"/>
      <c r="AA1198" s="217"/>
      <c r="AB1198" s="217"/>
      <c r="AC1198" s="217"/>
      <c r="AD1198" s="213"/>
    </row>
    <row r="1199" spans="20:30" x14ac:dyDescent="0.2">
      <c r="T1199" s="212"/>
      <c r="U1199" s="213"/>
      <c r="V1199" s="213"/>
      <c r="W1199" s="213"/>
      <c r="X1199" s="214"/>
      <c r="Y1199" s="214"/>
      <c r="Z1199" s="214"/>
      <c r="AA1199" s="217"/>
      <c r="AB1199" s="217"/>
      <c r="AC1199" s="217"/>
      <c r="AD1199" s="213"/>
    </row>
    <row r="1200" spans="20:30" x14ac:dyDescent="0.2">
      <c r="T1200" s="212"/>
      <c r="U1200" s="213"/>
      <c r="V1200" s="213"/>
      <c r="W1200" s="213"/>
      <c r="X1200" s="214"/>
      <c r="Y1200" s="214"/>
      <c r="Z1200" s="214"/>
      <c r="AA1200" s="217"/>
      <c r="AB1200" s="217"/>
      <c r="AC1200" s="217"/>
      <c r="AD1200" s="213"/>
    </row>
    <row r="1201" spans="20:30" x14ac:dyDescent="0.2">
      <c r="T1201" s="212"/>
      <c r="U1201" s="213"/>
      <c r="V1201" s="213"/>
      <c r="W1201" s="213"/>
      <c r="X1201" s="214"/>
      <c r="Y1201" s="214"/>
      <c r="Z1201" s="214"/>
      <c r="AA1201" s="217"/>
      <c r="AB1201" s="217"/>
      <c r="AC1201" s="217"/>
      <c r="AD1201" s="213"/>
    </row>
    <row r="1202" spans="20:30" x14ac:dyDescent="0.2">
      <c r="T1202" s="212"/>
      <c r="U1202" s="213"/>
      <c r="V1202" s="213"/>
      <c r="W1202" s="213"/>
      <c r="X1202" s="214"/>
      <c r="Y1202" s="214"/>
      <c r="Z1202" s="214"/>
      <c r="AA1202" s="217"/>
      <c r="AB1202" s="217"/>
      <c r="AC1202" s="217"/>
      <c r="AD1202" s="213"/>
    </row>
    <row r="1203" spans="20:30" x14ac:dyDescent="0.2">
      <c r="T1203" s="212"/>
      <c r="U1203" s="213"/>
      <c r="V1203" s="213"/>
      <c r="W1203" s="213"/>
      <c r="X1203" s="214"/>
      <c r="Y1203" s="214"/>
      <c r="Z1203" s="214"/>
      <c r="AA1203" s="217"/>
      <c r="AB1203" s="217"/>
      <c r="AC1203" s="217"/>
      <c r="AD1203" s="213"/>
    </row>
    <row r="1204" spans="20:30" x14ac:dyDescent="0.2">
      <c r="T1204" s="212"/>
      <c r="U1204" s="213"/>
      <c r="V1204" s="213"/>
      <c r="W1204" s="213"/>
      <c r="X1204" s="214"/>
      <c r="Y1204" s="214"/>
      <c r="Z1204" s="214"/>
      <c r="AA1204" s="217"/>
      <c r="AB1204" s="217"/>
      <c r="AC1204" s="217"/>
      <c r="AD1204" s="213"/>
    </row>
    <row r="1205" spans="20:30" x14ac:dyDescent="0.2">
      <c r="T1205" s="212"/>
      <c r="U1205" s="213"/>
      <c r="V1205" s="213"/>
      <c r="W1205" s="213"/>
      <c r="X1205" s="214"/>
      <c r="Y1205" s="214"/>
      <c r="Z1205" s="214"/>
      <c r="AA1205" s="217"/>
      <c r="AB1205" s="217"/>
      <c r="AC1205" s="217"/>
      <c r="AD1205" s="213"/>
    </row>
    <row r="1206" spans="20:30" x14ac:dyDescent="0.2">
      <c r="T1206" s="212"/>
      <c r="U1206" s="213"/>
      <c r="V1206" s="213"/>
      <c r="W1206" s="213"/>
      <c r="X1206" s="214"/>
      <c r="Y1206" s="214"/>
      <c r="Z1206" s="214"/>
      <c r="AA1206" s="217"/>
      <c r="AB1206" s="217"/>
      <c r="AC1206" s="217"/>
      <c r="AD1206" s="213"/>
    </row>
    <row r="1207" spans="20:30" x14ac:dyDescent="0.2">
      <c r="T1207" s="212"/>
      <c r="U1207" s="213"/>
      <c r="V1207" s="213"/>
      <c r="W1207" s="213"/>
      <c r="X1207" s="214"/>
      <c r="Y1207" s="214"/>
      <c r="Z1207" s="214"/>
      <c r="AA1207" s="217"/>
      <c r="AB1207" s="217"/>
      <c r="AC1207" s="217"/>
      <c r="AD1207" s="213"/>
    </row>
    <row r="1208" spans="20:30" x14ac:dyDescent="0.2">
      <c r="T1208" s="212"/>
      <c r="U1208" s="213"/>
      <c r="V1208" s="213"/>
      <c r="W1208" s="213"/>
      <c r="X1208" s="214"/>
      <c r="Y1208" s="214"/>
      <c r="Z1208" s="214"/>
      <c r="AA1208" s="217"/>
      <c r="AB1208" s="217"/>
      <c r="AC1208" s="217"/>
      <c r="AD1208" s="213"/>
    </row>
    <row r="1209" spans="20:30" x14ac:dyDescent="0.2">
      <c r="T1209" s="212"/>
      <c r="U1209" s="213"/>
      <c r="V1209" s="213"/>
      <c r="W1209" s="213"/>
      <c r="X1209" s="214"/>
      <c r="Y1209" s="214"/>
      <c r="Z1209" s="214"/>
      <c r="AA1209" s="217"/>
      <c r="AB1209" s="217"/>
      <c r="AC1209" s="217"/>
      <c r="AD1209" s="213"/>
    </row>
    <row r="1210" spans="20:30" x14ac:dyDescent="0.2">
      <c r="T1210" s="212"/>
      <c r="U1210" s="213"/>
      <c r="V1210" s="213"/>
      <c r="W1210" s="213"/>
      <c r="X1210" s="214"/>
      <c r="Y1210" s="214"/>
      <c r="Z1210" s="214"/>
      <c r="AA1210" s="217"/>
      <c r="AB1210" s="217"/>
      <c r="AC1210" s="217"/>
      <c r="AD1210" s="213"/>
    </row>
    <row r="1211" spans="20:30" x14ac:dyDescent="0.2">
      <c r="T1211" s="212"/>
      <c r="U1211" s="213"/>
      <c r="V1211" s="213"/>
      <c r="W1211" s="213"/>
      <c r="X1211" s="214"/>
      <c r="Y1211" s="214"/>
      <c r="Z1211" s="214"/>
      <c r="AA1211" s="217"/>
      <c r="AB1211" s="217"/>
      <c r="AC1211" s="217"/>
      <c r="AD1211" s="213"/>
    </row>
    <row r="1212" spans="20:30" x14ac:dyDescent="0.2">
      <c r="T1212" s="212"/>
      <c r="U1212" s="213"/>
      <c r="V1212" s="213"/>
      <c r="W1212" s="213"/>
      <c r="X1212" s="214"/>
      <c r="Y1212" s="214"/>
      <c r="Z1212" s="214"/>
      <c r="AA1212" s="217"/>
      <c r="AB1212" s="217"/>
      <c r="AC1212" s="217"/>
      <c r="AD1212" s="213"/>
    </row>
    <row r="1213" spans="20:30" x14ac:dyDescent="0.2">
      <c r="T1213" s="212"/>
      <c r="U1213" s="213"/>
      <c r="V1213" s="213"/>
      <c r="W1213" s="213"/>
      <c r="X1213" s="214"/>
      <c r="Y1213" s="214"/>
      <c r="Z1213" s="214"/>
      <c r="AA1213" s="217"/>
      <c r="AB1213" s="217"/>
      <c r="AC1213" s="217"/>
      <c r="AD1213" s="213"/>
    </row>
    <row r="1214" spans="20:30" x14ac:dyDescent="0.2">
      <c r="T1214" s="212"/>
      <c r="U1214" s="213"/>
      <c r="V1214" s="213"/>
      <c r="W1214" s="213"/>
      <c r="X1214" s="214"/>
      <c r="Y1214" s="214"/>
      <c r="Z1214" s="214"/>
      <c r="AA1214" s="217"/>
      <c r="AB1214" s="217"/>
      <c r="AC1214" s="217"/>
      <c r="AD1214" s="213"/>
    </row>
    <row r="1215" spans="20:30" x14ac:dyDescent="0.2">
      <c r="T1215" s="212"/>
      <c r="U1215" s="213"/>
      <c r="V1215" s="213"/>
      <c r="W1215" s="213"/>
      <c r="X1215" s="214"/>
      <c r="Y1215" s="214"/>
      <c r="Z1215" s="214"/>
      <c r="AA1215" s="217"/>
      <c r="AB1215" s="217"/>
      <c r="AC1215" s="217"/>
      <c r="AD1215" s="213"/>
    </row>
    <row r="1216" spans="20:30" x14ac:dyDescent="0.2">
      <c r="T1216" s="212"/>
      <c r="U1216" s="213"/>
      <c r="V1216" s="213"/>
      <c r="W1216" s="213"/>
      <c r="X1216" s="214"/>
      <c r="Y1216" s="214"/>
      <c r="Z1216" s="214"/>
      <c r="AA1216" s="217"/>
      <c r="AB1216" s="217"/>
      <c r="AC1216" s="217"/>
      <c r="AD1216" s="213"/>
    </row>
    <row r="1217" spans="20:30" x14ac:dyDescent="0.2">
      <c r="T1217" s="212"/>
      <c r="U1217" s="213"/>
      <c r="V1217" s="213"/>
      <c r="W1217" s="213"/>
      <c r="X1217" s="214"/>
      <c r="Y1217" s="214"/>
      <c r="Z1217" s="214"/>
      <c r="AA1217" s="217"/>
      <c r="AB1217" s="217"/>
      <c r="AC1217" s="217"/>
      <c r="AD1217" s="213"/>
    </row>
    <row r="1218" spans="20:30" x14ac:dyDescent="0.2">
      <c r="T1218" s="212"/>
      <c r="U1218" s="213"/>
      <c r="V1218" s="213"/>
      <c r="W1218" s="213"/>
      <c r="X1218" s="214"/>
      <c r="Y1218" s="214"/>
      <c r="Z1218" s="214"/>
      <c r="AA1218" s="217"/>
      <c r="AB1218" s="217"/>
      <c r="AC1218" s="217"/>
      <c r="AD1218" s="213"/>
    </row>
    <row r="1219" spans="20:30" x14ac:dyDescent="0.2">
      <c r="T1219" s="212"/>
      <c r="U1219" s="213"/>
      <c r="V1219" s="213"/>
      <c r="W1219" s="213"/>
      <c r="X1219" s="214"/>
      <c r="Y1219" s="214"/>
      <c r="Z1219" s="214"/>
      <c r="AA1219" s="217"/>
      <c r="AB1219" s="217"/>
      <c r="AC1219" s="217"/>
      <c r="AD1219" s="213"/>
    </row>
    <row r="1220" spans="20:30" x14ac:dyDescent="0.2">
      <c r="T1220" s="212"/>
      <c r="U1220" s="213"/>
      <c r="V1220" s="213"/>
      <c r="W1220" s="213"/>
      <c r="X1220" s="214"/>
      <c r="Y1220" s="214"/>
      <c r="Z1220" s="214"/>
      <c r="AA1220" s="217"/>
      <c r="AB1220" s="217"/>
      <c r="AC1220" s="217"/>
      <c r="AD1220" s="213"/>
    </row>
    <row r="1221" spans="20:30" x14ac:dyDescent="0.2">
      <c r="T1221" s="212"/>
      <c r="U1221" s="213"/>
      <c r="V1221" s="213"/>
      <c r="W1221" s="213"/>
      <c r="X1221" s="214"/>
      <c r="Y1221" s="214"/>
      <c r="Z1221" s="214"/>
      <c r="AA1221" s="217"/>
      <c r="AB1221" s="217"/>
      <c r="AC1221" s="217"/>
      <c r="AD1221" s="213"/>
    </row>
    <row r="1222" spans="20:30" x14ac:dyDescent="0.2">
      <c r="T1222" s="212"/>
      <c r="U1222" s="213"/>
      <c r="V1222" s="213"/>
      <c r="W1222" s="213"/>
      <c r="X1222" s="214"/>
      <c r="Y1222" s="214"/>
      <c r="Z1222" s="214"/>
      <c r="AA1222" s="217"/>
      <c r="AB1222" s="217"/>
      <c r="AC1222" s="217"/>
      <c r="AD1222" s="213"/>
    </row>
    <row r="1223" spans="20:30" x14ac:dyDescent="0.2">
      <c r="T1223" s="212"/>
      <c r="U1223" s="213"/>
      <c r="V1223" s="213"/>
      <c r="W1223" s="213"/>
      <c r="X1223" s="214"/>
      <c r="Y1223" s="214"/>
      <c r="Z1223" s="214"/>
      <c r="AA1223" s="217"/>
      <c r="AB1223" s="217"/>
      <c r="AC1223" s="217"/>
      <c r="AD1223" s="213"/>
    </row>
    <row r="1224" spans="20:30" x14ac:dyDescent="0.2">
      <c r="T1224" s="212"/>
      <c r="U1224" s="213"/>
      <c r="V1224" s="213"/>
      <c r="W1224" s="213"/>
      <c r="X1224" s="214"/>
      <c r="Y1224" s="214"/>
      <c r="Z1224" s="214"/>
      <c r="AA1224" s="217"/>
      <c r="AB1224" s="217"/>
      <c r="AC1224" s="217"/>
      <c r="AD1224" s="213"/>
    </row>
    <row r="1225" spans="20:30" x14ac:dyDescent="0.2">
      <c r="T1225" s="212"/>
      <c r="U1225" s="213"/>
      <c r="V1225" s="213"/>
      <c r="W1225" s="213"/>
      <c r="X1225" s="214"/>
      <c r="Y1225" s="214"/>
      <c r="Z1225" s="214"/>
      <c r="AA1225" s="217"/>
      <c r="AB1225" s="217"/>
      <c r="AC1225" s="217"/>
      <c r="AD1225" s="213"/>
    </row>
    <row r="1226" spans="20:30" x14ac:dyDescent="0.2">
      <c r="T1226" s="212"/>
      <c r="U1226" s="213"/>
      <c r="V1226" s="213"/>
      <c r="W1226" s="213"/>
      <c r="X1226" s="214"/>
      <c r="Y1226" s="214"/>
      <c r="Z1226" s="214"/>
      <c r="AA1226" s="217"/>
      <c r="AB1226" s="217"/>
      <c r="AC1226" s="217"/>
      <c r="AD1226" s="213"/>
    </row>
    <row r="1227" spans="20:30" x14ac:dyDescent="0.2">
      <c r="T1227" s="212"/>
      <c r="U1227" s="213"/>
      <c r="V1227" s="213"/>
      <c r="W1227" s="213"/>
      <c r="X1227" s="214"/>
      <c r="Y1227" s="214"/>
      <c r="Z1227" s="214"/>
      <c r="AA1227" s="217"/>
      <c r="AB1227" s="217"/>
      <c r="AC1227" s="217"/>
      <c r="AD1227" s="213"/>
    </row>
    <row r="1228" spans="20:30" x14ac:dyDescent="0.2">
      <c r="T1228" s="212"/>
      <c r="U1228" s="213"/>
      <c r="V1228" s="213"/>
      <c r="W1228" s="213"/>
      <c r="X1228" s="214"/>
      <c r="Y1228" s="214"/>
      <c r="Z1228" s="214"/>
      <c r="AA1228" s="217"/>
      <c r="AB1228" s="217"/>
      <c r="AC1228" s="217"/>
      <c r="AD1228" s="213"/>
    </row>
    <row r="1229" spans="20:30" x14ac:dyDescent="0.2">
      <c r="T1229" s="212"/>
      <c r="U1229" s="213"/>
      <c r="V1229" s="213"/>
      <c r="W1229" s="213"/>
      <c r="X1229" s="214"/>
      <c r="Y1229" s="214"/>
      <c r="Z1229" s="214"/>
      <c r="AA1229" s="217"/>
      <c r="AB1229" s="217"/>
      <c r="AC1229" s="217"/>
      <c r="AD1229" s="213"/>
    </row>
    <row r="1230" spans="20:30" x14ac:dyDescent="0.2">
      <c r="T1230" s="212"/>
      <c r="U1230" s="213"/>
      <c r="V1230" s="213"/>
      <c r="W1230" s="213"/>
      <c r="X1230" s="214"/>
      <c r="Y1230" s="214"/>
      <c r="Z1230" s="214"/>
      <c r="AA1230" s="217"/>
      <c r="AB1230" s="217"/>
      <c r="AC1230" s="217"/>
      <c r="AD1230" s="213"/>
    </row>
    <row r="1231" spans="20:30" x14ac:dyDescent="0.2">
      <c r="T1231" s="212"/>
      <c r="U1231" s="213"/>
      <c r="V1231" s="213"/>
      <c r="W1231" s="213"/>
      <c r="X1231" s="214"/>
      <c r="Y1231" s="214"/>
      <c r="Z1231" s="214"/>
      <c r="AA1231" s="217"/>
      <c r="AB1231" s="217"/>
      <c r="AC1231" s="217"/>
      <c r="AD1231" s="213"/>
    </row>
    <row r="1232" spans="20:30" x14ac:dyDescent="0.2">
      <c r="T1232" s="212"/>
      <c r="U1232" s="213"/>
      <c r="V1232" s="213"/>
      <c r="W1232" s="213"/>
      <c r="X1232" s="214"/>
      <c r="Y1232" s="214"/>
      <c r="Z1232" s="214"/>
      <c r="AA1232" s="217"/>
      <c r="AB1232" s="217"/>
      <c r="AC1232" s="217"/>
      <c r="AD1232" s="213"/>
    </row>
    <row r="1233" spans="20:30" x14ac:dyDescent="0.2">
      <c r="T1233" s="212"/>
      <c r="U1233" s="213"/>
      <c r="V1233" s="213"/>
      <c r="W1233" s="213"/>
      <c r="X1233" s="214"/>
      <c r="Y1233" s="214"/>
      <c r="Z1233" s="214"/>
      <c r="AA1233" s="217"/>
      <c r="AB1233" s="217"/>
      <c r="AC1233" s="217"/>
      <c r="AD1233" s="213"/>
    </row>
    <row r="1234" spans="20:30" x14ac:dyDescent="0.2">
      <c r="T1234" s="212"/>
      <c r="U1234" s="213"/>
      <c r="V1234" s="213"/>
      <c r="W1234" s="213"/>
      <c r="X1234" s="214"/>
      <c r="Y1234" s="214"/>
      <c r="Z1234" s="214"/>
      <c r="AA1234" s="217"/>
      <c r="AB1234" s="217"/>
      <c r="AC1234" s="217"/>
      <c r="AD1234" s="213"/>
    </row>
    <row r="1235" spans="20:30" x14ac:dyDescent="0.2">
      <c r="T1235" s="212"/>
      <c r="U1235" s="213"/>
      <c r="V1235" s="213"/>
      <c r="W1235" s="213"/>
      <c r="X1235" s="214"/>
      <c r="Y1235" s="214"/>
      <c r="Z1235" s="214"/>
      <c r="AA1235" s="217"/>
      <c r="AB1235" s="217"/>
      <c r="AC1235" s="217"/>
      <c r="AD1235" s="213"/>
    </row>
    <row r="1236" spans="20:30" x14ac:dyDescent="0.2">
      <c r="T1236" s="212"/>
      <c r="U1236" s="213"/>
      <c r="V1236" s="213"/>
      <c r="W1236" s="213"/>
      <c r="X1236" s="214"/>
      <c r="Y1236" s="214"/>
      <c r="Z1236" s="214"/>
      <c r="AA1236" s="217"/>
      <c r="AB1236" s="217"/>
      <c r="AC1236" s="217"/>
      <c r="AD1236" s="213"/>
    </row>
    <row r="1237" spans="20:30" x14ac:dyDescent="0.2">
      <c r="T1237" s="212"/>
      <c r="U1237" s="213"/>
      <c r="V1237" s="213"/>
      <c r="W1237" s="213"/>
      <c r="X1237" s="214"/>
      <c r="Y1237" s="214"/>
      <c r="Z1237" s="214"/>
      <c r="AA1237" s="217"/>
      <c r="AB1237" s="217"/>
      <c r="AC1237" s="217"/>
      <c r="AD1237" s="213"/>
    </row>
    <row r="1238" spans="20:30" x14ac:dyDescent="0.2">
      <c r="T1238" s="212"/>
      <c r="U1238" s="213"/>
      <c r="V1238" s="213"/>
      <c r="W1238" s="213"/>
      <c r="X1238" s="214"/>
      <c r="Y1238" s="214"/>
      <c r="Z1238" s="214"/>
      <c r="AA1238" s="217"/>
      <c r="AB1238" s="217"/>
      <c r="AC1238" s="217"/>
      <c r="AD1238" s="213"/>
    </row>
    <row r="1239" spans="20:30" x14ac:dyDescent="0.2">
      <c r="T1239" s="212"/>
      <c r="U1239" s="213"/>
      <c r="V1239" s="213"/>
      <c r="W1239" s="213"/>
      <c r="X1239" s="214"/>
      <c r="Y1239" s="214"/>
      <c r="Z1239" s="214"/>
      <c r="AA1239" s="217"/>
      <c r="AB1239" s="217"/>
      <c r="AC1239" s="217"/>
      <c r="AD1239" s="213"/>
    </row>
    <row r="1240" spans="20:30" x14ac:dyDescent="0.2">
      <c r="T1240" s="212"/>
      <c r="U1240" s="213"/>
      <c r="V1240" s="213"/>
      <c r="W1240" s="213"/>
      <c r="X1240" s="214"/>
      <c r="Y1240" s="214"/>
      <c r="Z1240" s="214"/>
      <c r="AA1240" s="217"/>
      <c r="AB1240" s="217"/>
      <c r="AC1240" s="217"/>
      <c r="AD1240" s="213"/>
    </row>
    <row r="1241" spans="20:30" x14ac:dyDescent="0.2">
      <c r="T1241" s="212"/>
      <c r="U1241" s="213"/>
      <c r="V1241" s="213"/>
      <c r="W1241" s="213"/>
      <c r="X1241" s="214"/>
      <c r="Y1241" s="214"/>
      <c r="Z1241" s="214"/>
      <c r="AA1241" s="217"/>
      <c r="AB1241" s="217"/>
      <c r="AC1241" s="217"/>
      <c r="AD1241" s="213"/>
    </row>
    <row r="1242" spans="20:30" x14ac:dyDescent="0.2">
      <c r="T1242" s="212"/>
      <c r="U1242" s="213"/>
      <c r="V1242" s="213"/>
      <c r="W1242" s="213"/>
      <c r="X1242" s="214"/>
      <c r="Y1242" s="214"/>
      <c r="Z1242" s="214"/>
      <c r="AA1242" s="217"/>
      <c r="AB1242" s="217"/>
      <c r="AC1242" s="217"/>
      <c r="AD1242" s="213"/>
    </row>
    <row r="1243" spans="20:30" x14ac:dyDescent="0.2">
      <c r="T1243" s="212"/>
      <c r="U1243" s="213"/>
      <c r="V1243" s="213"/>
      <c r="W1243" s="213"/>
      <c r="X1243" s="214"/>
      <c r="Y1243" s="214"/>
      <c r="Z1243" s="214"/>
      <c r="AA1243" s="217"/>
      <c r="AB1243" s="217"/>
      <c r="AC1243" s="217"/>
      <c r="AD1243" s="213"/>
    </row>
    <row r="1244" spans="20:30" x14ac:dyDescent="0.2">
      <c r="T1244" s="212"/>
      <c r="U1244" s="213"/>
      <c r="V1244" s="213"/>
      <c r="W1244" s="213"/>
      <c r="X1244" s="214"/>
      <c r="Y1244" s="214"/>
      <c r="Z1244" s="214"/>
      <c r="AA1244" s="217"/>
      <c r="AB1244" s="217"/>
      <c r="AC1244" s="217"/>
      <c r="AD1244" s="213"/>
    </row>
    <row r="1245" spans="20:30" x14ac:dyDescent="0.2">
      <c r="T1245" s="212"/>
      <c r="U1245" s="213"/>
      <c r="V1245" s="213"/>
      <c r="W1245" s="213"/>
      <c r="X1245" s="214"/>
      <c r="Y1245" s="214"/>
      <c r="Z1245" s="214"/>
      <c r="AA1245" s="217"/>
      <c r="AB1245" s="217"/>
      <c r="AC1245" s="217"/>
      <c r="AD1245" s="213"/>
    </row>
    <row r="1246" spans="20:30" x14ac:dyDescent="0.2">
      <c r="T1246" s="212"/>
      <c r="U1246" s="213"/>
      <c r="V1246" s="213"/>
      <c r="W1246" s="213"/>
      <c r="X1246" s="214"/>
      <c r="Y1246" s="214"/>
      <c r="Z1246" s="214"/>
      <c r="AA1246" s="217"/>
      <c r="AB1246" s="217"/>
      <c r="AC1246" s="217"/>
      <c r="AD1246" s="213"/>
    </row>
    <row r="1247" spans="20:30" x14ac:dyDescent="0.2">
      <c r="T1247" s="212"/>
      <c r="U1247" s="213"/>
      <c r="V1247" s="213"/>
      <c r="W1247" s="213"/>
      <c r="X1247" s="214"/>
      <c r="Y1247" s="214"/>
      <c r="Z1247" s="214"/>
      <c r="AA1247" s="217"/>
      <c r="AB1247" s="217"/>
      <c r="AC1247" s="217"/>
      <c r="AD1247" s="213"/>
    </row>
    <row r="1248" spans="20:30" x14ac:dyDescent="0.2">
      <c r="T1248" s="212"/>
      <c r="U1248" s="213"/>
      <c r="V1248" s="213"/>
      <c r="W1248" s="213"/>
      <c r="X1248" s="214"/>
      <c r="Y1248" s="214"/>
      <c r="Z1248" s="214"/>
      <c r="AA1248" s="217"/>
      <c r="AB1248" s="217"/>
      <c r="AC1248" s="217"/>
      <c r="AD1248" s="213"/>
    </row>
    <row r="1249" spans="20:30" x14ac:dyDescent="0.2">
      <c r="T1249" s="212"/>
      <c r="U1249" s="213"/>
      <c r="V1249" s="213"/>
      <c r="W1249" s="213"/>
      <c r="X1249" s="214"/>
      <c r="Y1249" s="214"/>
      <c r="Z1249" s="214"/>
      <c r="AA1249" s="217"/>
      <c r="AB1249" s="217"/>
      <c r="AC1249" s="217"/>
      <c r="AD1249" s="213"/>
    </row>
    <row r="1250" spans="20:30" x14ac:dyDescent="0.2">
      <c r="T1250" s="212"/>
      <c r="U1250" s="213"/>
      <c r="V1250" s="213"/>
      <c r="W1250" s="213"/>
      <c r="X1250" s="214"/>
      <c r="Y1250" s="214"/>
      <c r="Z1250" s="214"/>
      <c r="AA1250" s="217"/>
      <c r="AB1250" s="217"/>
      <c r="AC1250" s="217"/>
      <c r="AD1250" s="213"/>
    </row>
    <row r="1251" spans="20:30" x14ac:dyDescent="0.2">
      <c r="T1251" s="212"/>
      <c r="U1251" s="213"/>
      <c r="V1251" s="213"/>
      <c r="W1251" s="213"/>
      <c r="X1251" s="214"/>
      <c r="Y1251" s="214"/>
      <c r="Z1251" s="214"/>
      <c r="AA1251" s="217"/>
      <c r="AB1251" s="217"/>
      <c r="AC1251" s="217"/>
      <c r="AD1251" s="213"/>
    </row>
    <row r="1252" spans="20:30" x14ac:dyDescent="0.2">
      <c r="T1252" s="212"/>
      <c r="U1252" s="213"/>
      <c r="V1252" s="213"/>
      <c r="W1252" s="213"/>
      <c r="X1252" s="214"/>
      <c r="Y1252" s="214"/>
      <c r="Z1252" s="214"/>
      <c r="AA1252" s="217"/>
      <c r="AB1252" s="217"/>
      <c r="AC1252" s="217"/>
      <c r="AD1252" s="213"/>
    </row>
    <row r="1253" spans="20:30" x14ac:dyDescent="0.2">
      <c r="T1253" s="212"/>
      <c r="U1253" s="213"/>
      <c r="V1253" s="213"/>
      <c r="W1253" s="213"/>
      <c r="X1253" s="214"/>
      <c r="Y1253" s="214"/>
      <c r="Z1253" s="214"/>
      <c r="AA1253" s="217"/>
      <c r="AB1253" s="217"/>
      <c r="AC1253" s="217"/>
      <c r="AD1253" s="213"/>
    </row>
    <row r="1254" spans="20:30" x14ac:dyDescent="0.2">
      <c r="T1254" s="212"/>
      <c r="U1254" s="213"/>
      <c r="V1254" s="213"/>
      <c r="W1254" s="213"/>
      <c r="X1254" s="214"/>
      <c r="Y1254" s="214"/>
      <c r="Z1254" s="214"/>
      <c r="AA1254" s="217"/>
      <c r="AB1254" s="217"/>
      <c r="AC1254" s="217"/>
      <c r="AD1254" s="213"/>
    </row>
    <row r="1255" spans="20:30" x14ac:dyDescent="0.2">
      <c r="T1255" s="212"/>
      <c r="U1255" s="213"/>
      <c r="V1255" s="213"/>
      <c r="W1255" s="213"/>
      <c r="X1255" s="214"/>
      <c r="Y1255" s="214"/>
      <c r="Z1255" s="214"/>
      <c r="AA1255" s="217"/>
      <c r="AB1255" s="217"/>
      <c r="AC1255" s="217"/>
      <c r="AD1255" s="213"/>
    </row>
    <row r="1256" spans="20:30" x14ac:dyDescent="0.2">
      <c r="T1256" s="212"/>
      <c r="U1256" s="213"/>
      <c r="V1256" s="213"/>
      <c r="W1256" s="213"/>
      <c r="X1256" s="214"/>
      <c r="Y1256" s="214"/>
      <c r="Z1256" s="214"/>
      <c r="AA1256" s="217"/>
      <c r="AB1256" s="217"/>
      <c r="AC1256" s="217"/>
      <c r="AD1256" s="213"/>
    </row>
    <row r="1257" spans="20:30" x14ac:dyDescent="0.2">
      <c r="T1257" s="212"/>
      <c r="U1257" s="213"/>
      <c r="V1257" s="213"/>
      <c r="W1257" s="213"/>
      <c r="X1257" s="214"/>
      <c r="Y1257" s="214"/>
      <c r="Z1257" s="214"/>
      <c r="AA1257" s="217"/>
      <c r="AB1257" s="217"/>
      <c r="AC1257" s="217"/>
      <c r="AD1257" s="213"/>
    </row>
    <row r="1258" spans="20:30" x14ac:dyDescent="0.2">
      <c r="T1258" s="212"/>
      <c r="U1258" s="213"/>
      <c r="V1258" s="213"/>
      <c r="W1258" s="213"/>
      <c r="X1258" s="214"/>
      <c r="Y1258" s="214"/>
      <c r="Z1258" s="214"/>
      <c r="AA1258" s="217"/>
      <c r="AB1258" s="217"/>
      <c r="AC1258" s="217"/>
      <c r="AD1258" s="213"/>
    </row>
    <row r="1259" spans="20:30" x14ac:dyDescent="0.2">
      <c r="T1259" s="212"/>
      <c r="U1259" s="213"/>
      <c r="V1259" s="213"/>
      <c r="W1259" s="213"/>
      <c r="X1259" s="214"/>
      <c r="Y1259" s="214"/>
      <c r="Z1259" s="214"/>
      <c r="AA1259" s="217"/>
      <c r="AB1259" s="217"/>
      <c r="AC1259" s="217"/>
      <c r="AD1259" s="213"/>
    </row>
    <row r="1260" spans="20:30" x14ac:dyDescent="0.2">
      <c r="T1260" s="212"/>
      <c r="U1260" s="213"/>
      <c r="V1260" s="213"/>
      <c r="W1260" s="213"/>
      <c r="X1260" s="214"/>
      <c r="Y1260" s="214"/>
      <c r="Z1260" s="214"/>
      <c r="AA1260" s="217"/>
      <c r="AB1260" s="217"/>
      <c r="AC1260" s="217"/>
      <c r="AD1260" s="213"/>
    </row>
    <row r="1261" spans="20:30" x14ac:dyDescent="0.2">
      <c r="T1261" s="212"/>
      <c r="U1261" s="213"/>
      <c r="V1261" s="213"/>
      <c r="W1261" s="213"/>
      <c r="X1261" s="214"/>
      <c r="Y1261" s="214"/>
      <c r="Z1261" s="214"/>
      <c r="AA1261" s="217"/>
      <c r="AB1261" s="217"/>
      <c r="AC1261" s="217"/>
      <c r="AD1261" s="213"/>
    </row>
    <row r="1262" spans="20:30" x14ac:dyDescent="0.2">
      <c r="T1262" s="212"/>
      <c r="U1262" s="213"/>
      <c r="V1262" s="213"/>
      <c r="W1262" s="213"/>
      <c r="X1262" s="214"/>
      <c r="Y1262" s="214"/>
      <c r="Z1262" s="214"/>
      <c r="AA1262" s="217"/>
      <c r="AB1262" s="217"/>
      <c r="AC1262" s="217"/>
      <c r="AD1262" s="213"/>
    </row>
    <row r="1263" spans="20:30" x14ac:dyDescent="0.2">
      <c r="T1263" s="212"/>
      <c r="U1263" s="213"/>
      <c r="V1263" s="213"/>
      <c r="W1263" s="213"/>
      <c r="X1263" s="214"/>
      <c r="Y1263" s="214"/>
      <c r="Z1263" s="214"/>
      <c r="AA1263" s="217"/>
      <c r="AB1263" s="217"/>
      <c r="AC1263" s="217"/>
      <c r="AD1263" s="213"/>
    </row>
    <row r="1264" spans="20:30" x14ac:dyDescent="0.2">
      <c r="T1264" s="212"/>
      <c r="U1264" s="213"/>
      <c r="V1264" s="213"/>
      <c r="W1264" s="213"/>
      <c r="X1264" s="214"/>
      <c r="Y1264" s="214"/>
      <c r="Z1264" s="214"/>
      <c r="AA1264" s="217"/>
      <c r="AB1264" s="217"/>
      <c r="AC1264" s="217"/>
      <c r="AD1264" s="213"/>
    </row>
    <row r="1265" spans="20:30" x14ac:dyDescent="0.2">
      <c r="T1265" s="212"/>
      <c r="U1265" s="213"/>
      <c r="V1265" s="213"/>
      <c r="W1265" s="213"/>
      <c r="X1265" s="214"/>
      <c r="Y1265" s="214"/>
      <c r="Z1265" s="214"/>
      <c r="AA1265" s="217"/>
      <c r="AB1265" s="217"/>
      <c r="AC1265" s="217"/>
      <c r="AD1265" s="213"/>
    </row>
    <row r="1266" spans="20:30" x14ac:dyDescent="0.2">
      <c r="T1266" s="212"/>
      <c r="U1266" s="213"/>
      <c r="V1266" s="213"/>
      <c r="W1266" s="213"/>
      <c r="X1266" s="214"/>
      <c r="Y1266" s="214"/>
      <c r="Z1266" s="214"/>
      <c r="AA1266" s="217"/>
      <c r="AB1266" s="217"/>
      <c r="AC1266" s="217"/>
      <c r="AD1266" s="213"/>
    </row>
    <row r="1267" spans="20:30" x14ac:dyDescent="0.2">
      <c r="T1267" s="212"/>
      <c r="U1267" s="213"/>
      <c r="V1267" s="213"/>
      <c r="W1267" s="213"/>
      <c r="X1267" s="214"/>
      <c r="Y1267" s="214"/>
      <c r="Z1267" s="214"/>
      <c r="AA1267" s="217"/>
      <c r="AB1267" s="217"/>
      <c r="AC1267" s="217"/>
      <c r="AD1267" s="213"/>
    </row>
    <row r="1268" spans="20:30" x14ac:dyDescent="0.2">
      <c r="T1268" s="212"/>
      <c r="U1268" s="213"/>
      <c r="V1268" s="213"/>
      <c r="W1268" s="213"/>
      <c r="X1268" s="214"/>
      <c r="Y1268" s="214"/>
      <c r="Z1268" s="214"/>
      <c r="AA1268" s="217"/>
      <c r="AB1268" s="217"/>
      <c r="AC1268" s="217"/>
      <c r="AD1268" s="213"/>
    </row>
    <row r="1269" spans="20:30" x14ac:dyDescent="0.2">
      <c r="T1269" s="212"/>
      <c r="U1269" s="213"/>
      <c r="V1269" s="213"/>
      <c r="W1269" s="213"/>
      <c r="X1269" s="214"/>
      <c r="Y1269" s="214"/>
      <c r="Z1269" s="214"/>
      <c r="AA1269" s="217"/>
      <c r="AB1269" s="217"/>
      <c r="AC1269" s="217"/>
      <c r="AD1269" s="213"/>
    </row>
    <row r="1270" spans="20:30" x14ac:dyDescent="0.2">
      <c r="T1270" s="212"/>
      <c r="U1270" s="213"/>
      <c r="V1270" s="213"/>
      <c r="W1270" s="213"/>
      <c r="X1270" s="214"/>
      <c r="Y1270" s="214"/>
      <c r="Z1270" s="214"/>
      <c r="AA1270" s="217"/>
      <c r="AB1270" s="217"/>
      <c r="AC1270" s="217"/>
      <c r="AD1270" s="213"/>
    </row>
    <row r="1271" spans="20:30" x14ac:dyDescent="0.2">
      <c r="T1271" s="212"/>
      <c r="U1271" s="213"/>
      <c r="V1271" s="213"/>
      <c r="W1271" s="213"/>
      <c r="X1271" s="214"/>
      <c r="Y1271" s="214"/>
      <c r="Z1271" s="214"/>
      <c r="AA1271" s="217"/>
      <c r="AB1271" s="217"/>
      <c r="AC1271" s="217"/>
      <c r="AD1271" s="213"/>
    </row>
    <row r="1272" spans="20:30" x14ac:dyDescent="0.2">
      <c r="T1272" s="212"/>
      <c r="U1272" s="213"/>
      <c r="V1272" s="213"/>
      <c r="W1272" s="213"/>
      <c r="X1272" s="214"/>
      <c r="Y1272" s="214"/>
      <c r="Z1272" s="214"/>
      <c r="AA1272" s="217"/>
      <c r="AB1272" s="217"/>
      <c r="AC1272" s="217"/>
      <c r="AD1272" s="213"/>
    </row>
    <row r="1273" spans="20:30" x14ac:dyDescent="0.2">
      <c r="T1273" s="212"/>
      <c r="U1273" s="213"/>
      <c r="V1273" s="213"/>
      <c r="W1273" s="213"/>
      <c r="X1273" s="214"/>
      <c r="Y1273" s="214"/>
      <c r="Z1273" s="214"/>
      <c r="AA1273" s="217"/>
      <c r="AB1273" s="217"/>
      <c r="AC1273" s="217"/>
      <c r="AD1273" s="213"/>
    </row>
    <row r="1274" spans="20:30" x14ac:dyDescent="0.2">
      <c r="T1274" s="212"/>
      <c r="U1274" s="213"/>
      <c r="V1274" s="213"/>
      <c r="W1274" s="213"/>
      <c r="X1274" s="214"/>
      <c r="Y1274" s="214"/>
      <c r="Z1274" s="214"/>
      <c r="AA1274" s="217"/>
      <c r="AB1274" s="217"/>
      <c r="AC1274" s="217"/>
      <c r="AD1274" s="213"/>
    </row>
    <row r="1275" spans="20:30" x14ac:dyDescent="0.2">
      <c r="T1275" s="212"/>
      <c r="U1275" s="213"/>
      <c r="V1275" s="213"/>
      <c r="W1275" s="213"/>
      <c r="X1275" s="214"/>
      <c r="Y1275" s="214"/>
      <c r="Z1275" s="214"/>
      <c r="AA1275" s="217"/>
      <c r="AB1275" s="217"/>
      <c r="AC1275" s="217"/>
      <c r="AD1275" s="213"/>
    </row>
    <row r="1276" spans="20:30" x14ac:dyDescent="0.2">
      <c r="T1276" s="212"/>
      <c r="U1276" s="213"/>
      <c r="V1276" s="213"/>
      <c r="W1276" s="213"/>
      <c r="X1276" s="214"/>
      <c r="Y1276" s="214"/>
      <c r="Z1276" s="214"/>
      <c r="AA1276" s="217"/>
      <c r="AB1276" s="217"/>
      <c r="AC1276" s="217"/>
      <c r="AD1276" s="213"/>
    </row>
    <row r="1277" spans="20:30" x14ac:dyDescent="0.2">
      <c r="T1277" s="212"/>
      <c r="U1277" s="213"/>
      <c r="V1277" s="213"/>
      <c r="W1277" s="213"/>
      <c r="X1277" s="214"/>
      <c r="Y1277" s="214"/>
      <c r="Z1277" s="214"/>
      <c r="AA1277" s="217"/>
      <c r="AB1277" s="217"/>
      <c r="AC1277" s="217"/>
      <c r="AD1277" s="213"/>
    </row>
    <row r="1278" spans="20:30" x14ac:dyDescent="0.2">
      <c r="T1278" s="212"/>
      <c r="U1278" s="213"/>
      <c r="V1278" s="213"/>
      <c r="W1278" s="213"/>
      <c r="X1278" s="214"/>
      <c r="Y1278" s="214"/>
      <c r="Z1278" s="214"/>
      <c r="AA1278" s="217"/>
      <c r="AB1278" s="217"/>
      <c r="AC1278" s="217"/>
      <c r="AD1278" s="213"/>
    </row>
    <row r="1279" spans="20:30" x14ac:dyDescent="0.2">
      <c r="T1279" s="212"/>
      <c r="U1279" s="213"/>
      <c r="V1279" s="213"/>
      <c r="W1279" s="213"/>
      <c r="X1279" s="214"/>
      <c r="Y1279" s="214"/>
      <c r="Z1279" s="214"/>
      <c r="AA1279" s="217"/>
      <c r="AB1279" s="217"/>
      <c r="AC1279" s="217"/>
      <c r="AD1279" s="213"/>
    </row>
    <row r="1280" spans="20:30" x14ac:dyDescent="0.2">
      <c r="T1280" s="212"/>
      <c r="U1280" s="213"/>
      <c r="V1280" s="213"/>
      <c r="W1280" s="213"/>
      <c r="X1280" s="214"/>
      <c r="Y1280" s="214"/>
      <c r="Z1280" s="214"/>
      <c r="AA1280" s="217"/>
      <c r="AB1280" s="217"/>
      <c r="AC1280" s="217"/>
      <c r="AD1280" s="213"/>
    </row>
    <row r="1281" spans="20:30" x14ac:dyDescent="0.2">
      <c r="T1281" s="212"/>
      <c r="U1281" s="213"/>
      <c r="V1281" s="213"/>
      <c r="W1281" s="213"/>
      <c r="X1281" s="214"/>
      <c r="Y1281" s="214"/>
      <c r="Z1281" s="214"/>
      <c r="AA1281" s="217"/>
      <c r="AB1281" s="217"/>
      <c r="AC1281" s="217"/>
      <c r="AD1281" s="213"/>
    </row>
    <row r="1282" spans="20:30" x14ac:dyDescent="0.2">
      <c r="T1282" s="212"/>
      <c r="U1282" s="213"/>
      <c r="V1282" s="213"/>
      <c r="W1282" s="213"/>
      <c r="X1282" s="214"/>
      <c r="Y1282" s="214"/>
      <c r="Z1282" s="214"/>
      <c r="AA1282" s="217"/>
      <c r="AB1282" s="217"/>
      <c r="AC1282" s="217"/>
      <c r="AD1282" s="213"/>
    </row>
    <row r="1283" spans="20:30" x14ac:dyDescent="0.2">
      <c r="T1283" s="212"/>
      <c r="U1283" s="213"/>
      <c r="V1283" s="213"/>
      <c r="W1283" s="213"/>
      <c r="X1283" s="214"/>
      <c r="Y1283" s="214"/>
      <c r="Z1283" s="214"/>
      <c r="AA1283" s="217"/>
      <c r="AB1283" s="217"/>
      <c r="AC1283" s="217"/>
      <c r="AD1283" s="213"/>
    </row>
    <row r="1284" spans="20:30" x14ac:dyDescent="0.2">
      <c r="T1284" s="212"/>
      <c r="U1284" s="213"/>
      <c r="V1284" s="213"/>
      <c r="W1284" s="213"/>
      <c r="X1284" s="214"/>
      <c r="Y1284" s="214"/>
      <c r="Z1284" s="214"/>
      <c r="AA1284" s="217"/>
      <c r="AB1284" s="217"/>
      <c r="AC1284" s="217"/>
      <c r="AD1284" s="213"/>
    </row>
    <row r="1285" spans="20:30" x14ac:dyDescent="0.2">
      <c r="T1285" s="212"/>
      <c r="U1285" s="213"/>
      <c r="V1285" s="213"/>
      <c r="W1285" s="213"/>
      <c r="X1285" s="214"/>
      <c r="Y1285" s="214"/>
      <c r="Z1285" s="214"/>
      <c r="AA1285" s="217"/>
      <c r="AB1285" s="217"/>
      <c r="AC1285" s="217"/>
      <c r="AD1285" s="213"/>
    </row>
    <row r="1286" spans="20:30" x14ac:dyDescent="0.2">
      <c r="T1286" s="212"/>
      <c r="U1286" s="213"/>
      <c r="V1286" s="213"/>
      <c r="W1286" s="213"/>
      <c r="X1286" s="214"/>
      <c r="Y1286" s="214"/>
      <c r="Z1286" s="214"/>
      <c r="AA1286" s="217"/>
      <c r="AB1286" s="217"/>
      <c r="AC1286" s="217"/>
      <c r="AD1286" s="213"/>
    </row>
    <row r="1287" spans="20:30" x14ac:dyDescent="0.2">
      <c r="T1287" s="212"/>
      <c r="U1287" s="213"/>
      <c r="V1287" s="213"/>
      <c r="W1287" s="213"/>
      <c r="X1287" s="214"/>
      <c r="Y1287" s="214"/>
      <c r="Z1287" s="214"/>
      <c r="AA1287" s="217"/>
      <c r="AB1287" s="217"/>
      <c r="AC1287" s="217"/>
      <c r="AD1287" s="213"/>
    </row>
    <row r="1288" spans="20:30" x14ac:dyDescent="0.2">
      <c r="T1288" s="212"/>
      <c r="U1288" s="213"/>
      <c r="V1288" s="213"/>
      <c r="W1288" s="213"/>
      <c r="X1288" s="214"/>
      <c r="Y1288" s="214"/>
      <c r="Z1288" s="214"/>
      <c r="AA1288" s="217"/>
      <c r="AB1288" s="217"/>
      <c r="AC1288" s="217"/>
      <c r="AD1288" s="213"/>
    </row>
    <row r="1289" spans="20:30" x14ac:dyDescent="0.2">
      <c r="T1289" s="212"/>
      <c r="U1289" s="213"/>
      <c r="V1289" s="213"/>
      <c r="W1289" s="213"/>
      <c r="X1289" s="214"/>
      <c r="Y1289" s="214"/>
      <c r="Z1289" s="214"/>
      <c r="AA1289" s="217"/>
      <c r="AB1289" s="217"/>
      <c r="AC1289" s="217"/>
      <c r="AD1289" s="213"/>
    </row>
    <row r="1290" spans="20:30" x14ac:dyDescent="0.2">
      <c r="T1290" s="212"/>
      <c r="U1290" s="213"/>
      <c r="V1290" s="213"/>
      <c r="W1290" s="213"/>
      <c r="X1290" s="214"/>
      <c r="Y1290" s="214"/>
      <c r="Z1290" s="214"/>
      <c r="AA1290" s="217"/>
      <c r="AB1290" s="217"/>
      <c r="AC1290" s="217"/>
      <c r="AD1290" s="213"/>
    </row>
    <row r="1291" spans="20:30" x14ac:dyDescent="0.2">
      <c r="T1291" s="212"/>
      <c r="U1291" s="213"/>
      <c r="V1291" s="213"/>
      <c r="W1291" s="213"/>
      <c r="X1291" s="214"/>
      <c r="Y1291" s="214"/>
      <c r="Z1291" s="214"/>
      <c r="AA1291" s="217"/>
      <c r="AB1291" s="217"/>
      <c r="AC1291" s="217"/>
      <c r="AD1291" s="213"/>
    </row>
    <row r="1292" spans="20:30" x14ac:dyDescent="0.2">
      <c r="T1292" s="212"/>
      <c r="U1292" s="213"/>
      <c r="V1292" s="213"/>
      <c r="W1292" s="213"/>
      <c r="X1292" s="214"/>
      <c r="Y1292" s="214"/>
      <c r="Z1292" s="214"/>
      <c r="AA1292" s="217"/>
      <c r="AB1292" s="217"/>
      <c r="AC1292" s="217"/>
      <c r="AD1292" s="213"/>
    </row>
    <row r="1293" spans="20:30" x14ac:dyDescent="0.2">
      <c r="T1293" s="212"/>
      <c r="U1293" s="213"/>
      <c r="V1293" s="213"/>
      <c r="W1293" s="213"/>
      <c r="X1293" s="214"/>
      <c r="Y1293" s="214"/>
      <c r="Z1293" s="214"/>
      <c r="AA1293" s="217"/>
      <c r="AB1293" s="217"/>
      <c r="AC1293" s="217"/>
      <c r="AD1293" s="213"/>
    </row>
    <row r="1294" spans="20:30" x14ac:dyDescent="0.2">
      <c r="T1294" s="212"/>
      <c r="U1294" s="213"/>
      <c r="V1294" s="213"/>
      <c r="W1294" s="213"/>
      <c r="X1294" s="214"/>
      <c r="Y1294" s="214"/>
      <c r="Z1294" s="214"/>
      <c r="AA1294" s="217"/>
      <c r="AB1294" s="217"/>
      <c r="AC1294" s="217"/>
      <c r="AD1294" s="213"/>
    </row>
    <row r="1295" spans="20:30" x14ac:dyDescent="0.2">
      <c r="T1295" s="212"/>
      <c r="U1295" s="213"/>
      <c r="V1295" s="213"/>
      <c r="W1295" s="213"/>
      <c r="X1295" s="214"/>
      <c r="Y1295" s="214"/>
      <c r="Z1295" s="214"/>
      <c r="AA1295" s="217"/>
      <c r="AB1295" s="217"/>
      <c r="AC1295" s="217"/>
      <c r="AD1295" s="213"/>
    </row>
    <row r="1296" spans="20:30" x14ac:dyDescent="0.2">
      <c r="T1296" s="212"/>
      <c r="U1296" s="213"/>
      <c r="V1296" s="213"/>
      <c r="W1296" s="213"/>
      <c r="X1296" s="214"/>
      <c r="Y1296" s="214"/>
      <c r="Z1296" s="214"/>
      <c r="AA1296" s="217"/>
      <c r="AB1296" s="217"/>
      <c r="AC1296" s="217"/>
      <c r="AD1296" s="213"/>
    </row>
    <row r="1297" spans="20:30" x14ac:dyDescent="0.2">
      <c r="T1297" s="212"/>
      <c r="U1297" s="213"/>
      <c r="V1297" s="213"/>
      <c r="W1297" s="213"/>
      <c r="X1297" s="214"/>
      <c r="Y1297" s="214"/>
      <c r="Z1297" s="214"/>
      <c r="AA1297" s="217"/>
      <c r="AB1297" s="217"/>
      <c r="AC1297" s="217"/>
      <c r="AD1297" s="213"/>
    </row>
    <row r="1298" spans="20:30" x14ac:dyDescent="0.2">
      <c r="T1298" s="212"/>
      <c r="U1298" s="213"/>
      <c r="V1298" s="213"/>
      <c r="W1298" s="213"/>
      <c r="X1298" s="214"/>
      <c r="Y1298" s="214"/>
      <c r="Z1298" s="214"/>
      <c r="AA1298" s="217"/>
      <c r="AB1298" s="217"/>
      <c r="AC1298" s="217"/>
      <c r="AD1298" s="213"/>
    </row>
    <row r="1299" spans="20:30" x14ac:dyDescent="0.2">
      <c r="T1299" s="212"/>
      <c r="U1299" s="213"/>
      <c r="V1299" s="213"/>
      <c r="W1299" s="213"/>
      <c r="X1299" s="214"/>
      <c r="Y1299" s="214"/>
      <c r="Z1299" s="214"/>
      <c r="AA1299" s="217"/>
      <c r="AB1299" s="217"/>
      <c r="AC1299" s="217"/>
      <c r="AD1299" s="213"/>
    </row>
    <row r="1300" spans="20:30" x14ac:dyDescent="0.2">
      <c r="T1300" s="212"/>
      <c r="U1300" s="213"/>
      <c r="V1300" s="213"/>
      <c r="W1300" s="213"/>
      <c r="X1300" s="214"/>
      <c r="Y1300" s="214"/>
      <c r="Z1300" s="214"/>
      <c r="AA1300" s="217"/>
      <c r="AB1300" s="217"/>
      <c r="AC1300" s="217"/>
      <c r="AD1300" s="213"/>
    </row>
    <row r="1301" spans="20:30" x14ac:dyDescent="0.2">
      <c r="T1301" s="212"/>
      <c r="U1301" s="213"/>
      <c r="V1301" s="213"/>
      <c r="W1301" s="213"/>
      <c r="X1301" s="214"/>
      <c r="Y1301" s="214"/>
      <c r="Z1301" s="214"/>
      <c r="AA1301" s="217"/>
      <c r="AB1301" s="217"/>
      <c r="AC1301" s="217"/>
      <c r="AD1301" s="213"/>
    </row>
    <row r="1302" spans="20:30" x14ac:dyDescent="0.2">
      <c r="T1302" s="212"/>
      <c r="U1302" s="213"/>
      <c r="V1302" s="213"/>
      <c r="W1302" s="213"/>
      <c r="X1302" s="214"/>
      <c r="Y1302" s="214"/>
      <c r="Z1302" s="214"/>
      <c r="AA1302" s="217"/>
      <c r="AB1302" s="217"/>
      <c r="AC1302" s="217"/>
      <c r="AD1302" s="213"/>
    </row>
    <row r="1303" spans="20:30" x14ac:dyDescent="0.2">
      <c r="T1303" s="212"/>
      <c r="U1303" s="213"/>
      <c r="V1303" s="213"/>
      <c r="W1303" s="213"/>
      <c r="X1303" s="214"/>
      <c r="Y1303" s="214"/>
      <c r="Z1303" s="214"/>
      <c r="AA1303" s="217"/>
      <c r="AB1303" s="217"/>
      <c r="AC1303" s="217"/>
      <c r="AD1303" s="213"/>
    </row>
    <row r="1304" spans="20:30" x14ac:dyDescent="0.2">
      <c r="T1304" s="212"/>
      <c r="U1304" s="213"/>
      <c r="V1304" s="213"/>
      <c r="W1304" s="213"/>
      <c r="X1304" s="214"/>
      <c r="Y1304" s="214"/>
      <c r="Z1304" s="214"/>
      <c r="AA1304" s="217"/>
      <c r="AB1304" s="217"/>
      <c r="AC1304" s="217"/>
      <c r="AD1304" s="213"/>
    </row>
    <row r="1305" spans="20:30" x14ac:dyDescent="0.2">
      <c r="T1305" s="212"/>
      <c r="U1305" s="213"/>
      <c r="V1305" s="213"/>
      <c r="W1305" s="213"/>
      <c r="X1305" s="214"/>
      <c r="Y1305" s="214"/>
      <c r="Z1305" s="214"/>
      <c r="AA1305" s="217"/>
      <c r="AB1305" s="217"/>
      <c r="AC1305" s="217"/>
      <c r="AD1305" s="213"/>
    </row>
    <row r="1306" spans="20:30" x14ac:dyDescent="0.2">
      <c r="T1306" s="212"/>
      <c r="U1306" s="213"/>
      <c r="V1306" s="213"/>
      <c r="W1306" s="213"/>
      <c r="X1306" s="214"/>
      <c r="Y1306" s="214"/>
      <c r="Z1306" s="214"/>
      <c r="AA1306" s="217"/>
      <c r="AB1306" s="217"/>
      <c r="AC1306" s="217"/>
      <c r="AD1306" s="213"/>
    </row>
    <row r="1307" spans="20:30" x14ac:dyDescent="0.2">
      <c r="T1307" s="212"/>
      <c r="U1307" s="213"/>
      <c r="V1307" s="213"/>
      <c r="W1307" s="213"/>
      <c r="X1307" s="214"/>
      <c r="Y1307" s="214"/>
      <c r="Z1307" s="214"/>
      <c r="AA1307" s="217"/>
      <c r="AB1307" s="217"/>
      <c r="AC1307" s="217"/>
      <c r="AD1307" s="213"/>
    </row>
    <row r="1308" spans="20:30" x14ac:dyDescent="0.2">
      <c r="T1308" s="212"/>
      <c r="U1308" s="213"/>
      <c r="V1308" s="213"/>
      <c r="W1308" s="213"/>
      <c r="X1308" s="214"/>
      <c r="Y1308" s="214"/>
      <c r="Z1308" s="214"/>
      <c r="AA1308" s="217"/>
      <c r="AB1308" s="217"/>
      <c r="AC1308" s="217"/>
      <c r="AD1308" s="213"/>
    </row>
    <row r="1309" spans="20:30" x14ac:dyDescent="0.2">
      <c r="T1309" s="212"/>
      <c r="U1309" s="213"/>
      <c r="V1309" s="213"/>
      <c r="W1309" s="213"/>
      <c r="X1309" s="214"/>
      <c r="Y1309" s="214"/>
      <c r="Z1309" s="214"/>
      <c r="AA1309" s="217"/>
      <c r="AB1309" s="217"/>
      <c r="AC1309" s="217"/>
      <c r="AD1309" s="213"/>
    </row>
    <row r="1310" spans="20:30" x14ac:dyDescent="0.2">
      <c r="T1310" s="212"/>
      <c r="U1310" s="213"/>
      <c r="V1310" s="213"/>
      <c r="W1310" s="213"/>
      <c r="X1310" s="214"/>
      <c r="Y1310" s="214"/>
      <c r="Z1310" s="214"/>
      <c r="AA1310" s="217"/>
      <c r="AB1310" s="217"/>
      <c r="AC1310" s="217"/>
      <c r="AD1310" s="213"/>
    </row>
    <row r="1311" spans="20:30" x14ac:dyDescent="0.2">
      <c r="T1311" s="212"/>
      <c r="U1311" s="213"/>
      <c r="V1311" s="213"/>
      <c r="W1311" s="213"/>
      <c r="X1311" s="214"/>
      <c r="Y1311" s="214"/>
      <c r="Z1311" s="214"/>
      <c r="AA1311" s="217"/>
      <c r="AB1311" s="217"/>
      <c r="AC1311" s="217"/>
      <c r="AD1311" s="213"/>
    </row>
    <row r="1312" spans="20:30" x14ac:dyDescent="0.2">
      <c r="T1312" s="212"/>
      <c r="U1312" s="213"/>
      <c r="V1312" s="213"/>
      <c r="W1312" s="213"/>
      <c r="X1312" s="214"/>
      <c r="Y1312" s="214"/>
      <c r="Z1312" s="214"/>
      <c r="AA1312" s="217"/>
      <c r="AB1312" s="217"/>
      <c r="AC1312" s="217"/>
      <c r="AD1312" s="213"/>
    </row>
    <row r="1313" spans="20:30" x14ac:dyDescent="0.2">
      <c r="T1313" s="212"/>
      <c r="U1313" s="213"/>
      <c r="V1313" s="213"/>
      <c r="W1313" s="213"/>
      <c r="X1313" s="214"/>
      <c r="Y1313" s="214"/>
      <c r="Z1313" s="214"/>
      <c r="AA1313" s="217"/>
      <c r="AB1313" s="217"/>
      <c r="AC1313" s="217"/>
      <c r="AD1313" s="213"/>
    </row>
    <row r="1314" spans="20:30" x14ac:dyDescent="0.2">
      <c r="T1314" s="212"/>
      <c r="U1314" s="213"/>
      <c r="V1314" s="213"/>
      <c r="W1314" s="213"/>
      <c r="X1314" s="214"/>
      <c r="Y1314" s="214"/>
      <c r="Z1314" s="214"/>
      <c r="AA1314" s="217"/>
      <c r="AB1314" s="217"/>
      <c r="AC1314" s="217"/>
      <c r="AD1314" s="213"/>
    </row>
    <row r="1315" spans="20:30" x14ac:dyDescent="0.2">
      <c r="T1315" s="212"/>
      <c r="U1315" s="213"/>
      <c r="V1315" s="213"/>
      <c r="W1315" s="213"/>
      <c r="X1315" s="214"/>
      <c r="Y1315" s="214"/>
      <c r="Z1315" s="214"/>
      <c r="AA1315" s="217"/>
      <c r="AB1315" s="217"/>
      <c r="AC1315" s="217"/>
      <c r="AD1315" s="213"/>
    </row>
    <row r="1316" spans="20:30" x14ac:dyDescent="0.2">
      <c r="T1316" s="212"/>
      <c r="U1316" s="213"/>
      <c r="V1316" s="213"/>
      <c r="W1316" s="213"/>
      <c r="X1316" s="214"/>
      <c r="Y1316" s="214"/>
      <c r="Z1316" s="214"/>
      <c r="AA1316" s="217"/>
      <c r="AB1316" s="217"/>
      <c r="AC1316" s="217"/>
      <c r="AD1316" s="213"/>
    </row>
    <row r="1317" spans="20:30" x14ac:dyDescent="0.2">
      <c r="T1317" s="212"/>
      <c r="U1317" s="213"/>
      <c r="V1317" s="213"/>
      <c r="W1317" s="213"/>
      <c r="X1317" s="214"/>
      <c r="Y1317" s="214"/>
      <c r="Z1317" s="214"/>
      <c r="AA1317" s="217"/>
      <c r="AB1317" s="217"/>
      <c r="AC1317" s="217"/>
      <c r="AD1317" s="213"/>
    </row>
    <row r="1318" spans="20:30" x14ac:dyDescent="0.2">
      <c r="T1318" s="212"/>
      <c r="U1318" s="213"/>
      <c r="V1318" s="213"/>
      <c r="W1318" s="213"/>
      <c r="X1318" s="214"/>
      <c r="Y1318" s="214"/>
      <c r="Z1318" s="214"/>
      <c r="AA1318" s="217"/>
      <c r="AB1318" s="217"/>
      <c r="AC1318" s="217"/>
      <c r="AD1318" s="213"/>
    </row>
    <row r="1319" spans="20:30" x14ac:dyDescent="0.2">
      <c r="T1319" s="212"/>
      <c r="U1319" s="213"/>
      <c r="V1319" s="213"/>
      <c r="W1319" s="213"/>
      <c r="X1319" s="214"/>
      <c r="Y1319" s="214"/>
      <c r="Z1319" s="214"/>
      <c r="AA1319" s="217"/>
      <c r="AB1319" s="217"/>
      <c r="AC1319" s="217"/>
      <c r="AD1319" s="213"/>
    </row>
    <row r="1320" spans="20:30" x14ac:dyDescent="0.2">
      <c r="T1320" s="212"/>
      <c r="U1320" s="213"/>
      <c r="V1320" s="213"/>
      <c r="W1320" s="213"/>
      <c r="X1320" s="214"/>
      <c r="Y1320" s="214"/>
      <c r="Z1320" s="214"/>
      <c r="AA1320" s="217"/>
      <c r="AB1320" s="217"/>
      <c r="AC1320" s="217"/>
      <c r="AD1320" s="213"/>
    </row>
    <row r="1321" spans="20:30" x14ac:dyDescent="0.2">
      <c r="T1321" s="212"/>
      <c r="U1321" s="213"/>
      <c r="V1321" s="213"/>
      <c r="W1321" s="213"/>
      <c r="X1321" s="214"/>
      <c r="Y1321" s="214"/>
      <c r="Z1321" s="214"/>
      <c r="AA1321" s="217"/>
      <c r="AB1321" s="217"/>
      <c r="AC1321" s="217"/>
      <c r="AD1321" s="213"/>
    </row>
    <row r="1322" spans="20:30" x14ac:dyDescent="0.2">
      <c r="T1322" s="212"/>
      <c r="U1322" s="213"/>
      <c r="V1322" s="213"/>
      <c r="W1322" s="213"/>
      <c r="X1322" s="214"/>
      <c r="Y1322" s="214"/>
      <c r="Z1322" s="214"/>
      <c r="AA1322" s="217"/>
      <c r="AB1322" s="217"/>
      <c r="AC1322" s="217"/>
      <c r="AD1322" s="213"/>
    </row>
    <row r="1323" spans="20:30" x14ac:dyDescent="0.2">
      <c r="T1323" s="212"/>
      <c r="U1323" s="213"/>
      <c r="V1323" s="213"/>
      <c r="W1323" s="213"/>
      <c r="X1323" s="214"/>
      <c r="Y1323" s="214"/>
      <c r="Z1323" s="214"/>
      <c r="AA1323" s="217"/>
      <c r="AB1323" s="217"/>
      <c r="AC1323" s="217"/>
      <c r="AD1323" s="213"/>
    </row>
    <row r="1324" spans="20:30" x14ac:dyDescent="0.2">
      <c r="T1324" s="212"/>
      <c r="U1324" s="213"/>
      <c r="V1324" s="213"/>
      <c r="W1324" s="213"/>
      <c r="X1324" s="214"/>
      <c r="Y1324" s="214"/>
      <c r="Z1324" s="214"/>
      <c r="AA1324" s="217"/>
      <c r="AB1324" s="217"/>
      <c r="AC1324" s="217"/>
      <c r="AD1324" s="213"/>
    </row>
    <row r="1325" spans="20:30" x14ac:dyDescent="0.2">
      <c r="T1325" s="212"/>
      <c r="U1325" s="213"/>
      <c r="V1325" s="213"/>
      <c r="W1325" s="213"/>
      <c r="X1325" s="214"/>
      <c r="Y1325" s="214"/>
      <c r="Z1325" s="214"/>
      <c r="AA1325" s="217"/>
      <c r="AB1325" s="217"/>
      <c r="AC1325" s="217"/>
      <c r="AD1325" s="213"/>
    </row>
    <row r="1326" spans="20:30" x14ac:dyDescent="0.2">
      <c r="T1326" s="212"/>
      <c r="U1326" s="213"/>
      <c r="V1326" s="213"/>
      <c r="W1326" s="213"/>
      <c r="X1326" s="214"/>
      <c r="Y1326" s="214"/>
      <c r="Z1326" s="214"/>
      <c r="AA1326" s="217"/>
      <c r="AB1326" s="217"/>
      <c r="AC1326" s="217"/>
      <c r="AD1326" s="213"/>
    </row>
    <row r="1327" spans="20:30" x14ac:dyDescent="0.2">
      <c r="T1327" s="212"/>
      <c r="U1327" s="213"/>
      <c r="V1327" s="213"/>
      <c r="W1327" s="213"/>
      <c r="X1327" s="214"/>
      <c r="Y1327" s="214"/>
      <c r="Z1327" s="214"/>
      <c r="AA1327" s="217"/>
      <c r="AB1327" s="217"/>
      <c r="AC1327" s="217"/>
      <c r="AD1327" s="213"/>
    </row>
    <row r="1328" spans="20:30" x14ac:dyDescent="0.2">
      <c r="T1328" s="212"/>
      <c r="U1328" s="213"/>
      <c r="V1328" s="213"/>
      <c r="W1328" s="213"/>
      <c r="X1328" s="214"/>
      <c r="Y1328" s="214"/>
      <c r="Z1328" s="214"/>
      <c r="AA1328" s="217"/>
      <c r="AB1328" s="217"/>
      <c r="AC1328" s="217"/>
      <c r="AD1328" s="213"/>
    </row>
    <row r="1329" spans="20:30" x14ac:dyDescent="0.2">
      <c r="T1329" s="212"/>
      <c r="U1329" s="213"/>
      <c r="V1329" s="213"/>
      <c r="W1329" s="213"/>
      <c r="X1329" s="214"/>
      <c r="Y1329" s="214"/>
      <c r="Z1329" s="214"/>
      <c r="AA1329" s="217"/>
      <c r="AB1329" s="217"/>
      <c r="AC1329" s="217"/>
      <c r="AD1329" s="213"/>
    </row>
    <row r="1330" spans="20:30" x14ac:dyDescent="0.2">
      <c r="T1330" s="212"/>
      <c r="U1330" s="213"/>
      <c r="V1330" s="213"/>
      <c r="W1330" s="213"/>
      <c r="X1330" s="214"/>
      <c r="Y1330" s="214"/>
      <c r="Z1330" s="214"/>
      <c r="AA1330" s="217"/>
      <c r="AB1330" s="217"/>
      <c r="AC1330" s="217"/>
      <c r="AD1330" s="213"/>
    </row>
    <row r="1331" spans="20:30" x14ac:dyDescent="0.2">
      <c r="T1331" s="212"/>
      <c r="U1331" s="213"/>
      <c r="V1331" s="213"/>
      <c r="W1331" s="213"/>
      <c r="X1331" s="214"/>
      <c r="Y1331" s="214"/>
      <c r="Z1331" s="214"/>
      <c r="AA1331" s="217"/>
      <c r="AB1331" s="217"/>
      <c r="AC1331" s="217"/>
      <c r="AD1331" s="213"/>
    </row>
    <row r="1332" spans="20:30" x14ac:dyDescent="0.2">
      <c r="T1332" s="212"/>
      <c r="U1332" s="213"/>
      <c r="V1332" s="213"/>
      <c r="W1332" s="213"/>
      <c r="X1332" s="214"/>
      <c r="Y1332" s="214"/>
      <c r="Z1332" s="214"/>
      <c r="AA1332" s="217"/>
      <c r="AB1332" s="217"/>
      <c r="AC1332" s="217"/>
      <c r="AD1332" s="213"/>
    </row>
    <row r="1333" spans="20:30" x14ac:dyDescent="0.2">
      <c r="T1333" s="212"/>
      <c r="U1333" s="213"/>
      <c r="V1333" s="213"/>
      <c r="W1333" s="213"/>
      <c r="X1333" s="214"/>
      <c r="Y1333" s="214"/>
      <c r="Z1333" s="214"/>
      <c r="AA1333" s="217"/>
      <c r="AB1333" s="217"/>
      <c r="AC1333" s="217"/>
      <c r="AD1333" s="213"/>
    </row>
    <row r="1334" spans="20:30" x14ac:dyDescent="0.2">
      <c r="T1334" s="212"/>
      <c r="U1334" s="213"/>
      <c r="V1334" s="213"/>
      <c r="W1334" s="213"/>
      <c r="X1334" s="214"/>
      <c r="Y1334" s="214"/>
      <c r="Z1334" s="214"/>
      <c r="AA1334" s="217"/>
      <c r="AB1334" s="217"/>
      <c r="AC1334" s="217"/>
      <c r="AD1334" s="213"/>
    </row>
    <row r="1335" spans="20:30" x14ac:dyDescent="0.2">
      <c r="T1335" s="212"/>
      <c r="U1335" s="213"/>
      <c r="V1335" s="213"/>
      <c r="W1335" s="213"/>
      <c r="X1335" s="214"/>
      <c r="Y1335" s="214"/>
      <c r="Z1335" s="214"/>
      <c r="AA1335" s="217"/>
      <c r="AB1335" s="217"/>
      <c r="AC1335" s="217"/>
      <c r="AD1335" s="213"/>
    </row>
    <row r="1336" spans="20:30" x14ac:dyDescent="0.2">
      <c r="T1336" s="212"/>
      <c r="U1336" s="213"/>
      <c r="V1336" s="213"/>
      <c r="W1336" s="213"/>
      <c r="X1336" s="214"/>
      <c r="Y1336" s="214"/>
      <c r="Z1336" s="214"/>
      <c r="AA1336" s="217"/>
      <c r="AB1336" s="217"/>
      <c r="AC1336" s="217"/>
      <c r="AD1336" s="213"/>
    </row>
    <row r="1337" spans="20:30" x14ac:dyDescent="0.2">
      <c r="T1337" s="212"/>
      <c r="U1337" s="213"/>
      <c r="V1337" s="213"/>
      <c r="W1337" s="213"/>
      <c r="X1337" s="214"/>
      <c r="Y1337" s="214"/>
      <c r="Z1337" s="214"/>
      <c r="AA1337" s="217"/>
      <c r="AB1337" s="217"/>
      <c r="AC1337" s="217"/>
      <c r="AD1337" s="213"/>
    </row>
    <row r="1338" spans="20:30" x14ac:dyDescent="0.2">
      <c r="T1338" s="212"/>
      <c r="U1338" s="213"/>
      <c r="V1338" s="213"/>
      <c r="W1338" s="213"/>
      <c r="X1338" s="214"/>
      <c r="Y1338" s="214"/>
      <c r="Z1338" s="214"/>
      <c r="AA1338" s="217"/>
      <c r="AB1338" s="217"/>
      <c r="AC1338" s="217"/>
      <c r="AD1338" s="213"/>
    </row>
    <row r="1339" spans="20:30" x14ac:dyDescent="0.2">
      <c r="T1339" s="212"/>
      <c r="U1339" s="213"/>
      <c r="V1339" s="213"/>
      <c r="W1339" s="213"/>
      <c r="X1339" s="214"/>
      <c r="Y1339" s="214"/>
      <c r="Z1339" s="214"/>
      <c r="AA1339" s="217"/>
      <c r="AB1339" s="217"/>
      <c r="AC1339" s="217"/>
      <c r="AD1339" s="213"/>
    </row>
    <row r="1340" spans="20:30" x14ac:dyDescent="0.2">
      <c r="T1340" s="212"/>
      <c r="U1340" s="213"/>
      <c r="V1340" s="213"/>
      <c r="W1340" s="213"/>
      <c r="X1340" s="214"/>
      <c r="Y1340" s="214"/>
      <c r="Z1340" s="214"/>
      <c r="AA1340" s="217"/>
      <c r="AB1340" s="217"/>
      <c r="AC1340" s="217"/>
      <c r="AD1340" s="213"/>
    </row>
    <row r="1341" spans="20:30" x14ac:dyDescent="0.2">
      <c r="T1341" s="212"/>
      <c r="U1341" s="213"/>
      <c r="V1341" s="213"/>
      <c r="W1341" s="213"/>
      <c r="X1341" s="214"/>
      <c r="Y1341" s="214"/>
      <c r="Z1341" s="214"/>
      <c r="AA1341" s="217"/>
      <c r="AB1341" s="217"/>
      <c r="AC1341" s="217"/>
      <c r="AD1341" s="213"/>
    </row>
    <row r="1342" spans="20:30" x14ac:dyDescent="0.2">
      <c r="T1342" s="212"/>
      <c r="U1342" s="213"/>
      <c r="V1342" s="213"/>
      <c r="W1342" s="213"/>
      <c r="X1342" s="214"/>
      <c r="Y1342" s="214"/>
      <c r="Z1342" s="214"/>
      <c r="AA1342" s="217"/>
      <c r="AB1342" s="217"/>
      <c r="AC1342" s="217"/>
      <c r="AD1342" s="213"/>
    </row>
    <row r="1343" spans="20:30" x14ac:dyDescent="0.2">
      <c r="T1343" s="212"/>
      <c r="U1343" s="213"/>
      <c r="V1343" s="213"/>
      <c r="W1343" s="213"/>
      <c r="X1343" s="214"/>
      <c r="Y1343" s="214"/>
      <c r="Z1343" s="214"/>
      <c r="AA1343" s="217"/>
      <c r="AB1343" s="217"/>
      <c r="AC1343" s="217"/>
      <c r="AD1343" s="213"/>
    </row>
    <row r="1344" spans="20:30" x14ac:dyDescent="0.2">
      <c r="T1344" s="212"/>
      <c r="U1344" s="213"/>
      <c r="V1344" s="213"/>
      <c r="W1344" s="213"/>
      <c r="X1344" s="214"/>
      <c r="Y1344" s="214"/>
      <c r="Z1344" s="214"/>
      <c r="AA1344" s="217"/>
      <c r="AB1344" s="217"/>
      <c r="AC1344" s="217"/>
      <c r="AD1344" s="213"/>
    </row>
    <row r="1345" spans="20:30" x14ac:dyDescent="0.2">
      <c r="T1345" s="212"/>
      <c r="U1345" s="213"/>
      <c r="V1345" s="213"/>
      <c r="W1345" s="213"/>
      <c r="X1345" s="214"/>
      <c r="Y1345" s="214"/>
      <c r="Z1345" s="214"/>
      <c r="AA1345" s="217"/>
      <c r="AB1345" s="217"/>
      <c r="AC1345" s="217"/>
      <c r="AD1345" s="213"/>
    </row>
    <row r="1346" spans="20:30" x14ac:dyDescent="0.2">
      <c r="T1346" s="212"/>
      <c r="U1346" s="213"/>
      <c r="V1346" s="213"/>
      <c r="W1346" s="213"/>
      <c r="X1346" s="214"/>
      <c r="Y1346" s="214"/>
      <c r="Z1346" s="214"/>
      <c r="AA1346" s="217"/>
      <c r="AB1346" s="217"/>
      <c r="AC1346" s="217"/>
      <c r="AD1346" s="213"/>
    </row>
    <row r="1347" spans="20:30" x14ac:dyDescent="0.2">
      <c r="T1347" s="212"/>
      <c r="U1347" s="213"/>
      <c r="V1347" s="213"/>
      <c r="W1347" s="213"/>
      <c r="X1347" s="214"/>
      <c r="Y1347" s="214"/>
      <c r="Z1347" s="214"/>
      <c r="AA1347" s="217"/>
      <c r="AB1347" s="217"/>
      <c r="AC1347" s="217"/>
      <c r="AD1347" s="213"/>
    </row>
    <row r="1348" spans="20:30" x14ac:dyDescent="0.2">
      <c r="T1348" s="212"/>
      <c r="U1348" s="213"/>
      <c r="V1348" s="213"/>
      <c r="W1348" s="213"/>
      <c r="X1348" s="214"/>
      <c r="Y1348" s="214"/>
      <c r="Z1348" s="214"/>
      <c r="AA1348" s="217"/>
      <c r="AB1348" s="217"/>
      <c r="AC1348" s="217"/>
      <c r="AD1348" s="213"/>
    </row>
    <row r="1349" spans="20:30" x14ac:dyDescent="0.2">
      <c r="T1349" s="212"/>
      <c r="U1349" s="213"/>
      <c r="V1349" s="213"/>
      <c r="W1349" s="213"/>
      <c r="X1349" s="214"/>
      <c r="Y1349" s="214"/>
      <c r="Z1349" s="214"/>
      <c r="AA1349" s="217"/>
      <c r="AB1349" s="217"/>
      <c r="AC1349" s="217"/>
      <c r="AD1349" s="213"/>
    </row>
    <row r="1350" spans="20:30" x14ac:dyDescent="0.2">
      <c r="T1350" s="212"/>
      <c r="U1350" s="213"/>
      <c r="V1350" s="213"/>
      <c r="W1350" s="213"/>
      <c r="X1350" s="214"/>
      <c r="Y1350" s="214"/>
      <c r="Z1350" s="214"/>
      <c r="AA1350" s="217"/>
      <c r="AB1350" s="217"/>
      <c r="AC1350" s="217"/>
      <c r="AD1350" s="213"/>
    </row>
    <row r="1351" spans="20:30" x14ac:dyDescent="0.2">
      <c r="T1351" s="212"/>
      <c r="U1351" s="213"/>
      <c r="V1351" s="213"/>
      <c r="W1351" s="213"/>
      <c r="X1351" s="214"/>
      <c r="Y1351" s="214"/>
      <c r="Z1351" s="214"/>
      <c r="AA1351" s="217"/>
      <c r="AB1351" s="217"/>
      <c r="AC1351" s="217"/>
      <c r="AD1351" s="213"/>
    </row>
    <row r="1352" spans="20:30" x14ac:dyDescent="0.2">
      <c r="T1352" s="212"/>
      <c r="U1352" s="213"/>
      <c r="V1352" s="213"/>
      <c r="W1352" s="213"/>
      <c r="X1352" s="214"/>
      <c r="Y1352" s="214"/>
      <c r="Z1352" s="214"/>
      <c r="AA1352" s="217"/>
      <c r="AB1352" s="217"/>
      <c r="AC1352" s="217"/>
      <c r="AD1352" s="213"/>
    </row>
    <row r="1353" spans="20:30" x14ac:dyDescent="0.2">
      <c r="T1353" s="212"/>
      <c r="U1353" s="213"/>
      <c r="V1353" s="213"/>
      <c r="W1353" s="213"/>
      <c r="X1353" s="214"/>
      <c r="Y1353" s="214"/>
      <c r="Z1353" s="214"/>
      <c r="AA1353" s="217"/>
      <c r="AB1353" s="217"/>
      <c r="AC1353" s="217"/>
      <c r="AD1353" s="213"/>
    </row>
    <row r="1354" spans="20:30" x14ac:dyDescent="0.2">
      <c r="T1354" s="212"/>
      <c r="U1354" s="213"/>
      <c r="V1354" s="213"/>
      <c r="W1354" s="213"/>
      <c r="X1354" s="214"/>
      <c r="Y1354" s="214"/>
      <c r="Z1354" s="214"/>
      <c r="AA1354" s="217"/>
      <c r="AB1354" s="217"/>
      <c r="AC1354" s="217"/>
      <c r="AD1354" s="213"/>
    </row>
    <row r="1355" spans="20:30" x14ac:dyDescent="0.2">
      <c r="T1355" s="212"/>
      <c r="U1355" s="213"/>
      <c r="V1355" s="213"/>
      <c r="W1355" s="213"/>
      <c r="X1355" s="214"/>
      <c r="Y1355" s="214"/>
      <c r="Z1355" s="214"/>
      <c r="AA1355" s="217"/>
      <c r="AB1355" s="217"/>
      <c r="AC1355" s="217"/>
      <c r="AD1355" s="213"/>
    </row>
    <row r="1356" spans="20:30" x14ac:dyDescent="0.2">
      <c r="T1356" s="212"/>
      <c r="U1356" s="213"/>
      <c r="V1356" s="213"/>
      <c r="W1356" s="213"/>
      <c r="X1356" s="214"/>
      <c r="Y1356" s="214"/>
      <c r="Z1356" s="214"/>
      <c r="AA1356" s="217"/>
      <c r="AB1356" s="217"/>
      <c r="AC1356" s="217"/>
      <c r="AD1356" s="213"/>
    </row>
    <row r="1357" spans="20:30" x14ac:dyDescent="0.2">
      <c r="T1357" s="212"/>
      <c r="U1357" s="213"/>
      <c r="V1357" s="213"/>
      <c r="W1357" s="213"/>
      <c r="X1357" s="214"/>
      <c r="Y1357" s="214"/>
      <c r="Z1357" s="214"/>
      <c r="AA1357" s="217"/>
      <c r="AB1357" s="217"/>
      <c r="AC1357" s="217"/>
      <c r="AD1357" s="213"/>
    </row>
    <row r="1358" spans="20:30" x14ac:dyDescent="0.2">
      <c r="T1358" s="212"/>
      <c r="U1358" s="213"/>
      <c r="V1358" s="213"/>
      <c r="W1358" s="213"/>
      <c r="X1358" s="214"/>
      <c r="Y1358" s="214"/>
      <c r="Z1358" s="214"/>
      <c r="AA1358" s="217"/>
      <c r="AB1358" s="217"/>
      <c r="AC1358" s="217"/>
      <c r="AD1358" s="213"/>
    </row>
    <row r="1359" spans="20:30" x14ac:dyDescent="0.2">
      <c r="T1359" s="212"/>
      <c r="U1359" s="213"/>
      <c r="V1359" s="213"/>
      <c r="W1359" s="213"/>
      <c r="X1359" s="214"/>
      <c r="Y1359" s="214"/>
      <c r="Z1359" s="214"/>
      <c r="AA1359" s="217"/>
      <c r="AB1359" s="217"/>
      <c r="AC1359" s="217"/>
      <c r="AD1359" s="213"/>
    </row>
    <row r="1360" spans="20:30" x14ac:dyDescent="0.2">
      <c r="T1360" s="212"/>
      <c r="U1360" s="213"/>
      <c r="V1360" s="213"/>
      <c r="W1360" s="213"/>
      <c r="X1360" s="214"/>
      <c r="Y1360" s="214"/>
      <c r="Z1360" s="214"/>
      <c r="AA1360" s="217"/>
      <c r="AB1360" s="217"/>
      <c r="AC1360" s="217"/>
      <c r="AD1360" s="213"/>
    </row>
    <row r="1361" spans="20:30" x14ac:dyDescent="0.2">
      <c r="T1361" s="212"/>
      <c r="U1361" s="213"/>
      <c r="V1361" s="213"/>
      <c r="W1361" s="213"/>
      <c r="X1361" s="214"/>
      <c r="Y1361" s="214"/>
      <c r="Z1361" s="214"/>
      <c r="AA1361" s="217"/>
      <c r="AB1361" s="217"/>
      <c r="AC1361" s="217"/>
      <c r="AD1361" s="213"/>
    </row>
    <row r="1362" spans="20:30" x14ac:dyDescent="0.2">
      <c r="T1362" s="212"/>
      <c r="U1362" s="213"/>
      <c r="V1362" s="213"/>
      <c r="W1362" s="213"/>
      <c r="X1362" s="214"/>
      <c r="Y1362" s="214"/>
      <c r="Z1362" s="214"/>
      <c r="AA1362" s="217"/>
      <c r="AB1362" s="217"/>
      <c r="AC1362" s="217"/>
      <c r="AD1362" s="213"/>
    </row>
    <row r="1363" spans="20:30" x14ac:dyDescent="0.2">
      <c r="T1363" s="212"/>
      <c r="U1363" s="213"/>
      <c r="V1363" s="213"/>
      <c r="W1363" s="213"/>
      <c r="X1363" s="214"/>
      <c r="Y1363" s="214"/>
      <c r="Z1363" s="214"/>
      <c r="AA1363" s="217"/>
      <c r="AB1363" s="217"/>
      <c r="AC1363" s="217"/>
      <c r="AD1363" s="213"/>
    </row>
    <row r="1364" spans="20:30" x14ac:dyDescent="0.2">
      <c r="T1364" s="212"/>
      <c r="U1364" s="213"/>
      <c r="V1364" s="213"/>
      <c r="W1364" s="213"/>
      <c r="X1364" s="214"/>
      <c r="Y1364" s="214"/>
      <c r="Z1364" s="214"/>
      <c r="AA1364" s="217"/>
      <c r="AB1364" s="217"/>
      <c r="AC1364" s="217"/>
      <c r="AD1364" s="213"/>
    </row>
    <row r="1365" spans="20:30" x14ac:dyDescent="0.2">
      <c r="T1365" s="212"/>
      <c r="U1365" s="213"/>
      <c r="V1365" s="213"/>
      <c r="W1365" s="213"/>
      <c r="X1365" s="214"/>
      <c r="Y1365" s="214"/>
      <c r="Z1365" s="214"/>
      <c r="AA1365" s="217"/>
      <c r="AB1365" s="217"/>
      <c r="AC1365" s="217"/>
      <c r="AD1365" s="213"/>
    </row>
    <row r="1366" spans="20:30" x14ac:dyDescent="0.2">
      <c r="T1366" s="212"/>
      <c r="U1366" s="213"/>
      <c r="V1366" s="213"/>
      <c r="W1366" s="213"/>
      <c r="X1366" s="214"/>
      <c r="Y1366" s="214"/>
      <c r="Z1366" s="214"/>
      <c r="AA1366" s="217"/>
      <c r="AB1366" s="217"/>
      <c r="AC1366" s="217"/>
      <c r="AD1366" s="213"/>
    </row>
    <row r="1367" spans="20:30" x14ac:dyDescent="0.2">
      <c r="T1367" s="212"/>
      <c r="U1367" s="213"/>
      <c r="V1367" s="213"/>
      <c r="W1367" s="213"/>
      <c r="X1367" s="214"/>
      <c r="Y1367" s="214"/>
      <c r="Z1367" s="214"/>
      <c r="AA1367" s="217"/>
      <c r="AB1367" s="217"/>
      <c r="AC1367" s="217"/>
      <c r="AD1367" s="213"/>
    </row>
    <row r="1368" spans="20:30" x14ac:dyDescent="0.2">
      <c r="T1368" s="212"/>
      <c r="U1368" s="213"/>
      <c r="V1368" s="213"/>
      <c r="W1368" s="213"/>
      <c r="X1368" s="214"/>
      <c r="Y1368" s="214"/>
      <c r="Z1368" s="214"/>
      <c r="AA1368" s="217"/>
      <c r="AB1368" s="217"/>
      <c r="AC1368" s="217"/>
      <c r="AD1368" s="213"/>
    </row>
    <row r="1369" spans="20:30" x14ac:dyDescent="0.2">
      <c r="T1369" s="212"/>
      <c r="U1369" s="213"/>
      <c r="V1369" s="213"/>
      <c r="W1369" s="213"/>
      <c r="X1369" s="214"/>
      <c r="Y1369" s="214"/>
      <c r="Z1369" s="214"/>
      <c r="AA1369" s="217"/>
      <c r="AB1369" s="217"/>
      <c r="AC1369" s="217"/>
      <c r="AD1369" s="213"/>
    </row>
    <row r="1370" spans="20:30" x14ac:dyDescent="0.2">
      <c r="T1370" s="212"/>
      <c r="U1370" s="213"/>
      <c r="V1370" s="213"/>
      <c r="W1370" s="213"/>
      <c r="X1370" s="214"/>
      <c r="Y1370" s="214"/>
      <c r="Z1370" s="214"/>
      <c r="AA1370" s="217"/>
      <c r="AB1370" s="217"/>
      <c r="AC1370" s="217"/>
      <c r="AD1370" s="213"/>
    </row>
    <row r="1371" spans="20:30" x14ac:dyDescent="0.2">
      <c r="T1371" s="212"/>
      <c r="U1371" s="213"/>
      <c r="V1371" s="213"/>
      <c r="W1371" s="213"/>
      <c r="X1371" s="214"/>
      <c r="Y1371" s="214"/>
      <c r="Z1371" s="214"/>
      <c r="AA1371" s="217"/>
      <c r="AB1371" s="217"/>
      <c r="AC1371" s="217"/>
      <c r="AD1371" s="213"/>
    </row>
    <row r="1372" spans="20:30" x14ac:dyDescent="0.2">
      <c r="T1372" s="212"/>
      <c r="U1372" s="213"/>
      <c r="V1372" s="213"/>
      <c r="W1372" s="213"/>
      <c r="X1372" s="214"/>
      <c r="Y1372" s="214"/>
      <c r="Z1372" s="214"/>
      <c r="AA1372" s="217"/>
      <c r="AB1372" s="217"/>
      <c r="AC1372" s="217"/>
      <c r="AD1372" s="213"/>
    </row>
    <row r="1373" spans="20:30" x14ac:dyDescent="0.2">
      <c r="T1373" s="212"/>
      <c r="U1373" s="213"/>
      <c r="V1373" s="213"/>
      <c r="W1373" s="213"/>
      <c r="X1373" s="214"/>
      <c r="Y1373" s="214"/>
      <c r="Z1373" s="214"/>
      <c r="AA1373" s="217"/>
      <c r="AB1373" s="217"/>
      <c r="AC1373" s="217"/>
      <c r="AD1373" s="213"/>
    </row>
    <row r="1374" spans="20:30" x14ac:dyDescent="0.2">
      <c r="T1374" s="212"/>
      <c r="U1374" s="213"/>
      <c r="V1374" s="213"/>
      <c r="W1374" s="213"/>
      <c r="X1374" s="214"/>
      <c r="Y1374" s="214"/>
      <c r="Z1374" s="214"/>
      <c r="AA1374" s="217"/>
      <c r="AB1374" s="217"/>
      <c r="AC1374" s="217"/>
      <c r="AD1374" s="213"/>
    </row>
    <row r="1375" spans="20:30" x14ac:dyDescent="0.2">
      <c r="T1375" s="212"/>
      <c r="U1375" s="213"/>
      <c r="V1375" s="213"/>
      <c r="W1375" s="213"/>
      <c r="X1375" s="214"/>
      <c r="Y1375" s="214"/>
      <c r="Z1375" s="214"/>
      <c r="AA1375" s="217"/>
      <c r="AB1375" s="217"/>
      <c r="AC1375" s="217"/>
      <c r="AD1375" s="213"/>
    </row>
    <row r="1376" spans="20:30" x14ac:dyDescent="0.2">
      <c r="T1376" s="212"/>
      <c r="U1376" s="213"/>
      <c r="V1376" s="213"/>
      <c r="W1376" s="213"/>
      <c r="X1376" s="214"/>
      <c r="Y1376" s="214"/>
      <c r="Z1376" s="214"/>
      <c r="AA1376" s="217"/>
      <c r="AB1376" s="217"/>
      <c r="AC1376" s="217"/>
      <c r="AD1376" s="213"/>
    </row>
    <row r="1377" spans="20:30" x14ac:dyDescent="0.2">
      <c r="T1377" s="212"/>
      <c r="U1377" s="213"/>
      <c r="V1377" s="213"/>
      <c r="W1377" s="213"/>
      <c r="X1377" s="214"/>
      <c r="Y1377" s="214"/>
      <c r="Z1377" s="214"/>
      <c r="AA1377" s="217"/>
      <c r="AB1377" s="217"/>
      <c r="AC1377" s="217"/>
      <c r="AD1377" s="213"/>
    </row>
    <row r="1378" spans="20:30" x14ac:dyDescent="0.2">
      <c r="T1378" s="212"/>
      <c r="U1378" s="213"/>
      <c r="V1378" s="213"/>
      <c r="W1378" s="213"/>
      <c r="X1378" s="214"/>
      <c r="Y1378" s="214"/>
      <c r="Z1378" s="214"/>
      <c r="AA1378" s="217"/>
      <c r="AB1378" s="217"/>
      <c r="AC1378" s="217"/>
      <c r="AD1378" s="213"/>
    </row>
    <row r="1379" spans="20:30" x14ac:dyDescent="0.2">
      <c r="T1379" s="212"/>
      <c r="U1379" s="213"/>
      <c r="V1379" s="213"/>
      <c r="W1379" s="213"/>
      <c r="X1379" s="214"/>
      <c r="Y1379" s="214"/>
      <c r="Z1379" s="214"/>
      <c r="AA1379" s="217"/>
      <c r="AB1379" s="217"/>
      <c r="AC1379" s="217"/>
      <c r="AD1379" s="213"/>
    </row>
    <row r="1380" spans="20:30" x14ac:dyDescent="0.2">
      <c r="T1380" s="212"/>
      <c r="U1380" s="213"/>
      <c r="V1380" s="213"/>
      <c r="W1380" s="213"/>
      <c r="X1380" s="214"/>
      <c r="Y1380" s="214"/>
      <c r="Z1380" s="214"/>
      <c r="AA1380" s="217"/>
      <c r="AB1380" s="217"/>
      <c r="AC1380" s="217"/>
      <c r="AD1380" s="213"/>
    </row>
    <row r="1381" spans="20:30" x14ac:dyDescent="0.2">
      <c r="T1381" s="212"/>
      <c r="U1381" s="213"/>
      <c r="V1381" s="213"/>
      <c r="W1381" s="213"/>
      <c r="X1381" s="214"/>
      <c r="Y1381" s="214"/>
      <c r="Z1381" s="214"/>
      <c r="AA1381" s="217"/>
      <c r="AB1381" s="217"/>
      <c r="AC1381" s="217"/>
      <c r="AD1381" s="213"/>
    </row>
    <row r="1382" spans="20:30" x14ac:dyDescent="0.2">
      <c r="T1382" s="212"/>
      <c r="U1382" s="213"/>
      <c r="V1382" s="213"/>
      <c r="W1382" s="213"/>
      <c r="X1382" s="214"/>
      <c r="Y1382" s="214"/>
      <c r="Z1382" s="214"/>
      <c r="AA1382" s="217"/>
      <c r="AB1382" s="217"/>
      <c r="AC1382" s="217"/>
      <c r="AD1382" s="213"/>
    </row>
    <row r="1383" spans="20:30" x14ac:dyDescent="0.2">
      <c r="T1383" s="212"/>
      <c r="U1383" s="213"/>
      <c r="V1383" s="213"/>
      <c r="W1383" s="213"/>
      <c r="X1383" s="214"/>
      <c r="Y1383" s="214"/>
      <c r="Z1383" s="214"/>
      <c r="AA1383" s="217"/>
      <c r="AB1383" s="217"/>
      <c r="AC1383" s="217"/>
      <c r="AD1383" s="213"/>
    </row>
    <row r="1384" spans="20:30" x14ac:dyDescent="0.2">
      <c r="T1384" s="212"/>
      <c r="U1384" s="213"/>
      <c r="V1384" s="213"/>
      <c r="W1384" s="213"/>
      <c r="X1384" s="214"/>
      <c r="Y1384" s="214"/>
      <c r="Z1384" s="214"/>
      <c r="AA1384" s="217"/>
      <c r="AB1384" s="217"/>
      <c r="AC1384" s="217"/>
      <c r="AD1384" s="213"/>
    </row>
    <row r="1385" spans="20:30" x14ac:dyDescent="0.2">
      <c r="T1385" s="212"/>
      <c r="U1385" s="213"/>
      <c r="V1385" s="213"/>
      <c r="W1385" s="213"/>
      <c r="X1385" s="214"/>
      <c r="Y1385" s="214"/>
      <c r="Z1385" s="214"/>
      <c r="AA1385" s="217"/>
      <c r="AB1385" s="217"/>
      <c r="AC1385" s="217"/>
      <c r="AD1385" s="213"/>
    </row>
    <row r="1386" spans="20:30" x14ac:dyDescent="0.2">
      <c r="T1386" s="212"/>
      <c r="U1386" s="213"/>
      <c r="V1386" s="213"/>
      <c r="W1386" s="213"/>
      <c r="X1386" s="214"/>
      <c r="Y1386" s="214"/>
      <c r="Z1386" s="214"/>
      <c r="AA1386" s="217"/>
      <c r="AB1386" s="217"/>
      <c r="AC1386" s="217"/>
      <c r="AD1386" s="213"/>
    </row>
    <row r="1387" spans="20:30" x14ac:dyDescent="0.2">
      <c r="T1387" s="212"/>
      <c r="U1387" s="213"/>
      <c r="V1387" s="213"/>
      <c r="W1387" s="213"/>
      <c r="X1387" s="214"/>
      <c r="Y1387" s="214"/>
      <c r="Z1387" s="214"/>
      <c r="AA1387" s="217"/>
      <c r="AB1387" s="217"/>
      <c r="AC1387" s="217"/>
      <c r="AD1387" s="213"/>
    </row>
    <row r="1388" spans="20:30" x14ac:dyDescent="0.2">
      <c r="T1388" s="212"/>
      <c r="U1388" s="213"/>
      <c r="V1388" s="213"/>
      <c r="W1388" s="213"/>
      <c r="X1388" s="214"/>
      <c r="Y1388" s="214"/>
      <c r="Z1388" s="214"/>
      <c r="AA1388" s="217"/>
      <c r="AB1388" s="217"/>
      <c r="AC1388" s="217"/>
      <c r="AD1388" s="213"/>
    </row>
    <row r="1389" spans="20:30" x14ac:dyDescent="0.2">
      <c r="T1389" s="212"/>
      <c r="U1389" s="213"/>
      <c r="V1389" s="213"/>
      <c r="W1389" s="213"/>
      <c r="X1389" s="214"/>
      <c r="Y1389" s="214"/>
      <c r="Z1389" s="214"/>
      <c r="AA1389" s="217"/>
      <c r="AB1389" s="217"/>
      <c r="AC1389" s="217"/>
      <c r="AD1389" s="213"/>
    </row>
    <row r="1390" spans="20:30" x14ac:dyDescent="0.2">
      <c r="T1390" s="212"/>
      <c r="U1390" s="213"/>
      <c r="V1390" s="213"/>
      <c r="W1390" s="213"/>
      <c r="X1390" s="214"/>
      <c r="Y1390" s="214"/>
      <c r="Z1390" s="214"/>
      <c r="AA1390" s="217"/>
      <c r="AB1390" s="217"/>
      <c r="AC1390" s="217"/>
      <c r="AD1390" s="213"/>
    </row>
    <row r="1391" spans="20:30" x14ac:dyDescent="0.2">
      <c r="T1391" s="212"/>
      <c r="U1391" s="213"/>
      <c r="V1391" s="213"/>
      <c r="W1391" s="213"/>
      <c r="X1391" s="214"/>
      <c r="Y1391" s="214"/>
      <c r="Z1391" s="214"/>
      <c r="AA1391" s="217"/>
      <c r="AB1391" s="217"/>
      <c r="AC1391" s="217"/>
      <c r="AD1391" s="213"/>
    </row>
    <row r="1392" spans="20:30" x14ac:dyDescent="0.2">
      <c r="T1392" s="212"/>
      <c r="U1392" s="213"/>
      <c r="V1392" s="213"/>
      <c r="W1392" s="213"/>
      <c r="X1392" s="214"/>
      <c r="Y1392" s="214"/>
      <c r="Z1392" s="214"/>
      <c r="AA1392" s="217"/>
      <c r="AB1392" s="217"/>
      <c r="AC1392" s="217"/>
      <c r="AD1392" s="213"/>
    </row>
    <row r="1393" spans="20:30" x14ac:dyDescent="0.2">
      <c r="T1393" s="212"/>
      <c r="U1393" s="213"/>
      <c r="V1393" s="213"/>
      <c r="W1393" s="213"/>
      <c r="X1393" s="214"/>
      <c r="Y1393" s="214"/>
      <c r="Z1393" s="214"/>
      <c r="AA1393" s="217"/>
      <c r="AB1393" s="217"/>
      <c r="AC1393" s="217"/>
      <c r="AD1393" s="213"/>
    </row>
    <row r="1394" spans="20:30" x14ac:dyDescent="0.2">
      <c r="T1394" s="212"/>
      <c r="U1394" s="213"/>
      <c r="V1394" s="213"/>
      <c r="W1394" s="213"/>
      <c r="X1394" s="214"/>
      <c r="Y1394" s="214"/>
      <c r="Z1394" s="214"/>
      <c r="AA1394" s="217"/>
      <c r="AB1394" s="217"/>
      <c r="AC1394" s="217"/>
      <c r="AD1394" s="213"/>
    </row>
    <row r="1395" spans="20:30" x14ac:dyDescent="0.2">
      <c r="T1395" s="212"/>
      <c r="U1395" s="213"/>
      <c r="V1395" s="213"/>
      <c r="W1395" s="213"/>
      <c r="X1395" s="214"/>
      <c r="Y1395" s="214"/>
      <c r="Z1395" s="214"/>
      <c r="AA1395" s="217"/>
      <c r="AB1395" s="217"/>
      <c r="AC1395" s="217"/>
      <c r="AD1395" s="213"/>
    </row>
    <row r="1396" spans="20:30" x14ac:dyDescent="0.2">
      <c r="T1396" s="212"/>
      <c r="U1396" s="213"/>
      <c r="V1396" s="213"/>
      <c r="W1396" s="213"/>
      <c r="X1396" s="214"/>
      <c r="Y1396" s="214"/>
      <c r="Z1396" s="214"/>
      <c r="AA1396" s="217"/>
      <c r="AB1396" s="217"/>
      <c r="AC1396" s="217"/>
      <c r="AD1396" s="213"/>
    </row>
    <row r="1397" spans="20:30" x14ac:dyDescent="0.2">
      <c r="T1397" s="212"/>
      <c r="U1397" s="213"/>
      <c r="V1397" s="213"/>
      <c r="W1397" s="213"/>
      <c r="X1397" s="214"/>
      <c r="Y1397" s="214"/>
      <c r="Z1397" s="214"/>
      <c r="AA1397" s="217"/>
      <c r="AB1397" s="217"/>
      <c r="AC1397" s="217"/>
      <c r="AD1397" s="213"/>
    </row>
    <row r="1398" spans="20:30" x14ac:dyDescent="0.2">
      <c r="T1398" s="212"/>
      <c r="U1398" s="213"/>
      <c r="V1398" s="213"/>
      <c r="W1398" s="213"/>
      <c r="X1398" s="214"/>
      <c r="Y1398" s="214"/>
      <c r="Z1398" s="214"/>
      <c r="AA1398" s="217"/>
      <c r="AB1398" s="217"/>
      <c r="AC1398" s="217"/>
      <c r="AD1398" s="213"/>
    </row>
    <row r="1399" spans="20:30" x14ac:dyDescent="0.2">
      <c r="T1399" s="212"/>
      <c r="U1399" s="213"/>
      <c r="V1399" s="213"/>
      <c r="W1399" s="213"/>
      <c r="X1399" s="214"/>
      <c r="Y1399" s="214"/>
      <c r="Z1399" s="214"/>
      <c r="AA1399" s="217"/>
      <c r="AB1399" s="217"/>
      <c r="AC1399" s="217"/>
      <c r="AD1399" s="213"/>
    </row>
    <row r="1400" spans="20:30" x14ac:dyDescent="0.2">
      <c r="T1400" s="212"/>
      <c r="U1400" s="213"/>
      <c r="V1400" s="213"/>
      <c r="W1400" s="213"/>
      <c r="X1400" s="214"/>
      <c r="Y1400" s="214"/>
      <c r="Z1400" s="214"/>
      <c r="AA1400" s="217"/>
      <c r="AB1400" s="217"/>
      <c r="AC1400" s="217"/>
      <c r="AD1400" s="213"/>
    </row>
    <row r="1401" spans="20:30" x14ac:dyDescent="0.2">
      <c r="T1401" s="212"/>
      <c r="U1401" s="213"/>
      <c r="V1401" s="213"/>
      <c r="W1401" s="213"/>
      <c r="X1401" s="214"/>
      <c r="Y1401" s="214"/>
      <c r="Z1401" s="214"/>
      <c r="AA1401" s="217"/>
      <c r="AB1401" s="217"/>
      <c r="AC1401" s="217"/>
      <c r="AD1401" s="213"/>
    </row>
    <row r="1402" spans="20:30" x14ac:dyDescent="0.2">
      <c r="T1402" s="212"/>
      <c r="U1402" s="213"/>
      <c r="V1402" s="213"/>
      <c r="W1402" s="213"/>
      <c r="X1402" s="214"/>
      <c r="Y1402" s="214"/>
      <c r="Z1402" s="214"/>
      <c r="AA1402" s="217"/>
      <c r="AB1402" s="217"/>
      <c r="AC1402" s="217"/>
      <c r="AD1402" s="213"/>
    </row>
    <row r="1403" spans="20:30" x14ac:dyDescent="0.2">
      <c r="T1403" s="212"/>
      <c r="U1403" s="213"/>
      <c r="V1403" s="213"/>
      <c r="W1403" s="213"/>
      <c r="X1403" s="214"/>
      <c r="Y1403" s="214"/>
      <c r="Z1403" s="214"/>
      <c r="AA1403" s="217"/>
      <c r="AB1403" s="217"/>
      <c r="AC1403" s="217"/>
      <c r="AD1403" s="213"/>
    </row>
    <row r="1404" spans="20:30" x14ac:dyDescent="0.2">
      <c r="T1404" s="212"/>
      <c r="U1404" s="213"/>
      <c r="V1404" s="213"/>
      <c r="W1404" s="213"/>
      <c r="X1404" s="214"/>
      <c r="Y1404" s="214"/>
      <c r="Z1404" s="214"/>
      <c r="AA1404" s="217"/>
      <c r="AB1404" s="217"/>
      <c r="AC1404" s="217"/>
      <c r="AD1404" s="213"/>
    </row>
    <row r="1405" spans="20:30" x14ac:dyDescent="0.2">
      <c r="T1405" s="212"/>
      <c r="U1405" s="213"/>
      <c r="V1405" s="213"/>
      <c r="W1405" s="213"/>
      <c r="X1405" s="214"/>
      <c r="Y1405" s="214"/>
      <c r="Z1405" s="214"/>
      <c r="AA1405" s="217"/>
      <c r="AB1405" s="217"/>
      <c r="AC1405" s="217"/>
      <c r="AD1405" s="213"/>
    </row>
    <row r="1406" spans="20:30" x14ac:dyDescent="0.2">
      <c r="T1406" s="212"/>
      <c r="U1406" s="213"/>
      <c r="V1406" s="213"/>
      <c r="W1406" s="213"/>
      <c r="X1406" s="214"/>
      <c r="Y1406" s="214"/>
      <c r="Z1406" s="214"/>
      <c r="AA1406" s="217"/>
      <c r="AB1406" s="217"/>
      <c r="AC1406" s="217"/>
      <c r="AD1406" s="213"/>
    </row>
    <row r="1407" spans="20:30" x14ac:dyDescent="0.2">
      <c r="T1407" s="212"/>
      <c r="U1407" s="213"/>
      <c r="V1407" s="213"/>
      <c r="W1407" s="213"/>
      <c r="X1407" s="214"/>
      <c r="Y1407" s="214"/>
      <c r="Z1407" s="214"/>
      <c r="AA1407" s="217"/>
      <c r="AB1407" s="217"/>
      <c r="AC1407" s="217"/>
      <c r="AD1407" s="213"/>
    </row>
    <row r="1408" spans="20:30" x14ac:dyDescent="0.2">
      <c r="T1408" s="212"/>
      <c r="U1408" s="213"/>
      <c r="V1408" s="213"/>
      <c r="W1408" s="213"/>
      <c r="X1408" s="214"/>
      <c r="Y1408" s="214"/>
      <c r="Z1408" s="214"/>
      <c r="AA1408" s="217"/>
      <c r="AB1408" s="217"/>
      <c r="AC1408" s="217"/>
      <c r="AD1408" s="213"/>
    </row>
    <row r="1409" spans="20:30" x14ac:dyDescent="0.2">
      <c r="T1409" s="212"/>
      <c r="U1409" s="213"/>
      <c r="V1409" s="213"/>
      <c r="W1409" s="213"/>
      <c r="X1409" s="214"/>
      <c r="Y1409" s="214"/>
      <c r="Z1409" s="214"/>
      <c r="AA1409" s="217"/>
      <c r="AB1409" s="217"/>
      <c r="AC1409" s="217"/>
      <c r="AD1409" s="213"/>
    </row>
    <row r="1410" spans="20:30" x14ac:dyDescent="0.2">
      <c r="T1410" s="212"/>
      <c r="U1410" s="213"/>
      <c r="V1410" s="213"/>
      <c r="W1410" s="213"/>
      <c r="X1410" s="214"/>
      <c r="Y1410" s="214"/>
      <c r="Z1410" s="214"/>
      <c r="AA1410" s="217"/>
      <c r="AB1410" s="217"/>
      <c r="AC1410" s="217"/>
      <c r="AD1410" s="213"/>
    </row>
    <row r="1411" spans="20:30" x14ac:dyDescent="0.2">
      <c r="T1411" s="212"/>
      <c r="U1411" s="213"/>
      <c r="V1411" s="213"/>
      <c r="W1411" s="213"/>
      <c r="X1411" s="214"/>
      <c r="Y1411" s="214"/>
      <c r="Z1411" s="214"/>
      <c r="AA1411" s="217"/>
      <c r="AB1411" s="217"/>
      <c r="AC1411" s="217"/>
      <c r="AD1411" s="213"/>
    </row>
    <row r="1412" spans="20:30" x14ac:dyDescent="0.2">
      <c r="T1412" s="212"/>
      <c r="U1412" s="213"/>
      <c r="V1412" s="213"/>
      <c r="W1412" s="213"/>
      <c r="X1412" s="214"/>
      <c r="Y1412" s="214"/>
      <c r="Z1412" s="214"/>
      <c r="AA1412" s="217"/>
      <c r="AB1412" s="217"/>
      <c r="AC1412" s="217"/>
      <c r="AD1412" s="213"/>
    </row>
    <row r="1413" spans="20:30" x14ac:dyDescent="0.2">
      <c r="T1413" s="212"/>
      <c r="U1413" s="213"/>
      <c r="V1413" s="213"/>
      <c r="W1413" s="213"/>
      <c r="X1413" s="214"/>
      <c r="Y1413" s="214"/>
      <c r="Z1413" s="214"/>
      <c r="AA1413" s="217"/>
      <c r="AB1413" s="217"/>
      <c r="AC1413" s="217"/>
      <c r="AD1413" s="213"/>
    </row>
    <row r="1414" spans="20:30" x14ac:dyDescent="0.2">
      <c r="T1414" s="212"/>
      <c r="U1414" s="213"/>
      <c r="V1414" s="213"/>
      <c r="W1414" s="213"/>
      <c r="X1414" s="214"/>
      <c r="Y1414" s="214"/>
      <c r="Z1414" s="214"/>
      <c r="AA1414" s="217"/>
      <c r="AB1414" s="217"/>
      <c r="AC1414" s="217"/>
      <c r="AD1414" s="213"/>
    </row>
    <row r="1415" spans="20:30" x14ac:dyDescent="0.2">
      <c r="T1415" s="212"/>
      <c r="U1415" s="213"/>
      <c r="V1415" s="213"/>
      <c r="W1415" s="213"/>
      <c r="X1415" s="214"/>
      <c r="Y1415" s="214"/>
      <c r="Z1415" s="214"/>
      <c r="AA1415" s="217"/>
      <c r="AB1415" s="217"/>
      <c r="AC1415" s="217"/>
      <c r="AD1415" s="213"/>
    </row>
    <row r="1416" spans="20:30" x14ac:dyDescent="0.2">
      <c r="T1416" s="212"/>
      <c r="U1416" s="213"/>
      <c r="V1416" s="213"/>
      <c r="W1416" s="213"/>
      <c r="X1416" s="214"/>
      <c r="Y1416" s="214"/>
      <c r="Z1416" s="214"/>
      <c r="AA1416" s="217"/>
      <c r="AB1416" s="217"/>
      <c r="AC1416" s="217"/>
      <c r="AD1416" s="213"/>
    </row>
    <row r="1417" spans="20:30" x14ac:dyDescent="0.2">
      <c r="T1417" s="212"/>
      <c r="U1417" s="213"/>
      <c r="V1417" s="213"/>
      <c r="W1417" s="213"/>
      <c r="X1417" s="214"/>
      <c r="Y1417" s="214"/>
      <c r="Z1417" s="214"/>
      <c r="AA1417" s="217"/>
      <c r="AB1417" s="217"/>
      <c r="AC1417" s="217"/>
      <c r="AD1417" s="213"/>
    </row>
    <row r="1418" spans="20:30" x14ac:dyDescent="0.2">
      <c r="T1418" s="212"/>
      <c r="U1418" s="213"/>
      <c r="V1418" s="213"/>
      <c r="W1418" s="213"/>
      <c r="X1418" s="214"/>
      <c r="Y1418" s="214"/>
      <c r="Z1418" s="214"/>
      <c r="AA1418" s="217"/>
      <c r="AB1418" s="217"/>
      <c r="AC1418" s="217"/>
      <c r="AD1418" s="213"/>
    </row>
    <row r="1419" spans="20:30" x14ac:dyDescent="0.2">
      <c r="T1419" s="212"/>
      <c r="U1419" s="213"/>
      <c r="V1419" s="213"/>
      <c r="W1419" s="213"/>
      <c r="X1419" s="214"/>
      <c r="Y1419" s="214"/>
      <c r="Z1419" s="214"/>
      <c r="AA1419" s="217"/>
      <c r="AB1419" s="217"/>
      <c r="AC1419" s="217"/>
      <c r="AD1419" s="213"/>
    </row>
    <row r="1420" spans="20:30" x14ac:dyDescent="0.2">
      <c r="T1420" s="212"/>
      <c r="U1420" s="213"/>
      <c r="V1420" s="213"/>
      <c r="W1420" s="213"/>
      <c r="X1420" s="214"/>
      <c r="Y1420" s="214"/>
      <c r="Z1420" s="214"/>
      <c r="AA1420" s="217"/>
      <c r="AB1420" s="217"/>
      <c r="AC1420" s="217"/>
      <c r="AD1420" s="213"/>
    </row>
    <row r="1421" spans="20:30" x14ac:dyDescent="0.2">
      <c r="T1421" s="212"/>
      <c r="U1421" s="213"/>
      <c r="V1421" s="213"/>
      <c r="W1421" s="213"/>
      <c r="X1421" s="214"/>
      <c r="Y1421" s="214"/>
      <c r="Z1421" s="214"/>
      <c r="AA1421" s="217"/>
      <c r="AB1421" s="217"/>
      <c r="AC1421" s="217"/>
      <c r="AD1421" s="213"/>
    </row>
    <row r="1422" spans="20:30" x14ac:dyDescent="0.2">
      <c r="T1422" s="212"/>
      <c r="U1422" s="213"/>
      <c r="V1422" s="213"/>
      <c r="W1422" s="213"/>
      <c r="X1422" s="214"/>
      <c r="Y1422" s="214"/>
      <c r="Z1422" s="214"/>
      <c r="AA1422" s="217"/>
      <c r="AB1422" s="217"/>
      <c r="AC1422" s="217"/>
      <c r="AD1422" s="213"/>
    </row>
    <row r="1423" spans="20:30" x14ac:dyDescent="0.2">
      <c r="T1423" s="212"/>
      <c r="U1423" s="213"/>
      <c r="V1423" s="213"/>
      <c r="W1423" s="213"/>
      <c r="X1423" s="214"/>
      <c r="Y1423" s="214"/>
      <c r="Z1423" s="214"/>
      <c r="AA1423" s="217"/>
      <c r="AB1423" s="217"/>
      <c r="AC1423" s="217"/>
      <c r="AD1423" s="213"/>
    </row>
    <row r="1424" spans="20:30" x14ac:dyDescent="0.2">
      <c r="T1424" s="212"/>
      <c r="U1424" s="213"/>
      <c r="V1424" s="213"/>
      <c r="W1424" s="213"/>
      <c r="X1424" s="214"/>
      <c r="Y1424" s="214"/>
      <c r="Z1424" s="214"/>
      <c r="AA1424" s="217"/>
      <c r="AB1424" s="217"/>
      <c r="AC1424" s="217"/>
      <c r="AD1424" s="213"/>
    </row>
    <row r="1425" spans="20:30" x14ac:dyDescent="0.2">
      <c r="T1425" s="212"/>
      <c r="U1425" s="213"/>
      <c r="V1425" s="213"/>
      <c r="W1425" s="213"/>
      <c r="X1425" s="214"/>
      <c r="Y1425" s="214"/>
      <c r="Z1425" s="214"/>
      <c r="AA1425" s="217"/>
      <c r="AB1425" s="217"/>
      <c r="AC1425" s="217"/>
      <c r="AD1425" s="213"/>
    </row>
    <row r="1426" spans="20:30" x14ac:dyDescent="0.2">
      <c r="T1426" s="212"/>
      <c r="U1426" s="213"/>
      <c r="V1426" s="213"/>
      <c r="W1426" s="213"/>
      <c r="X1426" s="214"/>
      <c r="Y1426" s="214"/>
      <c r="Z1426" s="214"/>
      <c r="AA1426" s="217"/>
      <c r="AB1426" s="217"/>
      <c r="AC1426" s="217"/>
      <c r="AD1426" s="213"/>
    </row>
    <row r="1427" spans="20:30" x14ac:dyDescent="0.2">
      <c r="T1427" s="212"/>
      <c r="U1427" s="213"/>
      <c r="V1427" s="213"/>
      <c r="W1427" s="213"/>
      <c r="X1427" s="214"/>
      <c r="Y1427" s="214"/>
      <c r="Z1427" s="214"/>
      <c r="AA1427" s="217"/>
      <c r="AB1427" s="217"/>
      <c r="AC1427" s="217"/>
      <c r="AD1427" s="213"/>
    </row>
    <row r="1428" spans="20:30" x14ac:dyDescent="0.2">
      <c r="T1428" s="212"/>
      <c r="U1428" s="213"/>
      <c r="V1428" s="213"/>
      <c r="W1428" s="213"/>
      <c r="X1428" s="214"/>
      <c r="Y1428" s="214"/>
      <c r="Z1428" s="214"/>
      <c r="AA1428" s="217"/>
      <c r="AB1428" s="217"/>
      <c r="AC1428" s="217"/>
      <c r="AD1428" s="213"/>
    </row>
    <row r="1429" spans="20:30" x14ac:dyDescent="0.2">
      <c r="T1429" s="212"/>
      <c r="U1429" s="213"/>
      <c r="V1429" s="213"/>
      <c r="W1429" s="213"/>
      <c r="X1429" s="214"/>
      <c r="Y1429" s="214"/>
      <c r="Z1429" s="214"/>
      <c r="AA1429" s="217"/>
      <c r="AB1429" s="217"/>
      <c r="AC1429" s="217"/>
      <c r="AD1429" s="213"/>
    </row>
    <row r="1430" spans="20:30" x14ac:dyDescent="0.2">
      <c r="T1430" s="212"/>
      <c r="U1430" s="213"/>
      <c r="V1430" s="213"/>
      <c r="W1430" s="213"/>
      <c r="X1430" s="214"/>
      <c r="Y1430" s="214"/>
      <c r="Z1430" s="214"/>
      <c r="AA1430" s="217"/>
      <c r="AB1430" s="217"/>
      <c r="AC1430" s="217"/>
      <c r="AD1430" s="213"/>
    </row>
    <row r="1431" spans="20:30" x14ac:dyDescent="0.2">
      <c r="T1431" s="212"/>
      <c r="U1431" s="213"/>
      <c r="V1431" s="213"/>
      <c r="W1431" s="213"/>
      <c r="X1431" s="214"/>
      <c r="Y1431" s="214"/>
      <c r="Z1431" s="214"/>
      <c r="AA1431" s="217"/>
      <c r="AB1431" s="217"/>
      <c r="AC1431" s="217"/>
      <c r="AD1431" s="213"/>
    </row>
    <row r="1432" spans="20:30" x14ac:dyDescent="0.2">
      <c r="T1432" s="212"/>
      <c r="U1432" s="213"/>
      <c r="V1432" s="213"/>
      <c r="W1432" s="213"/>
      <c r="X1432" s="214"/>
      <c r="Y1432" s="214"/>
      <c r="Z1432" s="214"/>
      <c r="AA1432" s="217"/>
      <c r="AB1432" s="217"/>
      <c r="AC1432" s="217"/>
      <c r="AD1432" s="213"/>
    </row>
    <row r="1433" spans="20:30" x14ac:dyDescent="0.2">
      <c r="T1433" s="212"/>
      <c r="U1433" s="213"/>
      <c r="V1433" s="213"/>
      <c r="W1433" s="213"/>
      <c r="X1433" s="214"/>
      <c r="Y1433" s="214"/>
      <c r="Z1433" s="214"/>
      <c r="AA1433" s="217"/>
      <c r="AB1433" s="217"/>
      <c r="AC1433" s="217"/>
      <c r="AD1433" s="213"/>
    </row>
    <row r="1434" spans="20:30" x14ac:dyDescent="0.2">
      <c r="T1434" s="212"/>
      <c r="U1434" s="213"/>
      <c r="V1434" s="213"/>
      <c r="W1434" s="213"/>
      <c r="X1434" s="214"/>
      <c r="Y1434" s="214"/>
      <c r="Z1434" s="214"/>
      <c r="AA1434" s="217"/>
      <c r="AB1434" s="217"/>
      <c r="AC1434" s="217"/>
      <c r="AD1434" s="213"/>
    </row>
    <row r="1435" spans="20:30" x14ac:dyDescent="0.2">
      <c r="T1435" s="212"/>
      <c r="U1435" s="213"/>
      <c r="V1435" s="213"/>
      <c r="W1435" s="213"/>
      <c r="X1435" s="214"/>
      <c r="Y1435" s="214"/>
      <c r="Z1435" s="214"/>
      <c r="AA1435" s="217"/>
      <c r="AB1435" s="217"/>
      <c r="AC1435" s="217"/>
      <c r="AD1435" s="213"/>
    </row>
    <row r="1436" spans="20:30" x14ac:dyDescent="0.2">
      <c r="T1436" s="212"/>
      <c r="U1436" s="213"/>
      <c r="V1436" s="213"/>
      <c r="W1436" s="213"/>
      <c r="X1436" s="214"/>
      <c r="Y1436" s="214"/>
      <c r="Z1436" s="214"/>
      <c r="AA1436" s="217"/>
      <c r="AB1436" s="217"/>
      <c r="AC1436" s="217"/>
      <c r="AD1436" s="213"/>
    </row>
    <row r="1437" spans="20:30" x14ac:dyDescent="0.2">
      <c r="T1437" s="212"/>
      <c r="U1437" s="213"/>
      <c r="V1437" s="213"/>
      <c r="W1437" s="213"/>
      <c r="X1437" s="214"/>
      <c r="Y1437" s="214"/>
      <c r="Z1437" s="214"/>
      <c r="AA1437" s="217"/>
      <c r="AB1437" s="217"/>
      <c r="AC1437" s="217"/>
      <c r="AD1437" s="213"/>
    </row>
    <row r="1438" spans="20:30" x14ac:dyDescent="0.2">
      <c r="T1438" s="212"/>
      <c r="U1438" s="213"/>
      <c r="V1438" s="213"/>
      <c r="W1438" s="213"/>
      <c r="X1438" s="214"/>
      <c r="Y1438" s="214"/>
      <c r="Z1438" s="214"/>
      <c r="AA1438" s="217"/>
      <c r="AB1438" s="217"/>
      <c r="AC1438" s="217"/>
      <c r="AD1438" s="213"/>
    </row>
    <row r="1439" spans="20:30" x14ac:dyDescent="0.2">
      <c r="T1439" s="212"/>
      <c r="U1439" s="213"/>
      <c r="V1439" s="213"/>
      <c r="W1439" s="213"/>
      <c r="X1439" s="214"/>
      <c r="Y1439" s="214"/>
      <c r="Z1439" s="214"/>
      <c r="AA1439" s="217"/>
      <c r="AB1439" s="217"/>
      <c r="AC1439" s="217"/>
      <c r="AD1439" s="213"/>
    </row>
    <row r="1440" spans="20:30" x14ac:dyDescent="0.2">
      <c r="T1440" s="212"/>
      <c r="U1440" s="213"/>
      <c r="V1440" s="213"/>
      <c r="W1440" s="213"/>
      <c r="X1440" s="214"/>
      <c r="Y1440" s="214"/>
      <c r="Z1440" s="214"/>
      <c r="AA1440" s="217"/>
      <c r="AB1440" s="217"/>
      <c r="AC1440" s="217"/>
      <c r="AD1440" s="213"/>
    </row>
    <row r="1441" spans="20:30" x14ac:dyDescent="0.2">
      <c r="T1441" s="212"/>
      <c r="U1441" s="213"/>
      <c r="V1441" s="213"/>
      <c r="W1441" s="213"/>
      <c r="X1441" s="214"/>
      <c r="Y1441" s="214"/>
      <c r="Z1441" s="214"/>
      <c r="AA1441" s="217"/>
      <c r="AB1441" s="217"/>
      <c r="AC1441" s="217"/>
      <c r="AD1441" s="213"/>
    </row>
    <row r="1442" spans="20:30" x14ac:dyDescent="0.2">
      <c r="T1442" s="212"/>
      <c r="U1442" s="213"/>
      <c r="V1442" s="213"/>
      <c r="W1442" s="213"/>
      <c r="X1442" s="214"/>
      <c r="Y1442" s="214"/>
      <c r="Z1442" s="214"/>
      <c r="AA1442" s="217"/>
      <c r="AB1442" s="217"/>
      <c r="AC1442" s="217"/>
      <c r="AD1442" s="213"/>
    </row>
    <row r="1443" spans="20:30" x14ac:dyDescent="0.2">
      <c r="T1443" s="212"/>
      <c r="U1443" s="213"/>
      <c r="V1443" s="213"/>
      <c r="W1443" s="213"/>
      <c r="X1443" s="214"/>
      <c r="Y1443" s="214"/>
      <c r="Z1443" s="214"/>
      <c r="AA1443" s="217"/>
      <c r="AB1443" s="217"/>
      <c r="AC1443" s="217"/>
      <c r="AD1443" s="213"/>
    </row>
    <row r="1444" spans="20:30" x14ac:dyDescent="0.2">
      <c r="T1444" s="212"/>
      <c r="U1444" s="213"/>
      <c r="V1444" s="213"/>
      <c r="W1444" s="213"/>
      <c r="X1444" s="214"/>
      <c r="Y1444" s="214"/>
      <c r="Z1444" s="214"/>
      <c r="AA1444" s="217"/>
      <c r="AB1444" s="217"/>
      <c r="AC1444" s="217"/>
      <c r="AD1444" s="213"/>
    </row>
    <row r="1445" spans="20:30" x14ac:dyDescent="0.2">
      <c r="T1445" s="212"/>
      <c r="U1445" s="213"/>
      <c r="V1445" s="213"/>
      <c r="W1445" s="213"/>
      <c r="X1445" s="214"/>
      <c r="Y1445" s="214"/>
      <c r="Z1445" s="214"/>
      <c r="AA1445" s="217"/>
      <c r="AB1445" s="217"/>
      <c r="AC1445" s="217"/>
      <c r="AD1445" s="213"/>
    </row>
    <row r="1446" spans="20:30" x14ac:dyDescent="0.2">
      <c r="T1446" s="212"/>
      <c r="U1446" s="213"/>
      <c r="V1446" s="213"/>
      <c r="W1446" s="213"/>
      <c r="X1446" s="214"/>
      <c r="Y1446" s="214"/>
      <c r="Z1446" s="214"/>
      <c r="AA1446" s="217"/>
      <c r="AB1446" s="217"/>
      <c r="AC1446" s="217"/>
      <c r="AD1446" s="213"/>
    </row>
    <row r="1447" spans="20:30" x14ac:dyDescent="0.2">
      <c r="T1447" s="212"/>
      <c r="U1447" s="213"/>
      <c r="V1447" s="213"/>
      <c r="W1447" s="213"/>
      <c r="X1447" s="214"/>
      <c r="Y1447" s="214"/>
      <c r="Z1447" s="214"/>
      <c r="AA1447" s="217"/>
      <c r="AB1447" s="217"/>
      <c r="AC1447" s="217"/>
      <c r="AD1447" s="213"/>
    </row>
    <row r="1448" spans="20:30" x14ac:dyDescent="0.2">
      <c r="T1448" s="212"/>
      <c r="U1448" s="213"/>
      <c r="V1448" s="213"/>
      <c r="W1448" s="213"/>
      <c r="X1448" s="214"/>
      <c r="Y1448" s="214"/>
      <c r="Z1448" s="214"/>
      <c r="AA1448" s="217"/>
      <c r="AB1448" s="217"/>
      <c r="AC1448" s="217"/>
      <c r="AD1448" s="213"/>
    </row>
    <row r="1449" spans="20:30" x14ac:dyDescent="0.2">
      <c r="T1449" s="212"/>
      <c r="U1449" s="213"/>
      <c r="V1449" s="213"/>
      <c r="W1449" s="213"/>
      <c r="X1449" s="214"/>
      <c r="Y1449" s="214"/>
      <c r="Z1449" s="214"/>
      <c r="AA1449" s="217"/>
      <c r="AB1449" s="217"/>
      <c r="AC1449" s="217"/>
      <c r="AD1449" s="213"/>
    </row>
    <row r="1450" spans="20:30" x14ac:dyDescent="0.2">
      <c r="T1450" s="212"/>
      <c r="U1450" s="213"/>
      <c r="V1450" s="213"/>
      <c r="W1450" s="213"/>
      <c r="X1450" s="214"/>
      <c r="Y1450" s="214"/>
      <c r="Z1450" s="214"/>
      <c r="AA1450" s="217"/>
      <c r="AB1450" s="217"/>
      <c r="AC1450" s="217"/>
      <c r="AD1450" s="213"/>
    </row>
    <row r="1451" spans="20:30" x14ac:dyDescent="0.2">
      <c r="T1451" s="212"/>
      <c r="U1451" s="213"/>
      <c r="V1451" s="213"/>
      <c r="W1451" s="213"/>
      <c r="X1451" s="214"/>
      <c r="Y1451" s="214"/>
      <c r="Z1451" s="214"/>
      <c r="AA1451" s="217"/>
      <c r="AB1451" s="217"/>
      <c r="AC1451" s="217"/>
      <c r="AD1451" s="213"/>
    </row>
    <row r="1452" spans="20:30" x14ac:dyDescent="0.2">
      <c r="T1452" s="212"/>
      <c r="U1452" s="213"/>
      <c r="V1452" s="213"/>
      <c r="W1452" s="213"/>
      <c r="X1452" s="214"/>
      <c r="Y1452" s="214"/>
      <c r="Z1452" s="214"/>
      <c r="AA1452" s="217"/>
      <c r="AB1452" s="217"/>
      <c r="AC1452" s="217"/>
      <c r="AD1452" s="213"/>
    </row>
    <row r="1453" spans="20:30" x14ac:dyDescent="0.2">
      <c r="T1453" s="212"/>
      <c r="U1453" s="213"/>
      <c r="V1453" s="213"/>
      <c r="W1453" s="213"/>
      <c r="X1453" s="214"/>
      <c r="Y1453" s="214"/>
      <c r="Z1453" s="214"/>
      <c r="AA1453" s="217"/>
      <c r="AB1453" s="217"/>
      <c r="AC1453" s="217"/>
      <c r="AD1453" s="213"/>
    </row>
    <row r="1454" spans="20:30" x14ac:dyDescent="0.2">
      <c r="T1454" s="212"/>
      <c r="U1454" s="213"/>
      <c r="V1454" s="213"/>
      <c r="W1454" s="213"/>
      <c r="X1454" s="214"/>
      <c r="Y1454" s="214"/>
      <c r="Z1454" s="214"/>
      <c r="AA1454" s="217"/>
      <c r="AB1454" s="217"/>
      <c r="AC1454" s="217"/>
      <c r="AD1454" s="213"/>
    </row>
    <row r="1455" spans="20:30" x14ac:dyDescent="0.2">
      <c r="T1455" s="212"/>
      <c r="U1455" s="213"/>
      <c r="V1455" s="213"/>
      <c r="W1455" s="213"/>
      <c r="X1455" s="214"/>
      <c r="Y1455" s="214"/>
      <c r="Z1455" s="214"/>
      <c r="AA1455" s="217"/>
      <c r="AB1455" s="217"/>
      <c r="AC1455" s="217"/>
      <c r="AD1455" s="213"/>
    </row>
    <row r="1456" spans="20:30" x14ac:dyDescent="0.2">
      <c r="T1456" s="212"/>
      <c r="U1456" s="213"/>
      <c r="V1456" s="213"/>
      <c r="W1456" s="213"/>
      <c r="X1456" s="214"/>
      <c r="Y1456" s="214"/>
      <c r="Z1456" s="214"/>
      <c r="AA1456" s="217"/>
      <c r="AB1456" s="217"/>
      <c r="AC1456" s="217"/>
      <c r="AD1456" s="213"/>
    </row>
    <row r="1457" spans="20:30" x14ac:dyDescent="0.2">
      <c r="T1457" s="212"/>
      <c r="U1457" s="213"/>
      <c r="V1457" s="213"/>
      <c r="W1457" s="213"/>
      <c r="X1457" s="214"/>
      <c r="Y1457" s="214"/>
      <c r="Z1457" s="214"/>
      <c r="AA1457" s="217"/>
      <c r="AB1457" s="217"/>
      <c r="AC1457" s="217"/>
      <c r="AD1457" s="213"/>
    </row>
    <row r="1458" spans="20:30" x14ac:dyDescent="0.2">
      <c r="T1458" s="212"/>
      <c r="U1458" s="213"/>
      <c r="V1458" s="213"/>
      <c r="W1458" s="213"/>
      <c r="X1458" s="214"/>
      <c r="Y1458" s="214"/>
      <c r="Z1458" s="214"/>
      <c r="AA1458" s="217"/>
      <c r="AB1458" s="217"/>
      <c r="AC1458" s="217"/>
      <c r="AD1458" s="213"/>
    </row>
    <row r="1459" spans="20:30" x14ac:dyDescent="0.2">
      <c r="T1459" s="212"/>
      <c r="U1459" s="213"/>
      <c r="V1459" s="213"/>
      <c r="W1459" s="213"/>
      <c r="X1459" s="214"/>
      <c r="Y1459" s="214"/>
      <c r="Z1459" s="214"/>
      <c r="AA1459" s="217"/>
      <c r="AB1459" s="217"/>
      <c r="AC1459" s="217"/>
      <c r="AD1459" s="213"/>
    </row>
    <row r="1460" spans="20:30" x14ac:dyDescent="0.2">
      <c r="T1460" s="212"/>
      <c r="U1460" s="213"/>
      <c r="V1460" s="213"/>
      <c r="W1460" s="213"/>
      <c r="X1460" s="214"/>
      <c r="Y1460" s="214"/>
      <c r="Z1460" s="214"/>
      <c r="AA1460" s="217"/>
      <c r="AB1460" s="217"/>
      <c r="AC1460" s="217"/>
      <c r="AD1460" s="213"/>
    </row>
    <row r="1461" spans="20:30" x14ac:dyDescent="0.2">
      <c r="T1461" s="212"/>
      <c r="U1461" s="213"/>
      <c r="V1461" s="213"/>
      <c r="W1461" s="213"/>
      <c r="X1461" s="214"/>
      <c r="Y1461" s="214"/>
      <c r="Z1461" s="214"/>
      <c r="AA1461" s="217"/>
      <c r="AB1461" s="217"/>
      <c r="AC1461" s="217"/>
      <c r="AD1461" s="213"/>
    </row>
    <row r="1462" spans="20:30" x14ac:dyDescent="0.2">
      <c r="T1462" s="212"/>
      <c r="U1462" s="213"/>
      <c r="V1462" s="213"/>
      <c r="W1462" s="213"/>
      <c r="X1462" s="214"/>
      <c r="Y1462" s="214"/>
      <c r="Z1462" s="214"/>
      <c r="AA1462" s="217"/>
      <c r="AB1462" s="217"/>
      <c r="AC1462" s="217"/>
      <c r="AD1462" s="213"/>
    </row>
    <row r="1463" spans="20:30" x14ac:dyDescent="0.2">
      <c r="T1463" s="212"/>
      <c r="U1463" s="213"/>
      <c r="V1463" s="213"/>
      <c r="W1463" s="213"/>
      <c r="X1463" s="214"/>
      <c r="Y1463" s="214"/>
      <c r="Z1463" s="214"/>
      <c r="AA1463" s="217"/>
      <c r="AB1463" s="217"/>
      <c r="AC1463" s="217"/>
      <c r="AD1463" s="213"/>
    </row>
    <row r="1464" spans="20:30" x14ac:dyDescent="0.2">
      <c r="T1464" s="212"/>
      <c r="U1464" s="213"/>
      <c r="V1464" s="213"/>
      <c r="W1464" s="213"/>
      <c r="X1464" s="214"/>
      <c r="Y1464" s="214"/>
      <c r="Z1464" s="214"/>
      <c r="AA1464" s="217"/>
      <c r="AB1464" s="217"/>
      <c r="AC1464" s="217"/>
      <c r="AD1464" s="213"/>
    </row>
    <row r="1465" spans="20:30" x14ac:dyDescent="0.2">
      <c r="T1465" s="212"/>
      <c r="U1465" s="213"/>
      <c r="V1465" s="213"/>
      <c r="W1465" s="213"/>
      <c r="X1465" s="214"/>
      <c r="Y1465" s="214"/>
      <c r="Z1465" s="214"/>
      <c r="AA1465" s="217"/>
      <c r="AB1465" s="217"/>
      <c r="AC1465" s="217"/>
      <c r="AD1465" s="213"/>
    </row>
    <row r="1466" spans="20:30" x14ac:dyDescent="0.2">
      <c r="T1466" s="212"/>
      <c r="U1466" s="213"/>
      <c r="V1466" s="213"/>
      <c r="W1466" s="213"/>
      <c r="X1466" s="214"/>
      <c r="Y1466" s="214"/>
      <c r="Z1466" s="214"/>
      <c r="AA1466" s="217"/>
      <c r="AB1466" s="217"/>
      <c r="AC1466" s="217"/>
      <c r="AD1466" s="213"/>
    </row>
    <row r="1467" spans="20:30" x14ac:dyDescent="0.2">
      <c r="T1467" s="212"/>
      <c r="U1467" s="213"/>
      <c r="V1467" s="213"/>
      <c r="W1467" s="213"/>
      <c r="X1467" s="214"/>
      <c r="Y1467" s="214"/>
      <c r="Z1467" s="214"/>
      <c r="AA1467" s="217"/>
      <c r="AB1467" s="217"/>
      <c r="AC1467" s="217"/>
      <c r="AD1467" s="213"/>
    </row>
    <row r="1468" spans="20:30" x14ac:dyDescent="0.2">
      <c r="T1468" s="212"/>
      <c r="U1468" s="213"/>
      <c r="V1468" s="213"/>
      <c r="W1468" s="213"/>
      <c r="X1468" s="214"/>
      <c r="Y1468" s="214"/>
      <c r="Z1468" s="214"/>
      <c r="AA1468" s="217"/>
      <c r="AB1468" s="217"/>
      <c r="AC1468" s="217"/>
      <c r="AD1468" s="213"/>
    </row>
    <row r="1469" spans="20:30" x14ac:dyDescent="0.2">
      <c r="T1469" s="212"/>
      <c r="U1469" s="213"/>
      <c r="V1469" s="213"/>
      <c r="W1469" s="213"/>
      <c r="X1469" s="214"/>
      <c r="Y1469" s="214"/>
      <c r="Z1469" s="214"/>
      <c r="AA1469" s="217"/>
      <c r="AB1469" s="217"/>
      <c r="AC1469" s="217"/>
      <c r="AD1469" s="213"/>
    </row>
    <row r="1470" spans="20:30" x14ac:dyDescent="0.2">
      <c r="T1470" s="212"/>
      <c r="U1470" s="213"/>
      <c r="V1470" s="213"/>
      <c r="W1470" s="213"/>
      <c r="X1470" s="214"/>
      <c r="Y1470" s="214"/>
      <c r="Z1470" s="214"/>
      <c r="AA1470" s="217"/>
      <c r="AB1470" s="217"/>
      <c r="AC1470" s="217"/>
      <c r="AD1470" s="213"/>
    </row>
    <row r="1471" spans="20:30" x14ac:dyDescent="0.2">
      <c r="T1471" s="212"/>
      <c r="U1471" s="213"/>
      <c r="V1471" s="213"/>
      <c r="W1471" s="213"/>
      <c r="X1471" s="214"/>
      <c r="Y1471" s="214"/>
      <c r="Z1471" s="214"/>
      <c r="AA1471" s="217"/>
      <c r="AB1471" s="217"/>
      <c r="AC1471" s="217"/>
      <c r="AD1471" s="213"/>
    </row>
    <row r="1472" spans="20:30" x14ac:dyDescent="0.2">
      <c r="T1472" s="212"/>
      <c r="U1472" s="213"/>
      <c r="V1472" s="213"/>
      <c r="W1472" s="213"/>
      <c r="X1472" s="214"/>
      <c r="Y1472" s="214"/>
      <c r="Z1472" s="214"/>
      <c r="AA1472" s="217"/>
      <c r="AB1472" s="217"/>
      <c r="AC1472" s="217"/>
      <c r="AD1472" s="213"/>
    </row>
    <row r="1473" spans="20:30" x14ac:dyDescent="0.2">
      <c r="T1473" s="212"/>
      <c r="U1473" s="213"/>
      <c r="V1473" s="213"/>
      <c r="W1473" s="213"/>
      <c r="X1473" s="214"/>
      <c r="Y1473" s="214"/>
      <c r="Z1473" s="214"/>
      <c r="AA1473" s="217"/>
      <c r="AB1473" s="217"/>
      <c r="AC1473" s="217"/>
      <c r="AD1473" s="213"/>
    </row>
    <row r="1474" spans="20:30" x14ac:dyDescent="0.2">
      <c r="T1474" s="212"/>
      <c r="U1474" s="213"/>
      <c r="V1474" s="213"/>
      <c r="W1474" s="213"/>
      <c r="X1474" s="214"/>
      <c r="Y1474" s="214"/>
      <c r="Z1474" s="214"/>
      <c r="AA1474" s="217"/>
      <c r="AB1474" s="217"/>
      <c r="AC1474" s="217"/>
      <c r="AD1474" s="213"/>
    </row>
    <row r="1475" spans="20:30" x14ac:dyDescent="0.2">
      <c r="T1475" s="212"/>
      <c r="U1475" s="213"/>
      <c r="V1475" s="213"/>
      <c r="W1475" s="213"/>
      <c r="X1475" s="214"/>
      <c r="Y1475" s="214"/>
      <c r="Z1475" s="214"/>
      <c r="AA1475" s="217"/>
      <c r="AB1475" s="217"/>
      <c r="AC1475" s="217"/>
      <c r="AD1475" s="213"/>
    </row>
    <row r="1476" spans="20:30" x14ac:dyDescent="0.2">
      <c r="T1476" s="212"/>
      <c r="U1476" s="213"/>
      <c r="V1476" s="213"/>
      <c r="W1476" s="213"/>
      <c r="X1476" s="214"/>
      <c r="Y1476" s="214"/>
      <c r="Z1476" s="214"/>
      <c r="AA1476" s="217"/>
      <c r="AB1476" s="217"/>
      <c r="AC1476" s="217"/>
      <c r="AD1476" s="213"/>
    </row>
    <row r="1477" spans="20:30" x14ac:dyDescent="0.2">
      <c r="T1477" s="212"/>
      <c r="U1477" s="213"/>
      <c r="V1477" s="213"/>
      <c r="W1477" s="213"/>
      <c r="X1477" s="214"/>
      <c r="Y1477" s="214"/>
      <c r="Z1477" s="214"/>
      <c r="AA1477" s="217"/>
      <c r="AB1477" s="217"/>
      <c r="AC1477" s="217"/>
      <c r="AD1477" s="213"/>
    </row>
    <row r="1478" spans="20:30" x14ac:dyDescent="0.2">
      <c r="T1478" s="212"/>
      <c r="U1478" s="213"/>
      <c r="V1478" s="213"/>
      <c r="W1478" s="213"/>
      <c r="X1478" s="214"/>
      <c r="Y1478" s="214"/>
      <c r="Z1478" s="214"/>
      <c r="AA1478" s="217"/>
      <c r="AB1478" s="217"/>
      <c r="AC1478" s="217"/>
      <c r="AD1478" s="213"/>
    </row>
    <row r="1479" spans="20:30" x14ac:dyDescent="0.2">
      <c r="T1479" s="212"/>
      <c r="U1479" s="213"/>
      <c r="V1479" s="213"/>
      <c r="W1479" s="213"/>
      <c r="X1479" s="214"/>
      <c r="Y1479" s="214"/>
      <c r="Z1479" s="214"/>
      <c r="AA1479" s="217"/>
      <c r="AB1479" s="217"/>
      <c r="AC1479" s="217"/>
      <c r="AD1479" s="213"/>
    </row>
    <row r="1480" spans="20:30" x14ac:dyDescent="0.2">
      <c r="T1480" s="212"/>
      <c r="U1480" s="213"/>
      <c r="V1480" s="213"/>
      <c r="W1480" s="213"/>
      <c r="X1480" s="214"/>
      <c r="Y1480" s="214"/>
      <c r="Z1480" s="214"/>
      <c r="AA1480" s="217"/>
      <c r="AB1480" s="217"/>
      <c r="AC1480" s="217"/>
      <c r="AD1480" s="213"/>
    </row>
    <row r="1481" spans="20:30" x14ac:dyDescent="0.2">
      <c r="T1481" s="212"/>
      <c r="U1481" s="213"/>
      <c r="V1481" s="213"/>
      <c r="W1481" s="213"/>
      <c r="X1481" s="214"/>
      <c r="Y1481" s="214"/>
      <c r="Z1481" s="214"/>
      <c r="AA1481" s="217"/>
      <c r="AB1481" s="217"/>
      <c r="AC1481" s="217"/>
      <c r="AD1481" s="213"/>
    </row>
    <row r="1482" spans="20:30" x14ac:dyDescent="0.2">
      <c r="T1482" s="212"/>
      <c r="U1482" s="213"/>
      <c r="V1482" s="213"/>
      <c r="W1482" s="213"/>
      <c r="X1482" s="214"/>
      <c r="Y1482" s="214"/>
      <c r="Z1482" s="214"/>
      <c r="AA1482" s="217"/>
      <c r="AB1482" s="217"/>
      <c r="AC1482" s="217"/>
      <c r="AD1482" s="213"/>
    </row>
    <row r="1483" spans="20:30" x14ac:dyDescent="0.2">
      <c r="T1483" s="212"/>
      <c r="U1483" s="213"/>
      <c r="V1483" s="213"/>
      <c r="W1483" s="213"/>
      <c r="X1483" s="214"/>
      <c r="Y1483" s="214"/>
      <c r="Z1483" s="214"/>
      <c r="AA1483" s="217"/>
      <c r="AB1483" s="217"/>
      <c r="AC1483" s="217"/>
      <c r="AD1483" s="213"/>
    </row>
    <row r="1484" spans="20:30" x14ac:dyDescent="0.2">
      <c r="T1484" s="212"/>
      <c r="U1484" s="213"/>
      <c r="V1484" s="213"/>
      <c r="W1484" s="213"/>
      <c r="X1484" s="214"/>
      <c r="Y1484" s="214"/>
      <c r="Z1484" s="214"/>
      <c r="AA1484" s="217"/>
      <c r="AB1484" s="217"/>
      <c r="AC1484" s="217"/>
      <c r="AD1484" s="213"/>
    </row>
    <row r="1485" spans="20:30" x14ac:dyDescent="0.2">
      <c r="T1485" s="212"/>
      <c r="U1485" s="213"/>
      <c r="V1485" s="213"/>
      <c r="W1485" s="213"/>
      <c r="X1485" s="214"/>
      <c r="Y1485" s="214"/>
      <c r="Z1485" s="214"/>
      <c r="AA1485" s="217"/>
      <c r="AB1485" s="217"/>
      <c r="AC1485" s="217"/>
      <c r="AD1485" s="213"/>
    </row>
    <row r="1486" spans="20:30" x14ac:dyDescent="0.2">
      <c r="T1486" s="212"/>
      <c r="U1486" s="213"/>
      <c r="V1486" s="213"/>
      <c r="W1486" s="213"/>
      <c r="X1486" s="214"/>
      <c r="Y1486" s="214"/>
      <c r="Z1486" s="214"/>
      <c r="AA1486" s="217"/>
      <c r="AB1486" s="217"/>
      <c r="AC1486" s="217"/>
      <c r="AD1486" s="213"/>
    </row>
    <row r="1487" spans="20:30" x14ac:dyDescent="0.2">
      <c r="T1487" s="212"/>
      <c r="U1487" s="213"/>
      <c r="V1487" s="213"/>
      <c r="W1487" s="213"/>
      <c r="X1487" s="214"/>
      <c r="Y1487" s="214"/>
      <c r="Z1487" s="214"/>
      <c r="AA1487" s="217"/>
      <c r="AB1487" s="217"/>
      <c r="AC1487" s="217"/>
      <c r="AD1487" s="213"/>
    </row>
    <row r="1488" spans="20:30" x14ac:dyDescent="0.2">
      <c r="T1488" s="212"/>
      <c r="U1488" s="213"/>
      <c r="V1488" s="213"/>
      <c r="W1488" s="213"/>
      <c r="X1488" s="214"/>
      <c r="Y1488" s="214"/>
      <c r="Z1488" s="214"/>
      <c r="AA1488" s="217"/>
      <c r="AB1488" s="217"/>
      <c r="AC1488" s="217"/>
      <c r="AD1488" s="213"/>
    </row>
    <row r="1489" spans="20:30" x14ac:dyDescent="0.2">
      <c r="T1489" s="212"/>
      <c r="U1489" s="213"/>
      <c r="V1489" s="213"/>
      <c r="W1489" s="213"/>
      <c r="X1489" s="214"/>
      <c r="Y1489" s="214"/>
      <c r="Z1489" s="214"/>
      <c r="AA1489" s="217"/>
      <c r="AB1489" s="217"/>
      <c r="AC1489" s="217"/>
      <c r="AD1489" s="213"/>
    </row>
    <row r="1490" spans="20:30" x14ac:dyDescent="0.2">
      <c r="T1490" s="212"/>
      <c r="U1490" s="213"/>
      <c r="V1490" s="213"/>
      <c r="W1490" s="213"/>
      <c r="X1490" s="214"/>
      <c r="Y1490" s="214"/>
      <c r="Z1490" s="214"/>
      <c r="AA1490" s="217"/>
      <c r="AB1490" s="217"/>
      <c r="AC1490" s="217"/>
      <c r="AD1490" s="213"/>
    </row>
    <row r="1491" spans="20:30" x14ac:dyDescent="0.2">
      <c r="T1491" s="212"/>
      <c r="U1491" s="213"/>
      <c r="V1491" s="213"/>
      <c r="W1491" s="213"/>
      <c r="X1491" s="214"/>
      <c r="Y1491" s="214"/>
      <c r="Z1491" s="214"/>
      <c r="AA1491" s="217"/>
      <c r="AB1491" s="217"/>
      <c r="AC1491" s="217"/>
      <c r="AD1491" s="213"/>
    </row>
    <row r="1492" spans="20:30" x14ac:dyDescent="0.2">
      <c r="T1492" s="212"/>
      <c r="U1492" s="213"/>
      <c r="V1492" s="213"/>
      <c r="W1492" s="213"/>
      <c r="X1492" s="214"/>
      <c r="Y1492" s="214"/>
      <c r="Z1492" s="214"/>
      <c r="AA1492" s="217"/>
      <c r="AB1492" s="217"/>
      <c r="AC1492" s="217"/>
      <c r="AD1492" s="213"/>
    </row>
    <row r="1493" spans="20:30" x14ac:dyDescent="0.2">
      <c r="T1493" s="212"/>
      <c r="U1493" s="213"/>
      <c r="V1493" s="213"/>
      <c r="W1493" s="213"/>
      <c r="X1493" s="214"/>
      <c r="Y1493" s="214"/>
      <c r="Z1493" s="214"/>
      <c r="AA1493" s="217"/>
      <c r="AB1493" s="217"/>
      <c r="AC1493" s="217"/>
      <c r="AD1493" s="213"/>
    </row>
    <row r="1494" spans="20:30" x14ac:dyDescent="0.2">
      <c r="T1494" s="212"/>
      <c r="U1494" s="213"/>
      <c r="V1494" s="213"/>
      <c r="W1494" s="213"/>
      <c r="X1494" s="214"/>
      <c r="Y1494" s="214"/>
      <c r="Z1494" s="214"/>
      <c r="AA1494" s="217"/>
      <c r="AB1494" s="217"/>
      <c r="AC1494" s="217"/>
      <c r="AD1494" s="213"/>
    </row>
    <row r="1495" spans="20:30" x14ac:dyDescent="0.2">
      <c r="T1495" s="212"/>
      <c r="U1495" s="213"/>
      <c r="V1495" s="213"/>
      <c r="W1495" s="213"/>
      <c r="X1495" s="214"/>
      <c r="Y1495" s="214"/>
      <c r="Z1495" s="214"/>
      <c r="AA1495" s="217"/>
      <c r="AB1495" s="217"/>
      <c r="AC1495" s="217"/>
      <c r="AD1495" s="213"/>
    </row>
    <row r="1496" spans="20:30" x14ac:dyDescent="0.2">
      <c r="T1496" s="212"/>
      <c r="U1496" s="213"/>
      <c r="V1496" s="213"/>
      <c r="W1496" s="213"/>
      <c r="X1496" s="214"/>
      <c r="Y1496" s="214"/>
      <c r="Z1496" s="214"/>
      <c r="AA1496" s="217"/>
      <c r="AB1496" s="217"/>
      <c r="AC1496" s="217"/>
      <c r="AD1496" s="213"/>
    </row>
    <row r="1497" spans="20:30" x14ac:dyDescent="0.2">
      <c r="T1497" s="212"/>
      <c r="U1497" s="213"/>
      <c r="V1497" s="213"/>
      <c r="W1497" s="213"/>
      <c r="X1497" s="214"/>
      <c r="Y1497" s="214"/>
      <c r="Z1497" s="214"/>
      <c r="AA1497" s="217"/>
      <c r="AB1497" s="217"/>
      <c r="AC1497" s="217"/>
      <c r="AD1497" s="213"/>
    </row>
    <row r="1498" spans="20:30" x14ac:dyDescent="0.2">
      <c r="T1498" s="212"/>
      <c r="U1498" s="213"/>
      <c r="V1498" s="213"/>
      <c r="W1498" s="213"/>
      <c r="X1498" s="214"/>
      <c r="Y1498" s="214"/>
      <c r="Z1498" s="214"/>
      <c r="AA1498" s="217"/>
      <c r="AB1498" s="217"/>
      <c r="AC1498" s="217"/>
      <c r="AD1498" s="213"/>
    </row>
    <row r="1499" spans="20:30" x14ac:dyDescent="0.2">
      <c r="T1499" s="212"/>
      <c r="U1499" s="213"/>
      <c r="V1499" s="213"/>
      <c r="W1499" s="213"/>
      <c r="X1499" s="214"/>
      <c r="Y1499" s="214"/>
      <c r="Z1499" s="214"/>
      <c r="AA1499" s="217"/>
      <c r="AB1499" s="217"/>
      <c r="AC1499" s="217"/>
      <c r="AD1499" s="213"/>
    </row>
    <row r="1500" spans="20:30" x14ac:dyDescent="0.2">
      <c r="T1500" s="212"/>
      <c r="U1500" s="213"/>
      <c r="V1500" s="213"/>
      <c r="W1500" s="213"/>
      <c r="X1500" s="214"/>
      <c r="Y1500" s="214"/>
      <c r="Z1500" s="214"/>
      <c r="AA1500" s="217"/>
      <c r="AB1500" s="217"/>
      <c r="AC1500" s="217"/>
      <c r="AD1500" s="213"/>
    </row>
    <row r="1501" spans="20:30" x14ac:dyDescent="0.2">
      <c r="T1501" s="212"/>
      <c r="U1501" s="213"/>
      <c r="V1501" s="213"/>
      <c r="W1501" s="213"/>
      <c r="X1501" s="214"/>
      <c r="Y1501" s="214"/>
      <c r="Z1501" s="214"/>
      <c r="AA1501" s="217"/>
      <c r="AB1501" s="217"/>
      <c r="AC1501" s="217"/>
      <c r="AD1501" s="213"/>
    </row>
    <row r="1502" spans="20:30" x14ac:dyDescent="0.2">
      <c r="T1502" s="212"/>
      <c r="U1502" s="213"/>
      <c r="V1502" s="213"/>
      <c r="W1502" s="213"/>
      <c r="X1502" s="214"/>
      <c r="Y1502" s="214"/>
      <c r="Z1502" s="214"/>
      <c r="AA1502" s="217"/>
      <c r="AB1502" s="217"/>
      <c r="AC1502" s="217"/>
      <c r="AD1502" s="213"/>
    </row>
    <row r="1503" spans="20:30" x14ac:dyDescent="0.2">
      <c r="T1503" s="212"/>
      <c r="U1503" s="213"/>
      <c r="V1503" s="213"/>
      <c r="W1503" s="213"/>
      <c r="X1503" s="214"/>
      <c r="Y1503" s="214"/>
      <c r="Z1503" s="214"/>
      <c r="AA1503" s="217"/>
      <c r="AB1503" s="217"/>
      <c r="AC1503" s="217"/>
      <c r="AD1503" s="213"/>
    </row>
    <row r="1504" spans="20:30" x14ac:dyDescent="0.2">
      <c r="T1504" s="212"/>
      <c r="U1504" s="213"/>
      <c r="V1504" s="213"/>
      <c r="W1504" s="213"/>
      <c r="X1504" s="214"/>
      <c r="Y1504" s="214"/>
      <c r="Z1504" s="214"/>
      <c r="AA1504" s="217"/>
      <c r="AB1504" s="217"/>
      <c r="AC1504" s="217"/>
      <c r="AD1504" s="213"/>
    </row>
    <row r="1505" spans="20:30" x14ac:dyDescent="0.2">
      <c r="T1505" s="212"/>
      <c r="U1505" s="213"/>
      <c r="V1505" s="213"/>
      <c r="W1505" s="213"/>
      <c r="X1505" s="214"/>
      <c r="Y1505" s="214"/>
      <c r="Z1505" s="214"/>
      <c r="AA1505" s="217"/>
      <c r="AB1505" s="217"/>
      <c r="AC1505" s="217"/>
      <c r="AD1505" s="213"/>
    </row>
    <row r="1506" spans="20:30" x14ac:dyDescent="0.2">
      <c r="T1506" s="212"/>
      <c r="U1506" s="213"/>
      <c r="V1506" s="213"/>
      <c r="W1506" s="213"/>
      <c r="X1506" s="214"/>
      <c r="Y1506" s="214"/>
      <c r="Z1506" s="214"/>
      <c r="AA1506" s="217"/>
      <c r="AB1506" s="217"/>
      <c r="AC1506" s="217"/>
      <c r="AD1506" s="213"/>
    </row>
    <row r="1507" spans="20:30" x14ac:dyDescent="0.2">
      <c r="T1507" s="212"/>
      <c r="U1507" s="213"/>
      <c r="V1507" s="213"/>
      <c r="W1507" s="213"/>
      <c r="X1507" s="214"/>
      <c r="Y1507" s="214"/>
      <c r="Z1507" s="214"/>
      <c r="AA1507" s="217"/>
      <c r="AB1507" s="217"/>
      <c r="AC1507" s="217"/>
      <c r="AD1507" s="213"/>
    </row>
    <row r="1508" spans="20:30" x14ac:dyDescent="0.2">
      <c r="T1508" s="212"/>
      <c r="U1508" s="213"/>
      <c r="V1508" s="213"/>
      <c r="W1508" s="213"/>
      <c r="X1508" s="214"/>
      <c r="Y1508" s="214"/>
      <c r="Z1508" s="214"/>
      <c r="AA1508" s="217"/>
      <c r="AB1508" s="217"/>
      <c r="AC1508" s="217"/>
      <c r="AD1508" s="213"/>
    </row>
    <row r="1509" spans="20:30" x14ac:dyDescent="0.2">
      <c r="T1509" s="212"/>
      <c r="U1509" s="213"/>
      <c r="V1509" s="213"/>
      <c r="W1509" s="213"/>
      <c r="X1509" s="214"/>
      <c r="Y1509" s="214"/>
      <c r="Z1509" s="214"/>
      <c r="AA1509" s="217"/>
      <c r="AB1509" s="217"/>
      <c r="AC1509" s="217"/>
      <c r="AD1509" s="213"/>
    </row>
    <row r="1510" spans="20:30" x14ac:dyDescent="0.2">
      <c r="T1510" s="212"/>
      <c r="U1510" s="213"/>
      <c r="V1510" s="213"/>
      <c r="W1510" s="213"/>
      <c r="X1510" s="214"/>
      <c r="Y1510" s="214"/>
      <c r="Z1510" s="214"/>
      <c r="AA1510" s="217"/>
      <c r="AB1510" s="217"/>
      <c r="AC1510" s="217"/>
      <c r="AD1510" s="213"/>
    </row>
    <row r="1511" spans="20:30" x14ac:dyDescent="0.2">
      <c r="T1511" s="212"/>
      <c r="U1511" s="213"/>
      <c r="V1511" s="213"/>
      <c r="W1511" s="213"/>
      <c r="X1511" s="214"/>
      <c r="Y1511" s="214"/>
      <c r="Z1511" s="214"/>
      <c r="AA1511" s="217"/>
      <c r="AB1511" s="217"/>
      <c r="AC1511" s="217"/>
      <c r="AD1511" s="213"/>
    </row>
    <row r="1512" spans="20:30" x14ac:dyDescent="0.2">
      <c r="T1512" s="212"/>
      <c r="U1512" s="213"/>
      <c r="V1512" s="213"/>
      <c r="W1512" s="213"/>
      <c r="X1512" s="214"/>
      <c r="Y1512" s="214"/>
      <c r="Z1512" s="214"/>
      <c r="AA1512" s="217"/>
      <c r="AB1512" s="217"/>
      <c r="AC1512" s="217"/>
      <c r="AD1512" s="213"/>
    </row>
    <row r="1513" spans="20:30" x14ac:dyDescent="0.2">
      <c r="T1513" s="212"/>
      <c r="U1513" s="213"/>
      <c r="V1513" s="213"/>
      <c r="W1513" s="213"/>
      <c r="X1513" s="214"/>
      <c r="Y1513" s="214"/>
      <c r="Z1513" s="214"/>
      <c r="AA1513" s="217"/>
      <c r="AB1513" s="217"/>
      <c r="AC1513" s="217"/>
      <c r="AD1513" s="213"/>
    </row>
    <row r="1514" spans="20:30" x14ac:dyDescent="0.2">
      <c r="T1514" s="212"/>
      <c r="U1514" s="213"/>
      <c r="V1514" s="213"/>
      <c r="W1514" s="213"/>
      <c r="X1514" s="214"/>
      <c r="Y1514" s="214"/>
      <c r="Z1514" s="214"/>
      <c r="AA1514" s="217"/>
      <c r="AB1514" s="217"/>
      <c r="AC1514" s="217"/>
      <c r="AD1514" s="213"/>
    </row>
    <row r="1515" spans="20:30" x14ac:dyDescent="0.2">
      <c r="T1515" s="212"/>
      <c r="U1515" s="213"/>
      <c r="V1515" s="213"/>
      <c r="W1515" s="213"/>
      <c r="X1515" s="214"/>
      <c r="Y1515" s="214"/>
      <c r="Z1515" s="214"/>
      <c r="AA1515" s="217"/>
      <c r="AB1515" s="217"/>
      <c r="AC1515" s="217"/>
      <c r="AD1515" s="213"/>
    </row>
    <row r="1516" spans="20:30" x14ac:dyDescent="0.2">
      <c r="T1516" s="212"/>
      <c r="U1516" s="213"/>
      <c r="V1516" s="213"/>
      <c r="W1516" s="213"/>
      <c r="X1516" s="214"/>
      <c r="Y1516" s="214"/>
      <c r="Z1516" s="214"/>
      <c r="AA1516" s="217"/>
      <c r="AB1516" s="217"/>
      <c r="AC1516" s="217"/>
      <c r="AD1516" s="213"/>
    </row>
    <row r="1517" spans="20:30" x14ac:dyDescent="0.2">
      <c r="T1517" s="212"/>
      <c r="U1517" s="213"/>
      <c r="V1517" s="213"/>
      <c r="W1517" s="213"/>
      <c r="X1517" s="214"/>
      <c r="Y1517" s="214"/>
      <c r="Z1517" s="214"/>
      <c r="AA1517" s="217"/>
      <c r="AB1517" s="217"/>
      <c r="AC1517" s="217"/>
      <c r="AD1517" s="213"/>
    </row>
    <row r="1518" spans="20:30" x14ac:dyDescent="0.2">
      <c r="T1518" s="212"/>
      <c r="U1518" s="213"/>
      <c r="V1518" s="213"/>
      <c r="W1518" s="213"/>
      <c r="X1518" s="214"/>
      <c r="Y1518" s="214"/>
      <c r="Z1518" s="214"/>
      <c r="AA1518" s="217"/>
      <c r="AB1518" s="217"/>
      <c r="AC1518" s="217"/>
      <c r="AD1518" s="213"/>
    </row>
    <row r="1519" spans="20:30" x14ac:dyDescent="0.2">
      <c r="T1519" s="212"/>
      <c r="U1519" s="213"/>
      <c r="V1519" s="213"/>
      <c r="W1519" s="213"/>
      <c r="X1519" s="214"/>
      <c r="Y1519" s="214"/>
      <c r="Z1519" s="214"/>
      <c r="AA1519" s="217"/>
      <c r="AB1519" s="217"/>
      <c r="AC1519" s="217"/>
      <c r="AD1519" s="213"/>
    </row>
    <row r="1520" spans="20:30" x14ac:dyDescent="0.2">
      <c r="T1520" s="212"/>
      <c r="U1520" s="213"/>
      <c r="V1520" s="213"/>
      <c r="W1520" s="213"/>
      <c r="X1520" s="214"/>
      <c r="Y1520" s="214"/>
      <c r="Z1520" s="214"/>
      <c r="AA1520" s="217"/>
      <c r="AB1520" s="217"/>
      <c r="AC1520" s="217"/>
      <c r="AD1520" s="213"/>
    </row>
    <row r="1521" spans="20:30" x14ac:dyDescent="0.2">
      <c r="T1521" s="212"/>
      <c r="U1521" s="213"/>
      <c r="V1521" s="213"/>
      <c r="W1521" s="213"/>
      <c r="X1521" s="214"/>
      <c r="Y1521" s="214"/>
      <c r="Z1521" s="214"/>
      <c r="AA1521" s="217"/>
      <c r="AB1521" s="217"/>
      <c r="AC1521" s="217"/>
      <c r="AD1521" s="213"/>
    </row>
    <row r="1522" spans="20:30" x14ac:dyDescent="0.2">
      <c r="T1522" s="212"/>
      <c r="U1522" s="213"/>
      <c r="V1522" s="213"/>
      <c r="W1522" s="213"/>
      <c r="X1522" s="214"/>
      <c r="Y1522" s="214"/>
      <c r="Z1522" s="214"/>
      <c r="AA1522" s="217"/>
      <c r="AB1522" s="217"/>
      <c r="AC1522" s="217"/>
      <c r="AD1522" s="213"/>
    </row>
    <row r="1523" spans="20:30" x14ac:dyDescent="0.2">
      <c r="T1523" s="212"/>
      <c r="U1523" s="213"/>
      <c r="V1523" s="213"/>
      <c r="W1523" s="213"/>
      <c r="X1523" s="214"/>
      <c r="Y1523" s="214"/>
      <c r="Z1523" s="214"/>
      <c r="AA1523" s="217"/>
      <c r="AB1523" s="217"/>
      <c r="AC1523" s="217"/>
      <c r="AD1523" s="213"/>
    </row>
    <row r="1524" spans="20:30" x14ac:dyDescent="0.2">
      <c r="T1524" s="212"/>
      <c r="U1524" s="213"/>
      <c r="V1524" s="213"/>
      <c r="W1524" s="213"/>
      <c r="X1524" s="214"/>
      <c r="Y1524" s="214"/>
      <c r="Z1524" s="214"/>
      <c r="AA1524" s="217"/>
      <c r="AB1524" s="217"/>
      <c r="AC1524" s="217"/>
      <c r="AD1524" s="213"/>
    </row>
    <row r="1525" spans="20:30" x14ac:dyDescent="0.2">
      <c r="T1525" s="212"/>
      <c r="U1525" s="213"/>
      <c r="V1525" s="213"/>
      <c r="W1525" s="213"/>
      <c r="X1525" s="214"/>
      <c r="Y1525" s="214"/>
      <c r="Z1525" s="214"/>
      <c r="AA1525" s="217"/>
      <c r="AB1525" s="217"/>
      <c r="AC1525" s="217"/>
      <c r="AD1525" s="213"/>
    </row>
    <row r="1526" spans="20:30" x14ac:dyDescent="0.2">
      <c r="T1526" s="212"/>
      <c r="U1526" s="213"/>
      <c r="V1526" s="213"/>
      <c r="W1526" s="213"/>
      <c r="X1526" s="214"/>
      <c r="Y1526" s="214"/>
      <c r="Z1526" s="214"/>
      <c r="AA1526" s="217"/>
      <c r="AB1526" s="217"/>
      <c r="AC1526" s="217"/>
      <c r="AD1526" s="213"/>
    </row>
    <row r="1527" spans="20:30" x14ac:dyDescent="0.2">
      <c r="T1527" s="212"/>
      <c r="U1527" s="213"/>
      <c r="V1527" s="213"/>
      <c r="W1527" s="213"/>
      <c r="X1527" s="214"/>
      <c r="Y1527" s="214"/>
      <c r="Z1527" s="214"/>
      <c r="AA1527" s="217"/>
      <c r="AB1527" s="217"/>
      <c r="AC1527" s="217"/>
      <c r="AD1527" s="213"/>
    </row>
    <row r="1528" spans="20:30" x14ac:dyDescent="0.2">
      <c r="T1528" s="212"/>
      <c r="U1528" s="213"/>
      <c r="V1528" s="213"/>
      <c r="W1528" s="213"/>
      <c r="X1528" s="214"/>
      <c r="Y1528" s="214"/>
      <c r="Z1528" s="214"/>
      <c r="AA1528" s="217"/>
      <c r="AB1528" s="217"/>
      <c r="AC1528" s="217"/>
      <c r="AD1528" s="213"/>
    </row>
    <row r="1529" spans="20:30" x14ac:dyDescent="0.2">
      <c r="T1529" s="212"/>
      <c r="U1529" s="213"/>
      <c r="V1529" s="213"/>
      <c r="W1529" s="213"/>
      <c r="X1529" s="214"/>
      <c r="Y1529" s="214"/>
      <c r="Z1529" s="214"/>
      <c r="AA1529" s="217"/>
      <c r="AB1529" s="217"/>
      <c r="AC1529" s="217"/>
      <c r="AD1529" s="213"/>
    </row>
    <row r="1530" spans="20:30" x14ac:dyDescent="0.2">
      <c r="T1530" s="212"/>
      <c r="U1530" s="213"/>
      <c r="V1530" s="213"/>
      <c r="W1530" s="213"/>
      <c r="X1530" s="214"/>
      <c r="Y1530" s="214"/>
      <c r="Z1530" s="214"/>
      <c r="AA1530" s="217"/>
      <c r="AB1530" s="217"/>
      <c r="AC1530" s="217"/>
      <c r="AD1530" s="213"/>
    </row>
    <row r="1531" spans="20:30" x14ac:dyDescent="0.2">
      <c r="T1531" s="212"/>
      <c r="U1531" s="213"/>
      <c r="V1531" s="213"/>
      <c r="W1531" s="213"/>
      <c r="X1531" s="214"/>
      <c r="Y1531" s="214"/>
      <c r="Z1531" s="214"/>
      <c r="AA1531" s="217"/>
      <c r="AB1531" s="217"/>
      <c r="AC1531" s="217"/>
      <c r="AD1531" s="213"/>
    </row>
    <row r="1532" spans="20:30" x14ac:dyDescent="0.2">
      <c r="T1532" s="212"/>
      <c r="U1532" s="213"/>
      <c r="V1532" s="213"/>
      <c r="W1532" s="213"/>
      <c r="X1532" s="214"/>
      <c r="Y1532" s="214"/>
      <c r="Z1532" s="214"/>
      <c r="AA1532" s="217"/>
      <c r="AB1532" s="217"/>
      <c r="AC1532" s="217"/>
      <c r="AD1532" s="213"/>
    </row>
    <row r="1533" spans="20:30" x14ac:dyDescent="0.2">
      <c r="T1533" s="212"/>
      <c r="U1533" s="213"/>
      <c r="V1533" s="213"/>
      <c r="W1533" s="213"/>
      <c r="X1533" s="214"/>
      <c r="Y1533" s="214"/>
      <c r="Z1533" s="214"/>
      <c r="AA1533" s="217"/>
      <c r="AB1533" s="217"/>
      <c r="AC1533" s="217"/>
      <c r="AD1533" s="213"/>
    </row>
    <row r="1534" spans="20:30" x14ac:dyDescent="0.2">
      <c r="T1534" s="212"/>
      <c r="U1534" s="213"/>
      <c r="V1534" s="213"/>
      <c r="W1534" s="213"/>
      <c r="X1534" s="214"/>
      <c r="Y1534" s="214"/>
      <c r="Z1534" s="214"/>
      <c r="AA1534" s="217"/>
      <c r="AB1534" s="217"/>
      <c r="AC1534" s="217"/>
      <c r="AD1534" s="213"/>
    </row>
    <row r="1535" spans="20:30" x14ac:dyDescent="0.2">
      <c r="T1535" s="212"/>
      <c r="U1535" s="213"/>
      <c r="V1535" s="213"/>
      <c r="W1535" s="213"/>
      <c r="X1535" s="214"/>
      <c r="Y1535" s="214"/>
      <c r="Z1535" s="214"/>
      <c r="AA1535" s="217"/>
      <c r="AB1535" s="217"/>
      <c r="AC1535" s="217"/>
      <c r="AD1535" s="213"/>
    </row>
    <row r="1536" spans="20:30" x14ac:dyDescent="0.2">
      <c r="T1536" s="212"/>
      <c r="U1536" s="213"/>
      <c r="V1536" s="213"/>
      <c r="W1536" s="213"/>
      <c r="X1536" s="214"/>
      <c r="Y1536" s="214"/>
      <c r="Z1536" s="214"/>
      <c r="AA1536" s="217"/>
      <c r="AB1536" s="217"/>
      <c r="AC1536" s="217"/>
      <c r="AD1536" s="213"/>
    </row>
    <row r="1537" spans="20:30" x14ac:dyDescent="0.2">
      <c r="T1537" s="212"/>
      <c r="U1537" s="213"/>
      <c r="V1537" s="213"/>
      <c r="W1537" s="213"/>
      <c r="X1537" s="214"/>
      <c r="Y1537" s="214"/>
      <c r="Z1537" s="214"/>
      <c r="AA1537" s="217"/>
      <c r="AB1537" s="217"/>
      <c r="AC1537" s="217"/>
      <c r="AD1537" s="213"/>
    </row>
    <row r="1538" spans="20:30" x14ac:dyDescent="0.2">
      <c r="T1538" s="212"/>
      <c r="U1538" s="213"/>
      <c r="V1538" s="213"/>
      <c r="W1538" s="213"/>
      <c r="X1538" s="214"/>
      <c r="Y1538" s="214"/>
      <c r="Z1538" s="214"/>
      <c r="AA1538" s="217"/>
      <c r="AB1538" s="217"/>
      <c r="AC1538" s="217"/>
      <c r="AD1538" s="213"/>
    </row>
    <row r="1539" spans="20:30" x14ac:dyDescent="0.2">
      <c r="T1539" s="212"/>
      <c r="U1539" s="213"/>
      <c r="V1539" s="213"/>
      <c r="W1539" s="213"/>
      <c r="X1539" s="214"/>
      <c r="Y1539" s="214"/>
      <c r="Z1539" s="214"/>
      <c r="AA1539" s="217"/>
      <c r="AB1539" s="217"/>
      <c r="AC1539" s="217"/>
      <c r="AD1539" s="213"/>
    </row>
    <row r="1540" spans="20:30" x14ac:dyDescent="0.2">
      <c r="T1540" s="212"/>
      <c r="U1540" s="213"/>
      <c r="V1540" s="213"/>
      <c r="W1540" s="213"/>
      <c r="X1540" s="214"/>
      <c r="Y1540" s="214"/>
      <c r="Z1540" s="214"/>
      <c r="AA1540" s="217"/>
      <c r="AB1540" s="217"/>
      <c r="AC1540" s="217"/>
      <c r="AD1540" s="213"/>
    </row>
    <row r="1541" spans="20:30" x14ac:dyDescent="0.2">
      <c r="T1541" s="212"/>
      <c r="U1541" s="213"/>
      <c r="V1541" s="213"/>
      <c r="W1541" s="213"/>
      <c r="X1541" s="214"/>
      <c r="Y1541" s="214"/>
      <c r="Z1541" s="214"/>
      <c r="AA1541" s="217"/>
      <c r="AB1541" s="217"/>
      <c r="AC1541" s="217"/>
      <c r="AD1541" s="213"/>
    </row>
    <row r="1542" spans="20:30" x14ac:dyDescent="0.2">
      <c r="T1542" s="212"/>
      <c r="U1542" s="213"/>
      <c r="V1542" s="213"/>
      <c r="W1542" s="213"/>
      <c r="X1542" s="214"/>
      <c r="Y1542" s="214"/>
      <c r="Z1542" s="214"/>
      <c r="AA1542" s="217"/>
      <c r="AB1542" s="217"/>
      <c r="AC1542" s="217"/>
      <c r="AD1542" s="213"/>
    </row>
    <row r="1543" spans="20:30" x14ac:dyDescent="0.2">
      <c r="T1543" s="212"/>
      <c r="U1543" s="213"/>
      <c r="V1543" s="213"/>
      <c r="W1543" s="213"/>
      <c r="X1543" s="214"/>
      <c r="Y1543" s="214"/>
      <c r="Z1543" s="214"/>
      <c r="AA1543" s="217"/>
      <c r="AB1543" s="217"/>
      <c r="AC1543" s="217"/>
      <c r="AD1543" s="213"/>
    </row>
    <row r="1544" spans="20:30" x14ac:dyDescent="0.2">
      <c r="T1544" s="212"/>
      <c r="U1544" s="213"/>
      <c r="V1544" s="213"/>
      <c r="W1544" s="213"/>
      <c r="X1544" s="214"/>
      <c r="Y1544" s="214"/>
      <c r="Z1544" s="214"/>
      <c r="AA1544" s="217"/>
      <c r="AB1544" s="217"/>
      <c r="AC1544" s="217"/>
      <c r="AD1544" s="213"/>
    </row>
    <row r="1545" spans="20:30" x14ac:dyDescent="0.2">
      <c r="T1545" s="212"/>
      <c r="U1545" s="213"/>
      <c r="V1545" s="213"/>
      <c r="W1545" s="213"/>
      <c r="X1545" s="214"/>
      <c r="Y1545" s="214"/>
      <c r="Z1545" s="214"/>
      <c r="AA1545" s="217"/>
      <c r="AB1545" s="217"/>
      <c r="AC1545" s="217"/>
      <c r="AD1545" s="213"/>
    </row>
    <row r="1546" spans="20:30" x14ac:dyDescent="0.2">
      <c r="T1546" s="212"/>
      <c r="U1546" s="213"/>
      <c r="V1546" s="213"/>
      <c r="W1546" s="213"/>
      <c r="X1546" s="214"/>
      <c r="Y1546" s="214"/>
      <c r="Z1546" s="214"/>
      <c r="AA1546" s="217"/>
      <c r="AB1546" s="217"/>
      <c r="AC1546" s="217"/>
      <c r="AD1546" s="213"/>
    </row>
    <row r="1547" spans="20:30" x14ac:dyDescent="0.2">
      <c r="T1547" s="212"/>
      <c r="U1547" s="213"/>
      <c r="V1547" s="213"/>
      <c r="W1547" s="213"/>
      <c r="X1547" s="214"/>
      <c r="Y1547" s="214"/>
      <c r="Z1547" s="214"/>
      <c r="AA1547" s="217"/>
      <c r="AB1547" s="217"/>
      <c r="AC1547" s="217"/>
      <c r="AD1547" s="213"/>
    </row>
    <row r="1548" spans="20:30" x14ac:dyDescent="0.2">
      <c r="T1548" s="212"/>
      <c r="U1548" s="213"/>
      <c r="V1548" s="213"/>
      <c r="W1548" s="213"/>
      <c r="X1548" s="214"/>
      <c r="Y1548" s="214"/>
      <c r="Z1548" s="214"/>
      <c r="AA1548" s="217"/>
      <c r="AB1548" s="217"/>
      <c r="AC1548" s="217"/>
      <c r="AD1548" s="213"/>
    </row>
    <row r="1549" spans="20:30" x14ac:dyDescent="0.2">
      <c r="T1549" s="212"/>
      <c r="U1549" s="213"/>
      <c r="V1549" s="213"/>
      <c r="W1549" s="213"/>
      <c r="X1549" s="214"/>
      <c r="Y1549" s="214"/>
      <c r="Z1549" s="214"/>
      <c r="AA1549" s="217"/>
      <c r="AB1549" s="217"/>
      <c r="AC1549" s="217"/>
      <c r="AD1549" s="213"/>
    </row>
    <row r="1550" spans="20:30" x14ac:dyDescent="0.2">
      <c r="T1550" s="212"/>
      <c r="U1550" s="213"/>
      <c r="V1550" s="213"/>
      <c r="W1550" s="213"/>
      <c r="X1550" s="214"/>
      <c r="Y1550" s="214"/>
      <c r="Z1550" s="214"/>
      <c r="AA1550" s="217"/>
      <c r="AB1550" s="217"/>
      <c r="AC1550" s="217"/>
      <c r="AD1550" s="213"/>
    </row>
    <row r="1551" spans="20:30" x14ac:dyDescent="0.2">
      <c r="T1551" s="212"/>
      <c r="U1551" s="213"/>
      <c r="V1551" s="213"/>
      <c r="W1551" s="213"/>
      <c r="X1551" s="214"/>
      <c r="Y1551" s="214"/>
      <c r="Z1551" s="214"/>
      <c r="AA1551" s="217"/>
      <c r="AB1551" s="217"/>
      <c r="AC1551" s="217"/>
      <c r="AD1551" s="213"/>
    </row>
    <row r="1552" spans="20:30" x14ac:dyDescent="0.2">
      <c r="T1552" s="212"/>
      <c r="U1552" s="213"/>
      <c r="V1552" s="213"/>
      <c r="W1552" s="213"/>
      <c r="X1552" s="214"/>
      <c r="Y1552" s="214"/>
      <c r="Z1552" s="214"/>
      <c r="AA1552" s="217"/>
      <c r="AB1552" s="217"/>
      <c r="AC1552" s="217"/>
      <c r="AD1552" s="213"/>
    </row>
    <row r="1553" spans="20:30" x14ac:dyDescent="0.2">
      <c r="T1553" s="212"/>
      <c r="U1553" s="213"/>
      <c r="V1553" s="213"/>
      <c r="W1553" s="213"/>
      <c r="X1553" s="214"/>
      <c r="Y1553" s="214"/>
      <c r="Z1553" s="214"/>
      <c r="AA1553" s="217"/>
      <c r="AB1553" s="217"/>
      <c r="AC1553" s="217"/>
      <c r="AD1553" s="213"/>
    </row>
    <row r="1554" spans="20:30" x14ac:dyDescent="0.2">
      <c r="T1554" s="212"/>
      <c r="U1554" s="213"/>
      <c r="V1554" s="213"/>
      <c r="W1554" s="213"/>
      <c r="X1554" s="214"/>
      <c r="Y1554" s="214"/>
      <c r="Z1554" s="214"/>
      <c r="AA1554" s="217"/>
      <c r="AB1554" s="217"/>
      <c r="AC1554" s="217"/>
      <c r="AD1554" s="213"/>
    </row>
    <row r="1555" spans="20:30" x14ac:dyDescent="0.2">
      <c r="T1555" s="212"/>
      <c r="U1555" s="213"/>
      <c r="V1555" s="213"/>
      <c r="W1555" s="213"/>
      <c r="X1555" s="214"/>
      <c r="Y1555" s="214"/>
      <c r="Z1555" s="214"/>
      <c r="AA1555" s="217"/>
      <c r="AB1555" s="217"/>
      <c r="AC1555" s="217"/>
      <c r="AD1555" s="213"/>
    </row>
    <row r="1556" spans="20:30" x14ac:dyDescent="0.2">
      <c r="T1556" s="212"/>
      <c r="U1556" s="213"/>
      <c r="V1556" s="213"/>
      <c r="W1556" s="213"/>
      <c r="X1556" s="214"/>
      <c r="Y1556" s="214"/>
      <c r="Z1556" s="214"/>
      <c r="AA1556" s="217"/>
      <c r="AB1556" s="217"/>
      <c r="AC1556" s="217"/>
      <c r="AD1556" s="213"/>
    </row>
    <row r="1557" spans="20:30" x14ac:dyDescent="0.2">
      <c r="T1557" s="212"/>
      <c r="U1557" s="213"/>
      <c r="V1557" s="213"/>
      <c r="W1557" s="213"/>
      <c r="X1557" s="214"/>
      <c r="Y1557" s="214"/>
      <c r="Z1557" s="214"/>
      <c r="AA1557" s="217"/>
      <c r="AB1557" s="217"/>
      <c r="AC1557" s="217"/>
      <c r="AD1557" s="213"/>
    </row>
    <row r="1558" spans="20:30" x14ac:dyDescent="0.2">
      <c r="T1558" s="212"/>
      <c r="U1558" s="213"/>
      <c r="V1558" s="213"/>
      <c r="W1558" s="213"/>
      <c r="X1558" s="214"/>
      <c r="Y1558" s="214"/>
      <c r="Z1558" s="214"/>
      <c r="AA1558" s="217"/>
      <c r="AB1558" s="217"/>
      <c r="AC1558" s="217"/>
      <c r="AD1558" s="213"/>
    </row>
    <row r="1559" spans="20:30" x14ac:dyDescent="0.2">
      <c r="T1559" s="212"/>
      <c r="U1559" s="213"/>
      <c r="V1559" s="213"/>
      <c r="W1559" s="213"/>
      <c r="X1559" s="214"/>
      <c r="Y1559" s="214"/>
      <c r="Z1559" s="214"/>
      <c r="AA1559" s="217"/>
      <c r="AB1559" s="217"/>
      <c r="AC1559" s="217"/>
      <c r="AD1559" s="213"/>
    </row>
    <row r="1560" spans="20:30" x14ac:dyDescent="0.2">
      <c r="T1560" s="212"/>
      <c r="U1560" s="213"/>
      <c r="V1560" s="213"/>
      <c r="W1560" s="213"/>
      <c r="X1560" s="214"/>
      <c r="Y1560" s="214"/>
      <c r="Z1560" s="214"/>
      <c r="AA1560" s="217"/>
      <c r="AB1560" s="217"/>
      <c r="AC1560" s="217"/>
      <c r="AD1560" s="213"/>
    </row>
    <row r="1561" spans="20:30" x14ac:dyDescent="0.2">
      <c r="T1561" s="212"/>
      <c r="U1561" s="213"/>
      <c r="V1561" s="213"/>
      <c r="W1561" s="213"/>
      <c r="X1561" s="214"/>
      <c r="Y1561" s="214"/>
      <c r="Z1561" s="214"/>
      <c r="AA1561" s="217"/>
      <c r="AB1561" s="217"/>
      <c r="AC1561" s="217"/>
      <c r="AD1561" s="213"/>
    </row>
    <row r="1562" spans="20:30" x14ac:dyDescent="0.2">
      <c r="T1562" s="212"/>
      <c r="U1562" s="213"/>
      <c r="V1562" s="213"/>
      <c r="W1562" s="213"/>
      <c r="X1562" s="214"/>
      <c r="Y1562" s="214"/>
      <c r="Z1562" s="214"/>
      <c r="AA1562" s="217"/>
      <c r="AB1562" s="217"/>
      <c r="AC1562" s="217"/>
      <c r="AD1562" s="213"/>
    </row>
    <row r="1563" spans="20:30" x14ac:dyDescent="0.2">
      <c r="T1563" s="212"/>
      <c r="U1563" s="213"/>
      <c r="V1563" s="213"/>
      <c r="W1563" s="213"/>
      <c r="X1563" s="214"/>
      <c r="Y1563" s="214"/>
      <c r="Z1563" s="214"/>
      <c r="AA1563" s="217"/>
      <c r="AB1563" s="217"/>
      <c r="AC1563" s="217"/>
      <c r="AD1563" s="213"/>
    </row>
    <row r="1564" spans="20:30" x14ac:dyDescent="0.2">
      <c r="T1564" s="212"/>
      <c r="U1564" s="213"/>
      <c r="V1564" s="213"/>
      <c r="W1564" s="213"/>
      <c r="X1564" s="214"/>
      <c r="Y1564" s="214"/>
      <c r="Z1564" s="214"/>
      <c r="AA1564" s="217"/>
      <c r="AB1564" s="217"/>
      <c r="AC1564" s="217"/>
      <c r="AD1564" s="213"/>
    </row>
    <row r="1565" spans="20:30" x14ac:dyDescent="0.2">
      <c r="T1565" s="212"/>
      <c r="U1565" s="213"/>
      <c r="V1565" s="213"/>
      <c r="W1565" s="213"/>
      <c r="X1565" s="214"/>
      <c r="Y1565" s="214"/>
      <c r="Z1565" s="214"/>
      <c r="AA1565" s="217"/>
      <c r="AB1565" s="217"/>
      <c r="AC1565" s="217"/>
      <c r="AD1565" s="213"/>
    </row>
    <row r="1566" spans="20:30" x14ac:dyDescent="0.2">
      <c r="T1566" s="212"/>
      <c r="U1566" s="213"/>
      <c r="V1566" s="213"/>
      <c r="W1566" s="213"/>
      <c r="X1566" s="214"/>
      <c r="Y1566" s="214"/>
      <c r="Z1566" s="214"/>
      <c r="AA1566" s="217"/>
      <c r="AB1566" s="217"/>
      <c r="AC1566" s="217"/>
      <c r="AD1566" s="213"/>
    </row>
    <row r="1567" spans="20:30" x14ac:dyDescent="0.2">
      <c r="T1567" s="212"/>
      <c r="U1567" s="213"/>
      <c r="V1567" s="213"/>
      <c r="W1567" s="213"/>
      <c r="X1567" s="214"/>
      <c r="Y1567" s="214"/>
      <c r="Z1567" s="214"/>
      <c r="AA1567" s="217"/>
      <c r="AB1567" s="217"/>
      <c r="AC1567" s="217"/>
      <c r="AD1567" s="213"/>
    </row>
    <row r="1568" spans="20:30" x14ac:dyDescent="0.2">
      <c r="T1568" s="212"/>
      <c r="U1568" s="213"/>
      <c r="V1568" s="213"/>
      <c r="W1568" s="213"/>
      <c r="X1568" s="214"/>
      <c r="Y1568" s="214"/>
      <c r="Z1568" s="214"/>
      <c r="AA1568" s="217"/>
      <c r="AB1568" s="217"/>
      <c r="AC1568" s="217"/>
      <c r="AD1568" s="213"/>
    </row>
    <row r="1569" spans="20:30" x14ac:dyDescent="0.2">
      <c r="T1569" s="212"/>
      <c r="U1569" s="213"/>
      <c r="V1569" s="213"/>
      <c r="W1569" s="213"/>
      <c r="X1569" s="214"/>
      <c r="Y1569" s="214"/>
      <c r="Z1569" s="214"/>
      <c r="AA1569" s="217"/>
      <c r="AB1569" s="217"/>
      <c r="AC1569" s="217"/>
      <c r="AD1569" s="213"/>
    </row>
    <row r="1570" spans="20:30" x14ac:dyDescent="0.2">
      <c r="T1570" s="212"/>
      <c r="U1570" s="213"/>
      <c r="V1570" s="213"/>
      <c r="W1570" s="213"/>
      <c r="X1570" s="214"/>
      <c r="Y1570" s="214"/>
      <c r="Z1570" s="214"/>
      <c r="AA1570" s="217"/>
      <c r="AB1570" s="217"/>
      <c r="AC1570" s="217"/>
      <c r="AD1570" s="213"/>
    </row>
    <row r="1571" spans="20:30" x14ac:dyDescent="0.2">
      <c r="T1571" s="212"/>
      <c r="U1571" s="213"/>
      <c r="V1571" s="213"/>
      <c r="W1571" s="213"/>
      <c r="X1571" s="214"/>
      <c r="Y1571" s="214"/>
      <c r="Z1571" s="214"/>
      <c r="AA1571" s="217"/>
      <c r="AB1571" s="217"/>
      <c r="AC1571" s="217"/>
      <c r="AD1571" s="213"/>
    </row>
    <row r="1572" spans="20:30" x14ac:dyDescent="0.2">
      <c r="T1572" s="212"/>
      <c r="U1572" s="213"/>
      <c r="V1572" s="213"/>
      <c r="W1572" s="213"/>
      <c r="X1572" s="214"/>
      <c r="Y1572" s="214"/>
      <c r="Z1572" s="214"/>
      <c r="AA1572" s="217"/>
      <c r="AB1572" s="217"/>
      <c r="AC1572" s="217"/>
      <c r="AD1572" s="213"/>
    </row>
    <row r="1573" spans="20:30" x14ac:dyDescent="0.2">
      <c r="T1573" s="212"/>
      <c r="U1573" s="213"/>
      <c r="V1573" s="213"/>
      <c r="W1573" s="213"/>
      <c r="X1573" s="214"/>
      <c r="Y1573" s="214"/>
      <c r="Z1573" s="214"/>
      <c r="AA1573" s="217"/>
      <c r="AB1573" s="217"/>
      <c r="AC1573" s="217"/>
      <c r="AD1573" s="213"/>
    </row>
    <row r="1574" spans="20:30" x14ac:dyDescent="0.2">
      <c r="T1574" s="212"/>
      <c r="U1574" s="213"/>
      <c r="V1574" s="213"/>
      <c r="W1574" s="213"/>
      <c r="X1574" s="214"/>
      <c r="Y1574" s="214"/>
      <c r="Z1574" s="214"/>
      <c r="AA1574" s="217"/>
      <c r="AB1574" s="217"/>
      <c r="AC1574" s="217"/>
      <c r="AD1574" s="213"/>
    </row>
    <row r="1575" spans="20:30" x14ac:dyDescent="0.2">
      <c r="T1575" s="212"/>
      <c r="U1575" s="213"/>
      <c r="V1575" s="213"/>
      <c r="W1575" s="213"/>
      <c r="X1575" s="214"/>
      <c r="Y1575" s="214"/>
      <c r="Z1575" s="214"/>
      <c r="AA1575" s="217"/>
      <c r="AB1575" s="217"/>
      <c r="AC1575" s="217"/>
      <c r="AD1575" s="213"/>
    </row>
    <row r="1576" spans="20:30" x14ac:dyDescent="0.2">
      <c r="T1576" s="212"/>
      <c r="U1576" s="213"/>
      <c r="V1576" s="213"/>
      <c r="W1576" s="213"/>
      <c r="X1576" s="214"/>
      <c r="Y1576" s="214"/>
      <c r="Z1576" s="214"/>
      <c r="AA1576" s="217"/>
      <c r="AB1576" s="217"/>
      <c r="AC1576" s="217"/>
      <c r="AD1576" s="213"/>
    </row>
    <row r="1577" spans="20:30" x14ac:dyDescent="0.2">
      <c r="T1577" s="212"/>
      <c r="U1577" s="213"/>
      <c r="V1577" s="213"/>
      <c r="W1577" s="213"/>
      <c r="X1577" s="214"/>
      <c r="Y1577" s="214"/>
      <c r="Z1577" s="214"/>
      <c r="AA1577" s="217"/>
      <c r="AB1577" s="217"/>
      <c r="AC1577" s="217"/>
      <c r="AD1577" s="213"/>
    </row>
    <row r="1578" spans="20:30" x14ac:dyDescent="0.2">
      <c r="T1578" s="212"/>
      <c r="U1578" s="213"/>
      <c r="V1578" s="213"/>
      <c r="W1578" s="213"/>
      <c r="X1578" s="214"/>
      <c r="Y1578" s="214"/>
      <c r="Z1578" s="214"/>
      <c r="AA1578" s="217"/>
      <c r="AB1578" s="217"/>
      <c r="AC1578" s="217"/>
      <c r="AD1578" s="213"/>
    </row>
    <row r="1579" spans="20:30" x14ac:dyDescent="0.2">
      <c r="T1579" s="212"/>
      <c r="U1579" s="213"/>
      <c r="V1579" s="213"/>
      <c r="W1579" s="213"/>
      <c r="X1579" s="214"/>
      <c r="Y1579" s="214"/>
      <c r="Z1579" s="214"/>
      <c r="AA1579" s="217"/>
      <c r="AB1579" s="217"/>
      <c r="AC1579" s="217"/>
      <c r="AD1579" s="213"/>
    </row>
    <row r="1580" spans="20:30" x14ac:dyDescent="0.2">
      <c r="T1580" s="212"/>
      <c r="U1580" s="213"/>
      <c r="V1580" s="213"/>
      <c r="W1580" s="213"/>
      <c r="X1580" s="214"/>
      <c r="Y1580" s="214"/>
      <c r="Z1580" s="214"/>
      <c r="AA1580" s="217"/>
      <c r="AB1580" s="217"/>
      <c r="AC1580" s="217"/>
      <c r="AD1580" s="213"/>
    </row>
    <row r="1581" spans="20:30" x14ac:dyDescent="0.2">
      <c r="T1581" s="212"/>
      <c r="U1581" s="213"/>
      <c r="V1581" s="213"/>
      <c r="W1581" s="213"/>
      <c r="X1581" s="214"/>
      <c r="Y1581" s="214"/>
      <c r="Z1581" s="214"/>
      <c r="AA1581" s="217"/>
      <c r="AB1581" s="217"/>
      <c r="AC1581" s="217"/>
      <c r="AD1581" s="213"/>
    </row>
    <row r="1582" spans="20:30" x14ac:dyDescent="0.2">
      <c r="T1582" s="212"/>
      <c r="U1582" s="213"/>
      <c r="V1582" s="213"/>
      <c r="W1582" s="213"/>
      <c r="X1582" s="214"/>
      <c r="Y1582" s="214"/>
      <c r="Z1582" s="214"/>
      <c r="AA1582" s="217"/>
      <c r="AB1582" s="217"/>
      <c r="AC1582" s="217"/>
      <c r="AD1582" s="213"/>
    </row>
    <row r="1583" spans="20:30" x14ac:dyDescent="0.2">
      <c r="T1583" s="212"/>
      <c r="U1583" s="213"/>
      <c r="V1583" s="213"/>
      <c r="W1583" s="213"/>
      <c r="X1583" s="214"/>
      <c r="Y1583" s="214"/>
      <c r="Z1583" s="214"/>
      <c r="AA1583" s="217"/>
      <c r="AB1583" s="217"/>
      <c r="AC1583" s="217"/>
      <c r="AD1583" s="213"/>
    </row>
    <row r="1584" spans="20:30" x14ac:dyDescent="0.2">
      <c r="T1584" s="212"/>
      <c r="U1584" s="213"/>
      <c r="V1584" s="213"/>
      <c r="W1584" s="213"/>
      <c r="X1584" s="214"/>
      <c r="Y1584" s="214"/>
      <c r="Z1584" s="214"/>
      <c r="AA1584" s="217"/>
      <c r="AB1584" s="217"/>
      <c r="AC1584" s="217"/>
      <c r="AD1584" s="213"/>
    </row>
    <row r="1585" spans="20:30" x14ac:dyDescent="0.2">
      <c r="T1585" s="212"/>
      <c r="U1585" s="213"/>
      <c r="V1585" s="213"/>
      <c r="W1585" s="213"/>
      <c r="X1585" s="214"/>
      <c r="Y1585" s="214"/>
      <c r="Z1585" s="214"/>
      <c r="AA1585" s="217"/>
      <c r="AB1585" s="217"/>
      <c r="AC1585" s="217"/>
      <c r="AD1585" s="213"/>
    </row>
    <row r="1586" spans="20:30" x14ac:dyDescent="0.2">
      <c r="T1586" s="212"/>
      <c r="U1586" s="213"/>
      <c r="V1586" s="213"/>
      <c r="W1586" s="213"/>
      <c r="X1586" s="214"/>
      <c r="Y1586" s="214"/>
      <c r="Z1586" s="214"/>
      <c r="AA1586" s="217"/>
      <c r="AB1586" s="217"/>
      <c r="AC1586" s="217"/>
      <c r="AD1586" s="213"/>
    </row>
    <row r="1587" spans="20:30" x14ac:dyDescent="0.2">
      <c r="T1587" s="212"/>
      <c r="U1587" s="213"/>
      <c r="V1587" s="213"/>
      <c r="W1587" s="213"/>
      <c r="X1587" s="214"/>
      <c r="Y1587" s="214"/>
      <c r="Z1587" s="214"/>
      <c r="AA1587" s="217"/>
      <c r="AB1587" s="217"/>
      <c r="AC1587" s="217"/>
      <c r="AD1587" s="213"/>
    </row>
    <row r="1588" spans="20:30" x14ac:dyDescent="0.2">
      <c r="T1588" s="212"/>
      <c r="U1588" s="213"/>
      <c r="V1588" s="213"/>
      <c r="W1588" s="213"/>
      <c r="X1588" s="214"/>
      <c r="Y1588" s="214"/>
      <c r="Z1588" s="214"/>
      <c r="AA1588" s="217"/>
      <c r="AB1588" s="217"/>
      <c r="AC1588" s="217"/>
      <c r="AD1588" s="213"/>
    </row>
    <row r="1589" spans="20:30" x14ac:dyDescent="0.2">
      <c r="T1589" s="212"/>
      <c r="U1589" s="213"/>
      <c r="V1589" s="213"/>
      <c r="W1589" s="213"/>
      <c r="X1589" s="214"/>
      <c r="Y1589" s="214"/>
      <c r="Z1589" s="214"/>
      <c r="AA1589" s="217"/>
      <c r="AB1589" s="217"/>
      <c r="AC1589" s="217"/>
      <c r="AD1589" s="213"/>
    </row>
    <row r="1590" spans="20:30" x14ac:dyDescent="0.2">
      <c r="T1590" s="212"/>
      <c r="U1590" s="213"/>
      <c r="V1590" s="213"/>
      <c r="W1590" s="213"/>
      <c r="X1590" s="214"/>
      <c r="Y1590" s="214"/>
      <c r="Z1590" s="214"/>
      <c r="AA1590" s="217"/>
      <c r="AB1590" s="217"/>
      <c r="AC1590" s="217"/>
      <c r="AD1590" s="213"/>
    </row>
    <row r="1591" spans="20:30" x14ac:dyDescent="0.2">
      <c r="T1591" s="212"/>
      <c r="U1591" s="213"/>
      <c r="V1591" s="213"/>
      <c r="W1591" s="213"/>
      <c r="X1591" s="214"/>
      <c r="Y1591" s="214"/>
      <c r="Z1591" s="214"/>
      <c r="AA1591" s="217"/>
      <c r="AB1591" s="217"/>
      <c r="AC1591" s="217"/>
      <c r="AD1591" s="213"/>
    </row>
    <row r="1592" spans="20:30" x14ac:dyDescent="0.2">
      <c r="T1592" s="212"/>
      <c r="U1592" s="213"/>
      <c r="V1592" s="213"/>
      <c r="W1592" s="213"/>
      <c r="X1592" s="214"/>
      <c r="Y1592" s="214"/>
      <c r="Z1592" s="214"/>
      <c r="AA1592" s="217"/>
      <c r="AB1592" s="217"/>
      <c r="AC1592" s="217"/>
      <c r="AD1592" s="213"/>
    </row>
    <row r="1593" spans="20:30" x14ac:dyDescent="0.2">
      <c r="T1593" s="212"/>
      <c r="U1593" s="213"/>
      <c r="V1593" s="213"/>
      <c r="W1593" s="213"/>
      <c r="X1593" s="214"/>
      <c r="Y1593" s="214"/>
      <c r="Z1593" s="214"/>
      <c r="AA1593" s="217"/>
      <c r="AB1593" s="217"/>
      <c r="AC1593" s="217"/>
      <c r="AD1593" s="213"/>
    </row>
    <row r="1594" spans="20:30" x14ac:dyDescent="0.2">
      <c r="T1594" s="212"/>
      <c r="U1594" s="213"/>
      <c r="V1594" s="213"/>
      <c r="W1594" s="213"/>
      <c r="X1594" s="214"/>
      <c r="Y1594" s="214"/>
      <c r="Z1594" s="214"/>
      <c r="AA1594" s="217"/>
      <c r="AB1594" s="217"/>
      <c r="AC1594" s="217"/>
      <c r="AD1594" s="213"/>
    </row>
    <row r="1595" spans="20:30" x14ac:dyDescent="0.2">
      <c r="T1595" s="212"/>
      <c r="U1595" s="213"/>
      <c r="V1595" s="213"/>
      <c r="W1595" s="213"/>
      <c r="X1595" s="214"/>
      <c r="Y1595" s="214"/>
      <c r="Z1595" s="214"/>
      <c r="AA1595" s="217"/>
      <c r="AB1595" s="217"/>
      <c r="AC1595" s="217"/>
      <c r="AD1595" s="213"/>
    </row>
    <row r="1596" spans="20:30" x14ac:dyDescent="0.2">
      <c r="T1596" s="212"/>
      <c r="U1596" s="213"/>
      <c r="V1596" s="213"/>
      <c r="W1596" s="213"/>
      <c r="X1596" s="214"/>
      <c r="Y1596" s="214"/>
      <c r="Z1596" s="214"/>
      <c r="AA1596" s="217"/>
      <c r="AB1596" s="217"/>
      <c r="AC1596" s="217"/>
      <c r="AD1596" s="213"/>
    </row>
    <row r="1597" spans="20:30" x14ac:dyDescent="0.2">
      <c r="T1597" s="212"/>
      <c r="U1597" s="213"/>
      <c r="V1597" s="213"/>
      <c r="W1597" s="213"/>
      <c r="X1597" s="214"/>
      <c r="Y1597" s="214"/>
      <c r="Z1597" s="214"/>
      <c r="AA1597" s="217"/>
      <c r="AB1597" s="217"/>
      <c r="AC1597" s="217"/>
      <c r="AD1597" s="213"/>
    </row>
    <row r="1598" spans="20:30" x14ac:dyDescent="0.2">
      <c r="T1598" s="212"/>
      <c r="U1598" s="213"/>
      <c r="V1598" s="213"/>
      <c r="W1598" s="213"/>
      <c r="X1598" s="214"/>
      <c r="Y1598" s="214"/>
      <c r="Z1598" s="214"/>
      <c r="AA1598" s="217"/>
      <c r="AB1598" s="217"/>
      <c r="AC1598" s="217"/>
      <c r="AD1598" s="213"/>
    </row>
    <row r="1599" spans="20:30" x14ac:dyDescent="0.2">
      <c r="T1599" s="212"/>
      <c r="U1599" s="213"/>
      <c r="V1599" s="213"/>
      <c r="W1599" s="213"/>
      <c r="X1599" s="214"/>
      <c r="Y1599" s="214"/>
      <c r="Z1599" s="214"/>
      <c r="AA1599" s="217"/>
      <c r="AB1599" s="217"/>
      <c r="AC1599" s="217"/>
      <c r="AD1599" s="213"/>
    </row>
    <row r="1600" spans="20:30" x14ac:dyDescent="0.2">
      <c r="T1600" s="212"/>
      <c r="U1600" s="213"/>
      <c r="V1600" s="213"/>
      <c r="W1600" s="213"/>
      <c r="X1600" s="214"/>
      <c r="Y1600" s="214"/>
      <c r="Z1600" s="214"/>
      <c r="AA1600" s="217"/>
      <c r="AB1600" s="217"/>
      <c r="AC1600" s="217"/>
      <c r="AD1600" s="213"/>
    </row>
    <row r="1601" spans="20:30" x14ac:dyDescent="0.2">
      <c r="T1601" s="212"/>
      <c r="U1601" s="213"/>
      <c r="V1601" s="213"/>
      <c r="W1601" s="213"/>
      <c r="X1601" s="214"/>
      <c r="Y1601" s="214"/>
      <c r="Z1601" s="214"/>
      <c r="AA1601" s="217"/>
      <c r="AB1601" s="217"/>
      <c r="AC1601" s="217"/>
      <c r="AD1601" s="213"/>
    </row>
    <row r="1602" spans="20:30" x14ac:dyDescent="0.2">
      <c r="T1602" s="212"/>
      <c r="U1602" s="213"/>
      <c r="V1602" s="213"/>
      <c r="W1602" s="213"/>
      <c r="X1602" s="214"/>
      <c r="Y1602" s="214"/>
      <c r="Z1602" s="214"/>
      <c r="AA1602" s="217"/>
      <c r="AB1602" s="217"/>
      <c r="AC1602" s="217"/>
      <c r="AD1602" s="213"/>
    </row>
    <row r="1603" spans="20:30" x14ac:dyDescent="0.2">
      <c r="T1603" s="212"/>
      <c r="U1603" s="213"/>
      <c r="V1603" s="213"/>
      <c r="W1603" s="213"/>
      <c r="X1603" s="214"/>
      <c r="Y1603" s="214"/>
      <c r="Z1603" s="214"/>
      <c r="AA1603" s="217"/>
      <c r="AB1603" s="217"/>
      <c r="AC1603" s="217"/>
      <c r="AD1603" s="213"/>
    </row>
    <row r="1604" spans="20:30" x14ac:dyDescent="0.2">
      <c r="T1604" s="212"/>
      <c r="U1604" s="213"/>
      <c r="V1604" s="213"/>
      <c r="W1604" s="213"/>
      <c r="X1604" s="214"/>
      <c r="Y1604" s="214"/>
      <c r="Z1604" s="214"/>
      <c r="AA1604" s="217"/>
      <c r="AB1604" s="217"/>
      <c r="AC1604" s="217"/>
      <c r="AD1604" s="213"/>
    </row>
    <row r="1605" spans="20:30" x14ac:dyDescent="0.2">
      <c r="T1605" s="212"/>
      <c r="U1605" s="213"/>
      <c r="V1605" s="213"/>
      <c r="W1605" s="213"/>
      <c r="X1605" s="214"/>
      <c r="Y1605" s="214"/>
      <c r="Z1605" s="214"/>
      <c r="AA1605" s="217"/>
      <c r="AB1605" s="217"/>
      <c r="AC1605" s="217"/>
      <c r="AD1605" s="213"/>
    </row>
    <row r="1606" spans="20:30" x14ac:dyDescent="0.2">
      <c r="T1606" s="212"/>
      <c r="U1606" s="213"/>
      <c r="V1606" s="213"/>
      <c r="W1606" s="213"/>
      <c r="X1606" s="214"/>
      <c r="Y1606" s="214"/>
      <c r="Z1606" s="214"/>
      <c r="AA1606" s="217"/>
      <c r="AB1606" s="217"/>
      <c r="AC1606" s="217"/>
      <c r="AD1606" s="213"/>
    </row>
    <row r="1607" spans="20:30" x14ac:dyDescent="0.2">
      <c r="T1607" s="212"/>
      <c r="U1607" s="213"/>
      <c r="V1607" s="213"/>
      <c r="W1607" s="213"/>
      <c r="X1607" s="214"/>
      <c r="Y1607" s="214"/>
      <c r="Z1607" s="214"/>
      <c r="AA1607" s="217"/>
      <c r="AB1607" s="217"/>
      <c r="AC1607" s="217"/>
      <c r="AD1607" s="213"/>
    </row>
    <row r="1608" spans="20:30" x14ac:dyDescent="0.2">
      <c r="T1608" s="212"/>
      <c r="U1608" s="213"/>
      <c r="V1608" s="213"/>
      <c r="W1608" s="213"/>
      <c r="X1608" s="214"/>
      <c r="Y1608" s="214"/>
      <c r="Z1608" s="214"/>
      <c r="AA1608" s="217"/>
      <c r="AB1608" s="217"/>
      <c r="AC1608" s="217"/>
      <c r="AD1608" s="213"/>
    </row>
    <row r="1609" spans="20:30" x14ac:dyDescent="0.2">
      <c r="T1609" s="212"/>
      <c r="U1609" s="213"/>
      <c r="V1609" s="213"/>
      <c r="W1609" s="213"/>
      <c r="X1609" s="214"/>
      <c r="Y1609" s="214"/>
      <c r="Z1609" s="214"/>
      <c r="AA1609" s="217"/>
      <c r="AB1609" s="217"/>
      <c r="AC1609" s="217"/>
      <c r="AD1609" s="213"/>
    </row>
    <row r="1610" spans="20:30" x14ac:dyDescent="0.2">
      <c r="T1610" s="212"/>
      <c r="U1610" s="213"/>
      <c r="V1610" s="213"/>
      <c r="W1610" s="213"/>
      <c r="X1610" s="214"/>
      <c r="Y1610" s="214"/>
      <c r="Z1610" s="214"/>
      <c r="AA1610" s="217"/>
      <c r="AB1610" s="217"/>
      <c r="AC1610" s="217"/>
      <c r="AD1610" s="213"/>
    </row>
    <row r="1611" spans="20:30" x14ac:dyDescent="0.2">
      <c r="T1611" s="212"/>
      <c r="U1611" s="213"/>
      <c r="V1611" s="213"/>
      <c r="W1611" s="213"/>
      <c r="X1611" s="214"/>
      <c r="Y1611" s="214"/>
      <c r="Z1611" s="214"/>
      <c r="AA1611" s="217"/>
      <c r="AB1611" s="217"/>
      <c r="AC1611" s="217"/>
      <c r="AD1611" s="213"/>
    </row>
    <row r="1612" spans="20:30" x14ac:dyDescent="0.2">
      <c r="T1612" s="212"/>
      <c r="U1612" s="213"/>
      <c r="V1612" s="213"/>
      <c r="W1612" s="213"/>
      <c r="X1612" s="214"/>
      <c r="Y1612" s="214"/>
      <c r="Z1612" s="214"/>
      <c r="AA1612" s="217"/>
      <c r="AB1612" s="217"/>
      <c r="AC1612" s="217"/>
      <c r="AD1612" s="213"/>
    </row>
    <row r="1613" spans="20:30" x14ac:dyDescent="0.2">
      <c r="T1613" s="212"/>
      <c r="U1613" s="213"/>
      <c r="V1613" s="213"/>
      <c r="W1613" s="213"/>
      <c r="X1613" s="214"/>
      <c r="Y1613" s="214"/>
      <c r="Z1613" s="214"/>
      <c r="AA1613" s="217"/>
      <c r="AB1613" s="217"/>
      <c r="AC1613" s="217"/>
      <c r="AD1613" s="213"/>
    </row>
    <row r="1614" spans="20:30" x14ac:dyDescent="0.2">
      <c r="T1614" s="212"/>
      <c r="U1614" s="213"/>
      <c r="V1614" s="213"/>
      <c r="W1614" s="213"/>
      <c r="X1614" s="214"/>
      <c r="Y1614" s="214"/>
      <c r="Z1614" s="214"/>
      <c r="AA1614" s="217"/>
      <c r="AB1614" s="217"/>
      <c r="AC1614" s="217"/>
      <c r="AD1614" s="213"/>
    </row>
    <row r="1615" spans="20:30" x14ac:dyDescent="0.2">
      <c r="T1615" s="212"/>
      <c r="U1615" s="213"/>
      <c r="V1615" s="213"/>
      <c r="W1615" s="213"/>
      <c r="X1615" s="214"/>
      <c r="Y1615" s="214"/>
      <c r="Z1615" s="214"/>
      <c r="AA1615" s="217"/>
      <c r="AB1615" s="217"/>
      <c r="AC1615" s="217"/>
      <c r="AD1615" s="213"/>
    </row>
    <row r="1616" spans="20:30" x14ac:dyDescent="0.2">
      <c r="T1616" s="212"/>
      <c r="U1616" s="213"/>
      <c r="V1616" s="213"/>
      <c r="W1616" s="213"/>
      <c r="X1616" s="214"/>
      <c r="Y1616" s="214"/>
      <c r="Z1616" s="214"/>
      <c r="AA1616" s="217"/>
      <c r="AB1616" s="217"/>
      <c r="AC1616" s="217"/>
      <c r="AD1616" s="213"/>
    </row>
    <row r="1617" spans="20:30" x14ac:dyDescent="0.2">
      <c r="T1617" s="212"/>
      <c r="U1617" s="213"/>
      <c r="V1617" s="213"/>
      <c r="W1617" s="213"/>
      <c r="X1617" s="214"/>
      <c r="Y1617" s="214"/>
      <c r="Z1617" s="214"/>
      <c r="AA1617" s="217"/>
      <c r="AB1617" s="217"/>
      <c r="AC1617" s="217"/>
      <c r="AD1617" s="213"/>
    </row>
    <row r="1618" spans="20:30" x14ac:dyDescent="0.2">
      <c r="T1618" s="212"/>
      <c r="U1618" s="213"/>
      <c r="V1618" s="213"/>
      <c r="W1618" s="213"/>
      <c r="X1618" s="214"/>
      <c r="Y1618" s="214"/>
      <c r="Z1618" s="214"/>
      <c r="AA1618" s="217"/>
      <c r="AB1618" s="217"/>
      <c r="AC1618" s="217"/>
      <c r="AD1618" s="213"/>
    </row>
    <row r="1619" spans="20:30" x14ac:dyDescent="0.2">
      <c r="T1619" s="212"/>
      <c r="U1619" s="213"/>
      <c r="V1619" s="213"/>
      <c r="W1619" s="213"/>
      <c r="X1619" s="214"/>
      <c r="Y1619" s="214"/>
      <c r="Z1619" s="214"/>
      <c r="AA1619" s="217"/>
      <c r="AB1619" s="217"/>
      <c r="AC1619" s="217"/>
      <c r="AD1619" s="213"/>
    </row>
    <row r="1620" spans="20:30" x14ac:dyDescent="0.2">
      <c r="T1620" s="212"/>
      <c r="U1620" s="213"/>
      <c r="V1620" s="213"/>
      <c r="W1620" s="213"/>
      <c r="X1620" s="214"/>
      <c r="Y1620" s="214"/>
      <c r="Z1620" s="214"/>
      <c r="AA1620" s="217"/>
      <c r="AB1620" s="217"/>
      <c r="AC1620" s="217"/>
      <c r="AD1620" s="213"/>
    </row>
    <row r="1621" spans="20:30" x14ac:dyDescent="0.2">
      <c r="T1621" s="212"/>
      <c r="U1621" s="213"/>
      <c r="V1621" s="213"/>
      <c r="W1621" s="213"/>
      <c r="X1621" s="214"/>
      <c r="Y1621" s="214"/>
      <c r="Z1621" s="214"/>
      <c r="AA1621" s="217"/>
      <c r="AB1621" s="217"/>
      <c r="AC1621" s="217"/>
      <c r="AD1621" s="213"/>
    </row>
    <row r="1622" spans="20:30" x14ac:dyDescent="0.2">
      <c r="T1622" s="212"/>
      <c r="U1622" s="213"/>
      <c r="V1622" s="213"/>
      <c r="W1622" s="213"/>
      <c r="X1622" s="214"/>
      <c r="Y1622" s="214"/>
      <c r="Z1622" s="214"/>
      <c r="AA1622" s="217"/>
      <c r="AB1622" s="217"/>
      <c r="AC1622" s="217"/>
      <c r="AD1622" s="213"/>
    </row>
    <row r="1623" spans="20:30" x14ac:dyDescent="0.2">
      <c r="T1623" s="212"/>
      <c r="U1623" s="213"/>
      <c r="V1623" s="213"/>
      <c r="W1623" s="213"/>
      <c r="X1623" s="214"/>
      <c r="Y1623" s="214"/>
      <c r="Z1623" s="214"/>
      <c r="AA1623" s="217"/>
      <c r="AB1623" s="217"/>
      <c r="AC1623" s="217"/>
      <c r="AD1623" s="213"/>
    </row>
    <row r="1624" spans="20:30" x14ac:dyDescent="0.2">
      <c r="T1624" s="212"/>
      <c r="U1624" s="213"/>
      <c r="V1624" s="213"/>
      <c r="W1624" s="213"/>
      <c r="X1624" s="214"/>
      <c r="Y1624" s="214"/>
      <c r="Z1624" s="214"/>
      <c r="AA1624" s="217"/>
      <c r="AB1624" s="217"/>
      <c r="AC1624" s="217"/>
      <c r="AD1624" s="213"/>
    </row>
    <row r="1625" spans="20:30" x14ac:dyDescent="0.2">
      <c r="T1625" s="212"/>
      <c r="U1625" s="213"/>
      <c r="V1625" s="213"/>
      <c r="W1625" s="213"/>
      <c r="X1625" s="214"/>
      <c r="Y1625" s="214"/>
      <c r="Z1625" s="214"/>
      <c r="AA1625" s="217"/>
      <c r="AB1625" s="217"/>
      <c r="AC1625" s="217"/>
      <c r="AD1625" s="213"/>
    </row>
    <row r="1626" spans="20:30" x14ac:dyDescent="0.2">
      <c r="T1626" s="212"/>
      <c r="U1626" s="213"/>
      <c r="V1626" s="213"/>
      <c r="W1626" s="213"/>
      <c r="X1626" s="214"/>
      <c r="Y1626" s="214"/>
      <c r="Z1626" s="214"/>
      <c r="AA1626" s="217"/>
      <c r="AB1626" s="217"/>
      <c r="AC1626" s="217"/>
      <c r="AD1626" s="213"/>
    </row>
    <row r="1627" spans="20:30" x14ac:dyDescent="0.2">
      <c r="T1627" s="212"/>
      <c r="U1627" s="213"/>
      <c r="V1627" s="213"/>
      <c r="W1627" s="213"/>
      <c r="X1627" s="214"/>
      <c r="Y1627" s="214"/>
      <c r="Z1627" s="214"/>
      <c r="AA1627" s="217"/>
      <c r="AB1627" s="217"/>
      <c r="AC1627" s="217"/>
      <c r="AD1627" s="213"/>
    </row>
    <row r="1628" spans="20:30" x14ac:dyDescent="0.2">
      <c r="T1628" s="212"/>
      <c r="U1628" s="213"/>
      <c r="V1628" s="213"/>
      <c r="W1628" s="213"/>
      <c r="X1628" s="214"/>
      <c r="Y1628" s="214"/>
      <c r="Z1628" s="214"/>
      <c r="AA1628" s="217"/>
      <c r="AB1628" s="217"/>
      <c r="AC1628" s="217"/>
      <c r="AD1628" s="213"/>
    </row>
    <row r="1629" spans="20:30" x14ac:dyDescent="0.2">
      <c r="T1629" s="212"/>
      <c r="U1629" s="213"/>
      <c r="V1629" s="213"/>
      <c r="W1629" s="213"/>
      <c r="X1629" s="214"/>
      <c r="Y1629" s="214"/>
      <c r="Z1629" s="214"/>
      <c r="AA1629" s="217"/>
      <c r="AB1629" s="217"/>
      <c r="AC1629" s="217"/>
      <c r="AD1629" s="213"/>
    </row>
    <row r="1630" spans="20:30" x14ac:dyDescent="0.2">
      <c r="T1630" s="212"/>
      <c r="U1630" s="213"/>
      <c r="V1630" s="213"/>
      <c r="W1630" s="213"/>
      <c r="X1630" s="214"/>
      <c r="Y1630" s="214"/>
      <c r="Z1630" s="214"/>
      <c r="AA1630" s="217"/>
      <c r="AB1630" s="217"/>
      <c r="AC1630" s="217"/>
      <c r="AD1630" s="213"/>
    </row>
    <row r="1631" spans="20:30" x14ac:dyDescent="0.2">
      <c r="T1631" s="212"/>
      <c r="U1631" s="213"/>
      <c r="V1631" s="213"/>
      <c r="W1631" s="213"/>
      <c r="X1631" s="214"/>
      <c r="Y1631" s="214"/>
      <c r="Z1631" s="214"/>
      <c r="AA1631" s="217"/>
      <c r="AB1631" s="217"/>
      <c r="AC1631" s="217"/>
      <c r="AD1631" s="213"/>
    </row>
    <row r="1632" spans="20:30" x14ac:dyDescent="0.2">
      <c r="T1632" s="212"/>
      <c r="U1632" s="213"/>
      <c r="V1632" s="213"/>
      <c r="W1632" s="213"/>
      <c r="X1632" s="214"/>
      <c r="Y1632" s="214"/>
      <c r="Z1632" s="214"/>
      <c r="AA1632" s="217"/>
      <c r="AB1632" s="217"/>
      <c r="AC1632" s="217"/>
      <c r="AD1632" s="213"/>
    </row>
    <row r="1633" spans="20:30" x14ac:dyDescent="0.2">
      <c r="T1633" s="212"/>
      <c r="U1633" s="213"/>
      <c r="V1633" s="213"/>
      <c r="W1633" s="213"/>
      <c r="X1633" s="214"/>
      <c r="Y1633" s="214"/>
      <c r="Z1633" s="214"/>
      <c r="AA1633" s="217"/>
      <c r="AB1633" s="217"/>
      <c r="AC1633" s="217"/>
      <c r="AD1633" s="213"/>
    </row>
    <row r="1634" spans="20:30" x14ac:dyDescent="0.2">
      <c r="T1634" s="212"/>
      <c r="U1634" s="213"/>
      <c r="V1634" s="213"/>
      <c r="W1634" s="213"/>
      <c r="X1634" s="214"/>
      <c r="Y1634" s="214"/>
      <c r="Z1634" s="214"/>
      <c r="AA1634" s="217"/>
      <c r="AB1634" s="217"/>
      <c r="AC1634" s="217"/>
      <c r="AD1634" s="213"/>
    </row>
    <row r="1635" spans="20:30" x14ac:dyDescent="0.2">
      <c r="T1635" s="212"/>
      <c r="U1635" s="213"/>
      <c r="V1635" s="213"/>
      <c r="W1635" s="213"/>
      <c r="X1635" s="214"/>
      <c r="Y1635" s="214"/>
      <c r="Z1635" s="214"/>
      <c r="AA1635" s="217"/>
      <c r="AB1635" s="217"/>
      <c r="AC1635" s="217"/>
      <c r="AD1635" s="213"/>
    </row>
    <row r="1636" spans="20:30" x14ac:dyDescent="0.2">
      <c r="T1636" s="212"/>
      <c r="U1636" s="213"/>
      <c r="V1636" s="213"/>
      <c r="W1636" s="213"/>
      <c r="X1636" s="214"/>
      <c r="Y1636" s="214"/>
      <c r="Z1636" s="214"/>
      <c r="AA1636" s="217"/>
      <c r="AB1636" s="217"/>
      <c r="AC1636" s="217"/>
      <c r="AD1636" s="213"/>
    </row>
    <row r="1637" spans="20:30" x14ac:dyDescent="0.2">
      <c r="T1637" s="212"/>
      <c r="U1637" s="213"/>
      <c r="V1637" s="213"/>
      <c r="W1637" s="213"/>
      <c r="X1637" s="214"/>
      <c r="Y1637" s="214"/>
      <c r="Z1637" s="214"/>
      <c r="AA1637" s="217"/>
      <c r="AB1637" s="217"/>
      <c r="AC1637" s="217"/>
      <c r="AD1637" s="213"/>
    </row>
    <row r="1638" spans="20:30" x14ac:dyDescent="0.2">
      <c r="T1638" s="212"/>
      <c r="U1638" s="213"/>
      <c r="V1638" s="213"/>
      <c r="W1638" s="213"/>
      <c r="X1638" s="214"/>
      <c r="Y1638" s="214"/>
      <c r="Z1638" s="214"/>
      <c r="AA1638" s="217"/>
      <c r="AB1638" s="217"/>
      <c r="AC1638" s="217"/>
      <c r="AD1638" s="213"/>
    </row>
    <row r="1639" spans="20:30" x14ac:dyDescent="0.2">
      <c r="T1639" s="212"/>
      <c r="U1639" s="213"/>
      <c r="V1639" s="213"/>
      <c r="W1639" s="213"/>
      <c r="X1639" s="214"/>
      <c r="Y1639" s="214"/>
      <c r="Z1639" s="214"/>
      <c r="AA1639" s="217"/>
      <c r="AB1639" s="217"/>
      <c r="AC1639" s="217"/>
      <c r="AD1639" s="213"/>
    </row>
    <row r="1640" spans="20:30" x14ac:dyDescent="0.2">
      <c r="T1640" s="212"/>
      <c r="U1640" s="213"/>
      <c r="V1640" s="213"/>
      <c r="W1640" s="213"/>
      <c r="X1640" s="214"/>
      <c r="Y1640" s="214"/>
      <c r="Z1640" s="214"/>
      <c r="AA1640" s="217"/>
      <c r="AB1640" s="217"/>
      <c r="AC1640" s="217"/>
      <c r="AD1640" s="213"/>
    </row>
    <row r="1641" spans="20:30" x14ac:dyDescent="0.2">
      <c r="T1641" s="212"/>
      <c r="U1641" s="213"/>
      <c r="V1641" s="213"/>
      <c r="W1641" s="213"/>
      <c r="X1641" s="214"/>
      <c r="Y1641" s="214"/>
      <c r="Z1641" s="214"/>
      <c r="AA1641" s="217"/>
      <c r="AB1641" s="217"/>
      <c r="AC1641" s="217"/>
      <c r="AD1641" s="213"/>
    </row>
    <row r="1642" spans="20:30" x14ac:dyDescent="0.2">
      <c r="T1642" s="212"/>
      <c r="U1642" s="213"/>
      <c r="V1642" s="213"/>
      <c r="W1642" s="213"/>
      <c r="X1642" s="214"/>
      <c r="Y1642" s="214"/>
      <c r="Z1642" s="214"/>
      <c r="AA1642" s="217"/>
      <c r="AB1642" s="217"/>
      <c r="AC1642" s="217"/>
      <c r="AD1642" s="213"/>
    </row>
    <row r="1643" spans="20:30" x14ac:dyDescent="0.2">
      <c r="T1643" s="212"/>
      <c r="U1643" s="213"/>
      <c r="V1643" s="213"/>
      <c r="W1643" s="213"/>
      <c r="X1643" s="214"/>
      <c r="Y1643" s="214"/>
      <c r="Z1643" s="214"/>
      <c r="AA1643" s="217"/>
      <c r="AB1643" s="217"/>
      <c r="AC1643" s="217"/>
      <c r="AD1643" s="213"/>
    </row>
    <row r="1644" spans="20:30" x14ac:dyDescent="0.2">
      <c r="T1644" s="212"/>
      <c r="U1644" s="213"/>
      <c r="V1644" s="213"/>
      <c r="W1644" s="213"/>
      <c r="X1644" s="214"/>
      <c r="Y1644" s="214"/>
      <c r="Z1644" s="214"/>
      <c r="AA1644" s="217"/>
      <c r="AB1644" s="217"/>
      <c r="AC1644" s="217"/>
      <c r="AD1644" s="213"/>
    </row>
    <row r="1645" spans="20:30" x14ac:dyDescent="0.2">
      <c r="T1645" s="212"/>
      <c r="U1645" s="213"/>
      <c r="V1645" s="213"/>
      <c r="W1645" s="213"/>
      <c r="X1645" s="214"/>
      <c r="Y1645" s="214"/>
      <c r="Z1645" s="214"/>
      <c r="AA1645" s="217"/>
      <c r="AB1645" s="217"/>
      <c r="AC1645" s="217"/>
      <c r="AD1645" s="213"/>
    </row>
    <row r="1646" spans="20:30" x14ac:dyDescent="0.2">
      <c r="T1646" s="212"/>
      <c r="U1646" s="213"/>
      <c r="V1646" s="213"/>
      <c r="W1646" s="213"/>
      <c r="X1646" s="214"/>
      <c r="Y1646" s="214"/>
      <c r="Z1646" s="214"/>
      <c r="AA1646" s="217"/>
      <c r="AB1646" s="217"/>
      <c r="AC1646" s="217"/>
      <c r="AD1646" s="213"/>
    </row>
    <row r="1647" spans="20:30" x14ac:dyDescent="0.2">
      <c r="T1647" s="212"/>
      <c r="U1647" s="213"/>
      <c r="V1647" s="213"/>
      <c r="W1647" s="213"/>
      <c r="X1647" s="214"/>
      <c r="Y1647" s="214"/>
      <c r="Z1647" s="214"/>
      <c r="AA1647" s="217"/>
      <c r="AB1647" s="217"/>
      <c r="AC1647" s="217"/>
      <c r="AD1647" s="213"/>
    </row>
    <row r="1648" spans="20:30" x14ac:dyDescent="0.2">
      <c r="T1648" s="212"/>
      <c r="U1648" s="213"/>
      <c r="V1648" s="213"/>
      <c r="W1648" s="213"/>
      <c r="X1648" s="214"/>
      <c r="Y1648" s="214"/>
      <c r="Z1648" s="214"/>
      <c r="AA1648" s="217"/>
      <c r="AB1648" s="217"/>
      <c r="AC1648" s="217"/>
      <c r="AD1648" s="213"/>
    </row>
    <row r="1649" spans="20:30" x14ac:dyDescent="0.2">
      <c r="T1649" s="212"/>
      <c r="U1649" s="213"/>
      <c r="V1649" s="213"/>
      <c r="W1649" s="213"/>
      <c r="X1649" s="214"/>
      <c r="Y1649" s="214"/>
      <c r="Z1649" s="214"/>
      <c r="AA1649" s="217"/>
      <c r="AB1649" s="217"/>
      <c r="AC1649" s="217"/>
      <c r="AD1649" s="213"/>
    </row>
    <row r="1650" spans="20:30" x14ac:dyDescent="0.2">
      <c r="T1650" s="212"/>
      <c r="U1650" s="213"/>
      <c r="V1650" s="213"/>
      <c r="W1650" s="213"/>
      <c r="X1650" s="214"/>
      <c r="Y1650" s="214"/>
      <c r="Z1650" s="214"/>
      <c r="AA1650" s="217"/>
      <c r="AB1650" s="217"/>
      <c r="AC1650" s="217"/>
      <c r="AD1650" s="213"/>
    </row>
    <row r="1651" spans="20:30" x14ac:dyDescent="0.2">
      <c r="T1651" s="212"/>
      <c r="U1651" s="213"/>
      <c r="V1651" s="213"/>
      <c r="W1651" s="213"/>
      <c r="X1651" s="214"/>
      <c r="Y1651" s="214"/>
      <c r="Z1651" s="214"/>
      <c r="AA1651" s="217"/>
      <c r="AB1651" s="217"/>
      <c r="AC1651" s="217"/>
      <c r="AD1651" s="213"/>
    </row>
    <row r="1652" spans="20:30" x14ac:dyDescent="0.2">
      <c r="T1652" s="212"/>
      <c r="U1652" s="213"/>
      <c r="V1652" s="213"/>
      <c r="W1652" s="213"/>
      <c r="X1652" s="214"/>
      <c r="Y1652" s="214"/>
      <c r="Z1652" s="214"/>
      <c r="AA1652" s="217"/>
      <c r="AB1652" s="217"/>
      <c r="AC1652" s="217"/>
      <c r="AD1652" s="213"/>
    </row>
    <row r="1653" spans="20:30" x14ac:dyDescent="0.2">
      <c r="T1653" s="212"/>
      <c r="U1653" s="213"/>
      <c r="V1653" s="213"/>
      <c r="W1653" s="213"/>
      <c r="X1653" s="214"/>
      <c r="Y1653" s="214"/>
      <c r="Z1653" s="214"/>
      <c r="AA1653" s="217"/>
      <c r="AB1653" s="217"/>
      <c r="AC1653" s="217"/>
      <c r="AD1653" s="213"/>
    </row>
    <row r="1654" spans="20:30" x14ac:dyDescent="0.2">
      <c r="T1654" s="212"/>
      <c r="U1654" s="213"/>
      <c r="V1654" s="213"/>
      <c r="W1654" s="213"/>
      <c r="X1654" s="214"/>
      <c r="Y1654" s="214"/>
      <c r="Z1654" s="214"/>
      <c r="AA1654" s="217"/>
      <c r="AB1654" s="217"/>
      <c r="AC1654" s="217"/>
      <c r="AD1654" s="213"/>
    </row>
    <row r="1655" spans="20:30" x14ac:dyDescent="0.2">
      <c r="T1655" s="212"/>
      <c r="U1655" s="213"/>
      <c r="V1655" s="213"/>
      <c r="W1655" s="213"/>
      <c r="X1655" s="214"/>
      <c r="Y1655" s="214"/>
      <c r="Z1655" s="214"/>
      <c r="AA1655" s="217"/>
      <c r="AB1655" s="217"/>
      <c r="AC1655" s="217"/>
      <c r="AD1655" s="213"/>
    </row>
    <row r="1656" spans="20:30" x14ac:dyDescent="0.2">
      <c r="T1656" s="212"/>
      <c r="U1656" s="213"/>
      <c r="V1656" s="213"/>
      <c r="W1656" s="213"/>
      <c r="X1656" s="214"/>
      <c r="Y1656" s="214"/>
      <c r="Z1656" s="214"/>
      <c r="AA1656" s="217"/>
      <c r="AB1656" s="217"/>
      <c r="AC1656" s="217"/>
      <c r="AD1656" s="213"/>
    </row>
    <row r="1657" spans="20:30" x14ac:dyDescent="0.2">
      <c r="T1657" s="212"/>
      <c r="U1657" s="213"/>
      <c r="V1657" s="213"/>
      <c r="W1657" s="213"/>
      <c r="X1657" s="214"/>
      <c r="Y1657" s="214"/>
      <c r="Z1657" s="214"/>
      <c r="AA1657" s="217"/>
      <c r="AB1657" s="217"/>
      <c r="AC1657" s="217"/>
      <c r="AD1657" s="213"/>
    </row>
    <row r="1658" spans="20:30" x14ac:dyDescent="0.2">
      <c r="T1658" s="212"/>
      <c r="U1658" s="213"/>
      <c r="V1658" s="213"/>
      <c r="W1658" s="213"/>
      <c r="X1658" s="214"/>
      <c r="Y1658" s="214"/>
      <c r="Z1658" s="214"/>
      <c r="AA1658" s="217"/>
      <c r="AB1658" s="217"/>
      <c r="AC1658" s="217"/>
      <c r="AD1658" s="213"/>
    </row>
    <row r="1659" spans="20:30" x14ac:dyDescent="0.2">
      <c r="T1659" s="212"/>
      <c r="U1659" s="213"/>
      <c r="V1659" s="213"/>
      <c r="W1659" s="213"/>
      <c r="X1659" s="214"/>
      <c r="Y1659" s="214"/>
      <c r="Z1659" s="214"/>
      <c r="AA1659" s="217"/>
      <c r="AB1659" s="217"/>
      <c r="AC1659" s="217"/>
      <c r="AD1659" s="213"/>
    </row>
    <row r="1660" spans="20:30" x14ac:dyDescent="0.2">
      <c r="T1660" s="212"/>
      <c r="U1660" s="213"/>
      <c r="V1660" s="213"/>
      <c r="W1660" s="213"/>
      <c r="X1660" s="214"/>
      <c r="Y1660" s="214"/>
      <c r="Z1660" s="214"/>
      <c r="AA1660" s="217"/>
      <c r="AB1660" s="217"/>
      <c r="AC1660" s="217"/>
      <c r="AD1660" s="213"/>
    </row>
    <row r="1661" spans="20:30" x14ac:dyDescent="0.2">
      <c r="T1661" s="212"/>
      <c r="U1661" s="213"/>
      <c r="V1661" s="213"/>
      <c r="W1661" s="213"/>
      <c r="X1661" s="214"/>
      <c r="Y1661" s="214"/>
      <c r="Z1661" s="214"/>
      <c r="AA1661" s="217"/>
      <c r="AB1661" s="217"/>
      <c r="AC1661" s="217"/>
      <c r="AD1661" s="213"/>
    </row>
    <row r="1662" spans="20:30" x14ac:dyDescent="0.2">
      <c r="T1662" s="212"/>
      <c r="U1662" s="213"/>
      <c r="V1662" s="213"/>
      <c r="W1662" s="213"/>
      <c r="X1662" s="214"/>
      <c r="Y1662" s="214"/>
      <c r="Z1662" s="214"/>
      <c r="AA1662" s="217"/>
      <c r="AB1662" s="217"/>
      <c r="AC1662" s="217"/>
      <c r="AD1662" s="213"/>
    </row>
    <row r="1663" spans="20:30" x14ac:dyDescent="0.2">
      <c r="T1663" s="212"/>
      <c r="U1663" s="213"/>
      <c r="V1663" s="213"/>
      <c r="W1663" s="213"/>
      <c r="X1663" s="214"/>
      <c r="Y1663" s="214"/>
      <c r="Z1663" s="214"/>
      <c r="AA1663" s="217"/>
      <c r="AB1663" s="217"/>
      <c r="AC1663" s="217"/>
      <c r="AD1663" s="213"/>
    </row>
    <row r="1664" spans="20:30" x14ac:dyDescent="0.2">
      <c r="T1664" s="212"/>
      <c r="U1664" s="213"/>
      <c r="V1664" s="213"/>
      <c r="W1664" s="213"/>
      <c r="X1664" s="214"/>
      <c r="Y1664" s="214"/>
      <c r="Z1664" s="214"/>
      <c r="AA1664" s="217"/>
      <c r="AB1664" s="217"/>
      <c r="AC1664" s="217"/>
      <c r="AD1664" s="213"/>
    </row>
    <row r="1665" spans="20:30" x14ac:dyDescent="0.2">
      <c r="T1665" s="212"/>
      <c r="U1665" s="213"/>
      <c r="V1665" s="213"/>
      <c r="W1665" s="213"/>
      <c r="X1665" s="214"/>
      <c r="Y1665" s="214"/>
      <c r="Z1665" s="214"/>
      <c r="AA1665" s="217"/>
      <c r="AB1665" s="217"/>
      <c r="AC1665" s="217"/>
      <c r="AD1665" s="213"/>
    </row>
    <row r="1666" spans="20:30" x14ac:dyDescent="0.2">
      <c r="T1666" s="212"/>
      <c r="U1666" s="213"/>
      <c r="V1666" s="213"/>
      <c r="W1666" s="213"/>
      <c r="X1666" s="214"/>
      <c r="Y1666" s="214"/>
      <c r="Z1666" s="214"/>
      <c r="AA1666" s="217"/>
      <c r="AB1666" s="217"/>
      <c r="AC1666" s="217"/>
      <c r="AD1666" s="213"/>
    </row>
    <row r="1667" spans="20:30" x14ac:dyDescent="0.2">
      <c r="T1667" s="212"/>
      <c r="U1667" s="213"/>
      <c r="V1667" s="213"/>
      <c r="W1667" s="213"/>
      <c r="X1667" s="214"/>
      <c r="Y1667" s="214"/>
      <c r="Z1667" s="214"/>
      <c r="AA1667" s="217"/>
      <c r="AB1667" s="217"/>
      <c r="AC1667" s="217"/>
      <c r="AD1667" s="213"/>
    </row>
    <row r="1668" spans="20:30" x14ac:dyDescent="0.2">
      <c r="T1668" s="212"/>
      <c r="U1668" s="213"/>
      <c r="V1668" s="213"/>
      <c r="W1668" s="213"/>
      <c r="X1668" s="214"/>
      <c r="Y1668" s="214"/>
      <c r="Z1668" s="214"/>
      <c r="AA1668" s="217"/>
      <c r="AB1668" s="217"/>
      <c r="AC1668" s="217"/>
      <c r="AD1668" s="213"/>
    </row>
    <row r="1669" spans="20:30" x14ac:dyDescent="0.2">
      <c r="T1669" s="212"/>
      <c r="U1669" s="213"/>
      <c r="V1669" s="213"/>
      <c r="W1669" s="213"/>
      <c r="X1669" s="214"/>
      <c r="Y1669" s="214"/>
      <c r="Z1669" s="214"/>
      <c r="AA1669" s="217"/>
      <c r="AB1669" s="217"/>
      <c r="AC1669" s="217"/>
      <c r="AD1669" s="213"/>
    </row>
    <row r="1670" spans="20:30" x14ac:dyDescent="0.2">
      <c r="T1670" s="212"/>
      <c r="U1670" s="213"/>
      <c r="V1670" s="213"/>
      <c r="W1670" s="213"/>
      <c r="X1670" s="214"/>
      <c r="Y1670" s="214"/>
      <c r="Z1670" s="214"/>
      <c r="AA1670" s="217"/>
      <c r="AB1670" s="217"/>
      <c r="AC1670" s="217"/>
      <c r="AD1670" s="213"/>
    </row>
    <row r="1671" spans="20:30" x14ac:dyDescent="0.2">
      <c r="T1671" s="212"/>
      <c r="U1671" s="213"/>
      <c r="V1671" s="213"/>
      <c r="W1671" s="213"/>
      <c r="X1671" s="214"/>
      <c r="Y1671" s="214"/>
      <c r="Z1671" s="214"/>
      <c r="AA1671" s="217"/>
      <c r="AB1671" s="217"/>
      <c r="AC1671" s="217"/>
      <c r="AD1671" s="213"/>
    </row>
    <row r="1672" spans="20:30" x14ac:dyDescent="0.2">
      <c r="T1672" s="212"/>
      <c r="U1672" s="213"/>
      <c r="V1672" s="213"/>
      <c r="W1672" s="213"/>
      <c r="X1672" s="214"/>
      <c r="Y1672" s="214"/>
      <c r="Z1672" s="214"/>
      <c r="AA1672" s="217"/>
      <c r="AB1672" s="217"/>
      <c r="AC1672" s="217"/>
      <c r="AD1672" s="213"/>
    </row>
    <row r="1673" spans="20:30" x14ac:dyDescent="0.2">
      <c r="T1673" s="212"/>
      <c r="U1673" s="213"/>
      <c r="V1673" s="213"/>
      <c r="W1673" s="213"/>
      <c r="X1673" s="214"/>
      <c r="Y1673" s="214"/>
      <c r="Z1673" s="214"/>
      <c r="AA1673" s="217"/>
      <c r="AB1673" s="217"/>
      <c r="AC1673" s="217"/>
      <c r="AD1673" s="213"/>
    </row>
    <row r="1674" spans="20:30" x14ac:dyDescent="0.2">
      <c r="T1674" s="212"/>
      <c r="U1674" s="213"/>
      <c r="V1674" s="213"/>
      <c r="W1674" s="213"/>
      <c r="X1674" s="214"/>
      <c r="Y1674" s="214"/>
      <c r="Z1674" s="214"/>
      <c r="AA1674" s="217"/>
      <c r="AB1674" s="217"/>
      <c r="AC1674" s="217"/>
      <c r="AD1674" s="213"/>
    </row>
    <row r="1675" spans="20:30" x14ac:dyDescent="0.2">
      <c r="T1675" s="212"/>
      <c r="U1675" s="213"/>
      <c r="V1675" s="213"/>
      <c r="W1675" s="213"/>
      <c r="X1675" s="214"/>
      <c r="Y1675" s="214"/>
      <c r="Z1675" s="214"/>
      <c r="AA1675" s="217"/>
      <c r="AB1675" s="217"/>
      <c r="AC1675" s="217"/>
      <c r="AD1675" s="213"/>
    </row>
    <row r="1676" spans="20:30" x14ac:dyDescent="0.2">
      <c r="T1676" s="212"/>
      <c r="U1676" s="213"/>
      <c r="V1676" s="213"/>
      <c r="W1676" s="213"/>
      <c r="X1676" s="214"/>
      <c r="Y1676" s="214"/>
      <c r="Z1676" s="214"/>
      <c r="AA1676" s="217"/>
      <c r="AB1676" s="217"/>
      <c r="AC1676" s="217"/>
      <c r="AD1676" s="213"/>
    </row>
    <row r="1677" spans="20:30" x14ac:dyDescent="0.2">
      <c r="T1677" s="212"/>
      <c r="U1677" s="213"/>
      <c r="V1677" s="213"/>
      <c r="W1677" s="213"/>
      <c r="X1677" s="214"/>
      <c r="Y1677" s="214"/>
      <c r="Z1677" s="214"/>
      <c r="AA1677" s="217"/>
      <c r="AB1677" s="217"/>
      <c r="AC1677" s="217"/>
      <c r="AD1677" s="213"/>
    </row>
    <row r="1678" spans="20:30" x14ac:dyDescent="0.2">
      <c r="T1678" s="212"/>
      <c r="U1678" s="213"/>
      <c r="V1678" s="213"/>
      <c r="W1678" s="213"/>
      <c r="X1678" s="214"/>
      <c r="Y1678" s="214"/>
      <c r="Z1678" s="214"/>
      <c r="AA1678" s="217"/>
      <c r="AB1678" s="217"/>
      <c r="AC1678" s="217"/>
      <c r="AD1678" s="213"/>
    </row>
    <row r="1679" spans="20:30" x14ac:dyDescent="0.2">
      <c r="T1679" s="212"/>
      <c r="U1679" s="213"/>
      <c r="V1679" s="213"/>
      <c r="W1679" s="213"/>
      <c r="X1679" s="214"/>
      <c r="Y1679" s="214"/>
      <c r="Z1679" s="214"/>
      <c r="AA1679" s="217"/>
      <c r="AB1679" s="217"/>
      <c r="AC1679" s="217"/>
      <c r="AD1679" s="213"/>
    </row>
    <row r="1680" spans="20:30" x14ac:dyDescent="0.2">
      <c r="T1680" s="212"/>
      <c r="U1680" s="213"/>
      <c r="V1680" s="213"/>
      <c r="W1680" s="213"/>
      <c r="X1680" s="214"/>
      <c r="Y1680" s="214"/>
      <c r="Z1680" s="214"/>
      <c r="AA1680" s="217"/>
      <c r="AB1680" s="217"/>
      <c r="AC1680" s="217"/>
      <c r="AD1680" s="213"/>
    </row>
    <row r="1681" spans="20:30" x14ac:dyDescent="0.2">
      <c r="T1681" s="212"/>
      <c r="U1681" s="213"/>
      <c r="V1681" s="213"/>
      <c r="W1681" s="213"/>
      <c r="X1681" s="214"/>
      <c r="Y1681" s="214"/>
      <c r="Z1681" s="214"/>
      <c r="AA1681" s="217"/>
      <c r="AB1681" s="217"/>
      <c r="AC1681" s="217"/>
      <c r="AD1681" s="213"/>
    </row>
    <row r="1682" spans="20:30" x14ac:dyDescent="0.2">
      <c r="T1682" s="212"/>
      <c r="U1682" s="213"/>
      <c r="V1682" s="213"/>
      <c r="W1682" s="213"/>
      <c r="X1682" s="214"/>
      <c r="Y1682" s="214"/>
      <c r="Z1682" s="214"/>
      <c r="AA1682" s="217"/>
      <c r="AB1682" s="217"/>
      <c r="AC1682" s="217"/>
      <c r="AD1682" s="213"/>
    </row>
    <row r="1683" spans="20:30" x14ac:dyDescent="0.2">
      <c r="T1683" s="212"/>
      <c r="U1683" s="213"/>
      <c r="V1683" s="213"/>
      <c r="W1683" s="213"/>
      <c r="X1683" s="214"/>
      <c r="Y1683" s="214"/>
      <c r="Z1683" s="214"/>
      <c r="AA1683" s="217"/>
      <c r="AB1683" s="217"/>
      <c r="AC1683" s="217"/>
      <c r="AD1683" s="213"/>
    </row>
    <row r="1684" spans="20:30" x14ac:dyDescent="0.2">
      <c r="T1684" s="212"/>
      <c r="U1684" s="213"/>
      <c r="V1684" s="213"/>
      <c r="W1684" s="213"/>
      <c r="X1684" s="214"/>
      <c r="Y1684" s="214"/>
      <c r="Z1684" s="214"/>
      <c r="AA1684" s="217"/>
      <c r="AB1684" s="217"/>
      <c r="AC1684" s="217"/>
      <c r="AD1684" s="213"/>
    </row>
    <row r="1685" spans="20:30" x14ac:dyDescent="0.2">
      <c r="T1685" s="212"/>
      <c r="U1685" s="213"/>
      <c r="V1685" s="213"/>
      <c r="W1685" s="213"/>
      <c r="X1685" s="214"/>
      <c r="Y1685" s="214"/>
      <c r="Z1685" s="214"/>
      <c r="AA1685" s="217"/>
      <c r="AB1685" s="217"/>
      <c r="AC1685" s="217"/>
      <c r="AD1685" s="213"/>
    </row>
    <row r="1686" spans="20:30" x14ac:dyDescent="0.2">
      <c r="T1686" s="212"/>
      <c r="U1686" s="213"/>
      <c r="V1686" s="213"/>
      <c r="W1686" s="213"/>
      <c r="X1686" s="214"/>
      <c r="Y1686" s="214"/>
      <c r="Z1686" s="214"/>
      <c r="AA1686" s="217"/>
      <c r="AB1686" s="217"/>
      <c r="AC1686" s="217"/>
      <c r="AD1686" s="213"/>
    </row>
    <row r="1687" spans="20:30" x14ac:dyDescent="0.2">
      <c r="T1687" s="212"/>
      <c r="U1687" s="213"/>
      <c r="V1687" s="213"/>
      <c r="W1687" s="213"/>
      <c r="X1687" s="214"/>
      <c r="Y1687" s="214"/>
      <c r="Z1687" s="214"/>
      <c r="AA1687" s="217"/>
      <c r="AB1687" s="217"/>
      <c r="AC1687" s="217"/>
      <c r="AD1687" s="213"/>
    </row>
    <row r="1688" spans="20:30" x14ac:dyDescent="0.2">
      <c r="T1688" s="212"/>
      <c r="U1688" s="213"/>
      <c r="V1688" s="213"/>
      <c r="W1688" s="213"/>
      <c r="X1688" s="214"/>
      <c r="Y1688" s="214"/>
      <c r="Z1688" s="214"/>
      <c r="AA1688" s="217"/>
      <c r="AB1688" s="217"/>
      <c r="AC1688" s="217"/>
      <c r="AD1688" s="213"/>
    </row>
    <row r="1689" spans="20:30" x14ac:dyDescent="0.2">
      <c r="T1689" s="212"/>
      <c r="U1689" s="213"/>
      <c r="V1689" s="213"/>
      <c r="W1689" s="213"/>
      <c r="X1689" s="214"/>
      <c r="Y1689" s="214"/>
      <c r="Z1689" s="214"/>
      <c r="AA1689" s="217"/>
      <c r="AB1689" s="217"/>
      <c r="AC1689" s="217"/>
      <c r="AD1689" s="213"/>
    </row>
    <row r="1690" spans="20:30" x14ac:dyDescent="0.2">
      <c r="T1690" s="212"/>
      <c r="U1690" s="213"/>
      <c r="V1690" s="213"/>
      <c r="W1690" s="213"/>
      <c r="X1690" s="214"/>
      <c r="Y1690" s="214"/>
      <c r="Z1690" s="214"/>
      <c r="AA1690" s="217"/>
      <c r="AB1690" s="217"/>
      <c r="AC1690" s="217"/>
      <c r="AD1690" s="213"/>
    </row>
    <row r="1691" spans="20:30" x14ac:dyDescent="0.2">
      <c r="T1691" s="212"/>
      <c r="U1691" s="213"/>
      <c r="V1691" s="213"/>
      <c r="W1691" s="213"/>
      <c r="X1691" s="214"/>
      <c r="Y1691" s="214"/>
      <c r="Z1691" s="214"/>
      <c r="AA1691" s="217"/>
      <c r="AB1691" s="217"/>
      <c r="AC1691" s="217"/>
      <c r="AD1691" s="213"/>
    </row>
    <row r="1692" spans="20:30" x14ac:dyDescent="0.2">
      <c r="T1692" s="212"/>
      <c r="U1692" s="213"/>
      <c r="V1692" s="213"/>
      <c r="W1692" s="213"/>
      <c r="X1692" s="214"/>
      <c r="Y1692" s="214"/>
      <c r="Z1692" s="214"/>
      <c r="AA1692" s="217"/>
      <c r="AB1692" s="217"/>
      <c r="AC1692" s="217"/>
      <c r="AD1692" s="213"/>
    </row>
    <row r="1693" spans="20:30" x14ac:dyDescent="0.2">
      <c r="T1693" s="212"/>
      <c r="U1693" s="213"/>
      <c r="V1693" s="213"/>
      <c r="W1693" s="213"/>
      <c r="X1693" s="214"/>
      <c r="Y1693" s="214"/>
      <c r="Z1693" s="214"/>
      <c r="AA1693" s="217"/>
      <c r="AB1693" s="217"/>
      <c r="AC1693" s="217"/>
      <c r="AD1693" s="213"/>
    </row>
    <row r="1694" spans="20:30" x14ac:dyDescent="0.2">
      <c r="T1694" s="212"/>
      <c r="U1694" s="213"/>
      <c r="V1694" s="213"/>
      <c r="W1694" s="213"/>
      <c r="X1694" s="214"/>
      <c r="Y1694" s="214"/>
      <c r="Z1694" s="214"/>
      <c r="AA1694" s="217"/>
      <c r="AB1694" s="217"/>
      <c r="AC1694" s="217"/>
      <c r="AD1694" s="213"/>
    </row>
    <row r="1695" spans="20:30" x14ac:dyDescent="0.2">
      <c r="T1695" s="212"/>
      <c r="U1695" s="213"/>
      <c r="V1695" s="213"/>
      <c r="W1695" s="213"/>
      <c r="X1695" s="214"/>
      <c r="Y1695" s="214"/>
      <c r="Z1695" s="214"/>
      <c r="AA1695" s="217"/>
      <c r="AB1695" s="217"/>
      <c r="AC1695" s="217"/>
      <c r="AD1695" s="213"/>
    </row>
    <row r="1696" spans="20:30" x14ac:dyDescent="0.2">
      <c r="T1696" s="212"/>
      <c r="U1696" s="213"/>
      <c r="V1696" s="213"/>
      <c r="W1696" s="213"/>
      <c r="X1696" s="214"/>
      <c r="Y1696" s="214"/>
      <c r="Z1696" s="214"/>
      <c r="AA1696" s="217"/>
      <c r="AB1696" s="217"/>
      <c r="AC1696" s="217"/>
      <c r="AD1696" s="213"/>
    </row>
    <row r="1697" spans="20:30" x14ac:dyDescent="0.2">
      <c r="T1697" s="212"/>
      <c r="U1697" s="213"/>
      <c r="V1697" s="213"/>
      <c r="W1697" s="213"/>
      <c r="X1697" s="214"/>
      <c r="Y1697" s="214"/>
      <c r="Z1697" s="214"/>
      <c r="AA1697" s="217"/>
      <c r="AB1697" s="217"/>
      <c r="AC1697" s="217"/>
      <c r="AD1697" s="213"/>
    </row>
    <row r="1698" spans="20:30" x14ac:dyDescent="0.2">
      <c r="T1698" s="212"/>
      <c r="U1698" s="213"/>
      <c r="V1698" s="213"/>
      <c r="W1698" s="213"/>
      <c r="X1698" s="214"/>
      <c r="Y1698" s="214"/>
      <c r="Z1698" s="214"/>
      <c r="AA1698" s="217"/>
      <c r="AB1698" s="217"/>
      <c r="AC1698" s="217"/>
      <c r="AD1698" s="213"/>
    </row>
    <row r="1699" spans="20:30" x14ac:dyDescent="0.2">
      <c r="T1699" s="212"/>
      <c r="U1699" s="213"/>
      <c r="V1699" s="213"/>
      <c r="W1699" s="213"/>
      <c r="X1699" s="214"/>
      <c r="Y1699" s="214"/>
      <c r="Z1699" s="214"/>
      <c r="AA1699" s="217"/>
      <c r="AB1699" s="217"/>
      <c r="AC1699" s="217"/>
      <c r="AD1699" s="213"/>
    </row>
    <row r="1700" spans="20:30" x14ac:dyDescent="0.2">
      <c r="T1700" s="212"/>
      <c r="U1700" s="213"/>
      <c r="V1700" s="213"/>
      <c r="W1700" s="213"/>
      <c r="X1700" s="214"/>
      <c r="Y1700" s="214"/>
      <c r="Z1700" s="214"/>
      <c r="AA1700" s="217"/>
      <c r="AB1700" s="217"/>
      <c r="AC1700" s="217"/>
      <c r="AD1700" s="213"/>
    </row>
    <row r="1701" spans="20:30" x14ac:dyDescent="0.2">
      <c r="T1701" s="212"/>
      <c r="U1701" s="213"/>
      <c r="V1701" s="213"/>
      <c r="W1701" s="213"/>
      <c r="X1701" s="214"/>
      <c r="Y1701" s="214"/>
      <c r="Z1701" s="214"/>
      <c r="AA1701" s="217"/>
      <c r="AB1701" s="217"/>
      <c r="AC1701" s="217"/>
      <c r="AD1701" s="213"/>
    </row>
    <row r="1702" spans="20:30" x14ac:dyDescent="0.2">
      <c r="T1702" s="212"/>
      <c r="U1702" s="213"/>
      <c r="V1702" s="213"/>
      <c r="W1702" s="213"/>
      <c r="X1702" s="214"/>
      <c r="Y1702" s="214"/>
      <c r="Z1702" s="214"/>
      <c r="AA1702" s="217"/>
      <c r="AB1702" s="217"/>
      <c r="AC1702" s="217"/>
      <c r="AD1702" s="213"/>
    </row>
    <row r="1703" spans="20:30" x14ac:dyDescent="0.2">
      <c r="T1703" s="212"/>
      <c r="U1703" s="213"/>
      <c r="V1703" s="213"/>
      <c r="W1703" s="213"/>
      <c r="X1703" s="214"/>
      <c r="Y1703" s="214"/>
      <c r="Z1703" s="214"/>
      <c r="AA1703" s="217"/>
      <c r="AB1703" s="217"/>
      <c r="AC1703" s="217"/>
      <c r="AD1703" s="213"/>
    </row>
    <row r="1704" spans="20:30" x14ac:dyDescent="0.2">
      <c r="T1704" s="212"/>
      <c r="U1704" s="213"/>
      <c r="V1704" s="213"/>
      <c r="W1704" s="213"/>
      <c r="X1704" s="214"/>
      <c r="Y1704" s="214"/>
      <c r="Z1704" s="214"/>
      <c r="AA1704" s="217"/>
      <c r="AB1704" s="217"/>
      <c r="AC1704" s="217"/>
      <c r="AD1704" s="213"/>
    </row>
    <row r="1705" spans="20:30" x14ac:dyDescent="0.2">
      <c r="T1705" s="212"/>
      <c r="U1705" s="213"/>
      <c r="V1705" s="213"/>
      <c r="W1705" s="213"/>
      <c r="X1705" s="214"/>
      <c r="Y1705" s="214"/>
      <c r="Z1705" s="214"/>
      <c r="AA1705" s="217"/>
      <c r="AB1705" s="217"/>
      <c r="AC1705" s="217"/>
      <c r="AD1705" s="213"/>
    </row>
    <row r="1706" spans="20:30" x14ac:dyDescent="0.2">
      <c r="T1706" s="212"/>
      <c r="U1706" s="213"/>
      <c r="V1706" s="213"/>
      <c r="W1706" s="213"/>
      <c r="X1706" s="214"/>
      <c r="Y1706" s="214"/>
      <c r="Z1706" s="214"/>
      <c r="AA1706" s="217"/>
      <c r="AB1706" s="217"/>
      <c r="AC1706" s="217"/>
      <c r="AD1706" s="213"/>
    </row>
    <row r="1707" spans="20:30" x14ac:dyDescent="0.2">
      <c r="T1707" s="212"/>
      <c r="U1707" s="213"/>
      <c r="V1707" s="213"/>
      <c r="W1707" s="213"/>
      <c r="X1707" s="214"/>
      <c r="Y1707" s="214"/>
      <c r="Z1707" s="214"/>
      <c r="AA1707" s="217"/>
      <c r="AB1707" s="217"/>
      <c r="AC1707" s="217"/>
      <c r="AD1707" s="213"/>
    </row>
    <row r="1708" spans="20:30" x14ac:dyDescent="0.2">
      <c r="T1708" s="212"/>
      <c r="U1708" s="213"/>
      <c r="V1708" s="213"/>
      <c r="W1708" s="213"/>
      <c r="X1708" s="214"/>
      <c r="Y1708" s="214"/>
      <c r="Z1708" s="214"/>
      <c r="AA1708" s="217"/>
      <c r="AB1708" s="217"/>
      <c r="AC1708" s="217"/>
      <c r="AD1708" s="213"/>
    </row>
    <row r="1709" spans="20:30" x14ac:dyDescent="0.2">
      <c r="T1709" s="212"/>
      <c r="U1709" s="213"/>
      <c r="V1709" s="213"/>
      <c r="W1709" s="213"/>
      <c r="X1709" s="214"/>
      <c r="Y1709" s="214"/>
      <c r="Z1709" s="214"/>
      <c r="AA1709" s="217"/>
      <c r="AB1709" s="217"/>
      <c r="AC1709" s="217"/>
      <c r="AD1709" s="213"/>
    </row>
    <row r="1710" spans="20:30" x14ac:dyDescent="0.2">
      <c r="T1710" s="212"/>
      <c r="U1710" s="213"/>
      <c r="V1710" s="213"/>
      <c r="W1710" s="213"/>
      <c r="X1710" s="214"/>
      <c r="Y1710" s="214"/>
      <c r="Z1710" s="214"/>
      <c r="AA1710" s="217"/>
      <c r="AB1710" s="217"/>
      <c r="AC1710" s="217"/>
      <c r="AD1710" s="213"/>
    </row>
    <row r="1711" spans="20:30" x14ac:dyDescent="0.2">
      <c r="T1711" s="212"/>
      <c r="U1711" s="213"/>
      <c r="V1711" s="213"/>
      <c r="W1711" s="213"/>
      <c r="X1711" s="214"/>
      <c r="Y1711" s="214"/>
      <c r="Z1711" s="214"/>
      <c r="AA1711" s="217"/>
      <c r="AB1711" s="217"/>
      <c r="AC1711" s="217"/>
      <c r="AD1711" s="213"/>
    </row>
    <row r="1712" spans="20:30" x14ac:dyDescent="0.2">
      <c r="T1712" s="212"/>
      <c r="U1712" s="213"/>
      <c r="V1712" s="213"/>
      <c r="W1712" s="213"/>
      <c r="X1712" s="214"/>
      <c r="Y1712" s="214"/>
      <c r="Z1712" s="214"/>
      <c r="AA1712" s="217"/>
      <c r="AB1712" s="217"/>
      <c r="AC1712" s="217"/>
      <c r="AD1712" s="213"/>
    </row>
    <row r="1713" spans="20:30" x14ac:dyDescent="0.2">
      <c r="T1713" s="212"/>
      <c r="U1713" s="213"/>
      <c r="V1713" s="213"/>
      <c r="W1713" s="213"/>
      <c r="X1713" s="214"/>
      <c r="Y1713" s="214"/>
      <c r="Z1713" s="214"/>
      <c r="AA1713" s="217"/>
      <c r="AB1713" s="217"/>
      <c r="AC1713" s="217"/>
      <c r="AD1713" s="213"/>
    </row>
    <row r="1714" spans="20:30" x14ac:dyDescent="0.2">
      <c r="T1714" s="212"/>
      <c r="U1714" s="213"/>
      <c r="V1714" s="213"/>
      <c r="W1714" s="213"/>
      <c r="X1714" s="214"/>
      <c r="Y1714" s="214"/>
      <c r="Z1714" s="214"/>
      <c r="AA1714" s="217"/>
      <c r="AB1714" s="217"/>
      <c r="AC1714" s="217"/>
      <c r="AD1714" s="213"/>
    </row>
    <row r="1715" spans="20:30" x14ac:dyDescent="0.2">
      <c r="T1715" s="212"/>
      <c r="U1715" s="213"/>
      <c r="V1715" s="213"/>
      <c r="W1715" s="213"/>
      <c r="X1715" s="214"/>
      <c r="Y1715" s="214"/>
      <c r="Z1715" s="214"/>
      <c r="AA1715" s="217"/>
      <c r="AB1715" s="217"/>
      <c r="AC1715" s="217"/>
      <c r="AD1715" s="213"/>
    </row>
    <row r="1716" spans="20:30" x14ac:dyDescent="0.2">
      <c r="T1716" s="212"/>
      <c r="U1716" s="213"/>
      <c r="V1716" s="213"/>
      <c r="W1716" s="213"/>
      <c r="X1716" s="214"/>
      <c r="Y1716" s="214"/>
      <c r="Z1716" s="214"/>
      <c r="AA1716" s="217"/>
      <c r="AB1716" s="217"/>
      <c r="AC1716" s="217"/>
      <c r="AD1716" s="213"/>
    </row>
    <row r="1717" spans="20:30" x14ac:dyDescent="0.2">
      <c r="T1717" s="212"/>
      <c r="U1717" s="213"/>
      <c r="V1717" s="213"/>
      <c r="W1717" s="213"/>
      <c r="X1717" s="214"/>
      <c r="Y1717" s="214"/>
      <c r="Z1717" s="214"/>
      <c r="AA1717" s="217"/>
      <c r="AB1717" s="217"/>
      <c r="AC1717" s="217"/>
      <c r="AD1717" s="213"/>
    </row>
    <row r="1718" spans="20:30" x14ac:dyDescent="0.2">
      <c r="T1718" s="212"/>
      <c r="U1718" s="213"/>
      <c r="V1718" s="213"/>
      <c r="W1718" s="213"/>
      <c r="X1718" s="214"/>
      <c r="Y1718" s="214"/>
      <c r="Z1718" s="214"/>
      <c r="AA1718" s="217"/>
      <c r="AB1718" s="217"/>
      <c r="AC1718" s="217"/>
      <c r="AD1718" s="213"/>
    </row>
    <row r="1719" spans="20:30" x14ac:dyDescent="0.2">
      <c r="T1719" s="212"/>
      <c r="U1719" s="213"/>
      <c r="V1719" s="213"/>
      <c r="W1719" s="213"/>
      <c r="X1719" s="214"/>
      <c r="Y1719" s="214"/>
      <c r="Z1719" s="214"/>
      <c r="AA1719" s="217"/>
      <c r="AB1719" s="217"/>
      <c r="AC1719" s="217"/>
      <c r="AD1719" s="213"/>
    </row>
    <row r="1720" spans="20:30" x14ac:dyDescent="0.2">
      <c r="T1720" s="212"/>
      <c r="U1720" s="213"/>
      <c r="V1720" s="213"/>
      <c r="W1720" s="213"/>
      <c r="X1720" s="214"/>
      <c r="Y1720" s="214"/>
      <c r="Z1720" s="214"/>
      <c r="AA1720" s="217"/>
      <c r="AB1720" s="217"/>
      <c r="AC1720" s="217"/>
      <c r="AD1720" s="213"/>
    </row>
    <row r="1721" spans="20:30" x14ac:dyDescent="0.2">
      <c r="T1721" s="212"/>
      <c r="U1721" s="213"/>
      <c r="V1721" s="213"/>
      <c r="W1721" s="213"/>
      <c r="X1721" s="214"/>
      <c r="Y1721" s="214"/>
      <c r="Z1721" s="214"/>
      <c r="AA1721" s="217"/>
      <c r="AB1721" s="217"/>
      <c r="AC1721" s="217"/>
      <c r="AD1721" s="213"/>
    </row>
    <row r="1722" spans="20:30" x14ac:dyDescent="0.2">
      <c r="T1722" s="212"/>
      <c r="U1722" s="213"/>
      <c r="V1722" s="213"/>
      <c r="W1722" s="213"/>
      <c r="X1722" s="214"/>
      <c r="Y1722" s="214"/>
      <c r="Z1722" s="214"/>
      <c r="AA1722" s="217"/>
      <c r="AB1722" s="217"/>
      <c r="AC1722" s="217"/>
      <c r="AD1722" s="213"/>
    </row>
    <row r="1723" spans="20:30" x14ac:dyDescent="0.2">
      <c r="T1723" s="212"/>
      <c r="U1723" s="213"/>
      <c r="V1723" s="213"/>
      <c r="W1723" s="213"/>
      <c r="X1723" s="214"/>
      <c r="Y1723" s="214"/>
      <c r="Z1723" s="214"/>
      <c r="AA1723" s="217"/>
      <c r="AB1723" s="217"/>
      <c r="AC1723" s="217"/>
      <c r="AD1723" s="213"/>
    </row>
    <row r="1724" spans="20:30" x14ac:dyDescent="0.2">
      <c r="T1724" s="212"/>
      <c r="U1724" s="213"/>
      <c r="V1724" s="213"/>
      <c r="W1724" s="213"/>
      <c r="X1724" s="214"/>
      <c r="Y1724" s="214"/>
      <c r="Z1724" s="214"/>
      <c r="AA1724" s="217"/>
      <c r="AB1724" s="217"/>
      <c r="AC1724" s="217"/>
      <c r="AD1724" s="213"/>
    </row>
    <row r="1725" spans="20:30" x14ac:dyDescent="0.2">
      <c r="T1725" s="212"/>
      <c r="U1725" s="213"/>
      <c r="V1725" s="213"/>
      <c r="W1725" s="213"/>
      <c r="X1725" s="214"/>
      <c r="Y1725" s="214"/>
      <c r="Z1725" s="214"/>
      <c r="AA1725" s="217"/>
      <c r="AB1725" s="217"/>
      <c r="AC1725" s="217"/>
      <c r="AD1725" s="213"/>
    </row>
    <row r="1726" spans="20:30" x14ac:dyDescent="0.2">
      <c r="T1726" s="212"/>
      <c r="U1726" s="213"/>
      <c r="V1726" s="213"/>
      <c r="W1726" s="213"/>
      <c r="X1726" s="214"/>
      <c r="Y1726" s="214"/>
      <c r="Z1726" s="214"/>
      <c r="AA1726" s="217"/>
      <c r="AB1726" s="217"/>
      <c r="AC1726" s="217"/>
      <c r="AD1726" s="213"/>
    </row>
    <row r="1727" spans="20:30" x14ac:dyDescent="0.2">
      <c r="T1727" s="212"/>
      <c r="U1727" s="213"/>
      <c r="V1727" s="213"/>
      <c r="W1727" s="213"/>
      <c r="X1727" s="214"/>
      <c r="Y1727" s="214"/>
      <c r="Z1727" s="214"/>
      <c r="AA1727" s="217"/>
      <c r="AB1727" s="217"/>
      <c r="AC1727" s="217"/>
      <c r="AD1727" s="213"/>
    </row>
    <row r="1728" spans="20:30" x14ac:dyDescent="0.2">
      <c r="T1728" s="212"/>
      <c r="U1728" s="213"/>
      <c r="V1728" s="213"/>
      <c r="W1728" s="213"/>
      <c r="X1728" s="214"/>
      <c r="Y1728" s="214"/>
      <c r="Z1728" s="214"/>
      <c r="AA1728" s="217"/>
      <c r="AB1728" s="217"/>
      <c r="AC1728" s="217"/>
      <c r="AD1728" s="213"/>
    </row>
    <row r="1729" spans="20:30" x14ac:dyDescent="0.2">
      <c r="T1729" s="212"/>
      <c r="U1729" s="213"/>
      <c r="V1729" s="213"/>
      <c r="W1729" s="213"/>
      <c r="X1729" s="214"/>
      <c r="Y1729" s="214"/>
      <c r="Z1729" s="214"/>
      <c r="AA1729" s="217"/>
      <c r="AB1729" s="217"/>
      <c r="AC1729" s="217"/>
      <c r="AD1729" s="213"/>
    </row>
    <row r="1730" spans="20:30" x14ac:dyDescent="0.2">
      <c r="T1730" s="212"/>
      <c r="U1730" s="213"/>
      <c r="V1730" s="213"/>
      <c r="W1730" s="213"/>
      <c r="X1730" s="214"/>
      <c r="Y1730" s="214"/>
      <c r="Z1730" s="214"/>
      <c r="AA1730" s="217"/>
      <c r="AB1730" s="217"/>
      <c r="AC1730" s="217"/>
      <c r="AD1730" s="213"/>
    </row>
    <row r="1731" spans="20:30" x14ac:dyDescent="0.2">
      <c r="T1731" s="212"/>
      <c r="U1731" s="213"/>
      <c r="V1731" s="213"/>
      <c r="W1731" s="213"/>
      <c r="X1731" s="214"/>
      <c r="Y1731" s="214"/>
      <c r="Z1731" s="214"/>
      <c r="AA1731" s="217"/>
      <c r="AB1731" s="217"/>
      <c r="AC1731" s="217"/>
      <c r="AD1731" s="213"/>
    </row>
    <row r="1732" spans="20:30" x14ac:dyDescent="0.2">
      <c r="T1732" s="212"/>
      <c r="U1732" s="213"/>
      <c r="V1732" s="213"/>
      <c r="W1732" s="213"/>
      <c r="X1732" s="214"/>
      <c r="Y1732" s="214"/>
      <c r="Z1732" s="214"/>
      <c r="AA1732" s="217"/>
      <c r="AB1732" s="217"/>
      <c r="AC1732" s="217"/>
      <c r="AD1732" s="213"/>
    </row>
    <row r="1733" spans="20:30" x14ac:dyDescent="0.2">
      <c r="T1733" s="212"/>
      <c r="U1733" s="213"/>
      <c r="V1733" s="213"/>
      <c r="W1733" s="213"/>
      <c r="X1733" s="214"/>
      <c r="Y1733" s="214"/>
      <c r="Z1733" s="214"/>
      <c r="AA1733" s="217"/>
      <c r="AB1733" s="217"/>
      <c r="AC1733" s="217"/>
      <c r="AD1733" s="213"/>
    </row>
    <row r="1734" spans="20:30" x14ac:dyDescent="0.2">
      <c r="T1734" s="212"/>
      <c r="U1734" s="213"/>
      <c r="V1734" s="213"/>
      <c r="W1734" s="213"/>
      <c r="X1734" s="214"/>
      <c r="Y1734" s="214"/>
      <c r="Z1734" s="214"/>
      <c r="AA1734" s="217"/>
      <c r="AB1734" s="217"/>
      <c r="AC1734" s="217"/>
      <c r="AD1734" s="213"/>
    </row>
    <row r="1735" spans="20:30" x14ac:dyDescent="0.2">
      <c r="T1735" s="212"/>
      <c r="U1735" s="213"/>
      <c r="V1735" s="213"/>
      <c r="W1735" s="213"/>
      <c r="X1735" s="214"/>
      <c r="Y1735" s="214"/>
      <c r="Z1735" s="214"/>
      <c r="AA1735" s="217"/>
      <c r="AB1735" s="217"/>
      <c r="AC1735" s="217"/>
      <c r="AD1735" s="213"/>
    </row>
    <row r="1736" spans="20:30" x14ac:dyDescent="0.2">
      <c r="T1736" s="212"/>
      <c r="U1736" s="213"/>
      <c r="V1736" s="213"/>
      <c r="W1736" s="213"/>
      <c r="X1736" s="214"/>
      <c r="Y1736" s="214"/>
      <c r="Z1736" s="214"/>
      <c r="AA1736" s="217"/>
      <c r="AB1736" s="217"/>
      <c r="AC1736" s="217"/>
      <c r="AD1736" s="213"/>
    </row>
    <row r="1737" spans="20:30" x14ac:dyDescent="0.2">
      <c r="T1737" s="212"/>
      <c r="U1737" s="213"/>
      <c r="V1737" s="213"/>
      <c r="W1737" s="213"/>
      <c r="X1737" s="214"/>
      <c r="Y1737" s="214"/>
      <c r="Z1737" s="214"/>
      <c r="AA1737" s="217"/>
      <c r="AB1737" s="217"/>
      <c r="AC1737" s="217"/>
      <c r="AD1737" s="213"/>
    </row>
    <row r="1738" spans="20:30" x14ac:dyDescent="0.2">
      <c r="T1738" s="212"/>
      <c r="U1738" s="213"/>
      <c r="V1738" s="213"/>
      <c r="W1738" s="213"/>
      <c r="X1738" s="214"/>
      <c r="Y1738" s="214"/>
      <c r="Z1738" s="214"/>
      <c r="AA1738" s="217"/>
      <c r="AB1738" s="217"/>
      <c r="AC1738" s="217"/>
      <c r="AD1738" s="213"/>
    </row>
    <row r="1739" spans="20:30" x14ac:dyDescent="0.2">
      <c r="T1739" s="212"/>
      <c r="U1739" s="213"/>
      <c r="V1739" s="213"/>
      <c r="W1739" s="213"/>
      <c r="X1739" s="214"/>
      <c r="Y1739" s="214"/>
      <c r="Z1739" s="214"/>
      <c r="AA1739" s="217"/>
      <c r="AB1739" s="217"/>
      <c r="AC1739" s="217"/>
      <c r="AD1739" s="213"/>
    </row>
    <row r="1740" spans="20:30" x14ac:dyDescent="0.2">
      <c r="T1740" s="212"/>
      <c r="U1740" s="213"/>
      <c r="V1740" s="213"/>
      <c r="W1740" s="213"/>
      <c r="X1740" s="214"/>
      <c r="Y1740" s="214"/>
      <c r="Z1740" s="214"/>
      <c r="AA1740" s="217"/>
      <c r="AB1740" s="217"/>
      <c r="AC1740" s="217"/>
      <c r="AD1740" s="213"/>
    </row>
    <row r="1741" spans="20:30" x14ac:dyDescent="0.2">
      <c r="T1741" s="212"/>
      <c r="U1741" s="213"/>
      <c r="V1741" s="213"/>
      <c r="W1741" s="213"/>
      <c r="X1741" s="214"/>
      <c r="Y1741" s="214"/>
      <c r="Z1741" s="214"/>
      <c r="AA1741" s="217"/>
      <c r="AB1741" s="217"/>
      <c r="AC1741" s="217"/>
      <c r="AD1741" s="213"/>
    </row>
    <row r="1742" spans="20:30" x14ac:dyDescent="0.2">
      <c r="T1742" s="212"/>
      <c r="U1742" s="213"/>
      <c r="V1742" s="213"/>
      <c r="W1742" s="213"/>
      <c r="X1742" s="214"/>
      <c r="Y1742" s="214"/>
      <c r="Z1742" s="214"/>
      <c r="AA1742" s="217"/>
      <c r="AB1742" s="217"/>
      <c r="AC1742" s="217"/>
      <c r="AD1742" s="213"/>
    </row>
    <row r="1743" spans="20:30" x14ac:dyDescent="0.2">
      <c r="T1743" s="212"/>
      <c r="U1743" s="213"/>
      <c r="V1743" s="213"/>
      <c r="W1743" s="213"/>
      <c r="X1743" s="214"/>
      <c r="Y1743" s="214"/>
      <c r="Z1743" s="214"/>
      <c r="AA1743" s="217"/>
      <c r="AB1743" s="217"/>
      <c r="AC1743" s="217"/>
      <c r="AD1743" s="213"/>
    </row>
    <row r="1744" spans="20:30" x14ac:dyDescent="0.2">
      <c r="T1744" s="212"/>
      <c r="U1744" s="213"/>
      <c r="V1744" s="213"/>
      <c r="W1744" s="213"/>
      <c r="X1744" s="214"/>
      <c r="Y1744" s="214"/>
      <c r="Z1744" s="214"/>
      <c r="AA1744" s="217"/>
      <c r="AB1744" s="217"/>
      <c r="AC1744" s="217"/>
      <c r="AD1744" s="213"/>
    </row>
    <row r="1745" spans="20:30" x14ac:dyDescent="0.2">
      <c r="T1745" s="212"/>
      <c r="U1745" s="213"/>
      <c r="V1745" s="213"/>
      <c r="W1745" s="213"/>
      <c r="X1745" s="214"/>
      <c r="Y1745" s="214"/>
      <c r="Z1745" s="214"/>
      <c r="AA1745" s="217"/>
      <c r="AB1745" s="217"/>
      <c r="AC1745" s="217"/>
      <c r="AD1745" s="213"/>
    </row>
    <row r="1746" spans="20:30" x14ac:dyDescent="0.2">
      <c r="T1746" s="212"/>
      <c r="U1746" s="213"/>
      <c r="V1746" s="213"/>
      <c r="W1746" s="213"/>
      <c r="X1746" s="214"/>
      <c r="Y1746" s="214"/>
      <c r="Z1746" s="214"/>
      <c r="AA1746" s="217"/>
      <c r="AB1746" s="217"/>
      <c r="AC1746" s="217"/>
      <c r="AD1746" s="213"/>
    </row>
    <row r="1747" spans="20:30" x14ac:dyDescent="0.2">
      <c r="T1747" s="212"/>
      <c r="U1747" s="213"/>
      <c r="V1747" s="213"/>
      <c r="W1747" s="213"/>
      <c r="X1747" s="214"/>
      <c r="Y1747" s="214"/>
      <c r="Z1747" s="214"/>
      <c r="AA1747" s="217"/>
      <c r="AB1747" s="217"/>
      <c r="AC1747" s="217"/>
      <c r="AD1747" s="213"/>
    </row>
    <row r="1748" spans="20:30" x14ac:dyDescent="0.2">
      <c r="T1748" s="212"/>
      <c r="U1748" s="213"/>
      <c r="V1748" s="213"/>
      <c r="W1748" s="213"/>
      <c r="X1748" s="214"/>
      <c r="Y1748" s="214"/>
      <c r="Z1748" s="214"/>
      <c r="AA1748" s="217"/>
      <c r="AB1748" s="217"/>
      <c r="AC1748" s="217"/>
      <c r="AD1748" s="213"/>
    </row>
    <row r="1749" spans="20:30" x14ac:dyDescent="0.2">
      <c r="T1749" s="212"/>
      <c r="U1749" s="213"/>
      <c r="V1749" s="213"/>
      <c r="W1749" s="213"/>
      <c r="X1749" s="214"/>
      <c r="Y1749" s="214"/>
      <c r="Z1749" s="214"/>
      <c r="AA1749" s="217"/>
      <c r="AB1749" s="217"/>
      <c r="AC1749" s="217"/>
      <c r="AD1749" s="213"/>
    </row>
    <row r="1750" spans="20:30" x14ac:dyDescent="0.2">
      <c r="T1750" s="212"/>
      <c r="U1750" s="213"/>
      <c r="V1750" s="213"/>
      <c r="W1750" s="213"/>
      <c r="X1750" s="214"/>
      <c r="Y1750" s="214"/>
      <c r="Z1750" s="214"/>
      <c r="AA1750" s="217"/>
      <c r="AB1750" s="217"/>
      <c r="AC1750" s="217"/>
      <c r="AD1750" s="213"/>
    </row>
    <row r="1751" spans="20:30" x14ac:dyDescent="0.2">
      <c r="T1751" s="212"/>
      <c r="U1751" s="213"/>
      <c r="V1751" s="213"/>
      <c r="W1751" s="213"/>
      <c r="X1751" s="214"/>
      <c r="Y1751" s="214"/>
      <c r="Z1751" s="214"/>
      <c r="AA1751" s="217"/>
      <c r="AB1751" s="217"/>
      <c r="AC1751" s="217"/>
      <c r="AD1751" s="213"/>
    </row>
    <row r="1752" spans="20:30" x14ac:dyDescent="0.2">
      <c r="T1752" s="212"/>
      <c r="U1752" s="213"/>
      <c r="V1752" s="213"/>
      <c r="W1752" s="213"/>
      <c r="X1752" s="214"/>
      <c r="Y1752" s="214"/>
      <c r="Z1752" s="214"/>
      <c r="AA1752" s="217"/>
      <c r="AB1752" s="217"/>
      <c r="AC1752" s="217"/>
      <c r="AD1752" s="213"/>
    </row>
    <row r="1753" spans="20:30" x14ac:dyDescent="0.2">
      <c r="T1753" s="212"/>
      <c r="U1753" s="213"/>
      <c r="V1753" s="213"/>
      <c r="W1753" s="213"/>
      <c r="X1753" s="214"/>
      <c r="Y1753" s="214"/>
      <c r="Z1753" s="214"/>
      <c r="AA1753" s="217"/>
      <c r="AB1753" s="217"/>
      <c r="AC1753" s="217"/>
      <c r="AD1753" s="213"/>
    </row>
    <row r="1754" spans="20:30" x14ac:dyDescent="0.2">
      <c r="T1754" s="212"/>
      <c r="U1754" s="213"/>
      <c r="V1754" s="213"/>
      <c r="W1754" s="213"/>
      <c r="X1754" s="214"/>
      <c r="Y1754" s="214"/>
      <c r="Z1754" s="214"/>
      <c r="AA1754" s="217"/>
      <c r="AB1754" s="217"/>
      <c r="AC1754" s="217"/>
      <c r="AD1754" s="213"/>
    </row>
    <row r="1755" spans="20:30" x14ac:dyDescent="0.2">
      <c r="T1755" s="212"/>
      <c r="U1755" s="213"/>
      <c r="V1755" s="213"/>
      <c r="W1755" s="213"/>
      <c r="X1755" s="214"/>
      <c r="Y1755" s="214"/>
      <c r="Z1755" s="214"/>
      <c r="AA1755" s="217"/>
      <c r="AB1755" s="217"/>
      <c r="AC1755" s="217"/>
      <c r="AD1755" s="213"/>
    </row>
    <row r="1756" spans="20:30" x14ac:dyDescent="0.2">
      <c r="T1756" s="212"/>
      <c r="U1756" s="213"/>
      <c r="V1756" s="213"/>
      <c r="W1756" s="213"/>
      <c r="X1756" s="214"/>
      <c r="Y1756" s="214"/>
      <c r="Z1756" s="214"/>
      <c r="AA1756" s="217"/>
      <c r="AB1756" s="217"/>
      <c r="AC1756" s="217"/>
      <c r="AD1756" s="213"/>
    </row>
    <row r="1757" spans="20:30" x14ac:dyDescent="0.2">
      <c r="T1757" s="212"/>
      <c r="U1757" s="213"/>
      <c r="V1757" s="213"/>
      <c r="W1757" s="213"/>
      <c r="X1757" s="214"/>
      <c r="Y1757" s="214"/>
      <c r="Z1757" s="214"/>
      <c r="AA1757" s="217"/>
      <c r="AB1757" s="217"/>
      <c r="AC1757" s="217"/>
      <c r="AD1757" s="213"/>
    </row>
    <row r="1758" spans="20:30" x14ac:dyDescent="0.2">
      <c r="T1758" s="212"/>
      <c r="U1758" s="213"/>
      <c r="V1758" s="213"/>
      <c r="W1758" s="213"/>
      <c r="X1758" s="214"/>
      <c r="Y1758" s="214"/>
      <c r="Z1758" s="214"/>
      <c r="AA1758" s="217"/>
      <c r="AB1758" s="217"/>
      <c r="AC1758" s="217"/>
      <c r="AD1758" s="213"/>
    </row>
    <row r="1759" spans="20:30" x14ac:dyDescent="0.2">
      <c r="T1759" s="212"/>
      <c r="U1759" s="213"/>
      <c r="V1759" s="213"/>
      <c r="W1759" s="213"/>
      <c r="X1759" s="214"/>
      <c r="Y1759" s="214"/>
      <c r="Z1759" s="214"/>
      <c r="AA1759" s="217"/>
      <c r="AB1759" s="217"/>
      <c r="AC1759" s="217"/>
      <c r="AD1759" s="213"/>
    </row>
    <row r="1760" spans="20:30" x14ac:dyDescent="0.2">
      <c r="T1760" s="212"/>
      <c r="U1760" s="213"/>
      <c r="V1760" s="213"/>
      <c r="W1760" s="213"/>
      <c r="X1760" s="214"/>
      <c r="Y1760" s="214"/>
      <c r="Z1760" s="214"/>
      <c r="AA1760" s="217"/>
      <c r="AB1760" s="217"/>
      <c r="AC1760" s="217"/>
      <c r="AD1760" s="213"/>
    </row>
    <row r="1761" spans="20:30" x14ac:dyDescent="0.2">
      <c r="T1761" s="212"/>
      <c r="U1761" s="213"/>
      <c r="V1761" s="213"/>
      <c r="W1761" s="213"/>
      <c r="X1761" s="214"/>
      <c r="Y1761" s="214"/>
      <c r="Z1761" s="214"/>
      <c r="AA1761" s="217"/>
      <c r="AB1761" s="217"/>
      <c r="AC1761" s="217"/>
      <c r="AD1761" s="213"/>
    </row>
    <row r="1762" spans="20:30" x14ac:dyDescent="0.2">
      <c r="T1762" s="212"/>
      <c r="U1762" s="213"/>
      <c r="V1762" s="213"/>
      <c r="W1762" s="213"/>
      <c r="X1762" s="214"/>
      <c r="Y1762" s="214"/>
      <c r="Z1762" s="214"/>
      <c r="AA1762" s="217"/>
      <c r="AB1762" s="217"/>
      <c r="AC1762" s="217"/>
      <c r="AD1762" s="213"/>
    </row>
    <row r="1763" spans="20:30" x14ac:dyDescent="0.2">
      <c r="T1763" s="212"/>
      <c r="U1763" s="213"/>
      <c r="V1763" s="213"/>
      <c r="W1763" s="213"/>
      <c r="X1763" s="214"/>
      <c r="Y1763" s="214"/>
      <c r="Z1763" s="214"/>
      <c r="AA1763" s="217"/>
      <c r="AB1763" s="217"/>
      <c r="AC1763" s="217"/>
      <c r="AD1763" s="213"/>
    </row>
    <row r="1764" spans="20:30" x14ac:dyDescent="0.2">
      <c r="T1764" s="212"/>
      <c r="U1764" s="213"/>
      <c r="V1764" s="213"/>
      <c r="W1764" s="213"/>
      <c r="X1764" s="214"/>
      <c r="Y1764" s="214"/>
      <c r="Z1764" s="214"/>
      <c r="AA1764" s="217"/>
      <c r="AB1764" s="217"/>
      <c r="AC1764" s="217"/>
      <c r="AD1764" s="213"/>
    </row>
    <row r="1765" spans="20:30" x14ac:dyDescent="0.2">
      <c r="T1765" s="212"/>
      <c r="U1765" s="213"/>
      <c r="V1765" s="213"/>
      <c r="W1765" s="213"/>
      <c r="X1765" s="214"/>
      <c r="Y1765" s="214"/>
      <c r="Z1765" s="214"/>
      <c r="AA1765" s="217"/>
      <c r="AB1765" s="217"/>
      <c r="AC1765" s="217"/>
      <c r="AD1765" s="213"/>
    </row>
    <row r="1766" spans="20:30" x14ac:dyDescent="0.2">
      <c r="T1766" s="212"/>
      <c r="U1766" s="213"/>
      <c r="V1766" s="213"/>
      <c r="W1766" s="213"/>
      <c r="X1766" s="214"/>
      <c r="Y1766" s="214"/>
      <c r="Z1766" s="214"/>
      <c r="AA1766" s="217"/>
      <c r="AB1766" s="217"/>
      <c r="AC1766" s="217"/>
      <c r="AD1766" s="213"/>
    </row>
    <row r="1767" spans="20:30" x14ac:dyDescent="0.2">
      <c r="T1767" s="212"/>
      <c r="U1767" s="213"/>
      <c r="V1767" s="213"/>
      <c r="W1767" s="213"/>
      <c r="X1767" s="214"/>
      <c r="Y1767" s="214"/>
      <c r="Z1767" s="214"/>
      <c r="AA1767" s="217"/>
      <c r="AB1767" s="217"/>
      <c r="AC1767" s="217"/>
      <c r="AD1767" s="213"/>
    </row>
    <row r="1768" spans="20:30" x14ac:dyDescent="0.2">
      <c r="T1768" s="212"/>
      <c r="U1768" s="213"/>
      <c r="V1768" s="213"/>
      <c r="W1768" s="213"/>
      <c r="X1768" s="214"/>
      <c r="Y1768" s="214"/>
      <c r="Z1768" s="214"/>
      <c r="AA1768" s="217"/>
      <c r="AB1768" s="217"/>
      <c r="AC1768" s="217"/>
      <c r="AD1768" s="213"/>
    </row>
    <row r="1769" spans="20:30" x14ac:dyDescent="0.2">
      <c r="T1769" s="212"/>
      <c r="U1769" s="213"/>
      <c r="V1769" s="213"/>
      <c r="W1769" s="213"/>
      <c r="X1769" s="214"/>
      <c r="Y1769" s="214"/>
      <c r="Z1769" s="214"/>
      <c r="AA1769" s="217"/>
      <c r="AB1769" s="217"/>
      <c r="AC1769" s="217"/>
      <c r="AD1769" s="213"/>
    </row>
    <row r="1770" spans="20:30" x14ac:dyDescent="0.2">
      <c r="T1770" s="212"/>
      <c r="U1770" s="213"/>
      <c r="V1770" s="213"/>
      <c r="W1770" s="213"/>
      <c r="X1770" s="214"/>
      <c r="Y1770" s="214"/>
      <c r="Z1770" s="214"/>
      <c r="AA1770" s="217"/>
      <c r="AB1770" s="217"/>
      <c r="AC1770" s="217"/>
      <c r="AD1770" s="213"/>
    </row>
    <row r="1771" spans="20:30" x14ac:dyDescent="0.2">
      <c r="T1771" s="212"/>
      <c r="U1771" s="213"/>
      <c r="V1771" s="213"/>
      <c r="W1771" s="213"/>
      <c r="X1771" s="214"/>
      <c r="Y1771" s="214"/>
      <c r="Z1771" s="214"/>
      <c r="AA1771" s="217"/>
      <c r="AB1771" s="217"/>
      <c r="AC1771" s="217"/>
      <c r="AD1771" s="213"/>
    </row>
    <row r="1772" spans="20:30" x14ac:dyDescent="0.2">
      <c r="T1772" s="212"/>
      <c r="U1772" s="213"/>
      <c r="V1772" s="213"/>
      <c r="W1772" s="213"/>
      <c r="X1772" s="214"/>
      <c r="Y1772" s="214"/>
      <c r="Z1772" s="214"/>
      <c r="AA1772" s="217"/>
      <c r="AB1772" s="217"/>
      <c r="AC1772" s="217"/>
      <c r="AD1772" s="213"/>
    </row>
    <row r="1773" spans="20:30" x14ac:dyDescent="0.2">
      <c r="T1773" s="212"/>
      <c r="U1773" s="213"/>
      <c r="V1773" s="213"/>
      <c r="W1773" s="213"/>
      <c r="X1773" s="214"/>
      <c r="Y1773" s="214"/>
      <c r="Z1773" s="214"/>
      <c r="AA1773" s="217"/>
      <c r="AB1773" s="217"/>
      <c r="AC1773" s="217"/>
      <c r="AD1773" s="213"/>
    </row>
    <row r="1774" spans="20:30" x14ac:dyDescent="0.2">
      <c r="T1774" s="212"/>
      <c r="U1774" s="213"/>
      <c r="V1774" s="213"/>
      <c r="W1774" s="213"/>
      <c r="X1774" s="214"/>
      <c r="Y1774" s="214"/>
      <c r="Z1774" s="214"/>
      <c r="AA1774" s="217"/>
      <c r="AB1774" s="217"/>
      <c r="AC1774" s="217"/>
      <c r="AD1774" s="213"/>
    </row>
    <row r="1775" spans="20:30" x14ac:dyDescent="0.2">
      <c r="T1775" s="212"/>
      <c r="U1775" s="213"/>
      <c r="V1775" s="213"/>
      <c r="W1775" s="213"/>
      <c r="X1775" s="214"/>
      <c r="Y1775" s="214"/>
      <c r="Z1775" s="214"/>
      <c r="AA1775" s="217"/>
      <c r="AB1775" s="217"/>
      <c r="AC1775" s="217"/>
      <c r="AD1775" s="213"/>
    </row>
    <row r="1776" spans="20:30" x14ac:dyDescent="0.2">
      <c r="T1776" s="212"/>
      <c r="U1776" s="213"/>
      <c r="V1776" s="213"/>
      <c r="W1776" s="213"/>
      <c r="X1776" s="214"/>
      <c r="Y1776" s="214"/>
      <c r="Z1776" s="214"/>
      <c r="AA1776" s="217"/>
      <c r="AB1776" s="217"/>
      <c r="AC1776" s="217"/>
      <c r="AD1776" s="213"/>
    </row>
    <row r="1777" spans="20:30" x14ac:dyDescent="0.2">
      <c r="T1777" s="212"/>
      <c r="U1777" s="213"/>
      <c r="V1777" s="213"/>
      <c r="W1777" s="213"/>
      <c r="X1777" s="214"/>
      <c r="Y1777" s="214"/>
      <c r="Z1777" s="214"/>
      <c r="AA1777" s="217"/>
      <c r="AB1777" s="217"/>
      <c r="AC1777" s="217"/>
      <c r="AD1777" s="213"/>
    </row>
    <row r="1778" spans="20:30" x14ac:dyDescent="0.2">
      <c r="T1778" s="212"/>
      <c r="U1778" s="213"/>
      <c r="V1778" s="213"/>
      <c r="W1778" s="213"/>
      <c r="X1778" s="214"/>
      <c r="Y1778" s="214"/>
      <c r="Z1778" s="214"/>
      <c r="AA1778" s="217"/>
      <c r="AB1778" s="217"/>
      <c r="AC1778" s="217"/>
      <c r="AD1778" s="213"/>
    </row>
    <row r="1779" spans="20:30" x14ac:dyDescent="0.2">
      <c r="T1779" s="212"/>
      <c r="U1779" s="213"/>
      <c r="V1779" s="213"/>
      <c r="W1779" s="213"/>
      <c r="X1779" s="214"/>
      <c r="Y1779" s="214"/>
      <c r="Z1779" s="214"/>
      <c r="AA1779" s="217"/>
      <c r="AB1779" s="217"/>
      <c r="AC1779" s="217"/>
      <c r="AD1779" s="213"/>
    </row>
    <row r="1780" spans="20:30" x14ac:dyDescent="0.2">
      <c r="T1780" s="212"/>
      <c r="U1780" s="213"/>
      <c r="V1780" s="213"/>
      <c r="W1780" s="213"/>
      <c r="X1780" s="214"/>
      <c r="Y1780" s="214"/>
      <c r="Z1780" s="214"/>
      <c r="AA1780" s="217"/>
      <c r="AB1780" s="217"/>
      <c r="AC1780" s="217"/>
      <c r="AD1780" s="213"/>
    </row>
    <row r="1781" spans="20:30" x14ac:dyDescent="0.2">
      <c r="T1781" s="212"/>
      <c r="U1781" s="213"/>
      <c r="V1781" s="213"/>
      <c r="W1781" s="213"/>
      <c r="X1781" s="214"/>
      <c r="Y1781" s="214"/>
      <c r="Z1781" s="214"/>
      <c r="AA1781" s="217"/>
      <c r="AB1781" s="217"/>
      <c r="AC1781" s="217"/>
      <c r="AD1781" s="213"/>
    </row>
    <row r="1782" spans="20:30" x14ac:dyDescent="0.2">
      <c r="T1782" s="212"/>
      <c r="U1782" s="213"/>
      <c r="V1782" s="213"/>
      <c r="W1782" s="213"/>
      <c r="X1782" s="214"/>
      <c r="Y1782" s="214"/>
      <c r="Z1782" s="214"/>
      <c r="AA1782" s="217"/>
      <c r="AB1782" s="217"/>
      <c r="AC1782" s="217"/>
      <c r="AD1782" s="213"/>
    </row>
    <row r="1783" spans="20:30" x14ac:dyDescent="0.2">
      <c r="T1783" s="212"/>
      <c r="U1783" s="213"/>
      <c r="V1783" s="213"/>
      <c r="W1783" s="213"/>
      <c r="X1783" s="214"/>
      <c r="Y1783" s="214"/>
      <c r="Z1783" s="214"/>
      <c r="AA1783" s="217"/>
      <c r="AB1783" s="217"/>
      <c r="AC1783" s="217"/>
      <c r="AD1783" s="213"/>
    </row>
    <row r="1784" spans="20:30" x14ac:dyDescent="0.2">
      <c r="T1784" s="212"/>
      <c r="U1784" s="213"/>
      <c r="V1784" s="213"/>
      <c r="W1784" s="213"/>
      <c r="X1784" s="214"/>
      <c r="Y1784" s="214"/>
      <c r="Z1784" s="214"/>
      <c r="AA1784" s="217"/>
      <c r="AB1784" s="217"/>
      <c r="AC1784" s="217"/>
      <c r="AD1784" s="213"/>
    </row>
    <row r="1785" spans="20:30" x14ac:dyDescent="0.2">
      <c r="T1785" s="212"/>
      <c r="U1785" s="213"/>
      <c r="V1785" s="213"/>
      <c r="W1785" s="213"/>
      <c r="X1785" s="214"/>
      <c r="Y1785" s="214"/>
      <c r="Z1785" s="214"/>
      <c r="AA1785" s="217"/>
      <c r="AB1785" s="217"/>
      <c r="AC1785" s="217"/>
      <c r="AD1785" s="213"/>
    </row>
    <row r="1786" spans="20:30" x14ac:dyDescent="0.2">
      <c r="T1786" s="212"/>
      <c r="U1786" s="213"/>
      <c r="V1786" s="213"/>
      <c r="W1786" s="213"/>
      <c r="X1786" s="214"/>
      <c r="Y1786" s="214"/>
      <c r="Z1786" s="214"/>
      <c r="AA1786" s="217"/>
      <c r="AB1786" s="217"/>
      <c r="AC1786" s="217"/>
      <c r="AD1786" s="213"/>
    </row>
    <row r="1787" spans="20:30" x14ac:dyDescent="0.2">
      <c r="T1787" s="212"/>
      <c r="U1787" s="213"/>
      <c r="V1787" s="213"/>
      <c r="W1787" s="213"/>
      <c r="X1787" s="214"/>
      <c r="Y1787" s="214"/>
      <c r="Z1787" s="214"/>
      <c r="AA1787" s="217"/>
      <c r="AB1787" s="217"/>
      <c r="AC1787" s="217"/>
      <c r="AD1787" s="213"/>
    </row>
    <row r="1788" spans="20:30" x14ac:dyDescent="0.2">
      <c r="T1788" s="212"/>
      <c r="U1788" s="213"/>
      <c r="V1788" s="213"/>
      <c r="W1788" s="213"/>
      <c r="X1788" s="214"/>
      <c r="Y1788" s="214"/>
      <c r="Z1788" s="214"/>
      <c r="AA1788" s="217"/>
      <c r="AB1788" s="217"/>
      <c r="AC1788" s="217"/>
      <c r="AD1788" s="213"/>
    </row>
    <row r="1789" spans="20:30" x14ac:dyDescent="0.2">
      <c r="T1789" s="212"/>
      <c r="U1789" s="213"/>
      <c r="V1789" s="213"/>
      <c r="W1789" s="213"/>
      <c r="X1789" s="214"/>
      <c r="Y1789" s="214"/>
      <c r="Z1789" s="214"/>
      <c r="AA1789" s="217"/>
      <c r="AB1789" s="217"/>
      <c r="AC1789" s="217"/>
      <c r="AD1789" s="213"/>
    </row>
    <row r="1790" spans="20:30" x14ac:dyDescent="0.2">
      <c r="T1790" s="212"/>
      <c r="U1790" s="213"/>
      <c r="V1790" s="213"/>
      <c r="W1790" s="213"/>
      <c r="X1790" s="214"/>
      <c r="Y1790" s="214"/>
      <c r="Z1790" s="214"/>
      <c r="AA1790" s="217"/>
      <c r="AB1790" s="217"/>
      <c r="AC1790" s="217"/>
      <c r="AD1790" s="213"/>
    </row>
    <row r="1791" spans="20:30" x14ac:dyDescent="0.2">
      <c r="T1791" s="212"/>
      <c r="U1791" s="213"/>
      <c r="V1791" s="213"/>
      <c r="W1791" s="213"/>
      <c r="X1791" s="214"/>
      <c r="Y1791" s="214"/>
      <c r="Z1791" s="214"/>
      <c r="AA1791" s="217"/>
      <c r="AB1791" s="217"/>
      <c r="AC1791" s="217"/>
      <c r="AD1791" s="213"/>
    </row>
    <row r="1792" spans="20:30" x14ac:dyDescent="0.2">
      <c r="T1792" s="212"/>
      <c r="U1792" s="213"/>
      <c r="V1792" s="213"/>
      <c r="W1792" s="213"/>
      <c r="X1792" s="214"/>
      <c r="Y1792" s="214"/>
      <c r="Z1792" s="214"/>
      <c r="AA1792" s="217"/>
      <c r="AB1792" s="217"/>
      <c r="AC1792" s="217"/>
      <c r="AD1792" s="213"/>
    </row>
    <row r="1793" spans="20:30" x14ac:dyDescent="0.2">
      <c r="T1793" s="212"/>
      <c r="U1793" s="213"/>
      <c r="V1793" s="213"/>
      <c r="W1793" s="213"/>
      <c r="X1793" s="214"/>
      <c r="Y1793" s="214"/>
      <c r="Z1793" s="214"/>
      <c r="AA1793" s="217"/>
      <c r="AB1793" s="217"/>
      <c r="AC1793" s="217"/>
      <c r="AD1793" s="213"/>
    </row>
    <row r="1794" spans="20:30" x14ac:dyDescent="0.2">
      <c r="T1794" s="212"/>
      <c r="U1794" s="213"/>
      <c r="V1794" s="213"/>
      <c r="W1794" s="213"/>
      <c r="X1794" s="214"/>
      <c r="Y1794" s="214"/>
      <c r="Z1794" s="214"/>
      <c r="AA1794" s="217"/>
      <c r="AB1794" s="217"/>
      <c r="AC1794" s="217"/>
      <c r="AD1794" s="213"/>
    </row>
    <row r="1795" spans="20:30" x14ac:dyDescent="0.2">
      <c r="T1795" s="212"/>
      <c r="U1795" s="213"/>
      <c r="V1795" s="213"/>
      <c r="W1795" s="213"/>
      <c r="X1795" s="214"/>
      <c r="Y1795" s="214"/>
      <c r="Z1795" s="214"/>
      <c r="AA1795" s="217"/>
      <c r="AB1795" s="217"/>
      <c r="AC1795" s="217"/>
      <c r="AD1795" s="213"/>
    </row>
    <row r="1796" spans="20:30" x14ac:dyDescent="0.2">
      <c r="T1796" s="212"/>
      <c r="U1796" s="213"/>
      <c r="V1796" s="213"/>
      <c r="W1796" s="213"/>
      <c r="X1796" s="214"/>
      <c r="Y1796" s="214"/>
      <c r="Z1796" s="214"/>
      <c r="AA1796" s="217"/>
      <c r="AB1796" s="217"/>
      <c r="AC1796" s="217"/>
      <c r="AD1796" s="213"/>
    </row>
    <row r="1797" spans="20:30" x14ac:dyDescent="0.2">
      <c r="T1797" s="212"/>
      <c r="U1797" s="213"/>
      <c r="V1797" s="213"/>
      <c r="W1797" s="213"/>
      <c r="X1797" s="214"/>
      <c r="Y1797" s="214"/>
      <c r="Z1797" s="214"/>
      <c r="AA1797" s="217"/>
      <c r="AB1797" s="217"/>
      <c r="AC1797" s="217"/>
      <c r="AD1797" s="213"/>
    </row>
    <row r="1798" spans="20:30" x14ac:dyDescent="0.2">
      <c r="T1798" s="212"/>
      <c r="U1798" s="213"/>
      <c r="V1798" s="213"/>
      <c r="W1798" s="213"/>
      <c r="X1798" s="214"/>
      <c r="Y1798" s="214"/>
      <c r="Z1798" s="214"/>
      <c r="AA1798" s="217"/>
      <c r="AB1798" s="217"/>
      <c r="AC1798" s="217"/>
      <c r="AD1798" s="213"/>
    </row>
    <row r="1799" spans="20:30" x14ac:dyDescent="0.2">
      <c r="T1799" s="212"/>
      <c r="U1799" s="213"/>
      <c r="V1799" s="213"/>
      <c r="W1799" s="213"/>
      <c r="X1799" s="214"/>
      <c r="Y1799" s="214"/>
      <c r="Z1799" s="214"/>
      <c r="AA1799" s="217"/>
      <c r="AB1799" s="217"/>
      <c r="AC1799" s="217"/>
      <c r="AD1799" s="213"/>
    </row>
    <row r="1800" spans="20:30" x14ac:dyDescent="0.2">
      <c r="T1800" s="212"/>
      <c r="U1800" s="213"/>
      <c r="V1800" s="213"/>
      <c r="W1800" s="213"/>
      <c r="X1800" s="214"/>
      <c r="Y1800" s="214"/>
      <c r="Z1800" s="214"/>
      <c r="AA1800" s="217"/>
      <c r="AB1800" s="217"/>
      <c r="AC1800" s="217"/>
      <c r="AD1800" s="213"/>
    </row>
    <row r="1801" spans="20:30" x14ac:dyDescent="0.2">
      <c r="T1801" s="212"/>
      <c r="U1801" s="213"/>
      <c r="V1801" s="213"/>
      <c r="W1801" s="213"/>
      <c r="X1801" s="214"/>
      <c r="Y1801" s="214"/>
      <c r="Z1801" s="214"/>
      <c r="AA1801" s="217"/>
      <c r="AB1801" s="217"/>
      <c r="AC1801" s="217"/>
      <c r="AD1801" s="213"/>
    </row>
    <row r="1802" spans="20:30" x14ac:dyDescent="0.2">
      <c r="T1802" s="212"/>
      <c r="U1802" s="213"/>
      <c r="V1802" s="213"/>
      <c r="W1802" s="213"/>
      <c r="X1802" s="214"/>
      <c r="Y1802" s="214"/>
      <c r="Z1802" s="214"/>
      <c r="AA1802" s="217"/>
      <c r="AB1802" s="217"/>
      <c r="AC1802" s="217"/>
      <c r="AD1802" s="213"/>
    </row>
    <row r="1803" spans="20:30" x14ac:dyDescent="0.2">
      <c r="T1803" s="212"/>
      <c r="U1803" s="213"/>
      <c r="V1803" s="213"/>
      <c r="W1803" s="213"/>
      <c r="X1803" s="214"/>
      <c r="Y1803" s="214"/>
      <c r="Z1803" s="214"/>
      <c r="AA1803" s="217"/>
      <c r="AB1803" s="217"/>
      <c r="AC1803" s="217"/>
      <c r="AD1803" s="213"/>
    </row>
    <row r="1804" spans="20:30" x14ac:dyDescent="0.2">
      <c r="T1804" s="212"/>
      <c r="U1804" s="213"/>
      <c r="V1804" s="213"/>
      <c r="W1804" s="213"/>
      <c r="X1804" s="214"/>
      <c r="Y1804" s="214"/>
      <c r="Z1804" s="214"/>
      <c r="AA1804" s="217"/>
      <c r="AB1804" s="217"/>
      <c r="AC1804" s="217"/>
      <c r="AD1804" s="213"/>
    </row>
    <row r="1805" spans="20:30" x14ac:dyDescent="0.2">
      <c r="T1805" s="212"/>
      <c r="U1805" s="213"/>
      <c r="V1805" s="213"/>
      <c r="W1805" s="213"/>
      <c r="X1805" s="214"/>
      <c r="Y1805" s="214"/>
      <c r="Z1805" s="214"/>
      <c r="AA1805" s="217"/>
      <c r="AB1805" s="217"/>
      <c r="AC1805" s="217"/>
      <c r="AD1805" s="213"/>
    </row>
    <row r="1806" spans="20:30" x14ac:dyDescent="0.2">
      <c r="T1806" s="212"/>
      <c r="U1806" s="213"/>
      <c r="V1806" s="213"/>
      <c r="W1806" s="213"/>
      <c r="X1806" s="214"/>
      <c r="Y1806" s="214"/>
      <c r="Z1806" s="214"/>
      <c r="AA1806" s="217"/>
      <c r="AB1806" s="217"/>
      <c r="AC1806" s="217"/>
      <c r="AD1806" s="213"/>
    </row>
    <row r="1807" spans="20:30" x14ac:dyDescent="0.2">
      <c r="T1807" s="212"/>
      <c r="U1807" s="213"/>
      <c r="V1807" s="213"/>
      <c r="W1807" s="213"/>
      <c r="X1807" s="214"/>
      <c r="Y1807" s="214"/>
      <c r="Z1807" s="214"/>
      <c r="AA1807" s="217"/>
      <c r="AB1807" s="217"/>
      <c r="AC1807" s="217"/>
      <c r="AD1807" s="213"/>
    </row>
    <row r="1808" spans="20:30" x14ac:dyDescent="0.2">
      <c r="T1808" s="212"/>
      <c r="U1808" s="213"/>
      <c r="V1808" s="213"/>
      <c r="W1808" s="213"/>
      <c r="X1808" s="214"/>
      <c r="Y1808" s="214"/>
      <c r="Z1808" s="214"/>
      <c r="AA1808" s="217"/>
      <c r="AB1808" s="217"/>
      <c r="AC1808" s="217"/>
      <c r="AD1808" s="213"/>
    </row>
    <row r="1809" spans="20:30" x14ac:dyDescent="0.2">
      <c r="T1809" s="212"/>
      <c r="U1809" s="213"/>
      <c r="V1809" s="213"/>
      <c r="W1809" s="213"/>
      <c r="X1809" s="214"/>
      <c r="Y1809" s="214"/>
      <c r="Z1809" s="214"/>
      <c r="AA1809" s="217"/>
      <c r="AB1809" s="217"/>
      <c r="AC1809" s="217"/>
      <c r="AD1809" s="213"/>
    </row>
    <row r="1810" spans="20:30" x14ac:dyDescent="0.2">
      <c r="T1810" s="212"/>
      <c r="U1810" s="213"/>
      <c r="V1810" s="213"/>
      <c r="W1810" s="213"/>
      <c r="X1810" s="214"/>
      <c r="Y1810" s="214"/>
      <c r="Z1810" s="214"/>
      <c r="AA1810" s="217"/>
      <c r="AB1810" s="217"/>
      <c r="AC1810" s="217"/>
      <c r="AD1810" s="213"/>
    </row>
    <row r="1811" spans="20:30" x14ac:dyDescent="0.2">
      <c r="T1811" s="212"/>
      <c r="U1811" s="213"/>
      <c r="V1811" s="213"/>
      <c r="W1811" s="213"/>
      <c r="X1811" s="214"/>
      <c r="Y1811" s="214"/>
      <c r="Z1811" s="214"/>
      <c r="AA1811" s="217"/>
      <c r="AB1811" s="217"/>
      <c r="AC1811" s="217"/>
      <c r="AD1811" s="213"/>
    </row>
    <row r="1812" spans="20:30" x14ac:dyDescent="0.2">
      <c r="T1812" s="212"/>
      <c r="U1812" s="213"/>
      <c r="V1812" s="213"/>
      <c r="W1812" s="213"/>
      <c r="X1812" s="214"/>
      <c r="Y1812" s="214"/>
      <c r="Z1812" s="214"/>
      <c r="AA1812" s="217"/>
      <c r="AB1812" s="217"/>
      <c r="AC1812" s="217"/>
      <c r="AD1812" s="213"/>
    </row>
    <row r="1813" spans="20:30" x14ac:dyDescent="0.2">
      <c r="T1813" s="212"/>
      <c r="U1813" s="213"/>
      <c r="V1813" s="213"/>
      <c r="W1813" s="213"/>
      <c r="X1813" s="214"/>
      <c r="Y1813" s="214"/>
      <c r="Z1813" s="214"/>
      <c r="AA1813" s="217"/>
      <c r="AB1813" s="217"/>
      <c r="AC1813" s="217"/>
      <c r="AD1813" s="213"/>
    </row>
    <row r="1814" spans="20:30" x14ac:dyDescent="0.2">
      <c r="T1814" s="212"/>
      <c r="U1814" s="213"/>
      <c r="V1814" s="213"/>
      <c r="W1814" s="213"/>
      <c r="X1814" s="214"/>
      <c r="Y1814" s="214"/>
      <c r="Z1814" s="214"/>
      <c r="AA1814" s="217"/>
      <c r="AB1814" s="217"/>
      <c r="AC1814" s="217"/>
      <c r="AD1814" s="213"/>
    </row>
    <row r="1815" spans="20:30" x14ac:dyDescent="0.2">
      <c r="T1815" s="212"/>
      <c r="U1815" s="213"/>
      <c r="V1815" s="213"/>
      <c r="W1815" s="213"/>
      <c r="X1815" s="214"/>
      <c r="Y1815" s="214"/>
      <c r="Z1815" s="214"/>
      <c r="AA1815" s="217"/>
      <c r="AB1815" s="217"/>
      <c r="AC1815" s="217"/>
      <c r="AD1815" s="213"/>
    </row>
    <row r="1816" spans="20:30" x14ac:dyDescent="0.2">
      <c r="T1816" s="212"/>
      <c r="U1816" s="213"/>
      <c r="V1816" s="213"/>
      <c r="W1816" s="213"/>
      <c r="X1816" s="214"/>
      <c r="Y1816" s="214"/>
      <c r="Z1816" s="214"/>
      <c r="AA1816" s="217"/>
      <c r="AB1816" s="217"/>
      <c r="AC1816" s="217"/>
      <c r="AD1816" s="213"/>
    </row>
    <row r="1817" spans="20:30" x14ac:dyDescent="0.2">
      <c r="T1817" s="212"/>
      <c r="U1817" s="213"/>
      <c r="V1817" s="213"/>
      <c r="W1817" s="213"/>
      <c r="X1817" s="214"/>
      <c r="Y1817" s="214"/>
      <c r="Z1817" s="214"/>
      <c r="AA1817" s="217"/>
      <c r="AB1817" s="217"/>
      <c r="AC1817" s="217"/>
      <c r="AD1817" s="213"/>
    </row>
    <row r="1818" spans="20:30" x14ac:dyDescent="0.2">
      <c r="T1818" s="212"/>
      <c r="U1818" s="213"/>
      <c r="V1818" s="213"/>
      <c r="W1818" s="213"/>
      <c r="X1818" s="214"/>
      <c r="Y1818" s="214"/>
      <c r="Z1818" s="214"/>
      <c r="AA1818" s="217"/>
      <c r="AB1818" s="217"/>
      <c r="AC1818" s="217"/>
      <c r="AD1818" s="213"/>
    </row>
    <row r="1819" spans="20:30" x14ac:dyDescent="0.2">
      <c r="T1819" s="212"/>
      <c r="U1819" s="213"/>
      <c r="V1819" s="213"/>
      <c r="W1819" s="213"/>
      <c r="X1819" s="214"/>
      <c r="Y1819" s="214"/>
      <c r="Z1819" s="214"/>
      <c r="AA1819" s="217"/>
      <c r="AB1819" s="217"/>
      <c r="AC1819" s="217"/>
      <c r="AD1819" s="213"/>
    </row>
    <row r="1820" spans="20:30" x14ac:dyDescent="0.2">
      <c r="T1820" s="212"/>
      <c r="U1820" s="213"/>
      <c r="V1820" s="213"/>
      <c r="W1820" s="213"/>
      <c r="X1820" s="214"/>
      <c r="Y1820" s="214"/>
      <c r="Z1820" s="214"/>
      <c r="AA1820" s="217"/>
      <c r="AB1820" s="217"/>
      <c r="AC1820" s="217"/>
      <c r="AD1820" s="213"/>
    </row>
    <row r="1821" spans="20:30" x14ac:dyDescent="0.2">
      <c r="T1821" s="212"/>
      <c r="U1821" s="213"/>
      <c r="V1821" s="213"/>
      <c r="W1821" s="213"/>
      <c r="X1821" s="214"/>
      <c r="Y1821" s="214"/>
      <c r="Z1821" s="214"/>
      <c r="AA1821" s="217"/>
      <c r="AB1821" s="217"/>
      <c r="AC1821" s="217"/>
      <c r="AD1821" s="213"/>
    </row>
    <row r="1822" spans="20:30" x14ac:dyDescent="0.2">
      <c r="T1822" s="212"/>
      <c r="U1822" s="213"/>
      <c r="V1822" s="213"/>
      <c r="W1822" s="213"/>
      <c r="X1822" s="214"/>
      <c r="Y1822" s="214"/>
      <c r="Z1822" s="214"/>
      <c r="AA1822" s="217"/>
      <c r="AB1822" s="217"/>
      <c r="AC1822" s="217"/>
      <c r="AD1822" s="213"/>
    </row>
    <row r="1823" spans="20:30" x14ac:dyDescent="0.2">
      <c r="T1823" s="212"/>
      <c r="U1823" s="213"/>
      <c r="V1823" s="213"/>
      <c r="W1823" s="213"/>
      <c r="X1823" s="214"/>
      <c r="Y1823" s="214"/>
      <c r="Z1823" s="214"/>
      <c r="AA1823" s="217"/>
      <c r="AB1823" s="217"/>
      <c r="AC1823" s="217"/>
      <c r="AD1823" s="213"/>
    </row>
    <row r="1824" spans="20:30" x14ac:dyDescent="0.2">
      <c r="T1824" s="212"/>
      <c r="U1824" s="213"/>
      <c r="V1824" s="213"/>
      <c r="W1824" s="213"/>
      <c r="X1824" s="214"/>
      <c r="Y1824" s="214"/>
      <c r="Z1824" s="214"/>
      <c r="AA1824" s="217"/>
      <c r="AB1824" s="217"/>
      <c r="AC1824" s="217"/>
      <c r="AD1824" s="213"/>
    </row>
    <row r="1825" spans="20:30" x14ac:dyDescent="0.2">
      <c r="T1825" s="212"/>
      <c r="U1825" s="213"/>
      <c r="V1825" s="213"/>
      <c r="W1825" s="213"/>
      <c r="X1825" s="214"/>
      <c r="Y1825" s="214"/>
      <c r="Z1825" s="214"/>
      <c r="AA1825" s="217"/>
      <c r="AB1825" s="217"/>
      <c r="AC1825" s="217"/>
      <c r="AD1825" s="213"/>
    </row>
    <row r="1826" spans="20:30" x14ac:dyDescent="0.2">
      <c r="T1826" s="212"/>
      <c r="U1826" s="213"/>
      <c r="V1826" s="213"/>
      <c r="W1826" s="213"/>
      <c r="X1826" s="214"/>
      <c r="Y1826" s="214"/>
      <c r="Z1826" s="214"/>
      <c r="AA1826" s="217"/>
      <c r="AB1826" s="217"/>
      <c r="AC1826" s="217"/>
      <c r="AD1826" s="213"/>
    </row>
    <row r="1827" spans="20:30" x14ac:dyDescent="0.2">
      <c r="T1827" s="212"/>
      <c r="U1827" s="213"/>
      <c r="V1827" s="213"/>
      <c r="W1827" s="213"/>
      <c r="X1827" s="214"/>
      <c r="Y1827" s="214"/>
      <c r="Z1827" s="214"/>
      <c r="AA1827" s="217"/>
      <c r="AB1827" s="217"/>
      <c r="AC1827" s="217"/>
      <c r="AD1827" s="213"/>
    </row>
    <row r="1828" spans="20:30" x14ac:dyDescent="0.2">
      <c r="T1828" s="212"/>
      <c r="U1828" s="213"/>
      <c r="V1828" s="213"/>
      <c r="W1828" s="213"/>
      <c r="X1828" s="214"/>
      <c r="Y1828" s="214"/>
      <c r="Z1828" s="214"/>
      <c r="AA1828" s="217"/>
      <c r="AB1828" s="217"/>
      <c r="AC1828" s="217"/>
      <c r="AD1828" s="213"/>
    </row>
    <row r="1829" spans="20:30" x14ac:dyDescent="0.2">
      <c r="T1829" s="212"/>
      <c r="U1829" s="213"/>
      <c r="V1829" s="213"/>
      <c r="W1829" s="213"/>
      <c r="X1829" s="214"/>
      <c r="Y1829" s="214"/>
      <c r="Z1829" s="214"/>
      <c r="AA1829" s="217"/>
      <c r="AB1829" s="217"/>
      <c r="AC1829" s="217"/>
      <c r="AD1829" s="213"/>
    </row>
    <row r="1830" spans="20:30" x14ac:dyDescent="0.2">
      <c r="T1830" s="212"/>
      <c r="U1830" s="213"/>
      <c r="V1830" s="213"/>
      <c r="W1830" s="213"/>
      <c r="X1830" s="214"/>
      <c r="Y1830" s="214"/>
      <c r="Z1830" s="214"/>
      <c r="AA1830" s="217"/>
      <c r="AB1830" s="217"/>
      <c r="AC1830" s="217"/>
      <c r="AD1830" s="213"/>
    </row>
    <row r="1831" spans="20:30" x14ac:dyDescent="0.2">
      <c r="T1831" s="212"/>
      <c r="U1831" s="213"/>
      <c r="V1831" s="213"/>
      <c r="W1831" s="213"/>
      <c r="X1831" s="214"/>
      <c r="Y1831" s="214"/>
      <c r="Z1831" s="214"/>
      <c r="AA1831" s="217"/>
      <c r="AB1831" s="217"/>
      <c r="AC1831" s="217"/>
      <c r="AD1831" s="213"/>
    </row>
    <row r="1832" spans="20:30" x14ac:dyDescent="0.2">
      <c r="T1832" s="212"/>
      <c r="U1832" s="213"/>
      <c r="V1832" s="213"/>
      <c r="W1832" s="213"/>
      <c r="X1832" s="214"/>
      <c r="Y1832" s="214"/>
      <c r="Z1832" s="214"/>
      <c r="AA1832" s="217"/>
      <c r="AB1832" s="217"/>
      <c r="AC1832" s="217"/>
      <c r="AD1832" s="213"/>
    </row>
    <row r="1833" spans="20:30" x14ac:dyDescent="0.2">
      <c r="T1833" s="212"/>
      <c r="U1833" s="213"/>
      <c r="V1833" s="213"/>
      <c r="W1833" s="213"/>
      <c r="X1833" s="214"/>
      <c r="Y1833" s="214"/>
      <c r="Z1833" s="214"/>
      <c r="AA1833" s="217"/>
      <c r="AB1833" s="217"/>
      <c r="AC1833" s="217"/>
      <c r="AD1833" s="213"/>
    </row>
    <row r="1834" spans="20:30" x14ac:dyDescent="0.2">
      <c r="T1834" s="212"/>
      <c r="U1834" s="213"/>
      <c r="V1834" s="213"/>
      <c r="W1834" s="213"/>
      <c r="X1834" s="214"/>
      <c r="Y1834" s="214"/>
      <c r="Z1834" s="214"/>
      <c r="AA1834" s="217"/>
      <c r="AB1834" s="217"/>
      <c r="AC1834" s="217"/>
      <c r="AD1834" s="213"/>
    </row>
    <row r="1835" spans="20:30" x14ac:dyDescent="0.2">
      <c r="T1835" s="212"/>
      <c r="U1835" s="213"/>
      <c r="V1835" s="213"/>
      <c r="W1835" s="213"/>
      <c r="X1835" s="214"/>
      <c r="Y1835" s="214"/>
      <c r="Z1835" s="214"/>
      <c r="AA1835" s="217"/>
      <c r="AB1835" s="217"/>
      <c r="AC1835" s="217"/>
      <c r="AD1835" s="213"/>
    </row>
    <row r="1836" spans="20:30" x14ac:dyDescent="0.2">
      <c r="T1836" s="212"/>
      <c r="U1836" s="213"/>
      <c r="V1836" s="213"/>
      <c r="W1836" s="213"/>
      <c r="X1836" s="214"/>
      <c r="Y1836" s="214"/>
      <c r="Z1836" s="214"/>
      <c r="AA1836" s="217"/>
      <c r="AB1836" s="217"/>
      <c r="AC1836" s="217"/>
      <c r="AD1836" s="213"/>
    </row>
    <row r="1837" spans="20:30" x14ac:dyDescent="0.2">
      <c r="T1837" s="212"/>
      <c r="U1837" s="213"/>
      <c r="V1837" s="213"/>
      <c r="W1837" s="213"/>
      <c r="X1837" s="214"/>
      <c r="Y1837" s="214"/>
      <c r="Z1837" s="214"/>
      <c r="AA1837" s="217"/>
      <c r="AB1837" s="217"/>
      <c r="AC1837" s="217"/>
      <c r="AD1837" s="213"/>
    </row>
    <row r="1838" spans="20:30" x14ac:dyDescent="0.2">
      <c r="T1838" s="212"/>
      <c r="U1838" s="213"/>
      <c r="V1838" s="213"/>
      <c r="W1838" s="213"/>
      <c r="X1838" s="214"/>
      <c r="Y1838" s="214"/>
      <c r="Z1838" s="214"/>
      <c r="AA1838" s="217"/>
      <c r="AB1838" s="217"/>
      <c r="AC1838" s="217"/>
      <c r="AD1838" s="213"/>
    </row>
    <row r="1839" spans="20:30" x14ac:dyDescent="0.2">
      <c r="T1839" s="212"/>
      <c r="U1839" s="213"/>
      <c r="V1839" s="213"/>
      <c r="W1839" s="213"/>
      <c r="X1839" s="214"/>
      <c r="Y1839" s="214"/>
      <c r="Z1839" s="214"/>
      <c r="AA1839" s="217"/>
      <c r="AB1839" s="217"/>
      <c r="AC1839" s="217"/>
      <c r="AD1839" s="213"/>
    </row>
    <row r="1840" spans="20:30" x14ac:dyDescent="0.2">
      <c r="T1840" s="212"/>
      <c r="U1840" s="213"/>
      <c r="V1840" s="213"/>
      <c r="W1840" s="213"/>
      <c r="X1840" s="214"/>
      <c r="Y1840" s="214"/>
      <c r="Z1840" s="214"/>
      <c r="AA1840" s="217"/>
      <c r="AB1840" s="217"/>
      <c r="AC1840" s="217"/>
      <c r="AD1840" s="213"/>
    </row>
    <row r="1841" spans="20:30" x14ac:dyDescent="0.2">
      <c r="T1841" s="212"/>
      <c r="U1841" s="213"/>
      <c r="V1841" s="213"/>
      <c r="W1841" s="213"/>
      <c r="X1841" s="214"/>
      <c r="Y1841" s="214"/>
      <c r="Z1841" s="214"/>
      <c r="AA1841" s="217"/>
      <c r="AB1841" s="217"/>
      <c r="AC1841" s="217"/>
      <c r="AD1841" s="213"/>
    </row>
    <row r="1842" spans="20:30" x14ac:dyDescent="0.2">
      <c r="T1842" s="212"/>
      <c r="U1842" s="213"/>
      <c r="V1842" s="213"/>
      <c r="W1842" s="213"/>
      <c r="X1842" s="214"/>
      <c r="Y1842" s="214"/>
      <c r="Z1842" s="214"/>
      <c r="AA1842" s="217"/>
      <c r="AB1842" s="217"/>
      <c r="AC1842" s="217"/>
      <c r="AD1842" s="213"/>
    </row>
    <row r="1843" spans="20:30" x14ac:dyDescent="0.2">
      <c r="T1843" s="212"/>
      <c r="U1843" s="213"/>
      <c r="V1843" s="213"/>
      <c r="W1843" s="213"/>
      <c r="X1843" s="214"/>
      <c r="Y1843" s="214"/>
      <c r="Z1843" s="214"/>
      <c r="AA1843" s="217"/>
      <c r="AB1843" s="217"/>
      <c r="AC1843" s="217"/>
      <c r="AD1843" s="213"/>
    </row>
    <row r="1844" spans="20:30" x14ac:dyDescent="0.2">
      <c r="T1844" s="212"/>
      <c r="U1844" s="213"/>
      <c r="V1844" s="213"/>
      <c r="W1844" s="213"/>
      <c r="X1844" s="214"/>
      <c r="Y1844" s="214"/>
      <c r="Z1844" s="214"/>
      <c r="AA1844" s="217"/>
      <c r="AB1844" s="217"/>
      <c r="AC1844" s="217"/>
      <c r="AD1844" s="213"/>
    </row>
    <row r="1845" spans="20:30" x14ac:dyDescent="0.2">
      <c r="T1845" s="212"/>
      <c r="U1845" s="213"/>
      <c r="V1845" s="213"/>
      <c r="W1845" s="213"/>
      <c r="X1845" s="214"/>
      <c r="Y1845" s="214"/>
      <c r="Z1845" s="214"/>
      <c r="AA1845" s="217"/>
      <c r="AB1845" s="217"/>
      <c r="AC1845" s="217"/>
      <c r="AD1845" s="213"/>
    </row>
    <row r="1846" spans="20:30" x14ac:dyDescent="0.2">
      <c r="T1846" s="212"/>
      <c r="U1846" s="213"/>
      <c r="V1846" s="213"/>
      <c r="W1846" s="213"/>
      <c r="X1846" s="214"/>
      <c r="Y1846" s="214"/>
      <c r="Z1846" s="214"/>
      <c r="AA1846" s="217"/>
      <c r="AB1846" s="217"/>
      <c r="AC1846" s="217"/>
      <c r="AD1846" s="213"/>
    </row>
    <row r="1847" spans="20:30" x14ac:dyDescent="0.2">
      <c r="T1847" s="212"/>
      <c r="U1847" s="213"/>
      <c r="V1847" s="213"/>
      <c r="W1847" s="213"/>
      <c r="X1847" s="214"/>
      <c r="Y1847" s="214"/>
      <c r="Z1847" s="214"/>
      <c r="AA1847" s="217"/>
      <c r="AB1847" s="217"/>
      <c r="AC1847" s="217"/>
      <c r="AD1847" s="213"/>
    </row>
    <row r="1848" spans="20:30" x14ac:dyDescent="0.2">
      <c r="T1848" s="212"/>
      <c r="U1848" s="213"/>
      <c r="V1848" s="213"/>
      <c r="W1848" s="213"/>
      <c r="X1848" s="214"/>
      <c r="Y1848" s="214"/>
      <c r="Z1848" s="214"/>
      <c r="AA1848" s="217"/>
      <c r="AB1848" s="217"/>
      <c r="AC1848" s="217"/>
      <c r="AD1848" s="213"/>
    </row>
    <row r="1849" spans="20:30" x14ac:dyDescent="0.2">
      <c r="T1849" s="212"/>
      <c r="U1849" s="213"/>
      <c r="V1849" s="213"/>
      <c r="W1849" s="213"/>
      <c r="X1849" s="214"/>
      <c r="Y1849" s="214"/>
      <c r="Z1849" s="214"/>
      <c r="AA1849" s="217"/>
      <c r="AB1849" s="217"/>
      <c r="AC1849" s="217"/>
      <c r="AD1849" s="213"/>
    </row>
    <row r="1850" spans="20:30" x14ac:dyDescent="0.2">
      <c r="T1850" s="212"/>
      <c r="U1850" s="213"/>
      <c r="V1850" s="213"/>
      <c r="W1850" s="213"/>
      <c r="X1850" s="214"/>
      <c r="Y1850" s="214"/>
      <c r="Z1850" s="214"/>
      <c r="AA1850" s="217"/>
      <c r="AB1850" s="217"/>
      <c r="AC1850" s="217"/>
      <c r="AD1850" s="213"/>
    </row>
    <row r="1851" spans="20:30" x14ac:dyDescent="0.2">
      <c r="T1851" s="212"/>
      <c r="U1851" s="213"/>
      <c r="V1851" s="213"/>
      <c r="W1851" s="213"/>
      <c r="X1851" s="214"/>
      <c r="Y1851" s="214"/>
      <c r="Z1851" s="214"/>
      <c r="AA1851" s="217"/>
      <c r="AB1851" s="217"/>
      <c r="AC1851" s="217"/>
      <c r="AD1851" s="213"/>
    </row>
    <row r="1852" spans="20:30" x14ac:dyDescent="0.2">
      <c r="T1852" s="212"/>
      <c r="U1852" s="213"/>
      <c r="V1852" s="213"/>
      <c r="W1852" s="213"/>
      <c r="X1852" s="214"/>
      <c r="Y1852" s="214"/>
      <c r="Z1852" s="214"/>
      <c r="AA1852" s="217"/>
      <c r="AB1852" s="217"/>
      <c r="AC1852" s="217"/>
      <c r="AD1852" s="213"/>
    </row>
    <row r="1853" spans="20:30" x14ac:dyDescent="0.2">
      <c r="T1853" s="212"/>
      <c r="U1853" s="213"/>
      <c r="V1853" s="213"/>
      <c r="W1853" s="213"/>
      <c r="X1853" s="214"/>
      <c r="Y1853" s="214"/>
      <c r="Z1853" s="214"/>
      <c r="AA1853" s="217"/>
      <c r="AB1853" s="217"/>
      <c r="AC1853" s="217"/>
      <c r="AD1853" s="213"/>
    </row>
    <row r="1854" spans="20:30" x14ac:dyDescent="0.2">
      <c r="T1854" s="212"/>
      <c r="U1854" s="213"/>
      <c r="V1854" s="213"/>
      <c r="W1854" s="213"/>
      <c r="X1854" s="214"/>
      <c r="Y1854" s="214"/>
      <c r="Z1854" s="214"/>
      <c r="AA1854" s="217"/>
      <c r="AB1854" s="217"/>
      <c r="AC1854" s="217"/>
      <c r="AD1854" s="213"/>
    </row>
    <row r="1855" spans="20:30" x14ac:dyDescent="0.2">
      <c r="T1855" s="212"/>
      <c r="U1855" s="213"/>
      <c r="V1855" s="213"/>
      <c r="W1855" s="213"/>
      <c r="X1855" s="214"/>
      <c r="Y1855" s="214"/>
      <c r="Z1855" s="214"/>
      <c r="AA1855" s="217"/>
      <c r="AB1855" s="217"/>
      <c r="AC1855" s="217"/>
      <c r="AD1855" s="213"/>
    </row>
    <row r="1856" spans="20:30" x14ac:dyDescent="0.2">
      <c r="T1856" s="212"/>
      <c r="U1856" s="213"/>
      <c r="V1856" s="213"/>
      <c r="W1856" s="213"/>
      <c r="X1856" s="214"/>
      <c r="Y1856" s="214"/>
      <c r="Z1856" s="214"/>
      <c r="AA1856" s="217"/>
      <c r="AB1856" s="217"/>
      <c r="AC1856" s="217"/>
      <c r="AD1856" s="213"/>
    </row>
    <row r="1857" spans="20:30" x14ac:dyDescent="0.2">
      <c r="T1857" s="212"/>
      <c r="U1857" s="213"/>
      <c r="V1857" s="213"/>
      <c r="W1857" s="213"/>
      <c r="X1857" s="214"/>
      <c r="Y1857" s="214"/>
      <c r="Z1857" s="214"/>
      <c r="AA1857" s="217"/>
      <c r="AB1857" s="217"/>
      <c r="AC1857" s="217"/>
      <c r="AD1857" s="213"/>
    </row>
    <row r="1858" spans="20:30" x14ac:dyDescent="0.2">
      <c r="T1858" s="212"/>
      <c r="U1858" s="213"/>
      <c r="V1858" s="213"/>
      <c r="W1858" s="213"/>
      <c r="X1858" s="214"/>
      <c r="Y1858" s="214"/>
      <c r="Z1858" s="214"/>
      <c r="AA1858" s="217"/>
      <c r="AB1858" s="217"/>
      <c r="AC1858" s="217"/>
      <c r="AD1858" s="213"/>
    </row>
    <row r="1859" spans="20:30" x14ac:dyDescent="0.2">
      <c r="T1859" s="212"/>
      <c r="U1859" s="213"/>
      <c r="V1859" s="213"/>
      <c r="W1859" s="213"/>
      <c r="X1859" s="214"/>
      <c r="Y1859" s="214"/>
      <c r="Z1859" s="214"/>
      <c r="AA1859" s="217"/>
      <c r="AB1859" s="217"/>
      <c r="AC1859" s="217"/>
      <c r="AD1859" s="213"/>
    </row>
    <row r="1860" spans="20:30" x14ac:dyDescent="0.2">
      <c r="T1860" s="212"/>
      <c r="U1860" s="213"/>
      <c r="V1860" s="213"/>
      <c r="W1860" s="213"/>
      <c r="X1860" s="214"/>
      <c r="Y1860" s="214"/>
      <c r="Z1860" s="214"/>
      <c r="AA1860" s="217"/>
      <c r="AB1860" s="217"/>
      <c r="AC1860" s="217"/>
      <c r="AD1860" s="213"/>
    </row>
    <row r="1861" spans="20:30" x14ac:dyDescent="0.2">
      <c r="T1861" s="212"/>
      <c r="U1861" s="213"/>
      <c r="V1861" s="213"/>
      <c r="W1861" s="213"/>
      <c r="X1861" s="214"/>
      <c r="Y1861" s="214"/>
      <c r="Z1861" s="214"/>
      <c r="AA1861" s="217"/>
      <c r="AB1861" s="217"/>
      <c r="AC1861" s="217"/>
      <c r="AD1861" s="213"/>
    </row>
    <row r="1862" spans="20:30" x14ac:dyDescent="0.2">
      <c r="T1862" s="212"/>
      <c r="U1862" s="213"/>
      <c r="V1862" s="213"/>
      <c r="W1862" s="213"/>
      <c r="X1862" s="214"/>
      <c r="Y1862" s="214"/>
      <c r="Z1862" s="214"/>
      <c r="AA1862" s="217"/>
      <c r="AB1862" s="217"/>
      <c r="AC1862" s="217"/>
      <c r="AD1862" s="213"/>
    </row>
    <row r="1863" spans="20:30" x14ac:dyDescent="0.2">
      <c r="T1863" s="212"/>
      <c r="U1863" s="213"/>
      <c r="V1863" s="213"/>
      <c r="W1863" s="213"/>
      <c r="X1863" s="214"/>
      <c r="Y1863" s="214"/>
      <c r="Z1863" s="214"/>
      <c r="AA1863" s="217"/>
      <c r="AB1863" s="217"/>
      <c r="AC1863" s="217"/>
      <c r="AD1863" s="213"/>
    </row>
    <row r="1864" spans="20:30" x14ac:dyDescent="0.2">
      <c r="T1864" s="212"/>
      <c r="U1864" s="213"/>
      <c r="V1864" s="213"/>
      <c r="W1864" s="213"/>
      <c r="X1864" s="214"/>
      <c r="Y1864" s="214"/>
      <c r="Z1864" s="214"/>
      <c r="AA1864" s="217"/>
      <c r="AB1864" s="217"/>
      <c r="AC1864" s="217"/>
      <c r="AD1864" s="213"/>
    </row>
    <row r="1865" spans="20:30" x14ac:dyDescent="0.2">
      <c r="T1865" s="212"/>
      <c r="U1865" s="213"/>
      <c r="V1865" s="213"/>
      <c r="W1865" s="213"/>
      <c r="X1865" s="214"/>
      <c r="Y1865" s="214"/>
      <c r="Z1865" s="214"/>
      <c r="AA1865" s="217"/>
      <c r="AB1865" s="217"/>
      <c r="AC1865" s="217"/>
      <c r="AD1865" s="213"/>
    </row>
    <row r="1866" spans="20:30" x14ac:dyDescent="0.2">
      <c r="T1866" s="212"/>
      <c r="U1866" s="213"/>
      <c r="V1866" s="213"/>
      <c r="W1866" s="213"/>
      <c r="X1866" s="214"/>
      <c r="Y1866" s="214"/>
      <c r="Z1866" s="214"/>
      <c r="AA1866" s="217"/>
      <c r="AB1866" s="217"/>
      <c r="AC1866" s="217"/>
      <c r="AD1866" s="213"/>
    </row>
    <row r="1867" spans="20:30" x14ac:dyDescent="0.2">
      <c r="T1867" s="212"/>
      <c r="U1867" s="213"/>
      <c r="V1867" s="213"/>
      <c r="W1867" s="213"/>
      <c r="X1867" s="214"/>
      <c r="Y1867" s="214"/>
      <c r="Z1867" s="214"/>
      <c r="AA1867" s="217"/>
      <c r="AB1867" s="217"/>
      <c r="AC1867" s="217"/>
      <c r="AD1867" s="213"/>
    </row>
    <row r="1868" spans="20:30" x14ac:dyDescent="0.2">
      <c r="T1868" s="212"/>
      <c r="U1868" s="213"/>
      <c r="V1868" s="213"/>
      <c r="W1868" s="213"/>
      <c r="X1868" s="214"/>
      <c r="Y1868" s="214"/>
      <c r="Z1868" s="214"/>
      <c r="AA1868" s="217"/>
      <c r="AB1868" s="217"/>
      <c r="AC1868" s="217"/>
      <c r="AD1868" s="213"/>
    </row>
    <row r="1869" spans="20:30" x14ac:dyDescent="0.2">
      <c r="T1869" s="212"/>
      <c r="U1869" s="213"/>
      <c r="V1869" s="213"/>
      <c r="W1869" s="213"/>
      <c r="X1869" s="214"/>
      <c r="Y1869" s="214"/>
      <c r="Z1869" s="214"/>
      <c r="AA1869" s="217"/>
      <c r="AB1869" s="217"/>
      <c r="AC1869" s="217"/>
      <c r="AD1869" s="213"/>
    </row>
    <row r="1870" spans="20:30" x14ac:dyDescent="0.2">
      <c r="T1870" s="212"/>
      <c r="U1870" s="213"/>
      <c r="V1870" s="213"/>
      <c r="W1870" s="213"/>
      <c r="X1870" s="214"/>
      <c r="Y1870" s="214"/>
      <c r="Z1870" s="214"/>
      <c r="AA1870" s="217"/>
      <c r="AB1870" s="217"/>
      <c r="AC1870" s="217"/>
      <c r="AD1870" s="213"/>
    </row>
    <row r="1871" spans="20:30" x14ac:dyDescent="0.2">
      <c r="T1871" s="212"/>
      <c r="U1871" s="213"/>
      <c r="V1871" s="213"/>
      <c r="W1871" s="213"/>
      <c r="X1871" s="214"/>
      <c r="Y1871" s="214"/>
      <c r="Z1871" s="214"/>
      <c r="AA1871" s="217"/>
      <c r="AB1871" s="217"/>
      <c r="AC1871" s="217"/>
      <c r="AD1871" s="213"/>
    </row>
    <row r="1872" spans="20:30" x14ac:dyDescent="0.2">
      <c r="T1872" s="212"/>
      <c r="U1872" s="213"/>
      <c r="V1872" s="213"/>
      <c r="W1872" s="213"/>
      <c r="X1872" s="214"/>
      <c r="Y1872" s="214"/>
      <c r="Z1872" s="214"/>
      <c r="AA1872" s="217"/>
      <c r="AB1872" s="217"/>
      <c r="AC1872" s="217"/>
      <c r="AD1872" s="213"/>
    </row>
    <row r="1873" spans="20:30" x14ac:dyDescent="0.2">
      <c r="T1873" s="212"/>
      <c r="U1873" s="213"/>
      <c r="V1873" s="213"/>
      <c r="W1873" s="213"/>
      <c r="X1873" s="214"/>
      <c r="Y1873" s="214"/>
      <c r="Z1873" s="214"/>
      <c r="AA1873" s="217"/>
      <c r="AB1873" s="217"/>
      <c r="AC1873" s="217"/>
      <c r="AD1873" s="213"/>
    </row>
    <row r="1874" spans="20:30" x14ac:dyDescent="0.2">
      <c r="T1874" s="212"/>
      <c r="U1874" s="213"/>
      <c r="V1874" s="213"/>
      <c r="W1874" s="213"/>
      <c r="X1874" s="214"/>
      <c r="Y1874" s="214"/>
      <c r="Z1874" s="214"/>
      <c r="AA1874" s="217"/>
      <c r="AB1874" s="217"/>
      <c r="AC1874" s="217"/>
      <c r="AD1874" s="213"/>
    </row>
    <row r="1875" spans="20:30" x14ac:dyDescent="0.2">
      <c r="T1875" s="212"/>
      <c r="U1875" s="213"/>
      <c r="V1875" s="213"/>
      <c r="W1875" s="213"/>
      <c r="X1875" s="214"/>
      <c r="Y1875" s="214"/>
      <c r="Z1875" s="214"/>
      <c r="AA1875" s="217"/>
      <c r="AB1875" s="217"/>
      <c r="AC1875" s="217"/>
      <c r="AD1875" s="213"/>
    </row>
    <row r="1876" spans="20:30" x14ac:dyDescent="0.2">
      <c r="T1876" s="212"/>
      <c r="U1876" s="213"/>
      <c r="V1876" s="213"/>
      <c r="W1876" s="213"/>
      <c r="X1876" s="214"/>
      <c r="Y1876" s="214"/>
      <c r="Z1876" s="214"/>
      <c r="AA1876" s="217"/>
      <c r="AB1876" s="217"/>
      <c r="AC1876" s="217"/>
      <c r="AD1876" s="213"/>
    </row>
    <row r="1877" spans="20:30" x14ac:dyDescent="0.2">
      <c r="T1877" s="212"/>
      <c r="U1877" s="213"/>
      <c r="V1877" s="213"/>
      <c r="W1877" s="213"/>
      <c r="X1877" s="214"/>
      <c r="Y1877" s="214"/>
      <c r="Z1877" s="214"/>
      <c r="AA1877" s="217"/>
      <c r="AB1877" s="217"/>
      <c r="AC1877" s="217"/>
      <c r="AD1877" s="213"/>
    </row>
    <row r="1878" spans="20:30" x14ac:dyDescent="0.2">
      <c r="T1878" s="212"/>
      <c r="U1878" s="213"/>
      <c r="V1878" s="213"/>
      <c r="W1878" s="213"/>
      <c r="X1878" s="214"/>
      <c r="Y1878" s="214"/>
      <c r="Z1878" s="214"/>
      <c r="AA1878" s="217"/>
      <c r="AB1878" s="217"/>
      <c r="AC1878" s="217"/>
      <c r="AD1878" s="213"/>
    </row>
    <row r="1879" spans="20:30" x14ac:dyDescent="0.2">
      <c r="T1879" s="212"/>
      <c r="U1879" s="213"/>
      <c r="V1879" s="213"/>
      <c r="W1879" s="213"/>
      <c r="X1879" s="214"/>
      <c r="Y1879" s="214"/>
      <c r="Z1879" s="214"/>
      <c r="AA1879" s="217"/>
      <c r="AB1879" s="217"/>
      <c r="AC1879" s="217"/>
      <c r="AD1879" s="213"/>
    </row>
    <row r="1880" spans="20:30" x14ac:dyDescent="0.2">
      <c r="T1880" s="212"/>
      <c r="U1880" s="213"/>
      <c r="V1880" s="213"/>
      <c r="W1880" s="213"/>
      <c r="X1880" s="214"/>
      <c r="Y1880" s="214"/>
      <c r="Z1880" s="214"/>
      <c r="AA1880" s="217"/>
      <c r="AB1880" s="217"/>
      <c r="AC1880" s="217"/>
      <c r="AD1880" s="213"/>
    </row>
    <row r="1881" spans="20:30" x14ac:dyDescent="0.2">
      <c r="T1881" s="212"/>
      <c r="U1881" s="213"/>
      <c r="V1881" s="213"/>
      <c r="W1881" s="213"/>
      <c r="X1881" s="214"/>
      <c r="Y1881" s="214"/>
      <c r="Z1881" s="214"/>
      <c r="AA1881" s="217"/>
      <c r="AB1881" s="217"/>
      <c r="AC1881" s="217"/>
      <c r="AD1881" s="213"/>
    </row>
    <row r="1882" spans="20:30" x14ac:dyDescent="0.2">
      <c r="T1882" s="212"/>
      <c r="U1882" s="213"/>
      <c r="V1882" s="213"/>
      <c r="W1882" s="213"/>
      <c r="X1882" s="214"/>
      <c r="Y1882" s="214"/>
      <c r="Z1882" s="214"/>
      <c r="AA1882" s="217"/>
      <c r="AB1882" s="217"/>
      <c r="AC1882" s="217"/>
      <c r="AD1882" s="213"/>
    </row>
    <row r="1883" spans="20:30" x14ac:dyDescent="0.2">
      <c r="T1883" s="212"/>
      <c r="U1883" s="213"/>
      <c r="V1883" s="213"/>
      <c r="W1883" s="213"/>
      <c r="X1883" s="214"/>
      <c r="Y1883" s="214"/>
      <c r="Z1883" s="214"/>
      <c r="AA1883" s="217"/>
      <c r="AB1883" s="217"/>
      <c r="AC1883" s="217"/>
      <c r="AD1883" s="213"/>
    </row>
    <row r="1884" spans="20:30" x14ac:dyDescent="0.2">
      <c r="T1884" s="212"/>
      <c r="U1884" s="213"/>
      <c r="V1884" s="213"/>
      <c r="W1884" s="213"/>
      <c r="X1884" s="214"/>
      <c r="Y1884" s="214"/>
      <c r="Z1884" s="214"/>
      <c r="AA1884" s="217"/>
      <c r="AB1884" s="217"/>
      <c r="AC1884" s="217"/>
      <c r="AD1884" s="213"/>
    </row>
    <row r="1885" spans="20:30" x14ac:dyDescent="0.2">
      <c r="T1885" s="212"/>
      <c r="U1885" s="213"/>
      <c r="V1885" s="213"/>
      <c r="W1885" s="213"/>
      <c r="X1885" s="214"/>
      <c r="Y1885" s="214"/>
      <c r="Z1885" s="214"/>
      <c r="AA1885" s="217"/>
      <c r="AB1885" s="217"/>
      <c r="AC1885" s="217"/>
      <c r="AD1885" s="213"/>
    </row>
    <row r="1886" spans="20:30" x14ac:dyDescent="0.2">
      <c r="T1886" s="212"/>
      <c r="U1886" s="213"/>
      <c r="V1886" s="213"/>
      <c r="W1886" s="213"/>
      <c r="X1886" s="214"/>
      <c r="Y1886" s="214"/>
      <c r="Z1886" s="214"/>
      <c r="AA1886" s="217"/>
      <c r="AB1886" s="217"/>
      <c r="AC1886" s="217"/>
      <c r="AD1886" s="213"/>
    </row>
    <row r="1887" spans="20:30" x14ac:dyDescent="0.2">
      <c r="T1887" s="212"/>
      <c r="U1887" s="213"/>
      <c r="V1887" s="213"/>
      <c r="W1887" s="213"/>
      <c r="X1887" s="214"/>
      <c r="Y1887" s="214"/>
      <c r="Z1887" s="214"/>
      <c r="AA1887" s="217"/>
      <c r="AB1887" s="217"/>
      <c r="AC1887" s="217"/>
      <c r="AD1887" s="213"/>
    </row>
    <row r="1888" spans="20:30" x14ac:dyDescent="0.2">
      <c r="T1888" s="212"/>
      <c r="U1888" s="213"/>
      <c r="V1888" s="213"/>
      <c r="W1888" s="213"/>
      <c r="X1888" s="214"/>
      <c r="Y1888" s="214"/>
      <c r="Z1888" s="214"/>
      <c r="AA1888" s="217"/>
      <c r="AB1888" s="217"/>
      <c r="AC1888" s="217"/>
      <c r="AD1888" s="213"/>
    </row>
    <row r="1889" spans="20:30" x14ac:dyDescent="0.2">
      <c r="T1889" s="212"/>
      <c r="U1889" s="213"/>
      <c r="V1889" s="213"/>
      <c r="W1889" s="213"/>
      <c r="X1889" s="214"/>
      <c r="Y1889" s="214"/>
      <c r="Z1889" s="214"/>
      <c r="AA1889" s="217"/>
      <c r="AB1889" s="217"/>
      <c r="AC1889" s="217"/>
      <c r="AD1889" s="213"/>
    </row>
    <row r="1890" spans="20:30" x14ac:dyDescent="0.2">
      <c r="T1890" s="212"/>
      <c r="U1890" s="213"/>
      <c r="V1890" s="213"/>
      <c r="W1890" s="213"/>
      <c r="X1890" s="214"/>
      <c r="Y1890" s="214"/>
      <c r="Z1890" s="214"/>
      <c r="AA1890" s="217"/>
      <c r="AB1890" s="217"/>
      <c r="AC1890" s="217"/>
      <c r="AD1890" s="213"/>
    </row>
    <row r="1891" spans="20:30" x14ac:dyDescent="0.2">
      <c r="T1891" s="212"/>
      <c r="U1891" s="213"/>
      <c r="V1891" s="213"/>
      <c r="W1891" s="213"/>
      <c r="X1891" s="214"/>
      <c r="Y1891" s="214"/>
      <c r="Z1891" s="214"/>
      <c r="AA1891" s="217"/>
      <c r="AB1891" s="217"/>
      <c r="AC1891" s="217"/>
      <c r="AD1891" s="213"/>
    </row>
    <row r="1892" spans="20:30" x14ac:dyDescent="0.2">
      <c r="T1892" s="212"/>
      <c r="U1892" s="213"/>
      <c r="V1892" s="213"/>
      <c r="W1892" s="213"/>
      <c r="X1892" s="214"/>
      <c r="Y1892" s="214"/>
      <c r="Z1892" s="214"/>
      <c r="AA1892" s="217"/>
      <c r="AB1892" s="217"/>
      <c r="AC1892" s="217"/>
      <c r="AD1892" s="213"/>
    </row>
    <row r="1893" spans="20:30" x14ac:dyDescent="0.2">
      <c r="T1893" s="212"/>
      <c r="U1893" s="213"/>
      <c r="V1893" s="213"/>
      <c r="W1893" s="213"/>
      <c r="X1893" s="214"/>
      <c r="Y1893" s="214"/>
      <c r="Z1893" s="214"/>
      <c r="AA1893" s="217"/>
      <c r="AB1893" s="217"/>
      <c r="AC1893" s="217"/>
      <c r="AD1893" s="213"/>
    </row>
    <row r="1894" spans="20:30" x14ac:dyDescent="0.2">
      <c r="T1894" s="212"/>
      <c r="U1894" s="213"/>
      <c r="V1894" s="213"/>
      <c r="W1894" s="213"/>
      <c r="X1894" s="214"/>
      <c r="Y1894" s="214"/>
      <c r="Z1894" s="214"/>
      <c r="AA1894" s="217"/>
      <c r="AB1894" s="217"/>
      <c r="AC1894" s="217"/>
      <c r="AD1894" s="213"/>
    </row>
    <row r="1895" spans="20:30" x14ac:dyDescent="0.2">
      <c r="T1895" s="212"/>
      <c r="U1895" s="213"/>
      <c r="V1895" s="213"/>
      <c r="W1895" s="213"/>
      <c r="X1895" s="214"/>
      <c r="Y1895" s="214"/>
      <c r="Z1895" s="214"/>
      <c r="AA1895" s="217"/>
      <c r="AB1895" s="217"/>
      <c r="AC1895" s="217"/>
      <c r="AD1895" s="213"/>
    </row>
    <row r="1896" spans="20:30" x14ac:dyDescent="0.2">
      <c r="T1896" s="212"/>
      <c r="U1896" s="213"/>
      <c r="V1896" s="213"/>
      <c r="W1896" s="213"/>
      <c r="X1896" s="214"/>
      <c r="Y1896" s="214"/>
      <c r="Z1896" s="214"/>
      <c r="AA1896" s="217"/>
      <c r="AB1896" s="217"/>
      <c r="AC1896" s="217"/>
      <c r="AD1896" s="213"/>
    </row>
    <row r="1897" spans="20:30" x14ac:dyDescent="0.2">
      <c r="T1897" s="212"/>
      <c r="U1897" s="213"/>
      <c r="V1897" s="213"/>
      <c r="W1897" s="213"/>
      <c r="X1897" s="214"/>
      <c r="Y1897" s="214"/>
      <c r="Z1897" s="214"/>
      <c r="AA1897" s="217"/>
      <c r="AB1897" s="217"/>
      <c r="AC1897" s="217"/>
      <c r="AD1897" s="213"/>
    </row>
    <row r="1898" spans="20:30" x14ac:dyDescent="0.2">
      <c r="T1898" s="212"/>
      <c r="U1898" s="213"/>
      <c r="V1898" s="213"/>
      <c r="W1898" s="213"/>
      <c r="X1898" s="214"/>
      <c r="Y1898" s="214"/>
      <c r="Z1898" s="214"/>
      <c r="AA1898" s="217"/>
      <c r="AB1898" s="217"/>
      <c r="AC1898" s="217"/>
      <c r="AD1898" s="213"/>
    </row>
    <row r="1899" spans="20:30" x14ac:dyDescent="0.2">
      <c r="T1899" s="212"/>
      <c r="U1899" s="213"/>
      <c r="V1899" s="213"/>
      <c r="W1899" s="213"/>
      <c r="X1899" s="214"/>
      <c r="Y1899" s="214"/>
      <c r="Z1899" s="214"/>
      <c r="AA1899" s="217"/>
      <c r="AB1899" s="217"/>
      <c r="AC1899" s="217"/>
      <c r="AD1899" s="213"/>
    </row>
    <row r="1900" spans="20:30" x14ac:dyDescent="0.2">
      <c r="T1900" s="212"/>
      <c r="U1900" s="213"/>
      <c r="V1900" s="213"/>
      <c r="W1900" s="213"/>
      <c r="X1900" s="214"/>
      <c r="Y1900" s="214"/>
      <c r="Z1900" s="214"/>
      <c r="AA1900" s="217"/>
      <c r="AB1900" s="217"/>
      <c r="AC1900" s="217"/>
      <c r="AD1900" s="213"/>
    </row>
    <row r="1901" spans="20:30" x14ac:dyDescent="0.2">
      <c r="T1901" s="212"/>
      <c r="U1901" s="213"/>
      <c r="V1901" s="213"/>
      <c r="W1901" s="213"/>
      <c r="X1901" s="214"/>
      <c r="Y1901" s="214"/>
      <c r="Z1901" s="214"/>
      <c r="AA1901" s="217"/>
      <c r="AB1901" s="217"/>
      <c r="AC1901" s="217"/>
      <c r="AD1901" s="213"/>
    </row>
    <row r="1902" spans="20:30" x14ac:dyDescent="0.2">
      <c r="T1902" s="212"/>
      <c r="U1902" s="213"/>
      <c r="V1902" s="213"/>
      <c r="W1902" s="213"/>
      <c r="X1902" s="214"/>
      <c r="Y1902" s="214"/>
      <c r="Z1902" s="214"/>
      <c r="AA1902" s="217"/>
      <c r="AB1902" s="217"/>
      <c r="AC1902" s="217"/>
      <c r="AD1902" s="213"/>
    </row>
    <row r="1903" spans="20:30" x14ac:dyDescent="0.2">
      <c r="T1903" s="212"/>
      <c r="U1903" s="213"/>
      <c r="V1903" s="213"/>
      <c r="W1903" s="213"/>
      <c r="X1903" s="214"/>
      <c r="Y1903" s="214"/>
      <c r="Z1903" s="214"/>
      <c r="AA1903" s="217"/>
      <c r="AB1903" s="217"/>
      <c r="AC1903" s="217"/>
      <c r="AD1903" s="213"/>
    </row>
    <row r="1904" spans="20:30" x14ac:dyDescent="0.2">
      <c r="T1904" s="212"/>
      <c r="U1904" s="213"/>
      <c r="V1904" s="213"/>
      <c r="W1904" s="213"/>
      <c r="X1904" s="214"/>
      <c r="Y1904" s="214"/>
      <c r="Z1904" s="214"/>
      <c r="AA1904" s="217"/>
      <c r="AB1904" s="217"/>
      <c r="AC1904" s="217"/>
      <c r="AD1904" s="213"/>
    </row>
    <row r="1905" spans="20:30" x14ac:dyDescent="0.2">
      <c r="T1905" s="212"/>
      <c r="U1905" s="213"/>
      <c r="V1905" s="213"/>
      <c r="W1905" s="213"/>
      <c r="X1905" s="214"/>
      <c r="Y1905" s="214"/>
      <c r="Z1905" s="214"/>
      <c r="AA1905" s="217"/>
      <c r="AB1905" s="217"/>
      <c r="AC1905" s="217"/>
      <c r="AD1905" s="213"/>
    </row>
    <row r="1906" spans="20:30" x14ac:dyDescent="0.2">
      <c r="T1906" s="212"/>
      <c r="U1906" s="213"/>
      <c r="V1906" s="213"/>
      <c r="W1906" s="213"/>
      <c r="X1906" s="214"/>
      <c r="Y1906" s="214"/>
      <c r="Z1906" s="214"/>
      <c r="AA1906" s="217"/>
      <c r="AB1906" s="217"/>
      <c r="AC1906" s="217"/>
      <c r="AD1906" s="213"/>
    </row>
    <row r="1907" spans="20:30" x14ac:dyDescent="0.2">
      <c r="T1907" s="212"/>
      <c r="U1907" s="213"/>
      <c r="V1907" s="213"/>
      <c r="W1907" s="213"/>
      <c r="X1907" s="214"/>
      <c r="Y1907" s="214"/>
      <c r="Z1907" s="214"/>
      <c r="AA1907" s="217"/>
      <c r="AB1907" s="217"/>
      <c r="AC1907" s="217"/>
      <c r="AD1907" s="213"/>
    </row>
    <row r="1908" spans="20:30" x14ac:dyDescent="0.2">
      <c r="T1908" s="212"/>
      <c r="U1908" s="213"/>
      <c r="V1908" s="213"/>
      <c r="W1908" s="213"/>
      <c r="X1908" s="214"/>
      <c r="Y1908" s="214"/>
      <c r="Z1908" s="214"/>
      <c r="AA1908" s="217"/>
      <c r="AB1908" s="217"/>
      <c r="AC1908" s="217"/>
      <c r="AD1908" s="213"/>
    </row>
    <row r="1909" spans="20:30" x14ac:dyDescent="0.2">
      <c r="T1909" s="212"/>
      <c r="U1909" s="213"/>
      <c r="V1909" s="213"/>
      <c r="W1909" s="213"/>
      <c r="X1909" s="214"/>
      <c r="Y1909" s="214"/>
      <c r="Z1909" s="214"/>
      <c r="AA1909" s="217"/>
      <c r="AB1909" s="217"/>
      <c r="AC1909" s="217"/>
      <c r="AD1909" s="213"/>
    </row>
    <row r="1910" spans="20:30" x14ac:dyDescent="0.2">
      <c r="T1910" s="212"/>
      <c r="U1910" s="213"/>
      <c r="V1910" s="213"/>
      <c r="W1910" s="213"/>
      <c r="X1910" s="214"/>
      <c r="Y1910" s="214"/>
      <c r="Z1910" s="214"/>
      <c r="AA1910" s="217"/>
      <c r="AB1910" s="217"/>
      <c r="AC1910" s="217"/>
      <c r="AD1910" s="213"/>
    </row>
    <row r="1911" spans="20:30" x14ac:dyDescent="0.2">
      <c r="T1911" s="212"/>
      <c r="U1911" s="213"/>
      <c r="V1911" s="213"/>
      <c r="W1911" s="213"/>
      <c r="X1911" s="214"/>
      <c r="Y1911" s="214"/>
      <c r="Z1911" s="214"/>
      <c r="AA1911" s="217"/>
      <c r="AB1911" s="217"/>
      <c r="AC1911" s="217"/>
      <c r="AD1911" s="213"/>
    </row>
    <row r="1912" spans="20:30" x14ac:dyDescent="0.2">
      <c r="T1912" s="212"/>
      <c r="U1912" s="213"/>
      <c r="V1912" s="213"/>
      <c r="W1912" s="213"/>
      <c r="X1912" s="214"/>
      <c r="Y1912" s="214"/>
      <c r="Z1912" s="214"/>
      <c r="AA1912" s="217"/>
      <c r="AB1912" s="217"/>
      <c r="AC1912" s="217"/>
      <c r="AD1912" s="213"/>
    </row>
    <row r="1913" spans="20:30" x14ac:dyDescent="0.2">
      <c r="T1913" s="212"/>
      <c r="U1913" s="213"/>
      <c r="V1913" s="213"/>
      <c r="W1913" s="213"/>
      <c r="X1913" s="214"/>
      <c r="Y1913" s="214"/>
      <c r="Z1913" s="214"/>
      <c r="AA1913" s="217"/>
      <c r="AB1913" s="217"/>
      <c r="AC1913" s="217"/>
      <c r="AD1913" s="213"/>
    </row>
    <row r="1914" spans="20:30" x14ac:dyDescent="0.2">
      <c r="T1914" s="212"/>
      <c r="U1914" s="213"/>
      <c r="V1914" s="213"/>
      <c r="W1914" s="213"/>
      <c r="X1914" s="214"/>
      <c r="Y1914" s="214"/>
      <c r="Z1914" s="214"/>
      <c r="AA1914" s="217"/>
      <c r="AB1914" s="217"/>
      <c r="AC1914" s="217"/>
      <c r="AD1914" s="213"/>
    </row>
    <row r="1915" spans="20:30" x14ac:dyDescent="0.2">
      <c r="T1915" s="212"/>
      <c r="U1915" s="213"/>
      <c r="V1915" s="213"/>
      <c r="W1915" s="213"/>
      <c r="X1915" s="214"/>
      <c r="Y1915" s="214"/>
      <c r="Z1915" s="214"/>
      <c r="AA1915" s="217"/>
      <c r="AB1915" s="217"/>
      <c r="AC1915" s="217"/>
      <c r="AD1915" s="213"/>
    </row>
    <row r="1916" spans="20:30" x14ac:dyDescent="0.2">
      <c r="T1916" s="212"/>
      <c r="U1916" s="213"/>
      <c r="V1916" s="213"/>
      <c r="W1916" s="213"/>
      <c r="X1916" s="214"/>
      <c r="Y1916" s="214"/>
      <c r="Z1916" s="214"/>
      <c r="AA1916" s="217"/>
      <c r="AB1916" s="217"/>
      <c r="AC1916" s="217"/>
      <c r="AD1916" s="213"/>
    </row>
    <row r="1917" spans="20:30" x14ac:dyDescent="0.2">
      <c r="T1917" s="212"/>
      <c r="U1917" s="213"/>
      <c r="V1917" s="213"/>
      <c r="W1917" s="213"/>
      <c r="X1917" s="214"/>
      <c r="Y1917" s="214"/>
      <c r="Z1917" s="214"/>
      <c r="AA1917" s="217"/>
      <c r="AB1917" s="217"/>
      <c r="AC1917" s="217"/>
      <c r="AD1917" s="213"/>
    </row>
    <row r="1918" spans="20:30" x14ac:dyDescent="0.2">
      <c r="T1918" s="212"/>
      <c r="U1918" s="213"/>
      <c r="V1918" s="213"/>
      <c r="W1918" s="213"/>
      <c r="X1918" s="214"/>
      <c r="Y1918" s="214"/>
      <c r="Z1918" s="214"/>
      <c r="AA1918" s="217"/>
      <c r="AB1918" s="217"/>
      <c r="AC1918" s="217"/>
      <c r="AD1918" s="213"/>
    </row>
    <row r="1919" spans="20:30" x14ac:dyDescent="0.2">
      <c r="T1919" s="212"/>
      <c r="U1919" s="213"/>
      <c r="V1919" s="213"/>
      <c r="W1919" s="213"/>
      <c r="X1919" s="214"/>
      <c r="Y1919" s="214"/>
      <c r="Z1919" s="214"/>
      <c r="AA1919" s="217"/>
      <c r="AB1919" s="217"/>
      <c r="AC1919" s="217"/>
      <c r="AD1919" s="213"/>
    </row>
    <row r="1920" spans="20:30" x14ac:dyDescent="0.2">
      <c r="T1920" s="212"/>
      <c r="U1920" s="213"/>
      <c r="V1920" s="213"/>
      <c r="W1920" s="213"/>
      <c r="X1920" s="214"/>
      <c r="Y1920" s="214"/>
      <c r="Z1920" s="214"/>
      <c r="AA1920" s="217"/>
      <c r="AB1920" s="217"/>
      <c r="AC1920" s="217"/>
      <c r="AD1920" s="213"/>
    </row>
    <row r="1921" spans="20:30" x14ac:dyDescent="0.2">
      <c r="T1921" s="212"/>
      <c r="U1921" s="213"/>
      <c r="V1921" s="213"/>
      <c r="W1921" s="213"/>
      <c r="X1921" s="214"/>
      <c r="Y1921" s="214"/>
      <c r="Z1921" s="214"/>
      <c r="AA1921" s="217"/>
      <c r="AB1921" s="217"/>
      <c r="AC1921" s="217"/>
      <c r="AD1921" s="213"/>
    </row>
    <row r="1922" spans="20:30" x14ac:dyDescent="0.2">
      <c r="T1922" s="212"/>
      <c r="U1922" s="213"/>
      <c r="V1922" s="213"/>
      <c r="W1922" s="213"/>
      <c r="X1922" s="214"/>
      <c r="Y1922" s="214"/>
      <c r="Z1922" s="214"/>
      <c r="AA1922" s="217"/>
      <c r="AB1922" s="217"/>
      <c r="AC1922" s="217"/>
      <c r="AD1922" s="213"/>
    </row>
    <row r="1923" spans="20:30" x14ac:dyDescent="0.2">
      <c r="T1923" s="212"/>
      <c r="U1923" s="213"/>
      <c r="V1923" s="213"/>
      <c r="W1923" s="213"/>
      <c r="X1923" s="214"/>
      <c r="Y1923" s="214"/>
      <c r="Z1923" s="214"/>
      <c r="AA1923" s="217"/>
      <c r="AB1923" s="217"/>
      <c r="AC1923" s="217"/>
      <c r="AD1923" s="213"/>
    </row>
    <row r="1924" spans="20:30" x14ac:dyDescent="0.2">
      <c r="T1924" s="212"/>
      <c r="U1924" s="213"/>
      <c r="V1924" s="213"/>
      <c r="W1924" s="213"/>
      <c r="X1924" s="214"/>
      <c r="Y1924" s="214"/>
      <c r="Z1924" s="214"/>
      <c r="AA1924" s="217"/>
      <c r="AB1924" s="217"/>
      <c r="AC1924" s="217"/>
      <c r="AD1924" s="213"/>
    </row>
    <row r="1925" spans="20:30" x14ac:dyDescent="0.2">
      <c r="T1925" s="212"/>
      <c r="U1925" s="213"/>
      <c r="V1925" s="213"/>
      <c r="W1925" s="213"/>
      <c r="X1925" s="214"/>
      <c r="Y1925" s="214"/>
      <c r="Z1925" s="214"/>
      <c r="AA1925" s="217"/>
      <c r="AB1925" s="217"/>
      <c r="AC1925" s="217"/>
      <c r="AD1925" s="213"/>
    </row>
    <row r="1926" spans="20:30" x14ac:dyDescent="0.2">
      <c r="T1926" s="212"/>
      <c r="U1926" s="213"/>
      <c r="V1926" s="213"/>
      <c r="W1926" s="213"/>
      <c r="X1926" s="214"/>
      <c r="Y1926" s="214"/>
      <c r="Z1926" s="214"/>
      <c r="AA1926" s="217"/>
      <c r="AB1926" s="217"/>
      <c r="AC1926" s="217"/>
      <c r="AD1926" s="213"/>
    </row>
    <row r="1927" spans="20:30" x14ac:dyDescent="0.2">
      <c r="T1927" s="212"/>
      <c r="U1927" s="213"/>
      <c r="V1927" s="213"/>
      <c r="W1927" s="213"/>
      <c r="X1927" s="214"/>
      <c r="Y1927" s="214"/>
      <c r="Z1927" s="214"/>
      <c r="AA1927" s="217"/>
      <c r="AB1927" s="217"/>
      <c r="AC1927" s="217"/>
      <c r="AD1927" s="213"/>
    </row>
    <row r="1928" spans="20:30" x14ac:dyDescent="0.2">
      <c r="T1928" s="212"/>
      <c r="U1928" s="213"/>
      <c r="V1928" s="213"/>
      <c r="W1928" s="213"/>
      <c r="X1928" s="214"/>
      <c r="Y1928" s="214"/>
      <c r="Z1928" s="214"/>
      <c r="AA1928" s="217"/>
      <c r="AB1928" s="217"/>
      <c r="AC1928" s="217"/>
      <c r="AD1928" s="213"/>
    </row>
    <row r="1929" spans="20:30" x14ac:dyDescent="0.2">
      <c r="T1929" s="212"/>
      <c r="U1929" s="213"/>
      <c r="V1929" s="213"/>
      <c r="W1929" s="213"/>
      <c r="X1929" s="214"/>
      <c r="Y1929" s="214"/>
      <c r="Z1929" s="214"/>
      <c r="AA1929" s="217"/>
      <c r="AB1929" s="217"/>
      <c r="AC1929" s="217"/>
      <c r="AD1929" s="213"/>
    </row>
    <row r="1930" spans="20:30" x14ac:dyDescent="0.2">
      <c r="T1930" s="212"/>
      <c r="U1930" s="213"/>
      <c r="V1930" s="213"/>
      <c r="W1930" s="213"/>
      <c r="X1930" s="214"/>
      <c r="Y1930" s="214"/>
      <c r="Z1930" s="214"/>
      <c r="AA1930" s="217"/>
      <c r="AB1930" s="217"/>
      <c r="AC1930" s="217"/>
      <c r="AD1930" s="213"/>
    </row>
    <row r="1931" spans="20:30" x14ac:dyDescent="0.2">
      <c r="T1931" s="212"/>
      <c r="U1931" s="213"/>
      <c r="V1931" s="213"/>
      <c r="W1931" s="213"/>
      <c r="X1931" s="214"/>
      <c r="Y1931" s="214"/>
      <c r="Z1931" s="214"/>
      <c r="AA1931" s="217"/>
      <c r="AB1931" s="217"/>
      <c r="AC1931" s="217"/>
      <c r="AD1931" s="213"/>
    </row>
    <row r="1932" spans="20:30" x14ac:dyDescent="0.2">
      <c r="T1932" s="212"/>
      <c r="U1932" s="213"/>
      <c r="V1932" s="213"/>
      <c r="W1932" s="213"/>
      <c r="X1932" s="214"/>
      <c r="Y1932" s="214"/>
      <c r="Z1932" s="214"/>
      <c r="AA1932" s="217"/>
      <c r="AB1932" s="217"/>
      <c r="AC1932" s="217"/>
      <c r="AD1932" s="213"/>
    </row>
    <row r="1933" spans="20:30" x14ac:dyDescent="0.2">
      <c r="T1933" s="212"/>
      <c r="U1933" s="213"/>
      <c r="V1933" s="213"/>
      <c r="W1933" s="213"/>
      <c r="X1933" s="214"/>
      <c r="Y1933" s="214"/>
      <c r="Z1933" s="214"/>
      <c r="AA1933" s="217"/>
      <c r="AB1933" s="217"/>
      <c r="AC1933" s="217"/>
      <c r="AD1933" s="213"/>
    </row>
    <row r="1934" spans="20:30" x14ac:dyDescent="0.2">
      <c r="T1934" s="212"/>
      <c r="U1934" s="213"/>
      <c r="V1934" s="213"/>
      <c r="W1934" s="213"/>
      <c r="X1934" s="214"/>
      <c r="Y1934" s="214"/>
      <c r="Z1934" s="214"/>
      <c r="AA1934" s="217"/>
      <c r="AB1934" s="217"/>
      <c r="AC1934" s="217"/>
      <c r="AD1934" s="213"/>
    </row>
    <row r="1935" spans="20:30" x14ac:dyDescent="0.2">
      <c r="T1935" s="212"/>
      <c r="U1935" s="213"/>
      <c r="V1935" s="213"/>
      <c r="W1935" s="213"/>
      <c r="X1935" s="214"/>
      <c r="Y1935" s="214"/>
      <c r="Z1935" s="214"/>
      <c r="AA1935" s="217"/>
      <c r="AB1935" s="217"/>
      <c r="AC1935" s="217"/>
      <c r="AD1935" s="213"/>
    </row>
    <row r="1936" spans="20:30" x14ac:dyDescent="0.2">
      <c r="T1936" s="212"/>
      <c r="U1936" s="213"/>
      <c r="V1936" s="213"/>
      <c r="W1936" s="213"/>
      <c r="X1936" s="214"/>
      <c r="Y1936" s="214"/>
      <c r="Z1936" s="214"/>
      <c r="AA1936" s="217"/>
      <c r="AB1936" s="217"/>
      <c r="AC1936" s="217"/>
      <c r="AD1936" s="213"/>
    </row>
    <row r="1937" spans="20:30" x14ac:dyDescent="0.2">
      <c r="T1937" s="212"/>
      <c r="U1937" s="213"/>
      <c r="V1937" s="213"/>
      <c r="W1937" s="213"/>
      <c r="X1937" s="214"/>
      <c r="Y1937" s="214"/>
      <c r="Z1937" s="214"/>
      <c r="AA1937" s="217"/>
      <c r="AB1937" s="217"/>
      <c r="AC1937" s="217"/>
      <c r="AD1937" s="213"/>
    </row>
    <row r="1938" spans="20:30" x14ac:dyDescent="0.2">
      <c r="T1938" s="212"/>
      <c r="U1938" s="213"/>
      <c r="V1938" s="213"/>
      <c r="W1938" s="213"/>
      <c r="X1938" s="214"/>
      <c r="Y1938" s="214"/>
      <c r="Z1938" s="214"/>
      <c r="AA1938" s="217"/>
      <c r="AB1938" s="217"/>
      <c r="AC1938" s="217"/>
      <c r="AD1938" s="213"/>
    </row>
    <row r="1939" spans="20:30" x14ac:dyDescent="0.2">
      <c r="T1939" s="212"/>
      <c r="U1939" s="213"/>
      <c r="V1939" s="213"/>
      <c r="W1939" s="213"/>
      <c r="X1939" s="214"/>
      <c r="Y1939" s="214"/>
      <c r="Z1939" s="214"/>
      <c r="AA1939" s="217"/>
      <c r="AB1939" s="217"/>
      <c r="AC1939" s="217"/>
      <c r="AD1939" s="213"/>
    </row>
    <row r="1940" spans="20:30" x14ac:dyDescent="0.2">
      <c r="T1940" s="212"/>
      <c r="U1940" s="213"/>
      <c r="V1940" s="213"/>
      <c r="W1940" s="213"/>
      <c r="X1940" s="214"/>
      <c r="Y1940" s="214"/>
      <c r="Z1940" s="214"/>
      <c r="AA1940" s="217"/>
      <c r="AB1940" s="217"/>
      <c r="AC1940" s="217"/>
      <c r="AD1940" s="213"/>
    </row>
    <row r="1941" spans="20:30" x14ac:dyDescent="0.2">
      <c r="T1941" s="212"/>
      <c r="U1941" s="213"/>
      <c r="V1941" s="213"/>
      <c r="W1941" s="213"/>
      <c r="X1941" s="214"/>
      <c r="Y1941" s="214"/>
      <c r="Z1941" s="214"/>
      <c r="AA1941" s="217"/>
      <c r="AB1941" s="217"/>
      <c r="AC1941" s="217"/>
      <c r="AD1941" s="213"/>
    </row>
    <row r="1942" spans="20:30" x14ac:dyDescent="0.2">
      <c r="T1942" s="212"/>
      <c r="U1942" s="213"/>
      <c r="V1942" s="213"/>
      <c r="W1942" s="213"/>
      <c r="X1942" s="214"/>
      <c r="Y1942" s="214"/>
      <c r="Z1942" s="214"/>
      <c r="AA1942" s="217"/>
      <c r="AB1942" s="217"/>
      <c r="AC1942" s="217"/>
      <c r="AD1942" s="213"/>
    </row>
    <row r="1943" spans="20:30" x14ac:dyDescent="0.2">
      <c r="T1943" s="212"/>
      <c r="U1943" s="213"/>
      <c r="V1943" s="213"/>
      <c r="W1943" s="213"/>
      <c r="X1943" s="214"/>
      <c r="Y1943" s="214"/>
      <c r="Z1943" s="214"/>
      <c r="AA1943" s="217"/>
      <c r="AB1943" s="217"/>
      <c r="AC1943" s="217"/>
      <c r="AD1943" s="213"/>
    </row>
    <row r="1944" spans="20:30" x14ac:dyDescent="0.2">
      <c r="T1944" s="212"/>
      <c r="U1944" s="213"/>
      <c r="V1944" s="213"/>
      <c r="W1944" s="213"/>
      <c r="X1944" s="214"/>
      <c r="Y1944" s="214"/>
      <c r="Z1944" s="214"/>
      <c r="AA1944" s="217"/>
      <c r="AB1944" s="217"/>
      <c r="AC1944" s="217"/>
      <c r="AD1944" s="213"/>
    </row>
    <row r="1945" spans="20:30" x14ac:dyDescent="0.2">
      <c r="T1945" s="212"/>
      <c r="U1945" s="213"/>
      <c r="V1945" s="213"/>
      <c r="W1945" s="213"/>
      <c r="X1945" s="214"/>
      <c r="Y1945" s="214"/>
      <c r="Z1945" s="214"/>
      <c r="AA1945" s="217"/>
      <c r="AB1945" s="217"/>
      <c r="AC1945" s="217"/>
      <c r="AD1945" s="213"/>
    </row>
    <row r="1946" spans="20:30" x14ac:dyDescent="0.2">
      <c r="T1946" s="212"/>
      <c r="U1946" s="213"/>
      <c r="V1946" s="213"/>
      <c r="W1946" s="213"/>
      <c r="X1946" s="214"/>
      <c r="Y1946" s="214"/>
      <c r="Z1946" s="214"/>
      <c r="AA1946" s="217"/>
      <c r="AB1946" s="217"/>
      <c r="AC1946" s="217"/>
      <c r="AD1946" s="213"/>
    </row>
    <row r="1947" spans="20:30" x14ac:dyDescent="0.2">
      <c r="T1947" s="212"/>
      <c r="U1947" s="213"/>
      <c r="V1947" s="213"/>
      <c r="W1947" s="213"/>
      <c r="X1947" s="214"/>
      <c r="Y1947" s="214"/>
      <c r="Z1947" s="214"/>
      <c r="AA1947" s="217"/>
      <c r="AB1947" s="217"/>
      <c r="AC1947" s="217"/>
      <c r="AD1947" s="213"/>
    </row>
    <row r="1948" spans="20:30" x14ac:dyDescent="0.2">
      <c r="T1948" s="212"/>
      <c r="U1948" s="213"/>
      <c r="V1948" s="213"/>
      <c r="W1948" s="213"/>
      <c r="X1948" s="214"/>
      <c r="Y1948" s="214"/>
      <c r="Z1948" s="214"/>
      <c r="AA1948" s="217"/>
      <c r="AB1948" s="217"/>
      <c r="AC1948" s="217"/>
      <c r="AD1948" s="213"/>
    </row>
    <row r="1949" spans="20:30" x14ac:dyDescent="0.2">
      <c r="T1949" s="212"/>
      <c r="U1949" s="213"/>
      <c r="V1949" s="213"/>
      <c r="W1949" s="213"/>
      <c r="X1949" s="214"/>
      <c r="Y1949" s="214"/>
      <c r="Z1949" s="214"/>
      <c r="AA1949" s="217"/>
      <c r="AB1949" s="217"/>
      <c r="AC1949" s="217"/>
      <c r="AD1949" s="213"/>
    </row>
    <row r="1950" spans="20:30" x14ac:dyDescent="0.2">
      <c r="T1950" s="212"/>
      <c r="U1950" s="213"/>
      <c r="V1950" s="213"/>
      <c r="W1950" s="213"/>
      <c r="X1950" s="214"/>
      <c r="Y1950" s="214"/>
      <c r="Z1950" s="214"/>
      <c r="AA1950" s="217"/>
      <c r="AB1950" s="217"/>
      <c r="AC1950" s="217"/>
      <c r="AD1950" s="213"/>
    </row>
    <row r="1951" spans="20:30" x14ac:dyDescent="0.2">
      <c r="T1951" s="212"/>
      <c r="U1951" s="213"/>
      <c r="V1951" s="213"/>
      <c r="W1951" s="213"/>
      <c r="X1951" s="214"/>
      <c r="Y1951" s="214"/>
      <c r="Z1951" s="214"/>
      <c r="AA1951" s="217"/>
      <c r="AB1951" s="217"/>
      <c r="AC1951" s="217"/>
      <c r="AD1951" s="213"/>
    </row>
    <row r="1952" spans="20:30" x14ac:dyDescent="0.2">
      <c r="T1952" s="212"/>
      <c r="U1952" s="213"/>
      <c r="V1952" s="213"/>
      <c r="W1952" s="213"/>
      <c r="X1952" s="214"/>
      <c r="Y1952" s="214"/>
      <c r="Z1952" s="214"/>
      <c r="AA1952" s="217"/>
      <c r="AB1952" s="217"/>
      <c r="AC1952" s="217"/>
      <c r="AD1952" s="213"/>
    </row>
    <row r="1953" spans="20:30" x14ac:dyDescent="0.2">
      <c r="T1953" s="212"/>
      <c r="U1953" s="213"/>
      <c r="V1953" s="213"/>
      <c r="W1953" s="213"/>
      <c r="X1953" s="214"/>
      <c r="Y1953" s="214"/>
      <c r="Z1953" s="214"/>
      <c r="AA1953" s="217"/>
      <c r="AB1953" s="217"/>
      <c r="AC1953" s="217"/>
      <c r="AD1953" s="213"/>
    </row>
    <row r="1954" spans="20:30" x14ac:dyDescent="0.2">
      <c r="T1954" s="212"/>
      <c r="U1954" s="213"/>
      <c r="V1954" s="213"/>
      <c r="W1954" s="213"/>
      <c r="X1954" s="214"/>
      <c r="Y1954" s="214"/>
      <c r="Z1954" s="214"/>
      <c r="AA1954" s="217"/>
      <c r="AB1954" s="217"/>
      <c r="AC1954" s="217"/>
      <c r="AD1954" s="213"/>
    </row>
    <row r="1955" spans="20:30" x14ac:dyDescent="0.2">
      <c r="T1955" s="212"/>
      <c r="U1955" s="213"/>
      <c r="V1955" s="213"/>
      <c r="W1955" s="213"/>
      <c r="X1955" s="214"/>
      <c r="Y1955" s="214"/>
      <c r="Z1955" s="214"/>
      <c r="AA1955" s="217"/>
      <c r="AB1955" s="217"/>
      <c r="AC1955" s="217"/>
      <c r="AD1955" s="213"/>
    </row>
    <row r="1956" spans="20:30" x14ac:dyDescent="0.2">
      <c r="T1956" s="212"/>
      <c r="U1956" s="213"/>
      <c r="V1956" s="213"/>
      <c r="W1956" s="213"/>
      <c r="X1956" s="214"/>
      <c r="Y1956" s="214"/>
      <c r="Z1956" s="214"/>
      <c r="AA1956" s="217"/>
      <c r="AB1956" s="217"/>
      <c r="AC1956" s="217"/>
      <c r="AD1956" s="213"/>
    </row>
    <row r="1957" spans="20:30" x14ac:dyDescent="0.2">
      <c r="T1957" s="212"/>
      <c r="U1957" s="213"/>
      <c r="V1957" s="213"/>
      <c r="W1957" s="213"/>
      <c r="X1957" s="214"/>
      <c r="Y1957" s="214"/>
      <c r="Z1957" s="214"/>
      <c r="AA1957" s="217"/>
      <c r="AB1957" s="217"/>
      <c r="AC1957" s="217"/>
      <c r="AD1957" s="213"/>
    </row>
    <row r="1958" spans="20:30" x14ac:dyDescent="0.2">
      <c r="T1958" s="212"/>
      <c r="U1958" s="213"/>
      <c r="V1958" s="213"/>
      <c r="W1958" s="213"/>
      <c r="X1958" s="214"/>
      <c r="Y1958" s="214"/>
      <c r="Z1958" s="214"/>
      <c r="AA1958" s="217"/>
      <c r="AB1958" s="217"/>
      <c r="AC1958" s="217"/>
      <c r="AD1958" s="213"/>
    </row>
    <row r="1959" spans="20:30" x14ac:dyDescent="0.2">
      <c r="T1959" s="212"/>
      <c r="U1959" s="213"/>
      <c r="V1959" s="213"/>
      <c r="W1959" s="213"/>
      <c r="X1959" s="214"/>
      <c r="Y1959" s="214"/>
      <c r="Z1959" s="214"/>
      <c r="AA1959" s="217"/>
      <c r="AB1959" s="217"/>
      <c r="AC1959" s="217"/>
      <c r="AD1959" s="213"/>
    </row>
    <row r="1960" spans="20:30" x14ac:dyDescent="0.2">
      <c r="T1960" s="212"/>
      <c r="U1960" s="213"/>
      <c r="V1960" s="213"/>
      <c r="W1960" s="213"/>
      <c r="X1960" s="214"/>
      <c r="Y1960" s="214"/>
      <c r="Z1960" s="214"/>
      <c r="AA1960" s="217"/>
      <c r="AB1960" s="217"/>
      <c r="AC1960" s="217"/>
      <c r="AD1960" s="213"/>
    </row>
    <row r="1961" spans="20:30" x14ac:dyDescent="0.2">
      <c r="T1961" s="212"/>
      <c r="U1961" s="213"/>
      <c r="V1961" s="213"/>
      <c r="W1961" s="213"/>
      <c r="X1961" s="214"/>
      <c r="Y1961" s="214"/>
      <c r="Z1961" s="214"/>
      <c r="AA1961" s="217"/>
      <c r="AB1961" s="217"/>
      <c r="AC1961" s="217"/>
      <c r="AD1961" s="213"/>
    </row>
    <row r="1962" spans="20:30" x14ac:dyDescent="0.2">
      <c r="T1962" s="212"/>
      <c r="U1962" s="213"/>
      <c r="V1962" s="213"/>
      <c r="W1962" s="213"/>
      <c r="X1962" s="214"/>
      <c r="Y1962" s="214"/>
      <c r="Z1962" s="214"/>
      <c r="AA1962" s="217"/>
      <c r="AB1962" s="217"/>
      <c r="AC1962" s="217"/>
      <c r="AD1962" s="213"/>
    </row>
    <row r="1963" spans="20:30" x14ac:dyDescent="0.2">
      <c r="T1963" s="212"/>
      <c r="U1963" s="213"/>
      <c r="V1963" s="213"/>
      <c r="W1963" s="213"/>
      <c r="X1963" s="214"/>
      <c r="Y1963" s="214"/>
      <c r="Z1963" s="214"/>
      <c r="AA1963" s="217"/>
      <c r="AB1963" s="217"/>
      <c r="AC1963" s="217"/>
      <c r="AD1963" s="213"/>
    </row>
    <row r="1964" spans="20:30" x14ac:dyDescent="0.2">
      <c r="T1964" s="212"/>
      <c r="U1964" s="213"/>
      <c r="V1964" s="213"/>
      <c r="W1964" s="213"/>
      <c r="X1964" s="214"/>
      <c r="Y1964" s="214"/>
      <c r="Z1964" s="214"/>
      <c r="AA1964" s="217"/>
      <c r="AB1964" s="217"/>
      <c r="AC1964" s="217"/>
      <c r="AD1964" s="213"/>
    </row>
    <row r="1965" spans="20:30" x14ac:dyDescent="0.2">
      <c r="T1965" s="212"/>
      <c r="U1965" s="213"/>
      <c r="V1965" s="213"/>
      <c r="W1965" s="213"/>
      <c r="X1965" s="214"/>
      <c r="Y1965" s="214"/>
      <c r="Z1965" s="214"/>
      <c r="AA1965" s="217"/>
      <c r="AB1965" s="217"/>
      <c r="AC1965" s="217"/>
      <c r="AD1965" s="213"/>
    </row>
    <row r="1966" spans="20:30" x14ac:dyDescent="0.2">
      <c r="T1966" s="212"/>
      <c r="U1966" s="213"/>
      <c r="V1966" s="213"/>
      <c r="W1966" s="213"/>
      <c r="X1966" s="214"/>
      <c r="Y1966" s="214"/>
      <c r="Z1966" s="214"/>
      <c r="AA1966" s="217"/>
      <c r="AB1966" s="217"/>
      <c r="AC1966" s="217"/>
      <c r="AD1966" s="213"/>
    </row>
    <row r="1967" spans="20:30" x14ac:dyDescent="0.2">
      <c r="T1967" s="212"/>
      <c r="U1967" s="213"/>
      <c r="V1967" s="213"/>
      <c r="W1967" s="213"/>
      <c r="X1967" s="214"/>
      <c r="Y1967" s="214"/>
      <c r="Z1967" s="214"/>
      <c r="AA1967" s="217"/>
      <c r="AB1967" s="217"/>
      <c r="AC1967" s="217"/>
      <c r="AD1967" s="213"/>
    </row>
    <row r="1968" spans="20:30" x14ac:dyDescent="0.2">
      <c r="T1968" s="212"/>
      <c r="U1968" s="213"/>
      <c r="V1968" s="213"/>
      <c r="W1968" s="213"/>
      <c r="X1968" s="214"/>
      <c r="Y1968" s="214"/>
      <c r="Z1968" s="214"/>
      <c r="AA1968" s="217"/>
      <c r="AB1968" s="217"/>
      <c r="AC1968" s="217"/>
      <c r="AD1968" s="213"/>
    </row>
    <row r="1969" spans="20:30" x14ac:dyDescent="0.2">
      <c r="T1969" s="212"/>
      <c r="U1969" s="213"/>
      <c r="V1969" s="213"/>
      <c r="W1969" s="213"/>
      <c r="X1969" s="214"/>
      <c r="Y1969" s="214"/>
      <c r="Z1969" s="214"/>
      <c r="AA1969" s="217"/>
      <c r="AB1969" s="217"/>
      <c r="AC1969" s="217"/>
      <c r="AD1969" s="213"/>
    </row>
    <row r="1970" spans="20:30" x14ac:dyDescent="0.2">
      <c r="T1970" s="212"/>
      <c r="U1970" s="213"/>
      <c r="V1970" s="213"/>
      <c r="W1970" s="213"/>
      <c r="X1970" s="214"/>
      <c r="Y1970" s="214"/>
      <c r="Z1970" s="214"/>
      <c r="AA1970" s="217"/>
      <c r="AB1970" s="217"/>
      <c r="AC1970" s="217"/>
      <c r="AD1970" s="213"/>
    </row>
    <row r="1971" spans="20:30" x14ac:dyDescent="0.2">
      <c r="T1971" s="212"/>
      <c r="U1971" s="213"/>
      <c r="V1971" s="213"/>
      <c r="W1971" s="213"/>
      <c r="X1971" s="214"/>
      <c r="Y1971" s="214"/>
      <c r="Z1971" s="214"/>
      <c r="AA1971" s="217"/>
      <c r="AB1971" s="217"/>
      <c r="AC1971" s="217"/>
      <c r="AD1971" s="213"/>
    </row>
    <row r="1972" spans="20:30" x14ac:dyDescent="0.2">
      <c r="T1972" s="212"/>
      <c r="U1972" s="213"/>
      <c r="V1972" s="213"/>
      <c r="W1972" s="213"/>
      <c r="X1972" s="214"/>
      <c r="Y1972" s="214"/>
      <c r="Z1972" s="214"/>
      <c r="AA1972" s="217"/>
      <c r="AB1972" s="217"/>
      <c r="AC1972" s="217"/>
      <c r="AD1972" s="213"/>
    </row>
    <row r="1973" spans="20:30" x14ac:dyDescent="0.2">
      <c r="T1973" s="212"/>
      <c r="U1973" s="213"/>
      <c r="V1973" s="213"/>
      <c r="W1973" s="213"/>
      <c r="X1973" s="214"/>
      <c r="Y1973" s="214"/>
      <c r="Z1973" s="214"/>
      <c r="AA1973" s="217"/>
      <c r="AB1973" s="217"/>
      <c r="AC1973" s="217"/>
      <c r="AD1973" s="213"/>
    </row>
    <row r="1974" spans="20:30" x14ac:dyDescent="0.2">
      <c r="T1974" s="212"/>
      <c r="U1974" s="213"/>
      <c r="V1974" s="213"/>
      <c r="W1974" s="213"/>
      <c r="X1974" s="214"/>
      <c r="Y1974" s="214"/>
      <c r="Z1974" s="214"/>
      <c r="AA1974" s="217"/>
      <c r="AB1974" s="217"/>
      <c r="AC1974" s="217"/>
      <c r="AD1974" s="213"/>
    </row>
    <row r="1975" spans="20:30" x14ac:dyDescent="0.2">
      <c r="T1975" s="212"/>
      <c r="U1975" s="213"/>
      <c r="V1975" s="213"/>
      <c r="W1975" s="213"/>
      <c r="X1975" s="214"/>
      <c r="Y1975" s="214"/>
      <c r="Z1975" s="214"/>
      <c r="AA1975" s="217"/>
      <c r="AB1975" s="217"/>
      <c r="AC1975" s="217"/>
      <c r="AD1975" s="213"/>
    </row>
    <row r="1976" spans="20:30" x14ac:dyDescent="0.2">
      <c r="T1976" s="212"/>
      <c r="U1976" s="213"/>
      <c r="V1976" s="213"/>
      <c r="W1976" s="213"/>
      <c r="X1976" s="214"/>
      <c r="Y1976" s="214"/>
      <c r="Z1976" s="214"/>
      <c r="AA1976" s="217"/>
      <c r="AB1976" s="217"/>
      <c r="AC1976" s="217"/>
      <c r="AD1976" s="213"/>
    </row>
    <row r="1977" spans="20:30" x14ac:dyDescent="0.2">
      <c r="T1977" s="212"/>
      <c r="U1977" s="213"/>
      <c r="V1977" s="213"/>
      <c r="W1977" s="213"/>
      <c r="X1977" s="214"/>
      <c r="Y1977" s="214"/>
      <c r="Z1977" s="214"/>
      <c r="AA1977" s="217"/>
      <c r="AB1977" s="217"/>
      <c r="AC1977" s="217"/>
      <c r="AD1977" s="213"/>
    </row>
    <row r="1978" spans="20:30" x14ac:dyDescent="0.2">
      <c r="T1978" s="212"/>
      <c r="U1978" s="213"/>
      <c r="V1978" s="213"/>
      <c r="W1978" s="213"/>
      <c r="X1978" s="214"/>
      <c r="Y1978" s="214"/>
      <c r="Z1978" s="214"/>
      <c r="AA1978" s="217"/>
      <c r="AB1978" s="217"/>
      <c r="AC1978" s="217"/>
      <c r="AD1978" s="213"/>
    </row>
    <row r="1979" spans="20:30" x14ac:dyDescent="0.2">
      <c r="T1979" s="212"/>
      <c r="U1979" s="213"/>
      <c r="V1979" s="213"/>
      <c r="W1979" s="213"/>
      <c r="X1979" s="214"/>
      <c r="Y1979" s="214"/>
      <c r="Z1979" s="214"/>
      <c r="AA1979" s="217"/>
      <c r="AB1979" s="217"/>
      <c r="AC1979" s="217"/>
      <c r="AD1979" s="213"/>
    </row>
    <row r="1980" spans="20:30" x14ac:dyDescent="0.2">
      <c r="T1980" s="212"/>
      <c r="U1980" s="213"/>
      <c r="V1980" s="213"/>
      <c r="W1980" s="213"/>
      <c r="X1980" s="214"/>
      <c r="Y1980" s="214"/>
      <c r="Z1980" s="214"/>
      <c r="AA1980" s="217"/>
      <c r="AB1980" s="217"/>
      <c r="AC1980" s="217"/>
      <c r="AD1980" s="213"/>
    </row>
    <row r="1981" spans="20:30" x14ac:dyDescent="0.2">
      <c r="T1981" s="212"/>
      <c r="U1981" s="213"/>
      <c r="V1981" s="213"/>
      <c r="W1981" s="213"/>
      <c r="X1981" s="214"/>
      <c r="Y1981" s="214"/>
      <c r="Z1981" s="214"/>
      <c r="AA1981" s="217"/>
      <c r="AB1981" s="217"/>
      <c r="AC1981" s="217"/>
      <c r="AD1981" s="213"/>
    </row>
    <row r="1982" spans="20:30" x14ac:dyDescent="0.2">
      <c r="T1982" s="212"/>
      <c r="U1982" s="213"/>
      <c r="V1982" s="213"/>
      <c r="W1982" s="213"/>
      <c r="X1982" s="214"/>
      <c r="Y1982" s="214"/>
      <c r="Z1982" s="214"/>
      <c r="AA1982" s="217"/>
      <c r="AB1982" s="217"/>
      <c r="AC1982" s="217"/>
      <c r="AD1982" s="213"/>
    </row>
    <row r="1983" spans="20:30" x14ac:dyDescent="0.2">
      <c r="T1983" s="212"/>
      <c r="U1983" s="213"/>
      <c r="V1983" s="213"/>
      <c r="W1983" s="213"/>
      <c r="X1983" s="214"/>
      <c r="Y1983" s="214"/>
      <c r="Z1983" s="214"/>
      <c r="AA1983" s="217"/>
      <c r="AB1983" s="217"/>
      <c r="AC1983" s="217"/>
      <c r="AD1983" s="213"/>
    </row>
    <row r="1984" spans="20:30" x14ac:dyDescent="0.2">
      <c r="T1984" s="212"/>
      <c r="U1984" s="213"/>
      <c r="V1984" s="213"/>
      <c r="W1984" s="213"/>
      <c r="X1984" s="214"/>
      <c r="Y1984" s="214"/>
      <c r="Z1984" s="214"/>
      <c r="AA1984" s="217"/>
      <c r="AB1984" s="217"/>
      <c r="AC1984" s="217"/>
      <c r="AD1984" s="213"/>
    </row>
    <row r="1985" spans="20:30" x14ac:dyDescent="0.2">
      <c r="T1985" s="212"/>
      <c r="U1985" s="213"/>
      <c r="V1985" s="213"/>
      <c r="W1985" s="213"/>
      <c r="X1985" s="214"/>
      <c r="Y1985" s="214"/>
      <c r="Z1985" s="214"/>
      <c r="AA1985" s="217"/>
      <c r="AB1985" s="217"/>
      <c r="AC1985" s="217"/>
      <c r="AD1985" s="213"/>
    </row>
    <row r="1986" spans="20:30" x14ac:dyDescent="0.2">
      <c r="T1986" s="212"/>
      <c r="U1986" s="213"/>
      <c r="V1986" s="213"/>
      <c r="W1986" s="213"/>
      <c r="X1986" s="214"/>
      <c r="Y1986" s="214"/>
      <c r="Z1986" s="214"/>
      <c r="AA1986" s="217"/>
      <c r="AB1986" s="217"/>
      <c r="AC1986" s="217"/>
      <c r="AD1986" s="213"/>
    </row>
    <row r="1987" spans="20:30" x14ac:dyDescent="0.2">
      <c r="T1987" s="212"/>
      <c r="U1987" s="213"/>
      <c r="V1987" s="213"/>
      <c r="W1987" s="213"/>
      <c r="X1987" s="214"/>
      <c r="Y1987" s="214"/>
      <c r="Z1987" s="214"/>
      <c r="AA1987" s="217"/>
      <c r="AB1987" s="217"/>
      <c r="AC1987" s="217"/>
      <c r="AD1987" s="213"/>
    </row>
    <row r="1988" spans="20:30" x14ac:dyDescent="0.2">
      <c r="T1988" s="212"/>
      <c r="U1988" s="213"/>
      <c r="V1988" s="213"/>
      <c r="W1988" s="213"/>
      <c r="X1988" s="214"/>
      <c r="Y1988" s="214"/>
      <c r="Z1988" s="214"/>
      <c r="AA1988" s="217"/>
      <c r="AB1988" s="217"/>
      <c r="AC1988" s="217"/>
      <c r="AD1988" s="213"/>
    </row>
    <row r="1989" spans="20:30" x14ac:dyDescent="0.2">
      <c r="T1989" s="212"/>
      <c r="U1989" s="213"/>
      <c r="V1989" s="213"/>
      <c r="W1989" s="213"/>
      <c r="X1989" s="214"/>
      <c r="Y1989" s="214"/>
      <c r="Z1989" s="214"/>
      <c r="AA1989" s="217"/>
      <c r="AB1989" s="217"/>
      <c r="AC1989" s="217"/>
      <c r="AD1989" s="213"/>
    </row>
    <row r="1990" spans="20:30" x14ac:dyDescent="0.2">
      <c r="T1990" s="212"/>
      <c r="U1990" s="213"/>
      <c r="V1990" s="213"/>
      <c r="W1990" s="213"/>
      <c r="X1990" s="214"/>
      <c r="Y1990" s="214"/>
      <c r="Z1990" s="214"/>
      <c r="AA1990" s="217"/>
      <c r="AB1990" s="217"/>
      <c r="AC1990" s="217"/>
      <c r="AD1990" s="213"/>
    </row>
    <row r="1991" spans="20:30" x14ac:dyDescent="0.2">
      <c r="T1991" s="212"/>
      <c r="U1991" s="213"/>
      <c r="V1991" s="213"/>
      <c r="W1991" s="213"/>
      <c r="X1991" s="214"/>
      <c r="Y1991" s="214"/>
      <c r="Z1991" s="214"/>
      <c r="AA1991" s="217"/>
      <c r="AB1991" s="217"/>
      <c r="AC1991" s="217"/>
      <c r="AD1991" s="213"/>
    </row>
    <row r="1992" spans="20:30" x14ac:dyDescent="0.2">
      <c r="T1992" s="212"/>
      <c r="U1992" s="213"/>
      <c r="V1992" s="213"/>
      <c r="W1992" s="213"/>
      <c r="X1992" s="214"/>
      <c r="Y1992" s="214"/>
      <c r="Z1992" s="214"/>
      <c r="AA1992" s="217"/>
      <c r="AB1992" s="217"/>
      <c r="AC1992" s="217"/>
      <c r="AD1992" s="213"/>
    </row>
    <row r="1993" spans="20:30" x14ac:dyDescent="0.2">
      <c r="T1993" s="212"/>
      <c r="U1993" s="213"/>
      <c r="V1993" s="213"/>
      <c r="W1993" s="213"/>
      <c r="X1993" s="214"/>
      <c r="Y1993" s="214"/>
      <c r="Z1993" s="214"/>
      <c r="AA1993" s="217"/>
      <c r="AB1993" s="217"/>
      <c r="AC1993" s="217"/>
      <c r="AD1993" s="213"/>
    </row>
    <row r="1994" spans="20:30" x14ac:dyDescent="0.2">
      <c r="T1994" s="212"/>
      <c r="U1994" s="213"/>
      <c r="V1994" s="213"/>
      <c r="W1994" s="213"/>
      <c r="X1994" s="214"/>
      <c r="Y1994" s="214"/>
      <c r="Z1994" s="214"/>
      <c r="AA1994" s="217"/>
      <c r="AB1994" s="217"/>
      <c r="AC1994" s="217"/>
      <c r="AD1994" s="213"/>
    </row>
    <row r="1995" spans="20:30" x14ac:dyDescent="0.2">
      <c r="T1995" s="212"/>
      <c r="U1995" s="213"/>
      <c r="V1995" s="213"/>
      <c r="W1995" s="213"/>
      <c r="X1995" s="214"/>
      <c r="Y1995" s="214"/>
      <c r="Z1995" s="214"/>
      <c r="AA1995" s="217"/>
      <c r="AB1995" s="217"/>
      <c r="AC1995" s="217"/>
      <c r="AD1995" s="213"/>
    </row>
    <row r="1996" spans="20:30" x14ac:dyDescent="0.2">
      <c r="T1996" s="212"/>
      <c r="U1996" s="213"/>
      <c r="V1996" s="213"/>
      <c r="W1996" s="213"/>
      <c r="X1996" s="214"/>
      <c r="Y1996" s="214"/>
      <c r="Z1996" s="214"/>
      <c r="AA1996" s="217"/>
      <c r="AB1996" s="217"/>
      <c r="AC1996" s="217"/>
      <c r="AD1996" s="213"/>
    </row>
    <row r="1997" spans="20:30" x14ac:dyDescent="0.2">
      <c r="T1997" s="212"/>
      <c r="U1997" s="213"/>
      <c r="V1997" s="213"/>
      <c r="W1997" s="213"/>
      <c r="X1997" s="214"/>
      <c r="Y1997" s="214"/>
      <c r="Z1997" s="214"/>
      <c r="AA1997" s="217"/>
      <c r="AB1997" s="217"/>
      <c r="AC1997" s="217"/>
      <c r="AD1997" s="213"/>
    </row>
    <row r="1998" spans="20:30" x14ac:dyDescent="0.2">
      <c r="T1998" s="212"/>
      <c r="U1998" s="213"/>
      <c r="V1998" s="213"/>
      <c r="W1998" s="213"/>
      <c r="X1998" s="214"/>
      <c r="Y1998" s="214"/>
      <c r="Z1998" s="214"/>
      <c r="AA1998" s="217"/>
      <c r="AB1998" s="217"/>
      <c r="AC1998" s="217"/>
      <c r="AD1998" s="213"/>
    </row>
    <row r="1999" spans="20:30" x14ac:dyDescent="0.2">
      <c r="T1999" s="212"/>
      <c r="U1999" s="213"/>
      <c r="V1999" s="213"/>
      <c r="W1999" s="213"/>
      <c r="X1999" s="214"/>
      <c r="Y1999" s="214"/>
      <c r="Z1999" s="214"/>
      <c r="AA1999" s="217"/>
      <c r="AB1999" s="217"/>
      <c r="AC1999" s="217"/>
      <c r="AD1999" s="213"/>
    </row>
    <row r="2000" spans="20:30" x14ac:dyDescent="0.2">
      <c r="T2000" s="212"/>
      <c r="U2000" s="213"/>
      <c r="V2000" s="213"/>
      <c r="W2000" s="213"/>
      <c r="X2000" s="214"/>
      <c r="Y2000" s="214"/>
      <c r="Z2000" s="214"/>
      <c r="AA2000" s="217"/>
      <c r="AB2000" s="217"/>
      <c r="AC2000" s="217"/>
      <c r="AD2000" s="213"/>
    </row>
    <row r="2001" spans="20:30" x14ac:dyDescent="0.2">
      <c r="T2001" s="212"/>
      <c r="U2001" s="213"/>
      <c r="V2001" s="213"/>
      <c r="W2001" s="213"/>
      <c r="X2001" s="214"/>
      <c r="Y2001" s="214"/>
      <c r="Z2001" s="214"/>
      <c r="AA2001" s="217"/>
      <c r="AB2001" s="217"/>
      <c r="AC2001" s="217"/>
      <c r="AD2001" s="213"/>
    </row>
    <row r="2002" spans="20:30" x14ac:dyDescent="0.2">
      <c r="T2002" s="212"/>
      <c r="U2002" s="213"/>
      <c r="V2002" s="213"/>
      <c r="W2002" s="213"/>
      <c r="X2002" s="214"/>
      <c r="Y2002" s="214"/>
      <c r="Z2002" s="214"/>
      <c r="AA2002" s="217"/>
      <c r="AB2002" s="217"/>
      <c r="AC2002" s="217"/>
      <c r="AD2002" s="213"/>
    </row>
    <row r="2003" spans="20:30" x14ac:dyDescent="0.2">
      <c r="T2003" s="212"/>
      <c r="U2003" s="213"/>
      <c r="V2003" s="213"/>
      <c r="W2003" s="213"/>
      <c r="X2003" s="214"/>
      <c r="Y2003" s="214"/>
      <c r="Z2003" s="214"/>
      <c r="AA2003" s="217"/>
      <c r="AB2003" s="217"/>
      <c r="AC2003" s="217"/>
      <c r="AD2003" s="213"/>
    </row>
    <row r="2004" spans="20:30" x14ac:dyDescent="0.2">
      <c r="T2004" s="212"/>
      <c r="U2004" s="213"/>
      <c r="V2004" s="213"/>
      <c r="W2004" s="213"/>
      <c r="X2004" s="214"/>
      <c r="Y2004" s="214"/>
      <c r="Z2004" s="214"/>
      <c r="AA2004" s="217"/>
      <c r="AB2004" s="217"/>
      <c r="AC2004" s="217"/>
      <c r="AD2004" s="213"/>
    </row>
    <row r="2005" spans="20:30" x14ac:dyDescent="0.2">
      <c r="T2005" s="212"/>
      <c r="U2005" s="213"/>
      <c r="V2005" s="213"/>
      <c r="W2005" s="213"/>
      <c r="X2005" s="214"/>
      <c r="Y2005" s="214"/>
      <c r="Z2005" s="214"/>
      <c r="AA2005" s="217"/>
      <c r="AB2005" s="217"/>
      <c r="AC2005" s="217"/>
      <c r="AD2005" s="213"/>
    </row>
    <row r="2006" spans="20:30" x14ac:dyDescent="0.2">
      <c r="T2006" s="212"/>
      <c r="U2006" s="213"/>
      <c r="V2006" s="213"/>
      <c r="W2006" s="213"/>
      <c r="X2006" s="214"/>
      <c r="Y2006" s="214"/>
      <c r="Z2006" s="214"/>
      <c r="AA2006" s="217"/>
      <c r="AB2006" s="217"/>
      <c r="AC2006" s="217"/>
      <c r="AD2006" s="213"/>
    </row>
    <row r="2007" spans="20:30" x14ac:dyDescent="0.2">
      <c r="T2007" s="212"/>
      <c r="U2007" s="213"/>
      <c r="V2007" s="213"/>
      <c r="W2007" s="213"/>
      <c r="X2007" s="214"/>
      <c r="Y2007" s="214"/>
      <c r="Z2007" s="214"/>
      <c r="AA2007" s="217"/>
      <c r="AB2007" s="217"/>
      <c r="AC2007" s="217"/>
      <c r="AD2007" s="213"/>
    </row>
    <row r="2008" spans="20:30" x14ac:dyDescent="0.2">
      <c r="T2008" s="212"/>
      <c r="U2008" s="213"/>
      <c r="V2008" s="213"/>
      <c r="W2008" s="213"/>
      <c r="X2008" s="214"/>
      <c r="Y2008" s="214"/>
      <c r="Z2008" s="214"/>
      <c r="AA2008" s="217"/>
      <c r="AB2008" s="217"/>
      <c r="AC2008" s="217"/>
      <c r="AD2008" s="213"/>
    </row>
    <row r="2009" spans="20:30" x14ac:dyDescent="0.2">
      <c r="T2009" s="212"/>
      <c r="U2009" s="213"/>
      <c r="V2009" s="213"/>
      <c r="W2009" s="213"/>
      <c r="X2009" s="214"/>
      <c r="Y2009" s="214"/>
      <c r="Z2009" s="214"/>
      <c r="AA2009" s="217"/>
      <c r="AB2009" s="217"/>
      <c r="AC2009" s="217"/>
      <c r="AD2009" s="213"/>
    </row>
    <row r="2010" spans="20:30" x14ac:dyDescent="0.2">
      <c r="T2010" s="212"/>
      <c r="U2010" s="213"/>
      <c r="V2010" s="213"/>
      <c r="W2010" s="213"/>
      <c r="X2010" s="214"/>
      <c r="Y2010" s="214"/>
      <c r="Z2010" s="214"/>
      <c r="AA2010" s="217"/>
      <c r="AB2010" s="217"/>
      <c r="AC2010" s="217"/>
      <c r="AD2010" s="213"/>
    </row>
    <row r="2011" spans="20:30" x14ac:dyDescent="0.2">
      <c r="T2011" s="212"/>
      <c r="U2011" s="213"/>
      <c r="V2011" s="213"/>
      <c r="W2011" s="213"/>
      <c r="X2011" s="214"/>
      <c r="Y2011" s="214"/>
      <c r="Z2011" s="214"/>
      <c r="AA2011" s="217"/>
      <c r="AB2011" s="217"/>
      <c r="AC2011" s="217"/>
      <c r="AD2011" s="213"/>
    </row>
    <row r="2012" spans="20:30" x14ac:dyDescent="0.2">
      <c r="T2012" s="212"/>
      <c r="U2012" s="213"/>
      <c r="V2012" s="213"/>
      <c r="W2012" s="213"/>
      <c r="X2012" s="214"/>
      <c r="Y2012" s="214"/>
      <c r="Z2012" s="214"/>
      <c r="AA2012" s="217"/>
      <c r="AB2012" s="217"/>
      <c r="AC2012" s="217"/>
      <c r="AD2012" s="213"/>
    </row>
    <row r="2013" spans="20:30" x14ac:dyDescent="0.2">
      <c r="T2013" s="212"/>
      <c r="U2013" s="213"/>
      <c r="V2013" s="213"/>
      <c r="W2013" s="213"/>
      <c r="X2013" s="214"/>
      <c r="Y2013" s="214"/>
      <c r="Z2013" s="214"/>
      <c r="AA2013" s="217"/>
      <c r="AB2013" s="217"/>
      <c r="AC2013" s="217"/>
      <c r="AD2013" s="213"/>
    </row>
    <row r="2014" spans="20:30" x14ac:dyDescent="0.2">
      <c r="T2014" s="212"/>
      <c r="U2014" s="213"/>
      <c r="V2014" s="213"/>
      <c r="W2014" s="213"/>
      <c r="X2014" s="214"/>
      <c r="Y2014" s="214"/>
      <c r="Z2014" s="214"/>
      <c r="AA2014" s="217"/>
      <c r="AB2014" s="217"/>
      <c r="AC2014" s="217"/>
      <c r="AD2014" s="213"/>
    </row>
    <row r="2015" spans="20:30" x14ac:dyDescent="0.2">
      <c r="T2015" s="212"/>
      <c r="U2015" s="213"/>
      <c r="V2015" s="213"/>
      <c r="W2015" s="213"/>
      <c r="X2015" s="214"/>
      <c r="Y2015" s="214"/>
      <c r="Z2015" s="214"/>
      <c r="AA2015" s="217"/>
      <c r="AB2015" s="217"/>
      <c r="AC2015" s="217"/>
      <c r="AD2015" s="213"/>
    </row>
    <row r="2016" spans="20:30" x14ac:dyDescent="0.2">
      <c r="T2016" s="212"/>
      <c r="U2016" s="213"/>
      <c r="V2016" s="213"/>
      <c r="W2016" s="213"/>
      <c r="X2016" s="214"/>
      <c r="Y2016" s="214"/>
      <c r="Z2016" s="214"/>
      <c r="AA2016" s="217"/>
      <c r="AB2016" s="217"/>
      <c r="AC2016" s="217"/>
      <c r="AD2016" s="213"/>
    </row>
    <row r="2017" spans="20:30" x14ac:dyDescent="0.2">
      <c r="T2017" s="212"/>
      <c r="U2017" s="213"/>
      <c r="V2017" s="213"/>
      <c r="W2017" s="213"/>
      <c r="X2017" s="214"/>
      <c r="Y2017" s="214"/>
      <c r="Z2017" s="214"/>
      <c r="AA2017" s="217"/>
      <c r="AB2017" s="217"/>
      <c r="AC2017" s="217"/>
      <c r="AD2017" s="213"/>
    </row>
    <row r="2018" spans="20:30" x14ac:dyDescent="0.2">
      <c r="T2018" s="212"/>
      <c r="U2018" s="213"/>
      <c r="V2018" s="213"/>
      <c r="W2018" s="213"/>
      <c r="X2018" s="214"/>
      <c r="Y2018" s="214"/>
      <c r="Z2018" s="214"/>
      <c r="AA2018" s="217"/>
      <c r="AB2018" s="217"/>
      <c r="AC2018" s="217"/>
      <c r="AD2018" s="213"/>
    </row>
    <row r="2019" spans="20:30" x14ac:dyDescent="0.2">
      <c r="T2019" s="212"/>
      <c r="U2019" s="213"/>
      <c r="V2019" s="213"/>
      <c r="W2019" s="213"/>
      <c r="X2019" s="214"/>
      <c r="Y2019" s="214"/>
      <c r="Z2019" s="214"/>
      <c r="AA2019" s="217"/>
      <c r="AB2019" s="217"/>
      <c r="AC2019" s="217"/>
      <c r="AD2019" s="213"/>
    </row>
    <row r="2020" spans="20:30" x14ac:dyDescent="0.2">
      <c r="T2020" s="212"/>
      <c r="U2020" s="213"/>
      <c r="V2020" s="213"/>
      <c r="W2020" s="213"/>
      <c r="X2020" s="214"/>
      <c r="Y2020" s="214"/>
      <c r="Z2020" s="214"/>
      <c r="AA2020" s="217"/>
      <c r="AB2020" s="217"/>
      <c r="AC2020" s="217"/>
      <c r="AD2020" s="213"/>
    </row>
    <row r="2021" spans="20:30" x14ac:dyDescent="0.2">
      <c r="T2021" s="212"/>
      <c r="U2021" s="213"/>
      <c r="V2021" s="213"/>
      <c r="W2021" s="213"/>
      <c r="X2021" s="214"/>
      <c r="Y2021" s="214"/>
      <c r="Z2021" s="214"/>
      <c r="AA2021" s="217"/>
      <c r="AB2021" s="217"/>
      <c r="AC2021" s="217"/>
      <c r="AD2021" s="213"/>
    </row>
    <row r="2022" spans="20:30" x14ac:dyDescent="0.2">
      <c r="T2022" s="212"/>
      <c r="U2022" s="213"/>
      <c r="V2022" s="213"/>
      <c r="W2022" s="213"/>
      <c r="X2022" s="214"/>
      <c r="Y2022" s="214"/>
      <c r="Z2022" s="214"/>
      <c r="AA2022" s="217"/>
      <c r="AB2022" s="217"/>
      <c r="AC2022" s="217"/>
      <c r="AD2022" s="213"/>
    </row>
    <row r="2023" spans="20:30" x14ac:dyDescent="0.2">
      <c r="T2023" s="212"/>
      <c r="U2023" s="213"/>
      <c r="V2023" s="213"/>
      <c r="W2023" s="213"/>
      <c r="X2023" s="214"/>
      <c r="Y2023" s="214"/>
      <c r="Z2023" s="214"/>
      <c r="AA2023" s="217"/>
      <c r="AB2023" s="217"/>
      <c r="AC2023" s="217"/>
      <c r="AD2023" s="213"/>
    </row>
    <row r="2024" spans="20:30" x14ac:dyDescent="0.2">
      <c r="T2024" s="212"/>
      <c r="U2024" s="213"/>
      <c r="V2024" s="213"/>
      <c r="W2024" s="213"/>
      <c r="X2024" s="214"/>
      <c r="Y2024" s="214"/>
      <c r="Z2024" s="214"/>
      <c r="AA2024" s="217"/>
      <c r="AB2024" s="217"/>
      <c r="AC2024" s="217"/>
      <c r="AD2024" s="213"/>
    </row>
    <row r="2025" spans="20:30" x14ac:dyDescent="0.2">
      <c r="T2025" s="212"/>
      <c r="U2025" s="213"/>
      <c r="V2025" s="213"/>
      <c r="W2025" s="213"/>
      <c r="X2025" s="214"/>
      <c r="Y2025" s="214"/>
      <c r="Z2025" s="214"/>
      <c r="AA2025" s="217"/>
      <c r="AB2025" s="217"/>
      <c r="AC2025" s="217"/>
      <c r="AD2025" s="213"/>
    </row>
    <row r="2026" spans="20:30" x14ac:dyDescent="0.2">
      <c r="T2026" s="212"/>
      <c r="U2026" s="213"/>
      <c r="V2026" s="213"/>
      <c r="W2026" s="213"/>
      <c r="X2026" s="214"/>
      <c r="Y2026" s="214"/>
      <c r="Z2026" s="214"/>
      <c r="AA2026" s="217"/>
      <c r="AB2026" s="217"/>
      <c r="AC2026" s="217"/>
      <c r="AD2026" s="213"/>
    </row>
    <row r="2027" spans="20:30" x14ac:dyDescent="0.2">
      <c r="T2027" s="212"/>
      <c r="U2027" s="213"/>
      <c r="V2027" s="213"/>
      <c r="W2027" s="213"/>
      <c r="X2027" s="214"/>
      <c r="Y2027" s="214"/>
      <c r="Z2027" s="214"/>
      <c r="AA2027" s="217"/>
      <c r="AB2027" s="217"/>
      <c r="AC2027" s="217"/>
      <c r="AD2027" s="213"/>
    </row>
    <row r="2028" spans="20:30" x14ac:dyDescent="0.2">
      <c r="T2028" s="212"/>
      <c r="U2028" s="213"/>
      <c r="V2028" s="213"/>
      <c r="W2028" s="213"/>
      <c r="X2028" s="214"/>
      <c r="Y2028" s="214"/>
      <c r="Z2028" s="214"/>
      <c r="AA2028" s="217"/>
      <c r="AB2028" s="217"/>
      <c r="AC2028" s="217"/>
      <c r="AD2028" s="213"/>
    </row>
    <row r="2029" spans="20:30" x14ac:dyDescent="0.2">
      <c r="T2029" s="212"/>
      <c r="U2029" s="213"/>
      <c r="V2029" s="213"/>
      <c r="W2029" s="213"/>
      <c r="X2029" s="214"/>
      <c r="Y2029" s="214"/>
      <c r="Z2029" s="214"/>
      <c r="AA2029" s="217"/>
      <c r="AB2029" s="217"/>
      <c r="AC2029" s="217"/>
      <c r="AD2029" s="213"/>
    </row>
    <row r="2030" spans="20:30" x14ac:dyDescent="0.2">
      <c r="T2030" s="212"/>
      <c r="U2030" s="213"/>
      <c r="V2030" s="213"/>
      <c r="W2030" s="213"/>
      <c r="X2030" s="214"/>
      <c r="Y2030" s="214"/>
      <c r="Z2030" s="214"/>
      <c r="AA2030" s="217"/>
      <c r="AB2030" s="217"/>
      <c r="AC2030" s="217"/>
      <c r="AD2030" s="213"/>
    </row>
    <row r="2031" spans="20:30" x14ac:dyDescent="0.2">
      <c r="T2031" s="212"/>
      <c r="U2031" s="213"/>
      <c r="V2031" s="213"/>
      <c r="W2031" s="213"/>
      <c r="X2031" s="214"/>
      <c r="Y2031" s="214"/>
      <c r="Z2031" s="214"/>
      <c r="AA2031" s="217"/>
      <c r="AB2031" s="217"/>
      <c r="AC2031" s="217"/>
      <c r="AD2031" s="213"/>
    </row>
    <row r="2032" spans="20:30" x14ac:dyDescent="0.2">
      <c r="T2032" s="212"/>
      <c r="U2032" s="213"/>
      <c r="V2032" s="213"/>
      <c r="W2032" s="213"/>
      <c r="X2032" s="214"/>
      <c r="Y2032" s="214"/>
      <c r="Z2032" s="214"/>
      <c r="AA2032" s="217"/>
      <c r="AB2032" s="217"/>
      <c r="AC2032" s="217"/>
      <c r="AD2032" s="213"/>
    </row>
    <row r="2033" spans="20:30" x14ac:dyDescent="0.2">
      <c r="T2033" s="212"/>
      <c r="U2033" s="213"/>
      <c r="V2033" s="213"/>
      <c r="W2033" s="213"/>
      <c r="X2033" s="214"/>
      <c r="Y2033" s="214"/>
      <c r="Z2033" s="214"/>
      <c r="AA2033" s="217"/>
      <c r="AB2033" s="217"/>
      <c r="AC2033" s="217"/>
      <c r="AD2033" s="213"/>
    </row>
    <row r="2034" spans="20:30" x14ac:dyDescent="0.2">
      <c r="T2034" s="212"/>
      <c r="U2034" s="213"/>
      <c r="V2034" s="213"/>
      <c r="W2034" s="213"/>
      <c r="X2034" s="214"/>
      <c r="Y2034" s="214"/>
      <c r="Z2034" s="214"/>
      <c r="AA2034" s="217"/>
      <c r="AB2034" s="217"/>
      <c r="AC2034" s="217"/>
      <c r="AD2034" s="213"/>
    </row>
    <row r="2035" spans="20:30" x14ac:dyDescent="0.2">
      <c r="T2035" s="212"/>
      <c r="U2035" s="213"/>
      <c r="V2035" s="213"/>
      <c r="W2035" s="213"/>
      <c r="X2035" s="214"/>
      <c r="Y2035" s="214"/>
      <c r="Z2035" s="214"/>
      <c r="AA2035" s="217"/>
      <c r="AB2035" s="217"/>
      <c r="AC2035" s="217"/>
      <c r="AD2035" s="213"/>
    </row>
    <row r="2036" spans="20:30" x14ac:dyDescent="0.2">
      <c r="T2036" s="212"/>
      <c r="U2036" s="213"/>
      <c r="V2036" s="213"/>
      <c r="W2036" s="213"/>
      <c r="X2036" s="214"/>
      <c r="Y2036" s="214"/>
      <c r="Z2036" s="214"/>
      <c r="AA2036" s="217"/>
      <c r="AB2036" s="217"/>
      <c r="AC2036" s="217"/>
      <c r="AD2036" s="213"/>
    </row>
    <row r="2037" spans="20:30" x14ac:dyDescent="0.2">
      <c r="T2037" s="212"/>
      <c r="U2037" s="213"/>
      <c r="V2037" s="213"/>
      <c r="W2037" s="213"/>
      <c r="X2037" s="214"/>
      <c r="Y2037" s="214"/>
      <c r="Z2037" s="214"/>
      <c r="AA2037" s="217"/>
      <c r="AB2037" s="217"/>
      <c r="AC2037" s="217"/>
      <c r="AD2037" s="213"/>
    </row>
    <row r="2038" spans="20:30" x14ac:dyDescent="0.2">
      <c r="T2038" s="212"/>
      <c r="U2038" s="213"/>
      <c r="V2038" s="213"/>
      <c r="W2038" s="213"/>
      <c r="X2038" s="214"/>
      <c r="Y2038" s="214"/>
      <c r="Z2038" s="214"/>
      <c r="AA2038" s="217"/>
      <c r="AB2038" s="217"/>
      <c r="AC2038" s="217"/>
      <c r="AD2038" s="213"/>
    </row>
    <row r="2039" spans="20:30" x14ac:dyDescent="0.2">
      <c r="T2039" s="212"/>
      <c r="U2039" s="213"/>
      <c r="V2039" s="213"/>
      <c r="W2039" s="213"/>
      <c r="X2039" s="214"/>
      <c r="Y2039" s="214"/>
      <c r="Z2039" s="214"/>
      <c r="AA2039" s="217"/>
      <c r="AB2039" s="217"/>
      <c r="AC2039" s="217"/>
      <c r="AD2039" s="213"/>
    </row>
    <row r="2040" spans="20:30" x14ac:dyDescent="0.2">
      <c r="T2040" s="212"/>
      <c r="U2040" s="213"/>
      <c r="V2040" s="213"/>
      <c r="W2040" s="213"/>
      <c r="X2040" s="214"/>
      <c r="Y2040" s="214"/>
      <c r="Z2040" s="214"/>
      <c r="AA2040" s="217"/>
      <c r="AB2040" s="217"/>
      <c r="AC2040" s="217"/>
      <c r="AD2040" s="213"/>
    </row>
    <row r="2041" spans="20:30" x14ac:dyDescent="0.2">
      <c r="T2041" s="212"/>
      <c r="U2041" s="213"/>
      <c r="V2041" s="213"/>
      <c r="W2041" s="213"/>
      <c r="X2041" s="214"/>
      <c r="Y2041" s="214"/>
      <c r="Z2041" s="214"/>
      <c r="AA2041" s="217"/>
      <c r="AB2041" s="217"/>
      <c r="AC2041" s="217"/>
      <c r="AD2041" s="213"/>
    </row>
    <row r="2042" spans="20:30" x14ac:dyDescent="0.2">
      <c r="T2042" s="212"/>
      <c r="U2042" s="213"/>
      <c r="V2042" s="213"/>
      <c r="W2042" s="213"/>
      <c r="X2042" s="214"/>
      <c r="Y2042" s="214"/>
      <c r="Z2042" s="214"/>
      <c r="AA2042" s="217"/>
      <c r="AB2042" s="217"/>
      <c r="AC2042" s="217"/>
      <c r="AD2042" s="213"/>
    </row>
    <row r="2043" spans="20:30" x14ac:dyDescent="0.2">
      <c r="T2043" s="212"/>
      <c r="U2043" s="213"/>
      <c r="V2043" s="213"/>
      <c r="W2043" s="213"/>
      <c r="X2043" s="214"/>
      <c r="Y2043" s="214"/>
      <c r="Z2043" s="214"/>
      <c r="AA2043" s="217"/>
      <c r="AB2043" s="217"/>
      <c r="AC2043" s="217"/>
      <c r="AD2043" s="213"/>
    </row>
    <row r="2044" spans="20:30" x14ac:dyDescent="0.2">
      <c r="T2044" s="212"/>
      <c r="U2044" s="213"/>
      <c r="V2044" s="213"/>
      <c r="W2044" s="213"/>
      <c r="X2044" s="214"/>
      <c r="Y2044" s="214"/>
      <c r="Z2044" s="214"/>
      <c r="AA2044" s="217"/>
      <c r="AB2044" s="217"/>
      <c r="AC2044" s="217"/>
      <c r="AD2044" s="213"/>
    </row>
    <row r="2045" spans="20:30" x14ac:dyDescent="0.2">
      <c r="T2045" s="212"/>
      <c r="U2045" s="213"/>
      <c r="V2045" s="213"/>
      <c r="W2045" s="213"/>
      <c r="X2045" s="214"/>
      <c r="Y2045" s="214"/>
      <c r="Z2045" s="214"/>
      <c r="AA2045" s="217"/>
      <c r="AB2045" s="217"/>
      <c r="AC2045" s="217"/>
      <c r="AD2045" s="213"/>
    </row>
    <row r="2046" spans="20:30" x14ac:dyDescent="0.2">
      <c r="T2046" s="212"/>
      <c r="U2046" s="213"/>
      <c r="V2046" s="213"/>
      <c r="W2046" s="213"/>
      <c r="X2046" s="214"/>
      <c r="Y2046" s="214"/>
      <c r="Z2046" s="214"/>
      <c r="AA2046" s="217"/>
      <c r="AB2046" s="217"/>
      <c r="AC2046" s="217"/>
      <c r="AD2046" s="213"/>
    </row>
    <row r="2047" spans="20:30" x14ac:dyDescent="0.2">
      <c r="T2047" s="212"/>
      <c r="U2047" s="213"/>
      <c r="V2047" s="213"/>
      <c r="W2047" s="213"/>
      <c r="X2047" s="214"/>
      <c r="Y2047" s="214"/>
      <c r="Z2047" s="214"/>
      <c r="AA2047" s="217"/>
      <c r="AB2047" s="217"/>
      <c r="AC2047" s="217"/>
      <c r="AD2047" s="213"/>
    </row>
    <row r="2048" spans="20:30" x14ac:dyDescent="0.2">
      <c r="T2048" s="212"/>
      <c r="U2048" s="213"/>
      <c r="V2048" s="213"/>
      <c r="W2048" s="213"/>
      <c r="X2048" s="214"/>
      <c r="Y2048" s="214"/>
      <c r="Z2048" s="214"/>
      <c r="AA2048" s="217"/>
      <c r="AB2048" s="217"/>
      <c r="AC2048" s="217"/>
      <c r="AD2048" s="213"/>
    </row>
    <row r="2049" spans="20:30" x14ac:dyDescent="0.2">
      <c r="T2049" s="212"/>
      <c r="U2049" s="213"/>
      <c r="V2049" s="213"/>
      <c r="W2049" s="213"/>
      <c r="X2049" s="214"/>
      <c r="Y2049" s="214"/>
      <c r="Z2049" s="214"/>
      <c r="AA2049" s="217"/>
      <c r="AB2049" s="217"/>
      <c r="AC2049" s="217"/>
      <c r="AD2049" s="213"/>
    </row>
    <row r="2050" spans="20:30" x14ac:dyDescent="0.2">
      <c r="T2050" s="212"/>
      <c r="U2050" s="213"/>
      <c r="V2050" s="213"/>
      <c r="W2050" s="213"/>
      <c r="X2050" s="214"/>
      <c r="Y2050" s="214"/>
      <c r="Z2050" s="214"/>
      <c r="AA2050" s="217"/>
      <c r="AB2050" s="217"/>
      <c r="AC2050" s="217"/>
      <c r="AD2050" s="213"/>
    </row>
    <row r="2051" spans="20:30" x14ac:dyDescent="0.2">
      <c r="T2051" s="212"/>
      <c r="U2051" s="213"/>
      <c r="V2051" s="213"/>
      <c r="W2051" s="213"/>
      <c r="X2051" s="214"/>
      <c r="Y2051" s="214"/>
      <c r="Z2051" s="214"/>
      <c r="AA2051" s="217"/>
      <c r="AB2051" s="217"/>
      <c r="AC2051" s="217"/>
      <c r="AD2051" s="213"/>
    </row>
    <row r="2052" spans="20:30" x14ac:dyDescent="0.2">
      <c r="T2052" s="212"/>
      <c r="U2052" s="213"/>
      <c r="V2052" s="213"/>
      <c r="W2052" s="213"/>
      <c r="X2052" s="214"/>
      <c r="Y2052" s="214"/>
      <c r="Z2052" s="214"/>
      <c r="AA2052" s="217"/>
      <c r="AB2052" s="217"/>
      <c r="AC2052" s="217"/>
      <c r="AD2052" s="213"/>
    </row>
    <row r="2053" spans="20:30" x14ac:dyDescent="0.2">
      <c r="T2053" s="212"/>
      <c r="U2053" s="213"/>
      <c r="V2053" s="213"/>
      <c r="W2053" s="213"/>
      <c r="X2053" s="214"/>
      <c r="Y2053" s="214"/>
      <c r="Z2053" s="214"/>
      <c r="AA2053" s="217"/>
      <c r="AB2053" s="217"/>
      <c r="AC2053" s="217"/>
      <c r="AD2053" s="213"/>
    </row>
    <row r="2054" spans="20:30" x14ac:dyDescent="0.2">
      <c r="T2054" s="212"/>
      <c r="U2054" s="213"/>
      <c r="V2054" s="213"/>
      <c r="W2054" s="213"/>
      <c r="X2054" s="214"/>
      <c r="Y2054" s="214"/>
      <c r="Z2054" s="214"/>
      <c r="AA2054" s="217"/>
      <c r="AB2054" s="217"/>
      <c r="AC2054" s="217"/>
      <c r="AD2054" s="213"/>
    </row>
    <row r="2055" spans="20:30" x14ac:dyDescent="0.2">
      <c r="T2055" s="212"/>
      <c r="U2055" s="213"/>
      <c r="V2055" s="213"/>
      <c r="W2055" s="213"/>
      <c r="X2055" s="214"/>
      <c r="Y2055" s="214"/>
      <c r="Z2055" s="214"/>
      <c r="AA2055" s="217"/>
      <c r="AB2055" s="217"/>
      <c r="AC2055" s="217"/>
      <c r="AD2055" s="213"/>
    </row>
    <row r="2056" spans="20:30" x14ac:dyDescent="0.2">
      <c r="T2056" s="212"/>
      <c r="U2056" s="213"/>
      <c r="V2056" s="213"/>
      <c r="W2056" s="213"/>
      <c r="X2056" s="214"/>
      <c r="Y2056" s="214"/>
      <c r="Z2056" s="214"/>
      <c r="AA2056" s="217"/>
      <c r="AB2056" s="217"/>
      <c r="AC2056" s="217"/>
      <c r="AD2056" s="213"/>
    </row>
    <row r="2057" spans="20:30" x14ac:dyDescent="0.2">
      <c r="T2057" s="212"/>
      <c r="U2057" s="213"/>
      <c r="V2057" s="213"/>
      <c r="W2057" s="213"/>
      <c r="X2057" s="214"/>
      <c r="Y2057" s="214"/>
      <c r="Z2057" s="214"/>
      <c r="AA2057" s="217"/>
      <c r="AB2057" s="217"/>
      <c r="AC2057" s="217"/>
      <c r="AD2057" s="213"/>
    </row>
    <row r="2058" spans="20:30" x14ac:dyDescent="0.2">
      <c r="T2058" s="212"/>
      <c r="U2058" s="213"/>
      <c r="V2058" s="213"/>
      <c r="W2058" s="213"/>
      <c r="X2058" s="214"/>
      <c r="Y2058" s="214"/>
      <c r="Z2058" s="214"/>
      <c r="AA2058" s="217"/>
      <c r="AB2058" s="217"/>
      <c r="AC2058" s="217"/>
      <c r="AD2058" s="213"/>
    </row>
    <row r="2059" spans="20:30" x14ac:dyDescent="0.2">
      <c r="T2059" s="212"/>
      <c r="U2059" s="213"/>
      <c r="V2059" s="213"/>
      <c r="W2059" s="213"/>
      <c r="X2059" s="214"/>
      <c r="Y2059" s="214"/>
      <c r="Z2059" s="214"/>
      <c r="AA2059" s="217"/>
      <c r="AB2059" s="217"/>
      <c r="AC2059" s="217"/>
      <c r="AD2059" s="213"/>
    </row>
    <row r="2060" spans="20:30" x14ac:dyDescent="0.2">
      <c r="T2060" s="212"/>
      <c r="U2060" s="213"/>
      <c r="V2060" s="213"/>
      <c r="W2060" s="213"/>
      <c r="X2060" s="214"/>
      <c r="Y2060" s="214"/>
      <c r="Z2060" s="214"/>
      <c r="AA2060" s="217"/>
      <c r="AB2060" s="217"/>
      <c r="AC2060" s="217"/>
      <c r="AD2060" s="213"/>
    </row>
    <row r="2061" spans="20:30" x14ac:dyDescent="0.2">
      <c r="T2061" s="212"/>
      <c r="U2061" s="213"/>
      <c r="V2061" s="213"/>
      <c r="W2061" s="213"/>
      <c r="X2061" s="214"/>
      <c r="Y2061" s="214"/>
      <c r="Z2061" s="214"/>
      <c r="AA2061" s="217"/>
      <c r="AB2061" s="217"/>
      <c r="AC2061" s="217"/>
      <c r="AD2061" s="213"/>
    </row>
    <row r="2062" spans="20:30" x14ac:dyDescent="0.2">
      <c r="T2062" s="212"/>
      <c r="U2062" s="213"/>
      <c r="V2062" s="213"/>
      <c r="W2062" s="213"/>
      <c r="X2062" s="214"/>
      <c r="Y2062" s="214"/>
      <c r="Z2062" s="214"/>
      <c r="AA2062" s="217"/>
      <c r="AB2062" s="217"/>
      <c r="AC2062" s="217"/>
      <c r="AD2062" s="213"/>
    </row>
    <row r="2063" spans="20:30" x14ac:dyDescent="0.2">
      <c r="T2063" s="212"/>
      <c r="U2063" s="213"/>
      <c r="V2063" s="213"/>
      <c r="W2063" s="213"/>
      <c r="X2063" s="214"/>
      <c r="Y2063" s="214"/>
      <c r="Z2063" s="214"/>
      <c r="AA2063" s="217"/>
      <c r="AB2063" s="217"/>
      <c r="AC2063" s="217"/>
      <c r="AD2063" s="213"/>
    </row>
    <row r="2064" spans="20:30" x14ac:dyDescent="0.2">
      <c r="T2064" s="212"/>
      <c r="U2064" s="213"/>
      <c r="V2064" s="213"/>
      <c r="W2064" s="213"/>
      <c r="X2064" s="214"/>
      <c r="Y2064" s="214"/>
      <c r="Z2064" s="214"/>
      <c r="AA2064" s="217"/>
      <c r="AB2064" s="217"/>
      <c r="AC2064" s="217"/>
      <c r="AD2064" s="213"/>
    </row>
    <row r="2065" spans="20:30" x14ac:dyDescent="0.2">
      <c r="T2065" s="212"/>
      <c r="U2065" s="213"/>
      <c r="V2065" s="213"/>
      <c r="W2065" s="213"/>
      <c r="X2065" s="214"/>
      <c r="Y2065" s="214"/>
      <c r="Z2065" s="214"/>
      <c r="AA2065" s="217"/>
      <c r="AB2065" s="217"/>
      <c r="AC2065" s="217"/>
      <c r="AD2065" s="213"/>
    </row>
    <row r="2066" spans="20:30" x14ac:dyDescent="0.2">
      <c r="T2066" s="212"/>
      <c r="U2066" s="213"/>
      <c r="V2066" s="213"/>
      <c r="W2066" s="213"/>
      <c r="X2066" s="214"/>
      <c r="Y2066" s="214"/>
      <c r="Z2066" s="214"/>
      <c r="AA2066" s="217"/>
      <c r="AB2066" s="217"/>
      <c r="AC2066" s="217"/>
      <c r="AD2066" s="213"/>
    </row>
    <row r="2067" spans="20:30" x14ac:dyDescent="0.2">
      <c r="T2067" s="212"/>
      <c r="U2067" s="213"/>
      <c r="V2067" s="213"/>
      <c r="W2067" s="213"/>
      <c r="X2067" s="214"/>
      <c r="Y2067" s="214"/>
      <c r="Z2067" s="214"/>
      <c r="AA2067" s="217"/>
      <c r="AB2067" s="217"/>
      <c r="AC2067" s="217"/>
      <c r="AD2067" s="213"/>
    </row>
    <row r="2068" spans="20:30" x14ac:dyDescent="0.2">
      <c r="T2068" s="212"/>
      <c r="U2068" s="213"/>
      <c r="V2068" s="213"/>
      <c r="W2068" s="213"/>
      <c r="X2068" s="214"/>
      <c r="Y2068" s="214"/>
      <c r="Z2068" s="214"/>
      <c r="AA2068" s="217"/>
      <c r="AB2068" s="217"/>
      <c r="AC2068" s="217"/>
      <c r="AD2068" s="213"/>
    </row>
    <row r="2069" spans="20:30" x14ac:dyDescent="0.2">
      <c r="T2069" s="212"/>
      <c r="U2069" s="213"/>
      <c r="V2069" s="213"/>
      <c r="W2069" s="213"/>
      <c r="X2069" s="214"/>
      <c r="Y2069" s="214"/>
      <c r="Z2069" s="214"/>
      <c r="AA2069" s="217"/>
      <c r="AB2069" s="217"/>
      <c r="AC2069" s="217"/>
      <c r="AD2069" s="213"/>
    </row>
    <row r="2070" spans="20:30" x14ac:dyDescent="0.2">
      <c r="T2070" s="212"/>
      <c r="U2070" s="213"/>
      <c r="V2070" s="213"/>
      <c r="W2070" s="213"/>
      <c r="X2070" s="214"/>
      <c r="Y2070" s="214"/>
      <c r="Z2070" s="214"/>
      <c r="AA2070" s="217"/>
      <c r="AB2070" s="217"/>
      <c r="AC2070" s="217"/>
      <c r="AD2070" s="213"/>
    </row>
    <row r="2071" spans="20:30" x14ac:dyDescent="0.2">
      <c r="T2071" s="212"/>
      <c r="U2071" s="213"/>
      <c r="V2071" s="213"/>
      <c r="W2071" s="213"/>
      <c r="X2071" s="214"/>
      <c r="Y2071" s="214"/>
      <c r="Z2071" s="214"/>
      <c r="AA2071" s="217"/>
      <c r="AB2071" s="217"/>
      <c r="AC2071" s="217"/>
      <c r="AD2071" s="213"/>
    </row>
    <row r="2072" spans="20:30" x14ac:dyDescent="0.2">
      <c r="T2072" s="212"/>
      <c r="U2072" s="213"/>
      <c r="V2072" s="213"/>
      <c r="W2072" s="213"/>
      <c r="X2072" s="214"/>
      <c r="Y2072" s="214"/>
      <c r="Z2072" s="214"/>
      <c r="AA2072" s="217"/>
      <c r="AB2072" s="217"/>
      <c r="AC2072" s="217"/>
      <c r="AD2072" s="213"/>
    </row>
    <row r="2073" spans="20:30" x14ac:dyDescent="0.2">
      <c r="T2073" s="212"/>
      <c r="U2073" s="213"/>
      <c r="V2073" s="213"/>
      <c r="W2073" s="213"/>
      <c r="X2073" s="214"/>
      <c r="Y2073" s="214"/>
      <c r="Z2073" s="214"/>
      <c r="AA2073" s="217"/>
      <c r="AB2073" s="217"/>
      <c r="AC2073" s="217"/>
      <c r="AD2073" s="213"/>
    </row>
    <row r="2074" spans="20:30" x14ac:dyDescent="0.2">
      <c r="T2074" s="212"/>
      <c r="U2074" s="213"/>
      <c r="V2074" s="213"/>
      <c r="W2074" s="213"/>
      <c r="X2074" s="214"/>
      <c r="Y2074" s="214"/>
      <c r="Z2074" s="214"/>
      <c r="AA2074" s="217"/>
      <c r="AB2074" s="217"/>
      <c r="AC2074" s="217"/>
      <c r="AD2074" s="213"/>
    </row>
    <row r="2075" spans="20:30" x14ac:dyDescent="0.2">
      <c r="T2075" s="212"/>
      <c r="U2075" s="213"/>
      <c r="V2075" s="213"/>
      <c r="W2075" s="213"/>
      <c r="X2075" s="214"/>
      <c r="Y2075" s="214"/>
      <c r="Z2075" s="214"/>
      <c r="AA2075" s="217"/>
      <c r="AB2075" s="217"/>
      <c r="AC2075" s="217"/>
      <c r="AD2075" s="213"/>
    </row>
    <row r="2076" spans="20:30" x14ac:dyDescent="0.2">
      <c r="T2076" s="212"/>
      <c r="U2076" s="213"/>
      <c r="V2076" s="213"/>
      <c r="W2076" s="213"/>
      <c r="X2076" s="214"/>
      <c r="Y2076" s="214"/>
      <c r="Z2076" s="214"/>
      <c r="AA2076" s="217"/>
      <c r="AB2076" s="217"/>
      <c r="AC2076" s="217"/>
      <c r="AD2076" s="213"/>
    </row>
    <row r="2077" spans="20:30" x14ac:dyDescent="0.2">
      <c r="T2077" s="212"/>
      <c r="U2077" s="213"/>
      <c r="V2077" s="213"/>
      <c r="W2077" s="213"/>
      <c r="X2077" s="214"/>
      <c r="Y2077" s="214"/>
      <c r="Z2077" s="214"/>
      <c r="AA2077" s="217"/>
      <c r="AB2077" s="217"/>
      <c r="AC2077" s="217"/>
      <c r="AD2077" s="213"/>
    </row>
    <row r="2078" spans="20:30" x14ac:dyDescent="0.2">
      <c r="T2078" s="212"/>
      <c r="U2078" s="213"/>
      <c r="V2078" s="213"/>
      <c r="W2078" s="213"/>
      <c r="X2078" s="214"/>
      <c r="Y2078" s="214"/>
      <c r="Z2078" s="214"/>
      <c r="AA2078" s="217"/>
      <c r="AB2078" s="217"/>
      <c r="AC2078" s="217"/>
      <c r="AD2078" s="213"/>
    </row>
    <row r="2079" spans="20:30" x14ac:dyDescent="0.2">
      <c r="T2079" s="212"/>
      <c r="U2079" s="213"/>
      <c r="V2079" s="213"/>
      <c r="W2079" s="213"/>
      <c r="X2079" s="214"/>
      <c r="Y2079" s="214"/>
      <c r="Z2079" s="214"/>
      <c r="AA2079" s="217"/>
      <c r="AB2079" s="217"/>
      <c r="AC2079" s="217"/>
      <c r="AD2079" s="213"/>
    </row>
    <row r="2080" spans="20:30" x14ac:dyDescent="0.2">
      <c r="T2080" s="212"/>
      <c r="U2080" s="213"/>
      <c r="V2080" s="213"/>
      <c r="W2080" s="213"/>
      <c r="X2080" s="214"/>
      <c r="Y2080" s="214"/>
      <c r="Z2080" s="214"/>
      <c r="AA2080" s="217"/>
      <c r="AB2080" s="217"/>
      <c r="AC2080" s="217"/>
      <c r="AD2080" s="213"/>
    </row>
    <row r="2081" spans="20:30" x14ac:dyDescent="0.2">
      <c r="T2081" s="212"/>
      <c r="U2081" s="213"/>
      <c r="V2081" s="213"/>
      <c r="W2081" s="213"/>
      <c r="X2081" s="214"/>
      <c r="Y2081" s="214"/>
      <c r="Z2081" s="214"/>
      <c r="AA2081" s="217"/>
      <c r="AB2081" s="217"/>
      <c r="AC2081" s="217"/>
      <c r="AD2081" s="213"/>
    </row>
    <row r="2082" spans="20:30" x14ac:dyDescent="0.2">
      <c r="T2082" s="212"/>
      <c r="U2082" s="213"/>
      <c r="V2082" s="213"/>
      <c r="W2082" s="213"/>
      <c r="X2082" s="214"/>
      <c r="Y2082" s="214"/>
      <c r="Z2082" s="214"/>
      <c r="AA2082" s="217"/>
      <c r="AB2082" s="217"/>
      <c r="AC2082" s="217"/>
      <c r="AD2082" s="213"/>
    </row>
    <row r="2083" spans="20:30" x14ac:dyDescent="0.2">
      <c r="T2083" s="212"/>
      <c r="U2083" s="213"/>
      <c r="V2083" s="213"/>
      <c r="W2083" s="213"/>
      <c r="X2083" s="214"/>
      <c r="Y2083" s="214"/>
      <c r="Z2083" s="214"/>
      <c r="AA2083" s="217"/>
      <c r="AB2083" s="217"/>
      <c r="AC2083" s="217"/>
      <c r="AD2083" s="213"/>
    </row>
    <row r="2084" spans="20:30" x14ac:dyDescent="0.2">
      <c r="T2084" s="212"/>
      <c r="U2084" s="213"/>
      <c r="V2084" s="213"/>
      <c r="W2084" s="213"/>
      <c r="X2084" s="214"/>
      <c r="Y2084" s="214"/>
      <c r="Z2084" s="214"/>
      <c r="AA2084" s="217"/>
      <c r="AB2084" s="217"/>
      <c r="AC2084" s="217"/>
      <c r="AD2084" s="213"/>
    </row>
    <row r="2085" spans="20:30" x14ac:dyDescent="0.2">
      <c r="T2085" s="212"/>
      <c r="U2085" s="213"/>
      <c r="V2085" s="213"/>
      <c r="W2085" s="213"/>
      <c r="X2085" s="214"/>
      <c r="Y2085" s="214"/>
      <c r="Z2085" s="214"/>
      <c r="AA2085" s="217"/>
      <c r="AB2085" s="217"/>
      <c r="AC2085" s="217"/>
      <c r="AD2085" s="213"/>
    </row>
    <row r="2086" spans="20:30" x14ac:dyDescent="0.2">
      <c r="T2086" s="212"/>
      <c r="U2086" s="213"/>
      <c r="V2086" s="213"/>
      <c r="W2086" s="213"/>
      <c r="X2086" s="214"/>
      <c r="Y2086" s="214"/>
      <c r="Z2086" s="214"/>
      <c r="AA2086" s="217"/>
      <c r="AB2086" s="217"/>
      <c r="AC2086" s="217"/>
      <c r="AD2086" s="213"/>
    </row>
    <row r="2087" spans="20:30" x14ac:dyDescent="0.2">
      <c r="T2087" s="212"/>
      <c r="U2087" s="213"/>
      <c r="V2087" s="213"/>
      <c r="W2087" s="213"/>
      <c r="X2087" s="214"/>
      <c r="Y2087" s="214"/>
      <c r="Z2087" s="214"/>
      <c r="AA2087" s="217"/>
      <c r="AB2087" s="217"/>
      <c r="AC2087" s="217"/>
      <c r="AD2087" s="213"/>
    </row>
    <row r="2088" spans="20:30" x14ac:dyDescent="0.2">
      <c r="T2088" s="212"/>
      <c r="U2088" s="213"/>
      <c r="V2088" s="213"/>
      <c r="W2088" s="213"/>
      <c r="X2088" s="214"/>
      <c r="Y2088" s="214"/>
      <c r="Z2088" s="214"/>
      <c r="AA2088" s="217"/>
      <c r="AB2088" s="217"/>
      <c r="AC2088" s="217"/>
      <c r="AD2088" s="213"/>
    </row>
    <row r="2089" spans="20:30" x14ac:dyDescent="0.2">
      <c r="T2089" s="212"/>
      <c r="U2089" s="213"/>
      <c r="V2089" s="213"/>
      <c r="W2089" s="213"/>
      <c r="X2089" s="214"/>
      <c r="Y2089" s="214"/>
      <c r="Z2089" s="214"/>
      <c r="AA2089" s="217"/>
      <c r="AB2089" s="217"/>
      <c r="AC2089" s="217"/>
      <c r="AD2089" s="213"/>
    </row>
    <row r="2090" spans="20:30" x14ac:dyDescent="0.2">
      <c r="T2090" s="212"/>
      <c r="U2090" s="213"/>
      <c r="V2090" s="213"/>
      <c r="W2090" s="213"/>
      <c r="X2090" s="214"/>
      <c r="Y2090" s="214"/>
      <c r="Z2090" s="214"/>
      <c r="AA2090" s="217"/>
      <c r="AB2090" s="217"/>
      <c r="AC2090" s="217"/>
      <c r="AD2090" s="213"/>
    </row>
    <row r="2091" spans="20:30" x14ac:dyDescent="0.2">
      <c r="T2091" s="212"/>
      <c r="U2091" s="213"/>
      <c r="V2091" s="213"/>
      <c r="W2091" s="213"/>
      <c r="X2091" s="214"/>
      <c r="Y2091" s="214"/>
      <c r="Z2091" s="214"/>
      <c r="AA2091" s="217"/>
      <c r="AB2091" s="217"/>
      <c r="AC2091" s="217"/>
      <c r="AD2091" s="213"/>
    </row>
    <row r="2092" spans="20:30" x14ac:dyDescent="0.2">
      <c r="T2092" s="212"/>
      <c r="U2092" s="213"/>
      <c r="V2092" s="213"/>
      <c r="W2092" s="213"/>
      <c r="X2092" s="214"/>
      <c r="Y2092" s="214"/>
      <c r="Z2092" s="214"/>
      <c r="AA2092" s="217"/>
      <c r="AB2092" s="217"/>
      <c r="AC2092" s="217"/>
      <c r="AD2092" s="213"/>
    </row>
    <row r="2093" spans="20:30" x14ac:dyDescent="0.2">
      <c r="T2093" s="212"/>
      <c r="U2093" s="213"/>
      <c r="V2093" s="213"/>
      <c r="W2093" s="213"/>
      <c r="X2093" s="214"/>
      <c r="Y2093" s="214"/>
      <c r="Z2093" s="214"/>
      <c r="AA2093" s="217"/>
      <c r="AB2093" s="217"/>
      <c r="AC2093" s="217"/>
      <c r="AD2093" s="213"/>
    </row>
    <row r="2094" spans="20:30" x14ac:dyDescent="0.2">
      <c r="T2094" s="212"/>
      <c r="U2094" s="213"/>
      <c r="V2094" s="213"/>
      <c r="W2094" s="213"/>
      <c r="X2094" s="214"/>
      <c r="Y2094" s="214"/>
      <c r="Z2094" s="214"/>
      <c r="AA2094" s="217"/>
      <c r="AB2094" s="217"/>
      <c r="AC2094" s="217"/>
      <c r="AD2094" s="213"/>
    </row>
    <row r="2095" spans="20:30" x14ac:dyDescent="0.2">
      <c r="T2095" s="212"/>
      <c r="U2095" s="213"/>
      <c r="V2095" s="213"/>
      <c r="W2095" s="213"/>
      <c r="X2095" s="214"/>
      <c r="Y2095" s="214"/>
      <c r="Z2095" s="214"/>
      <c r="AA2095" s="217"/>
      <c r="AB2095" s="217"/>
      <c r="AC2095" s="217"/>
      <c r="AD2095" s="213"/>
    </row>
    <row r="2096" spans="20:30" x14ac:dyDescent="0.2">
      <c r="T2096" s="212"/>
      <c r="U2096" s="213"/>
      <c r="V2096" s="213"/>
      <c r="W2096" s="213"/>
      <c r="X2096" s="214"/>
      <c r="Y2096" s="214"/>
      <c r="Z2096" s="214"/>
      <c r="AA2096" s="217"/>
      <c r="AB2096" s="217"/>
      <c r="AC2096" s="217"/>
      <c r="AD2096" s="213"/>
    </row>
    <row r="2097" spans="20:30" x14ac:dyDescent="0.2">
      <c r="T2097" s="212"/>
      <c r="U2097" s="213"/>
      <c r="V2097" s="213"/>
      <c r="W2097" s="213"/>
      <c r="X2097" s="214"/>
      <c r="Y2097" s="214"/>
      <c r="Z2097" s="214"/>
      <c r="AA2097" s="217"/>
      <c r="AB2097" s="217"/>
      <c r="AC2097" s="217"/>
      <c r="AD2097" s="213"/>
    </row>
    <row r="2098" spans="20:30" x14ac:dyDescent="0.2">
      <c r="T2098" s="212"/>
      <c r="U2098" s="213"/>
      <c r="V2098" s="213"/>
      <c r="W2098" s="213"/>
      <c r="X2098" s="214"/>
      <c r="Y2098" s="214"/>
      <c r="Z2098" s="214"/>
      <c r="AA2098" s="217"/>
      <c r="AB2098" s="217"/>
      <c r="AC2098" s="217"/>
      <c r="AD2098" s="213"/>
    </row>
    <row r="2099" spans="20:30" x14ac:dyDescent="0.2">
      <c r="T2099" s="212"/>
      <c r="U2099" s="213"/>
      <c r="V2099" s="213"/>
      <c r="W2099" s="213"/>
      <c r="X2099" s="214"/>
      <c r="Y2099" s="214"/>
      <c r="Z2099" s="214"/>
      <c r="AA2099" s="217"/>
      <c r="AB2099" s="217"/>
      <c r="AC2099" s="217"/>
      <c r="AD2099" s="213"/>
    </row>
    <row r="2100" spans="20:30" x14ac:dyDescent="0.2">
      <c r="T2100" s="212"/>
      <c r="U2100" s="213"/>
      <c r="V2100" s="213"/>
      <c r="W2100" s="213"/>
      <c r="X2100" s="214"/>
      <c r="Y2100" s="214"/>
      <c r="Z2100" s="214"/>
      <c r="AA2100" s="217"/>
      <c r="AB2100" s="217"/>
      <c r="AC2100" s="217"/>
      <c r="AD2100" s="213"/>
    </row>
    <row r="2101" spans="20:30" x14ac:dyDescent="0.2">
      <c r="T2101" s="212"/>
      <c r="U2101" s="213"/>
      <c r="V2101" s="213"/>
      <c r="W2101" s="213"/>
      <c r="X2101" s="214"/>
      <c r="Y2101" s="214"/>
      <c r="Z2101" s="214"/>
      <c r="AA2101" s="217"/>
      <c r="AB2101" s="217"/>
      <c r="AC2101" s="217"/>
      <c r="AD2101" s="213"/>
    </row>
    <row r="2102" spans="20:30" x14ac:dyDescent="0.2">
      <c r="T2102" s="212"/>
      <c r="U2102" s="213"/>
      <c r="V2102" s="213"/>
      <c r="W2102" s="213"/>
      <c r="X2102" s="214"/>
      <c r="Y2102" s="214"/>
      <c r="Z2102" s="214"/>
      <c r="AA2102" s="217"/>
      <c r="AB2102" s="217"/>
      <c r="AC2102" s="217"/>
      <c r="AD2102" s="213"/>
    </row>
    <row r="2103" spans="20:30" x14ac:dyDescent="0.2">
      <c r="T2103" s="212"/>
      <c r="U2103" s="213"/>
      <c r="V2103" s="213"/>
      <c r="W2103" s="213"/>
      <c r="X2103" s="214"/>
      <c r="Y2103" s="214"/>
      <c r="Z2103" s="214"/>
      <c r="AA2103" s="217"/>
      <c r="AB2103" s="217"/>
      <c r="AC2103" s="217"/>
      <c r="AD2103" s="213"/>
    </row>
    <row r="2104" spans="20:30" x14ac:dyDescent="0.2">
      <c r="T2104" s="212"/>
      <c r="U2104" s="213"/>
      <c r="V2104" s="213"/>
      <c r="W2104" s="213"/>
      <c r="X2104" s="214"/>
      <c r="Y2104" s="214"/>
      <c r="Z2104" s="214"/>
      <c r="AA2104" s="217"/>
      <c r="AB2104" s="217"/>
      <c r="AC2104" s="217"/>
      <c r="AD2104" s="213"/>
    </row>
    <row r="2105" spans="20:30" x14ac:dyDescent="0.2">
      <c r="T2105" s="212"/>
      <c r="U2105" s="213"/>
      <c r="V2105" s="213"/>
      <c r="W2105" s="213"/>
      <c r="X2105" s="214"/>
      <c r="Y2105" s="214"/>
      <c r="Z2105" s="214"/>
      <c r="AA2105" s="217"/>
      <c r="AB2105" s="217"/>
      <c r="AC2105" s="217"/>
      <c r="AD2105" s="213"/>
    </row>
    <row r="2106" spans="20:30" x14ac:dyDescent="0.2">
      <c r="T2106" s="212"/>
      <c r="U2106" s="213"/>
      <c r="V2106" s="213"/>
      <c r="W2106" s="213"/>
      <c r="X2106" s="214"/>
      <c r="Y2106" s="214"/>
      <c r="Z2106" s="214"/>
      <c r="AA2106" s="217"/>
      <c r="AB2106" s="217"/>
      <c r="AC2106" s="217"/>
      <c r="AD2106" s="213"/>
    </row>
    <row r="2107" spans="20:30" x14ac:dyDescent="0.2">
      <c r="T2107" s="212"/>
      <c r="U2107" s="213"/>
      <c r="V2107" s="213"/>
      <c r="W2107" s="213"/>
      <c r="X2107" s="214"/>
      <c r="Y2107" s="214"/>
      <c r="Z2107" s="214"/>
      <c r="AA2107" s="217"/>
      <c r="AB2107" s="217"/>
      <c r="AC2107" s="217"/>
      <c r="AD2107" s="213"/>
    </row>
    <row r="2108" spans="20:30" x14ac:dyDescent="0.2">
      <c r="T2108" s="212"/>
      <c r="U2108" s="213"/>
      <c r="V2108" s="213"/>
      <c r="W2108" s="213"/>
      <c r="X2108" s="214"/>
      <c r="Y2108" s="214"/>
      <c r="Z2108" s="214"/>
      <c r="AA2108" s="217"/>
      <c r="AB2108" s="217"/>
      <c r="AC2108" s="217"/>
      <c r="AD2108" s="213"/>
    </row>
    <row r="2109" spans="20:30" x14ac:dyDescent="0.2">
      <c r="T2109" s="212"/>
      <c r="U2109" s="213"/>
      <c r="V2109" s="213"/>
      <c r="W2109" s="213"/>
      <c r="X2109" s="214"/>
      <c r="Y2109" s="214"/>
      <c r="Z2109" s="214"/>
      <c r="AA2109" s="217"/>
      <c r="AB2109" s="217"/>
      <c r="AC2109" s="217"/>
      <c r="AD2109" s="213"/>
    </row>
    <row r="2110" spans="20:30" x14ac:dyDescent="0.2">
      <c r="T2110" s="212"/>
      <c r="U2110" s="213"/>
      <c r="V2110" s="213"/>
      <c r="W2110" s="213"/>
      <c r="X2110" s="214"/>
      <c r="Y2110" s="214"/>
      <c r="Z2110" s="214"/>
      <c r="AA2110" s="217"/>
      <c r="AB2110" s="217"/>
      <c r="AC2110" s="217"/>
      <c r="AD2110" s="213"/>
    </row>
    <row r="2111" spans="20:30" x14ac:dyDescent="0.2">
      <c r="T2111" s="212"/>
      <c r="U2111" s="213"/>
      <c r="V2111" s="213"/>
      <c r="W2111" s="213"/>
      <c r="X2111" s="214"/>
      <c r="Y2111" s="214"/>
      <c r="Z2111" s="214"/>
      <c r="AA2111" s="217"/>
      <c r="AB2111" s="217"/>
      <c r="AC2111" s="217"/>
      <c r="AD2111" s="213"/>
    </row>
    <row r="2112" spans="20:30" x14ac:dyDescent="0.2">
      <c r="T2112" s="212"/>
      <c r="U2112" s="213"/>
      <c r="V2112" s="213"/>
      <c r="W2112" s="213"/>
      <c r="X2112" s="214"/>
      <c r="Y2112" s="214"/>
      <c r="Z2112" s="214"/>
      <c r="AA2112" s="217"/>
      <c r="AB2112" s="217"/>
      <c r="AC2112" s="217"/>
      <c r="AD2112" s="213"/>
    </row>
    <row r="2113" spans="20:30" x14ac:dyDescent="0.2">
      <c r="T2113" s="212"/>
      <c r="U2113" s="213"/>
      <c r="V2113" s="213"/>
      <c r="W2113" s="213"/>
      <c r="X2113" s="214"/>
      <c r="Y2113" s="214"/>
      <c r="Z2113" s="214"/>
      <c r="AA2113" s="217"/>
      <c r="AB2113" s="217"/>
      <c r="AC2113" s="217"/>
      <c r="AD2113" s="213"/>
    </row>
    <row r="2114" spans="20:30" x14ac:dyDescent="0.2">
      <c r="T2114" s="212"/>
      <c r="U2114" s="213"/>
      <c r="V2114" s="213"/>
      <c r="W2114" s="213"/>
      <c r="X2114" s="214"/>
      <c r="Y2114" s="214"/>
      <c r="Z2114" s="214"/>
      <c r="AA2114" s="217"/>
      <c r="AB2114" s="217"/>
      <c r="AC2114" s="217"/>
      <c r="AD2114" s="213"/>
    </row>
    <row r="2115" spans="20:30" x14ac:dyDescent="0.2">
      <c r="T2115" s="212"/>
      <c r="U2115" s="213"/>
      <c r="V2115" s="213"/>
      <c r="W2115" s="213"/>
      <c r="X2115" s="214"/>
      <c r="Y2115" s="214"/>
      <c r="Z2115" s="214"/>
      <c r="AA2115" s="217"/>
      <c r="AB2115" s="217"/>
      <c r="AC2115" s="217"/>
      <c r="AD2115" s="213"/>
    </row>
    <row r="2116" spans="20:30" x14ac:dyDescent="0.2">
      <c r="T2116" s="212"/>
      <c r="U2116" s="213"/>
      <c r="V2116" s="213"/>
      <c r="W2116" s="213"/>
      <c r="X2116" s="214"/>
      <c r="Y2116" s="214"/>
      <c r="Z2116" s="214"/>
      <c r="AA2116" s="217"/>
      <c r="AB2116" s="217"/>
      <c r="AC2116" s="217"/>
      <c r="AD2116" s="213"/>
    </row>
    <row r="2117" spans="20:30" x14ac:dyDescent="0.2">
      <c r="T2117" s="212"/>
      <c r="U2117" s="213"/>
      <c r="V2117" s="213"/>
      <c r="W2117" s="213"/>
      <c r="X2117" s="214"/>
      <c r="Y2117" s="214"/>
      <c r="Z2117" s="214"/>
      <c r="AA2117" s="217"/>
      <c r="AB2117" s="217"/>
      <c r="AC2117" s="217"/>
      <c r="AD2117" s="213"/>
    </row>
    <row r="2118" spans="20:30" x14ac:dyDescent="0.2">
      <c r="T2118" s="212"/>
      <c r="U2118" s="213"/>
      <c r="V2118" s="213"/>
      <c r="W2118" s="213"/>
      <c r="X2118" s="214"/>
      <c r="Y2118" s="214"/>
      <c r="Z2118" s="214"/>
      <c r="AA2118" s="217"/>
      <c r="AB2118" s="217"/>
      <c r="AC2118" s="217"/>
      <c r="AD2118" s="213"/>
    </row>
    <row r="2119" spans="20:30" x14ac:dyDescent="0.2">
      <c r="T2119" s="212"/>
      <c r="U2119" s="213"/>
      <c r="V2119" s="213"/>
      <c r="W2119" s="213"/>
      <c r="X2119" s="214"/>
      <c r="Y2119" s="214"/>
      <c r="Z2119" s="214"/>
      <c r="AA2119" s="217"/>
      <c r="AB2119" s="217"/>
      <c r="AC2119" s="217"/>
      <c r="AD2119" s="213"/>
    </row>
    <row r="2120" spans="20:30" x14ac:dyDescent="0.2">
      <c r="T2120" s="212"/>
      <c r="U2120" s="213"/>
      <c r="V2120" s="213"/>
      <c r="W2120" s="213"/>
      <c r="X2120" s="214"/>
      <c r="Y2120" s="214"/>
      <c r="Z2120" s="214"/>
      <c r="AA2120" s="217"/>
      <c r="AB2120" s="217"/>
      <c r="AC2120" s="217"/>
      <c r="AD2120" s="213"/>
    </row>
    <row r="2121" spans="20:30" x14ac:dyDescent="0.2">
      <c r="T2121" s="212"/>
      <c r="U2121" s="213"/>
      <c r="V2121" s="213"/>
      <c r="W2121" s="213"/>
      <c r="X2121" s="214"/>
      <c r="Y2121" s="214"/>
      <c r="Z2121" s="214"/>
      <c r="AA2121" s="217"/>
      <c r="AB2121" s="217"/>
      <c r="AC2121" s="217"/>
      <c r="AD2121" s="213"/>
    </row>
    <row r="2122" spans="20:30" x14ac:dyDescent="0.2">
      <c r="T2122" s="212"/>
      <c r="U2122" s="213"/>
      <c r="V2122" s="213"/>
      <c r="W2122" s="213"/>
      <c r="X2122" s="214"/>
      <c r="Y2122" s="214"/>
      <c r="Z2122" s="214"/>
      <c r="AA2122" s="217"/>
      <c r="AB2122" s="217"/>
      <c r="AC2122" s="217"/>
      <c r="AD2122" s="213"/>
    </row>
    <row r="2123" spans="20:30" x14ac:dyDescent="0.2">
      <c r="T2123" s="212"/>
      <c r="U2123" s="213"/>
      <c r="V2123" s="213"/>
      <c r="W2123" s="213"/>
      <c r="X2123" s="214"/>
      <c r="Y2123" s="214"/>
      <c r="Z2123" s="214"/>
      <c r="AA2123" s="217"/>
      <c r="AB2123" s="217"/>
      <c r="AC2123" s="217"/>
      <c r="AD2123" s="213"/>
    </row>
    <row r="2124" spans="20:30" x14ac:dyDescent="0.2">
      <c r="T2124" s="212"/>
      <c r="U2124" s="213"/>
      <c r="V2124" s="213"/>
      <c r="W2124" s="213"/>
      <c r="X2124" s="214"/>
      <c r="Y2124" s="214"/>
      <c r="Z2124" s="214"/>
      <c r="AA2124" s="217"/>
      <c r="AB2124" s="217"/>
      <c r="AC2124" s="217"/>
      <c r="AD2124" s="213"/>
    </row>
    <row r="2125" spans="20:30" x14ac:dyDescent="0.2">
      <c r="T2125" s="212"/>
      <c r="U2125" s="213"/>
      <c r="V2125" s="213"/>
      <c r="W2125" s="213"/>
      <c r="X2125" s="214"/>
      <c r="Y2125" s="214"/>
      <c r="Z2125" s="214"/>
      <c r="AA2125" s="217"/>
      <c r="AB2125" s="217"/>
      <c r="AC2125" s="217"/>
      <c r="AD2125" s="213"/>
    </row>
    <row r="2126" spans="20:30" x14ac:dyDescent="0.2">
      <c r="T2126" s="212"/>
      <c r="U2126" s="213"/>
      <c r="V2126" s="213"/>
      <c r="W2126" s="213"/>
      <c r="X2126" s="214"/>
      <c r="Y2126" s="214"/>
      <c r="Z2126" s="214"/>
      <c r="AA2126" s="217"/>
      <c r="AB2126" s="217"/>
      <c r="AC2126" s="217"/>
      <c r="AD2126" s="213"/>
    </row>
    <row r="2127" spans="20:30" x14ac:dyDescent="0.2">
      <c r="T2127" s="212"/>
      <c r="U2127" s="213"/>
      <c r="V2127" s="213"/>
      <c r="W2127" s="213"/>
      <c r="X2127" s="214"/>
      <c r="Y2127" s="214"/>
      <c r="Z2127" s="214"/>
      <c r="AA2127" s="217"/>
      <c r="AB2127" s="217"/>
      <c r="AC2127" s="217"/>
      <c r="AD2127" s="213"/>
    </row>
    <row r="2128" spans="20:30" x14ac:dyDescent="0.2">
      <c r="T2128" s="212"/>
      <c r="U2128" s="213"/>
      <c r="V2128" s="213"/>
      <c r="W2128" s="213"/>
      <c r="X2128" s="214"/>
      <c r="Y2128" s="214"/>
      <c r="Z2128" s="214"/>
      <c r="AA2128" s="217"/>
      <c r="AB2128" s="217"/>
      <c r="AC2128" s="217"/>
      <c r="AD2128" s="213"/>
    </row>
    <row r="2129" spans="20:30" x14ac:dyDescent="0.2">
      <c r="T2129" s="212"/>
      <c r="U2129" s="213"/>
      <c r="V2129" s="213"/>
      <c r="W2129" s="213"/>
      <c r="X2129" s="214"/>
      <c r="Y2129" s="214"/>
      <c r="Z2129" s="214"/>
      <c r="AA2129" s="217"/>
      <c r="AB2129" s="217"/>
      <c r="AC2129" s="217"/>
      <c r="AD2129" s="213"/>
    </row>
    <row r="2130" spans="20:30" x14ac:dyDescent="0.2">
      <c r="T2130" s="212"/>
      <c r="U2130" s="213"/>
      <c r="V2130" s="213"/>
      <c r="W2130" s="213"/>
      <c r="X2130" s="214"/>
      <c r="Y2130" s="214"/>
      <c r="Z2130" s="214"/>
      <c r="AA2130" s="217"/>
      <c r="AB2130" s="217"/>
      <c r="AC2130" s="217"/>
      <c r="AD2130" s="213"/>
    </row>
    <row r="2131" spans="20:30" x14ac:dyDescent="0.2">
      <c r="T2131" s="212"/>
      <c r="U2131" s="213"/>
      <c r="V2131" s="213"/>
      <c r="W2131" s="213"/>
      <c r="X2131" s="214"/>
      <c r="Y2131" s="214"/>
      <c r="Z2131" s="214"/>
      <c r="AA2131" s="217"/>
      <c r="AB2131" s="217"/>
      <c r="AC2131" s="217"/>
      <c r="AD2131" s="213"/>
    </row>
    <row r="2132" spans="20:30" x14ac:dyDescent="0.2">
      <c r="T2132" s="212"/>
      <c r="U2132" s="213"/>
      <c r="V2132" s="213"/>
      <c r="W2132" s="213"/>
      <c r="X2132" s="214"/>
      <c r="Y2132" s="214"/>
      <c r="Z2132" s="214"/>
      <c r="AA2132" s="217"/>
      <c r="AB2132" s="217"/>
      <c r="AC2132" s="217"/>
      <c r="AD2132" s="213"/>
    </row>
    <row r="2133" spans="20:30" x14ac:dyDescent="0.2">
      <c r="T2133" s="212"/>
      <c r="U2133" s="213"/>
      <c r="V2133" s="213"/>
      <c r="W2133" s="213"/>
      <c r="X2133" s="214"/>
      <c r="Y2133" s="214"/>
      <c r="Z2133" s="214"/>
      <c r="AA2133" s="217"/>
      <c r="AB2133" s="217"/>
      <c r="AC2133" s="217"/>
      <c r="AD2133" s="213"/>
    </row>
    <row r="2134" spans="20:30" x14ac:dyDescent="0.2">
      <c r="T2134" s="212"/>
      <c r="U2134" s="213"/>
      <c r="V2134" s="213"/>
      <c r="W2134" s="213"/>
      <c r="X2134" s="214"/>
      <c r="Y2134" s="214"/>
      <c r="Z2134" s="214"/>
      <c r="AA2134" s="217"/>
      <c r="AB2134" s="217"/>
      <c r="AC2134" s="217"/>
      <c r="AD2134" s="213"/>
    </row>
    <row r="2135" spans="20:30" x14ac:dyDescent="0.2">
      <c r="T2135" s="212"/>
      <c r="U2135" s="213"/>
      <c r="V2135" s="213"/>
      <c r="W2135" s="213"/>
      <c r="X2135" s="214"/>
      <c r="Y2135" s="214"/>
      <c r="Z2135" s="214"/>
      <c r="AA2135" s="217"/>
      <c r="AB2135" s="217"/>
      <c r="AC2135" s="217"/>
      <c r="AD2135" s="213"/>
    </row>
    <row r="2136" spans="20:30" x14ac:dyDescent="0.2">
      <c r="T2136" s="212"/>
      <c r="U2136" s="213"/>
      <c r="V2136" s="213"/>
      <c r="W2136" s="213"/>
      <c r="X2136" s="214"/>
      <c r="Y2136" s="214"/>
      <c r="Z2136" s="214"/>
      <c r="AA2136" s="217"/>
      <c r="AB2136" s="217"/>
      <c r="AC2136" s="217"/>
      <c r="AD2136" s="213"/>
    </row>
    <row r="2137" spans="20:30" x14ac:dyDescent="0.2">
      <c r="T2137" s="212"/>
      <c r="U2137" s="213"/>
      <c r="V2137" s="213"/>
      <c r="W2137" s="213"/>
      <c r="X2137" s="214"/>
      <c r="Y2137" s="214"/>
      <c r="Z2137" s="214"/>
      <c r="AA2137" s="217"/>
      <c r="AB2137" s="217"/>
      <c r="AC2137" s="217"/>
      <c r="AD2137" s="213"/>
    </row>
    <row r="2138" spans="20:30" x14ac:dyDescent="0.2">
      <c r="T2138" s="212"/>
      <c r="U2138" s="213"/>
      <c r="V2138" s="213"/>
      <c r="W2138" s="213"/>
      <c r="X2138" s="214"/>
      <c r="Y2138" s="214"/>
      <c r="Z2138" s="214"/>
      <c r="AA2138" s="217"/>
      <c r="AB2138" s="217"/>
      <c r="AC2138" s="217"/>
      <c r="AD2138" s="213"/>
    </row>
    <row r="2139" spans="20:30" x14ac:dyDescent="0.2">
      <c r="T2139" s="212"/>
      <c r="U2139" s="213"/>
      <c r="V2139" s="213"/>
      <c r="W2139" s="213"/>
      <c r="X2139" s="214"/>
      <c r="Y2139" s="214"/>
      <c r="Z2139" s="214"/>
      <c r="AA2139" s="217"/>
      <c r="AB2139" s="217"/>
      <c r="AC2139" s="217"/>
      <c r="AD2139" s="213"/>
    </row>
    <row r="2140" spans="20:30" x14ac:dyDescent="0.2">
      <c r="T2140" s="212"/>
      <c r="U2140" s="213"/>
      <c r="V2140" s="213"/>
      <c r="W2140" s="213"/>
      <c r="X2140" s="214"/>
      <c r="Y2140" s="214"/>
      <c r="Z2140" s="214"/>
      <c r="AA2140" s="217"/>
      <c r="AB2140" s="217"/>
      <c r="AC2140" s="217"/>
      <c r="AD2140" s="213"/>
    </row>
    <row r="2141" spans="20:30" x14ac:dyDescent="0.2">
      <c r="T2141" s="212"/>
      <c r="U2141" s="213"/>
      <c r="V2141" s="213"/>
      <c r="W2141" s="213"/>
      <c r="X2141" s="214"/>
      <c r="Y2141" s="214"/>
      <c r="Z2141" s="214"/>
      <c r="AA2141" s="217"/>
      <c r="AB2141" s="217"/>
      <c r="AC2141" s="217"/>
      <c r="AD2141" s="213"/>
    </row>
    <row r="2142" spans="20:30" x14ac:dyDescent="0.2">
      <c r="T2142" s="212"/>
      <c r="U2142" s="213"/>
      <c r="V2142" s="213"/>
      <c r="W2142" s="213"/>
      <c r="X2142" s="214"/>
      <c r="Y2142" s="214"/>
      <c r="Z2142" s="214"/>
      <c r="AA2142" s="217"/>
      <c r="AB2142" s="217"/>
      <c r="AC2142" s="217"/>
      <c r="AD2142" s="213"/>
    </row>
    <row r="2143" spans="20:30" x14ac:dyDescent="0.2">
      <c r="T2143" s="212"/>
      <c r="U2143" s="213"/>
      <c r="V2143" s="213"/>
      <c r="W2143" s="213"/>
      <c r="X2143" s="214"/>
      <c r="Y2143" s="214"/>
      <c r="Z2143" s="214"/>
      <c r="AA2143" s="217"/>
      <c r="AB2143" s="217"/>
      <c r="AC2143" s="217"/>
      <c r="AD2143" s="213"/>
    </row>
    <row r="2144" spans="20:30" x14ac:dyDescent="0.2">
      <c r="T2144" s="212"/>
      <c r="U2144" s="213"/>
      <c r="V2144" s="213"/>
      <c r="W2144" s="213"/>
      <c r="X2144" s="214"/>
      <c r="Y2144" s="214"/>
      <c r="Z2144" s="214"/>
      <c r="AA2144" s="217"/>
      <c r="AB2144" s="217"/>
      <c r="AC2144" s="217"/>
      <c r="AD2144" s="213"/>
    </row>
    <row r="2145" spans="20:30" x14ac:dyDescent="0.2">
      <c r="T2145" s="212"/>
      <c r="U2145" s="213"/>
      <c r="V2145" s="213"/>
      <c r="W2145" s="213"/>
      <c r="X2145" s="214"/>
      <c r="Y2145" s="214"/>
      <c r="Z2145" s="214"/>
      <c r="AA2145" s="217"/>
      <c r="AB2145" s="217"/>
      <c r="AC2145" s="217"/>
      <c r="AD2145" s="213"/>
    </row>
    <row r="2146" spans="20:30" x14ac:dyDescent="0.2">
      <c r="T2146" s="212"/>
      <c r="U2146" s="213"/>
      <c r="V2146" s="213"/>
      <c r="W2146" s="213"/>
      <c r="X2146" s="214"/>
      <c r="Y2146" s="214"/>
      <c r="Z2146" s="214"/>
      <c r="AA2146" s="217"/>
      <c r="AB2146" s="217"/>
      <c r="AC2146" s="217"/>
      <c r="AD2146" s="213"/>
    </row>
    <row r="2147" spans="20:30" x14ac:dyDescent="0.2">
      <c r="T2147" s="212"/>
      <c r="U2147" s="213"/>
      <c r="V2147" s="213"/>
      <c r="W2147" s="213"/>
      <c r="X2147" s="214"/>
      <c r="Y2147" s="214"/>
      <c r="Z2147" s="214"/>
      <c r="AA2147" s="217"/>
      <c r="AB2147" s="217"/>
      <c r="AC2147" s="217"/>
      <c r="AD2147" s="213"/>
    </row>
    <row r="2148" spans="20:30" x14ac:dyDescent="0.2">
      <c r="T2148" s="212"/>
      <c r="U2148" s="213"/>
      <c r="V2148" s="213"/>
      <c r="W2148" s="213"/>
      <c r="X2148" s="214"/>
      <c r="Y2148" s="214"/>
      <c r="Z2148" s="214"/>
      <c r="AA2148" s="217"/>
      <c r="AB2148" s="217"/>
      <c r="AC2148" s="217"/>
      <c r="AD2148" s="213"/>
    </row>
    <row r="2149" spans="20:30" x14ac:dyDescent="0.2">
      <c r="T2149" s="212"/>
      <c r="U2149" s="213"/>
      <c r="V2149" s="213"/>
      <c r="W2149" s="213"/>
      <c r="X2149" s="214"/>
      <c r="Y2149" s="214"/>
      <c r="Z2149" s="214"/>
      <c r="AA2149" s="217"/>
      <c r="AB2149" s="217"/>
      <c r="AC2149" s="217"/>
      <c r="AD2149" s="213"/>
    </row>
    <row r="2150" spans="20:30" x14ac:dyDescent="0.2">
      <c r="T2150" s="212"/>
      <c r="U2150" s="213"/>
      <c r="V2150" s="213"/>
      <c r="W2150" s="213"/>
      <c r="X2150" s="214"/>
      <c r="Y2150" s="214"/>
      <c r="Z2150" s="214"/>
      <c r="AA2150" s="217"/>
      <c r="AB2150" s="217"/>
      <c r="AC2150" s="217"/>
      <c r="AD2150" s="213"/>
    </row>
    <row r="2151" spans="20:30" x14ac:dyDescent="0.2">
      <c r="T2151" s="212"/>
      <c r="U2151" s="213"/>
      <c r="V2151" s="213"/>
      <c r="W2151" s="213"/>
      <c r="X2151" s="214"/>
      <c r="Y2151" s="214"/>
      <c r="Z2151" s="214"/>
      <c r="AA2151" s="217"/>
      <c r="AB2151" s="217"/>
      <c r="AC2151" s="217"/>
      <c r="AD2151" s="213"/>
    </row>
    <row r="2152" spans="20:30" x14ac:dyDescent="0.2">
      <c r="T2152" s="212"/>
      <c r="U2152" s="213"/>
      <c r="V2152" s="213"/>
      <c r="W2152" s="213"/>
      <c r="X2152" s="214"/>
      <c r="Y2152" s="214"/>
      <c r="Z2152" s="214"/>
      <c r="AA2152" s="217"/>
      <c r="AB2152" s="217"/>
      <c r="AC2152" s="217"/>
      <c r="AD2152" s="213"/>
    </row>
    <row r="2153" spans="20:30" x14ac:dyDescent="0.2">
      <c r="T2153" s="212"/>
      <c r="U2153" s="213"/>
      <c r="V2153" s="213"/>
      <c r="W2153" s="213"/>
      <c r="X2153" s="214"/>
      <c r="Y2153" s="214"/>
      <c r="Z2153" s="214"/>
      <c r="AA2153" s="217"/>
      <c r="AB2153" s="217"/>
      <c r="AC2153" s="217"/>
      <c r="AD2153" s="213"/>
    </row>
    <row r="2154" spans="20:30" x14ac:dyDescent="0.2">
      <c r="T2154" s="212"/>
      <c r="U2154" s="213"/>
      <c r="V2154" s="213"/>
      <c r="W2154" s="213"/>
      <c r="X2154" s="214"/>
      <c r="Y2154" s="214"/>
      <c r="Z2154" s="214"/>
      <c r="AA2154" s="217"/>
      <c r="AB2154" s="217"/>
      <c r="AC2154" s="217"/>
      <c r="AD2154" s="213"/>
    </row>
    <row r="2155" spans="20:30" x14ac:dyDescent="0.2">
      <c r="T2155" s="212"/>
      <c r="U2155" s="213"/>
      <c r="V2155" s="213"/>
      <c r="W2155" s="213"/>
      <c r="X2155" s="214"/>
      <c r="Y2155" s="214"/>
      <c r="Z2155" s="214"/>
      <c r="AA2155" s="217"/>
      <c r="AB2155" s="217"/>
      <c r="AC2155" s="217"/>
      <c r="AD2155" s="213"/>
    </row>
    <row r="2156" spans="20:30" x14ac:dyDescent="0.2">
      <c r="T2156" s="212"/>
      <c r="U2156" s="213"/>
      <c r="V2156" s="213"/>
      <c r="W2156" s="213"/>
      <c r="X2156" s="214"/>
      <c r="Y2156" s="214"/>
      <c r="Z2156" s="214"/>
      <c r="AA2156" s="217"/>
      <c r="AB2156" s="217"/>
      <c r="AC2156" s="217"/>
      <c r="AD2156" s="213"/>
    </row>
    <row r="2157" spans="20:30" x14ac:dyDescent="0.2">
      <c r="T2157" s="212"/>
      <c r="U2157" s="213"/>
      <c r="V2157" s="213"/>
      <c r="W2157" s="213"/>
      <c r="X2157" s="214"/>
      <c r="Y2157" s="214"/>
      <c r="Z2157" s="214"/>
      <c r="AA2157" s="217"/>
      <c r="AB2157" s="217"/>
      <c r="AC2157" s="217"/>
      <c r="AD2157" s="213"/>
    </row>
    <row r="2158" spans="20:30" x14ac:dyDescent="0.2">
      <c r="T2158" s="212"/>
      <c r="U2158" s="213"/>
      <c r="V2158" s="213"/>
      <c r="W2158" s="213"/>
      <c r="X2158" s="214"/>
      <c r="Y2158" s="214"/>
      <c r="Z2158" s="214"/>
      <c r="AA2158" s="217"/>
      <c r="AB2158" s="217"/>
      <c r="AC2158" s="217"/>
      <c r="AD2158" s="213"/>
    </row>
    <row r="2159" spans="20:30" x14ac:dyDescent="0.2">
      <c r="T2159" s="212"/>
      <c r="U2159" s="213"/>
      <c r="V2159" s="213"/>
      <c r="W2159" s="213"/>
      <c r="X2159" s="214"/>
      <c r="Y2159" s="214"/>
      <c r="Z2159" s="214"/>
      <c r="AA2159" s="217"/>
      <c r="AB2159" s="217"/>
      <c r="AC2159" s="217"/>
      <c r="AD2159" s="213"/>
    </row>
    <row r="2160" spans="20:30" x14ac:dyDescent="0.2">
      <c r="T2160" s="212"/>
      <c r="U2160" s="213"/>
      <c r="V2160" s="213"/>
      <c r="W2160" s="213"/>
      <c r="X2160" s="214"/>
      <c r="Y2160" s="214"/>
      <c r="Z2160" s="214"/>
      <c r="AA2160" s="217"/>
      <c r="AB2160" s="217"/>
      <c r="AC2160" s="217"/>
      <c r="AD2160" s="213"/>
    </row>
    <row r="2161" spans="20:30" x14ac:dyDescent="0.2">
      <c r="T2161" s="212"/>
      <c r="U2161" s="213"/>
      <c r="V2161" s="213"/>
      <c r="W2161" s="213"/>
      <c r="X2161" s="214"/>
      <c r="Y2161" s="214"/>
      <c r="Z2161" s="214"/>
      <c r="AA2161" s="217"/>
      <c r="AB2161" s="217"/>
      <c r="AC2161" s="217"/>
      <c r="AD2161" s="213"/>
    </row>
    <row r="2162" spans="20:30" x14ac:dyDescent="0.2">
      <c r="T2162" s="212"/>
      <c r="U2162" s="213"/>
      <c r="V2162" s="213"/>
      <c r="W2162" s="213"/>
      <c r="X2162" s="214"/>
      <c r="Y2162" s="214"/>
      <c r="Z2162" s="214"/>
      <c r="AA2162" s="217"/>
      <c r="AB2162" s="217"/>
      <c r="AC2162" s="217"/>
      <c r="AD2162" s="213"/>
    </row>
    <row r="2163" spans="20:30" x14ac:dyDescent="0.2">
      <c r="T2163" s="212"/>
      <c r="U2163" s="213"/>
      <c r="V2163" s="213"/>
      <c r="W2163" s="213"/>
      <c r="X2163" s="214"/>
      <c r="Y2163" s="214"/>
      <c r="Z2163" s="214"/>
      <c r="AA2163" s="217"/>
      <c r="AB2163" s="217"/>
      <c r="AC2163" s="217"/>
      <c r="AD2163" s="213"/>
    </row>
    <row r="2164" spans="20:30" x14ac:dyDescent="0.2">
      <c r="T2164" s="212"/>
      <c r="U2164" s="213"/>
      <c r="V2164" s="213"/>
      <c r="W2164" s="213"/>
      <c r="X2164" s="214"/>
      <c r="Y2164" s="214"/>
      <c r="Z2164" s="214"/>
      <c r="AA2164" s="217"/>
      <c r="AB2164" s="217"/>
      <c r="AC2164" s="217"/>
      <c r="AD2164" s="213"/>
    </row>
    <row r="2165" spans="20:30" x14ac:dyDescent="0.2">
      <c r="T2165" s="212"/>
      <c r="U2165" s="213"/>
      <c r="V2165" s="213"/>
      <c r="W2165" s="213"/>
      <c r="X2165" s="214"/>
      <c r="Y2165" s="214"/>
      <c r="Z2165" s="214"/>
      <c r="AA2165" s="217"/>
      <c r="AB2165" s="217"/>
      <c r="AC2165" s="217"/>
      <c r="AD2165" s="213"/>
    </row>
    <row r="2166" spans="20:30" x14ac:dyDescent="0.2">
      <c r="T2166" s="212"/>
      <c r="U2166" s="213"/>
      <c r="V2166" s="213"/>
      <c r="W2166" s="213"/>
      <c r="X2166" s="214"/>
      <c r="Y2166" s="214"/>
      <c r="Z2166" s="214"/>
      <c r="AA2166" s="217"/>
      <c r="AB2166" s="217"/>
      <c r="AC2166" s="217"/>
      <c r="AD2166" s="213"/>
    </row>
    <row r="2167" spans="20:30" x14ac:dyDescent="0.2">
      <c r="T2167" s="212"/>
      <c r="U2167" s="213"/>
      <c r="V2167" s="213"/>
      <c r="W2167" s="213"/>
      <c r="X2167" s="214"/>
      <c r="Y2167" s="214"/>
      <c r="Z2167" s="214"/>
      <c r="AA2167" s="217"/>
      <c r="AB2167" s="217"/>
      <c r="AC2167" s="217"/>
      <c r="AD2167" s="213"/>
    </row>
    <row r="2168" spans="20:30" x14ac:dyDescent="0.2">
      <c r="T2168" s="212"/>
      <c r="U2168" s="213"/>
      <c r="V2168" s="213"/>
      <c r="W2168" s="213"/>
      <c r="X2168" s="214"/>
      <c r="Y2168" s="214"/>
      <c r="Z2168" s="214"/>
      <c r="AA2168" s="217"/>
      <c r="AB2168" s="217"/>
      <c r="AC2168" s="217"/>
      <c r="AD2168" s="213"/>
    </row>
    <row r="2169" spans="20:30" x14ac:dyDescent="0.2">
      <c r="T2169" s="212"/>
      <c r="U2169" s="213"/>
      <c r="V2169" s="213"/>
      <c r="W2169" s="213"/>
      <c r="X2169" s="214"/>
      <c r="Y2169" s="214"/>
      <c r="Z2169" s="214"/>
      <c r="AA2169" s="217"/>
      <c r="AB2169" s="217"/>
      <c r="AC2169" s="217"/>
      <c r="AD2169" s="213"/>
    </row>
    <row r="2170" spans="20:30" x14ac:dyDescent="0.2">
      <c r="T2170" s="212"/>
      <c r="U2170" s="213"/>
      <c r="V2170" s="213"/>
      <c r="W2170" s="213"/>
      <c r="X2170" s="214"/>
      <c r="Y2170" s="214"/>
      <c r="Z2170" s="214"/>
      <c r="AA2170" s="217"/>
      <c r="AB2170" s="217"/>
      <c r="AC2170" s="217"/>
      <c r="AD2170" s="213"/>
    </row>
    <row r="2171" spans="20:30" x14ac:dyDescent="0.2">
      <c r="T2171" s="212"/>
      <c r="U2171" s="213"/>
      <c r="V2171" s="213"/>
      <c r="W2171" s="213"/>
      <c r="X2171" s="214"/>
      <c r="Y2171" s="214"/>
      <c r="Z2171" s="214"/>
      <c r="AA2171" s="217"/>
      <c r="AB2171" s="217"/>
      <c r="AC2171" s="217"/>
      <c r="AD2171" s="213"/>
    </row>
    <row r="2172" spans="20:30" x14ac:dyDescent="0.2">
      <c r="T2172" s="212"/>
      <c r="U2172" s="213"/>
      <c r="V2172" s="213"/>
      <c r="W2172" s="213"/>
      <c r="X2172" s="214"/>
      <c r="Y2172" s="214"/>
      <c r="Z2172" s="214"/>
      <c r="AA2172" s="217"/>
      <c r="AB2172" s="217"/>
      <c r="AC2172" s="217"/>
      <c r="AD2172" s="213"/>
    </row>
    <row r="2173" spans="20:30" x14ac:dyDescent="0.2">
      <c r="T2173" s="212"/>
      <c r="U2173" s="213"/>
      <c r="V2173" s="213"/>
      <c r="W2173" s="213"/>
      <c r="X2173" s="214"/>
      <c r="Y2173" s="214"/>
      <c r="Z2173" s="214"/>
      <c r="AA2173" s="217"/>
      <c r="AB2173" s="217"/>
      <c r="AC2173" s="217"/>
      <c r="AD2173" s="213"/>
    </row>
    <row r="2174" spans="20:30" x14ac:dyDescent="0.2">
      <c r="T2174" s="212"/>
      <c r="U2174" s="213"/>
      <c r="V2174" s="213"/>
      <c r="W2174" s="213"/>
      <c r="X2174" s="214"/>
      <c r="Y2174" s="214"/>
      <c r="Z2174" s="214"/>
      <c r="AA2174" s="217"/>
      <c r="AB2174" s="217"/>
      <c r="AC2174" s="217"/>
      <c r="AD2174" s="213"/>
    </row>
    <row r="2175" spans="20:30" x14ac:dyDescent="0.2">
      <c r="T2175" s="212"/>
      <c r="U2175" s="213"/>
      <c r="V2175" s="213"/>
      <c r="W2175" s="213"/>
      <c r="X2175" s="214"/>
      <c r="Y2175" s="214"/>
      <c r="Z2175" s="214"/>
      <c r="AA2175" s="217"/>
      <c r="AB2175" s="217"/>
      <c r="AC2175" s="217"/>
      <c r="AD2175" s="213"/>
    </row>
    <row r="2176" spans="20:30" x14ac:dyDescent="0.2">
      <c r="T2176" s="212"/>
      <c r="U2176" s="213"/>
      <c r="V2176" s="213"/>
      <c r="W2176" s="213"/>
      <c r="X2176" s="214"/>
      <c r="Y2176" s="214"/>
      <c r="Z2176" s="214"/>
      <c r="AA2176" s="217"/>
      <c r="AB2176" s="217"/>
      <c r="AC2176" s="217"/>
      <c r="AD2176" s="213"/>
    </row>
    <row r="2177" spans="20:30" x14ac:dyDescent="0.2">
      <c r="T2177" s="212"/>
      <c r="U2177" s="213"/>
      <c r="V2177" s="213"/>
      <c r="W2177" s="213"/>
      <c r="X2177" s="214"/>
      <c r="Y2177" s="214"/>
      <c r="Z2177" s="214"/>
      <c r="AA2177" s="217"/>
      <c r="AB2177" s="217"/>
      <c r="AC2177" s="217"/>
      <c r="AD2177" s="213"/>
    </row>
    <row r="2178" spans="20:30" x14ac:dyDescent="0.2">
      <c r="T2178" s="212"/>
      <c r="U2178" s="213"/>
      <c r="V2178" s="213"/>
      <c r="W2178" s="213"/>
      <c r="X2178" s="214"/>
      <c r="Y2178" s="214"/>
      <c r="Z2178" s="214"/>
      <c r="AA2178" s="217"/>
      <c r="AB2178" s="217"/>
      <c r="AC2178" s="217"/>
      <c r="AD2178" s="213"/>
    </row>
    <row r="2179" spans="20:30" x14ac:dyDescent="0.2">
      <c r="T2179" s="212"/>
      <c r="U2179" s="213"/>
      <c r="V2179" s="213"/>
      <c r="W2179" s="213"/>
      <c r="X2179" s="214"/>
      <c r="Y2179" s="214"/>
      <c r="Z2179" s="214"/>
      <c r="AA2179" s="217"/>
      <c r="AB2179" s="217"/>
      <c r="AC2179" s="217"/>
      <c r="AD2179" s="213"/>
    </row>
    <row r="2180" spans="20:30" x14ac:dyDescent="0.2">
      <c r="T2180" s="212"/>
      <c r="U2180" s="213"/>
      <c r="V2180" s="213"/>
      <c r="W2180" s="213"/>
      <c r="X2180" s="214"/>
      <c r="Y2180" s="214"/>
      <c r="Z2180" s="214"/>
      <c r="AA2180" s="217"/>
      <c r="AB2180" s="217"/>
      <c r="AC2180" s="217"/>
      <c r="AD2180" s="213"/>
    </row>
    <row r="2181" spans="20:30" x14ac:dyDescent="0.2">
      <c r="T2181" s="212"/>
      <c r="U2181" s="213"/>
      <c r="V2181" s="213"/>
      <c r="W2181" s="213"/>
      <c r="X2181" s="214"/>
      <c r="Y2181" s="214"/>
      <c r="Z2181" s="214"/>
      <c r="AA2181" s="217"/>
      <c r="AB2181" s="217"/>
      <c r="AC2181" s="217"/>
      <c r="AD2181" s="213"/>
    </row>
    <row r="2182" spans="20:30" x14ac:dyDescent="0.2">
      <c r="T2182" s="212"/>
      <c r="U2182" s="213"/>
      <c r="V2182" s="213"/>
      <c r="W2182" s="213"/>
      <c r="X2182" s="214"/>
      <c r="Y2182" s="214"/>
      <c r="Z2182" s="214"/>
      <c r="AA2182" s="217"/>
      <c r="AB2182" s="217"/>
      <c r="AC2182" s="217"/>
      <c r="AD2182" s="213"/>
    </row>
    <row r="2183" spans="20:30" x14ac:dyDescent="0.2">
      <c r="T2183" s="212"/>
      <c r="U2183" s="213"/>
      <c r="V2183" s="213"/>
      <c r="W2183" s="213"/>
      <c r="X2183" s="214"/>
      <c r="Y2183" s="214"/>
      <c r="Z2183" s="214"/>
      <c r="AA2183" s="217"/>
      <c r="AB2183" s="217"/>
      <c r="AC2183" s="217"/>
      <c r="AD2183" s="213"/>
    </row>
    <row r="2184" spans="20:30" x14ac:dyDescent="0.2">
      <c r="T2184" s="212"/>
      <c r="U2184" s="213"/>
      <c r="V2184" s="213"/>
      <c r="W2184" s="213"/>
      <c r="X2184" s="214"/>
      <c r="Y2184" s="214"/>
      <c r="Z2184" s="214"/>
      <c r="AA2184" s="217"/>
      <c r="AB2184" s="217"/>
      <c r="AC2184" s="217"/>
      <c r="AD2184" s="213"/>
    </row>
    <row r="2185" spans="20:30" x14ac:dyDescent="0.2">
      <c r="T2185" s="212"/>
      <c r="U2185" s="213"/>
      <c r="V2185" s="213"/>
      <c r="W2185" s="213"/>
      <c r="X2185" s="214"/>
      <c r="Y2185" s="214"/>
      <c r="Z2185" s="214"/>
      <c r="AA2185" s="217"/>
      <c r="AB2185" s="217"/>
      <c r="AC2185" s="217"/>
      <c r="AD2185" s="213"/>
    </row>
    <row r="2186" spans="20:30" x14ac:dyDescent="0.2">
      <c r="T2186" s="212"/>
      <c r="U2186" s="213"/>
      <c r="V2186" s="213"/>
      <c r="W2186" s="213"/>
      <c r="X2186" s="214"/>
      <c r="Y2186" s="214"/>
      <c r="Z2186" s="214"/>
      <c r="AA2186" s="217"/>
      <c r="AB2186" s="217"/>
      <c r="AC2186" s="217"/>
      <c r="AD2186" s="213"/>
    </row>
    <row r="2187" spans="20:30" x14ac:dyDescent="0.2">
      <c r="T2187" s="212"/>
      <c r="U2187" s="213"/>
      <c r="V2187" s="213"/>
      <c r="W2187" s="213"/>
      <c r="X2187" s="214"/>
      <c r="Y2187" s="214"/>
      <c r="Z2187" s="214"/>
      <c r="AA2187" s="217"/>
      <c r="AB2187" s="217"/>
      <c r="AC2187" s="217"/>
      <c r="AD2187" s="213"/>
    </row>
    <row r="2188" spans="20:30" x14ac:dyDescent="0.2">
      <c r="T2188" s="212"/>
      <c r="U2188" s="213"/>
      <c r="V2188" s="213"/>
      <c r="W2188" s="213"/>
      <c r="X2188" s="214"/>
      <c r="Y2188" s="214"/>
      <c r="Z2188" s="214"/>
      <c r="AA2188" s="217"/>
      <c r="AB2188" s="217"/>
      <c r="AC2188" s="217"/>
      <c r="AD2188" s="213"/>
    </row>
    <row r="2189" spans="20:30" x14ac:dyDescent="0.2">
      <c r="T2189" s="212"/>
      <c r="U2189" s="213"/>
      <c r="V2189" s="213"/>
      <c r="W2189" s="213"/>
      <c r="X2189" s="214"/>
      <c r="Y2189" s="214"/>
      <c r="Z2189" s="214"/>
      <c r="AA2189" s="217"/>
      <c r="AB2189" s="217"/>
      <c r="AC2189" s="217"/>
      <c r="AD2189" s="213"/>
    </row>
    <row r="2190" spans="20:30" x14ac:dyDescent="0.2">
      <c r="T2190" s="212"/>
      <c r="U2190" s="213"/>
      <c r="V2190" s="213"/>
      <c r="W2190" s="213"/>
      <c r="X2190" s="214"/>
      <c r="Y2190" s="214"/>
      <c r="Z2190" s="214"/>
      <c r="AA2190" s="217"/>
      <c r="AB2190" s="217"/>
      <c r="AC2190" s="217"/>
      <c r="AD2190" s="213"/>
    </row>
    <row r="2191" spans="20:30" x14ac:dyDescent="0.2">
      <c r="T2191" s="212"/>
      <c r="U2191" s="213"/>
      <c r="V2191" s="213"/>
      <c r="W2191" s="213"/>
      <c r="X2191" s="214"/>
      <c r="Y2191" s="214"/>
      <c r="Z2191" s="214"/>
      <c r="AA2191" s="217"/>
      <c r="AB2191" s="217"/>
      <c r="AC2191" s="217"/>
      <c r="AD2191" s="213"/>
    </row>
    <row r="2192" spans="20:30" x14ac:dyDescent="0.2">
      <c r="T2192" s="212"/>
      <c r="U2192" s="213"/>
      <c r="V2192" s="213"/>
      <c r="W2192" s="213"/>
      <c r="X2192" s="214"/>
      <c r="Y2192" s="214"/>
      <c r="Z2192" s="214"/>
      <c r="AA2192" s="217"/>
      <c r="AB2192" s="217"/>
      <c r="AC2192" s="217"/>
      <c r="AD2192" s="213"/>
    </row>
    <row r="2193" spans="20:30" x14ac:dyDescent="0.2">
      <c r="T2193" s="212"/>
      <c r="U2193" s="213"/>
      <c r="V2193" s="213"/>
      <c r="W2193" s="213"/>
      <c r="X2193" s="214"/>
      <c r="Y2193" s="214"/>
      <c r="Z2193" s="214"/>
      <c r="AA2193" s="217"/>
      <c r="AB2193" s="217"/>
      <c r="AC2193" s="217"/>
      <c r="AD2193" s="213"/>
    </row>
    <row r="2194" spans="20:30" x14ac:dyDescent="0.2">
      <c r="T2194" s="212"/>
      <c r="U2194" s="213"/>
      <c r="V2194" s="213"/>
      <c r="W2194" s="213"/>
      <c r="X2194" s="214"/>
      <c r="Y2194" s="214"/>
      <c r="Z2194" s="214"/>
      <c r="AA2194" s="217"/>
      <c r="AB2194" s="217"/>
      <c r="AC2194" s="217"/>
      <c r="AD2194" s="213"/>
    </row>
    <row r="2195" spans="20:30" x14ac:dyDescent="0.2">
      <c r="T2195" s="212"/>
      <c r="U2195" s="213"/>
      <c r="V2195" s="213"/>
      <c r="W2195" s="213"/>
      <c r="X2195" s="214"/>
      <c r="Y2195" s="214"/>
      <c r="Z2195" s="214"/>
      <c r="AA2195" s="217"/>
      <c r="AB2195" s="217"/>
      <c r="AC2195" s="217"/>
      <c r="AD2195" s="213"/>
    </row>
    <row r="2196" spans="20:30" x14ac:dyDescent="0.2">
      <c r="T2196" s="212"/>
      <c r="U2196" s="213"/>
      <c r="V2196" s="213"/>
      <c r="W2196" s="213"/>
      <c r="X2196" s="214"/>
      <c r="Y2196" s="214"/>
      <c r="Z2196" s="214"/>
      <c r="AA2196" s="217"/>
      <c r="AB2196" s="217"/>
      <c r="AC2196" s="217"/>
      <c r="AD2196" s="213"/>
    </row>
    <row r="2197" spans="20:30" x14ac:dyDescent="0.2">
      <c r="T2197" s="212"/>
      <c r="U2197" s="213"/>
      <c r="V2197" s="213"/>
      <c r="W2197" s="213"/>
      <c r="X2197" s="214"/>
      <c r="Y2197" s="214"/>
      <c r="Z2197" s="214"/>
      <c r="AA2197" s="217"/>
      <c r="AB2197" s="217"/>
      <c r="AC2197" s="217"/>
      <c r="AD2197" s="213"/>
    </row>
    <row r="2198" spans="20:30" x14ac:dyDescent="0.2">
      <c r="T2198" s="212"/>
      <c r="U2198" s="213"/>
      <c r="V2198" s="213"/>
      <c r="W2198" s="213"/>
      <c r="X2198" s="214"/>
      <c r="Y2198" s="214"/>
      <c r="Z2198" s="214"/>
      <c r="AA2198" s="217"/>
      <c r="AB2198" s="217"/>
      <c r="AC2198" s="217"/>
      <c r="AD2198" s="213"/>
    </row>
    <row r="2199" spans="20:30" x14ac:dyDescent="0.2">
      <c r="T2199" s="212"/>
      <c r="U2199" s="213"/>
      <c r="V2199" s="213"/>
      <c r="W2199" s="213"/>
      <c r="X2199" s="214"/>
      <c r="Y2199" s="214"/>
      <c r="Z2199" s="214"/>
      <c r="AA2199" s="217"/>
      <c r="AB2199" s="217"/>
      <c r="AC2199" s="217"/>
      <c r="AD2199" s="213"/>
    </row>
    <row r="2200" spans="20:30" x14ac:dyDescent="0.2">
      <c r="T2200" s="212"/>
      <c r="U2200" s="213"/>
      <c r="V2200" s="213"/>
      <c r="W2200" s="213"/>
      <c r="X2200" s="214"/>
      <c r="Y2200" s="214"/>
      <c r="Z2200" s="214"/>
      <c r="AA2200" s="217"/>
      <c r="AB2200" s="217"/>
      <c r="AC2200" s="217"/>
      <c r="AD2200" s="213"/>
    </row>
    <row r="2201" spans="20:30" x14ac:dyDescent="0.2">
      <c r="T2201" s="212"/>
      <c r="U2201" s="213"/>
      <c r="V2201" s="213"/>
      <c r="W2201" s="213"/>
      <c r="X2201" s="214"/>
      <c r="Y2201" s="214"/>
      <c r="Z2201" s="214"/>
      <c r="AA2201" s="217"/>
      <c r="AB2201" s="217"/>
      <c r="AC2201" s="217"/>
      <c r="AD2201" s="213"/>
    </row>
    <row r="2202" spans="20:30" x14ac:dyDescent="0.2">
      <c r="T2202" s="212"/>
      <c r="U2202" s="213"/>
      <c r="V2202" s="213"/>
      <c r="W2202" s="213"/>
      <c r="X2202" s="214"/>
      <c r="Y2202" s="214"/>
      <c r="Z2202" s="214"/>
      <c r="AA2202" s="217"/>
      <c r="AB2202" s="217"/>
      <c r="AC2202" s="217"/>
      <c r="AD2202" s="213"/>
    </row>
    <row r="2203" spans="20:30" x14ac:dyDescent="0.2">
      <c r="T2203" s="212"/>
      <c r="U2203" s="213"/>
      <c r="V2203" s="213"/>
      <c r="W2203" s="213"/>
      <c r="X2203" s="214"/>
      <c r="Y2203" s="214"/>
      <c r="Z2203" s="214"/>
      <c r="AA2203" s="217"/>
      <c r="AB2203" s="217"/>
      <c r="AC2203" s="217"/>
      <c r="AD2203" s="213"/>
    </row>
    <row r="2204" spans="20:30" x14ac:dyDescent="0.2">
      <c r="T2204" s="212"/>
      <c r="U2204" s="213"/>
      <c r="V2204" s="213"/>
      <c r="W2204" s="213"/>
      <c r="X2204" s="214"/>
      <c r="Y2204" s="214"/>
      <c r="Z2204" s="214"/>
      <c r="AA2204" s="217"/>
      <c r="AB2204" s="217"/>
      <c r="AC2204" s="217"/>
      <c r="AD2204" s="213"/>
    </row>
    <row r="2205" spans="20:30" x14ac:dyDescent="0.2">
      <c r="T2205" s="212"/>
      <c r="U2205" s="213"/>
      <c r="V2205" s="213"/>
      <c r="W2205" s="213"/>
      <c r="X2205" s="214"/>
      <c r="Y2205" s="214"/>
      <c r="Z2205" s="214"/>
      <c r="AA2205" s="217"/>
      <c r="AB2205" s="217"/>
      <c r="AC2205" s="217"/>
      <c r="AD2205" s="213"/>
    </row>
    <row r="2206" spans="20:30" x14ac:dyDescent="0.2">
      <c r="T2206" s="212"/>
      <c r="U2206" s="213"/>
      <c r="V2206" s="213"/>
      <c r="W2206" s="213"/>
      <c r="X2206" s="214"/>
      <c r="Y2206" s="214"/>
      <c r="Z2206" s="214"/>
      <c r="AA2206" s="217"/>
      <c r="AB2206" s="217"/>
      <c r="AC2206" s="217"/>
      <c r="AD2206" s="213"/>
    </row>
    <row r="2207" spans="20:30" x14ac:dyDescent="0.2">
      <c r="T2207" s="212"/>
      <c r="U2207" s="213"/>
      <c r="V2207" s="213"/>
      <c r="W2207" s="213"/>
      <c r="X2207" s="214"/>
      <c r="Y2207" s="214"/>
      <c r="Z2207" s="214"/>
      <c r="AA2207" s="217"/>
      <c r="AB2207" s="217"/>
      <c r="AC2207" s="217"/>
      <c r="AD2207" s="213"/>
    </row>
    <row r="2208" spans="20:30" x14ac:dyDescent="0.2">
      <c r="T2208" s="212"/>
      <c r="U2208" s="213"/>
      <c r="V2208" s="213"/>
      <c r="W2208" s="213"/>
      <c r="X2208" s="214"/>
      <c r="Y2208" s="214"/>
      <c r="Z2208" s="214"/>
      <c r="AA2208" s="217"/>
      <c r="AB2208" s="217"/>
      <c r="AC2208" s="217"/>
      <c r="AD2208" s="213"/>
    </row>
    <row r="2209" spans="20:30" x14ac:dyDescent="0.2">
      <c r="T2209" s="212"/>
      <c r="U2209" s="213"/>
      <c r="V2209" s="213"/>
      <c r="W2209" s="213"/>
      <c r="X2209" s="214"/>
      <c r="Y2209" s="214"/>
      <c r="Z2209" s="214"/>
      <c r="AA2209" s="217"/>
      <c r="AB2209" s="217"/>
      <c r="AC2209" s="217"/>
      <c r="AD2209" s="213"/>
    </row>
    <row r="2210" spans="20:30" x14ac:dyDescent="0.2">
      <c r="T2210" s="212"/>
      <c r="U2210" s="213"/>
      <c r="V2210" s="213"/>
      <c r="W2210" s="213"/>
      <c r="X2210" s="214"/>
      <c r="Y2210" s="214"/>
      <c r="Z2210" s="214"/>
      <c r="AA2210" s="217"/>
      <c r="AB2210" s="217"/>
      <c r="AC2210" s="217"/>
      <c r="AD2210" s="213"/>
    </row>
    <row r="2211" spans="20:30" x14ac:dyDescent="0.2">
      <c r="T2211" s="212"/>
      <c r="U2211" s="213"/>
      <c r="V2211" s="213"/>
      <c r="W2211" s="213"/>
      <c r="X2211" s="214"/>
      <c r="Y2211" s="214"/>
      <c r="Z2211" s="214"/>
      <c r="AA2211" s="217"/>
      <c r="AB2211" s="217"/>
      <c r="AC2211" s="217"/>
      <c r="AD2211" s="213"/>
    </row>
    <row r="2212" spans="20:30" x14ac:dyDescent="0.2">
      <c r="T2212" s="212"/>
      <c r="U2212" s="213"/>
      <c r="V2212" s="213"/>
      <c r="W2212" s="213"/>
      <c r="X2212" s="214"/>
      <c r="Y2212" s="214"/>
      <c r="Z2212" s="214"/>
      <c r="AA2212" s="217"/>
      <c r="AB2212" s="217"/>
      <c r="AC2212" s="217"/>
      <c r="AD2212" s="213"/>
    </row>
    <row r="2213" spans="20:30" x14ac:dyDescent="0.2">
      <c r="T2213" s="212"/>
      <c r="U2213" s="213"/>
      <c r="V2213" s="213"/>
      <c r="W2213" s="213"/>
      <c r="X2213" s="214"/>
      <c r="Y2213" s="214"/>
      <c r="Z2213" s="214"/>
      <c r="AA2213" s="217"/>
      <c r="AB2213" s="217"/>
      <c r="AC2213" s="217"/>
      <c r="AD2213" s="213"/>
    </row>
    <row r="2214" spans="20:30" x14ac:dyDescent="0.2">
      <c r="T2214" s="212"/>
      <c r="U2214" s="213"/>
      <c r="V2214" s="213"/>
      <c r="W2214" s="213"/>
      <c r="X2214" s="214"/>
      <c r="Y2214" s="214"/>
      <c r="Z2214" s="214"/>
      <c r="AA2214" s="217"/>
      <c r="AB2214" s="217"/>
      <c r="AC2214" s="217"/>
      <c r="AD2214" s="213"/>
    </row>
    <row r="2215" spans="20:30" x14ac:dyDescent="0.2">
      <c r="T2215" s="212"/>
      <c r="U2215" s="213"/>
      <c r="V2215" s="213"/>
      <c r="W2215" s="213"/>
      <c r="X2215" s="214"/>
      <c r="Y2215" s="214"/>
      <c r="Z2215" s="214"/>
      <c r="AA2215" s="217"/>
      <c r="AB2215" s="217"/>
      <c r="AC2215" s="217"/>
      <c r="AD2215" s="213"/>
    </row>
    <row r="2216" spans="20:30" x14ac:dyDescent="0.2">
      <c r="T2216" s="212"/>
      <c r="U2216" s="213"/>
      <c r="V2216" s="213"/>
      <c r="W2216" s="213"/>
      <c r="X2216" s="214"/>
      <c r="Y2216" s="214"/>
      <c r="Z2216" s="214"/>
      <c r="AA2216" s="217"/>
      <c r="AB2216" s="217"/>
      <c r="AC2216" s="217"/>
      <c r="AD2216" s="213"/>
    </row>
    <row r="2217" spans="20:30" x14ac:dyDescent="0.2">
      <c r="T2217" s="212"/>
      <c r="U2217" s="213"/>
      <c r="V2217" s="213"/>
      <c r="W2217" s="213"/>
      <c r="X2217" s="214"/>
      <c r="Y2217" s="214"/>
      <c r="Z2217" s="214"/>
      <c r="AA2217" s="217"/>
      <c r="AB2217" s="217"/>
      <c r="AC2217" s="217"/>
      <c r="AD2217" s="213"/>
    </row>
    <row r="2218" spans="20:30" x14ac:dyDescent="0.2">
      <c r="T2218" s="212"/>
      <c r="U2218" s="213"/>
      <c r="V2218" s="213"/>
      <c r="W2218" s="213"/>
      <c r="X2218" s="214"/>
      <c r="Y2218" s="214"/>
      <c r="Z2218" s="214"/>
      <c r="AA2218" s="217"/>
      <c r="AB2218" s="217"/>
      <c r="AC2218" s="217"/>
      <c r="AD2218" s="213"/>
    </row>
    <row r="2219" spans="20:30" x14ac:dyDescent="0.2">
      <c r="T2219" s="212"/>
      <c r="U2219" s="213"/>
      <c r="V2219" s="213"/>
      <c r="W2219" s="213"/>
      <c r="X2219" s="214"/>
      <c r="Y2219" s="214"/>
      <c r="Z2219" s="214"/>
      <c r="AA2219" s="217"/>
      <c r="AB2219" s="217"/>
      <c r="AC2219" s="217"/>
      <c r="AD2219" s="213"/>
    </row>
    <row r="2220" spans="20:30" x14ac:dyDescent="0.2">
      <c r="T2220" s="212"/>
      <c r="U2220" s="213"/>
      <c r="V2220" s="213"/>
      <c r="W2220" s="213"/>
      <c r="X2220" s="214"/>
      <c r="Y2220" s="214"/>
      <c r="Z2220" s="214"/>
      <c r="AA2220" s="217"/>
      <c r="AB2220" s="217"/>
      <c r="AC2220" s="217"/>
      <c r="AD2220" s="213"/>
    </row>
    <row r="2221" spans="20:30" x14ac:dyDescent="0.2">
      <c r="T2221" s="212"/>
      <c r="U2221" s="213"/>
      <c r="V2221" s="213"/>
      <c r="W2221" s="213"/>
      <c r="X2221" s="214"/>
      <c r="Y2221" s="214"/>
      <c r="Z2221" s="214"/>
      <c r="AA2221" s="217"/>
      <c r="AB2221" s="217"/>
      <c r="AC2221" s="217"/>
      <c r="AD2221" s="213"/>
    </row>
    <row r="2222" spans="20:30" x14ac:dyDescent="0.2">
      <c r="T2222" s="212"/>
      <c r="U2222" s="213"/>
      <c r="V2222" s="213"/>
      <c r="W2222" s="213"/>
      <c r="X2222" s="214"/>
      <c r="Y2222" s="214"/>
      <c r="Z2222" s="214"/>
      <c r="AA2222" s="217"/>
      <c r="AB2222" s="217"/>
      <c r="AC2222" s="217"/>
      <c r="AD2222" s="213"/>
    </row>
    <row r="2223" spans="20:30" x14ac:dyDescent="0.2">
      <c r="T2223" s="212"/>
      <c r="U2223" s="213"/>
      <c r="V2223" s="213"/>
      <c r="W2223" s="213"/>
      <c r="X2223" s="214"/>
      <c r="Y2223" s="214"/>
      <c r="Z2223" s="214"/>
      <c r="AA2223" s="217"/>
      <c r="AB2223" s="217"/>
      <c r="AC2223" s="217"/>
      <c r="AD2223" s="213"/>
    </row>
    <row r="2224" spans="20:30" x14ac:dyDescent="0.2">
      <c r="T2224" s="212"/>
      <c r="U2224" s="213"/>
      <c r="V2224" s="213"/>
      <c r="W2224" s="213"/>
      <c r="X2224" s="214"/>
      <c r="Y2224" s="214"/>
      <c r="Z2224" s="214"/>
      <c r="AA2224" s="217"/>
      <c r="AB2224" s="217"/>
      <c r="AC2224" s="217"/>
      <c r="AD2224" s="213"/>
    </row>
    <row r="2225" spans="20:30" x14ac:dyDescent="0.2">
      <c r="T2225" s="212"/>
      <c r="U2225" s="213"/>
      <c r="V2225" s="213"/>
      <c r="W2225" s="213"/>
      <c r="X2225" s="214"/>
      <c r="Y2225" s="214"/>
      <c r="Z2225" s="214"/>
      <c r="AA2225" s="217"/>
      <c r="AB2225" s="217"/>
      <c r="AC2225" s="217"/>
      <c r="AD2225" s="213"/>
    </row>
    <row r="2226" spans="20:30" x14ac:dyDescent="0.2">
      <c r="T2226" s="212"/>
      <c r="U2226" s="213"/>
      <c r="V2226" s="213"/>
      <c r="W2226" s="213"/>
      <c r="X2226" s="214"/>
      <c r="Y2226" s="214"/>
      <c r="Z2226" s="214"/>
      <c r="AA2226" s="217"/>
      <c r="AB2226" s="217"/>
      <c r="AC2226" s="217"/>
      <c r="AD2226" s="213"/>
    </row>
    <row r="2227" spans="20:30" x14ac:dyDescent="0.2">
      <c r="T2227" s="212"/>
      <c r="U2227" s="213"/>
      <c r="V2227" s="213"/>
      <c r="W2227" s="213"/>
      <c r="X2227" s="214"/>
      <c r="Y2227" s="214"/>
      <c r="Z2227" s="214"/>
      <c r="AA2227" s="217"/>
      <c r="AB2227" s="217"/>
      <c r="AC2227" s="217"/>
      <c r="AD2227" s="213"/>
    </row>
    <row r="2228" spans="20:30" x14ac:dyDescent="0.2">
      <c r="T2228" s="212"/>
      <c r="U2228" s="213"/>
      <c r="V2228" s="213"/>
      <c r="W2228" s="213"/>
      <c r="X2228" s="214"/>
      <c r="Y2228" s="214"/>
      <c r="Z2228" s="214"/>
      <c r="AA2228" s="217"/>
      <c r="AB2228" s="217"/>
      <c r="AC2228" s="217"/>
      <c r="AD2228" s="213"/>
    </row>
    <row r="2229" spans="20:30" x14ac:dyDescent="0.2">
      <c r="T2229" s="212"/>
      <c r="U2229" s="213"/>
      <c r="V2229" s="213"/>
      <c r="W2229" s="213"/>
      <c r="X2229" s="214"/>
      <c r="Y2229" s="214"/>
      <c r="Z2229" s="214"/>
      <c r="AA2229" s="217"/>
      <c r="AB2229" s="217"/>
      <c r="AC2229" s="217"/>
      <c r="AD2229" s="213"/>
    </row>
    <row r="2230" spans="20:30" x14ac:dyDescent="0.2">
      <c r="T2230" s="212"/>
      <c r="U2230" s="213"/>
      <c r="V2230" s="213"/>
      <c r="W2230" s="213"/>
      <c r="X2230" s="214"/>
      <c r="Y2230" s="214"/>
      <c r="Z2230" s="214"/>
      <c r="AA2230" s="217"/>
      <c r="AB2230" s="217"/>
      <c r="AC2230" s="217"/>
      <c r="AD2230" s="213"/>
    </row>
    <row r="2231" spans="20:30" x14ac:dyDescent="0.2">
      <c r="T2231" s="212"/>
      <c r="U2231" s="213"/>
      <c r="V2231" s="213"/>
      <c r="W2231" s="213"/>
      <c r="X2231" s="214"/>
      <c r="Y2231" s="214"/>
      <c r="Z2231" s="214"/>
      <c r="AA2231" s="217"/>
      <c r="AB2231" s="217"/>
      <c r="AC2231" s="217"/>
      <c r="AD2231" s="213"/>
    </row>
    <row r="2232" spans="20:30" x14ac:dyDescent="0.2">
      <c r="T2232" s="212"/>
      <c r="U2232" s="213"/>
      <c r="V2232" s="213"/>
      <c r="W2232" s="213"/>
      <c r="X2232" s="214"/>
      <c r="Y2232" s="214"/>
      <c r="Z2232" s="214"/>
      <c r="AA2232" s="217"/>
      <c r="AB2232" s="217"/>
      <c r="AC2232" s="217"/>
      <c r="AD2232" s="213"/>
    </row>
    <row r="2233" spans="20:30" x14ac:dyDescent="0.2">
      <c r="T2233" s="212"/>
      <c r="U2233" s="213"/>
      <c r="V2233" s="213"/>
      <c r="W2233" s="213"/>
      <c r="X2233" s="214"/>
      <c r="Y2233" s="214"/>
      <c r="Z2233" s="214"/>
      <c r="AA2233" s="217"/>
      <c r="AB2233" s="217"/>
      <c r="AC2233" s="217"/>
      <c r="AD2233" s="213"/>
    </row>
    <row r="2234" spans="20:30" x14ac:dyDescent="0.2">
      <c r="T2234" s="212"/>
      <c r="U2234" s="213"/>
      <c r="V2234" s="213"/>
      <c r="W2234" s="213"/>
      <c r="X2234" s="214"/>
      <c r="Y2234" s="214"/>
      <c r="Z2234" s="214"/>
      <c r="AA2234" s="217"/>
      <c r="AB2234" s="217"/>
      <c r="AC2234" s="217"/>
      <c r="AD2234" s="213"/>
    </row>
    <row r="2235" spans="20:30" x14ac:dyDescent="0.2">
      <c r="T2235" s="212"/>
      <c r="U2235" s="213"/>
      <c r="V2235" s="213"/>
      <c r="W2235" s="213"/>
      <c r="X2235" s="214"/>
      <c r="Y2235" s="214"/>
      <c r="Z2235" s="214"/>
      <c r="AA2235" s="217"/>
      <c r="AB2235" s="217"/>
      <c r="AC2235" s="217"/>
      <c r="AD2235" s="213"/>
    </row>
    <row r="2236" spans="20:30" x14ac:dyDescent="0.2">
      <c r="T2236" s="212"/>
      <c r="U2236" s="213"/>
      <c r="V2236" s="213"/>
      <c r="W2236" s="213"/>
      <c r="X2236" s="214"/>
      <c r="Y2236" s="214"/>
      <c r="Z2236" s="214"/>
      <c r="AA2236" s="217"/>
      <c r="AB2236" s="217"/>
      <c r="AC2236" s="217"/>
      <c r="AD2236" s="213"/>
    </row>
    <row r="2237" spans="20:30" x14ac:dyDescent="0.2">
      <c r="T2237" s="212"/>
      <c r="U2237" s="213"/>
      <c r="V2237" s="213"/>
      <c r="W2237" s="213"/>
      <c r="X2237" s="214"/>
      <c r="Y2237" s="214"/>
      <c r="Z2237" s="214"/>
      <c r="AA2237" s="217"/>
      <c r="AB2237" s="217"/>
      <c r="AC2237" s="217"/>
      <c r="AD2237" s="213"/>
    </row>
    <row r="2238" spans="20:30" x14ac:dyDescent="0.2">
      <c r="T2238" s="212"/>
      <c r="U2238" s="213"/>
      <c r="V2238" s="213"/>
      <c r="W2238" s="213"/>
      <c r="X2238" s="214"/>
      <c r="Y2238" s="214"/>
      <c r="Z2238" s="214"/>
      <c r="AA2238" s="217"/>
      <c r="AB2238" s="217"/>
      <c r="AC2238" s="217"/>
      <c r="AD2238" s="213"/>
    </row>
    <row r="2239" spans="20:30" x14ac:dyDescent="0.2">
      <c r="T2239" s="212"/>
      <c r="U2239" s="213"/>
      <c r="V2239" s="213"/>
      <c r="W2239" s="213"/>
      <c r="X2239" s="214"/>
      <c r="Y2239" s="214"/>
      <c r="Z2239" s="214"/>
      <c r="AA2239" s="217"/>
      <c r="AB2239" s="217"/>
      <c r="AC2239" s="217"/>
      <c r="AD2239" s="213"/>
    </row>
    <row r="2240" spans="20:30" x14ac:dyDescent="0.2">
      <c r="T2240" s="212"/>
      <c r="U2240" s="213"/>
      <c r="V2240" s="213"/>
      <c r="W2240" s="213"/>
      <c r="X2240" s="214"/>
      <c r="Y2240" s="214"/>
      <c r="Z2240" s="214"/>
      <c r="AA2240" s="217"/>
      <c r="AB2240" s="217"/>
      <c r="AC2240" s="217"/>
      <c r="AD2240" s="213"/>
    </row>
    <row r="2241" spans="20:30" x14ac:dyDescent="0.2">
      <c r="T2241" s="212"/>
      <c r="U2241" s="213"/>
      <c r="V2241" s="213"/>
      <c r="W2241" s="213"/>
      <c r="X2241" s="214"/>
      <c r="Y2241" s="214"/>
      <c r="Z2241" s="214"/>
      <c r="AA2241" s="217"/>
      <c r="AB2241" s="217"/>
      <c r="AC2241" s="217"/>
      <c r="AD2241" s="213"/>
    </row>
    <row r="2242" spans="20:30" x14ac:dyDescent="0.2">
      <c r="T2242" s="212"/>
      <c r="U2242" s="213"/>
      <c r="V2242" s="213"/>
      <c r="W2242" s="213"/>
      <c r="X2242" s="214"/>
      <c r="Y2242" s="214"/>
      <c r="Z2242" s="214"/>
      <c r="AA2242" s="217"/>
      <c r="AB2242" s="217"/>
      <c r="AC2242" s="217"/>
      <c r="AD2242" s="213"/>
    </row>
    <row r="2243" spans="20:30" x14ac:dyDescent="0.2">
      <c r="T2243" s="212"/>
      <c r="U2243" s="213"/>
      <c r="V2243" s="213"/>
      <c r="W2243" s="213"/>
      <c r="X2243" s="214"/>
      <c r="Y2243" s="214"/>
      <c r="Z2243" s="214"/>
      <c r="AA2243" s="217"/>
      <c r="AB2243" s="217"/>
      <c r="AC2243" s="217"/>
      <c r="AD2243" s="213"/>
    </row>
    <row r="2244" spans="20:30" x14ac:dyDescent="0.2">
      <c r="T2244" s="212"/>
      <c r="U2244" s="213"/>
      <c r="V2244" s="213"/>
      <c r="W2244" s="213"/>
      <c r="X2244" s="214"/>
      <c r="Y2244" s="214"/>
      <c r="Z2244" s="214"/>
      <c r="AA2244" s="217"/>
      <c r="AB2244" s="217"/>
      <c r="AC2244" s="217"/>
      <c r="AD2244" s="213"/>
    </row>
    <row r="2245" spans="20:30" x14ac:dyDescent="0.2">
      <c r="T2245" s="212"/>
      <c r="U2245" s="213"/>
      <c r="V2245" s="213"/>
      <c r="W2245" s="213"/>
      <c r="X2245" s="214"/>
      <c r="Y2245" s="214"/>
      <c r="Z2245" s="214"/>
      <c r="AA2245" s="217"/>
      <c r="AB2245" s="217"/>
      <c r="AC2245" s="217"/>
      <c r="AD2245" s="213"/>
    </row>
    <row r="2246" spans="20:30" x14ac:dyDescent="0.2">
      <c r="T2246" s="212"/>
      <c r="U2246" s="213"/>
      <c r="V2246" s="213"/>
      <c r="W2246" s="213"/>
      <c r="X2246" s="214"/>
      <c r="Y2246" s="214"/>
      <c r="Z2246" s="214"/>
      <c r="AA2246" s="217"/>
      <c r="AB2246" s="217"/>
      <c r="AC2246" s="217"/>
      <c r="AD2246" s="213"/>
    </row>
    <row r="2247" spans="20:30" x14ac:dyDescent="0.2">
      <c r="T2247" s="212"/>
      <c r="U2247" s="213"/>
      <c r="V2247" s="213"/>
      <c r="W2247" s="213"/>
      <c r="X2247" s="214"/>
      <c r="Y2247" s="214"/>
      <c r="Z2247" s="214"/>
      <c r="AA2247" s="217"/>
      <c r="AB2247" s="217"/>
      <c r="AC2247" s="217"/>
      <c r="AD2247" s="213"/>
    </row>
    <row r="2248" spans="20:30" x14ac:dyDescent="0.2">
      <c r="T2248" s="212"/>
      <c r="U2248" s="213"/>
      <c r="V2248" s="213"/>
      <c r="W2248" s="213"/>
      <c r="X2248" s="214"/>
      <c r="Y2248" s="214"/>
      <c r="Z2248" s="214"/>
      <c r="AA2248" s="217"/>
      <c r="AB2248" s="217"/>
      <c r="AC2248" s="217"/>
      <c r="AD2248" s="213"/>
    </row>
    <row r="2249" spans="20:30" x14ac:dyDescent="0.2">
      <c r="T2249" s="212"/>
      <c r="U2249" s="213"/>
      <c r="V2249" s="213"/>
      <c r="W2249" s="213"/>
      <c r="X2249" s="214"/>
      <c r="Y2249" s="214"/>
      <c r="Z2249" s="214"/>
      <c r="AA2249" s="217"/>
      <c r="AB2249" s="217"/>
      <c r="AC2249" s="217"/>
      <c r="AD2249" s="213"/>
    </row>
    <row r="2250" spans="20:30" x14ac:dyDescent="0.2">
      <c r="T2250" s="212"/>
      <c r="U2250" s="213"/>
      <c r="V2250" s="213"/>
      <c r="W2250" s="213"/>
      <c r="X2250" s="214"/>
      <c r="Y2250" s="214"/>
      <c r="Z2250" s="214"/>
      <c r="AA2250" s="217"/>
      <c r="AB2250" s="217"/>
      <c r="AC2250" s="217"/>
      <c r="AD2250" s="213"/>
    </row>
    <row r="2251" spans="20:30" x14ac:dyDescent="0.2">
      <c r="T2251" s="212"/>
      <c r="U2251" s="213"/>
      <c r="V2251" s="213"/>
      <c r="W2251" s="213"/>
      <c r="X2251" s="214"/>
      <c r="Y2251" s="214"/>
      <c r="Z2251" s="214"/>
      <c r="AA2251" s="217"/>
      <c r="AB2251" s="217"/>
      <c r="AC2251" s="217"/>
      <c r="AD2251" s="213"/>
    </row>
    <row r="2252" spans="20:30" x14ac:dyDescent="0.2">
      <c r="T2252" s="212"/>
      <c r="U2252" s="213"/>
      <c r="V2252" s="213"/>
      <c r="W2252" s="213"/>
      <c r="X2252" s="214"/>
      <c r="Y2252" s="214"/>
      <c r="Z2252" s="214"/>
      <c r="AA2252" s="217"/>
      <c r="AB2252" s="217"/>
      <c r="AC2252" s="217"/>
      <c r="AD2252" s="213"/>
    </row>
    <row r="2253" spans="20:30" x14ac:dyDescent="0.2">
      <c r="T2253" s="212"/>
      <c r="U2253" s="213"/>
      <c r="V2253" s="213"/>
      <c r="W2253" s="213"/>
      <c r="X2253" s="214"/>
      <c r="Y2253" s="214"/>
      <c r="Z2253" s="214"/>
      <c r="AA2253" s="217"/>
      <c r="AB2253" s="217"/>
      <c r="AC2253" s="217"/>
      <c r="AD2253" s="213"/>
    </row>
    <row r="2254" spans="20:30" x14ac:dyDescent="0.2">
      <c r="T2254" s="212"/>
      <c r="U2254" s="213"/>
      <c r="V2254" s="213"/>
      <c r="W2254" s="213"/>
      <c r="X2254" s="214"/>
      <c r="Y2254" s="214"/>
      <c r="Z2254" s="214"/>
      <c r="AA2254" s="217"/>
      <c r="AB2254" s="217"/>
      <c r="AC2254" s="217"/>
      <c r="AD2254" s="213"/>
    </row>
    <row r="2255" spans="20:30" x14ac:dyDescent="0.2">
      <c r="T2255" s="212"/>
      <c r="U2255" s="213"/>
      <c r="V2255" s="213"/>
      <c r="W2255" s="213"/>
      <c r="X2255" s="214"/>
      <c r="Y2255" s="214"/>
      <c r="Z2255" s="214"/>
      <c r="AA2255" s="217"/>
      <c r="AB2255" s="217"/>
      <c r="AC2255" s="217"/>
      <c r="AD2255" s="213"/>
    </row>
    <row r="2256" spans="20:30" x14ac:dyDescent="0.2">
      <c r="T2256" s="212"/>
      <c r="U2256" s="213"/>
      <c r="V2256" s="213"/>
      <c r="W2256" s="213"/>
      <c r="X2256" s="214"/>
      <c r="Y2256" s="214"/>
      <c r="Z2256" s="214"/>
      <c r="AA2256" s="217"/>
      <c r="AB2256" s="217"/>
      <c r="AC2256" s="217"/>
      <c r="AD2256" s="213"/>
    </row>
    <row r="2257" spans="20:30" x14ac:dyDescent="0.2">
      <c r="T2257" s="212"/>
      <c r="U2257" s="213"/>
      <c r="V2257" s="213"/>
      <c r="W2257" s="213"/>
      <c r="X2257" s="214"/>
      <c r="Y2257" s="214"/>
      <c r="Z2257" s="214"/>
      <c r="AA2257" s="217"/>
      <c r="AB2257" s="217"/>
      <c r="AC2257" s="217"/>
      <c r="AD2257" s="213"/>
    </row>
    <row r="2258" spans="20:30" x14ac:dyDescent="0.2">
      <c r="T2258" s="212"/>
      <c r="U2258" s="213"/>
      <c r="V2258" s="213"/>
      <c r="W2258" s="213"/>
      <c r="X2258" s="214"/>
      <c r="Y2258" s="214"/>
      <c r="Z2258" s="214"/>
      <c r="AA2258" s="217"/>
      <c r="AB2258" s="217"/>
      <c r="AC2258" s="217"/>
      <c r="AD2258" s="213"/>
    </row>
    <row r="2259" spans="20:30" x14ac:dyDescent="0.2">
      <c r="T2259" s="212"/>
      <c r="U2259" s="213"/>
      <c r="V2259" s="213"/>
      <c r="W2259" s="213"/>
      <c r="X2259" s="214"/>
      <c r="Y2259" s="214"/>
      <c r="Z2259" s="214"/>
      <c r="AA2259" s="217"/>
      <c r="AB2259" s="217"/>
      <c r="AC2259" s="217"/>
      <c r="AD2259" s="213"/>
    </row>
    <row r="2260" spans="20:30" x14ac:dyDescent="0.2">
      <c r="T2260" s="212"/>
      <c r="U2260" s="213"/>
      <c r="V2260" s="213"/>
      <c r="W2260" s="213"/>
      <c r="X2260" s="214"/>
      <c r="Y2260" s="214"/>
      <c r="Z2260" s="214"/>
      <c r="AA2260" s="217"/>
      <c r="AB2260" s="217"/>
      <c r="AC2260" s="217"/>
      <c r="AD2260" s="213"/>
    </row>
    <row r="2261" spans="20:30" x14ac:dyDescent="0.2">
      <c r="T2261" s="212"/>
      <c r="U2261" s="213"/>
      <c r="V2261" s="213"/>
      <c r="W2261" s="213"/>
      <c r="X2261" s="214"/>
      <c r="Y2261" s="214"/>
      <c r="Z2261" s="214"/>
      <c r="AA2261" s="217"/>
      <c r="AB2261" s="217"/>
      <c r="AC2261" s="217"/>
      <c r="AD2261" s="213"/>
    </row>
    <row r="2262" spans="20:30" x14ac:dyDescent="0.2">
      <c r="T2262" s="212"/>
      <c r="U2262" s="213"/>
      <c r="V2262" s="213"/>
      <c r="W2262" s="213"/>
      <c r="X2262" s="214"/>
      <c r="Y2262" s="214"/>
      <c r="Z2262" s="214"/>
      <c r="AA2262" s="217"/>
      <c r="AB2262" s="217"/>
      <c r="AC2262" s="217"/>
      <c r="AD2262" s="213"/>
    </row>
    <row r="2263" spans="20:30" x14ac:dyDescent="0.2">
      <c r="T2263" s="212"/>
      <c r="U2263" s="213"/>
      <c r="V2263" s="213"/>
      <c r="W2263" s="213"/>
      <c r="X2263" s="214"/>
      <c r="Y2263" s="214"/>
      <c r="Z2263" s="214"/>
      <c r="AA2263" s="217"/>
      <c r="AB2263" s="217"/>
      <c r="AC2263" s="217"/>
      <c r="AD2263" s="213"/>
    </row>
    <row r="2264" spans="20:30" x14ac:dyDescent="0.2">
      <c r="T2264" s="212"/>
      <c r="U2264" s="213"/>
      <c r="V2264" s="213"/>
      <c r="W2264" s="213"/>
      <c r="X2264" s="214"/>
      <c r="Y2264" s="214"/>
      <c r="Z2264" s="214"/>
      <c r="AA2264" s="217"/>
      <c r="AB2264" s="217"/>
      <c r="AC2264" s="217"/>
      <c r="AD2264" s="213"/>
    </row>
    <row r="2265" spans="20:30" x14ac:dyDescent="0.2">
      <c r="T2265" s="212"/>
      <c r="U2265" s="213"/>
      <c r="V2265" s="213"/>
      <c r="W2265" s="213"/>
      <c r="X2265" s="214"/>
      <c r="Y2265" s="214"/>
      <c r="Z2265" s="214"/>
      <c r="AA2265" s="217"/>
      <c r="AB2265" s="217"/>
      <c r="AC2265" s="217"/>
      <c r="AD2265" s="213"/>
    </row>
    <row r="2266" spans="20:30" x14ac:dyDescent="0.2">
      <c r="T2266" s="212"/>
      <c r="U2266" s="213"/>
      <c r="V2266" s="213"/>
      <c r="W2266" s="213"/>
      <c r="X2266" s="214"/>
      <c r="Y2266" s="214"/>
      <c r="Z2266" s="214"/>
      <c r="AA2266" s="217"/>
      <c r="AB2266" s="217"/>
      <c r="AC2266" s="217"/>
      <c r="AD2266" s="213"/>
    </row>
    <row r="2267" spans="20:30" x14ac:dyDescent="0.2">
      <c r="T2267" s="212"/>
      <c r="U2267" s="213"/>
      <c r="V2267" s="213"/>
      <c r="W2267" s="213"/>
      <c r="X2267" s="214"/>
      <c r="Y2267" s="214"/>
      <c r="Z2267" s="214"/>
      <c r="AA2267" s="217"/>
      <c r="AB2267" s="217"/>
      <c r="AC2267" s="217"/>
      <c r="AD2267" s="213"/>
    </row>
    <row r="2268" spans="20:30" x14ac:dyDescent="0.2">
      <c r="T2268" s="212"/>
      <c r="U2268" s="213"/>
      <c r="V2268" s="213"/>
      <c r="W2268" s="213"/>
      <c r="X2268" s="214"/>
      <c r="Y2268" s="214"/>
      <c r="Z2268" s="214"/>
      <c r="AA2268" s="217"/>
      <c r="AB2268" s="217"/>
      <c r="AC2268" s="217"/>
      <c r="AD2268" s="213"/>
    </row>
    <row r="2269" spans="20:30" x14ac:dyDescent="0.2">
      <c r="T2269" s="212"/>
      <c r="U2269" s="213"/>
      <c r="V2269" s="213"/>
      <c r="W2269" s="213"/>
      <c r="X2269" s="214"/>
      <c r="Y2269" s="214"/>
      <c r="Z2269" s="214"/>
      <c r="AA2269" s="217"/>
      <c r="AB2269" s="217"/>
      <c r="AC2269" s="217"/>
      <c r="AD2269" s="213"/>
    </row>
    <row r="2270" spans="20:30" x14ac:dyDescent="0.2">
      <c r="T2270" s="212"/>
      <c r="U2270" s="213"/>
      <c r="V2270" s="213"/>
      <c r="W2270" s="213"/>
      <c r="X2270" s="214"/>
      <c r="Y2270" s="214"/>
      <c r="Z2270" s="214"/>
      <c r="AA2270" s="217"/>
      <c r="AB2270" s="217"/>
      <c r="AC2270" s="217"/>
      <c r="AD2270" s="213"/>
    </row>
    <row r="2271" spans="20:30" x14ac:dyDescent="0.2">
      <c r="T2271" s="212"/>
      <c r="U2271" s="213"/>
      <c r="V2271" s="213"/>
      <c r="W2271" s="213"/>
      <c r="X2271" s="214"/>
      <c r="Y2271" s="214"/>
      <c r="Z2271" s="214"/>
      <c r="AA2271" s="217"/>
      <c r="AB2271" s="217"/>
      <c r="AC2271" s="217"/>
      <c r="AD2271" s="213"/>
    </row>
    <row r="2272" spans="20:30" x14ac:dyDescent="0.2">
      <c r="T2272" s="212"/>
      <c r="U2272" s="213"/>
      <c r="V2272" s="213"/>
      <c r="W2272" s="213"/>
      <c r="X2272" s="214"/>
      <c r="Y2272" s="214"/>
      <c r="Z2272" s="214"/>
      <c r="AA2272" s="217"/>
      <c r="AB2272" s="217"/>
      <c r="AC2272" s="217"/>
      <c r="AD2272" s="213"/>
    </row>
    <row r="2273" spans="20:30" x14ac:dyDescent="0.2">
      <c r="T2273" s="212"/>
      <c r="U2273" s="213"/>
      <c r="V2273" s="213"/>
      <c r="W2273" s="213"/>
      <c r="X2273" s="214"/>
      <c r="Y2273" s="214"/>
      <c r="Z2273" s="214"/>
      <c r="AA2273" s="217"/>
      <c r="AB2273" s="217"/>
      <c r="AC2273" s="217"/>
      <c r="AD2273" s="213"/>
    </row>
    <row r="2274" spans="20:30" x14ac:dyDescent="0.2">
      <c r="T2274" s="212"/>
      <c r="U2274" s="213"/>
      <c r="V2274" s="213"/>
      <c r="W2274" s="213"/>
      <c r="X2274" s="214"/>
      <c r="Y2274" s="214"/>
      <c r="Z2274" s="214"/>
      <c r="AA2274" s="217"/>
      <c r="AB2274" s="217"/>
      <c r="AC2274" s="217"/>
      <c r="AD2274" s="213"/>
    </row>
    <row r="2275" spans="20:30" x14ac:dyDescent="0.2">
      <c r="T2275" s="212"/>
      <c r="U2275" s="213"/>
      <c r="V2275" s="213"/>
      <c r="W2275" s="213"/>
      <c r="X2275" s="214"/>
      <c r="Y2275" s="214"/>
      <c r="Z2275" s="214"/>
      <c r="AA2275" s="217"/>
      <c r="AB2275" s="217"/>
      <c r="AC2275" s="217"/>
      <c r="AD2275" s="213"/>
    </row>
    <row r="2276" spans="20:30" x14ac:dyDescent="0.2">
      <c r="T2276" s="212"/>
      <c r="U2276" s="213"/>
      <c r="V2276" s="213"/>
      <c r="W2276" s="213"/>
      <c r="X2276" s="214"/>
      <c r="Y2276" s="214"/>
      <c r="Z2276" s="214"/>
      <c r="AA2276" s="217"/>
      <c r="AB2276" s="217"/>
      <c r="AC2276" s="217"/>
      <c r="AD2276" s="213"/>
    </row>
    <row r="2277" spans="20:30" x14ac:dyDescent="0.2">
      <c r="T2277" s="212"/>
      <c r="U2277" s="213"/>
      <c r="V2277" s="213"/>
      <c r="W2277" s="213"/>
      <c r="X2277" s="214"/>
      <c r="Y2277" s="214"/>
      <c r="Z2277" s="214"/>
      <c r="AA2277" s="217"/>
      <c r="AB2277" s="217"/>
      <c r="AC2277" s="217"/>
      <c r="AD2277" s="213"/>
    </row>
    <row r="2278" spans="20:30" x14ac:dyDescent="0.2">
      <c r="T2278" s="212"/>
      <c r="U2278" s="213"/>
      <c r="V2278" s="213"/>
      <c r="W2278" s="213"/>
      <c r="X2278" s="214"/>
      <c r="Y2278" s="214"/>
      <c r="Z2278" s="214"/>
      <c r="AA2278" s="217"/>
      <c r="AB2278" s="217"/>
      <c r="AC2278" s="217"/>
      <c r="AD2278" s="213"/>
    </row>
    <row r="2279" spans="20:30" x14ac:dyDescent="0.2">
      <c r="T2279" s="212"/>
      <c r="U2279" s="213"/>
      <c r="V2279" s="213"/>
      <c r="W2279" s="213"/>
      <c r="X2279" s="214"/>
      <c r="Y2279" s="214"/>
      <c r="Z2279" s="214"/>
      <c r="AA2279" s="217"/>
      <c r="AB2279" s="217"/>
      <c r="AC2279" s="217"/>
      <c r="AD2279" s="213"/>
    </row>
    <row r="2280" spans="20:30" x14ac:dyDescent="0.2">
      <c r="T2280" s="212"/>
      <c r="U2280" s="213"/>
      <c r="V2280" s="213"/>
      <c r="W2280" s="213"/>
      <c r="X2280" s="214"/>
      <c r="Y2280" s="214"/>
      <c r="Z2280" s="214"/>
      <c r="AA2280" s="217"/>
      <c r="AB2280" s="217"/>
      <c r="AC2280" s="217"/>
      <c r="AD2280" s="213"/>
    </row>
    <row r="2281" spans="20:30" x14ac:dyDescent="0.2">
      <c r="T2281" s="212"/>
      <c r="U2281" s="213"/>
      <c r="V2281" s="213"/>
      <c r="W2281" s="213"/>
      <c r="X2281" s="214"/>
      <c r="Y2281" s="214"/>
      <c r="Z2281" s="214"/>
      <c r="AA2281" s="217"/>
      <c r="AB2281" s="217"/>
      <c r="AC2281" s="217"/>
      <c r="AD2281" s="213"/>
    </row>
    <row r="2282" spans="20:30" x14ac:dyDescent="0.2">
      <c r="T2282" s="212"/>
      <c r="U2282" s="213"/>
      <c r="V2282" s="213"/>
      <c r="W2282" s="213"/>
      <c r="X2282" s="214"/>
      <c r="Y2282" s="214"/>
      <c r="Z2282" s="214"/>
      <c r="AA2282" s="217"/>
      <c r="AB2282" s="217"/>
      <c r="AC2282" s="217"/>
      <c r="AD2282" s="213"/>
    </row>
    <row r="2283" spans="20:30" x14ac:dyDescent="0.2">
      <c r="T2283" s="212"/>
      <c r="U2283" s="213"/>
      <c r="V2283" s="213"/>
      <c r="W2283" s="213"/>
      <c r="X2283" s="214"/>
      <c r="Y2283" s="214"/>
      <c r="Z2283" s="214"/>
      <c r="AA2283" s="217"/>
      <c r="AB2283" s="217"/>
      <c r="AC2283" s="217"/>
      <c r="AD2283" s="213"/>
    </row>
    <row r="2284" spans="20:30" x14ac:dyDescent="0.2">
      <c r="T2284" s="212"/>
      <c r="U2284" s="213"/>
      <c r="V2284" s="213"/>
      <c r="W2284" s="213"/>
      <c r="X2284" s="214"/>
      <c r="Y2284" s="214"/>
      <c r="Z2284" s="214"/>
      <c r="AA2284" s="217"/>
      <c r="AB2284" s="217"/>
      <c r="AC2284" s="217"/>
      <c r="AD2284" s="213"/>
    </row>
    <row r="2285" spans="20:30" x14ac:dyDescent="0.2">
      <c r="T2285" s="212"/>
      <c r="U2285" s="213"/>
      <c r="V2285" s="213"/>
      <c r="W2285" s="213"/>
      <c r="X2285" s="214"/>
      <c r="Y2285" s="214"/>
      <c r="Z2285" s="214"/>
      <c r="AA2285" s="217"/>
      <c r="AB2285" s="217"/>
      <c r="AC2285" s="217"/>
      <c r="AD2285" s="213"/>
    </row>
    <row r="2286" spans="20:30" x14ac:dyDescent="0.2">
      <c r="T2286" s="212"/>
      <c r="U2286" s="213"/>
      <c r="V2286" s="213"/>
      <c r="W2286" s="213"/>
      <c r="X2286" s="214"/>
      <c r="Y2286" s="214"/>
      <c r="Z2286" s="214"/>
      <c r="AA2286" s="217"/>
      <c r="AB2286" s="217"/>
      <c r="AC2286" s="217"/>
      <c r="AD2286" s="213"/>
    </row>
    <row r="2287" spans="20:30" x14ac:dyDescent="0.2">
      <c r="T2287" s="212"/>
      <c r="U2287" s="213"/>
      <c r="V2287" s="213"/>
      <c r="W2287" s="213"/>
      <c r="X2287" s="214"/>
      <c r="Y2287" s="214"/>
      <c r="Z2287" s="214"/>
      <c r="AA2287" s="217"/>
      <c r="AB2287" s="217"/>
      <c r="AC2287" s="217"/>
      <c r="AD2287" s="213"/>
    </row>
    <row r="2288" spans="20:30" x14ac:dyDescent="0.2">
      <c r="T2288" s="212"/>
      <c r="U2288" s="213"/>
      <c r="V2288" s="213"/>
      <c r="W2288" s="213"/>
      <c r="X2288" s="214"/>
      <c r="Y2288" s="214"/>
      <c r="Z2288" s="214"/>
      <c r="AA2288" s="217"/>
      <c r="AB2288" s="217"/>
      <c r="AC2288" s="217"/>
      <c r="AD2288" s="213"/>
    </row>
    <row r="2289" spans="20:30" x14ac:dyDescent="0.2">
      <c r="T2289" s="212"/>
      <c r="U2289" s="213"/>
      <c r="V2289" s="213"/>
      <c r="W2289" s="213"/>
      <c r="X2289" s="214"/>
      <c r="Y2289" s="214"/>
      <c r="Z2289" s="214"/>
      <c r="AA2289" s="217"/>
      <c r="AB2289" s="217"/>
      <c r="AC2289" s="217"/>
      <c r="AD2289" s="213"/>
    </row>
    <row r="2290" spans="20:30" x14ac:dyDescent="0.2">
      <c r="T2290" s="212"/>
      <c r="U2290" s="213"/>
      <c r="V2290" s="213"/>
      <c r="W2290" s="213"/>
      <c r="X2290" s="214"/>
      <c r="Y2290" s="214"/>
      <c r="Z2290" s="214"/>
      <c r="AA2290" s="217"/>
      <c r="AB2290" s="217"/>
      <c r="AC2290" s="217"/>
      <c r="AD2290" s="213"/>
    </row>
    <row r="2291" spans="20:30" x14ac:dyDescent="0.2">
      <c r="T2291" s="212"/>
      <c r="U2291" s="213"/>
      <c r="V2291" s="213"/>
      <c r="W2291" s="213"/>
      <c r="X2291" s="214"/>
      <c r="Y2291" s="214"/>
      <c r="Z2291" s="214"/>
      <c r="AA2291" s="217"/>
      <c r="AB2291" s="217"/>
      <c r="AC2291" s="217"/>
      <c r="AD2291" s="213"/>
    </row>
    <row r="2292" spans="20:30" x14ac:dyDescent="0.2">
      <c r="T2292" s="212"/>
      <c r="U2292" s="213"/>
      <c r="V2292" s="213"/>
      <c r="W2292" s="213"/>
      <c r="X2292" s="214"/>
      <c r="Y2292" s="214"/>
      <c r="Z2292" s="214"/>
      <c r="AA2292" s="217"/>
      <c r="AB2292" s="217"/>
      <c r="AC2292" s="217"/>
      <c r="AD2292" s="213"/>
    </row>
    <row r="2293" spans="20:30" x14ac:dyDescent="0.2">
      <c r="T2293" s="212"/>
      <c r="U2293" s="213"/>
      <c r="V2293" s="213"/>
      <c r="W2293" s="213"/>
      <c r="X2293" s="214"/>
      <c r="Y2293" s="214"/>
      <c r="Z2293" s="214"/>
      <c r="AA2293" s="217"/>
      <c r="AB2293" s="217"/>
      <c r="AC2293" s="217"/>
      <c r="AD2293" s="213"/>
    </row>
    <row r="2294" spans="20:30" x14ac:dyDescent="0.2">
      <c r="T2294" s="212"/>
      <c r="U2294" s="213"/>
      <c r="V2294" s="213"/>
      <c r="W2294" s="213"/>
      <c r="X2294" s="214"/>
      <c r="Y2294" s="214"/>
      <c r="Z2294" s="214"/>
      <c r="AA2294" s="217"/>
      <c r="AB2294" s="217"/>
      <c r="AC2294" s="217"/>
      <c r="AD2294" s="213"/>
    </row>
    <row r="2295" spans="20:30" x14ac:dyDescent="0.2">
      <c r="T2295" s="212"/>
      <c r="U2295" s="213"/>
      <c r="V2295" s="213"/>
      <c r="W2295" s="213"/>
      <c r="X2295" s="214"/>
      <c r="Y2295" s="214"/>
      <c r="Z2295" s="214"/>
      <c r="AA2295" s="217"/>
      <c r="AB2295" s="217"/>
      <c r="AC2295" s="217"/>
      <c r="AD2295" s="213"/>
    </row>
    <row r="2296" spans="20:30" x14ac:dyDescent="0.2">
      <c r="T2296" s="212"/>
      <c r="U2296" s="213"/>
      <c r="V2296" s="213"/>
      <c r="W2296" s="213"/>
      <c r="X2296" s="214"/>
      <c r="Y2296" s="214"/>
      <c r="Z2296" s="214"/>
      <c r="AA2296" s="217"/>
      <c r="AB2296" s="217"/>
      <c r="AC2296" s="217"/>
      <c r="AD2296" s="213"/>
    </row>
    <row r="2297" spans="20:30" x14ac:dyDescent="0.2">
      <c r="T2297" s="212"/>
      <c r="U2297" s="213"/>
      <c r="V2297" s="213"/>
      <c r="W2297" s="213"/>
      <c r="X2297" s="214"/>
      <c r="Y2297" s="214"/>
      <c r="Z2297" s="214"/>
      <c r="AA2297" s="217"/>
      <c r="AB2297" s="217"/>
      <c r="AC2297" s="217"/>
      <c r="AD2297" s="213"/>
    </row>
    <row r="2298" spans="20:30" x14ac:dyDescent="0.2">
      <c r="T2298" s="212"/>
      <c r="U2298" s="213"/>
      <c r="V2298" s="213"/>
      <c r="W2298" s="213"/>
      <c r="X2298" s="214"/>
      <c r="Y2298" s="214"/>
      <c r="Z2298" s="214"/>
      <c r="AA2298" s="217"/>
      <c r="AB2298" s="217"/>
      <c r="AC2298" s="217"/>
      <c r="AD2298" s="213"/>
    </row>
    <row r="2299" spans="20:30" x14ac:dyDescent="0.2">
      <c r="T2299" s="212"/>
      <c r="U2299" s="213"/>
      <c r="V2299" s="213"/>
      <c r="W2299" s="213"/>
      <c r="X2299" s="214"/>
      <c r="Y2299" s="214"/>
      <c r="Z2299" s="214"/>
      <c r="AA2299" s="217"/>
      <c r="AB2299" s="217"/>
      <c r="AC2299" s="217"/>
      <c r="AD2299" s="213"/>
    </row>
    <row r="2300" spans="20:30" x14ac:dyDescent="0.2">
      <c r="T2300" s="212"/>
      <c r="U2300" s="213"/>
      <c r="V2300" s="213"/>
      <c r="W2300" s="213"/>
      <c r="X2300" s="214"/>
      <c r="Y2300" s="214"/>
      <c r="Z2300" s="214"/>
      <c r="AA2300" s="217"/>
      <c r="AB2300" s="217"/>
      <c r="AC2300" s="217"/>
      <c r="AD2300" s="213"/>
    </row>
    <row r="2301" spans="20:30" x14ac:dyDescent="0.2">
      <c r="T2301" s="212"/>
      <c r="U2301" s="213"/>
      <c r="V2301" s="213"/>
      <c r="W2301" s="213"/>
      <c r="X2301" s="214"/>
      <c r="Y2301" s="214"/>
      <c r="Z2301" s="214"/>
      <c r="AA2301" s="217"/>
      <c r="AB2301" s="217"/>
      <c r="AC2301" s="217"/>
      <c r="AD2301" s="213"/>
    </row>
    <row r="2302" spans="20:30" x14ac:dyDescent="0.2">
      <c r="T2302" s="212"/>
      <c r="U2302" s="213"/>
      <c r="V2302" s="213"/>
      <c r="W2302" s="213"/>
      <c r="X2302" s="214"/>
      <c r="Y2302" s="214"/>
      <c r="Z2302" s="214"/>
      <c r="AA2302" s="217"/>
      <c r="AB2302" s="217"/>
      <c r="AC2302" s="217"/>
      <c r="AD2302" s="213"/>
    </row>
    <row r="2303" spans="20:30" x14ac:dyDescent="0.2">
      <c r="T2303" s="212"/>
      <c r="U2303" s="213"/>
      <c r="V2303" s="213"/>
      <c r="W2303" s="213"/>
      <c r="X2303" s="214"/>
      <c r="Y2303" s="214"/>
      <c r="Z2303" s="214"/>
      <c r="AA2303" s="217"/>
      <c r="AB2303" s="217"/>
      <c r="AC2303" s="217"/>
      <c r="AD2303" s="213"/>
    </row>
    <row r="2304" spans="20:30" x14ac:dyDescent="0.2">
      <c r="T2304" s="212"/>
      <c r="U2304" s="213"/>
      <c r="V2304" s="213"/>
      <c r="W2304" s="213"/>
      <c r="X2304" s="214"/>
      <c r="Y2304" s="214"/>
      <c r="Z2304" s="214"/>
      <c r="AA2304" s="217"/>
      <c r="AB2304" s="217"/>
      <c r="AC2304" s="217"/>
      <c r="AD2304" s="213"/>
    </row>
    <row r="2305" spans="20:30" x14ac:dyDescent="0.2">
      <c r="T2305" s="212"/>
      <c r="U2305" s="213"/>
      <c r="V2305" s="213"/>
      <c r="W2305" s="213"/>
      <c r="X2305" s="214"/>
      <c r="Y2305" s="214"/>
      <c r="Z2305" s="214"/>
      <c r="AA2305" s="217"/>
      <c r="AB2305" s="217"/>
      <c r="AC2305" s="217"/>
      <c r="AD2305" s="213"/>
    </row>
    <row r="2306" spans="20:30" x14ac:dyDescent="0.2">
      <c r="T2306" s="212"/>
      <c r="U2306" s="213"/>
      <c r="V2306" s="213"/>
      <c r="W2306" s="213"/>
      <c r="X2306" s="214"/>
      <c r="Y2306" s="214"/>
      <c r="Z2306" s="214"/>
      <c r="AA2306" s="217"/>
      <c r="AB2306" s="217"/>
      <c r="AC2306" s="217"/>
      <c r="AD2306" s="213"/>
    </row>
    <row r="2307" spans="20:30" x14ac:dyDescent="0.2">
      <c r="T2307" s="212"/>
      <c r="U2307" s="213"/>
      <c r="V2307" s="213"/>
      <c r="W2307" s="213"/>
      <c r="X2307" s="214"/>
      <c r="Y2307" s="214"/>
      <c r="Z2307" s="214"/>
      <c r="AA2307" s="217"/>
      <c r="AB2307" s="217"/>
      <c r="AC2307" s="217"/>
      <c r="AD2307" s="213"/>
    </row>
    <row r="2308" spans="20:30" x14ac:dyDescent="0.2">
      <c r="T2308" s="212"/>
      <c r="U2308" s="213"/>
      <c r="V2308" s="213"/>
      <c r="W2308" s="213"/>
      <c r="X2308" s="214"/>
      <c r="Y2308" s="214"/>
      <c r="Z2308" s="214"/>
      <c r="AA2308" s="217"/>
      <c r="AB2308" s="217"/>
      <c r="AC2308" s="217"/>
      <c r="AD2308" s="213"/>
    </row>
    <row r="2309" spans="20:30" x14ac:dyDescent="0.2">
      <c r="T2309" s="212"/>
      <c r="U2309" s="213"/>
      <c r="V2309" s="213"/>
      <c r="W2309" s="213"/>
      <c r="X2309" s="214"/>
      <c r="Y2309" s="214"/>
      <c r="Z2309" s="214"/>
      <c r="AA2309" s="217"/>
      <c r="AB2309" s="217"/>
      <c r="AC2309" s="217"/>
      <c r="AD2309" s="213"/>
    </row>
    <row r="2310" spans="20:30" x14ac:dyDescent="0.2">
      <c r="T2310" s="212"/>
      <c r="U2310" s="213"/>
      <c r="V2310" s="213"/>
      <c r="W2310" s="213"/>
      <c r="X2310" s="214"/>
      <c r="Y2310" s="214"/>
      <c r="Z2310" s="214"/>
      <c r="AA2310" s="217"/>
      <c r="AB2310" s="217"/>
      <c r="AC2310" s="217"/>
      <c r="AD2310" s="213"/>
    </row>
    <row r="2311" spans="20:30" x14ac:dyDescent="0.2">
      <c r="T2311" s="212"/>
      <c r="U2311" s="213"/>
      <c r="V2311" s="213"/>
      <c r="W2311" s="213"/>
      <c r="X2311" s="214"/>
      <c r="Y2311" s="214"/>
      <c r="Z2311" s="214"/>
      <c r="AA2311" s="217"/>
      <c r="AB2311" s="217"/>
      <c r="AC2311" s="217"/>
      <c r="AD2311" s="213"/>
    </row>
    <row r="2312" spans="20:30" x14ac:dyDescent="0.2">
      <c r="T2312" s="212"/>
      <c r="U2312" s="213"/>
      <c r="V2312" s="213"/>
      <c r="W2312" s="213"/>
      <c r="X2312" s="214"/>
      <c r="Y2312" s="214"/>
      <c r="Z2312" s="214"/>
      <c r="AA2312" s="217"/>
      <c r="AB2312" s="217"/>
      <c r="AC2312" s="217"/>
      <c r="AD2312" s="213"/>
    </row>
    <row r="2313" spans="20:30" x14ac:dyDescent="0.2">
      <c r="T2313" s="212"/>
      <c r="U2313" s="213"/>
      <c r="V2313" s="213"/>
      <c r="W2313" s="213"/>
      <c r="X2313" s="214"/>
      <c r="Y2313" s="214"/>
      <c r="Z2313" s="214"/>
      <c r="AA2313" s="217"/>
      <c r="AB2313" s="217"/>
      <c r="AC2313" s="217"/>
      <c r="AD2313" s="213"/>
    </row>
    <row r="2314" spans="20:30" x14ac:dyDescent="0.2">
      <c r="T2314" s="212"/>
      <c r="U2314" s="213"/>
      <c r="V2314" s="213"/>
      <c r="W2314" s="213"/>
      <c r="X2314" s="214"/>
      <c r="Y2314" s="214"/>
      <c r="Z2314" s="214"/>
      <c r="AA2314" s="217"/>
      <c r="AB2314" s="217"/>
      <c r="AC2314" s="217"/>
      <c r="AD2314" s="213"/>
    </row>
    <row r="2315" spans="20:30" x14ac:dyDescent="0.2">
      <c r="T2315" s="212"/>
      <c r="U2315" s="213"/>
      <c r="V2315" s="213"/>
      <c r="W2315" s="213"/>
      <c r="X2315" s="214"/>
      <c r="Y2315" s="214"/>
      <c r="Z2315" s="214"/>
      <c r="AA2315" s="217"/>
      <c r="AB2315" s="217"/>
      <c r="AC2315" s="217"/>
      <c r="AD2315" s="213"/>
    </row>
    <row r="2316" spans="20:30" x14ac:dyDescent="0.2">
      <c r="T2316" s="212"/>
      <c r="U2316" s="213"/>
      <c r="V2316" s="213"/>
      <c r="W2316" s="213"/>
      <c r="X2316" s="214"/>
      <c r="Y2316" s="214"/>
      <c r="Z2316" s="214"/>
      <c r="AA2316" s="217"/>
      <c r="AB2316" s="217"/>
      <c r="AC2316" s="217"/>
      <c r="AD2316" s="213"/>
    </row>
    <row r="2317" spans="20:30" x14ac:dyDescent="0.2">
      <c r="T2317" s="212"/>
      <c r="U2317" s="213"/>
      <c r="V2317" s="213"/>
      <c r="W2317" s="213"/>
      <c r="X2317" s="214"/>
      <c r="Y2317" s="214"/>
      <c r="Z2317" s="214"/>
      <c r="AA2317" s="217"/>
      <c r="AB2317" s="217"/>
      <c r="AC2317" s="217"/>
      <c r="AD2317" s="213"/>
    </row>
    <row r="2318" spans="20:30" x14ac:dyDescent="0.2">
      <c r="T2318" s="212"/>
      <c r="U2318" s="213"/>
      <c r="V2318" s="213"/>
      <c r="W2318" s="213"/>
      <c r="X2318" s="214"/>
      <c r="Y2318" s="214"/>
      <c r="Z2318" s="214"/>
      <c r="AA2318" s="217"/>
      <c r="AB2318" s="217"/>
      <c r="AC2318" s="217"/>
      <c r="AD2318" s="213"/>
    </row>
    <row r="2319" spans="20:30" x14ac:dyDescent="0.2">
      <c r="T2319" s="212"/>
      <c r="U2319" s="213"/>
      <c r="V2319" s="213"/>
      <c r="W2319" s="213"/>
      <c r="X2319" s="214"/>
      <c r="Y2319" s="214"/>
      <c r="Z2319" s="214"/>
      <c r="AA2319" s="217"/>
      <c r="AB2319" s="217"/>
      <c r="AC2319" s="217"/>
      <c r="AD2319" s="213"/>
    </row>
    <row r="2320" spans="20:30" x14ac:dyDescent="0.2">
      <c r="T2320" s="212"/>
      <c r="U2320" s="213"/>
      <c r="V2320" s="213"/>
      <c r="W2320" s="213"/>
      <c r="X2320" s="214"/>
      <c r="Y2320" s="214"/>
      <c r="Z2320" s="214"/>
      <c r="AA2320" s="217"/>
      <c r="AB2320" s="217"/>
      <c r="AC2320" s="217"/>
      <c r="AD2320" s="213"/>
    </row>
    <row r="2321" spans="20:30" x14ac:dyDescent="0.2">
      <c r="T2321" s="212"/>
      <c r="U2321" s="213"/>
      <c r="V2321" s="213"/>
      <c r="W2321" s="213"/>
      <c r="X2321" s="214"/>
      <c r="Y2321" s="214"/>
      <c r="Z2321" s="214"/>
      <c r="AA2321" s="217"/>
      <c r="AB2321" s="217"/>
      <c r="AC2321" s="217"/>
      <c r="AD2321" s="213"/>
    </row>
    <row r="2322" spans="20:30" x14ac:dyDescent="0.2">
      <c r="T2322" s="212"/>
      <c r="U2322" s="213"/>
      <c r="V2322" s="213"/>
      <c r="W2322" s="213"/>
      <c r="X2322" s="214"/>
      <c r="Y2322" s="214"/>
      <c r="Z2322" s="214"/>
      <c r="AA2322" s="217"/>
      <c r="AB2322" s="217"/>
      <c r="AC2322" s="217"/>
      <c r="AD2322" s="213"/>
    </row>
    <row r="2323" spans="20:30" x14ac:dyDescent="0.2">
      <c r="T2323" s="212"/>
      <c r="U2323" s="213"/>
      <c r="V2323" s="213"/>
      <c r="W2323" s="213"/>
      <c r="X2323" s="214"/>
      <c r="Y2323" s="214"/>
      <c r="Z2323" s="214"/>
      <c r="AA2323" s="217"/>
      <c r="AB2323" s="217"/>
      <c r="AC2323" s="217"/>
      <c r="AD2323" s="213"/>
    </row>
    <row r="2324" spans="20:30" x14ac:dyDescent="0.2">
      <c r="T2324" s="212"/>
      <c r="U2324" s="213"/>
      <c r="V2324" s="213"/>
      <c r="W2324" s="213"/>
      <c r="X2324" s="214"/>
      <c r="Y2324" s="214"/>
      <c r="Z2324" s="214"/>
      <c r="AA2324" s="217"/>
      <c r="AB2324" s="217"/>
      <c r="AC2324" s="217"/>
      <c r="AD2324" s="213"/>
    </row>
    <row r="2325" spans="20:30" x14ac:dyDescent="0.2">
      <c r="T2325" s="212"/>
      <c r="U2325" s="213"/>
      <c r="V2325" s="213"/>
      <c r="W2325" s="213"/>
      <c r="X2325" s="214"/>
      <c r="Y2325" s="214"/>
      <c r="Z2325" s="214"/>
      <c r="AA2325" s="217"/>
      <c r="AB2325" s="217"/>
      <c r="AC2325" s="217"/>
      <c r="AD2325" s="213"/>
    </row>
    <row r="2326" spans="20:30" x14ac:dyDescent="0.2">
      <c r="T2326" s="212"/>
      <c r="U2326" s="213"/>
      <c r="V2326" s="213"/>
      <c r="W2326" s="213"/>
      <c r="X2326" s="214"/>
      <c r="Y2326" s="214"/>
      <c r="Z2326" s="214"/>
      <c r="AA2326" s="217"/>
      <c r="AB2326" s="217"/>
      <c r="AC2326" s="217"/>
      <c r="AD2326" s="213"/>
    </row>
    <row r="2327" spans="20:30" x14ac:dyDescent="0.2">
      <c r="T2327" s="212"/>
      <c r="U2327" s="213"/>
      <c r="V2327" s="213"/>
      <c r="W2327" s="213"/>
      <c r="X2327" s="214"/>
      <c r="Y2327" s="214"/>
      <c r="Z2327" s="214"/>
      <c r="AA2327" s="217"/>
      <c r="AB2327" s="217"/>
      <c r="AC2327" s="217"/>
      <c r="AD2327" s="213"/>
    </row>
    <row r="2328" spans="20:30" x14ac:dyDescent="0.2">
      <c r="T2328" s="212"/>
      <c r="U2328" s="213"/>
      <c r="V2328" s="213"/>
      <c r="W2328" s="213"/>
      <c r="X2328" s="214"/>
      <c r="Y2328" s="214"/>
      <c r="Z2328" s="214"/>
      <c r="AA2328" s="217"/>
      <c r="AB2328" s="217"/>
      <c r="AC2328" s="217"/>
      <c r="AD2328" s="213"/>
    </row>
    <row r="2329" spans="20:30" x14ac:dyDescent="0.2">
      <c r="T2329" s="212"/>
      <c r="U2329" s="213"/>
      <c r="V2329" s="213"/>
      <c r="W2329" s="213"/>
      <c r="X2329" s="214"/>
      <c r="Y2329" s="214"/>
      <c r="Z2329" s="214"/>
      <c r="AA2329" s="217"/>
      <c r="AB2329" s="217"/>
      <c r="AC2329" s="217"/>
      <c r="AD2329" s="213"/>
    </row>
    <row r="2330" spans="20:30" x14ac:dyDescent="0.2">
      <c r="T2330" s="212"/>
      <c r="U2330" s="213"/>
      <c r="V2330" s="213"/>
      <c r="W2330" s="213"/>
      <c r="X2330" s="214"/>
      <c r="Y2330" s="214"/>
      <c r="Z2330" s="214"/>
      <c r="AA2330" s="217"/>
      <c r="AB2330" s="217"/>
      <c r="AC2330" s="217"/>
      <c r="AD2330" s="213"/>
    </row>
    <row r="2331" spans="20:30" x14ac:dyDescent="0.2">
      <c r="T2331" s="212"/>
      <c r="U2331" s="213"/>
      <c r="V2331" s="213"/>
      <c r="W2331" s="213"/>
      <c r="X2331" s="214"/>
      <c r="Y2331" s="214"/>
      <c r="Z2331" s="214"/>
      <c r="AA2331" s="217"/>
      <c r="AB2331" s="217"/>
      <c r="AC2331" s="217"/>
      <c r="AD2331" s="213"/>
    </row>
    <row r="2332" spans="20:30" x14ac:dyDescent="0.2">
      <c r="T2332" s="212"/>
      <c r="U2332" s="213"/>
      <c r="V2332" s="213"/>
      <c r="W2332" s="213"/>
      <c r="X2332" s="214"/>
      <c r="Y2332" s="214"/>
      <c r="Z2332" s="214"/>
      <c r="AA2332" s="217"/>
      <c r="AB2332" s="217"/>
      <c r="AC2332" s="217"/>
      <c r="AD2332" s="213"/>
    </row>
    <row r="2333" spans="20:30" x14ac:dyDescent="0.2">
      <c r="T2333" s="212"/>
      <c r="U2333" s="213"/>
      <c r="V2333" s="213"/>
      <c r="W2333" s="213"/>
      <c r="X2333" s="214"/>
      <c r="Y2333" s="214"/>
      <c r="Z2333" s="214"/>
      <c r="AA2333" s="217"/>
      <c r="AB2333" s="217"/>
      <c r="AC2333" s="217"/>
      <c r="AD2333" s="213"/>
    </row>
    <row r="2334" spans="20:30" x14ac:dyDescent="0.2">
      <c r="T2334" s="212"/>
      <c r="U2334" s="213"/>
      <c r="V2334" s="213"/>
      <c r="W2334" s="213"/>
      <c r="X2334" s="214"/>
      <c r="Y2334" s="214"/>
      <c r="Z2334" s="214"/>
      <c r="AA2334" s="217"/>
      <c r="AB2334" s="217"/>
      <c r="AC2334" s="217"/>
      <c r="AD2334" s="213"/>
    </row>
    <row r="2335" spans="20:30" x14ac:dyDescent="0.2">
      <c r="T2335" s="212"/>
      <c r="U2335" s="213"/>
      <c r="V2335" s="213"/>
      <c r="W2335" s="213"/>
      <c r="X2335" s="214"/>
      <c r="Y2335" s="214"/>
      <c r="Z2335" s="214"/>
      <c r="AA2335" s="217"/>
      <c r="AB2335" s="217"/>
      <c r="AC2335" s="217"/>
      <c r="AD2335" s="213"/>
    </row>
    <row r="2336" spans="20:30" x14ac:dyDescent="0.2">
      <c r="T2336" s="212"/>
      <c r="U2336" s="213"/>
      <c r="V2336" s="213"/>
      <c r="W2336" s="213"/>
      <c r="X2336" s="214"/>
      <c r="Y2336" s="214"/>
      <c r="Z2336" s="214"/>
      <c r="AA2336" s="217"/>
      <c r="AB2336" s="217"/>
      <c r="AC2336" s="217"/>
      <c r="AD2336" s="213"/>
    </row>
    <row r="2337" spans="20:30" x14ac:dyDescent="0.2">
      <c r="T2337" s="212"/>
      <c r="U2337" s="213"/>
      <c r="V2337" s="213"/>
      <c r="W2337" s="213"/>
      <c r="X2337" s="214"/>
      <c r="Y2337" s="214"/>
      <c r="Z2337" s="214"/>
      <c r="AA2337" s="217"/>
      <c r="AB2337" s="217"/>
      <c r="AC2337" s="217"/>
      <c r="AD2337" s="213"/>
    </row>
    <row r="2338" spans="20:30" x14ac:dyDescent="0.2">
      <c r="T2338" s="212"/>
      <c r="U2338" s="213"/>
      <c r="V2338" s="213"/>
      <c r="W2338" s="213"/>
      <c r="X2338" s="214"/>
      <c r="Y2338" s="214"/>
      <c r="Z2338" s="214"/>
      <c r="AA2338" s="217"/>
      <c r="AB2338" s="217"/>
      <c r="AC2338" s="217"/>
      <c r="AD2338" s="213"/>
    </row>
    <row r="2339" spans="20:30" x14ac:dyDescent="0.2">
      <c r="T2339" s="212"/>
      <c r="U2339" s="213"/>
      <c r="V2339" s="213"/>
      <c r="W2339" s="213"/>
      <c r="X2339" s="214"/>
      <c r="Y2339" s="214"/>
      <c r="Z2339" s="214"/>
      <c r="AA2339" s="217"/>
      <c r="AB2339" s="217"/>
      <c r="AC2339" s="217"/>
      <c r="AD2339" s="213"/>
    </row>
    <row r="2340" spans="20:30" x14ac:dyDescent="0.2">
      <c r="T2340" s="212"/>
      <c r="U2340" s="213"/>
      <c r="V2340" s="213"/>
      <c r="W2340" s="213"/>
      <c r="X2340" s="214"/>
      <c r="Y2340" s="214"/>
      <c r="Z2340" s="214"/>
      <c r="AA2340" s="217"/>
      <c r="AB2340" s="217"/>
      <c r="AC2340" s="217"/>
      <c r="AD2340" s="213"/>
    </row>
    <row r="2341" spans="20:30" x14ac:dyDescent="0.2">
      <c r="T2341" s="212"/>
      <c r="U2341" s="213"/>
      <c r="V2341" s="213"/>
      <c r="W2341" s="213"/>
      <c r="X2341" s="214"/>
      <c r="Y2341" s="214"/>
      <c r="Z2341" s="214"/>
      <c r="AA2341" s="217"/>
      <c r="AB2341" s="217"/>
      <c r="AC2341" s="217"/>
      <c r="AD2341" s="213"/>
    </row>
    <row r="2342" spans="20:30" x14ac:dyDescent="0.2">
      <c r="T2342" s="212"/>
      <c r="U2342" s="213"/>
      <c r="V2342" s="213"/>
      <c r="W2342" s="213"/>
      <c r="X2342" s="214"/>
      <c r="Y2342" s="214"/>
      <c r="Z2342" s="214"/>
      <c r="AA2342" s="217"/>
      <c r="AB2342" s="217"/>
      <c r="AC2342" s="217"/>
      <c r="AD2342" s="213"/>
    </row>
    <row r="2343" spans="20:30" x14ac:dyDescent="0.2">
      <c r="T2343" s="212"/>
      <c r="U2343" s="213"/>
      <c r="V2343" s="213"/>
      <c r="W2343" s="213"/>
      <c r="X2343" s="214"/>
      <c r="Y2343" s="214"/>
      <c r="Z2343" s="214"/>
      <c r="AA2343" s="217"/>
      <c r="AB2343" s="217"/>
      <c r="AC2343" s="217"/>
      <c r="AD2343" s="213"/>
    </row>
    <row r="2344" spans="20:30" x14ac:dyDescent="0.2">
      <c r="T2344" s="212"/>
      <c r="U2344" s="213"/>
      <c r="V2344" s="213"/>
      <c r="W2344" s="213"/>
      <c r="X2344" s="214"/>
      <c r="Y2344" s="214"/>
      <c r="Z2344" s="214"/>
      <c r="AA2344" s="217"/>
      <c r="AB2344" s="217"/>
      <c r="AC2344" s="217"/>
      <c r="AD2344" s="213"/>
    </row>
    <row r="2345" spans="20:30" x14ac:dyDescent="0.2">
      <c r="T2345" s="212"/>
      <c r="U2345" s="213"/>
      <c r="V2345" s="213"/>
      <c r="W2345" s="213"/>
      <c r="X2345" s="214"/>
      <c r="Y2345" s="214"/>
      <c r="Z2345" s="214"/>
      <c r="AA2345" s="217"/>
      <c r="AB2345" s="217"/>
      <c r="AC2345" s="217"/>
      <c r="AD2345" s="213"/>
    </row>
    <row r="2346" spans="20:30" x14ac:dyDescent="0.2">
      <c r="T2346" s="212"/>
      <c r="U2346" s="213"/>
      <c r="V2346" s="213"/>
      <c r="W2346" s="213"/>
      <c r="X2346" s="214"/>
      <c r="Y2346" s="214"/>
      <c r="Z2346" s="214"/>
      <c r="AA2346" s="217"/>
      <c r="AB2346" s="217"/>
      <c r="AC2346" s="217"/>
      <c r="AD2346" s="213"/>
    </row>
    <row r="2347" spans="20:30" x14ac:dyDescent="0.2">
      <c r="T2347" s="212"/>
      <c r="U2347" s="213"/>
      <c r="V2347" s="213"/>
      <c r="W2347" s="213"/>
      <c r="X2347" s="214"/>
      <c r="Y2347" s="214"/>
      <c r="Z2347" s="214"/>
      <c r="AA2347" s="217"/>
      <c r="AB2347" s="217"/>
      <c r="AC2347" s="217"/>
      <c r="AD2347" s="213"/>
    </row>
    <row r="2348" spans="20:30" x14ac:dyDescent="0.2">
      <c r="T2348" s="212"/>
      <c r="U2348" s="213"/>
      <c r="V2348" s="213"/>
      <c r="W2348" s="213"/>
      <c r="X2348" s="214"/>
      <c r="Y2348" s="214"/>
      <c r="Z2348" s="214"/>
      <c r="AA2348" s="217"/>
      <c r="AB2348" s="217"/>
      <c r="AC2348" s="217"/>
      <c r="AD2348" s="213"/>
    </row>
    <row r="2349" spans="20:30" x14ac:dyDescent="0.2">
      <c r="T2349" s="212"/>
      <c r="U2349" s="213"/>
      <c r="V2349" s="213"/>
      <c r="W2349" s="213"/>
      <c r="X2349" s="214"/>
      <c r="Y2349" s="214"/>
      <c r="Z2349" s="214"/>
      <c r="AA2349" s="217"/>
      <c r="AB2349" s="217"/>
      <c r="AC2349" s="217"/>
      <c r="AD2349" s="213"/>
    </row>
    <row r="2350" spans="20:30" x14ac:dyDescent="0.2">
      <c r="T2350" s="212"/>
      <c r="U2350" s="213"/>
      <c r="V2350" s="213"/>
      <c r="W2350" s="213"/>
      <c r="X2350" s="214"/>
      <c r="Y2350" s="214"/>
      <c r="Z2350" s="214"/>
      <c r="AA2350" s="217"/>
      <c r="AB2350" s="217"/>
      <c r="AC2350" s="217"/>
      <c r="AD2350" s="213"/>
    </row>
    <row r="2351" spans="20:30" x14ac:dyDescent="0.2">
      <c r="T2351" s="212"/>
      <c r="U2351" s="213"/>
      <c r="V2351" s="213"/>
      <c r="W2351" s="213"/>
      <c r="X2351" s="214"/>
      <c r="Y2351" s="214"/>
      <c r="Z2351" s="214"/>
      <c r="AA2351" s="217"/>
      <c r="AB2351" s="217"/>
      <c r="AC2351" s="217"/>
      <c r="AD2351" s="213"/>
    </row>
    <row r="2352" spans="20:30" x14ac:dyDescent="0.2">
      <c r="T2352" s="212"/>
      <c r="U2352" s="213"/>
      <c r="V2352" s="213"/>
      <c r="W2352" s="213"/>
      <c r="X2352" s="214"/>
      <c r="Y2352" s="214"/>
      <c r="Z2352" s="214"/>
      <c r="AA2352" s="217"/>
      <c r="AB2352" s="217"/>
      <c r="AC2352" s="217"/>
      <c r="AD2352" s="213"/>
    </row>
    <row r="2353" spans="20:30" x14ac:dyDescent="0.2">
      <c r="T2353" s="212"/>
      <c r="U2353" s="213"/>
      <c r="V2353" s="213"/>
      <c r="W2353" s="213"/>
      <c r="X2353" s="214"/>
      <c r="Y2353" s="214"/>
      <c r="Z2353" s="214"/>
      <c r="AA2353" s="217"/>
      <c r="AB2353" s="217"/>
      <c r="AC2353" s="217"/>
      <c r="AD2353" s="213"/>
    </row>
    <row r="2354" spans="20:30" x14ac:dyDescent="0.2">
      <c r="T2354" s="212"/>
      <c r="U2354" s="213"/>
      <c r="V2354" s="213"/>
      <c r="W2354" s="213"/>
      <c r="X2354" s="214"/>
      <c r="Y2354" s="214"/>
      <c r="Z2354" s="214"/>
      <c r="AA2354" s="217"/>
      <c r="AB2354" s="217"/>
      <c r="AC2354" s="217"/>
      <c r="AD2354" s="213"/>
    </row>
    <row r="2355" spans="20:30" x14ac:dyDescent="0.2">
      <c r="T2355" s="212"/>
      <c r="U2355" s="213"/>
      <c r="V2355" s="213"/>
      <c r="W2355" s="213"/>
      <c r="X2355" s="214"/>
      <c r="Y2355" s="214"/>
      <c r="Z2355" s="214"/>
      <c r="AA2355" s="217"/>
      <c r="AB2355" s="217"/>
      <c r="AC2355" s="217"/>
      <c r="AD2355" s="213"/>
    </row>
    <row r="2356" spans="20:30" x14ac:dyDescent="0.2">
      <c r="T2356" s="212"/>
      <c r="U2356" s="213"/>
      <c r="V2356" s="213"/>
      <c r="W2356" s="213"/>
      <c r="X2356" s="214"/>
      <c r="Y2356" s="214"/>
      <c r="Z2356" s="214"/>
      <c r="AA2356" s="217"/>
      <c r="AB2356" s="217"/>
      <c r="AC2356" s="217"/>
      <c r="AD2356" s="213"/>
    </row>
    <row r="2357" spans="20:30" x14ac:dyDescent="0.2">
      <c r="T2357" s="212"/>
      <c r="U2357" s="213"/>
      <c r="V2357" s="213"/>
      <c r="W2357" s="213"/>
      <c r="X2357" s="214"/>
      <c r="Y2357" s="214"/>
      <c r="Z2357" s="214"/>
      <c r="AA2357" s="217"/>
      <c r="AB2357" s="217"/>
      <c r="AC2357" s="217"/>
      <c r="AD2357" s="213"/>
    </row>
    <row r="2358" spans="20:30" x14ac:dyDescent="0.2">
      <c r="T2358" s="212"/>
      <c r="U2358" s="213"/>
      <c r="V2358" s="213"/>
      <c r="W2358" s="213"/>
      <c r="X2358" s="214"/>
      <c r="Y2358" s="214"/>
      <c r="Z2358" s="214"/>
      <c r="AA2358" s="217"/>
      <c r="AB2358" s="217"/>
      <c r="AC2358" s="217"/>
      <c r="AD2358" s="213"/>
    </row>
    <row r="2359" spans="20:30" x14ac:dyDescent="0.2">
      <c r="T2359" s="212"/>
      <c r="U2359" s="213"/>
      <c r="V2359" s="213"/>
      <c r="W2359" s="213"/>
      <c r="X2359" s="214"/>
      <c r="Y2359" s="214"/>
      <c r="Z2359" s="214"/>
      <c r="AA2359" s="217"/>
      <c r="AB2359" s="217"/>
      <c r="AC2359" s="217"/>
      <c r="AD2359" s="213"/>
    </row>
    <row r="2360" spans="20:30" x14ac:dyDescent="0.2">
      <c r="T2360" s="212"/>
      <c r="U2360" s="213"/>
      <c r="V2360" s="213"/>
      <c r="W2360" s="213"/>
      <c r="X2360" s="214"/>
      <c r="Y2360" s="214"/>
      <c r="Z2360" s="214"/>
      <c r="AA2360" s="217"/>
      <c r="AB2360" s="217"/>
      <c r="AC2360" s="217"/>
      <c r="AD2360" s="213"/>
    </row>
    <row r="2361" spans="20:30" x14ac:dyDescent="0.2">
      <c r="T2361" s="212"/>
      <c r="U2361" s="213"/>
      <c r="V2361" s="213"/>
      <c r="W2361" s="213"/>
      <c r="X2361" s="214"/>
      <c r="Y2361" s="214"/>
      <c r="Z2361" s="214"/>
      <c r="AA2361" s="217"/>
      <c r="AB2361" s="217"/>
      <c r="AC2361" s="217"/>
      <c r="AD2361" s="213"/>
    </row>
    <row r="2362" spans="20:30" x14ac:dyDescent="0.2">
      <c r="T2362" s="212"/>
      <c r="U2362" s="213"/>
      <c r="V2362" s="213"/>
      <c r="W2362" s="213"/>
      <c r="X2362" s="214"/>
      <c r="Y2362" s="214"/>
      <c r="Z2362" s="214"/>
      <c r="AA2362" s="217"/>
      <c r="AB2362" s="217"/>
      <c r="AC2362" s="217"/>
      <c r="AD2362" s="213"/>
    </row>
    <row r="2363" spans="20:30" x14ac:dyDescent="0.2">
      <c r="T2363" s="212"/>
      <c r="U2363" s="213"/>
      <c r="V2363" s="213"/>
      <c r="W2363" s="213"/>
      <c r="X2363" s="214"/>
      <c r="Y2363" s="214"/>
      <c r="Z2363" s="214"/>
      <c r="AA2363" s="217"/>
      <c r="AB2363" s="217"/>
      <c r="AC2363" s="217"/>
      <c r="AD2363" s="213"/>
    </row>
    <row r="2364" spans="20:30" x14ac:dyDescent="0.2">
      <c r="T2364" s="212"/>
      <c r="U2364" s="213"/>
      <c r="V2364" s="213"/>
      <c r="W2364" s="213"/>
      <c r="X2364" s="214"/>
      <c r="Y2364" s="214"/>
      <c r="Z2364" s="214"/>
      <c r="AA2364" s="217"/>
      <c r="AB2364" s="217"/>
      <c r="AC2364" s="217"/>
      <c r="AD2364" s="213"/>
    </row>
    <row r="2365" spans="20:30" x14ac:dyDescent="0.2">
      <c r="T2365" s="212"/>
      <c r="U2365" s="213"/>
      <c r="V2365" s="213"/>
      <c r="W2365" s="213"/>
      <c r="X2365" s="214"/>
      <c r="Y2365" s="214"/>
      <c r="Z2365" s="214"/>
      <c r="AA2365" s="217"/>
      <c r="AB2365" s="217"/>
      <c r="AC2365" s="217"/>
      <c r="AD2365" s="213"/>
    </row>
    <row r="2366" spans="20:30" x14ac:dyDescent="0.2">
      <c r="T2366" s="212"/>
      <c r="U2366" s="213"/>
      <c r="V2366" s="213"/>
      <c r="W2366" s="213"/>
      <c r="X2366" s="214"/>
      <c r="Y2366" s="214"/>
      <c r="Z2366" s="214"/>
      <c r="AA2366" s="217"/>
      <c r="AB2366" s="217"/>
      <c r="AC2366" s="217"/>
      <c r="AD2366" s="213"/>
    </row>
    <row r="2367" spans="20:30" x14ac:dyDescent="0.2">
      <c r="T2367" s="212"/>
      <c r="U2367" s="213"/>
      <c r="V2367" s="213"/>
      <c r="W2367" s="213"/>
      <c r="X2367" s="214"/>
      <c r="Y2367" s="214"/>
      <c r="Z2367" s="214"/>
      <c r="AA2367" s="217"/>
      <c r="AB2367" s="217"/>
      <c r="AC2367" s="217"/>
      <c r="AD2367" s="213"/>
    </row>
    <row r="2368" spans="20:30" x14ac:dyDescent="0.2">
      <c r="T2368" s="212"/>
      <c r="U2368" s="213"/>
      <c r="V2368" s="213"/>
      <c r="W2368" s="213"/>
      <c r="X2368" s="214"/>
      <c r="Y2368" s="214"/>
      <c r="Z2368" s="214"/>
      <c r="AA2368" s="217"/>
      <c r="AB2368" s="217"/>
      <c r="AC2368" s="217"/>
      <c r="AD2368" s="213"/>
    </row>
    <row r="2369" spans="20:30" x14ac:dyDescent="0.2">
      <c r="T2369" s="212"/>
      <c r="U2369" s="213"/>
      <c r="V2369" s="213"/>
      <c r="W2369" s="213"/>
      <c r="X2369" s="214"/>
      <c r="Y2369" s="214"/>
      <c r="Z2369" s="214"/>
      <c r="AA2369" s="217"/>
      <c r="AB2369" s="217"/>
      <c r="AC2369" s="217"/>
      <c r="AD2369" s="213"/>
    </row>
    <row r="2370" spans="20:30" x14ac:dyDescent="0.2">
      <c r="T2370" s="212"/>
      <c r="U2370" s="213"/>
      <c r="V2370" s="213"/>
      <c r="W2370" s="213"/>
      <c r="X2370" s="214"/>
      <c r="Y2370" s="214"/>
      <c r="Z2370" s="214"/>
      <c r="AA2370" s="217"/>
      <c r="AB2370" s="217"/>
      <c r="AC2370" s="217"/>
      <c r="AD2370" s="213"/>
    </row>
    <row r="2371" spans="20:30" x14ac:dyDescent="0.2">
      <c r="T2371" s="212"/>
      <c r="U2371" s="213"/>
      <c r="V2371" s="213"/>
      <c r="W2371" s="213"/>
      <c r="X2371" s="214"/>
      <c r="Y2371" s="214"/>
      <c r="Z2371" s="214"/>
      <c r="AA2371" s="217"/>
      <c r="AB2371" s="217"/>
      <c r="AC2371" s="217"/>
      <c r="AD2371" s="213"/>
    </row>
    <row r="2372" spans="20:30" x14ac:dyDescent="0.2">
      <c r="T2372" s="212"/>
      <c r="U2372" s="213"/>
      <c r="V2372" s="213"/>
      <c r="W2372" s="213"/>
      <c r="X2372" s="214"/>
      <c r="Y2372" s="214"/>
      <c r="Z2372" s="214"/>
      <c r="AA2372" s="217"/>
      <c r="AB2372" s="217"/>
      <c r="AC2372" s="217"/>
      <c r="AD2372" s="213"/>
    </row>
    <row r="2373" spans="20:30" x14ac:dyDescent="0.2">
      <c r="T2373" s="212"/>
      <c r="U2373" s="213"/>
      <c r="V2373" s="213"/>
      <c r="W2373" s="213"/>
      <c r="X2373" s="214"/>
      <c r="Y2373" s="214"/>
      <c r="Z2373" s="214"/>
      <c r="AA2373" s="217"/>
      <c r="AB2373" s="217"/>
      <c r="AC2373" s="217"/>
      <c r="AD2373" s="213"/>
    </row>
    <row r="2374" spans="20:30" x14ac:dyDescent="0.2">
      <c r="T2374" s="212"/>
      <c r="U2374" s="213"/>
      <c r="V2374" s="213"/>
      <c r="W2374" s="213"/>
      <c r="X2374" s="214"/>
      <c r="Y2374" s="214"/>
      <c r="Z2374" s="214"/>
      <c r="AA2374" s="217"/>
      <c r="AB2374" s="217"/>
      <c r="AC2374" s="217"/>
      <c r="AD2374" s="213"/>
    </row>
    <row r="2375" spans="20:30" x14ac:dyDescent="0.2">
      <c r="T2375" s="212"/>
      <c r="U2375" s="213"/>
      <c r="V2375" s="213"/>
      <c r="W2375" s="213"/>
      <c r="X2375" s="214"/>
      <c r="Y2375" s="214"/>
      <c r="Z2375" s="214"/>
      <c r="AA2375" s="217"/>
      <c r="AB2375" s="217"/>
      <c r="AC2375" s="217"/>
      <c r="AD2375" s="213"/>
    </row>
    <row r="2376" spans="20:30" x14ac:dyDescent="0.2">
      <c r="T2376" s="212"/>
      <c r="U2376" s="213"/>
      <c r="V2376" s="213"/>
      <c r="W2376" s="213"/>
      <c r="X2376" s="214"/>
      <c r="Y2376" s="214"/>
      <c r="Z2376" s="214"/>
      <c r="AA2376" s="217"/>
      <c r="AB2376" s="217"/>
      <c r="AC2376" s="217"/>
      <c r="AD2376" s="213"/>
    </row>
    <row r="2377" spans="20:30" x14ac:dyDescent="0.2">
      <c r="T2377" s="212"/>
      <c r="U2377" s="213"/>
      <c r="V2377" s="213"/>
      <c r="W2377" s="213"/>
      <c r="X2377" s="214"/>
      <c r="Y2377" s="214"/>
      <c r="Z2377" s="214"/>
      <c r="AA2377" s="217"/>
      <c r="AB2377" s="217"/>
      <c r="AC2377" s="217"/>
      <c r="AD2377" s="213"/>
    </row>
    <row r="2378" spans="20:30" x14ac:dyDescent="0.2">
      <c r="T2378" s="212"/>
      <c r="U2378" s="213"/>
      <c r="V2378" s="213"/>
      <c r="W2378" s="213"/>
      <c r="X2378" s="214"/>
      <c r="Y2378" s="214"/>
      <c r="Z2378" s="214"/>
      <c r="AA2378" s="217"/>
      <c r="AB2378" s="217"/>
      <c r="AC2378" s="217"/>
      <c r="AD2378" s="213"/>
    </row>
    <row r="2379" spans="20:30" x14ac:dyDescent="0.2">
      <c r="T2379" s="212"/>
      <c r="U2379" s="213"/>
      <c r="V2379" s="213"/>
      <c r="W2379" s="213"/>
      <c r="X2379" s="214"/>
      <c r="Y2379" s="214"/>
      <c r="Z2379" s="214"/>
      <c r="AA2379" s="217"/>
      <c r="AB2379" s="217"/>
      <c r="AC2379" s="217"/>
      <c r="AD2379" s="213"/>
    </row>
    <row r="2380" spans="20:30" x14ac:dyDescent="0.2">
      <c r="T2380" s="212"/>
      <c r="U2380" s="213"/>
      <c r="V2380" s="213"/>
      <c r="W2380" s="213"/>
      <c r="X2380" s="214"/>
      <c r="Y2380" s="214"/>
      <c r="Z2380" s="214"/>
      <c r="AA2380" s="217"/>
      <c r="AB2380" s="217"/>
      <c r="AC2380" s="217"/>
      <c r="AD2380" s="213"/>
    </row>
    <row r="2381" spans="20:30" x14ac:dyDescent="0.2">
      <c r="T2381" s="212"/>
      <c r="U2381" s="213"/>
      <c r="V2381" s="213"/>
      <c r="W2381" s="213"/>
      <c r="X2381" s="214"/>
      <c r="Y2381" s="214"/>
      <c r="Z2381" s="214"/>
      <c r="AA2381" s="217"/>
      <c r="AB2381" s="217"/>
      <c r="AC2381" s="217"/>
      <c r="AD2381" s="213"/>
    </row>
    <row r="2382" spans="20:30" x14ac:dyDescent="0.2">
      <c r="T2382" s="212"/>
      <c r="U2382" s="213"/>
      <c r="V2382" s="213"/>
      <c r="W2382" s="213"/>
      <c r="X2382" s="214"/>
      <c r="Y2382" s="214"/>
      <c r="Z2382" s="214"/>
      <c r="AA2382" s="217"/>
      <c r="AB2382" s="217"/>
      <c r="AC2382" s="217"/>
      <c r="AD2382" s="213"/>
    </row>
    <row r="2383" spans="20:30" x14ac:dyDescent="0.2">
      <c r="T2383" s="212"/>
      <c r="U2383" s="213"/>
      <c r="V2383" s="213"/>
      <c r="W2383" s="213"/>
      <c r="X2383" s="214"/>
      <c r="Y2383" s="214"/>
      <c r="Z2383" s="214"/>
      <c r="AA2383" s="217"/>
      <c r="AB2383" s="217"/>
      <c r="AC2383" s="217"/>
      <c r="AD2383" s="213"/>
    </row>
    <row r="2384" spans="20:30" x14ac:dyDescent="0.2">
      <c r="T2384" s="212"/>
      <c r="U2384" s="213"/>
      <c r="V2384" s="213"/>
      <c r="W2384" s="213"/>
      <c r="X2384" s="214"/>
      <c r="Y2384" s="214"/>
      <c r="Z2384" s="214"/>
      <c r="AA2384" s="217"/>
      <c r="AB2384" s="217"/>
      <c r="AC2384" s="217"/>
      <c r="AD2384" s="213"/>
    </row>
    <row r="2385" spans="20:30" x14ac:dyDescent="0.2">
      <c r="T2385" s="212"/>
      <c r="U2385" s="213"/>
      <c r="V2385" s="213"/>
      <c r="W2385" s="213"/>
      <c r="X2385" s="214"/>
      <c r="Y2385" s="214"/>
      <c r="Z2385" s="214"/>
      <c r="AA2385" s="217"/>
      <c r="AB2385" s="217"/>
      <c r="AC2385" s="217"/>
      <c r="AD2385" s="213"/>
    </row>
    <row r="2386" spans="20:30" x14ac:dyDescent="0.2">
      <c r="T2386" s="212"/>
      <c r="U2386" s="213"/>
      <c r="V2386" s="213"/>
      <c r="W2386" s="213"/>
      <c r="X2386" s="214"/>
      <c r="Y2386" s="214"/>
      <c r="Z2386" s="214"/>
      <c r="AA2386" s="217"/>
      <c r="AB2386" s="217"/>
      <c r="AC2386" s="217"/>
      <c r="AD2386" s="213"/>
    </row>
    <row r="2387" spans="20:30" x14ac:dyDescent="0.2">
      <c r="T2387" s="212"/>
      <c r="U2387" s="213"/>
      <c r="V2387" s="213"/>
      <c r="W2387" s="213"/>
      <c r="X2387" s="214"/>
      <c r="Y2387" s="214"/>
      <c r="Z2387" s="214"/>
      <c r="AA2387" s="217"/>
      <c r="AB2387" s="217"/>
      <c r="AC2387" s="217"/>
      <c r="AD2387" s="213"/>
    </row>
    <row r="2388" spans="20:30" x14ac:dyDescent="0.2">
      <c r="T2388" s="212"/>
      <c r="U2388" s="213"/>
      <c r="V2388" s="213"/>
      <c r="W2388" s="213"/>
      <c r="X2388" s="214"/>
      <c r="Y2388" s="214"/>
      <c r="Z2388" s="214"/>
      <c r="AA2388" s="217"/>
      <c r="AB2388" s="217"/>
      <c r="AC2388" s="217"/>
      <c r="AD2388" s="213"/>
    </row>
    <row r="2389" spans="20:30" x14ac:dyDescent="0.2">
      <c r="T2389" s="212"/>
      <c r="U2389" s="213"/>
      <c r="V2389" s="213"/>
      <c r="W2389" s="213"/>
      <c r="X2389" s="214"/>
      <c r="Y2389" s="214"/>
      <c r="Z2389" s="214"/>
      <c r="AA2389" s="217"/>
      <c r="AB2389" s="217"/>
      <c r="AC2389" s="217"/>
      <c r="AD2389" s="213"/>
    </row>
    <row r="2390" spans="20:30" x14ac:dyDescent="0.2">
      <c r="T2390" s="212"/>
      <c r="U2390" s="213"/>
      <c r="V2390" s="213"/>
      <c r="W2390" s="213"/>
      <c r="X2390" s="214"/>
      <c r="Y2390" s="214"/>
      <c r="Z2390" s="214"/>
      <c r="AA2390" s="217"/>
      <c r="AB2390" s="217"/>
      <c r="AC2390" s="217"/>
      <c r="AD2390" s="213"/>
    </row>
    <row r="2391" spans="20:30" x14ac:dyDescent="0.2">
      <c r="T2391" s="212"/>
      <c r="U2391" s="213"/>
      <c r="V2391" s="213"/>
      <c r="W2391" s="213"/>
      <c r="X2391" s="214"/>
      <c r="Y2391" s="214"/>
      <c r="Z2391" s="214"/>
      <c r="AA2391" s="217"/>
      <c r="AB2391" s="217"/>
      <c r="AC2391" s="217"/>
      <c r="AD2391" s="213"/>
    </row>
    <row r="2392" spans="20:30" x14ac:dyDescent="0.2">
      <c r="T2392" s="212"/>
      <c r="U2392" s="213"/>
      <c r="V2392" s="213"/>
      <c r="W2392" s="213"/>
      <c r="X2392" s="214"/>
      <c r="Y2392" s="214"/>
      <c r="Z2392" s="214"/>
      <c r="AA2392" s="217"/>
      <c r="AB2392" s="217"/>
      <c r="AC2392" s="217"/>
      <c r="AD2392" s="213"/>
    </row>
    <row r="2393" spans="20:30" x14ac:dyDescent="0.2">
      <c r="T2393" s="212"/>
      <c r="U2393" s="213"/>
      <c r="V2393" s="213"/>
      <c r="W2393" s="213"/>
      <c r="X2393" s="214"/>
      <c r="Y2393" s="214"/>
      <c r="Z2393" s="214"/>
      <c r="AA2393" s="217"/>
      <c r="AB2393" s="217"/>
      <c r="AC2393" s="217"/>
      <c r="AD2393" s="213"/>
    </row>
    <row r="2394" spans="20:30" x14ac:dyDescent="0.2">
      <c r="T2394" s="212"/>
      <c r="U2394" s="213"/>
      <c r="V2394" s="213"/>
      <c r="W2394" s="213"/>
      <c r="X2394" s="214"/>
      <c r="Y2394" s="214"/>
      <c r="Z2394" s="214"/>
      <c r="AA2394" s="217"/>
      <c r="AB2394" s="217"/>
      <c r="AC2394" s="217"/>
      <c r="AD2394" s="213"/>
    </row>
    <row r="2395" spans="20:30" x14ac:dyDescent="0.2">
      <c r="T2395" s="212"/>
      <c r="U2395" s="213"/>
      <c r="V2395" s="213"/>
      <c r="W2395" s="213"/>
      <c r="X2395" s="214"/>
      <c r="Y2395" s="214"/>
      <c r="Z2395" s="214"/>
      <c r="AA2395" s="217"/>
      <c r="AB2395" s="217"/>
      <c r="AC2395" s="217"/>
      <c r="AD2395" s="213"/>
    </row>
    <row r="2396" spans="20:30" x14ac:dyDescent="0.2">
      <c r="T2396" s="212"/>
      <c r="U2396" s="213"/>
      <c r="V2396" s="213"/>
      <c r="W2396" s="213"/>
      <c r="X2396" s="214"/>
      <c r="Y2396" s="214"/>
      <c r="Z2396" s="214"/>
      <c r="AA2396" s="217"/>
      <c r="AB2396" s="217"/>
      <c r="AC2396" s="217"/>
      <c r="AD2396" s="213"/>
    </row>
    <row r="2397" spans="20:30" x14ac:dyDescent="0.2">
      <c r="T2397" s="212"/>
      <c r="U2397" s="213"/>
      <c r="V2397" s="213"/>
      <c r="W2397" s="213"/>
      <c r="X2397" s="214"/>
      <c r="Y2397" s="214"/>
      <c r="Z2397" s="214"/>
      <c r="AA2397" s="217"/>
      <c r="AB2397" s="217"/>
      <c r="AC2397" s="217"/>
      <c r="AD2397" s="213"/>
    </row>
    <row r="2398" spans="20:30" x14ac:dyDescent="0.2">
      <c r="T2398" s="212"/>
      <c r="U2398" s="213"/>
      <c r="V2398" s="213"/>
      <c r="W2398" s="213"/>
      <c r="X2398" s="214"/>
      <c r="Y2398" s="214"/>
      <c r="Z2398" s="214"/>
      <c r="AA2398" s="217"/>
      <c r="AB2398" s="217"/>
      <c r="AC2398" s="217"/>
      <c r="AD2398" s="213"/>
    </row>
    <row r="2399" spans="20:30" x14ac:dyDescent="0.2">
      <c r="T2399" s="212"/>
      <c r="U2399" s="213"/>
      <c r="V2399" s="213"/>
      <c r="W2399" s="213"/>
      <c r="X2399" s="214"/>
      <c r="Y2399" s="214"/>
      <c r="Z2399" s="214"/>
      <c r="AA2399" s="217"/>
      <c r="AB2399" s="217"/>
      <c r="AC2399" s="217"/>
      <c r="AD2399" s="213"/>
    </row>
    <row r="2400" spans="20:30" x14ac:dyDescent="0.2">
      <c r="T2400" s="212"/>
      <c r="U2400" s="213"/>
      <c r="V2400" s="213"/>
      <c r="W2400" s="213"/>
      <c r="X2400" s="214"/>
      <c r="Y2400" s="214"/>
      <c r="Z2400" s="214"/>
      <c r="AA2400" s="217"/>
      <c r="AB2400" s="217"/>
      <c r="AC2400" s="217"/>
      <c r="AD2400" s="213"/>
    </row>
    <row r="2401" spans="20:30" x14ac:dyDescent="0.2">
      <c r="T2401" s="212"/>
      <c r="U2401" s="213"/>
      <c r="V2401" s="213"/>
      <c r="W2401" s="213"/>
      <c r="X2401" s="214"/>
      <c r="Y2401" s="214"/>
      <c r="Z2401" s="214"/>
      <c r="AA2401" s="217"/>
      <c r="AB2401" s="217"/>
      <c r="AC2401" s="217"/>
      <c r="AD2401" s="213"/>
    </row>
    <row r="2402" spans="20:30" x14ac:dyDescent="0.2">
      <c r="T2402" s="212"/>
      <c r="U2402" s="213"/>
      <c r="V2402" s="213"/>
      <c r="W2402" s="213"/>
      <c r="X2402" s="214"/>
      <c r="Y2402" s="214"/>
      <c r="Z2402" s="214"/>
      <c r="AA2402" s="217"/>
      <c r="AB2402" s="217"/>
      <c r="AC2402" s="217"/>
      <c r="AD2402" s="213"/>
    </row>
    <row r="2403" spans="20:30" x14ac:dyDescent="0.2">
      <c r="T2403" s="212"/>
      <c r="U2403" s="213"/>
      <c r="V2403" s="213"/>
      <c r="W2403" s="213"/>
      <c r="X2403" s="214"/>
      <c r="Y2403" s="214"/>
      <c r="Z2403" s="214"/>
      <c r="AA2403" s="217"/>
      <c r="AB2403" s="217"/>
      <c r="AC2403" s="217"/>
      <c r="AD2403" s="213"/>
    </row>
    <row r="2404" spans="20:30" x14ac:dyDescent="0.2">
      <c r="T2404" s="212"/>
      <c r="U2404" s="213"/>
      <c r="V2404" s="213"/>
      <c r="W2404" s="213"/>
      <c r="X2404" s="214"/>
      <c r="Y2404" s="214"/>
      <c r="Z2404" s="214"/>
      <c r="AA2404" s="217"/>
      <c r="AB2404" s="217"/>
      <c r="AC2404" s="217"/>
      <c r="AD2404" s="213"/>
    </row>
    <row r="2405" spans="20:30" x14ac:dyDescent="0.2">
      <c r="T2405" s="212"/>
      <c r="U2405" s="213"/>
      <c r="V2405" s="213"/>
      <c r="W2405" s="213"/>
      <c r="X2405" s="214"/>
      <c r="Y2405" s="214"/>
      <c r="Z2405" s="214"/>
      <c r="AA2405" s="217"/>
      <c r="AB2405" s="217"/>
      <c r="AC2405" s="217"/>
      <c r="AD2405" s="213"/>
    </row>
    <row r="2406" spans="20:30" x14ac:dyDescent="0.2">
      <c r="T2406" s="212"/>
      <c r="U2406" s="213"/>
      <c r="V2406" s="213"/>
      <c r="W2406" s="213"/>
      <c r="X2406" s="214"/>
      <c r="Y2406" s="214"/>
      <c r="Z2406" s="214"/>
      <c r="AA2406" s="217"/>
      <c r="AB2406" s="217"/>
      <c r="AC2406" s="217"/>
      <c r="AD2406" s="213"/>
    </row>
    <row r="2407" spans="20:30" x14ac:dyDescent="0.2">
      <c r="T2407" s="212"/>
      <c r="U2407" s="213"/>
      <c r="V2407" s="213"/>
      <c r="W2407" s="213"/>
      <c r="X2407" s="214"/>
      <c r="Y2407" s="214"/>
      <c r="Z2407" s="214"/>
      <c r="AA2407" s="217"/>
      <c r="AB2407" s="217"/>
      <c r="AC2407" s="217"/>
      <c r="AD2407" s="213"/>
    </row>
    <row r="2408" spans="20:30" x14ac:dyDescent="0.2">
      <c r="T2408" s="212"/>
      <c r="U2408" s="213"/>
      <c r="V2408" s="213"/>
      <c r="W2408" s="213"/>
      <c r="X2408" s="214"/>
      <c r="Y2408" s="214"/>
      <c r="Z2408" s="214"/>
      <c r="AA2408" s="217"/>
      <c r="AB2408" s="217"/>
      <c r="AC2408" s="217"/>
      <c r="AD2408" s="213"/>
    </row>
    <row r="2409" spans="20:30" x14ac:dyDescent="0.2">
      <c r="T2409" s="212"/>
      <c r="U2409" s="213"/>
      <c r="V2409" s="213"/>
      <c r="W2409" s="213"/>
      <c r="X2409" s="214"/>
      <c r="Y2409" s="214"/>
      <c r="Z2409" s="214"/>
      <c r="AA2409" s="217"/>
      <c r="AB2409" s="217"/>
      <c r="AC2409" s="217"/>
      <c r="AD2409" s="213"/>
    </row>
    <row r="2410" spans="20:30" x14ac:dyDescent="0.2">
      <c r="T2410" s="212"/>
      <c r="U2410" s="213"/>
      <c r="V2410" s="213"/>
      <c r="W2410" s="213"/>
      <c r="X2410" s="214"/>
      <c r="Y2410" s="214"/>
      <c r="Z2410" s="214"/>
      <c r="AA2410" s="217"/>
      <c r="AB2410" s="217"/>
      <c r="AC2410" s="217"/>
      <c r="AD2410" s="213"/>
    </row>
    <row r="2411" spans="20:30" x14ac:dyDescent="0.2">
      <c r="T2411" s="212"/>
      <c r="U2411" s="213"/>
      <c r="V2411" s="213"/>
      <c r="W2411" s="213"/>
      <c r="X2411" s="214"/>
      <c r="Y2411" s="214"/>
      <c r="Z2411" s="214"/>
      <c r="AA2411" s="217"/>
      <c r="AB2411" s="217"/>
      <c r="AC2411" s="217"/>
      <c r="AD2411" s="213"/>
    </row>
    <row r="2412" spans="20:30" x14ac:dyDescent="0.2">
      <c r="T2412" s="212"/>
      <c r="U2412" s="213"/>
      <c r="V2412" s="213"/>
      <c r="W2412" s="213"/>
      <c r="X2412" s="214"/>
      <c r="Y2412" s="214"/>
      <c r="Z2412" s="214"/>
      <c r="AA2412" s="217"/>
      <c r="AB2412" s="217"/>
      <c r="AC2412" s="217"/>
      <c r="AD2412" s="213"/>
    </row>
    <row r="2413" spans="20:30" x14ac:dyDescent="0.2">
      <c r="T2413" s="212"/>
      <c r="U2413" s="213"/>
      <c r="V2413" s="213"/>
      <c r="W2413" s="213"/>
      <c r="X2413" s="214"/>
      <c r="Y2413" s="214"/>
      <c r="Z2413" s="214"/>
      <c r="AA2413" s="217"/>
      <c r="AB2413" s="217"/>
      <c r="AC2413" s="217"/>
      <c r="AD2413" s="213"/>
    </row>
    <row r="2414" spans="20:30" x14ac:dyDescent="0.2">
      <c r="T2414" s="212"/>
      <c r="U2414" s="213"/>
      <c r="V2414" s="213"/>
      <c r="W2414" s="213"/>
      <c r="X2414" s="214"/>
      <c r="Y2414" s="214"/>
      <c r="Z2414" s="214"/>
      <c r="AA2414" s="217"/>
      <c r="AB2414" s="217"/>
      <c r="AC2414" s="217"/>
      <c r="AD2414" s="213"/>
    </row>
    <row r="2415" spans="20:30" x14ac:dyDescent="0.2">
      <c r="T2415" s="212"/>
      <c r="U2415" s="213"/>
      <c r="V2415" s="213"/>
      <c r="W2415" s="213"/>
      <c r="X2415" s="214"/>
      <c r="Y2415" s="214"/>
      <c r="Z2415" s="214"/>
      <c r="AA2415" s="217"/>
      <c r="AB2415" s="217"/>
      <c r="AC2415" s="217"/>
      <c r="AD2415" s="213"/>
    </row>
    <row r="2416" spans="20:30" x14ac:dyDescent="0.2">
      <c r="T2416" s="212"/>
      <c r="U2416" s="213"/>
      <c r="V2416" s="213"/>
      <c r="W2416" s="213"/>
      <c r="X2416" s="214"/>
      <c r="Y2416" s="214"/>
      <c r="Z2416" s="214"/>
      <c r="AA2416" s="217"/>
      <c r="AB2416" s="217"/>
      <c r="AC2416" s="217"/>
      <c r="AD2416" s="213"/>
    </row>
    <row r="2417" spans="20:30" x14ac:dyDescent="0.2">
      <c r="T2417" s="212"/>
      <c r="U2417" s="213"/>
      <c r="V2417" s="213"/>
      <c r="W2417" s="213"/>
      <c r="X2417" s="214"/>
      <c r="Y2417" s="214"/>
      <c r="Z2417" s="214"/>
      <c r="AA2417" s="217"/>
      <c r="AB2417" s="217"/>
      <c r="AC2417" s="217"/>
      <c r="AD2417" s="213"/>
    </row>
    <row r="2418" spans="20:30" x14ac:dyDescent="0.2">
      <c r="T2418" s="212"/>
      <c r="U2418" s="213"/>
      <c r="V2418" s="213"/>
      <c r="W2418" s="213"/>
      <c r="X2418" s="214"/>
      <c r="Y2418" s="214"/>
      <c r="Z2418" s="214"/>
      <c r="AA2418" s="217"/>
      <c r="AB2418" s="217"/>
      <c r="AC2418" s="217"/>
      <c r="AD2418" s="213"/>
    </row>
    <row r="2419" spans="20:30" x14ac:dyDescent="0.2">
      <c r="T2419" s="212"/>
      <c r="U2419" s="213"/>
      <c r="V2419" s="213"/>
      <c r="W2419" s="213"/>
      <c r="X2419" s="214"/>
      <c r="Y2419" s="214"/>
      <c r="Z2419" s="214"/>
      <c r="AA2419" s="217"/>
      <c r="AB2419" s="217"/>
      <c r="AC2419" s="217"/>
      <c r="AD2419" s="213"/>
    </row>
    <row r="2420" spans="20:30" x14ac:dyDescent="0.2">
      <c r="T2420" s="212"/>
      <c r="U2420" s="213"/>
      <c r="V2420" s="213"/>
      <c r="W2420" s="213"/>
      <c r="X2420" s="214"/>
      <c r="Y2420" s="214"/>
      <c r="Z2420" s="214"/>
      <c r="AA2420" s="217"/>
      <c r="AB2420" s="217"/>
      <c r="AC2420" s="217"/>
      <c r="AD2420" s="213"/>
    </row>
    <row r="2421" spans="20:30" x14ac:dyDescent="0.2">
      <c r="T2421" s="212"/>
      <c r="U2421" s="213"/>
      <c r="V2421" s="213"/>
      <c r="W2421" s="213"/>
      <c r="X2421" s="214"/>
      <c r="Y2421" s="214"/>
      <c r="Z2421" s="214"/>
      <c r="AA2421" s="217"/>
      <c r="AB2421" s="217"/>
      <c r="AC2421" s="217"/>
      <c r="AD2421" s="213"/>
    </row>
    <row r="2422" spans="20:30" x14ac:dyDescent="0.2">
      <c r="T2422" s="212"/>
      <c r="U2422" s="213"/>
      <c r="V2422" s="213"/>
      <c r="W2422" s="213"/>
      <c r="X2422" s="214"/>
      <c r="Y2422" s="214"/>
      <c r="Z2422" s="214"/>
      <c r="AA2422" s="217"/>
      <c r="AB2422" s="217"/>
      <c r="AC2422" s="217"/>
      <c r="AD2422" s="213"/>
    </row>
    <row r="2423" spans="20:30" x14ac:dyDescent="0.2">
      <c r="T2423" s="212"/>
      <c r="U2423" s="213"/>
      <c r="V2423" s="213"/>
      <c r="W2423" s="213"/>
      <c r="X2423" s="214"/>
      <c r="Y2423" s="214"/>
      <c r="Z2423" s="214"/>
      <c r="AA2423" s="217"/>
      <c r="AB2423" s="217"/>
      <c r="AC2423" s="217"/>
      <c r="AD2423" s="213"/>
    </row>
    <row r="2424" spans="20:30" x14ac:dyDescent="0.2">
      <c r="T2424" s="212"/>
      <c r="U2424" s="213"/>
      <c r="V2424" s="213"/>
      <c r="W2424" s="213"/>
      <c r="X2424" s="214"/>
      <c r="Y2424" s="214"/>
      <c r="Z2424" s="214"/>
      <c r="AA2424" s="217"/>
      <c r="AB2424" s="217"/>
      <c r="AC2424" s="217"/>
      <c r="AD2424" s="213"/>
    </row>
    <row r="2425" spans="20:30" x14ac:dyDescent="0.2">
      <c r="T2425" s="212"/>
      <c r="U2425" s="213"/>
      <c r="V2425" s="213"/>
      <c r="W2425" s="213"/>
      <c r="X2425" s="214"/>
      <c r="Y2425" s="214"/>
      <c r="Z2425" s="214"/>
      <c r="AA2425" s="217"/>
      <c r="AB2425" s="217"/>
      <c r="AC2425" s="217"/>
      <c r="AD2425" s="213"/>
    </row>
    <row r="2426" spans="20:30" x14ac:dyDescent="0.2">
      <c r="T2426" s="212"/>
      <c r="U2426" s="213"/>
      <c r="V2426" s="213"/>
      <c r="W2426" s="213"/>
      <c r="X2426" s="214"/>
      <c r="Y2426" s="214"/>
      <c r="Z2426" s="214"/>
      <c r="AA2426" s="217"/>
      <c r="AB2426" s="217"/>
      <c r="AC2426" s="217"/>
      <c r="AD2426" s="213"/>
    </row>
    <row r="2427" spans="20:30" x14ac:dyDescent="0.2">
      <c r="T2427" s="212"/>
      <c r="U2427" s="213"/>
      <c r="V2427" s="213"/>
      <c r="W2427" s="213"/>
      <c r="X2427" s="214"/>
      <c r="Y2427" s="214"/>
      <c r="Z2427" s="214"/>
      <c r="AA2427" s="217"/>
      <c r="AB2427" s="217"/>
      <c r="AC2427" s="217"/>
      <c r="AD2427" s="213"/>
    </row>
    <row r="2428" spans="20:30" x14ac:dyDescent="0.2">
      <c r="T2428" s="212"/>
      <c r="U2428" s="213"/>
      <c r="V2428" s="213"/>
      <c r="W2428" s="213"/>
      <c r="X2428" s="214"/>
      <c r="Y2428" s="214"/>
      <c r="Z2428" s="214"/>
      <c r="AA2428" s="217"/>
      <c r="AB2428" s="217"/>
      <c r="AC2428" s="217"/>
      <c r="AD2428" s="213"/>
    </row>
    <row r="2429" spans="20:30" x14ac:dyDescent="0.2">
      <c r="T2429" s="212"/>
      <c r="U2429" s="213"/>
      <c r="V2429" s="213"/>
      <c r="W2429" s="213"/>
      <c r="X2429" s="214"/>
      <c r="Y2429" s="214"/>
      <c r="Z2429" s="214"/>
      <c r="AA2429" s="217"/>
      <c r="AB2429" s="217"/>
      <c r="AC2429" s="217"/>
      <c r="AD2429" s="213"/>
    </row>
    <row r="2430" spans="20:30" x14ac:dyDescent="0.2">
      <c r="T2430" s="212"/>
      <c r="U2430" s="213"/>
      <c r="V2430" s="213"/>
      <c r="W2430" s="213"/>
      <c r="X2430" s="214"/>
      <c r="Y2430" s="214"/>
      <c r="Z2430" s="214"/>
      <c r="AA2430" s="217"/>
      <c r="AB2430" s="217"/>
      <c r="AC2430" s="217"/>
      <c r="AD2430" s="213"/>
    </row>
    <row r="2431" spans="20:30" x14ac:dyDescent="0.2">
      <c r="T2431" s="212"/>
      <c r="U2431" s="213"/>
      <c r="V2431" s="213"/>
      <c r="W2431" s="213"/>
      <c r="X2431" s="214"/>
      <c r="Y2431" s="214"/>
      <c r="Z2431" s="214"/>
      <c r="AA2431" s="217"/>
      <c r="AB2431" s="217"/>
      <c r="AC2431" s="217"/>
      <c r="AD2431" s="213"/>
    </row>
    <row r="2432" spans="20:30" x14ac:dyDescent="0.2">
      <c r="T2432" s="212"/>
      <c r="U2432" s="213"/>
      <c r="V2432" s="213"/>
      <c r="W2432" s="213"/>
      <c r="X2432" s="214"/>
      <c r="Y2432" s="214"/>
      <c r="Z2432" s="214"/>
      <c r="AA2432" s="217"/>
      <c r="AB2432" s="217"/>
      <c r="AC2432" s="217"/>
      <c r="AD2432" s="213"/>
    </row>
    <row r="2433" spans="20:30" x14ac:dyDescent="0.2">
      <c r="T2433" s="212"/>
      <c r="U2433" s="213"/>
      <c r="V2433" s="213"/>
      <c r="W2433" s="213"/>
      <c r="X2433" s="214"/>
      <c r="Y2433" s="214"/>
      <c r="Z2433" s="214"/>
      <c r="AA2433" s="217"/>
      <c r="AB2433" s="217"/>
      <c r="AC2433" s="217"/>
      <c r="AD2433" s="213"/>
    </row>
    <row r="2434" spans="20:30" x14ac:dyDescent="0.2">
      <c r="T2434" s="212"/>
      <c r="U2434" s="213"/>
      <c r="V2434" s="213"/>
      <c r="W2434" s="213"/>
      <c r="X2434" s="214"/>
      <c r="Y2434" s="214"/>
      <c r="Z2434" s="214"/>
      <c r="AA2434" s="217"/>
      <c r="AB2434" s="217"/>
      <c r="AC2434" s="217"/>
      <c r="AD2434" s="213"/>
    </row>
    <row r="2435" spans="20:30" x14ac:dyDescent="0.2">
      <c r="T2435" s="212"/>
      <c r="U2435" s="213"/>
      <c r="V2435" s="213"/>
      <c r="W2435" s="213"/>
      <c r="X2435" s="214"/>
      <c r="Y2435" s="214"/>
      <c r="Z2435" s="214"/>
      <c r="AA2435" s="217"/>
      <c r="AB2435" s="217"/>
      <c r="AC2435" s="217"/>
      <c r="AD2435" s="213"/>
    </row>
    <row r="2436" spans="20:30" x14ac:dyDescent="0.2">
      <c r="T2436" s="212"/>
      <c r="U2436" s="213"/>
      <c r="V2436" s="213"/>
      <c r="W2436" s="213"/>
      <c r="X2436" s="214"/>
      <c r="Y2436" s="214"/>
      <c r="Z2436" s="214"/>
      <c r="AA2436" s="217"/>
      <c r="AB2436" s="217"/>
      <c r="AC2436" s="217"/>
      <c r="AD2436" s="213"/>
    </row>
    <row r="2437" spans="20:30" x14ac:dyDescent="0.2">
      <c r="T2437" s="212"/>
      <c r="U2437" s="213"/>
      <c r="V2437" s="213"/>
      <c r="W2437" s="213"/>
      <c r="X2437" s="214"/>
      <c r="Y2437" s="214"/>
      <c r="Z2437" s="214"/>
      <c r="AA2437" s="217"/>
      <c r="AB2437" s="217"/>
      <c r="AC2437" s="217"/>
      <c r="AD2437" s="213"/>
    </row>
    <row r="2438" spans="20:30" x14ac:dyDescent="0.2">
      <c r="T2438" s="212"/>
      <c r="U2438" s="213"/>
      <c r="V2438" s="213"/>
      <c r="W2438" s="213"/>
      <c r="X2438" s="214"/>
      <c r="Y2438" s="214"/>
      <c r="Z2438" s="214"/>
      <c r="AA2438" s="217"/>
      <c r="AB2438" s="217"/>
      <c r="AC2438" s="217"/>
      <c r="AD2438" s="213"/>
    </row>
    <row r="2439" spans="20:30" x14ac:dyDescent="0.2">
      <c r="T2439" s="212"/>
      <c r="U2439" s="213"/>
      <c r="V2439" s="213"/>
      <c r="W2439" s="213"/>
      <c r="X2439" s="214"/>
      <c r="Y2439" s="214"/>
      <c r="Z2439" s="214"/>
      <c r="AA2439" s="217"/>
      <c r="AB2439" s="217"/>
      <c r="AC2439" s="217"/>
      <c r="AD2439" s="213"/>
    </row>
    <row r="2440" spans="20:30" x14ac:dyDescent="0.2">
      <c r="T2440" s="212"/>
      <c r="U2440" s="213"/>
      <c r="V2440" s="213"/>
      <c r="W2440" s="213"/>
      <c r="X2440" s="214"/>
      <c r="Y2440" s="214"/>
      <c r="Z2440" s="214"/>
      <c r="AA2440" s="217"/>
      <c r="AB2440" s="217"/>
      <c r="AC2440" s="217"/>
      <c r="AD2440" s="213"/>
    </row>
    <row r="2441" spans="20:30" x14ac:dyDescent="0.2">
      <c r="T2441" s="212"/>
      <c r="U2441" s="213"/>
      <c r="V2441" s="213"/>
      <c r="W2441" s="213"/>
      <c r="X2441" s="214"/>
      <c r="Y2441" s="214"/>
      <c r="Z2441" s="214"/>
      <c r="AA2441" s="217"/>
      <c r="AB2441" s="217"/>
      <c r="AC2441" s="217"/>
      <c r="AD2441" s="213"/>
    </row>
    <row r="2442" spans="20:30" x14ac:dyDescent="0.2">
      <c r="T2442" s="212"/>
      <c r="U2442" s="213"/>
      <c r="V2442" s="213"/>
      <c r="W2442" s="213"/>
      <c r="X2442" s="214"/>
      <c r="Y2442" s="214"/>
      <c r="Z2442" s="214"/>
      <c r="AA2442" s="217"/>
      <c r="AB2442" s="217"/>
      <c r="AC2442" s="217"/>
      <c r="AD2442" s="213"/>
    </row>
    <row r="2443" spans="20:30" x14ac:dyDescent="0.2">
      <c r="T2443" s="212"/>
      <c r="U2443" s="213"/>
      <c r="V2443" s="213"/>
      <c r="W2443" s="213"/>
      <c r="X2443" s="214"/>
      <c r="Y2443" s="214"/>
      <c r="Z2443" s="214"/>
      <c r="AA2443" s="217"/>
      <c r="AB2443" s="217"/>
      <c r="AC2443" s="217"/>
      <c r="AD2443" s="213"/>
    </row>
    <row r="2444" spans="20:30" x14ac:dyDescent="0.2">
      <c r="T2444" s="212"/>
      <c r="U2444" s="213"/>
      <c r="V2444" s="213"/>
      <c r="W2444" s="213"/>
      <c r="X2444" s="214"/>
      <c r="Y2444" s="214"/>
      <c r="Z2444" s="214"/>
      <c r="AA2444" s="217"/>
      <c r="AB2444" s="217"/>
      <c r="AC2444" s="217"/>
      <c r="AD2444" s="213"/>
    </row>
    <row r="2445" spans="20:30" x14ac:dyDescent="0.2">
      <c r="T2445" s="212"/>
      <c r="U2445" s="213"/>
      <c r="V2445" s="213"/>
      <c r="W2445" s="213"/>
      <c r="X2445" s="214"/>
      <c r="Y2445" s="214"/>
      <c r="Z2445" s="214"/>
      <c r="AA2445" s="217"/>
      <c r="AB2445" s="217"/>
      <c r="AC2445" s="217"/>
      <c r="AD2445" s="213"/>
    </row>
    <row r="2446" spans="20:30" x14ac:dyDescent="0.2">
      <c r="T2446" s="212"/>
      <c r="U2446" s="213"/>
      <c r="V2446" s="213"/>
      <c r="W2446" s="213"/>
      <c r="X2446" s="214"/>
      <c r="Y2446" s="214"/>
      <c r="Z2446" s="214"/>
      <c r="AA2446" s="217"/>
      <c r="AB2446" s="217"/>
      <c r="AC2446" s="217"/>
      <c r="AD2446" s="213"/>
    </row>
    <row r="2447" spans="20:30" x14ac:dyDescent="0.2">
      <c r="T2447" s="212"/>
      <c r="U2447" s="213"/>
      <c r="V2447" s="213"/>
      <c r="W2447" s="213"/>
      <c r="X2447" s="214"/>
      <c r="Y2447" s="214"/>
      <c r="Z2447" s="214"/>
      <c r="AA2447" s="217"/>
      <c r="AB2447" s="217"/>
      <c r="AC2447" s="217"/>
      <c r="AD2447" s="213"/>
    </row>
    <row r="2448" spans="20:30" x14ac:dyDescent="0.2">
      <c r="T2448" s="212"/>
      <c r="U2448" s="213"/>
      <c r="V2448" s="213"/>
      <c r="W2448" s="213"/>
      <c r="X2448" s="214"/>
      <c r="Y2448" s="214"/>
      <c r="Z2448" s="214"/>
      <c r="AA2448" s="217"/>
      <c r="AB2448" s="217"/>
      <c r="AC2448" s="217"/>
      <c r="AD2448" s="213"/>
    </row>
    <row r="2449" spans="20:30" x14ac:dyDescent="0.2">
      <c r="T2449" s="212"/>
      <c r="U2449" s="213"/>
      <c r="V2449" s="213"/>
      <c r="W2449" s="213"/>
      <c r="X2449" s="214"/>
      <c r="Y2449" s="214"/>
      <c r="Z2449" s="214"/>
      <c r="AA2449" s="217"/>
      <c r="AB2449" s="217"/>
      <c r="AC2449" s="217"/>
      <c r="AD2449" s="213"/>
    </row>
    <row r="2450" spans="20:30" x14ac:dyDescent="0.2">
      <c r="T2450" s="212"/>
      <c r="U2450" s="213"/>
      <c r="V2450" s="213"/>
      <c r="W2450" s="213"/>
      <c r="X2450" s="214"/>
      <c r="Y2450" s="214"/>
      <c r="Z2450" s="214"/>
      <c r="AA2450" s="217"/>
      <c r="AB2450" s="217"/>
      <c r="AC2450" s="217"/>
      <c r="AD2450" s="213"/>
    </row>
    <row r="2451" spans="20:30" x14ac:dyDescent="0.2">
      <c r="T2451" s="212"/>
      <c r="U2451" s="213"/>
      <c r="V2451" s="213"/>
      <c r="W2451" s="213"/>
      <c r="X2451" s="214"/>
      <c r="Y2451" s="214"/>
      <c r="Z2451" s="214"/>
      <c r="AA2451" s="217"/>
      <c r="AB2451" s="217"/>
      <c r="AC2451" s="217"/>
      <c r="AD2451" s="213"/>
    </row>
    <row r="2452" spans="20:30" x14ac:dyDescent="0.2">
      <c r="T2452" s="212"/>
      <c r="U2452" s="213"/>
      <c r="V2452" s="213"/>
      <c r="W2452" s="213"/>
      <c r="X2452" s="214"/>
      <c r="Y2452" s="214"/>
      <c r="Z2452" s="214"/>
      <c r="AA2452" s="217"/>
      <c r="AB2452" s="217"/>
      <c r="AC2452" s="217"/>
      <c r="AD2452" s="213"/>
    </row>
    <row r="2453" spans="20:30" x14ac:dyDescent="0.2">
      <c r="T2453" s="212"/>
      <c r="U2453" s="213"/>
      <c r="V2453" s="213"/>
      <c r="W2453" s="213"/>
      <c r="X2453" s="214"/>
      <c r="Y2453" s="214"/>
      <c r="Z2453" s="214"/>
      <c r="AA2453" s="217"/>
      <c r="AB2453" s="217"/>
      <c r="AC2453" s="217"/>
      <c r="AD2453" s="213"/>
    </row>
    <row r="2454" spans="20:30" x14ac:dyDescent="0.2">
      <c r="T2454" s="212"/>
      <c r="U2454" s="213"/>
      <c r="V2454" s="213"/>
      <c r="W2454" s="213"/>
      <c r="X2454" s="214"/>
      <c r="Y2454" s="214"/>
      <c r="Z2454" s="214"/>
      <c r="AA2454" s="217"/>
      <c r="AB2454" s="217"/>
      <c r="AC2454" s="217"/>
      <c r="AD2454" s="213"/>
    </row>
    <row r="2455" spans="20:30" x14ac:dyDescent="0.2">
      <c r="T2455" s="212"/>
      <c r="U2455" s="213"/>
      <c r="V2455" s="213"/>
      <c r="W2455" s="213"/>
      <c r="X2455" s="214"/>
      <c r="Y2455" s="214"/>
      <c r="Z2455" s="214"/>
      <c r="AA2455" s="217"/>
      <c r="AB2455" s="217"/>
      <c r="AC2455" s="217"/>
      <c r="AD2455" s="213"/>
    </row>
    <row r="2456" spans="20:30" x14ac:dyDescent="0.2">
      <c r="T2456" s="212"/>
      <c r="U2456" s="213"/>
      <c r="V2456" s="213"/>
      <c r="W2456" s="213"/>
      <c r="X2456" s="214"/>
      <c r="Y2456" s="214"/>
      <c r="Z2456" s="214"/>
      <c r="AA2456" s="217"/>
      <c r="AB2456" s="217"/>
      <c r="AC2456" s="217"/>
      <c r="AD2456" s="213"/>
    </row>
    <row r="2457" spans="20:30" x14ac:dyDescent="0.2">
      <c r="T2457" s="212"/>
      <c r="U2457" s="213"/>
      <c r="V2457" s="213"/>
      <c r="W2457" s="213"/>
      <c r="X2457" s="214"/>
      <c r="Y2457" s="214"/>
      <c r="Z2457" s="214"/>
      <c r="AA2457" s="217"/>
      <c r="AB2457" s="217"/>
      <c r="AC2457" s="217"/>
      <c r="AD2457" s="213"/>
    </row>
    <row r="2458" spans="20:30" x14ac:dyDescent="0.2">
      <c r="T2458" s="212"/>
      <c r="U2458" s="213"/>
      <c r="V2458" s="213"/>
      <c r="W2458" s="213"/>
      <c r="X2458" s="214"/>
      <c r="Y2458" s="214"/>
      <c r="Z2458" s="214"/>
      <c r="AA2458" s="217"/>
      <c r="AB2458" s="217"/>
      <c r="AC2458" s="217"/>
      <c r="AD2458" s="213"/>
    </row>
    <row r="2459" spans="20:30" x14ac:dyDescent="0.2">
      <c r="T2459" s="212"/>
      <c r="U2459" s="213"/>
      <c r="V2459" s="213"/>
      <c r="W2459" s="213"/>
      <c r="X2459" s="214"/>
      <c r="Y2459" s="214"/>
      <c r="Z2459" s="214"/>
      <c r="AA2459" s="217"/>
      <c r="AB2459" s="217"/>
      <c r="AC2459" s="217"/>
      <c r="AD2459" s="213"/>
    </row>
    <row r="2460" spans="20:30" x14ac:dyDescent="0.2">
      <c r="T2460" s="212"/>
      <c r="U2460" s="213"/>
      <c r="V2460" s="213"/>
      <c r="W2460" s="213"/>
      <c r="X2460" s="214"/>
      <c r="Y2460" s="214"/>
      <c r="Z2460" s="214"/>
      <c r="AA2460" s="217"/>
      <c r="AB2460" s="217"/>
      <c r="AC2460" s="217"/>
      <c r="AD2460" s="213"/>
    </row>
    <row r="2461" spans="20:30" x14ac:dyDescent="0.2">
      <c r="T2461" s="212"/>
      <c r="U2461" s="213"/>
      <c r="V2461" s="213"/>
      <c r="W2461" s="213"/>
      <c r="X2461" s="214"/>
      <c r="Y2461" s="214"/>
      <c r="Z2461" s="214"/>
      <c r="AA2461" s="217"/>
      <c r="AB2461" s="217"/>
      <c r="AC2461" s="217"/>
      <c r="AD2461" s="213"/>
    </row>
    <row r="2462" spans="20:30" x14ac:dyDescent="0.2">
      <c r="T2462" s="212"/>
      <c r="U2462" s="213"/>
      <c r="V2462" s="213"/>
      <c r="W2462" s="213"/>
      <c r="X2462" s="214"/>
      <c r="Y2462" s="214"/>
      <c r="Z2462" s="214"/>
      <c r="AA2462" s="217"/>
      <c r="AB2462" s="217"/>
      <c r="AC2462" s="217"/>
      <c r="AD2462" s="213"/>
    </row>
    <row r="2463" spans="20:30" x14ac:dyDescent="0.2">
      <c r="T2463" s="212"/>
      <c r="U2463" s="213"/>
      <c r="V2463" s="213"/>
      <c r="W2463" s="213"/>
      <c r="X2463" s="214"/>
      <c r="Y2463" s="214"/>
      <c r="Z2463" s="214"/>
      <c r="AA2463" s="217"/>
      <c r="AB2463" s="217"/>
      <c r="AC2463" s="217"/>
      <c r="AD2463" s="213"/>
    </row>
    <row r="2464" spans="20:30" x14ac:dyDescent="0.2">
      <c r="T2464" s="212"/>
      <c r="U2464" s="213"/>
      <c r="V2464" s="213"/>
      <c r="W2464" s="213"/>
      <c r="X2464" s="214"/>
      <c r="Y2464" s="214"/>
      <c r="Z2464" s="214"/>
      <c r="AA2464" s="217"/>
      <c r="AB2464" s="217"/>
      <c r="AC2464" s="217"/>
      <c r="AD2464" s="213"/>
    </row>
    <row r="2465" spans="20:30" x14ac:dyDescent="0.2">
      <c r="T2465" s="212"/>
      <c r="U2465" s="213"/>
      <c r="V2465" s="213"/>
      <c r="W2465" s="213"/>
      <c r="X2465" s="214"/>
      <c r="Y2465" s="214"/>
      <c r="Z2465" s="214"/>
      <c r="AA2465" s="217"/>
      <c r="AB2465" s="217"/>
      <c r="AC2465" s="217"/>
      <c r="AD2465" s="213"/>
    </row>
    <row r="2466" spans="20:30" x14ac:dyDescent="0.2">
      <c r="T2466" s="212"/>
      <c r="U2466" s="213"/>
      <c r="V2466" s="213"/>
      <c r="W2466" s="213"/>
      <c r="X2466" s="214"/>
      <c r="Y2466" s="214"/>
      <c r="Z2466" s="214"/>
      <c r="AA2466" s="217"/>
      <c r="AB2466" s="217"/>
      <c r="AC2466" s="217"/>
      <c r="AD2466" s="213"/>
    </row>
    <row r="2467" spans="20:30" x14ac:dyDescent="0.2">
      <c r="T2467" s="212"/>
      <c r="U2467" s="213"/>
      <c r="V2467" s="213"/>
      <c r="W2467" s="213"/>
      <c r="X2467" s="214"/>
      <c r="Y2467" s="214"/>
      <c r="Z2467" s="214"/>
      <c r="AA2467" s="217"/>
      <c r="AB2467" s="217"/>
      <c r="AC2467" s="217"/>
      <c r="AD2467" s="213"/>
    </row>
    <row r="2468" spans="20:30" x14ac:dyDescent="0.2">
      <c r="T2468" s="212"/>
      <c r="U2468" s="213"/>
      <c r="V2468" s="213"/>
      <c r="W2468" s="213"/>
      <c r="X2468" s="214"/>
      <c r="Y2468" s="214"/>
      <c r="Z2468" s="214"/>
      <c r="AA2468" s="217"/>
      <c r="AB2468" s="217"/>
      <c r="AC2468" s="217"/>
      <c r="AD2468" s="213"/>
    </row>
    <row r="2469" spans="20:30" x14ac:dyDescent="0.2">
      <c r="T2469" s="212"/>
      <c r="U2469" s="213"/>
      <c r="V2469" s="213"/>
      <c r="W2469" s="213"/>
      <c r="X2469" s="214"/>
      <c r="Y2469" s="214"/>
      <c r="Z2469" s="214"/>
      <c r="AA2469" s="217"/>
      <c r="AB2469" s="217"/>
      <c r="AC2469" s="217"/>
      <c r="AD2469" s="213"/>
    </row>
    <row r="2470" spans="20:30" x14ac:dyDescent="0.2">
      <c r="T2470" s="212"/>
      <c r="U2470" s="213"/>
      <c r="V2470" s="213"/>
      <c r="W2470" s="213"/>
      <c r="X2470" s="214"/>
      <c r="Y2470" s="214"/>
      <c r="Z2470" s="214"/>
      <c r="AA2470" s="217"/>
      <c r="AB2470" s="217"/>
      <c r="AC2470" s="217"/>
      <c r="AD2470" s="213"/>
    </row>
    <row r="2471" spans="20:30" x14ac:dyDescent="0.2">
      <c r="T2471" s="212"/>
      <c r="U2471" s="213"/>
      <c r="V2471" s="213"/>
      <c r="W2471" s="213"/>
      <c r="X2471" s="214"/>
      <c r="Y2471" s="214"/>
      <c r="Z2471" s="214"/>
      <c r="AA2471" s="217"/>
      <c r="AB2471" s="217"/>
      <c r="AC2471" s="217"/>
      <c r="AD2471" s="213"/>
    </row>
    <row r="2472" spans="20:30" x14ac:dyDescent="0.2">
      <c r="T2472" s="212"/>
      <c r="U2472" s="213"/>
      <c r="V2472" s="213"/>
      <c r="W2472" s="213"/>
      <c r="X2472" s="214"/>
      <c r="Y2472" s="214"/>
      <c r="Z2472" s="214"/>
      <c r="AA2472" s="217"/>
      <c r="AB2472" s="217"/>
      <c r="AC2472" s="217"/>
      <c r="AD2472" s="213"/>
    </row>
    <row r="2473" spans="20:30" x14ac:dyDescent="0.2">
      <c r="T2473" s="212"/>
      <c r="U2473" s="213"/>
      <c r="V2473" s="213"/>
      <c r="W2473" s="213"/>
      <c r="X2473" s="214"/>
      <c r="Y2473" s="214"/>
      <c r="Z2473" s="214"/>
      <c r="AA2473" s="217"/>
      <c r="AB2473" s="217"/>
      <c r="AC2473" s="217"/>
      <c r="AD2473" s="213"/>
    </row>
    <row r="2474" spans="20:30" x14ac:dyDescent="0.2">
      <c r="T2474" s="212"/>
      <c r="U2474" s="213"/>
      <c r="V2474" s="213"/>
      <c r="W2474" s="213"/>
      <c r="X2474" s="214"/>
      <c r="Y2474" s="214"/>
      <c r="Z2474" s="214"/>
      <c r="AA2474" s="217"/>
      <c r="AB2474" s="217"/>
      <c r="AC2474" s="217"/>
      <c r="AD2474" s="213"/>
    </row>
    <row r="2475" spans="20:30" x14ac:dyDescent="0.2">
      <c r="T2475" s="212"/>
      <c r="U2475" s="213"/>
      <c r="V2475" s="213"/>
      <c r="W2475" s="213"/>
      <c r="X2475" s="214"/>
      <c r="Y2475" s="214"/>
      <c r="Z2475" s="214"/>
      <c r="AA2475" s="217"/>
      <c r="AB2475" s="217"/>
      <c r="AC2475" s="217"/>
      <c r="AD2475" s="213"/>
    </row>
    <row r="2476" spans="20:30" x14ac:dyDescent="0.2">
      <c r="T2476" s="212"/>
      <c r="U2476" s="213"/>
      <c r="V2476" s="213"/>
      <c r="W2476" s="213"/>
      <c r="X2476" s="214"/>
      <c r="Y2476" s="214"/>
      <c r="Z2476" s="214"/>
      <c r="AA2476" s="217"/>
      <c r="AB2476" s="217"/>
      <c r="AC2476" s="217"/>
      <c r="AD2476" s="213"/>
    </row>
    <row r="2477" spans="20:30" x14ac:dyDescent="0.2">
      <c r="T2477" s="212"/>
      <c r="U2477" s="213"/>
      <c r="V2477" s="213"/>
      <c r="W2477" s="213"/>
      <c r="X2477" s="214"/>
      <c r="Y2477" s="214"/>
      <c r="Z2477" s="214"/>
      <c r="AA2477" s="217"/>
      <c r="AB2477" s="217"/>
      <c r="AC2477" s="217"/>
      <c r="AD2477" s="213"/>
    </row>
    <row r="2478" spans="20:30" x14ac:dyDescent="0.2">
      <c r="T2478" s="212"/>
      <c r="U2478" s="213"/>
      <c r="V2478" s="213"/>
      <c r="W2478" s="213"/>
      <c r="X2478" s="214"/>
      <c r="Y2478" s="214"/>
      <c r="Z2478" s="214"/>
      <c r="AA2478" s="217"/>
      <c r="AB2478" s="217"/>
      <c r="AC2478" s="217"/>
      <c r="AD2478" s="213"/>
    </row>
    <row r="2479" spans="20:30" x14ac:dyDescent="0.2">
      <c r="T2479" s="212"/>
      <c r="U2479" s="213"/>
      <c r="V2479" s="213"/>
      <c r="W2479" s="213"/>
      <c r="X2479" s="214"/>
      <c r="Y2479" s="214"/>
      <c r="Z2479" s="214"/>
      <c r="AA2479" s="217"/>
      <c r="AB2479" s="217"/>
      <c r="AC2479" s="217"/>
      <c r="AD2479" s="213"/>
    </row>
    <row r="2480" spans="20:30" x14ac:dyDescent="0.2">
      <c r="T2480" s="212"/>
      <c r="U2480" s="213"/>
      <c r="V2480" s="213"/>
      <c r="W2480" s="213"/>
      <c r="X2480" s="214"/>
      <c r="Y2480" s="214"/>
      <c r="Z2480" s="214"/>
      <c r="AA2480" s="217"/>
      <c r="AB2480" s="217"/>
      <c r="AC2480" s="217"/>
      <c r="AD2480" s="213"/>
    </row>
    <row r="2481" spans="20:30" x14ac:dyDescent="0.2">
      <c r="T2481" s="212"/>
      <c r="U2481" s="213"/>
      <c r="V2481" s="213"/>
      <c r="W2481" s="213"/>
      <c r="X2481" s="214"/>
      <c r="Y2481" s="214"/>
      <c r="Z2481" s="214"/>
      <c r="AA2481" s="217"/>
      <c r="AB2481" s="217"/>
      <c r="AC2481" s="217"/>
      <c r="AD2481" s="213"/>
    </row>
    <row r="2482" spans="20:30" x14ac:dyDescent="0.2">
      <c r="T2482" s="212"/>
      <c r="U2482" s="213"/>
      <c r="V2482" s="213"/>
      <c r="W2482" s="213"/>
      <c r="X2482" s="214"/>
      <c r="Y2482" s="214"/>
      <c r="Z2482" s="214"/>
      <c r="AA2482" s="217"/>
      <c r="AB2482" s="217"/>
      <c r="AC2482" s="217"/>
      <c r="AD2482" s="213"/>
    </row>
    <row r="2483" spans="20:30" x14ac:dyDescent="0.2">
      <c r="T2483" s="212"/>
      <c r="U2483" s="213"/>
      <c r="V2483" s="213"/>
      <c r="W2483" s="213"/>
      <c r="X2483" s="214"/>
      <c r="Y2483" s="214"/>
      <c r="Z2483" s="214"/>
      <c r="AA2483" s="217"/>
      <c r="AB2483" s="217"/>
      <c r="AC2483" s="217"/>
      <c r="AD2483" s="213"/>
    </row>
    <row r="2484" spans="20:30" x14ac:dyDescent="0.2">
      <c r="T2484" s="212"/>
      <c r="U2484" s="213"/>
      <c r="V2484" s="213"/>
      <c r="W2484" s="213"/>
      <c r="X2484" s="214"/>
      <c r="Y2484" s="214"/>
      <c r="Z2484" s="214"/>
      <c r="AA2484" s="217"/>
      <c r="AB2484" s="217"/>
      <c r="AC2484" s="217"/>
      <c r="AD2484" s="213"/>
    </row>
    <row r="2485" spans="20:30" x14ac:dyDescent="0.2">
      <c r="T2485" s="212"/>
      <c r="U2485" s="213"/>
      <c r="V2485" s="213"/>
      <c r="W2485" s="213"/>
      <c r="X2485" s="214"/>
      <c r="Y2485" s="214"/>
      <c r="Z2485" s="214"/>
      <c r="AA2485" s="217"/>
      <c r="AB2485" s="217"/>
      <c r="AC2485" s="217"/>
      <c r="AD2485" s="213"/>
    </row>
    <row r="2486" spans="20:30" x14ac:dyDescent="0.2">
      <c r="T2486" s="212"/>
      <c r="U2486" s="213"/>
      <c r="V2486" s="213"/>
      <c r="W2486" s="213"/>
      <c r="X2486" s="214"/>
      <c r="Y2486" s="214"/>
      <c r="Z2486" s="214"/>
      <c r="AA2486" s="217"/>
      <c r="AB2486" s="217"/>
      <c r="AC2486" s="217"/>
      <c r="AD2486" s="213"/>
    </row>
    <row r="2487" spans="20:30" x14ac:dyDescent="0.2">
      <c r="T2487" s="212"/>
      <c r="U2487" s="213"/>
      <c r="V2487" s="213"/>
      <c r="W2487" s="213"/>
      <c r="X2487" s="214"/>
      <c r="Y2487" s="214"/>
      <c r="Z2487" s="214"/>
      <c r="AA2487" s="217"/>
      <c r="AB2487" s="217"/>
      <c r="AC2487" s="217"/>
      <c r="AD2487" s="213"/>
    </row>
    <row r="2488" spans="20:30" x14ac:dyDescent="0.2">
      <c r="T2488" s="212"/>
      <c r="U2488" s="213"/>
      <c r="V2488" s="213"/>
      <c r="W2488" s="213"/>
      <c r="X2488" s="214"/>
      <c r="Y2488" s="214"/>
      <c r="Z2488" s="214"/>
      <c r="AA2488" s="217"/>
      <c r="AB2488" s="217"/>
      <c r="AC2488" s="217"/>
      <c r="AD2488" s="213"/>
    </row>
    <row r="2489" spans="20:30" x14ac:dyDescent="0.2">
      <c r="T2489" s="212"/>
      <c r="U2489" s="213"/>
      <c r="V2489" s="213"/>
      <c r="W2489" s="213"/>
      <c r="X2489" s="214"/>
      <c r="Y2489" s="214"/>
      <c r="Z2489" s="214"/>
      <c r="AA2489" s="217"/>
      <c r="AB2489" s="217"/>
      <c r="AC2489" s="217"/>
      <c r="AD2489" s="213"/>
    </row>
    <row r="2490" spans="20:30" x14ac:dyDescent="0.2">
      <c r="T2490" s="212"/>
      <c r="U2490" s="213"/>
      <c r="V2490" s="213"/>
      <c r="W2490" s="213"/>
      <c r="X2490" s="214"/>
      <c r="Y2490" s="214"/>
      <c r="Z2490" s="214"/>
      <c r="AA2490" s="217"/>
      <c r="AB2490" s="217"/>
      <c r="AC2490" s="217"/>
      <c r="AD2490" s="213"/>
    </row>
    <row r="2491" spans="20:30" x14ac:dyDescent="0.2">
      <c r="T2491" s="212"/>
      <c r="U2491" s="213"/>
      <c r="V2491" s="213"/>
      <c r="W2491" s="213"/>
      <c r="X2491" s="214"/>
      <c r="Y2491" s="214"/>
      <c r="Z2491" s="214"/>
      <c r="AA2491" s="217"/>
      <c r="AB2491" s="217"/>
      <c r="AC2491" s="217"/>
      <c r="AD2491" s="213"/>
    </row>
    <row r="2492" spans="20:30" x14ac:dyDescent="0.2">
      <c r="T2492" s="212"/>
      <c r="U2492" s="213"/>
      <c r="V2492" s="213"/>
      <c r="W2492" s="213"/>
      <c r="X2492" s="214"/>
      <c r="Y2492" s="214"/>
      <c r="Z2492" s="214"/>
      <c r="AA2492" s="217"/>
      <c r="AB2492" s="217"/>
      <c r="AC2492" s="217"/>
      <c r="AD2492" s="213"/>
    </row>
    <row r="2493" spans="20:30" x14ac:dyDescent="0.2">
      <c r="T2493" s="212"/>
      <c r="U2493" s="213"/>
      <c r="V2493" s="213"/>
      <c r="W2493" s="213"/>
      <c r="X2493" s="214"/>
      <c r="Y2493" s="214"/>
      <c r="Z2493" s="214"/>
      <c r="AA2493" s="217"/>
      <c r="AB2493" s="217"/>
      <c r="AC2493" s="217"/>
      <c r="AD2493" s="213"/>
    </row>
    <row r="2494" spans="20:30" x14ac:dyDescent="0.2">
      <c r="T2494" s="212"/>
      <c r="U2494" s="213"/>
      <c r="V2494" s="213"/>
      <c r="W2494" s="213"/>
      <c r="X2494" s="214"/>
      <c r="Y2494" s="214"/>
      <c r="Z2494" s="214"/>
      <c r="AA2494" s="217"/>
      <c r="AB2494" s="217"/>
      <c r="AC2494" s="217"/>
      <c r="AD2494" s="213"/>
    </row>
    <row r="2495" spans="20:30" x14ac:dyDescent="0.2">
      <c r="T2495" s="212"/>
      <c r="U2495" s="213"/>
      <c r="V2495" s="213"/>
      <c r="W2495" s="213"/>
      <c r="X2495" s="214"/>
      <c r="Y2495" s="214"/>
      <c r="Z2495" s="214"/>
      <c r="AA2495" s="217"/>
      <c r="AB2495" s="217"/>
      <c r="AC2495" s="217"/>
      <c r="AD2495" s="213"/>
    </row>
    <row r="2496" spans="20:30" x14ac:dyDescent="0.2">
      <c r="T2496" s="212"/>
      <c r="U2496" s="213"/>
      <c r="V2496" s="213"/>
      <c r="W2496" s="213"/>
      <c r="X2496" s="214"/>
      <c r="Y2496" s="214"/>
      <c r="Z2496" s="214"/>
      <c r="AA2496" s="217"/>
      <c r="AB2496" s="217"/>
      <c r="AC2496" s="217"/>
      <c r="AD2496" s="213"/>
    </row>
    <row r="2497" spans="20:30" x14ac:dyDescent="0.2">
      <c r="T2497" s="212"/>
      <c r="U2497" s="213"/>
      <c r="V2497" s="213"/>
      <c r="W2497" s="213"/>
      <c r="X2497" s="214"/>
      <c r="Y2497" s="214"/>
      <c r="Z2497" s="214"/>
      <c r="AA2497" s="217"/>
      <c r="AB2497" s="217"/>
      <c r="AC2497" s="217"/>
      <c r="AD2497" s="213"/>
    </row>
    <row r="2498" spans="20:30" x14ac:dyDescent="0.2">
      <c r="T2498" s="212"/>
      <c r="U2498" s="213"/>
      <c r="V2498" s="213"/>
      <c r="W2498" s="213"/>
      <c r="X2498" s="214"/>
      <c r="Y2498" s="214"/>
      <c r="Z2498" s="214"/>
      <c r="AA2498" s="217"/>
      <c r="AB2498" s="217"/>
      <c r="AC2498" s="217"/>
      <c r="AD2498" s="213"/>
    </row>
    <row r="2499" spans="20:30" x14ac:dyDescent="0.2">
      <c r="T2499" s="212"/>
      <c r="U2499" s="213"/>
      <c r="V2499" s="213"/>
      <c r="W2499" s="213"/>
      <c r="X2499" s="214"/>
      <c r="Y2499" s="214"/>
      <c r="Z2499" s="214"/>
      <c r="AA2499" s="217"/>
      <c r="AB2499" s="217"/>
      <c r="AC2499" s="217"/>
      <c r="AD2499" s="213"/>
    </row>
    <row r="2500" spans="20:30" x14ac:dyDescent="0.2">
      <c r="T2500" s="212"/>
      <c r="U2500" s="213"/>
      <c r="V2500" s="213"/>
      <c r="W2500" s="213"/>
      <c r="X2500" s="214"/>
      <c r="Y2500" s="214"/>
      <c r="Z2500" s="214"/>
      <c r="AA2500" s="217"/>
      <c r="AB2500" s="217"/>
      <c r="AC2500" s="217"/>
      <c r="AD2500" s="213"/>
    </row>
    <row r="2501" spans="20:30" x14ac:dyDescent="0.2">
      <c r="T2501" s="212"/>
      <c r="U2501" s="213"/>
      <c r="V2501" s="213"/>
      <c r="W2501" s="213"/>
      <c r="X2501" s="214"/>
      <c r="Y2501" s="214"/>
      <c r="Z2501" s="214"/>
      <c r="AA2501" s="217"/>
      <c r="AB2501" s="217"/>
      <c r="AC2501" s="217"/>
      <c r="AD2501" s="213"/>
    </row>
    <row r="2502" spans="20:30" x14ac:dyDescent="0.2">
      <c r="T2502" s="212"/>
      <c r="U2502" s="213"/>
      <c r="V2502" s="213"/>
      <c r="W2502" s="213"/>
      <c r="X2502" s="214"/>
      <c r="Y2502" s="214"/>
      <c r="Z2502" s="214"/>
      <c r="AA2502" s="217"/>
      <c r="AB2502" s="217"/>
      <c r="AC2502" s="217"/>
      <c r="AD2502" s="213"/>
    </row>
    <row r="2503" spans="20:30" x14ac:dyDescent="0.2">
      <c r="T2503" s="212"/>
      <c r="U2503" s="213"/>
      <c r="V2503" s="213"/>
      <c r="W2503" s="213"/>
      <c r="X2503" s="214"/>
      <c r="Y2503" s="214"/>
      <c r="Z2503" s="214"/>
      <c r="AA2503" s="217"/>
      <c r="AB2503" s="217"/>
      <c r="AC2503" s="217"/>
      <c r="AD2503" s="213"/>
    </row>
    <row r="2504" spans="20:30" x14ac:dyDescent="0.2">
      <c r="T2504" s="212"/>
      <c r="U2504" s="213"/>
      <c r="V2504" s="213"/>
      <c r="W2504" s="213"/>
      <c r="X2504" s="214"/>
      <c r="Y2504" s="214"/>
      <c r="Z2504" s="214"/>
      <c r="AA2504" s="217"/>
      <c r="AB2504" s="217"/>
      <c r="AC2504" s="217"/>
      <c r="AD2504" s="213"/>
    </row>
    <row r="2505" spans="20:30" x14ac:dyDescent="0.2">
      <c r="T2505" s="212"/>
      <c r="U2505" s="213"/>
      <c r="V2505" s="213"/>
      <c r="W2505" s="213"/>
      <c r="X2505" s="214"/>
      <c r="Y2505" s="214"/>
      <c r="Z2505" s="214"/>
      <c r="AA2505" s="217"/>
      <c r="AB2505" s="217"/>
      <c r="AC2505" s="217"/>
      <c r="AD2505" s="213"/>
    </row>
    <row r="2506" spans="20:30" x14ac:dyDescent="0.2">
      <c r="T2506" s="212"/>
      <c r="U2506" s="213"/>
      <c r="V2506" s="213"/>
      <c r="W2506" s="213"/>
      <c r="X2506" s="214"/>
      <c r="Y2506" s="214"/>
      <c r="Z2506" s="214"/>
      <c r="AA2506" s="217"/>
      <c r="AB2506" s="217"/>
      <c r="AC2506" s="217"/>
      <c r="AD2506" s="213"/>
    </row>
    <row r="2507" spans="20:30" x14ac:dyDescent="0.2">
      <c r="T2507" s="212"/>
      <c r="U2507" s="213"/>
      <c r="V2507" s="213"/>
      <c r="W2507" s="213"/>
      <c r="X2507" s="214"/>
      <c r="Y2507" s="214"/>
      <c r="Z2507" s="214"/>
      <c r="AA2507" s="217"/>
      <c r="AB2507" s="217"/>
      <c r="AC2507" s="217"/>
      <c r="AD2507" s="213"/>
    </row>
    <row r="2508" spans="20:30" x14ac:dyDescent="0.2">
      <c r="T2508" s="212"/>
      <c r="U2508" s="213"/>
      <c r="V2508" s="213"/>
      <c r="W2508" s="213"/>
      <c r="X2508" s="214"/>
      <c r="Y2508" s="214"/>
      <c r="Z2508" s="214"/>
      <c r="AA2508" s="217"/>
      <c r="AB2508" s="217"/>
      <c r="AC2508" s="217"/>
      <c r="AD2508" s="213"/>
    </row>
    <row r="2509" spans="20:30" x14ac:dyDescent="0.2">
      <c r="T2509" s="212"/>
      <c r="U2509" s="213"/>
      <c r="V2509" s="213"/>
      <c r="W2509" s="213"/>
      <c r="X2509" s="214"/>
      <c r="Y2509" s="214"/>
      <c r="Z2509" s="214"/>
      <c r="AA2509" s="217"/>
      <c r="AB2509" s="217"/>
      <c r="AC2509" s="217"/>
      <c r="AD2509" s="213"/>
    </row>
    <row r="2510" spans="20:30" x14ac:dyDescent="0.2">
      <c r="T2510" s="212"/>
      <c r="U2510" s="213"/>
      <c r="V2510" s="213"/>
      <c r="W2510" s="213"/>
      <c r="X2510" s="214"/>
      <c r="Y2510" s="214"/>
      <c r="Z2510" s="214"/>
      <c r="AA2510" s="217"/>
      <c r="AB2510" s="217"/>
      <c r="AC2510" s="217"/>
      <c r="AD2510" s="213"/>
    </row>
    <row r="2511" spans="20:30" x14ac:dyDescent="0.2">
      <c r="T2511" s="212"/>
      <c r="U2511" s="213"/>
      <c r="V2511" s="213"/>
      <c r="W2511" s="213"/>
      <c r="X2511" s="214"/>
      <c r="Y2511" s="214"/>
      <c r="Z2511" s="214"/>
      <c r="AA2511" s="217"/>
      <c r="AB2511" s="217"/>
      <c r="AC2511" s="217"/>
      <c r="AD2511" s="213"/>
    </row>
    <row r="2512" spans="20:30" x14ac:dyDescent="0.2">
      <c r="T2512" s="212"/>
      <c r="U2512" s="213"/>
      <c r="V2512" s="213"/>
      <c r="W2512" s="213"/>
      <c r="X2512" s="214"/>
      <c r="Y2512" s="214"/>
      <c r="Z2512" s="214"/>
      <c r="AA2512" s="217"/>
      <c r="AB2512" s="217"/>
      <c r="AC2512" s="217"/>
      <c r="AD2512" s="213"/>
    </row>
    <row r="2513" spans="20:30" x14ac:dyDescent="0.2">
      <c r="T2513" s="212"/>
      <c r="U2513" s="213"/>
      <c r="V2513" s="213"/>
      <c r="W2513" s="213"/>
      <c r="X2513" s="214"/>
      <c r="Y2513" s="214"/>
      <c r="Z2513" s="214"/>
      <c r="AA2513" s="217"/>
      <c r="AB2513" s="217"/>
      <c r="AC2513" s="217"/>
      <c r="AD2513" s="213"/>
    </row>
    <row r="2514" spans="20:30" x14ac:dyDescent="0.2">
      <c r="T2514" s="212"/>
      <c r="U2514" s="213"/>
      <c r="V2514" s="213"/>
      <c r="W2514" s="213"/>
      <c r="X2514" s="214"/>
      <c r="Y2514" s="214"/>
      <c r="Z2514" s="214"/>
      <c r="AA2514" s="217"/>
      <c r="AB2514" s="217"/>
      <c r="AC2514" s="217"/>
      <c r="AD2514" s="213"/>
    </row>
    <row r="2515" spans="20:30" x14ac:dyDescent="0.2">
      <c r="T2515" s="212"/>
      <c r="U2515" s="213"/>
      <c r="V2515" s="213"/>
      <c r="W2515" s="213"/>
      <c r="X2515" s="214"/>
      <c r="Y2515" s="214"/>
      <c r="Z2515" s="214"/>
      <c r="AA2515" s="217"/>
      <c r="AB2515" s="217"/>
      <c r="AC2515" s="217"/>
      <c r="AD2515" s="213"/>
    </row>
    <row r="2516" spans="20:30" x14ac:dyDescent="0.2">
      <c r="T2516" s="212"/>
      <c r="U2516" s="213"/>
      <c r="V2516" s="213"/>
      <c r="W2516" s="213"/>
      <c r="X2516" s="214"/>
      <c r="Y2516" s="214"/>
      <c r="Z2516" s="214"/>
      <c r="AA2516" s="217"/>
      <c r="AB2516" s="217"/>
      <c r="AC2516" s="217"/>
      <c r="AD2516" s="213"/>
    </row>
    <row r="2517" spans="20:30" x14ac:dyDescent="0.2">
      <c r="T2517" s="212"/>
      <c r="U2517" s="213"/>
      <c r="V2517" s="213"/>
      <c r="W2517" s="213"/>
      <c r="X2517" s="214"/>
      <c r="Y2517" s="214"/>
      <c r="Z2517" s="214"/>
      <c r="AA2517" s="217"/>
      <c r="AB2517" s="217"/>
      <c r="AC2517" s="217"/>
      <c r="AD2517" s="213"/>
    </row>
    <row r="2518" spans="20:30" x14ac:dyDescent="0.2">
      <c r="T2518" s="212"/>
      <c r="U2518" s="213"/>
      <c r="V2518" s="213"/>
      <c r="W2518" s="213"/>
      <c r="X2518" s="214"/>
      <c r="Y2518" s="214"/>
      <c r="Z2518" s="214"/>
      <c r="AA2518" s="217"/>
      <c r="AB2518" s="217"/>
      <c r="AC2518" s="217"/>
      <c r="AD2518" s="213"/>
    </row>
    <row r="2519" spans="20:30" x14ac:dyDescent="0.2">
      <c r="T2519" s="212"/>
      <c r="U2519" s="213"/>
      <c r="V2519" s="213"/>
      <c r="W2519" s="213"/>
      <c r="X2519" s="214"/>
      <c r="Y2519" s="214"/>
      <c r="Z2519" s="214"/>
      <c r="AA2519" s="217"/>
      <c r="AB2519" s="217"/>
      <c r="AC2519" s="217"/>
      <c r="AD2519" s="213"/>
    </row>
    <row r="2520" spans="20:30" x14ac:dyDescent="0.2">
      <c r="T2520" s="212"/>
      <c r="U2520" s="213"/>
      <c r="V2520" s="213"/>
      <c r="W2520" s="213"/>
      <c r="X2520" s="214"/>
      <c r="Y2520" s="214"/>
      <c r="Z2520" s="214"/>
      <c r="AA2520" s="217"/>
      <c r="AB2520" s="217"/>
      <c r="AC2520" s="217"/>
      <c r="AD2520" s="213"/>
    </row>
    <row r="2521" spans="20:30" x14ac:dyDescent="0.2">
      <c r="T2521" s="212"/>
      <c r="U2521" s="213"/>
      <c r="V2521" s="213"/>
      <c r="W2521" s="213"/>
      <c r="X2521" s="214"/>
      <c r="Y2521" s="214"/>
      <c r="Z2521" s="214"/>
      <c r="AA2521" s="217"/>
      <c r="AB2521" s="217"/>
      <c r="AC2521" s="217"/>
      <c r="AD2521" s="213"/>
    </row>
    <row r="2522" spans="20:30" x14ac:dyDescent="0.2">
      <c r="T2522" s="212"/>
      <c r="U2522" s="213"/>
      <c r="V2522" s="213"/>
      <c r="W2522" s="213"/>
      <c r="X2522" s="214"/>
      <c r="Y2522" s="214"/>
      <c r="Z2522" s="214"/>
      <c r="AA2522" s="217"/>
      <c r="AB2522" s="217"/>
      <c r="AC2522" s="217"/>
      <c r="AD2522" s="213"/>
    </row>
    <row r="2523" spans="20:30" x14ac:dyDescent="0.2">
      <c r="T2523" s="212"/>
      <c r="U2523" s="213"/>
      <c r="V2523" s="213"/>
      <c r="W2523" s="213"/>
      <c r="X2523" s="214"/>
      <c r="Y2523" s="214"/>
      <c r="Z2523" s="214"/>
      <c r="AA2523" s="217"/>
      <c r="AB2523" s="217"/>
      <c r="AC2523" s="217"/>
      <c r="AD2523" s="213"/>
    </row>
    <row r="2524" spans="20:30" x14ac:dyDescent="0.2">
      <c r="T2524" s="212"/>
      <c r="U2524" s="213"/>
      <c r="V2524" s="213"/>
      <c r="W2524" s="213"/>
      <c r="X2524" s="214"/>
      <c r="Y2524" s="214"/>
      <c r="Z2524" s="214"/>
      <c r="AA2524" s="217"/>
      <c r="AB2524" s="217"/>
      <c r="AC2524" s="217"/>
      <c r="AD2524" s="213"/>
    </row>
    <row r="2525" spans="20:30" x14ac:dyDescent="0.2">
      <c r="T2525" s="212"/>
      <c r="U2525" s="213"/>
      <c r="V2525" s="213"/>
      <c r="W2525" s="213"/>
      <c r="X2525" s="214"/>
      <c r="Y2525" s="214"/>
      <c r="Z2525" s="214"/>
      <c r="AA2525" s="217"/>
      <c r="AB2525" s="217"/>
      <c r="AC2525" s="217"/>
      <c r="AD2525" s="213"/>
    </row>
    <row r="2526" spans="20:30" x14ac:dyDescent="0.2">
      <c r="T2526" s="212"/>
      <c r="U2526" s="213"/>
      <c r="V2526" s="213"/>
      <c r="W2526" s="213"/>
      <c r="X2526" s="214"/>
      <c r="Y2526" s="214"/>
      <c r="Z2526" s="214"/>
      <c r="AA2526" s="217"/>
      <c r="AB2526" s="217"/>
      <c r="AC2526" s="217"/>
      <c r="AD2526" s="213"/>
    </row>
    <row r="2527" spans="20:30" x14ac:dyDescent="0.2">
      <c r="T2527" s="212"/>
      <c r="U2527" s="213"/>
      <c r="V2527" s="213"/>
      <c r="W2527" s="213"/>
      <c r="X2527" s="214"/>
      <c r="Y2527" s="214"/>
      <c r="Z2527" s="214"/>
      <c r="AA2527" s="217"/>
      <c r="AB2527" s="217"/>
      <c r="AC2527" s="217"/>
      <c r="AD2527" s="213"/>
    </row>
    <row r="2528" spans="20:30" x14ac:dyDescent="0.2">
      <c r="T2528" s="212"/>
      <c r="U2528" s="213"/>
      <c r="V2528" s="213"/>
      <c r="W2528" s="213"/>
      <c r="X2528" s="214"/>
      <c r="Y2528" s="214"/>
      <c r="Z2528" s="214"/>
      <c r="AA2528" s="217"/>
      <c r="AB2528" s="217"/>
      <c r="AC2528" s="217"/>
      <c r="AD2528" s="213"/>
    </row>
    <row r="2529" spans="20:30" x14ac:dyDescent="0.2">
      <c r="T2529" s="212"/>
      <c r="U2529" s="213"/>
      <c r="V2529" s="213"/>
      <c r="W2529" s="213"/>
      <c r="X2529" s="214"/>
      <c r="Y2529" s="214"/>
      <c r="Z2529" s="214"/>
      <c r="AA2529" s="217"/>
      <c r="AB2529" s="217"/>
      <c r="AC2529" s="217"/>
      <c r="AD2529" s="213"/>
    </row>
    <row r="2530" spans="20:30" x14ac:dyDescent="0.2">
      <c r="T2530" s="212"/>
      <c r="U2530" s="213"/>
      <c r="V2530" s="213"/>
      <c r="W2530" s="213"/>
      <c r="X2530" s="214"/>
      <c r="Y2530" s="214"/>
      <c r="Z2530" s="214"/>
      <c r="AA2530" s="217"/>
      <c r="AB2530" s="217"/>
      <c r="AC2530" s="217"/>
      <c r="AD2530" s="213"/>
    </row>
    <row r="2531" spans="20:30" x14ac:dyDescent="0.2">
      <c r="T2531" s="212"/>
      <c r="U2531" s="213"/>
      <c r="V2531" s="213"/>
      <c r="W2531" s="213"/>
      <c r="X2531" s="214"/>
      <c r="Y2531" s="214"/>
      <c r="Z2531" s="214"/>
      <c r="AA2531" s="217"/>
      <c r="AB2531" s="217"/>
      <c r="AC2531" s="217"/>
      <c r="AD2531" s="213"/>
    </row>
    <row r="2532" spans="20:30" x14ac:dyDescent="0.2">
      <c r="T2532" s="212"/>
      <c r="U2532" s="213"/>
      <c r="V2532" s="213"/>
      <c r="W2532" s="213"/>
      <c r="X2532" s="214"/>
      <c r="Y2532" s="214"/>
      <c r="Z2532" s="214"/>
      <c r="AA2532" s="217"/>
      <c r="AB2532" s="217"/>
      <c r="AC2532" s="217"/>
      <c r="AD2532" s="213"/>
    </row>
    <row r="2533" spans="20:30" x14ac:dyDescent="0.2">
      <c r="T2533" s="212"/>
      <c r="U2533" s="213"/>
      <c r="V2533" s="213"/>
      <c r="W2533" s="213"/>
      <c r="X2533" s="214"/>
      <c r="Y2533" s="214"/>
      <c r="Z2533" s="214"/>
      <c r="AA2533" s="217"/>
      <c r="AB2533" s="217"/>
      <c r="AC2533" s="217"/>
      <c r="AD2533" s="213"/>
    </row>
    <row r="2534" spans="20:30" x14ac:dyDescent="0.2">
      <c r="T2534" s="212"/>
      <c r="U2534" s="213"/>
      <c r="V2534" s="213"/>
      <c r="W2534" s="213"/>
      <c r="X2534" s="214"/>
      <c r="Y2534" s="214"/>
      <c r="Z2534" s="214"/>
      <c r="AA2534" s="217"/>
      <c r="AB2534" s="217"/>
      <c r="AC2534" s="217"/>
      <c r="AD2534" s="213"/>
    </row>
    <row r="2535" spans="20:30" x14ac:dyDescent="0.2">
      <c r="T2535" s="212"/>
      <c r="U2535" s="213"/>
      <c r="V2535" s="213"/>
      <c r="W2535" s="213"/>
      <c r="X2535" s="214"/>
      <c r="Y2535" s="214"/>
      <c r="Z2535" s="214"/>
      <c r="AA2535" s="217"/>
      <c r="AB2535" s="217"/>
      <c r="AC2535" s="217"/>
      <c r="AD2535" s="213"/>
    </row>
    <row r="2536" spans="20:30" x14ac:dyDescent="0.2">
      <c r="T2536" s="212"/>
      <c r="U2536" s="213"/>
      <c r="V2536" s="213"/>
      <c r="W2536" s="213"/>
      <c r="X2536" s="214"/>
      <c r="Y2536" s="214"/>
      <c r="Z2536" s="214"/>
      <c r="AA2536" s="217"/>
      <c r="AB2536" s="217"/>
      <c r="AC2536" s="217"/>
      <c r="AD2536" s="213"/>
    </row>
    <row r="2537" spans="20:30" x14ac:dyDescent="0.2">
      <c r="T2537" s="212"/>
      <c r="U2537" s="213"/>
      <c r="V2537" s="213"/>
      <c r="W2537" s="213"/>
      <c r="X2537" s="214"/>
      <c r="Y2537" s="214"/>
      <c r="Z2537" s="214"/>
      <c r="AA2537" s="217"/>
      <c r="AB2537" s="217"/>
      <c r="AC2537" s="217"/>
      <c r="AD2537" s="213"/>
    </row>
    <row r="2538" spans="20:30" x14ac:dyDescent="0.2">
      <c r="T2538" s="212"/>
      <c r="U2538" s="213"/>
      <c r="V2538" s="213"/>
      <c r="W2538" s="213"/>
      <c r="X2538" s="214"/>
      <c r="Y2538" s="214"/>
      <c r="Z2538" s="214"/>
      <c r="AA2538" s="217"/>
      <c r="AB2538" s="217"/>
      <c r="AC2538" s="217"/>
      <c r="AD2538" s="213"/>
    </row>
    <row r="2539" spans="20:30" x14ac:dyDescent="0.2">
      <c r="T2539" s="212"/>
      <c r="U2539" s="213"/>
      <c r="V2539" s="213"/>
      <c r="W2539" s="213"/>
      <c r="X2539" s="214"/>
      <c r="Y2539" s="214"/>
      <c r="Z2539" s="214"/>
      <c r="AA2539" s="217"/>
      <c r="AB2539" s="217"/>
      <c r="AC2539" s="217"/>
      <c r="AD2539" s="213"/>
    </row>
    <row r="2540" spans="20:30" x14ac:dyDescent="0.2">
      <c r="T2540" s="212"/>
      <c r="U2540" s="213"/>
      <c r="V2540" s="213"/>
      <c r="W2540" s="213"/>
      <c r="X2540" s="214"/>
      <c r="Y2540" s="214"/>
      <c r="Z2540" s="214"/>
      <c r="AA2540" s="217"/>
      <c r="AB2540" s="217"/>
      <c r="AC2540" s="217"/>
      <c r="AD2540" s="213"/>
    </row>
    <row r="2541" spans="20:30" x14ac:dyDescent="0.2">
      <c r="T2541" s="212"/>
      <c r="U2541" s="213"/>
      <c r="V2541" s="213"/>
      <c r="W2541" s="213"/>
      <c r="X2541" s="214"/>
      <c r="Y2541" s="214"/>
      <c r="Z2541" s="214"/>
      <c r="AA2541" s="217"/>
      <c r="AB2541" s="217"/>
      <c r="AC2541" s="217"/>
      <c r="AD2541" s="213"/>
    </row>
    <row r="2542" spans="20:30" x14ac:dyDescent="0.2">
      <c r="T2542" s="212"/>
      <c r="U2542" s="213"/>
      <c r="V2542" s="213"/>
      <c r="W2542" s="213"/>
      <c r="X2542" s="214"/>
      <c r="Y2542" s="214"/>
      <c r="Z2542" s="214"/>
      <c r="AA2542" s="217"/>
      <c r="AB2542" s="217"/>
      <c r="AC2542" s="217"/>
      <c r="AD2542" s="213"/>
    </row>
    <row r="2543" spans="20:30" x14ac:dyDescent="0.2">
      <c r="T2543" s="212"/>
      <c r="U2543" s="213"/>
      <c r="V2543" s="213"/>
      <c r="W2543" s="213"/>
      <c r="X2543" s="214"/>
      <c r="Y2543" s="214"/>
      <c r="Z2543" s="214"/>
      <c r="AA2543" s="217"/>
      <c r="AB2543" s="217"/>
      <c r="AC2543" s="217"/>
      <c r="AD2543" s="213"/>
    </row>
    <row r="2544" spans="20:30" x14ac:dyDescent="0.2">
      <c r="T2544" s="212"/>
      <c r="U2544" s="213"/>
      <c r="V2544" s="213"/>
      <c r="W2544" s="213"/>
      <c r="X2544" s="214"/>
      <c r="Y2544" s="214"/>
      <c r="Z2544" s="214"/>
      <c r="AA2544" s="217"/>
      <c r="AB2544" s="217"/>
      <c r="AC2544" s="217"/>
      <c r="AD2544" s="213"/>
    </row>
    <row r="2545" spans="20:30" x14ac:dyDescent="0.2">
      <c r="T2545" s="212"/>
      <c r="U2545" s="213"/>
      <c r="V2545" s="213"/>
      <c r="W2545" s="213"/>
      <c r="X2545" s="214"/>
      <c r="Y2545" s="214"/>
      <c r="Z2545" s="214"/>
      <c r="AA2545" s="217"/>
      <c r="AB2545" s="217"/>
      <c r="AC2545" s="217"/>
      <c r="AD2545" s="213"/>
    </row>
    <row r="2546" spans="20:30" x14ac:dyDescent="0.2">
      <c r="T2546" s="212"/>
      <c r="U2546" s="213"/>
      <c r="V2546" s="213"/>
      <c r="W2546" s="213"/>
      <c r="X2546" s="214"/>
      <c r="Y2546" s="214"/>
      <c r="Z2546" s="214"/>
      <c r="AA2546" s="217"/>
      <c r="AB2546" s="217"/>
      <c r="AC2546" s="217"/>
      <c r="AD2546" s="213"/>
    </row>
    <row r="2547" spans="20:30" x14ac:dyDescent="0.2">
      <c r="T2547" s="212"/>
      <c r="U2547" s="213"/>
      <c r="V2547" s="213"/>
      <c r="W2547" s="213"/>
      <c r="X2547" s="214"/>
      <c r="Y2547" s="214"/>
      <c r="Z2547" s="214"/>
      <c r="AA2547" s="217"/>
      <c r="AB2547" s="217"/>
      <c r="AC2547" s="217"/>
      <c r="AD2547" s="213"/>
    </row>
    <row r="2548" spans="20:30" x14ac:dyDescent="0.2">
      <c r="T2548" s="212"/>
      <c r="U2548" s="213"/>
      <c r="V2548" s="213"/>
      <c r="W2548" s="213"/>
      <c r="X2548" s="214"/>
      <c r="Y2548" s="214"/>
      <c r="Z2548" s="214"/>
      <c r="AA2548" s="217"/>
      <c r="AB2548" s="217"/>
      <c r="AC2548" s="217"/>
      <c r="AD2548" s="213"/>
    </row>
    <row r="2549" spans="20:30" x14ac:dyDescent="0.2">
      <c r="T2549" s="212"/>
      <c r="U2549" s="213"/>
      <c r="V2549" s="213"/>
      <c r="W2549" s="213"/>
      <c r="X2549" s="214"/>
      <c r="Y2549" s="214"/>
      <c r="Z2549" s="214"/>
      <c r="AA2549" s="217"/>
      <c r="AB2549" s="217"/>
      <c r="AC2549" s="217"/>
      <c r="AD2549" s="213"/>
    </row>
    <row r="2550" spans="20:30" x14ac:dyDescent="0.2">
      <c r="T2550" s="212"/>
      <c r="U2550" s="213"/>
      <c r="V2550" s="213"/>
      <c r="W2550" s="213"/>
      <c r="X2550" s="214"/>
      <c r="Y2550" s="214"/>
      <c r="Z2550" s="214"/>
      <c r="AA2550" s="217"/>
      <c r="AB2550" s="217"/>
      <c r="AC2550" s="217"/>
      <c r="AD2550" s="213"/>
    </row>
    <row r="2551" spans="20:30" x14ac:dyDescent="0.2">
      <c r="T2551" s="212"/>
      <c r="U2551" s="213"/>
      <c r="V2551" s="213"/>
      <c r="W2551" s="213"/>
      <c r="X2551" s="214"/>
      <c r="Y2551" s="214"/>
      <c r="Z2551" s="214"/>
      <c r="AA2551" s="217"/>
      <c r="AB2551" s="217"/>
      <c r="AC2551" s="217"/>
      <c r="AD2551" s="213"/>
    </row>
    <row r="2552" spans="20:30" x14ac:dyDescent="0.2">
      <c r="T2552" s="212"/>
      <c r="U2552" s="213"/>
      <c r="V2552" s="213"/>
      <c r="W2552" s="213"/>
      <c r="X2552" s="214"/>
      <c r="Y2552" s="214"/>
      <c r="Z2552" s="214"/>
      <c r="AA2552" s="217"/>
      <c r="AB2552" s="217"/>
      <c r="AC2552" s="217"/>
      <c r="AD2552" s="213"/>
    </row>
    <row r="2553" spans="20:30" x14ac:dyDescent="0.2">
      <c r="T2553" s="212"/>
      <c r="U2553" s="213"/>
      <c r="V2553" s="213"/>
      <c r="W2553" s="213"/>
      <c r="X2553" s="214"/>
      <c r="Y2553" s="214"/>
      <c r="Z2553" s="214"/>
      <c r="AA2553" s="217"/>
      <c r="AB2553" s="217"/>
      <c r="AC2553" s="217"/>
      <c r="AD2553" s="213"/>
    </row>
    <row r="2554" spans="20:30" x14ac:dyDescent="0.2">
      <c r="T2554" s="212"/>
      <c r="U2554" s="213"/>
      <c r="V2554" s="213"/>
      <c r="W2554" s="213"/>
      <c r="X2554" s="214"/>
      <c r="Y2554" s="214"/>
      <c r="Z2554" s="214"/>
      <c r="AA2554" s="217"/>
      <c r="AB2554" s="217"/>
      <c r="AC2554" s="217"/>
      <c r="AD2554" s="213"/>
    </row>
    <row r="2555" spans="20:30" x14ac:dyDescent="0.2">
      <c r="T2555" s="212"/>
      <c r="U2555" s="213"/>
      <c r="V2555" s="213"/>
      <c r="W2555" s="213"/>
      <c r="X2555" s="214"/>
      <c r="Y2555" s="214"/>
      <c r="Z2555" s="214"/>
      <c r="AA2555" s="217"/>
      <c r="AB2555" s="217"/>
      <c r="AC2555" s="217"/>
      <c r="AD2555" s="213"/>
    </row>
    <row r="2556" spans="20:30" x14ac:dyDescent="0.2">
      <c r="T2556" s="212"/>
      <c r="U2556" s="213"/>
      <c r="V2556" s="213"/>
      <c r="W2556" s="213"/>
      <c r="X2556" s="214"/>
      <c r="Y2556" s="214"/>
      <c r="Z2556" s="214"/>
      <c r="AA2556" s="217"/>
      <c r="AB2556" s="217"/>
      <c r="AC2556" s="217"/>
      <c r="AD2556" s="213"/>
    </row>
    <row r="2557" spans="20:30" x14ac:dyDescent="0.2">
      <c r="T2557" s="212"/>
      <c r="U2557" s="213"/>
      <c r="V2557" s="213"/>
      <c r="W2557" s="213"/>
      <c r="X2557" s="214"/>
      <c r="Y2557" s="214"/>
      <c r="Z2557" s="214"/>
      <c r="AA2557" s="217"/>
      <c r="AB2557" s="217"/>
      <c r="AC2557" s="217"/>
      <c r="AD2557" s="213"/>
    </row>
    <row r="2558" spans="20:30" x14ac:dyDescent="0.2">
      <c r="T2558" s="212"/>
      <c r="U2558" s="213"/>
      <c r="V2558" s="213"/>
      <c r="W2558" s="213"/>
      <c r="X2558" s="214"/>
      <c r="Y2558" s="214"/>
      <c r="Z2558" s="214"/>
      <c r="AA2558" s="217"/>
      <c r="AB2558" s="217"/>
      <c r="AC2558" s="217"/>
      <c r="AD2558" s="213"/>
    </row>
    <row r="2559" spans="20:30" x14ac:dyDescent="0.2">
      <c r="T2559" s="212"/>
      <c r="U2559" s="213"/>
      <c r="V2559" s="213"/>
      <c r="W2559" s="213"/>
      <c r="X2559" s="214"/>
      <c r="Y2559" s="214"/>
      <c r="Z2559" s="214"/>
      <c r="AA2559" s="217"/>
      <c r="AB2559" s="217"/>
      <c r="AC2559" s="217"/>
      <c r="AD2559" s="213"/>
    </row>
    <row r="2560" spans="20:30" x14ac:dyDescent="0.2">
      <c r="T2560" s="212"/>
      <c r="U2560" s="213"/>
      <c r="V2560" s="213"/>
      <c r="W2560" s="213"/>
      <c r="X2560" s="214"/>
      <c r="Y2560" s="214"/>
      <c r="Z2560" s="214"/>
      <c r="AA2560" s="217"/>
      <c r="AB2560" s="217"/>
      <c r="AC2560" s="217"/>
      <c r="AD2560" s="213"/>
    </row>
    <row r="2561" spans="20:30" x14ac:dyDescent="0.2">
      <c r="T2561" s="212"/>
      <c r="U2561" s="213"/>
      <c r="V2561" s="213"/>
      <c r="W2561" s="213"/>
      <c r="X2561" s="214"/>
      <c r="Y2561" s="214"/>
      <c r="Z2561" s="214"/>
      <c r="AA2561" s="217"/>
      <c r="AB2561" s="217"/>
      <c r="AC2561" s="217"/>
      <c r="AD2561" s="213"/>
    </row>
    <row r="2562" spans="20:30" x14ac:dyDescent="0.2">
      <c r="T2562" s="212"/>
      <c r="U2562" s="213"/>
      <c r="V2562" s="213"/>
      <c r="W2562" s="213"/>
      <c r="X2562" s="214"/>
      <c r="Y2562" s="214"/>
      <c r="Z2562" s="214"/>
      <c r="AA2562" s="217"/>
      <c r="AB2562" s="217"/>
      <c r="AC2562" s="217"/>
      <c r="AD2562" s="213"/>
    </row>
    <row r="2563" spans="20:30" x14ac:dyDescent="0.2">
      <c r="T2563" s="212"/>
      <c r="U2563" s="213"/>
      <c r="V2563" s="213"/>
      <c r="W2563" s="213"/>
      <c r="X2563" s="214"/>
      <c r="Y2563" s="214"/>
      <c r="Z2563" s="214"/>
      <c r="AA2563" s="217"/>
      <c r="AB2563" s="217"/>
      <c r="AC2563" s="217"/>
      <c r="AD2563" s="213"/>
    </row>
    <row r="2564" spans="20:30" x14ac:dyDescent="0.2">
      <c r="T2564" s="212"/>
      <c r="U2564" s="213"/>
      <c r="V2564" s="213"/>
      <c r="W2564" s="213"/>
      <c r="X2564" s="214"/>
      <c r="Y2564" s="214"/>
      <c r="Z2564" s="214"/>
      <c r="AA2564" s="217"/>
      <c r="AB2564" s="217"/>
      <c r="AC2564" s="217"/>
      <c r="AD2564" s="213"/>
    </row>
    <row r="2565" spans="20:30" x14ac:dyDescent="0.2">
      <c r="T2565" s="212"/>
      <c r="U2565" s="213"/>
      <c r="V2565" s="213"/>
      <c r="W2565" s="213"/>
      <c r="X2565" s="214"/>
      <c r="Y2565" s="214"/>
      <c r="Z2565" s="214"/>
      <c r="AA2565" s="217"/>
      <c r="AB2565" s="217"/>
      <c r="AC2565" s="217"/>
      <c r="AD2565" s="213"/>
    </row>
    <row r="2566" spans="20:30" x14ac:dyDescent="0.2">
      <c r="T2566" s="212"/>
      <c r="U2566" s="213"/>
      <c r="V2566" s="213"/>
      <c r="W2566" s="213"/>
      <c r="X2566" s="214"/>
      <c r="Y2566" s="214"/>
      <c r="Z2566" s="214"/>
      <c r="AA2566" s="217"/>
      <c r="AB2566" s="217"/>
      <c r="AC2566" s="217"/>
      <c r="AD2566" s="213"/>
    </row>
    <row r="2567" spans="20:30" x14ac:dyDescent="0.2">
      <c r="T2567" s="212"/>
      <c r="U2567" s="213"/>
      <c r="V2567" s="213"/>
      <c r="W2567" s="213"/>
      <c r="X2567" s="214"/>
      <c r="Y2567" s="214"/>
      <c r="Z2567" s="214"/>
      <c r="AA2567" s="217"/>
      <c r="AB2567" s="217"/>
      <c r="AC2567" s="217"/>
      <c r="AD2567" s="213"/>
    </row>
    <row r="2568" spans="20:30" x14ac:dyDescent="0.2">
      <c r="T2568" s="212"/>
      <c r="U2568" s="213"/>
      <c r="V2568" s="213"/>
      <c r="W2568" s="213"/>
      <c r="X2568" s="214"/>
      <c r="Y2568" s="214"/>
      <c r="Z2568" s="214"/>
      <c r="AA2568" s="217"/>
      <c r="AB2568" s="217"/>
      <c r="AC2568" s="217"/>
      <c r="AD2568" s="213"/>
    </row>
    <row r="2569" spans="20:30" x14ac:dyDescent="0.2">
      <c r="T2569" s="212"/>
      <c r="U2569" s="213"/>
      <c r="V2569" s="213"/>
      <c r="W2569" s="213"/>
      <c r="X2569" s="214"/>
      <c r="Y2569" s="214"/>
      <c r="Z2569" s="214"/>
      <c r="AA2569" s="217"/>
      <c r="AB2569" s="217"/>
      <c r="AC2569" s="217"/>
      <c r="AD2569" s="213"/>
    </row>
    <row r="2570" spans="20:30" x14ac:dyDescent="0.2">
      <c r="T2570" s="212"/>
      <c r="U2570" s="213"/>
      <c r="V2570" s="213"/>
      <c r="W2570" s="213"/>
      <c r="X2570" s="214"/>
      <c r="Y2570" s="214"/>
      <c r="Z2570" s="214"/>
      <c r="AA2570" s="217"/>
      <c r="AB2570" s="217"/>
      <c r="AC2570" s="217"/>
      <c r="AD2570" s="213"/>
    </row>
    <row r="2571" spans="20:30" x14ac:dyDescent="0.2">
      <c r="T2571" s="212"/>
      <c r="U2571" s="213"/>
      <c r="V2571" s="213"/>
      <c r="W2571" s="213"/>
      <c r="X2571" s="214"/>
      <c r="Y2571" s="214"/>
      <c r="Z2571" s="214"/>
      <c r="AA2571" s="217"/>
      <c r="AB2571" s="217"/>
      <c r="AC2571" s="217"/>
      <c r="AD2571" s="213"/>
    </row>
    <row r="2572" spans="20:30" x14ac:dyDescent="0.2">
      <c r="T2572" s="212"/>
      <c r="U2572" s="213"/>
      <c r="V2572" s="213"/>
      <c r="W2572" s="213"/>
      <c r="X2572" s="214"/>
      <c r="Y2572" s="214"/>
      <c r="Z2572" s="214"/>
      <c r="AA2572" s="217"/>
      <c r="AB2572" s="217"/>
      <c r="AC2572" s="217"/>
      <c r="AD2572" s="213"/>
    </row>
    <row r="2573" spans="20:30" x14ac:dyDescent="0.2">
      <c r="T2573" s="212"/>
      <c r="U2573" s="213"/>
      <c r="V2573" s="213"/>
      <c r="W2573" s="213"/>
      <c r="X2573" s="214"/>
      <c r="Y2573" s="214"/>
      <c r="Z2573" s="214"/>
      <c r="AA2573" s="217"/>
      <c r="AB2573" s="217"/>
      <c r="AC2573" s="217"/>
      <c r="AD2573" s="213"/>
    </row>
    <row r="2574" spans="20:30" x14ac:dyDescent="0.2">
      <c r="T2574" s="212"/>
      <c r="U2574" s="213"/>
      <c r="V2574" s="213"/>
      <c r="W2574" s="213"/>
      <c r="X2574" s="214"/>
      <c r="Y2574" s="214"/>
      <c r="Z2574" s="214"/>
      <c r="AA2574" s="217"/>
      <c r="AB2574" s="217"/>
      <c r="AC2574" s="217"/>
      <c r="AD2574" s="213"/>
    </row>
    <row r="2575" spans="20:30" x14ac:dyDescent="0.2">
      <c r="T2575" s="212"/>
      <c r="U2575" s="213"/>
      <c r="V2575" s="213"/>
      <c r="W2575" s="213"/>
      <c r="X2575" s="214"/>
      <c r="Y2575" s="214"/>
      <c r="Z2575" s="214"/>
      <c r="AA2575" s="217"/>
      <c r="AB2575" s="217"/>
      <c r="AC2575" s="217"/>
      <c r="AD2575" s="213"/>
    </row>
    <row r="2576" spans="20:30" x14ac:dyDescent="0.2">
      <c r="T2576" s="212"/>
      <c r="U2576" s="213"/>
      <c r="V2576" s="213"/>
      <c r="W2576" s="213"/>
      <c r="X2576" s="214"/>
      <c r="Y2576" s="214"/>
      <c r="Z2576" s="214"/>
      <c r="AA2576" s="217"/>
      <c r="AB2576" s="217"/>
      <c r="AC2576" s="217"/>
      <c r="AD2576" s="213"/>
    </row>
    <row r="2577" spans="20:30" x14ac:dyDescent="0.2">
      <c r="T2577" s="212"/>
      <c r="U2577" s="213"/>
      <c r="V2577" s="213"/>
      <c r="W2577" s="213"/>
      <c r="X2577" s="214"/>
      <c r="Y2577" s="214"/>
      <c r="Z2577" s="214"/>
      <c r="AA2577" s="217"/>
      <c r="AB2577" s="217"/>
      <c r="AC2577" s="217"/>
      <c r="AD2577" s="213"/>
    </row>
    <row r="2578" spans="20:30" x14ac:dyDescent="0.2">
      <c r="T2578" s="212"/>
      <c r="U2578" s="213"/>
      <c r="V2578" s="213"/>
      <c r="W2578" s="213"/>
      <c r="X2578" s="214"/>
      <c r="Y2578" s="214"/>
      <c r="Z2578" s="214"/>
      <c r="AA2578" s="217"/>
      <c r="AB2578" s="217"/>
      <c r="AC2578" s="217"/>
      <c r="AD2578" s="213"/>
    </row>
    <row r="2579" spans="20:30" x14ac:dyDescent="0.2">
      <c r="T2579" s="212"/>
      <c r="U2579" s="213"/>
      <c r="V2579" s="213"/>
      <c r="W2579" s="213"/>
      <c r="X2579" s="214"/>
      <c r="Y2579" s="214"/>
      <c r="Z2579" s="214"/>
      <c r="AA2579" s="217"/>
      <c r="AB2579" s="217"/>
      <c r="AC2579" s="217"/>
      <c r="AD2579" s="213"/>
    </row>
    <row r="2580" spans="20:30" x14ac:dyDescent="0.2">
      <c r="T2580" s="212"/>
      <c r="U2580" s="213"/>
      <c r="V2580" s="213"/>
      <c r="W2580" s="213"/>
      <c r="X2580" s="214"/>
      <c r="Y2580" s="214"/>
      <c r="Z2580" s="214"/>
      <c r="AA2580" s="217"/>
      <c r="AB2580" s="217"/>
      <c r="AC2580" s="217"/>
      <c r="AD2580" s="213"/>
    </row>
    <row r="2581" spans="20:30" x14ac:dyDescent="0.2">
      <c r="T2581" s="212"/>
      <c r="U2581" s="213"/>
      <c r="V2581" s="213"/>
      <c r="W2581" s="213"/>
      <c r="X2581" s="214"/>
      <c r="Y2581" s="214"/>
      <c r="Z2581" s="214"/>
      <c r="AA2581" s="217"/>
      <c r="AB2581" s="217"/>
      <c r="AC2581" s="217"/>
      <c r="AD2581" s="213"/>
    </row>
    <row r="2582" spans="20:30" x14ac:dyDescent="0.2">
      <c r="T2582" s="212"/>
      <c r="U2582" s="213"/>
      <c r="V2582" s="213"/>
      <c r="W2582" s="213"/>
      <c r="X2582" s="214"/>
      <c r="Y2582" s="214"/>
      <c r="Z2582" s="214"/>
      <c r="AA2582" s="217"/>
      <c r="AB2582" s="217"/>
      <c r="AC2582" s="217"/>
      <c r="AD2582" s="213"/>
    </row>
    <row r="2583" spans="20:30" x14ac:dyDescent="0.2">
      <c r="T2583" s="212"/>
      <c r="U2583" s="213"/>
      <c r="V2583" s="213"/>
      <c r="W2583" s="213"/>
      <c r="X2583" s="214"/>
      <c r="Y2583" s="214"/>
      <c r="Z2583" s="214"/>
      <c r="AA2583" s="217"/>
      <c r="AB2583" s="217"/>
      <c r="AC2583" s="217"/>
      <c r="AD2583" s="213"/>
    </row>
    <row r="2584" spans="20:30" x14ac:dyDescent="0.2">
      <c r="T2584" s="212"/>
      <c r="U2584" s="213"/>
      <c r="V2584" s="213"/>
      <c r="W2584" s="213"/>
      <c r="X2584" s="214"/>
      <c r="Y2584" s="214"/>
      <c r="Z2584" s="214"/>
      <c r="AA2584" s="217"/>
      <c r="AB2584" s="217"/>
      <c r="AC2584" s="217"/>
      <c r="AD2584" s="213"/>
    </row>
    <row r="2585" spans="20:30" x14ac:dyDescent="0.2">
      <c r="T2585" s="212"/>
      <c r="U2585" s="213"/>
      <c r="V2585" s="213"/>
      <c r="W2585" s="213"/>
      <c r="X2585" s="214"/>
      <c r="Y2585" s="214"/>
      <c r="Z2585" s="214"/>
      <c r="AA2585" s="217"/>
      <c r="AB2585" s="217"/>
      <c r="AC2585" s="217"/>
      <c r="AD2585" s="213"/>
    </row>
    <row r="2586" spans="20:30" x14ac:dyDescent="0.2">
      <c r="T2586" s="212"/>
      <c r="U2586" s="213"/>
      <c r="V2586" s="213"/>
      <c r="W2586" s="213"/>
      <c r="X2586" s="214"/>
      <c r="Y2586" s="214"/>
      <c r="Z2586" s="214"/>
      <c r="AA2586" s="217"/>
      <c r="AB2586" s="217"/>
      <c r="AC2586" s="217"/>
      <c r="AD2586" s="213"/>
    </row>
    <row r="2587" spans="20:30" x14ac:dyDescent="0.2">
      <c r="T2587" s="212"/>
      <c r="U2587" s="213"/>
      <c r="V2587" s="213"/>
      <c r="W2587" s="213"/>
      <c r="X2587" s="214"/>
      <c r="Y2587" s="214"/>
      <c r="Z2587" s="214"/>
      <c r="AA2587" s="217"/>
      <c r="AB2587" s="217"/>
      <c r="AC2587" s="217"/>
      <c r="AD2587" s="213"/>
    </row>
    <row r="2588" spans="20:30" x14ac:dyDescent="0.2">
      <c r="T2588" s="212"/>
      <c r="U2588" s="213"/>
      <c r="V2588" s="213"/>
      <c r="W2588" s="213"/>
      <c r="X2588" s="214"/>
      <c r="Y2588" s="214"/>
      <c r="Z2588" s="214"/>
      <c r="AA2588" s="217"/>
      <c r="AB2588" s="217"/>
      <c r="AC2588" s="217"/>
      <c r="AD2588" s="213"/>
    </row>
    <row r="2589" spans="20:30" x14ac:dyDescent="0.2">
      <c r="T2589" s="212"/>
      <c r="U2589" s="213"/>
      <c r="V2589" s="213"/>
      <c r="W2589" s="213"/>
      <c r="X2589" s="214"/>
      <c r="Y2589" s="214"/>
      <c r="Z2589" s="214"/>
      <c r="AA2589" s="217"/>
      <c r="AB2589" s="217"/>
      <c r="AC2589" s="217"/>
      <c r="AD2589" s="213"/>
    </row>
    <row r="2590" spans="20:30" x14ac:dyDescent="0.2">
      <c r="T2590" s="212"/>
      <c r="U2590" s="213"/>
      <c r="V2590" s="213"/>
      <c r="W2590" s="213"/>
      <c r="X2590" s="214"/>
      <c r="Y2590" s="214"/>
      <c r="Z2590" s="214"/>
      <c r="AA2590" s="217"/>
      <c r="AB2590" s="217"/>
      <c r="AC2590" s="217"/>
      <c r="AD2590" s="213"/>
    </row>
    <row r="2591" spans="20:30" x14ac:dyDescent="0.2">
      <c r="T2591" s="212"/>
      <c r="U2591" s="213"/>
      <c r="V2591" s="213"/>
      <c r="W2591" s="213"/>
      <c r="X2591" s="214"/>
      <c r="Y2591" s="214"/>
      <c r="Z2591" s="214"/>
      <c r="AA2591" s="217"/>
      <c r="AB2591" s="217"/>
      <c r="AC2591" s="217"/>
      <c r="AD2591" s="213"/>
    </row>
    <row r="2592" spans="20:30" x14ac:dyDescent="0.2">
      <c r="T2592" s="212"/>
      <c r="U2592" s="213"/>
      <c r="V2592" s="213"/>
      <c r="W2592" s="213"/>
      <c r="X2592" s="214"/>
      <c r="Y2592" s="214"/>
      <c r="Z2592" s="214"/>
      <c r="AA2592" s="217"/>
      <c r="AB2592" s="217"/>
      <c r="AC2592" s="217"/>
      <c r="AD2592" s="213"/>
    </row>
    <row r="2593" spans="20:30" x14ac:dyDescent="0.2">
      <c r="T2593" s="212"/>
      <c r="U2593" s="213"/>
      <c r="V2593" s="213"/>
      <c r="W2593" s="213"/>
      <c r="X2593" s="214"/>
      <c r="Y2593" s="214"/>
      <c r="Z2593" s="214"/>
      <c r="AA2593" s="217"/>
      <c r="AB2593" s="217"/>
      <c r="AC2593" s="217"/>
      <c r="AD2593" s="213"/>
    </row>
    <row r="2594" spans="20:30" x14ac:dyDescent="0.2">
      <c r="T2594" s="212"/>
      <c r="U2594" s="213"/>
      <c r="V2594" s="213"/>
      <c r="W2594" s="213"/>
      <c r="X2594" s="214"/>
      <c r="Y2594" s="214"/>
      <c r="Z2594" s="214"/>
      <c r="AA2594" s="217"/>
      <c r="AB2594" s="217"/>
      <c r="AC2594" s="217"/>
      <c r="AD2594" s="213"/>
    </row>
    <row r="2595" spans="20:30" x14ac:dyDescent="0.2">
      <c r="T2595" s="212"/>
      <c r="U2595" s="213"/>
      <c r="V2595" s="213"/>
      <c r="W2595" s="213"/>
      <c r="X2595" s="214"/>
      <c r="Y2595" s="214"/>
      <c r="Z2595" s="214"/>
      <c r="AA2595" s="217"/>
      <c r="AB2595" s="217"/>
      <c r="AC2595" s="217"/>
      <c r="AD2595" s="213"/>
    </row>
    <row r="2596" spans="20:30" x14ac:dyDescent="0.2">
      <c r="T2596" s="212"/>
      <c r="U2596" s="213"/>
      <c r="V2596" s="213"/>
      <c r="W2596" s="213"/>
      <c r="X2596" s="214"/>
      <c r="Y2596" s="214"/>
      <c r="Z2596" s="214"/>
      <c r="AA2596" s="217"/>
      <c r="AB2596" s="217"/>
      <c r="AC2596" s="217"/>
      <c r="AD2596" s="213"/>
    </row>
    <row r="2597" spans="20:30" x14ac:dyDescent="0.2">
      <c r="T2597" s="212"/>
      <c r="U2597" s="213"/>
      <c r="V2597" s="213"/>
      <c r="W2597" s="213"/>
      <c r="X2597" s="214"/>
      <c r="Y2597" s="214"/>
      <c r="Z2597" s="214"/>
      <c r="AA2597" s="217"/>
      <c r="AB2597" s="217"/>
      <c r="AC2597" s="217"/>
      <c r="AD2597" s="213"/>
    </row>
    <row r="2598" spans="20:30" x14ac:dyDescent="0.2">
      <c r="T2598" s="212"/>
      <c r="U2598" s="213"/>
      <c r="V2598" s="213"/>
      <c r="W2598" s="213"/>
      <c r="X2598" s="214"/>
      <c r="Y2598" s="214"/>
      <c r="Z2598" s="214"/>
      <c r="AA2598" s="217"/>
      <c r="AB2598" s="217"/>
      <c r="AC2598" s="217"/>
      <c r="AD2598" s="213"/>
    </row>
    <row r="2599" spans="20:30" x14ac:dyDescent="0.2">
      <c r="T2599" s="212"/>
      <c r="U2599" s="213"/>
      <c r="V2599" s="213"/>
      <c r="W2599" s="213"/>
      <c r="X2599" s="214"/>
      <c r="Y2599" s="214"/>
      <c r="Z2599" s="214"/>
      <c r="AA2599" s="217"/>
      <c r="AB2599" s="217"/>
      <c r="AC2599" s="217"/>
      <c r="AD2599" s="213"/>
    </row>
    <row r="2600" spans="20:30" x14ac:dyDescent="0.2">
      <c r="T2600" s="212"/>
      <c r="U2600" s="213"/>
      <c r="V2600" s="213"/>
      <c r="W2600" s="213"/>
      <c r="X2600" s="214"/>
      <c r="Y2600" s="214"/>
      <c r="Z2600" s="214"/>
      <c r="AA2600" s="217"/>
      <c r="AB2600" s="217"/>
      <c r="AC2600" s="217"/>
      <c r="AD2600" s="213"/>
    </row>
    <row r="2601" spans="20:30" x14ac:dyDescent="0.2">
      <c r="T2601" s="212"/>
      <c r="U2601" s="213"/>
      <c r="V2601" s="213"/>
      <c r="W2601" s="213"/>
      <c r="X2601" s="214"/>
      <c r="Y2601" s="214"/>
      <c r="Z2601" s="214"/>
      <c r="AA2601" s="217"/>
      <c r="AB2601" s="217"/>
      <c r="AC2601" s="217"/>
      <c r="AD2601" s="213"/>
    </row>
    <row r="2602" spans="20:30" x14ac:dyDescent="0.2">
      <c r="T2602" s="212"/>
      <c r="U2602" s="213"/>
      <c r="V2602" s="213"/>
      <c r="W2602" s="213"/>
      <c r="X2602" s="214"/>
      <c r="Y2602" s="214"/>
      <c r="Z2602" s="214"/>
      <c r="AA2602" s="217"/>
      <c r="AB2602" s="217"/>
      <c r="AC2602" s="217"/>
      <c r="AD2602" s="213"/>
    </row>
    <row r="2603" spans="20:30" x14ac:dyDescent="0.2">
      <c r="T2603" s="212"/>
      <c r="U2603" s="213"/>
      <c r="V2603" s="213"/>
      <c r="W2603" s="213"/>
      <c r="X2603" s="214"/>
      <c r="Y2603" s="214"/>
      <c r="Z2603" s="214"/>
      <c r="AA2603" s="217"/>
      <c r="AB2603" s="217"/>
      <c r="AC2603" s="217"/>
      <c r="AD2603" s="213"/>
    </row>
    <row r="2604" spans="20:30" x14ac:dyDescent="0.2">
      <c r="T2604" s="212"/>
      <c r="U2604" s="213"/>
      <c r="V2604" s="213"/>
      <c r="W2604" s="213"/>
      <c r="X2604" s="214"/>
      <c r="Y2604" s="214"/>
      <c r="Z2604" s="214"/>
      <c r="AA2604" s="217"/>
      <c r="AB2604" s="217"/>
      <c r="AC2604" s="217"/>
      <c r="AD2604" s="213"/>
    </row>
    <row r="2605" spans="20:30" x14ac:dyDescent="0.2">
      <c r="T2605" s="212"/>
      <c r="U2605" s="213"/>
      <c r="V2605" s="213"/>
      <c r="W2605" s="213"/>
      <c r="X2605" s="214"/>
      <c r="Y2605" s="214"/>
      <c r="Z2605" s="214"/>
      <c r="AA2605" s="217"/>
      <c r="AB2605" s="217"/>
      <c r="AC2605" s="217"/>
      <c r="AD2605" s="213"/>
    </row>
    <row r="2606" spans="20:30" x14ac:dyDescent="0.2">
      <c r="T2606" s="212"/>
      <c r="U2606" s="213"/>
      <c r="V2606" s="213"/>
      <c r="W2606" s="213"/>
      <c r="X2606" s="214"/>
      <c r="Y2606" s="214"/>
      <c r="Z2606" s="214"/>
      <c r="AA2606" s="217"/>
      <c r="AB2606" s="217"/>
      <c r="AC2606" s="217"/>
      <c r="AD2606" s="213"/>
    </row>
    <row r="2607" spans="20:30" x14ac:dyDescent="0.2">
      <c r="T2607" s="212"/>
      <c r="U2607" s="213"/>
      <c r="V2607" s="213"/>
      <c r="W2607" s="213"/>
      <c r="X2607" s="214"/>
      <c r="Y2607" s="214"/>
      <c r="Z2607" s="214"/>
      <c r="AA2607" s="217"/>
      <c r="AB2607" s="217"/>
      <c r="AC2607" s="217"/>
      <c r="AD2607" s="213"/>
    </row>
    <row r="2608" spans="20:30" x14ac:dyDescent="0.2">
      <c r="T2608" s="212"/>
      <c r="U2608" s="213"/>
      <c r="V2608" s="213"/>
      <c r="W2608" s="213"/>
      <c r="X2608" s="214"/>
      <c r="Y2608" s="214"/>
      <c r="Z2608" s="214"/>
      <c r="AA2608" s="217"/>
      <c r="AB2608" s="217"/>
      <c r="AC2608" s="217"/>
      <c r="AD2608" s="213"/>
    </row>
    <row r="2609" spans="20:30" x14ac:dyDescent="0.2">
      <c r="T2609" s="212"/>
      <c r="U2609" s="213"/>
      <c r="V2609" s="213"/>
      <c r="W2609" s="213"/>
      <c r="X2609" s="214"/>
      <c r="Y2609" s="214"/>
      <c r="Z2609" s="214"/>
      <c r="AA2609" s="217"/>
      <c r="AB2609" s="217"/>
      <c r="AC2609" s="217"/>
      <c r="AD2609" s="213"/>
    </row>
    <row r="2610" spans="20:30" x14ac:dyDescent="0.2">
      <c r="T2610" s="212"/>
      <c r="U2610" s="213"/>
      <c r="V2610" s="213"/>
      <c r="W2610" s="213"/>
      <c r="X2610" s="214"/>
      <c r="Y2610" s="214"/>
      <c r="Z2610" s="214"/>
      <c r="AA2610" s="217"/>
      <c r="AB2610" s="217"/>
      <c r="AC2610" s="217"/>
      <c r="AD2610" s="213"/>
    </row>
    <row r="2611" spans="20:30" x14ac:dyDescent="0.2">
      <c r="T2611" s="212"/>
      <c r="U2611" s="213"/>
      <c r="V2611" s="213"/>
      <c r="W2611" s="213"/>
      <c r="X2611" s="214"/>
      <c r="Y2611" s="214"/>
      <c r="Z2611" s="214"/>
      <c r="AA2611" s="217"/>
      <c r="AB2611" s="217"/>
      <c r="AC2611" s="217"/>
      <c r="AD2611" s="213"/>
    </row>
    <row r="2612" spans="20:30" x14ac:dyDescent="0.2">
      <c r="T2612" s="212"/>
      <c r="U2612" s="213"/>
      <c r="V2612" s="213"/>
      <c r="W2612" s="213"/>
      <c r="X2612" s="214"/>
      <c r="Y2612" s="214"/>
      <c r="Z2612" s="214"/>
      <c r="AA2612" s="217"/>
      <c r="AB2612" s="217"/>
      <c r="AC2612" s="217"/>
      <c r="AD2612" s="213"/>
    </row>
    <row r="2613" spans="20:30" x14ac:dyDescent="0.2">
      <c r="T2613" s="212"/>
      <c r="U2613" s="213"/>
      <c r="V2613" s="213"/>
      <c r="W2613" s="213"/>
      <c r="X2613" s="214"/>
      <c r="Y2613" s="214"/>
      <c r="Z2613" s="214"/>
      <c r="AA2613" s="217"/>
      <c r="AB2613" s="217"/>
      <c r="AC2613" s="217"/>
      <c r="AD2613" s="213"/>
    </row>
    <row r="2614" spans="20:30" x14ac:dyDescent="0.2">
      <c r="T2614" s="212"/>
      <c r="U2614" s="213"/>
      <c r="V2614" s="213"/>
      <c r="W2614" s="213"/>
      <c r="X2614" s="214"/>
      <c r="Y2614" s="214"/>
      <c r="Z2614" s="214"/>
      <c r="AA2614" s="217"/>
      <c r="AB2614" s="217"/>
      <c r="AC2614" s="217"/>
      <c r="AD2614" s="213"/>
    </row>
    <row r="2615" spans="20:30" x14ac:dyDescent="0.2">
      <c r="T2615" s="212"/>
      <c r="U2615" s="213"/>
      <c r="V2615" s="213"/>
      <c r="W2615" s="213"/>
      <c r="X2615" s="214"/>
      <c r="Y2615" s="214"/>
      <c r="Z2615" s="214"/>
      <c r="AA2615" s="217"/>
      <c r="AB2615" s="217"/>
      <c r="AC2615" s="217"/>
      <c r="AD2615" s="213"/>
    </row>
    <row r="2616" spans="20:30" x14ac:dyDescent="0.2">
      <c r="T2616" s="212"/>
      <c r="U2616" s="213"/>
      <c r="V2616" s="213"/>
      <c r="W2616" s="213"/>
      <c r="X2616" s="214"/>
      <c r="Y2616" s="214"/>
      <c r="Z2616" s="214"/>
      <c r="AA2616" s="217"/>
      <c r="AB2616" s="217"/>
      <c r="AC2616" s="217"/>
      <c r="AD2616" s="213"/>
    </row>
    <row r="2617" spans="20:30" x14ac:dyDescent="0.2">
      <c r="T2617" s="212"/>
      <c r="U2617" s="213"/>
      <c r="V2617" s="213"/>
      <c r="W2617" s="213"/>
      <c r="X2617" s="214"/>
      <c r="Y2617" s="214"/>
      <c r="Z2617" s="214"/>
      <c r="AA2617" s="217"/>
      <c r="AB2617" s="217"/>
      <c r="AC2617" s="217"/>
      <c r="AD2617" s="213"/>
    </row>
    <row r="2618" spans="20:30" x14ac:dyDescent="0.2">
      <c r="T2618" s="212"/>
      <c r="U2618" s="213"/>
      <c r="V2618" s="213"/>
      <c r="W2618" s="213"/>
      <c r="X2618" s="214"/>
      <c r="Y2618" s="214"/>
      <c r="Z2618" s="214"/>
      <c r="AA2618" s="217"/>
      <c r="AB2618" s="217"/>
      <c r="AC2618" s="217"/>
      <c r="AD2618" s="213"/>
    </row>
    <row r="2619" spans="20:30" x14ac:dyDescent="0.2">
      <c r="T2619" s="212"/>
      <c r="U2619" s="213"/>
      <c r="V2619" s="213"/>
      <c r="W2619" s="213"/>
      <c r="X2619" s="214"/>
      <c r="Y2619" s="214"/>
      <c r="Z2619" s="214"/>
      <c r="AA2619" s="217"/>
      <c r="AB2619" s="217"/>
      <c r="AC2619" s="217"/>
      <c r="AD2619" s="213"/>
    </row>
    <row r="2620" spans="20:30" x14ac:dyDescent="0.2">
      <c r="T2620" s="212"/>
      <c r="U2620" s="213"/>
      <c r="V2620" s="213"/>
      <c r="W2620" s="213"/>
      <c r="X2620" s="214"/>
      <c r="Y2620" s="214"/>
      <c r="Z2620" s="214"/>
      <c r="AA2620" s="217"/>
      <c r="AB2620" s="217"/>
      <c r="AC2620" s="217"/>
      <c r="AD2620" s="213"/>
    </row>
    <row r="2621" spans="20:30" x14ac:dyDescent="0.2">
      <c r="T2621" s="212"/>
      <c r="U2621" s="213"/>
      <c r="V2621" s="213"/>
      <c r="W2621" s="213"/>
      <c r="X2621" s="214"/>
      <c r="Y2621" s="214"/>
      <c r="Z2621" s="214"/>
      <c r="AA2621" s="217"/>
      <c r="AB2621" s="217"/>
      <c r="AC2621" s="217"/>
      <c r="AD2621" s="213"/>
    </row>
    <row r="2622" spans="20:30" x14ac:dyDescent="0.2">
      <c r="T2622" s="212"/>
      <c r="U2622" s="213"/>
      <c r="V2622" s="213"/>
      <c r="W2622" s="213"/>
      <c r="X2622" s="214"/>
      <c r="Y2622" s="214"/>
      <c r="Z2622" s="214"/>
      <c r="AA2622" s="217"/>
      <c r="AB2622" s="217"/>
      <c r="AC2622" s="217"/>
      <c r="AD2622" s="213"/>
    </row>
    <row r="2623" spans="20:30" x14ac:dyDescent="0.2">
      <c r="T2623" s="212"/>
      <c r="U2623" s="213"/>
      <c r="V2623" s="213"/>
      <c r="W2623" s="213"/>
      <c r="X2623" s="214"/>
      <c r="Y2623" s="214"/>
      <c r="Z2623" s="214"/>
      <c r="AA2623" s="217"/>
      <c r="AB2623" s="217"/>
      <c r="AC2623" s="217"/>
      <c r="AD2623" s="213"/>
    </row>
    <row r="2624" spans="20:30" x14ac:dyDescent="0.2">
      <c r="T2624" s="212"/>
      <c r="U2624" s="213"/>
      <c r="V2624" s="213"/>
      <c r="W2624" s="213"/>
      <c r="X2624" s="214"/>
      <c r="Y2624" s="214"/>
      <c r="Z2624" s="214"/>
      <c r="AA2624" s="217"/>
      <c r="AB2624" s="217"/>
      <c r="AC2624" s="217"/>
      <c r="AD2624" s="213"/>
    </row>
    <row r="2625" spans="20:30" x14ac:dyDescent="0.2">
      <c r="T2625" s="212"/>
      <c r="U2625" s="213"/>
      <c r="V2625" s="213"/>
      <c r="W2625" s="213"/>
      <c r="X2625" s="214"/>
      <c r="Y2625" s="214"/>
      <c r="Z2625" s="214"/>
      <c r="AA2625" s="217"/>
      <c r="AB2625" s="217"/>
      <c r="AC2625" s="217"/>
      <c r="AD2625" s="213"/>
    </row>
    <row r="2626" spans="20:30" x14ac:dyDescent="0.2">
      <c r="T2626" s="212"/>
      <c r="U2626" s="213"/>
      <c r="V2626" s="213"/>
      <c r="W2626" s="213"/>
      <c r="X2626" s="214"/>
      <c r="Y2626" s="214"/>
      <c r="Z2626" s="214"/>
      <c r="AA2626" s="217"/>
      <c r="AB2626" s="217"/>
      <c r="AC2626" s="217"/>
      <c r="AD2626" s="213"/>
    </row>
    <row r="2627" spans="20:30" x14ac:dyDescent="0.2">
      <c r="T2627" s="212"/>
      <c r="U2627" s="213"/>
      <c r="V2627" s="213"/>
      <c r="W2627" s="213"/>
      <c r="X2627" s="214"/>
      <c r="Y2627" s="214"/>
      <c r="Z2627" s="214"/>
      <c r="AA2627" s="217"/>
      <c r="AB2627" s="217"/>
      <c r="AC2627" s="217"/>
      <c r="AD2627" s="213"/>
    </row>
    <row r="2628" spans="20:30" x14ac:dyDescent="0.2">
      <c r="T2628" s="212"/>
      <c r="U2628" s="213"/>
      <c r="V2628" s="213"/>
      <c r="W2628" s="213"/>
      <c r="X2628" s="214"/>
      <c r="Y2628" s="214"/>
      <c r="Z2628" s="214"/>
      <c r="AA2628" s="217"/>
      <c r="AB2628" s="217"/>
      <c r="AC2628" s="217"/>
      <c r="AD2628" s="213"/>
    </row>
    <row r="2629" spans="20:30" x14ac:dyDescent="0.2">
      <c r="T2629" s="212"/>
      <c r="U2629" s="213"/>
      <c r="V2629" s="213"/>
      <c r="W2629" s="213"/>
      <c r="X2629" s="214"/>
      <c r="Y2629" s="214"/>
      <c r="Z2629" s="214"/>
      <c r="AA2629" s="217"/>
      <c r="AB2629" s="217"/>
      <c r="AC2629" s="217"/>
      <c r="AD2629" s="213"/>
    </row>
    <row r="2630" spans="20:30" x14ac:dyDescent="0.2">
      <c r="T2630" s="212"/>
      <c r="U2630" s="213"/>
      <c r="V2630" s="213"/>
      <c r="W2630" s="213"/>
      <c r="X2630" s="214"/>
      <c r="Y2630" s="214"/>
      <c r="Z2630" s="214"/>
      <c r="AA2630" s="217"/>
      <c r="AB2630" s="217"/>
      <c r="AC2630" s="217"/>
      <c r="AD2630" s="213"/>
    </row>
    <row r="2631" spans="20:30" x14ac:dyDescent="0.2">
      <c r="T2631" s="212"/>
      <c r="U2631" s="213"/>
      <c r="V2631" s="213"/>
      <c r="W2631" s="213"/>
      <c r="X2631" s="214"/>
      <c r="Y2631" s="214"/>
      <c r="Z2631" s="214"/>
      <c r="AA2631" s="217"/>
      <c r="AB2631" s="217"/>
      <c r="AC2631" s="217"/>
      <c r="AD2631" s="213"/>
    </row>
    <row r="2632" spans="20:30" x14ac:dyDescent="0.2">
      <c r="T2632" s="212"/>
      <c r="U2632" s="213"/>
      <c r="V2632" s="213"/>
      <c r="W2632" s="213"/>
      <c r="X2632" s="214"/>
      <c r="Y2632" s="214"/>
      <c r="Z2632" s="214"/>
      <c r="AA2632" s="217"/>
      <c r="AB2632" s="217"/>
      <c r="AC2632" s="217"/>
      <c r="AD2632" s="213"/>
    </row>
    <row r="2633" spans="20:30" x14ac:dyDescent="0.2">
      <c r="T2633" s="212"/>
      <c r="U2633" s="213"/>
      <c r="V2633" s="213"/>
      <c r="W2633" s="213"/>
      <c r="X2633" s="214"/>
      <c r="Y2633" s="214"/>
      <c r="Z2633" s="214"/>
      <c r="AA2633" s="217"/>
      <c r="AB2633" s="217"/>
      <c r="AC2633" s="217"/>
      <c r="AD2633" s="213"/>
    </row>
    <row r="2634" spans="20:30" x14ac:dyDescent="0.2">
      <c r="T2634" s="212"/>
      <c r="U2634" s="213"/>
      <c r="V2634" s="213"/>
      <c r="W2634" s="213"/>
      <c r="X2634" s="214"/>
      <c r="Y2634" s="214"/>
      <c r="Z2634" s="214"/>
      <c r="AA2634" s="217"/>
      <c r="AB2634" s="217"/>
      <c r="AC2634" s="217"/>
      <c r="AD2634" s="213"/>
    </row>
    <row r="2635" spans="20:30" x14ac:dyDescent="0.2">
      <c r="T2635" s="212"/>
      <c r="U2635" s="213"/>
      <c r="V2635" s="213"/>
      <c r="W2635" s="213"/>
      <c r="X2635" s="214"/>
      <c r="Y2635" s="214"/>
      <c r="Z2635" s="214"/>
      <c r="AA2635" s="217"/>
      <c r="AB2635" s="217"/>
      <c r="AC2635" s="217"/>
      <c r="AD2635" s="213"/>
    </row>
    <row r="2636" spans="20:30" x14ac:dyDescent="0.2">
      <c r="T2636" s="212"/>
      <c r="U2636" s="213"/>
      <c r="V2636" s="213"/>
      <c r="W2636" s="213"/>
      <c r="X2636" s="214"/>
      <c r="Y2636" s="214"/>
      <c r="Z2636" s="214"/>
      <c r="AA2636" s="217"/>
      <c r="AB2636" s="217"/>
      <c r="AC2636" s="217"/>
      <c r="AD2636" s="213"/>
    </row>
    <row r="2637" spans="20:30" x14ac:dyDescent="0.2">
      <c r="T2637" s="212"/>
      <c r="U2637" s="213"/>
      <c r="V2637" s="213"/>
      <c r="W2637" s="213"/>
      <c r="X2637" s="214"/>
      <c r="Y2637" s="214"/>
      <c r="Z2637" s="214"/>
      <c r="AA2637" s="217"/>
      <c r="AB2637" s="217"/>
      <c r="AC2637" s="217"/>
      <c r="AD2637" s="213"/>
    </row>
    <row r="2638" spans="20:30" x14ac:dyDescent="0.2">
      <c r="T2638" s="212"/>
      <c r="U2638" s="213"/>
      <c r="V2638" s="213"/>
      <c r="W2638" s="213"/>
      <c r="X2638" s="214"/>
      <c r="Y2638" s="214"/>
      <c r="Z2638" s="214"/>
      <c r="AA2638" s="217"/>
      <c r="AB2638" s="217"/>
      <c r="AC2638" s="217"/>
      <c r="AD2638" s="213"/>
    </row>
    <row r="2639" spans="20:30" x14ac:dyDescent="0.2">
      <c r="T2639" s="212"/>
      <c r="U2639" s="213"/>
      <c r="V2639" s="213"/>
      <c r="W2639" s="213"/>
      <c r="X2639" s="214"/>
      <c r="Y2639" s="214"/>
      <c r="Z2639" s="214"/>
      <c r="AA2639" s="217"/>
      <c r="AB2639" s="217"/>
      <c r="AC2639" s="217"/>
      <c r="AD2639" s="213"/>
    </row>
    <row r="2640" spans="20:30" x14ac:dyDescent="0.2">
      <c r="T2640" s="212"/>
      <c r="U2640" s="213"/>
      <c r="V2640" s="213"/>
      <c r="W2640" s="213"/>
      <c r="X2640" s="214"/>
      <c r="Y2640" s="214"/>
      <c r="Z2640" s="214"/>
      <c r="AA2640" s="217"/>
      <c r="AB2640" s="217"/>
      <c r="AC2640" s="217"/>
      <c r="AD2640" s="213"/>
    </row>
    <row r="2641" spans="20:30" x14ac:dyDescent="0.2">
      <c r="T2641" s="212"/>
      <c r="U2641" s="213"/>
      <c r="V2641" s="213"/>
      <c r="W2641" s="213"/>
      <c r="X2641" s="214"/>
      <c r="Y2641" s="214"/>
      <c r="Z2641" s="214"/>
      <c r="AA2641" s="217"/>
      <c r="AB2641" s="217"/>
      <c r="AC2641" s="217"/>
      <c r="AD2641" s="213"/>
    </row>
    <row r="2642" spans="20:30" x14ac:dyDescent="0.2">
      <c r="T2642" s="212"/>
      <c r="U2642" s="213"/>
      <c r="V2642" s="213"/>
      <c r="W2642" s="213"/>
      <c r="X2642" s="214"/>
      <c r="Y2642" s="214"/>
      <c r="Z2642" s="214"/>
      <c r="AA2642" s="217"/>
      <c r="AB2642" s="217"/>
      <c r="AC2642" s="217"/>
      <c r="AD2642" s="213"/>
    </row>
    <row r="2643" spans="20:30" x14ac:dyDescent="0.2">
      <c r="T2643" s="212"/>
      <c r="U2643" s="213"/>
      <c r="V2643" s="213"/>
      <c r="W2643" s="213"/>
      <c r="X2643" s="214"/>
      <c r="Y2643" s="214"/>
      <c r="Z2643" s="214"/>
      <c r="AA2643" s="217"/>
      <c r="AB2643" s="217"/>
      <c r="AC2643" s="217"/>
      <c r="AD2643" s="213"/>
    </row>
    <row r="2644" spans="20:30" x14ac:dyDescent="0.2">
      <c r="T2644" s="212"/>
      <c r="U2644" s="213"/>
      <c r="V2644" s="213"/>
      <c r="W2644" s="213"/>
      <c r="X2644" s="214"/>
      <c r="Y2644" s="214"/>
      <c r="Z2644" s="214"/>
      <c r="AA2644" s="217"/>
      <c r="AB2644" s="217"/>
      <c r="AC2644" s="217"/>
      <c r="AD2644" s="213"/>
    </row>
    <row r="2645" spans="20:30" x14ac:dyDescent="0.2">
      <c r="T2645" s="212"/>
      <c r="U2645" s="213"/>
      <c r="V2645" s="213"/>
      <c r="W2645" s="213"/>
      <c r="X2645" s="214"/>
      <c r="Y2645" s="214"/>
      <c r="Z2645" s="214"/>
      <c r="AA2645" s="217"/>
      <c r="AB2645" s="217"/>
      <c r="AC2645" s="217"/>
      <c r="AD2645" s="213"/>
    </row>
    <row r="2646" spans="20:30" x14ac:dyDescent="0.2">
      <c r="T2646" s="212"/>
      <c r="U2646" s="213"/>
      <c r="V2646" s="213"/>
      <c r="W2646" s="213"/>
      <c r="X2646" s="214"/>
      <c r="Y2646" s="214"/>
      <c r="Z2646" s="214"/>
      <c r="AA2646" s="217"/>
      <c r="AB2646" s="217"/>
      <c r="AC2646" s="217"/>
      <c r="AD2646" s="213"/>
    </row>
    <row r="2647" spans="20:30" x14ac:dyDescent="0.2">
      <c r="T2647" s="212"/>
      <c r="U2647" s="213"/>
      <c r="V2647" s="213"/>
      <c r="W2647" s="213"/>
      <c r="X2647" s="214"/>
      <c r="Y2647" s="214"/>
      <c r="Z2647" s="214"/>
      <c r="AA2647" s="217"/>
      <c r="AB2647" s="217"/>
      <c r="AC2647" s="217"/>
      <c r="AD2647" s="213"/>
    </row>
    <row r="2648" spans="20:30" x14ac:dyDescent="0.2">
      <c r="T2648" s="212"/>
      <c r="U2648" s="213"/>
      <c r="V2648" s="213"/>
      <c r="W2648" s="213"/>
      <c r="X2648" s="214"/>
      <c r="Y2648" s="214"/>
      <c r="Z2648" s="214"/>
      <c r="AA2648" s="217"/>
      <c r="AB2648" s="217"/>
      <c r="AC2648" s="217"/>
      <c r="AD2648" s="213"/>
    </row>
    <row r="2649" spans="20:30" x14ac:dyDescent="0.2">
      <c r="T2649" s="212"/>
      <c r="U2649" s="213"/>
      <c r="V2649" s="213"/>
      <c r="W2649" s="213"/>
      <c r="X2649" s="214"/>
      <c r="Y2649" s="214"/>
      <c r="Z2649" s="214"/>
      <c r="AA2649" s="217"/>
      <c r="AB2649" s="217"/>
      <c r="AC2649" s="217"/>
      <c r="AD2649" s="213"/>
    </row>
    <row r="2650" spans="20:30" x14ac:dyDescent="0.2">
      <c r="T2650" s="212"/>
      <c r="U2650" s="213"/>
      <c r="V2650" s="213"/>
      <c r="W2650" s="213"/>
      <c r="X2650" s="214"/>
      <c r="Y2650" s="214"/>
      <c r="Z2650" s="214"/>
      <c r="AA2650" s="217"/>
      <c r="AB2650" s="217"/>
      <c r="AC2650" s="217"/>
      <c r="AD2650" s="213"/>
    </row>
    <row r="2651" spans="20:30" x14ac:dyDescent="0.2">
      <c r="T2651" s="212"/>
      <c r="U2651" s="213"/>
      <c r="V2651" s="213"/>
      <c r="W2651" s="213"/>
      <c r="X2651" s="214"/>
      <c r="Y2651" s="214"/>
      <c r="Z2651" s="214"/>
      <c r="AA2651" s="217"/>
      <c r="AB2651" s="217"/>
      <c r="AC2651" s="217"/>
      <c r="AD2651" s="213"/>
    </row>
    <row r="2652" spans="20:30" x14ac:dyDescent="0.2">
      <c r="T2652" s="212"/>
      <c r="U2652" s="213"/>
      <c r="V2652" s="213"/>
      <c r="W2652" s="213"/>
      <c r="X2652" s="214"/>
      <c r="Y2652" s="214"/>
      <c r="Z2652" s="214"/>
      <c r="AA2652" s="217"/>
      <c r="AB2652" s="217"/>
      <c r="AC2652" s="217"/>
      <c r="AD2652" s="213"/>
    </row>
    <row r="2653" spans="20:30" x14ac:dyDescent="0.2">
      <c r="T2653" s="212"/>
      <c r="U2653" s="213"/>
      <c r="V2653" s="213"/>
      <c r="W2653" s="213"/>
      <c r="X2653" s="214"/>
      <c r="Y2653" s="214"/>
      <c r="Z2653" s="214"/>
      <c r="AA2653" s="217"/>
      <c r="AB2653" s="217"/>
      <c r="AC2653" s="217"/>
      <c r="AD2653" s="213"/>
    </row>
    <row r="2654" spans="20:30" x14ac:dyDescent="0.2">
      <c r="T2654" s="212"/>
      <c r="U2654" s="213"/>
      <c r="V2654" s="213"/>
      <c r="W2654" s="213"/>
      <c r="X2654" s="214"/>
      <c r="Y2654" s="214"/>
      <c r="Z2654" s="214"/>
      <c r="AA2654" s="217"/>
      <c r="AB2654" s="217"/>
      <c r="AC2654" s="217"/>
      <c r="AD2654" s="213"/>
    </row>
    <row r="2655" spans="20:30" x14ac:dyDescent="0.2">
      <c r="T2655" s="212"/>
      <c r="U2655" s="213"/>
      <c r="V2655" s="213"/>
      <c r="W2655" s="213"/>
      <c r="X2655" s="214"/>
      <c r="Y2655" s="214"/>
      <c r="Z2655" s="214"/>
      <c r="AA2655" s="217"/>
      <c r="AB2655" s="217"/>
      <c r="AC2655" s="217"/>
      <c r="AD2655" s="213"/>
    </row>
    <row r="2656" spans="20:30" x14ac:dyDescent="0.2">
      <c r="T2656" s="212"/>
      <c r="U2656" s="213"/>
      <c r="V2656" s="213"/>
      <c r="W2656" s="213"/>
      <c r="X2656" s="214"/>
      <c r="Y2656" s="214"/>
      <c r="Z2656" s="214"/>
      <c r="AA2656" s="217"/>
      <c r="AB2656" s="217"/>
      <c r="AC2656" s="217"/>
      <c r="AD2656" s="213"/>
    </row>
    <row r="2657" spans="20:30" x14ac:dyDescent="0.2">
      <c r="T2657" s="212"/>
      <c r="U2657" s="213"/>
      <c r="V2657" s="213"/>
      <c r="W2657" s="213"/>
      <c r="X2657" s="214"/>
      <c r="Y2657" s="214"/>
      <c r="Z2657" s="214"/>
      <c r="AA2657" s="217"/>
      <c r="AB2657" s="217"/>
      <c r="AC2657" s="217"/>
      <c r="AD2657" s="213"/>
    </row>
    <row r="2658" spans="20:30" x14ac:dyDescent="0.2">
      <c r="T2658" s="212"/>
      <c r="U2658" s="213"/>
      <c r="V2658" s="213"/>
      <c r="W2658" s="213"/>
      <c r="X2658" s="214"/>
      <c r="Y2658" s="214"/>
      <c r="Z2658" s="214"/>
      <c r="AA2658" s="217"/>
      <c r="AB2658" s="217"/>
      <c r="AC2658" s="217"/>
      <c r="AD2658" s="213"/>
    </row>
    <row r="2659" spans="20:30" x14ac:dyDescent="0.2">
      <c r="T2659" s="212"/>
      <c r="U2659" s="213"/>
      <c r="V2659" s="213"/>
      <c r="W2659" s="213"/>
      <c r="X2659" s="214"/>
      <c r="Y2659" s="214"/>
      <c r="Z2659" s="214"/>
      <c r="AA2659" s="217"/>
      <c r="AB2659" s="217"/>
      <c r="AC2659" s="217"/>
      <c r="AD2659" s="213"/>
    </row>
    <row r="2660" spans="20:30" x14ac:dyDescent="0.2">
      <c r="T2660" s="212"/>
      <c r="U2660" s="213"/>
      <c r="V2660" s="213"/>
      <c r="W2660" s="213"/>
      <c r="X2660" s="214"/>
      <c r="Y2660" s="214"/>
      <c r="Z2660" s="214"/>
      <c r="AA2660" s="217"/>
      <c r="AB2660" s="217"/>
      <c r="AC2660" s="217"/>
      <c r="AD2660" s="213"/>
    </row>
    <row r="2661" spans="20:30" x14ac:dyDescent="0.2">
      <c r="T2661" s="212"/>
      <c r="U2661" s="213"/>
      <c r="V2661" s="213"/>
      <c r="W2661" s="213"/>
      <c r="X2661" s="214"/>
      <c r="Y2661" s="214"/>
      <c r="Z2661" s="214"/>
      <c r="AA2661" s="217"/>
      <c r="AB2661" s="217"/>
      <c r="AC2661" s="217"/>
      <c r="AD2661" s="213"/>
    </row>
    <row r="2662" spans="20:30" x14ac:dyDescent="0.2">
      <c r="T2662" s="212"/>
      <c r="U2662" s="213"/>
      <c r="V2662" s="213"/>
      <c r="W2662" s="213"/>
      <c r="X2662" s="214"/>
      <c r="Y2662" s="214"/>
      <c r="Z2662" s="214"/>
      <c r="AA2662" s="217"/>
      <c r="AB2662" s="217"/>
      <c r="AC2662" s="217"/>
      <c r="AD2662" s="213"/>
    </row>
    <row r="2663" spans="20:30" x14ac:dyDescent="0.2">
      <c r="T2663" s="212"/>
      <c r="U2663" s="213"/>
      <c r="V2663" s="213"/>
      <c r="W2663" s="213"/>
      <c r="X2663" s="214"/>
      <c r="Y2663" s="214"/>
      <c r="Z2663" s="214"/>
      <c r="AA2663" s="217"/>
      <c r="AB2663" s="217"/>
      <c r="AC2663" s="217"/>
      <c r="AD2663" s="213"/>
    </row>
    <row r="2664" spans="20:30" x14ac:dyDescent="0.2">
      <c r="T2664" s="212"/>
      <c r="U2664" s="213"/>
      <c r="V2664" s="213"/>
      <c r="W2664" s="213"/>
      <c r="X2664" s="214"/>
      <c r="Y2664" s="214"/>
      <c r="Z2664" s="214"/>
      <c r="AA2664" s="217"/>
      <c r="AB2664" s="217"/>
      <c r="AC2664" s="217"/>
      <c r="AD2664" s="213"/>
    </row>
    <row r="2665" spans="20:30" x14ac:dyDescent="0.2">
      <c r="T2665" s="212"/>
      <c r="U2665" s="213"/>
      <c r="V2665" s="213"/>
      <c r="W2665" s="213"/>
      <c r="X2665" s="214"/>
      <c r="Y2665" s="214"/>
      <c r="Z2665" s="214"/>
      <c r="AA2665" s="217"/>
      <c r="AB2665" s="217"/>
      <c r="AC2665" s="217"/>
      <c r="AD2665" s="213"/>
    </row>
    <row r="2666" spans="20:30" x14ac:dyDescent="0.2">
      <c r="T2666" s="212"/>
      <c r="U2666" s="213"/>
      <c r="V2666" s="213"/>
      <c r="W2666" s="213"/>
      <c r="X2666" s="214"/>
      <c r="Y2666" s="214"/>
      <c r="Z2666" s="214"/>
      <c r="AA2666" s="217"/>
      <c r="AB2666" s="217"/>
      <c r="AC2666" s="217"/>
      <c r="AD2666" s="213"/>
    </row>
    <row r="2667" spans="20:30" x14ac:dyDescent="0.2">
      <c r="T2667" s="212"/>
      <c r="U2667" s="213"/>
      <c r="V2667" s="213"/>
      <c r="W2667" s="213"/>
      <c r="X2667" s="214"/>
      <c r="Y2667" s="214"/>
      <c r="Z2667" s="214"/>
      <c r="AA2667" s="217"/>
      <c r="AB2667" s="217"/>
      <c r="AC2667" s="217"/>
      <c r="AD2667" s="213"/>
    </row>
    <row r="2668" spans="20:30" x14ac:dyDescent="0.2">
      <c r="T2668" s="212"/>
      <c r="U2668" s="213"/>
      <c r="V2668" s="213"/>
      <c r="W2668" s="213"/>
      <c r="X2668" s="214"/>
      <c r="Y2668" s="214"/>
      <c r="Z2668" s="214"/>
      <c r="AA2668" s="217"/>
      <c r="AB2668" s="217"/>
      <c r="AC2668" s="217"/>
      <c r="AD2668" s="213"/>
    </row>
    <row r="2669" spans="20:30" x14ac:dyDescent="0.2">
      <c r="T2669" s="212"/>
      <c r="U2669" s="213"/>
      <c r="V2669" s="213"/>
      <c r="W2669" s="213"/>
      <c r="X2669" s="214"/>
      <c r="Y2669" s="214"/>
      <c r="Z2669" s="214"/>
      <c r="AA2669" s="217"/>
      <c r="AB2669" s="217"/>
      <c r="AC2669" s="217"/>
      <c r="AD2669" s="213"/>
    </row>
    <row r="2670" spans="20:30" x14ac:dyDescent="0.2">
      <c r="T2670" s="212"/>
      <c r="U2670" s="213"/>
      <c r="V2670" s="213"/>
      <c r="W2670" s="213"/>
      <c r="X2670" s="214"/>
      <c r="Y2670" s="214"/>
      <c r="Z2670" s="214"/>
      <c r="AA2670" s="217"/>
      <c r="AB2670" s="217"/>
      <c r="AC2670" s="217"/>
      <c r="AD2670" s="213"/>
    </row>
    <row r="2671" spans="20:30" x14ac:dyDescent="0.2">
      <c r="T2671" s="212"/>
      <c r="U2671" s="213"/>
      <c r="V2671" s="213"/>
      <c r="W2671" s="213"/>
      <c r="X2671" s="214"/>
      <c r="Y2671" s="214"/>
      <c r="Z2671" s="214"/>
      <c r="AA2671" s="217"/>
      <c r="AB2671" s="217"/>
      <c r="AC2671" s="217"/>
      <c r="AD2671" s="213"/>
    </row>
    <row r="2672" spans="20:30" x14ac:dyDescent="0.2">
      <c r="T2672" s="212"/>
      <c r="U2672" s="213"/>
      <c r="V2672" s="213"/>
      <c r="W2672" s="213"/>
      <c r="X2672" s="214"/>
      <c r="Y2672" s="214"/>
      <c r="Z2672" s="214"/>
      <c r="AA2672" s="217"/>
      <c r="AB2672" s="217"/>
      <c r="AC2672" s="217"/>
      <c r="AD2672" s="213"/>
    </row>
    <row r="2673" spans="20:30" x14ac:dyDescent="0.2">
      <c r="T2673" s="212"/>
      <c r="U2673" s="213"/>
      <c r="V2673" s="213"/>
      <c r="W2673" s="213"/>
      <c r="X2673" s="214"/>
      <c r="Y2673" s="214"/>
      <c r="Z2673" s="214"/>
      <c r="AA2673" s="217"/>
      <c r="AB2673" s="217"/>
      <c r="AC2673" s="217"/>
      <c r="AD2673" s="213"/>
    </row>
    <row r="2674" spans="20:30" x14ac:dyDescent="0.2">
      <c r="T2674" s="212"/>
      <c r="U2674" s="213"/>
      <c r="V2674" s="213"/>
      <c r="W2674" s="213"/>
      <c r="X2674" s="214"/>
      <c r="Y2674" s="214"/>
      <c r="Z2674" s="214"/>
      <c r="AA2674" s="217"/>
      <c r="AB2674" s="217"/>
      <c r="AC2674" s="217"/>
      <c r="AD2674" s="213"/>
    </row>
    <row r="2675" spans="20:30" x14ac:dyDescent="0.2">
      <c r="T2675" s="212"/>
      <c r="U2675" s="213"/>
      <c r="V2675" s="213"/>
      <c r="W2675" s="213"/>
      <c r="X2675" s="214"/>
      <c r="Y2675" s="214"/>
      <c r="Z2675" s="214"/>
      <c r="AA2675" s="217"/>
      <c r="AB2675" s="217"/>
      <c r="AC2675" s="217"/>
      <c r="AD2675" s="213"/>
    </row>
    <row r="2676" spans="20:30" x14ac:dyDescent="0.2">
      <c r="T2676" s="212"/>
      <c r="U2676" s="213"/>
      <c r="V2676" s="213"/>
      <c r="W2676" s="213"/>
      <c r="X2676" s="214"/>
      <c r="Y2676" s="214"/>
      <c r="Z2676" s="214"/>
      <c r="AA2676" s="217"/>
      <c r="AB2676" s="217"/>
      <c r="AC2676" s="217"/>
      <c r="AD2676" s="213"/>
    </row>
    <row r="2677" spans="20:30" x14ac:dyDescent="0.2">
      <c r="T2677" s="212"/>
      <c r="U2677" s="213"/>
      <c r="V2677" s="213"/>
      <c r="W2677" s="213"/>
      <c r="X2677" s="214"/>
      <c r="Y2677" s="214"/>
      <c r="Z2677" s="214"/>
      <c r="AA2677" s="217"/>
      <c r="AB2677" s="217"/>
      <c r="AC2677" s="217"/>
      <c r="AD2677" s="213"/>
    </row>
    <row r="2678" spans="20:30" x14ac:dyDescent="0.2">
      <c r="T2678" s="212"/>
      <c r="U2678" s="213"/>
      <c r="V2678" s="213"/>
      <c r="W2678" s="213"/>
      <c r="X2678" s="214"/>
      <c r="Y2678" s="214"/>
      <c r="Z2678" s="214"/>
      <c r="AA2678" s="217"/>
      <c r="AB2678" s="217"/>
      <c r="AC2678" s="217"/>
      <c r="AD2678" s="213"/>
    </row>
    <row r="2679" spans="20:30" x14ac:dyDescent="0.2">
      <c r="T2679" s="212"/>
      <c r="U2679" s="213"/>
      <c r="V2679" s="213"/>
      <c r="W2679" s="213"/>
      <c r="X2679" s="214"/>
      <c r="Y2679" s="214"/>
      <c r="Z2679" s="214"/>
      <c r="AA2679" s="217"/>
      <c r="AB2679" s="217"/>
      <c r="AC2679" s="217"/>
      <c r="AD2679" s="213"/>
    </row>
    <row r="2680" spans="20:30" x14ac:dyDescent="0.2">
      <c r="T2680" s="212"/>
      <c r="U2680" s="213"/>
      <c r="V2680" s="213"/>
      <c r="W2680" s="213"/>
      <c r="X2680" s="214"/>
      <c r="Y2680" s="214"/>
      <c r="Z2680" s="214"/>
      <c r="AA2680" s="217"/>
      <c r="AB2680" s="217"/>
      <c r="AC2680" s="217"/>
      <c r="AD2680" s="213"/>
    </row>
    <row r="2681" spans="20:30" x14ac:dyDescent="0.2">
      <c r="T2681" s="212"/>
      <c r="U2681" s="213"/>
      <c r="V2681" s="213"/>
      <c r="W2681" s="213"/>
      <c r="X2681" s="214"/>
      <c r="Y2681" s="214"/>
      <c r="Z2681" s="214"/>
      <c r="AA2681" s="217"/>
      <c r="AB2681" s="217"/>
      <c r="AC2681" s="217"/>
      <c r="AD2681" s="213"/>
    </row>
    <row r="2682" spans="20:30" x14ac:dyDescent="0.2">
      <c r="T2682" s="212"/>
      <c r="U2682" s="213"/>
      <c r="V2682" s="213"/>
      <c r="W2682" s="213"/>
      <c r="X2682" s="214"/>
      <c r="Y2682" s="214"/>
      <c r="Z2682" s="214"/>
      <c r="AA2682" s="217"/>
      <c r="AB2682" s="217"/>
      <c r="AC2682" s="217"/>
      <c r="AD2682" s="213"/>
    </row>
    <row r="2683" spans="20:30" x14ac:dyDescent="0.2">
      <c r="T2683" s="212"/>
      <c r="U2683" s="213"/>
      <c r="V2683" s="213"/>
      <c r="W2683" s="213"/>
      <c r="X2683" s="214"/>
      <c r="Y2683" s="214"/>
      <c r="Z2683" s="214"/>
      <c r="AA2683" s="217"/>
      <c r="AB2683" s="217"/>
      <c r="AC2683" s="217"/>
      <c r="AD2683" s="213"/>
    </row>
    <row r="2684" spans="20:30" x14ac:dyDescent="0.2">
      <c r="T2684" s="212"/>
      <c r="U2684" s="213"/>
      <c r="V2684" s="213"/>
      <c r="W2684" s="213"/>
      <c r="X2684" s="214"/>
      <c r="Y2684" s="214"/>
      <c r="Z2684" s="214"/>
      <c r="AA2684" s="217"/>
      <c r="AB2684" s="217"/>
      <c r="AC2684" s="217"/>
      <c r="AD2684" s="213"/>
    </row>
    <row r="2685" spans="20:30" x14ac:dyDescent="0.2">
      <c r="T2685" s="212"/>
      <c r="U2685" s="213"/>
      <c r="V2685" s="213"/>
      <c r="W2685" s="213"/>
      <c r="X2685" s="214"/>
      <c r="Y2685" s="214"/>
      <c r="Z2685" s="214"/>
      <c r="AA2685" s="217"/>
      <c r="AB2685" s="217"/>
      <c r="AC2685" s="217"/>
      <c r="AD2685" s="213"/>
    </row>
    <row r="2686" spans="20:30" x14ac:dyDescent="0.2">
      <c r="T2686" s="212"/>
      <c r="U2686" s="213"/>
      <c r="V2686" s="213"/>
      <c r="W2686" s="213"/>
      <c r="X2686" s="214"/>
      <c r="Y2686" s="214"/>
      <c r="Z2686" s="214"/>
      <c r="AA2686" s="217"/>
      <c r="AB2686" s="217"/>
      <c r="AC2686" s="217"/>
      <c r="AD2686" s="213"/>
    </row>
    <row r="2687" spans="20:30" x14ac:dyDescent="0.2">
      <c r="T2687" s="212"/>
      <c r="U2687" s="213"/>
      <c r="V2687" s="213"/>
      <c r="W2687" s="213"/>
      <c r="X2687" s="214"/>
      <c r="Y2687" s="214"/>
      <c r="Z2687" s="214"/>
      <c r="AA2687" s="217"/>
      <c r="AB2687" s="217"/>
      <c r="AC2687" s="217"/>
      <c r="AD2687" s="213"/>
    </row>
    <row r="2688" spans="20:30" x14ac:dyDescent="0.2">
      <c r="T2688" s="212"/>
      <c r="U2688" s="213"/>
      <c r="V2688" s="213"/>
      <c r="W2688" s="213"/>
      <c r="X2688" s="214"/>
      <c r="Y2688" s="214"/>
      <c r="Z2688" s="214"/>
      <c r="AA2688" s="217"/>
      <c r="AB2688" s="217"/>
      <c r="AC2688" s="217"/>
      <c r="AD2688" s="213"/>
    </row>
    <row r="2689" spans="20:30" x14ac:dyDescent="0.2">
      <c r="T2689" s="212"/>
      <c r="U2689" s="213"/>
      <c r="V2689" s="213"/>
      <c r="W2689" s="213"/>
      <c r="X2689" s="214"/>
      <c r="Y2689" s="214"/>
      <c r="Z2689" s="214"/>
      <c r="AA2689" s="217"/>
      <c r="AB2689" s="217"/>
      <c r="AC2689" s="217"/>
      <c r="AD2689" s="213"/>
    </row>
    <row r="2690" spans="20:30" x14ac:dyDescent="0.2">
      <c r="T2690" s="212"/>
      <c r="U2690" s="213"/>
      <c r="V2690" s="213"/>
      <c r="W2690" s="213"/>
      <c r="X2690" s="214"/>
      <c r="Y2690" s="214"/>
      <c r="Z2690" s="214"/>
      <c r="AA2690" s="217"/>
      <c r="AB2690" s="217"/>
      <c r="AC2690" s="217"/>
      <c r="AD2690" s="213"/>
    </row>
    <row r="2691" spans="20:30" x14ac:dyDescent="0.2">
      <c r="T2691" s="212"/>
      <c r="U2691" s="213"/>
      <c r="V2691" s="213"/>
      <c r="W2691" s="213"/>
      <c r="X2691" s="214"/>
      <c r="Y2691" s="214"/>
      <c r="Z2691" s="214"/>
      <c r="AA2691" s="217"/>
      <c r="AB2691" s="217"/>
      <c r="AC2691" s="217"/>
      <c r="AD2691" s="213"/>
    </row>
    <row r="2692" spans="20:30" x14ac:dyDescent="0.2">
      <c r="T2692" s="212"/>
      <c r="U2692" s="213"/>
      <c r="V2692" s="213"/>
      <c r="W2692" s="213"/>
      <c r="X2692" s="214"/>
      <c r="Y2692" s="214"/>
      <c r="Z2692" s="214"/>
      <c r="AA2692" s="217"/>
      <c r="AB2692" s="217"/>
      <c r="AC2692" s="217"/>
      <c r="AD2692" s="213"/>
    </row>
    <row r="2693" spans="20:30" x14ac:dyDescent="0.2">
      <c r="T2693" s="212"/>
      <c r="U2693" s="213"/>
      <c r="V2693" s="213"/>
      <c r="W2693" s="213"/>
      <c r="X2693" s="214"/>
      <c r="Y2693" s="214"/>
      <c r="Z2693" s="214"/>
      <c r="AA2693" s="217"/>
      <c r="AB2693" s="217"/>
      <c r="AC2693" s="217"/>
      <c r="AD2693" s="213"/>
    </row>
    <row r="2694" spans="20:30" x14ac:dyDescent="0.2">
      <c r="T2694" s="212"/>
      <c r="U2694" s="213"/>
      <c r="V2694" s="213"/>
      <c r="W2694" s="213"/>
      <c r="X2694" s="214"/>
      <c r="Y2694" s="214"/>
      <c r="Z2694" s="214"/>
      <c r="AA2694" s="217"/>
      <c r="AB2694" s="217"/>
      <c r="AC2694" s="217"/>
      <c r="AD2694" s="213"/>
    </row>
    <row r="2695" spans="20:30" x14ac:dyDescent="0.2">
      <c r="T2695" s="212"/>
      <c r="U2695" s="213"/>
      <c r="V2695" s="213"/>
      <c r="W2695" s="213"/>
      <c r="X2695" s="214"/>
      <c r="Y2695" s="214"/>
      <c r="Z2695" s="214"/>
      <c r="AA2695" s="217"/>
      <c r="AB2695" s="217"/>
      <c r="AC2695" s="217"/>
      <c r="AD2695" s="213"/>
    </row>
    <row r="2696" spans="20:30" x14ac:dyDescent="0.2">
      <c r="T2696" s="212"/>
      <c r="U2696" s="213"/>
      <c r="V2696" s="213"/>
      <c r="W2696" s="213"/>
      <c r="X2696" s="214"/>
      <c r="Y2696" s="214"/>
      <c r="Z2696" s="214"/>
      <c r="AA2696" s="217"/>
      <c r="AB2696" s="217"/>
      <c r="AC2696" s="217"/>
      <c r="AD2696" s="213"/>
    </row>
    <row r="2697" spans="20:30" x14ac:dyDescent="0.2">
      <c r="T2697" s="212"/>
      <c r="U2697" s="213"/>
      <c r="V2697" s="213"/>
      <c r="W2697" s="213"/>
      <c r="X2697" s="214"/>
      <c r="Y2697" s="214"/>
      <c r="Z2697" s="214"/>
      <c r="AA2697" s="217"/>
      <c r="AB2697" s="217"/>
      <c r="AC2697" s="217"/>
      <c r="AD2697" s="213"/>
    </row>
    <row r="2698" spans="20:30" x14ac:dyDescent="0.2">
      <c r="T2698" s="212"/>
      <c r="U2698" s="213"/>
      <c r="V2698" s="213"/>
      <c r="W2698" s="213"/>
      <c r="X2698" s="214"/>
      <c r="Y2698" s="214"/>
      <c r="Z2698" s="214"/>
      <c r="AA2698" s="217"/>
      <c r="AB2698" s="217"/>
      <c r="AC2698" s="217"/>
      <c r="AD2698" s="213"/>
    </row>
    <row r="2699" spans="20:30" x14ac:dyDescent="0.2">
      <c r="T2699" s="212"/>
      <c r="U2699" s="213"/>
      <c r="V2699" s="213"/>
      <c r="W2699" s="213"/>
      <c r="X2699" s="214"/>
      <c r="Y2699" s="214"/>
      <c r="Z2699" s="214"/>
      <c r="AA2699" s="217"/>
      <c r="AB2699" s="217"/>
      <c r="AC2699" s="217"/>
      <c r="AD2699" s="213"/>
    </row>
    <row r="2700" spans="20:30" x14ac:dyDescent="0.2">
      <c r="T2700" s="212"/>
      <c r="U2700" s="213"/>
      <c r="V2700" s="213"/>
      <c r="W2700" s="213"/>
      <c r="X2700" s="214"/>
      <c r="Y2700" s="214"/>
      <c r="Z2700" s="214"/>
      <c r="AA2700" s="217"/>
      <c r="AB2700" s="217"/>
      <c r="AC2700" s="217"/>
      <c r="AD2700" s="213"/>
    </row>
    <row r="2701" spans="20:30" x14ac:dyDescent="0.2">
      <c r="T2701" s="212"/>
      <c r="U2701" s="213"/>
      <c r="V2701" s="213"/>
      <c r="W2701" s="213"/>
      <c r="X2701" s="214"/>
      <c r="Y2701" s="214"/>
      <c r="Z2701" s="214"/>
      <c r="AA2701" s="217"/>
      <c r="AB2701" s="217"/>
      <c r="AC2701" s="217"/>
      <c r="AD2701" s="213"/>
    </row>
    <row r="2702" spans="20:30" x14ac:dyDescent="0.2">
      <c r="T2702" s="212"/>
      <c r="U2702" s="213"/>
      <c r="V2702" s="213"/>
      <c r="W2702" s="213"/>
      <c r="X2702" s="214"/>
      <c r="Y2702" s="214"/>
      <c r="Z2702" s="214"/>
      <c r="AA2702" s="217"/>
      <c r="AB2702" s="217"/>
      <c r="AC2702" s="217"/>
      <c r="AD2702" s="213"/>
    </row>
    <row r="2703" spans="20:30" x14ac:dyDescent="0.2">
      <c r="T2703" s="212"/>
      <c r="U2703" s="213"/>
      <c r="V2703" s="213"/>
      <c r="W2703" s="213"/>
      <c r="X2703" s="214"/>
      <c r="Y2703" s="214"/>
      <c r="Z2703" s="214"/>
      <c r="AA2703" s="217"/>
      <c r="AB2703" s="217"/>
      <c r="AC2703" s="217"/>
      <c r="AD2703" s="213"/>
    </row>
    <row r="2704" spans="20:30" x14ac:dyDescent="0.2">
      <c r="T2704" s="212"/>
      <c r="U2704" s="213"/>
      <c r="V2704" s="213"/>
      <c r="W2704" s="213"/>
      <c r="X2704" s="214"/>
      <c r="Y2704" s="214"/>
      <c r="Z2704" s="214"/>
      <c r="AA2704" s="217"/>
      <c r="AB2704" s="217"/>
      <c r="AC2704" s="217"/>
      <c r="AD2704" s="213"/>
    </row>
    <row r="2705" spans="20:30" x14ac:dyDescent="0.2">
      <c r="T2705" s="212"/>
      <c r="U2705" s="213"/>
      <c r="V2705" s="213"/>
      <c r="W2705" s="213"/>
      <c r="X2705" s="214"/>
      <c r="Y2705" s="214"/>
      <c r="Z2705" s="214"/>
      <c r="AA2705" s="217"/>
      <c r="AB2705" s="217"/>
      <c r="AC2705" s="217"/>
      <c r="AD2705" s="213"/>
    </row>
    <row r="2706" spans="20:30" x14ac:dyDescent="0.2">
      <c r="T2706" s="212"/>
      <c r="U2706" s="213"/>
      <c r="V2706" s="213"/>
      <c r="W2706" s="213"/>
      <c r="X2706" s="214"/>
      <c r="Y2706" s="214"/>
      <c r="Z2706" s="214"/>
      <c r="AA2706" s="217"/>
      <c r="AB2706" s="217"/>
      <c r="AC2706" s="217"/>
      <c r="AD2706" s="213"/>
    </row>
    <row r="2707" spans="20:30" x14ac:dyDescent="0.2">
      <c r="T2707" s="212"/>
      <c r="U2707" s="213"/>
      <c r="V2707" s="213"/>
      <c r="W2707" s="213"/>
      <c r="X2707" s="214"/>
      <c r="Y2707" s="214"/>
      <c r="Z2707" s="214"/>
      <c r="AA2707" s="217"/>
      <c r="AB2707" s="217"/>
      <c r="AC2707" s="217"/>
      <c r="AD2707" s="213"/>
    </row>
    <row r="2708" spans="20:30" x14ac:dyDescent="0.2">
      <c r="T2708" s="212"/>
      <c r="U2708" s="213"/>
      <c r="V2708" s="213"/>
      <c r="W2708" s="213"/>
      <c r="X2708" s="214"/>
      <c r="Y2708" s="214"/>
      <c r="Z2708" s="214"/>
      <c r="AA2708" s="217"/>
      <c r="AB2708" s="217"/>
      <c r="AC2708" s="217"/>
      <c r="AD2708" s="213"/>
    </row>
    <row r="2709" spans="20:30" x14ac:dyDescent="0.2">
      <c r="T2709" s="212"/>
      <c r="U2709" s="213"/>
      <c r="V2709" s="213"/>
      <c r="W2709" s="213"/>
      <c r="X2709" s="214"/>
      <c r="Y2709" s="214"/>
      <c r="Z2709" s="214"/>
      <c r="AA2709" s="217"/>
      <c r="AB2709" s="217"/>
      <c r="AC2709" s="217"/>
      <c r="AD2709" s="213"/>
    </row>
    <row r="2710" spans="20:30" x14ac:dyDescent="0.2">
      <c r="T2710" s="212"/>
      <c r="U2710" s="213"/>
      <c r="V2710" s="213"/>
      <c r="W2710" s="213"/>
      <c r="X2710" s="214"/>
      <c r="Y2710" s="214"/>
      <c r="Z2710" s="214"/>
      <c r="AA2710" s="217"/>
      <c r="AB2710" s="217"/>
      <c r="AC2710" s="217"/>
      <c r="AD2710" s="213"/>
    </row>
    <row r="2711" spans="20:30" x14ac:dyDescent="0.2">
      <c r="T2711" s="212"/>
      <c r="U2711" s="213"/>
      <c r="V2711" s="213"/>
      <c r="W2711" s="213"/>
      <c r="X2711" s="214"/>
      <c r="Y2711" s="214"/>
      <c r="Z2711" s="214"/>
      <c r="AA2711" s="217"/>
      <c r="AB2711" s="217"/>
      <c r="AC2711" s="217"/>
      <c r="AD2711" s="213"/>
    </row>
    <row r="2712" spans="20:30" x14ac:dyDescent="0.2">
      <c r="T2712" s="212"/>
      <c r="U2712" s="213"/>
      <c r="V2712" s="213"/>
      <c r="W2712" s="213"/>
      <c r="X2712" s="214"/>
      <c r="Y2712" s="214"/>
      <c r="Z2712" s="214"/>
      <c r="AA2712" s="217"/>
      <c r="AB2712" s="217"/>
      <c r="AC2712" s="217"/>
      <c r="AD2712" s="213"/>
    </row>
    <row r="2713" spans="20:30" x14ac:dyDescent="0.2">
      <c r="T2713" s="212"/>
      <c r="U2713" s="213"/>
      <c r="V2713" s="213"/>
      <c r="W2713" s="213"/>
      <c r="X2713" s="214"/>
      <c r="Y2713" s="214"/>
      <c r="Z2713" s="214"/>
      <c r="AA2713" s="217"/>
      <c r="AB2713" s="217"/>
      <c r="AC2713" s="217"/>
      <c r="AD2713" s="213"/>
    </row>
    <row r="2714" spans="20:30" x14ac:dyDescent="0.2">
      <c r="T2714" s="212"/>
      <c r="U2714" s="213"/>
      <c r="V2714" s="213"/>
      <c r="W2714" s="213"/>
      <c r="X2714" s="214"/>
      <c r="Y2714" s="214"/>
      <c r="Z2714" s="214"/>
      <c r="AA2714" s="217"/>
      <c r="AB2714" s="217"/>
      <c r="AC2714" s="217"/>
      <c r="AD2714" s="213"/>
    </row>
    <row r="2715" spans="20:30" x14ac:dyDescent="0.2">
      <c r="T2715" s="212"/>
      <c r="U2715" s="213"/>
      <c r="V2715" s="213"/>
      <c r="W2715" s="213"/>
      <c r="X2715" s="214"/>
      <c r="Y2715" s="214"/>
      <c r="Z2715" s="214"/>
      <c r="AA2715" s="217"/>
      <c r="AB2715" s="217"/>
      <c r="AC2715" s="217"/>
      <c r="AD2715" s="213"/>
    </row>
    <row r="2716" spans="20:30" x14ac:dyDescent="0.2">
      <c r="T2716" s="212"/>
      <c r="U2716" s="213"/>
      <c r="V2716" s="213"/>
      <c r="W2716" s="213"/>
      <c r="X2716" s="214"/>
      <c r="Y2716" s="214"/>
      <c r="Z2716" s="214"/>
      <c r="AA2716" s="217"/>
      <c r="AB2716" s="217"/>
      <c r="AC2716" s="217"/>
      <c r="AD2716" s="213"/>
    </row>
    <row r="2717" spans="20:30" x14ac:dyDescent="0.2">
      <c r="T2717" s="212"/>
      <c r="U2717" s="213"/>
      <c r="V2717" s="213"/>
      <c r="W2717" s="213"/>
      <c r="X2717" s="214"/>
      <c r="Y2717" s="214"/>
      <c r="Z2717" s="214"/>
      <c r="AA2717" s="217"/>
      <c r="AB2717" s="217"/>
      <c r="AC2717" s="217"/>
      <c r="AD2717" s="213"/>
    </row>
    <row r="2718" spans="20:30" x14ac:dyDescent="0.2">
      <c r="T2718" s="212"/>
      <c r="U2718" s="213"/>
      <c r="V2718" s="213"/>
      <c r="W2718" s="213"/>
      <c r="X2718" s="214"/>
      <c r="Y2718" s="214"/>
      <c r="Z2718" s="214"/>
      <c r="AA2718" s="217"/>
      <c r="AB2718" s="217"/>
      <c r="AC2718" s="217"/>
      <c r="AD2718" s="213"/>
    </row>
    <row r="2719" spans="20:30" x14ac:dyDescent="0.2">
      <c r="T2719" s="212"/>
      <c r="U2719" s="213"/>
      <c r="V2719" s="213"/>
      <c r="W2719" s="213"/>
      <c r="X2719" s="214"/>
      <c r="Y2719" s="214"/>
      <c r="Z2719" s="214"/>
      <c r="AA2719" s="217"/>
      <c r="AB2719" s="217"/>
      <c r="AC2719" s="217"/>
      <c r="AD2719" s="213"/>
    </row>
    <row r="2720" spans="20:30" x14ac:dyDescent="0.2">
      <c r="T2720" s="212"/>
      <c r="U2720" s="213"/>
      <c r="V2720" s="213"/>
      <c r="W2720" s="213"/>
      <c r="X2720" s="214"/>
      <c r="Y2720" s="214"/>
      <c r="Z2720" s="214"/>
      <c r="AA2720" s="217"/>
      <c r="AB2720" s="217"/>
      <c r="AC2720" s="217"/>
      <c r="AD2720" s="213"/>
    </row>
    <row r="2721" spans="20:30" x14ac:dyDescent="0.2">
      <c r="T2721" s="212"/>
      <c r="U2721" s="213"/>
      <c r="V2721" s="213"/>
      <c r="W2721" s="213"/>
      <c r="X2721" s="214"/>
      <c r="Y2721" s="214"/>
      <c r="Z2721" s="214"/>
      <c r="AA2721" s="217"/>
      <c r="AB2721" s="217"/>
      <c r="AC2721" s="217"/>
      <c r="AD2721" s="213"/>
    </row>
    <row r="2722" spans="20:30" x14ac:dyDescent="0.2">
      <c r="T2722" s="212"/>
      <c r="U2722" s="213"/>
      <c r="V2722" s="213"/>
      <c r="W2722" s="213"/>
      <c r="X2722" s="214"/>
      <c r="Y2722" s="214"/>
      <c r="Z2722" s="214"/>
      <c r="AA2722" s="217"/>
      <c r="AB2722" s="217"/>
      <c r="AC2722" s="217"/>
      <c r="AD2722" s="213"/>
    </row>
    <row r="2723" spans="20:30" x14ac:dyDescent="0.2">
      <c r="T2723" s="212"/>
      <c r="U2723" s="213"/>
      <c r="V2723" s="213"/>
      <c r="W2723" s="213"/>
      <c r="X2723" s="214"/>
      <c r="Y2723" s="214"/>
      <c r="Z2723" s="214"/>
      <c r="AA2723" s="217"/>
      <c r="AB2723" s="217"/>
      <c r="AC2723" s="217"/>
      <c r="AD2723" s="213"/>
    </row>
    <row r="2724" spans="20:30" x14ac:dyDescent="0.2">
      <c r="T2724" s="212"/>
      <c r="U2724" s="213"/>
      <c r="V2724" s="213"/>
      <c r="W2724" s="213"/>
      <c r="X2724" s="214"/>
      <c r="Y2724" s="214"/>
      <c r="Z2724" s="214"/>
      <c r="AA2724" s="217"/>
      <c r="AB2724" s="217"/>
      <c r="AC2724" s="217"/>
      <c r="AD2724" s="213"/>
    </row>
    <row r="2725" spans="20:30" x14ac:dyDescent="0.2">
      <c r="T2725" s="212"/>
      <c r="U2725" s="213"/>
      <c r="V2725" s="213"/>
      <c r="W2725" s="213"/>
      <c r="X2725" s="214"/>
      <c r="Y2725" s="214"/>
      <c r="Z2725" s="214"/>
      <c r="AA2725" s="217"/>
      <c r="AB2725" s="217"/>
      <c r="AC2725" s="217"/>
      <c r="AD2725" s="213"/>
    </row>
    <row r="2726" spans="20:30" x14ac:dyDescent="0.2">
      <c r="T2726" s="212"/>
      <c r="U2726" s="213"/>
      <c r="V2726" s="213"/>
      <c r="W2726" s="213"/>
      <c r="X2726" s="214"/>
      <c r="Y2726" s="214"/>
      <c r="Z2726" s="214"/>
      <c r="AA2726" s="217"/>
      <c r="AB2726" s="217"/>
      <c r="AC2726" s="217"/>
      <c r="AD2726" s="213"/>
    </row>
    <row r="2727" spans="20:30" x14ac:dyDescent="0.2">
      <c r="T2727" s="212"/>
      <c r="U2727" s="213"/>
      <c r="V2727" s="213"/>
      <c r="W2727" s="213"/>
      <c r="X2727" s="214"/>
      <c r="Y2727" s="214"/>
      <c r="Z2727" s="214"/>
      <c r="AA2727" s="217"/>
      <c r="AB2727" s="217"/>
      <c r="AC2727" s="217"/>
      <c r="AD2727" s="213"/>
    </row>
    <row r="2728" spans="20:30" x14ac:dyDescent="0.2">
      <c r="T2728" s="212"/>
      <c r="U2728" s="213"/>
      <c r="V2728" s="213"/>
      <c r="W2728" s="213"/>
      <c r="X2728" s="214"/>
      <c r="Y2728" s="214"/>
      <c r="Z2728" s="214"/>
      <c r="AA2728" s="217"/>
      <c r="AB2728" s="217"/>
      <c r="AC2728" s="217"/>
      <c r="AD2728" s="213"/>
    </row>
    <row r="2729" spans="20:30" x14ac:dyDescent="0.2">
      <c r="T2729" s="212"/>
      <c r="U2729" s="213"/>
      <c r="V2729" s="213"/>
      <c r="W2729" s="213"/>
      <c r="X2729" s="214"/>
      <c r="Y2729" s="214"/>
      <c r="Z2729" s="214"/>
      <c r="AA2729" s="217"/>
      <c r="AB2729" s="217"/>
      <c r="AC2729" s="217"/>
      <c r="AD2729" s="213"/>
    </row>
    <row r="2730" spans="20:30" x14ac:dyDescent="0.2">
      <c r="T2730" s="212"/>
      <c r="U2730" s="213"/>
      <c r="V2730" s="213"/>
      <c r="W2730" s="213"/>
      <c r="X2730" s="214"/>
      <c r="Y2730" s="214"/>
      <c r="Z2730" s="214"/>
      <c r="AA2730" s="217"/>
      <c r="AB2730" s="217"/>
      <c r="AC2730" s="217"/>
      <c r="AD2730" s="213"/>
    </row>
    <row r="2731" spans="20:30" x14ac:dyDescent="0.2">
      <c r="T2731" s="212"/>
      <c r="U2731" s="213"/>
      <c r="V2731" s="213"/>
      <c r="W2731" s="213"/>
      <c r="X2731" s="214"/>
      <c r="Y2731" s="214"/>
      <c r="Z2731" s="214"/>
      <c r="AA2731" s="217"/>
      <c r="AB2731" s="217"/>
      <c r="AC2731" s="217"/>
      <c r="AD2731" s="213"/>
    </row>
    <row r="2732" spans="20:30" x14ac:dyDescent="0.2">
      <c r="T2732" s="212"/>
      <c r="U2732" s="213"/>
      <c r="V2732" s="213"/>
      <c r="W2732" s="213"/>
      <c r="X2732" s="214"/>
      <c r="Y2732" s="214"/>
      <c r="Z2732" s="214"/>
      <c r="AA2732" s="217"/>
      <c r="AB2732" s="217"/>
      <c r="AC2732" s="217"/>
      <c r="AD2732" s="213"/>
    </row>
    <row r="2733" spans="20:30" x14ac:dyDescent="0.2">
      <c r="T2733" s="212"/>
      <c r="U2733" s="213"/>
      <c r="V2733" s="213"/>
      <c r="W2733" s="213"/>
      <c r="X2733" s="214"/>
      <c r="Y2733" s="214"/>
      <c r="Z2733" s="214"/>
      <c r="AA2733" s="217"/>
      <c r="AB2733" s="217"/>
      <c r="AC2733" s="217"/>
      <c r="AD2733" s="213"/>
    </row>
    <row r="2734" spans="20:30" x14ac:dyDescent="0.2">
      <c r="T2734" s="212"/>
      <c r="U2734" s="213"/>
      <c r="V2734" s="213"/>
      <c r="W2734" s="213"/>
      <c r="X2734" s="214"/>
      <c r="Y2734" s="214"/>
      <c r="Z2734" s="214"/>
      <c r="AA2734" s="217"/>
      <c r="AB2734" s="217"/>
      <c r="AC2734" s="217"/>
      <c r="AD2734" s="213"/>
    </row>
    <row r="2735" spans="20:30" x14ac:dyDescent="0.2">
      <c r="T2735" s="212"/>
      <c r="U2735" s="213"/>
      <c r="V2735" s="213"/>
      <c r="W2735" s="213"/>
      <c r="X2735" s="214"/>
      <c r="Y2735" s="214"/>
      <c r="Z2735" s="214"/>
      <c r="AA2735" s="217"/>
      <c r="AB2735" s="217"/>
      <c r="AC2735" s="217"/>
      <c r="AD2735" s="213"/>
    </row>
    <row r="2736" spans="20:30" x14ac:dyDescent="0.2">
      <c r="T2736" s="212"/>
      <c r="U2736" s="213"/>
      <c r="V2736" s="213"/>
      <c r="W2736" s="213"/>
      <c r="X2736" s="214"/>
      <c r="Y2736" s="214"/>
      <c r="Z2736" s="214"/>
      <c r="AA2736" s="217"/>
      <c r="AB2736" s="217"/>
      <c r="AC2736" s="217"/>
      <c r="AD2736" s="213"/>
    </row>
    <row r="2737" spans="20:30" x14ac:dyDescent="0.2">
      <c r="T2737" s="212"/>
      <c r="U2737" s="213"/>
      <c r="V2737" s="213"/>
      <c r="W2737" s="213"/>
      <c r="X2737" s="214"/>
      <c r="Y2737" s="214"/>
      <c r="Z2737" s="214"/>
      <c r="AA2737" s="217"/>
      <c r="AB2737" s="217"/>
      <c r="AC2737" s="217"/>
      <c r="AD2737" s="213"/>
    </row>
    <row r="2738" spans="20:30" x14ac:dyDescent="0.2">
      <c r="T2738" s="212"/>
      <c r="U2738" s="213"/>
      <c r="V2738" s="213"/>
      <c r="W2738" s="213"/>
      <c r="X2738" s="214"/>
      <c r="Y2738" s="214"/>
      <c r="Z2738" s="214"/>
      <c r="AA2738" s="217"/>
      <c r="AB2738" s="217"/>
      <c r="AC2738" s="217"/>
      <c r="AD2738" s="213"/>
    </row>
    <row r="2739" spans="20:30" x14ac:dyDescent="0.2">
      <c r="T2739" s="212"/>
      <c r="U2739" s="213"/>
      <c r="V2739" s="213"/>
      <c r="W2739" s="213"/>
      <c r="X2739" s="214"/>
      <c r="Y2739" s="214"/>
      <c r="Z2739" s="214"/>
      <c r="AA2739" s="217"/>
      <c r="AB2739" s="217"/>
      <c r="AC2739" s="217"/>
      <c r="AD2739" s="213"/>
    </row>
    <row r="2740" spans="20:30" x14ac:dyDescent="0.2">
      <c r="T2740" s="212"/>
      <c r="U2740" s="213"/>
      <c r="V2740" s="213"/>
      <c r="W2740" s="213"/>
      <c r="X2740" s="214"/>
      <c r="Y2740" s="214"/>
      <c r="Z2740" s="214"/>
      <c r="AA2740" s="217"/>
      <c r="AB2740" s="217"/>
      <c r="AC2740" s="217"/>
      <c r="AD2740" s="213"/>
    </row>
    <row r="2741" spans="20:30" x14ac:dyDescent="0.2">
      <c r="T2741" s="212"/>
      <c r="U2741" s="213"/>
      <c r="V2741" s="213"/>
      <c r="W2741" s="213"/>
      <c r="X2741" s="214"/>
      <c r="Y2741" s="214"/>
      <c r="Z2741" s="214"/>
      <c r="AA2741" s="217"/>
      <c r="AB2741" s="217"/>
      <c r="AC2741" s="217"/>
      <c r="AD2741" s="213"/>
    </row>
    <row r="2742" spans="20:30" x14ac:dyDescent="0.2">
      <c r="T2742" s="212"/>
      <c r="U2742" s="213"/>
      <c r="V2742" s="213"/>
      <c r="W2742" s="213"/>
      <c r="X2742" s="214"/>
      <c r="Y2742" s="214"/>
      <c r="Z2742" s="214"/>
      <c r="AA2742" s="217"/>
      <c r="AB2742" s="217"/>
      <c r="AC2742" s="217"/>
      <c r="AD2742" s="213"/>
    </row>
    <row r="2743" spans="20:30" x14ac:dyDescent="0.2">
      <c r="T2743" s="212"/>
      <c r="U2743" s="213"/>
      <c r="V2743" s="213"/>
      <c r="W2743" s="213"/>
      <c r="X2743" s="214"/>
      <c r="Y2743" s="214"/>
      <c r="Z2743" s="214"/>
      <c r="AA2743" s="217"/>
      <c r="AB2743" s="217"/>
      <c r="AC2743" s="217"/>
      <c r="AD2743" s="213"/>
    </row>
    <row r="2744" spans="20:30" x14ac:dyDescent="0.2">
      <c r="T2744" s="212"/>
      <c r="U2744" s="213"/>
      <c r="V2744" s="213"/>
      <c r="W2744" s="213"/>
      <c r="X2744" s="214"/>
      <c r="Y2744" s="214"/>
      <c r="Z2744" s="214"/>
      <c r="AA2744" s="217"/>
      <c r="AB2744" s="217"/>
      <c r="AC2744" s="217"/>
      <c r="AD2744" s="213"/>
    </row>
    <row r="2745" spans="20:30" x14ac:dyDescent="0.2">
      <c r="T2745" s="212"/>
      <c r="U2745" s="213"/>
      <c r="V2745" s="213"/>
      <c r="W2745" s="213"/>
      <c r="X2745" s="214"/>
      <c r="Y2745" s="214"/>
      <c r="Z2745" s="214"/>
      <c r="AA2745" s="217"/>
      <c r="AB2745" s="217"/>
      <c r="AC2745" s="217"/>
      <c r="AD2745" s="213"/>
    </row>
    <row r="2746" spans="20:30" x14ac:dyDescent="0.2">
      <c r="T2746" s="212"/>
      <c r="U2746" s="213"/>
      <c r="V2746" s="213"/>
      <c r="W2746" s="213"/>
      <c r="X2746" s="214"/>
      <c r="Y2746" s="214"/>
      <c r="Z2746" s="214"/>
      <c r="AA2746" s="217"/>
      <c r="AB2746" s="217"/>
      <c r="AC2746" s="217"/>
      <c r="AD2746" s="213"/>
    </row>
    <row r="2747" spans="20:30" x14ac:dyDescent="0.2">
      <c r="T2747" s="212"/>
      <c r="U2747" s="213"/>
      <c r="V2747" s="213"/>
      <c r="W2747" s="213"/>
      <c r="X2747" s="214"/>
      <c r="Y2747" s="214"/>
      <c r="Z2747" s="214"/>
      <c r="AA2747" s="217"/>
      <c r="AB2747" s="217"/>
      <c r="AC2747" s="217"/>
      <c r="AD2747" s="213"/>
    </row>
    <row r="2748" spans="20:30" x14ac:dyDescent="0.2">
      <c r="T2748" s="212"/>
      <c r="U2748" s="213"/>
      <c r="V2748" s="213"/>
      <c r="W2748" s="213"/>
      <c r="X2748" s="214"/>
      <c r="Y2748" s="214"/>
      <c r="Z2748" s="214"/>
      <c r="AA2748" s="217"/>
      <c r="AB2748" s="217"/>
      <c r="AC2748" s="217"/>
      <c r="AD2748" s="213"/>
    </row>
    <row r="2749" spans="20:30" x14ac:dyDescent="0.2">
      <c r="T2749" s="212"/>
      <c r="U2749" s="213"/>
      <c r="V2749" s="213"/>
      <c r="W2749" s="213"/>
      <c r="X2749" s="214"/>
      <c r="Y2749" s="214"/>
      <c r="Z2749" s="214"/>
      <c r="AA2749" s="217"/>
      <c r="AB2749" s="217"/>
      <c r="AC2749" s="217"/>
      <c r="AD2749" s="213"/>
    </row>
    <row r="2750" spans="20:30" x14ac:dyDescent="0.2">
      <c r="T2750" s="212"/>
      <c r="U2750" s="213"/>
      <c r="V2750" s="213"/>
      <c r="W2750" s="213"/>
      <c r="X2750" s="214"/>
      <c r="Y2750" s="214"/>
      <c r="Z2750" s="214"/>
      <c r="AA2750" s="217"/>
      <c r="AB2750" s="217"/>
      <c r="AC2750" s="217"/>
      <c r="AD2750" s="213"/>
    </row>
    <row r="2751" spans="20:30" x14ac:dyDescent="0.2">
      <c r="T2751" s="212"/>
      <c r="U2751" s="213"/>
      <c r="V2751" s="213"/>
      <c r="W2751" s="213"/>
      <c r="X2751" s="214"/>
      <c r="Y2751" s="214"/>
      <c r="Z2751" s="214"/>
      <c r="AA2751" s="217"/>
      <c r="AB2751" s="217"/>
      <c r="AC2751" s="217"/>
      <c r="AD2751" s="213"/>
    </row>
    <row r="2752" spans="20:30" x14ac:dyDescent="0.2">
      <c r="T2752" s="212"/>
      <c r="U2752" s="213"/>
      <c r="V2752" s="213"/>
      <c r="W2752" s="213"/>
      <c r="X2752" s="214"/>
      <c r="Y2752" s="214"/>
      <c r="Z2752" s="214"/>
      <c r="AA2752" s="217"/>
      <c r="AB2752" s="217"/>
      <c r="AC2752" s="217"/>
      <c r="AD2752" s="213"/>
    </row>
    <row r="2753" spans="20:30" x14ac:dyDescent="0.2">
      <c r="T2753" s="212"/>
      <c r="U2753" s="213"/>
      <c r="V2753" s="213"/>
      <c r="W2753" s="213"/>
      <c r="X2753" s="214"/>
      <c r="Y2753" s="214"/>
      <c r="Z2753" s="214"/>
      <c r="AA2753" s="217"/>
      <c r="AB2753" s="217"/>
      <c r="AC2753" s="217"/>
      <c r="AD2753" s="213"/>
    </row>
    <row r="2754" spans="20:30" x14ac:dyDescent="0.2">
      <c r="T2754" s="212"/>
      <c r="U2754" s="213"/>
      <c r="V2754" s="213"/>
      <c r="W2754" s="213"/>
      <c r="X2754" s="214"/>
      <c r="Y2754" s="214"/>
      <c r="Z2754" s="214"/>
      <c r="AA2754" s="217"/>
      <c r="AB2754" s="217"/>
      <c r="AC2754" s="217"/>
      <c r="AD2754" s="213"/>
    </row>
    <row r="2755" spans="20:30" x14ac:dyDescent="0.2">
      <c r="T2755" s="212"/>
      <c r="U2755" s="213"/>
      <c r="V2755" s="213"/>
      <c r="W2755" s="213"/>
      <c r="X2755" s="214"/>
      <c r="Y2755" s="214"/>
      <c r="Z2755" s="214"/>
      <c r="AA2755" s="217"/>
      <c r="AB2755" s="217"/>
      <c r="AC2755" s="217"/>
      <c r="AD2755" s="213"/>
    </row>
    <row r="2756" spans="20:30" x14ac:dyDescent="0.2">
      <c r="T2756" s="212"/>
      <c r="U2756" s="213"/>
      <c r="V2756" s="213"/>
      <c r="W2756" s="213"/>
      <c r="X2756" s="214"/>
      <c r="Y2756" s="214"/>
      <c r="Z2756" s="214"/>
      <c r="AA2756" s="217"/>
      <c r="AB2756" s="217"/>
      <c r="AC2756" s="217"/>
      <c r="AD2756" s="213"/>
    </row>
    <row r="2757" spans="20:30" x14ac:dyDescent="0.2">
      <c r="T2757" s="212"/>
      <c r="U2757" s="213"/>
      <c r="V2757" s="213"/>
      <c r="W2757" s="213"/>
      <c r="X2757" s="214"/>
      <c r="Y2757" s="214"/>
      <c r="Z2757" s="214"/>
      <c r="AA2757" s="217"/>
      <c r="AB2757" s="217"/>
      <c r="AC2757" s="217"/>
      <c r="AD2757" s="213"/>
    </row>
    <row r="2758" spans="20:30" x14ac:dyDescent="0.2">
      <c r="T2758" s="212"/>
      <c r="U2758" s="213"/>
      <c r="V2758" s="213"/>
      <c r="W2758" s="213"/>
      <c r="X2758" s="214"/>
      <c r="Y2758" s="214"/>
      <c r="Z2758" s="214"/>
      <c r="AA2758" s="217"/>
      <c r="AB2758" s="217"/>
      <c r="AC2758" s="217"/>
      <c r="AD2758" s="213"/>
    </row>
    <row r="2759" spans="20:30" x14ac:dyDescent="0.2">
      <c r="T2759" s="212"/>
      <c r="U2759" s="213"/>
      <c r="V2759" s="213"/>
      <c r="W2759" s="213"/>
      <c r="X2759" s="214"/>
      <c r="Y2759" s="214"/>
      <c r="Z2759" s="214"/>
      <c r="AA2759" s="217"/>
      <c r="AB2759" s="217"/>
      <c r="AC2759" s="217"/>
      <c r="AD2759" s="213"/>
    </row>
    <row r="2760" spans="20:30" x14ac:dyDescent="0.2">
      <c r="T2760" s="212"/>
      <c r="U2760" s="213"/>
      <c r="V2760" s="213"/>
      <c r="W2760" s="213"/>
      <c r="X2760" s="214"/>
      <c r="Y2760" s="214"/>
      <c r="Z2760" s="214"/>
      <c r="AA2760" s="217"/>
      <c r="AB2760" s="217"/>
      <c r="AC2760" s="217"/>
      <c r="AD2760" s="213"/>
    </row>
    <row r="2761" spans="20:30" x14ac:dyDescent="0.2">
      <c r="T2761" s="212"/>
      <c r="U2761" s="213"/>
      <c r="V2761" s="213"/>
      <c r="W2761" s="213"/>
      <c r="X2761" s="214"/>
      <c r="Y2761" s="214"/>
      <c r="Z2761" s="214"/>
      <c r="AA2761" s="217"/>
      <c r="AB2761" s="217"/>
      <c r="AC2761" s="217"/>
      <c r="AD2761" s="213"/>
    </row>
    <row r="2762" spans="20:30" x14ac:dyDescent="0.2">
      <c r="T2762" s="212"/>
      <c r="U2762" s="213"/>
      <c r="V2762" s="213"/>
      <c r="W2762" s="213"/>
      <c r="X2762" s="214"/>
      <c r="Y2762" s="214"/>
      <c r="Z2762" s="214"/>
      <c r="AA2762" s="217"/>
      <c r="AB2762" s="217"/>
      <c r="AC2762" s="217"/>
      <c r="AD2762" s="213"/>
    </row>
    <row r="2763" spans="20:30" x14ac:dyDescent="0.2">
      <c r="T2763" s="212"/>
      <c r="U2763" s="213"/>
      <c r="V2763" s="213"/>
      <c r="W2763" s="213"/>
      <c r="X2763" s="214"/>
      <c r="Y2763" s="214"/>
      <c r="Z2763" s="214"/>
      <c r="AA2763" s="217"/>
      <c r="AB2763" s="217"/>
      <c r="AC2763" s="217"/>
      <c r="AD2763" s="213"/>
    </row>
    <row r="2764" spans="20:30" x14ac:dyDescent="0.2">
      <c r="T2764" s="212"/>
      <c r="U2764" s="213"/>
      <c r="V2764" s="213"/>
      <c r="W2764" s="213"/>
      <c r="X2764" s="214"/>
      <c r="Y2764" s="214"/>
      <c r="Z2764" s="214"/>
      <c r="AA2764" s="217"/>
      <c r="AB2764" s="217"/>
      <c r="AC2764" s="217"/>
      <c r="AD2764" s="213"/>
    </row>
    <row r="2765" spans="20:30" x14ac:dyDescent="0.2">
      <c r="T2765" s="212"/>
      <c r="U2765" s="213"/>
      <c r="V2765" s="213"/>
      <c r="W2765" s="213"/>
      <c r="X2765" s="214"/>
      <c r="Y2765" s="214"/>
      <c r="Z2765" s="214"/>
      <c r="AA2765" s="217"/>
      <c r="AB2765" s="217"/>
      <c r="AC2765" s="217"/>
      <c r="AD2765" s="213"/>
    </row>
    <row r="2766" spans="20:30" x14ac:dyDescent="0.2">
      <c r="T2766" s="212"/>
      <c r="U2766" s="213"/>
      <c r="V2766" s="213"/>
      <c r="W2766" s="213"/>
      <c r="X2766" s="214"/>
      <c r="Y2766" s="214"/>
      <c r="Z2766" s="214"/>
      <c r="AA2766" s="217"/>
      <c r="AB2766" s="217"/>
      <c r="AC2766" s="217"/>
      <c r="AD2766" s="213"/>
    </row>
    <row r="2767" spans="20:30" x14ac:dyDescent="0.2">
      <c r="T2767" s="212"/>
      <c r="U2767" s="213"/>
      <c r="V2767" s="213"/>
      <c r="W2767" s="213"/>
      <c r="X2767" s="214"/>
      <c r="Y2767" s="214"/>
      <c r="Z2767" s="214"/>
      <c r="AA2767" s="217"/>
      <c r="AB2767" s="217"/>
      <c r="AC2767" s="217"/>
      <c r="AD2767" s="213"/>
    </row>
    <row r="2768" spans="20:30" x14ac:dyDescent="0.2">
      <c r="T2768" s="212"/>
      <c r="U2768" s="213"/>
      <c r="V2768" s="213"/>
      <c r="W2768" s="213"/>
      <c r="X2768" s="214"/>
      <c r="Y2768" s="214"/>
      <c r="Z2768" s="214"/>
      <c r="AA2768" s="217"/>
      <c r="AB2768" s="217"/>
      <c r="AC2768" s="217"/>
      <c r="AD2768" s="213"/>
    </row>
    <row r="2769" spans="20:30" x14ac:dyDescent="0.2">
      <c r="T2769" s="212"/>
      <c r="U2769" s="213"/>
      <c r="V2769" s="213"/>
      <c r="W2769" s="213"/>
      <c r="X2769" s="214"/>
      <c r="Y2769" s="214"/>
      <c r="Z2769" s="214"/>
      <c r="AA2769" s="217"/>
      <c r="AB2769" s="217"/>
      <c r="AC2769" s="217"/>
      <c r="AD2769" s="213"/>
    </row>
    <row r="2770" spans="20:30" x14ac:dyDescent="0.2">
      <c r="T2770" s="212"/>
      <c r="U2770" s="213"/>
      <c r="V2770" s="213"/>
      <c r="W2770" s="213"/>
      <c r="X2770" s="214"/>
      <c r="Y2770" s="214"/>
      <c r="Z2770" s="214"/>
      <c r="AA2770" s="217"/>
      <c r="AB2770" s="217"/>
      <c r="AC2770" s="217"/>
      <c r="AD2770" s="213"/>
    </row>
    <row r="2771" spans="20:30" x14ac:dyDescent="0.2">
      <c r="T2771" s="212"/>
      <c r="U2771" s="213"/>
      <c r="V2771" s="213"/>
      <c r="W2771" s="213"/>
      <c r="X2771" s="214"/>
      <c r="Y2771" s="214"/>
      <c r="Z2771" s="214"/>
      <c r="AA2771" s="217"/>
      <c r="AB2771" s="217"/>
      <c r="AC2771" s="217"/>
      <c r="AD2771" s="213"/>
    </row>
    <row r="2772" spans="20:30" x14ac:dyDescent="0.2">
      <c r="T2772" s="212"/>
      <c r="U2772" s="213"/>
      <c r="V2772" s="213"/>
      <c r="W2772" s="213"/>
      <c r="X2772" s="214"/>
      <c r="Y2772" s="214"/>
      <c r="Z2772" s="214"/>
      <c r="AA2772" s="217"/>
      <c r="AB2772" s="217"/>
      <c r="AC2772" s="217"/>
      <c r="AD2772" s="213"/>
    </row>
    <row r="2773" spans="20:30" x14ac:dyDescent="0.2">
      <c r="T2773" s="212"/>
      <c r="U2773" s="213"/>
      <c r="V2773" s="213"/>
      <c r="W2773" s="213"/>
      <c r="X2773" s="214"/>
      <c r="Y2773" s="214"/>
      <c r="Z2773" s="214"/>
      <c r="AA2773" s="217"/>
      <c r="AB2773" s="217"/>
      <c r="AC2773" s="217"/>
      <c r="AD2773" s="213"/>
    </row>
    <row r="2774" spans="20:30" x14ac:dyDescent="0.2">
      <c r="T2774" s="212"/>
      <c r="U2774" s="213"/>
      <c r="V2774" s="213"/>
      <c r="W2774" s="213"/>
      <c r="X2774" s="214"/>
      <c r="Y2774" s="214"/>
      <c r="Z2774" s="214"/>
      <c r="AA2774" s="217"/>
      <c r="AB2774" s="217"/>
      <c r="AC2774" s="217"/>
      <c r="AD2774" s="213"/>
    </row>
    <row r="2775" spans="20:30" x14ac:dyDescent="0.2">
      <c r="T2775" s="212"/>
      <c r="U2775" s="213"/>
      <c r="V2775" s="213"/>
      <c r="W2775" s="213"/>
      <c r="X2775" s="214"/>
      <c r="Y2775" s="214"/>
      <c r="Z2775" s="214"/>
      <c r="AA2775" s="217"/>
      <c r="AB2775" s="217"/>
      <c r="AC2775" s="217"/>
      <c r="AD2775" s="213"/>
    </row>
    <row r="2776" spans="20:30" x14ac:dyDescent="0.2">
      <c r="T2776" s="212"/>
      <c r="U2776" s="213"/>
      <c r="V2776" s="213"/>
      <c r="W2776" s="213"/>
      <c r="X2776" s="214"/>
      <c r="Y2776" s="214"/>
      <c r="Z2776" s="214"/>
      <c r="AA2776" s="217"/>
      <c r="AB2776" s="217"/>
      <c r="AC2776" s="217"/>
      <c r="AD2776" s="213"/>
    </row>
    <row r="2777" spans="20:30" x14ac:dyDescent="0.2">
      <c r="T2777" s="212"/>
      <c r="U2777" s="213"/>
      <c r="V2777" s="213"/>
      <c r="W2777" s="213"/>
      <c r="X2777" s="214"/>
      <c r="Y2777" s="214"/>
      <c r="Z2777" s="214"/>
      <c r="AA2777" s="217"/>
      <c r="AB2777" s="217"/>
      <c r="AC2777" s="217"/>
      <c r="AD2777" s="213"/>
    </row>
    <row r="2778" spans="20:30" x14ac:dyDescent="0.2">
      <c r="T2778" s="212"/>
      <c r="U2778" s="213"/>
      <c r="V2778" s="213"/>
      <c r="W2778" s="213"/>
      <c r="X2778" s="214"/>
      <c r="Y2778" s="214"/>
      <c r="Z2778" s="214"/>
      <c r="AA2778" s="217"/>
      <c r="AB2778" s="217"/>
      <c r="AC2778" s="217"/>
      <c r="AD2778" s="213"/>
    </row>
    <row r="2779" spans="20:30" x14ac:dyDescent="0.2">
      <c r="T2779" s="212"/>
      <c r="U2779" s="213"/>
      <c r="V2779" s="213"/>
      <c r="W2779" s="213"/>
      <c r="X2779" s="214"/>
      <c r="Y2779" s="214"/>
      <c r="Z2779" s="214"/>
      <c r="AA2779" s="217"/>
      <c r="AB2779" s="217"/>
      <c r="AC2779" s="217"/>
      <c r="AD2779" s="213"/>
    </row>
    <row r="2780" spans="20:30" x14ac:dyDescent="0.2">
      <c r="T2780" s="212"/>
      <c r="U2780" s="213"/>
      <c r="V2780" s="213"/>
      <c r="W2780" s="213"/>
      <c r="X2780" s="214"/>
      <c r="Y2780" s="214"/>
      <c r="Z2780" s="214"/>
      <c r="AA2780" s="217"/>
      <c r="AB2780" s="217"/>
      <c r="AC2780" s="217"/>
      <c r="AD2780" s="213"/>
    </row>
    <row r="2781" spans="20:30" x14ac:dyDescent="0.2">
      <c r="T2781" s="212"/>
      <c r="U2781" s="213"/>
      <c r="V2781" s="213"/>
      <c r="W2781" s="213"/>
      <c r="X2781" s="214"/>
      <c r="Y2781" s="214"/>
      <c r="Z2781" s="214"/>
      <c r="AA2781" s="217"/>
      <c r="AB2781" s="217"/>
      <c r="AC2781" s="217"/>
      <c r="AD2781" s="213"/>
    </row>
    <row r="2782" spans="20:30" x14ac:dyDescent="0.2">
      <c r="T2782" s="212"/>
      <c r="U2782" s="213"/>
      <c r="V2782" s="213"/>
      <c r="W2782" s="213"/>
      <c r="X2782" s="214"/>
      <c r="Y2782" s="214"/>
      <c r="Z2782" s="214"/>
      <c r="AA2782" s="217"/>
      <c r="AB2782" s="217"/>
      <c r="AC2782" s="217"/>
      <c r="AD2782" s="213"/>
    </row>
    <row r="2783" spans="20:30" x14ac:dyDescent="0.2">
      <c r="T2783" s="212"/>
      <c r="U2783" s="213"/>
      <c r="V2783" s="213"/>
      <c r="W2783" s="213"/>
      <c r="X2783" s="214"/>
      <c r="Y2783" s="214"/>
      <c r="Z2783" s="214"/>
      <c r="AA2783" s="217"/>
      <c r="AB2783" s="217"/>
      <c r="AC2783" s="217"/>
      <c r="AD2783" s="213"/>
    </row>
    <row r="2784" spans="20:30" x14ac:dyDescent="0.2">
      <c r="T2784" s="212"/>
      <c r="U2784" s="213"/>
      <c r="V2784" s="213"/>
      <c r="W2784" s="213"/>
      <c r="X2784" s="214"/>
      <c r="Y2784" s="214"/>
      <c r="Z2784" s="214"/>
      <c r="AA2784" s="217"/>
      <c r="AB2784" s="217"/>
      <c r="AC2784" s="217"/>
      <c r="AD2784" s="213"/>
    </row>
    <row r="2785" spans="20:30" x14ac:dyDescent="0.2">
      <c r="T2785" s="212"/>
      <c r="U2785" s="213"/>
      <c r="V2785" s="213"/>
      <c r="W2785" s="213"/>
      <c r="X2785" s="214"/>
      <c r="Y2785" s="214"/>
      <c r="Z2785" s="214"/>
      <c r="AA2785" s="217"/>
      <c r="AB2785" s="217"/>
      <c r="AC2785" s="217"/>
      <c r="AD2785" s="213"/>
    </row>
    <row r="2786" spans="20:30" x14ac:dyDescent="0.2">
      <c r="T2786" s="212"/>
      <c r="U2786" s="213"/>
      <c r="V2786" s="213"/>
      <c r="W2786" s="213"/>
      <c r="X2786" s="214"/>
      <c r="Y2786" s="214"/>
      <c r="Z2786" s="214"/>
      <c r="AA2786" s="217"/>
      <c r="AB2786" s="217"/>
      <c r="AC2786" s="217"/>
      <c r="AD2786" s="213"/>
    </row>
    <row r="2787" spans="20:30" x14ac:dyDescent="0.2">
      <c r="T2787" s="212"/>
      <c r="U2787" s="213"/>
      <c r="V2787" s="213"/>
      <c r="W2787" s="213"/>
      <c r="X2787" s="214"/>
      <c r="Y2787" s="214"/>
      <c r="Z2787" s="214"/>
      <c r="AA2787" s="217"/>
      <c r="AB2787" s="217"/>
      <c r="AC2787" s="217"/>
      <c r="AD2787" s="213"/>
    </row>
    <row r="2788" spans="20:30" x14ac:dyDescent="0.2">
      <c r="T2788" s="212"/>
      <c r="U2788" s="213"/>
      <c r="V2788" s="213"/>
      <c r="W2788" s="213"/>
      <c r="X2788" s="214"/>
      <c r="Y2788" s="214"/>
      <c r="Z2788" s="214"/>
      <c r="AA2788" s="217"/>
      <c r="AB2788" s="217"/>
      <c r="AC2788" s="217"/>
      <c r="AD2788" s="213"/>
    </row>
    <row r="2789" spans="20:30" x14ac:dyDescent="0.2">
      <c r="T2789" s="212"/>
      <c r="U2789" s="213"/>
      <c r="V2789" s="213"/>
      <c r="W2789" s="213"/>
      <c r="X2789" s="214"/>
      <c r="Y2789" s="214"/>
      <c r="Z2789" s="214"/>
      <c r="AA2789" s="217"/>
      <c r="AB2789" s="217"/>
      <c r="AC2789" s="217"/>
      <c r="AD2789" s="213"/>
    </row>
    <row r="2790" spans="20:30" x14ac:dyDescent="0.2">
      <c r="T2790" s="212"/>
      <c r="U2790" s="213"/>
      <c r="V2790" s="213"/>
      <c r="W2790" s="213"/>
      <c r="X2790" s="214"/>
      <c r="Y2790" s="214"/>
      <c r="Z2790" s="214"/>
      <c r="AA2790" s="217"/>
      <c r="AB2790" s="217"/>
      <c r="AC2790" s="217"/>
      <c r="AD2790" s="213"/>
    </row>
    <row r="2791" spans="20:30" x14ac:dyDescent="0.2">
      <c r="T2791" s="212"/>
      <c r="U2791" s="213"/>
      <c r="V2791" s="213"/>
      <c r="W2791" s="213"/>
      <c r="X2791" s="214"/>
      <c r="Y2791" s="214"/>
      <c r="Z2791" s="214"/>
      <c r="AA2791" s="217"/>
      <c r="AB2791" s="217"/>
      <c r="AC2791" s="217"/>
      <c r="AD2791" s="213"/>
    </row>
    <row r="2792" spans="20:30" x14ac:dyDescent="0.2">
      <c r="T2792" s="212"/>
      <c r="U2792" s="213"/>
      <c r="V2792" s="213"/>
      <c r="W2792" s="213"/>
      <c r="X2792" s="214"/>
      <c r="Y2792" s="214"/>
      <c r="Z2792" s="214"/>
      <c r="AA2792" s="217"/>
      <c r="AB2792" s="217"/>
      <c r="AC2792" s="217"/>
      <c r="AD2792" s="213"/>
    </row>
    <row r="2793" spans="20:30" x14ac:dyDescent="0.2">
      <c r="T2793" s="212"/>
      <c r="U2793" s="213"/>
      <c r="V2793" s="213"/>
      <c r="W2793" s="213"/>
      <c r="X2793" s="214"/>
      <c r="Y2793" s="214"/>
      <c r="Z2793" s="214"/>
      <c r="AA2793" s="217"/>
      <c r="AB2793" s="217"/>
      <c r="AC2793" s="217"/>
      <c r="AD2793" s="213"/>
    </row>
    <row r="2794" spans="20:30" x14ac:dyDescent="0.2">
      <c r="T2794" s="212"/>
      <c r="U2794" s="213"/>
      <c r="V2794" s="213"/>
      <c r="W2794" s="213"/>
      <c r="X2794" s="214"/>
      <c r="Y2794" s="214"/>
      <c r="Z2794" s="214"/>
      <c r="AA2794" s="217"/>
      <c r="AB2794" s="217"/>
      <c r="AC2794" s="217"/>
      <c r="AD2794" s="213"/>
    </row>
    <row r="2795" spans="20:30" x14ac:dyDescent="0.2">
      <c r="T2795" s="212"/>
      <c r="U2795" s="213"/>
      <c r="V2795" s="213"/>
      <c r="W2795" s="213"/>
      <c r="X2795" s="214"/>
      <c r="Y2795" s="214"/>
      <c r="Z2795" s="214"/>
      <c r="AA2795" s="217"/>
      <c r="AB2795" s="217"/>
      <c r="AC2795" s="217"/>
      <c r="AD2795" s="213"/>
    </row>
    <row r="2796" spans="20:30" x14ac:dyDescent="0.2">
      <c r="T2796" s="212"/>
      <c r="U2796" s="213"/>
      <c r="V2796" s="213"/>
      <c r="W2796" s="213"/>
      <c r="X2796" s="214"/>
      <c r="Y2796" s="214"/>
      <c r="Z2796" s="214"/>
      <c r="AA2796" s="217"/>
      <c r="AB2796" s="217"/>
      <c r="AC2796" s="217"/>
      <c r="AD2796" s="213"/>
    </row>
    <row r="2797" spans="20:30" x14ac:dyDescent="0.2">
      <c r="T2797" s="212"/>
      <c r="U2797" s="213"/>
      <c r="V2797" s="213"/>
      <c r="W2797" s="213"/>
      <c r="X2797" s="214"/>
      <c r="Y2797" s="214"/>
      <c r="Z2797" s="214"/>
      <c r="AA2797" s="217"/>
      <c r="AB2797" s="217"/>
      <c r="AC2797" s="217"/>
      <c r="AD2797" s="213"/>
    </row>
    <row r="2798" spans="20:30" x14ac:dyDescent="0.2">
      <c r="T2798" s="212"/>
      <c r="U2798" s="213"/>
      <c r="V2798" s="213"/>
      <c r="W2798" s="213"/>
      <c r="X2798" s="214"/>
      <c r="Y2798" s="214"/>
      <c r="Z2798" s="214"/>
      <c r="AA2798" s="217"/>
      <c r="AB2798" s="217"/>
      <c r="AC2798" s="217"/>
      <c r="AD2798" s="213"/>
    </row>
    <row r="2799" spans="20:30" x14ac:dyDescent="0.2">
      <c r="T2799" s="212"/>
      <c r="U2799" s="213"/>
      <c r="V2799" s="213"/>
      <c r="W2799" s="213"/>
      <c r="X2799" s="214"/>
      <c r="Y2799" s="214"/>
      <c r="Z2799" s="214"/>
      <c r="AA2799" s="217"/>
      <c r="AB2799" s="217"/>
      <c r="AC2799" s="217"/>
      <c r="AD2799" s="213"/>
    </row>
    <row r="2800" spans="20:30" x14ac:dyDescent="0.2">
      <c r="T2800" s="212"/>
      <c r="U2800" s="213"/>
      <c r="V2800" s="213"/>
      <c r="W2800" s="213"/>
      <c r="X2800" s="214"/>
      <c r="Y2800" s="214"/>
      <c r="Z2800" s="214"/>
      <c r="AA2800" s="217"/>
      <c r="AB2800" s="217"/>
      <c r="AC2800" s="217"/>
      <c r="AD2800" s="213"/>
    </row>
    <row r="2801" spans="20:30" x14ac:dyDescent="0.2">
      <c r="T2801" s="212"/>
      <c r="U2801" s="213"/>
      <c r="V2801" s="213"/>
      <c r="W2801" s="213"/>
      <c r="X2801" s="214"/>
      <c r="Y2801" s="214"/>
      <c r="Z2801" s="214"/>
      <c r="AA2801" s="217"/>
      <c r="AB2801" s="217"/>
      <c r="AC2801" s="217"/>
      <c r="AD2801" s="213"/>
    </row>
    <row r="2802" spans="20:30" x14ac:dyDescent="0.2">
      <c r="T2802" s="212"/>
      <c r="U2802" s="213"/>
      <c r="V2802" s="213"/>
      <c r="W2802" s="213"/>
      <c r="X2802" s="214"/>
      <c r="Y2802" s="214"/>
      <c r="Z2802" s="214"/>
      <c r="AA2802" s="217"/>
      <c r="AB2802" s="217"/>
      <c r="AC2802" s="217"/>
      <c r="AD2802" s="213"/>
    </row>
    <row r="2803" spans="20:30" x14ac:dyDescent="0.2">
      <c r="T2803" s="212"/>
      <c r="U2803" s="213"/>
      <c r="V2803" s="213"/>
      <c r="W2803" s="213"/>
      <c r="X2803" s="214"/>
      <c r="Y2803" s="214"/>
      <c r="Z2803" s="214"/>
      <c r="AA2803" s="217"/>
      <c r="AB2803" s="217"/>
      <c r="AC2803" s="217"/>
      <c r="AD2803" s="213"/>
    </row>
    <row r="2804" spans="20:30" x14ac:dyDescent="0.2">
      <c r="T2804" s="212"/>
      <c r="U2804" s="213"/>
      <c r="V2804" s="213"/>
      <c r="W2804" s="213"/>
      <c r="X2804" s="214"/>
      <c r="Y2804" s="214"/>
      <c r="Z2804" s="214"/>
      <c r="AA2804" s="217"/>
      <c r="AB2804" s="217"/>
      <c r="AC2804" s="217"/>
      <c r="AD2804" s="213"/>
    </row>
    <row r="2805" spans="20:30" x14ac:dyDescent="0.2">
      <c r="T2805" s="212"/>
      <c r="U2805" s="213"/>
      <c r="V2805" s="213"/>
      <c r="W2805" s="213"/>
      <c r="X2805" s="214"/>
      <c r="Y2805" s="214"/>
      <c r="Z2805" s="214"/>
      <c r="AA2805" s="217"/>
      <c r="AB2805" s="217"/>
      <c r="AC2805" s="217"/>
      <c r="AD2805" s="213"/>
    </row>
    <row r="2806" spans="20:30" x14ac:dyDescent="0.2">
      <c r="T2806" s="212"/>
      <c r="U2806" s="213"/>
      <c r="V2806" s="213"/>
      <c r="W2806" s="213"/>
      <c r="X2806" s="214"/>
      <c r="Y2806" s="214"/>
      <c r="Z2806" s="214"/>
      <c r="AA2806" s="217"/>
      <c r="AB2806" s="217"/>
      <c r="AC2806" s="217"/>
      <c r="AD2806" s="213"/>
    </row>
    <row r="2807" spans="20:30" x14ac:dyDescent="0.2">
      <c r="T2807" s="212"/>
      <c r="U2807" s="213"/>
      <c r="V2807" s="213"/>
      <c r="W2807" s="213"/>
      <c r="X2807" s="214"/>
      <c r="Y2807" s="214"/>
      <c r="Z2807" s="214"/>
      <c r="AA2807" s="217"/>
      <c r="AB2807" s="217"/>
      <c r="AC2807" s="217"/>
      <c r="AD2807" s="213"/>
    </row>
    <row r="2808" spans="20:30" x14ac:dyDescent="0.2">
      <c r="T2808" s="212"/>
      <c r="U2808" s="213"/>
      <c r="V2808" s="213"/>
      <c r="W2808" s="213"/>
      <c r="X2808" s="214"/>
      <c r="Y2808" s="214"/>
      <c r="Z2808" s="214"/>
      <c r="AA2808" s="217"/>
      <c r="AB2808" s="217"/>
      <c r="AC2808" s="217"/>
      <c r="AD2808" s="213"/>
    </row>
    <row r="2809" spans="20:30" x14ac:dyDescent="0.2">
      <c r="T2809" s="212"/>
      <c r="U2809" s="213"/>
      <c r="V2809" s="213"/>
      <c r="W2809" s="213"/>
      <c r="X2809" s="214"/>
      <c r="Y2809" s="214"/>
      <c r="Z2809" s="214"/>
      <c r="AA2809" s="217"/>
      <c r="AB2809" s="217"/>
      <c r="AC2809" s="217"/>
      <c r="AD2809" s="213"/>
    </row>
    <row r="2810" spans="20:30" x14ac:dyDescent="0.2">
      <c r="T2810" s="212"/>
      <c r="U2810" s="213"/>
      <c r="V2810" s="213"/>
      <c r="W2810" s="213"/>
      <c r="X2810" s="214"/>
      <c r="Y2810" s="214"/>
      <c r="Z2810" s="214"/>
      <c r="AA2810" s="217"/>
      <c r="AB2810" s="217"/>
      <c r="AC2810" s="217"/>
      <c r="AD2810" s="213"/>
    </row>
    <row r="2811" spans="20:30" x14ac:dyDescent="0.2">
      <c r="T2811" s="212"/>
      <c r="U2811" s="213"/>
      <c r="V2811" s="213"/>
      <c r="W2811" s="213"/>
      <c r="X2811" s="214"/>
      <c r="Y2811" s="214"/>
      <c r="Z2811" s="214"/>
      <c r="AA2811" s="217"/>
      <c r="AB2811" s="217"/>
      <c r="AC2811" s="217"/>
      <c r="AD2811" s="213"/>
    </row>
    <row r="2812" spans="20:30" x14ac:dyDescent="0.2">
      <c r="T2812" s="212"/>
      <c r="U2812" s="213"/>
      <c r="V2812" s="213"/>
      <c r="W2812" s="213"/>
      <c r="X2812" s="214"/>
      <c r="Y2812" s="214"/>
      <c r="Z2812" s="214"/>
      <c r="AA2812" s="217"/>
      <c r="AB2812" s="217"/>
      <c r="AC2812" s="217"/>
      <c r="AD2812" s="213"/>
    </row>
    <row r="2813" spans="20:30" x14ac:dyDescent="0.2">
      <c r="T2813" s="212"/>
      <c r="U2813" s="213"/>
      <c r="V2813" s="213"/>
      <c r="W2813" s="213"/>
      <c r="X2813" s="214"/>
      <c r="Y2813" s="214"/>
      <c r="Z2813" s="214"/>
      <c r="AA2813" s="217"/>
      <c r="AB2813" s="217"/>
      <c r="AC2813" s="217"/>
      <c r="AD2813" s="213"/>
    </row>
    <row r="2814" spans="20:30" x14ac:dyDescent="0.2">
      <c r="T2814" s="212"/>
      <c r="U2814" s="213"/>
      <c r="V2814" s="213"/>
      <c r="W2814" s="213"/>
      <c r="X2814" s="214"/>
      <c r="Y2814" s="214"/>
      <c r="Z2814" s="214"/>
      <c r="AA2814" s="217"/>
      <c r="AB2814" s="217"/>
      <c r="AC2814" s="217"/>
      <c r="AD2814" s="213"/>
    </row>
    <row r="2815" spans="20:30" x14ac:dyDescent="0.2">
      <c r="T2815" s="212"/>
      <c r="U2815" s="213"/>
      <c r="V2815" s="213"/>
      <c r="W2815" s="213"/>
      <c r="X2815" s="214"/>
      <c r="Y2815" s="214"/>
      <c r="Z2815" s="214"/>
      <c r="AA2815" s="217"/>
      <c r="AB2815" s="217"/>
      <c r="AC2815" s="217"/>
      <c r="AD2815" s="213"/>
    </row>
    <row r="2816" spans="20:30" x14ac:dyDescent="0.2">
      <c r="T2816" s="212"/>
      <c r="U2816" s="213"/>
      <c r="V2816" s="213"/>
      <c r="W2816" s="213"/>
      <c r="X2816" s="214"/>
      <c r="Y2816" s="214"/>
      <c r="Z2816" s="214"/>
      <c r="AA2816" s="217"/>
      <c r="AB2816" s="217"/>
      <c r="AC2816" s="217"/>
      <c r="AD2816" s="213"/>
    </row>
    <row r="2817" spans="20:30" x14ac:dyDescent="0.2">
      <c r="T2817" s="212"/>
      <c r="U2817" s="213"/>
      <c r="V2817" s="213"/>
      <c r="W2817" s="213"/>
      <c r="X2817" s="214"/>
      <c r="Y2817" s="214"/>
      <c r="Z2817" s="214"/>
      <c r="AA2817" s="217"/>
      <c r="AB2817" s="217"/>
      <c r="AC2817" s="217"/>
      <c r="AD2817" s="213"/>
    </row>
    <row r="2818" spans="20:30" x14ac:dyDescent="0.2">
      <c r="T2818" s="212"/>
      <c r="U2818" s="213"/>
      <c r="V2818" s="213"/>
      <c r="W2818" s="213"/>
      <c r="X2818" s="214"/>
      <c r="Y2818" s="214"/>
      <c r="Z2818" s="214"/>
      <c r="AA2818" s="217"/>
      <c r="AB2818" s="217"/>
      <c r="AC2818" s="217"/>
      <c r="AD2818" s="213"/>
    </row>
    <row r="2819" spans="20:30" x14ac:dyDescent="0.2">
      <c r="T2819" s="212"/>
      <c r="U2819" s="213"/>
      <c r="V2819" s="213"/>
      <c r="W2819" s="213"/>
      <c r="X2819" s="214"/>
      <c r="Y2819" s="214"/>
      <c r="Z2819" s="214"/>
      <c r="AA2819" s="217"/>
      <c r="AB2819" s="217"/>
      <c r="AC2819" s="217"/>
      <c r="AD2819" s="213"/>
    </row>
    <row r="2820" spans="20:30" x14ac:dyDescent="0.2">
      <c r="T2820" s="212"/>
      <c r="U2820" s="213"/>
      <c r="V2820" s="213"/>
      <c r="W2820" s="213"/>
      <c r="X2820" s="214"/>
      <c r="Y2820" s="214"/>
      <c r="Z2820" s="214"/>
      <c r="AA2820" s="217"/>
      <c r="AB2820" s="217"/>
      <c r="AC2820" s="217"/>
      <c r="AD2820" s="213"/>
    </row>
    <row r="2821" spans="20:30" x14ac:dyDescent="0.2">
      <c r="T2821" s="212"/>
      <c r="U2821" s="213"/>
      <c r="V2821" s="213"/>
      <c r="W2821" s="213"/>
      <c r="X2821" s="214"/>
      <c r="Y2821" s="214"/>
      <c r="Z2821" s="214"/>
      <c r="AA2821" s="217"/>
      <c r="AB2821" s="217"/>
      <c r="AC2821" s="217"/>
      <c r="AD2821" s="213"/>
    </row>
    <row r="2822" spans="20:30" x14ac:dyDescent="0.2">
      <c r="T2822" s="212"/>
      <c r="U2822" s="213"/>
      <c r="V2822" s="213"/>
      <c r="W2822" s="213"/>
      <c r="X2822" s="214"/>
      <c r="Y2822" s="214"/>
      <c r="Z2822" s="214"/>
      <c r="AA2822" s="217"/>
      <c r="AB2822" s="217"/>
      <c r="AC2822" s="217"/>
      <c r="AD2822" s="213"/>
    </row>
    <row r="2823" spans="20:30" x14ac:dyDescent="0.2">
      <c r="T2823" s="212"/>
      <c r="U2823" s="213"/>
      <c r="V2823" s="213"/>
      <c r="W2823" s="213"/>
      <c r="X2823" s="214"/>
      <c r="Y2823" s="214"/>
      <c r="Z2823" s="214"/>
      <c r="AA2823" s="217"/>
      <c r="AB2823" s="217"/>
      <c r="AC2823" s="217"/>
      <c r="AD2823" s="213"/>
    </row>
    <row r="2824" spans="20:30" x14ac:dyDescent="0.2">
      <c r="T2824" s="212"/>
      <c r="U2824" s="213"/>
      <c r="V2824" s="213"/>
      <c r="W2824" s="213"/>
      <c r="X2824" s="214"/>
      <c r="Y2824" s="214"/>
      <c r="Z2824" s="214"/>
      <c r="AA2824" s="217"/>
      <c r="AB2824" s="217"/>
      <c r="AC2824" s="217"/>
      <c r="AD2824" s="213"/>
    </row>
    <row r="2825" spans="20:30" x14ac:dyDescent="0.2">
      <c r="T2825" s="212"/>
      <c r="U2825" s="213"/>
      <c r="V2825" s="213"/>
      <c r="W2825" s="213"/>
      <c r="X2825" s="214"/>
      <c r="Y2825" s="214"/>
      <c r="Z2825" s="214"/>
      <c r="AA2825" s="217"/>
      <c r="AB2825" s="217"/>
      <c r="AC2825" s="217"/>
      <c r="AD2825" s="213"/>
    </row>
    <row r="2826" spans="20:30" x14ac:dyDescent="0.2">
      <c r="T2826" s="212"/>
      <c r="U2826" s="213"/>
      <c r="V2826" s="213"/>
      <c r="W2826" s="213"/>
      <c r="X2826" s="214"/>
      <c r="Y2826" s="214"/>
      <c r="Z2826" s="214"/>
      <c r="AA2826" s="217"/>
      <c r="AB2826" s="217"/>
      <c r="AC2826" s="217"/>
      <c r="AD2826" s="213"/>
    </row>
    <row r="2827" spans="20:30" x14ac:dyDescent="0.2">
      <c r="T2827" s="212"/>
      <c r="U2827" s="213"/>
      <c r="V2827" s="213"/>
      <c r="W2827" s="213"/>
      <c r="X2827" s="214"/>
      <c r="Y2827" s="214"/>
      <c r="Z2827" s="214"/>
      <c r="AA2827" s="217"/>
      <c r="AB2827" s="217"/>
      <c r="AC2827" s="217"/>
      <c r="AD2827" s="213"/>
    </row>
    <row r="2828" spans="20:30" x14ac:dyDescent="0.2">
      <c r="T2828" s="212"/>
      <c r="U2828" s="213"/>
      <c r="V2828" s="213"/>
      <c r="W2828" s="213"/>
      <c r="X2828" s="214"/>
      <c r="Y2828" s="214"/>
      <c r="Z2828" s="214"/>
      <c r="AA2828" s="217"/>
      <c r="AB2828" s="217"/>
      <c r="AC2828" s="217"/>
      <c r="AD2828" s="213"/>
    </row>
    <row r="2829" spans="20:30" x14ac:dyDescent="0.2">
      <c r="T2829" s="212"/>
      <c r="U2829" s="213"/>
      <c r="V2829" s="213"/>
      <c r="W2829" s="213"/>
      <c r="X2829" s="214"/>
      <c r="Y2829" s="214"/>
      <c r="Z2829" s="214"/>
      <c r="AA2829" s="217"/>
      <c r="AB2829" s="217"/>
      <c r="AC2829" s="217"/>
      <c r="AD2829" s="213"/>
    </row>
    <row r="2830" spans="20:30" x14ac:dyDescent="0.2">
      <c r="T2830" s="212"/>
      <c r="U2830" s="213"/>
      <c r="V2830" s="213"/>
      <c r="W2830" s="213"/>
      <c r="X2830" s="214"/>
      <c r="Y2830" s="214"/>
      <c r="Z2830" s="214"/>
      <c r="AA2830" s="217"/>
      <c r="AB2830" s="217"/>
      <c r="AC2830" s="217"/>
      <c r="AD2830" s="213"/>
    </row>
    <row r="2831" spans="20:30" x14ac:dyDescent="0.2">
      <c r="T2831" s="212"/>
      <c r="U2831" s="213"/>
      <c r="V2831" s="213"/>
      <c r="W2831" s="213"/>
      <c r="X2831" s="214"/>
      <c r="Y2831" s="214"/>
      <c r="Z2831" s="214"/>
      <c r="AA2831" s="217"/>
      <c r="AB2831" s="217"/>
      <c r="AC2831" s="217"/>
      <c r="AD2831" s="213"/>
    </row>
    <row r="2832" spans="20:30" x14ac:dyDescent="0.2">
      <c r="T2832" s="212"/>
      <c r="U2832" s="213"/>
      <c r="V2832" s="213"/>
      <c r="W2832" s="213"/>
      <c r="X2832" s="214"/>
      <c r="Y2832" s="214"/>
      <c r="Z2832" s="214"/>
      <c r="AA2832" s="217"/>
      <c r="AB2832" s="217"/>
      <c r="AC2832" s="217"/>
      <c r="AD2832" s="213"/>
    </row>
    <row r="2833" spans="20:30" x14ac:dyDescent="0.2">
      <c r="T2833" s="212"/>
      <c r="U2833" s="213"/>
      <c r="V2833" s="213"/>
      <c r="W2833" s="213"/>
      <c r="X2833" s="214"/>
      <c r="Y2833" s="214"/>
      <c r="Z2833" s="214"/>
      <c r="AA2833" s="217"/>
      <c r="AB2833" s="217"/>
      <c r="AC2833" s="217"/>
      <c r="AD2833" s="213"/>
    </row>
    <row r="2834" spans="20:30" x14ac:dyDescent="0.2">
      <c r="T2834" s="212"/>
      <c r="U2834" s="213"/>
      <c r="V2834" s="213"/>
      <c r="W2834" s="213"/>
      <c r="X2834" s="214"/>
      <c r="Y2834" s="214"/>
      <c r="Z2834" s="214"/>
      <c r="AA2834" s="217"/>
      <c r="AB2834" s="217"/>
      <c r="AC2834" s="217"/>
      <c r="AD2834" s="213"/>
    </row>
    <row r="2835" spans="20:30" x14ac:dyDescent="0.2">
      <c r="T2835" s="212"/>
      <c r="U2835" s="213"/>
      <c r="V2835" s="213"/>
      <c r="W2835" s="213"/>
      <c r="X2835" s="214"/>
      <c r="Y2835" s="214"/>
      <c r="Z2835" s="214"/>
      <c r="AA2835" s="217"/>
      <c r="AB2835" s="217"/>
      <c r="AC2835" s="217"/>
      <c r="AD2835" s="213"/>
    </row>
    <row r="2836" spans="20:30" x14ac:dyDescent="0.2">
      <c r="T2836" s="212"/>
      <c r="U2836" s="213"/>
      <c r="V2836" s="213"/>
      <c r="W2836" s="213"/>
      <c r="X2836" s="214"/>
      <c r="Y2836" s="214"/>
      <c r="Z2836" s="214"/>
      <c r="AA2836" s="217"/>
      <c r="AB2836" s="217"/>
      <c r="AC2836" s="217"/>
      <c r="AD2836" s="213"/>
    </row>
    <row r="2837" spans="20:30" x14ac:dyDescent="0.2">
      <c r="T2837" s="212"/>
      <c r="U2837" s="213"/>
      <c r="V2837" s="213"/>
      <c r="W2837" s="213"/>
      <c r="X2837" s="214"/>
      <c r="Y2837" s="214"/>
      <c r="Z2837" s="214"/>
      <c r="AA2837" s="217"/>
      <c r="AB2837" s="217"/>
      <c r="AC2837" s="217"/>
      <c r="AD2837" s="213"/>
    </row>
    <row r="2838" spans="20:30" x14ac:dyDescent="0.2">
      <c r="T2838" s="212"/>
      <c r="U2838" s="213"/>
      <c r="V2838" s="213"/>
      <c r="W2838" s="213"/>
      <c r="X2838" s="214"/>
      <c r="Y2838" s="214"/>
      <c r="Z2838" s="214"/>
      <c r="AA2838" s="217"/>
      <c r="AB2838" s="217"/>
      <c r="AC2838" s="217"/>
      <c r="AD2838" s="213"/>
    </row>
    <row r="2839" spans="20:30" x14ac:dyDescent="0.2">
      <c r="T2839" s="212"/>
      <c r="U2839" s="213"/>
      <c r="V2839" s="213"/>
      <c r="W2839" s="213"/>
      <c r="X2839" s="214"/>
      <c r="Y2839" s="214"/>
      <c r="Z2839" s="214"/>
      <c r="AA2839" s="217"/>
      <c r="AB2839" s="217"/>
      <c r="AC2839" s="217"/>
      <c r="AD2839" s="213"/>
    </row>
    <row r="2840" spans="20:30" x14ac:dyDescent="0.2">
      <c r="T2840" s="212"/>
      <c r="U2840" s="213"/>
      <c r="V2840" s="213"/>
      <c r="W2840" s="213"/>
      <c r="X2840" s="214"/>
      <c r="Y2840" s="214"/>
      <c r="Z2840" s="214"/>
      <c r="AA2840" s="217"/>
      <c r="AB2840" s="217"/>
      <c r="AC2840" s="217"/>
      <c r="AD2840" s="213"/>
    </row>
    <row r="2841" spans="20:30" x14ac:dyDescent="0.2">
      <c r="T2841" s="212"/>
      <c r="U2841" s="213"/>
      <c r="V2841" s="213"/>
      <c r="W2841" s="213"/>
      <c r="X2841" s="214"/>
      <c r="Y2841" s="214"/>
      <c r="Z2841" s="214"/>
      <c r="AA2841" s="217"/>
      <c r="AB2841" s="217"/>
      <c r="AC2841" s="217"/>
      <c r="AD2841" s="213"/>
    </row>
    <row r="2842" spans="20:30" x14ac:dyDescent="0.2">
      <c r="T2842" s="212"/>
      <c r="U2842" s="213"/>
      <c r="V2842" s="213"/>
      <c r="W2842" s="213"/>
      <c r="X2842" s="214"/>
      <c r="Y2842" s="214"/>
      <c r="Z2842" s="214"/>
      <c r="AA2842" s="217"/>
      <c r="AB2842" s="217"/>
      <c r="AC2842" s="217"/>
      <c r="AD2842" s="213"/>
    </row>
    <row r="2843" spans="20:30" x14ac:dyDescent="0.2">
      <c r="T2843" s="212"/>
      <c r="U2843" s="213"/>
      <c r="V2843" s="213"/>
      <c r="W2843" s="213"/>
      <c r="X2843" s="214"/>
      <c r="Y2843" s="214"/>
      <c r="Z2843" s="214"/>
      <c r="AA2843" s="217"/>
      <c r="AB2843" s="217"/>
      <c r="AC2843" s="217"/>
      <c r="AD2843" s="213"/>
    </row>
    <row r="2844" spans="20:30" x14ac:dyDescent="0.2">
      <c r="T2844" s="212"/>
      <c r="U2844" s="213"/>
      <c r="V2844" s="213"/>
      <c r="W2844" s="213"/>
      <c r="X2844" s="214"/>
      <c r="Y2844" s="214"/>
      <c r="Z2844" s="214"/>
      <c r="AA2844" s="217"/>
      <c r="AB2844" s="217"/>
      <c r="AC2844" s="217"/>
      <c r="AD2844" s="213"/>
    </row>
    <row r="2845" spans="20:30" x14ac:dyDescent="0.2">
      <c r="T2845" s="212"/>
      <c r="U2845" s="213"/>
      <c r="V2845" s="213"/>
      <c r="W2845" s="213"/>
      <c r="X2845" s="214"/>
      <c r="Y2845" s="214"/>
      <c r="Z2845" s="214"/>
      <c r="AA2845" s="217"/>
      <c r="AB2845" s="217"/>
      <c r="AC2845" s="217"/>
      <c r="AD2845" s="213"/>
    </row>
    <row r="2846" spans="20:30" x14ac:dyDescent="0.2">
      <c r="T2846" s="212"/>
      <c r="U2846" s="213"/>
      <c r="V2846" s="213"/>
      <c r="W2846" s="213"/>
      <c r="X2846" s="214"/>
      <c r="Y2846" s="214"/>
      <c r="Z2846" s="214"/>
      <c r="AA2846" s="217"/>
      <c r="AB2846" s="217"/>
      <c r="AC2846" s="217"/>
      <c r="AD2846" s="213"/>
    </row>
    <row r="2847" spans="20:30" x14ac:dyDescent="0.2">
      <c r="T2847" s="212"/>
      <c r="U2847" s="213"/>
      <c r="V2847" s="213"/>
      <c r="W2847" s="213"/>
      <c r="X2847" s="214"/>
      <c r="Y2847" s="214"/>
      <c r="Z2847" s="214"/>
      <c r="AA2847" s="217"/>
      <c r="AB2847" s="217"/>
      <c r="AC2847" s="217"/>
      <c r="AD2847" s="213"/>
    </row>
    <row r="2848" spans="20:30" x14ac:dyDescent="0.2">
      <c r="T2848" s="212"/>
      <c r="U2848" s="213"/>
      <c r="V2848" s="213"/>
      <c r="W2848" s="213"/>
      <c r="X2848" s="214"/>
      <c r="Y2848" s="214"/>
      <c r="Z2848" s="214"/>
      <c r="AA2848" s="217"/>
      <c r="AB2848" s="217"/>
      <c r="AC2848" s="217"/>
      <c r="AD2848" s="213"/>
    </row>
    <row r="2849" spans="20:30" x14ac:dyDescent="0.2">
      <c r="T2849" s="212"/>
      <c r="U2849" s="213"/>
      <c r="V2849" s="213"/>
      <c r="W2849" s="213"/>
      <c r="X2849" s="214"/>
      <c r="Y2849" s="214"/>
      <c r="Z2849" s="214"/>
      <c r="AA2849" s="217"/>
      <c r="AB2849" s="217"/>
      <c r="AC2849" s="217"/>
      <c r="AD2849" s="213"/>
    </row>
    <row r="2850" spans="20:30" x14ac:dyDescent="0.2">
      <c r="T2850" s="212"/>
      <c r="U2850" s="213"/>
      <c r="V2850" s="213"/>
      <c r="W2850" s="213"/>
      <c r="X2850" s="214"/>
      <c r="Y2850" s="214"/>
      <c r="Z2850" s="214"/>
      <c r="AA2850" s="217"/>
      <c r="AB2850" s="217"/>
      <c r="AC2850" s="217"/>
      <c r="AD2850" s="213"/>
    </row>
    <row r="2851" spans="20:30" x14ac:dyDescent="0.2">
      <c r="T2851" s="212"/>
      <c r="U2851" s="213"/>
      <c r="V2851" s="213"/>
      <c r="W2851" s="213"/>
      <c r="X2851" s="214"/>
      <c r="Y2851" s="214"/>
      <c r="Z2851" s="214"/>
      <c r="AA2851" s="217"/>
      <c r="AB2851" s="217"/>
      <c r="AC2851" s="217"/>
      <c r="AD2851" s="213"/>
    </row>
    <row r="2852" spans="20:30" x14ac:dyDescent="0.2">
      <c r="T2852" s="212"/>
      <c r="U2852" s="213"/>
      <c r="V2852" s="213"/>
      <c r="W2852" s="213"/>
      <c r="X2852" s="214"/>
      <c r="Y2852" s="214"/>
      <c r="Z2852" s="214"/>
      <c r="AA2852" s="217"/>
      <c r="AB2852" s="217"/>
      <c r="AC2852" s="217"/>
      <c r="AD2852" s="213"/>
    </row>
    <row r="2853" spans="20:30" x14ac:dyDescent="0.2">
      <c r="T2853" s="212"/>
      <c r="U2853" s="213"/>
      <c r="V2853" s="213"/>
      <c r="W2853" s="213"/>
      <c r="X2853" s="214"/>
      <c r="Y2853" s="214"/>
      <c r="Z2853" s="214"/>
      <c r="AA2853" s="217"/>
      <c r="AB2853" s="217"/>
      <c r="AC2853" s="217"/>
      <c r="AD2853" s="213"/>
    </row>
    <row r="2854" spans="20:30" x14ac:dyDescent="0.2">
      <c r="T2854" s="212"/>
      <c r="U2854" s="213"/>
      <c r="V2854" s="213"/>
      <c r="W2854" s="213"/>
      <c r="X2854" s="214"/>
      <c r="Y2854" s="214"/>
      <c r="Z2854" s="214"/>
      <c r="AA2854" s="217"/>
      <c r="AB2854" s="217"/>
      <c r="AC2854" s="217"/>
      <c r="AD2854" s="213"/>
    </row>
    <row r="2855" spans="20:30" x14ac:dyDescent="0.2">
      <c r="T2855" s="212"/>
      <c r="U2855" s="213"/>
      <c r="V2855" s="213"/>
      <c r="W2855" s="213"/>
      <c r="X2855" s="214"/>
      <c r="Y2855" s="214"/>
      <c r="Z2855" s="214"/>
      <c r="AA2855" s="217"/>
      <c r="AB2855" s="217"/>
      <c r="AC2855" s="217"/>
      <c r="AD2855" s="213"/>
    </row>
    <row r="2856" spans="20:30" x14ac:dyDescent="0.2">
      <c r="T2856" s="212"/>
      <c r="U2856" s="213"/>
      <c r="V2856" s="213"/>
      <c r="W2856" s="213"/>
      <c r="X2856" s="214"/>
      <c r="Y2856" s="214"/>
      <c r="Z2856" s="214"/>
      <c r="AA2856" s="217"/>
      <c r="AB2856" s="217"/>
      <c r="AC2856" s="217"/>
      <c r="AD2856" s="213"/>
    </row>
    <row r="2857" spans="20:30" x14ac:dyDescent="0.2">
      <c r="T2857" s="212"/>
      <c r="U2857" s="213"/>
      <c r="V2857" s="213"/>
      <c r="W2857" s="213"/>
      <c r="X2857" s="214"/>
      <c r="Y2857" s="214"/>
      <c r="Z2857" s="214"/>
      <c r="AA2857" s="217"/>
      <c r="AB2857" s="217"/>
      <c r="AC2857" s="217"/>
      <c r="AD2857" s="213"/>
    </row>
    <row r="2858" spans="20:30" x14ac:dyDescent="0.2">
      <c r="T2858" s="212"/>
      <c r="U2858" s="213"/>
      <c r="V2858" s="213"/>
      <c r="W2858" s="213"/>
      <c r="X2858" s="214"/>
      <c r="Y2858" s="214"/>
      <c r="Z2858" s="214"/>
      <c r="AA2858" s="217"/>
      <c r="AB2858" s="217"/>
      <c r="AC2858" s="217"/>
      <c r="AD2858" s="213"/>
    </row>
    <row r="2859" spans="20:30" x14ac:dyDescent="0.2">
      <c r="T2859" s="212"/>
      <c r="U2859" s="213"/>
      <c r="V2859" s="213"/>
      <c r="W2859" s="213"/>
      <c r="X2859" s="214"/>
      <c r="Y2859" s="214"/>
      <c r="Z2859" s="214"/>
      <c r="AA2859" s="217"/>
      <c r="AB2859" s="217"/>
      <c r="AC2859" s="217"/>
      <c r="AD2859" s="213"/>
    </row>
    <row r="2860" spans="20:30" x14ac:dyDescent="0.2">
      <c r="T2860" s="212"/>
      <c r="U2860" s="213"/>
      <c r="V2860" s="213"/>
      <c r="W2860" s="213"/>
      <c r="X2860" s="214"/>
      <c r="Y2860" s="214"/>
      <c r="Z2860" s="214"/>
      <c r="AA2860" s="217"/>
      <c r="AB2860" s="217"/>
      <c r="AC2860" s="217"/>
      <c r="AD2860" s="213"/>
    </row>
    <row r="2861" spans="20:30" x14ac:dyDescent="0.2">
      <c r="T2861" s="212"/>
      <c r="U2861" s="213"/>
      <c r="V2861" s="213"/>
      <c r="W2861" s="213"/>
      <c r="X2861" s="214"/>
      <c r="Y2861" s="214"/>
      <c r="Z2861" s="214"/>
      <c r="AA2861" s="217"/>
      <c r="AB2861" s="217"/>
      <c r="AC2861" s="217"/>
      <c r="AD2861" s="213"/>
    </row>
    <row r="2862" spans="20:30" x14ac:dyDescent="0.2">
      <c r="T2862" s="212"/>
      <c r="U2862" s="213"/>
      <c r="V2862" s="213"/>
      <c r="W2862" s="213"/>
      <c r="X2862" s="214"/>
      <c r="Y2862" s="214"/>
      <c r="Z2862" s="214"/>
      <c r="AA2862" s="217"/>
      <c r="AB2862" s="217"/>
      <c r="AC2862" s="217"/>
      <c r="AD2862" s="213"/>
    </row>
    <row r="2863" spans="20:30" x14ac:dyDescent="0.2">
      <c r="T2863" s="212"/>
      <c r="U2863" s="213"/>
      <c r="V2863" s="213"/>
      <c r="W2863" s="213"/>
      <c r="X2863" s="214"/>
      <c r="Y2863" s="214"/>
      <c r="Z2863" s="214"/>
      <c r="AA2863" s="217"/>
      <c r="AB2863" s="217"/>
      <c r="AC2863" s="217"/>
      <c r="AD2863" s="213"/>
    </row>
    <row r="2864" spans="20:30" x14ac:dyDescent="0.2">
      <c r="T2864" s="212"/>
      <c r="U2864" s="213"/>
      <c r="V2864" s="213"/>
      <c r="W2864" s="213"/>
      <c r="X2864" s="214"/>
      <c r="Y2864" s="214"/>
      <c r="Z2864" s="214"/>
      <c r="AA2864" s="217"/>
      <c r="AB2864" s="217"/>
      <c r="AC2864" s="217"/>
      <c r="AD2864" s="213"/>
    </row>
    <row r="2865" spans="20:30" x14ac:dyDescent="0.2">
      <c r="T2865" s="212"/>
      <c r="U2865" s="213"/>
      <c r="V2865" s="213"/>
      <c r="W2865" s="213"/>
      <c r="X2865" s="214"/>
      <c r="Y2865" s="214"/>
      <c r="Z2865" s="214"/>
      <c r="AA2865" s="217"/>
      <c r="AB2865" s="217"/>
      <c r="AC2865" s="217"/>
      <c r="AD2865" s="213"/>
    </row>
    <row r="2866" spans="20:30" x14ac:dyDescent="0.2">
      <c r="T2866" s="212"/>
      <c r="U2866" s="213"/>
      <c r="V2866" s="213"/>
      <c r="W2866" s="213"/>
      <c r="X2866" s="214"/>
      <c r="Y2866" s="214"/>
      <c r="Z2866" s="214"/>
      <c r="AA2866" s="217"/>
      <c r="AB2866" s="217"/>
      <c r="AC2866" s="217"/>
      <c r="AD2866" s="213"/>
    </row>
    <row r="2867" spans="20:30" x14ac:dyDescent="0.2">
      <c r="T2867" s="212"/>
      <c r="U2867" s="213"/>
      <c r="V2867" s="213"/>
      <c r="W2867" s="213"/>
      <c r="X2867" s="214"/>
      <c r="Y2867" s="214"/>
      <c r="Z2867" s="214"/>
      <c r="AA2867" s="217"/>
      <c r="AB2867" s="217"/>
      <c r="AC2867" s="217"/>
      <c r="AD2867" s="213"/>
    </row>
    <row r="2868" spans="20:30" x14ac:dyDescent="0.2">
      <c r="T2868" s="212"/>
      <c r="U2868" s="213"/>
      <c r="V2868" s="213"/>
      <c r="W2868" s="213"/>
      <c r="X2868" s="214"/>
      <c r="Y2868" s="214"/>
      <c r="Z2868" s="214"/>
      <c r="AA2868" s="217"/>
      <c r="AB2868" s="217"/>
      <c r="AC2868" s="217"/>
      <c r="AD2868" s="213"/>
    </row>
    <row r="2869" spans="20:30" x14ac:dyDescent="0.2">
      <c r="T2869" s="212"/>
      <c r="U2869" s="213"/>
      <c r="V2869" s="213"/>
      <c r="W2869" s="213"/>
      <c r="X2869" s="214"/>
      <c r="Y2869" s="214"/>
      <c r="Z2869" s="214"/>
      <c r="AA2869" s="217"/>
      <c r="AB2869" s="217"/>
      <c r="AC2869" s="217"/>
      <c r="AD2869" s="213"/>
    </row>
    <row r="2870" spans="20:30" x14ac:dyDescent="0.2">
      <c r="T2870" s="212"/>
      <c r="U2870" s="213"/>
      <c r="V2870" s="213"/>
      <c r="W2870" s="213"/>
      <c r="X2870" s="214"/>
      <c r="Y2870" s="214"/>
      <c r="Z2870" s="214"/>
      <c r="AA2870" s="217"/>
      <c r="AB2870" s="217"/>
      <c r="AC2870" s="217"/>
      <c r="AD2870" s="213"/>
    </row>
    <row r="2871" spans="20:30" x14ac:dyDescent="0.2">
      <c r="T2871" s="212"/>
      <c r="U2871" s="213"/>
      <c r="V2871" s="213"/>
      <c r="W2871" s="213"/>
      <c r="X2871" s="214"/>
      <c r="Y2871" s="214"/>
      <c r="Z2871" s="214"/>
      <c r="AA2871" s="217"/>
      <c r="AB2871" s="217"/>
      <c r="AC2871" s="217"/>
      <c r="AD2871" s="213"/>
    </row>
    <row r="2872" spans="20:30" x14ac:dyDescent="0.2">
      <c r="T2872" s="212"/>
      <c r="U2872" s="213"/>
      <c r="V2872" s="213"/>
      <c r="W2872" s="213"/>
      <c r="X2872" s="214"/>
      <c r="Y2872" s="214"/>
      <c r="Z2872" s="214"/>
      <c r="AA2872" s="217"/>
      <c r="AB2872" s="217"/>
      <c r="AC2872" s="217"/>
      <c r="AD2872" s="213"/>
    </row>
    <row r="2873" spans="20:30" x14ac:dyDescent="0.2">
      <c r="T2873" s="212"/>
      <c r="U2873" s="213"/>
      <c r="V2873" s="213"/>
      <c r="W2873" s="213"/>
      <c r="X2873" s="214"/>
      <c r="Y2873" s="214"/>
      <c r="Z2873" s="214"/>
      <c r="AA2873" s="217"/>
      <c r="AB2873" s="217"/>
      <c r="AC2873" s="217"/>
      <c r="AD2873" s="213"/>
    </row>
    <row r="2874" spans="20:30" x14ac:dyDescent="0.2">
      <c r="T2874" s="212"/>
      <c r="U2874" s="213"/>
      <c r="V2874" s="213"/>
      <c r="W2874" s="213"/>
      <c r="X2874" s="214"/>
      <c r="Y2874" s="214"/>
      <c r="Z2874" s="214"/>
      <c r="AA2874" s="217"/>
      <c r="AB2874" s="217"/>
      <c r="AC2874" s="217"/>
      <c r="AD2874" s="213"/>
    </row>
    <row r="2875" spans="20:30" x14ac:dyDescent="0.2">
      <c r="T2875" s="212"/>
      <c r="U2875" s="213"/>
      <c r="V2875" s="213"/>
      <c r="W2875" s="213"/>
      <c r="X2875" s="214"/>
      <c r="Y2875" s="214"/>
      <c r="Z2875" s="214"/>
      <c r="AA2875" s="217"/>
      <c r="AB2875" s="217"/>
      <c r="AC2875" s="217"/>
      <c r="AD2875" s="213"/>
    </row>
    <row r="2876" spans="20:30" x14ac:dyDescent="0.2">
      <c r="T2876" s="212"/>
      <c r="U2876" s="213"/>
      <c r="V2876" s="213"/>
      <c r="W2876" s="213"/>
      <c r="X2876" s="214"/>
      <c r="Y2876" s="214"/>
      <c r="Z2876" s="214"/>
      <c r="AA2876" s="217"/>
      <c r="AB2876" s="217"/>
      <c r="AC2876" s="217"/>
      <c r="AD2876" s="213"/>
    </row>
    <row r="2877" spans="20:30" x14ac:dyDescent="0.2">
      <c r="T2877" s="212"/>
      <c r="U2877" s="213"/>
      <c r="V2877" s="213"/>
      <c r="W2877" s="213"/>
      <c r="X2877" s="214"/>
      <c r="Y2877" s="214"/>
      <c r="Z2877" s="214"/>
      <c r="AA2877" s="217"/>
      <c r="AB2877" s="217"/>
      <c r="AC2877" s="217"/>
      <c r="AD2877" s="213"/>
    </row>
    <row r="2878" spans="20:30" x14ac:dyDescent="0.2">
      <c r="T2878" s="212"/>
      <c r="U2878" s="213"/>
      <c r="V2878" s="213"/>
      <c r="W2878" s="213"/>
      <c r="X2878" s="214"/>
      <c r="Y2878" s="214"/>
      <c r="Z2878" s="214"/>
      <c r="AA2878" s="217"/>
      <c r="AB2878" s="217"/>
      <c r="AC2878" s="217"/>
      <c r="AD2878" s="213"/>
    </row>
    <row r="2879" spans="20:30" x14ac:dyDescent="0.2">
      <c r="T2879" s="212"/>
      <c r="U2879" s="213"/>
      <c r="V2879" s="213"/>
      <c r="W2879" s="213"/>
      <c r="X2879" s="214"/>
      <c r="Y2879" s="214"/>
      <c r="Z2879" s="214"/>
      <c r="AA2879" s="217"/>
      <c r="AB2879" s="217"/>
      <c r="AC2879" s="217"/>
      <c r="AD2879" s="213"/>
    </row>
    <row r="2880" spans="20:30" x14ac:dyDescent="0.2">
      <c r="T2880" s="212"/>
      <c r="U2880" s="213"/>
      <c r="V2880" s="213"/>
      <c r="W2880" s="213"/>
      <c r="X2880" s="214"/>
      <c r="Y2880" s="214"/>
      <c r="Z2880" s="214"/>
      <c r="AA2880" s="217"/>
      <c r="AB2880" s="217"/>
      <c r="AC2880" s="217"/>
      <c r="AD2880" s="213"/>
    </row>
    <row r="2881" spans="20:30" x14ac:dyDescent="0.2">
      <c r="T2881" s="212"/>
      <c r="U2881" s="213"/>
      <c r="V2881" s="213"/>
      <c r="W2881" s="213"/>
      <c r="X2881" s="214"/>
      <c r="Y2881" s="214"/>
      <c r="Z2881" s="214"/>
      <c r="AA2881" s="217"/>
      <c r="AB2881" s="217"/>
      <c r="AC2881" s="217"/>
      <c r="AD2881" s="213"/>
    </row>
    <row r="2882" spans="20:30" x14ac:dyDescent="0.2">
      <c r="T2882" s="212"/>
      <c r="U2882" s="213"/>
      <c r="V2882" s="213"/>
      <c r="W2882" s="213"/>
      <c r="X2882" s="214"/>
      <c r="Y2882" s="214"/>
      <c r="Z2882" s="214"/>
      <c r="AA2882" s="217"/>
      <c r="AB2882" s="217"/>
      <c r="AC2882" s="217"/>
      <c r="AD2882" s="213"/>
    </row>
    <row r="2883" spans="20:30" x14ac:dyDescent="0.2">
      <c r="T2883" s="212"/>
      <c r="U2883" s="213"/>
      <c r="V2883" s="213"/>
      <c r="W2883" s="213"/>
      <c r="X2883" s="214"/>
      <c r="Y2883" s="214"/>
      <c r="Z2883" s="214"/>
      <c r="AA2883" s="217"/>
      <c r="AB2883" s="217"/>
      <c r="AC2883" s="217"/>
      <c r="AD2883" s="213"/>
    </row>
    <row r="2884" spans="20:30" x14ac:dyDescent="0.2">
      <c r="T2884" s="212"/>
      <c r="U2884" s="213"/>
      <c r="V2884" s="213"/>
      <c r="W2884" s="213"/>
      <c r="X2884" s="214"/>
      <c r="Y2884" s="214"/>
      <c r="Z2884" s="214"/>
      <c r="AA2884" s="217"/>
      <c r="AB2884" s="217"/>
      <c r="AC2884" s="217"/>
      <c r="AD2884" s="213"/>
    </row>
    <row r="2885" spans="20:30" x14ac:dyDescent="0.2">
      <c r="T2885" s="212"/>
      <c r="U2885" s="213"/>
      <c r="V2885" s="213"/>
      <c r="W2885" s="213"/>
      <c r="X2885" s="214"/>
      <c r="Y2885" s="214"/>
      <c r="Z2885" s="214"/>
      <c r="AA2885" s="217"/>
      <c r="AB2885" s="217"/>
      <c r="AC2885" s="217"/>
      <c r="AD2885" s="213"/>
    </row>
    <row r="2886" spans="20:30" x14ac:dyDescent="0.2">
      <c r="T2886" s="212"/>
      <c r="U2886" s="213"/>
      <c r="V2886" s="213"/>
      <c r="W2886" s="213"/>
      <c r="X2886" s="214"/>
      <c r="Y2886" s="214"/>
      <c r="Z2886" s="214"/>
      <c r="AA2886" s="217"/>
      <c r="AB2886" s="217"/>
      <c r="AC2886" s="217"/>
      <c r="AD2886" s="213"/>
    </row>
    <row r="2887" spans="20:30" x14ac:dyDescent="0.2">
      <c r="T2887" s="212"/>
      <c r="U2887" s="213"/>
      <c r="V2887" s="213"/>
      <c r="W2887" s="213"/>
      <c r="X2887" s="214"/>
      <c r="Y2887" s="214"/>
      <c r="Z2887" s="214"/>
      <c r="AA2887" s="217"/>
      <c r="AB2887" s="217"/>
      <c r="AC2887" s="217"/>
      <c r="AD2887" s="213"/>
    </row>
    <row r="2888" spans="20:30" x14ac:dyDescent="0.2">
      <c r="T2888" s="212"/>
      <c r="U2888" s="213"/>
      <c r="V2888" s="213"/>
      <c r="W2888" s="213"/>
      <c r="X2888" s="214"/>
      <c r="Y2888" s="214"/>
      <c r="Z2888" s="214"/>
      <c r="AA2888" s="217"/>
      <c r="AB2888" s="217"/>
      <c r="AC2888" s="217"/>
      <c r="AD2888" s="213"/>
    </row>
    <row r="2889" spans="20:30" x14ac:dyDescent="0.2">
      <c r="T2889" s="212"/>
      <c r="U2889" s="213"/>
      <c r="V2889" s="213"/>
      <c r="W2889" s="213"/>
      <c r="X2889" s="214"/>
      <c r="Y2889" s="214"/>
      <c r="Z2889" s="214"/>
      <c r="AA2889" s="217"/>
      <c r="AB2889" s="217"/>
      <c r="AC2889" s="217"/>
      <c r="AD2889" s="213"/>
    </row>
    <row r="2890" spans="20:30" x14ac:dyDescent="0.2">
      <c r="T2890" s="212"/>
      <c r="U2890" s="213"/>
      <c r="V2890" s="213"/>
      <c r="W2890" s="213"/>
      <c r="X2890" s="214"/>
      <c r="Y2890" s="214"/>
      <c r="Z2890" s="214"/>
      <c r="AA2890" s="217"/>
      <c r="AB2890" s="217"/>
      <c r="AC2890" s="217"/>
      <c r="AD2890" s="213"/>
    </row>
    <row r="2891" spans="20:30" x14ac:dyDescent="0.2">
      <c r="T2891" s="212"/>
      <c r="U2891" s="213"/>
      <c r="V2891" s="213"/>
      <c r="W2891" s="213"/>
      <c r="X2891" s="214"/>
      <c r="Y2891" s="214"/>
      <c r="Z2891" s="214"/>
      <c r="AA2891" s="217"/>
      <c r="AB2891" s="217"/>
      <c r="AC2891" s="217"/>
      <c r="AD2891" s="213"/>
    </row>
    <row r="2892" spans="20:30" x14ac:dyDescent="0.2">
      <c r="T2892" s="212"/>
      <c r="U2892" s="213"/>
      <c r="V2892" s="213"/>
      <c r="W2892" s="213"/>
      <c r="X2892" s="214"/>
      <c r="Y2892" s="214"/>
      <c r="Z2892" s="214"/>
      <c r="AA2892" s="217"/>
      <c r="AB2892" s="217"/>
      <c r="AC2892" s="217"/>
      <c r="AD2892" s="213"/>
    </row>
    <row r="2893" spans="20:30" x14ac:dyDescent="0.2">
      <c r="T2893" s="212"/>
      <c r="U2893" s="213"/>
      <c r="V2893" s="213"/>
      <c r="W2893" s="213"/>
      <c r="X2893" s="214"/>
      <c r="Y2893" s="214"/>
      <c r="Z2893" s="214"/>
      <c r="AA2893" s="217"/>
      <c r="AB2893" s="217"/>
      <c r="AC2893" s="217"/>
      <c r="AD2893" s="213"/>
    </row>
    <row r="2894" spans="20:30" x14ac:dyDescent="0.2">
      <c r="T2894" s="212"/>
      <c r="U2894" s="213"/>
      <c r="V2894" s="213"/>
      <c r="W2894" s="213"/>
      <c r="X2894" s="214"/>
      <c r="Y2894" s="214"/>
      <c r="Z2894" s="214"/>
      <c r="AA2894" s="217"/>
      <c r="AB2894" s="217"/>
      <c r="AC2894" s="217"/>
      <c r="AD2894" s="213"/>
    </row>
    <row r="2895" spans="20:30" x14ac:dyDescent="0.2">
      <c r="T2895" s="212"/>
      <c r="U2895" s="213"/>
      <c r="V2895" s="213"/>
      <c r="W2895" s="213"/>
      <c r="X2895" s="214"/>
      <c r="Y2895" s="214"/>
      <c r="Z2895" s="214"/>
      <c r="AA2895" s="217"/>
      <c r="AB2895" s="217"/>
      <c r="AC2895" s="217"/>
      <c r="AD2895" s="213"/>
    </row>
    <row r="2896" spans="20:30" x14ac:dyDescent="0.2">
      <c r="T2896" s="212"/>
      <c r="U2896" s="213"/>
      <c r="V2896" s="213"/>
      <c r="W2896" s="213"/>
      <c r="X2896" s="214"/>
      <c r="Y2896" s="214"/>
      <c r="Z2896" s="214"/>
      <c r="AA2896" s="217"/>
      <c r="AB2896" s="217"/>
      <c r="AC2896" s="217"/>
      <c r="AD2896" s="213"/>
    </row>
    <row r="2897" spans="20:30" x14ac:dyDescent="0.2">
      <c r="T2897" s="212"/>
      <c r="U2897" s="213"/>
      <c r="V2897" s="213"/>
      <c r="W2897" s="213"/>
      <c r="X2897" s="214"/>
      <c r="Y2897" s="214"/>
      <c r="Z2897" s="214"/>
      <c r="AA2897" s="217"/>
      <c r="AB2897" s="217"/>
      <c r="AC2897" s="217"/>
      <c r="AD2897" s="213"/>
    </row>
    <row r="2898" spans="20:30" x14ac:dyDescent="0.2">
      <c r="T2898" s="212"/>
      <c r="U2898" s="213"/>
      <c r="V2898" s="213"/>
      <c r="W2898" s="213"/>
      <c r="X2898" s="214"/>
      <c r="Y2898" s="214"/>
      <c r="Z2898" s="214"/>
      <c r="AA2898" s="217"/>
      <c r="AB2898" s="217"/>
      <c r="AC2898" s="217"/>
      <c r="AD2898" s="213"/>
    </row>
    <row r="2899" spans="20:30" x14ac:dyDescent="0.2">
      <c r="T2899" s="212"/>
      <c r="U2899" s="213"/>
      <c r="V2899" s="213"/>
      <c r="W2899" s="213"/>
      <c r="X2899" s="214"/>
      <c r="Y2899" s="214"/>
      <c r="Z2899" s="214"/>
      <c r="AA2899" s="217"/>
      <c r="AB2899" s="217"/>
      <c r="AC2899" s="217"/>
      <c r="AD2899" s="213"/>
    </row>
    <row r="2900" spans="20:30" x14ac:dyDescent="0.2">
      <c r="T2900" s="212"/>
      <c r="U2900" s="213"/>
      <c r="V2900" s="213"/>
      <c r="W2900" s="213"/>
      <c r="X2900" s="214"/>
      <c r="Y2900" s="214"/>
      <c r="Z2900" s="214"/>
      <c r="AA2900" s="217"/>
      <c r="AB2900" s="217"/>
      <c r="AC2900" s="217"/>
      <c r="AD2900" s="213"/>
    </row>
    <row r="2901" spans="20:30" x14ac:dyDescent="0.2">
      <c r="T2901" s="212"/>
      <c r="U2901" s="213"/>
      <c r="V2901" s="213"/>
      <c r="W2901" s="213"/>
      <c r="X2901" s="214"/>
      <c r="Y2901" s="214"/>
      <c r="Z2901" s="214"/>
      <c r="AA2901" s="217"/>
      <c r="AB2901" s="217"/>
      <c r="AC2901" s="217"/>
      <c r="AD2901" s="213"/>
    </row>
    <row r="2902" spans="20:30" x14ac:dyDescent="0.2">
      <c r="T2902" s="212"/>
      <c r="U2902" s="213"/>
      <c r="V2902" s="213"/>
      <c r="W2902" s="213"/>
      <c r="X2902" s="214"/>
      <c r="Y2902" s="214"/>
      <c r="Z2902" s="214"/>
      <c r="AA2902" s="217"/>
      <c r="AB2902" s="217"/>
      <c r="AC2902" s="217"/>
      <c r="AD2902" s="213"/>
    </row>
    <row r="2903" spans="20:30" x14ac:dyDescent="0.2">
      <c r="T2903" s="212"/>
      <c r="U2903" s="213"/>
      <c r="V2903" s="213"/>
      <c r="W2903" s="213"/>
      <c r="X2903" s="214"/>
      <c r="Y2903" s="214"/>
      <c r="Z2903" s="214"/>
      <c r="AA2903" s="217"/>
      <c r="AB2903" s="217"/>
      <c r="AC2903" s="217"/>
      <c r="AD2903" s="213"/>
    </row>
    <row r="2904" spans="20:30" x14ac:dyDescent="0.2">
      <c r="T2904" s="212"/>
      <c r="U2904" s="213"/>
      <c r="V2904" s="213"/>
      <c r="W2904" s="213"/>
      <c r="X2904" s="214"/>
      <c r="Y2904" s="214"/>
      <c r="Z2904" s="214"/>
      <c r="AA2904" s="217"/>
      <c r="AB2904" s="217"/>
      <c r="AC2904" s="217"/>
      <c r="AD2904" s="213"/>
    </row>
    <row r="2905" spans="20:30" x14ac:dyDescent="0.2">
      <c r="T2905" s="212"/>
      <c r="U2905" s="213"/>
      <c r="V2905" s="213"/>
      <c r="W2905" s="213"/>
      <c r="X2905" s="214"/>
      <c r="Y2905" s="214"/>
      <c r="Z2905" s="214"/>
      <c r="AA2905" s="217"/>
      <c r="AB2905" s="217"/>
      <c r="AC2905" s="217"/>
      <c r="AD2905" s="213"/>
    </row>
    <row r="2906" spans="20:30" x14ac:dyDescent="0.2">
      <c r="T2906" s="212"/>
      <c r="U2906" s="213"/>
      <c r="V2906" s="213"/>
      <c r="W2906" s="213"/>
      <c r="X2906" s="214"/>
      <c r="Y2906" s="214"/>
      <c r="Z2906" s="214"/>
      <c r="AA2906" s="217"/>
      <c r="AB2906" s="217"/>
      <c r="AC2906" s="217"/>
      <c r="AD2906" s="213"/>
    </row>
    <row r="2907" spans="20:30" x14ac:dyDescent="0.2">
      <c r="T2907" s="212"/>
      <c r="U2907" s="213"/>
      <c r="V2907" s="213"/>
      <c r="W2907" s="213"/>
      <c r="X2907" s="214"/>
      <c r="Y2907" s="214"/>
      <c r="Z2907" s="214"/>
      <c r="AA2907" s="217"/>
      <c r="AB2907" s="217"/>
      <c r="AC2907" s="217"/>
      <c r="AD2907" s="213"/>
    </row>
    <row r="2908" spans="20:30" x14ac:dyDescent="0.2">
      <c r="T2908" s="212"/>
      <c r="U2908" s="213"/>
      <c r="V2908" s="213"/>
      <c r="W2908" s="213"/>
      <c r="X2908" s="214"/>
      <c r="Y2908" s="214"/>
      <c r="Z2908" s="214"/>
      <c r="AA2908" s="217"/>
      <c r="AB2908" s="217"/>
      <c r="AC2908" s="217"/>
      <c r="AD2908" s="213"/>
    </row>
    <row r="2909" spans="20:30" x14ac:dyDescent="0.2">
      <c r="T2909" s="212"/>
      <c r="U2909" s="213"/>
      <c r="V2909" s="213"/>
      <c r="W2909" s="213"/>
      <c r="X2909" s="214"/>
      <c r="Y2909" s="214"/>
      <c r="Z2909" s="214"/>
      <c r="AA2909" s="217"/>
      <c r="AB2909" s="217"/>
      <c r="AC2909" s="217"/>
      <c r="AD2909" s="213"/>
    </row>
    <row r="2910" spans="20:30" x14ac:dyDescent="0.2">
      <c r="T2910" s="212"/>
      <c r="U2910" s="213"/>
      <c r="V2910" s="213"/>
      <c r="W2910" s="213"/>
      <c r="X2910" s="214"/>
      <c r="Y2910" s="214"/>
      <c r="Z2910" s="214"/>
      <c r="AA2910" s="217"/>
      <c r="AB2910" s="217"/>
      <c r="AC2910" s="217"/>
      <c r="AD2910" s="213"/>
    </row>
    <row r="2911" spans="20:30" x14ac:dyDescent="0.2">
      <c r="T2911" s="212"/>
      <c r="U2911" s="213"/>
      <c r="V2911" s="213"/>
      <c r="W2911" s="213"/>
      <c r="X2911" s="214"/>
      <c r="Y2911" s="214"/>
      <c r="Z2911" s="214"/>
      <c r="AA2911" s="217"/>
      <c r="AB2911" s="217"/>
      <c r="AC2911" s="217"/>
      <c r="AD2911" s="213"/>
    </row>
    <row r="2912" spans="20:30" x14ac:dyDescent="0.2">
      <c r="T2912" s="212"/>
      <c r="U2912" s="213"/>
      <c r="V2912" s="213"/>
      <c r="W2912" s="213"/>
      <c r="X2912" s="214"/>
      <c r="Y2912" s="214"/>
      <c r="Z2912" s="214"/>
      <c r="AA2912" s="217"/>
      <c r="AB2912" s="217"/>
      <c r="AC2912" s="217"/>
      <c r="AD2912" s="213"/>
    </row>
    <row r="2913" spans="20:30" x14ac:dyDescent="0.2">
      <c r="T2913" s="212"/>
      <c r="U2913" s="213"/>
      <c r="V2913" s="213"/>
      <c r="W2913" s="213"/>
      <c r="X2913" s="214"/>
      <c r="Y2913" s="214"/>
      <c r="Z2913" s="214"/>
      <c r="AA2913" s="217"/>
      <c r="AB2913" s="217"/>
      <c r="AC2913" s="217"/>
      <c r="AD2913" s="213"/>
    </row>
    <row r="2914" spans="20:30" x14ac:dyDescent="0.2">
      <c r="T2914" s="212"/>
      <c r="U2914" s="213"/>
      <c r="V2914" s="213"/>
      <c r="W2914" s="213"/>
      <c r="X2914" s="214"/>
      <c r="Y2914" s="214"/>
      <c r="Z2914" s="214"/>
      <c r="AA2914" s="217"/>
      <c r="AB2914" s="217"/>
      <c r="AC2914" s="217"/>
      <c r="AD2914" s="213"/>
    </row>
    <row r="2915" spans="20:30" x14ac:dyDescent="0.2">
      <c r="T2915" s="212"/>
      <c r="U2915" s="213"/>
      <c r="V2915" s="213"/>
      <c r="W2915" s="213"/>
      <c r="X2915" s="214"/>
      <c r="Y2915" s="214"/>
      <c r="Z2915" s="214"/>
      <c r="AA2915" s="217"/>
      <c r="AB2915" s="217"/>
      <c r="AC2915" s="217"/>
      <c r="AD2915" s="213"/>
    </row>
    <row r="2916" spans="20:30" x14ac:dyDescent="0.2">
      <c r="T2916" s="212"/>
      <c r="U2916" s="213"/>
      <c r="V2916" s="213"/>
      <c r="W2916" s="213"/>
      <c r="X2916" s="214"/>
      <c r="Y2916" s="214"/>
      <c r="Z2916" s="214"/>
      <c r="AA2916" s="217"/>
      <c r="AB2916" s="217"/>
      <c r="AC2916" s="217"/>
      <c r="AD2916" s="213"/>
    </row>
    <row r="2917" spans="20:30" x14ac:dyDescent="0.2">
      <c r="T2917" s="212"/>
      <c r="U2917" s="213"/>
      <c r="V2917" s="213"/>
      <c r="W2917" s="213"/>
      <c r="X2917" s="214"/>
      <c r="Y2917" s="214"/>
      <c r="Z2917" s="214"/>
      <c r="AA2917" s="217"/>
      <c r="AB2917" s="217"/>
      <c r="AC2917" s="217"/>
      <c r="AD2917" s="213"/>
    </row>
    <row r="2918" spans="20:30" x14ac:dyDescent="0.2">
      <c r="T2918" s="212"/>
      <c r="U2918" s="213"/>
      <c r="V2918" s="213"/>
      <c r="W2918" s="213"/>
      <c r="X2918" s="214"/>
      <c r="Y2918" s="214"/>
      <c r="Z2918" s="214"/>
      <c r="AA2918" s="217"/>
      <c r="AB2918" s="217"/>
      <c r="AC2918" s="217"/>
      <c r="AD2918" s="213"/>
    </row>
    <row r="2919" spans="20:30" x14ac:dyDescent="0.2">
      <c r="T2919" s="212"/>
      <c r="U2919" s="213"/>
      <c r="V2919" s="213"/>
      <c r="W2919" s="213"/>
      <c r="X2919" s="214"/>
      <c r="Y2919" s="214"/>
      <c r="Z2919" s="214"/>
      <c r="AA2919" s="217"/>
      <c r="AB2919" s="217"/>
      <c r="AC2919" s="217"/>
      <c r="AD2919" s="213"/>
    </row>
    <row r="2920" spans="20:30" x14ac:dyDescent="0.2">
      <c r="T2920" s="212"/>
      <c r="U2920" s="213"/>
      <c r="V2920" s="213"/>
      <c r="W2920" s="213"/>
      <c r="X2920" s="214"/>
      <c r="Y2920" s="214"/>
      <c r="Z2920" s="214"/>
      <c r="AA2920" s="217"/>
      <c r="AB2920" s="217"/>
      <c r="AC2920" s="217"/>
      <c r="AD2920" s="213"/>
    </row>
    <row r="2921" spans="20:30" x14ac:dyDescent="0.2">
      <c r="T2921" s="212"/>
      <c r="U2921" s="213"/>
      <c r="V2921" s="213"/>
      <c r="W2921" s="213"/>
      <c r="X2921" s="214"/>
      <c r="Y2921" s="214"/>
      <c r="Z2921" s="214"/>
      <c r="AA2921" s="217"/>
      <c r="AB2921" s="217"/>
      <c r="AC2921" s="217"/>
      <c r="AD2921" s="213"/>
    </row>
    <row r="2922" spans="20:30" x14ac:dyDescent="0.2">
      <c r="T2922" s="212"/>
      <c r="U2922" s="213"/>
      <c r="V2922" s="213"/>
      <c r="W2922" s="213"/>
      <c r="X2922" s="214"/>
      <c r="Y2922" s="214"/>
      <c r="Z2922" s="214"/>
      <c r="AA2922" s="217"/>
      <c r="AB2922" s="217"/>
      <c r="AC2922" s="217"/>
      <c r="AD2922" s="213"/>
    </row>
    <row r="2923" spans="20:30" x14ac:dyDescent="0.2">
      <c r="T2923" s="212"/>
      <c r="U2923" s="213"/>
      <c r="V2923" s="213"/>
      <c r="W2923" s="213"/>
      <c r="X2923" s="214"/>
      <c r="Y2923" s="214"/>
      <c r="Z2923" s="214"/>
      <c r="AA2923" s="217"/>
      <c r="AB2923" s="217"/>
      <c r="AC2923" s="217"/>
      <c r="AD2923" s="213"/>
    </row>
    <row r="2924" spans="20:30" x14ac:dyDescent="0.2">
      <c r="T2924" s="212"/>
      <c r="U2924" s="213"/>
      <c r="V2924" s="213"/>
      <c r="W2924" s="213"/>
      <c r="X2924" s="214"/>
      <c r="Y2924" s="214"/>
      <c r="Z2924" s="214"/>
      <c r="AA2924" s="217"/>
      <c r="AB2924" s="217"/>
      <c r="AC2924" s="217"/>
      <c r="AD2924" s="213"/>
    </row>
    <row r="2925" spans="20:30" x14ac:dyDescent="0.2">
      <c r="T2925" s="212"/>
      <c r="U2925" s="213"/>
      <c r="V2925" s="213"/>
      <c r="W2925" s="213"/>
      <c r="X2925" s="214"/>
      <c r="Y2925" s="214"/>
      <c r="Z2925" s="214"/>
      <c r="AA2925" s="217"/>
      <c r="AB2925" s="217"/>
      <c r="AC2925" s="217"/>
      <c r="AD2925" s="213"/>
    </row>
    <row r="2926" spans="20:30" x14ac:dyDescent="0.2">
      <c r="T2926" s="212"/>
      <c r="U2926" s="213"/>
      <c r="V2926" s="213"/>
      <c r="W2926" s="213"/>
      <c r="X2926" s="214"/>
      <c r="Y2926" s="214"/>
      <c r="Z2926" s="214"/>
      <c r="AA2926" s="217"/>
      <c r="AB2926" s="217"/>
      <c r="AC2926" s="217"/>
      <c r="AD2926" s="213"/>
    </row>
    <row r="2927" spans="20:30" x14ac:dyDescent="0.2">
      <c r="T2927" s="212"/>
      <c r="U2927" s="213"/>
      <c r="V2927" s="213"/>
      <c r="W2927" s="213"/>
      <c r="X2927" s="214"/>
      <c r="Y2927" s="214"/>
      <c r="Z2927" s="214"/>
      <c r="AA2927" s="217"/>
      <c r="AB2927" s="217"/>
      <c r="AC2927" s="217"/>
      <c r="AD2927" s="213"/>
    </row>
    <row r="2928" spans="20:30" x14ac:dyDescent="0.2">
      <c r="T2928" s="212"/>
      <c r="U2928" s="213"/>
      <c r="V2928" s="213"/>
      <c r="W2928" s="213"/>
      <c r="X2928" s="214"/>
      <c r="Y2928" s="214"/>
      <c r="Z2928" s="214"/>
      <c r="AA2928" s="217"/>
      <c r="AB2928" s="217"/>
      <c r="AC2928" s="217"/>
      <c r="AD2928" s="213"/>
    </row>
    <row r="2929" spans="20:30" x14ac:dyDescent="0.2">
      <c r="T2929" s="212"/>
      <c r="U2929" s="213"/>
      <c r="V2929" s="213"/>
      <c r="W2929" s="213"/>
      <c r="X2929" s="214"/>
      <c r="Y2929" s="214"/>
      <c r="Z2929" s="214"/>
      <c r="AA2929" s="217"/>
      <c r="AB2929" s="217"/>
      <c r="AC2929" s="217"/>
      <c r="AD2929" s="213"/>
    </row>
    <row r="2930" spans="20:30" x14ac:dyDescent="0.2">
      <c r="T2930" s="212"/>
      <c r="U2930" s="213"/>
      <c r="V2930" s="213"/>
      <c r="W2930" s="213"/>
      <c r="X2930" s="214"/>
      <c r="Y2930" s="214"/>
      <c r="Z2930" s="214"/>
      <c r="AA2930" s="217"/>
      <c r="AB2930" s="217"/>
      <c r="AC2930" s="217"/>
      <c r="AD2930" s="213"/>
    </row>
    <row r="2931" spans="20:30" x14ac:dyDescent="0.2">
      <c r="T2931" s="212"/>
      <c r="U2931" s="213"/>
      <c r="V2931" s="213"/>
      <c r="W2931" s="213"/>
      <c r="X2931" s="214"/>
      <c r="Y2931" s="214"/>
      <c r="Z2931" s="214"/>
      <c r="AA2931" s="217"/>
      <c r="AB2931" s="217"/>
      <c r="AC2931" s="217"/>
      <c r="AD2931" s="213"/>
    </row>
    <row r="2932" spans="20:30" x14ac:dyDescent="0.2">
      <c r="T2932" s="212"/>
      <c r="U2932" s="213"/>
      <c r="V2932" s="213"/>
      <c r="W2932" s="213"/>
      <c r="X2932" s="214"/>
      <c r="Y2932" s="214"/>
      <c r="Z2932" s="214"/>
      <c r="AA2932" s="217"/>
      <c r="AB2932" s="217"/>
      <c r="AC2932" s="217"/>
      <c r="AD2932" s="213"/>
    </row>
    <row r="2933" spans="20:30" x14ac:dyDescent="0.2">
      <c r="T2933" s="212"/>
      <c r="U2933" s="213"/>
      <c r="V2933" s="213"/>
      <c r="W2933" s="213"/>
      <c r="X2933" s="214"/>
      <c r="Y2933" s="214"/>
      <c r="Z2933" s="214"/>
      <c r="AA2933" s="217"/>
      <c r="AB2933" s="217"/>
      <c r="AC2933" s="217"/>
      <c r="AD2933" s="213"/>
    </row>
    <row r="2934" spans="20:30" x14ac:dyDescent="0.2">
      <c r="T2934" s="212"/>
      <c r="U2934" s="213"/>
      <c r="V2934" s="213"/>
      <c r="W2934" s="213"/>
      <c r="X2934" s="214"/>
      <c r="Y2934" s="214"/>
      <c r="Z2934" s="214"/>
      <c r="AA2934" s="217"/>
      <c r="AB2934" s="217"/>
      <c r="AC2934" s="217"/>
      <c r="AD2934" s="213"/>
    </row>
    <row r="2935" spans="20:30" x14ac:dyDescent="0.2">
      <c r="T2935" s="212"/>
      <c r="U2935" s="213"/>
      <c r="V2935" s="213"/>
      <c r="W2935" s="213"/>
      <c r="X2935" s="214"/>
      <c r="Y2935" s="214"/>
      <c r="Z2935" s="214"/>
      <c r="AA2935" s="217"/>
      <c r="AB2935" s="217"/>
      <c r="AC2935" s="217"/>
      <c r="AD2935" s="213"/>
    </row>
    <row r="2936" spans="20:30" x14ac:dyDescent="0.2">
      <c r="T2936" s="212"/>
      <c r="U2936" s="213"/>
      <c r="V2936" s="213"/>
      <c r="W2936" s="213"/>
      <c r="X2936" s="214"/>
      <c r="Y2936" s="214"/>
      <c r="Z2936" s="214"/>
      <c r="AA2936" s="217"/>
      <c r="AB2936" s="217"/>
      <c r="AC2936" s="217"/>
      <c r="AD2936" s="213"/>
    </row>
    <row r="2937" spans="20:30" x14ac:dyDescent="0.2">
      <c r="T2937" s="212"/>
      <c r="U2937" s="213"/>
      <c r="V2937" s="213"/>
      <c r="W2937" s="213"/>
      <c r="X2937" s="214"/>
      <c r="Y2937" s="214"/>
      <c r="Z2937" s="214"/>
      <c r="AA2937" s="217"/>
      <c r="AB2937" s="217"/>
      <c r="AC2937" s="217"/>
      <c r="AD2937" s="213"/>
    </row>
    <row r="2938" spans="20:30" x14ac:dyDescent="0.2">
      <c r="T2938" s="212"/>
      <c r="U2938" s="213"/>
      <c r="V2938" s="213"/>
      <c r="W2938" s="213"/>
      <c r="X2938" s="214"/>
      <c r="Y2938" s="214"/>
      <c r="Z2938" s="214"/>
      <c r="AA2938" s="217"/>
      <c r="AB2938" s="217"/>
      <c r="AC2938" s="217"/>
      <c r="AD2938" s="213"/>
    </row>
    <row r="2939" spans="20:30" x14ac:dyDescent="0.2">
      <c r="T2939" s="212"/>
      <c r="U2939" s="213"/>
      <c r="V2939" s="213"/>
      <c r="W2939" s="213"/>
      <c r="X2939" s="214"/>
      <c r="Y2939" s="214"/>
      <c r="Z2939" s="214"/>
      <c r="AA2939" s="217"/>
      <c r="AB2939" s="217"/>
      <c r="AC2939" s="217"/>
      <c r="AD2939" s="213"/>
    </row>
    <row r="2940" spans="20:30" x14ac:dyDescent="0.2">
      <c r="T2940" s="212"/>
      <c r="U2940" s="213"/>
      <c r="V2940" s="213"/>
      <c r="W2940" s="213"/>
      <c r="X2940" s="214"/>
      <c r="Y2940" s="214"/>
      <c r="Z2940" s="214"/>
      <c r="AA2940" s="217"/>
      <c r="AB2940" s="217"/>
      <c r="AC2940" s="217"/>
      <c r="AD2940" s="213"/>
    </row>
    <row r="2941" spans="20:30" x14ac:dyDescent="0.2">
      <c r="T2941" s="212"/>
      <c r="U2941" s="213"/>
      <c r="V2941" s="213"/>
      <c r="W2941" s="213"/>
      <c r="X2941" s="214"/>
      <c r="Y2941" s="214"/>
      <c r="Z2941" s="214"/>
      <c r="AA2941" s="217"/>
      <c r="AB2941" s="217"/>
      <c r="AC2941" s="217"/>
      <c r="AD2941" s="213"/>
    </row>
    <row r="2942" spans="20:30" x14ac:dyDescent="0.2">
      <c r="T2942" s="212"/>
      <c r="U2942" s="213"/>
      <c r="V2942" s="213"/>
      <c r="W2942" s="213"/>
      <c r="X2942" s="214"/>
      <c r="Y2942" s="214"/>
      <c r="Z2942" s="214"/>
      <c r="AA2942" s="217"/>
      <c r="AB2942" s="217"/>
      <c r="AC2942" s="217"/>
      <c r="AD2942" s="213"/>
    </row>
    <row r="2943" spans="20:30" x14ac:dyDescent="0.2">
      <c r="T2943" s="212"/>
      <c r="U2943" s="213"/>
      <c r="V2943" s="213"/>
      <c r="W2943" s="213"/>
      <c r="X2943" s="214"/>
      <c r="Y2943" s="214"/>
      <c r="Z2943" s="214"/>
      <c r="AA2943" s="217"/>
      <c r="AB2943" s="217"/>
      <c r="AC2943" s="217"/>
      <c r="AD2943" s="213"/>
    </row>
    <row r="2944" spans="20:30" x14ac:dyDescent="0.2">
      <c r="T2944" s="212"/>
      <c r="U2944" s="213"/>
      <c r="V2944" s="213"/>
      <c r="W2944" s="213"/>
      <c r="X2944" s="214"/>
      <c r="Y2944" s="214"/>
      <c r="Z2944" s="214"/>
      <c r="AA2944" s="217"/>
      <c r="AB2944" s="217"/>
      <c r="AC2944" s="217"/>
      <c r="AD2944" s="213"/>
    </row>
    <row r="2945" spans="20:30" x14ac:dyDescent="0.2">
      <c r="T2945" s="212"/>
      <c r="U2945" s="213"/>
      <c r="V2945" s="213"/>
      <c r="W2945" s="213"/>
      <c r="X2945" s="214"/>
      <c r="Y2945" s="214"/>
      <c r="Z2945" s="214"/>
      <c r="AA2945" s="217"/>
      <c r="AB2945" s="217"/>
      <c r="AC2945" s="217"/>
      <c r="AD2945" s="213"/>
    </row>
    <row r="2946" spans="20:30" x14ac:dyDescent="0.2">
      <c r="T2946" s="212"/>
      <c r="U2946" s="213"/>
      <c r="V2946" s="213"/>
      <c r="W2946" s="213"/>
      <c r="X2946" s="214"/>
      <c r="Y2946" s="214"/>
      <c r="Z2946" s="214"/>
      <c r="AA2946" s="217"/>
      <c r="AB2946" s="217"/>
      <c r="AC2946" s="217"/>
      <c r="AD2946" s="213"/>
    </row>
    <row r="2947" spans="20:30" x14ac:dyDescent="0.2">
      <c r="T2947" s="212"/>
      <c r="U2947" s="213"/>
      <c r="V2947" s="213"/>
      <c r="W2947" s="213"/>
      <c r="X2947" s="214"/>
      <c r="Y2947" s="214"/>
      <c r="Z2947" s="214"/>
      <c r="AA2947" s="217"/>
      <c r="AB2947" s="217"/>
      <c r="AC2947" s="217"/>
      <c r="AD2947" s="213"/>
    </row>
    <row r="2948" spans="20:30" x14ac:dyDescent="0.2">
      <c r="T2948" s="212"/>
      <c r="U2948" s="213"/>
      <c r="V2948" s="213"/>
      <c r="W2948" s="213"/>
      <c r="X2948" s="214"/>
      <c r="Y2948" s="214"/>
      <c r="Z2948" s="214"/>
      <c r="AA2948" s="217"/>
      <c r="AB2948" s="217"/>
      <c r="AC2948" s="217"/>
      <c r="AD2948" s="213"/>
    </row>
    <row r="2949" spans="20:30" x14ac:dyDescent="0.2">
      <c r="T2949" s="212"/>
      <c r="U2949" s="213"/>
      <c r="V2949" s="213"/>
      <c r="W2949" s="213"/>
      <c r="X2949" s="214"/>
      <c r="Y2949" s="214"/>
      <c r="Z2949" s="214"/>
      <c r="AA2949" s="217"/>
      <c r="AB2949" s="217"/>
      <c r="AC2949" s="217"/>
      <c r="AD2949" s="213"/>
    </row>
    <row r="2950" spans="20:30" x14ac:dyDescent="0.2">
      <c r="T2950" s="212"/>
      <c r="U2950" s="213"/>
      <c r="V2950" s="213"/>
      <c r="W2950" s="213"/>
      <c r="X2950" s="214"/>
      <c r="Y2950" s="214"/>
      <c r="Z2950" s="214"/>
      <c r="AA2950" s="217"/>
      <c r="AB2950" s="217"/>
      <c r="AC2950" s="217"/>
      <c r="AD2950" s="213"/>
    </row>
    <row r="2951" spans="20:30" x14ac:dyDescent="0.2">
      <c r="T2951" s="212"/>
      <c r="U2951" s="213"/>
      <c r="V2951" s="213"/>
      <c r="W2951" s="213"/>
      <c r="X2951" s="214"/>
      <c r="Y2951" s="214"/>
      <c r="Z2951" s="214"/>
      <c r="AA2951" s="217"/>
      <c r="AB2951" s="217"/>
      <c r="AC2951" s="217"/>
      <c r="AD2951" s="213"/>
    </row>
    <row r="2952" spans="20:30" x14ac:dyDescent="0.2">
      <c r="T2952" s="212"/>
      <c r="U2952" s="213"/>
      <c r="V2952" s="213"/>
      <c r="W2952" s="213"/>
      <c r="X2952" s="214"/>
      <c r="Y2952" s="214"/>
      <c r="Z2952" s="214"/>
      <c r="AA2952" s="217"/>
      <c r="AB2952" s="217"/>
      <c r="AC2952" s="217"/>
      <c r="AD2952" s="213"/>
    </row>
    <row r="2953" spans="20:30" x14ac:dyDescent="0.2">
      <c r="T2953" s="212"/>
      <c r="U2953" s="213"/>
      <c r="V2953" s="213"/>
      <c r="W2953" s="213"/>
      <c r="X2953" s="214"/>
      <c r="Y2953" s="214"/>
      <c r="Z2953" s="214"/>
      <c r="AA2953" s="217"/>
      <c r="AB2953" s="217"/>
      <c r="AC2953" s="217"/>
      <c r="AD2953" s="213"/>
    </row>
    <row r="2954" spans="20:30" x14ac:dyDescent="0.2">
      <c r="T2954" s="212"/>
      <c r="U2954" s="213"/>
      <c r="V2954" s="213"/>
      <c r="W2954" s="213"/>
      <c r="X2954" s="214"/>
      <c r="Y2954" s="214"/>
      <c r="Z2954" s="214"/>
      <c r="AA2954" s="217"/>
      <c r="AB2954" s="217"/>
      <c r="AC2954" s="217"/>
      <c r="AD2954" s="213"/>
    </row>
    <row r="2955" spans="20:30" x14ac:dyDescent="0.2">
      <c r="T2955" s="212"/>
      <c r="U2955" s="213"/>
      <c r="V2955" s="213"/>
      <c r="W2955" s="213"/>
      <c r="X2955" s="214"/>
      <c r="Y2955" s="214"/>
      <c r="Z2955" s="214"/>
      <c r="AA2955" s="217"/>
      <c r="AB2955" s="217"/>
      <c r="AC2955" s="217"/>
      <c r="AD2955" s="213"/>
    </row>
    <row r="2956" spans="20:30" x14ac:dyDescent="0.2">
      <c r="T2956" s="212"/>
      <c r="U2956" s="213"/>
      <c r="V2956" s="213"/>
      <c r="W2956" s="213"/>
      <c r="X2956" s="214"/>
      <c r="Y2956" s="214"/>
      <c r="Z2956" s="214"/>
      <c r="AA2956" s="217"/>
      <c r="AB2956" s="217"/>
      <c r="AC2956" s="217"/>
      <c r="AD2956" s="213"/>
    </row>
    <row r="2957" spans="20:30" x14ac:dyDescent="0.2">
      <c r="T2957" s="212"/>
      <c r="U2957" s="213"/>
      <c r="V2957" s="213"/>
      <c r="W2957" s="213"/>
      <c r="X2957" s="214"/>
      <c r="Y2957" s="214"/>
      <c r="Z2957" s="214"/>
      <c r="AA2957" s="217"/>
      <c r="AB2957" s="217"/>
      <c r="AC2957" s="217"/>
      <c r="AD2957" s="213"/>
    </row>
    <row r="2958" spans="20:30" x14ac:dyDescent="0.2">
      <c r="T2958" s="212"/>
      <c r="U2958" s="213"/>
      <c r="V2958" s="213"/>
      <c r="W2958" s="213"/>
      <c r="X2958" s="214"/>
      <c r="Y2958" s="214"/>
      <c r="Z2958" s="214"/>
      <c r="AA2958" s="217"/>
      <c r="AB2958" s="217"/>
      <c r="AC2958" s="217"/>
      <c r="AD2958" s="213"/>
    </row>
    <row r="2959" spans="20:30" x14ac:dyDescent="0.2">
      <c r="T2959" s="212"/>
      <c r="U2959" s="213"/>
      <c r="V2959" s="213"/>
      <c r="W2959" s="213"/>
      <c r="X2959" s="214"/>
      <c r="Y2959" s="214"/>
      <c r="Z2959" s="214"/>
      <c r="AA2959" s="217"/>
      <c r="AB2959" s="217"/>
      <c r="AC2959" s="217"/>
      <c r="AD2959" s="213"/>
    </row>
    <row r="2960" spans="20:30" x14ac:dyDescent="0.2">
      <c r="T2960" s="212"/>
      <c r="U2960" s="213"/>
      <c r="V2960" s="213"/>
      <c r="W2960" s="213"/>
      <c r="X2960" s="214"/>
      <c r="Y2960" s="214"/>
      <c r="Z2960" s="214"/>
      <c r="AA2960" s="217"/>
      <c r="AB2960" s="217"/>
      <c r="AC2960" s="217"/>
      <c r="AD2960" s="213"/>
    </row>
    <row r="2961" spans="20:30" x14ac:dyDescent="0.2">
      <c r="T2961" s="212"/>
      <c r="U2961" s="213"/>
      <c r="V2961" s="213"/>
      <c r="W2961" s="213"/>
      <c r="X2961" s="214"/>
      <c r="Y2961" s="214"/>
      <c r="Z2961" s="214"/>
      <c r="AA2961" s="217"/>
      <c r="AB2961" s="217"/>
      <c r="AC2961" s="217"/>
      <c r="AD2961" s="213"/>
    </row>
    <row r="2962" spans="20:30" x14ac:dyDescent="0.2">
      <c r="T2962" s="212"/>
      <c r="U2962" s="213"/>
      <c r="V2962" s="213"/>
      <c r="W2962" s="213"/>
      <c r="X2962" s="214"/>
      <c r="Y2962" s="214"/>
      <c r="Z2962" s="214"/>
      <c r="AA2962" s="217"/>
      <c r="AB2962" s="217"/>
      <c r="AC2962" s="217"/>
      <c r="AD2962" s="213"/>
    </row>
    <row r="2963" spans="20:30" x14ac:dyDescent="0.2">
      <c r="T2963" s="212"/>
      <c r="U2963" s="213"/>
      <c r="V2963" s="213"/>
      <c r="W2963" s="213"/>
      <c r="X2963" s="214"/>
      <c r="Y2963" s="214"/>
      <c r="Z2963" s="214"/>
      <c r="AA2963" s="217"/>
      <c r="AB2963" s="217"/>
      <c r="AC2963" s="217"/>
      <c r="AD2963" s="213"/>
    </row>
    <row r="2964" spans="20:30" x14ac:dyDescent="0.2">
      <c r="T2964" s="212"/>
      <c r="U2964" s="213"/>
      <c r="V2964" s="213"/>
      <c r="W2964" s="213"/>
      <c r="X2964" s="214"/>
      <c r="Y2964" s="214"/>
      <c r="Z2964" s="214"/>
      <c r="AA2964" s="217"/>
      <c r="AB2964" s="217"/>
      <c r="AC2964" s="217"/>
      <c r="AD2964" s="213"/>
    </row>
    <row r="2965" spans="20:30" x14ac:dyDescent="0.2">
      <c r="T2965" s="212"/>
      <c r="U2965" s="213"/>
      <c r="V2965" s="213"/>
      <c r="W2965" s="213"/>
      <c r="X2965" s="214"/>
      <c r="Y2965" s="214"/>
      <c r="Z2965" s="214"/>
      <c r="AA2965" s="217"/>
      <c r="AB2965" s="217"/>
      <c r="AC2965" s="217"/>
      <c r="AD2965" s="213"/>
    </row>
    <row r="2966" spans="20:30" x14ac:dyDescent="0.2">
      <c r="T2966" s="212"/>
      <c r="U2966" s="213"/>
      <c r="V2966" s="213"/>
      <c r="W2966" s="213"/>
      <c r="X2966" s="214"/>
      <c r="Y2966" s="214"/>
      <c r="Z2966" s="214"/>
      <c r="AA2966" s="217"/>
      <c r="AB2966" s="217"/>
      <c r="AC2966" s="217"/>
      <c r="AD2966" s="213"/>
    </row>
    <row r="2967" spans="20:30" x14ac:dyDescent="0.2">
      <c r="T2967" s="212"/>
      <c r="U2967" s="213"/>
      <c r="V2967" s="213"/>
      <c r="W2967" s="213"/>
      <c r="X2967" s="214"/>
      <c r="Y2967" s="214"/>
      <c r="Z2967" s="214"/>
      <c r="AA2967" s="217"/>
      <c r="AB2967" s="217"/>
      <c r="AC2967" s="217"/>
      <c r="AD2967" s="213"/>
    </row>
    <row r="2968" spans="20:30" x14ac:dyDescent="0.2">
      <c r="T2968" s="212"/>
      <c r="U2968" s="213"/>
      <c r="V2968" s="213"/>
      <c r="W2968" s="213"/>
      <c r="X2968" s="214"/>
      <c r="Y2968" s="214"/>
      <c r="Z2968" s="214"/>
      <c r="AA2968" s="217"/>
      <c r="AB2968" s="217"/>
      <c r="AC2968" s="217"/>
      <c r="AD2968" s="213"/>
    </row>
    <row r="2969" spans="20:30" x14ac:dyDescent="0.2">
      <c r="T2969" s="212"/>
      <c r="U2969" s="213"/>
      <c r="V2969" s="213"/>
      <c r="W2969" s="213"/>
      <c r="X2969" s="214"/>
      <c r="Y2969" s="214"/>
      <c r="Z2969" s="214"/>
      <c r="AA2969" s="217"/>
      <c r="AB2969" s="217"/>
      <c r="AC2969" s="217"/>
      <c r="AD2969" s="213"/>
    </row>
    <row r="2970" spans="20:30" x14ac:dyDescent="0.2">
      <c r="T2970" s="212"/>
      <c r="U2970" s="213"/>
      <c r="V2970" s="213"/>
      <c r="W2970" s="213"/>
      <c r="X2970" s="214"/>
      <c r="Y2970" s="214"/>
      <c r="Z2970" s="214"/>
      <c r="AA2970" s="217"/>
      <c r="AB2970" s="217"/>
      <c r="AC2970" s="217"/>
      <c r="AD2970" s="213"/>
    </row>
    <row r="2971" spans="20:30" x14ac:dyDescent="0.2">
      <c r="T2971" s="212"/>
      <c r="U2971" s="213"/>
      <c r="V2971" s="213"/>
      <c r="W2971" s="213"/>
      <c r="X2971" s="214"/>
      <c r="Y2971" s="214"/>
      <c r="Z2971" s="214"/>
      <c r="AA2971" s="217"/>
      <c r="AB2971" s="217"/>
      <c r="AC2971" s="217"/>
      <c r="AD2971" s="213"/>
    </row>
    <row r="2972" spans="20:30" x14ac:dyDescent="0.2">
      <c r="T2972" s="212"/>
      <c r="U2972" s="213"/>
      <c r="V2972" s="213"/>
      <c r="W2972" s="213"/>
      <c r="X2972" s="214"/>
      <c r="Y2972" s="214"/>
      <c r="Z2972" s="214"/>
      <c r="AA2972" s="217"/>
      <c r="AB2972" s="217"/>
      <c r="AC2972" s="217"/>
      <c r="AD2972" s="213"/>
    </row>
    <row r="2973" spans="20:30" x14ac:dyDescent="0.2">
      <c r="T2973" s="212"/>
      <c r="U2973" s="213"/>
      <c r="V2973" s="213"/>
      <c r="W2973" s="213"/>
      <c r="X2973" s="214"/>
      <c r="Y2973" s="214"/>
      <c r="Z2973" s="214"/>
      <c r="AA2973" s="217"/>
      <c r="AB2973" s="217"/>
      <c r="AC2973" s="217"/>
      <c r="AD2973" s="213"/>
    </row>
    <row r="2974" spans="20:30" x14ac:dyDescent="0.2">
      <c r="T2974" s="212"/>
      <c r="U2974" s="213"/>
      <c r="V2974" s="213"/>
      <c r="W2974" s="213"/>
      <c r="X2974" s="214"/>
      <c r="Y2974" s="214"/>
      <c r="Z2974" s="214"/>
      <c r="AA2974" s="217"/>
      <c r="AB2974" s="217"/>
      <c r="AC2974" s="217"/>
      <c r="AD2974" s="213"/>
    </row>
    <row r="2975" spans="20:30" x14ac:dyDescent="0.2">
      <c r="T2975" s="212"/>
      <c r="U2975" s="213"/>
      <c r="V2975" s="213"/>
      <c r="W2975" s="213"/>
      <c r="X2975" s="214"/>
      <c r="Y2975" s="214"/>
      <c r="Z2975" s="214"/>
      <c r="AA2975" s="217"/>
      <c r="AB2975" s="217"/>
      <c r="AC2975" s="217"/>
      <c r="AD2975" s="213"/>
    </row>
    <row r="2976" spans="20:30" x14ac:dyDescent="0.2">
      <c r="T2976" s="212"/>
      <c r="U2976" s="213"/>
      <c r="V2976" s="213"/>
      <c r="W2976" s="213"/>
      <c r="X2976" s="214"/>
      <c r="Y2976" s="214"/>
      <c r="Z2976" s="214"/>
      <c r="AA2976" s="217"/>
      <c r="AB2976" s="217"/>
      <c r="AC2976" s="217"/>
      <c r="AD2976" s="213"/>
    </row>
    <row r="2977" spans="20:30" x14ac:dyDescent="0.2">
      <c r="T2977" s="212"/>
      <c r="U2977" s="213"/>
      <c r="V2977" s="213"/>
      <c r="W2977" s="213"/>
      <c r="X2977" s="214"/>
      <c r="Y2977" s="214"/>
      <c r="Z2977" s="214"/>
      <c r="AA2977" s="217"/>
      <c r="AB2977" s="217"/>
      <c r="AC2977" s="217"/>
      <c r="AD2977" s="213"/>
    </row>
    <row r="2978" spans="20:30" x14ac:dyDescent="0.2">
      <c r="T2978" s="212"/>
      <c r="U2978" s="213"/>
      <c r="V2978" s="213"/>
      <c r="W2978" s="213"/>
      <c r="X2978" s="214"/>
      <c r="Y2978" s="214"/>
      <c r="Z2978" s="214"/>
      <c r="AA2978" s="217"/>
      <c r="AB2978" s="217"/>
      <c r="AC2978" s="217"/>
      <c r="AD2978" s="213"/>
    </row>
    <row r="2979" spans="20:30" x14ac:dyDescent="0.2">
      <c r="T2979" s="212"/>
      <c r="U2979" s="213"/>
      <c r="V2979" s="213"/>
      <c r="W2979" s="213"/>
      <c r="X2979" s="214"/>
      <c r="Y2979" s="214"/>
      <c r="Z2979" s="214"/>
      <c r="AA2979" s="217"/>
      <c r="AB2979" s="217"/>
      <c r="AC2979" s="217"/>
      <c r="AD2979" s="213"/>
    </row>
    <row r="2980" spans="20:30" x14ac:dyDescent="0.2">
      <c r="T2980" s="212"/>
      <c r="U2980" s="213"/>
      <c r="V2980" s="213"/>
      <c r="W2980" s="213"/>
      <c r="X2980" s="214"/>
      <c r="Y2980" s="214"/>
      <c r="Z2980" s="214"/>
      <c r="AA2980" s="217"/>
      <c r="AB2980" s="217"/>
      <c r="AC2980" s="217"/>
      <c r="AD2980" s="213"/>
    </row>
    <row r="2981" spans="20:30" x14ac:dyDescent="0.2">
      <c r="T2981" s="212"/>
      <c r="U2981" s="213"/>
      <c r="V2981" s="213"/>
      <c r="W2981" s="213"/>
      <c r="X2981" s="214"/>
      <c r="Y2981" s="214"/>
      <c r="Z2981" s="214"/>
      <c r="AA2981" s="217"/>
      <c r="AB2981" s="217"/>
      <c r="AC2981" s="217"/>
      <c r="AD2981" s="213"/>
    </row>
    <row r="2982" spans="20:30" x14ac:dyDescent="0.2">
      <c r="T2982" s="212"/>
      <c r="U2982" s="213"/>
      <c r="V2982" s="213"/>
      <c r="W2982" s="213"/>
      <c r="X2982" s="214"/>
      <c r="Y2982" s="214"/>
      <c r="Z2982" s="214"/>
      <c r="AA2982" s="217"/>
      <c r="AB2982" s="217"/>
      <c r="AC2982" s="217"/>
      <c r="AD2982" s="213"/>
    </row>
    <row r="2983" spans="20:30" x14ac:dyDescent="0.2">
      <c r="T2983" s="212"/>
      <c r="U2983" s="213"/>
      <c r="V2983" s="213"/>
      <c r="W2983" s="213"/>
      <c r="X2983" s="214"/>
      <c r="Y2983" s="214"/>
      <c r="Z2983" s="214"/>
      <c r="AA2983" s="217"/>
      <c r="AB2983" s="217"/>
      <c r="AC2983" s="217"/>
      <c r="AD2983" s="213"/>
    </row>
    <row r="2984" spans="20:30" x14ac:dyDescent="0.2">
      <c r="T2984" s="212"/>
      <c r="U2984" s="213"/>
      <c r="V2984" s="213"/>
      <c r="W2984" s="213"/>
      <c r="X2984" s="214"/>
      <c r="Y2984" s="214"/>
      <c r="Z2984" s="214"/>
      <c r="AA2984" s="217"/>
      <c r="AB2984" s="217"/>
      <c r="AC2984" s="217"/>
      <c r="AD2984" s="213"/>
    </row>
    <row r="2985" spans="20:30" x14ac:dyDescent="0.2">
      <c r="T2985" s="212"/>
      <c r="U2985" s="213"/>
      <c r="V2985" s="213"/>
      <c r="W2985" s="213"/>
      <c r="X2985" s="214"/>
      <c r="Y2985" s="214"/>
      <c r="Z2985" s="214"/>
      <c r="AA2985" s="217"/>
      <c r="AB2985" s="217"/>
      <c r="AC2985" s="217"/>
      <c r="AD2985" s="213"/>
    </row>
    <row r="2986" spans="20:30" x14ac:dyDescent="0.2">
      <c r="T2986" s="212"/>
      <c r="U2986" s="213"/>
      <c r="V2986" s="213"/>
      <c r="W2986" s="213"/>
      <c r="X2986" s="214"/>
      <c r="Y2986" s="214"/>
      <c r="Z2986" s="214"/>
      <c r="AA2986" s="217"/>
      <c r="AB2986" s="217"/>
      <c r="AC2986" s="217"/>
      <c r="AD2986" s="213"/>
    </row>
    <row r="2987" spans="20:30" x14ac:dyDescent="0.2">
      <c r="T2987" s="212"/>
      <c r="U2987" s="213"/>
      <c r="V2987" s="213"/>
      <c r="W2987" s="213"/>
      <c r="X2987" s="214"/>
      <c r="Y2987" s="214"/>
      <c r="Z2987" s="214"/>
      <c r="AA2987" s="217"/>
      <c r="AB2987" s="217"/>
      <c r="AC2987" s="217"/>
      <c r="AD2987" s="213"/>
    </row>
    <row r="2988" spans="20:30" x14ac:dyDescent="0.2">
      <c r="T2988" s="212"/>
      <c r="U2988" s="213"/>
      <c r="V2988" s="213"/>
      <c r="W2988" s="213"/>
      <c r="X2988" s="214"/>
      <c r="Y2988" s="214"/>
      <c r="Z2988" s="214"/>
      <c r="AA2988" s="217"/>
      <c r="AB2988" s="217"/>
      <c r="AC2988" s="217"/>
      <c r="AD2988" s="213"/>
    </row>
    <row r="2989" spans="20:30" x14ac:dyDescent="0.2">
      <c r="T2989" s="212"/>
      <c r="U2989" s="213"/>
      <c r="V2989" s="213"/>
      <c r="W2989" s="213"/>
      <c r="X2989" s="214"/>
      <c r="Y2989" s="214"/>
      <c r="Z2989" s="214"/>
      <c r="AA2989" s="217"/>
      <c r="AB2989" s="217"/>
      <c r="AC2989" s="217"/>
      <c r="AD2989" s="213"/>
    </row>
    <row r="2990" spans="20:30" x14ac:dyDescent="0.2">
      <c r="T2990" s="212"/>
      <c r="U2990" s="213"/>
      <c r="V2990" s="213"/>
      <c r="W2990" s="213"/>
      <c r="X2990" s="214"/>
      <c r="Y2990" s="214"/>
      <c r="Z2990" s="214"/>
      <c r="AA2990" s="217"/>
      <c r="AB2990" s="217"/>
      <c r="AC2990" s="217"/>
      <c r="AD2990" s="213"/>
    </row>
    <row r="2991" spans="20:30" x14ac:dyDescent="0.2">
      <c r="T2991" s="212"/>
      <c r="U2991" s="213"/>
      <c r="V2991" s="213"/>
      <c r="W2991" s="213"/>
      <c r="X2991" s="214"/>
      <c r="Y2991" s="214"/>
      <c r="Z2991" s="214"/>
      <c r="AA2991" s="217"/>
      <c r="AB2991" s="217"/>
      <c r="AC2991" s="217"/>
      <c r="AD2991" s="213"/>
    </row>
    <row r="2992" spans="20:30" x14ac:dyDescent="0.2">
      <c r="T2992" s="212"/>
      <c r="U2992" s="213"/>
      <c r="V2992" s="213"/>
      <c r="W2992" s="213"/>
      <c r="X2992" s="214"/>
      <c r="Y2992" s="214"/>
      <c r="Z2992" s="214"/>
      <c r="AA2992" s="217"/>
      <c r="AB2992" s="217"/>
      <c r="AC2992" s="217"/>
      <c r="AD2992" s="213"/>
    </row>
    <row r="2993" spans="20:30" x14ac:dyDescent="0.2">
      <c r="T2993" s="212"/>
      <c r="U2993" s="213"/>
      <c r="V2993" s="213"/>
      <c r="W2993" s="213"/>
      <c r="X2993" s="214"/>
      <c r="Y2993" s="214"/>
      <c r="Z2993" s="214"/>
      <c r="AA2993" s="217"/>
      <c r="AB2993" s="217"/>
      <c r="AC2993" s="217"/>
      <c r="AD2993" s="213"/>
    </row>
    <row r="2994" spans="20:30" x14ac:dyDescent="0.2">
      <c r="T2994" s="212"/>
      <c r="U2994" s="213"/>
      <c r="V2994" s="213"/>
      <c r="W2994" s="213"/>
      <c r="X2994" s="214"/>
      <c r="Y2994" s="214"/>
      <c r="Z2994" s="214"/>
      <c r="AA2994" s="217"/>
      <c r="AB2994" s="217"/>
      <c r="AC2994" s="217"/>
      <c r="AD2994" s="213"/>
    </row>
    <row r="2995" spans="20:30" x14ac:dyDescent="0.2">
      <c r="T2995" s="212"/>
      <c r="U2995" s="213"/>
      <c r="V2995" s="213"/>
      <c r="W2995" s="213"/>
      <c r="X2995" s="214"/>
      <c r="Y2995" s="214"/>
      <c r="Z2995" s="214"/>
      <c r="AA2995" s="217"/>
      <c r="AB2995" s="217"/>
      <c r="AC2995" s="217"/>
      <c r="AD2995" s="213"/>
    </row>
    <row r="2996" spans="20:30" x14ac:dyDescent="0.2">
      <c r="T2996" s="212"/>
      <c r="U2996" s="213"/>
      <c r="V2996" s="213"/>
      <c r="W2996" s="213"/>
      <c r="X2996" s="214"/>
      <c r="Y2996" s="214"/>
      <c r="Z2996" s="214"/>
      <c r="AA2996" s="217"/>
      <c r="AB2996" s="217"/>
      <c r="AC2996" s="217"/>
      <c r="AD2996" s="213"/>
    </row>
    <row r="2997" spans="20:30" x14ac:dyDescent="0.2">
      <c r="T2997" s="212"/>
      <c r="U2997" s="213"/>
      <c r="V2997" s="213"/>
      <c r="W2997" s="213"/>
      <c r="X2997" s="214"/>
      <c r="Y2997" s="214"/>
      <c r="Z2997" s="214"/>
      <c r="AA2997" s="217"/>
      <c r="AB2997" s="217"/>
      <c r="AC2997" s="217"/>
      <c r="AD2997" s="213"/>
    </row>
    <row r="2998" spans="20:30" x14ac:dyDescent="0.2">
      <c r="T2998" s="212"/>
      <c r="U2998" s="213"/>
      <c r="V2998" s="213"/>
      <c r="W2998" s="213"/>
      <c r="X2998" s="214"/>
      <c r="Y2998" s="214"/>
      <c r="Z2998" s="214"/>
      <c r="AA2998" s="217"/>
      <c r="AB2998" s="217"/>
      <c r="AC2998" s="217"/>
      <c r="AD2998" s="213"/>
    </row>
    <row r="2999" spans="20:30" x14ac:dyDescent="0.2">
      <c r="T2999" s="212"/>
      <c r="U2999" s="213"/>
      <c r="V2999" s="213"/>
      <c r="W2999" s="213"/>
      <c r="X2999" s="214"/>
      <c r="Y2999" s="214"/>
      <c r="Z2999" s="214"/>
      <c r="AA2999" s="217"/>
      <c r="AB2999" s="217"/>
      <c r="AC2999" s="217"/>
      <c r="AD2999" s="213"/>
    </row>
    <row r="3000" spans="20:30" x14ac:dyDescent="0.2">
      <c r="T3000" s="212"/>
      <c r="U3000" s="213"/>
      <c r="V3000" s="213"/>
      <c r="W3000" s="213"/>
      <c r="X3000" s="214"/>
      <c r="Y3000" s="214"/>
      <c r="Z3000" s="214"/>
      <c r="AA3000" s="217"/>
      <c r="AB3000" s="217"/>
      <c r="AC3000" s="217"/>
      <c r="AD3000" s="213"/>
    </row>
    <row r="3001" spans="20:30" x14ac:dyDescent="0.2">
      <c r="T3001" s="212"/>
      <c r="U3001" s="213"/>
      <c r="V3001" s="213"/>
      <c r="W3001" s="213"/>
      <c r="X3001" s="214"/>
      <c r="Y3001" s="214"/>
      <c r="Z3001" s="214"/>
      <c r="AA3001" s="217"/>
      <c r="AB3001" s="217"/>
      <c r="AC3001" s="217"/>
      <c r="AD3001" s="213"/>
    </row>
    <row r="3002" spans="20:30" x14ac:dyDescent="0.2">
      <c r="T3002" s="212"/>
      <c r="U3002" s="213"/>
      <c r="V3002" s="213"/>
      <c r="W3002" s="213"/>
      <c r="X3002" s="214"/>
      <c r="Y3002" s="214"/>
      <c r="Z3002" s="214"/>
      <c r="AA3002" s="217"/>
      <c r="AB3002" s="217"/>
      <c r="AC3002" s="217"/>
      <c r="AD3002" s="213"/>
    </row>
    <row r="3003" spans="20:30" x14ac:dyDescent="0.2">
      <c r="T3003" s="212"/>
      <c r="U3003" s="213"/>
      <c r="V3003" s="213"/>
      <c r="W3003" s="213"/>
      <c r="X3003" s="214"/>
      <c r="Y3003" s="214"/>
      <c r="Z3003" s="214"/>
      <c r="AA3003" s="217"/>
      <c r="AB3003" s="217"/>
      <c r="AC3003" s="217"/>
      <c r="AD3003" s="213"/>
    </row>
    <row r="3004" spans="20:30" x14ac:dyDescent="0.2">
      <c r="T3004" s="212"/>
      <c r="U3004" s="213"/>
      <c r="V3004" s="213"/>
      <c r="W3004" s="213"/>
      <c r="X3004" s="214"/>
      <c r="Y3004" s="214"/>
      <c r="Z3004" s="214"/>
      <c r="AA3004" s="217"/>
      <c r="AB3004" s="217"/>
      <c r="AC3004" s="217"/>
      <c r="AD3004" s="213"/>
    </row>
    <row r="3005" spans="20:30" x14ac:dyDescent="0.2">
      <c r="T3005" s="212"/>
      <c r="U3005" s="213"/>
      <c r="V3005" s="213"/>
      <c r="W3005" s="213"/>
      <c r="X3005" s="214"/>
      <c r="Y3005" s="214"/>
      <c r="Z3005" s="214"/>
      <c r="AA3005" s="217"/>
      <c r="AB3005" s="217"/>
      <c r="AC3005" s="217"/>
      <c r="AD3005" s="213"/>
    </row>
    <row r="3006" spans="20:30" x14ac:dyDescent="0.2">
      <c r="T3006" s="212"/>
      <c r="U3006" s="213"/>
      <c r="V3006" s="213"/>
      <c r="W3006" s="213"/>
      <c r="X3006" s="214"/>
      <c r="Y3006" s="214"/>
      <c r="Z3006" s="214"/>
      <c r="AA3006" s="217"/>
      <c r="AB3006" s="217"/>
      <c r="AC3006" s="217"/>
      <c r="AD3006" s="213"/>
    </row>
    <row r="3007" spans="20:30" x14ac:dyDescent="0.2">
      <c r="T3007" s="212"/>
      <c r="U3007" s="213"/>
      <c r="V3007" s="213"/>
      <c r="W3007" s="213"/>
      <c r="X3007" s="214"/>
      <c r="Y3007" s="214"/>
      <c r="Z3007" s="214"/>
      <c r="AA3007" s="217"/>
      <c r="AB3007" s="217"/>
      <c r="AC3007" s="217"/>
      <c r="AD3007" s="213"/>
    </row>
    <row r="3008" spans="20:30" x14ac:dyDescent="0.2">
      <c r="T3008" s="212"/>
      <c r="U3008" s="213"/>
      <c r="V3008" s="213"/>
      <c r="W3008" s="213"/>
      <c r="X3008" s="214"/>
      <c r="Y3008" s="214"/>
      <c r="Z3008" s="214"/>
      <c r="AA3008" s="217"/>
      <c r="AB3008" s="217"/>
      <c r="AC3008" s="217"/>
      <c r="AD3008" s="213"/>
    </row>
    <row r="3009" spans="20:30" x14ac:dyDescent="0.2">
      <c r="T3009" s="212"/>
      <c r="U3009" s="213"/>
      <c r="V3009" s="213"/>
      <c r="W3009" s="213"/>
      <c r="X3009" s="214"/>
      <c r="Y3009" s="214"/>
      <c r="Z3009" s="214"/>
      <c r="AA3009" s="217"/>
      <c r="AB3009" s="217"/>
      <c r="AC3009" s="217"/>
      <c r="AD3009" s="213"/>
    </row>
    <row r="3010" spans="20:30" x14ac:dyDescent="0.2">
      <c r="T3010" s="212"/>
      <c r="U3010" s="213"/>
      <c r="V3010" s="213"/>
      <c r="W3010" s="213"/>
      <c r="X3010" s="214"/>
      <c r="Y3010" s="214"/>
      <c r="Z3010" s="214"/>
      <c r="AA3010" s="217"/>
      <c r="AB3010" s="217"/>
      <c r="AC3010" s="217"/>
      <c r="AD3010" s="213"/>
    </row>
    <row r="3011" spans="20:30" x14ac:dyDescent="0.2">
      <c r="T3011" s="212"/>
      <c r="U3011" s="213"/>
      <c r="V3011" s="213"/>
      <c r="W3011" s="213"/>
      <c r="X3011" s="214"/>
      <c r="Y3011" s="214"/>
      <c r="Z3011" s="214"/>
      <c r="AA3011" s="217"/>
      <c r="AB3011" s="217"/>
      <c r="AC3011" s="217"/>
      <c r="AD3011" s="213"/>
    </row>
    <row r="3012" spans="20:30" x14ac:dyDescent="0.2">
      <c r="T3012" s="212"/>
      <c r="U3012" s="213"/>
      <c r="V3012" s="213"/>
      <c r="W3012" s="213"/>
      <c r="X3012" s="214"/>
      <c r="Y3012" s="214"/>
      <c r="Z3012" s="214"/>
      <c r="AA3012" s="217"/>
      <c r="AB3012" s="217"/>
      <c r="AC3012" s="217"/>
      <c r="AD3012" s="213"/>
    </row>
    <row r="3013" spans="20:30" x14ac:dyDescent="0.2">
      <c r="T3013" s="212"/>
      <c r="U3013" s="213"/>
      <c r="V3013" s="213"/>
      <c r="W3013" s="213"/>
      <c r="X3013" s="214"/>
      <c r="Y3013" s="214"/>
      <c r="Z3013" s="214"/>
      <c r="AA3013" s="217"/>
      <c r="AB3013" s="217"/>
      <c r="AC3013" s="217"/>
      <c r="AD3013" s="213"/>
    </row>
    <row r="3014" spans="20:30" x14ac:dyDescent="0.2">
      <c r="T3014" s="212"/>
      <c r="U3014" s="213"/>
      <c r="V3014" s="213"/>
      <c r="W3014" s="213"/>
      <c r="X3014" s="214"/>
      <c r="Y3014" s="214"/>
      <c r="Z3014" s="214"/>
      <c r="AA3014" s="217"/>
      <c r="AB3014" s="217"/>
      <c r="AC3014" s="217"/>
      <c r="AD3014" s="213"/>
    </row>
    <row r="3015" spans="20:30" x14ac:dyDescent="0.2">
      <c r="T3015" s="212"/>
      <c r="U3015" s="213"/>
      <c r="V3015" s="213"/>
      <c r="W3015" s="213"/>
      <c r="X3015" s="214"/>
      <c r="Y3015" s="214"/>
      <c r="Z3015" s="214"/>
      <c r="AA3015" s="217"/>
      <c r="AB3015" s="217"/>
      <c r="AC3015" s="217"/>
      <c r="AD3015" s="213"/>
    </row>
    <row r="3016" spans="20:30" x14ac:dyDescent="0.2">
      <c r="T3016" s="212"/>
      <c r="U3016" s="213"/>
      <c r="V3016" s="213"/>
      <c r="W3016" s="213"/>
      <c r="X3016" s="214"/>
      <c r="Y3016" s="214"/>
      <c r="Z3016" s="214"/>
      <c r="AA3016" s="217"/>
      <c r="AB3016" s="217"/>
      <c r="AC3016" s="217"/>
      <c r="AD3016" s="213"/>
    </row>
    <row r="3017" spans="20:30" x14ac:dyDescent="0.2">
      <c r="T3017" s="212"/>
      <c r="U3017" s="213"/>
      <c r="V3017" s="213"/>
      <c r="W3017" s="213"/>
      <c r="X3017" s="214"/>
      <c r="Y3017" s="214"/>
      <c r="Z3017" s="214"/>
      <c r="AA3017" s="217"/>
      <c r="AB3017" s="217"/>
      <c r="AC3017" s="217"/>
      <c r="AD3017" s="213"/>
    </row>
    <row r="3018" spans="20:30" x14ac:dyDescent="0.2">
      <c r="T3018" s="212"/>
      <c r="U3018" s="213"/>
      <c r="V3018" s="213"/>
      <c r="W3018" s="213"/>
      <c r="X3018" s="214"/>
      <c r="Y3018" s="214"/>
      <c r="Z3018" s="214"/>
      <c r="AA3018" s="217"/>
      <c r="AB3018" s="217"/>
      <c r="AC3018" s="217"/>
      <c r="AD3018" s="213"/>
    </row>
    <row r="3019" spans="20:30" x14ac:dyDescent="0.2">
      <c r="T3019" s="212"/>
      <c r="U3019" s="213"/>
      <c r="V3019" s="213"/>
      <c r="W3019" s="213"/>
      <c r="X3019" s="214"/>
      <c r="Y3019" s="214"/>
      <c r="Z3019" s="214"/>
      <c r="AA3019" s="217"/>
      <c r="AB3019" s="217"/>
      <c r="AC3019" s="217"/>
      <c r="AD3019" s="213"/>
    </row>
    <row r="3020" spans="20:30" x14ac:dyDescent="0.2">
      <c r="T3020" s="212"/>
      <c r="U3020" s="213"/>
      <c r="V3020" s="213"/>
      <c r="W3020" s="213"/>
      <c r="X3020" s="214"/>
      <c r="Y3020" s="214"/>
      <c r="Z3020" s="214"/>
      <c r="AA3020" s="217"/>
      <c r="AB3020" s="217"/>
      <c r="AC3020" s="217"/>
      <c r="AD3020" s="213"/>
    </row>
    <row r="3021" spans="20:30" x14ac:dyDescent="0.2">
      <c r="T3021" s="212"/>
      <c r="U3021" s="213"/>
      <c r="V3021" s="213"/>
      <c r="W3021" s="213"/>
      <c r="X3021" s="214"/>
      <c r="Y3021" s="214"/>
      <c r="Z3021" s="214"/>
      <c r="AA3021" s="217"/>
      <c r="AB3021" s="217"/>
      <c r="AC3021" s="217"/>
      <c r="AD3021" s="213"/>
    </row>
    <row r="3022" spans="20:30" x14ac:dyDescent="0.2">
      <c r="T3022" s="212"/>
      <c r="U3022" s="213"/>
      <c r="V3022" s="213"/>
      <c r="W3022" s="213"/>
      <c r="X3022" s="214"/>
      <c r="Y3022" s="214"/>
      <c r="Z3022" s="214"/>
      <c r="AA3022" s="217"/>
      <c r="AB3022" s="217"/>
      <c r="AC3022" s="217"/>
      <c r="AD3022" s="213"/>
    </row>
    <row r="3023" spans="20:30" x14ac:dyDescent="0.2">
      <c r="T3023" s="212"/>
      <c r="U3023" s="213"/>
      <c r="V3023" s="213"/>
      <c r="W3023" s="213"/>
      <c r="X3023" s="214"/>
      <c r="Y3023" s="214"/>
      <c r="Z3023" s="214"/>
      <c r="AA3023" s="217"/>
      <c r="AB3023" s="217"/>
      <c r="AC3023" s="217"/>
      <c r="AD3023" s="213"/>
    </row>
    <row r="3024" spans="20:30" x14ac:dyDescent="0.2">
      <c r="T3024" s="212"/>
      <c r="U3024" s="213"/>
      <c r="V3024" s="213"/>
      <c r="W3024" s="213"/>
      <c r="X3024" s="214"/>
      <c r="Y3024" s="214"/>
      <c r="Z3024" s="214"/>
      <c r="AA3024" s="217"/>
      <c r="AB3024" s="217"/>
      <c r="AC3024" s="217"/>
      <c r="AD3024" s="213"/>
    </row>
    <row r="3025" spans="20:30" x14ac:dyDescent="0.2">
      <c r="T3025" s="212"/>
      <c r="U3025" s="213"/>
      <c r="V3025" s="213"/>
      <c r="W3025" s="213"/>
      <c r="X3025" s="214"/>
      <c r="Y3025" s="214"/>
      <c r="Z3025" s="214"/>
      <c r="AA3025" s="217"/>
      <c r="AB3025" s="217"/>
      <c r="AC3025" s="217"/>
      <c r="AD3025" s="213"/>
    </row>
    <row r="3026" spans="20:30" x14ac:dyDescent="0.2">
      <c r="T3026" s="212"/>
      <c r="U3026" s="213"/>
      <c r="V3026" s="213"/>
      <c r="W3026" s="213"/>
      <c r="X3026" s="214"/>
      <c r="Y3026" s="214"/>
      <c r="Z3026" s="214"/>
      <c r="AA3026" s="217"/>
      <c r="AB3026" s="217"/>
      <c r="AC3026" s="217"/>
      <c r="AD3026" s="213"/>
    </row>
    <row r="3027" spans="20:30" x14ac:dyDescent="0.2">
      <c r="T3027" s="212"/>
      <c r="U3027" s="213"/>
      <c r="V3027" s="213"/>
      <c r="W3027" s="213"/>
      <c r="X3027" s="214"/>
      <c r="Y3027" s="214"/>
      <c r="Z3027" s="214"/>
      <c r="AA3027" s="217"/>
      <c r="AB3027" s="217"/>
      <c r="AC3027" s="217"/>
      <c r="AD3027" s="213"/>
    </row>
    <row r="3028" spans="20:30" x14ac:dyDescent="0.2">
      <c r="T3028" s="212"/>
      <c r="U3028" s="213"/>
      <c r="V3028" s="213"/>
      <c r="W3028" s="213"/>
      <c r="X3028" s="214"/>
      <c r="Y3028" s="214"/>
      <c r="Z3028" s="214"/>
      <c r="AA3028" s="217"/>
      <c r="AB3028" s="217"/>
      <c r="AC3028" s="217"/>
      <c r="AD3028" s="213"/>
    </row>
    <row r="3029" spans="20:30" x14ac:dyDescent="0.2">
      <c r="T3029" s="212"/>
      <c r="U3029" s="213"/>
      <c r="V3029" s="213"/>
      <c r="W3029" s="213"/>
      <c r="X3029" s="214"/>
      <c r="Y3029" s="214"/>
      <c r="Z3029" s="214"/>
      <c r="AA3029" s="217"/>
      <c r="AB3029" s="217"/>
      <c r="AC3029" s="217"/>
      <c r="AD3029" s="213"/>
    </row>
    <row r="3030" spans="20:30" x14ac:dyDescent="0.2">
      <c r="T3030" s="212"/>
      <c r="U3030" s="213"/>
      <c r="V3030" s="213"/>
      <c r="W3030" s="213"/>
      <c r="X3030" s="214"/>
      <c r="Y3030" s="214"/>
      <c r="Z3030" s="214"/>
      <c r="AA3030" s="217"/>
      <c r="AB3030" s="217"/>
      <c r="AC3030" s="217"/>
      <c r="AD3030" s="213"/>
    </row>
    <row r="3031" spans="20:30" x14ac:dyDescent="0.2">
      <c r="T3031" s="212"/>
      <c r="U3031" s="213"/>
      <c r="V3031" s="213"/>
      <c r="W3031" s="213"/>
      <c r="X3031" s="214"/>
      <c r="Y3031" s="214"/>
      <c r="Z3031" s="214"/>
      <c r="AA3031" s="217"/>
      <c r="AB3031" s="217"/>
      <c r="AC3031" s="217"/>
      <c r="AD3031" s="213"/>
    </row>
    <row r="3032" spans="20:30" x14ac:dyDescent="0.2">
      <c r="T3032" s="212"/>
      <c r="U3032" s="213"/>
      <c r="V3032" s="213"/>
      <c r="W3032" s="213"/>
      <c r="X3032" s="214"/>
      <c r="Y3032" s="214"/>
      <c r="Z3032" s="214"/>
      <c r="AA3032" s="217"/>
      <c r="AB3032" s="217"/>
      <c r="AC3032" s="217"/>
      <c r="AD3032" s="213"/>
    </row>
    <row r="3033" spans="20:30" x14ac:dyDescent="0.2">
      <c r="T3033" s="212"/>
      <c r="U3033" s="213"/>
      <c r="V3033" s="213"/>
      <c r="W3033" s="213"/>
      <c r="X3033" s="214"/>
      <c r="Y3033" s="214"/>
      <c r="Z3033" s="214"/>
      <c r="AA3033" s="217"/>
      <c r="AB3033" s="217"/>
      <c r="AC3033" s="217"/>
      <c r="AD3033" s="213"/>
    </row>
    <row r="3034" spans="20:30" x14ac:dyDescent="0.2">
      <c r="T3034" s="212"/>
      <c r="U3034" s="213"/>
      <c r="V3034" s="213"/>
      <c r="W3034" s="213"/>
      <c r="X3034" s="214"/>
      <c r="Y3034" s="214"/>
      <c r="Z3034" s="214"/>
      <c r="AA3034" s="217"/>
      <c r="AB3034" s="217"/>
      <c r="AC3034" s="217"/>
      <c r="AD3034" s="213"/>
    </row>
    <row r="3035" spans="20:30" x14ac:dyDescent="0.2">
      <c r="T3035" s="212"/>
      <c r="U3035" s="213"/>
      <c r="V3035" s="213"/>
      <c r="W3035" s="213"/>
      <c r="X3035" s="214"/>
      <c r="Y3035" s="214"/>
      <c r="Z3035" s="214"/>
      <c r="AA3035" s="217"/>
      <c r="AB3035" s="217"/>
      <c r="AC3035" s="217"/>
      <c r="AD3035" s="213"/>
    </row>
    <row r="3036" spans="20:30" x14ac:dyDescent="0.2">
      <c r="T3036" s="212"/>
      <c r="U3036" s="213"/>
      <c r="V3036" s="213"/>
      <c r="W3036" s="213"/>
      <c r="X3036" s="214"/>
      <c r="Y3036" s="214"/>
      <c r="Z3036" s="214"/>
      <c r="AA3036" s="217"/>
      <c r="AB3036" s="217"/>
      <c r="AC3036" s="217"/>
      <c r="AD3036" s="213"/>
    </row>
    <row r="3037" spans="20:30" x14ac:dyDescent="0.2">
      <c r="T3037" s="212"/>
      <c r="U3037" s="213"/>
      <c r="V3037" s="213"/>
      <c r="W3037" s="213"/>
      <c r="X3037" s="214"/>
      <c r="Y3037" s="214"/>
      <c r="Z3037" s="214"/>
      <c r="AA3037" s="217"/>
      <c r="AB3037" s="217"/>
      <c r="AC3037" s="217"/>
      <c r="AD3037" s="213"/>
    </row>
    <row r="3038" spans="20:30" x14ac:dyDescent="0.2">
      <c r="T3038" s="212"/>
      <c r="U3038" s="213"/>
      <c r="V3038" s="213"/>
      <c r="W3038" s="213"/>
      <c r="X3038" s="214"/>
      <c r="Y3038" s="214"/>
      <c r="Z3038" s="214"/>
      <c r="AA3038" s="217"/>
      <c r="AB3038" s="217"/>
      <c r="AC3038" s="217"/>
      <c r="AD3038" s="213"/>
    </row>
    <row r="3039" spans="20:30" x14ac:dyDescent="0.2">
      <c r="T3039" s="212"/>
      <c r="U3039" s="213"/>
      <c r="V3039" s="213"/>
      <c r="W3039" s="213"/>
      <c r="X3039" s="214"/>
      <c r="Y3039" s="214"/>
      <c r="Z3039" s="214"/>
      <c r="AA3039" s="217"/>
      <c r="AB3039" s="217"/>
      <c r="AC3039" s="217"/>
      <c r="AD3039" s="213"/>
    </row>
    <row r="3040" spans="20:30" x14ac:dyDescent="0.2">
      <c r="T3040" s="212"/>
      <c r="U3040" s="213"/>
      <c r="V3040" s="213"/>
      <c r="W3040" s="213"/>
      <c r="X3040" s="214"/>
      <c r="Y3040" s="214"/>
      <c r="Z3040" s="214"/>
      <c r="AA3040" s="217"/>
      <c r="AB3040" s="217"/>
      <c r="AC3040" s="217"/>
      <c r="AD3040" s="213"/>
    </row>
    <row r="3041" spans="20:30" x14ac:dyDescent="0.2">
      <c r="T3041" s="212"/>
      <c r="U3041" s="213"/>
      <c r="V3041" s="213"/>
      <c r="W3041" s="213"/>
      <c r="X3041" s="214"/>
      <c r="Y3041" s="214"/>
      <c r="Z3041" s="214"/>
      <c r="AA3041" s="217"/>
      <c r="AB3041" s="217"/>
      <c r="AC3041" s="217"/>
      <c r="AD3041" s="213"/>
    </row>
    <row r="3042" spans="20:30" x14ac:dyDescent="0.2">
      <c r="T3042" s="212"/>
      <c r="U3042" s="213"/>
      <c r="V3042" s="213"/>
      <c r="W3042" s="213"/>
      <c r="X3042" s="214"/>
      <c r="Y3042" s="214"/>
      <c r="Z3042" s="214"/>
      <c r="AA3042" s="217"/>
      <c r="AB3042" s="217"/>
      <c r="AC3042" s="217"/>
      <c r="AD3042" s="213"/>
    </row>
    <row r="3043" spans="20:30" x14ac:dyDescent="0.2">
      <c r="T3043" s="212"/>
      <c r="U3043" s="213"/>
      <c r="V3043" s="213"/>
      <c r="W3043" s="213"/>
      <c r="X3043" s="214"/>
      <c r="Y3043" s="214"/>
      <c r="Z3043" s="214"/>
      <c r="AA3043" s="217"/>
      <c r="AB3043" s="217"/>
      <c r="AC3043" s="217"/>
      <c r="AD3043" s="213"/>
    </row>
    <row r="3044" spans="20:30" x14ac:dyDescent="0.2">
      <c r="T3044" s="212"/>
      <c r="U3044" s="213"/>
      <c r="V3044" s="213"/>
      <c r="W3044" s="213"/>
      <c r="X3044" s="214"/>
      <c r="Y3044" s="214"/>
      <c r="Z3044" s="214"/>
      <c r="AA3044" s="217"/>
      <c r="AB3044" s="217"/>
      <c r="AC3044" s="217"/>
      <c r="AD3044" s="213"/>
    </row>
    <row r="3045" spans="20:30" x14ac:dyDescent="0.2">
      <c r="T3045" s="212"/>
      <c r="U3045" s="213"/>
      <c r="V3045" s="213"/>
      <c r="W3045" s="213"/>
      <c r="X3045" s="214"/>
      <c r="Y3045" s="214"/>
      <c r="Z3045" s="214"/>
      <c r="AA3045" s="217"/>
      <c r="AB3045" s="217"/>
      <c r="AC3045" s="217"/>
      <c r="AD3045" s="213"/>
    </row>
    <row r="3046" spans="20:30" x14ac:dyDescent="0.2">
      <c r="T3046" s="212"/>
      <c r="U3046" s="213"/>
      <c r="V3046" s="213"/>
      <c r="W3046" s="213"/>
      <c r="X3046" s="214"/>
      <c r="Y3046" s="214"/>
      <c r="Z3046" s="214"/>
      <c r="AA3046" s="217"/>
      <c r="AB3046" s="217"/>
      <c r="AC3046" s="217"/>
      <c r="AD3046" s="213"/>
    </row>
    <row r="3047" spans="20:30" x14ac:dyDescent="0.2">
      <c r="T3047" s="212"/>
      <c r="U3047" s="213"/>
      <c r="V3047" s="213"/>
      <c r="W3047" s="213"/>
      <c r="X3047" s="214"/>
      <c r="Y3047" s="214"/>
      <c r="Z3047" s="214"/>
      <c r="AA3047" s="217"/>
      <c r="AB3047" s="217"/>
      <c r="AC3047" s="217"/>
      <c r="AD3047" s="213"/>
    </row>
    <row r="3048" spans="20:30" x14ac:dyDescent="0.2">
      <c r="T3048" s="212"/>
      <c r="U3048" s="213"/>
      <c r="V3048" s="213"/>
      <c r="W3048" s="213"/>
      <c r="X3048" s="214"/>
      <c r="Y3048" s="214"/>
      <c r="Z3048" s="214"/>
      <c r="AA3048" s="217"/>
      <c r="AB3048" s="217"/>
      <c r="AC3048" s="217"/>
      <c r="AD3048" s="213"/>
    </row>
    <row r="3049" spans="20:30" x14ac:dyDescent="0.2">
      <c r="T3049" s="212"/>
      <c r="U3049" s="213"/>
      <c r="V3049" s="213"/>
      <c r="W3049" s="213"/>
      <c r="X3049" s="214"/>
      <c r="Y3049" s="214"/>
      <c r="Z3049" s="214"/>
      <c r="AA3049" s="217"/>
      <c r="AB3049" s="217"/>
      <c r="AC3049" s="217"/>
      <c r="AD3049" s="213"/>
    </row>
    <row r="3050" spans="20:30" x14ac:dyDescent="0.2">
      <c r="T3050" s="212"/>
      <c r="U3050" s="213"/>
      <c r="V3050" s="213"/>
      <c r="W3050" s="213"/>
      <c r="X3050" s="214"/>
      <c r="Y3050" s="214"/>
      <c r="Z3050" s="214"/>
      <c r="AA3050" s="217"/>
      <c r="AB3050" s="217"/>
      <c r="AC3050" s="217"/>
      <c r="AD3050" s="213"/>
    </row>
    <row r="3051" spans="20:30" x14ac:dyDescent="0.2">
      <c r="T3051" s="212"/>
      <c r="U3051" s="213"/>
      <c r="V3051" s="213"/>
      <c r="W3051" s="213"/>
      <c r="X3051" s="214"/>
      <c r="Y3051" s="214"/>
      <c r="Z3051" s="214"/>
      <c r="AA3051" s="217"/>
      <c r="AB3051" s="217"/>
      <c r="AC3051" s="217"/>
      <c r="AD3051" s="213"/>
    </row>
    <row r="3052" spans="20:30" x14ac:dyDescent="0.2">
      <c r="T3052" s="212"/>
      <c r="U3052" s="213"/>
      <c r="V3052" s="213"/>
      <c r="W3052" s="213"/>
      <c r="X3052" s="214"/>
      <c r="Y3052" s="214"/>
      <c r="Z3052" s="214"/>
      <c r="AA3052" s="217"/>
      <c r="AB3052" s="217"/>
      <c r="AC3052" s="217"/>
      <c r="AD3052" s="213"/>
    </row>
    <row r="3053" spans="20:30" x14ac:dyDescent="0.2">
      <c r="T3053" s="212"/>
      <c r="U3053" s="213"/>
      <c r="V3053" s="213"/>
      <c r="W3053" s="213"/>
      <c r="X3053" s="214"/>
      <c r="Y3053" s="214"/>
      <c r="Z3053" s="214"/>
      <c r="AA3053" s="217"/>
      <c r="AB3053" s="217"/>
      <c r="AC3053" s="217"/>
      <c r="AD3053" s="213"/>
    </row>
    <row r="3054" spans="20:30" x14ac:dyDescent="0.2">
      <c r="T3054" s="212"/>
      <c r="U3054" s="213"/>
      <c r="V3054" s="213"/>
      <c r="W3054" s="213"/>
      <c r="X3054" s="214"/>
      <c r="Y3054" s="214"/>
      <c r="Z3054" s="214"/>
      <c r="AA3054" s="217"/>
      <c r="AB3054" s="217"/>
      <c r="AC3054" s="217"/>
      <c r="AD3054" s="213"/>
    </row>
    <row r="3055" spans="20:30" x14ac:dyDescent="0.2">
      <c r="T3055" s="212"/>
      <c r="U3055" s="213"/>
      <c r="V3055" s="213"/>
      <c r="W3055" s="213"/>
      <c r="X3055" s="214"/>
      <c r="Y3055" s="214"/>
      <c r="Z3055" s="214"/>
      <c r="AA3055" s="217"/>
      <c r="AB3055" s="217"/>
      <c r="AC3055" s="217"/>
      <c r="AD3055" s="213"/>
    </row>
    <row r="3056" spans="20:30" x14ac:dyDescent="0.2">
      <c r="T3056" s="212"/>
      <c r="U3056" s="213"/>
      <c r="V3056" s="213"/>
      <c r="W3056" s="213"/>
      <c r="X3056" s="214"/>
      <c r="Y3056" s="214"/>
      <c r="Z3056" s="214"/>
      <c r="AA3056" s="217"/>
      <c r="AB3056" s="217"/>
      <c r="AC3056" s="217"/>
      <c r="AD3056" s="213"/>
    </row>
    <row r="3057" spans="20:30" x14ac:dyDescent="0.2">
      <c r="T3057" s="212"/>
      <c r="U3057" s="213"/>
      <c r="V3057" s="213"/>
      <c r="W3057" s="213"/>
      <c r="X3057" s="214"/>
      <c r="Y3057" s="214"/>
      <c r="Z3057" s="214"/>
      <c r="AA3057" s="217"/>
      <c r="AB3057" s="217"/>
      <c r="AC3057" s="217"/>
      <c r="AD3057" s="213"/>
    </row>
    <row r="3058" spans="20:30" x14ac:dyDescent="0.2">
      <c r="T3058" s="212"/>
      <c r="U3058" s="213"/>
      <c r="V3058" s="213"/>
      <c r="W3058" s="213"/>
      <c r="X3058" s="214"/>
      <c r="Y3058" s="214"/>
      <c r="Z3058" s="214"/>
      <c r="AA3058" s="217"/>
      <c r="AB3058" s="217"/>
      <c r="AC3058" s="217"/>
      <c r="AD3058" s="213"/>
    </row>
    <row r="3059" spans="20:30" x14ac:dyDescent="0.2">
      <c r="T3059" s="212"/>
      <c r="U3059" s="213"/>
      <c r="V3059" s="213"/>
      <c r="W3059" s="213"/>
      <c r="X3059" s="214"/>
      <c r="Y3059" s="214"/>
      <c r="Z3059" s="214"/>
      <c r="AA3059" s="217"/>
      <c r="AB3059" s="217"/>
      <c r="AC3059" s="217"/>
      <c r="AD3059" s="213"/>
    </row>
    <row r="3060" spans="20:30" x14ac:dyDescent="0.2">
      <c r="T3060" s="212"/>
      <c r="U3060" s="213"/>
      <c r="V3060" s="213"/>
      <c r="W3060" s="213"/>
      <c r="X3060" s="214"/>
      <c r="Y3060" s="214"/>
      <c r="Z3060" s="214"/>
      <c r="AA3060" s="217"/>
      <c r="AB3060" s="217"/>
      <c r="AC3060" s="217"/>
      <c r="AD3060" s="213"/>
    </row>
    <row r="3061" spans="20:30" x14ac:dyDescent="0.2">
      <c r="T3061" s="212"/>
      <c r="U3061" s="213"/>
      <c r="V3061" s="213"/>
      <c r="W3061" s="213"/>
      <c r="X3061" s="214"/>
      <c r="Y3061" s="214"/>
      <c r="Z3061" s="214"/>
      <c r="AA3061" s="217"/>
      <c r="AB3061" s="217"/>
      <c r="AC3061" s="217"/>
      <c r="AD3061" s="213"/>
    </row>
    <row r="3062" spans="20:30" x14ac:dyDescent="0.2">
      <c r="T3062" s="212"/>
      <c r="U3062" s="213"/>
      <c r="V3062" s="213"/>
      <c r="W3062" s="213"/>
      <c r="X3062" s="214"/>
      <c r="Y3062" s="214"/>
      <c r="Z3062" s="214"/>
      <c r="AA3062" s="217"/>
      <c r="AB3062" s="217"/>
      <c r="AC3062" s="217"/>
      <c r="AD3062" s="213"/>
    </row>
    <row r="3063" spans="20:30" x14ac:dyDescent="0.2">
      <c r="T3063" s="212"/>
      <c r="U3063" s="213"/>
      <c r="V3063" s="213"/>
      <c r="W3063" s="213"/>
      <c r="X3063" s="214"/>
      <c r="Y3063" s="214"/>
      <c r="Z3063" s="214"/>
      <c r="AA3063" s="217"/>
      <c r="AB3063" s="217"/>
      <c r="AC3063" s="217"/>
      <c r="AD3063" s="213"/>
    </row>
    <row r="3064" spans="20:30" x14ac:dyDescent="0.2">
      <c r="T3064" s="212"/>
      <c r="U3064" s="213"/>
      <c r="V3064" s="213"/>
      <c r="W3064" s="213"/>
      <c r="X3064" s="214"/>
      <c r="Y3064" s="214"/>
      <c r="Z3064" s="214"/>
      <c r="AA3064" s="217"/>
      <c r="AB3064" s="217"/>
      <c r="AC3064" s="217"/>
      <c r="AD3064" s="213"/>
    </row>
    <row r="3065" spans="20:30" x14ac:dyDescent="0.2">
      <c r="T3065" s="212"/>
      <c r="U3065" s="213"/>
      <c r="V3065" s="213"/>
      <c r="W3065" s="213"/>
      <c r="X3065" s="214"/>
      <c r="Y3065" s="214"/>
      <c r="Z3065" s="214"/>
      <c r="AA3065" s="217"/>
      <c r="AB3065" s="217"/>
      <c r="AC3065" s="217"/>
      <c r="AD3065" s="213"/>
    </row>
    <row r="3066" spans="20:30" x14ac:dyDescent="0.2">
      <c r="T3066" s="212"/>
      <c r="U3066" s="213"/>
      <c r="V3066" s="213"/>
      <c r="W3066" s="213"/>
      <c r="X3066" s="214"/>
      <c r="Y3066" s="214"/>
      <c r="Z3066" s="214"/>
      <c r="AA3066" s="217"/>
      <c r="AB3066" s="217"/>
      <c r="AC3066" s="217"/>
      <c r="AD3066" s="213"/>
    </row>
    <row r="3067" spans="20:30" x14ac:dyDescent="0.2">
      <c r="T3067" s="212"/>
      <c r="U3067" s="213"/>
      <c r="V3067" s="213"/>
      <c r="W3067" s="213"/>
      <c r="X3067" s="214"/>
      <c r="Y3067" s="214"/>
      <c r="Z3067" s="214"/>
      <c r="AA3067" s="217"/>
      <c r="AB3067" s="217"/>
      <c r="AC3067" s="217"/>
      <c r="AD3067" s="213"/>
    </row>
    <row r="3068" spans="20:30" x14ac:dyDescent="0.2">
      <c r="T3068" s="212"/>
      <c r="U3068" s="213"/>
      <c r="V3068" s="213"/>
      <c r="W3068" s="213"/>
      <c r="X3068" s="214"/>
      <c r="Y3068" s="214"/>
      <c r="Z3068" s="214"/>
      <c r="AA3068" s="217"/>
      <c r="AB3068" s="217"/>
      <c r="AC3068" s="217"/>
      <c r="AD3068" s="213"/>
    </row>
    <row r="3069" spans="20:30" x14ac:dyDescent="0.2">
      <c r="T3069" s="212"/>
      <c r="U3069" s="213"/>
      <c r="V3069" s="213"/>
      <c r="W3069" s="213"/>
      <c r="X3069" s="214"/>
      <c r="Y3069" s="214"/>
      <c r="Z3069" s="214"/>
      <c r="AA3069" s="217"/>
      <c r="AB3069" s="217"/>
      <c r="AC3069" s="217"/>
      <c r="AD3069" s="213"/>
    </row>
    <row r="3070" spans="20:30" x14ac:dyDescent="0.2">
      <c r="T3070" s="212"/>
      <c r="U3070" s="213"/>
      <c r="V3070" s="213"/>
      <c r="W3070" s="213"/>
      <c r="X3070" s="214"/>
      <c r="Y3070" s="214"/>
      <c r="Z3070" s="214"/>
      <c r="AA3070" s="217"/>
      <c r="AB3070" s="217"/>
      <c r="AC3070" s="217"/>
      <c r="AD3070" s="213"/>
    </row>
    <row r="3071" spans="20:30" x14ac:dyDescent="0.2">
      <c r="T3071" s="212"/>
      <c r="U3071" s="213"/>
      <c r="V3071" s="213"/>
      <c r="W3071" s="213"/>
      <c r="X3071" s="214"/>
      <c r="Y3071" s="214"/>
      <c r="Z3071" s="214"/>
      <c r="AA3071" s="217"/>
      <c r="AB3071" s="217"/>
      <c r="AC3071" s="217"/>
      <c r="AD3071" s="213"/>
    </row>
    <row r="3072" spans="20:30" x14ac:dyDescent="0.2">
      <c r="T3072" s="212"/>
      <c r="U3072" s="213"/>
      <c r="V3072" s="213"/>
      <c r="W3072" s="213"/>
      <c r="X3072" s="214"/>
      <c r="Y3072" s="214"/>
      <c r="Z3072" s="214"/>
      <c r="AA3072" s="217"/>
      <c r="AB3072" s="217"/>
      <c r="AC3072" s="217"/>
      <c r="AD3072" s="213"/>
    </row>
    <row r="3073" spans="20:30" x14ac:dyDescent="0.2">
      <c r="T3073" s="212"/>
      <c r="U3073" s="213"/>
      <c r="V3073" s="213"/>
      <c r="W3073" s="213"/>
      <c r="X3073" s="214"/>
      <c r="Y3073" s="214"/>
      <c r="Z3073" s="214"/>
      <c r="AA3073" s="217"/>
      <c r="AB3073" s="217"/>
      <c r="AC3073" s="217"/>
      <c r="AD3073" s="213"/>
    </row>
    <row r="3074" spans="20:30" x14ac:dyDescent="0.2">
      <c r="T3074" s="212"/>
      <c r="U3074" s="213"/>
      <c r="V3074" s="213"/>
      <c r="W3074" s="213"/>
      <c r="X3074" s="214"/>
      <c r="Y3074" s="214"/>
      <c r="Z3074" s="214"/>
      <c r="AA3074" s="217"/>
      <c r="AB3074" s="217"/>
      <c r="AC3074" s="217"/>
      <c r="AD3074" s="213"/>
    </row>
    <row r="3075" spans="20:30" x14ac:dyDescent="0.2">
      <c r="T3075" s="212"/>
      <c r="U3075" s="213"/>
      <c r="V3075" s="213"/>
      <c r="W3075" s="213"/>
      <c r="X3075" s="214"/>
      <c r="Y3075" s="214"/>
      <c r="Z3075" s="214"/>
      <c r="AA3075" s="217"/>
      <c r="AB3075" s="217"/>
      <c r="AC3075" s="217"/>
      <c r="AD3075" s="213"/>
    </row>
    <row r="3076" spans="20:30" x14ac:dyDescent="0.2">
      <c r="T3076" s="212"/>
      <c r="U3076" s="213"/>
      <c r="V3076" s="213"/>
      <c r="W3076" s="213"/>
      <c r="X3076" s="214"/>
      <c r="Y3076" s="214"/>
      <c r="Z3076" s="214"/>
      <c r="AA3076" s="217"/>
      <c r="AB3076" s="217"/>
      <c r="AC3076" s="217"/>
      <c r="AD3076" s="213"/>
    </row>
    <row r="3077" spans="20:30" x14ac:dyDescent="0.2">
      <c r="T3077" s="212"/>
      <c r="U3077" s="213"/>
      <c r="V3077" s="213"/>
      <c r="W3077" s="213"/>
      <c r="X3077" s="214"/>
      <c r="Y3077" s="214"/>
      <c r="Z3077" s="214"/>
      <c r="AA3077" s="217"/>
      <c r="AB3077" s="217"/>
      <c r="AC3077" s="217"/>
      <c r="AD3077" s="213"/>
    </row>
    <row r="3078" spans="20:30" x14ac:dyDescent="0.2">
      <c r="T3078" s="212"/>
      <c r="U3078" s="213"/>
      <c r="V3078" s="213"/>
      <c r="W3078" s="213"/>
      <c r="X3078" s="214"/>
      <c r="Y3078" s="214"/>
      <c r="Z3078" s="214"/>
      <c r="AA3078" s="217"/>
      <c r="AB3078" s="217"/>
      <c r="AC3078" s="217"/>
      <c r="AD3078" s="213"/>
    </row>
    <row r="3079" spans="20:30" x14ac:dyDescent="0.2">
      <c r="T3079" s="212"/>
      <c r="U3079" s="213"/>
      <c r="V3079" s="213"/>
      <c r="W3079" s="213"/>
      <c r="X3079" s="214"/>
      <c r="Y3079" s="214"/>
      <c r="Z3079" s="214"/>
      <c r="AA3079" s="217"/>
      <c r="AB3079" s="217"/>
      <c r="AC3079" s="217"/>
      <c r="AD3079" s="213"/>
    </row>
    <row r="3080" spans="20:30" x14ac:dyDescent="0.2">
      <c r="T3080" s="212"/>
      <c r="U3080" s="213"/>
      <c r="V3080" s="213"/>
      <c r="W3080" s="213"/>
      <c r="X3080" s="214"/>
      <c r="Y3080" s="214"/>
      <c r="Z3080" s="214"/>
      <c r="AA3080" s="217"/>
      <c r="AB3080" s="217"/>
      <c r="AC3080" s="217"/>
      <c r="AD3080" s="213"/>
    </row>
    <row r="3081" spans="20:30" x14ac:dyDescent="0.2">
      <c r="T3081" s="212"/>
      <c r="U3081" s="213"/>
      <c r="V3081" s="213"/>
      <c r="W3081" s="213"/>
      <c r="X3081" s="214"/>
      <c r="Y3081" s="214"/>
      <c r="Z3081" s="214"/>
      <c r="AA3081" s="217"/>
      <c r="AB3081" s="217"/>
      <c r="AC3081" s="217"/>
      <c r="AD3081" s="213"/>
    </row>
    <row r="3082" spans="20:30" x14ac:dyDescent="0.2">
      <c r="T3082" s="212"/>
      <c r="U3082" s="213"/>
      <c r="V3082" s="213"/>
      <c r="W3082" s="213"/>
      <c r="X3082" s="214"/>
      <c r="Y3082" s="214"/>
      <c r="Z3082" s="214"/>
      <c r="AA3082" s="217"/>
      <c r="AB3082" s="217"/>
      <c r="AC3082" s="217"/>
      <c r="AD3082" s="213"/>
    </row>
    <row r="3083" spans="20:30" x14ac:dyDescent="0.2">
      <c r="T3083" s="212"/>
      <c r="U3083" s="213"/>
      <c r="V3083" s="213"/>
      <c r="W3083" s="213"/>
      <c r="X3083" s="214"/>
      <c r="Y3083" s="214"/>
      <c r="Z3083" s="214"/>
      <c r="AA3083" s="217"/>
      <c r="AB3083" s="217"/>
      <c r="AC3083" s="217"/>
      <c r="AD3083" s="213"/>
    </row>
    <row r="3084" spans="20:30" x14ac:dyDescent="0.2">
      <c r="T3084" s="212"/>
      <c r="U3084" s="213"/>
      <c r="V3084" s="213"/>
      <c r="W3084" s="213"/>
      <c r="X3084" s="214"/>
      <c r="Y3084" s="214"/>
      <c r="Z3084" s="214"/>
      <c r="AA3084" s="217"/>
      <c r="AB3084" s="217"/>
      <c r="AC3084" s="217"/>
      <c r="AD3084" s="213"/>
    </row>
    <row r="3085" spans="20:30" x14ac:dyDescent="0.2">
      <c r="T3085" s="212"/>
      <c r="U3085" s="213"/>
      <c r="V3085" s="213"/>
      <c r="W3085" s="213"/>
      <c r="X3085" s="214"/>
      <c r="Y3085" s="214"/>
      <c r="Z3085" s="214"/>
      <c r="AA3085" s="217"/>
      <c r="AB3085" s="217"/>
      <c r="AC3085" s="217"/>
      <c r="AD3085" s="213"/>
    </row>
    <row r="3086" spans="20:30" x14ac:dyDescent="0.2">
      <c r="T3086" s="212"/>
      <c r="U3086" s="213"/>
      <c r="V3086" s="213"/>
      <c r="W3086" s="213"/>
      <c r="X3086" s="214"/>
      <c r="Y3086" s="214"/>
      <c r="Z3086" s="214"/>
      <c r="AA3086" s="217"/>
      <c r="AB3086" s="217"/>
      <c r="AC3086" s="217"/>
      <c r="AD3086" s="213"/>
    </row>
    <row r="3087" spans="20:30" x14ac:dyDescent="0.2">
      <c r="T3087" s="212"/>
      <c r="U3087" s="213"/>
      <c r="V3087" s="213"/>
      <c r="W3087" s="213"/>
      <c r="X3087" s="214"/>
      <c r="Y3087" s="214"/>
      <c r="Z3087" s="214"/>
      <c r="AA3087" s="217"/>
      <c r="AB3087" s="217"/>
      <c r="AC3087" s="217"/>
      <c r="AD3087" s="213"/>
    </row>
    <row r="3088" spans="20:30" x14ac:dyDescent="0.2">
      <c r="T3088" s="212"/>
      <c r="U3088" s="213"/>
      <c r="V3088" s="213"/>
      <c r="W3088" s="213"/>
      <c r="X3088" s="214"/>
      <c r="Y3088" s="214"/>
      <c r="Z3088" s="214"/>
      <c r="AA3088" s="217"/>
      <c r="AB3088" s="217"/>
      <c r="AC3088" s="217"/>
      <c r="AD3088" s="213"/>
    </row>
    <row r="3089" spans="20:30" x14ac:dyDescent="0.2">
      <c r="T3089" s="212"/>
      <c r="U3089" s="213"/>
      <c r="V3089" s="213"/>
      <c r="W3089" s="213"/>
      <c r="X3089" s="214"/>
      <c r="Y3089" s="214"/>
      <c r="Z3089" s="214"/>
      <c r="AA3089" s="217"/>
      <c r="AB3089" s="217"/>
      <c r="AC3089" s="217"/>
      <c r="AD3089" s="213"/>
    </row>
    <row r="3090" spans="20:30" x14ac:dyDescent="0.2">
      <c r="T3090" s="212"/>
      <c r="U3090" s="213"/>
      <c r="V3090" s="213"/>
      <c r="W3090" s="213"/>
      <c r="X3090" s="214"/>
      <c r="Y3090" s="214"/>
      <c r="Z3090" s="214"/>
      <c r="AA3090" s="217"/>
      <c r="AB3090" s="217"/>
      <c r="AC3090" s="217"/>
      <c r="AD3090" s="213"/>
    </row>
    <row r="3091" spans="20:30" x14ac:dyDescent="0.2">
      <c r="T3091" s="212"/>
      <c r="U3091" s="213"/>
      <c r="V3091" s="213"/>
      <c r="W3091" s="213"/>
      <c r="X3091" s="214"/>
      <c r="Y3091" s="214"/>
      <c r="Z3091" s="214"/>
      <c r="AA3091" s="217"/>
      <c r="AB3091" s="217"/>
      <c r="AC3091" s="217"/>
      <c r="AD3091" s="213"/>
    </row>
    <row r="3092" spans="20:30" x14ac:dyDescent="0.2">
      <c r="T3092" s="212"/>
      <c r="U3092" s="213"/>
      <c r="V3092" s="213"/>
      <c r="W3092" s="213"/>
      <c r="X3092" s="214"/>
      <c r="Y3092" s="214"/>
      <c r="Z3092" s="214"/>
      <c r="AA3092" s="217"/>
      <c r="AB3092" s="217"/>
      <c r="AC3092" s="217"/>
      <c r="AD3092" s="213"/>
    </row>
    <row r="3093" spans="20:30" x14ac:dyDescent="0.2">
      <c r="T3093" s="212"/>
      <c r="U3093" s="213"/>
      <c r="V3093" s="213"/>
      <c r="W3093" s="213"/>
      <c r="X3093" s="214"/>
      <c r="Y3093" s="214"/>
      <c r="Z3093" s="214"/>
      <c r="AA3093" s="217"/>
      <c r="AB3093" s="217"/>
      <c r="AC3093" s="217"/>
      <c r="AD3093" s="213"/>
    </row>
    <row r="3094" spans="20:30" x14ac:dyDescent="0.2">
      <c r="T3094" s="212"/>
      <c r="U3094" s="213"/>
      <c r="V3094" s="213"/>
      <c r="W3094" s="213"/>
      <c r="X3094" s="214"/>
      <c r="Y3094" s="214"/>
      <c r="Z3094" s="214"/>
      <c r="AA3094" s="217"/>
      <c r="AB3094" s="217"/>
      <c r="AC3094" s="217"/>
      <c r="AD3094" s="213"/>
    </row>
    <row r="3095" spans="20:30" x14ac:dyDescent="0.2">
      <c r="T3095" s="212"/>
      <c r="U3095" s="213"/>
      <c r="V3095" s="213"/>
      <c r="W3095" s="213"/>
      <c r="X3095" s="214"/>
      <c r="Y3095" s="214"/>
      <c r="Z3095" s="214"/>
      <c r="AA3095" s="217"/>
      <c r="AB3095" s="217"/>
      <c r="AC3095" s="217"/>
      <c r="AD3095" s="213"/>
    </row>
    <row r="3096" spans="20:30" x14ac:dyDescent="0.2">
      <c r="T3096" s="212"/>
      <c r="U3096" s="213"/>
      <c r="V3096" s="213"/>
      <c r="W3096" s="213"/>
      <c r="X3096" s="214"/>
      <c r="Y3096" s="214"/>
      <c r="Z3096" s="214"/>
      <c r="AA3096" s="217"/>
      <c r="AB3096" s="217"/>
      <c r="AC3096" s="217"/>
      <c r="AD3096" s="213"/>
    </row>
    <row r="3097" spans="20:30" x14ac:dyDescent="0.2">
      <c r="T3097" s="212"/>
      <c r="U3097" s="213"/>
      <c r="V3097" s="213"/>
      <c r="W3097" s="213"/>
      <c r="X3097" s="214"/>
      <c r="Y3097" s="214"/>
      <c r="Z3097" s="214"/>
      <c r="AA3097" s="217"/>
      <c r="AB3097" s="217"/>
      <c r="AC3097" s="217"/>
      <c r="AD3097" s="213"/>
    </row>
    <row r="3098" spans="20:30" x14ac:dyDescent="0.2">
      <c r="T3098" s="212"/>
      <c r="U3098" s="213"/>
      <c r="V3098" s="213"/>
      <c r="W3098" s="213"/>
      <c r="X3098" s="214"/>
      <c r="Y3098" s="214"/>
      <c r="Z3098" s="214"/>
      <c r="AA3098" s="217"/>
      <c r="AB3098" s="217"/>
      <c r="AC3098" s="217"/>
      <c r="AD3098" s="213"/>
    </row>
    <row r="3099" spans="20:30" x14ac:dyDescent="0.2">
      <c r="T3099" s="212"/>
      <c r="U3099" s="213"/>
      <c r="V3099" s="213"/>
      <c r="W3099" s="213"/>
      <c r="X3099" s="214"/>
      <c r="Y3099" s="214"/>
      <c r="Z3099" s="214"/>
      <c r="AA3099" s="217"/>
      <c r="AB3099" s="217"/>
      <c r="AC3099" s="217"/>
      <c r="AD3099" s="213"/>
    </row>
    <row r="3100" spans="20:30" x14ac:dyDescent="0.2">
      <c r="T3100" s="212"/>
      <c r="U3100" s="213"/>
      <c r="V3100" s="213"/>
      <c r="W3100" s="213"/>
      <c r="X3100" s="214"/>
      <c r="Y3100" s="214"/>
      <c r="Z3100" s="214"/>
      <c r="AA3100" s="217"/>
      <c r="AB3100" s="217"/>
      <c r="AC3100" s="217"/>
      <c r="AD3100" s="213"/>
    </row>
    <row r="3101" spans="20:30" x14ac:dyDescent="0.2">
      <c r="T3101" s="212"/>
      <c r="U3101" s="213"/>
      <c r="V3101" s="213"/>
      <c r="W3101" s="213"/>
      <c r="X3101" s="214"/>
      <c r="Y3101" s="214"/>
      <c r="Z3101" s="214"/>
      <c r="AA3101" s="217"/>
      <c r="AB3101" s="217"/>
      <c r="AC3101" s="217"/>
      <c r="AD3101" s="213"/>
    </row>
    <row r="3102" spans="20:30" x14ac:dyDescent="0.2">
      <c r="T3102" s="212"/>
      <c r="U3102" s="213"/>
      <c r="V3102" s="213"/>
      <c r="W3102" s="213"/>
      <c r="X3102" s="214"/>
      <c r="Y3102" s="214"/>
      <c r="Z3102" s="214"/>
      <c r="AA3102" s="217"/>
      <c r="AB3102" s="217"/>
      <c r="AC3102" s="217"/>
      <c r="AD3102" s="213"/>
    </row>
    <row r="3103" spans="20:30" x14ac:dyDescent="0.2">
      <c r="T3103" s="212"/>
      <c r="U3103" s="213"/>
      <c r="V3103" s="213"/>
      <c r="W3103" s="213"/>
      <c r="X3103" s="214"/>
      <c r="Y3103" s="214"/>
      <c r="Z3103" s="214"/>
      <c r="AA3103" s="217"/>
      <c r="AB3103" s="217"/>
      <c r="AC3103" s="217"/>
      <c r="AD3103" s="213"/>
    </row>
    <row r="3104" spans="20:30" x14ac:dyDescent="0.2">
      <c r="T3104" s="212"/>
      <c r="U3104" s="213"/>
      <c r="V3104" s="213"/>
      <c r="W3104" s="213"/>
      <c r="X3104" s="214"/>
      <c r="Y3104" s="214"/>
      <c r="Z3104" s="214"/>
      <c r="AA3104" s="217"/>
      <c r="AB3104" s="217"/>
      <c r="AC3104" s="217"/>
      <c r="AD3104" s="213"/>
    </row>
    <row r="3105" spans="20:30" x14ac:dyDescent="0.2">
      <c r="T3105" s="212"/>
      <c r="U3105" s="213"/>
      <c r="V3105" s="213"/>
      <c r="W3105" s="213"/>
      <c r="X3105" s="214"/>
      <c r="Y3105" s="214"/>
      <c r="Z3105" s="214"/>
      <c r="AA3105" s="217"/>
      <c r="AB3105" s="217"/>
      <c r="AC3105" s="217"/>
      <c r="AD3105" s="213"/>
    </row>
    <row r="3106" spans="20:30" x14ac:dyDescent="0.2">
      <c r="T3106" s="212"/>
      <c r="U3106" s="213"/>
      <c r="V3106" s="213"/>
      <c r="W3106" s="213"/>
      <c r="X3106" s="214"/>
      <c r="Y3106" s="214"/>
      <c r="Z3106" s="214"/>
      <c r="AA3106" s="217"/>
      <c r="AB3106" s="217"/>
      <c r="AC3106" s="217"/>
      <c r="AD3106" s="213"/>
    </row>
    <row r="3107" spans="20:30" x14ac:dyDescent="0.2">
      <c r="T3107" s="212"/>
      <c r="U3107" s="213"/>
      <c r="V3107" s="213"/>
      <c r="W3107" s="213"/>
      <c r="X3107" s="214"/>
      <c r="Y3107" s="214"/>
      <c r="Z3107" s="214"/>
      <c r="AA3107" s="217"/>
      <c r="AB3107" s="217"/>
      <c r="AC3107" s="217"/>
      <c r="AD3107" s="213"/>
    </row>
    <row r="3108" spans="20:30" x14ac:dyDescent="0.2">
      <c r="T3108" s="212"/>
      <c r="U3108" s="213"/>
      <c r="V3108" s="213"/>
      <c r="W3108" s="213"/>
      <c r="X3108" s="214"/>
      <c r="Y3108" s="214"/>
      <c r="Z3108" s="214"/>
      <c r="AA3108" s="217"/>
      <c r="AB3108" s="217"/>
      <c r="AC3108" s="217"/>
      <c r="AD3108" s="213"/>
    </row>
    <row r="3109" spans="20:30" x14ac:dyDescent="0.2">
      <c r="T3109" s="212"/>
      <c r="U3109" s="213"/>
      <c r="V3109" s="213"/>
      <c r="W3109" s="213"/>
      <c r="X3109" s="214"/>
      <c r="Y3109" s="214"/>
      <c r="Z3109" s="214"/>
      <c r="AA3109" s="217"/>
      <c r="AB3109" s="217"/>
      <c r="AC3109" s="217"/>
      <c r="AD3109" s="213"/>
    </row>
    <row r="3110" spans="20:30" x14ac:dyDescent="0.2">
      <c r="T3110" s="212"/>
      <c r="U3110" s="213"/>
      <c r="V3110" s="213"/>
      <c r="W3110" s="213"/>
      <c r="X3110" s="214"/>
      <c r="Y3110" s="214"/>
      <c r="Z3110" s="214"/>
      <c r="AA3110" s="217"/>
      <c r="AB3110" s="217"/>
      <c r="AC3110" s="217"/>
      <c r="AD3110" s="213"/>
    </row>
    <row r="3111" spans="20:30" x14ac:dyDescent="0.2">
      <c r="T3111" s="212"/>
      <c r="U3111" s="213"/>
      <c r="V3111" s="213"/>
      <c r="W3111" s="213"/>
      <c r="X3111" s="214"/>
      <c r="Y3111" s="214"/>
      <c r="Z3111" s="214"/>
      <c r="AA3111" s="217"/>
      <c r="AB3111" s="217"/>
      <c r="AC3111" s="217"/>
      <c r="AD3111" s="213"/>
    </row>
    <row r="3112" spans="20:30" x14ac:dyDescent="0.2">
      <c r="T3112" s="212"/>
      <c r="U3112" s="213"/>
      <c r="V3112" s="213"/>
      <c r="W3112" s="213"/>
      <c r="X3112" s="214"/>
      <c r="Y3112" s="214"/>
      <c r="Z3112" s="214"/>
      <c r="AA3112" s="217"/>
      <c r="AB3112" s="217"/>
      <c r="AC3112" s="217"/>
      <c r="AD3112" s="213"/>
    </row>
    <row r="3113" spans="20:30" x14ac:dyDescent="0.2">
      <c r="T3113" s="212"/>
      <c r="U3113" s="213"/>
      <c r="V3113" s="213"/>
      <c r="W3113" s="213"/>
      <c r="X3113" s="214"/>
      <c r="Y3113" s="214"/>
      <c r="Z3113" s="214"/>
      <c r="AA3113" s="217"/>
      <c r="AB3113" s="217"/>
      <c r="AC3113" s="217"/>
      <c r="AD3113" s="213"/>
    </row>
    <row r="3114" spans="20:30" x14ac:dyDescent="0.2">
      <c r="T3114" s="212"/>
      <c r="U3114" s="213"/>
      <c r="V3114" s="213"/>
      <c r="W3114" s="213"/>
      <c r="X3114" s="214"/>
      <c r="Y3114" s="214"/>
      <c r="Z3114" s="214"/>
      <c r="AA3114" s="217"/>
      <c r="AB3114" s="217"/>
      <c r="AC3114" s="217"/>
      <c r="AD3114" s="213"/>
    </row>
    <row r="3115" spans="20:30" x14ac:dyDescent="0.2">
      <c r="T3115" s="212"/>
      <c r="U3115" s="213"/>
      <c r="V3115" s="213"/>
      <c r="W3115" s="213"/>
      <c r="X3115" s="214"/>
      <c r="Y3115" s="214"/>
      <c r="Z3115" s="214"/>
      <c r="AA3115" s="217"/>
      <c r="AB3115" s="217"/>
      <c r="AC3115" s="217"/>
      <c r="AD3115" s="213"/>
    </row>
    <row r="3116" spans="20:30" x14ac:dyDescent="0.2">
      <c r="T3116" s="212"/>
      <c r="U3116" s="213"/>
      <c r="V3116" s="213"/>
      <c r="W3116" s="213"/>
      <c r="X3116" s="214"/>
      <c r="Y3116" s="214"/>
      <c r="Z3116" s="214"/>
      <c r="AA3116" s="217"/>
      <c r="AB3116" s="217"/>
      <c r="AC3116" s="217"/>
      <c r="AD3116" s="213"/>
    </row>
    <row r="3117" spans="20:30" x14ac:dyDescent="0.2">
      <c r="T3117" s="212"/>
      <c r="U3117" s="213"/>
      <c r="V3117" s="213"/>
      <c r="W3117" s="213"/>
      <c r="X3117" s="214"/>
      <c r="Y3117" s="214"/>
      <c r="Z3117" s="214"/>
      <c r="AA3117" s="217"/>
      <c r="AB3117" s="217"/>
      <c r="AC3117" s="217"/>
      <c r="AD3117" s="213"/>
    </row>
    <row r="3118" spans="20:30" x14ac:dyDescent="0.2">
      <c r="T3118" s="212"/>
      <c r="U3118" s="213"/>
      <c r="V3118" s="213"/>
      <c r="W3118" s="213"/>
      <c r="X3118" s="214"/>
      <c r="Y3118" s="214"/>
      <c r="Z3118" s="214"/>
      <c r="AA3118" s="217"/>
      <c r="AB3118" s="217"/>
      <c r="AC3118" s="217"/>
      <c r="AD3118" s="213"/>
    </row>
    <row r="3119" spans="20:30" x14ac:dyDescent="0.2">
      <c r="T3119" s="212"/>
      <c r="U3119" s="213"/>
      <c r="V3119" s="213"/>
      <c r="W3119" s="213"/>
      <c r="X3119" s="214"/>
      <c r="Y3119" s="214"/>
      <c r="Z3119" s="214"/>
      <c r="AA3119" s="217"/>
      <c r="AB3119" s="217"/>
      <c r="AC3119" s="217"/>
      <c r="AD3119" s="213"/>
    </row>
    <row r="3120" spans="20:30" x14ac:dyDescent="0.2">
      <c r="T3120" s="212"/>
      <c r="U3120" s="213"/>
      <c r="V3120" s="213"/>
      <c r="W3120" s="213"/>
      <c r="X3120" s="214"/>
      <c r="Y3120" s="214"/>
      <c r="Z3120" s="214"/>
      <c r="AA3120" s="217"/>
      <c r="AB3120" s="217"/>
      <c r="AC3120" s="217"/>
      <c r="AD3120" s="213"/>
    </row>
    <row r="3121" spans="20:30" x14ac:dyDescent="0.2">
      <c r="T3121" s="212"/>
      <c r="U3121" s="213"/>
      <c r="V3121" s="213"/>
      <c r="W3121" s="213"/>
      <c r="X3121" s="214"/>
      <c r="Y3121" s="214"/>
      <c r="Z3121" s="214"/>
      <c r="AA3121" s="217"/>
      <c r="AB3121" s="217"/>
      <c r="AC3121" s="217"/>
      <c r="AD3121" s="213"/>
    </row>
    <row r="3122" spans="20:30" x14ac:dyDescent="0.2">
      <c r="T3122" s="212"/>
      <c r="U3122" s="213"/>
      <c r="V3122" s="213"/>
      <c r="W3122" s="213"/>
      <c r="X3122" s="214"/>
      <c r="Y3122" s="214"/>
      <c r="Z3122" s="214"/>
      <c r="AA3122" s="217"/>
      <c r="AB3122" s="217"/>
      <c r="AC3122" s="217"/>
      <c r="AD3122" s="213"/>
    </row>
    <row r="3123" spans="20:30" x14ac:dyDescent="0.2">
      <c r="T3123" s="212"/>
      <c r="U3123" s="213"/>
      <c r="V3123" s="213"/>
      <c r="W3123" s="213"/>
      <c r="X3123" s="214"/>
      <c r="Y3123" s="214"/>
      <c r="Z3123" s="214"/>
      <c r="AA3123" s="217"/>
      <c r="AB3123" s="217"/>
      <c r="AC3123" s="217"/>
      <c r="AD3123" s="213"/>
    </row>
    <row r="3124" spans="20:30" x14ac:dyDescent="0.2">
      <c r="T3124" s="212"/>
      <c r="U3124" s="213"/>
      <c r="V3124" s="213"/>
      <c r="W3124" s="213"/>
      <c r="X3124" s="214"/>
      <c r="Y3124" s="214"/>
      <c r="Z3124" s="214"/>
      <c r="AA3124" s="217"/>
      <c r="AB3124" s="217"/>
      <c r="AC3124" s="217"/>
      <c r="AD3124" s="213"/>
    </row>
    <row r="3125" spans="20:30" x14ac:dyDescent="0.2">
      <c r="T3125" s="212"/>
      <c r="U3125" s="213"/>
      <c r="V3125" s="213"/>
      <c r="W3125" s="213"/>
      <c r="X3125" s="214"/>
      <c r="Y3125" s="214"/>
      <c r="Z3125" s="214"/>
      <c r="AA3125" s="217"/>
      <c r="AB3125" s="217"/>
      <c r="AC3125" s="217"/>
      <c r="AD3125" s="213"/>
    </row>
    <row r="3126" spans="20:30" x14ac:dyDescent="0.2">
      <c r="T3126" s="212"/>
      <c r="U3126" s="213"/>
      <c r="V3126" s="213"/>
      <c r="W3126" s="213"/>
      <c r="X3126" s="214"/>
      <c r="Y3126" s="214"/>
      <c r="Z3126" s="214"/>
      <c r="AA3126" s="217"/>
      <c r="AB3126" s="217"/>
      <c r="AC3126" s="217"/>
      <c r="AD3126" s="213"/>
    </row>
    <row r="3127" spans="20:30" x14ac:dyDescent="0.2">
      <c r="T3127" s="212"/>
      <c r="U3127" s="213"/>
      <c r="V3127" s="213"/>
      <c r="W3127" s="213"/>
      <c r="X3127" s="214"/>
      <c r="Y3127" s="214"/>
      <c r="Z3127" s="214"/>
      <c r="AA3127" s="217"/>
      <c r="AB3127" s="217"/>
      <c r="AC3127" s="217"/>
      <c r="AD3127" s="213"/>
    </row>
    <row r="3128" spans="20:30" x14ac:dyDescent="0.2">
      <c r="T3128" s="212"/>
      <c r="U3128" s="213"/>
      <c r="V3128" s="213"/>
      <c r="W3128" s="213"/>
      <c r="X3128" s="214"/>
      <c r="Y3128" s="214"/>
      <c r="Z3128" s="214"/>
      <c r="AA3128" s="217"/>
      <c r="AB3128" s="217"/>
      <c r="AC3128" s="217"/>
      <c r="AD3128" s="213"/>
    </row>
    <row r="3129" spans="20:30" x14ac:dyDescent="0.2">
      <c r="T3129" s="212"/>
      <c r="U3129" s="213"/>
      <c r="V3129" s="213"/>
      <c r="W3129" s="213"/>
      <c r="X3129" s="214"/>
      <c r="Y3129" s="214"/>
      <c r="Z3129" s="214"/>
      <c r="AA3129" s="217"/>
      <c r="AB3129" s="217"/>
      <c r="AC3129" s="217"/>
      <c r="AD3129" s="213"/>
    </row>
    <row r="3130" spans="20:30" x14ac:dyDescent="0.2">
      <c r="T3130" s="212"/>
      <c r="U3130" s="213"/>
      <c r="V3130" s="213"/>
      <c r="W3130" s="213"/>
      <c r="X3130" s="214"/>
      <c r="Y3130" s="214"/>
      <c r="Z3130" s="214"/>
      <c r="AA3130" s="217"/>
      <c r="AB3130" s="217"/>
      <c r="AC3130" s="217"/>
      <c r="AD3130" s="213"/>
    </row>
    <row r="3131" spans="20:30" x14ac:dyDescent="0.2">
      <c r="T3131" s="212"/>
      <c r="U3131" s="213"/>
      <c r="V3131" s="213"/>
      <c r="W3131" s="213"/>
      <c r="X3131" s="214"/>
      <c r="Y3131" s="214"/>
      <c r="Z3131" s="214"/>
      <c r="AA3131" s="217"/>
      <c r="AB3131" s="217"/>
      <c r="AC3131" s="217"/>
      <c r="AD3131" s="213"/>
    </row>
    <row r="3132" spans="20:30" x14ac:dyDescent="0.2">
      <c r="T3132" s="212"/>
      <c r="U3132" s="213"/>
      <c r="V3132" s="213"/>
      <c r="W3132" s="213"/>
      <c r="X3132" s="214"/>
      <c r="Y3132" s="214"/>
      <c r="Z3132" s="214"/>
      <c r="AA3132" s="217"/>
      <c r="AB3132" s="217"/>
      <c r="AC3132" s="217"/>
      <c r="AD3132" s="213"/>
    </row>
    <row r="3133" spans="20:30" x14ac:dyDescent="0.2">
      <c r="T3133" s="212"/>
      <c r="U3133" s="213"/>
      <c r="V3133" s="213"/>
      <c r="W3133" s="213"/>
      <c r="X3133" s="214"/>
      <c r="Y3133" s="214"/>
      <c r="Z3133" s="214"/>
      <c r="AA3133" s="217"/>
      <c r="AB3133" s="217"/>
      <c r="AC3133" s="217"/>
      <c r="AD3133" s="213"/>
    </row>
    <row r="3134" spans="20:30" x14ac:dyDescent="0.2">
      <c r="T3134" s="212"/>
      <c r="U3134" s="213"/>
      <c r="V3134" s="213"/>
      <c r="W3134" s="213"/>
      <c r="X3134" s="214"/>
      <c r="Y3134" s="214"/>
      <c r="Z3134" s="214"/>
      <c r="AA3134" s="217"/>
      <c r="AB3134" s="217"/>
      <c r="AC3134" s="217"/>
      <c r="AD3134" s="213"/>
    </row>
    <row r="3135" spans="20:30" x14ac:dyDescent="0.2">
      <c r="T3135" s="212"/>
      <c r="U3135" s="213"/>
      <c r="V3135" s="213"/>
      <c r="W3135" s="213"/>
      <c r="X3135" s="214"/>
      <c r="Y3135" s="214"/>
      <c r="Z3135" s="214"/>
      <c r="AA3135" s="217"/>
      <c r="AB3135" s="217"/>
      <c r="AC3135" s="217"/>
      <c r="AD3135" s="213"/>
    </row>
    <row r="3136" spans="20:30" x14ac:dyDescent="0.2">
      <c r="T3136" s="212"/>
      <c r="U3136" s="213"/>
      <c r="V3136" s="213"/>
      <c r="W3136" s="213"/>
      <c r="X3136" s="214"/>
      <c r="Y3136" s="214"/>
      <c r="Z3136" s="214"/>
      <c r="AA3136" s="217"/>
      <c r="AB3136" s="217"/>
      <c r="AC3136" s="217"/>
      <c r="AD3136" s="213"/>
    </row>
    <row r="3137" spans="20:30" x14ac:dyDescent="0.2">
      <c r="T3137" s="212"/>
      <c r="U3137" s="213"/>
      <c r="V3137" s="213"/>
      <c r="W3137" s="213"/>
      <c r="X3137" s="214"/>
      <c r="Y3137" s="214"/>
      <c r="Z3137" s="214"/>
      <c r="AA3137" s="217"/>
      <c r="AB3137" s="217"/>
      <c r="AC3137" s="217"/>
      <c r="AD3137" s="213"/>
    </row>
    <row r="3138" spans="20:30" x14ac:dyDescent="0.2">
      <c r="T3138" s="212"/>
      <c r="U3138" s="213"/>
      <c r="V3138" s="213"/>
      <c r="W3138" s="213"/>
      <c r="X3138" s="214"/>
      <c r="Y3138" s="214"/>
      <c r="Z3138" s="214"/>
      <c r="AA3138" s="217"/>
      <c r="AB3138" s="217"/>
      <c r="AC3138" s="217"/>
      <c r="AD3138" s="213"/>
    </row>
    <row r="3139" spans="20:30" x14ac:dyDescent="0.2">
      <c r="T3139" s="212"/>
      <c r="U3139" s="213"/>
      <c r="V3139" s="213"/>
      <c r="W3139" s="213"/>
      <c r="X3139" s="214"/>
      <c r="Y3139" s="214"/>
      <c r="Z3139" s="214"/>
      <c r="AA3139" s="217"/>
      <c r="AB3139" s="217"/>
      <c r="AC3139" s="217"/>
      <c r="AD3139" s="213"/>
    </row>
    <row r="3140" spans="20:30" x14ac:dyDescent="0.2">
      <c r="T3140" s="212"/>
      <c r="U3140" s="213"/>
      <c r="V3140" s="213"/>
      <c r="W3140" s="213"/>
      <c r="X3140" s="214"/>
      <c r="Y3140" s="214"/>
      <c r="Z3140" s="214"/>
      <c r="AA3140" s="217"/>
      <c r="AB3140" s="217"/>
      <c r="AC3140" s="217"/>
      <c r="AD3140" s="213"/>
    </row>
    <row r="3141" spans="20:30" x14ac:dyDescent="0.2">
      <c r="T3141" s="212"/>
      <c r="U3141" s="213"/>
      <c r="V3141" s="213"/>
      <c r="W3141" s="213"/>
      <c r="X3141" s="214"/>
      <c r="Y3141" s="214"/>
      <c r="Z3141" s="214"/>
      <c r="AA3141" s="217"/>
      <c r="AB3141" s="217"/>
      <c r="AC3141" s="217"/>
      <c r="AD3141" s="213"/>
    </row>
    <row r="3142" spans="20:30" x14ac:dyDescent="0.2">
      <c r="T3142" s="212"/>
      <c r="U3142" s="213"/>
      <c r="V3142" s="213"/>
      <c r="W3142" s="213"/>
      <c r="X3142" s="214"/>
      <c r="Y3142" s="214"/>
      <c r="Z3142" s="214"/>
      <c r="AA3142" s="217"/>
      <c r="AB3142" s="217"/>
      <c r="AC3142" s="217"/>
      <c r="AD3142" s="213"/>
    </row>
    <row r="3143" spans="20:30" x14ac:dyDescent="0.2">
      <c r="T3143" s="212"/>
      <c r="U3143" s="213"/>
      <c r="V3143" s="213"/>
      <c r="W3143" s="213"/>
      <c r="X3143" s="214"/>
      <c r="Y3143" s="214"/>
      <c r="Z3143" s="214"/>
      <c r="AA3143" s="217"/>
      <c r="AB3143" s="217"/>
      <c r="AC3143" s="217"/>
      <c r="AD3143" s="213"/>
    </row>
    <row r="3144" spans="20:30" x14ac:dyDescent="0.2">
      <c r="T3144" s="212"/>
      <c r="U3144" s="213"/>
      <c r="V3144" s="213"/>
      <c r="W3144" s="213"/>
      <c r="X3144" s="214"/>
      <c r="Y3144" s="214"/>
      <c r="Z3144" s="214"/>
      <c r="AA3144" s="217"/>
      <c r="AB3144" s="217"/>
      <c r="AC3144" s="217"/>
      <c r="AD3144" s="213"/>
    </row>
    <row r="3145" spans="20:30" x14ac:dyDescent="0.2">
      <c r="T3145" s="212"/>
      <c r="U3145" s="213"/>
      <c r="V3145" s="213"/>
      <c r="W3145" s="213"/>
      <c r="X3145" s="214"/>
      <c r="Y3145" s="214"/>
      <c r="Z3145" s="214"/>
      <c r="AA3145" s="217"/>
      <c r="AB3145" s="217"/>
      <c r="AC3145" s="217"/>
      <c r="AD3145" s="213"/>
    </row>
    <row r="3146" spans="20:30" x14ac:dyDescent="0.2">
      <c r="T3146" s="212"/>
      <c r="U3146" s="213"/>
      <c r="V3146" s="213"/>
      <c r="W3146" s="213"/>
      <c r="X3146" s="214"/>
      <c r="Y3146" s="214"/>
      <c r="Z3146" s="214"/>
      <c r="AA3146" s="217"/>
      <c r="AB3146" s="217"/>
      <c r="AC3146" s="217"/>
      <c r="AD3146" s="213"/>
    </row>
    <row r="3147" spans="20:30" x14ac:dyDescent="0.2">
      <c r="T3147" s="212"/>
      <c r="U3147" s="213"/>
      <c r="V3147" s="213"/>
      <c r="W3147" s="213"/>
      <c r="X3147" s="214"/>
      <c r="Y3147" s="214"/>
      <c r="Z3147" s="214"/>
      <c r="AA3147" s="217"/>
      <c r="AB3147" s="217"/>
      <c r="AC3147" s="217"/>
      <c r="AD3147" s="213"/>
    </row>
    <row r="3148" spans="20:30" x14ac:dyDescent="0.2">
      <c r="T3148" s="212"/>
      <c r="U3148" s="213"/>
      <c r="V3148" s="213"/>
      <c r="W3148" s="213"/>
      <c r="X3148" s="214"/>
      <c r="Y3148" s="214"/>
      <c r="Z3148" s="214"/>
      <c r="AA3148" s="217"/>
      <c r="AB3148" s="217"/>
      <c r="AC3148" s="217"/>
      <c r="AD3148" s="213"/>
    </row>
    <row r="3149" spans="20:30" x14ac:dyDescent="0.2">
      <c r="T3149" s="212"/>
      <c r="U3149" s="213"/>
      <c r="V3149" s="213"/>
      <c r="W3149" s="213"/>
      <c r="X3149" s="214"/>
      <c r="Y3149" s="214"/>
      <c r="Z3149" s="214"/>
      <c r="AA3149" s="217"/>
      <c r="AB3149" s="217"/>
      <c r="AC3149" s="217"/>
      <c r="AD3149" s="213"/>
    </row>
    <row r="3150" spans="20:30" x14ac:dyDescent="0.2">
      <c r="T3150" s="212"/>
      <c r="U3150" s="213"/>
      <c r="V3150" s="213"/>
      <c r="W3150" s="213"/>
      <c r="X3150" s="214"/>
      <c r="Y3150" s="214"/>
      <c r="Z3150" s="214"/>
      <c r="AA3150" s="217"/>
      <c r="AB3150" s="217"/>
      <c r="AC3150" s="217"/>
      <c r="AD3150" s="213"/>
    </row>
    <row r="3151" spans="20:30" x14ac:dyDescent="0.2">
      <c r="T3151" s="212"/>
      <c r="U3151" s="213"/>
      <c r="V3151" s="213"/>
      <c r="W3151" s="213"/>
      <c r="X3151" s="214"/>
      <c r="Y3151" s="214"/>
      <c r="Z3151" s="214"/>
      <c r="AA3151" s="217"/>
      <c r="AB3151" s="217"/>
      <c r="AC3151" s="217"/>
      <c r="AD3151" s="213"/>
    </row>
    <row r="3152" spans="20:30" x14ac:dyDescent="0.2">
      <c r="T3152" s="212"/>
      <c r="U3152" s="213"/>
      <c r="V3152" s="213"/>
      <c r="W3152" s="213"/>
      <c r="X3152" s="214"/>
      <c r="Y3152" s="214"/>
      <c r="Z3152" s="214"/>
      <c r="AA3152" s="217"/>
      <c r="AB3152" s="217"/>
      <c r="AC3152" s="217"/>
      <c r="AD3152" s="213"/>
    </row>
    <row r="3153" spans="20:30" x14ac:dyDescent="0.2">
      <c r="T3153" s="212"/>
      <c r="U3153" s="213"/>
      <c r="V3153" s="213"/>
      <c r="W3153" s="213"/>
      <c r="X3153" s="214"/>
      <c r="Y3153" s="214"/>
      <c r="Z3153" s="214"/>
      <c r="AA3153" s="217"/>
      <c r="AB3153" s="217"/>
      <c r="AC3153" s="217"/>
      <c r="AD3153" s="213"/>
    </row>
    <row r="3154" spans="20:30" x14ac:dyDescent="0.2">
      <c r="T3154" s="212"/>
      <c r="U3154" s="213"/>
      <c r="V3154" s="213"/>
      <c r="W3154" s="213"/>
      <c r="X3154" s="214"/>
      <c r="Y3154" s="214"/>
      <c r="Z3154" s="214"/>
      <c r="AA3154" s="217"/>
      <c r="AB3154" s="217"/>
      <c r="AC3154" s="217"/>
      <c r="AD3154" s="213"/>
    </row>
    <row r="3155" spans="20:30" x14ac:dyDescent="0.2">
      <c r="T3155" s="212"/>
      <c r="U3155" s="213"/>
      <c r="V3155" s="213"/>
      <c r="W3155" s="213"/>
      <c r="X3155" s="214"/>
      <c r="Y3155" s="214"/>
      <c r="Z3155" s="214"/>
      <c r="AA3155" s="217"/>
      <c r="AB3155" s="217"/>
      <c r="AC3155" s="217"/>
      <c r="AD3155" s="213"/>
    </row>
    <row r="3156" spans="20:30" x14ac:dyDescent="0.2">
      <c r="T3156" s="212"/>
      <c r="U3156" s="213"/>
      <c r="V3156" s="213"/>
      <c r="W3156" s="213"/>
      <c r="X3156" s="214"/>
      <c r="Y3156" s="214"/>
      <c r="Z3156" s="214"/>
      <c r="AA3156" s="217"/>
      <c r="AB3156" s="217"/>
      <c r="AC3156" s="217"/>
      <c r="AD3156" s="213"/>
    </row>
    <row r="3157" spans="20:30" x14ac:dyDescent="0.2">
      <c r="T3157" s="212"/>
      <c r="U3157" s="213"/>
      <c r="V3157" s="213"/>
      <c r="W3157" s="213"/>
      <c r="X3157" s="214"/>
      <c r="Y3157" s="214"/>
      <c r="Z3157" s="214"/>
      <c r="AA3157" s="217"/>
      <c r="AB3157" s="217"/>
      <c r="AC3157" s="217"/>
      <c r="AD3157" s="213"/>
    </row>
    <row r="3158" spans="20:30" x14ac:dyDescent="0.2">
      <c r="T3158" s="212"/>
      <c r="U3158" s="213"/>
      <c r="V3158" s="213"/>
      <c r="W3158" s="213"/>
      <c r="X3158" s="214"/>
      <c r="Y3158" s="214"/>
      <c r="Z3158" s="214"/>
      <c r="AA3158" s="217"/>
      <c r="AB3158" s="217"/>
      <c r="AC3158" s="217"/>
      <c r="AD3158" s="213"/>
    </row>
    <row r="3159" spans="20:30" x14ac:dyDescent="0.2">
      <c r="T3159" s="212"/>
      <c r="U3159" s="213"/>
      <c r="V3159" s="213"/>
      <c r="W3159" s="213"/>
      <c r="X3159" s="214"/>
      <c r="Y3159" s="214"/>
      <c r="Z3159" s="214"/>
      <c r="AA3159" s="217"/>
      <c r="AB3159" s="217"/>
      <c r="AC3159" s="217"/>
      <c r="AD3159" s="213"/>
    </row>
    <row r="3160" spans="20:30" x14ac:dyDescent="0.2">
      <c r="T3160" s="212"/>
      <c r="U3160" s="213"/>
      <c r="V3160" s="213"/>
      <c r="W3160" s="213"/>
      <c r="X3160" s="214"/>
      <c r="Y3160" s="214"/>
      <c r="Z3160" s="214"/>
      <c r="AA3160" s="217"/>
      <c r="AB3160" s="217"/>
      <c r="AC3160" s="217"/>
      <c r="AD3160" s="213"/>
    </row>
    <row r="3161" spans="20:30" x14ac:dyDescent="0.2">
      <c r="T3161" s="212"/>
      <c r="U3161" s="213"/>
      <c r="V3161" s="213"/>
      <c r="W3161" s="213"/>
      <c r="X3161" s="214"/>
      <c r="Y3161" s="214"/>
      <c r="Z3161" s="214"/>
      <c r="AA3161" s="217"/>
      <c r="AB3161" s="217"/>
      <c r="AC3161" s="217"/>
      <c r="AD3161" s="213"/>
    </row>
    <row r="3162" spans="20:30" x14ac:dyDescent="0.2">
      <c r="T3162" s="212"/>
      <c r="U3162" s="213"/>
      <c r="V3162" s="213"/>
      <c r="W3162" s="213"/>
      <c r="X3162" s="214"/>
      <c r="Y3162" s="214"/>
      <c r="Z3162" s="214"/>
      <c r="AA3162" s="217"/>
      <c r="AB3162" s="217"/>
      <c r="AC3162" s="217"/>
      <c r="AD3162" s="213"/>
    </row>
    <row r="3163" spans="20:30" x14ac:dyDescent="0.2">
      <c r="T3163" s="212"/>
      <c r="U3163" s="213"/>
      <c r="V3163" s="213"/>
      <c r="W3163" s="213"/>
      <c r="X3163" s="214"/>
      <c r="Y3163" s="214"/>
      <c r="Z3163" s="214"/>
      <c r="AA3163" s="217"/>
      <c r="AB3163" s="217"/>
      <c r="AC3163" s="217"/>
      <c r="AD3163" s="213"/>
    </row>
    <row r="3164" spans="20:30" x14ac:dyDescent="0.2">
      <c r="T3164" s="212"/>
      <c r="U3164" s="213"/>
      <c r="V3164" s="213"/>
      <c r="W3164" s="213"/>
      <c r="X3164" s="214"/>
      <c r="Y3164" s="214"/>
      <c r="Z3164" s="214"/>
      <c r="AA3164" s="217"/>
      <c r="AB3164" s="217"/>
      <c r="AC3164" s="217"/>
      <c r="AD3164" s="213"/>
    </row>
    <row r="3165" spans="20:30" x14ac:dyDescent="0.2">
      <c r="T3165" s="212"/>
      <c r="U3165" s="213"/>
      <c r="V3165" s="213"/>
      <c r="W3165" s="213"/>
      <c r="X3165" s="214"/>
      <c r="Y3165" s="214"/>
      <c r="Z3165" s="214"/>
      <c r="AA3165" s="217"/>
      <c r="AB3165" s="217"/>
      <c r="AC3165" s="217"/>
      <c r="AD3165" s="213"/>
    </row>
    <row r="3166" spans="20:30" x14ac:dyDescent="0.2">
      <c r="T3166" s="212"/>
      <c r="U3166" s="213"/>
      <c r="V3166" s="213"/>
      <c r="W3166" s="213"/>
      <c r="X3166" s="214"/>
      <c r="Y3166" s="214"/>
      <c r="Z3166" s="214"/>
      <c r="AA3166" s="217"/>
      <c r="AB3166" s="217"/>
      <c r="AC3166" s="217"/>
      <c r="AD3166" s="213"/>
    </row>
    <row r="3167" spans="20:30" x14ac:dyDescent="0.2">
      <c r="T3167" s="212"/>
      <c r="U3167" s="213"/>
      <c r="V3167" s="213"/>
      <c r="W3167" s="213"/>
      <c r="X3167" s="214"/>
      <c r="Y3167" s="214"/>
      <c r="Z3167" s="214"/>
      <c r="AA3167" s="217"/>
      <c r="AB3167" s="217"/>
      <c r="AC3167" s="217"/>
      <c r="AD3167" s="213"/>
    </row>
    <row r="3168" spans="20:30" x14ac:dyDescent="0.2">
      <c r="T3168" s="212"/>
      <c r="U3168" s="213"/>
      <c r="V3168" s="213"/>
      <c r="W3168" s="213"/>
      <c r="X3168" s="214"/>
      <c r="Y3168" s="214"/>
      <c r="Z3168" s="214"/>
      <c r="AA3168" s="217"/>
      <c r="AB3168" s="217"/>
      <c r="AC3168" s="217"/>
      <c r="AD3168" s="213"/>
    </row>
    <row r="3169" spans="20:30" x14ac:dyDescent="0.2">
      <c r="T3169" s="212"/>
      <c r="U3169" s="213"/>
      <c r="V3169" s="213"/>
      <c r="W3169" s="213"/>
      <c r="X3169" s="214"/>
      <c r="Y3169" s="214"/>
      <c r="Z3169" s="214"/>
      <c r="AA3169" s="217"/>
      <c r="AB3169" s="217"/>
      <c r="AC3169" s="217"/>
      <c r="AD3169" s="213"/>
    </row>
    <row r="3170" spans="20:30" x14ac:dyDescent="0.2">
      <c r="T3170" s="212"/>
      <c r="U3170" s="213"/>
      <c r="V3170" s="213"/>
      <c r="W3170" s="213"/>
      <c r="X3170" s="214"/>
      <c r="Y3170" s="214"/>
      <c r="Z3170" s="214"/>
      <c r="AA3170" s="217"/>
      <c r="AB3170" s="217"/>
      <c r="AC3170" s="217"/>
      <c r="AD3170" s="213"/>
    </row>
    <row r="3171" spans="20:30" x14ac:dyDescent="0.2">
      <c r="T3171" s="212"/>
      <c r="U3171" s="213"/>
      <c r="V3171" s="213"/>
      <c r="W3171" s="213"/>
      <c r="X3171" s="214"/>
      <c r="Y3171" s="214"/>
      <c r="Z3171" s="214"/>
      <c r="AA3171" s="217"/>
      <c r="AB3171" s="217"/>
      <c r="AC3171" s="217"/>
      <c r="AD3171" s="213"/>
    </row>
    <row r="3172" spans="20:30" x14ac:dyDescent="0.2">
      <c r="T3172" s="212"/>
      <c r="U3172" s="213"/>
      <c r="V3172" s="213"/>
      <c r="W3172" s="213"/>
      <c r="X3172" s="214"/>
      <c r="Y3172" s="214"/>
      <c r="Z3172" s="214"/>
      <c r="AA3172" s="217"/>
      <c r="AB3172" s="217"/>
      <c r="AC3172" s="217"/>
      <c r="AD3172" s="213"/>
    </row>
    <row r="3173" spans="20:30" x14ac:dyDescent="0.2">
      <c r="T3173" s="212"/>
      <c r="U3173" s="213"/>
      <c r="V3173" s="213"/>
      <c r="W3173" s="213"/>
      <c r="X3173" s="214"/>
      <c r="Y3173" s="214"/>
      <c r="Z3173" s="214"/>
      <c r="AA3173" s="217"/>
      <c r="AB3173" s="217"/>
      <c r="AC3173" s="217"/>
      <c r="AD3173" s="213"/>
    </row>
    <row r="3174" spans="20:30" x14ac:dyDescent="0.2">
      <c r="T3174" s="212"/>
      <c r="U3174" s="213"/>
      <c r="V3174" s="213"/>
      <c r="W3174" s="213"/>
      <c r="X3174" s="214"/>
      <c r="Y3174" s="214"/>
      <c r="Z3174" s="214"/>
      <c r="AA3174" s="217"/>
      <c r="AB3174" s="217"/>
      <c r="AC3174" s="217"/>
      <c r="AD3174" s="213"/>
    </row>
    <row r="3175" spans="20:30" x14ac:dyDescent="0.2">
      <c r="T3175" s="212"/>
      <c r="U3175" s="213"/>
      <c r="V3175" s="213"/>
      <c r="W3175" s="213"/>
      <c r="X3175" s="214"/>
      <c r="Y3175" s="214"/>
      <c r="Z3175" s="214"/>
      <c r="AA3175" s="217"/>
      <c r="AB3175" s="217"/>
      <c r="AC3175" s="217"/>
      <c r="AD3175" s="213"/>
    </row>
    <row r="3176" spans="20:30" x14ac:dyDescent="0.2">
      <c r="T3176" s="212"/>
      <c r="U3176" s="213"/>
      <c r="V3176" s="213"/>
      <c r="W3176" s="213"/>
      <c r="X3176" s="214"/>
      <c r="Y3176" s="214"/>
      <c r="Z3176" s="214"/>
      <c r="AA3176" s="217"/>
      <c r="AB3176" s="217"/>
      <c r="AC3176" s="217"/>
      <c r="AD3176" s="213"/>
    </row>
    <row r="3177" spans="20:30" x14ac:dyDescent="0.2">
      <c r="T3177" s="212"/>
      <c r="U3177" s="213"/>
      <c r="V3177" s="213"/>
      <c r="W3177" s="213"/>
      <c r="X3177" s="214"/>
      <c r="Y3177" s="214"/>
      <c r="Z3177" s="214"/>
      <c r="AA3177" s="217"/>
      <c r="AB3177" s="217"/>
      <c r="AC3177" s="217"/>
      <c r="AD3177" s="213"/>
    </row>
    <row r="3178" spans="20:30" x14ac:dyDescent="0.2">
      <c r="T3178" s="212"/>
      <c r="U3178" s="213"/>
      <c r="V3178" s="213"/>
      <c r="W3178" s="213"/>
      <c r="X3178" s="214"/>
      <c r="Y3178" s="214"/>
      <c r="Z3178" s="214"/>
      <c r="AA3178" s="217"/>
      <c r="AB3178" s="217"/>
      <c r="AC3178" s="217"/>
      <c r="AD3178" s="213"/>
    </row>
    <row r="3179" spans="20:30" x14ac:dyDescent="0.2">
      <c r="T3179" s="212"/>
      <c r="U3179" s="213"/>
      <c r="V3179" s="213"/>
      <c r="W3179" s="213"/>
      <c r="X3179" s="214"/>
      <c r="Y3179" s="214"/>
      <c r="Z3179" s="214"/>
      <c r="AA3179" s="217"/>
      <c r="AB3179" s="217"/>
      <c r="AC3179" s="217"/>
      <c r="AD3179" s="213"/>
    </row>
    <row r="3180" spans="20:30" x14ac:dyDescent="0.2">
      <c r="T3180" s="212"/>
      <c r="U3180" s="213"/>
      <c r="V3180" s="213"/>
      <c r="W3180" s="213"/>
      <c r="X3180" s="214"/>
      <c r="Y3180" s="214"/>
      <c r="Z3180" s="214"/>
      <c r="AA3180" s="217"/>
      <c r="AB3180" s="217"/>
      <c r="AC3180" s="217"/>
      <c r="AD3180" s="213"/>
    </row>
    <row r="3181" spans="20:30" x14ac:dyDescent="0.2">
      <c r="T3181" s="212"/>
      <c r="U3181" s="213"/>
      <c r="V3181" s="213"/>
      <c r="W3181" s="213"/>
      <c r="X3181" s="214"/>
      <c r="Y3181" s="214"/>
      <c r="Z3181" s="214"/>
      <c r="AA3181" s="217"/>
      <c r="AB3181" s="217"/>
      <c r="AC3181" s="217"/>
      <c r="AD3181" s="213"/>
    </row>
    <row r="3182" spans="20:30" x14ac:dyDescent="0.2">
      <c r="T3182" s="212"/>
      <c r="U3182" s="213"/>
      <c r="V3182" s="213"/>
      <c r="W3182" s="213"/>
      <c r="X3182" s="214"/>
      <c r="Y3182" s="214"/>
      <c r="Z3182" s="214"/>
      <c r="AA3182" s="217"/>
      <c r="AB3182" s="217"/>
      <c r="AC3182" s="217"/>
      <c r="AD3182" s="213"/>
    </row>
    <row r="3183" spans="20:30" x14ac:dyDescent="0.2">
      <c r="T3183" s="212"/>
      <c r="U3183" s="213"/>
      <c r="V3183" s="213"/>
      <c r="W3183" s="213"/>
      <c r="X3183" s="214"/>
      <c r="Y3183" s="214"/>
      <c r="Z3183" s="214"/>
      <c r="AA3183" s="217"/>
      <c r="AB3183" s="217"/>
      <c r="AC3183" s="217"/>
      <c r="AD3183" s="213"/>
    </row>
    <row r="3184" spans="20:30" x14ac:dyDescent="0.2">
      <c r="T3184" s="212"/>
      <c r="U3184" s="213"/>
      <c r="V3184" s="213"/>
      <c r="W3184" s="213"/>
      <c r="X3184" s="214"/>
      <c r="Y3184" s="214"/>
      <c r="Z3184" s="214"/>
      <c r="AA3184" s="217"/>
      <c r="AB3184" s="217"/>
      <c r="AC3184" s="217"/>
      <c r="AD3184" s="213"/>
    </row>
    <row r="3185" spans="20:30" x14ac:dyDescent="0.2">
      <c r="T3185" s="212"/>
      <c r="U3185" s="213"/>
      <c r="V3185" s="213"/>
      <c r="W3185" s="213"/>
      <c r="X3185" s="214"/>
      <c r="Y3185" s="214"/>
      <c r="Z3185" s="214"/>
      <c r="AA3185" s="217"/>
      <c r="AB3185" s="217"/>
      <c r="AC3185" s="217"/>
      <c r="AD3185" s="213"/>
    </row>
    <row r="3186" spans="20:30" x14ac:dyDescent="0.2">
      <c r="T3186" s="212"/>
      <c r="U3186" s="213"/>
      <c r="V3186" s="213"/>
      <c r="W3186" s="213"/>
      <c r="X3186" s="214"/>
      <c r="Y3186" s="214"/>
      <c r="Z3186" s="214"/>
      <c r="AA3186" s="217"/>
      <c r="AB3186" s="217"/>
      <c r="AC3186" s="217"/>
      <c r="AD3186" s="213"/>
    </row>
    <row r="3187" spans="20:30" x14ac:dyDescent="0.2">
      <c r="T3187" s="212"/>
      <c r="U3187" s="213"/>
      <c r="V3187" s="213"/>
      <c r="W3187" s="213"/>
      <c r="X3187" s="214"/>
      <c r="Y3187" s="214"/>
      <c r="Z3187" s="214"/>
      <c r="AA3187" s="217"/>
      <c r="AB3187" s="217"/>
      <c r="AC3187" s="217"/>
      <c r="AD3187" s="213"/>
    </row>
    <row r="3188" spans="20:30" x14ac:dyDescent="0.2">
      <c r="T3188" s="212"/>
      <c r="U3188" s="213"/>
      <c r="V3188" s="213"/>
      <c r="W3188" s="213"/>
      <c r="X3188" s="214"/>
      <c r="Y3188" s="214"/>
      <c r="Z3188" s="214"/>
      <c r="AA3188" s="217"/>
      <c r="AB3188" s="217"/>
      <c r="AC3188" s="217"/>
      <c r="AD3188" s="213"/>
    </row>
    <row r="3189" spans="20:30" x14ac:dyDescent="0.2">
      <c r="T3189" s="212"/>
      <c r="U3189" s="213"/>
      <c r="V3189" s="213"/>
      <c r="W3189" s="213"/>
      <c r="X3189" s="214"/>
      <c r="Y3189" s="214"/>
      <c r="Z3189" s="214"/>
      <c r="AA3189" s="217"/>
      <c r="AB3189" s="217"/>
      <c r="AC3189" s="217"/>
      <c r="AD3189" s="213"/>
    </row>
    <row r="3190" spans="20:30" x14ac:dyDescent="0.2">
      <c r="T3190" s="212"/>
      <c r="U3190" s="213"/>
      <c r="V3190" s="213"/>
      <c r="W3190" s="213"/>
      <c r="X3190" s="214"/>
      <c r="Y3190" s="214"/>
      <c r="Z3190" s="214"/>
      <c r="AA3190" s="217"/>
      <c r="AB3190" s="217"/>
      <c r="AC3190" s="217"/>
      <c r="AD3190" s="213"/>
    </row>
    <row r="3191" spans="20:30" x14ac:dyDescent="0.2">
      <c r="T3191" s="212"/>
      <c r="U3191" s="213"/>
      <c r="V3191" s="213"/>
      <c r="W3191" s="213"/>
      <c r="X3191" s="214"/>
      <c r="Y3191" s="214"/>
      <c r="Z3191" s="214"/>
      <c r="AA3191" s="217"/>
      <c r="AB3191" s="217"/>
      <c r="AC3191" s="217"/>
      <c r="AD3191" s="213"/>
    </row>
    <row r="3192" spans="20:30" x14ac:dyDescent="0.2">
      <c r="T3192" s="212"/>
      <c r="U3192" s="213"/>
      <c r="V3192" s="213"/>
      <c r="W3192" s="213"/>
      <c r="X3192" s="214"/>
      <c r="Y3192" s="214"/>
      <c r="Z3192" s="214"/>
      <c r="AA3192" s="217"/>
      <c r="AB3192" s="217"/>
      <c r="AC3192" s="217"/>
      <c r="AD3192" s="213"/>
    </row>
    <row r="3193" spans="20:30" x14ac:dyDescent="0.2">
      <c r="T3193" s="212"/>
      <c r="U3193" s="213"/>
      <c r="V3193" s="213"/>
      <c r="W3193" s="213"/>
      <c r="X3193" s="214"/>
      <c r="Y3193" s="214"/>
      <c r="Z3193" s="214"/>
      <c r="AA3193" s="217"/>
      <c r="AB3193" s="217"/>
      <c r="AC3193" s="217"/>
      <c r="AD3193" s="213"/>
    </row>
    <row r="3194" spans="20:30" x14ac:dyDescent="0.2">
      <c r="T3194" s="212"/>
      <c r="U3194" s="213"/>
      <c r="V3194" s="213"/>
      <c r="W3194" s="213"/>
      <c r="X3194" s="214"/>
      <c r="Y3194" s="214"/>
      <c r="Z3194" s="214"/>
      <c r="AA3194" s="217"/>
      <c r="AB3194" s="217"/>
      <c r="AC3194" s="217"/>
      <c r="AD3194" s="213"/>
    </row>
    <row r="3195" spans="20:30" x14ac:dyDescent="0.2">
      <c r="T3195" s="212"/>
      <c r="U3195" s="213"/>
      <c r="V3195" s="213"/>
      <c r="W3195" s="213"/>
      <c r="X3195" s="214"/>
      <c r="Y3195" s="214"/>
      <c r="Z3195" s="214"/>
      <c r="AA3195" s="217"/>
      <c r="AB3195" s="217"/>
      <c r="AC3195" s="217"/>
      <c r="AD3195" s="213"/>
    </row>
    <row r="3196" spans="20:30" x14ac:dyDescent="0.2">
      <c r="T3196" s="212"/>
      <c r="U3196" s="213"/>
      <c r="V3196" s="213"/>
      <c r="W3196" s="213"/>
      <c r="X3196" s="214"/>
      <c r="Y3196" s="214"/>
      <c r="Z3196" s="214"/>
      <c r="AA3196" s="217"/>
      <c r="AB3196" s="217"/>
      <c r="AC3196" s="217"/>
      <c r="AD3196" s="213"/>
    </row>
    <row r="3197" spans="20:30" x14ac:dyDescent="0.2">
      <c r="T3197" s="212"/>
      <c r="U3197" s="213"/>
      <c r="V3197" s="213"/>
      <c r="W3197" s="213"/>
      <c r="X3197" s="214"/>
      <c r="Y3197" s="214"/>
      <c r="Z3197" s="214"/>
      <c r="AA3197" s="217"/>
      <c r="AB3197" s="217"/>
      <c r="AC3197" s="217"/>
      <c r="AD3197" s="213"/>
    </row>
    <row r="3198" spans="20:30" x14ac:dyDescent="0.2">
      <c r="T3198" s="212"/>
      <c r="U3198" s="213"/>
      <c r="V3198" s="213"/>
      <c r="W3198" s="213"/>
      <c r="X3198" s="214"/>
      <c r="Y3198" s="214"/>
      <c r="Z3198" s="214"/>
      <c r="AA3198" s="217"/>
      <c r="AB3198" s="217"/>
      <c r="AC3198" s="217"/>
      <c r="AD3198" s="213"/>
    </row>
    <row r="3199" spans="20:30" x14ac:dyDescent="0.2">
      <c r="T3199" s="212"/>
      <c r="U3199" s="213"/>
      <c r="V3199" s="213"/>
      <c r="W3199" s="213"/>
      <c r="X3199" s="214"/>
      <c r="Y3199" s="214"/>
      <c r="Z3199" s="214"/>
      <c r="AA3199" s="217"/>
      <c r="AB3199" s="217"/>
      <c r="AC3199" s="217"/>
      <c r="AD3199" s="213"/>
    </row>
    <row r="3200" spans="20:30" x14ac:dyDescent="0.2">
      <c r="T3200" s="212"/>
      <c r="U3200" s="213"/>
      <c r="V3200" s="213"/>
      <c r="W3200" s="213"/>
      <c r="X3200" s="214"/>
      <c r="Y3200" s="214"/>
      <c r="Z3200" s="214"/>
      <c r="AA3200" s="217"/>
      <c r="AB3200" s="217"/>
      <c r="AC3200" s="217"/>
      <c r="AD3200" s="213"/>
    </row>
    <row r="3201" spans="20:30" x14ac:dyDescent="0.2">
      <c r="T3201" s="212"/>
      <c r="U3201" s="213"/>
      <c r="V3201" s="213"/>
      <c r="W3201" s="213"/>
      <c r="X3201" s="214"/>
      <c r="Y3201" s="214"/>
      <c r="Z3201" s="214"/>
      <c r="AA3201" s="217"/>
      <c r="AB3201" s="217"/>
      <c r="AC3201" s="217"/>
      <c r="AD3201" s="213"/>
    </row>
    <row r="3202" spans="20:30" x14ac:dyDescent="0.2">
      <c r="T3202" s="212"/>
      <c r="U3202" s="213"/>
      <c r="V3202" s="213"/>
      <c r="W3202" s="213"/>
      <c r="X3202" s="214"/>
      <c r="Y3202" s="214"/>
      <c r="Z3202" s="214"/>
      <c r="AA3202" s="217"/>
      <c r="AB3202" s="217"/>
      <c r="AC3202" s="217"/>
      <c r="AD3202" s="213"/>
    </row>
    <row r="3203" spans="20:30" x14ac:dyDescent="0.2">
      <c r="T3203" s="212"/>
      <c r="U3203" s="213"/>
      <c r="V3203" s="213"/>
      <c r="W3203" s="213"/>
      <c r="X3203" s="214"/>
      <c r="Y3203" s="214"/>
      <c r="Z3203" s="214"/>
      <c r="AA3203" s="217"/>
      <c r="AB3203" s="217"/>
      <c r="AC3203" s="217"/>
      <c r="AD3203" s="213"/>
    </row>
    <row r="3204" spans="20:30" x14ac:dyDescent="0.2">
      <c r="T3204" s="212"/>
      <c r="U3204" s="213"/>
      <c r="V3204" s="213"/>
      <c r="W3204" s="213"/>
      <c r="X3204" s="214"/>
      <c r="Y3204" s="214"/>
      <c r="Z3204" s="214"/>
      <c r="AA3204" s="217"/>
      <c r="AB3204" s="217"/>
      <c r="AC3204" s="217"/>
      <c r="AD3204" s="213"/>
    </row>
    <row r="3205" spans="20:30" x14ac:dyDescent="0.2">
      <c r="T3205" s="212"/>
      <c r="U3205" s="213"/>
      <c r="V3205" s="213"/>
      <c r="W3205" s="213"/>
      <c r="X3205" s="214"/>
      <c r="Y3205" s="214"/>
      <c r="Z3205" s="214"/>
      <c r="AA3205" s="217"/>
      <c r="AB3205" s="217"/>
      <c r="AC3205" s="217"/>
      <c r="AD3205" s="213"/>
    </row>
    <row r="3206" spans="20:30" x14ac:dyDescent="0.2">
      <c r="T3206" s="212"/>
      <c r="U3206" s="213"/>
      <c r="V3206" s="213"/>
      <c r="W3206" s="213"/>
      <c r="X3206" s="214"/>
      <c r="Y3206" s="214"/>
      <c r="Z3206" s="214"/>
      <c r="AA3206" s="217"/>
      <c r="AB3206" s="217"/>
      <c r="AC3206" s="217"/>
      <c r="AD3206" s="213"/>
    </row>
    <row r="3207" spans="20:30" x14ac:dyDescent="0.2">
      <c r="T3207" s="212"/>
      <c r="U3207" s="213"/>
      <c r="V3207" s="213"/>
      <c r="W3207" s="213"/>
      <c r="X3207" s="214"/>
      <c r="Y3207" s="214"/>
      <c r="Z3207" s="214"/>
      <c r="AA3207" s="217"/>
      <c r="AB3207" s="217"/>
      <c r="AC3207" s="217"/>
      <c r="AD3207" s="213"/>
    </row>
    <row r="3208" spans="20:30" x14ac:dyDescent="0.2">
      <c r="T3208" s="212"/>
      <c r="U3208" s="213"/>
      <c r="V3208" s="213"/>
      <c r="W3208" s="213"/>
      <c r="X3208" s="214"/>
      <c r="Y3208" s="214"/>
      <c r="Z3208" s="214"/>
      <c r="AA3208" s="217"/>
      <c r="AB3208" s="217"/>
      <c r="AC3208" s="217"/>
      <c r="AD3208" s="213"/>
    </row>
    <row r="3209" spans="20:30" x14ac:dyDescent="0.2">
      <c r="T3209" s="212"/>
      <c r="U3209" s="213"/>
      <c r="V3209" s="213"/>
      <c r="W3209" s="213"/>
      <c r="X3209" s="214"/>
      <c r="Y3209" s="214"/>
      <c r="Z3209" s="214"/>
      <c r="AA3209" s="217"/>
      <c r="AB3209" s="217"/>
      <c r="AC3209" s="217"/>
      <c r="AD3209" s="213"/>
    </row>
    <row r="3210" spans="20:30" x14ac:dyDescent="0.2">
      <c r="T3210" s="212"/>
      <c r="U3210" s="213"/>
      <c r="V3210" s="213"/>
      <c r="W3210" s="213"/>
      <c r="X3210" s="214"/>
      <c r="Y3210" s="214"/>
      <c r="Z3210" s="214"/>
      <c r="AA3210" s="217"/>
      <c r="AB3210" s="217"/>
      <c r="AC3210" s="217"/>
      <c r="AD3210" s="213"/>
    </row>
    <row r="3211" spans="20:30" x14ac:dyDescent="0.2">
      <c r="T3211" s="212"/>
      <c r="U3211" s="213"/>
      <c r="V3211" s="213"/>
      <c r="W3211" s="213"/>
      <c r="X3211" s="214"/>
      <c r="Y3211" s="214"/>
      <c r="Z3211" s="214"/>
      <c r="AA3211" s="217"/>
      <c r="AB3211" s="217"/>
      <c r="AC3211" s="217"/>
      <c r="AD3211" s="213"/>
    </row>
    <row r="3212" spans="20:30" x14ac:dyDescent="0.2">
      <c r="T3212" s="212"/>
      <c r="U3212" s="213"/>
      <c r="V3212" s="213"/>
      <c r="W3212" s="213"/>
      <c r="X3212" s="214"/>
      <c r="Y3212" s="214"/>
      <c r="Z3212" s="214"/>
      <c r="AA3212" s="217"/>
      <c r="AB3212" s="217"/>
      <c r="AC3212" s="217"/>
      <c r="AD3212" s="213"/>
    </row>
    <row r="3213" spans="20:30" x14ac:dyDescent="0.2">
      <c r="T3213" s="212"/>
      <c r="U3213" s="213"/>
      <c r="V3213" s="213"/>
      <c r="W3213" s="213"/>
      <c r="X3213" s="214"/>
      <c r="Y3213" s="214"/>
      <c r="Z3213" s="214"/>
      <c r="AA3213" s="217"/>
      <c r="AB3213" s="217"/>
      <c r="AC3213" s="217"/>
      <c r="AD3213" s="213"/>
    </row>
    <row r="3214" spans="20:30" x14ac:dyDescent="0.2">
      <c r="T3214" s="212"/>
      <c r="U3214" s="213"/>
      <c r="V3214" s="213"/>
      <c r="W3214" s="213"/>
      <c r="X3214" s="214"/>
      <c r="Y3214" s="214"/>
      <c r="Z3214" s="214"/>
      <c r="AA3214" s="217"/>
      <c r="AB3214" s="217"/>
      <c r="AC3214" s="217"/>
      <c r="AD3214" s="213"/>
    </row>
    <row r="3215" spans="20:30" x14ac:dyDescent="0.2">
      <c r="T3215" s="212"/>
      <c r="U3215" s="213"/>
      <c r="V3215" s="213"/>
      <c r="W3215" s="213"/>
      <c r="X3215" s="214"/>
      <c r="Y3215" s="214"/>
      <c r="Z3215" s="214"/>
      <c r="AA3215" s="217"/>
      <c r="AB3215" s="217"/>
      <c r="AC3215" s="217"/>
      <c r="AD3215" s="213"/>
    </row>
    <row r="3216" spans="20:30" x14ac:dyDescent="0.2">
      <c r="T3216" s="212"/>
      <c r="U3216" s="213"/>
      <c r="V3216" s="213"/>
      <c r="W3216" s="213"/>
      <c r="X3216" s="214"/>
      <c r="Y3216" s="214"/>
      <c r="Z3216" s="214"/>
      <c r="AA3216" s="217"/>
      <c r="AB3216" s="217"/>
      <c r="AC3216" s="217"/>
      <c r="AD3216" s="213"/>
    </row>
    <row r="3217" spans="20:30" x14ac:dyDescent="0.2">
      <c r="T3217" s="212"/>
      <c r="U3217" s="213"/>
      <c r="V3217" s="213"/>
      <c r="W3217" s="213"/>
      <c r="X3217" s="214"/>
      <c r="Y3217" s="214"/>
      <c r="Z3217" s="214"/>
      <c r="AA3217" s="217"/>
      <c r="AB3217" s="217"/>
      <c r="AC3217" s="217"/>
      <c r="AD3217" s="213"/>
    </row>
    <row r="3218" spans="20:30" x14ac:dyDescent="0.2">
      <c r="T3218" s="212"/>
      <c r="U3218" s="213"/>
      <c r="V3218" s="213"/>
      <c r="W3218" s="213"/>
      <c r="X3218" s="214"/>
      <c r="Y3218" s="214"/>
      <c r="Z3218" s="214"/>
      <c r="AA3218" s="217"/>
      <c r="AB3218" s="217"/>
      <c r="AC3218" s="217"/>
      <c r="AD3218" s="213"/>
    </row>
    <row r="3219" spans="20:30" x14ac:dyDescent="0.2">
      <c r="T3219" s="212"/>
      <c r="U3219" s="213"/>
      <c r="V3219" s="213"/>
      <c r="W3219" s="213"/>
      <c r="X3219" s="214"/>
      <c r="Y3219" s="214"/>
      <c r="Z3219" s="214"/>
      <c r="AA3219" s="217"/>
      <c r="AB3219" s="217"/>
      <c r="AC3219" s="217"/>
      <c r="AD3219" s="213"/>
    </row>
    <row r="3220" spans="20:30" x14ac:dyDescent="0.2">
      <c r="T3220" s="212"/>
      <c r="U3220" s="213"/>
      <c r="V3220" s="213"/>
      <c r="W3220" s="213"/>
      <c r="X3220" s="214"/>
      <c r="Y3220" s="214"/>
      <c r="Z3220" s="214"/>
      <c r="AA3220" s="217"/>
      <c r="AB3220" s="217"/>
      <c r="AC3220" s="217"/>
      <c r="AD3220" s="213"/>
    </row>
    <row r="3221" spans="20:30" x14ac:dyDescent="0.2">
      <c r="T3221" s="212"/>
      <c r="U3221" s="213"/>
      <c r="V3221" s="213"/>
      <c r="W3221" s="213"/>
      <c r="X3221" s="214"/>
      <c r="Y3221" s="214"/>
      <c r="Z3221" s="214"/>
      <c r="AA3221" s="217"/>
      <c r="AB3221" s="217"/>
      <c r="AC3221" s="217"/>
      <c r="AD3221" s="213"/>
    </row>
    <row r="3222" spans="20:30" x14ac:dyDescent="0.2">
      <c r="T3222" s="212"/>
      <c r="U3222" s="213"/>
      <c r="V3222" s="213"/>
      <c r="W3222" s="213"/>
      <c r="X3222" s="214"/>
      <c r="Y3222" s="214"/>
      <c r="Z3222" s="214"/>
      <c r="AA3222" s="217"/>
      <c r="AB3222" s="217"/>
      <c r="AC3222" s="217"/>
      <c r="AD3222" s="213"/>
    </row>
    <row r="3223" spans="20:30" x14ac:dyDescent="0.2">
      <c r="T3223" s="212"/>
      <c r="U3223" s="213"/>
      <c r="V3223" s="213"/>
      <c r="W3223" s="213"/>
      <c r="X3223" s="214"/>
      <c r="Y3223" s="214"/>
      <c r="Z3223" s="214"/>
      <c r="AA3223" s="217"/>
      <c r="AB3223" s="217"/>
      <c r="AC3223" s="217"/>
      <c r="AD3223" s="213"/>
    </row>
    <row r="3224" spans="20:30" x14ac:dyDescent="0.2">
      <c r="T3224" s="212"/>
      <c r="U3224" s="213"/>
      <c r="V3224" s="213"/>
      <c r="W3224" s="213"/>
      <c r="X3224" s="214"/>
      <c r="Y3224" s="214"/>
      <c r="Z3224" s="214"/>
      <c r="AA3224" s="217"/>
      <c r="AB3224" s="217"/>
      <c r="AC3224" s="217"/>
      <c r="AD3224" s="213"/>
    </row>
    <row r="3225" spans="20:30" x14ac:dyDescent="0.2">
      <c r="T3225" s="212"/>
      <c r="U3225" s="213"/>
      <c r="V3225" s="213"/>
      <c r="W3225" s="213"/>
      <c r="X3225" s="214"/>
      <c r="Y3225" s="214"/>
      <c r="Z3225" s="214"/>
      <c r="AA3225" s="217"/>
      <c r="AB3225" s="217"/>
      <c r="AC3225" s="217"/>
      <c r="AD3225" s="213"/>
    </row>
    <row r="3226" spans="20:30" x14ac:dyDescent="0.2">
      <c r="T3226" s="212"/>
      <c r="U3226" s="213"/>
      <c r="V3226" s="213"/>
      <c r="W3226" s="213"/>
      <c r="X3226" s="214"/>
      <c r="Y3226" s="214"/>
      <c r="Z3226" s="214"/>
      <c r="AA3226" s="217"/>
      <c r="AB3226" s="217"/>
      <c r="AC3226" s="217"/>
      <c r="AD3226" s="213"/>
    </row>
    <row r="3227" spans="20:30" x14ac:dyDescent="0.2">
      <c r="T3227" s="212"/>
      <c r="U3227" s="213"/>
      <c r="V3227" s="213"/>
      <c r="W3227" s="213"/>
      <c r="X3227" s="214"/>
      <c r="Y3227" s="214"/>
      <c r="Z3227" s="214"/>
      <c r="AA3227" s="217"/>
      <c r="AB3227" s="217"/>
      <c r="AC3227" s="217"/>
      <c r="AD3227" s="213"/>
    </row>
    <row r="3228" spans="20:30" x14ac:dyDescent="0.2">
      <c r="T3228" s="212"/>
      <c r="U3228" s="213"/>
      <c r="V3228" s="213"/>
      <c r="W3228" s="213"/>
      <c r="X3228" s="214"/>
      <c r="Y3228" s="214"/>
      <c r="Z3228" s="214"/>
      <c r="AA3228" s="217"/>
      <c r="AB3228" s="217"/>
      <c r="AC3228" s="217"/>
      <c r="AD3228" s="213"/>
    </row>
    <row r="3229" spans="20:30" x14ac:dyDescent="0.2">
      <c r="T3229" s="212"/>
      <c r="U3229" s="213"/>
      <c r="V3229" s="213"/>
      <c r="W3229" s="213"/>
      <c r="X3229" s="214"/>
      <c r="Y3229" s="214"/>
      <c r="Z3229" s="214"/>
      <c r="AA3229" s="217"/>
      <c r="AB3229" s="217"/>
      <c r="AC3229" s="217"/>
      <c r="AD3229" s="213"/>
    </row>
    <row r="3230" spans="20:30" x14ac:dyDescent="0.2">
      <c r="T3230" s="212"/>
      <c r="U3230" s="213"/>
      <c r="V3230" s="213"/>
      <c r="W3230" s="213"/>
      <c r="X3230" s="214"/>
      <c r="Y3230" s="214"/>
      <c r="Z3230" s="214"/>
      <c r="AA3230" s="217"/>
      <c r="AB3230" s="217"/>
      <c r="AC3230" s="217"/>
      <c r="AD3230" s="213"/>
    </row>
    <row r="3231" spans="20:30" x14ac:dyDescent="0.2">
      <c r="T3231" s="212"/>
      <c r="U3231" s="213"/>
      <c r="V3231" s="213"/>
      <c r="W3231" s="213"/>
      <c r="X3231" s="214"/>
      <c r="Y3231" s="214"/>
      <c r="Z3231" s="214"/>
      <c r="AA3231" s="217"/>
      <c r="AB3231" s="217"/>
      <c r="AC3231" s="217"/>
      <c r="AD3231" s="213"/>
    </row>
    <row r="3232" spans="20:30" x14ac:dyDescent="0.2">
      <c r="T3232" s="212"/>
      <c r="U3232" s="213"/>
      <c r="V3232" s="213"/>
      <c r="W3232" s="213"/>
      <c r="X3232" s="214"/>
      <c r="Y3232" s="214"/>
      <c r="Z3232" s="214"/>
      <c r="AA3232" s="217"/>
      <c r="AB3232" s="217"/>
      <c r="AC3232" s="217"/>
      <c r="AD3232" s="213"/>
    </row>
    <row r="3233" spans="20:30" x14ac:dyDescent="0.2">
      <c r="T3233" s="212"/>
      <c r="U3233" s="213"/>
      <c r="V3233" s="213"/>
      <c r="W3233" s="213"/>
      <c r="X3233" s="214"/>
      <c r="Y3233" s="214"/>
      <c r="Z3233" s="214"/>
      <c r="AA3233" s="217"/>
      <c r="AB3233" s="217"/>
      <c r="AC3233" s="217"/>
      <c r="AD3233" s="213"/>
    </row>
    <row r="3234" spans="20:30" x14ac:dyDescent="0.2">
      <c r="T3234" s="212"/>
      <c r="U3234" s="213"/>
      <c r="V3234" s="213"/>
      <c r="W3234" s="213"/>
      <c r="X3234" s="214"/>
      <c r="Y3234" s="214"/>
      <c r="Z3234" s="214"/>
      <c r="AA3234" s="217"/>
      <c r="AB3234" s="217"/>
      <c r="AC3234" s="217"/>
      <c r="AD3234" s="213"/>
    </row>
    <row r="3235" spans="20:30" x14ac:dyDescent="0.2">
      <c r="T3235" s="212"/>
      <c r="U3235" s="213"/>
      <c r="V3235" s="213"/>
      <c r="W3235" s="213"/>
      <c r="X3235" s="214"/>
      <c r="Y3235" s="214"/>
      <c r="Z3235" s="214"/>
      <c r="AA3235" s="217"/>
      <c r="AB3235" s="217"/>
      <c r="AC3235" s="217"/>
      <c r="AD3235" s="213"/>
    </row>
    <row r="3236" spans="20:30" x14ac:dyDescent="0.2">
      <c r="T3236" s="212"/>
      <c r="U3236" s="213"/>
      <c r="V3236" s="213"/>
      <c r="W3236" s="213"/>
      <c r="X3236" s="214"/>
      <c r="Y3236" s="214"/>
      <c r="Z3236" s="214"/>
      <c r="AA3236" s="217"/>
      <c r="AB3236" s="217"/>
      <c r="AC3236" s="217"/>
      <c r="AD3236" s="213"/>
    </row>
    <row r="3237" spans="20:30" x14ac:dyDescent="0.2">
      <c r="T3237" s="212"/>
      <c r="U3237" s="213"/>
      <c r="V3237" s="213"/>
      <c r="W3237" s="213"/>
      <c r="X3237" s="214"/>
      <c r="Y3237" s="214"/>
      <c r="Z3237" s="214"/>
      <c r="AA3237" s="217"/>
      <c r="AB3237" s="217"/>
      <c r="AC3237" s="217"/>
      <c r="AD3237" s="213"/>
    </row>
    <row r="3238" spans="20:30" x14ac:dyDescent="0.2">
      <c r="T3238" s="212"/>
      <c r="U3238" s="213"/>
      <c r="V3238" s="213"/>
      <c r="W3238" s="213"/>
      <c r="X3238" s="214"/>
      <c r="Y3238" s="214"/>
      <c r="Z3238" s="214"/>
      <c r="AA3238" s="217"/>
      <c r="AB3238" s="217"/>
      <c r="AC3238" s="217"/>
      <c r="AD3238" s="213"/>
    </row>
    <row r="3239" spans="20:30" x14ac:dyDescent="0.2">
      <c r="T3239" s="212"/>
      <c r="U3239" s="213"/>
      <c r="V3239" s="213"/>
      <c r="W3239" s="213"/>
      <c r="X3239" s="214"/>
      <c r="Y3239" s="214"/>
      <c r="Z3239" s="214"/>
      <c r="AA3239" s="217"/>
      <c r="AB3239" s="217"/>
      <c r="AC3239" s="217"/>
      <c r="AD3239" s="213"/>
    </row>
    <row r="3240" spans="20:30" x14ac:dyDescent="0.2">
      <c r="T3240" s="212"/>
      <c r="U3240" s="213"/>
      <c r="V3240" s="213"/>
      <c r="W3240" s="213"/>
      <c r="X3240" s="214"/>
      <c r="Y3240" s="214"/>
      <c r="Z3240" s="214"/>
      <c r="AA3240" s="217"/>
      <c r="AB3240" s="217"/>
      <c r="AC3240" s="217"/>
      <c r="AD3240" s="213"/>
    </row>
    <row r="3241" spans="20:30" x14ac:dyDescent="0.2">
      <c r="T3241" s="212"/>
      <c r="U3241" s="213"/>
      <c r="V3241" s="213"/>
      <c r="W3241" s="213"/>
      <c r="X3241" s="214"/>
      <c r="Y3241" s="214"/>
      <c r="Z3241" s="214"/>
      <c r="AA3241" s="217"/>
      <c r="AB3241" s="217"/>
      <c r="AC3241" s="217"/>
      <c r="AD3241" s="213"/>
    </row>
    <row r="3242" spans="20:30" x14ac:dyDescent="0.2">
      <c r="T3242" s="212"/>
      <c r="U3242" s="213"/>
      <c r="V3242" s="213"/>
      <c r="W3242" s="213"/>
      <c r="X3242" s="214"/>
      <c r="Y3242" s="214"/>
      <c r="Z3242" s="214"/>
      <c r="AA3242" s="217"/>
      <c r="AB3242" s="217"/>
      <c r="AC3242" s="217"/>
      <c r="AD3242" s="213"/>
    </row>
    <row r="3243" spans="20:30" x14ac:dyDescent="0.2">
      <c r="T3243" s="212"/>
      <c r="U3243" s="213"/>
      <c r="V3243" s="213"/>
      <c r="W3243" s="213"/>
      <c r="X3243" s="214"/>
      <c r="Y3243" s="214"/>
      <c r="Z3243" s="214"/>
      <c r="AA3243" s="217"/>
      <c r="AB3243" s="217"/>
      <c r="AC3243" s="217"/>
      <c r="AD3243" s="213"/>
    </row>
    <row r="3244" spans="20:30" x14ac:dyDescent="0.2">
      <c r="T3244" s="212"/>
      <c r="U3244" s="213"/>
      <c r="V3244" s="213"/>
      <c r="W3244" s="213"/>
      <c r="X3244" s="214"/>
      <c r="Y3244" s="214"/>
      <c r="Z3244" s="214"/>
      <c r="AA3244" s="217"/>
      <c r="AB3244" s="217"/>
      <c r="AC3244" s="217"/>
      <c r="AD3244" s="213"/>
    </row>
    <row r="3245" spans="20:30" x14ac:dyDescent="0.2">
      <c r="T3245" s="212"/>
      <c r="U3245" s="213"/>
      <c r="V3245" s="213"/>
      <c r="W3245" s="213"/>
      <c r="X3245" s="214"/>
      <c r="Y3245" s="214"/>
      <c r="Z3245" s="214"/>
      <c r="AA3245" s="217"/>
      <c r="AB3245" s="217"/>
      <c r="AC3245" s="217"/>
      <c r="AD3245" s="213"/>
    </row>
    <row r="3246" spans="20:30" x14ac:dyDescent="0.2">
      <c r="T3246" s="212"/>
      <c r="U3246" s="213"/>
      <c r="V3246" s="213"/>
      <c r="W3246" s="213"/>
      <c r="X3246" s="214"/>
      <c r="Y3246" s="214"/>
      <c r="Z3246" s="214"/>
      <c r="AA3246" s="217"/>
      <c r="AB3246" s="217"/>
      <c r="AC3246" s="217"/>
      <c r="AD3246" s="213"/>
    </row>
    <row r="3247" spans="20:30" x14ac:dyDescent="0.2">
      <c r="T3247" s="212"/>
      <c r="U3247" s="213"/>
      <c r="V3247" s="213"/>
      <c r="W3247" s="213"/>
      <c r="X3247" s="214"/>
      <c r="Y3247" s="214"/>
      <c r="Z3247" s="214"/>
      <c r="AA3247" s="217"/>
      <c r="AB3247" s="217"/>
      <c r="AC3247" s="217"/>
      <c r="AD3247" s="213"/>
    </row>
    <row r="3248" spans="20:30" x14ac:dyDescent="0.2">
      <c r="T3248" s="212"/>
      <c r="U3248" s="213"/>
      <c r="V3248" s="213"/>
      <c r="W3248" s="213"/>
      <c r="X3248" s="214"/>
      <c r="Y3248" s="214"/>
      <c r="Z3248" s="214"/>
      <c r="AA3248" s="217"/>
      <c r="AB3248" s="217"/>
      <c r="AC3248" s="217"/>
      <c r="AD3248" s="213"/>
    </row>
    <row r="3249" spans="20:30" x14ac:dyDescent="0.2">
      <c r="T3249" s="212"/>
      <c r="U3249" s="213"/>
      <c r="V3249" s="213"/>
      <c r="W3249" s="213"/>
      <c r="X3249" s="214"/>
      <c r="Y3249" s="214"/>
      <c r="Z3249" s="214"/>
      <c r="AA3249" s="217"/>
      <c r="AB3249" s="217"/>
      <c r="AC3249" s="217"/>
      <c r="AD3249" s="213"/>
    </row>
    <row r="3250" spans="20:30" x14ac:dyDescent="0.2">
      <c r="T3250" s="212"/>
      <c r="U3250" s="213"/>
      <c r="V3250" s="213"/>
      <c r="W3250" s="213"/>
      <c r="X3250" s="214"/>
      <c r="Y3250" s="214"/>
      <c r="Z3250" s="214"/>
      <c r="AA3250" s="217"/>
      <c r="AB3250" s="217"/>
      <c r="AC3250" s="217"/>
      <c r="AD3250" s="213"/>
    </row>
    <row r="3251" spans="20:30" x14ac:dyDescent="0.2">
      <c r="T3251" s="212"/>
      <c r="U3251" s="213"/>
      <c r="V3251" s="213"/>
      <c r="W3251" s="213"/>
      <c r="X3251" s="214"/>
      <c r="Y3251" s="214"/>
      <c r="Z3251" s="214"/>
      <c r="AA3251" s="217"/>
      <c r="AB3251" s="217"/>
      <c r="AC3251" s="217"/>
      <c r="AD3251" s="213"/>
    </row>
    <row r="3252" spans="20:30" x14ac:dyDescent="0.2">
      <c r="T3252" s="212"/>
      <c r="U3252" s="213"/>
      <c r="V3252" s="213"/>
      <c r="W3252" s="213"/>
      <c r="X3252" s="214"/>
      <c r="Y3252" s="214"/>
      <c r="Z3252" s="214"/>
      <c r="AA3252" s="217"/>
      <c r="AB3252" s="217"/>
      <c r="AC3252" s="217"/>
      <c r="AD3252" s="213"/>
    </row>
    <row r="3253" spans="20:30" x14ac:dyDescent="0.2">
      <c r="T3253" s="212"/>
      <c r="U3253" s="213"/>
      <c r="V3253" s="213"/>
      <c r="W3253" s="213"/>
      <c r="X3253" s="214"/>
      <c r="Y3253" s="214"/>
      <c r="Z3253" s="214"/>
      <c r="AA3253" s="217"/>
      <c r="AB3253" s="217"/>
      <c r="AC3253" s="217"/>
      <c r="AD3253" s="213"/>
    </row>
    <row r="3254" spans="20:30" x14ac:dyDescent="0.2">
      <c r="T3254" s="212"/>
      <c r="U3254" s="213"/>
      <c r="V3254" s="213"/>
      <c r="W3254" s="213"/>
      <c r="X3254" s="214"/>
      <c r="Y3254" s="214"/>
      <c r="Z3254" s="214"/>
      <c r="AA3254" s="217"/>
      <c r="AB3254" s="217"/>
      <c r="AC3254" s="217"/>
      <c r="AD3254" s="213"/>
    </row>
    <row r="3255" spans="20:30" x14ac:dyDescent="0.2">
      <c r="T3255" s="212"/>
      <c r="U3255" s="213"/>
      <c r="V3255" s="213"/>
      <c r="W3255" s="213"/>
      <c r="X3255" s="214"/>
      <c r="Y3255" s="214"/>
      <c r="Z3255" s="214"/>
      <c r="AA3255" s="217"/>
      <c r="AB3255" s="217"/>
      <c r="AC3255" s="217"/>
      <c r="AD3255" s="213"/>
    </row>
    <row r="3256" spans="20:30" x14ac:dyDescent="0.2">
      <c r="T3256" s="212"/>
      <c r="U3256" s="213"/>
      <c r="V3256" s="213"/>
      <c r="W3256" s="213"/>
      <c r="X3256" s="214"/>
      <c r="Y3256" s="214"/>
      <c r="Z3256" s="214"/>
      <c r="AA3256" s="217"/>
      <c r="AB3256" s="217"/>
      <c r="AC3256" s="217"/>
      <c r="AD3256" s="213"/>
    </row>
    <row r="3257" spans="20:30" x14ac:dyDescent="0.2">
      <c r="T3257" s="212"/>
      <c r="U3257" s="213"/>
      <c r="V3257" s="213"/>
      <c r="W3257" s="213"/>
      <c r="X3257" s="214"/>
      <c r="Y3257" s="214"/>
      <c r="Z3257" s="214"/>
      <c r="AA3257" s="217"/>
      <c r="AB3257" s="217"/>
      <c r="AC3257" s="217"/>
      <c r="AD3257" s="213"/>
    </row>
    <row r="3258" spans="20:30" x14ac:dyDescent="0.2">
      <c r="T3258" s="212"/>
      <c r="U3258" s="213"/>
      <c r="V3258" s="213"/>
      <c r="W3258" s="213"/>
      <c r="X3258" s="214"/>
      <c r="Y3258" s="214"/>
      <c r="Z3258" s="214"/>
      <c r="AA3258" s="217"/>
      <c r="AB3258" s="217"/>
      <c r="AC3258" s="217"/>
      <c r="AD3258" s="213"/>
    </row>
    <row r="3259" spans="20:30" x14ac:dyDescent="0.2">
      <c r="T3259" s="212"/>
      <c r="U3259" s="213"/>
      <c r="V3259" s="213"/>
      <c r="W3259" s="213"/>
      <c r="X3259" s="214"/>
      <c r="Y3259" s="214"/>
      <c r="Z3259" s="214"/>
      <c r="AA3259" s="217"/>
      <c r="AB3259" s="217"/>
      <c r="AC3259" s="217"/>
      <c r="AD3259" s="213"/>
    </row>
    <row r="3260" spans="20:30" x14ac:dyDescent="0.2">
      <c r="T3260" s="212"/>
      <c r="U3260" s="213"/>
      <c r="V3260" s="213"/>
      <c r="W3260" s="213"/>
      <c r="X3260" s="214"/>
      <c r="Y3260" s="214"/>
      <c r="Z3260" s="214"/>
      <c r="AA3260" s="217"/>
      <c r="AB3260" s="217"/>
      <c r="AC3260" s="217"/>
      <c r="AD3260" s="213"/>
    </row>
    <row r="3261" spans="20:30" x14ac:dyDescent="0.2">
      <c r="T3261" s="212"/>
      <c r="U3261" s="213"/>
      <c r="V3261" s="213"/>
      <c r="W3261" s="213"/>
      <c r="X3261" s="214"/>
      <c r="Y3261" s="214"/>
      <c r="Z3261" s="214"/>
      <c r="AA3261" s="217"/>
      <c r="AB3261" s="217"/>
      <c r="AC3261" s="217"/>
      <c r="AD3261" s="213"/>
    </row>
    <row r="3262" spans="20:30" x14ac:dyDescent="0.2">
      <c r="T3262" s="212"/>
      <c r="U3262" s="213"/>
      <c r="V3262" s="213"/>
      <c r="W3262" s="213"/>
      <c r="X3262" s="214"/>
      <c r="Y3262" s="214"/>
      <c r="Z3262" s="214"/>
      <c r="AA3262" s="217"/>
      <c r="AB3262" s="217"/>
      <c r="AC3262" s="217"/>
      <c r="AD3262" s="213"/>
    </row>
    <row r="3263" spans="20:30" x14ac:dyDescent="0.2">
      <c r="T3263" s="212"/>
      <c r="U3263" s="213"/>
      <c r="V3263" s="213"/>
      <c r="W3263" s="213"/>
      <c r="X3263" s="214"/>
      <c r="Y3263" s="214"/>
      <c r="Z3263" s="214"/>
      <c r="AA3263" s="217"/>
      <c r="AB3263" s="217"/>
      <c r="AC3263" s="217"/>
      <c r="AD3263" s="213"/>
    </row>
    <row r="3264" spans="20:30" x14ac:dyDescent="0.2">
      <c r="T3264" s="212"/>
      <c r="U3264" s="213"/>
      <c r="V3264" s="213"/>
      <c r="W3264" s="213"/>
      <c r="X3264" s="214"/>
      <c r="Y3264" s="214"/>
      <c r="Z3264" s="214"/>
      <c r="AA3264" s="217"/>
      <c r="AB3264" s="217"/>
      <c r="AC3264" s="217"/>
      <c r="AD3264" s="213"/>
    </row>
    <row r="3265" spans="20:30" x14ac:dyDescent="0.2">
      <c r="T3265" s="212"/>
      <c r="U3265" s="213"/>
      <c r="V3265" s="213"/>
      <c r="W3265" s="213"/>
      <c r="X3265" s="214"/>
      <c r="Y3265" s="214"/>
      <c r="Z3265" s="214"/>
      <c r="AA3265" s="217"/>
      <c r="AB3265" s="217"/>
      <c r="AC3265" s="217"/>
      <c r="AD3265" s="213"/>
    </row>
    <row r="3266" spans="20:30" x14ac:dyDescent="0.2">
      <c r="T3266" s="212"/>
      <c r="U3266" s="213"/>
      <c r="V3266" s="213"/>
      <c r="W3266" s="213"/>
      <c r="X3266" s="214"/>
      <c r="Y3266" s="214"/>
      <c r="Z3266" s="214"/>
      <c r="AA3266" s="217"/>
      <c r="AB3266" s="217"/>
      <c r="AC3266" s="217"/>
      <c r="AD3266" s="213"/>
    </row>
    <row r="3267" spans="20:30" x14ac:dyDescent="0.2">
      <c r="T3267" s="212"/>
      <c r="U3267" s="213"/>
      <c r="V3267" s="213"/>
      <c r="W3267" s="213"/>
      <c r="X3267" s="214"/>
      <c r="Y3267" s="214"/>
      <c r="Z3267" s="214"/>
      <c r="AA3267" s="217"/>
      <c r="AB3267" s="217"/>
      <c r="AC3267" s="217"/>
      <c r="AD3267" s="213"/>
    </row>
    <row r="3268" spans="20:30" x14ac:dyDescent="0.2">
      <c r="T3268" s="212"/>
      <c r="U3268" s="213"/>
      <c r="V3268" s="213"/>
      <c r="W3268" s="213"/>
      <c r="X3268" s="214"/>
      <c r="Y3268" s="214"/>
      <c r="Z3268" s="214"/>
      <c r="AA3268" s="217"/>
      <c r="AB3268" s="217"/>
      <c r="AC3268" s="217"/>
      <c r="AD3268" s="213"/>
    </row>
    <row r="3269" spans="20:30" x14ac:dyDescent="0.2">
      <c r="T3269" s="212"/>
      <c r="U3269" s="213"/>
      <c r="V3269" s="213"/>
      <c r="W3269" s="213"/>
      <c r="X3269" s="214"/>
      <c r="Y3269" s="214"/>
      <c r="Z3269" s="214"/>
      <c r="AA3269" s="217"/>
      <c r="AB3269" s="217"/>
      <c r="AC3269" s="217"/>
      <c r="AD3269" s="213"/>
    </row>
    <row r="3270" spans="20:30" x14ac:dyDescent="0.2">
      <c r="T3270" s="212"/>
      <c r="U3270" s="213"/>
      <c r="V3270" s="213"/>
      <c r="W3270" s="213"/>
      <c r="X3270" s="214"/>
      <c r="Y3270" s="214"/>
      <c r="Z3270" s="214"/>
      <c r="AA3270" s="217"/>
      <c r="AB3270" s="217"/>
      <c r="AC3270" s="217"/>
      <c r="AD3270" s="213"/>
    </row>
    <row r="3271" spans="20:30" x14ac:dyDescent="0.2">
      <c r="T3271" s="212"/>
      <c r="U3271" s="213"/>
      <c r="V3271" s="213"/>
      <c r="W3271" s="213"/>
      <c r="X3271" s="214"/>
      <c r="Y3271" s="214"/>
      <c r="Z3271" s="214"/>
      <c r="AA3271" s="217"/>
      <c r="AB3271" s="217"/>
      <c r="AC3271" s="217"/>
      <c r="AD3271" s="213"/>
    </row>
    <row r="3272" spans="20:30" x14ac:dyDescent="0.2">
      <c r="T3272" s="212"/>
      <c r="U3272" s="213"/>
      <c r="V3272" s="213"/>
      <c r="W3272" s="213"/>
      <c r="X3272" s="214"/>
      <c r="Y3272" s="214"/>
      <c r="Z3272" s="214"/>
      <c r="AA3272" s="217"/>
      <c r="AB3272" s="217"/>
      <c r="AC3272" s="217"/>
      <c r="AD3272" s="213"/>
    </row>
    <row r="3273" spans="20:30" x14ac:dyDescent="0.2">
      <c r="T3273" s="212"/>
      <c r="U3273" s="213"/>
      <c r="V3273" s="213"/>
      <c r="W3273" s="213"/>
      <c r="X3273" s="214"/>
      <c r="Y3273" s="214"/>
      <c r="Z3273" s="214"/>
      <c r="AA3273" s="217"/>
      <c r="AB3273" s="217"/>
      <c r="AC3273" s="217"/>
      <c r="AD3273" s="213"/>
    </row>
    <row r="3274" spans="20:30" x14ac:dyDescent="0.2">
      <c r="T3274" s="212"/>
      <c r="U3274" s="213"/>
      <c r="V3274" s="213"/>
      <c r="W3274" s="213"/>
      <c r="X3274" s="214"/>
      <c r="Y3274" s="214"/>
      <c r="Z3274" s="214"/>
      <c r="AA3274" s="217"/>
      <c r="AB3274" s="217"/>
      <c r="AC3274" s="217"/>
      <c r="AD3274" s="213"/>
    </row>
    <row r="3275" spans="20:30" x14ac:dyDescent="0.2">
      <c r="T3275" s="212"/>
      <c r="U3275" s="213"/>
      <c r="V3275" s="213"/>
      <c r="W3275" s="213"/>
      <c r="X3275" s="214"/>
      <c r="Y3275" s="214"/>
      <c r="Z3275" s="214"/>
      <c r="AA3275" s="217"/>
      <c r="AB3275" s="217"/>
      <c r="AC3275" s="217"/>
      <c r="AD3275" s="213"/>
    </row>
    <row r="3276" spans="20:30" x14ac:dyDescent="0.2">
      <c r="T3276" s="212"/>
      <c r="U3276" s="213"/>
      <c r="V3276" s="213"/>
      <c r="W3276" s="213"/>
      <c r="X3276" s="214"/>
      <c r="Y3276" s="214"/>
      <c r="Z3276" s="214"/>
      <c r="AA3276" s="217"/>
      <c r="AB3276" s="217"/>
      <c r="AC3276" s="217"/>
      <c r="AD3276" s="213"/>
    </row>
    <row r="3277" spans="20:30" x14ac:dyDescent="0.2">
      <c r="T3277" s="212"/>
      <c r="U3277" s="213"/>
      <c r="V3277" s="213"/>
      <c r="W3277" s="213"/>
      <c r="X3277" s="214"/>
      <c r="Y3277" s="214"/>
      <c r="Z3277" s="214"/>
      <c r="AA3277" s="217"/>
      <c r="AB3277" s="217"/>
      <c r="AC3277" s="217"/>
      <c r="AD3277" s="213"/>
    </row>
    <row r="3278" spans="20:30" x14ac:dyDescent="0.2">
      <c r="T3278" s="212"/>
      <c r="U3278" s="213"/>
      <c r="V3278" s="213"/>
      <c r="W3278" s="213"/>
      <c r="X3278" s="214"/>
      <c r="Y3278" s="214"/>
      <c r="Z3278" s="214"/>
      <c r="AA3278" s="217"/>
      <c r="AB3278" s="217"/>
      <c r="AC3278" s="217"/>
      <c r="AD3278" s="213"/>
    </row>
    <row r="3279" spans="20:30" x14ac:dyDescent="0.2">
      <c r="T3279" s="212"/>
      <c r="U3279" s="213"/>
      <c r="V3279" s="213"/>
      <c r="W3279" s="213"/>
      <c r="X3279" s="214"/>
      <c r="Y3279" s="214"/>
      <c r="Z3279" s="214"/>
      <c r="AA3279" s="217"/>
      <c r="AB3279" s="217"/>
      <c r="AC3279" s="217"/>
      <c r="AD3279" s="213"/>
    </row>
    <row r="3280" spans="20:30" x14ac:dyDescent="0.2">
      <c r="T3280" s="212"/>
      <c r="U3280" s="213"/>
      <c r="V3280" s="213"/>
      <c r="W3280" s="213"/>
      <c r="X3280" s="214"/>
      <c r="Y3280" s="214"/>
      <c r="Z3280" s="214"/>
      <c r="AA3280" s="217"/>
      <c r="AB3280" s="217"/>
      <c r="AC3280" s="217"/>
      <c r="AD3280" s="213"/>
    </row>
    <row r="3281" spans="20:30" x14ac:dyDescent="0.2">
      <c r="T3281" s="212"/>
      <c r="U3281" s="213"/>
      <c r="V3281" s="213"/>
      <c r="W3281" s="213"/>
      <c r="X3281" s="214"/>
      <c r="Y3281" s="214"/>
      <c r="Z3281" s="214"/>
      <c r="AA3281" s="217"/>
      <c r="AB3281" s="217"/>
      <c r="AC3281" s="217"/>
      <c r="AD3281" s="213"/>
    </row>
    <row r="3282" spans="20:30" x14ac:dyDescent="0.2">
      <c r="T3282" s="212"/>
      <c r="U3282" s="213"/>
      <c r="V3282" s="213"/>
      <c r="W3282" s="213"/>
      <c r="X3282" s="214"/>
      <c r="Y3282" s="214"/>
      <c r="Z3282" s="214"/>
      <c r="AA3282" s="217"/>
      <c r="AB3282" s="217"/>
      <c r="AC3282" s="217"/>
      <c r="AD3282" s="213"/>
    </row>
    <row r="3283" spans="20:30" x14ac:dyDescent="0.2">
      <c r="T3283" s="212"/>
      <c r="U3283" s="213"/>
      <c r="V3283" s="213"/>
      <c r="W3283" s="213"/>
      <c r="X3283" s="214"/>
      <c r="Y3283" s="214"/>
      <c r="Z3283" s="214"/>
      <c r="AA3283" s="217"/>
      <c r="AB3283" s="217"/>
      <c r="AC3283" s="217"/>
      <c r="AD3283" s="213"/>
    </row>
    <row r="3284" spans="20:30" x14ac:dyDescent="0.2">
      <c r="T3284" s="212"/>
      <c r="U3284" s="213"/>
      <c r="V3284" s="213"/>
      <c r="W3284" s="213"/>
      <c r="X3284" s="214"/>
      <c r="Y3284" s="214"/>
      <c r="Z3284" s="214"/>
      <c r="AA3284" s="217"/>
      <c r="AB3284" s="217"/>
      <c r="AC3284" s="217"/>
      <c r="AD3284" s="213"/>
    </row>
    <row r="3285" spans="20:30" x14ac:dyDescent="0.2">
      <c r="T3285" s="212"/>
      <c r="U3285" s="213"/>
      <c r="V3285" s="213"/>
      <c r="W3285" s="213"/>
      <c r="X3285" s="214"/>
      <c r="Y3285" s="214"/>
      <c r="Z3285" s="214"/>
      <c r="AA3285" s="217"/>
      <c r="AB3285" s="217"/>
      <c r="AC3285" s="217"/>
      <c r="AD3285" s="213"/>
    </row>
    <row r="3286" spans="20:30" x14ac:dyDescent="0.2">
      <c r="T3286" s="212"/>
      <c r="U3286" s="213"/>
      <c r="V3286" s="213"/>
      <c r="W3286" s="213"/>
      <c r="X3286" s="214"/>
      <c r="Y3286" s="214"/>
      <c r="Z3286" s="214"/>
      <c r="AA3286" s="217"/>
      <c r="AB3286" s="217"/>
      <c r="AC3286" s="217"/>
      <c r="AD3286" s="213"/>
    </row>
    <row r="3287" spans="20:30" x14ac:dyDescent="0.2">
      <c r="T3287" s="212"/>
      <c r="U3287" s="213"/>
      <c r="V3287" s="213"/>
      <c r="W3287" s="213"/>
      <c r="X3287" s="214"/>
      <c r="Y3287" s="214"/>
      <c r="Z3287" s="214"/>
      <c r="AA3287" s="217"/>
      <c r="AB3287" s="217"/>
      <c r="AC3287" s="217"/>
      <c r="AD3287" s="213"/>
    </row>
    <row r="3288" spans="20:30" x14ac:dyDescent="0.2">
      <c r="T3288" s="212"/>
      <c r="U3288" s="213"/>
      <c r="V3288" s="213"/>
      <c r="W3288" s="213"/>
      <c r="X3288" s="214"/>
      <c r="Y3288" s="214"/>
      <c r="Z3288" s="214"/>
      <c r="AA3288" s="217"/>
      <c r="AB3288" s="217"/>
      <c r="AC3288" s="217"/>
      <c r="AD3288" s="213"/>
    </row>
    <row r="3289" spans="20:30" x14ac:dyDescent="0.2">
      <c r="T3289" s="212"/>
      <c r="U3289" s="213"/>
      <c r="V3289" s="213"/>
      <c r="W3289" s="213"/>
      <c r="X3289" s="214"/>
      <c r="Y3289" s="214"/>
      <c r="Z3289" s="214"/>
      <c r="AA3289" s="217"/>
      <c r="AB3289" s="217"/>
      <c r="AC3289" s="217"/>
      <c r="AD3289" s="213"/>
    </row>
    <row r="3290" spans="20:30" x14ac:dyDescent="0.2">
      <c r="T3290" s="212"/>
      <c r="U3290" s="213"/>
      <c r="V3290" s="213"/>
      <c r="W3290" s="213"/>
      <c r="X3290" s="214"/>
      <c r="Y3290" s="214"/>
      <c r="Z3290" s="214"/>
      <c r="AA3290" s="217"/>
      <c r="AB3290" s="217"/>
      <c r="AC3290" s="217"/>
      <c r="AD3290" s="213"/>
    </row>
    <row r="3291" spans="20:30" x14ac:dyDescent="0.2">
      <c r="T3291" s="212"/>
      <c r="U3291" s="213"/>
      <c r="V3291" s="213"/>
      <c r="W3291" s="213"/>
      <c r="X3291" s="214"/>
      <c r="Y3291" s="214"/>
      <c r="Z3291" s="214"/>
      <c r="AA3291" s="217"/>
      <c r="AB3291" s="217"/>
      <c r="AC3291" s="217"/>
      <c r="AD3291" s="213"/>
    </row>
    <row r="3292" spans="20:30" x14ac:dyDescent="0.2">
      <c r="T3292" s="212"/>
      <c r="U3292" s="213"/>
      <c r="V3292" s="213"/>
      <c r="W3292" s="213"/>
      <c r="X3292" s="214"/>
      <c r="Y3292" s="214"/>
      <c r="Z3292" s="214"/>
      <c r="AA3292" s="217"/>
      <c r="AB3292" s="217"/>
      <c r="AC3292" s="217"/>
      <c r="AD3292" s="213"/>
    </row>
    <row r="3293" spans="20:30" x14ac:dyDescent="0.2">
      <c r="T3293" s="212"/>
      <c r="U3293" s="213"/>
      <c r="V3293" s="213"/>
      <c r="W3293" s="213"/>
      <c r="X3293" s="214"/>
      <c r="Y3293" s="214"/>
      <c r="Z3293" s="214"/>
      <c r="AA3293" s="217"/>
      <c r="AB3293" s="217"/>
      <c r="AC3293" s="217"/>
      <c r="AD3293" s="213"/>
    </row>
    <row r="3294" spans="20:30" x14ac:dyDescent="0.2">
      <c r="T3294" s="212"/>
      <c r="U3294" s="213"/>
      <c r="V3294" s="213"/>
      <c r="W3294" s="213"/>
      <c r="X3294" s="214"/>
      <c r="Y3294" s="214"/>
      <c r="Z3294" s="214"/>
      <c r="AA3294" s="217"/>
      <c r="AB3294" s="217"/>
      <c r="AC3294" s="217"/>
      <c r="AD3294" s="213"/>
    </row>
    <row r="3295" spans="20:30" x14ac:dyDescent="0.2">
      <c r="T3295" s="212"/>
      <c r="U3295" s="213"/>
      <c r="V3295" s="213"/>
      <c r="W3295" s="213"/>
      <c r="X3295" s="214"/>
      <c r="Y3295" s="214"/>
      <c r="Z3295" s="214"/>
      <c r="AA3295" s="217"/>
      <c r="AB3295" s="217"/>
      <c r="AC3295" s="217"/>
      <c r="AD3295" s="213"/>
    </row>
    <row r="3296" spans="20:30" x14ac:dyDescent="0.2">
      <c r="T3296" s="212"/>
      <c r="U3296" s="213"/>
      <c r="V3296" s="213"/>
      <c r="W3296" s="213"/>
      <c r="X3296" s="214"/>
      <c r="Y3296" s="214"/>
      <c r="Z3296" s="214"/>
      <c r="AA3296" s="217"/>
      <c r="AB3296" s="217"/>
      <c r="AC3296" s="217"/>
      <c r="AD3296" s="213"/>
    </row>
    <row r="3297" spans="20:30" x14ac:dyDescent="0.2">
      <c r="T3297" s="212"/>
      <c r="U3297" s="213"/>
      <c r="V3297" s="213"/>
      <c r="W3297" s="213"/>
      <c r="X3297" s="214"/>
      <c r="Y3297" s="214"/>
      <c r="Z3297" s="214"/>
      <c r="AA3297" s="217"/>
      <c r="AB3297" s="217"/>
      <c r="AC3297" s="217"/>
      <c r="AD3297" s="213"/>
    </row>
    <row r="3298" spans="20:30" x14ac:dyDescent="0.2">
      <c r="T3298" s="212"/>
      <c r="U3298" s="213"/>
      <c r="V3298" s="213"/>
      <c r="W3298" s="213"/>
      <c r="X3298" s="214"/>
      <c r="Y3298" s="214"/>
      <c r="Z3298" s="214"/>
      <c r="AA3298" s="217"/>
      <c r="AB3298" s="217"/>
      <c r="AC3298" s="217"/>
      <c r="AD3298" s="213"/>
    </row>
    <row r="3299" spans="20:30" x14ac:dyDescent="0.2">
      <c r="T3299" s="212"/>
      <c r="U3299" s="213"/>
      <c r="V3299" s="213"/>
      <c r="W3299" s="213"/>
      <c r="X3299" s="214"/>
      <c r="Y3299" s="214"/>
      <c r="Z3299" s="214"/>
      <c r="AA3299" s="217"/>
      <c r="AB3299" s="217"/>
      <c r="AC3299" s="217"/>
      <c r="AD3299" s="213"/>
    </row>
    <row r="3300" spans="20:30" x14ac:dyDescent="0.2">
      <c r="T3300" s="212"/>
      <c r="U3300" s="213"/>
      <c r="V3300" s="213"/>
      <c r="W3300" s="213"/>
      <c r="X3300" s="214"/>
      <c r="Y3300" s="214"/>
      <c r="Z3300" s="214"/>
      <c r="AA3300" s="217"/>
      <c r="AB3300" s="217"/>
      <c r="AC3300" s="217"/>
      <c r="AD3300" s="213"/>
    </row>
    <row r="3301" spans="20:30" x14ac:dyDescent="0.2">
      <c r="T3301" s="212"/>
      <c r="U3301" s="213"/>
      <c r="V3301" s="213"/>
      <c r="W3301" s="213"/>
      <c r="X3301" s="214"/>
      <c r="Y3301" s="214"/>
      <c r="Z3301" s="214"/>
      <c r="AA3301" s="217"/>
      <c r="AB3301" s="217"/>
      <c r="AC3301" s="217"/>
      <c r="AD3301" s="213"/>
    </row>
    <row r="3302" spans="20:30" x14ac:dyDescent="0.2">
      <c r="T3302" s="212"/>
      <c r="U3302" s="213"/>
      <c r="V3302" s="213"/>
      <c r="W3302" s="213"/>
      <c r="X3302" s="214"/>
      <c r="Y3302" s="214"/>
      <c r="Z3302" s="214"/>
      <c r="AA3302" s="217"/>
      <c r="AB3302" s="217"/>
      <c r="AC3302" s="217"/>
      <c r="AD3302" s="213"/>
    </row>
    <row r="3303" spans="20:30" x14ac:dyDescent="0.2">
      <c r="T3303" s="212"/>
      <c r="U3303" s="213"/>
      <c r="V3303" s="213"/>
      <c r="W3303" s="213"/>
      <c r="X3303" s="214"/>
      <c r="Y3303" s="214"/>
      <c r="Z3303" s="214"/>
      <c r="AA3303" s="217"/>
      <c r="AB3303" s="217"/>
      <c r="AC3303" s="217"/>
      <c r="AD3303" s="213"/>
    </row>
    <row r="3304" spans="20:30" x14ac:dyDescent="0.2">
      <c r="T3304" s="212"/>
      <c r="U3304" s="213"/>
      <c r="V3304" s="213"/>
      <c r="W3304" s="213"/>
      <c r="X3304" s="214"/>
      <c r="Y3304" s="214"/>
      <c r="Z3304" s="214"/>
      <c r="AA3304" s="217"/>
      <c r="AB3304" s="217"/>
      <c r="AC3304" s="217"/>
      <c r="AD3304" s="213"/>
    </row>
    <row r="3305" spans="20:30" x14ac:dyDescent="0.2">
      <c r="T3305" s="212"/>
      <c r="U3305" s="213"/>
      <c r="V3305" s="213"/>
      <c r="W3305" s="213"/>
      <c r="X3305" s="214"/>
      <c r="Y3305" s="214"/>
      <c r="Z3305" s="214"/>
      <c r="AA3305" s="217"/>
      <c r="AB3305" s="217"/>
      <c r="AC3305" s="217"/>
      <c r="AD3305" s="213"/>
    </row>
    <row r="3306" spans="20:30" x14ac:dyDescent="0.2">
      <c r="T3306" s="212"/>
      <c r="U3306" s="213"/>
      <c r="V3306" s="213"/>
      <c r="W3306" s="213"/>
      <c r="X3306" s="214"/>
      <c r="Y3306" s="214"/>
      <c r="Z3306" s="214"/>
      <c r="AA3306" s="217"/>
      <c r="AB3306" s="217"/>
      <c r="AC3306" s="217"/>
      <c r="AD3306" s="213"/>
    </row>
    <row r="3307" spans="20:30" x14ac:dyDescent="0.2">
      <c r="T3307" s="212"/>
      <c r="U3307" s="213"/>
      <c r="V3307" s="213"/>
      <c r="W3307" s="213"/>
      <c r="X3307" s="214"/>
      <c r="Y3307" s="214"/>
      <c r="Z3307" s="214"/>
      <c r="AA3307" s="217"/>
      <c r="AB3307" s="217"/>
      <c r="AC3307" s="217"/>
      <c r="AD3307" s="213"/>
    </row>
    <row r="3308" spans="20:30" x14ac:dyDescent="0.2">
      <c r="T3308" s="212"/>
      <c r="U3308" s="213"/>
      <c r="V3308" s="213"/>
      <c r="W3308" s="213"/>
      <c r="X3308" s="214"/>
      <c r="Y3308" s="214"/>
      <c r="Z3308" s="214"/>
      <c r="AA3308" s="217"/>
      <c r="AB3308" s="217"/>
      <c r="AC3308" s="217"/>
      <c r="AD3308" s="213"/>
    </row>
    <row r="3309" spans="20:30" x14ac:dyDescent="0.2">
      <c r="T3309" s="212"/>
      <c r="U3309" s="213"/>
      <c r="V3309" s="213"/>
      <c r="W3309" s="213"/>
      <c r="X3309" s="214"/>
      <c r="Y3309" s="214"/>
      <c r="Z3309" s="214"/>
      <c r="AA3309" s="217"/>
      <c r="AB3309" s="217"/>
      <c r="AC3309" s="217"/>
      <c r="AD3309" s="213"/>
    </row>
    <row r="3310" spans="20:30" x14ac:dyDescent="0.2">
      <c r="T3310" s="212"/>
      <c r="U3310" s="213"/>
      <c r="V3310" s="213"/>
      <c r="W3310" s="213"/>
      <c r="X3310" s="214"/>
      <c r="Y3310" s="214"/>
      <c r="Z3310" s="214"/>
      <c r="AA3310" s="217"/>
      <c r="AB3310" s="217"/>
      <c r="AC3310" s="217"/>
      <c r="AD3310" s="213"/>
    </row>
    <row r="3311" spans="20:30" x14ac:dyDescent="0.2">
      <c r="T3311" s="212"/>
      <c r="U3311" s="213"/>
      <c r="V3311" s="213"/>
      <c r="W3311" s="213"/>
      <c r="X3311" s="214"/>
      <c r="Y3311" s="214"/>
      <c r="Z3311" s="214"/>
      <c r="AA3311" s="217"/>
      <c r="AB3311" s="217"/>
      <c r="AC3311" s="217"/>
      <c r="AD3311" s="213"/>
    </row>
    <row r="3312" spans="20:30" x14ac:dyDescent="0.2">
      <c r="T3312" s="212"/>
      <c r="U3312" s="213"/>
      <c r="V3312" s="213"/>
      <c r="W3312" s="213"/>
      <c r="X3312" s="214"/>
      <c r="Y3312" s="214"/>
      <c r="Z3312" s="214"/>
      <c r="AA3312" s="217"/>
      <c r="AB3312" s="217"/>
      <c r="AC3312" s="217"/>
      <c r="AD3312" s="213"/>
    </row>
    <row r="3313" spans="20:30" x14ac:dyDescent="0.2">
      <c r="T3313" s="212"/>
      <c r="U3313" s="213"/>
      <c r="V3313" s="213"/>
      <c r="W3313" s="213"/>
      <c r="X3313" s="214"/>
      <c r="Y3313" s="214"/>
      <c r="Z3313" s="214"/>
      <c r="AA3313" s="217"/>
      <c r="AB3313" s="217"/>
      <c r="AC3313" s="217"/>
      <c r="AD3313" s="213"/>
    </row>
    <row r="3314" spans="20:30" x14ac:dyDescent="0.2">
      <c r="T3314" s="212"/>
      <c r="U3314" s="213"/>
      <c r="V3314" s="213"/>
      <c r="W3314" s="213"/>
      <c r="X3314" s="214"/>
      <c r="Y3314" s="214"/>
      <c r="Z3314" s="214"/>
      <c r="AA3314" s="217"/>
      <c r="AB3314" s="217"/>
      <c r="AC3314" s="217"/>
      <c r="AD3314" s="213"/>
    </row>
    <row r="3315" spans="20:30" x14ac:dyDescent="0.2">
      <c r="T3315" s="212"/>
      <c r="U3315" s="213"/>
      <c r="V3315" s="213"/>
      <c r="W3315" s="213"/>
      <c r="X3315" s="214"/>
      <c r="Y3315" s="214"/>
      <c r="Z3315" s="214"/>
      <c r="AA3315" s="217"/>
      <c r="AB3315" s="217"/>
      <c r="AC3315" s="217"/>
      <c r="AD3315" s="213"/>
    </row>
    <row r="3316" spans="20:30" x14ac:dyDescent="0.2">
      <c r="T3316" s="212"/>
      <c r="U3316" s="213"/>
      <c r="V3316" s="213"/>
      <c r="W3316" s="213"/>
      <c r="X3316" s="214"/>
      <c r="Y3316" s="214"/>
      <c r="Z3316" s="214"/>
      <c r="AA3316" s="217"/>
      <c r="AB3316" s="217"/>
      <c r="AC3316" s="217"/>
      <c r="AD3316" s="213"/>
    </row>
    <row r="3317" spans="20:30" x14ac:dyDescent="0.2">
      <c r="T3317" s="212"/>
      <c r="U3317" s="213"/>
      <c r="V3317" s="213"/>
      <c r="W3317" s="213"/>
      <c r="X3317" s="214"/>
      <c r="Y3317" s="214"/>
      <c r="Z3317" s="214"/>
      <c r="AA3317" s="217"/>
      <c r="AB3317" s="217"/>
      <c r="AC3317" s="217"/>
      <c r="AD3317" s="213"/>
    </row>
    <row r="3318" spans="20:30" x14ac:dyDescent="0.2">
      <c r="T3318" s="212"/>
      <c r="U3318" s="213"/>
      <c r="V3318" s="213"/>
      <c r="W3318" s="213"/>
      <c r="X3318" s="214"/>
      <c r="Y3318" s="214"/>
      <c r="Z3318" s="214"/>
      <c r="AA3318" s="217"/>
      <c r="AB3318" s="217"/>
      <c r="AC3318" s="217"/>
      <c r="AD3318" s="213"/>
    </row>
    <row r="3319" spans="20:30" x14ac:dyDescent="0.2">
      <c r="T3319" s="212"/>
      <c r="U3319" s="213"/>
      <c r="V3319" s="213"/>
      <c r="W3319" s="213"/>
      <c r="X3319" s="214"/>
      <c r="Y3319" s="214"/>
      <c r="Z3319" s="214"/>
      <c r="AA3319" s="217"/>
      <c r="AB3319" s="217"/>
      <c r="AC3319" s="217"/>
      <c r="AD3319" s="213"/>
    </row>
    <row r="3320" spans="20:30" x14ac:dyDescent="0.2">
      <c r="T3320" s="212"/>
      <c r="U3320" s="213"/>
      <c r="V3320" s="213"/>
      <c r="W3320" s="213"/>
      <c r="X3320" s="214"/>
      <c r="Y3320" s="214"/>
      <c r="Z3320" s="214"/>
      <c r="AA3320" s="217"/>
      <c r="AB3320" s="217"/>
      <c r="AC3320" s="217"/>
      <c r="AD3320" s="213"/>
    </row>
    <row r="3321" spans="20:30" x14ac:dyDescent="0.2">
      <c r="T3321" s="212"/>
      <c r="U3321" s="213"/>
      <c r="V3321" s="213"/>
      <c r="W3321" s="213"/>
      <c r="X3321" s="214"/>
      <c r="Y3321" s="214"/>
      <c r="Z3321" s="214"/>
      <c r="AA3321" s="217"/>
      <c r="AB3321" s="217"/>
      <c r="AC3321" s="217"/>
      <c r="AD3321" s="213"/>
    </row>
    <row r="3322" spans="20:30" x14ac:dyDescent="0.2">
      <c r="T3322" s="212"/>
      <c r="U3322" s="213"/>
      <c r="V3322" s="213"/>
      <c r="W3322" s="213"/>
      <c r="X3322" s="214"/>
      <c r="Y3322" s="214"/>
      <c r="Z3322" s="214"/>
      <c r="AA3322" s="217"/>
      <c r="AB3322" s="217"/>
      <c r="AC3322" s="217"/>
      <c r="AD3322" s="213"/>
    </row>
    <row r="3323" spans="20:30" x14ac:dyDescent="0.2">
      <c r="T3323" s="212"/>
      <c r="U3323" s="213"/>
      <c r="V3323" s="213"/>
      <c r="W3323" s="213"/>
      <c r="X3323" s="214"/>
      <c r="Y3323" s="214"/>
      <c r="Z3323" s="214"/>
      <c r="AA3323" s="217"/>
      <c r="AB3323" s="217"/>
      <c r="AC3323" s="217"/>
      <c r="AD3323" s="213"/>
    </row>
    <row r="3324" spans="20:30" x14ac:dyDescent="0.2">
      <c r="T3324" s="212"/>
      <c r="U3324" s="213"/>
      <c r="V3324" s="213"/>
      <c r="W3324" s="213"/>
      <c r="X3324" s="214"/>
      <c r="Y3324" s="214"/>
      <c r="Z3324" s="214"/>
      <c r="AA3324" s="217"/>
      <c r="AB3324" s="217"/>
      <c r="AC3324" s="217"/>
      <c r="AD3324" s="213"/>
    </row>
    <row r="3325" spans="20:30" x14ac:dyDescent="0.2">
      <c r="T3325" s="212"/>
      <c r="U3325" s="213"/>
      <c r="V3325" s="213"/>
      <c r="W3325" s="213"/>
      <c r="X3325" s="214"/>
      <c r="Y3325" s="214"/>
      <c r="Z3325" s="214"/>
      <c r="AA3325" s="217"/>
      <c r="AB3325" s="217"/>
      <c r="AC3325" s="217"/>
      <c r="AD3325" s="213"/>
    </row>
    <row r="3326" spans="20:30" x14ac:dyDescent="0.2">
      <c r="T3326" s="212"/>
      <c r="U3326" s="213"/>
      <c r="V3326" s="213"/>
      <c r="W3326" s="213"/>
      <c r="X3326" s="214"/>
      <c r="Y3326" s="214"/>
      <c r="Z3326" s="214"/>
      <c r="AA3326" s="217"/>
      <c r="AB3326" s="217"/>
      <c r="AC3326" s="217"/>
      <c r="AD3326" s="213"/>
    </row>
    <row r="3327" spans="20:30" x14ac:dyDescent="0.2">
      <c r="T3327" s="212"/>
      <c r="U3327" s="213"/>
      <c r="V3327" s="213"/>
      <c r="W3327" s="213"/>
      <c r="X3327" s="214"/>
      <c r="Y3327" s="214"/>
      <c r="Z3327" s="214"/>
      <c r="AA3327" s="217"/>
      <c r="AB3327" s="217"/>
      <c r="AC3327" s="217"/>
      <c r="AD3327" s="213"/>
    </row>
    <row r="3328" spans="20:30" x14ac:dyDescent="0.2">
      <c r="T3328" s="212"/>
      <c r="U3328" s="213"/>
      <c r="V3328" s="213"/>
      <c r="W3328" s="213"/>
      <c r="X3328" s="214"/>
      <c r="Y3328" s="214"/>
      <c r="Z3328" s="214"/>
      <c r="AA3328" s="217"/>
      <c r="AB3328" s="217"/>
      <c r="AC3328" s="217"/>
      <c r="AD3328" s="213"/>
    </row>
    <row r="3329" spans="20:30" x14ac:dyDescent="0.2">
      <c r="T3329" s="212"/>
      <c r="U3329" s="213"/>
      <c r="V3329" s="213"/>
      <c r="W3329" s="213"/>
      <c r="X3329" s="214"/>
      <c r="Y3329" s="214"/>
      <c r="Z3329" s="214"/>
      <c r="AA3329" s="217"/>
      <c r="AB3329" s="217"/>
      <c r="AC3329" s="217"/>
      <c r="AD3329" s="213"/>
    </row>
    <row r="3330" spans="20:30" x14ac:dyDescent="0.2">
      <c r="T3330" s="212"/>
      <c r="U3330" s="213"/>
      <c r="V3330" s="213"/>
      <c r="W3330" s="213"/>
      <c r="X3330" s="214"/>
      <c r="Y3330" s="214"/>
      <c r="Z3330" s="214"/>
      <c r="AA3330" s="217"/>
      <c r="AB3330" s="217"/>
      <c r="AC3330" s="217"/>
      <c r="AD3330" s="213"/>
    </row>
    <row r="3331" spans="20:30" x14ac:dyDescent="0.2">
      <c r="T3331" s="212"/>
      <c r="U3331" s="213"/>
      <c r="V3331" s="213"/>
      <c r="W3331" s="213"/>
      <c r="X3331" s="214"/>
      <c r="Y3331" s="214"/>
      <c r="Z3331" s="214"/>
      <c r="AA3331" s="217"/>
      <c r="AB3331" s="217"/>
      <c r="AC3331" s="217"/>
      <c r="AD3331" s="213"/>
    </row>
    <row r="3332" spans="20:30" x14ac:dyDescent="0.2">
      <c r="T3332" s="212"/>
      <c r="U3332" s="213"/>
      <c r="V3332" s="213"/>
      <c r="W3332" s="213"/>
      <c r="X3332" s="214"/>
      <c r="Y3332" s="214"/>
      <c r="Z3332" s="214"/>
      <c r="AA3332" s="217"/>
      <c r="AB3332" s="217"/>
      <c r="AC3332" s="217"/>
      <c r="AD3332" s="213"/>
    </row>
    <row r="3333" spans="20:30" x14ac:dyDescent="0.2">
      <c r="T3333" s="212"/>
      <c r="U3333" s="213"/>
      <c r="V3333" s="213"/>
      <c r="W3333" s="213"/>
      <c r="X3333" s="214"/>
      <c r="Y3333" s="214"/>
      <c r="Z3333" s="214"/>
      <c r="AA3333" s="217"/>
      <c r="AB3333" s="217"/>
      <c r="AC3333" s="217"/>
      <c r="AD3333" s="213"/>
    </row>
    <row r="3334" spans="20:30" x14ac:dyDescent="0.2">
      <c r="T3334" s="212"/>
      <c r="U3334" s="213"/>
      <c r="V3334" s="213"/>
      <c r="W3334" s="213"/>
      <c r="X3334" s="214"/>
      <c r="Y3334" s="214"/>
      <c r="Z3334" s="214"/>
      <c r="AA3334" s="217"/>
      <c r="AB3334" s="217"/>
      <c r="AC3334" s="217"/>
      <c r="AD3334" s="213"/>
    </row>
    <row r="3335" spans="20:30" x14ac:dyDescent="0.2">
      <c r="T3335" s="212"/>
      <c r="U3335" s="213"/>
      <c r="V3335" s="213"/>
      <c r="W3335" s="213"/>
      <c r="X3335" s="214"/>
      <c r="Y3335" s="214"/>
      <c r="Z3335" s="214"/>
      <c r="AA3335" s="217"/>
      <c r="AB3335" s="217"/>
      <c r="AC3335" s="217"/>
      <c r="AD3335" s="213"/>
    </row>
    <row r="3336" spans="20:30" x14ac:dyDescent="0.2">
      <c r="T3336" s="212"/>
      <c r="U3336" s="213"/>
      <c r="V3336" s="213"/>
      <c r="W3336" s="213"/>
      <c r="X3336" s="214"/>
      <c r="Y3336" s="214"/>
      <c r="Z3336" s="214"/>
      <c r="AA3336" s="217"/>
      <c r="AB3336" s="217"/>
      <c r="AC3336" s="217"/>
      <c r="AD3336" s="213"/>
    </row>
    <row r="3337" spans="20:30" x14ac:dyDescent="0.2">
      <c r="T3337" s="212"/>
      <c r="U3337" s="213"/>
      <c r="V3337" s="213"/>
      <c r="W3337" s="213"/>
      <c r="X3337" s="214"/>
      <c r="Y3337" s="214"/>
      <c r="Z3337" s="214"/>
      <c r="AA3337" s="217"/>
      <c r="AB3337" s="217"/>
      <c r="AC3337" s="217"/>
      <c r="AD3337" s="213"/>
    </row>
    <row r="3338" spans="20:30" x14ac:dyDescent="0.2">
      <c r="T3338" s="212"/>
      <c r="U3338" s="213"/>
      <c r="V3338" s="213"/>
      <c r="W3338" s="213"/>
      <c r="X3338" s="214"/>
      <c r="Y3338" s="214"/>
      <c r="Z3338" s="214"/>
      <c r="AA3338" s="217"/>
      <c r="AB3338" s="217"/>
      <c r="AC3338" s="217"/>
      <c r="AD3338" s="213"/>
    </row>
    <row r="3339" spans="20:30" x14ac:dyDescent="0.2">
      <c r="T3339" s="212"/>
      <c r="U3339" s="213"/>
      <c r="V3339" s="213"/>
      <c r="W3339" s="213"/>
      <c r="X3339" s="214"/>
      <c r="Y3339" s="214"/>
      <c r="Z3339" s="214"/>
      <c r="AA3339" s="217"/>
      <c r="AB3339" s="217"/>
      <c r="AC3339" s="217"/>
      <c r="AD3339" s="213"/>
    </row>
    <row r="3340" spans="20:30" x14ac:dyDescent="0.2">
      <c r="T3340" s="212"/>
      <c r="U3340" s="213"/>
      <c r="V3340" s="213"/>
      <c r="W3340" s="213"/>
      <c r="X3340" s="214"/>
      <c r="Y3340" s="214"/>
      <c r="Z3340" s="214"/>
      <c r="AA3340" s="217"/>
      <c r="AB3340" s="217"/>
      <c r="AC3340" s="217"/>
      <c r="AD3340" s="213"/>
    </row>
    <row r="3341" spans="20:30" x14ac:dyDescent="0.2">
      <c r="T3341" s="212"/>
      <c r="U3341" s="213"/>
      <c r="V3341" s="213"/>
      <c r="W3341" s="213"/>
      <c r="X3341" s="214"/>
      <c r="Y3341" s="214"/>
      <c r="Z3341" s="214"/>
      <c r="AA3341" s="217"/>
      <c r="AB3341" s="217"/>
      <c r="AC3341" s="217"/>
      <c r="AD3341" s="213"/>
    </row>
    <row r="3342" spans="20:30" x14ac:dyDescent="0.2">
      <c r="T3342" s="212"/>
      <c r="U3342" s="213"/>
      <c r="V3342" s="213"/>
      <c r="W3342" s="213"/>
      <c r="X3342" s="214"/>
      <c r="Y3342" s="214"/>
      <c r="Z3342" s="214"/>
      <c r="AA3342" s="217"/>
      <c r="AB3342" s="217"/>
      <c r="AC3342" s="217"/>
      <c r="AD3342" s="213"/>
    </row>
    <row r="3343" spans="20:30" x14ac:dyDescent="0.2">
      <c r="T3343" s="212"/>
      <c r="U3343" s="213"/>
      <c r="V3343" s="213"/>
      <c r="W3343" s="213"/>
      <c r="X3343" s="214"/>
      <c r="Y3343" s="214"/>
      <c r="Z3343" s="214"/>
      <c r="AA3343" s="217"/>
      <c r="AB3343" s="217"/>
      <c r="AC3343" s="217"/>
      <c r="AD3343" s="213"/>
    </row>
    <row r="3344" spans="20:30" x14ac:dyDescent="0.2">
      <c r="T3344" s="212"/>
      <c r="U3344" s="213"/>
      <c r="V3344" s="213"/>
      <c r="W3344" s="213"/>
      <c r="X3344" s="214"/>
      <c r="Y3344" s="214"/>
      <c r="Z3344" s="214"/>
      <c r="AA3344" s="217"/>
      <c r="AB3344" s="217"/>
      <c r="AC3344" s="217"/>
      <c r="AD3344" s="213"/>
    </row>
    <row r="3345" spans="20:30" x14ac:dyDescent="0.2">
      <c r="T3345" s="212"/>
      <c r="U3345" s="213"/>
      <c r="V3345" s="213"/>
      <c r="W3345" s="213"/>
      <c r="X3345" s="214"/>
      <c r="Y3345" s="214"/>
      <c r="Z3345" s="214"/>
      <c r="AA3345" s="217"/>
      <c r="AB3345" s="217"/>
      <c r="AC3345" s="217"/>
      <c r="AD3345" s="213"/>
    </row>
    <row r="3346" spans="20:30" x14ac:dyDescent="0.2">
      <c r="T3346" s="212"/>
      <c r="U3346" s="213"/>
      <c r="V3346" s="213"/>
      <c r="W3346" s="213"/>
      <c r="X3346" s="214"/>
      <c r="Y3346" s="214"/>
      <c r="Z3346" s="214"/>
      <c r="AA3346" s="217"/>
      <c r="AB3346" s="217"/>
      <c r="AC3346" s="217"/>
      <c r="AD3346" s="213"/>
    </row>
    <row r="3347" spans="20:30" x14ac:dyDescent="0.2">
      <c r="T3347" s="212"/>
      <c r="U3347" s="213"/>
      <c r="V3347" s="213"/>
      <c r="W3347" s="213"/>
      <c r="X3347" s="214"/>
      <c r="Y3347" s="214"/>
      <c r="Z3347" s="214"/>
      <c r="AA3347" s="217"/>
      <c r="AB3347" s="217"/>
      <c r="AC3347" s="217"/>
      <c r="AD3347" s="213"/>
    </row>
    <row r="3348" spans="20:30" x14ac:dyDescent="0.2">
      <c r="T3348" s="212"/>
      <c r="U3348" s="213"/>
      <c r="V3348" s="213"/>
      <c r="W3348" s="213"/>
      <c r="X3348" s="214"/>
      <c r="Y3348" s="214"/>
      <c r="Z3348" s="214"/>
      <c r="AA3348" s="217"/>
      <c r="AB3348" s="217"/>
      <c r="AC3348" s="217"/>
      <c r="AD3348" s="213"/>
    </row>
    <row r="3349" spans="20:30" x14ac:dyDescent="0.2">
      <c r="T3349" s="212"/>
      <c r="U3349" s="213"/>
      <c r="V3349" s="213"/>
      <c r="W3349" s="213"/>
      <c r="X3349" s="214"/>
      <c r="Y3349" s="214"/>
      <c r="Z3349" s="214"/>
      <c r="AA3349" s="217"/>
      <c r="AB3349" s="217"/>
      <c r="AC3349" s="217"/>
      <c r="AD3349" s="213"/>
    </row>
    <row r="3350" spans="20:30" x14ac:dyDescent="0.2">
      <c r="T3350" s="212"/>
      <c r="U3350" s="213"/>
      <c r="V3350" s="213"/>
      <c r="W3350" s="213"/>
      <c r="X3350" s="214"/>
      <c r="Y3350" s="214"/>
      <c r="Z3350" s="214"/>
      <c r="AA3350" s="217"/>
      <c r="AB3350" s="217"/>
      <c r="AC3350" s="217"/>
      <c r="AD3350" s="213"/>
    </row>
    <row r="3351" spans="20:30" x14ac:dyDescent="0.2">
      <c r="T3351" s="212"/>
      <c r="U3351" s="213"/>
      <c r="V3351" s="213"/>
      <c r="W3351" s="213"/>
      <c r="X3351" s="214"/>
      <c r="Y3351" s="214"/>
      <c r="Z3351" s="214"/>
      <c r="AA3351" s="217"/>
      <c r="AB3351" s="217"/>
      <c r="AC3351" s="217"/>
      <c r="AD3351" s="213"/>
    </row>
    <row r="3352" spans="20:30" x14ac:dyDescent="0.2">
      <c r="T3352" s="212"/>
      <c r="U3352" s="213"/>
      <c r="V3352" s="213"/>
      <c r="W3352" s="213"/>
      <c r="X3352" s="214"/>
      <c r="Y3352" s="214"/>
      <c r="Z3352" s="214"/>
      <c r="AA3352" s="217"/>
      <c r="AB3352" s="217"/>
      <c r="AC3352" s="217"/>
      <c r="AD3352" s="213"/>
    </row>
    <row r="3353" spans="20:30" x14ac:dyDescent="0.2">
      <c r="T3353" s="212"/>
      <c r="U3353" s="213"/>
      <c r="V3353" s="213"/>
      <c r="W3353" s="213"/>
      <c r="X3353" s="214"/>
      <c r="Y3353" s="214"/>
      <c r="Z3353" s="214"/>
      <c r="AA3353" s="217"/>
      <c r="AB3353" s="217"/>
      <c r="AC3353" s="217"/>
      <c r="AD3353" s="213"/>
    </row>
    <row r="3354" spans="20:30" x14ac:dyDescent="0.2">
      <c r="T3354" s="212"/>
      <c r="U3354" s="213"/>
      <c r="V3354" s="213"/>
      <c r="W3354" s="213"/>
      <c r="X3354" s="214"/>
      <c r="Y3354" s="214"/>
      <c r="Z3354" s="214"/>
      <c r="AA3354" s="217"/>
      <c r="AB3354" s="217"/>
      <c r="AC3354" s="217"/>
      <c r="AD3354" s="213"/>
    </row>
    <row r="3355" spans="20:30" x14ac:dyDescent="0.2">
      <c r="T3355" s="212"/>
      <c r="U3355" s="213"/>
      <c r="V3355" s="213"/>
      <c r="W3355" s="213"/>
      <c r="X3355" s="214"/>
      <c r="Y3355" s="214"/>
      <c r="Z3355" s="214"/>
      <c r="AA3355" s="217"/>
      <c r="AB3355" s="217"/>
      <c r="AC3355" s="217"/>
      <c r="AD3355" s="213"/>
    </row>
    <row r="3356" spans="20:30" x14ac:dyDescent="0.2">
      <c r="T3356" s="212"/>
      <c r="U3356" s="213"/>
      <c r="V3356" s="213"/>
      <c r="W3356" s="213"/>
      <c r="X3356" s="214"/>
      <c r="Y3356" s="214"/>
      <c r="Z3356" s="214"/>
      <c r="AA3356" s="217"/>
      <c r="AB3356" s="217"/>
      <c r="AC3356" s="217"/>
      <c r="AD3356" s="213"/>
    </row>
    <row r="3357" spans="20:30" x14ac:dyDescent="0.2">
      <c r="T3357" s="212"/>
      <c r="U3357" s="213"/>
      <c r="V3357" s="213"/>
      <c r="W3357" s="213"/>
      <c r="X3357" s="214"/>
      <c r="Y3357" s="214"/>
      <c r="Z3357" s="214"/>
      <c r="AA3357" s="217"/>
      <c r="AB3357" s="217"/>
      <c r="AC3357" s="217"/>
      <c r="AD3357" s="213"/>
    </row>
    <row r="3358" spans="20:30" x14ac:dyDescent="0.2">
      <c r="T3358" s="212"/>
      <c r="U3358" s="213"/>
      <c r="V3358" s="213"/>
      <c r="W3358" s="213"/>
      <c r="X3358" s="214"/>
      <c r="Y3358" s="214"/>
      <c r="Z3358" s="214"/>
      <c r="AA3358" s="217"/>
      <c r="AB3358" s="217"/>
      <c r="AC3358" s="217"/>
      <c r="AD3358" s="213"/>
    </row>
    <row r="3359" spans="20:30" x14ac:dyDescent="0.2">
      <c r="T3359" s="212"/>
      <c r="U3359" s="213"/>
      <c r="V3359" s="213"/>
      <c r="W3359" s="213"/>
      <c r="X3359" s="214"/>
      <c r="Y3359" s="214"/>
      <c r="Z3359" s="214"/>
      <c r="AA3359" s="217"/>
      <c r="AB3359" s="217"/>
      <c r="AC3359" s="217"/>
      <c r="AD3359" s="213"/>
    </row>
    <row r="3360" spans="20:30" x14ac:dyDescent="0.2">
      <c r="T3360" s="212"/>
      <c r="U3360" s="213"/>
      <c r="V3360" s="213"/>
      <c r="W3360" s="213"/>
      <c r="X3360" s="214"/>
      <c r="Y3360" s="214"/>
      <c r="Z3360" s="214"/>
      <c r="AA3360" s="217"/>
      <c r="AB3360" s="217"/>
      <c r="AC3360" s="217"/>
      <c r="AD3360" s="213"/>
    </row>
    <row r="3361" spans="20:30" x14ac:dyDescent="0.2">
      <c r="T3361" s="212"/>
      <c r="U3361" s="213"/>
      <c r="V3361" s="213"/>
      <c r="W3361" s="213"/>
      <c r="X3361" s="214"/>
      <c r="Y3361" s="214"/>
      <c r="Z3361" s="214"/>
      <c r="AA3361" s="217"/>
      <c r="AB3361" s="217"/>
      <c r="AC3361" s="217"/>
      <c r="AD3361" s="213"/>
    </row>
    <row r="3362" spans="20:30" x14ac:dyDescent="0.2">
      <c r="T3362" s="212"/>
      <c r="U3362" s="213"/>
      <c r="V3362" s="213"/>
      <c r="W3362" s="213"/>
      <c r="X3362" s="214"/>
      <c r="Y3362" s="214"/>
      <c r="Z3362" s="214"/>
      <c r="AA3362" s="217"/>
      <c r="AB3362" s="217"/>
      <c r="AC3362" s="217"/>
      <c r="AD3362" s="213"/>
    </row>
    <row r="3363" spans="20:30" x14ac:dyDescent="0.2">
      <c r="T3363" s="212"/>
      <c r="U3363" s="213"/>
      <c r="V3363" s="213"/>
      <c r="W3363" s="213"/>
      <c r="X3363" s="214"/>
      <c r="Y3363" s="214"/>
      <c r="Z3363" s="214"/>
      <c r="AA3363" s="217"/>
      <c r="AB3363" s="217"/>
      <c r="AC3363" s="217"/>
      <c r="AD3363" s="213"/>
    </row>
    <row r="3364" spans="20:30" x14ac:dyDescent="0.2">
      <c r="T3364" s="212"/>
      <c r="U3364" s="213"/>
      <c r="V3364" s="213"/>
      <c r="W3364" s="213"/>
      <c r="X3364" s="214"/>
      <c r="Y3364" s="214"/>
      <c r="Z3364" s="214"/>
      <c r="AA3364" s="217"/>
      <c r="AB3364" s="217"/>
      <c r="AC3364" s="217"/>
      <c r="AD3364" s="213"/>
    </row>
    <row r="3365" spans="20:30" x14ac:dyDescent="0.2">
      <c r="T3365" s="212"/>
      <c r="U3365" s="213"/>
      <c r="V3365" s="213"/>
      <c r="W3365" s="213"/>
      <c r="X3365" s="214"/>
      <c r="Y3365" s="214"/>
      <c r="Z3365" s="214"/>
      <c r="AA3365" s="217"/>
      <c r="AB3365" s="217"/>
      <c r="AC3365" s="217"/>
      <c r="AD3365" s="213"/>
    </row>
    <row r="3366" spans="20:30" x14ac:dyDescent="0.2">
      <c r="T3366" s="212"/>
      <c r="U3366" s="213"/>
      <c r="V3366" s="213"/>
      <c r="W3366" s="213"/>
      <c r="X3366" s="214"/>
      <c r="Y3366" s="214"/>
      <c r="Z3366" s="214"/>
      <c r="AA3366" s="217"/>
      <c r="AB3366" s="217"/>
      <c r="AC3366" s="217"/>
      <c r="AD3366" s="213"/>
    </row>
    <row r="3367" spans="20:30" x14ac:dyDescent="0.2">
      <c r="T3367" s="212"/>
      <c r="U3367" s="213"/>
      <c r="V3367" s="213"/>
      <c r="W3367" s="213"/>
      <c r="X3367" s="214"/>
      <c r="Y3367" s="214"/>
      <c r="Z3367" s="214"/>
      <c r="AA3367" s="217"/>
      <c r="AB3367" s="217"/>
      <c r="AC3367" s="217"/>
      <c r="AD3367" s="213"/>
    </row>
    <row r="3368" spans="20:30" x14ac:dyDescent="0.2">
      <c r="T3368" s="212"/>
      <c r="U3368" s="213"/>
      <c r="V3368" s="213"/>
      <c r="W3368" s="213"/>
      <c r="X3368" s="214"/>
      <c r="Y3368" s="214"/>
      <c r="Z3368" s="214"/>
      <c r="AA3368" s="217"/>
      <c r="AB3368" s="217"/>
      <c r="AC3368" s="217"/>
      <c r="AD3368" s="213"/>
    </row>
    <row r="3369" spans="20:30" x14ac:dyDescent="0.2">
      <c r="T3369" s="212"/>
      <c r="U3369" s="213"/>
      <c r="V3369" s="213"/>
      <c r="W3369" s="213"/>
      <c r="X3369" s="214"/>
      <c r="Y3369" s="214"/>
      <c r="Z3369" s="214"/>
      <c r="AA3369" s="217"/>
      <c r="AB3369" s="217"/>
      <c r="AC3369" s="217"/>
      <c r="AD3369" s="213"/>
    </row>
    <row r="3370" spans="20:30" x14ac:dyDescent="0.2">
      <c r="T3370" s="212"/>
      <c r="U3370" s="213"/>
      <c r="V3370" s="213"/>
      <c r="W3370" s="213"/>
      <c r="X3370" s="214"/>
      <c r="Y3370" s="214"/>
      <c r="Z3370" s="214"/>
      <c r="AA3370" s="217"/>
      <c r="AB3370" s="217"/>
      <c r="AC3370" s="217"/>
      <c r="AD3370" s="213"/>
    </row>
    <row r="3371" spans="20:30" x14ac:dyDescent="0.2">
      <c r="T3371" s="212"/>
      <c r="U3371" s="213"/>
      <c r="V3371" s="213"/>
      <c r="W3371" s="213"/>
      <c r="X3371" s="214"/>
      <c r="Y3371" s="214"/>
      <c r="Z3371" s="214"/>
      <c r="AA3371" s="217"/>
      <c r="AB3371" s="217"/>
      <c r="AC3371" s="217"/>
      <c r="AD3371" s="213"/>
    </row>
    <row r="3372" spans="20:30" x14ac:dyDescent="0.2">
      <c r="T3372" s="212"/>
      <c r="U3372" s="213"/>
      <c r="V3372" s="213"/>
      <c r="W3372" s="213"/>
      <c r="X3372" s="214"/>
      <c r="Y3372" s="214"/>
      <c r="Z3372" s="214"/>
      <c r="AA3372" s="217"/>
      <c r="AB3372" s="217"/>
      <c r="AC3372" s="217"/>
      <c r="AD3372" s="213"/>
    </row>
    <row r="3373" spans="20:30" x14ac:dyDescent="0.2">
      <c r="T3373" s="212"/>
      <c r="U3373" s="213"/>
      <c r="V3373" s="213"/>
      <c r="W3373" s="213"/>
      <c r="X3373" s="214"/>
      <c r="Y3373" s="214"/>
      <c r="Z3373" s="214"/>
      <c r="AA3373" s="217"/>
      <c r="AB3373" s="217"/>
      <c r="AC3373" s="217"/>
      <c r="AD3373" s="213"/>
    </row>
    <row r="3374" spans="20:30" x14ac:dyDescent="0.2">
      <c r="T3374" s="212"/>
      <c r="U3374" s="213"/>
      <c r="V3374" s="213"/>
      <c r="W3374" s="213"/>
      <c r="X3374" s="214"/>
      <c r="Y3374" s="214"/>
      <c r="Z3374" s="214"/>
      <c r="AA3374" s="217"/>
      <c r="AB3374" s="217"/>
      <c r="AC3374" s="217"/>
      <c r="AD3374" s="213"/>
    </row>
    <row r="3375" spans="20:30" x14ac:dyDescent="0.2">
      <c r="T3375" s="212"/>
      <c r="U3375" s="213"/>
      <c r="V3375" s="213"/>
      <c r="W3375" s="213"/>
      <c r="X3375" s="214"/>
      <c r="Y3375" s="214"/>
      <c r="Z3375" s="214"/>
      <c r="AA3375" s="217"/>
      <c r="AB3375" s="217"/>
      <c r="AC3375" s="217"/>
      <c r="AD3375" s="213"/>
    </row>
    <row r="3376" spans="20:30" x14ac:dyDescent="0.2">
      <c r="T3376" s="212"/>
      <c r="U3376" s="213"/>
      <c r="V3376" s="213"/>
      <c r="W3376" s="213"/>
      <c r="X3376" s="214"/>
      <c r="Y3376" s="214"/>
      <c r="Z3376" s="214"/>
      <c r="AA3376" s="217"/>
      <c r="AB3376" s="217"/>
      <c r="AC3376" s="217"/>
      <c r="AD3376" s="213"/>
    </row>
    <row r="3377" spans="20:30" x14ac:dyDescent="0.2">
      <c r="T3377" s="212"/>
      <c r="U3377" s="213"/>
      <c r="V3377" s="213"/>
      <c r="W3377" s="213"/>
      <c r="X3377" s="214"/>
      <c r="Y3377" s="214"/>
      <c r="Z3377" s="214"/>
      <c r="AA3377" s="217"/>
      <c r="AB3377" s="217"/>
      <c r="AC3377" s="217"/>
      <c r="AD3377" s="213"/>
    </row>
    <row r="3378" spans="20:30" x14ac:dyDescent="0.2">
      <c r="T3378" s="212"/>
      <c r="U3378" s="213"/>
      <c r="V3378" s="213"/>
      <c r="W3378" s="213"/>
      <c r="X3378" s="214"/>
      <c r="Y3378" s="214"/>
      <c r="Z3378" s="214"/>
      <c r="AA3378" s="217"/>
      <c r="AB3378" s="217"/>
      <c r="AC3378" s="217"/>
      <c r="AD3378" s="213"/>
    </row>
    <row r="3379" spans="20:30" x14ac:dyDescent="0.2">
      <c r="T3379" s="212"/>
      <c r="U3379" s="213"/>
      <c r="V3379" s="213"/>
      <c r="W3379" s="213"/>
      <c r="X3379" s="214"/>
      <c r="Y3379" s="214"/>
      <c r="Z3379" s="214"/>
      <c r="AA3379" s="217"/>
      <c r="AB3379" s="217"/>
      <c r="AC3379" s="217"/>
      <c r="AD3379" s="213"/>
    </row>
    <row r="3380" spans="20:30" x14ac:dyDescent="0.2">
      <c r="T3380" s="212"/>
      <c r="U3380" s="213"/>
      <c r="V3380" s="213"/>
      <c r="W3380" s="213"/>
      <c r="X3380" s="214"/>
      <c r="Y3380" s="214"/>
      <c r="Z3380" s="214"/>
      <c r="AA3380" s="217"/>
      <c r="AB3380" s="217"/>
      <c r="AC3380" s="217"/>
      <c r="AD3380" s="213"/>
    </row>
    <row r="3381" spans="20:30" x14ac:dyDescent="0.2">
      <c r="T3381" s="212"/>
      <c r="U3381" s="213"/>
      <c r="V3381" s="213"/>
      <c r="W3381" s="213"/>
      <c r="X3381" s="214"/>
      <c r="Y3381" s="214"/>
      <c r="Z3381" s="214"/>
      <c r="AA3381" s="217"/>
      <c r="AB3381" s="217"/>
      <c r="AC3381" s="217"/>
      <c r="AD3381" s="213"/>
    </row>
    <row r="3382" spans="20:30" x14ac:dyDescent="0.2">
      <c r="T3382" s="212"/>
      <c r="U3382" s="213"/>
      <c r="V3382" s="213"/>
      <c r="W3382" s="213"/>
      <c r="X3382" s="214"/>
      <c r="Y3382" s="214"/>
      <c r="Z3382" s="214"/>
      <c r="AA3382" s="217"/>
      <c r="AB3382" s="217"/>
      <c r="AC3382" s="217"/>
      <c r="AD3382" s="213"/>
    </row>
    <row r="3383" spans="20:30" x14ac:dyDescent="0.2">
      <c r="T3383" s="212"/>
      <c r="U3383" s="213"/>
      <c r="V3383" s="213"/>
      <c r="W3383" s="213"/>
      <c r="X3383" s="214"/>
      <c r="Y3383" s="214"/>
      <c r="Z3383" s="214"/>
      <c r="AA3383" s="217"/>
      <c r="AB3383" s="217"/>
      <c r="AC3383" s="217"/>
      <c r="AD3383" s="213"/>
    </row>
    <row r="3384" spans="20:30" x14ac:dyDescent="0.2">
      <c r="T3384" s="212"/>
      <c r="U3384" s="213"/>
      <c r="V3384" s="213"/>
      <c r="W3384" s="213"/>
      <c r="X3384" s="214"/>
      <c r="Y3384" s="214"/>
      <c r="Z3384" s="214"/>
      <c r="AA3384" s="217"/>
      <c r="AB3384" s="217"/>
      <c r="AC3384" s="217"/>
      <c r="AD3384" s="213"/>
    </row>
    <row r="3385" spans="20:30" x14ac:dyDescent="0.2">
      <c r="T3385" s="212"/>
      <c r="U3385" s="213"/>
      <c r="V3385" s="213"/>
      <c r="W3385" s="213"/>
      <c r="X3385" s="214"/>
      <c r="Y3385" s="214"/>
      <c r="Z3385" s="214"/>
      <c r="AA3385" s="217"/>
      <c r="AB3385" s="217"/>
      <c r="AC3385" s="217"/>
      <c r="AD3385" s="213"/>
    </row>
    <row r="3386" spans="20:30" x14ac:dyDescent="0.2">
      <c r="T3386" s="212"/>
      <c r="U3386" s="213"/>
      <c r="V3386" s="213"/>
      <c r="W3386" s="213"/>
      <c r="X3386" s="214"/>
      <c r="Y3386" s="214"/>
      <c r="Z3386" s="214"/>
      <c r="AA3386" s="217"/>
      <c r="AB3386" s="217"/>
      <c r="AC3386" s="217"/>
      <c r="AD3386" s="213"/>
    </row>
    <row r="3387" spans="20:30" x14ac:dyDescent="0.2">
      <c r="T3387" s="212"/>
      <c r="U3387" s="213"/>
      <c r="V3387" s="213"/>
      <c r="W3387" s="213"/>
      <c r="X3387" s="214"/>
      <c r="Y3387" s="214"/>
      <c r="Z3387" s="214"/>
      <c r="AA3387" s="217"/>
      <c r="AB3387" s="217"/>
      <c r="AC3387" s="217"/>
      <c r="AD3387" s="213"/>
    </row>
    <row r="3388" spans="20:30" x14ac:dyDescent="0.2">
      <c r="T3388" s="212"/>
      <c r="U3388" s="213"/>
      <c r="V3388" s="213"/>
      <c r="W3388" s="213"/>
      <c r="X3388" s="214"/>
      <c r="Y3388" s="214"/>
      <c r="Z3388" s="214"/>
      <c r="AA3388" s="217"/>
      <c r="AB3388" s="217"/>
      <c r="AC3388" s="217"/>
      <c r="AD3388" s="213"/>
    </row>
    <row r="3389" spans="20:30" x14ac:dyDescent="0.2">
      <c r="T3389" s="212"/>
      <c r="U3389" s="213"/>
      <c r="V3389" s="213"/>
      <c r="W3389" s="213"/>
      <c r="X3389" s="214"/>
      <c r="Y3389" s="214"/>
      <c r="Z3389" s="214"/>
      <c r="AA3389" s="217"/>
      <c r="AB3389" s="217"/>
      <c r="AC3389" s="217"/>
      <c r="AD3389" s="213"/>
    </row>
    <row r="3390" spans="20:30" x14ac:dyDescent="0.2">
      <c r="T3390" s="212"/>
      <c r="U3390" s="213"/>
      <c r="V3390" s="213"/>
      <c r="W3390" s="213"/>
      <c r="X3390" s="214"/>
      <c r="Y3390" s="214"/>
      <c r="Z3390" s="214"/>
      <c r="AA3390" s="217"/>
      <c r="AB3390" s="217"/>
      <c r="AC3390" s="217"/>
      <c r="AD3390" s="213"/>
    </row>
    <row r="3391" spans="20:30" x14ac:dyDescent="0.2">
      <c r="T3391" s="212"/>
      <c r="U3391" s="213"/>
      <c r="V3391" s="213"/>
      <c r="W3391" s="213"/>
      <c r="X3391" s="214"/>
      <c r="Y3391" s="214"/>
      <c r="Z3391" s="214"/>
      <c r="AA3391" s="217"/>
      <c r="AB3391" s="217"/>
      <c r="AC3391" s="217"/>
      <c r="AD3391" s="213"/>
    </row>
    <row r="3392" spans="20:30" x14ac:dyDescent="0.2">
      <c r="T3392" s="212"/>
      <c r="U3392" s="213"/>
      <c r="V3392" s="213"/>
      <c r="W3392" s="213"/>
      <c r="X3392" s="214"/>
      <c r="Y3392" s="214"/>
      <c r="Z3392" s="214"/>
      <c r="AA3392" s="217"/>
      <c r="AB3392" s="217"/>
      <c r="AC3392" s="217"/>
      <c r="AD3392" s="213"/>
    </row>
    <row r="3393" spans="20:30" x14ac:dyDescent="0.2">
      <c r="T3393" s="212"/>
      <c r="U3393" s="213"/>
      <c r="V3393" s="213"/>
      <c r="W3393" s="213"/>
      <c r="X3393" s="214"/>
      <c r="Y3393" s="214"/>
      <c r="Z3393" s="214"/>
      <c r="AA3393" s="217"/>
      <c r="AB3393" s="217"/>
      <c r="AC3393" s="217"/>
      <c r="AD3393" s="213"/>
    </row>
    <row r="3394" spans="20:30" x14ac:dyDescent="0.2">
      <c r="T3394" s="212"/>
      <c r="U3394" s="213"/>
      <c r="V3394" s="213"/>
      <c r="W3394" s="213"/>
      <c r="X3394" s="214"/>
      <c r="Y3394" s="214"/>
      <c r="Z3394" s="214"/>
      <c r="AA3394" s="217"/>
      <c r="AB3394" s="217"/>
      <c r="AC3394" s="217"/>
      <c r="AD3394" s="213"/>
    </row>
    <row r="3395" spans="20:30" x14ac:dyDescent="0.2">
      <c r="T3395" s="212"/>
      <c r="U3395" s="213"/>
      <c r="V3395" s="213"/>
      <c r="W3395" s="213"/>
      <c r="X3395" s="214"/>
      <c r="Y3395" s="214"/>
      <c r="Z3395" s="214"/>
      <c r="AA3395" s="217"/>
      <c r="AB3395" s="217"/>
      <c r="AC3395" s="217"/>
      <c r="AD3395" s="213"/>
    </row>
    <row r="3396" spans="20:30" x14ac:dyDescent="0.2">
      <c r="T3396" s="212"/>
      <c r="U3396" s="213"/>
      <c r="V3396" s="213"/>
      <c r="W3396" s="213"/>
      <c r="X3396" s="214"/>
      <c r="Y3396" s="214"/>
      <c r="Z3396" s="214"/>
      <c r="AA3396" s="217"/>
      <c r="AB3396" s="217"/>
      <c r="AC3396" s="217"/>
      <c r="AD3396" s="213"/>
    </row>
    <row r="3397" spans="20:30" x14ac:dyDescent="0.2">
      <c r="T3397" s="212"/>
      <c r="U3397" s="213"/>
      <c r="V3397" s="213"/>
      <c r="W3397" s="213"/>
      <c r="X3397" s="214"/>
      <c r="Y3397" s="214"/>
      <c r="Z3397" s="214"/>
      <c r="AA3397" s="217"/>
      <c r="AB3397" s="217"/>
      <c r="AC3397" s="217"/>
      <c r="AD3397" s="213"/>
    </row>
    <row r="3398" spans="20:30" x14ac:dyDescent="0.2">
      <c r="T3398" s="212"/>
      <c r="U3398" s="213"/>
      <c r="V3398" s="213"/>
      <c r="W3398" s="213"/>
      <c r="X3398" s="214"/>
      <c r="Y3398" s="214"/>
      <c r="Z3398" s="214"/>
      <c r="AA3398" s="217"/>
      <c r="AB3398" s="217"/>
      <c r="AC3398" s="217"/>
      <c r="AD3398" s="213"/>
    </row>
    <row r="3399" spans="20:30" x14ac:dyDescent="0.2">
      <c r="T3399" s="212"/>
      <c r="U3399" s="213"/>
      <c r="V3399" s="213"/>
      <c r="W3399" s="213"/>
      <c r="X3399" s="214"/>
      <c r="Y3399" s="214"/>
      <c r="Z3399" s="214"/>
      <c r="AA3399" s="217"/>
      <c r="AB3399" s="217"/>
      <c r="AC3399" s="217"/>
      <c r="AD3399" s="213"/>
    </row>
    <row r="3400" spans="20:30" x14ac:dyDescent="0.2">
      <c r="T3400" s="212"/>
      <c r="U3400" s="213"/>
      <c r="V3400" s="213"/>
      <c r="W3400" s="213"/>
      <c r="X3400" s="214"/>
      <c r="Y3400" s="214"/>
      <c r="Z3400" s="214"/>
      <c r="AA3400" s="217"/>
      <c r="AB3400" s="217"/>
      <c r="AC3400" s="217"/>
      <c r="AD3400" s="213"/>
    </row>
    <row r="3401" spans="20:30" x14ac:dyDescent="0.2">
      <c r="T3401" s="212"/>
      <c r="U3401" s="213"/>
      <c r="V3401" s="213"/>
      <c r="W3401" s="213"/>
      <c r="X3401" s="214"/>
      <c r="Y3401" s="214"/>
      <c r="Z3401" s="214"/>
      <c r="AA3401" s="217"/>
      <c r="AB3401" s="217"/>
      <c r="AC3401" s="217"/>
      <c r="AD3401" s="213"/>
    </row>
    <row r="3402" spans="20:30" x14ac:dyDescent="0.2">
      <c r="T3402" s="212"/>
      <c r="U3402" s="213"/>
      <c r="V3402" s="213"/>
      <c r="W3402" s="213"/>
      <c r="X3402" s="214"/>
      <c r="Y3402" s="214"/>
      <c r="Z3402" s="214"/>
      <c r="AA3402" s="217"/>
      <c r="AB3402" s="217"/>
      <c r="AC3402" s="217"/>
      <c r="AD3402" s="213"/>
    </row>
    <row r="3403" spans="20:30" x14ac:dyDescent="0.2">
      <c r="T3403" s="212"/>
      <c r="U3403" s="213"/>
      <c r="V3403" s="213"/>
      <c r="W3403" s="213"/>
      <c r="X3403" s="214"/>
      <c r="Y3403" s="214"/>
      <c r="Z3403" s="214"/>
      <c r="AA3403" s="217"/>
      <c r="AB3403" s="217"/>
      <c r="AC3403" s="217"/>
      <c r="AD3403" s="213"/>
    </row>
    <row r="3404" spans="20:30" x14ac:dyDescent="0.2">
      <c r="T3404" s="212"/>
      <c r="U3404" s="213"/>
      <c r="V3404" s="213"/>
      <c r="W3404" s="213"/>
      <c r="X3404" s="214"/>
      <c r="Y3404" s="214"/>
      <c r="Z3404" s="214"/>
      <c r="AA3404" s="217"/>
      <c r="AB3404" s="217"/>
      <c r="AC3404" s="217"/>
      <c r="AD3404" s="213"/>
    </row>
    <row r="3405" spans="20:30" x14ac:dyDescent="0.2">
      <c r="T3405" s="212"/>
      <c r="U3405" s="213"/>
      <c r="V3405" s="213"/>
      <c r="W3405" s="213"/>
      <c r="X3405" s="214"/>
      <c r="Y3405" s="214"/>
      <c r="Z3405" s="214"/>
      <c r="AA3405" s="217"/>
      <c r="AB3405" s="217"/>
      <c r="AC3405" s="217"/>
      <c r="AD3405" s="213"/>
    </row>
    <row r="3406" spans="20:30" x14ac:dyDescent="0.2">
      <c r="T3406" s="212"/>
      <c r="U3406" s="213"/>
      <c r="V3406" s="213"/>
      <c r="W3406" s="213"/>
      <c r="X3406" s="214"/>
      <c r="Y3406" s="214"/>
      <c r="Z3406" s="214"/>
      <c r="AA3406" s="217"/>
      <c r="AB3406" s="217"/>
      <c r="AC3406" s="217"/>
      <c r="AD3406" s="213"/>
    </row>
    <row r="3407" spans="20:30" x14ac:dyDescent="0.2">
      <c r="T3407" s="212"/>
      <c r="U3407" s="213"/>
      <c r="V3407" s="213"/>
      <c r="W3407" s="213"/>
      <c r="X3407" s="214"/>
      <c r="Y3407" s="214"/>
      <c r="Z3407" s="214"/>
      <c r="AA3407" s="217"/>
      <c r="AB3407" s="217"/>
      <c r="AC3407" s="217"/>
      <c r="AD3407" s="213"/>
    </row>
    <row r="3408" spans="20:30" x14ac:dyDescent="0.2">
      <c r="T3408" s="212"/>
      <c r="U3408" s="213"/>
      <c r="V3408" s="213"/>
      <c r="W3408" s="213"/>
      <c r="X3408" s="214"/>
      <c r="Y3408" s="214"/>
      <c r="Z3408" s="214"/>
      <c r="AA3408" s="217"/>
      <c r="AB3408" s="217"/>
      <c r="AC3408" s="217"/>
      <c r="AD3408" s="213"/>
    </row>
    <row r="3409" spans="20:30" x14ac:dyDescent="0.2">
      <c r="T3409" s="212"/>
      <c r="U3409" s="213"/>
      <c r="V3409" s="213"/>
      <c r="W3409" s="213"/>
      <c r="X3409" s="214"/>
      <c r="Y3409" s="214"/>
      <c r="Z3409" s="214"/>
      <c r="AA3409" s="217"/>
      <c r="AB3409" s="217"/>
      <c r="AC3409" s="217"/>
      <c r="AD3409" s="213"/>
    </row>
    <row r="3410" spans="20:30" x14ac:dyDescent="0.2">
      <c r="T3410" s="212"/>
      <c r="U3410" s="213"/>
      <c r="V3410" s="213"/>
      <c r="W3410" s="213"/>
      <c r="X3410" s="214"/>
      <c r="Y3410" s="214"/>
      <c r="Z3410" s="214"/>
      <c r="AA3410" s="217"/>
      <c r="AB3410" s="217"/>
      <c r="AC3410" s="217"/>
      <c r="AD3410" s="213"/>
    </row>
    <row r="3411" spans="20:30" x14ac:dyDescent="0.2">
      <c r="T3411" s="212"/>
      <c r="U3411" s="213"/>
      <c r="V3411" s="213"/>
      <c r="W3411" s="213"/>
      <c r="X3411" s="214"/>
      <c r="Y3411" s="214"/>
      <c r="Z3411" s="214"/>
      <c r="AA3411" s="217"/>
      <c r="AB3411" s="217"/>
      <c r="AC3411" s="217"/>
      <c r="AD3411" s="213"/>
    </row>
    <row r="3412" spans="20:30" x14ac:dyDescent="0.2">
      <c r="T3412" s="212"/>
      <c r="U3412" s="213"/>
      <c r="V3412" s="213"/>
      <c r="W3412" s="213"/>
      <c r="X3412" s="214"/>
      <c r="Y3412" s="214"/>
      <c r="Z3412" s="214"/>
      <c r="AA3412" s="217"/>
      <c r="AB3412" s="217"/>
      <c r="AC3412" s="217"/>
      <c r="AD3412" s="213"/>
    </row>
    <row r="3413" spans="20:30" x14ac:dyDescent="0.2">
      <c r="T3413" s="212"/>
      <c r="U3413" s="213"/>
      <c r="V3413" s="213"/>
      <c r="W3413" s="213"/>
      <c r="X3413" s="214"/>
      <c r="Y3413" s="214"/>
      <c r="Z3413" s="214"/>
      <c r="AA3413" s="217"/>
      <c r="AB3413" s="217"/>
      <c r="AC3413" s="217"/>
      <c r="AD3413" s="213"/>
    </row>
    <row r="3414" spans="20:30" x14ac:dyDescent="0.2">
      <c r="T3414" s="212"/>
      <c r="U3414" s="213"/>
      <c r="V3414" s="213"/>
      <c r="W3414" s="213"/>
      <c r="X3414" s="214"/>
      <c r="Y3414" s="214"/>
      <c r="Z3414" s="214"/>
      <c r="AA3414" s="217"/>
      <c r="AB3414" s="217"/>
      <c r="AC3414" s="217"/>
      <c r="AD3414" s="213"/>
    </row>
    <row r="3415" spans="20:30" x14ac:dyDescent="0.2">
      <c r="T3415" s="212"/>
      <c r="U3415" s="213"/>
      <c r="V3415" s="213"/>
      <c r="W3415" s="213"/>
      <c r="X3415" s="214"/>
      <c r="Y3415" s="214"/>
      <c r="Z3415" s="214"/>
      <c r="AA3415" s="217"/>
      <c r="AB3415" s="217"/>
      <c r="AC3415" s="217"/>
      <c r="AD3415" s="213"/>
    </row>
    <row r="3416" spans="20:30" x14ac:dyDescent="0.2">
      <c r="T3416" s="212"/>
      <c r="U3416" s="213"/>
      <c r="V3416" s="213"/>
      <c r="W3416" s="213"/>
      <c r="X3416" s="214"/>
      <c r="Y3416" s="214"/>
      <c r="Z3416" s="214"/>
      <c r="AA3416" s="217"/>
      <c r="AB3416" s="217"/>
      <c r="AC3416" s="217"/>
      <c r="AD3416" s="213"/>
    </row>
    <row r="3417" spans="20:30" x14ac:dyDescent="0.2">
      <c r="T3417" s="212"/>
      <c r="U3417" s="213"/>
      <c r="V3417" s="213"/>
      <c r="W3417" s="213"/>
      <c r="X3417" s="214"/>
      <c r="Y3417" s="214"/>
      <c r="Z3417" s="214"/>
      <c r="AA3417" s="217"/>
      <c r="AB3417" s="217"/>
      <c r="AC3417" s="217"/>
      <c r="AD3417" s="213"/>
    </row>
    <row r="3418" spans="20:30" x14ac:dyDescent="0.2">
      <c r="T3418" s="212"/>
      <c r="U3418" s="213"/>
      <c r="V3418" s="213"/>
      <c r="W3418" s="213"/>
      <c r="X3418" s="214"/>
      <c r="Y3418" s="214"/>
      <c r="Z3418" s="214"/>
      <c r="AA3418" s="217"/>
      <c r="AB3418" s="217"/>
      <c r="AC3418" s="217"/>
      <c r="AD3418" s="213"/>
    </row>
    <row r="3419" spans="20:30" x14ac:dyDescent="0.2">
      <c r="T3419" s="212"/>
      <c r="U3419" s="213"/>
      <c r="V3419" s="213"/>
      <c r="W3419" s="213"/>
      <c r="X3419" s="214"/>
      <c r="Y3419" s="214"/>
      <c r="Z3419" s="214"/>
      <c r="AA3419" s="217"/>
      <c r="AB3419" s="217"/>
      <c r="AC3419" s="217"/>
      <c r="AD3419" s="213"/>
    </row>
    <row r="3420" spans="20:30" x14ac:dyDescent="0.2">
      <c r="T3420" s="212"/>
      <c r="U3420" s="213"/>
      <c r="V3420" s="213"/>
      <c r="W3420" s="213"/>
      <c r="X3420" s="214"/>
      <c r="Y3420" s="214"/>
      <c r="Z3420" s="214"/>
      <c r="AA3420" s="217"/>
      <c r="AB3420" s="217"/>
      <c r="AC3420" s="217"/>
      <c r="AD3420" s="213"/>
    </row>
    <row r="3421" spans="20:30" x14ac:dyDescent="0.2">
      <c r="T3421" s="212"/>
      <c r="U3421" s="213"/>
      <c r="V3421" s="213"/>
      <c r="W3421" s="213"/>
      <c r="X3421" s="214"/>
      <c r="Y3421" s="214"/>
      <c r="Z3421" s="214"/>
      <c r="AA3421" s="217"/>
      <c r="AB3421" s="217"/>
      <c r="AC3421" s="217"/>
      <c r="AD3421" s="213"/>
    </row>
    <row r="3422" spans="20:30" x14ac:dyDescent="0.2">
      <c r="T3422" s="212"/>
      <c r="U3422" s="213"/>
      <c r="V3422" s="213"/>
      <c r="W3422" s="213"/>
      <c r="X3422" s="214"/>
      <c r="Y3422" s="214"/>
      <c r="Z3422" s="214"/>
      <c r="AA3422" s="217"/>
      <c r="AB3422" s="217"/>
      <c r="AC3422" s="217"/>
      <c r="AD3422" s="213"/>
    </row>
    <row r="3423" spans="20:30" x14ac:dyDescent="0.2">
      <c r="T3423" s="212"/>
      <c r="U3423" s="213"/>
      <c r="V3423" s="213"/>
      <c r="W3423" s="213"/>
      <c r="X3423" s="214"/>
      <c r="Y3423" s="214"/>
      <c r="Z3423" s="214"/>
      <c r="AA3423" s="217"/>
      <c r="AB3423" s="217"/>
      <c r="AC3423" s="217"/>
      <c r="AD3423" s="213"/>
    </row>
    <row r="3424" spans="20:30" x14ac:dyDescent="0.2">
      <c r="T3424" s="212"/>
      <c r="U3424" s="213"/>
      <c r="V3424" s="213"/>
      <c r="W3424" s="213"/>
      <c r="X3424" s="214"/>
      <c r="Y3424" s="214"/>
      <c r="Z3424" s="214"/>
      <c r="AA3424" s="217"/>
      <c r="AB3424" s="217"/>
      <c r="AC3424" s="217"/>
      <c r="AD3424" s="213"/>
    </row>
    <row r="3425" spans="20:30" x14ac:dyDescent="0.2">
      <c r="T3425" s="212"/>
      <c r="U3425" s="213"/>
      <c r="V3425" s="213"/>
      <c r="W3425" s="213"/>
      <c r="X3425" s="214"/>
      <c r="Y3425" s="214"/>
      <c r="Z3425" s="214"/>
      <c r="AA3425" s="217"/>
      <c r="AB3425" s="217"/>
      <c r="AC3425" s="217"/>
      <c r="AD3425" s="213"/>
    </row>
    <row r="3426" spans="20:30" x14ac:dyDescent="0.2">
      <c r="T3426" s="212"/>
      <c r="U3426" s="213"/>
      <c r="V3426" s="213"/>
      <c r="W3426" s="213"/>
      <c r="X3426" s="214"/>
      <c r="Y3426" s="214"/>
      <c r="Z3426" s="214"/>
      <c r="AA3426" s="217"/>
      <c r="AB3426" s="217"/>
      <c r="AC3426" s="217"/>
      <c r="AD3426" s="213"/>
    </row>
    <row r="3427" spans="20:30" x14ac:dyDescent="0.2">
      <c r="T3427" s="212"/>
      <c r="U3427" s="213"/>
      <c r="V3427" s="213"/>
      <c r="W3427" s="213"/>
      <c r="X3427" s="214"/>
      <c r="Y3427" s="214"/>
      <c r="Z3427" s="214"/>
      <c r="AA3427" s="217"/>
      <c r="AB3427" s="217"/>
      <c r="AC3427" s="217"/>
      <c r="AD3427" s="213"/>
    </row>
    <row r="3428" spans="20:30" x14ac:dyDescent="0.2">
      <c r="T3428" s="212"/>
      <c r="U3428" s="213"/>
      <c r="V3428" s="213"/>
      <c r="W3428" s="213"/>
      <c r="X3428" s="214"/>
      <c r="Y3428" s="214"/>
      <c r="Z3428" s="214"/>
      <c r="AA3428" s="217"/>
      <c r="AB3428" s="217"/>
      <c r="AC3428" s="217"/>
      <c r="AD3428" s="213"/>
    </row>
    <row r="3429" spans="20:30" x14ac:dyDescent="0.2">
      <c r="T3429" s="212"/>
      <c r="U3429" s="213"/>
      <c r="V3429" s="213"/>
      <c r="W3429" s="213"/>
      <c r="X3429" s="214"/>
      <c r="Y3429" s="214"/>
      <c r="Z3429" s="214"/>
      <c r="AA3429" s="217"/>
      <c r="AB3429" s="217"/>
      <c r="AC3429" s="217"/>
      <c r="AD3429" s="213"/>
    </row>
    <row r="3430" spans="20:30" x14ac:dyDescent="0.2">
      <c r="T3430" s="212"/>
      <c r="U3430" s="213"/>
      <c r="V3430" s="213"/>
      <c r="W3430" s="213"/>
      <c r="X3430" s="214"/>
      <c r="Y3430" s="214"/>
      <c r="Z3430" s="214"/>
      <c r="AA3430" s="217"/>
      <c r="AB3430" s="217"/>
      <c r="AC3430" s="217"/>
      <c r="AD3430" s="213"/>
    </row>
    <row r="3431" spans="20:30" x14ac:dyDescent="0.2">
      <c r="T3431" s="212"/>
      <c r="U3431" s="213"/>
      <c r="V3431" s="213"/>
      <c r="W3431" s="213"/>
      <c r="X3431" s="214"/>
      <c r="Y3431" s="214"/>
      <c r="Z3431" s="214"/>
      <c r="AA3431" s="217"/>
      <c r="AB3431" s="217"/>
      <c r="AC3431" s="217"/>
      <c r="AD3431" s="213"/>
    </row>
    <row r="3432" spans="20:30" x14ac:dyDescent="0.2">
      <c r="T3432" s="212"/>
      <c r="U3432" s="213"/>
      <c r="V3432" s="213"/>
      <c r="W3432" s="213"/>
      <c r="X3432" s="214"/>
      <c r="Y3432" s="214"/>
      <c r="Z3432" s="214"/>
      <c r="AA3432" s="217"/>
      <c r="AB3432" s="217"/>
      <c r="AC3432" s="217"/>
      <c r="AD3432" s="213"/>
    </row>
    <row r="3433" spans="20:30" x14ac:dyDescent="0.2">
      <c r="T3433" s="212"/>
      <c r="U3433" s="213"/>
      <c r="V3433" s="213"/>
      <c r="W3433" s="213"/>
      <c r="X3433" s="214"/>
      <c r="Y3433" s="214"/>
      <c r="Z3433" s="214"/>
      <c r="AA3433" s="217"/>
      <c r="AB3433" s="217"/>
      <c r="AC3433" s="217"/>
      <c r="AD3433" s="213"/>
    </row>
    <row r="3434" spans="20:30" x14ac:dyDescent="0.2">
      <c r="T3434" s="212"/>
      <c r="U3434" s="213"/>
      <c r="V3434" s="213"/>
      <c r="W3434" s="213"/>
      <c r="X3434" s="214"/>
      <c r="Y3434" s="214"/>
      <c r="Z3434" s="214"/>
      <c r="AA3434" s="217"/>
      <c r="AB3434" s="217"/>
      <c r="AC3434" s="217"/>
      <c r="AD3434" s="213"/>
    </row>
    <row r="3435" spans="20:30" x14ac:dyDescent="0.2">
      <c r="T3435" s="212"/>
      <c r="U3435" s="213"/>
      <c r="V3435" s="213"/>
      <c r="W3435" s="213"/>
      <c r="X3435" s="214"/>
      <c r="Y3435" s="214"/>
      <c r="Z3435" s="214"/>
      <c r="AA3435" s="217"/>
      <c r="AB3435" s="217"/>
      <c r="AC3435" s="217"/>
      <c r="AD3435" s="213"/>
    </row>
    <row r="3436" spans="20:30" x14ac:dyDescent="0.2">
      <c r="T3436" s="212"/>
      <c r="U3436" s="213"/>
      <c r="V3436" s="213"/>
      <c r="W3436" s="213"/>
      <c r="X3436" s="214"/>
      <c r="Y3436" s="214"/>
      <c r="Z3436" s="214"/>
      <c r="AA3436" s="217"/>
      <c r="AB3436" s="217"/>
      <c r="AC3436" s="217"/>
      <c r="AD3436" s="213"/>
    </row>
    <row r="3437" spans="20:30" x14ac:dyDescent="0.2">
      <c r="T3437" s="212"/>
      <c r="U3437" s="213"/>
      <c r="V3437" s="213"/>
      <c r="W3437" s="213"/>
      <c r="X3437" s="214"/>
      <c r="Y3437" s="214"/>
      <c r="Z3437" s="214"/>
      <c r="AA3437" s="217"/>
      <c r="AB3437" s="217"/>
      <c r="AC3437" s="217"/>
      <c r="AD3437" s="213"/>
    </row>
    <row r="3438" spans="20:30" x14ac:dyDescent="0.2">
      <c r="T3438" s="212"/>
      <c r="U3438" s="213"/>
      <c r="V3438" s="213"/>
      <c r="W3438" s="213"/>
      <c r="X3438" s="214"/>
      <c r="Y3438" s="214"/>
      <c r="Z3438" s="214"/>
      <c r="AA3438" s="217"/>
      <c r="AB3438" s="217"/>
      <c r="AC3438" s="217"/>
      <c r="AD3438" s="213"/>
    </row>
    <row r="3439" spans="20:30" x14ac:dyDescent="0.2">
      <c r="T3439" s="212"/>
      <c r="U3439" s="213"/>
      <c r="V3439" s="213"/>
      <c r="W3439" s="213"/>
      <c r="X3439" s="214"/>
      <c r="Y3439" s="214"/>
      <c r="Z3439" s="214"/>
      <c r="AA3439" s="217"/>
      <c r="AB3439" s="217"/>
      <c r="AC3439" s="217"/>
      <c r="AD3439" s="213"/>
    </row>
    <row r="3440" spans="20:30" x14ac:dyDescent="0.2">
      <c r="T3440" s="212"/>
      <c r="U3440" s="213"/>
      <c r="V3440" s="213"/>
      <c r="W3440" s="213"/>
      <c r="X3440" s="214"/>
      <c r="Y3440" s="214"/>
      <c r="Z3440" s="214"/>
      <c r="AA3440" s="217"/>
      <c r="AB3440" s="217"/>
      <c r="AC3440" s="217"/>
      <c r="AD3440" s="213"/>
    </row>
    <row r="3441" spans="20:30" x14ac:dyDescent="0.2">
      <c r="T3441" s="212"/>
      <c r="U3441" s="213"/>
      <c r="V3441" s="213"/>
      <c r="W3441" s="213"/>
      <c r="X3441" s="214"/>
      <c r="Y3441" s="214"/>
      <c r="Z3441" s="214"/>
      <c r="AA3441" s="217"/>
      <c r="AB3441" s="217"/>
      <c r="AC3441" s="217"/>
      <c r="AD3441" s="213"/>
    </row>
    <row r="3442" spans="20:30" x14ac:dyDescent="0.2">
      <c r="T3442" s="212"/>
      <c r="U3442" s="213"/>
      <c r="V3442" s="213"/>
      <c r="W3442" s="213"/>
      <c r="X3442" s="214"/>
      <c r="Y3442" s="214"/>
      <c r="Z3442" s="214"/>
      <c r="AA3442" s="217"/>
      <c r="AB3442" s="217"/>
      <c r="AC3442" s="217"/>
      <c r="AD3442" s="213"/>
    </row>
    <row r="3443" spans="20:30" x14ac:dyDescent="0.2">
      <c r="T3443" s="212"/>
      <c r="U3443" s="213"/>
      <c r="V3443" s="213"/>
      <c r="W3443" s="213"/>
      <c r="X3443" s="214"/>
      <c r="Y3443" s="214"/>
      <c r="Z3443" s="214"/>
      <c r="AA3443" s="217"/>
      <c r="AB3443" s="217"/>
      <c r="AC3443" s="217"/>
      <c r="AD3443" s="213"/>
    </row>
    <row r="3444" spans="20:30" x14ac:dyDescent="0.2">
      <c r="T3444" s="212"/>
      <c r="U3444" s="213"/>
      <c r="V3444" s="213"/>
      <c r="W3444" s="213"/>
      <c r="X3444" s="214"/>
      <c r="Y3444" s="214"/>
      <c r="Z3444" s="214"/>
      <c r="AA3444" s="217"/>
      <c r="AB3444" s="217"/>
      <c r="AC3444" s="217"/>
      <c r="AD3444" s="213"/>
    </row>
    <row r="3445" spans="20:30" x14ac:dyDescent="0.2">
      <c r="T3445" s="212"/>
      <c r="U3445" s="213"/>
      <c r="V3445" s="213"/>
      <c r="W3445" s="213"/>
      <c r="X3445" s="214"/>
      <c r="Y3445" s="214"/>
      <c r="Z3445" s="214"/>
      <c r="AA3445" s="217"/>
      <c r="AB3445" s="217"/>
      <c r="AC3445" s="217"/>
      <c r="AD3445" s="213"/>
    </row>
    <row r="3446" spans="20:30" x14ac:dyDescent="0.2">
      <c r="T3446" s="212"/>
      <c r="U3446" s="213"/>
      <c r="V3446" s="213"/>
      <c r="W3446" s="213"/>
      <c r="X3446" s="214"/>
      <c r="Y3446" s="214"/>
      <c r="Z3446" s="214"/>
      <c r="AA3446" s="217"/>
      <c r="AB3446" s="217"/>
      <c r="AC3446" s="217"/>
      <c r="AD3446" s="213"/>
    </row>
    <row r="3447" spans="20:30" x14ac:dyDescent="0.2">
      <c r="T3447" s="212"/>
      <c r="U3447" s="213"/>
      <c r="V3447" s="213"/>
      <c r="W3447" s="213"/>
      <c r="X3447" s="214"/>
      <c r="Y3447" s="214"/>
      <c r="Z3447" s="214"/>
      <c r="AA3447" s="217"/>
      <c r="AB3447" s="217"/>
      <c r="AC3447" s="217"/>
      <c r="AD3447" s="213"/>
    </row>
    <row r="3448" spans="20:30" x14ac:dyDescent="0.2">
      <c r="T3448" s="212"/>
      <c r="U3448" s="213"/>
      <c r="V3448" s="213"/>
      <c r="W3448" s="213"/>
      <c r="X3448" s="214"/>
      <c r="Y3448" s="214"/>
      <c r="Z3448" s="214"/>
      <c r="AA3448" s="217"/>
      <c r="AB3448" s="217"/>
      <c r="AC3448" s="217"/>
      <c r="AD3448" s="213"/>
    </row>
    <row r="3449" spans="20:30" x14ac:dyDescent="0.2">
      <c r="T3449" s="212"/>
      <c r="U3449" s="213"/>
      <c r="V3449" s="213"/>
      <c r="W3449" s="213"/>
      <c r="X3449" s="214"/>
      <c r="Y3449" s="214"/>
      <c r="Z3449" s="214"/>
      <c r="AA3449" s="217"/>
      <c r="AB3449" s="217"/>
      <c r="AC3449" s="217"/>
      <c r="AD3449" s="213"/>
    </row>
    <row r="3450" spans="20:30" x14ac:dyDescent="0.2">
      <c r="T3450" s="212"/>
      <c r="U3450" s="213"/>
      <c r="V3450" s="213"/>
      <c r="W3450" s="213"/>
      <c r="X3450" s="214"/>
      <c r="Y3450" s="214"/>
      <c r="Z3450" s="214"/>
      <c r="AA3450" s="217"/>
      <c r="AB3450" s="217"/>
      <c r="AC3450" s="217"/>
      <c r="AD3450" s="213"/>
    </row>
    <row r="3451" spans="20:30" x14ac:dyDescent="0.2">
      <c r="T3451" s="212"/>
      <c r="U3451" s="213"/>
      <c r="V3451" s="213"/>
      <c r="W3451" s="213"/>
      <c r="X3451" s="214"/>
      <c r="Y3451" s="214"/>
      <c r="Z3451" s="214"/>
      <c r="AA3451" s="217"/>
      <c r="AB3451" s="217"/>
      <c r="AC3451" s="217"/>
      <c r="AD3451" s="213"/>
    </row>
    <row r="3452" spans="20:30" x14ac:dyDescent="0.2">
      <c r="T3452" s="212"/>
      <c r="U3452" s="213"/>
      <c r="V3452" s="213"/>
      <c r="W3452" s="213"/>
      <c r="X3452" s="214"/>
      <c r="Y3452" s="214"/>
      <c r="Z3452" s="214"/>
      <c r="AA3452" s="217"/>
      <c r="AB3452" s="217"/>
      <c r="AC3452" s="217"/>
      <c r="AD3452" s="213"/>
    </row>
    <row r="3453" spans="20:30" x14ac:dyDescent="0.2">
      <c r="T3453" s="212"/>
      <c r="U3453" s="213"/>
      <c r="V3453" s="213"/>
      <c r="W3453" s="213"/>
      <c r="X3453" s="214"/>
      <c r="Y3453" s="214"/>
      <c r="Z3453" s="214"/>
      <c r="AA3453" s="217"/>
      <c r="AB3453" s="217"/>
      <c r="AC3453" s="217"/>
      <c r="AD3453" s="213"/>
    </row>
    <row r="3454" spans="20:30" x14ac:dyDescent="0.2">
      <c r="T3454" s="212"/>
      <c r="U3454" s="213"/>
      <c r="V3454" s="213"/>
      <c r="W3454" s="213"/>
      <c r="X3454" s="214"/>
      <c r="Y3454" s="214"/>
      <c r="Z3454" s="214"/>
      <c r="AA3454" s="217"/>
      <c r="AB3454" s="217"/>
      <c r="AC3454" s="217"/>
      <c r="AD3454" s="213"/>
    </row>
    <row r="3455" spans="20:30" x14ac:dyDescent="0.2">
      <c r="T3455" s="212"/>
      <c r="U3455" s="213"/>
      <c r="V3455" s="213"/>
      <c r="W3455" s="213"/>
      <c r="X3455" s="214"/>
      <c r="Y3455" s="214"/>
      <c r="Z3455" s="214"/>
      <c r="AA3455" s="217"/>
      <c r="AB3455" s="217"/>
      <c r="AC3455" s="217"/>
      <c r="AD3455" s="213"/>
    </row>
    <row r="3456" spans="20:30" x14ac:dyDescent="0.2">
      <c r="T3456" s="212"/>
      <c r="U3456" s="213"/>
      <c r="V3456" s="213"/>
      <c r="W3456" s="213"/>
      <c r="X3456" s="214"/>
      <c r="Y3456" s="214"/>
      <c r="Z3456" s="214"/>
      <c r="AA3456" s="217"/>
      <c r="AB3456" s="217"/>
      <c r="AC3456" s="217"/>
      <c r="AD3456" s="213"/>
    </row>
    <row r="3457" spans="20:30" x14ac:dyDescent="0.2">
      <c r="T3457" s="212"/>
      <c r="U3457" s="213"/>
      <c r="V3457" s="213"/>
      <c r="W3457" s="213"/>
      <c r="X3457" s="214"/>
      <c r="Y3457" s="214"/>
      <c r="Z3457" s="214"/>
      <c r="AA3457" s="217"/>
      <c r="AB3457" s="217"/>
      <c r="AC3457" s="217"/>
      <c r="AD3457" s="213"/>
    </row>
    <row r="3458" spans="20:30" x14ac:dyDescent="0.2">
      <c r="T3458" s="212"/>
      <c r="U3458" s="213"/>
      <c r="V3458" s="213"/>
      <c r="W3458" s="213"/>
      <c r="X3458" s="214"/>
      <c r="Y3458" s="214"/>
      <c r="Z3458" s="214"/>
      <c r="AA3458" s="217"/>
      <c r="AB3458" s="217"/>
      <c r="AC3458" s="217"/>
      <c r="AD3458" s="213"/>
    </row>
    <row r="3459" spans="20:30" x14ac:dyDescent="0.2">
      <c r="T3459" s="212"/>
      <c r="U3459" s="213"/>
      <c r="V3459" s="213"/>
      <c r="W3459" s="213"/>
      <c r="X3459" s="214"/>
      <c r="Y3459" s="214"/>
      <c r="Z3459" s="214"/>
      <c r="AA3459" s="217"/>
      <c r="AB3459" s="217"/>
      <c r="AC3459" s="217"/>
      <c r="AD3459" s="213"/>
    </row>
    <row r="3460" spans="20:30" x14ac:dyDescent="0.2">
      <c r="T3460" s="212"/>
      <c r="U3460" s="213"/>
      <c r="V3460" s="213"/>
      <c r="W3460" s="213"/>
      <c r="X3460" s="214"/>
      <c r="Y3460" s="214"/>
      <c r="Z3460" s="214"/>
      <c r="AA3460" s="217"/>
      <c r="AB3460" s="217"/>
      <c r="AC3460" s="217"/>
      <c r="AD3460" s="213"/>
    </row>
    <row r="3461" spans="20:30" x14ac:dyDescent="0.2">
      <c r="T3461" s="212"/>
      <c r="U3461" s="213"/>
      <c r="V3461" s="213"/>
      <c r="W3461" s="213"/>
      <c r="X3461" s="214"/>
      <c r="Y3461" s="214"/>
      <c r="Z3461" s="214"/>
      <c r="AA3461" s="217"/>
      <c r="AB3461" s="217"/>
      <c r="AC3461" s="217"/>
      <c r="AD3461" s="213"/>
    </row>
    <row r="3462" spans="20:30" x14ac:dyDescent="0.2">
      <c r="T3462" s="212"/>
      <c r="U3462" s="213"/>
      <c r="V3462" s="213"/>
      <c r="W3462" s="213"/>
      <c r="X3462" s="214"/>
      <c r="Y3462" s="214"/>
      <c r="Z3462" s="214"/>
      <c r="AA3462" s="217"/>
      <c r="AB3462" s="217"/>
      <c r="AC3462" s="217"/>
      <c r="AD3462" s="213"/>
    </row>
    <row r="3463" spans="20:30" x14ac:dyDescent="0.2">
      <c r="T3463" s="212"/>
      <c r="U3463" s="213"/>
      <c r="V3463" s="213"/>
      <c r="W3463" s="213"/>
      <c r="X3463" s="214"/>
      <c r="Y3463" s="214"/>
      <c r="Z3463" s="214"/>
      <c r="AA3463" s="217"/>
      <c r="AB3463" s="217"/>
      <c r="AC3463" s="217"/>
      <c r="AD3463" s="213"/>
    </row>
    <row r="3464" spans="20:30" x14ac:dyDescent="0.2">
      <c r="T3464" s="212"/>
      <c r="U3464" s="213"/>
      <c r="V3464" s="213"/>
      <c r="W3464" s="213"/>
      <c r="X3464" s="214"/>
      <c r="Y3464" s="214"/>
      <c r="Z3464" s="214"/>
      <c r="AA3464" s="217"/>
      <c r="AB3464" s="217"/>
      <c r="AC3464" s="217"/>
      <c r="AD3464" s="213"/>
    </row>
    <row r="3465" spans="20:30" x14ac:dyDescent="0.2">
      <c r="T3465" s="212"/>
      <c r="U3465" s="213"/>
      <c r="V3465" s="213"/>
      <c r="W3465" s="213"/>
      <c r="X3465" s="214"/>
      <c r="Y3465" s="214"/>
      <c r="Z3465" s="214"/>
      <c r="AA3465" s="217"/>
      <c r="AB3465" s="217"/>
      <c r="AC3465" s="217"/>
      <c r="AD3465" s="213"/>
    </row>
    <row r="3466" spans="20:30" x14ac:dyDescent="0.2">
      <c r="T3466" s="212"/>
      <c r="U3466" s="213"/>
      <c r="V3466" s="213"/>
      <c r="W3466" s="213"/>
      <c r="X3466" s="214"/>
      <c r="Y3466" s="214"/>
      <c r="Z3466" s="214"/>
      <c r="AA3466" s="217"/>
      <c r="AB3466" s="217"/>
      <c r="AC3466" s="217"/>
      <c r="AD3466" s="213"/>
    </row>
    <row r="3467" spans="20:30" x14ac:dyDescent="0.2">
      <c r="T3467" s="212"/>
      <c r="U3467" s="213"/>
      <c r="V3467" s="213"/>
      <c r="W3467" s="213"/>
      <c r="X3467" s="214"/>
      <c r="Y3467" s="214"/>
      <c r="Z3467" s="214"/>
      <c r="AA3467" s="217"/>
      <c r="AB3467" s="217"/>
      <c r="AC3467" s="217"/>
      <c r="AD3467" s="213"/>
    </row>
    <row r="3468" spans="20:30" x14ac:dyDescent="0.2">
      <c r="T3468" s="212"/>
      <c r="U3468" s="213"/>
      <c r="V3468" s="213"/>
      <c r="W3468" s="213"/>
      <c r="X3468" s="214"/>
      <c r="Y3468" s="214"/>
      <c r="Z3468" s="214"/>
      <c r="AA3468" s="217"/>
      <c r="AB3468" s="217"/>
      <c r="AC3468" s="217"/>
      <c r="AD3468" s="213"/>
    </row>
    <row r="3469" spans="20:30" x14ac:dyDescent="0.2">
      <c r="T3469" s="212"/>
      <c r="U3469" s="213"/>
      <c r="V3469" s="213"/>
      <c r="W3469" s="213"/>
      <c r="X3469" s="214"/>
      <c r="Y3469" s="214"/>
      <c r="Z3469" s="214"/>
      <c r="AA3469" s="217"/>
      <c r="AB3469" s="217"/>
      <c r="AC3469" s="217"/>
      <c r="AD3469" s="213"/>
    </row>
    <row r="3470" spans="20:30" x14ac:dyDescent="0.2">
      <c r="T3470" s="212"/>
      <c r="U3470" s="213"/>
      <c r="V3470" s="213"/>
      <c r="W3470" s="213"/>
      <c r="X3470" s="214"/>
      <c r="Y3470" s="214"/>
      <c r="Z3470" s="214"/>
      <c r="AA3470" s="217"/>
      <c r="AB3470" s="217"/>
      <c r="AC3470" s="217"/>
      <c r="AD3470" s="213"/>
    </row>
    <row r="3471" spans="20:30" x14ac:dyDescent="0.2">
      <c r="T3471" s="212"/>
      <c r="U3471" s="213"/>
      <c r="V3471" s="213"/>
      <c r="W3471" s="213"/>
      <c r="X3471" s="214"/>
      <c r="Y3471" s="214"/>
      <c r="Z3471" s="214"/>
      <c r="AA3471" s="217"/>
      <c r="AB3471" s="217"/>
      <c r="AC3471" s="217"/>
      <c r="AD3471" s="213"/>
    </row>
    <row r="3472" spans="20:30" x14ac:dyDescent="0.2">
      <c r="T3472" s="212"/>
      <c r="U3472" s="213"/>
      <c r="V3472" s="213"/>
      <c r="W3472" s="213"/>
      <c r="X3472" s="214"/>
      <c r="Y3472" s="214"/>
      <c r="Z3472" s="214"/>
      <c r="AA3472" s="217"/>
      <c r="AB3472" s="217"/>
      <c r="AC3472" s="217"/>
      <c r="AD3472" s="213"/>
    </row>
    <row r="3473" spans="20:30" x14ac:dyDescent="0.2">
      <c r="T3473" s="212"/>
      <c r="U3473" s="213"/>
      <c r="V3473" s="213"/>
      <c r="W3473" s="213"/>
      <c r="X3473" s="214"/>
      <c r="Y3473" s="214"/>
      <c r="Z3473" s="214"/>
      <c r="AA3473" s="217"/>
      <c r="AB3473" s="217"/>
      <c r="AC3473" s="217"/>
      <c r="AD3473" s="213"/>
    </row>
    <row r="3474" spans="20:30" x14ac:dyDescent="0.2">
      <c r="T3474" s="212"/>
      <c r="U3474" s="213"/>
      <c r="V3474" s="213"/>
      <c r="W3474" s="213"/>
      <c r="X3474" s="214"/>
      <c r="Y3474" s="214"/>
      <c r="Z3474" s="214"/>
      <c r="AA3474" s="217"/>
      <c r="AB3474" s="217"/>
      <c r="AC3474" s="217"/>
      <c r="AD3474" s="213"/>
    </row>
    <row r="3475" spans="20:30" x14ac:dyDescent="0.2">
      <c r="T3475" s="212"/>
      <c r="U3475" s="213"/>
      <c r="V3475" s="213"/>
      <c r="W3475" s="213"/>
      <c r="X3475" s="214"/>
      <c r="Y3475" s="214"/>
      <c r="Z3475" s="214"/>
      <c r="AA3475" s="217"/>
      <c r="AB3475" s="217"/>
      <c r="AC3475" s="217"/>
      <c r="AD3475" s="213"/>
    </row>
    <row r="3476" spans="20:30" x14ac:dyDescent="0.2">
      <c r="T3476" s="212"/>
      <c r="U3476" s="213"/>
      <c r="V3476" s="213"/>
      <c r="W3476" s="213"/>
      <c r="X3476" s="214"/>
      <c r="Y3476" s="214"/>
      <c r="Z3476" s="214"/>
      <c r="AA3476" s="217"/>
      <c r="AB3476" s="217"/>
      <c r="AC3476" s="217"/>
      <c r="AD3476" s="213"/>
    </row>
    <row r="3477" spans="20:30" x14ac:dyDescent="0.2">
      <c r="T3477" s="212"/>
      <c r="U3477" s="213"/>
      <c r="V3477" s="213"/>
      <c r="W3477" s="213"/>
      <c r="X3477" s="214"/>
      <c r="Y3477" s="214"/>
      <c r="Z3477" s="214"/>
      <c r="AA3477" s="217"/>
      <c r="AB3477" s="217"/>
      <c r="AC3477" s="217"/>
      <c r="AD3477" s="213"/>
    </row>
    <row r="3478" spans="20:30" x14ac:dyDescent="0.2">
      <c r="T3478" s="212"/>
      <c r="U3478" s="213"/>
      <c r="V3478" s="213"/>
      <c r="W3478" s="213"/>
      <c r="X3478" s="214"/>
      <c r="Y3478" s="214"/>
      <c r="Z3478" s="214"/>
      <c r="AA3478" s="217"/>
      <c r="AB3478" s="217"/>
      <c r="AC3478" s="217"/>
      <c r="AD3478" s="213"/>
    </row>
    <row r="3479" spans="20:30" x14ac:dyDescent="0.2">
      <c r="T3479" s="212"/>
      <c r="U3479" s="213"/>
      <c r="V3479" s="213"/>
      <c r="W3479" s="213"/>
      <c r="X3479" s="214"/>
      <c r="Y3479" s="214"/>
      <c r="Z3479" s="214"/>
      <c r="AA3479" s="217"/>
      <c r="AB3479" s="217"/>
      <c r="AC3479" s="217"/>
      <c r="AD3479" s="213"/>
    </row>
    <row r="3480" spans="20:30" x14ac:dyDescent="0.2">
      <c r="T3480" s="212"/>
      <c r="U3480" s="213"/>
      <c r="V3480" s="213"/>
      <c r="W3480" s="213"/>
      <c r="X3480" s="214"/>
      <c r="Y3480" s="214"/>
      <c r="Z3480" s="214"/>
      <c r="AA3480" s="217"/>
      <c r="AB3480" s="217"/>
      <c r="AC3480" s="217"/>
      <c r="AD3480" s="213"/>
    </row>
    <row r="3481" spans="20:30" x14ac:dyDescent="0.2">
      <c r="T3481" s="212"/>
      <c r="U3481" s="213"/>
      <c r="V3481" s="213"/>
      <c r="W3481" s="213"/>
      <c r="X3481" s="214"/>
      <c r="Y3481" s="214"/>
      <c r="Z3481" s="214"/>
      <c r="AA3481" s="217"/>
      <c r="AB3481" s="217"/>
      <c r="AC3481" s="217"/>
      <c r="AD3481" s="213"/>
    </row>
    <row r="3482" spans="20:30" x14ac:dyDescent="0.2">
      <c r="T3482" s="212"/>
      <c r="U3482" s="213"/>
      <c r="V3482" s="213"/>
      <c r="W3482" s="213"/>
      <c r="X3482" s="214"/>
      <c r="Y3482" s="214"/>
      <c r="Z3482" s="214"/>
      <c r="AA3482" s="217"/>
      <c r="AB3482" s="217"/>
      <c r="AC3482" s="217"/>
      <c r="AD3482" s="213"/>
    </row>
    <row r="3483" spans="20:30" x14ac:dyDescent="0.2">
      <c r="T3483" s="212"/>
      <c r="U3483" s="213"/>
      <c r="V3483" s="213"/>
      <c r="W3483" s="213"/>
      <c r="X3483" s="214"/>
      <c r="Y3483" s="214"/>
      <c r="Z3483" s="214"/>
      <c r="AA3483" s="217"/>
      <c r="AB3483" s="217"/>
      <c r="AC3483" s="217"/>
      <c r="AD3483" s="213"/>
    </row>
    <row r="3484" spans="20:30" x14ac:dyDescent="0.2">
      <c r="T3484" s="212"/>
      <c r="U3484" s="213"/>
      <c r="V3484" s="213"/>
      <c r="W3484" s="213"/>
      <c r="X3484" s="214"/>
      <c r="Y3484" s="214"/>
      <c r="Z3484" s="214"/>
      <c r="AA3484" s="217"/>
      <c r="AB3484" s="217"/>
      <c r="AC3484" s="217"/>
      <c r="AD3484" s="213"/>
    </row>
    <row r="3485" spans="20:30" x14ac:dyDescent="0.2">
      <c r="T3485" s="212"/>
      <c r="U3485" s="213"/>
      <c r="V3485" s="213"/>
      <c r="W3485" s="213"/>
      <c r="X3485" s="214"/>
      <c r="Y3485" s="214"/>
      <c r="Z3485" s="214"/>
      <c r="AA3485" s="217"/>
      <c r="AB3485" s="217"/>
      <c r="AC3485" s="217"/>
      <c r="AD3485" s="213"/>
    </row>
    <row r="3486" spans="20:30" x14ac:dyDescent="0.2">
      <c r="T3486" s="212"/>
      <c r="U3486" s="213"/>
      <c r="V3486" s="213"/>
      <c r="W3486" s="213"/>
      <c r="X3486" s="214"/>
      <c r="Y3486" s="214"/>
      <c r="Z3486" s="214"/>
      <c r="AA3486" s="217"/>
      <c r="AB3486" s="217"/>
      <c r="AC3486" s="217"/>
      <c r="AD3486" s="213"/>
    </row>
    <row r="3487" spans="20:30" x14ac:dyDescent="0.2">
      <c r="T3487" s="212"/>
      <c r="U3487" s="213"/>
      <c r="V3487" s="213"/>
      <c r="W3487" s="213"/>
      <c r="X3487" s="214"/>
      <c r="Y3487" s="214"/>
      <c r="Z3487" s="214"/>
      <c r="AA3487" s="217"/>
      <c r="AB3487" s="217"/>
      <c r="AC3487" s="217"/>
      <c r="AD3487" s="213"/>
    </row>
    <row r="3488" spans="20:30" x14ac:dyDescent="0.2">
      <c r="T3488" s="212"/>
      <c r="U3488" s="213"/>
      <c r="V3488" s="213"/>
      <c r="W3488" s="213"/>
      <c r="X3488" s="214"/>
      <c r="Y3488" s="214"/>
      <c r="Z3488" s="214"/>
      <c r="AA3488" s="217"/>
      <c r="AB3488" s="217"/>
      <c r="AC3488" s="217"/>
      <c r="AD3488" s="213"/>
    </row>
    <row r="3489" spans="20:30" x14ac:dyDescent="0.2">
      <c r="T3489" s="212"/>
      <c r="U3489" s="213"/>
      <c r="V3489" s="213"/>
      <c r="W3489" s="213"/>
      <c r="X3489" s="214"/>
      <c r="Y3489" s="214"/>
      <c r="Z3489" s="214"/>
      <c r="AA3489" s="217"/>
      <c r="AB3489" s="217"/>
      <c r="AC3489" s="217"/>
      <c r="AD3489" s="213"/>
    </row>
    <row r="3490" spans="20:30" x14ac:dyDescent="0.2">
      <c r="T3490" s="212"/>
      <c r="U3490" s="213"/>
      <c r="V3490" s="213"/>
      <c r="W3490" s="213"/>
      <c r="X3490" s="214"/>
      <c r="Y3490" s="214"/>
      <c r="Z3490" s="214"/>
      <c r="AA3490" s="217"/>
      <c r="AB3490" s="217"/>
      <c r="AC3490" s="217"/>
      <c r="AD3490" s="213"/>
    </row>
    <row r="3491" spans="20:30" x14ac:dyDescent="0.2">
      <c r="T3491" s="212"/>
      <c r="U3491" s="213"/>
      <c r="V3491" s="213"/>
      <c r="W3491" s="213"/>
      <c r="X3491" s="214"/>
      <c r="Y3491" s="214"/>
      <c r="Z3491" s="214"/>
      <c r="AA3491" s="217"/>
      <c r="AB3491" s="217"/>
      <c r="AC3491" s="217"/>
      <c r="AD3491" s="213"/>
    </row>
    <row r="3492" spans="20:30" x14ac:dyDescent="0.2">
      <c r="T3492" s="212"/>
      <c r="U3492" s="213"/>
      <c r="V3492" s="213"/>
      <c r="W3492" s="213"/>
      <c r="X3492" s="214"/>
      <c r="Y3492" s="214"/>
      <c r="Z3492" s="214"/>
      <c r="AA3492" s="217"/>
      <c r="AB3492" s="217"/>
      <c r="AC3492" s="217"/>
      <c r="AD3492" s="213"/>
    </row>
    <row r="3493" spans="20:30" x14ac:dyDescent="0.2">
      <c r="T3493" s="212"/>
      <c r="U3493" s="213"/>
      <c r="V3493" s="213"/>
      <c r="W3493" s="213"/>
      <c r="X3493" s="214"/>
      <c r="Y3493" s="214"/>
      <c r="Z3493" s="214"/>
      <c r="AA3493" s="217"/>
      <c r="AB3493" s="217"/>
      <c r="AC3493" s="217"/>
      <c r="AD3493" s="213"/>
    </row>
    <row r="3494" spans="20:30" x14ac:dyDescent="0.2">
      <c r="T3494" s="212"/>
      <c r="U3494" s="213"/>
      <c r="V3494" s="213"/>
      <c r="W3494" s="213"/>
      <c r="X3494" s="214"/>
      <c r="Y3494" s="214"/>
      <c r="Z3494" s="214"/>
      <c r="AA3494" s="217"/>
      <c r="AB3494" s="217"/>
      <c r="AC3494" s="217"/>
      <c r="AD3494" s="213"/>
    </row>
    <row r="3495" spans="20:30" x14ac:dyDescent="0.2">
      <c r="T3495" s="212"/>
      <c r="U3495" s="213"/>
      <c r="V3495" s="213"/>
      <c r="W3495" s="213"/>
      <c r="X3495" s="214"/>
      <c r="Y3495" s="214"/>
      <c r="Z3495" s="214"/>
      <c r="AA3495" s="217"/>
      <c r="AB3495" s="217"/>
      <c r="AC3495" s="217"/>
      <c r="AD3495" s="213"/>
    </row>
    <row r="3496" spans="20:30" x14ac:dyDescent="0.2">
      <c r="T3496" s="212"/>
      <c r="U3496" s="213"/>
      <c r="V3496" s="213"/>
      <c r="W3496" s="213"/>
      <c r="X3496" s="214"/>
      <c r="Y3496" s="214"/>
      <c r="Z3496" s="214"/>
      <c r="AA3496" s="217"/>
      <c r="AB3496" s="217"/>
      <c r="AC3496" s="217"/>
      <c r="AD3496" s="213"/>
    </row>
    <row r="3497" spans="20:30" x14ac:dyDescent="0.2">
      <c r="T3497" s="212"/>
      <c r="U3497" s="213"/>
      <c r="V3497" s="213"/>
      <c r="W3497" s="213"/>
      <c r="X3497" s="214"/>
      <c r="Y3497" s="214"/>
      <c r="Z3497" s="214"/>
      <c r="AA3497" s="217"/>
      <c r="AB3497" s="217"/>
      <c r="AC3497" s="217"/>
      <c r="AD3497" s="213"/>
    </row>
    <row r="3498" spans="20:30" x14ac:dyDescent="0.2">
      <c r="T3498" s="212"/>
      <c r="U3498" s="213"/>
      <c r="V3498" s="213"/>
      <c r="W3498" s="213"/>
      <c r="X3498" s="214"/>
      <c r="Y3498" s="214"/>
      <c r="Z3498" s="214"/>
      <c r="AA3498" s="217"/>
      <c r="AB3498" s="217"/>
      <c r="AC3498" s="217"/>
      <c r="AD3498" s="213"/>
    </row>
    <row r="3499" spans="20:30" x14ac:dyDescent="0.2">
      <c r="T3499" s="212"/>
      <c r="U3499" s="213"/>
      <c r="V3499" s="213"/>
      <c r="W3499" s="213"/>
      <c r="X3499" s="214"/>
      <c r="Y3499" s="214"/>
      <c r="Z3499" s="214"/>
      <c r="AA3499" s="217"/>
      <c r="AB3499" s="217"/>
      <c r="AC3499" s="217"/>
      <c r="AD3499" s="213"/>
    </row>
    <row r="3500" spans="20:30" x14ac:dyDescent="0.2">
      <c r="T3500" s="212"/>
      <c r="U3500" s="213"/>
      <c r="V3500" s="213"/>
      <c r="W3500" s="213"/>
      <c r="X3500" s="214"/>
      <c r="Y3500" s="214"/>
      <c r="Z3500" s="214"/>
      <c r="AA3500" s="217"/>
      <c r="AB3500" s="217"/>
      <c r="AC3500" s="217"/>
      <c r="AD3500" s="213"/>
    </row>
    <row r="3501" spans="20:30" x14ac:dyDescent="0.2">
      <c r="T3501" s="212"/>
      <c r="U3501" s="213"/>
      <c r="V3501" s="213"/>
      <c r="W3501" s="213"/>
      <c r="X3501" s="214"/>
      <c r="Y3501" s="214"/>
      <c r="Z3501" s="214"/>
      <c r="AA3501" s="217"/>
      <c r="AB3501" s="217"/>
      <c r="AC3501" s="217"/>
      <c r="AD3501" s="213"/>
    </row>
    <row r="3502" spans="20:30" x14ac:dyDescent="0.2">
      <c r="T3502" s="212"/>
      <c r="U3502" s="213"/>
      <c r="V3502" s="213"/>
      <c r="W3502" s="213"/>
      <c r="X3502" s="214"/>
      <c r="Y3502" s="214"/>
      <c r="Z3502" s="214"/>
      <c r="AA3502" s="217"/>
      <c r="AB3502" s="217"/>
      <c r="AC3502" s="217"/>
      <c r="AD3502" s="213"/>
    </row>
    <row r="3503" spans="20:30" x14ac:dyDescent="0.2">
      <c r="T3503" s="212"/>
      <c r="U3503" s="213"/>
      <c r="V3503" s="213"/>
      <c r="W3503" s="213"/>
      <c r="X3503" s="214"/>
      <c r="Y3503" s="214"/>
      <c r="Z3503" s="214"/>
      <c r="AA3503" s="217"/>
      <c r="AB3503" s="217"/>
      <c r="AC3503" s="217"/>
      <c r="AD3503" s="213"/>
    </row>
    <row r="3504" spans="20:30" x14ac:dyDescent="0.2">
      <c r="T3504" s="212"/>
      <c r="U3504" s="213"/>
      <c r="V3504" s="213"/>
      <c r="W3504" s="213"/>
      <c r="X3504" s="214"/>
      <c r="Y3504" s="214"/>
      <c r="Z3504" s="214"/>
      <c r="AA3504" s="217"/>
      <c r="AB3504" s="217"/>
      <c r="AC3504" s="217"/>
      <c r="AD3504" s="213"/>
    </row>
    <row r="3505" spans="20:30" x14ac:dyDescent="0.2">
      <c r="T3505" s="212"/>
      <c r="U3505" s="213"/>
      <c r="V3505" s="213"/>
      <c r="W3505" s="213"/>
      <c r="X3505" s="214"/>
      <c r="Y3505" s="214"/>
      <c r="Z3505" s="214"/>
      <c r="AA3505" s="217"/>
      <c r="AB3505" s="217"/>
      <c r="AC3505" s="217"/>
      <c r="AD3505" s="213"/>
    </row>
    <row r="3506" spans="20:30" x14ac:dyDescent="0.2">
      <c r="T3506" s="212"/>
      <c r="U3506" s="213"/>
      <c r="V3506" s="213"/>
      <c r="W3506" s="213"/>
      <c r="X3506" s="214"/>
      <c r="Y3506" s="214"/>
      <c r="Z3506" s="214"/>
      <c r="AA3506" s="217"/>
      <c r="AB3506" s="217"/>
      <c r="AC3506" s="217"/>
      <c r="AD3506" s="213"/>
    </row>
    <row r="3507" spans="20:30" x14ac:dyDescent="0.2">
      <c r="T3507" s="212"/>
      <c r="U3507" s="213"/>
      <c r="V3507" s="213"/>
      <c r="W3507" s="213"/>
      <c r="X3507" s="214"/>
      <c r="Y3507" s="214"/>
      <c r="Z3507" s="214"/>
      <c r="AA3507" s="217"/>
      <c r="AB3507" s="217"/>
      <c r="AC3507" s="217"/>
      <c r="AD3507" s="213"/>
    </row>
    <row r="3508" spans="20:30" x14ac:dyDescent="0.2">
      <c r="T3508" s="212"/>
      <c r="U3508" s="213"/>
      <c r="V3508" s="213"/>
      <c r="W3508" s="213"/>
      <c r="X3508" s="214"/>
      <c r="Y3508" s="214"/>
      <c r="Z3508" s="214"/>
      <c r="AA3508" s="217"/>
      <c r="AB3508" s="217"/>
      <c r="AC3508" s="217"/>
      <c r="AD3508" s="213"/>
    </row>
    <row r="3509" spans="20:30" x14ac:dyDescent="0.2">
      <c r="T3509" s="212"/>
      <c r="U3509" s="213"/>
      <c r="V3509" s="213"/>
      <c r="W3509" s="213"/>
      <c r="X3509" s="214"/>
      <c r="Y3509" s="214"/>
      <c r="Z3509" s="214"/>
      <c r="AA3509" s="217"/>
      <c r="AB3509" s="217"/>
      <c r="AC3509" s="217"/>
      <c r="AD3509" s="213"/>
    </row>
    <row r="3510" spans="20:30" x14ac:dyDescent="0.2">
      <c r="T3510" s="212"/>
      <c r="U3510" s="213"/>
      <c r="V3510" s="213"/>
      <c r="W3510" s="213"/>
      <c r="X3510" s="214"/>
      <c r="Y3510" s="214"/>
      <c r="Z3510" s="214"/>
      <c r="AA3510" s="217"/>
      <c r="AB3510" s="217"/>
      <c r="AC3510" s="217"/>
      <c r="AD3510" s="213"/>
    </row>
    <row r="3511" spans="20:30" x14ac:dyDescent="0.2">
      <c r="T3511" s="212"/>
      <c r="U3511" s="213"/>
      <c r="V3511" s="213"/>
      <c r="W3511" s="213"/>
      <c r="X3511" s="214"/>
      <c r="Y3511" s="214"/>
      <c r="Z3511" s="214"/>
      <c r="AA3511" s="217"/>
      <c r="AB3511" s="217"/>
      <c r="AC3511" s="217"/>
      <c r="AD3511" s="213"/>
    </row>
    <row r="3512" spans="20:30" x14ac:dyDescent="0.2">
      <c r="T3512" s="212"/>
      <c r="U3512" s="213"/>
      <c r="V3512" s="213"/>
      <c r="W3512" s="213"/>
      <c r="X3512" s="214"/>
      <c r="Y3512" s="214"/>
      <c r="Z3512" s="214"/>
      <c r="AA3512" s="217"/>
      <c r="AB3512" s="217"/>
      <c r="AC3512" s="217"/>
      <c r="AD3512" s="213"/>
    </row>
    <row r="3513" spans="20:30" x14ac:dyDescent="0.2">
      <c r="T3513" s="212"/>
      <c r="U3513" s="213"/>
      <c r="V3513" s="213"/>
      <c r="W3513" s="213"/>
      <c r="X3513" s="214"/>
      <c r="Y3513" s="214"/>
      <c r="Z3513" s="214"/>
      <c r="AA3513" s="217"/>
      <c r="AB3513" s="217"/>
      <c r="AC3513" s="217"/>
      <c r="AD3513" s="213"/>
    </row>
    <row r="3514" spans="20:30" x14ac:dyDescent="0.2">
      <c r="T3514" s="212"/>
      <c r="U3514" s="213"/>
      <c r="V3514" s="213"/>
      <c r="W3514" s="213"/>
      <c r="X3514" s="214"/>
      <c r="Y3514" s="214"/>
      <c r="Z3514" s="214"/>
      <c r="AA3514" s="217"/>
      <c r="AB3514" s="217"/>
      <c r="AC3514" s="217"/>
      <c r="AD3514" s="213"/>
    </row>
    <row r="3515" spans="20:30" x14ac:dyDescent="0.2">
      <c r="T3515" s="212"/>
      <c r="U3515" s="213"/>
      <c r="V3515" s="213"/>
      <c r="W3515" s="213"/>
      <c r="X3515" s="214"/>
      <c r="Y3515" s="214"/>
      <c r="Z3515" s="214"/>
      <c r="AA3515" s="217"/>
      <c r="AB3515" s="217"/>
      <c r="AC3515" s="217"/>
      <c r="AD3515" s="213"/>
    </row>
    <row r="3516" spans="20:30" x14ac:dyDescent="0.2">
      <c r="T3516" s="212"/>
      <c r="U3516" s="213"/>
      <c r="V3516" s="213"/>
      <c r="W3516" s="213"/>
      <c r="X3516" s="214"/>
      <c r="Y3516" s="214"/>
      <c r="Z3516" s="214"/>
      <c r="AA3516" s="217"/>
      <c r="AB3516" s="217"/>
      <c r="AC3516" s="217"/>
      <c r="AD3516" s="213"/>
    </row>
    <row r="3517" spans="20:30" x14ac:dyDescent="0.2">
      <c r="T3517" s="212"/>
      <c r="U3517" s="213"/>
      <c r="V3517" s="213"/>
      <c r="W3517" s="213"/>
      <c r="X3517" s="214"/>
      <c r="Y3517" s="214"/>
      <c r="Z3517" s="214"/>
      <c r="AA3517" s="217"/>
      <c r="AB3517" s="217"/>
      <c r="AC3517" s="217"/>
      <c r="AD3517" s="213"/>
    </row>
    <row r="3518" spans="20:30" x14ac:dyDescent="0.2">
      <c r="T3518" s="212"/>
      <c r="U3518" s="213"/>
      <c r="V3518" s="213"/>
      <c r="W3518" s="213"/>
      <c r="X3518" s="214"/>
      <c r="Y3518" s="214"/>
      <c r="Z3518" s="214"/>
      <c r="AA3518" s="217"/>
      <c r="AB3518" s="217"/>
      <c r="AC3518" s="217"/>
      <c r="AD3518" s="213"/>
    </row>
    <row r="3519" spans="20:30" x14ac:dyDescent="0.2">
      <c r="T3519" s="212"/>
      <c r="U3519" s="213"/>
      <c r="V3519" s="213"/>
      <c r="W3519" s="213"/>
      <c r="X3519" s="214"/>
      <c r="Y3519" s="214"/>
      <c r="Z3519" s="214"/>
      <c r="AA3519" s="217"/>
      <c r="AB3519" s="217"/>
      <c r="AC3519" s="217"/>
      <c r="AD3519" s="213"/>
    </row>
    <row r="3520" spans="20:30" x14ac:dyDescent="0.2">
      <c r="T3520" s="212"/>
      <c r="U3520" s="213"/>
      <c r="V3520" s="213"/>
      <c r="W3520" s="213"/>
      <c r="X3520" s="214"/>
      <c r="Y3520" s="214"/>
      <c r="Z3520" s="214"/>
      <c r="AA3520" s="217"/>
      <c r="AB3520" s="217"/>
      <c r="AC3520" s="217"/>
      <c r="AD3520" s="213"/>
    </row>
    <row r="3521" spans="20:30" x14ac:dyDescent="0.2">
      <c r="T3521" s="212"/>
      <c r="U3521" s="213"/>
      <c r="V3521" s="213"/>
      <c r="W3521" s="213"/>
      <c r="X3521" s="214"/>
      <c r="Y3521" s="214"/>
      <c r="Z3521" s="214"/>
      <c r="AA3521" s="217"/>
      <c r="AB3521" s="217"/>
      <c r="AC3521" s="217"/>
      <c r="AD3521" s="213"/>
    </row>
    <row r="3522" spans="20:30" x14ac:dyDescent="0.2">
      <c r="T3522" s="212"/>
      <c r="U3522" s="213"/>
      <c r="V3522" s="213"/>
      <c r="W3522" s="213"/>
      <c r="X3522" s="214"/>
      <c r="Y3522" s="214"/>
      <c r="Z3522" s="214"/>
      <c r="AA3522" s="217"/>
      <c r="AB3522" s="217"/>
      <c r="AC3522" s="217"/>
      <c r="AD3522" s="213"/>
    </row>
    <row r="3523" spans="20:30" x14ac:dyDescent="0.2">
      <c r="T3523" s="212"/>
      <c r="U3523" s="213"/>
      <c r="V3523" s="213"/>
      <c r="W3523" s="213"/>
      <c r="X3523" s="214"/>
      <c r="Y3523" s="214"/>
      <c r="Z3523" s="214"/>
      <c r="AA3523" s="217"/>
      <c r="AB3523" s="217"/>
      <c r="AC3523" s="217"/>
      <c r="AD3523" s="213"/>
    </row>
    <row r="3524" spans="20:30" x14ac:dyDescent="0.2">
      <c r="T3524" s="212"/>
      <c r="U3524" s="213"/>
      <c r="V3524" s="213"/>
      <c r="W3524" s="213"/>
      <c r="X3524" s="214"/>
      <c r="Y3524" s="214"/>
      <c r="Z3524" s="214"/>
      <c r="AA3524" s="217"/>
      <c r="AB3524" s="217"/>
      <c r="AC3524" s="217"/>
      <c r="AD3524" s="213"/>
    </row>
    <row r="3525" spans="20:30" x14ac:dyDescent="0.2">
      <c r="T3525" s="212"/>
      <c r="U3525" s="213"/>
      <c r="V3525" s="213"/>
      <c r="W3525" s="213"/>
      <c r="X3525" s="214"/>
      <c r="Y3525" s="214"/>
      <c r="Z3525" s="214"/>
      <c r="AA3525" s="217"/>
      <c r="AB3525" s="217"/>
      <c r="AC3525" s="217"/>
      <c r="AD3525" s="213"/>
    </row>
    <row r="3526" spans="20:30" x14ac:dyDescent="0.2">
      <c r="T3526" s="212"/>
      <c r="U3526" s="213"/>
      <c r="V3526" s="213"/>
      <c r="W3526" s="213"/>
      <c r="X3526" s="214"/>
      <c r="Y3526" s="214"/>
      <c r="Z3526" s="214"/>
      <c r="AA3526" s="217"/>
      <c r="AB3526" s="217"/>
      <c r="AC3526" s="217"/>
      <c r="AD3526" s="213"/>
    </row>
    <row r="3527" spans="20:30" x14ac:dyDescent="0.2">
      <c r="T3527" s="212"/>
      <c r="U3527" s="213"/>
      <c r="V3527" s="213"/>
      <c r="W3527" s="213"/>
      <c r="X3527" s="214"/>
      <c r="Y3527" s="214"/>
      <c r="Z3527" s="214"/>
      <c r="AA3527" s="217"/>
      <c r="AB3527" s="217"/>
      <c r="AC3527" s="217"/>
      <c r="AD3527" s="213"/>
    </row>
    <row r="3528" spans="20:30" x14ac:dyDescent="0.2">
      <c r="T3528" s="212"/>
      <c r="U3528" s="213"/>
      <c r="V3528" s="213"/>
      <c r="W3528" s="213"/>
      <c r="X3528" s="214"/>
      <c r="Y3528" s="214"/>
      <c r="Z3528" s="214"/>
      <c r="AA3528" s="217"/>
      <c r="AB3528" s="217"/>
      <c r="AC3528" s="217"/>
      <c r="AD3528" s="213"/>
    </row>
    <row r="3529" spans="20:30" x14ac:dyDescent="0.2">
      <c r="T3529" s="212"/>
      <c r="U3529" s="213"/>
      <c r="V3529" s="213"/>
      <c r="W3529" s="213"/>
      <c r="X3529" s="214"/>
      <c r="Y3529" s="214"/>
      <c r="Z3529" s="214"/>
      <c r="AA3529" s="217"/>
      <c r="AB3529" s="217"/>
      <c r="AC3529" s="217"/>
      <c r="AD3529" s="213"/>
    </row>
    <row r="3530" spans="20:30" x14ac:dyDescent="0.2">
      <c r="T3530" s="212"/>
      <c r="U3530" s="213"/>
      <c r="V3530" s="213"/>
      <c r="W3530" s="213"/>
      <c r="X3530" s="214"/>
      <c r="Y3530" s="214"/>
      <c r="Z3530" s="214"/>
      <c r="AA3530" s="217"/>
      <c r="AB3530" s="217"/>
      <c r="AC3530" s="217"/>
      <c r="AD3530" s="213"/>
    </row>
    <row r="3531" spans="20:30" x14ac:dyDescent="0.2">
      <c r="T3531" s="212"/>
      <c r="U3531" s="213"/>
      <c r="V3531" s="213"/>
      <c r="W3531" s="213"/>
      <c r="X3531" s="214"/>
      <c r="Y3531" s="214"/>
      <c r="Z3531" s="214"/>
      <c r="AA3531" s="217"/>
      <c r="AB3531" s="217"/>
      <c r="AC3531" s="217"/>
      <c r="AD3531" s="213"/>
    </row>
    <row r="3532" spans="20:30" x14ac:dyDescent="0.2">
      <c r="T3532" s="212"/>
      <c r="U3532" s="213"/>
      <c r="V3532" s="213"/>
      <c r="W3532" s="213"/>
      <c r="X3532" s="214"/>
      <c r="Y3532" s="214"/>
      <c r="Z3532" s="214"/>
      <c r="AA3532" s="217"/>
      <c r="AB3532" s="217"/>
      <c r="AC3532" s="217"/>
      <c r="AD3532" s="213"/>
    </row>
    <row r="3533" spans="20:30" x14ac:dyDescent="0.2">
      <c r="T3533" s="212"/>
      <c r="U3533" s="213"/>
      <c r="V3533" s="213"/>
      <c r="W3533" s="213"/>
      <c r="X3533" s="214"/>
      <c r="Y3533" s="214"/>
      <c r="Z3533" s="214"/>
      <c r="AA3533" s="217"/>
      <c r="AB3533" s="217"/>
      <c r="AC3533" s="217"/>
      <c r="AD3533" s="213"/>
    </row>
    <row r="3534" spans="20:30" x14ac:dyDescent="0.2">
      <c r="T3534" s="212"/>
      <c r="U3534" s="213"/>
      <c r="V3534" s="213"/>
      <c r="W3534" s="213"/>
      <c r="X3534" s="214"/>
      <c r="Y3534" s="214"/>
      <c r="Z3534" s="214"/>
      <c r="AA3534" s="217"/>
      <c r="AB3534" s="217"/>
      <c r="AC3534" s="217"/>
      <c r="AD3534" s="213"/>
    </row>
    <row r="3535" spans="20:30" x14ac:dyDescent="0.2">
      <c r="T3535" s="212"/>
      <c r="U3535" s="213"/>
      <c r="V3535" s="213"/>
      <c r="W3535" s="213"/>
      <c r="X3535" s="214"/>
      <c r="Y3535" s="214"/>
      <c r="Z3535" s="214"/>
      <c r="AA3535" s="217"/>
      <c r="AB3535" s="217"/>
      <c r="AC3535" s="217"/>
      <c r="AD3535" s="213"/>
    </row>
    <row r="3536" spans="20:30" x14ac:dyDescent="0.2">
      <c r="T3536" s="212"/>
      <c r="U3536" s="213"/>
      <c r="V3536" s="213"/>
      <c r="W3536" s="213"/>
      <c r="X3536" s="214"/>
      <c r="Y3536" s="214"/>
      <c r="Z3536" s="214"/>
      <c r="AA3536" s="217"/>
      <c r="AB3536" s="217"/>
      <c r="AC3536" s="217"/>
      <c r="AD3536" s="213"/>
    </row>
    <row r="3537" spans="20:30" x14ac:dyDescent="0.2">
      <c r="T3537" s="212"/>
      <c r="U3537" s="213"/>
      <c r="V3537" s="213"/>
      <c r="W3537" s="213"/>
      <c r="X3537" s="214"/>
      <c r="Y3537" s="214"/>
      <c r="Z3537" s="214"/>
      <c r="AA3537" s="217"/>
      <c r="AB3537" s="217"/>
      <c r="AC3537" s="217"/>
      <c r="AD3537" s="213"/>
    </row>
    <row r="3538" spans="20:30" x14ac:dyDescent="0.2">
      <c r="T3538" s="212"/>
      <c r="U3538" s="213"/>
      <c r="V3538" s="213"/>
      <c r="W3538" s="213"/>
      <c r="X3538" s="214"/>
      <c r="Y3538" s="214"/>
      <c r="Z3538" s="214"/>
      <c r="AA3538" s="217"/>
      <c r="AB3538" s="217"/>
      <c r="AC3538" s="217"/>
      <c r="AD3538" s="213"/>
    </row>
    <row r="3539" spans="20:30" x14ac:dyDescent="0.2">
      <c r="T3539" s="212"/>
      <c r="U3539" s="213"/>
      <c r="V3539" s="213"/>
      <c r="W3539" s="213"/>
      <c r="X3539" s="214"/>
      <c r="Y3539" s="214"/>
      <c r="Z3539" s="214"/>
      <c r="AA3539" s="217"/>
      <c r="AB3539" s="217"/>
      <c r="AC3539" s="217"/>
      <c r="AD3539" s="213"/>
    </row>
    <row r="3540" spans="20:30" x14ac:dyDescent="0.2">
      <c r="T3540" s="212"/>
      <c r="U3540" s="213"/>
      <c r="V3540" s="213"/>
      <c r="W3540" s="213"/>
      <c r="X3540" s="214"/>
      <c r="Y3540" s="214"/>
      <c r="Z3540" s="214"/>
      <c r="AA3540" s="217"/>
      <c r="AB3540" s="217"/>
      <c r="AC3540" s="217"/>
      <c r="AD3540" s="213"/>
    </row>
    <row r="3541" spans="20:30" x14ac:dyDescent="0.2">
      <c r="T3541" s="212"/>
      <c r="U3541" s="213"/>
      <c r="V3541" s="213"/>
      <c r="W3541" s="213"/>
      <c r="X3541" s="214"/>
      <c r="Y3541" s="214"/>
      <c r="Z3541" s="214"/>
      <c r="AA3541" s="217"/>
      <c r="AB3541" s="217"/>
      <c r="AC3541" s="217"/>
      <c r="AD3541" s="213"/>
    </row>
    <row r="3542" spans="20:30" x14ac:dyDescent="0.2">
      <c r="T3542" s="212"/>
      <c r="U3542" s="213"/>
      <c r="V3542" s="213"/>
      <c r="W3542" s="213"/>
      <c r="X3542" s="214"/>
      <c r="Y3542" s="214"/>
      <c r="Z3542" s="214"/>
      <c r="AA3542" s="217"/>
      <c r="AB3542" s="217"/>
      <c r="AC3542" s="217"/>
      <c r="AD3542" s="213"/>
    </row>
    <row r="3543" spans="20:30" x14ac:dyDescent="0.2">
      <c r="T3543" s="212"/>
      <c r="U3543" s="213"/>
      <c r="V3543" s="213"/>
      <c r="W3543" s="213"/>
      <c r="X3543" s="214"/>
      <c r="Y3543" s="214"/>
      <c r="Z3543" s="214"/>
      <c r="AA3543" s="217"/>
      <c r="AB3543" s="217"/>
      <c r="AC3543" s="217"/>
      <c r="AD3543" s="213"/>
    </row>
    <row r="3544" spans="20:30" x14ac:dyDescent="0.2">
      <c r="T3544" s="212"/>
      <c r="U3544" s="213"/>
      <c r="V3544" s="213"/>
      <c r="W3544" s="213"/>
      <c r="X3544" s="214"/>
      <c r="Y3544" s="214"/>
      <c r="Z3544" s="214"/>
      <c r="AA3544" s="217"/>
      <c r="AB3544" s="217"/>
      <c r="AC3544" s="217"/>
      <c r="AD3544" s="213"/>
    </row>
    <row r="3545" spans="20:30" x14ac:dyDescent="0.2">
      <c r="T3545" s="212"/>
      <c r="U3545" s="213"/>
      <c r="V3545" s="213"/>
      <c r="W3545" s="213"/>
      <c r="X3545" s="214"/>
      <c r="Y3545" s="214"/>
      <c r="Z3545" s="214"/>
      <c r="AA3545" s="217"/>
      <c r="AB3545" s="217"/>
      <c r="AC3545" s="217"/>
      <c r="AD3545" s="213"/>
    </row>
    <row r="3546" spans="20:30" x14ac:dyDescent="0.2">
      <c r="T3546" s="212"/>
      <c r="U3546" s="213"/>
      <c r="V3546" s="213"/>
      <c r="W3546" s="213"/>
      <c r="X3546" s="214"/>
      <c r="Y3546" s="214"/>
      <c r="Z3546" s="214"/>
      <c r="AA3546" s="217"/>
      <c r="AB3546" s="217"/>
      <c r="AC3546" s="217"/>
      <c r="AD3546" s="213"/>
    </row>
    <row r="3547" spans="20:30" x14ac:dyDescent="0.2">
      <c r="T3547" s="212"/>
      <c r="U3547" s="213"/>
      <c r="V3547" s="213"/>
      <c r="W3547" s="213"/>
      <c r="X3547" s="214"/>
      <c r="Y3547" s="214"/>
      <c r="Z3547" s="214"/>
      <c r="AA3547" s="217"/>
      <c r="AB3547" s="217"/>
      <c r="AC3547" s="217"/>
      <c r="AD3547" s="213"/>
    </row>
    <row r="3548" spans="20:30" x14ac:dyDescent="0.2">
      <c r="T3548" s="212"/>
      <c r="U3548" s="213"/>
      <c r="V3548" s="213"/>
      <c r="W3548" s="213"/>
      <c r="X3548" s="214"/>
      <c r="Y3548" s="214"/>
      <c r="Z3548" s="214"/>
      <c r="AA3548" s="217"/>
      <c r="AB3548" s="217"/>
      <c r="AC3548" s="217"/>
      <c r="AD3548" s="213"/>
    </row>
    <row r="3549" spans="20:30" x14ac:dyDescent="0.2">
      <c r="T3549" s="212"/>
      <c r="U3549" s="213"/>
      <c r="V3549" s="213"/>
      <c r="W3549" s="213"/>
      <c r="X3549" s="214"/>
      <c r="Y3549" s="214"/>
      <c r="Z3549" s="214"/>
      <c r="AA3549" s="217"/>
      <c r="AB3549" s="217"/>
      <c r="AC3549" s="217"/>
      <c r="AD3549" s="213"/>
    </row>
    <row r="3550" spans="20:30" x14ac:dyDescent="0.2">
      <c r="T3550" s="212"/>
      <c r="U3550" s="213"/>
      <c r="V3550" s="213"/>
      <c r="W3550" s="213"/>
      <c r="X3550" s="214"/>
      <c r="Y3550" s="214"/>
      <c r="Z3550" s="214"/>
      <c r="AA3550" s="217"/>
      <c r="AB3550" s="217"/>
      <c r="AC3550" s="217"/>
      <c r="AD3550" s="213"/>
    </row>
    <row r="3551" spans="20:30" x14ac:dyDescent="0.2">
      <c r="T3551" s="212"/>
      <c r="U3551" s="213"/>
      <c r="V3551" s="213"/>
      <c r="W3551" s="213"/>
      <c r="X3551" s="214"/>
      <c r="Y3551" s="214"/>
      <c r="Z3551" s="214"/>
      <c r="AA3551" s="217"/>
      <c r="AB3551" s="217"/>
      <c r="AC3551" s="217"/>
      <c r="AD3551" s="213"/>
    </row>
    <row r="3552" spans="20:30" x14ac:dyDescent="0.2">
      <c r="T3552" s="212"/>
      <c r="U3552" s="213"/>
      <c r="V3552" s="213"/>
      <c r="W3552" s="213"/>
      <c r="X3552" s="214"/>
      <c r="Y3552" s="214"/>
      <c r="Z3552" s="214"/>
      <c r="AA3552" s="217"/>
      <c r="AB3552" s="217"/>
      <c r="AC3552" s="217"/>
      <c r="AD3552" s="213"/>
    </row>
    <row r="3553" spans="20:30" x14ac:dyDescent="0.2">
      <c r="T3553" s="212"/>
      <c r="U3553" s="213"/>
      <c r="V3553" s="213"/>
      <c r="W3553" s="213"/>
      <c r="X3553" s="214"/>
      <c r="Y3553" s="214"/>
      <c r="Z3553" s="214"/>
      <c r="AA3553" s="217"/>
      <c r="AB3553" s="217"/>
      <c r="AC3553" s="217"/>
      <c r="AD3553" s="213"/>
    </row>
    <row r="3554" spans="20:30" x14ac:dyDescent="0.2">
      <c r="T3554" s="212"/>
      <c r="U3554" s="213"/>
      <c r="V3554" s="213"/>
      <c r="W3554" s="213"/>
      <c r="X3554" s="214"/>
      <c r="Y3554" s="214"/>
      <c r="Z3554" s="214"/>
      <c r="AA3554" s="217"/>
      <c r="AB3554" s="217"/>
      <c r="AC3554" s="217"/>
      <c r="AD3554" s="213"/>
    </row>
    <row r="3555" spans="20:30" x14ac:dyDescent="0.2">
      <c r="T3555" s="212"/>
      <c r="U3555" s="213"/>
      <c r="V3555" s="213"/>
      <c r="W3555" s="213"/>
      <c r="X3555" s="214"/>
      <c r="Y3555" s="214"/>
      <c r="Z3555" s="214"/>
      <c r="AA3555" s="217"/>
      <c r="AB3555" s="217"/>
      <c r="AC3555" s="217"/>
      <c r="AD3555" s="213"/>
    </row>
    <row r="3556" spans="20:30" x14ac:dyDescent="0.2">
      <c r="T3556" s="212"/>
      <c r="U3556" s="213"/>
      <c r="V3556" s="213"/>
      <c r="W3556" s="213"/>
      <c r="X3556" s="214"/>
      <c r="Y3556" s="214"/>
      <c r="Z3556" s="214"/>
      <c r="AA3556" s="217"/>
      <c r="AB3556" s="217"/>
      <c r="AC3556" s="217"/>
      <c r="AD3556" s="213"/>
    </row>
    <row r="3557" spans="20:30" x14ac:dyDescent="0.2">
      <c r="T3557" s="212"/>
      <c r="U3557" s="213"/>
      <c r="V3557" s="213"/>
      <c r="W3557" s="213"/>
      <c r="X3557" s="214"/>
      <c r="Y3557" s="214"/>
      <c r="Z3557" s="214"/>
      <c r="AA3557" s="217"/>
      <c r="AB3557" s="217"/>
      <c r="AC3557" s="217"/>
      <c r="AD3557" s="213"/>
    </row>
    <row r="3558" spans="20:30" x14ac:dyDescent="0.2">
      <c r="T3558" s="212"/>
      <c r="U3558" s="213"/>
      <c r="V3558" s="213"/>
      <c r="W3558" s="213"/>
      <c r="X3558" s="214"/>
      <c r="Y3558" s="214"/>
      <c r="Z3558" s="214"/>
      <c r="AA3558" s="217"/>
      <c r="AB3558" s="217"/>
      <c r="AC3558" s="217"/>
      <c r="AD3558" s="213"/>
    </row>
    <row r="3559" spans="20:30" x14ac:dyDescent="0.2">
      <c r="T3559" s="212"/>
      <c r="U3559" s="213"/>
      <c r="V3559" s="213"/>
      <c r="W3559" s="213"/>
      <c r="X3559" s="214"/>
      <c r="Y3559" s="214"/>
      <c r="Z3559" s="214"/>
      <c r="AA3559" s="217"/>
      <c r="AB3559" s="217"/>
      <c r="AC3559" s="217"/>
      <c r="AD3559" s="213"/>
    </row>
    <row r="3560" spans="20:30" x14ac:dyDescent="0.2">
      <c r="T3560" s="212"/>
      <c r="U3560" s="213"/>
      <c r="V3560" s="213"/>
      <c r="W3560" s="213"/>
      <c r="X3560" s="214"/>
      <c r="Y3560" s="214"/>
      <c r="Z3560" s="214"/>
      <c r="AA3560" s="217"/>
      <c r="AB3560" s="217"/>
      <c r="AC3560" s="217"/>
      <c r="AD3560" s="213"/>
    </row>
    <row r="3561" spans="20:30" x14ac:dyDescent="0.2">
      <c r="T3561" s="212"/>
      <c r="U3561" s="213"/>
      <c r="V3561" s="213"/>
      <c r="W3561" s="213"/>
      <c r="X3561" s="214"/>
      <c r="Y3561" s="214"/>
      <c r="Z3561" s="214"/>
      <c r="AA3561" s="217"/>
      <c r="AB3561" s="217"/>
      <c r="AC3561" s="217"/>
      <c r="AD3561" s="213"/>
    </row>
    <row r="3562" spans="20:30" x14ac:dyDescent="0.2">
      <c r="T3562" s="212"/>
      <c r="U3562" s="213"/>
      <c r="V3562" s="213"/>
      <c r="W3562" s="213"/>
      <c r="X3562" s="214"/>
      <c r="Y3562" s="214"/>
      <c r="Z3562" s="214"/>
      <c r="AA3562" s="217"/>
      <c r="AB3562" s="217"/>
      <c r="AC3562" s="217"/>
      <c r="AD3562" s="213"/>
    </row>
    <row r="3563" spans="20:30" x14ac:dyDescent="0.2">
      <c r="T3563" s="212"/>
      <c r="U3563" s="213"/>
      <c r="V3563" s="213"/>
      <c r="W3563" s="213"/>
      <c r="X3563" s="214"/>
      <c r="Y3563" s="214"/>
      <c r="Z3563" s="214"/>
      <c r="AA3563" s="217"/>
      <c r="AB3563" s="217"/>
      <c r="AC3563" s="217"/>
      <c r="AD3563" s="213"/>
    </row>
    <row r="3564" spans="20:30" x14ac:dyDescent="0.2">
      <c r="T3564" s="212"/>
      <c r="U3564" s="213"/>
      <c r="V3564" s="213"/>
      <c r="W3564" s="213"/>
      <c r="X3564" s="214"/>
      <c r="Y3564" s="214"/>
      <c r="Z3564" s="214"/>
      <c r="AA3564" s="217"/>
      <c r="AB3564" s="217"/>
      <c r="AC3564" s="217"/>
      <c r="AD3564" s="213"/>
    </row>
    <row r="3565" spans="20:30" x14ac:dyDescent="0.2">
      <c r="T3565" s="212"/>
      <c r="U3565" s="213"/>
      <c r="V3565" s="213"/>
      <c r="W3565" s="213"/>
      <c r="X3565" s="214"/>
      <c r="Y3565" s="214"/>
      <c r="Z3565" s="214"/>
      <c r="AA3565" s="217"/>
      <c r="AB3565" s="217"/>
      <c r="AC3565" s="217"/>
      <c r="AD3565" s="213"/>
    </row>
    <row r="3566" spans="20:30" x14ac:dyDescent="0.2">
      <c r="T3566" s="212"/>
      <c r="U3566" s="213"/>
      <c r="V3566" s="213"/>
      <c r="W3566" s="213"/>
      <c r="X3566" s="214"/>
      <c r="Y3566" s="214"/>
      <c r="Z3566" s="214"/>
      <c r="AA3566" s="217"/>
      <c r="AB3566" s="217"/>
      <c r="AC3566" s="217"/>
      <c r="AD3566" s="213"/>
    </row>
    <row r="3567" spans="20:30" x14ac:dyDescent="0.2">
      <c r="T3567" s="212"/>
      <c r="U3567" s="213"/>
      <c r="V3567" s="213"/>
      <c r="W3567" s="213"/>
      <c r="X3567" s="214"/>
      <c r="Y3567" s="214"/>
      <c r="Z3567" s="214"/>
      <c r="AA3567" s="217"/>
      <c r="AB3567" s="217"/>
      <c r="AC3567" s="217"/>
      <c r="AD3567" s="213"/>
    </row>
    <row r="3568" spans="20:30" x14ac:dyDescent="0.2">
      <c r="T3568" s="212"/>
      <c r="U3568" s="213"/>
      <c r="V3568" s="213"/>
      <c r="W3568" s="213"/>
      <c r="X3568" s="214"/>
      <c r="Y3568" s="214"/>
      <c r="Z3568" s="214"/>
      <c r="AA3568" s="217"/>
      <c r="AB3568" s="217"/>
      <c r="AC3568" s="217"/>
      <c r="AD3568" s="213"/>
    </row>
    <row r="3569" spans="20:30" x14ac:dyDescent="0.2">
      <c r="T3569" s="212"/>
      <c r="U3569" s="213"/>
      <c r="V3569" s="213"/>
      <c r="W3569" s="213"/>
      <c r="X3569" s="214"/>
      <c r="Y3569" s="214"/>
      <c r="Z3569" s="214"/>
      <c r="AA3569" s="217"/>
      <c r="AB3569" s="217"/>
      <c r="AC3569" s="217"/>
      <c r="AD3569" s="213"/>
    </row>
    <row r="3570" spans="20:30" x14ac:dyDescent="0.2">
      <c r="T3570" s="212"/>
      <c r="U3570" s="213"/>
      <c r="V3570" s="213"/>
      <c r="W3570" s="213"/>
      <c r="X3570" s="214"/>
      <c r="Y3570" s="214"/>
      <c r="Z3570" s="214"/>
      <c r="AA3570" s="217"/>
      <c r="AB3570" s="217"/>
      <c r="AC3570" s="217"/>
      <c r="AD3570" s="213"/>
    </row>
    <row r="3571" spans="20:30" x14ac:dyDescent="0.2">
      <c r="T3571" s="212"/>
      <c r="U3571" s="213"/>
      <c r="V3571" s="213"/>
      <c r="W3571" s="213"/>
      <c r="X3571" s="214"/>
      <c r="Y3571" s="214"/>
      <c r="Z3571" s="214"/>
      <c r="AA3571" s="217"/>
      <c r="AB3571" s="217"/>
      <c r="AC3571" s="217"/>
      <c r="AD3571" s="213"/>
    </row>
    <row r="3572" spans="20:30" x14ac:dyDescent="0.2">
      <c r="T3572" s="212"/>
      <c r="U3572" s="213"/>
      <c r="V3572" s="213"/>
      <c r="W3572" s="213"/>
      <c r="X3572" s="214"/>
      <c r="Y3572" s="214"/>
      <c r="Z3572" s="214"/>
      <c r="AA3572" s="217"/>
      <c r="AB3572" s="217"/>
      <c r="AC3572" s="217"/>
      <c r="AD3572" s="213"/>
    </row>
    <row r="3573" spans="20:30" x14ac:dyDescent="0.2">
      <c r="T3573" s="212"/>
      <c r="U3573" s="213"/>
      <c r="V3573" s="213"/>
      <c r="W3573" s="213"/>
      <c r="X3573" s="214"/>
      <c r="Y3573" s="214"/>
      <c r="Z3573" s="214"/>
      <c r="AA3573" s="217"/>
      <c r="AB3573" s="217"/>
      <c r="AC3573" s="217"/>
      <c r="AD3573" s="213"/>
    </row>
    <row r="3574" spans="20:30" x14ac:dyDescent="0.2">
      <c r="T3574" s="212"/>
      <c r="U3574" s="213"/>
      <c r="V3574" s="213"/>
      <c r="W3574" s="213"/>
      <c r="X3574" s="214"/>
      <c r="Y3574" s="214"/>
      <c r="Z3574" s="214"/>
      <c r="AA3574" s="217"/>
      <c r="AB3574" s="217"/>
      <c r="AC3574" s="217"/>
      <c r="AD3574" s="213"/>
    </row>
    <row r="3575" spans="20:30" x14ac:dyDescent="0.2">
      <c r="T3575" s="212"/>
      <c r="U3575" s="213"/>
      <c r="V3575" s="213"/>
      <c r="W3575" s="213"/>
      <c r="X3575" s="214"/>
      <c r="Y3575" s="214"/>
      <c r="Z3575" s="214"/>
      <c r="AA3575" s="217"/>
      <c r="AB3575" s="217"/>
      <c r="AC3575" s="217"/>
      <c r="AD3575" s="213"/>
    </row>
    <row r="3576" spans="20:30" x14ac:dyDescent="0.2">
      <c r="T3576" s="212"/>
      <c r="U3576" s="213"/>
      <c r="V3576" s="213"/>
      <c r="W3576" s="213"/>
      <c r="X3576" s="214"/>
      <c r="Y3576" s="214"/>
      <c r="Z3576" s="214"/>
      <c r="AA3576" s="217"/>
      <c r="AB3576" s="217"/>
      <c r="AC3576" s="217"/>
      <c r="AD3576" s="213"/>
    </row>
    <row r="3577" spans="20:30" x14ac:dyDescent="0.2">
      <c r="T3577" s="212"/>
      <c r="U3577" s="213"/>
      <c r="V3577" s="213"/>
      <c r="W3577" s="213"/>
      <c r="X3577" s="214"/>
      <c r="Y3577" s="214"/>
      <c r="Z3577" s="214"/>
      <c r="AA3577" s="217"/>
      <c r="AB3577" s="217"/>
      <c r="AC3577" s="217"/>
      <c r="AD3577" s="213"/>
    </row>
    <row r="3578" spans="20:30" x14ac:dyDescent="0.2">
      <c r="T3578" s="212"/>
      <c r="U3578" s="213"/>
      <c r="V3578" s="213"/>
      <c r="W3578" s="213"/>
      <c r="X3578" s="214"/>
      <c r="Y3578" s="214"/>
      <c r="Z3578" s="214"/>
      <c r="AA3578" s="217"/>
      <c r="AB3578" s="217"/>
      <c r="AC3578" s="217"/>
      <c r="AD3578" s="213"/>
    </row>
    <row r="3579" spans="20:30" x14ac:dyDescent="0.2">
      <c r="T3579" s="212"/>
      <c r="U3579" s="213"/>
      <c r="V3579" s="213"/>
      <c r="W3579" s="213"/>
      <c r="X3579" s="214"/>
      <c r="Y3579" s="214"/>
      <c r="Z3579" s="214"/>
      <c r="AA3579" s="217"/>
      <c r="AB3579" s="217"/>
      <c r="AC3579" s="217"/>
      <c r="AD3579" s="213"/>
    </row>
    <row r="3580" spans="20:30" x14ac:dyDescent="0.2">
      <c r="T3580" s="212"/>
      <c r="U3580" s="213"/>
      <c r="V3580" s="213"/>
      <c r="W3580" s="213"/>
      <c r="X3580" s="214"/>
      <c r="Y3580" s="214"/>
      <c r="Z3580" s="214"/>
      <c r="AA3580" s="217"/>
      <c r="AB3580" s="217"/>
      <c r="AC3580" s="217"/>
      <c r="AD3580" s="213"/>
    </row>
    <row r="3581" spans="20:30" x14ac:dyDescent="0.2">
      <c r="T3581" s="212"/>
      <c r="U3581" s="213"/>
      <c r="V3581" s="213"/>
      <c r="W3581" s="213"/>
      <c r="X3581" s="214"/>
      <c r="Y3581" s="214"/>
      <c r="Z3581" s="214"/>
      <c r="AA3581" s="217"/>
      <c r="AB3581" s="217"/>
      <c r="AC3581" s="217"/>
      <c r="AD3581" s="213"/>
    </row>
    <row r="3582" spans="20:30" x14ac:dyDescent="0.2">
      <c r="T3582" s="212"/>
      <c r="U3582" s="213"/>
      <c r="V3582" s="213"/>
      <c r="W3582" s="213"/>
      <c r="X3582" s="214"/>
      <c r="Y3582" s="214"/>
      <c r="Z3582" s="214"/>
      <c r="AA3582" s="217"/>
      <c r="AB3582" s="217"/>
      <c r="AC3582" s="217"/>
      <c r="AD3582" s="213"/>
    </row>
    <row r="3583" spans="20:30" x14ac:dyDescent="0.2">
      <c r="T3583" s="212"/>
      <c r="U3583" s="213"/>
      <c r="V3583" s="213"/>
      <c r="W3583" s="213"/>
      <c r="X3583" s="214"/>
      <c r="Y3583" s="214"/>
      <c r="Z3583" s="214"/>
      <c r="AA3583" s="217"/>
      <c r="AB3583" s="217"/>
      <c r="AC3583" s="217"/>
      <c r="AD3583" s="213"/>
    </row>
    <row r="3584" spans="20:30" x14ac:dyDescent="0.2">
      <c r="T3584" s="212"/>
      <c r="U3584" s="213"/>
      <c r="V3584" s="213"/>
      <c r="W3584" s="213"/>
      <c r="X3584" s="214"/>
      <c r="Y3584" s="214"/>
      <c r="Z3584" s="214"/>
      <c r="AA3584" s="217"/>
      <c r="AB3584" s="217"/>
      <c r="AC3584" s="217"/>
      <c r="AD3584" s="213"/>
    </row>
    <row r="3585" spans="20:30" x14ac:dyDescent="0.2">
      <c r="T3585" s="212"/>
      <c r="U3585" s="213"/>
      <c r="V3585" s="213"/>
      <c r="W3585" s="213"/>
      <c r="X3585" s="214"/>
      <c r="Y3585" s="214"/>
      <c r="Z3585" s="214"/>
      <c r="AA3585" s="217"/>
      <c r="AB3585" s="217"/>
      <c r="AC3585" s="217"/>
      <c r="AD3585" s="213"/>
    </row>
    <row r="3586" spans="20:30" x14ac:dyDescent="0.2">
      <c r="T3586" s="212"/>
      <c r="U3586" s="213"/>
      <c r="V3586" s="213"/>
      <c r="W3586" s="213"/>
      <c r="X3586" s="214"/>
      <c r="Y3586" s="214"/>
      <c r="Z3586" s="214"/>
      <c r="AA3586" s="217"/>
      <c r="AB3586" s="217"/>
      <c r="AC3586" s="217"/>
      <c r="AD3586" s="213"/>
    </row>
    <row r="3587" spans="20:30" x14ac:dyDescent="0.2">
      <c r="T3587" s="212"/>
      <c r="U3587" s="213"/>
      <c r="V3587" s="213"/>
      <c r="W3587" s="213"/>
      <c r="X3587" s="214"/>
      <c r="Y3587" s="214"/>
      <c r="Z3587" s="214"/>
      <c r="AA3587" s="217"/>
      <c r="AB3587" s="217"/>
      <c r="AC3587" s="217"/>
      <c r="AD3587" s="213"/>
    </row>
    <row r="3588" spans="20:30" x14ac:dyDescent="0.2">
      <c r="T3588" s="212"/>
      <c r="U3588" s="213"/>
      <c r="V3588" s="213"/>
      <c r="W3588" s="213"/>
      <c r="X3588" s="214"/>
      <c r="Y3588" s="214"/>
      <c r="Z3588" s="214"/>
      <c r="AA3588" s="217"/>
      <c r="AB3588" s="217"/>
      <c r="AC3588" s="217"/>
      <c r="AD3588" s="213"/>
    </row>
    <row r="3589" spans="20:30" x14ac:dyDescent="0.2">
      <c r="T3589" s="212"/>
      <c r="U3589" s="213"/>
      <c r="V3589" s="213"/>
      <c r="W3589" s="213"/>
      <c r="X3589" s="214"/>
      <c r="Y3589" s="214"/>
      <c r="Z3589" s="214"/>
      <c r="AA3589" s="217"/>
      <c r="AB3589" s="217"/>
      <c r="AC3589" s="217"/>
      <c r="AD3589" s="213"/>
    </row>
    <row r="3590" spans="20:30" x14ac:dyDescent="0.2">
      <c r="T3590" s="212"/>
      <c r="U3590" s="213"/>
      <c r="V3590" s="213"/>
      <c r="W3590" s="213"/>
      <c r="X3590" s="214"/>
      <c r="Y3590" s="214"/>
      <c r="Z3590" s="214"/>
      <c r="AA3590" s="217"/>
      <c r="AB3590" s="217"/>
      <c r="AC3590" s="217"/>
      <c r="AD3590" s="213"/>
    </row>
    <row r="3591" spans="20:30" x14ac:dyDescent="0.2">
      <c r="T3591" s="212"/>
      <c r="U3591" s="213"/>
      <c r="V3591" s="213"/>
      <c r="W3591" s="213"/>
      <c r="X3591" s="214"/>
      <c r="Y3591" s="214"/>
      <c r="Z3591" s="214"/>
      <c r="AA3591" s="217"/>
      <c r="AB3591" s="217"/>
      <c r="AC3591" s="217"/>
      <c r="AD3591" s="213"/>
    </row>
    <row r="3592" spans="20:30" x14ac:dyDescent="0.2">
      <c r="T3592" s="212"/>
      <c r="U3592" s="213"/>
      <c r="V3592" s="213"/>
      <c r="W3592" s="213"/>
      <c r="X3592" s="214"/>
      <c r="Y3592" s="214"/>
      <c r="Z3592" s="214"/>
      <c r="AA3592" s="217"/>
      <c r="AB3592" s="217"/>
      <c r="AC3592" s="217"/>
      <c r="AD3592" s="213"/>
    </row>
    <row r="3593" spans="20:30" x14ac:dyDescent="0.2">
      <c r="T3593" s="212"/>
      <c r="U3593" s="213"/>
      <c r="V3593" s="213"/>
      <c r="W3593" s="213"/>
      <c r="X3593" s="214"/>
      <c r="Y3593" s="214"/>
      <c r="Z3593" s="214"/>
      <c r="AA3593" s="217"/>
      <c r="AB3593" s="217"/>
      <c r="AC3593" s="217"/>
      <c r="AD3593" s="213"/>
    </row>
    <row r="3594" spans="20:30" x14ac:dyDescent="0.2">
      <c r="T3594" s="212"/>
      <c r="U3594" s="213"/>
      <c r="V3594" s="213"/>
      <c r="W3594" s="213"/>
      <c r="X3594" s="214"/>
      <c r="Y3594" s="214"/>
      <c r="Z3594" s="214"/>
      <c r="AA3594" s="217"/>
      <c r="AB3594" s="217"/>
      <c r="AC3594" s="217"/>
      <c r="AD3594" s="213"/>
    </row>
    <row r="3595" spans="20:30" x14ac:dyDescent="0.2">
      <c r="T3595" s="212"/>
      <c r="U3595" s="213"/>
      <c r="V3595" s="213"/>
      <c r="W3595" s="213"/>
      <c r="X3595" s="214"/>
      <c r="Y3595" s="214"/>
      <c r="Z3595" s="214"/>
      <c r="AA3595" s="217"/>
      <c r="AB3595" s="217"/>
      <c r="AC3595" s="217"/>
      <c r="AD3595" s="213"/>
    </row>
    <row r="3596" spans="20:30" x14ac:dyDescent="0.2">
      <c r="T3596" s="212"/>
      <c r="U3596" s="213"/>
      <c r="V3596" s="213"/>
      <c r="W3596" s="213"/>
      <c r="X3596" s="214"/>
      <c r="Y3596" s="214"/>
      <c r="Z3596" s="214"/>
      <c r="AA3596" s="217"/>
      <c r="AB3596" s="217"/>
      <c r="AC3596" s="217"/>
      <c r="AD3596" s="213"/>
    </row>
    <row r="3597" spans="20:30" x14ac:dyDescent="0.2">
      <c r="T3597" s="212"/>
      <c r="U3597" s="213"/>
      <c r="V3597" s="213"/>
      <c r="W3597" s="213"/>
      <c r="X3597" s="214"/>
      <c r="Y3597" s="214"/>
      <c r="Z3597" s="214"/>
      <c r="AA3597" s="217"/>
      <c r="AB3597" s="217"/>
      <c r="AC3597" s="217"/>
      <c r="AD3597" s="213"/>
    </row>
    <row r="3598" spans="20:30" x14ac:dyDescent="0.2">
      <c r="T3598" s="212"/>
      <c r="U3598" s="213"/>
      <c r="V3598" s="213"/>
      <c r="W3598" s="213"/>
      <c r="X3598" s="214"/>
      <c r="Y3598" s="214"/>
      <c r="Z3598" s="214"/>
      <c r="AA3598" s="217"/>
      <c r="AB3598" s="217"/>
      <c r="AC3598" s="217"/>
      <c r="AD3598" s="213"/>
    </row>
    <row r="3599" spans="20:30" x14ac:dyDescent="0.2">
      <c r="T3599" s="212"/>
      <c r="U3599" s="213"/>
      <c r="V3599" s="213"/>
      <c r="W3599" s="213"/>
      <c r="X3599" s="214"/>
      <c r="Y3599" s="214"/>
      <c r="Z3599" s="214"/>
      <c r="AA3599" s="217"/>
      <c r="AB3599" s="217"/>
      <c r="AC3599" s="217"/>
      <c r="AD3599" s="213"/>
    </row>
    <row r="3600" spans="20:30" x14ac:dyDescent="0.2">
      <c r="T3600" s="212"/>
      <c r="U3600" s="213"/>
      <c r="V3600" s="213"/>
      <c r="W3600" s="213"/>
      <c r="X3600" s="214"/>
      <c r="Y3600" s="214"/>
      <c r="Z3600" s="214"/>
      <c r="AA3600" s="217"/>
      <c r="AB3600" s="217"/>
      <c r="AC3600" s="217"/>
      <c r="AD3600" s="213"/>
    </row>
    <row r="3601" spans="20:30" x14ac:dyDescent="0.2">
      <c r="T3601" s="212"/>
      <c r="U3601" s="213"/>
      <c r="V3601" s="213"/>
      <c r="W3601" s="213"/>
      <c r="X3601" s="214"/>
      <c r="Y3601" s="214"/>
      <c r="Z3601" s="214"/>
      <c r="AA3601" s="217"/>
      <c r="AB3601" s="217"/>
      <c r="AC3601" s="217"/>
      <c r="AD3601" s="213"/>
    </row>
    <row r="3602" spans="20:30" x14ac:dyDescent="0.2">
      <c r="T3602" s="212"/>
      <c r="U3602" s="213"/>
      <c r="V3602" s="213"/>
      <c r="W3602" s="213"/>
      <c r="X3602" s="214"/>
      <c r="Y3602" s="214"/>
      <c r="Z3602" s="214"/>
      <c r="AA3602" s="217"/>
      <c r="AB3602" s="217"/>
      <c r="AC3602" s="217"/>
      <c r="AD3602" s="213"/>
    </row>
    <row r="3603" spans="20:30" x14ac:dyDescent="0.2">
      <c r="T3603" s="212"/>
      <c r="U3603" s="213"/>
      <c r="V3603" s="213"/>
      <c r="W3603" s="213"/>
      <c r="X3603" s="214"/>
      <c r="Y3603" s="214"/>
      <c r="Z3603" s="214"/>
      <c r="AA3603" s="217"/>
      <c r="AB3603" s="217"/>
      <c r="AC3603" s="217"/>
      <c r="AD3603" s="213"/>
    </row>
    <row r="3604" spans="20:30" x14ac:dyDescent="0.2">
      <c r="T3604" s="212"/>
      <c r="U3604" s="213"/>
      <c r="V3604" s="213"/>
      <c r="W3604" s="213"/>
      <c r="X3604" s="214"/>
      <c r="Y3604" s="214"/>
      <c r="Z3604" s="214"/>
      <c r="AA3604" s="217"/>
      <c r="AB3604" s="217"/>
      <c r="AC3604" s="217"/>
      <c r="AD3604" s="213"/>
    </row>
    <row r="3605" spans="20:30" x14ac:dyDescent="0.2">
      <c r="T3605" s="212"/>
      <c r="U3605" s="213"/>
      <c r="V3605" s="213"/>
      <c r="W3605" s="213"/>
      <c r="X3605" s="214"/>
      <c r="Y3605" s="214"/>
      <c r="Z3605" s="214"/>
      <c r="AA3605" s="217"/>
      <c r="AB3605" s="217"/>
      <c r="AC3605" s="217"/>
      <c r="AD3605" s="213"/>
    </row>
    <row r="3606" spans="20:30" x14ac:dyDescent="0.2">
      <c r="T3606" s="212"/>
      <c r="U3606" s="213"/>
      <c r="V3606" s="213"/>
      <c r="W3606" s="213"/>
      <c r="X3606" s="214"/>
      <c r="Y3606" s="214"/>
      <c r="Z3606" s="214"/>
      <c r="AA3606" s="217"/>
      <c r="AB3606" s="217"/>
      <c r="AC3606" s="217"/>
      <c r="AD3606" s="213"/>
    </row>
    <row r="3607" spans="20:30" x14ac:dyDescent="0.2">
      <c r="T3607" s="212"/>
      <c r="U3607" s="213"/>
      <c r="V3607" s="213"/>
      <c r="W3607" s="213"/>
      <c r="X3607" s="214"/>
      <c r="Y3607" s="214"/>
      <c r="Z3607" s="214"/>
      <c r="AA3607" s="217"/>
      <c r="AB3607" s="217"/>
      <c r="AC3607" s="217"/>
      <c r="AD3607" s="213"/>
    </row>
    <row r="3608" spans="20:30" x14ac:dyDescent="0.2">
      <c r="T3608" s="212"/>
      <c r="U3608" s="213"/>
      <c r="V3608" s="213"/>
      <c r="W3608" s="213"/>
      <c r="X3608" s="214"/>
      <c r="Y3608" s="214"/>
      <c r="Z3608" s="214"/>
      <c r="AA3608" s="217"/>
      <c r="AB3608" s="217"/>
      <c r="AC3608" s="217"/>
      <c r="AD3608" s="213"/>
    </row>
    <row r="3609" spans="20:30" x14ac:dyDescent="0.2">
      <c r="T3609" s="212"/>
      <c r="U3609" s="213"/>
      <c r="V3609" s="213"/>
      <c r="W3609" s="213"/>
      <c r="X3609" s="214"/>
      <c r="Y3609" s="214"/>
      <c r="Z3609" s="214"/>
      <c r="AA3609" s="217"/>
      <c r="AB3609" s="217"/>
      <c r="AC3609" s="217"/>
      <c r="AD3609" s="213"/>
    </row>
    <row r="3610" spans="20:30" x14ac:dyDescent="0.2">
      <c r="T3610" s="212"/>
      <c r="U3610" s="213"/>
      <c r="V3610" s="213"/>
      <c r="W3610" s="213"/>
      <c r="X3610" s="214"/>
      <c r="Y3610" s="214"/>
      <c r="Z3610" s="214"/>
      <c r="AA3610" s="217"/>
      <c r="AB3610" s="217"/>
      <c r="AC3610" s="217"/>
      <c r="AD3610" s="213"/>
    </row>
    <row r="3611" spans="20:30" x14ac:dyDescent="0.2">
      <c r="T3611" s="212"/>
      <c r="U3611" s="213"/>
      <c r="V3611" s="213"/>
      <c r="W3611" s="213"/>
      <c r="X3611" s="214"/>
      <c r="Y3611" s="214"/>
      <c r="Z3611" s="214"/>
      <c r="AA3611" s="217"/>
      <c r="AB3611" s="217"/>
      <c r="AC3611" s="217"/>
      <c r="AD3611" s="213"/>
    </row>
    <row r="3612" spans="20:30" x14ac:dyDescent="0.2">
      <c r="T3612" s="212"/>
      <c r="U3612" s="213"/>
      <c r="V3612" s="213"/>
      <c r="W3612" s="213"/>
      <c r="X3612" s="214"/>
      <c r="Y3612" s="214"/>
      <c r="Z3612" s="214"/>
      <c r="AA3612" s="217"/>
      <c r="AB3612" s="217"/>
      <c r="AC3612" s="217"/>
      <c r="AD3612" s="213"/>
    </row>
    <row r="3613" spans="20:30" x14ac:dyDescent="0.2">
      <c r="T3613" s="212"/>
      <c r="U3613" s="213"/>
      <c r="V3613" s="213"/>
      <c r="W3613" s="213"/>
      <c r="X3613" s="214"/>
      <c r="Y3613" s="214"/>
      <c r="Z3613" s="214"/>
      <c r="AA3613" s="217"/>
      <c r="AB3613" s="217"/>
      <c r="AC3613" s="217"/>
      <c r="AD3613" s="213"/>
    </row>
    <row r="3614" spans="20:30" x14ac:dyDescent="0.2">
      <c r="T3614" s="212"/>
      <c r="U3614" s="213"/>
      <c r="V3614" s="213"/>
      <c r="W3614" s="213"/>
      <c r="X3614" s="214"/>
      <c r="Y3614" s="214"/>
      <c r="Z3614" s="214"/>
      <c r="AA3614" s="217"/>
      <c r="AB3614" s="217"/>
      <c r="AC3614" s="217"/>
      <c r="AD3614" s="213"/>
    </row>
    <row r="3615" spans="20:30" x14ac:dyDescent="0.2">
      <c r="T3615" s="212"/>
      <c r="U3615" s="213"/>
      <c r="V3615" s="213"/>
      <c r="W3615" s="213"/>
      <c r="X3615" s="214"/>
      <c r="Y3615" s="214"/>
      <c r="Z3615" s="214"/>
      <c r="AA3615" s="217"/>
      <c r="AB3615" s="217"/>
      <c r="AC3615" s="217"/>
      <c r="AD3615" s="213"/>
    </row>
    <row r="3616" spans="20:30" x14ac:dyDescent="0.2">
      <c r="T3616" s="212"/>
      <c r="U3616" s="213"/>
      <c r="V3616" s="213"/>
      <c r="W3616" s="213"/>
      <c r="X3616" s="214"/>
      <c r="Y3616" s="214"/>
      <c r="Z3616" s="214"/>
      <c r="AA3616" s="217"/>
      <c r="AB3616" s="217"/>
      <c r="AC3616" s="217"/>
      <c r="AD3616" s="213"/>
    </row>
    <row r="3617" spans="20:30" x14ac:dyDescent="0.2">
      <c r="T3617" s="212"/>
      <c r="U3617" s="213"/>
      <c r="V3617" s="213"/>
      <c r="W3617" s="213"/>
      <c r="X3617" s="214"/>
      <c r="Y3617" s="214"/>
      <c r="Z3617" s="214"/>
      <c r="AA3617" s="217"/>
      <c r="AB3617" s="217"/>
      <c r="AC3617" s="217"/>
      <c r="AD3617" s="213"/>
    </row>
    <row r="3618" spans="20:30" x14ac:dyDescent="0.2">
      <c r="T3618" s="212"/>
      <c r="U3618" s="213"/>
      <c r="V3618" s="213"/>
      <c r="W3618" s="213"/>
      <c r="X3618" s="214"/>
      <c r="Y3618" s="214"/>
      <c r="Z3618" s="214"/>
      <c r="AA3618" s="217"/>
      <c r="AB3618" s="217"/>
      <c r="AC3618" s="217"/>
      <c r="AD3618" s="213"/>
    </row>
    <row r="3619" spans="20:30" x14ac:dyDescent="0.2">
      <c r="T3619" s="212"/>
      <c r="U3619" s="213"/>
      <c r="V3619" s="213"/>
      <c r="W3619" s="213"/>
      <c r="X3619" s="214"/>
      <c r="Y3619" s="214"/>
      <c r="Z3619" s="214"/>
      <c r="AA3619" s="217"/>
      <c r="AB3619" s="217"/>
      <c r="AC3619" s="217"/>
      <c r="AD3619" s="213"/>
    </row>
    <row r="3620" spans="20:30" x14ac:dyDescent="0.2">
      <c r="T3620" s="212"/>
      <c r="U3620" s="213"/>
      <c r="V3620" s="213"/>
      <c r="W3620" s="213"/>
      <c r="X3620" s="214"/>
      <c r="Y3620" s="214"/>
      <c r="Z3620" s="214"/>
      <c r="AA3620" s="217"/>
      <c r="AB3620" s="217"/>
      <c r="AC3620" s="217"/>
      <c r="AD3620" s="213"/>
    </row>
    <row r="3621" spans="20:30" x14ac:dyDescent="0.2">
      <c r="T3621" s="212"/>
      <c r="U3621" s="213"/>
      <c r="V3621" s="213"/>
      <c r="W3621" s="213"/>
      <c r="X3621" s="214"/>
      <c r="Y3621" s="214"/>
      <c r="Z3621" s="214"/>
      <c r="AA3621" s="217"/>
      <c r="AB3621" s="217"/>
      <c r="AC3621" s="217"/>
      <c r="AD3621" s="213"/>
    </row>
    <row r="3622" spans="20:30" x14ac:dyDescent="0.2">
      <c r="T3622" s="212"/>
      <c r="U3622" s="213"/>
      <c r="V3622" s="213"/>
      <c r="W3622" s="213"/>
      <c r="X3622" s="214"/>
      <c r="Y3622" s="214"/>
      <c r="Z3622" s="214"/>
      <c r="AA3622" s="217"/>
      <c r="AB3622" s="217"/>
      <c r="AC3622" s="217"/>
      <c r="AD3622" s="213"/>
    </row>
    <row r="3623" spans="20:30" x14ac:dyDescent="0.2">
      <c r="T3623" s="212"/>
      <c r="U3623" s="213"/>
      <c r="V3623" s="213"/>
      <c r="W3623" s="213"/>
      <c r="X3623" s="214"/>
      <c r="Y3623" s="214"/>
      <c r="Z3623" s="214"/>
      <c r="AA3623" s="217"/>
      <c r="AB3623" s="217"/>
      <c r="AC3623" s="217"/>
      <c r="AD3623" s="213"/>
    </row>
    <row r="3624" spans="20:30" x14ac:dyDescent="0.2">
      <c r="T3624" s="212"/>
      <c r="U3624" s="213"/>
      <c r="V3624" s="213"/>
      <c r="W3624" s="213"/>
      <c r="X3624" s="214"/>
      <c r="Y3624" s="214"/>
      <c r="Z3624" s="214"/>
      <c r="AA3624" s="217"/>
      <c r="AB3624" s="217"/>
      <c r="AC3624" s="217"/>
      <c r="AD3624" s="213"/>
    </row>
    <row r="3625" spans="20:30" x14ac:dyDescent="0.2">
      <c r="T3625" s="212"/>
      <c r="U3625" s="213"/>
      <c r="V3625" s="213"/>
      <c r="W3625" s="213"/>
      <c r="X3625" s="214"/>
      <c r="Y3625" s="214"/>
      <c r="Z3625" s="214"/>
      <c r="AA3625" s="217"/>
      <c r="AB3625" s="217"/>
      <c r="AC3625" s="217"/>
      <c r="AD3625" s="213"/>
    </row>
    <row r="3626" spans="20:30" x14ac:dyDescent="0.2">
      <c r="T3626" s="212"/>
      <c r="U3626" s="213"/>
      <c r="V3626" s="213"/>
      <c r="W3626" s="213"/>
      <c r="X3626" s="214"/>
      <c r="Y3626" s="214"/>
      <c r="Z3626" s="214"/>
      <c r="AA3626" s="217"/>
      <c r="AB3626" s="217"/>
      <c r="AC3626" s="217"/>
      <c r="AD3626" s="213"/>
    </row>
    <row r="3627" spans="20:30" x14ac:dyDescent="0.2">
      <c r="T3627" s="212"/>
      <c r="U3627" s="213"/>
      <c r="V3627" s="213"/>
      <c r="W3627" s="213"/>
      <c r="X3627" s="214"/>
      <c r="Y3627" s="214"/>
      <c r="Z3627" s="214"/>
      <c r="AA3627" s="217"/>
      <c r="AB3627" s="217"/>
      <c r="AC3627" s="217"/>
      <c r="AD3627" s="213"/>
    </row>
    <row r="3628" spans="20:30" x14ac:dyDescent="0.2">
      <c r="T3628" s="212"/>
      <c r="U3628" s="213"/>
      <c r="V3628" s="213"/>
      <c r="W3628" s="213"/>
      <c r="X3628" s="214"/>
      <c r="Y3628" s="214"/>
      <c r="Z3628" s="214"/>
      <c r="AA3628" s="217"/>
      <c r="AB3628" s="217"/>
      <c r="AC3628" s="217"/>
      <c r="AD3628" s="213"/>
    </row>
    <row r="3629" spans="20:30" x14ac:dyDescent="0.2">
      <c r="T3629" s="212"/>
      <c r="U3629" s="213"/>
      <c r="V3629" s="213"/>
      <c r="W3629" s="213"/>
      <c r="X3629" s="214"/>
      <c r="Y3629" s="214"/>
      <c r="Z3629" s="214"/>
      <c r="AA3629" s="217"/>
      <c r="AB3629" s="217"/>
      <c r="AC3629" s="217"/>
      <c r="AD3629" s="213"/>
    </row>
    <row r="3630" spans="20:30" x14ac:dyDescent="0.2">
      <c r="T3630" s="212"/>
      <c r="U3630" s="213"/>
      <c r="V3630" s="213"/>
      <c r="W3630" s="213"/>
      <c r="X3630" s="214"/>
      <c r="Y3630" s="214"/>
      <c r="Z3630" s="214"/>
      <c r="AA3630" s="217"/>
      <c r="AB3630" s="217"/>
      <c r="AC3630" s="217"/>
      <c r="AD3630" s="213"/>
    </row>
    <row r="3631" spans="20:30" x14ac:dyDescent="0.2">
      <c r="T3631" s="212"/>
      <c r="U3631" s="213"/>
      <c r="V3631" s="213"/>
      <c r="W3631" s="213"/>
      <c r="X3631" s="214"/>
      <c r="Y3631" s="214"/>
      <c r="Z3631" s="214"/>
      <c r="AA3631" s="217"/>
      <c r="AB3631" s="217"/>
      <c r="AC3631" s="217"/>
      <c r="AD3631" s="213"/>
    </row>
    <row r="3632" spans="20:30" x14ac:dyDescent="0.2">
      <c r="T3632" s="212"/>
      <c r="U3632" s="213"/>
      <c r="V3632" s="213"/>
      <c r="W3632" s="213"/>
      <c r="X3632" s="214"/>
      <c r="Y3632" s="214"/>
      <c r="Z3632" s="214"/>
      <c r="AA3632" s="217"/>
      <c r="AB3632" s="217"/>
      <c r="AC3632" s="217"/>
      <c r="AD3632" s="213"/>
    </row>
    <row r="3633" spans="20:30" x14ac:dyDescent="0.2">
      <c r="T3633" s="212"/>
      <c r="U3633" s="213"/>
      <c r="V3633" s="213"/>
      <c r="W3633" s="213"/>
      <c r="X3633" s="214"/>
      <c r="Y3633" s="214"/>
      <c r="Z3633" s="214"/>
      <c r="AA3633" s="217"/>
      <c r="AB3633" s="217"/>
      <c r="AC3633" s="217"/>
      <c r="AD3633" s="213"/>
    </row>
    <row r="3634" spans="20:30" x14ac:dyDescent="0.2">
      <c r="T3634" s="212"/>
      <c r="U3634" s="213"/>
      <c r="V3634" s="213"/>
      <c r="W3634" s="213"/>
      <c r="X3634" s="214"/>
      <c r="Y3634" s="214"/>
      <c r="Z3634" s="214"/>
      <c r="AA3634" s="217"/>
      <c r="AB3634" s="217"/>
      <c r="AC3634" s="217"/>
      <c r="AD3634" s="213"/>
    </row>
    <row r="3635" spans="20:30" x14ac:dyDescent="0.2">
      <c r="T3635" s="212"/>
      <c r="U3635" s="213"/>
      <c r="V3635" s="213"/>
      <c r="W3635" s="213"/>
      <c r="X3635" s="214"/>
      <c r="Y3635" s="214"/>
      <c r="Z3635" s="214"/>
      <c r="AA3635" s="217"/>
      <c r="AB3635" s="217"/>
      <c r="AC3635" s="217"/>
      <c r="AD3635" s="213"/>
    </row>
    <row r="3636" spans="20:30" x14ac:dyDescent="0.2">
      <c r="T3636" s="212"/>
      <c r="U3636" s="213"/>
      <c r="V3636" s="213"/>
      <c r="W3636" s="213"/>
      <c r="X3636" s="214"/>
      <c r="Y3636" s="214"/>
      <c r="Z3636" s="214"/>
      <c r="AA3636" s="217"/>
      <c r="AB3636" s="217"/>
      <c r="AC3636" s="217"/>
      <c r="AD3636" s="213"/>
    </row>
    <row r="3637" spans="20:30" x14ac:dyDescent="0.2">
      <c r="T3637" s="212"/>
      <c r="U3637" s="213"/>
      <c r="V3637" s="213"/>
      <c r="W3637" s="213"/>
      <c r="X3637" s="214"/>
      <c r="Y3637" s="214"/>
      <c r="Z3637" s="214"/>
      <c r="AA3637" s="217"/>
      <c r="AB3637" s="217"/>
      <c r="AC3637" s="217"/>
      <c r="AD3637" s="213"/>
    </row>
    <row r="3638" spans="20:30" x14ac:dyDescent="0.2">
      <c r="T3638" s="212"/>
      <c r="U3638" s="213"/>
      <c r="V3638" s="213"/>
      <c r="W3638" s="213"/>
      <c r="X3638" s="214"/>
      <c r="Y3638" s="214"/>
      <c r="Z3638" s="214"/>
      <c r="AA3638" s="217"/>
      <c r="AB3638" s="217"/>
      <c r="AC3638" s="217"/>
      <c r="AD3638" s="213"/>
    </row>
    <row r="3639" spans="20:30" x14ac:dyDescent="0.2">
      <c r="T3639" s="212"/>
      <c r="U3639" s="213"/>
      <c r="V3639" s="213"/>
      <c r="W3639" s="213"/>
      <c r="X3639" s="214"/>
      <c r="Y3639" s="214"/>
      <c r="Z3639" s="214"/>
      <c r="AA3639" s="217"/>
      <c r="AB3639" s="217"/>
      <c r="AC3639" s="217"/>
      <c r="AD3639" s="213"/>
    </row>
    <row r="3640" spans="20:30" x14ac:dyDescent="0.2">
      <c r="T3640" s="212"/>
      <c r="U3640" s="213"/>
      <c r="V3640" s="213"/>
      <c r="W3640" s="213"/>
      <c r="X3640" s="214"/>
      <c r="Y3640" s="214"/>
      <c r="Z3640" s="214"/>
      <c r="AA3640" s="217"/>
      <c r="AB3640" s="217"/>
      <c r="AC3640" s="217"/>
      <c r="AD3640" s="213"/>
    </row>
    <row r="3641" spans="20:30" x14ac:dyDescent="0.2">
      <c r="T3641" s="212"/>
      <c r="U3641" s="213"/>
      <c r="V3641" s="213"/>
      <c r="W3641" s="213"/>
      <c r="X3641" s="214"/>
      <c r="Y3641" s="214"/>
      <c r="Z3641" s="214"/>
      <c r="AA3641" s="217"/>
      <c r="AB3641" s="217"/>
      <c r="AC3641" s="217"/>
      <c r="AD3641" s="213"/>
    </row>
    <row r="3642" spans="20:30" x14ac:dyDescent="0.2">
      <c r="T3642" s="212"/>
      <c r="U3642" s="213"/>
      <c r="V3642" s="213"/>
      <c r="W3642" s="213"/>
      <c r="X3642" s="214"/>
      <c r="Y3642" s="214"/>
      <c r="Z3642" s="214"/>
      <c r="AA3642" s="217"/>
      <c r="AB3642" s="217"/>
      <c r="AC3642" s="217"/>
      <c r="AD3642" s="213"/>
    </row>
    <row r="3643" spans="20:30" x14ac:dyDescent="0.2">
      <c r="T3643" s="212"/>
      <c r="U3643" s="213"/>
      <c r="V3643" s="213"/>
      <c r="W3643" s="213"/>
      <c r="X3643" s="214"/>
      <c r="Y3643" s="214"/>
      <c r="Z3643" s="214"/>
      <c r="AA3643" s="217"/>
      <c r="AB3643" s="217"/>
      <c r="AC3643" s="217"/>
      <c r="AD3643" s="213"/>
    </row>
    <row r="3644" spans="20:30" x14ac:dyDescent="0.2">
      <c r="T3644" s="212"/>
      <c r="U3644" s="213"/>
      <c r="V3644" s="213"/>
      <c r="W3644" s="213"/>
      <c r="X3644" s="214"/>
      <c r="Y3644" s="214"/>
      <c r="Z3644" s="214"/>
      <c r="AA3644" s="217"/>
      <c r="AB3644" s="217"/>
      <c r="AC3644" s="217"/>
      <c r="AD3644" s="213"/>
    </row>
    <row r="3645" spans="20:30" x14ac:dyDescent="0.2">
      <c r="T3645" s="212"/>
      <c r="U3645" s="213"/>
      <c r="V3645" s="213"/>
      <c r="W3645" s="213"/>
      <c r="X3645" s="214"/>
      <c r="Y3645" s="214"/>
      <c r="Z3645" s="214"/>
      <c r="AA3645" s="217"/>
      <c r="AB3645" s="217"/>
      <c r="AC3645" s="217"/>
      <c r="AD3645" s="213"/>
    </row>
    <row r="3646" spans="20:30" x14ac:dyDescent="0.2">
      <c r="T3646" s="212"/>
      <c r="U3646" s="213"/>
      <c r="V3646" s="213"/>
      <c r="W3646" s="213"/>
      <c r="X3646" s="214"/>
      <c r="Y3646" s="214"/>
      <c r="Z3646" s="214"/>
      <c r="AA3646" s="217"/>
      <c r="AB3646" s="217"/>
      <c r="AC3646" s="217"/>
      <c r="AD3646" s="213"/>
    </row>
    <row r="3647" spans="20:30" x14ac:dyDescent="0.2">
      <c r="T3647" s="212"/>
      <c r="U3647" s="213"/>
      <c r="V3647" s="213"/>
      <c r="W3647" s="213"/>
      <c r="X3647" s="214"/>
      <c r="Y3647" s="214"/>
      <c r="Z3647" s="214"/>
      <c r="AA3647" s="217"/>
      <c r="AB3647" s="217"/>
      <c r="AC3647" s="217"/>
      <c r="AD3647" s="213"/>
    </row>
    <row r="3648" spans="20:30" x14ac:dyDescent="0.2">
      <c r="T3648" s="212"/>
      <c r="U3648" s="213"/>
      <c r="V3648" s="213"/>
      <c r="W3648" s="213"/>
      <c r="X3648" s="214"/>
      <c r="Y3648" s="214"/>
      <c r="Z3648" s="214"/>
      <c r="AA3648" s="217"/>
      <c r="AB3648" s="217"/>
      <c r="AC3648" s="217"/>
      <c r="AD3648" s="213"/>
    </row>
    <row r="3649" spans="20:30" x14ac:dyDescent="0.2">
      <c r="T3649" s="212"/>
      <c r="U3649" s="213"/>
      <c r="V3649" s="213"/>
      <c r="W3649" s="213"/>
      <c r="X3649" s="214"/>
      <c r="Y3649" s="214"/>
      <c r="Z3649" s="214"/>
      <c r="AA3649" s="217"/>
      <c r="AB3649" s="217"/>
      <c r="AC3649" s="217"/>
      <c r="AD3649" s="213"/>
    </row>
    <row r="3650" spans="20:30" x14ac:dyDescent="0.2">
      <c r="T3650" s="212"/>
      <c r="U3650" s="213"/>
      <c r="V3650" s="213"/>
      <c r="W3650" s="213"/>
      <c r="X3650" s="214"/>
      <c r="Y3650" s="214"/>
      <c r="Z3650" s="214"/>
      <c r="AA3650" s="217"/>
      <c r="AB3650" s="217"/>
      <c r="AC3650" s="217"/>
      <c r="AD3650" s="213"/>
    </row>
    <row r="3651" spans="20:30" x14ac:dyDescent="0.2">
      <c r="T3651" s="212"/>
      <c r="U3651" s="213"/>
      <c r="V3651" s="213"/>
      <c r="W3651" s="213"/>
      <c r="X3651" s="214"/>
      <c r="Y3651" s="214"/>
      <c r="Z3651" s="214"/>
      <c r="AA3651" s="217"/>
      <c r="AB3651" s="217"/>
      <c r="AC3651" s="217"/>
      <c r="AD3651" s="213"/>
    </row>
    <row r="3652" spans="20:30" x14ac:dyDescent="0.2">
      <c r="T3652" s="212"/>
      <c r="U3652" s="213"/>
      <c r="V3652" s="213"/>
      <c r="W3652" s="213"/>
      <c r="X3652" s="214"/>
      <c r="Y3652" s="214"/>
      <c r="Z3652" s="214"/>
      <c r="AA3652" s="217"/>
      <c r="AB3652" s="217"/>
      <c r="AC3652" s="217"/>
      <c r="AD3652" s="213"/>
    </row>
    <row r="3653" spans="20:30" x14ac:dyDescent="0.2">
      <c r="T3653" s="212"/>
      <c r="U3653" s="213"/>
      <c r="V3653" s="213"/>
      <c r="W3653" s="213"/>
      <c r="X3653" s="214"/>
      <c r="Y3653" s="214"/>
      <c r="Z3653" s="214"/>
      <c r="AA3653" s="217"/>
      <c r="AB3653" s="217"/>
      <c r="AC3653" s="217"/>
      <c r="AD3653" s="213"/>
    </row>
    <row r="3654" spans="20:30" x14ac:dyDescent="0.2">
      <c r="T3654" s="212"/>
      <c r="U3654" s="213"/>
      <c r="V3654" s="213"/>
      <c r="W3654" s="213"/>
      <c r="X3654" s="214"/>
      <c r="Y3654" s="214"/>
      <c r="Z3654" s="214"/>
      <c r="AA3654" s="217"/>
      <c r="AB3654" s="217"/>
      <c r="AC3654" s="217"/>
      <c r="AD3654" s="213"/>
    </row>
    <row r="3655" spans="20:30" x14ac:dyDescent="0.2">
      <c r="T3655" s="212"/>
      <c r="U3655" s="213"/>
      <c r="V3655" s="213"/>
      <c r="W3655" s="213"/>
      <c r="X3655" s="214"/>
      <c r="Y3655" s="214"/>
      <c r="Z3655" s="214"/>
      <c r="AA3655" s="217"/>
      <c r="AB3655" s="217"/>
      <c r="AC3655" s="217"/>
      <c r="AD3655" s="213"/>
    </row>
    <row r="3656" spans="20:30" x14ac:dyDescent="0.2">
      <c r="T3656" s="212"/>
      <c r="U3656" s="213"/>
      <c r="V3656" s="213"/>
      <c r="W3656" s="213"/>
      <c r="X3656" s="214"/>
      <c r="Y3656" s="214"/>
      <c r="Z3656" s="214"/>
      <c r="AA3656" s="217"/>
      <c r="AB3656" s="217"/>
      <c r="AC3656" s="217"/>
      <c r="AD3656" s="213"/>
    </row>
    <row r="3657" spans="20:30" x14ac:dyDescent="0.2">
      <c r="T3657" s="212"/>
      <c r="U3657" s="213"/>
      <c r="V3657" s="213"/>
      <c r="W3657" s="213"/>
      <c r="X3657" s="214"/>
      <c r="Y3657" s="214"/>
      <c r="Z3657" s="214"/>
      <c r="AA3657" s="217"/>
      <c r="AB3657" s="217"/>
      <c r="AC3657" s="217"/>
      <c r="AD3657" s="213"/>
    </row>
    <row r="3658" spans="20:30" x14ac:dyDescent="0.2">
      <c r="T3658" s="212"/>
      <c r="U3658" s="213"/>
      <c r="V3658" s="213"/>
      <c r="W3658" s="213"/>
      <c r="X3658" s="214"/>
      <c r="Y3658" s="214"/>
      <c r="Z3658" s="214"/>
      <c r="AA3658" s="217"/>
      <c r="AB3658" s="217"/>
      <c r="AC3658" s="217"/>
      <c r="AD3658" s="213"/>
    </row>
    <row r="3659" spans="20:30" x14ac:dyDescent="0.2">
      <c r="T3659" s="212"/>
      <c r="U3659" s="213"/>
      <c r="V3659" s="213"/>
      <c r="W3659" s="213"/>
      <c r="X3659" s="214"/>
      <c r="Y3659" s="214"/>
      <c r="Z3659" s="214"/>
      <c r="AA3659" s="217"/>
      <c r="AB3659" s="217"/>
      <c r="AC3659" s="217"/>
      <c r="AD3659" s="213"/>
    </row>
    <row r="3660" spans="20:30" x14ac:dyDescent="0.2">
      <c r="T3660" s="212"/>
      <c r="U3660" s="213"/>
      <c r="V3660" s="213"/>
      <c r="W3660" s="213"/>
      <c r="X3660" s="214"/>
      <c r="Y3660" s="214"/>
      <c r="Z3660" s="214"/>
      <c r="AA3660" s="217"/>
      <c r="AB3660" s="217"/>
      <c r="AC3660" s="217"/>
      <c r="AD3660" s="213"/>
    </row>
    <row r="3661" spans="20:30" x14ac:dyDescent="0.2">
      <c r="T3661" s="212"/>
      <c r="U3661" s="213"/>
      <c r="V3661" s="213"/>
      <c r="W3661" s="213"/>
      <c r="X3661" s="214"/>
      <c r="Y3661" s="214"/>
      <c r="Z3661" s="214"/>
      <c r="AA3661" s="217"/>
      <c r="AB3661" s="217"/>
      <c r="AC3661" s="217"/>
      <c r="AD3661" s="213"/>
    </row>
    <row r="3662" spans="20:30" x14ac:dyDescent="0.2">
      <c r="T3662" s="212"/>
      <c r="U3662" s="213"/>
      <c r="V3662" s="213"/>
      <c r="W3662" s="213"/>
      <c r="X3662" s="214"/>
      <c r="Y3662" s="214"/>
      <c r="Z3662" s="214"/>
      <c r="AA3662" s="217"/>
      <c r="AB3662" s="217"/>
      <c r="AC3662" s="217"/>
      <c r="AD3662" s="213"/>
    </row>
    <row r="3663" spans="20:30" x14ac:dyDescent="0.2">
      <c r="T3663" s="212"/>
      <c r="U3663" s="213"/>
      <c r="V3663" s="213"/>
      <c r="W3663" s="213"/>
      <c r="X3663" s="214"/>
      <c r="Y3663" s="214"/>
      <c r="Z3663" s="214"/>
      <c r="AA3663" s="217"/>
      <c r="AB3663" s="217"/>
      <c r="AC3663" s="217"/>
      <c r="AD3663" s="213"/>
    </row>
    <row r="3664" spans="20:30" x14ac:dyDescent="0.2">
      <c r="T3664" s="212"/>
      <c r="U3664" s="213"/>
      <c r="V3664" s="213"/>
      <c r="W3664" s="213"/>
      <c r="X3664" s="214"/>
      <c r="Y3664" s="214"/>
      <c r="Z3664" s="214"/>
      <c r="AA3664" s="217"/>
      <c r="AB3664" s="217"/>
      <c r="AC3664" s="217"/>
      <c r="AD3664" s="213"/>
    </row>
    <row r="3665" spans="20:30" x14ac:dyDescent="0.2">
      <c r="T3665" s="212"/>
      <c r="U3665" s="213"/>
      <c r="V3665" s="213"/>
      <c r="W3665" s="213"/>
      <c r="X3665" s="214"/>
      <c r="Y3665" s="214"/>
      <c r="Z3665" s="214"/>
      <c r="AA3665" s="217"/>
      <c r="AB3665" s="217"/>
      <c r="AC3665" s="217"/>
      <c r="AD3665" s="213"/>
    </row>
    <row r="3666" spans="20:30" x14ac:dyDescent="0.2">
      <c r="T3666" s="212"/>
      <c r="U3666" s="213"/>
      <c r="V3666" s="213"/>
      <c r="W3666" s="213"/>
      <c r="X3666" s="214"/>
      <c r="Y3666" s="214"/>
      <c r="Z3666" s="214"/>
      <c r="AA3666" s="217"/>
      <c r="AB3666" s="217"/>
      <c r="AC3666" s="217"/>
      <c r="AD3666" s="213"/>
    </row>
    <row r="3667" spans="20:30" x14ac:dyDescent="0.2">
      <c r="T3667" s="212"/>
      <c r="U3667" s="213"/>
      <c r="V3667" s="213"/>
      <c r="W3667" s="213"/>
      <c r="X3667" s="214"/>
      <c r="Y3667" s="214"/>
      <c r="Z3667" s="214"/>
      <c r="AA3667" s="217"/>
      <c r="AB3667" s="217"/>
      <c r="AC3667" s="217"/>
      <c r="AD3667" s="213"/>
    </row>
    <row r="3668" spans="20:30" x14ac:dyDescent="0.2">
      <c r="T3668" s="212"/>
      <c r="U3668" s="213"/>
      <c r="V3668" s="213"/>
      <c r="W3668" s="213"/>
      <c r="X3668" s="214"/>
      <c r="Y3668" s="214"/>
      <c r="Z3668" s="214"/>
      <c r="AA3668" s="217"/>
      <c r="AB3668" s="217"/>
      <c r="AC3668" s="217"/>
      <c r="AD3668" s="213"/>
    </row>
    <row r="3669" spans="20:30" x14ac:dyDescent="0.2">
      <c r="T3669" s="212"/>
      <c r="U3669" s="213"/>
      <c r="V3669" s="213"/>
      <c r="W3669" s="213"/>
      <c r="X3669" s="214"/>
      <c r="Y3669" s="214"/>
      <c r="Z3669" s="214"/>
      <c r="AA3669" s="217"/>
      <c r="AB3669" s="217"/>
      <c r="AC3669" s="217"/>
      <c r="AD3669" s="213"/>
    </row>
    <row r="3670" spans="20:30" x14ac:dyDescent="0.2">
      <c r="T3670" s="212"/>
      <c r="U3670" s="213"/>
      <c r="V3670" s="213"/>
      <c r="W3670" s="213"/>
      <c r="X3670" s="214"/>
      <c r="Y3670" s="214"/>
      <c r="Z3670" s="214"/>
      <c r="AA3670" s="217"/>
      <c r="AB3670" s="217"/>
      <c r="AC3670" s="217"/>
      <c r="AD3670" s="213"/>
    </row>
    <row r="3671" spans="20:30" x14ac:dyDescent="0.2">
      <c r="T3671" s="212"/>
      <c r="U3671" s="213"/>
      <c r="V3671" s="213"/>
      <c r="W3671" s="213"/>
      <c r="X3671" s="214"/>
      <c r="Y3671" s="214"/>
      <c r="Z3671" s="214"/>
      <c r="AA3671" s="217"/>
      <c r="AB3671" s="217"/>
      <c r="AC3671" s="217"/>
      <c r="AD3671" s="213"/>
    </row>
    <row r="3672" spans="20:30" x14ac:dyDescent="0.2">
      <c r="T3672" s="212"/>
      <c r="U3672" s="213"/>
      <c r="V3672" s="213"/>
      <c r="W3672" s="213"/>
      <c r="X3672" s="214"/>
      <c r="Y3672" s="214"/>
      <c r="Z3672" s="214"/>
      <c r="AA3672" s="217"/>
      <c r="AB3672" s="217"/>
      <c r="AC3672" s="217"/>
      <c r="AD3672" s="213"/>
    </row>
    <row r="3673" spans="20:30" x14ac:dyDescent="0.2">
      <c r="T3673" s="212"/>
      <c r="U3673" s="213"/>
      <c r="V3673" s="213"/>
      <c r="W3673" s="213"/>
      <c r="X3673" s="214"/>
      <c r="Y3673" s="214"/>
      <c r="Z3673" s="214"/>
      <c r="AA3673" s="217"/>
      <c r="AB3673" s="217"/>
      <c r="AC3673" s="217"/>
      <c r="AD3673" s="213"/>
    </row>
    <row r="3674" spans="20:30" x14ac:dyDescent="0.2">
      <c r="T3674" s="212"/>
      <c r="U3674" s="213"/>
      <c r="V3674" s="213"/>
      <c r="W3674" s="213"/>
      <c r="X3674" s="214"/>
      <c r="Y3674" s="214"/>
      <c r="Z3674" s="214"/>
      <c r="AA3674" s="217"/>
      <c r="AB3674" s="217"/>
      <c r="AC3674" s="217"/>
      <c r="AD3674" s="213"/>
    </row>
    <row r="3675" spans="20:30" x14ac:dyDescent="0.2">
      <c r="T3675" s="212"/>
      <c r="U3675" s="213"/>
      <c r="V3675" s="213"/>
      <c r="W3675" s="213"/>
      <c r="X3675" s="214"/>
      <c r="Y3675" s="214"/>
      <c r="Z3675" s="214"/>
      <c r="AA3675" s="217"/>
      <c r="AB3675" s="217"/>
      <c r="AC3675" s="217"/>
      <c r="AD3675" s="213"/>
    </row>
    <row r="3676" spans="20:30" x14ac:dyDescent="0.2">
      <c r="T3676" s="212"/>
      <c r="U3676" s="213"/>
      <c r="V3676" s="213"/>
      <c r="W3676" s="213"/>
      <c r="X3676" s="214"/>
      <c r="Y3676" s="214"/>
      <c r="Z3676" s="214"/>
      <c r="AA3676" s="217"/>
      <c r="AB3676" s="217"/>
      <c r="AC3676" s="217"/>
      <c r="AD3676" s="213"/>
    </row>
    <row r="3677" spans="20:30" x14ac:dyDescent="0.2">
      <c r="T3677" s="212"/>
      <c r="U3677" s="213"/>
      <c r="V3677" s="213"/>
      <c r="W3677" s="213"/>
      <c r="X3677" s="214"/>
      <c r="Y3677" s="214"/>
      <c r="Z3677" s="214"/>
      <c r="AA3677" s="217"/>
      <c r="AB3677" s="217"/>
      <c r="AC3677" s="217"/>
      <c r="AD3677" s="213"/>
    </row>
    <row r="3678" spans="20:30" x14ac:dyDescent="0.2">
      <c r="T3678" s="212"/>
      <c r="U3678" s="213"/>
      <c r="V3678" s="213"/>
      <c r="W3678" s="213"/>
      <c r="X3678" s="214"/>
      <c r="Y3678" s="214"/>
      <c r="Z3678" s="214"/>
      <c r="AA3678" s="217"/>
      <c r="AB3678" s="217"/>
      <c r="AC3678" s="217"/>
      <c r="AD3678" s="213"/>
    </row>
    <row r="3679" spans="20:30" x14ac:dyDescent="0.2">
      <c r="T3679" s="212"/>
      <c r="U3679" s="213"/>
      <c r="V3679" s="213"/>
      <c r="W3679" s="213"/>
      <c r="X3679" s="214"/>
      <c r="Y3679" s="214"/>
      <c r="Z3679" s="214"/>
      <c r="AA3679" s="217"/>
      <c r="AB3679" s="217"/>
      <c r="AC3679" s="217"/>
      <c r="AD3679" s="213"/>
    </row>
    <row r="3680" spans="20:30" x14ac:dyDescent="0.2">
      <c r="T3680" s="212"/>
      <c r="U3680" s="213"/>
      <c r="V3680" s="213"/>
      <c r="W3680" s="213"/>
      <c r="X3680" s="214"/>
      <c r="Y3680" s="214"/>
      <c r="Z3680" s="214"/>
      <c r="AA3680" s="217"/>
      <c r="AB3680" s="217"/>
      <c r="AC3680" s="217"/>
      <c r="AD3680" s="213"/>
    </row>
    <row r="3681" spans="20:30" x14ac:dyDescent="0.2">
      <c r="T3681" s="212"/>
      <c r="U3681" s="213"/>
      <c r="V3681" s="213"/>
      <c r="W3681" s="213"/>
      <c r="X3681" s="214"/>
      <c r="Y3681" s="214"/>
      <c r="Z3681" s="214"/>
      <c r="AA3681" s="217"/>
      <c r="AB3681" s="217"/>
      <c r="AC3681" s="217"/>
      <c r="AD3681" s="213"/>
    </row>
    <row r="3682" spans="20:30" x14ac:dyDescent="0.2">
      <c r="T3682" s="212"/>
      <c r="U3682" s="213"/>
      <c r="V3682" s="213"/>
      <c r="W3682" s="213"/>
      <c r="X3682" s="214"/>
      <c r="Y3682" s="214"/>
      <c r="Z3682" s="214"/>
      <c r="AA3682" s="217"/>
      <c r="AB3682" s="217"/>
      <c r="AC3682" s="217"/>
      <c r="AD3682" s="213"/>
    </row>
    <row r="3683" spans="20:30" x14ac:dyDescent="0.2">
      <c r="T3683" s="212"/>
      <c r="U3683" s="213"/>
      <c r="V3683" s="213"/>
      <c r="W3683" s="213"/>
      <c r="X3683" s="214"/>
      <c r="Y3683" s="214"/>
      <c r="Z3683" s="214"/>
      <c r="AA3683" s="217"/>
      <c r="AB3683" s="217"/>
      <c r="AC3683" s="217"/>
      <c r="AD3683" s="213"/>
    </row>
    <row r="3684" spans="20:30" x14ac:dyDescent="0.2">
      <c r="T3684" s="212"/>
      <c r="U3684" s="213"/>
      <c r="V3684" s="213"/>
      <c r="W3684" s="213"/>
      <c r="X3684" s="214"/>
      <c r="Y3684" s="214"/>
      <c r="Z3684" s="214"/>
      <c r="AA3684" s="217"/>
      <c r="AB3684" s="217"/>
      <c r="AC3684" s="217"/>
      <c r="AD3684" s="213"/>
    </row>
    <row r="3685" spans="20:30" x14ac:dyDescent="0.2">
      <c r="T3685" s="212"/>
      <c r="U3685" s="213"/>
      <c r="V3685" s="213"/>
      <c r="W3685" s="213"/>
      <c r="X3685" s="214"/>
      <c r="Y3685" s="214"/>
      <c r="Z3685" s="214"/>
      <c r="AA3685" s="217"/>
      <c r="AB3685" s="217"/>
      <c r="AC3685" s="217"/>
      <c r="AD3685" s="213"/>
    </row>
    <row r="3686" spans="20:30" x14ac:dyDescent="0.2">
      <c r="T3686" s="212"/>
      <c r="U3686" s="213"/>
      <c r="V3686" s="213"/>
      <c r="W3686" s="213"/>
      <c r="X3686" s="214"/>
      <c r="Y3686" s="214"/>
      <c r="Z3686" s="214"/>
      <c r="AA3686" s="217"/>
      <c r="AB3686" s="217"/>
      <c r="AC3686" s="217"/>
      <c r="AD3686" s="213"/>
    </row>
    <row r="3687" spans="20:30" x14ac:dyDescent="0.2">
      <c r="T3687" s="212"/>
      <c r="U3687" s="213"/>
      <c r="V3687" s="213"/>
      <c r="W3687" s="213"/>
      <c r="X3687" s="214"/>
      <c r="Y3687" s="214"/>
      <c r="Z3687" s="214"/>
      <c r="AA3687" s="217"/>
      <c r="AB3687" s="217"/>
      <c r="AC3687" s="217"/>
      <c r="AD3687" s="213"/>
    </row>
    <row r="3688" spans="20:30" x14ac:dyDescent="0.2">
      <c r="T3688" s="212"/>
      <c r="U3688" s="213"/>
      <c r="V3688" s="213"/>
      <c r="W3688" s="213"/>
      <c r="X3688" s="214"/>
      <c r="Y3688" s="214"/>
      <c r="Z3688" s="214"/>
      <c r="AA3688" s="217"/>
      <c r="AB3688" s="217"/>
      <c r="AC3688" s="217"/>
      <c r="AD3688" s="213"/>
    </row>
    <row r="3689" spans="20:30" x14ac:dyDescent="0.2">
      <c r="T3689" s="212"/>
      <c r="U3689" s="213"/>
      <c r="V3689" s="213"/>
      <c r="W3689" s="213"/>
      <c r="X3689" s="214"/>
      <c r="Y3689" s="214"/>
      <c r="Z3689" s="214"/>
      <c r="AA3689" s="217"/>
      <c r="AB3689" s="217"/>
      <c r="AC3689" s="217"/>
      <c r="AD3689" s="213"/>
    </row>
    <row r="3690" spans="20:30" x14ac:dyDescent="0.2">
      <c r="T3690" s="212"/>
      <c r="U3690" s="213"/>
      <c r="V3690" s="213"/>
      <c r="W3690" s="213"/>
      <c r="X3690" s="214"/>
      <c r="Y3690" s="214"/>
      <c r="Z3690" s="214"/>
      <c r="AA3690" s="217"/>
      <c r="AB3690" s="217"/>
      <c r="AC3690" s="217"/>
      <c r="AD3690" s="213"/>
    </row>
    <row r="3691" spans="20:30" x14ac:dyDescent="0.2">
      <c r="T3691" s="212"/>
      <c r="U3691" s="213"/>
      <c r="V3691" s="213"/>
      <c r="W3691" s="213"/>
      <c r="X3691" s="214"/>
      <c r="Y3691" s="214"/>
      <c r="Z3691" s="214"/>
      <c r="AA3691" s="217"/>
      <c r="AB3691" s="217"/>
      <c r="AC3691" s="217"/>
      <c r="AD3691" s="213"/>
    </row>
    <row r="3692" spans="20:30" x14ac:dyDescent="0.2">
      <c r="T3692" s="212"/>
      <c r="U3692" s="213"/>
      <c r="V3692" s="213"/>
      <c r="W3692" s="213"/>
      <c r="X3692" s="214"/>
      <c r="Y3692" s="214"/>
      <c r="Z3692" s="214"/>
      <c r="AA3692" s="217"/>
      <c r="AB3692" s="217"/>
      <c r="AC3692" s="217"/>
      <c r="AD3692" s="213"/>
    </row>
    <row r="3693" spans="20:30" x14ac:dyDescent="0.2">
      <c r="T3693" s="212"/>
      <c r="U3693" s="213"/>
      <c r="V3693" s="213"/>
      <c r="W3693" s="213"/>
      <c r="X3693" s="214"/>
      <c r="Y3693" s="214"/>
      <c r="Z3693" s="214"/>
      <c r="AA3693" s="217"/>
      <c r="AB3693" s="217"/>
      <c r="AC3693" s="217"/>
      <c r="AD3693" s="213"/>
    </row>
    <row r="3694" spans="20:30" x14ac:dyDescent="0.2">
      <c r="T3694" s="212"/>
      <c r="U3694" s="213"/>
      <c r="V3694" s="213"/>
      <c r="W3694" s="213"/>
      <c r="X3694" s="214"/>
      <c r="Y3694" s="214"/>
      <c r="Z3694" s="214"/>
      <c r="AA3694" s="217"/>
      <c r="AB3694" s="217"/>
      <c r="AC3694" s="217"/>
      <c r="AD3694" s="213"/>
    </row>
    <row r="3695" spans="20:30" x14ac:dyDescent="0.2">
      <c r="T3695" s="212"/>
      <c r="U3695" s="213"/>
      <c r="V3695" s="213"/>
      <c r="W3695" s="213"/>
      <c r="X3695" s="214"/>
      <c r="Y3695" s="214"/>
      <c r="Z3695" s="214"/>
      <c r="AA3695" s="217"/>
      <c r="AB3695" s="217"/>
      <c r="AC3695" s="217"/>
      <c r="AD3695" s="213"/>
    </row>
    <row r="3696" spans="20:30" x14ac:dyDescent="0.2">
      <c r="T3696" s="212"/>
      <c r="U3696" s="213"/>
      <c r="V3696" s="213"/>
      <c r="W3696" s="213"/>
      <c r="X3696" s="214"/>
      <c r="Y3696" s="214"/>
      <c r="Z3696" s="214"/>
      <c r="AA3696" s="217"/>
      <c r="AB3696" s="217"/>
      <c r="AC3696" s="217"/>
      <c r="AD3696" s="213"/>
    </row>
    <row r="3697" spans="20:30" x14ac:dyDescent="0.2">
      <c r="T3697" s="212"/>
      <c r="U3697" s="213"/>
      <c r="V3697" s="213"/>
      <c r="W3697" s="213"/>
      <c r="X3697" s="214"/>
      <c r="Y3697" s="214"/>
      <c r="Z3697" s="214"/>
      <c r="AA3697" s="217"/>
      <c r="AB3697" s="217"/>
      <c r="AC3697" s="217"/>
      <c r="AD3697" s="213"/>
    </row>
    <row r="3698" spans="20:30" x14ac:dyDescent="0.2">
      <c r="T3698" s="212"/>
      <c r="U3698" s="213"/>
      <c r="V3698" s="213"/>
      <c r="W3698" s="213"/>
      <c r="X3698" s="214"/>
      <c r="Y3698" s="214"/>
      <c r="Z3698" s="214"/>
      <c r="AA3698" s="217"/>
      <c r="AB3698" s="217"/>
      <c r="AC3698" s="217"/>
      <c r="AD3698" s="213"/>
    </row>
    <row r="3699" spans="20:30" x14ac:dyDescent="0.2">
      <c r="T3699" s="212"/>
      <c r="U3699" s="213"/>
      <c r="V3699" s="213"/>
      <c r="W3699" s="213"/>
      <c r="X3699" s="214"/>
      <c r="Y3699" s="214"/>
      <c r="Z3699" s="214"/>
      <c r="AA3699" s="217"/>
      <c r="AB3699" s="217"/>
      <c r="AC3699" s="217"/>
      <c r="AD3699" s="213"/>
    </row>
    <row r="3700" spans="20:30" x14ac:dyDescent="0.2">
      <c r="T3700" s="212"/>
      <c r="U3700" s="213"/>
      <c r="V3700" s="213"/>
      <c r="W3700" s="213"/>
      <c r="X3700" s="214"/>
      <c r="Y3700" s="214"/>
      <c r="Z3700" s="214"/>
      <c r="AA3700" s="217"/>
      <c r="AB3700" s="217"/>
      <c r="AC3700" s="217"/>
      <c r="AD3700" s="213"/>
    </row>
    <row r="3701" spans="20:30" x14ac:dyDescent="0.2">
      <c r="T3701" s="212"/>
      <c r="U3701" s="213"/>
      <c r="V3701" s="213"/>
      <c r="W3701" s="213"/>
      <c r="X3701" s="214"/>
      <c r="Y3701" s="214"/>
      <c r="Z3701" s="214"/>
      <c r="AA3701" s="217"/>
      <c r="AB3701" s="217"/>
      <c r="AC3701" s="217"/>
      <c r="AD3701" s="213"/>
    </row>
    <row r="3702" spans="20:30" x14ac:dyDescent="0.2">
      <c r="T3702" s="212"/>
      <c r="U3702" s="213"/>
      <c r="V3702" s="213"/>
      <c r="W3702" s="213"/>
      <c r="X3702" s="214"/>
      <c r="Y3702" s="214"/>
      <c r="Z3702" s="214"/>
      <c r="AA3702" s="217"/>
      <c r="AB3702" s="217"/>
      <c r="AC3702" s="217"/>
      <c r="AD3702" s="213"/>
    </row>
    <row r="3703" spans="20:30" x14ac:dyDescent="0.2">
      <c r="T3703" s="212"/>
      <c r="U3703" s="213"/>
      <c r="V3703" s="213"/>
      <c r="W3703" s="213"/>
      <c r="X3703" s="214"/>
      <c r="Y3703" s="214"/>
      <c r="Z3703" s="214"/>
      <c r="AA3703" s="217"/>
      <c r="AB3703" s="217"/>
      <c r="AC3703" s="217"/>
      <c r="AD3703" s="213"/>
    </row>
    <row r="3704" spans="20:30" x14ac:dyDescent="0.2">
      <c r="T3704" s="212"/>
      <c r="U3704" s="213"/>
      <c r="V3704" s="213"/>
      <c r="W3704" s="213"/>
      <c r="X3704" s="214"/>
      <c r="Y3704" s="214"/>
      <c r="Z3704" s="214"/>
      <c r="AA3704" s="217"/>
      <c r="AB3704" s="217"/>
      <c r="AC3704" s="217"/>
      <c r="AD3704" s="213"/>
    </row>
    <row r="3705" spans="20:30" x14ac:dyDescent="0.2">
      <c r="T3705" s="212"/>
      <c r="U3705" s="213"/>
      <c r="V3705" s="213"/>
      <c r="W3705" s="213"/>
      <c r="X3705" s="214"/>
      <c r="Y3705" s="214"/>
      <c r="Z3705" s="214"/>
      <c r="AA3705" s="217"/>
      <c r="AB3705" s="217"/>
      <c r="AC3705" s="217"/>
      <c r="AD3705" s="213"/>
    </row>
    <row r="3706" spans="20:30" x14ac:dyDescent="0.2">
      <c r="T3706" s="212"/>
      <c r="U3706" s="213"/>
      <c r="V3706" s="213"/>
      <c r="W3706" s="213"/>
      <c r="X3706" s="214"/>
      <c r="Y3706" s="214"/>
      <c r="Z3706" s="214"/>
      <c r="AA3706" s="217"/>
      <c r="AB3706" s="217"/>
      <c r="AC3706" s="217"/>
      <c r="AD3706" s="213"/>
    </row>
    <row r="3707" spans="20:30" x14ac:dyDescent="0.2">
      <c r="T3707" s="212"/>
      <c r="U3707" s="213"/>
      <c r="V3707" s="213"/>
      <c r="W3707" s="213"/>
      <c r="X3707" s="214"/>
      <c r="Y3707" s="214"/>
      <c r="Z3707" s="214"/>
      <c r="AA3707" s="217"/>
      <c r="AB3707" s="217"/>
      <c r="AC3707" s="217"/>
      <c r="AD3707" s="213"/>
    </row>
    <row r="3708" spans="20:30" x14ac:dyDescent="0.2">
      <c r="T3708" s="212"/>
      <c r="U3708" s="213"/>
      <c r="V3708" s="213"/>
      <c r="W3708" s="213"/>
      <c r="X3708" s="214"/>
      <c r="Y3708" s="214"/>
      <c r="Z3708" s="214"/>
      <c r="AA3708" s="217"/>
      <c r="AB3708" s="217"/>
      <c r="AC3708" s="217"/>
      <c r="AD3708" s="213"/>
    </row>
    <row r="3709" spans="20:30" x14ac:dyDescent="0.2">
      <c r="T3709" s="212"/>
      <c r="U3709" s="213"/>
      <c r="V3709" s="213"/>
      <c r="W3709" s="213"/>
      <c r="X3709" s="214"/>
      <c r="Y3709" s="214"/>
      <c r="Z3709" s="214"/>
      <c r="AA3709" s="217"/>
      <c r="AB3709" s="217"/>
      <c r="AC3709" s="217"/>
      <c r="AD3709" s="213"/>
    </row>
    <row r="3710" spans="20:30" x14ac:dyDescent="0.2">
      <c r="T3710" s="212"/>
      <c r="U3710" s="213"/>
      <c r="V3710" s="213"/>
      <c r="W3710" s="213"/>
      <c r="X3710" s="214"/>
      <c r="Y3710" s="214"/>
      <c r="Z3710" s="214"/>
      <c r="AA3710" s="217"/>
      <c r="AB3710" s="217"/>
      <c r="AC3710" s="217"/>
      <c r="AD3710" s="213"/>
    </row>
    <row r="3711" spans="20:30" x14ac:dyDescent="0.2">
      <c r="T3711" s="212"/>
      <c r="U3711" s="213"/>
      <c r="V3711" s="213"/>
      <c r="W3711" s="213"/>
      <c r="X3711" s="214"/>
      <c r="Y3711" s="214"/>
      <c r="Z3711" s="214"/>
      <c r="AA3711" s="217"/>
      <c r="AB3711" s="217"/>
      <c r="AC3711" s="217"/>
      <c r="AD3711" s="213"/>
    </row>
    <row r="3712" spans="20:30" x14ac:dyDescent="0.2">
      <c r="T3712" s="212"/>
      <c r="U3712" s="213"/>
      <c r="V3712" s="213"/>
      <c r="W3712" s="213"/>
      <c r="X3712" s="214"/>
      <c r="Y3712" s="214"/>
      <c r="Z3712" s="214"/>
      <c r="AA3712" s="217"/>
      <c r="AB3712" s="217"/>
      <c r="AC3712" s="217"/>
      <c r="AD3712" s="213"/>
    </row>
    <row r="3713" spans="20:30" x14ac:dyDescent="0.2">
      <c r="T3713" s="212"/>
      <c r="U3713" s="213"/>
      <c r="V3713" s="213"/>
      <c r="W3713" s="213"/>
      <c r="X3713" s="214"/>
      <c r="Y3713" s="214"/>
      <c r="Z3713" s="214"/>
      <c r="AA3713" s="217"/>
      <c r="AB3713" s="217"/>
      <c r="AC3713" s="217"/>
      <c r="AD3713" s="213"/>
    </row>
    <row r="3714" spans="20:30" x14ac:dyDescent="0.2">
      <c r="T3714" s="212"/>
      <c r="U3714" s="213"/>
      <c r="V3714" s="213"/>
      <c r="W3714" s="213"/>
      <c r="X3714" s="214"/>
      <c r="Y3714" s="214"/>
      <c r="Z3714" s="214"/>
      <c r="AA3714" s="217"/>
      <c r="AB3714" s="217"/>
      <c r="AC3714" s="217"/>
      <c r="AD3714" s="213"/>
    </row>
    <row r="3715" spans="20:30" x14ac:dyDescent="0.2">
      <c r="T3715" s="212"/>
      <c r="U3715" s="213"/>
      <c r="V3715" s="213"/>
      <c r="W3715" s="213"/>
      <c r="X3715" s="214"/>
      <c r="Y3715" s="214"/>
      <c r="Z3715" s="214"/>
      <c r="AA3715" s="217"/>
      <c r="AB3715" s="217"/>
      <c r="AC3715" s="217"/>
      <c r="AD3715" s="213"/>
    </row>
    <row r="3716" spans="20:30" x14ac:dyDescent="0.2">
      <c r="T3716" s="212"/>
      <c r="U3716" s="213"/>
      <c r="V3716" s="213"/>
      <c r="W3716" s="213"/>
      <c r="X3716" s="214"/>
      <c r="Y3716" s="214"/>
      <c r="Z3716" s="214"/>
      <c r="AA3716" s="217"/>
      <c r="AB3716" s="217"/>
      <c r="AC3716" s="217"/>
      <c r="AD3716" s="213"/>
    </row>
    <row r="3717" spans="20:30" x14ac:dyDescent="0.2">
      <c r="T3717" s="212"/>
      <c r="U3717" s="213"/>
      <c r="V3717" s="213"/>
      <c r="W3717" s="213"/>
      <c r="X3717" s="214"/>
      <c r="Y3717" s="214"/>
      <c r="Z3717" s="214"/>
      <c r="AA3717" s="217"/>
      <c r="AB3717" s="217"/>
      <c r="AC3717" s="217"/>
      <c r="AD3717" s="213"/>
    </row>
    <row r="3718" spans="20:30" x14ac:dyDescent="0.2">
      <c r="T3718" s="212"/>
      <c r="U3718" s="213"/>
      <c r="V3718" s="213"/>
      <c r="W3718" s="213"/>
      <c r="X3718" s="214"/>
      <c r="Y3718" s="214"/>
      <c r="Z3718" s="214"/>
      <c r="AA3718" s="217"/>
      <c r="AB3718" s="217"/>
      <c r="AC3718" s="217"/>
      <c r="AD3718" s="213"/>
    </row>
    <row r="3719" spans="20:30" x14ac:dyDescent="0.2">
      <c r="T3719" s="212"/>
      <c r="U3719" s="213"/>
      <c r="V3719" s="213"/>
      <c r="W3719" s="213"/>
      <c r="X3719" s="214"/>
      <c r="Y3719" s="214"/>
      <c r="Z3719" s="214"/>
      <c r="AA3719" s="217"/>
      <c r="AB3719" s="217"/>
      <c r="AC3719" s="217"/>
      <c r="AD3719" s="213"/>
    </row>
    <row r="3720" spans="20:30" x14ac:dyDescent="0.2">
      <c r="T3720" s="212"/>
      <c r="U3720" s="213"/>
      <c r="V3720" s="213"/>
      <c r="W3720" s="213"/>
      <c r="X3720" s="214"/>
      <c r="Y3720" s="214"/>
      <c r="Z3720" s="214"/>
      <c r="AA3720" s="217"/>
      <c r="AB3720" s="217"/>
      <c r="AC3720" s="217"/>
      <c r="AD3720" s="213"/>
    </row>
    <row r="3721" spans="20:30" x14ac:dyDescent="0.2">
      <c r="T3721" s="212"/>
      <c r="U3721" s="213"/>
      <c r="V3721" s="213"/>
      <c r="W3721" s="213"/>
      <c r="X3721" s="214"/>
      <c r="Y3721" s="214"/>
      <c r="Z3721" s="214"/>
      <c r="AA3721" s="217"/>
      <c r="AB3721" s="217"/>
      <c r="AC3721" s="217"/>
      <c r="AD3721" s="213"/>
    </row>
    <row r="3722" spans="20:30" x14ac:dyDescent="0.2">
      <c r="T3722" s="212"/>
      <c r="U3722" s="213"/>
      <c r="V3722" s="213"/>
      <c r="W3722" s="213"/>
      <c r="X3722" s="214"/>
      <c r="Y3722" s="214"/>
      <c r="Z3722" s="214"/>
      <c r="AA3722" s="217"/>
      <c r="AB3722" s="217"/>
      <c r="AC3722" s="217"/>
      <c r="AD3722" s="213"/>
    </row>
    <row r="3723" spans="20:30" x14ac:dyDescent="0.2">
      <c r="T3723" s="212"/>
      <c r="U3723" s="213"/>
      <c r="V3723" s="213"/>
      <c r="W3723" s="213"/>
      <c r="X3723" s="214"/>
      <c r="Y3723" s="214"/>
      <c r="Z3723" s="214"/>
      <c r="AA3723" s="217"/>
      <c r="AB3723" s="217"/>
      <c r="AC3723" s="217"/>
      <c r="AD3723" s="213"/>
    </row>
    <row r="3724" spans="20:30" x14ac:dyDescent="0.2">
      <c r="T3724" s="212"/>
      <c r="U3724" s="213"/>
      <c r="V3724" s="213"/>
      <c r="W3724" s="213"/>
      <c r="X3724" s="214"/>
      <c r="Y3724" s="214"/>
      <c r="Z3724" s="214"/>
      <c r="AA3724" s="217"/>
      <c r="AB3724" s="217"/>
      <c r="AC3724" s="217"/>
      <c r="AD3724" s="213"/>
    </row>
    <row r="3725" spans="20:30" x14ac:dyDescent="0.2">
      <c r="T3725" s="212"/>
      <c r="U3725" s="213"/>
      <c r="V3725" s="213"/>
      <c r="W3725" s="213"/>
      <c r="X3725" s="214"/>
      <c r="Y3725" s="214"/>
      <c r="Z3725" s="214"/>
      <c r="AA3725" s="217"/>
      <c r="AB3725" s="217"/>
      <c r="AC3725" s="217"/>
      <c r="AD3725" s="213"/>
    </row>
    <row r="3726" spans="20:30" x14ac:dyDescent="0.2">
      <c r="T3726" s="212"/>
      <c r="U3726" s="213"/>
      <c r="V3726" s="213"/>
      <c r="W3726" s="213"/>
      <c r="X3726" s="214"/>
      <c r="Y3726" s="214"/>
      <c r="Z3726" s="214"/>
      <c r="AA3726" s="217"/>
      <c r="AB3726" s="217"/>
      <c r="AC3726" s="217"/>
      <c r="AD3726" s="213"/>
    </row>
    <row r="3727" spans="20:30" x14ac:dyDescent="0.2">
      <c r="T3727" s="212"/>
      <c r="U3727" s="213"/>
      <c r="V3727" s="213"/>
      <c r="W3727" s="213"/>
      <c r="X3727" s="214"/>
      <c r="Y3727" s="214"/>
      <c r="Z3727" s="214"/>
      <c r="AA3727" s="217"/>
      <c r="AB3727" s="217"/>
      <c r="AC3727" s="217"/>
      <c r="AD3727" s="213"/>
    </row>
    <row r="3728" spans="20:30" x14ac:dyDescent="0.2">
      <c r="T3728" s="212"/>
      <c r="U3728" s="213"/>
      <c r="V3728" s="213"/>
      <c r="W3728" s="213"/>
      <c r="X3728" s="214"/>
      <c r="Y3728" s="214"/>
      <c r="Z3728" s="214"/>
      <c r="AA3728" s="217"/>
      <c r="AB3728" s="217"/>
      <c r="AC3728" s="217"/>
      <c r="AD3728" s="213"/>
    </row>
    <row r="3729" spans="20:30" x14ac:dyDescent="0.2">
      <c r="T3729" s="212"/>
      <c r="U3729" s="213"/>
      <c r="V3729" s="213"/>
      <c r="W3729" s="213"/>
      <c r="X3729" s="214"/>
      <c r="Y3729" s="214"/>
      <c r="Z3729" s="214"/>
      <c r="AA3729" s="217"/>
      <c r="AB3729" s="217"/>
      <c r="AC3729" s="217"/>
      <c r="AD3729" s="213"/>
    </row>
    <row r="3730" spans="20:30" x14ac:dyDescent="0.2">
      <c r="T3730" s="212"/>
      <c r="U3730" s="213"/>
      <c r="V3730" s="213"/>
      <c r="W3730" s="213"/>
      <c r="X3730" s="214"/>
      <c r="Y3730" s="214"/>
      <c r="Z3730" s="214"/>
      <c r="AA3730" s="217"/>
      <c r="AB3730" s="217"/>
      <c r="AC3730" s="217"/>
      <c r="AD3730" s="213"/>
    </row>
    <row r="3731" spans="20:30" x14ac:dyDescent="0.2">
      <c r="T3731" s="212"/>
      <c r="U3731" s="213"/>
      <c r="V3731" s="213"/>
      <c r="W3731" s="213"/>
      <c r="X3731" s="214"/>
      <c r="Y3731" s="214"/>
      <c r="Z3731" s="214"/>
      <c r="AA3731" s="217"/>
      <c r="AB3731" s="217"/>
      <c r="AC3731" s="217"/>
      <c r="AD3731" s="213"/>
    </row>
    <row r="3732" spans="20:30" x14ac:dyDescent="0.2">
      <c r="T3732" s="212"/>
      <c r="U3732" s="213"/>
      <c r="V3732" s="213"/>
      <c r="W3732" s="213"/>
      <c r="X3732" s="214"/>
      <c r="Y3732" s="214"/>
      <c r="Z3732" s="214"/>
      <c r="AA3732" s="217"/>
      <c r="AB3732" s="217"/>
      <c r="AC3732" s="217"/>
      <c r="AD3732" s="213"/>
    </row>
    <row r="3733" spans="20:30" x14ac:dyDescent="0.2">
      <c r="T3733" s="212"/>
      <c r="U3733" s="213"/>
      <c r="V3733" s="213"/>
      <c r="W3733" s="213"/>
      <c r="X3733" s="214"/>
      <c r="Y3733" s="214"/>
      <c r="Z3733" s="214"/>
      <c r="AA3733" s="217"/>
      <c r="AB3733" s="217"/>
      <c r="AC3733" s="217"/>
      <c r="AD3733" s="213"/>
    </row>
    <row r="3734" spans="20:30" x14ac:dyDescent="0.2">
      <c r="T3734" s="212"/>
      <c r="U3734" s="213"/>
      <c r="V3734" s="213"/>
      <c r="W3734" s="213"/>
      <c r="X3734" s="214"/>
      <c r="Y3734" s="214"/>
      <c r="Z3734" s="214"/>
      <c r="AA3734" s="217"/>
      <c r="AB3734" s="217"/>
      <c r="AC3734" s="217"/>
      <c r="AD3734" s="213"/>
    </row>
    <row r="3735" spans="20:30" x14ac:dyDescent="0.2">
      <c r="T3735" s="212"/>
      <c r="U3735" s="213"/>
      <c r="V3735" s="213"/>
      <c r="W3735" s="213"/>
      <c r="X3735" s="214"/>
      <c r="Y3735" s="214"/>
      <c r="Z3735" s="214"/>
      <c r="AA3735" s="217"/>
      <c r="AB3735" s="217"/>
      <c r="AC3735" s="217"/>
      <c r="AD3735" s="213"/>
    </row>
    <row r="3736" spans="20:30" x14ac:dyDescent="0.2">
      <c r="T3736" s="212"/>
      <c r="U3736" s="213"/>
      <c r="V3736" s="213"/>
      <c r="W3736" s="213"/>
      <c r="X3736" s="214"/>
      <c r="Y3736" s="214"/>
      <c r="Z3736" s="214"/>
      <c r="AA3736" s="217"/>
      <c r="AB3736" s="217"/>
      <c r="AC3736" s="217"/>
      <c r="AD3736" s="213"/>
    </row>
    <row r="3737" spans="20:30" x14ac:dyDescent="0.2">
      <c r="T3737" s="212"/>
      <c r="U3737" s="213"/>
      <c r="V3737" s="213"/>
      <c r="W3737" s="213"/>
      <c r="X3737" s="214"/>
      <c r="Y3737" s="214"/>
      <c r="Z3737" s="214"/>
      <c r="AA3737" s="217"/>
      <c r="AB3737" s="217"/>
      <c r="AC3737" s="217"/>
      <c r="AD3737" s="213"/>
    </row>
    <row r="3738" spans="20:30" x14ac:dyDescent="0.2">
      <c r="T3738" s="212"/>
      <c r="U3738" s="213"/>
      <c r="V3738" s="213"/>
      <c r="W3738" s="213"/>
      <c r="X3738" s="214"/>
      <c r="Y3738" s="214"/>
      <c r="Z3738" s="214"/>
      <c r="AA3738" s="217"/>
      <c r="AB3738" s="217"/>
      <c r="AC3738" s="217"/>
      <c r="AD3738" s="213"/>
    </row>
    <row r="3739" spans="20:30" x14ac:dyDescent="0.2">
      <c r="T3739" s="212"/>
      <c r="U3739" s="213"/>
      <c r="V3739" s="213"/>
      <c r="W3739" s="213"/>
      <c r="X3739" s="214"/>
      <c r="Y3739" s="214"/>
      <c r="Z3739" s="214"/>
      <c r="AA3739" s="217"/>
      <c r="AB3739" s="217"/>
      <c r="AC3739" s="217"/>
      <c r="AD3739" s="213"/>
    </row>
    <row r="3740" spans="20:30" x14ac:dyDescent="0.2">
      <c r="T3740" s="212"/>
      <c r="U3740" s="213"/>
      <c r="V3740" s="213"/>
      <c r="W3740" s="213"/>
      <c r="X3740" s="214"/>
      <c r="Y3740" s="214"/>
      <c r="Z3740" s="214"/>
      <c r="AA3740" s="217"/>
      <c r="AB3740" s="217"/>
      <c r="AC3740" s="217"/>
      <c r="AD3740" s="213"/>
    </row>
    <row r="3741" spans="20:30" x14ac:dyDescent="0.2">
      <c r="T3741" s="212"/>
      <c r="U3741" s="213"/>
      <c r="V3741" s="213"/>
      <c r="W3741" s="213"/>
      <c r="X3741" s="214"/>
      <c r="Y3741" s="214"/>
      <c r="Z3741" s="214"/>
      <c r="AA3741" s="217"/>
      <c r="AB3741" s="217"/>
      <c r="AC3741" s="217"/>
      <c r="AD3741" s="213"/>
    </row>
    <row r="3742" spans="20:30" x14ac:dyDescent="0.2">
      <c r="T3742" s="212"/>
      <c r="U3742" s="213"/>
      <c r="V3742" s="213"/>
      <c r="W3742" s="213"/>
      <c r="X3742" s="214"/>
      <c r="Y3742" s="214"/>
      <c r="Z3742" s="214"/>
      <c r="AA3742" s="217"/>
      <c r="AB3742" s="217"/>
      <c r="AC3742" s="217"/>
      <c r="AD3742" s="213"/>
    </row>
    <row r="3743" spans="20:30" x14ac:dyDescent="0.2">
      <c r="T3743" s="212"/>
      <c r="U3743" s="213"/>
      <c r="V3743" s="213"/>
      <c r="W3743" s="213"/>
      <c r="X3743" s="214"/>
      <c r="Y3743" s="214"/>
      <c r="Z3743" s="214"/>
      <c r="AA3743" s="217"/>
      <c r="AB3743" s="217"/>
      <c r="AC3743" s="217"/>
      <c r="AD3743" s="213"/>
    </row>
    <row r="3744" spans="20:30" x14ac:dyDescent="0.2">
      <c r="T3744" s="212"/>
      <c r="U3744" s="213"/>
      <c r="V3744" s="213"/>
      <c r="W3744" s="213"/>
      <c r="X3744" s="214"/>
      <c r="Y3744" s="214"/>
      <c r="Z3744" s="214"/>
      <c r="AA3744" s="217"/>
      <c r="AB3744" s="217"/>
      <c r="AC3744" s="217"/>
      <c r="AD3744" s="213"/>
    </row>
    <row r="3745" spans="20:30" x14ac:dyDescent="0.2">
      <c r="T3745" s="212"/>
      <c r="U3745" s="213"/>
      <c r="V3745" s="213"/>
      <c r="W3745" s="213"/>
      <c r="X3745" s="214"/>
      <c r="Y3745" s="214"/>
      <c r="Z3745" s="214"/>
      <c r="AA3745" s="217"/>
      <c r="AB3745" s="217"/>
      <c r="AC3745" s="217"/>
      <c r="AD3745" s="213"/>
    </row>
    <row r="3746" spans="20:30" x14ac:dyDescent="0.2">
      <c r="T3746" s="212"/>
      <c r="U3746" s="213"/>
      <c r="V3746" s="213"/>
      <c r="W3746" s="213"/>
      <c r="X3746" s="214"/>
      <c r="Y3746" s="214"/>
      <c r="Z3746" s="214"/>
      <c r="AA3746" s="217"/>
      <c r="AB3746" s="217"/>
      <c r="AC3746" s="217"/>
      <c r="AD3746" s="213"/>
    </row>
    <row r="3747" spans="20:30" x14ac:dyDescent="0.2">
      <c r="T3747" s="212"/>
      <c r="U3747" s="213"/>
      <c r="V3747" s="213"/>
      <c r="W3747" s="213"/>
      <c r="X3747" s="214"/>
      <c r="Y3747" s="214"/>
      <c r="Z3747" s="214"/>
      <c r="AA3747" s="217"/>
      <c r="AB3747" s="217"/>
      <c r="AC3747" s="217"/>
      <c r="AD3747" s="213"/>
    </row>
    <row r="3748" spans="20:30" x14ac:dyDescent="0.2">
      <c r="T3748" s="212"/>
      <c r="U3748" s="213"/>
      <c r="V3748" s="213"/>
      <c r="W3748" s="213"/>
      <c r="X3748" s="214"/>
      <c r="Y3748" s="214"/>
      <c r="Z3748" s="214"/>
      <c r="AA3748" s="217"/>
      <c r="AB3748" s="217"/>
      <c r="AC3748" s="217"/>
      <c r="AD3748" s="213"/>
    </row>
    <row r="3749" spans="20:30" x14ac:dyDescent="0.2">
      <c r="T3749" s="212"/>
      <c r="U3749" s="213"/>
      <c r="V3749" s="213"/>
      <c r="W3749" s="213"/>
      <c r="X3749" s="214"/>
      <c r="Y3749" s="214"/>
      <c r="Z3749" s="214"/>
      <c r="AA3749" s="217"/>
      <c r="AB3749" s="217"/>
      <c r="AC3749" s="217"/>
      <c r="AD3749" s="213"/>
    </row>
    <row r="3750" spans="20:30" x14ac:dyDescent="0.2">
      <c r="T3750" s="212"/>
      <c r="U3750" s="213"/>
      <c r="V3750" s="213"/>
      <c r="W3750" s="213"/>
      <c r="X3750" s="214"/>
      <c r="Y3750" s="214"/>
      <c r="Z3750" s="214"/>
      <c r="AA3750" s="217"/>
      <c r="AB3750" s="217"/>
      <c r="AC3750" s="217"/>
      <c r="AD3750" s="213"/>
    </row>
    <row r="3751" spans="20:30" x14ac:dyDescent="0.2">
      <c r="T3751" s="212"/>
      <c r="U3751" s="213"/>
      <c r="V3751" s="213"/>
      <c r="W3751" s="213"/>
      <c r="X3751" s="214"/>
      <c r="Y3751" s="214"/>
      <c r="Z3751" s="214"/>
      <c r="AA3751" s="217"/>
      <c r="AB3751" s="217"/>
      <c r="AC3751" s="217"/>
      <c r="AD3751" s="213"/>
    </row>
    <row r="3752" spans="20:30" x14ac:dyDescent="0.2">
      <c r="T3752" s="212"/>
      <c r="U3752" s="213"/>
      <c r="V3752" s="213"/>
      <c r="W3752" s="213"/>
      <c r="X3752" s="214"/>
      <c r="Y3752" s="214"/>
      <c r="Z3752" s="214"/>
      <c r="AA3752" s="217"/>
      <c r="AB3752" s="217"/>
      <c r="AC3752" s="217"/>
      <c r="AD3752" s="213"/>
    </row>
    <row r="3753" spans="20:30" x14ac:dyDescent="0.2">
      <c r="T3753" s="212"/>
      <c r="U3753" s="213"/>
      <c r="V3753" s="213"/>
      <c r="W3753" s="213"/>
      <c r="X3753" s="214"/>
      <c r="Y3753" s="214"/>
      <c r="Z3753" s="214"/>
      <c r="AA3753" s="217"/>
      <c r="AB3753" s="217"/>
      <c r="AC3753" s="217"/>
      <c r="AD3753" s="213"/>
    </row>
    <row r="3754" spans="20:30" x14ac:dyDescent="0.2">
      <c r="T3754" s="212"/>
      <c r="U3754" s="213"/>
      <c r="V3754" s="213"/>
      <c r="W3754" s="213"/>
      <c r="X3754" s="214"/>
      <c r="Y3754" s="214"/>
      <c r="Z3754" s="214"/>
      <c r="AA3754" s="217"/>
      <c r="AB3754" s="217"/>
      <c r="AC3754" s="217"/>
      <c r="AD3754" s="213"/>
    </row>
    <row r="3755" spans="20:30" x14ac:dyDescent="0.2">
      <c r="T3755" s="212"/>
      <c r="U3755" s="213"/>
      <c r="V3755" s="213"/>
      <c r="W3755" s="213"/>
      <c r="X3755" s="214"/>
      <c r="Y3755" s="214"/>
      <c r="Z3755" s="214"/>
      <c r="AA3755" s="217"/>
      <c r="AB3755" s="217"/>
      <c r="AC3755" s="217"/>
      <c r="AD3755" s="213"/>
    </row>
    <row r="3756" spans="20:30" x14ac:dyDescent="0.2">
      <c r="T3756" s="212"/>
      <c r="U3756" s="213"/>
      <c r="V3756" s="213"/>
      <c r="W3756" s="213"/>
      <c r="X3756" s="214"/>
      <c r="Y3756" s="214"/>
      <c r="Z3756" s="214"/>
      <c r="AA3756" s="217"/>
      <c r="AB3756" s="217"/>
      <c r="AC3756" s="217"/>
      <c r="AD3756" s="213"/>
    </row>
    <row r="3757" spans="20:30" x14ac:dyDescent="0.2">
      <c r="T3757" s="212"/>
      <c r="U3757" s="213"/>
      <c r="V3757" s="213"/>
      <c r="W3757" s="213"/>
      <c r="X3757" s="214"/>
      <c r="Y3757" s="214"/>
      <c r="Z3757" s="214"/>
      <c r="AA3757" s="217"/>
      <c r="AB3757" s="217"/>
      <c r="AC3757" s="217"/>
      <c r="AD3757" s="213"/>
    </row>
    <row r="3758" spans="20:30" x14ac:dyDescent="0.2">
      <c r="T3758" s="212"/>
      <c r="U3758" s="213"/>
      <c r="V3758" s="213"/>
      <c r="W3758" s="213"/>
      <c r="X3758" s="214"/>
      <c r="Y3758" s="214"/>
      <c r="Z3758" s="214"/>
      <c r="AA3758" s="217"/>
      <c r="AB3758" s="217"/>
      <c r="AC3758" s="217"/>
      <c r="AD3758" s="213"/>
    </row>
    <row r="3759" spans="20:30" x14ac:dyDescent="0.2">
      <c r="T3759" s="212"/>
      <c r="U3759" s="213"/>
      <c r="V3759" s="213"/>
      <c r="W3759" s="213"/>
      <c r="X3759" s="214"/>
      <c r="Y3759" s="214"/>
      <c r="Z3759" s="214"/>
      <c r="AA3759" s="217"/>
      <c r="AB3759" s="217"/>
      <c r="AC3759" s="217"/>
      <c r="AD3759" s="213"/>
    </row>
    <row r="3760" spans="20:30" x14ac:dyDescent="0.2">
      <c r="T3760" s="212"/>
      <c r="U3760" s="213"/>
      <c r="V3760" s="213"/>
      <c r="W3760" s="213"/>
      <c r="X3760" s="214"/>
      <c r="Y3760" s="214"/>
      <c r="Z3760" s="214"/>
      <c r="AA3760" s="217"/>
      <c r="AB3760" s="217"/>
      <c r="AC3760" s="217"/>
      <c r="AD3760" s="213"/>
    </row>
    <row r="3761" spans="20:30" x14ac:dyDescent="0.2">
      <c r="T3761" s="212"/>
      <c r="U3761" s="213"/>
      <c r="V3761" s="213"/>
      <c r="W3761" s="213"/>
      <c r="X3761" s="214"/>
      <c r="Y3761" s="214"/>
      <c r="Z3761" s="214"/>
      <c r="AA3761" s="217"/>
      <c r="AB3761" s="217"/>
      <c r="AC3761" s="217"/>
      <c r="AD3761" s="213"/>
    </row>
    <row r="3762" spans="20:30" x14ac:dyDescent="0.2">
      <c r="T3762" s="212"/>
      <c r="U3762" s="213"/>
      <c r="V3762" s="213"/>
      <c r="W3762" s="213"/>
      <c r="X3762" s="214"/>
      <c r="Y3762" s="214"/>
      <c r="Z3762" s="214"/>
      <c r="AA3762" s="217"/>
      <c r="AB3762" s="217"/>
      <c r="AC3762" s="217"/>
      <c r="AD3762" s="213"/>
    </row>
    <row r="3763" spans="20:30" x14ac:dyDescent="0.2">
      <c r="T3763" s="212"/>
      <c r="U3763" s="213"/>
      <c r="V3763" s="213"/>
      <c r="W3763" s="213"/>
      <c r="X3763" s="214"/>
      <c r="Y3763" s="214"/>
      <c r="Z3763" s="214"/>
      <c r="AA3763" s="217"/>
      <c r="AB3763" s="217"/>
      <c r="AC3763" s="217"/>
      <c r="AD3763" s="213"/>
    </row>
    <row r="3764" spans="20:30" x14ac:dyDescent="0.2">
      <c r="T3764" s="212"/>
      <c r="U3764" s="213"/>
      <c r="V3764" s="213"/>
      <c r="W3764" s="213"/>
      <c r="X3764" s="214"/>
      <c r="Y3764" s="214"/>
      <c r="Z3764" s="214"/>
      <c r="AA3764" s="217"/>
      <c r="AB3764" s="217"/>
      <c r="AC3764" s="217"/>
      <c r="AD3764" s="213"/>
    </row>
    <row r="3765" spans="20:30" x14ac:dyDescent="0.2">
      <c r="T3765" s="212"/>
      <c r="U3765" s="213"/>
      <c r="V3765" s="213"/>
      <c r="W3765" s="213"/>
      <c r="X3765" s="214"/>
      <c r="Y3765" s="214"/>
      <c r="Z3765" s="214"/>
      <c r="AA3765" s="217"/>
      <c r="AB3765" s="217"/>
      <c r="AC3765" s="217"/>
      <c r="AD3765" s="213"/>
    </row>
    <row r="3766" spans="20:30" x14ac:dyDescent="0.2">
      <c r="T3766" s="212"/>
      <c r="U3766" s="213"/>
      <c r="V3766" s="213"/>
      <c r="W3766" s="213"/>
      <c r="X3766" s="214"/>
      <c r="Y3766" s="214"/>
      <c r="Z3766" s="214"/>
      <c r="AA3766" s="217"/>
      <c r="AB3766" s="217"/>
      <c r="AC3766" s="217"/>
      <c r="AD3766" s="213"/>
    </row>
    <row r="3767" spans="20:30" x14ac:dyDescent="0.2">
      <c r="T3767" s="212"/>
      <c r="U3767" s="213"/>
      <c r="V3767" s="213"/>
      <c r="W3767" s="213"/>
      <c r="X3767" s="214"/>
      <c r="Y3767" s="214"/>
      <c r="Z3767" s="214"/>
      <c r="AA3767" s="217"/>
      <c r="AB3767" s="217"/>
      <c r="AC3767" s="217"/>
      <c r="AD3767" s="213"/>
    </row>
    <row r="3768" spans="20:30" x14ac:dyDescent="0.2">
      <c r="T3768" s="212"/>
      <c r="U3768" s="213"/>
      <c r="V3768" s="213"/>
      <c r="W3768" s="213"/>
      <c r="X3768" s="214"/>
      <c r="Y3768" s="214"/>
      <c r="Z3768" s="214"/>
      <c r="AA3768" s="217"/>
      <c r="AB3768" s="217"/>
      <c r="AC3768" s="217"/>
      <c r="AD3768" s="213"/>
    </row>
    <row r="3769" spans="20:30" x14ac:dyDescent="0.2">
      <c r="T3769" s="212"/>
      <c r="U3769" s="213"/>
      <c r="V3769" s="213"/>
      <c r="W3769" s="213"/>
      <c r="X3769" s="214"/>
      <c r="Y3769" s="214"/>
      <c r="Z3769" s="214"/>
      <c r="AA3769" s="217"/>
      <c r="AB3769" s="217"/>
      <c r="AC3769" s="217"/>
      <c r="AD3769" s="213"/>
    </row>
    <row r="3770" spans="20:30" x14ac:dyDescent="0.2">
      <c r="T3770" s="212"/>
      <c r="U3770" s="213"/>
      <c r="V3770" s="213"/>
      <c r="W3770" s="213"/>
      <c r="X3770" s="214"/>
      <c r="Y3770" s="214"/>
      <c r="Z3770" s="214"/>
      <c r="AA3770" s="217"/>
      <c r="AB3770" s="217"/>
      <c r="AC3770" s="217"/>
      <c r="AD3770" s="213"/>
    </row>
    <row r="3771" spans="20:30" x14ac:dyDescent="0.2">
      <c r="T3771" s="212"/>
      <c r="U3771" s="213"/>
      <c r="V3771" s="213"/>
      <c r="W3771" s="213"/>
      <c r="X3771" s="214"/>
      <c r="Y3771" s="214"/>
      <c r="Z3771" s="214"/>
      <c r="AA3771" s="217"/>
      <c r="AB3771" s="217"/>
      <c r="AC3771" s="217"/>
      <c r="AD3771" s="213"/>
    </row>
    <row r="3772" spans="20:30" x14ac:dyDescent="0.2">
      <c r="T3772" s="212"/>
      <c r="U3772" s="213"/>
      <c r="V3772" s="213"/>
      <c r="W3772" s="213"/>
      <c r="X3772" s="214"/>
      <c r="Y3772" s="214"/>
      <c r="Z3772" s="214"/>
      <c r="AA3772" s="217"/>
      <c r="AB3772" s="217"/>
      <c r="AC3772" s="217"/>
      <c r="AD3772" s="213"/>
    </row>
    <row r="3773" spans="20:30" x14ac:dyDescent="0.2">
      <c r="T3773" s="212"/>
      <c r="U3773" s="213"/>
      <c r="V3773" s="213"/>
      <c r="W3773" s="213"/>
      <c r="X3773" s="214"/>
      <c r="Y3773" s="214"/>
      <c r="Z3773" s="214"/>
      <c r="AA3773" s="217"/>
      <c r="AB3773" s="217"/>
      <c r="AC3773" s="217"/>
      <c r="AD3773" s="213"/>
    </row>
    <row r="3774" spans="20:30" x14ac:dyDescent="0.2">
      <c r="T3774" s="212"/>
      <c r="U3774" s="213"/>
      <c r="V3774" s="213"/>
      <c r="W3774" s="213"/>
      <c r="X3774" s="214"/>
      <c r="Y3774" s="214"/>
      <c r="Z3774" s="214"/>
      <c r="AA3774" s="217"/>
      <c r="AB3774" s="217"/>
      <c r="AC3774" s="217"/>
      <c r="AD3774" s="213"/>
    </row>
    <row r="3775" spans="20:30" x14ac:dyDescent="0.2">
      <c r="T3775" s="212"/>
      <c r="U3775" s="213"/>
      <c r="V3775" s="213"/>
      <c r="W3775" s="213"/>
      <c r="X3775" s="214"/>
      <c r="Y3775" s="214"/>
      <c r="Z3775" s="214"/>
      <c r="AA3775" s="217"/>
      <c r="AB3775" s="217"/>
      <c r="AC3775" s="217"/>
      <c r="AD3775" s="213"/>
    </row>
    <row r="3776" spans="20:30" x14ac:dyDescent="0.2">
      <c r="T3776" s="212"/>
      <c r="U3776" s="213"/>
      <c r="V3776" s="213"/>
      <c r="W3776" s="213"/>
      <c r="X3776" s="214"/>
      <c r="Y3776" s="214"/>
      <c r="Z3776" s="214"/>
      <c r="AA3776" s="217"/>
      <c r="AB3776" s="217"/>
      <c r="AC3776" s="217"/>
      <c r="AD3776" s="213"/>
    </row>
    <row r="3777" spans="20:30" x14ac:dyDescent="0.2">
      <c r="T3777" s="212"/>
      <c r="U3777" s="213"/>
      <c r="V3777" s="213"/>
      <c r="W3777" s="213"/>
      <c r="X3777" s="214"/>
      <c r="Y3777" s="214"/>
      <c r="Z3777" s="214"/>
      <c r="AA3777" s="217"/>
      <c r="AB3777" s="217"/>
      <c r="AC3777" s="217"/>
      <c r="AD3777" s="213"/>
    </row>
    <row r="3778" spans="20:30" x14ac:dyDescent="0.2">
      <c r="T3778" s="212"/>
      <c r="U3778" s="213"/>
      <c r="V3778" s="213"/>
      <c r="W3778" s="213"/>
      <c r="X3778" s="214"/>
      <c r="Y3778" s="214"/>
      <c r="Z3778" s="214"/>
      <c r="AA3778" s="217"/>
      <c r="AB3778" s="217"/>
      <c r="AC3778" s="217"/>
      <c r="AD3778" s="213"/>
    </row>
    <row r="3779" spans="20:30" x14ac:dyDescent="0.2">
      <c r="T3779" s="212"/>
      <c r="U3779" s="213"/>
      <c r="V3779" s="213"/>
      <c r="W3779" s="213"/>
      <c r="X3779" s="214"/>
      <c r="Y3779" s="214"/>
      <c r="Z3779" s="214"/>
      <c r="AA3779" s="217"/>
      <c r="AB3779" s="217"/>
      <c r="AC3779" s="217"/>
      <c r="AD3779" s="213"/>
    </row>
    <row r="3780" spans="20:30" x14ac:dyDescent="0.2">
      <c r="T3780" s="212"/>
      <c r="U3780" s="213"/>
      <c r="V3780" s="213"/>
      <c r="W3780" s="213"/>
      <c r="X3780" s="214"/>
      <c r="Y3780" s="214"/>
      <c r="Z3780" s="214"/>
      <c r="AA3780" s="217"/>
      <c r="AB3780" s="217"/>
      <c r="AC3780" s="217"/>
      <c r="AD3780" s="213"/>
    </row>
    <row r="3781" spans="20:30" x14ac:dyDescent="0.2">
      <c r="T3781" s="212"/>
      <c r="U3781" s="213"/>
      <c r="V3781" s="213"/>
      <c r="W3781" s="213"/>
      <c r="X3781" s="214"/>
      <c r="Y3781" s="214"/>
      <c r="Z3781" s="214"/>
      <c r="AA3781" s="217"/>
      <c r="AB3781" s="217"/>
      <c r="AC3781" s="217"/>
      <c r="AD3781" s="213"/>
    </row>
    <row r="3782" spans="20:30" x14ac:dyDescent="0.2">
      <c r="T3782" s="212"/>
      <c r="U3782" s="213"/>
      <c r="V3782" s="213"/>
      <c r="W3782" s="213"/>
      <c r="X3782" s="214"/>
      <c r="Y3782" s="214"/>
      <c r="Z3782" s="214"/>
      <c r="AA3782" s="217"/>
      <c r="AB3782" s="217"/>
      <c r="AC3782" s="217"/>
      <c r="AD3782" s="213"/>
    </row>
    <row r="3783" spans="20:30" x14ac:dyDescent="0.2">
      <c r="T3783" s="212"/>
      <c r="U3783" s="213"/>
      <c r="V3783" s="213"/>
      <c r="W3783" s="213"/>
      <c r="X3783" s="214"/>
      <c r="Y3783" s="214"/>
      <c r="Z3783" s="214"/>
      <c r="AA3783" s="217"/>
      <c r="AB3783" s="217"/>
      <c r="AC3783" s="217"/>
      <c r="AD3783" s="213"/>
    </row>
    <row r="3784" spans="20:30" x14ac:dyDescent="0.2">
      <c r="T3784" s="212"/>
      <c r="U3784" s="213"/>
      <c r="V3784" s="213"/>
      <c r="W3784" s="213"/>
      <c r="X3784" s="214"/>
      <c r="Y3784" s="214"/>
      <c r="Z3784" s="214"/>
      <c r="AA3784" s="217"/>
      <c r="AB3784" s="217"/>
      <c r="AC3784" s="217"/>
      <c r="AD3784" s="213"/>
    </row>
    <row r="3785" spans="20:30" x14ac:dyDescent="0.2">
      <c r="T3785" s="212"/>
      <c r="U3785" s="213"/>
      <c r="V3785" s="213"/>
      <c r="W3785" s="213"/>
      <c r="X3785" s="214"/>
      <c r="Y3785" s="214"/>
      <c r="Z3785" s="214"/>
      <c r="AA3785" s="217"/>
      <c r="AB3785" s="217"/>
      <c r="AC3785" s="217"/>
      <c r="AD3785" s="213"/>
    </row>
    <row r="3786" spans="20:30" x14ac:dyDescent="0.2">
      <c r="T3786" s="212"/>
      <c r="U3786" s="213"/>
      <c r="V3786" s="213"/>
      <c r="W3786" s="213"/>
      <c r="X3786" s="214"/>
      <c r="Y3786" s="214"/>
      <c r="Z3786" s="214"/>
      <c r="AA3786" s="217"/>
      <c r="AB3786" s="217"/>
      <c r="AC3786" s="217"/>
      <c r="AD3786" s="213"/>
    </row>
    <row r="3787" spans="20:30" x14ac:dyDescent="0.2">
      <c r="T3787" s="212"/>
      <c r="U3787" s="213"/>
      <c r="V3787" s="213"/>
      <c r="W3787" s="213"/>
      <c r="X3787" s="214"/>
      <c r="Y3787" s="214"/>
      <c r="Z3787" s="214"/>
      <c r="AA3787" s="217"/>
      <c r="AB3787" s="217"/>
      <c r="AC3787" s="217"/>
      <c r="AD3787" s="213"/>
    </row>
    <row r="3788" spans="20:30" x14ac:dyDescent="0.2">
      <c r="T3788" s="212"/>
      <c r="U3788" s="213"/>
      <c r="V3788" s="213"/>
      <c r="W3788" s="213"/>
      <c r="X3788" s="214"/>
      <c r="Y3788" s="214"/>
      <c r="Z3788" s="214"/>
      <c r="AA3788" s="217"/>
      <c r="AB3788" s="217"/>
      <c r="AC3788" s="217"/>
      <c r="AD3788" s="213"/>
    </row>
    <row r="3789" spans="20:30" x14ac:dyDescent="0.2">
      <c r="T3789" s="212"/>
      <c r="U3789" s="213"/>
      <c r="V3789" s="213"/>
      <c r="W3789" s="213"/>
      <c r="X3789" s="214"/>
      <c r="Y3789" s="214"/>
      <c r="Z3789" s="214"/>
      <c r="AA3789" s="217"/>
      <c r="AB3789" s="217"/>
      <c r="AC3789" s="217"/>
      <c r="AD3789" s="213"/>
    </row>
    <row r="3790" spans="20:30" x14ac:dyDescent="0.2">
      <c r="T3790" s="212"/>
      <c r="U3790" s="213"/>
      <c r="V3790" s="213"/>
      <c r="W3790" s="213"/>
      <c r="X3790" s="214"/>
      <c r="Y3790" s="214"/>
      <c r="Z3790" s="214"/>
      <c r="AA3790" s="217"/>
      <c r="AB3790" s="217"/>
      <c r="AC3790" s="217"/>
      <c r="AD3790" s="213"/>
    </row>
    <row r="3791" spans="20:30" x14ac:dyDescent="0.2">
      <c r="T3791" s="212"/>
      <c r="U3791" s="213"/>
      <c r="V3791" s="213"/>
      <c r="W3791" s="213"/>
      <c r="X3791" s="214"/>
      <c r="Y3791" s="214"/>
      <c r="Z3791" s="214"/>
      <c r="AA3791" s="217"/>
      <c r="AB3791" s="217"/>
      <c r="AC3791" s="217"/>
      <c r="AD3791" s="213"/>
    </row>
    <row r="3792" spans="20:30" x14ac:dyDescent="0.2">
      <c r="T3792" s="212"/>
      <c r="U3792" s="213"/>
      <c r="V3792" s="213"/>
      <c r="W3792" s="213"/>
      <c r="X3792" s="214"/>
      <c r="Y3792" s="214"/>
      <c r="Z3792" s="214"/>
      <c r="AA3792" s="217"/>
      <c r="AB3792" s="217"/>
      <c r="AC3792" s="217"/>
      <c r="AD3792" s="213"/>
    </row>
    <row r="3793" spans="20:30" x14ac:dyDescent="0.2">
      <c r="T3793" s="212"/>
      <c r="U3793" s="213"/>
      <c r="V3793" s="213"/>
      <c r="W3793" s="213"/>
      <c r="X3793" s="214"/>
      <c r="Y3793" s="214"/>
      <c r="Z3793" s="214"/>
      <c r="AA3793" s="217"/>
      <c r="AB3793" s="217"/>
      <c r="AC3793" s="217"/>
      <c r="AD3793" s="213"/>
    </row>
    <row r="3794" spans="20:30" x14ac:dyDescent="0.2">
      <c r="T3794" s="212"/>
      <c r="U3794" s="213"/>
      <c r="V3794" s="213"/>
      <c r="W3794" s="213"/>
      <c r="X3794" s="214"/>
      <c r="Y3794" s="214"/>
      <c r="Z3794" s="214"/>
      <c r="AA3794" s="217"/>
      <c r="AB3794" s="217"/>
      <c r="AC3794" s="217"/>
      <c r="AD3794" s="213"/>
    </row>
    <row r="3795" spans="20:30" x14ac:dyDescent="0.2">
      <c r="T3795" s="212"/>
      <c r="U3795" s="213"/>
      <c r="V3795" s="213"/>
      <c r="W3795" s="213"/>
      <c r="X3795" s="214"/>
      <c r="Y3795" s="214"/>
      <c r="Z3795" s="214"/>
      <c r="AA3795" s="217"/>
      <c r="AB3795" s="217"/>
      <c r="AC3795" s="217"/>
      <c r="AD3795" s="213"/>
    </row>
    <row r="3796" spans="20:30" x14ac:dyDescent="0.2">
      <c r="T3796" s="212"/>
      <c r="U3796" s="213"/>
      <c r="V3796" s="213"/>
      <c r="W3796" s="213"/>
      <c r="X3796" s="214"/>
      <c r="Y3796" s="214"/>
      <c r="Z3796" s="214"/>
      <c r="AA3796" s="217"/>
      <c r="AB3796" s="217"/>
      <c r="AC3796" s="217"/>
      <c r="AD3796" s="213"/>
    </row>
    <row r="3797" spans="20:30" x14ac:dyDescent="0.2">
      <c r="T3797" s="212"/>
      <c r="U3797" s="213"/>
      <c r="V3797" s="213"/>
      <c r="W3797" s="213"/>
      <c r="X3797" s="214"/>
      <c r="Y3797" s="214"/>
      <c r="Z3797" s="214"/>
      <c r="AA3797" s="217"/>
      <c r="AB3797" s="217"/>
      <c r="AC3797" s="217"/>
      <c r="AD3797" s="213"/>
    </row>
    <row r="3798" spans="20:30" x14ac:dyDescent="0.2">
      <c r="T3798" s="212"/>
      <c r="U3798" s="213"/>
      <c r="V3798" s="213"/>
      <c r="W3798" s="213"/>
      <c r="X3798" s="214"/>
      <c r="Y3798" s="214"/>
      <c r="Z3798" s="214"/>
      <c r="AA3798" s="217"/>
      <c r="AB3798" s="217"/>
      <c r="AC3798" s="217"/>
      <c r="AD3798" s="213"/>
    </row>
    <row r="3799" spans="20:30" x14ac:dyDescent="0.2">
      <c r="T3799" s="212"/>
      <c r="U3799" s="213"/>
      <c r="V3799" s="213"/>
      <c r="W3799" s="213"/>
      <c r="X3799" s="214"/>
      <c r="Y3799" s="214"/>
      <c r="Z3799" s="214"/>
      <c r="AA3799" s="217"/>
      <c r="AB3799" s="217"/>
      <c r="AC3799" s="217"/>
      <c r="AD3799" s="213"/>
    </row>
    <row r="3800" spans="20:30" x14ac:dyDescent="0.2">
      <c r="T3800" s="212"/>
      <c r="U3800" s="213"/>
      <c r="V3800" s="213"/>
      <c r="W3800" s="213"/>
      <c r="X3800" s="214"/>
      <c r="Y3800" s="214"/>
      <c r="Z3800" s="214"/>
      <c r="AA3800" s="217"/>
      <c r="AB3800" s="217"/>
      <c r="AC3800" s="217"/>
      <c r="AD3800" s="213"/>
    </row>
    <row r="3801" spans="20:30" x14ac:dyDescent="0.2">
      <c r="T3801" s="212"/>
      <c r="U3801" s="213"/>
      <c r="V3801" s="213"/>
      <c r="W3801" s="213"/>
      <c r="X3801" s="214"/>
      <c r="Y3801" s="214"/>
      <c r="Z3801" s="214"/>
      <c r="AA3801" s="217"/>
      <c r="AB3801" s="217"/>
      <c r="AC3801" s="217"/>
      <c r="AD3801" s="213"/>
    </row>
    <row r="3802" spans="20:30" x14ac:dyDescent="0.2">
      <c r="T3802" s="212"/>
      <c r="U3802" s="213"/>
      <c r="V3802" s="213"/>
      <c r="W3802" s="213"/>
      <c r="X3802" s="214"/>
      <c r="Y3802" s="214"/>
      <c r="Z3802" s="214"/>
      <c r="AA3802" s="217"/>
      <c r="AB3802" s="217"/>
      <c r="AC3802" s="217"/>
      <c r="AD3802" s="213"/>
    </row>
    <row r="3803" spans="20:30" x14ac:dyDescent="0.2">
      <c r="T3803" s="212"/>
      <c r="U3803" s="213"/>
      <c r="V3803" s="213"/>
      <c r="W3803" s="213"/>
      <c r="X3803" s="214"/>
      <c r="Y3803" s="214"/>
      <c r="Z3803" s="214"/>
      <c r="AA3803" s="217"/>
      <c r="AB3803" s="217"/>
      <c r="AC3803" s="217"/>
      <c r="AD3803" s="213"/>
    </row>
    <row r="3804" spans="20:30" x14ac:dyDescent="0.2">
      <c r="T3804" s="212"/>
      <c r="U3804" s="213"/>
      <c r="V3804" s="213"/>
      <c r="W3804" s="213"/>
      <c r="X3804" s="214"/>
      <c r="Y3804" s="214"/>
      <c r="Z3804" s="214"/>
      <c r="AA3804" s="217"/>
      <c r="AB3804" s="217"/>
      <c r="AC3804" s="217"/>
      <c r="AD3804" s="213"/>
    </row>
    <row r="3805" spans="20:30" x14ac:dyDescent="0.2">
      <c r="T3805" s="212"/>
      <c r="U3805" s="213"/>
      <c r="V3805" s="213"/>
      <c r="W3805" s="213"/>
      <c r="X3805" s="214"/>
      <c r="Y3805" s="214"/>
      <c r="Z3805" s="214"/>
      <c r="AA3805" s="217"/>
      <c r="AB3805" s="217"/>
      <c r="AC3805" s="217"/>
      <c r="AD3805" s="213"/>
    </row>
    <row r="3806" spans="20:30" x14ac:dyDescent="0.2">
      <c r="T3806" s="212"/>
      <c r="U3806" s="213"/>
      <c r="V3806" s="213"/>
      <c r="W3806" s="213"/>
      <c r="X3806" s="214"/>
      <c r="Y3806" s="214"/>
      <c r="Z3806" s="214"/>
      <c r="AA3806" s="217"/>
      <c r="AB3806" s="217"/>
      <c r="AC3806" s="217"/>
      <c r="AD3806" s="213"/>
    </row>
    <row r="3807" spans="20:30" x14ac:dyDescent="0.2">
      <c r="T3807" s="212"/>
      <c r="U3807" s="213"/>
      <c r="V3807" s="213"/>
      <c r="W3807" s="213"/>
      <c r="X3807" s="214"/>
      <c r="Y3807" s="214"/>
      <c r="Z3807" s="214"/>
      <c r="AA3807" s="217"/>
      <c r="AB3807" s="217"/>
      <c r="AC3807" s="217"/>
      <c r="AD3807" s="213"/>
    </row>
    <row r="3808" spans="20:30" x14ac:dyDescent="0.2">
      <c r="T3808" s="212"/>
      <c r="U3808" s="213"/>
      <c r="V3808" s="213"/>
      <c r="W3808" s="213"/>
      <c r="X3808" s="214"/>
      <c r="Y3808" s="214"/>
      <c r="Z3808" s="214"/>
      <c r="AA3808" s="217"/>
      <c r="AB3808" s="217"/>
      <c r="AC3808" s="217"/>
      <c r="AD3808" s="213"/>
    </row>
    <row r="3809" spans="20:30" x14ac:dyDescent="0.2">
      <c r="T3809" s="212"/>
      <c r="U3809" s="213"/>
      <c r="V3809" s="213"/>
      <c r="W3809" s="213"/>
      <c r="X3809" s="214"/>
      <c r="Y3809" s="214"/>
      <c r="Z3809" s="214"/>
      <c r="AA3809" s="217"/>
      <c r="AB3809" s="217"/>
      <c r="AC3809" s="217"/>
      <c r="AD3809" s="213"/>
    </row>
    <row r="3810" spans="20:30" x14ac:dyDescent="0.2">
      <c r="T3810" s="212"/>
      <c r="U3810" s="213"/>
      <c r="V3810" s="213"/>
      <c r="W3810" s="213"/>
      <c r="X3810" s="214"/>
      <c r="Y3810" s="214"/>
      <c r="Z3810" s="214"/>
      <c r="AA3810" s="217"/>
      <c r="AB3810" s="217"/>
      <c r="AC3810" s="217"/>
      <c r="AD3810" s="213"/>
    </row>
    <row r="3811" spans="20:30" x14ac:dyDescent="0.2">
      <c r="T3811" s="212"/>
      <c r="U3811" s="213"/>
      <c r="V3811" s="213"/>
      <c r="W3811" s="213"/>
      <c r="X3811" s="214"/>
      <c r="Y3811" s="214"/>
      <c r="Z3811" s="214"/>
      <c r="AA3811" s="217"/>
      <c r="AB3811" s="217"/>
      <c r="AC3811" s="217"/>
      <c r="AD3811" s="213"/>
    </row>
    <row r="3812" spans="20:30" x14ac:dyDescent="0.2">
      <c r="T3812" s="212"/>
      <c r="U3812" s="213"/>
      <c r="V3812" s="213"/>
      <c r="W3812" s="213"/>
      <c r="X3812" s="214"/>
      <c r="Y3812" s="214"/>
      <c r="Z3812" s="214"/>
      <c r="AA3812" s="217"/>
      <c r="AB3812" s="217"/>
      <c r="AC3812" s="217"/>
      <c r="AD3812" s="213"/>
    </row>
    <row r="3813" spans="20:30" x14ac:dyDescent="0.2">
      <c r="T3813" s="212"/>
      <c r="U3813" s="213"/>
      <c r="V3813" s="213"/>
      <c r="W3813" s="213"/>
      <c r="X3813" s="214"/>
      <c r="Y3813" s="214"/>
      <c r="Z3813" s="214"/>
      <c r="AA3813" s="217"/>
      <c r="AB3813" s="217"/>
      <c r="AC3813" s="217"/>
      <c r="AD3813" s="213"/>
    </row>
    <row r="3814" spans="20:30" x14ac:dyDescent="0.2">
      <c r="T3814" s="212"/>
      <c r="U3814" s="213"/>
      <c r="V3814" s="213"/>
      <c r="W3814" s="213"/>
      <c r="X3814" s="214"/>
      <c r="Y3814" s="214"/>
      <c r="Z3814" s="214"/>
      <c r="AA3814" s="217"/>
      <c r="AB3814" s="217"/>
      <c r="AC3814" s="217"/>
      <c r="AD3814" s="213"/>
    </row>
    <row r="3815" spans="20:30" x14ac:dyDescent="0.2">
      <c r="T3815" s="212"/>
      <c r="U3815" s="213"/>
      <c r="V3815" s="213"/>
      <c r="W3815" s="213"/>
      <c r="X3815" s="214"/>
      <c r="Y3815" s="214"/>
      <c r="Z3815" s="214"/>
      <c r="AA3815" s="217"/>
      <c r="AB3815" s="217"/>
      <c r="AC3815" s="217"/>
      <c r="AD3815" s="213"/>
    </row>
    <row r="3816" spans="20:30" x14ac:dyDescent="0.2">
      <c r="T3816" s="212"/>
      <c r="U3816" s="213"/>
      <c r="V3816" s="213"/>
      <c r="W3816" s="213"/>
      <c r="X3816" s="214"/>
      <c r="Y3816" s="214"/>
      <c r="Z3816" s="214"/>
      <c r="AA3816" s="217"/>
      <c r="AB3816" s="217"/>
      <c r="AC3816" s="217"/>
      <c r="AD3816" s="213"/>
    </row>
    <row r="3817" spans="20:30" x14ac:dyDescent="0.2">
      <c r="T3817" s="212"/>
      <c r="U3817" s="213"/>
      <c r="V3817" s="213"/>
      <c r="W3817" s="213"/>
      <c r="X3817" s="214"/>
      <c r="Y3817" s="214"/>
      <c r="Z3817" s="214"/>
      <c r="AA3817" s="217"/>
      <c r="AB3817" s="217"/>
      <c r="AC3817" s="217"/>
      <c r="AD3817" s="213"/>
    </row>
    <row r="3818" spans="20:30" x14ac:dyDescent="0.2">
      <c r="T3818" s="212"/>
      <c r="U3818" s="213"/>
      <c r="V3818" s="213"/>
      <c r="W3818" s="213"/>
      <c r="X3818" s="214"/>
      <c r="Y3818" s="214"/>
      <c r="Z3818" s="214"/>
      <c r="AA3818" s="217"/>
      <c r="AB3818" s="217"/>
      <c r="AC3818" s="217"/>
      <c r="AD3818" s="213"/>
    </row>
    <row r="3819" spans="20:30" x14ac:dyDescent="0.2">
      <c r="T3819" s="212"/>
      <c r="U3819" s="213"/>
      <c r="V3819" s="213"/>
      <c r="W3819" s="213"/>
      <c r="X3819" s="214"/>
      <c r="Y3819" s="214"/>
      <c r="Z3819" s="214"/>
      <c r="AA3819" s="217"/>
      <c r="AB3819" s="217"/>
      <c r="AC3819" s="217"/>
      <c r="AD3819" s="213"/>
    </row>
    <row r="3820" spans="20:30" x14ac:dyDescent="0.2">
      <c r="T3820" s="212"/>
      <c r="U3820" s="213"/>
      <c r="V3820" s="213"/>
      <c r="W3820" s="213"/>
      <c r="X3820" s="214"/>
      <c r="Y3820" s="214"/>
      <c r="Z3820" s="214"/>
      <c r="AA3820" s="217"/>
      <c r="AB3820" s="217"/>
      <c r="AC3820" s="217"/>
      <c r="AD3820" s="213"/>
    </row>
    <row r="3821" spans="20:30" x14ac:dyDescent="0.2">
      <c r="T3821" s="212"/>
      <c r="U3821" s="213"/>
      <c r="V3821" s="213"/>
      <c r="W3821" s="213"/>
      <c r="X3821" s="214"/>
      <c r="Y3821" s="214"/>
      <c r="Z3821" s="214"/>
      <c r="AA3821" s="217"/>
      <c r="AB3821" s="217"/>
      <c r="AC3821" s="217"/>
      <c r="AD3821" s="213"/>
    </row>
    <row r="3822" spans="20:30" x14ac:dyDescent="0.2">
      <c r="T3822" s="212"/>
      <c r="U3822" s="213"/>
      <c r="V3822" s="213"/>
      <c r="W3822" s="213"/>
      <c r="X3822" s="214"/>
      <c r="Y3822" s="214"/>
      <c r="Z3822" s="214"/>
      <c r="AA3822" s="217"/>
      <c r="AB3822" s="217"/>
      <c r="AC3822" s="217"/>
      <c r="AD3822" s="213"/>
    </row>
    <row r="3823" spans="20:30" x14ac:dyDescent="0.2">
      <c r="T3823" s="212"/>
      <c r="U3823" s="213"/>
      <c r="V3823" s="213"/>
      <c r="W3823" s="213"/>
      <c r="X3823" s="214"/>
      <c r="Y3823" s="214"/>
      <c r="Z3823" s="214"/>
      <c r="AA3823" s="217"/>
      <c r="AB3823" s="217"/>
      <c r="AC3823" s="217"/>
      <c r="AD3823" s="213"/>
    </row>
    <row r="3824" spans="20:30" x14ac:dyDescent="0.2">
      <c r="T3824" s="212"/>
      <c r="U3824" s="213"/>
      <c r="V3824" s="213"/>
      <c r="W3824" s="213"/>
      <c r="X3824" s="214"/>
      <c r="Y3824" s="214"/>
      <c r="Z3824" s="214"/>
      <c r="AA3824" s="217"/>
      <c r="AB3824" s="217"/>
      <c r="AC3824" s="217"/>
      <c r="AD3824" s="213"/>
    </row>
    <row r="3825" spans="20:30" x14ac:dyDescent="0.2">
      <c r="T3825" s="212"/>
      <c r="U3825" s="213"/>
      <c r="V3825" s="213"/>
      <c r="W3825" s="213"/>
      <c r="X3825" s="214"/>
      <c r="Y3825" s="214"/>
      <c r="Z3825" s="214"/>
      <c r="AA3825" s="217"/>
      <c r="AB3825" s="217"/>
      <c r="AC3825" s="217"/>
      <c r="AD3825" s="213"/>
    </row>
    <row r="3826" spans="20:30" x14ac:dyDescent="0.2">
      <c r="T3826" s="212"/>
      <c r="U3826" s="213"/>
      <c r="V3826" s="213"/>
      <c r="W3826" s="213"/>
      <c r="X3826" s="214"/>
      <c r="Y3826" s="214"/>
      <c r="Z3826" s="214"/>
      <c r="AA3826" s="217"/>
      <c r="AB3826" s="217"/>
      <c r="AC3826" s="217"/>
      <c r="AD3826" s="213"/>
    </row>
    <row r="3827" spans="20:30" x14ac:dyDescent="0.2">
      <c r="T3827" s="212"/>
      <c r="U3827" s="213"/>
      <c r="V3827" s="213"/>
      <c r="W3827" s="213"/>
      <c r="X3827" s="214"/>
      <c r="Y3827" s="214"/>
      <c r="Z3827" s="214"/>
      <c r="AA3827" s="217"/>
      <c r="AB3827" s="217"/>
      <c r="AC3827" s="217"/>
      <c r="AD3827" s="213"/>
    </row>
    <row r="3828" spans="20:30" x14ac:dyDescent="0.2">
      <c r="T3828" s="212"/>
      <c r="U3828" s="213"/>
      <c r="V3828" s="213"/>
      <c r="W3828" s="213"/>
      <c r="X3828" s="214"/>
      <c r="Y3828" s="214"/>
      <c r="Z3828" s="214"/>
      <c r="AA3828" s="217"/>
      <c r="AB3828" s="217"/>
      <c r="AC3828" s="217"/>
      <c r="AD3828" s="213"/>
    </row>
    <row r="3829" spans="20:30" x14ac:dyDescent="0.2">
      <c r="T3829" s="212"/>
      <c r="U3829" s="213"/>
      <c r="V3829" s="213"/>
      <c r="W3829" s="213"/>
      <c r="X3829" s="214"/>
      <c r="Y3829" s="214"/>
      <c r="Z3829" s="214"/>
      <c r="AA3829" s="217"/>
      <c r="AB3829" s="217"/>
      <c r="AC3829" s="217"/>
      <c r="AD3829" s="213"/>
    </row>
    <row r="3830" spans="20:30" x14ac:dyDescent="0.2">
      <c r="T3830" s="212"/>
      <c r="U3830" s="213"/>
      <c r="V3830" s="213"/>
      <c r="W3830" s="213"/>
      <c r="X3830" s="214"/>
      <c r="Y3830" s="214"/>
      <c r="Z3830" s="214"/>
      <c r="AA3830" s="217"/>
      <c r="AB3830" s="217"/>
      <c r="AC3830" s="217"/>
      <c r="AD3830" s="213"/>
    </row>
    <row r="3831" spans="20:30" x14ac:dyDescent="0.2">
      <c r="T3831" s="212"/>
      <c r="U3831" s="213"/>
      <c r="V3831" s="213"/>
      <c r="W3831" s="213"/>
      <c r="X3831" s="214"/>
      <c r="Y3831" s="214"/>
      <c r="Z3831" s="214"/>
      <c r="AA3831" s="217"/>
      <c r="AB3831" s="217"/>
      <c r="AC3831" s="217"/>
      <c r="AD3831" s="213"/>
    </row>
    <row r="3832" spans="20:30" x14ac:dyDescent="0.2">
      <c r="T3832" s="212"/>
      <c r="U3832" s="213"/>
      <c r="V3832" s="213"/>
      <c r="W3832" s="213"/>
      <c r="X3832" s="214"/>
      <c r="Y3832" s="214"/>
      <c r="Z3832" s="214"/>
      <c r="AA3832" s="217"/>
      <c r="AB3832" s="217"/>
      <c r="AC3832" s="217"/>
      <c r="AD3832" s="213"/>
    </row>
    <row r="3833" spans="20:30" x14ac:dyDescent="0.2">
      <c r="T3833" s="212"/>
      <c r="U3833" s="213"/>
      <c r="V3833" s="213"/>
      <c r="W3833" s="213"/>
      <c r="X3833" s="214"/>
      <c r="Y3833" s="214"/>
      <c r="Z3833" s="214"/>
      <c r="AA3833" s="217"/>
      <c r="AB3833" s="217"/>
      <c r="AC3833" s="217"/>
      <c r="AD3833" s="213"/>
    </row>
    <row r="3834" spans="20:30" x14ac:dyDescent="0.2">
      <c r="T3834" s="212"/>
      <c r="U3834" s="213"/>
      <c r="V3834" s="213"/>
      <c r="W3834" s="213"/>
      <c r="X3834" s="214"/>
      <c r="Y3834" s="214"/>
      <c r="Z3834" s="214"/>
      <c r="AA3834" s="217"/>
      <c r="AB3834" s="217"/>
      <c r="AC3834" s="217"/>
      <c r="AD3834" s="213"/>
    </row>
    <row r="3835" spans="20:30" x14ac:dyDescent="0.2">
      <c r="T3835" s="212"/>
      <c r="U3835" s="213"/>
      <c r="V3835" s="213"/>
      <c r="W3835" s="213"/>
      <c r="X3835" s="214"/>
      <c r="Y3835" s="214"/>
      <c r="Z3835" s="214"/>
      <c r="AA3835" s="217"/>
      <c r="AB3835" s="217"/>
      <c r="AC3835" s="217"/>
      <c r="AD3835" s="213"/>
    </row>
    <row r="3836" spans="20:30" x14ac:dyDescent="0.2">
      <c r="T3836" s="212"/>
      <c r="U3836" s="213"/>
      <c r="V3836" s="213"/>
      <c r="W3836" s="213"/>
      <c r="X3836" s="214"/>
      <c r="Y3836" s="214"/>
      <c r="Z3836" s="214"/>
      <c r="AA3836" s="217"/>
      <c r="AB3836" s="217"/>
      <c r="AC3836" s="217"/>
      <c r="AD3836" s="213"/>
    </row>
    <row r="3837" spans="20:30" x14ac:dyDescent="0.2">
      <c r="T3837" s="212"/>
      <c r="U3837" s="213"/>
      <c r="V3837" s="213"/>
      <c r="W3837" s="213"/>
      <c r="X3837" s="214"/>
      <c r="Y3837" s="214"/>
      <c r="Z3837" s="214"/>
      <c r="AA3837" s="217"/>
      <c r="AB3837" s="217"/>
      <c r="AC3837" s="217"/>
      <c r="AD3837" s="213"/>
    </row>
    <row r="3838" spans="20:30" x14ac:dyDescent="0.2">
      <c r="T3838" s="212"/>
      <c r="U3838" s="213"/>
      <c r="V3838" s="213"/>
      <c r="W3838" s="213"/>
      <c r="X3838" s="214"/>
      <c r="Y3838" s="214"/>
      <c r="Z3838" s="214"/>
      <c r="AA3838" s="217"/>
      <c r="AB3838" s="217"/>
      <c r="AC3838" s="217"/>
      <c r="AD3838" s="213"/>
    </row>
    <row r="3839" spans="20:30" x14ac:dyDescent="0.2">
      <c r="T3839" s="212"/>
      <c r="U3839" s="213"/>
      <c r="V3839" s="213"/>
      <c r="W3839" s="213"/>
      <c r="X3839" s="214"/>
      <c r="Y3839" s="214"/>
      <c r="Z3839" s="214"/>
      <c r="AA3839" s="217"/>
      <c r="AB3839" s="217"/>
      <c r="AC3839" s="217"/>
      <c r="AD3839" s="213"/>
    </row>
    <row r="3840" spans="20:30" x14ac:dyDescent="0.2">
      <c r="T3840" s="212"/>
      <c r="U3840" s="213"/>
      <c r="V3840" s="213"/>
      <c r="W3840" s="213"/>
      <c r="X3840" s="214"/>
      <c r="Y3840" s="214"/>
      <c r="Z3840" s="214"/>
      <c r="AA3840" s="217"/>
      <c r="AB3840" s="217"/>
      <c r="AC3840" s="217"/>
      <c r="AD3840" s="213"/>
    </row>
    <row r="3841" spans="20:30" x14ac:dyDescent="0.2">
      <c r="T3841" s="212"/>
      <c r="U3841" s="213"/>
      <c r="V3841" s="213"/>
      <c r="W3841" s="213"/>
      <c r="X3841" s="214"/>
      <c r="Y3841" s="214"/>
      <c r="Z3841" s="214"/>
      <c r="AA3841" s="217"/>
      <c r="AB3841" s="217"/>
      <c r="AC3841" s="217"/>
      <c r="AD3841" s="213"/>
    </row>
    <row r="3842" spans="20:30" x14ac:dyDescent="0.2">
      <c r="T3842" s="212"/>
      <c r="U3842" s="213"/>
      <c r="V3842" s="213"/>
      <c r="W3842" s="213"/>
      <c r="X3842" s="214"/>
      <c r="Y3842" s="214"/>
      <c r="Z3842" s="214"/>
      <c r="AA3842" s="217"/>
      <c r="AB3842" s="217"/>
      <c r="AC3842" s="217"/>
      <c r="AD3842" s="213"/>
    </row>
    <row r="3843" spans="20:30" x14ac:dyDescent="0.2">
      <c r="T3843" s="212"/>
      <c r="U3843" s="213"/>
      <c r="V3843" s="213"/>
      <c r="W3843" s="213"/>
      <c r="X3843" s="214"/>
      <c r="Y3843" s="214"/>
      <c r="Z3843" s="214"/>
      <c r="AA3843" s="217"/>
      <c r="AB3843" s="217"/>
      <c r="AC3843" s="217"/>
      <c r="AD3843" s="213"/>
    </row>
    <row r="3844" spans="20:30" x14ac:dyDescent="0.2">
      <c r="T3844" s="212"/>
      <c r="U3844" s="213"/>
      <c r="V3844" s="213"/>
      <c r="W3844" s="213"/>
      <c r="X3844" s="214"/>
      <c r="Y3844" s="214"/>
      <c r="Z3844" s="214"/>
      <c r="AA3844" s="217"/>
      <c r="AB3844" s="217"/>
      <c r="AC3844" s="217"/>
      <c r="AD3844" s="213"/>
    </row>
    <row r="3845" spans="20:30" x14ac:dyDescent="0.2">
      <c r="T3845" s="212"/>
      <c r="U3845" s="213"/>
      <c r="V3845" s="213"/>
      <c r="W3845" s="213"/>
      <c r="X3845" s="214"/>
      <c r="Y3845" s="214"/>
      <c r="Z3845" s="214"/>
      <c r="AA3845" s="217"/>
      <c r="AB3845" s="217"/>
      <c r="AC3845" s="217"/>
      <c r="AD3845" s="213"/>
    </row>
    <row r="3846" spans="20:30" x14ac:dyDescent="0.2">
      <c r="T3846" s="212"/>
      <c r="U3846" s="213"/>
      <c r="V3846" s="213"/>
      <c r="W3846" s="213"/>
      <c r="X3846" s="214"/>
      <c r="Y3846" s="214"/>
      <c r="Z3846" s="214"/>
      <c r="AA3846" s="217"/>
      <c r="AB3846" s="217"/>
      <c r="AC3846" s="217"/>
      <c r="AD3846" s="213"/>
    </row>
    <row r="3847" spans="20:30" x14ac:dyDescent="0.2">
      <c r="T3847" s="212"/>
      <c r="U3847" s="213"/>
      <c r="V3847" s="213"/>
      <c r="W3847" s="213"/>
      <c r="X3847" s="214"/>
      <c r="Y3847" s="214"/>
      <c r="Z3847" s="214"/>
      <c r="AA3847" s="217"/>
      <c r="AB3847" s="217"/>
      <c r="AC3847" s="217"/>
      <c r="AD3847" s="213"/>
    </row>
    <row r="3848" spans="20:30" x14ac:dyDescent="0.2">
      <c r="T3848" s="212"/>
      <c r="U3848" s="213"/>
      <c r="V3848" s="213"/>
      <c r="W3848" s="213"/>
      <c r="X3848" s="214"/>
      <c r="Y3848" s="214"/>
      <c r="Z3848" s="214"/>
      <c r="AA3848" s="217"/>
      <c r="AB3848" s="217"/>
      <c r="AC3848" s="217"/>
      <c r="AD3848" s="213"/>
    </row>
    <row r="3849" spans="20:30" x14ac:dyDescent="0.2">
      <c r="T3849" s="212"/>
      <c r="U3849" s="213"/>
      <c r="V3849" s="213"/>
      <c r="W3849" s="213"/>
      <c r="X3849" s="214"/>
      <c r="Y3849" s="214"/>
      <c r="Z3849" s="214"/>
      <c r="AA3849" s="217"/>
      <c r="AB3849" s="217"/>
      <c r="AC3849" s="217"/>
      <c r="AD3849" s="213"/>
    </row>
    <row r="3850" spans="20:30" x14ac:dyDescent="0.2">
      <c r="T3850" s="212"/>
      <c r="U3850" s="213"/>
      <c r="V3850" s="213"/>
      <c r="W3850" s="213"/>
      <c r="X3850" s="214"/>
      <c r="Y3850" s="214"/>
      <c r="Z3850" s="214"/>
      <c r="AA3850" s="217"/>
      <c r="AB3850" s="217"/>
      <c r="AC3850" s="217"/>
      <c r="AD3850" s="213"/>
    </row>
    <row r="3851" spans="20:30" x14ac:dyDescent="0.2">
      <c r="T3851" s="212"/>
      <c r="U3851" s="213"/>
      <c r="V3851" s="213"/>
      <c r="W3851" s="213"/>
      <c r="X3851" s="214"/>
      <c r="Y3851" s="214"/>
      <c r="Z3851" s="214"/>
      <c r="AA3851" s="217"/>
      <c r="AB3851" s="217"/>
      <c r="AC3851" s="217"/>
      <c r="AD3851" s="213"/>
    </row>
    <row r="3852" spans="20:30" x14ac:dyDescent="0.2">
      <c r="T3852" s="212"/>
      <c r="U3852" s="213"/>
      <c r="V3852" s="213"/>
      <c r="W3852" s="213"/>
      <c r="X3852" s="214"/>
      <c r="Y3852" s="214"/>
      <c r="Z3852" s="214"/>
      <c r="AA3852" s="217"/>
      <c r="AB3852" s="217"/>
      <c r="AC3852" s="217"/>
      <c r="AD3852" s="213"/>
    </row>
    <row r="3853" spans="20:30" x14ac:dyDescent="0.2">
      <c r="T3853" s="212"/>
      <c r="U3853" s="213"/>
      <c r="V3853" s="213"/>
      <c r="W3853" s="213"/>
      <c r="X3853" s="214"/>
      <c r="Y3853" s="214"/>
      <c r="Z3853" s="214"/>
      <c r="AA3853" s="217"/>
      <c r="AB3853" s="217"/>
      <c r="AC3853" s="217"/>
      <c r="AD3853" s="213"/>
    </row>
    <row r="3854" spans="20:30" x14ac:dyDescent="0.2">
      <c r="T3854" s="212"/>
      <c r="U3854" s="213"/>
      <c r="V3854" s="213"/>
      <c r="W3854" s="213"/>
      <c r="X3854" s="214"/>
      <c r="Y3854" s="214"/>
      <c r="Z3854" s="214"/>
      <c r="AA3854" s="217"/>
      <c r="AB3854" s="217"/>
      <c r="AC3854" s="217"/>
      <c r="AD3854" s="213"/>
    </row>
    <row r="3855" spans="20:30" x14ac:dyDescent="0.2">
      <c r="T3855" s="212"/>
      <c r="U3855" s="213"/>
      <c r="V3855" s="213"/>
      <c r="W3855" s="213"/>
      <c r="X3855" s="214"/>
      <c r="Y3855" s="214"/>
      <c r="Z3855" s="214"/>
      <c r="AA3855" s="217"/>
      <c r="AB3855" s="217"/>
      <c r="AC3855" s="217"/>
      <c r="AD3855" s="213"/>
    </row>
    <row r="3856" spans="20:30" x14ac:dyDescent="0.2">
      <c r="T3856" s="212"/>
      <c r="U3856" s="213"/>
      <c r="V3856" s="213"/>
      <c r="W3856" s="213"/>
      <c r="X3856" s="214"/>
      <c r="Y3856" s="214"/>
      <c r="Z3856" s="214"/>
      <c r="AA3856" s="217"/>
      <c r="AB3856" s="217"/>
      <c r="AC3856" s="217"/>
      <c r="AD3856" s="213"/>
    </row>
    <row r="3857" spans="20:30" x14ac:dyDescent="0.2">
      <c r="T3857" s="212"/>
      <c r="U3857" s="213"/>
      <c r="V3857" s="213"/>
      <c r="W3857" s="213"/>
      <c r="X3857" s="214"/>
      <c r="Y3857" s="214"/>
      <c r="Z3857" s="214"/>
      <c r="AA3857" s="217"/>
      <c r="AB3857" s="217"/>
      <c r="AC3857" s="217"/>
      <c r="AD3857" s="213"/>
    </row>
    <row r="3858" spans="20:30" x14ac:dyDescent="0.2">
      <c r="T3858" s="212"/>
      <c r="U3858" s="213"/>
      <c r="V3858" s="213"/>
      <c r="W3858" s="213"/>
      <c r="X3858" s="214"/>
      <c r="Y3858" s="214"/>
      <c r="Z3858" s="214"/>
      <c r="AA3858" s="217"/>
      <c r="AB3858" s="217"/>
      <c r="AC3858" s="217"/>
      <c r="AD3858" s="213"/>
    </row>
    <row r="3859" spans="20:30" x14ac:dyDescent="0.2">
      <c r="T3859" s="212"/>
      <c r="U3859" s="213"/>
      <c r="V3859" s="213"/>
      <c r="W3859" s="213"/>
      <c r="X3859" s="214"/>
      <c r="Y3859" s="214"/>
      <c r="Z3859" s="214"/>
      <c r="AA3859" s="217"/>
      <c r="AB3859" s="217"/>
      <c r="AC3859" s="217"/>
      <c r="AD3859" s="213"/>
    </row>
    <row r="3860" spans="20:30" x14ac:dyDescent="0.2">
      <c r="T3860" s="212"/>
      <c r="U3860" s="213"/>
      <c r="V3860" s="213"/>
      <c r="W3860" s="213"/>
      <c r="X3860" s="214"/>
      <c r="Y3860" s="214"/>
      <c r="Z3860" s="214"/>
      <c r="AA3860" s="217"/>
      <c r="AB3860" s="217"/>
      <c r="AC3860" s="217"/>
      <c r="AD3860" s="213"/>
    </row>
    <row r="3861" spans="20:30" x14ac:dyDescent="0.2">
      <c r="T3861" s="212"/>
      <c r="U3861" s="213"/>
      <c r="V3861" s="213"/>
      <c r="W3861" s="213"/>
      <c r="X3861" s="214"/>
      <c r="Y3861" s="214"/>
      <c r="Z3861" s="214"/>
      <c r="AA3861" s="217"/>
      <c r="AB3861" s="217"/>
      <c r="AC3861" s="217"/>
      <c r="AD3861" s="213"/>
    </row>
    <row r="3862" spans="20:30" x14ac:dyDescent="0.2">
      <c r="T3862" s="212"/>
      <c r="U3862" s="213"/>
      <c r="V3862" s="213"/>
      <c r="W3862" s="213"/>
      <c r="X3862" s="214"/>
      <c r="Y3862" s="214"/>
      <c r="Z3862" s="214"/>
      <c r="AA3862" s="217"/>
      <c r="AB3862" s="217"/>
      <c r="AC3862" s="217"/>
      <c r="AD3862" s="213"/>
    </row>
    <row r="3863" spans="20:30" x14ac:dyDescent="0.2">
      <c r="T3863" s="212"/>
      <c r="U3863" s="213"/>
      <c r="V3863" s="213"/>
      <c r="W3863" s="213"/>
      <c r="X3863" s="214"/>
      <c r="Y3863" s="214"/>
      <c r="Z3863" s="214"/>
      <c r="AA3863" s="217"/>
      <c r="AB3863" s="217"/>
      <c r="AC3863" s="217"/>
      <c r="AD3863" s="213"/>
    </row>
    <row r="3864" spans="20:30" x14ac:dyDescent="0.2">
      <c r="T3864" s="212"/>
      <c r="U3864" s="213"/>
      <c r="V3864" s="213"/>
      <c r="W3864" s="213"/>
      <c r="X3864" s="214"/>
      <c r="Y3864" s="214"/>
      <c r="Z3864" s="214"/>
      <c r="AA3864" s="217"/>
      <c r="AB3864" s="217"/>
      <c r="AC3864" s="217"/>
      <c r="AD3864" s="213"/>
    </row>
    <row r="3865" spans="20:30" x14ac:dyDescent="0.2">
      <c r="T3865" s="212"/>
      <c r="U3865" s="213"/>
      <c r="V3865" s="213"/>
      <c r="W3865" s="213"/>
      <c r="X3865" s="214"/>
      <c r="Y3865" s="214"/>
      <c r="Z3865" s="214"/>
      <c r="AA3865" s="217"/>
      <c r="AB3865" s="217"/>
      <c r="AC3865" s="217"/>
      <c r="AD3865" s="213"/>
    </row>
    <row r="3866" spans="20:30" x14ac:dyDescent="0.2">
      <c r="T3866" s="212"/>
      <c r="U3866" s="213"/>
      <c r="V3866" s="213"/>
      <c r="W3866" s="213"/>
      <c r="X3866" s="214"/>
      <c r="Y3866" s="214"/>
      <c r="Z3866" s="214"/>
      <c r="AA3866" s="217"/>
      <c r="AB3866" s="217"/>
      <c r="AC3866" s="217"/>
      <c r="AD3866" s="213"/>
    </row>
    <row r="3867" spans="20:30" x14ac:dyDescent="0.2">
      <c r="T3867" s="212"/>
      <c r="U3867" s="213"/>
      <c r="V3867" s="213"/>
      <c r="W3867" s="213"/>
      <c r="X3867" s="214"/>
      <c r="Y3867" s="214"/>
      <c r="Z3867" s="214"/>
      <c r="AA3867" s="217"/>
      <c r="AB3867" s="217"/>
      <c r="AC3867" s="217"/>
      <c r="AD3867" s="213"/>
    </row>
    <row r="3868" spans="20:30" x14ac:dyDescent="0.2">
      <c r="T3868" s="212"/>
      <c r="U3868" s="213"/>
      <c r="V3868" s="213"/>
      <c r="W3868" s="213"/>
      <c r="X3868" s="214"/>
      <c r="Y3868" s="214"/>
      <c r="Z3868" s="214"/>
      <c r="AA3868" s="217"/>
      <c r="AB3868" s="217"/>
      <c r="AC3868" s="217"/>
      <c r="AD3868" s="213"/>
    </row>
    <row r="3869" spans="20:30" x14ac:dyDescent="0.2">
      <c r="T3869" s="212"/>
      <c r="U3869" s="213"/>
      <c r="V3869" s="213"/>
      <c r="W3869" s="213"/>
      <c r="X3869" s="214"/>
      <c r="Y3869" s="214"/>
      <c r="Z3869" s="214"/>
      <c r="AA3869" s="217"/>
      <c r="AB3869" s="217"/>
      <c r="AC3869" s="217"/>
      <c r="AD3869" s="213"/>
    </row>
    <row r="3870" spans="20:30" x14ac:dyDescent="0.2">
      <c r="T3870" s="212"/>
      <c r="U3870" s="213"/>
      <c r="V3870" s="213"/>
      <c r="W3870" s="213"/>
      <c r="X3870" s="214"/>
      <c r="Y3870" s="214"/>
      <c r="Z3870" s="214"/>
      <c r="AA3870" s="217"/>
      <c r="AB3870" s="217"/>
      <c r="AC3870" s="217"/>
      <c r="AD3870" s="213"/>
    </row>
    <row r="3871" spans="20:30" x14ac:dyDescent="0.2">
      <c r="T3871" s="212"/>
      <c r="U3871" s="213"/>
      <c r="V3871" s="213"/>
      <c r="W3871" s="213"/>
      <c r="X3871" s="214"/>
      <c r="Y3871" s="214"/>
      <c r="Z3871" s="214"/>
      <c r="AA3871" s="217"/>
      <c r="AB3871" s="217"/>
      <c r="AC3871" s="217"/>
      <c r="AD3871" s="213"/>
    </row>
    <row r="3872" spans="20:30" x14ac:dyDescent="0.2">
      <c r="T3872" s="212"/>
      <c r="U3872" s="213"/>
      <c r="V3872" s="213"/>
      <c r="W3872" s="213"/>
      <c r="X3872" s="214"/>
      <c r="Y3872" s="214"/>
      <c r="Z3872" s="214"/>
      <c r="AA3872" s="217"/>
      <c r="AB3872" s="217"/>
      <c r="AC3872" s="217"/>
      <c r="AD3872" s="213"/>
    </row>
    <row r="3873" spans="20:30" x14ac:dyDescent="0.2">
      <c r="T3873" s="212"/>
      <c r="U3873" s="213"/>
      <c r="V3873" s="213"/>
      <c r="W3873" s="213"/>
      <c r="X3873" s="214"/>
      <c r="Y3873" s="214"/>
      <c r="Z3873" s="214"/>
      <c r="AA3873" s="217"/>
      <c r="AB3873" s="217"/>
      <c r="AC3873" s="217"/>
      <c r="AD3873" s="213"/>
    </row>
    <row r="3874" spans="20:30" x14ac:dyDescent="0.2">
      <c r="T3874" s="212"/>
      <c r="U3874" s="213"/>
      <c r="V3874" s="213"/>
      <c r="W3874" s="213"/>
      <c r="X3874" s="214"/>
      <c r="Y3874" s="214"/>
      <c r="Z3874" s="214"/>
      <c r="AA3874" s="217"/>
      <c r="AB3874" s="217"/>
      <c r="AC3874" s="217"/>
      <c r="AD3874" s="213"/>
    </row>
    <row r="3875" spans="20:30" x14ac:dyDescent="0.2">
      <c r="T3875" s="212"/>
      <c r="U3875" s="213"/>
      <c r="V3875" s="213"/>
      <c r="W3875" s="213"/>
      <c r="X3875" s="214"/>
      <c r="Y3875" s="214"/>
      <c r="Z3875" s="214"/>
      <c r="AA3875" s="217"/>
      <c r="AB3875" s="217"/>
      <c r="AC3875" s="217"/>
      <c r="AD3875" s="213"/>
    </row>
    <row r="3876" spans="20:30" x14ac:dyDescent="0.2">
      <c r="T3876" s="212"/>
      <c r="U3876" s="213"/>
      <c r="V3876" s="213"/>
      <c r="W3876" s="213"/>
      <c r="X3876" s="214"/>
      <c r="Y3876" s="214"/>
      <c r="Z3876" s="214"/>
      <c r="AA3876" s="217"/>
      <c r="AB3876" s="217"/>
      <c r="AC3876" s="217"/>
      <c r="AD3876" s="213"/>
    </row>
    <row r="3877" spans="20:30" x14ac:dyDescent="0.2">
      <c r="T3877" s="212"/>
      <c r="U3877" s="213"/>
      <c r="V3877" s="213"/>
      <c r="W3877" s="213"/>
      <c r="X3877" s="214"/>
      <c r="Y3877" s="214"/>
      <c r="Z3877" s="214"/>
      <c r="AA3877" s="217"/>
      <c r="AB3877" s="217"/>
      <c r="AC3877" s="217"/>
      <c r="AD3877" s="213"/>
    </row>
    <row r="3878" spans="20:30" x14ac:dyDescent="0.2">
      <c r="T3878" s="212"/>
      <c r="U3878" s="213"/>
      <c r="V3878" s="213"/>
      <c r="W3878" s="213"/>
      <c r="X3878" s="214"/>
      <c r="Y3878" s="214"/>
      <c r="Z3878" s="214"/>
      <c r="AA3878" s="217"/>
      <c r="AB3878" s="217"/>
      <c r="AC3878" s="217"/>
      <c r="AD3878" s="213"/>
    </row>
    <row r="3879" spans="20:30" x14ac:dyDescent="0.2">
      <c r="T3879" s="212"/>
      <c r="U3879" s="213"/>
      <c r="V3879" s="213"/>
      <c r="W3879" s="213"/>
      <c r="X3879" s="214"/>
      <c r="Y3879" s="214"/>
      <c r="Z3879" s="214"/>
      <c r="AA3879" s="217"/>
      <c r="AB3879" s="217"/>
      <c r="AC3879" s="217"/>
      <c r="AD3879" s="213"/>
    </row>
    <row r="3880" spans="20:30" x14ac:dyDescent="0.2">
      <c r="T3880" s="212"/>
      <c r="U3880" s="213"/>
      <c r="V3880" s="213"/>
      <c r="W3880" s="213"/>
      <c r="X3880" s="214"/>
      <c r="Y3880" s="214"/>
      <c r="Z3880" s="214"/>
      <c r="AA3880" s="217"/>
      <c r="AB3880" s="217"/>
      <c r="AC3880" s="217"/>
      <c r="AD3880" s="213"/>
    </row>
    <row r="3881" spans="20:30" x14ac:dyDescent="0.2">
      <c r="T3881" s="212"/>
      <c r="U3881" s="213"/>
      <c r="V3881" s="213"/>
      <c r="W3881" s="213"/>
      <c r="X3881" s="214"/>
      <c r="Y3881" s="214"/>
      <c r="Z3881" s="214"/>
      <c r="AA3881" s="217"/>
      <c r="AB3881" s="217"/>
      <c r="AC3881" s="217"/>
      <c r="AD3881" s="213"/>
    </row>
    <row r="3882" spans="20:30" x14ac:dyDescent="0.2">
      <c r="T3882" s="212"/>
      <c r="U3882" s="213"/>
      <c r="V3882" s="213"/>
      <c r="W3882" s="213"/>
      <c r="X3882" s="214"/>
      <c r="Y3882" s="214"/>
      <c r="Z3882" s="214"/>
      <c r="AA3882" s="217"/>
      <c r="AB3882" s="217"/>
      <c r="AC3882" s="217"/>
      <c r="AD3882" s="213"/>
    </row>
    <row r="3883" spans="20:30" x14ac:dyDescent="0.2">
      <c r="T3883" s="212"/>
      <c r="U3883" s="213"/>
      <c r="V3883" s="213"/>
      <c r="W3883" s="213"/>
      <c r="X3883" s="214"/>
      <c r="Y3883" s="214"/>
      <c r="Z3883" s="214"/>
      <c r="AA3883" s="217"/>
      <c r="AB3883" s="217"/>
      <c r="AC3883" s="217"/>
      <c r="AD3883" s="213"/>
    </row>
    <row r="3884" spans="20:30" x14ac:dyDescent="0.2">
      <c r="T3884" s="212"/>
      <c r="U3884" s="213"/>
      <c r="V3884" s="213"/>
      <c r="W3884" s="213"/>
      <c r="X3884" s="214"/>
      <c r="Y3884" s="214"/>
      <c r="Z3884" s="214"/>
      <c r="AA3884" s="217"/>
      <c r="AB3884" s="217"/>
      <c r="AC3884" s="217"/>
      <c r="AD3884" s="213"/>
    </row>
    <row r="3885" spans="20:30" x14ac:dyDescent="0.2">
      <c r="T3885" s="212"/>
      <c r="U3885" s="213"/>
      <c r="V3885" s="213"/>
      <c r="W3885" s="213"/>
      <c r="X3885" s="214"/>
      <c r="Y3885" s="214"/>
      <c r="Z3885" s="214"/>
      <c r="AA3885" s="217"/>
      <c r="AB3885" s="217"/>
      <c r="AC3885" s="217"/>
      <c r="AD3885" s="213"/>
    </row>
    <row r="3886" spans="20:30" x14ac:dyDescent="0.2">
      <c r="T3886" s="212"/>
      <c r="U3886" s="213"/>
      <c r="V3886" s="213"/>
      <c r="W3886" s="213"/>
      <c r="X3886" s="214"/>
      <c r="Y3886" s="214"/>
      <c r="Z3886" s="214"/>
      <c r="AA3886" s="217"/>
      <c r="AB3886" s="217"/>
      <c r="AC3886" s="217"/>
      <c r="AD3886" s="213"/>
    </row>
    <row r="3887" spans="20:30" x14ac:dyDescent="0.2">
      <c r="T3887" s="212"/>
      <c r="U3887" s="213"/>
      <c r="V3887" s="213"/>
      <c r="W3887" s="213"/>
      <c r="X3887" s="214"/>
      <c r="Y3887" s="214"/>
      <c r="Z3887" s="214"/>
      <c r="AA3887" s="217"/>
      <c r="AB3887" s="217"/>
      <c r="AC3887" s="217"/>
      <c r="AD3887" s="213"/>
    </row>
    <row r="3888" spans="20:30" x14ac:dyDescent="0.2">
      <c r="T3888" s="212"/>
      <c r="U3888" s="213"/>
      <c r="V3888" s="213"/>
      <c r="W3888" s="213"/>
      <c r="X3888" s="214"/>
      <c r="Y3888" s="214"/>
      <c r="Z3888" s="214"/>
      <c r="AA3888" s="217"/>
      <c r="AB3888" s="217"/>
      <c r="AC3888" s="217"/>
      <c r="AD3888" s="213"/>
    </row>
    <row r="3889" spans="20:30" x14ac:dyDescent="0.2">
      <c r="T3889" s="212"/>
      <c r="U3889" s="213"/>
      <c r="V3889" s="213"/>
      <c r="W3889" s="213"/>
      <c r="X3889" s="214"/>
      <c r="Y3889" s="214"/>
      <c r="Z3889" s="214"/>
      <c r="AA3889" s="217"/>
      <c r="AB3889" s="217"/>
      <c r="AC3889" s="217"/>
      <c r="AD3889" s="213"/>
    </row>
    <row r="3890" spans="20:30" x14ac:dyDescent="0.2">
      <c r="T3890" s="212"/>
      <c r="U3890" s="213"/>
      <c r="V3890" s="213"/>
      <c r="W3890" s="213"/>
      <c r="X3890" s="214"/>
      <c r="Y3890" s="214"/>
      <c r="Z3890" s="214"/>
      <c r="AA3890" s="217"/>
      <c r="AB3890" s="217"/>
      <c r="AC3890" s="217"/>
      <c r="AD3890" s="213"/>
    </row>
    <row r="3891" spans="20:30" x14ac:dyDescent="0.2">
      <c r="T3891" s="212"/>
      <c r="U3891" s="213"/>
      <c r="V3891" s="213"/>
      <c r="W3891" s="213"/>
      <c r="X3891" s="214"/>
      <c r="Y3891" s="214"/>
      <c r="Z3891" s="214"/>
      <c r="AA3891" s="217"/>
      <c r="AB3891" s="217"/>
      <c r="AC3891" s="217"/>
      <c r="AD3891" s="213"/>
    </row>
    <row r="3892" spans="20:30" x14ac:dyDescent="0.2">
      <c r="T3892" s="212"/>
      <c r="U3892" s="213"/>
      <c r="V3892" s="213"/>
      <c r="W3892" s="213"/>
      <c r="X3892" s="214"/>
      <c r="Y3892" s="214"/>
      <c r="Z3892" s="214"/>
      <c r="AA3892" s="217"/>
      <c r="AB3892" s="217"/>
      <c r="AC3892" s="217"/>
      <c r="AD3892" s="213"/>
    </row>
    <row r="3893" spans="20:30" x14ac:dyDescent="0.2">
      <c r="T3893" s="212"/>
      <c r="U3893" s="213"/>
      <c r="V3893" s="213"/>
      <c r="W3893" s="213"/>
      <c r="X3893" s="214"/>
      <c r="Y3893" s="214"/>
      <c r="Z3893" s="214"/>
      <c r="AA3893" s="217"/>
      <c r="AB3893" s="217"/>
      <c r="AC3893" s="217"/>
      <c r="AD3893" s="213"/>
    </row>
    <row r="3894" spans="20:30" x14ac:dyDescent="0.2">
      <c r="T3894" s="212"/>
      <c r="U3894" s="213"/>
      <c r="V3894" s="213"/>
      <c r="W3894" s="213"/>
      <c r="X3894" s="214"/>
      <c r="Y3894" s="214"/>
      <c r="Z3894" s="214"/>
      <c r="AA3894" s="217"/>
      <c r="AB3894" s="217"/>
      <c r="AC3894" s="217"/>
      <c r="AD3894" s="213"/>
    </row>
    <row r="3895" spans="20:30" x14ac:dyDescent="0.2">
      <c r="T3895" s="212"/>
      <c r="U3895" s="213"/>
      <c r="V3895" s="213"/>
      <c r="W3895" s="213"/>
      <c r="X3895" s="214"/>
      <c r="Y3895" s="214"/>
      <c r="Z3895" s="214"/>
      <c r="AA3895" s="217"/>
      <c r="AB3895" s="217"/>
      <c r="AC3895" s="217"/>
      <c r="AD3895" s="213"/>
    </row>
    <row r="3896" spans="20:30" x14ac:dyDescent="0.2">
      <c r="T3896" s="212"/>
      <c r="U3896" s="213"/>
      <c r="V3896" s="213"/>
      <c r="W3896" s="213"/>
      <c r="X3896" s="214"/>
      <c r="Y3896" s="214"/>
      <c r="Z3896" s="214"/>
      <c r="AA3896" s="217"/>
      <c r="AB3896" s="217"/>
      <c r="AC3896" s="217"/>
      <c r="AD3896" s="213"/>
    </row>
    <row r="3897" spans="20:30" x14ac:dyDescent="0.2">
      <c r="T3897" s="212"/>
      <c r="U3897" s="213"/>
      <c r="V3897" s="213"/>
      <c r="W3897" s="213"/>
      <c r="X3897" s="214"/>
      <c r="Y3897" s="214"/>
      <c r="Z3897" s="214"/>
      <c r="AA3897" s="217"/>
      <c r="AB3897" s="217"/>
      <c r="AC3897" s="217"/>
      <c r="AD3897" s="213"/>
    </row>
    <row r="3898" spans="20:30" x14ac:dyDescent="0.2">
      <c r="T3898" s="212"/>
      <c r="U3898" s="213"/>
      <c r="V3898" s="213"/>
      <c r="W3898" s="213"/>
      <c r="X3898" s="214"/>
      <c r="Y3898" s="214"/>
      <c r="Z3898" s="214"/>
      <c r="AA3898" s="217"/>
      <c r="AB3898" s="217"/>
      <c r="AC3898" s="217"/>
      <c r="AD3898" s="213"/>
    </row>
    <row r="3899" spans="20:30" x14ac:dyDescent="0.2">
      <c r="T3899" s="212"/>
      <c r="U3899" s="213"/>
      <c r="V3899" s="213"/>
      <c r="W3899" s="213"/>
      <c r="X3899" s="214"/>
      <c r="Y3899" s="214"/>
      <c r="Z3899" s="214"/>
      <c r="AA3899" s="217"/>
      <c r="AB3899" s="217"/>
      <c r="AC3899" s="217"/>
      <c r="AD3899" s="213"/>
    </row>
    <row r="3900" spans="20:30" x14ac:dyDescent="0.2">
      <c r="T3900" s="212"/>
      <c r="U3900" s="213"/>
      <c r="V3900" s="213"/>
      <c r="W3900" s="213"/>
      <c r="X3900" s="214"/>
      <c r="Y3900" s="214"/>
      <c r="Z3900" s="214"/>
      <c r="AA3900" s="217"/>
      <c r="AB3900" s="217"/>
      <c r="AC3900" s="217"/>
      <c r="AD3900" s="213"/>
    </row>
    <row r="3901" spans="20:30" x14ac:dyDescent="0.2">
      <c r="T3901" s="212"/>
      <c r="U3901" s="213"/>
      <c r="V3901" s="213"/>
      <c r="W3901" s="213"/>
      <c r="X3901" s="214"/>
      <c r="Y3901" s="214"/>
      <c r="Z3901" s="214"/>
      <c r="AA3901" s="217"/>
      <c r="AB3901" s="217"/>
      <c r="AC3901" s="217"/>
      <c r="AD3901" s="213"/>
    </row>
    <row r="3902" spans="20:30" x14ac:dyDescent="0.2">
      <c r="T3902" s="212"/>
      <c r="U3902" s="213"/>
      <c r="V3902" s="213"/>
      <c r="W3902" s="213"/>
      <c r="X3902" s="214"/>
      <c r="Y3902" s="214"/>
      <c r="Z3902" s="214"/>
      <c r="AA3902" s="217"/>
      <c r="AB3902" s="217"/>
      <c r="AC3902" s="217"/>
      <c r="AD3902" s="213"/>
    </row>
    <row r="3903" spans="20:30" x14ac:dyDescent="0.2">
      <c r="T3903" s="212"/>
      <c r="U3903" s="213"/>
      <c r="V3903" s="213"/>
      <c r="W3903" s="213"/>
      <c r="X3903" s="214"/>
      <c r="Y3903" s="214"/>
      <c r="Z3903" s="214"/>
      <c r="AA3903" s="217"/>
      <c r="AB3903" s="217"/>
      <c r="AC3903" s="217"/>
      <c r="AD3903" s="213"/>
    </row>
    <row r="3904" spans="20:30" x14ac:dyDescent="0.2">
      <c r="T3904" s="212"/>
      <c r="U3904" s="213"/>
      <c r="V3904" s="213"/>
      <c r="W3904" s="213"/>
      <c r="X3904" s="214"/>
      <c r="Y3904" s="214"/>
      <c r="Z3904" s="214"/>
      <c r="AA3904" s="217"/>
      <c r="AB3904" s="217"/>
      <c r="AC3904" s="217"/>
      <c r="AD3904" s="213"/>
    </row>
    <row r="3905" spans="20:30" x14ac:dyDescent="0.2">
      <c r="T3905" s="212"/>
      <c r="U3905" s="213"/>
      <c r="V3905" s="213"/>
      <c r="W3905" s="213"/>
      <c r="X3905" s="214"/>
      <c r="Y3905" s="214"/>
      <c r="Z3905" s="214"/>
      <c r="AA3905" s="217"/>
      <c r="AB3905" s="217"/>
      <c r="AC3905" s="217"/>
      <c r="AD3905" s="213"/>
    </row>
    <row r="3906" spans="20:30" x14ac:dyDescent="0.2">
      <c r="T3906" s="212"/>
      <c r="U3906" s="213"/>
      <c r="V3906" s="213"/>
      <c r="W3906" s="213"/>
      <c r="X3906" s="214"/>
      <c r="Y3906" s="214"/>
      <c r="Z3906" s="214"/>
      <c r="AA3906" s="217"/>
      <c r="AB3906" s="217"/>
      <c r="AC3906" s="217"/>
      <c r="AD3906" s="213"/>
    </row>
    <row r="3907" spans="20:30" x14ac:dyDescent="0.2">
      <c r="T3907" s="212"/>
      <c r="U3907" s="213"/>
      <c r="V3907" s="213"/>
      <c r="W3907" s="213"/>
      <c r="X3907" s="214"/>
      <c r="Y3907" s="214"/>
      <c r="Z3907" s="214"/>
      <c r="AA3907" s="217"/>
      <c r="AB3907" s="217"/>
      <c r="AC3907" s="217"/>
      <c r="AD3907" s="213"/>
    </row>
    <row r="3908" spans="20:30" x14ac:dyDescent="0.2">
      <c r="T3908" s="212"/>
      <c r="U3908" s="213"/>
      <c r="V3908" s="213"/>
      <c r="W3908" s="213"/>
      <c r="X3908" s="214"/>
      <c r="Y3908" s="214"/>
      <c r="Z3908" s="214"/>
      <c r="AA3908" s="217"/>
      <c r="AB3908" s="217"/>
      <c r="AC3908" s="217"/>
      <c r="AD3908" s="213"/>
    </row>
    <row r="3909" spans="20:30" x14ac:dyDescent="0.2">
      <c r="T3909" s="212"/>
      <c r="U3909" s="213"/>
      <c r="V3909" s="213"/>
      <c r="W3909" s="213"/>
      <c r="X3909" s="214"/>
      <c r="Y3909" s="214"/>
      <c r="Z3909" s="214"/>
      <c r="AA3909" s="217"/>
      <c r="AB3909" s="217"/>
      <c r="AC3909" s="217"/>
      <c r="AD3909" s="213"/>
    </row>
    <row r="3910" spans="20:30" x14ac:dyDescent="0.2">
      <c r="T3910" s="212"/>
      <c r="U3910" s="213"/>
      <c r="V3910" s="213"/>
      <c r="W3910" s="213"/>
      <c r="X3910" s="214"/>
      <c r="Y3910" s="214"/>
      <c r="Z3910" s="214"/>
      <c r="AA3910" s="217"/>
      <c r="AB3910" s="217"/>
      <c r="AC3910" s="217"/>
      <c r="AD3910" s="213"/>
    </row>
    <row r="3911" spans="20:30" x14ac:dyDescent="0.2">
      <c r="T3911" s="212"/>
      <c r="U3911" s="213"/>
      <c r="V3911" s="213"/>
      <c r="W3911" s="213"/>
      <c r="X3911" s="214"/>
      <c r="Y3911" s="214"/>
      <c r="Z3911" s="214"/>
      <c r="AA3911" s="217"/>
      <c r="AB3911" s="217"/>
      <c r="AC3911" s="217"/>
      <c r="AD3911" s="213"/>
    </row>
    <row r="3912" spans="20:30" x14ac:dyDescent="0.2">
      <c r="T3912" s="212"/>
      <c r="U3912" s="213"/>
      <c r="V3912" s="213"/>
      <c r="W3912" s="213"/>
      <c r="X3912" s="214"/>
      <c r="Y3912" s="214"/>
      <c r="Z3912" s="214"/>
      <c r="AA3912" s="217"/>
      <c r="AB3912" s="217"/>
      <c r="AC3912" s="217"/>
      <c r="AD3912" s="213"/>
    </row>
    <row r="3913" spans="20:30" x14ac:dyDescent="0.2">
      <c r="T3913" s="212"/>
      <c r="U3913" s="213"/>
      <c r="V3913" s="213"/>
      <c r="W3913" s="213"/>
      <c r="X3913" s="214"/>
      <c r="Y3913" s="214"/>
      <c r="Z3913" s="214"/>
      <c r="AA3913" s="217"/>
      <c r="AB3913" s="217"/>
      <c r="AC3913" s="217"/>
      <c r="AD3913" s="213"/>
    </row>
    <row r="3914" spans="20:30" x14ac:dyDescent="0.2">
      <c r="T3914" s="212"/>
      <c r="U3914" s="213"/>
      <c r="V3914" s="213"/>
      <c r="W3914" s="213"/>
      <c r="X3914" s="214"/>
      <c r="Y3914" s="214"/>
      <c r="Z3914" s="214"/>
      <c r="AA3914" s="217"/>
      <c r="AB3914" s="217"/>
      <c r="AC3914" s="217"/>
      <c r="AD3914" s="213"/>
    </row>
    <row r="3915" spans="20:30" x14ac:dyDescent="0.2">
      <c r="T3915" s="212"/>
      <c r="U3915" s="213"/>
      <c r="V3915" s="213"/>
      <c r="W3915" s="213"/>
      <c r="X3915" s="214"/>
      <c r="Y3915" s="214"/>
      <c r="Z3915" s="214"/>
      <c r="AA3915" s="217"/>
      <c r="AB3915" s="217"/>
      <c r="AC3915" s="217"/>
      <c r="AD3915" s="213"/>
    </row>
    <row r="3916" spans="20:30" x14ac:dyDescent="0.2">
      <c r="T3916" s="212"/>
      <c r="U3916" s="213"/>
      <c r="V3916" s="213"/>
      <c r="W3916" s="213"/>
      <c r="X3916" s="214"/>
      <c r="Y3916" s="214"/>
      <c r="Z3916" s="214"/>
      <c r="AA3916" s="217"/>
      <c r="AB3916" s="217"/>
      <c r="AC3916" s="217"/>
      <c r="AD3916" s="213"/>
    </row>
    <row r="3917" spans="20:30" x14ac:dyDescent="0.2">
      <c r="T3917" s="212"/>
      <c r="U3917" s="213"/>
      <c r="V3917" s="213"/>
      <c r="W3917" s="213"/>
      <c r="X3917" s="214"/>
      <c r="Y3917" s="214"/>
      <c r="Z3917" s="214"/>
      <c r="AA3917" s="217"/>
      <c r="AB3917" s="217"/>
      <c r="AC3917" s="217"/>
      <c r="AD3917" s="213"/>
    </row>
    <row r="3918" spans="20:30" x14ac:dyDescent="0.2">
      <c r="T3918" s="212"/>
      <c r="U3918" s="213"/>
      <c r="V3918" s="213"/>
      <c r="W3918" s="213"/>
      <c r="X3918" s="214"/>
      <c r="Y3918" s="214"/>
      <c r="Z3918" s="214"/>
      <c r="AA3918" s="217"/>
      <c r="AB3918" s="217"/>
      <c r="AC3918" s="217"/>
      <c r="AD3918" s="213"/>
    </row>
    <row r="3919" spans="20:30" x14ac:dyDescent="0.2">
      <c r="T3919" s="212"/>
      <c r="U3919" s="213"/>
      <c r="V3919" s="213"/>
      <c r="W3919" s="213"/>
      <c r="X3919" s="214"/>
      <c r="Y3919" s="214"/>
      <c r="Z3919" s="214"/>
      <c r="AA3919" s="217"/>
      <c r="AB3919" s="217"/>
      <c r="AC3919" s="217"/>
      <c r="AD3919" s="213"/>
    </row>
    <row r="3920" spans="20:30" x14ac:dyDescent="0.2">
      <c r="T3920" s="212"/>
      <c r="U3920" s="213"/>
      <c r="V3920" s="213"/>
      <c r="W3920" s="213"/>
      <c r="X3920" s="214"/>
      <c r="Y3920" s="214"/>
      <c r="Z3920" s="214"/>
      <c r="AA3920" s="217"/>
      <c r="AB3920" s="217"/>
      <c r="AC3920" s="217"/>
      <c r="AD3920" s="213"/>
    </row>
    <row r="3921" spans="20:30" x14ac:dyDescent="0.2">
      <c r="T3921" s="212"/>
      <c r="U3921" s="213"/>
      <c r="V3921" s="213"/>
      <c r="W3921" s="213"/>
      <c r="X3921" s="214"/>
      <c r="Y3921" s="214"/>
      <c r="Z3921" s="214"/>
      <c r="AA3921" s="217"/>
      <c r="AB3921" s="217"/>
      <c r="AC3921" s="217"/>
      <c r="AD3921" s="213"/>
    </row>
    <row r="3922" spans="20:30" x14ac:dyDescent="0.2">
      <c r="T3922" s="212"/>
      <c r="U3922" s="213"/>
      <c r="V3922" s="213"/>
      <c r="W3922" s="213"/>
      <c r="X3922" s="214"/>
      <c r="Y3922" s="214"/>
      <c r="Z3922" s="214"/>
      <c r="AA3922" s="217"/>
      <c r="AB3922" s="217"/>
      <c r="AC3922" s="217"/>
      <c r="AD3922" s="213"/>
    </row>
    <row r="3923" spans="20:30" x14ac:dyDescent="0.2">
      <c r="T3923" s="212"/>
      <c r="U3923" s="213"/>
      <c r="V3923" s="213"/>
      <c r="W3923" s="213"/>
      <c r="X3923" s="214"/>
      <c r="Y3923" s="214"/>
      <c r="Z3923" s="214"/>
      <c r="AA3923" s="217"/>
      <c r="AB3923" s="217"/>
      <c r="AC3923" s="217"/>
      <c r="AD3923" s="213"/>
    </row>
    <row r="3924" spans="20:30" x14ac:dyDescent="0.2">
      <c r="T3924" s="212"/>
      <c r="U3924" s="213"/>
      <c r="V3924" s="213"/>
      <c r="W3924" s="213"/>
      <c r="X3924" s="214"/>
      <c r="Y3924" s="214"/>
      <c r="Z3924" s="214"/>
      <c r="AA3924" s="217"/>
      <c r="AB3924" s="217"/>
      <c r="AC3924" s="217"/>
      <c r="AD3924" s="213"/>
    </row>
    <row r="3925" spans="20:30" x14ac:dyDescent="0.2">
      <c r="T3925" s="212"/>
      <c r="U3925" s="213"/>
      <c r="V3925" s="213"/>
      <c r="W3925" s="213"/>
      <c r="X3925" s="214"/>
      <c r="Y3925" s="214"/>
      <c r="Z3925" s="214"/>
      <c r="AA3925" s="217"/>
      <c r="AB3925" s="217"/>
      <c r="AC3925" s="217"/>
      <c r="AD3925" s="213"/>
    </row>
    <row r="3926" spans="20:30" x14ac:dyDescent="0.2">
      <c r="T3926" s="212"/>
      <c r="U3926" s="213"/>
      <c r="V3926" s="213"/>
      <c r="W3926" s="213"/>
      <c r="X3926" s="214"/>
      <c r="Y3926" s="214"/>
      <c r="Z3926" s="214"/>
      <c r="AA3926" s="217"/>
      <c r="AB3926" s="217"/>
      <c r="AC3926" s="217"/>
      <c r="AD3926" s="213"/>
    </row>
    <row r="3927" spans="20:30" x14ac:dyDescent="0.2">
      <c r="T3927" s="212"/>
      <c r="U3927" s="213"/>
      <c r="V3927" s="213"/>
      <c r="W3927" s="213"/>
      <c r="X3927" s="214"/>
      <c r="Y3927" s="214"/>
      <c r="Z3927" s="214"/>
      <c r="AA3927" s="217"/>
      <c r="AB3927" s="217"/>
      <c r="AC3927" s="217"/>
      <c r="AD3927" s="213"/>
    </row>
    <row r="3928" spans="20:30" x14ac:dyDescent="0.2">
      <c r="T3928" s="212"/>
      <c r="U3928" s="213"/>
      <c r="V3928" s="213"/>
      <c r="W3928" s="213"/>
      <c r="X3928" s="214"/>
      <c r="Y3928" s="214"/>
      <c r="Z3928" s="214"/>
      <c r="AA3928" s="217"/>
      <c r="AB3928" s="217"/>
      <c r="AC3928" s="217"/>
      <c r="AD3928" s="213"/>
    </row>
    <row r="3929" spans="20:30" x14ac:dyDescent="0.2">
      <c r="T3929" s="212"/>
      <c r="U3929" s="213"/>
      <c r="V3929" s="213"/>
      <c r="W3929" s="213"/>
      <c r="X3929" s="214"/>
      <c r="Y3929" s="214"/>
      <c r="Z3929" s="214"/>
      <c r="AA3929" s="217"/>
      <c r="AB3929" s="217"/>
      <c r="AC3929" s="217"/>
      <c r="AD3929" s="213"/>
    </row>
    <row r="3930" spans="20:30" x14ac:dyDescent="0.2">
      <c r="T3930" s="212"/>
      <c r="U3930" s="213"/>
      <c r="V3930" s="213"/>
      <c r="W3930" s="213"/>
      <c r="X3930" s="214"/>
      <c r="Y3930" s="214"/>
      <c r="Z3930" s="214"/>
      <c r="AA3930" s="217"/>
      <c r="AB3930" s="217"/>
      <c r="AC3930" s="217"/>
      <c r="AD3930" s="213"/>
    </row>
    <row r="3931" spans="20:30" x14ac:dyDescent="0.2">
      <c r="T3931" s="212"/>
      <c r="U3931" s="213"/>
      <c r="V3931" s="213"/>
      <c r="W3931" s="213"/>
      <c r="X3931" s="214"/>
      <c r="Y3931" s="214"/>
      <c r="Z3931" s="214"/>
      <c r="AA3931" s="217"/>
      <c r="AB3931" s="217"/>
      <c r="AC3931" s="217"/>
      <c r="AD3931" s="213"/>
    </row>
    <row r="3932" spans="20:30" x14ac:dyDescent="0.2">
      <c r="T3932" s="212"/>
      <c r="U3932" s="213"/>
      <c r="V3932" s="213"/>
      <c r="W3932" s="213"/>
      <c r="X3932" s="214"/>
      <c r="Y3932" s="214"/>
      <c r="Z3932" s="214"/>
      <c r="AA3932" s="217"/>
      <c r="AB3932" s="217"/>
      <c r="AC3932" s="217"/>
      <c r="AD3932" s="213"/>
    </row>
    <row r="3933" spans="20:30" x14ac:dyDescent="0.2">
      <c r="T3933" s="212"/>
      <c r="U3933" s="213"/>
      <c r="V3933" s="213"/>
      <c r="W3933" s="213"/>
      <c r="X3933" s="214"/>
      <c r="Y3933" s="214"/>
      <c r="Z3933" s="214"/>
      <c r="AA3933" s="217"/>
      <c r="AB3933" s="217"/>
      <c r="AC3933" s="217"/>
      <c r="AD3933" s="213"/>
    </row>
    <row r="3934" spans="20:30" x14ac:dyDescent="0.2">
      <c r="T3934" s="212"/>
      <c r="U3934" s="213"/>
      <c r="V3934" s="213"/>
      <c r="W3934" s="213"/>
      <c r="X3934" s="214"/>
      <c r="Y3934" s="214"/>
      <c r="Z3934" s="214"/>
      <c r="AA3934" s="217"/>
      <c r="AB3934" s="217"/>
      <c r="AC3934" s="217"/>
      <c r="AD3934" s="213"/>
    </row>
    <row r="3935" spans="20:30" x14ac:dyDescent="0.2">
      <c r="T3935" s="212"/>
      <c r="U3935" s="213"/>
      <c r="V3935" s="213"/>
      <c r="W3935" s="213"/>
      <c r="X3935" s="214"/>
      <c r="Y3935" s="214"/>
      <c r="Z3935" s="214"/>
      <c r="AA3935" s="217"/>
      <c r="AB3935" s="217"/>
      <c r="AC3935" s="217"/>
      <c r="AD3935" s="213"/>
    </row>
    <row r="3936" spans="20:30" x14ac:dyDescent="0.2">
      <c r="T3936" s="212"/>
      <c r="U3936" s="213"/>
      <c r="V3936" s="213"/>
      <c r="W3936" s="213"/>
      <c r="X3936" s="214"/>
      <c r="Y3936" s="214"/>
      <c r="Z3936" s="214"/>
      <c r="AA3936" s="217"/>
      <c r="AB3936" s="217"/>
      <c r="AC3936" s="217"/>
      <c r="AD3936" s="213"/>
    </row>
    <row r="3937" spans="20:30" x14ac:dyDescent="0.2">
      <c r="T3937" s="212"/>
      <c r="U3937" s="213"/>
      <c r="V3937" s="213"/>
      <c r="W3937" s="213"/>
      <c r="X3937" s="214"/>
      <c r="Y3937" s="214"/>
      <c r="Z3937" s="214"/>
      <c r="AA3937" s="217"/>
      <c r="AB3937" s="217"/>
      <c r="AC3937" s="217"/>
      <c r="AD3937" s="213"/>
    </row>
    <row r="3938" spans="20:30" x14ac:dyDescent="0.2">
      <c r="T3938" s="212"/>
      <c r="U3938" s="213"/>
      <c r="V3938" s="213"/>
      <c r="W3938" s="213"/>
      <c r="X3938" s="214"/>
      <c r="Y3938" s="214"/>
      <c r="Z3938" s="214"/>
      <c r="AA3938" s="217"/>
      <c r="AB3938" s="217"/>
      <c r="AC3938" s="217"/>
      <c r="AD3938" s="213"/>
    </row>
    <row r="3939" spans="20:30" x14ac:dyDescent="0.2">
      <c r="T3939" s="212"/>
      <c r="U3939" s="213"/>
      <c r="V3939" s="213"/>
      <c r="W3939" s="213"/>
      <c r="X3939" s="214"/>
      <c r="Y3939" s="214"/>
      <c r="Z3939" s="214"/>
      <c r="AA3939" s="217"/>
      <c r="AB3939" s="217"/>
      <c r="AC3939" s="217"/>
      <c r="AD3939" s="213"/>
    </row>
    <row r="3940" spans="20:30" x14ac:dyDescent="0.2">
      <c r="T3940" s="212"/>
      <c r="U3940" s="213"/>
      <c r="V3940" s="213"/>
      <c r="W3940" s="213"/>
      <c r="X3940" s="214"/>
      <c r="Y3940" s="214"/>
      <c r="Z3940" s="214"/>
      <c r="AA3940" s="217"/>
      <c r="AB3940" s="217"/>
      <c r="AC3940" s="217"/>
      <c r="AD3940" s="213"/>
    </row>
    <row r="3941" spans="20:30" x14ac:dyDescent="0.2">
      <c r="T3941" s="212"/>
      <c r="U3941" s="213"/>
      <c r="V3941" s="213"/>
      <c r="W3941" s="213"/>
      <c r="X3941" s="214"/>
      <c r="Y3941" s="214"/>
      <c r="Z3941" s="214"/>
      <c r="AA3941" s="217"/>
      <c r="AB3941" s="217"/>
      <c r="AC3941" s="217"/>
      <c r="AD3941" s="213"/>
    </row>
    <row r="3942" spans="20:30" x14ac:dyDescent="0.2">
      <c r="T3942" s="212"/>
      <c r="U3942" s="213"/>
      <c r="V3942" s="213"/>
      <c r="W3942" s="213"/>
      <c r="X3942" s="214"/>
      <c r="Y3942" s="214"/>
      <c r="Z3942" s="214"/>
      <c r="AA3942" s="217"/>
      <c r="AB3942" s="217"/>
      <c r="AC3942" s="217"/>
      <c r="AD3942" s="213"/>
    </row>
    <row r="3943" spans="20:30" x14ac:dyDescent="0.2">
      <c r="T3943" s="212"/>
      <c r="U3943" s="213"/>
      <c r="V3943" s="213"/>
      <c r="W3943" s="213"/>
      <c r="X3943" s="214"/>
      <c r="Y3943" s="214"/>
      <c r="Z3943" s="214"/>
      <c r="AA3943" s="217"/>
      <c r="AB3943" s="217"/>
      <c r="AC3943" s="217"/>
      <c r="AD3943" s="213"/>
    </row>
    <row r="3944" spans="20:30" x14ac:dyDescent="0.2">
      <c r="T3944" s="212"/>
      <c r="U3944" s="213"/>
      <c r="V3944" s="213"/>
      <c r="W3944" s="213"/>
      <c r="X3944" s="214"/>
      <c r="Y3944" s="214"/>
      <c r="Z3944" s="214"/>
      <c r="AA3944" s="217"/>
      <c r="AB3944" s="217"/>
      <c r="AC3944" s="217"/>
      <c r="AD3944" s="213"/>
    </row>
    <row r="3945" spans="20:30" x14ac:dyDescent="0.2">
      <c r="T3945" s="212"/>
      <c r="U3945" s="213"/>
      <c r="V3945" s="213"/>
      <c r="W3945" s="213"/>
      <c r="X3945" s="214"/>
      <c r="Y3945" s="214"/>
      <c r="Z3945" s="214"/>
      <c r="AA3945" s="217"/>
      <c r="AB3945" s="217"/>
      <c r="AC3945" s="217"/>
      <c r="AD3945" s="213"/>
    </row>
    <row r="3946" spans="20:30" x14ac:dyDescent="0.2">
      <c r="T3946" s="212"/>
      <c r="U3946" s="213"/>
      <c r="V3946" s="213"/>
      <c r="W3946" s="213"/>
      <c r="X3946" s="214"/>
      <c r="Y3946" s="214"/>
      <c r="Z3946" s="214"/>
      <c r="AA3946" s="217"/>
      <c r="AB3946" s="217"/>
      <c r="AC3946" s="217"/>
      <c r="AD3946" s="213"/>
    </row>
    <row r="3947" spans="20:30" x14ac:dyDescent="0.2">
      <c r="T3947" s="212"/>
      <c r="U3947" s="213"/>
      <c r="V3947" s="213"/>
      <c r="W3947" s="213"/>
      <c r="X3947" s="214"/>
      <c r="Y3947" s="214"/>
      <c r="Z3947" s="214"/>
      <c r="AA3947" s="217"/>
      <c r="AB3947" s="217"/>
      <c r="AC3947" s="217"/>
      <c r="AD3947" s="213"/>
    </row>
    <row r="3948" spans="20:30" x14ac:dyDescent="0.2">
      <c r="T3948" s="212"/>
      <c r="U3948" s="213"/>
      <c r="V3948" s="213"/>
      <c r="W3948" s="213"/>
      <c r="X3948" s="214"/>
      <c r="Y3948" s="214"/>
      <c r="Z3948" s="214"/>
      <c r="AA3948" s="217"/>
      <c r="AB3948" s="217"/>
      <c r="AC3948" s="217"/>
      <c r="AD3948" s="213"/>
    </row>
    <row r="3949" spans="20:30" x14ac:dyDescent="0.2">
      <c r="T3949" s="212"/>
      <c r="U3949" s="213"/>
      <c r="V3949" s="213"/>
      <c r="W3949" s="213"/>
      <c r="X3949" s="214"/>
      <c r="Y3949" s="214"/>
      <c r="Z3949" s="214"/>
      <c r="AA3949" s="217"/>
      <c r="AB3949" s="217"/>
      <c r="AC3949" s="217"/>
      <c r="AD3949" s="213"/>
    </row>
    <row r="3950" spans="20:30" x14ac:dyDescent="0.2">
      <c r="T3950" s="212"/>
      <c r="U3950" s="213"/>
      <c r="V3950" s="213"/>
      <c r="W3950" s="213"/>
      <c r="X3950" s="214"/>
      <c r="Y3950" s="214"/>
      <c r="Z3950" s="214"/>
      <c r="AA3950" s="217"/>
      <c r="AB3950" s="217"/>
      <c r="AC3950" s="217"/>
      <c r="AD3950" s="213"/>
    </row>
    <row r="3951" spans="20:30" x14ac:dyDescent="0.2">
      <c r="T3951" s="212"/>
      <c r="U3951" s="213"/>
      <c r="V3951" s="213"/>
      <c r="W3951" s="213"/>
      <c r="X3951" s="214"/>
      <c r="Y3951" s="214"/>
      <c r="Z3951" s="214"/>
      <c r="AA3951" s="217"/>
      <c r="AB3951" s="217"/>
      <c r="AC3951" s="217"/>
      <c r="AD3951" s="213"/>
    </row>
    <row r="3952" spans="20:30" x14ac:dyDescent="0.2">
      <c r="T3952" s="212"/>
      <c r="U3952" s="213"/>
      <c r="V3952" s="213"/>
      <c r="W3952" s="213"/>
      <c r="X3952" s="214"/>
      <c r="Y3952" s="214"/>
      <c r="Z3952" s="214"/>
      <c r="AA3952" s="217"/>
      <c r="AB3952" s="217"/>
      <c r="AC3952" s="217"/>
      <c r="AD3952" s="213"/>
    </row>
    <row r="3953" spans="20:30" x14ac:dyDescent="0.2">
      <c r="T3953" s="212"/>
      <c r="U3953" s="213"/>
      <c r="V3953" s="213"/>
      <c r="W3953" s="213"/>
      <c r="X3953" s="214"/>
      <c r="Y3953" s="214"/>
      <c r="Z3953" s="214"/>
      <c r="AA3953" s="217"/>
      <c r="AB3953" s="217"/>
      <c r="AC3953" s="217"/>
      <c r="AD3953" s="213"/>
    </row>
    <row r="3954" spans="20:30" x14ac:dyDescent="0.2">
      <c r="T3954" s="212"/>
      <c r="U3954" s="213"/>
      <c r="V3954" s="213"/>
      <c r="W3954" s="213"/>
      <c r="X3954" s="214"/>
      <c r="Y3954" s="214"/>
      <c r="Z3954" s="214"/>
      <c r="AA3954" s="217"/>
      <c r="AB3954" s="217"/>
      <c r="AC3954" s="217"/>
      <c r="AD3954" s="213"/>
    </row>
    <row r="3955" spans="20:30" x14ac:dyDescent="0.2">
      <c r="T3955" s="212"/>
      <c r="U3955" s="213"/>
      <c r="V3955" s="213"/>
      <c r="W3955" s="213"/>
      <c r="X3955" s="214"/>
      <c r="Y3955" s="214"/>
      <c r="Z3955" s="214"/>
      <c r="AA3955" s="217"/>
      <c r="AB3955" s="217"/>
      <c r="AC3955" s="217"/>
      <c r="AD3955" s="213"/>
    </row>
    <row r="3956" spans="20:30" x14ac:dyDescent="0.2">
      <c r="T3956" s="212"/>
      <c r="U3956" s="213"/>
      <c r="V3956" s="213"/>
      <c r="W3956" s="213"/>
      <c r="X3956" s="214"/>
      <c r="Y3956" s="214"/>
      <c r="Z3956" s="214"/>
      <c r="AA3956" s="217"/>
      <c r="AB3956" s="217"/>
      <c r="AC3956" s="217"/>
      <c r="AD3956" s="213"/>
    </row>
    <row r="3957" spans="20:30" x14ac:dyDescent="0.2">
      <c r="T3957" s="212"/>
      <c r="U3957" s="213"/>
      <c r="V3957" s="213"/>
      <c r="W3957" s="213"/>
      <c r="X3957" s="214"/>
      <c r="Y3957" s="214"/>
      <c r="Z3957" s="214"/>
      <c r="AA3957" s="217"/>
      <c r="AB3957" s="217"/>
      <c r="AC3957" s="217"/>
      <c r="AD3957" s="213"/>
    </row>
    <row r="3958" spans="20:30" x14ac:dyDescent="0.2">
      <c r="T3958" s="212"/>
      <c r="U3958" s="213"/>
      <c r="V3958" s="213"/>
      <c r="W3958" s="213"/>
      <c r="X3958" s="214"/>
      <c r="Y3958" s="214"/>
      <c r="Z3958" s="214"/>
      <c r="AA3958" s="217"/>
      <c r="AB3958" s="217"/>
      <c r="AC3958" s="217"/>
      <c r="AD3958" s="213"/>
    </row>
    <row r="3959" spans="20:30" x14ac:dyDescent="0.2">
      <c r="T3959" s="212"/>
      <c r="U3959" s="213"/>
      <c r="V3959" s="213"/>
      <c r="W3959" s="213"/>
      <c r="X3959" s="214"/>
      <c r="Y3959" s="214"/>
      <c r="Z3959" s="214"/>
      <c r="AA3959" s="217"/>
      <c r="AB3959" s="217"/>
      <c r="AC3959" s="217"/>
      <c r="AD3959" s="213"/>
    </row>
    <row r="3960" spans="20:30" x14ac:dyDescent="0.2">
      <c r="T3960" s="212"/>
      <c r="U3960" s="213"/>
      <c r="V3960" s="213"/>
      <c r="W3960" s="213"/>
      <c r="X3960" s="214"/>
      <c r="Y3960" s="214"/>
      <c r="Z3960" s="214"/>
      <c r="AA3960" s="217"/>
      <c r="AB3960" s="217"/>
      <c r="AC3960" s="217"/>
      <c r="AD3960" s="213"/>
    </row>
    <row r="3961" spans="20:30" x14ac:dyDescent="0.2">
      <c r="T3961" s="212"/>
      <c r="U3961" s="213"/>
      <c r="V3961" s="213"/>
      <c r="W3961" s="213"/>
      <c r="X3961" s="214"/>
      <c r="Y3961" s="214"/>
      <c r="Z3961" s="214"/>
      <c r="AA3961" s="217"/>
      <c r="AB3961" s="217"/>
      <c r="AC3961" s="217"/>
      <c r="AD3961" s="213"/>
    </row>
    <row r="3962" spans="20:30" x14ac:dyDescent="0.2">
      <c r="T3962" s="212"/>
      <c r="U3962" s="213"/>
      <c r="V3962" s="213"/>
      <c r="W3962" s="213"/>
      <c r="X3962" s="214"/>
      <c r="Y3962" s="214"/>
      <c r="Z3962" s="214"/>
      <c r="AA3962" s="217"/>
      <c r="AB3962" s="217"/>
      <c r="AC3962" s="217"/>
      <c r="AD3962" s="213"/>
    </row>
    <row r="3963" spans="20:30" x14ac:dyDescent="0.2">
      <c r="T3963" s="212"/>
      <c r="U3963" s="213"/>
      <c r="V3963" s="213"/>
      <c r="W3963" s="213"/>
      <c r="X3963" s="214"/>
      <c r="Y3963" s="214"/>
      <c r="Z3963" s="214"/>
      <c r="AA3963" s="217"/>
      <c r="AB3963" s="217"/>
      <c r="AC3963" s="217"/>
      <c r="AD3963" s="213"/>
    </row>
    <row r="3964" spans="20:30" x14ac:dyDescent="0.2">
      <c r="T3964" s="212"/>
      <c r="U3964" s="213"/>
      <c r="V3964" s="213"/>
      <c r="W3964" s="213"/>
      <c r="X3964" s="214"/>
      <c r="Y3964" s="214"/>
      <c r="Z3964" s="214"/>
      <c r="AA3964" s="217"/>
      <c r="AB3964" s="217"/>
      <c r="AC3964" s="217"/>
      <c r="AD3964" s="213"/>
    </row>
    <row r="3965" spans="20:30" x14ac:dyDescent="0.2">
      <c r="T3965" s="212"/>
      <c r="U3965" s="213"/>
      <c r="V3965" s="213"/>
      <c r="W3965" s="213"/>
      <c r="X3965" s="214"/>
      <c r="Y3965" s="214"/>
      <c r="Z3965" s="214"/>
      <c r="AA3965" s="217"/>
      <c r="AB3965" s="217"/>
      <c r="AC3965" s="217"/>
      <c r="AD3965" s="213"/>
    </row>
    <row r="3966" spans="20:30" x14ac:dyDescent="0.2">
      <c r="T3966" s="212"/>
      <c r="U3966" s="213"/>
      <c r="V3966" s="213"/>
      <c r="W3966" s="213"/>
      <c r="X3966" s="214"/>
      <c r="Y3966" s="214"/>
      <c r="Z3966" s="214"/>
      <c r="AA3966" s="217"/>
      <c r="AB3966" s="217"/>
      <c r="AC3966" s="217"/>
      <c r="AD3966" s="213"/>
    </row>
    <row r="3967" spans="20:30" x14ac:dyDescent="0.2">
      <c r="T3967" s="212"/>
      <c r="U3967" s="213"/>
      <c r="V3967" s="213"/>
      <c r="W3967" s="213"/>
      <c r="X3967" s="214"/>
      <c r="Y3967" s="214"/>
      <c r="Z3967" s="214"/>
      <c r="AA3967" s="217"/>
      <c r="AB3967" s="217"/>
      <c r="AC3967" s="217"/>
      <c r="AD3967" s="213"/>
    </row>
    <row r="3968" spans="20:30" x14ac:dyDescent="0.2">
      <c r="T3968" s="212"/>
      <c r="U3968" s="213"/>
      <c r="V3968" s="213"/>
      <c r="W3968" s="213"/>
      <c r="X3968" s="214"/>
      <c r="Y3968" s="214"/>
      <c r="Z3968" s="214"/>
      <c r="AA3968" s="217"/>
      <c r="AB3968" s="217"/>
      <c r="AC3968" s="217"/>
      <c r="AD3968" s="213"/>
    </row>
    <row r="3969" spans="20:30" x14ac:dyDescent="0.2">
      <c r="T3969" s="212"/>
      <c r="U3969" s="213"/>
      <c r="V3969" s="213"/>
      <c r="W3969" s="213"/>
      <c r="X3969" s="214"/>
      <c r="Y3969" s="214"/>
      <c r="Z3969" s="214"/>
      <c r="AA3969" s="217"/>
      <c r="AB3969" s="217"/>
      <c r="AC3969" s="217"/>
      <c r="AD3969" s="213"/>
    </row>
    <row r="3970" spans="20:30" x14ac:dyDescent="0.2">
      <c r="T3970" s="212"/>
      <c r="U3970" s="213"/>
      <c r="V3970" s="213"/>
      <c r="W3970" s="213"/>
      <c r="X3970" s="214"/>
      <c r="Y3970" s="214"/>
      <c r="Z3970" s="214"/>
      <c r="AA3970" s="217"/>
      <c r="AB3970" s="217"/>
      <c r="AC3970" s="217"/>
      <c r="AD3970" s="213"/>
    </row>
    <row r="3971" spans="20:30" x14ac:dyDescent="0.2">
      <c r="T3971" s="212"/>
      <c r="U3971" s="213"/>
      <c r="V3971" s="213"/>
      <c r="W3971" s="213"/>
      <c r="X3971" s="214"/>
      <c r="Y3971" s="214"/>
      <c r="Z3971" s="214"/>
      <c r="AA3971" s="217"/>
      <c r="AB3971" s="217"/>
      <c r="AC3971" s="217"/>
      <c r="AD3971" s="213"/>
    </row>
    <row r="3972" spans="20:30" x14ac:dyDescent="0.2">
      <c r="T3972" s="212"/>
      <c r="U3972" s="213"/>
      <c r="V3972" s="213"/>
      <c r="W3972" s="213"/>
      <c r="X3972" s="214"/>
      <c r="Y3972" s="214"/>
      <c r="Z3972" s="214"/>
      <c r="AA3972" s="217"/>
      <c r="AB3972" s="217"/>
      <c r="AC3972" s="217"/>
      <c r="AD3972" s="213"/>
    </row>
    <row r="3973" spans="20:30" x14ac:dyDescent="0.2">
      <c r="T3973" s="212"/>
      <c r="U3973" s="213"/>
      <c r="V3973" s="213"/>
      <c r="W3973" s="213"/>
      <c r="X3973" s="214"/>
      <c r="Y3973" s="214"/>
      <c r="Z3973" s="214"/>
      <c r="AA3973" s="217"/>
      <c r="AB3973" s="217"/>
      <c r="AC3973" s="217"/>
      <c r="AD3973" s="213"/>
    </row>
    <row r="3974" spans="20:30" x14ac:dyDescent="0.2">
      <c r="T3974" s="212"/>
      <c r="U3974" s="213"/>
      <c r="V3974" s="213"/>
      <c r="W3974" s="213"/>
      <c r="X3974" s="214"/>
      <c r="Y3974" s="214"/>
      <c r="Z3974" s="214"/>
      <c r="AA3974" s="217"/>
      <c r="AB3974" s="217"/>
      <c r="AC3974" s="217"/>
      <c r="AD3974" s="213"/>
    </row>
    <row r="3975" spans="20:30" x14ac:dyDescent="0.2">
      <c r="T3975" s="212"/>
      <c r="U3975" s="213"/>
      <c r="V3975" s="213"/>
      <c r="W3975" s="213"/>
      <c r="X3975" s="214"/>
      <c r="Y3975" s="214"/>
      <c r="Z3975" s="214"/>
      <c r="AA3975" s="217"/>
      <c r="AB3975" s="217"/>
      <c r="AC3975" s="217"/>
      <c r="AD3975" s="213"/>
    </row>
    <row r="3976" spans="20:30" x14ac:dyDescent="0.2">
      <c r="T3976" s="212"/>
      <c r="U3976" s="213"/>
      <c r="V3976" s="213"/>
      <c r="W3976" s="213"/>
      <c r="X3976" s="214"/>
      <c r="Y3976" s="214"/>
      <c r="Z3976" s="214"/>
      <c r="AA3976" s="217"/>
      <c r="AB3976" s="217"/>
      <c r="AC3976" s="217"/>
      <c r="AD3976" s="213"/>
    </row>
    <row r="3977" spans="20:30" x14ac:dyDescent="0.2">
      <c r="T3977" s="212"/>
      <c r="U3977" s="213"/>
      <c r="V3977" s="213"/>
      <c r="W3977" s="213"/>
      <c r="X3977" s="214"/>
      <c r="Y3977" s="214"/>
      <c r="Z3977" s="214"/>
      <c r="AA3977" s="217"/>
      <c r="AB3977" s="217"/>
      <c r="AC3977" s="217"/>
      <c r="AD3977" s="213"/>
    </row>
    <row r="3978" spans="20:30" x14ac:dyDescent="0.2">
      <c r="T3978" s="212"/>
      <c r="U3978" s="213"/>
      <c r="V3978" s="213"/>
      <c r="W3978" s="213"/>
      <c r="X3978" s="214"/>
      <c r="Y3978" s="214"/>
      <c r="Z3978" s="214"/>
      <c r="AA3978" s="217"/>
      <c r="AB3978" s="217"/>
      <c r="AC3978" s="217"/>
      <c r="AD3978" s="213"/>
    </row>
    <row r="3979" spans="20:30" x14ac:dyDescent="0.2">
      <c r="T3979" s="212"/>
      <c r="U3979" s="213"/>
      <c r="V3979" s="213"/>
      <c r="W3979" s="213"/>
      <c r="X3979" s="214"/>
      <c r="Y3979" s="214"/>
      <c r="Z3979" s="214"/>
      <c r="AA3979" s="217"/>
      <c r="AB3979" s="217"/>
      <c r="AC3979" s="217"/>
      <c r="AD3979" s="213"/>
    </row>
    <row r="3980" spans="20:30" x14ac:dyDescent="0.2">
      <c r="T3980" s="212"/>
      <c r="U3980" s="213"/>
      <c r="V3980" s="213"/>
      <c r="W3980" s="213"/>
      <c r="X3980" s="214"/>
      <c r="Y3980" s="214"/>
      <c r="Z3980" s="214"/>
      <c r="AA3980" s="217"/>
      <c r="AB3980" s="217"/>
      <c r="AC3980" s="217"/>
      <c r="AD3980" s="213"/>
    </row>
    <row r="3981" spans="20:30" x14ac:dyDescent="0.2">
      <c r="T3981" s="212"/>
      <c r="U3981" s="213"/>
      <c r="V3981" s="213"/>
      <c r="W3981" s="213"/>
      <c r="X3981" s="214"/>
      <c r="Y3981" s="214"/>
      <c r="Z3981" s="214"/>
      <c r="AA3981" s="217"/>
      <c r="AB3981" s="217"/>
      <c r="AC3981" s="217"/>
      <c r="AD3981" s="213"/>
    </row>
    <row r="3982" spans="20:30" x14ac:dyDescent="0.2">
      <c r="T3982" s="212"/>
      <c r="U3982" s="213"/>
      <c r="V3982" s="213"/>
      <c r="W3982" s="213"/>
      <c r="X3982" s="214"/>
      <c r="Y3982" s="214"/>
      <c r="Z3982" s="214"/>
      <c r="AA3982" s="217"/>
      <c r="AB3982" s="217"/>
      <c r="AC3982" s="217"/>
      <c r="AD3982" s="213"/>
    </row>
    <row r="3983" spans="20:30" x14ac:dyDescent="0.2">
      <c r="T3983" s="212"/>
      <c r="U3983" s="213"/>
      <c r="V3983" s="213"/>
      <c r="W3983" s="213"/>
      <c r="X3983" s="214"/>
      <c r="Y3983" s="214"/>
      <c r="Z3983" s="214"/>
      <c r="AA3983" s="217"/>
      <c r="AB3983" s="217"/>
      <c r="AC3983" s="217"/>
      <c r="AD3983" s="213"/>
    </row>
    <row r="3984" spans="20:30" x14ac:dyDescent="0.2">
      <c r="T3984" s="212"/>
      <c r="U3984" s="213"/>
      <c r="V3984" s="213"/>
      <c r="W3984" s="213"/>
      <c r="X3984" s="214"/>
      <c r="Y3984" s="214"/>
      <c r="Z3984" s="214"/>
      <c r="AA3984" s="217"/>
      <c r="AB3984" s="217"/>
      <c r="AC3984" s="217"/>
      <c r="AD3984" s="213"/>
    </row>
    <row r="3985" spans="20:30" x14ac:dyDescent="0.2">
      <c r="T3985" s="212"/>
      <c r="U3985" s="213"/>
      <c r="V3985" s="213"/>
      <c r="W3985" s="213"/>
      <c r="X3985" s="214"/>
      <c r="Y3985" s="214"/>
      <c r="Z3985" s="214"/>
      <c r="AA3985" s="217"/>
      <c r="AB3985" s="217"/>
      <c r="AC3985" s="217"/>
      <c r="AD3985" s="213"/>
    </row>
    <row r="3986" spans="20:30" x14ac:dyDescent="0.2">
      <c r="T3986" s="212"/>
      <c r="U3986" s="213"/>
      <c r="V3986" s="213"/>
      <c r="W3986" s="213"/>
      <c r="X3986" s="214"/>
      <c r="Y3986" s="214"/>
      <c r="Z3986" s="214"/>
      <c r="AA3986" s="217"/>
      <c r="AB3986" s="217"/>
      <c r="AC3986" s="217"/>
      <c r="AD3986" s="213"/>
    </row>
    <row r="3987" spans="20:30" x14ac:dyDescent="0.2">
      <c r="T3987" s="212"/>
      <c r="U3987" s="213"/>
      <c r="V3987" s="213"/>
      <c r="W3987" s="213"/>
      <c r="X3987" s="214"/>
      <c r="Y3987" s="214"/>
      <c r="Z3987" s="214"/>
      <c r="AA3987" s="217"/>
      <c r="AB3987" s="217"/>
      <c r="AC3987" s="217"/>
      <c r="AD3987" s="213"/>
    </row>
    <row r="3988" spans="20:30" x14ac:dyDescent="0.2">
      <c r="T3988" s="212"/>
      <c r="U3988" s="213"/>
      <c r="V3988" s="213"/>
      <c r="W3988" s="213"/>
      <c r="X3988" s="214"/>
      <c r="Y3988" s="214"/>
      <c r="Z3988" s="214"/>
      <c r="AA3988" s="217"/>
      <c r="AB3988" s="217"/>
      <c r="AC3988" s="217"/>
      <c r="AD3988" s="213"/>
    </row>
    <row r="3989" spans="20:30" x14ac:dyDescent="0.2">
      <c r="T3989" s="212"/>
      <c r="U3989" s="213"/>
      <c r="V3989" s="213"/>
      <c r="W3989" s="213"/>
      <c r="X3989" s="214"/>
      <c r="Y3989" s="214"/>
      <c r="Z3989" s="214"/>
      <c r="AA3989" s="217"/>
      <c r="AB3989" s="217"/>
      <c r="AC3989" s="217"/>
      <c r="AD3989" s="213"/>
    </row>
    <row r="3990" spans="20:30" x14ac:dyDescent="0.2">
      <c r="T3990" s="212"/>
      <c r="U3990" s="213"/>
      <c r="V3990" s="213"/>
      <c r="W3990" s="213"/>
      <c r="X3990" s="214"/>
      <c r="Y3990" s="214"/>
      <c r="Z3990" s="214"/>
      <c r="AA3990" s="217"/>
      <c r="AB3990" s="217"/>
      <c r="AC3990" s="217"/>
      <c r="AD3990" s="213"/>
    </row>
    <row r="3991" spans="20:30" x14ac:dyDescent="0.2">
      <c r="T3991" s="212"/>
      <c r="U3991" s="213"/>
      <c r="V3991" s="213"/>
      <c r="W3991" s="213"/>
      <c r="X3991" s="214"/>
      <c r="Y3991" s="214"/>
      <c r="Z3991" s="214"/>
      <c r="AA3991" s="217"/>
      <c r="AB3991" s="217"/>
      <c r="AC3991" s="217"/>
      <c r="AD3991" s="213"/>
    </row>
    <row r="3992" spans="20:30" x14ac:dyDescent="0.2">
      <c r="T3992" s="212"/>
      <c r="U3992" s="213"/>
      <c r="V3992" s="213"/>
      <c r="W3992" s="213"/>
      <c r="X3992" s="214"/>
      <c r="Y3992" s="214"/>
      <c r="Z3992" s="214"/>
      <c r="AA3992" s="217"/>
      <c r="AB3992" s="217"/>
      <c r="AC3992" s="217"/>
      <c r="AD3992" s="213"/>
    </row>
    <row r="3993" spans="20:30" x14ac:dyDescent="0.2">
      <c r="T3993" s="212"/>
      <c r="U3993" s="213"/>
      <c r="V3993" s="213"/>
      <c r="W3993" s="213"/>
      <c r="X3993" s="214"/>
      <c r="Y3993" s="214"/>
      <c r="Z3993" s="214"/>
      <c r="AA3993" s="217"/>
      <c r="AB3993" s="217"/>
      <c r="AC3993" s="217"/>
      <c r="AD3993" s="213"/>
    </row>
    <row r="3994" spans="20:30" x14ac:dyDescent="0.2">
      <c r="T3994" s="212"/>
      <c r="U3994" s="213"/>
      <c r="V3994" s="213"/>
      <c r="W3994" s="213"/>
      <c r="X3994" s="214"/>
      <c r="Y3994" s="214"/>
      <c r="Z3994" s="214"/>
      <c r="AA3994" s="217"/>
      <c r="AB3994" s="217"/>
      <c r="AC3994" s="217"/>
      <c r="AD3994" s="213"/>
    </row>
    <row r="3995" spans="20:30" x14ac:dyDescent="0.2">
      <c r="T3995" s="212"/>
      <c r="U3995" s="213"/>
      <c r="V3995" s="213"/>
      <c r="W3995" s="213"/>
      <c r="X3995" s="214"/>
      <c r="Y3995" s="214"/>
      <c r="Z3995" s="214"/>
      <c r="AA3995" s="217"/>
      <c r="AB3995" s="217"/>
      <c r="AC3995" s="217"/>
      <c r="AD3995" s="213"/>
    </row>
    <row r="3996" spans="20:30" x14ac:dyDescent="0.2">
      <c r="T3996" s="212"/>
      <c r="U3996" s="213"/>
      <c r="V3996" s="213"/>
      <c r="W3996" s="213"/>
      <c r="X3996" s="214"/>
      <c r="Y3996" s="214"/>
      <c r="Z3996" s="214"/>
      <c r="AA3996" s="217"/>
      <c r="AB3996" s="217"/>
      <c r="AC3996" s="217"/>
      <c r="AD3996" s="213"/>
    </row>
    <row r="3997" spans="20:30" x14ac:dyDescent="0.2">
      <c r="T3997" s="212"/>
      <c r="U3997" s="213"/>
      <c r="V3997" s="213"/>
      <c r="W3997" s="213"/>
      <c r="X3997" s="214"/>
      <c r="Y3997" s="214"/>
      <c r="Z3997" s="214"/>
      <c r="AA3997" s="217"/>
      <c r="AB3997" s="217"/>
      <c r="AC3997" s="217"/>
      <c r="AD3997" s="213"/>
    </row>
    <row r="3998" spans="20:30" x14ac:dyDescent="0.2">
      <c r="T3998" s="212"/>
      <c r="U3998" s="213"/>
      <c r="V3998" s="213"/>
      <c r="W3998" s="213"/>
      <c r="X3998" s="214"/>
      <c r="Y3998" s="214"/>
      <c r="Z3998" s="214"/>
      <c r="AA3998" s="217"/>
      <c r="AB3998" s="217"/>
      <c r="AC3998" s="217"/>
      <c r="AD3998" s="213"/>
    </row>
    <row r="3999" spans="20:30" x14ac:dyDescent="0.2">
      <c r="T3999" s="212"/>
      <c r="U3999" s="213"/>
      <c r="V3999" s="213"/>
      <c r="W3999" s="213"/>
      <c r="X3999" s="214"/>
      <c r="Y3999" s="214"/>
      <c r="Z3999" s="214"/>
      <c r="AA3999" s="217"/>
      <c r="AB3999" s="217"/>
      <c r="AC3999" s="217"/>
      <c r="AD3999" s="213"/>
    </row>
    <row r="4000" spans="20:30" x14ac:dyDescent="0.2">
      <c r="T4000" s="212"/>
      <c r="U4000" s="213"/>
      <c r="V4000" s="213"/>
      <c r="W4000" s="213"/>
      <c r="X4000" s="214"/>
      <c r="Y4000" s="214"/>
      <c r="Z4000" s="214"/>
      <c r="AA4000" s="217"/>
      <c r="AB4000" s="217"/>
      <c r="AC4000" s="217"/>
      <c r="AD4000" s="213"/>
    </row>
    <row r="4001" spans="20:30" x14ac:dyDescent="0.2">
      <c r="T4001" s="212"/>
      <c r="U4001" s="213"/>
      <c r="V4001" s="213"/>
      <c r="W4001" s="213"/>
      <c r="X4001" s="214"/>
      <c r="Y4001" s="214"/>
      <c r="Z4001" s="214"/>
      <c r="AA4001" s="217"/>
      <c r="AB4001" s="217"/>
      <c r="AC4001" s="217"/>
      <c r="AD4001" s="213"/>
    </row>
    <row r="4002" spans="20:30" x14ac:dyDescent="0.2">
      <c r="T4002" s="212"/>
      <c r="U4002" s="213"/>
      <c r="V4002" s="213"/>
      <c r="W4002" s="213"/>
      <c r="X4002" s="214"/>
      <c r="Y4002" s="214"/>
      <c r="Z4002" s="214"/>
      <c r="AA4002" s="217"/>
      <c r="AB4002" s="217"/>
      <c r="AC4002" s="217"/>
      <c r="AD4002" s="213"/>
    </row>
    <row r="4003" spans="20:30" x14ac:dyDescent="0.2">
      <c r="T4003" s="212"/>
      <c r="U4003" s="213"/>
      <c r="V4003" s="213"/>
      <c r="W4003" s="213"/>
      <c r="X4003" s="214"/>
      <c r="Y4003" s="214"/>
      <c r="Z4003" s="214"/>
      <c r="AA4003" s="217"/>
      <c r="AB4003" s="217"/>
      <c r="AC4003" s="217"/>
      <c r="AD4003" s="213"/>
    </row>
    <row r="4004" spans="20:30" x14ac:dyDescent="0.2">
      <c r="T4004" s="212"/>
      <c r="U4004" s="213"/>
      <c r="V4004" s="213"/>
      <c r="W4004" s="213"/>
      <c r="X4004" s="214"/>
      <c r="Y4004" s="214"/>
      <c r="Z4004" s="214"/>
      <c r="AA4004" s="217"/>
      <c r="AB4004" s="217"/>
      <c r="AC4004" s="217"/>
      <c r="AD4004" s="213"/>
    </row>
    <row r="4005" spans="20:30" x14ac:dyDescent="0.2">
      <c r="T4005" s="212"/>
      <c r="U4005" s="213"/>
      <c r="V4005" s="213"/>
      <c r="W4005" s="213"/>
      <c r="X4005" s="214"/>
      <c r="Y4005" s="214"/>
      <c r="Z4005" s="214"/>
      <c r="AA4005" s="217"/>
      <c r="AB4005" s="217"/>
      <c r="AC4005" s="217"/>
      <c r="AD4005" s="213"/>
    </row>
    <row r="4006" spans="20:30" x14ac:dyDescent="0.2">
      <c r="T4006" s="212"/>
      <c r="U4006" s="213"/>
      <c r="V4006" s="213"/>
      <c r="W4006" s="213"/>
      <c r="X4006" s="214"/>
      <c r="Y4006" s="214"/>
      <c r="Z4006" s="214"/>
      <c r="AA4006" s="217"/>
      <c r="AB4006" s="217"/>
      <c r="AC4006" s="217"/>
      <c r="AD4006" s="213"/>
    </row>
    <row r="4007" spans="20:30" x14ac:dyDescent="0.2">
      <c r="T4007" s="212"/>
      <c r="U4007" s="213"/>
      <c r="V4007" s="213"/>
      <c r="W4007" s="213"/>
      <c r="X4007" s="214"/>
      <c r="Y4007" s="214"/>
      <c r="Z4007" s="214"/>
      <c r="AA4007" s="217"/>
      <c r="AB4007" s="217"/>
      <c r="AC4007" s="217"/>
      <c r="AD4007" s="213"/>
    </row>
    <row r="4008" spans="20:30" x14ac:dyDescent="0.2">
      <c r="T4008" s="212"/>
      <c r="U4008" s="213"/>
      <c r="V4008" s="213"/>
      <c r="W4008" s="213"/>
      <c r="X4008" s="214"/>
      <c r="Y4008" s="214"/>
      <c r="Z4008" s="214"/>
      <c r="AA4008" s="217"/>
      <c r="AB4008" s="217"/>
      <c r="AC4008" s="217"/>
      <c r="AD4008" s="213"/>
    </row>
    <row r="4009" spans="20:30" x14ac:dyDescent="0.2">
      <c r="T4009" s="212"/>
      <c r="U4009" s="213"/>
      <c r="V4009" s="213"/>
      <c r="W4009" s="213"/>
      <c r="X4009" s="214"/>
      <c r="Y4009" s="214"/>
      <c r="Z4009" s="214"/>
      <c r="AA4009" s="217"/>
      <c r="AB4009" s="217"/>
      <c r="AC4009" s="217"/>
      <c r="AD4009" s="213"/>
    </row>
    <row r="4010" spans="20:30" x14ac:dyDescent="0.2">
      <c r="T4010" s="212"/>
      <c r="U4010" s="213"/>
      <c r="V4010" s="213"/>
      <c r="W4010" s="213"/>
      <c r="X4010" s="214"/>
      <c r="Y4010" s="214"/>
      <c r="Z4010" s="214"/>
      <c r="AA4010" s="217"/>
      <c r="AB4010" s="217"/>
      <c r="AC4010" s="217"/>
      <c r="AD4010" s="213"/>
    </row>
    <row r="4011" spans="20:30" x14ac:dyDescent="0.2">
      <c r="T4011" s="212"/>
      <c r="U4011" s="213"/>
      <c r="V4011" s="213"/>
      <c r="W4011" s="213"/>
      <c r="X4011" s="214"/>
      <c r="Y4011" s="214"/>
      <c r="Z4011" s="214"/>
      <c r="AA4011" s="217"/>
      <c r="AB4011" s="217"/>
      <c r="AC4011" s="217"/>
      <c r="AD4011" s="213"/>
    </row>
    <row r="4012" spans="20:30" x14ac:dyDescent="0.2">
      <c r="T4012" s="212"/>
      <c r="U4012" s="213"/>
      <c r="V4012" s="213"/>
      <c r="W4012" s="213"/>
      <c r="X4012" s="214"/>
      <c r="Y4012" s="214"/>
      <c r="Z4012" s="214"/>
      <c r="AA4012" s="217"/>
      <c r="AB4012" s="217"/>
      <c r="AC4012" s="217"/>
      <c r="AD4012" s="213"/>
    </row>
    <row r="4013" spans="20:30" x14ac:dyDescent="0.2">
      <c r="T4013" s="212"/>
      <c r="U4013" s="213"/>
      <c r="V4013" s="213"/>
      <c r="W4013" s="213"/>
      <c r="X4013" s="214"/>
      <c r="Y4013" s="214"/>
      <c r="Z4013" s="214"/>
      <c r="AA4013" s="217"/>
      <c r="AB4013" s="217"/>
      <c r="AC4013" s="217"/>
      <c r="AD4013" s="213"/>
    </row>
    <row r="4014" spans="20:30" x14ac:dyDescent="0.2">
      <c r="T4014" s="212"/>
      <c r="U4014" s="213"/>
      <c r="V4014" s="213"/>
      <c r="W4014" s="213"/>
      <c r="X4014" s="214"/>
      <c r="Y4014" s="214"/>
      <c r="Z4014" s="214"/>
      <c r="AA4014" s="217"/>
      <c r="AB4014" s="217"/>
      <c r="AC4014" s="217"/>
      <c r="AD4014" s="213"/>
    </row>
    <row r="4015" spans="20:30" x14ac:dyDescent="0.2">
      <c r="T4015" s="212"/>
      <c r="U4015" s="213"/>
      <c r="V4015" s="213"/>
      <c r="W4015" s="213"/>
      <c r="X4015" s="214"/>
      <c r="Y4015" s="214"/>
      <c r="Z4015" s="214"/>
      <c r="AA4015" s="217"/>
      <c r="AB4015" s="217"/>
      <c r="AC4015" s="217"/>
      <c r="AD4015" s="213"/>
    </row>
    <row r="4016" spans="20:30" x14ac:dyDescent="0.2">
      <c r="T4016" s="212"/>
      <c r="U4016" s="213"/>
      <c r="V4016" s="213"/>
      <c r="W4016" s="213"/>
      <c r="X4016" s="214"/>
      <c r="Y4016" s="214"/>
      <c r="Z4016" s="214"/>
      <c r="AA4016" s="217"/>
      <c r="AB4016" s="217"/>
      <c r="AC4016" s="217"/>
      <c r="AD4016" s="213"/>
    </row>
    <row r="4017" spans="20:30" x14ac:dyDescent="0.2">
      <c r="T4017" s="212"/>
      <c r="U4017" s="213"/>
      <c r="V4017" s="213"/>
      <c r="W4017" s="213"/>
      <c r="X4017" s="214"/>
      <c r="Y4017" s="214"/>
      <c r="Z4017" s="214"/>
      <c r="AA4017" s="217"/>
      <c r="AB4017" s="217"/>
      <c r="AC4017" s="217"/>
      <c r="AD4017" s="213"/>
    </row>
    <row r="4018" spans="20:30" x14ac:dyDescent="0.2">
      <c r="T4018" s="212"/>
      <c r="U4018" s="213"/>
      <c r="V4018" s="213"/>
      <c r="W4018" s="213"/>
      <c r="X4018" s="214"/>
      <c r="Y4018" s="214"/>
      <c r="Z4018" s="214"/>
      <c r="AA4018" s="217"/>
      <c r="AB4018" s="217"/>
      <c r="AC4018" s="217"/>
      <c r="AD4018" s="213"/>
    </row>
    <row r="4019" spans="20:30" x14ac:dyDescent="0.2">
      <c r="T4019" s="212"/>
      <c r="U4019" s="213"/>
      <c r="V4019" s="213"/>
      <c r="W4019" s="213"/>
      <c r="X4019" s="214"/>
      <c r="Y4019" s="214"/>
      <c r="Z4019" s="214"/>
      <c r="AA4019" s="217"/>
      <c r="AB4019" s="217"/>
      <c r="AC4019" s="217"/>
      <c r="AD4019" s="213"/>
    </row>
    <row r="4020" spans="20:30" x14ac:dyDescent="0.2">
      <c r="T4020" s="212"/>
      <c r="U4020" s="213"/>
      <c r="V4020" s="213"/>
      <c r="W4020" s="213"/>
      <c r="X4020" s="214"/>
      <c r="Y4020" s="214"/>
      <c r="Z4020" s="214"/>
      <c r="AA4020" s="217"/>
      <c r="AB4020" s="217"/>
      <c r="AC4020" s="217"/>
      <c r="AD4020" s="213"/>
    </row>
    <row r="4021" spans="20:30" x14ac:dyDescent="0.2">
      <c r="T4021" s="212"/>
      <c r="U4021" s="213"/>
      <c r="V4021" s="213"/>
      <c r="W4021" s="213"/>
      <c r="X4021" s="214"/>
      <c r="Y4021" s="214"/>
      <c r="Z4021" s="214"/>
      <c r="AA4021" s="217"/>
      <c r="AB4021" s="217"/>
      <c r="AC4021" s="217"/>
      <c r="AD4021" s="213"/>
    </row>
    <row r="4022" spans="20:30" x14ac:dyDescent="0.2">
      <c r="T4022" s="212"/>
      <c r="U4022" s="213"/>
      <c r="V4022" s="213"/>
      <c r="W4022" s="213"/>
      <c r="X4022" s="214"/>
      <c r="Y4022" s="214"/>
      <c r="Z4022" s="214"/>
      <c r="AA4022" s="217"/>
      <c r="AB4022" s="217"/>
      <c r="AC4022" s="217"/>
      <c r="AD4022" s="213"/>
    </row>
    <row r="4023" spans="20:30" x14ac:dyDescent="0.2">
      <c r="T4023" s="212"/>
      <c r="U4023" s="213"/>
      <c r="V4023" s="213"/>
      <c r="W4023" s="213"/>
      <c r="X4023" s="214"/>
      <c r="Y4023" s="214"/>
      <c r="Z4023" s="214"/>
      <c r="AA4023" s="217"/>
      <c r="AB4023" s="217"/>
      <c r="AC4023" s="217"/>
      <c r="AD4023" s="213"/>
    </row>
    <row r="4024" spans="20:30" x14ac:dyDescent="0.2">
      <c r="T4024" s="212"/>
      <c r="U4024" s="213"/>
      <c r="V4024" s="213"/>
      <c r="W4024" s="213"/>
      <c r="X4024" s="214"/>
      <c r="Y4024" s="214"/>
      <c r="Z4024" s="214"/>
      <c r="AA4024" s="217"/>
      <c r="AB4024" s="217"/>
      <c r="AC4024" s="217"/>
      <c r="AD4024" s="213"/>
    </row>
    <row r="4025" spans="20:30" x14ac:dyDescent="0.2">
      <c r="T4025" s="212"/>
      <c r="U4025" s="213"/>
      <c r="V4025" s="213"/>
      <c r="W4025" s="213"/>
      <c r="X4025" s="214"/>
      <c r="Y4025" s="214"/>
      <c r="Z4025" s="214"/>
      <c r="AA4025" s="217"/>
      <c r="AB4025" s="217"/>
      <c r="AC4025" s="217"/>
      <c r="AD4025" s="213"/>
    </row>
    <row r="4026" spans="20:30" x14ac:dyDescent="0.2">
      <c r="T4026" s="212"/>
      <c r="U4026" s="213"/>
      <c r="V4026" s="213"/>
      <c r="W4026" s="213"/>
      <c r="X4026" s="214"/>
      <c r="Y4026" s="214"/>
      <c r="Z4026" s="214"/>
      <c r="AA4026" s="217"/>
      <c r="AB4026" s="217"/>
      <c r="AC4026" s="217"/>
      <c r="AD4026" s="213"/>
    </row>
    <row r="4027" spans="20:30" x14ac:dyDescent="0.2">
      <c r="T4027" s="212"/>
      <c r="U4027" s="213"/>
      <c r="V4027" s="213"/>
      <c r="W4027" s="213"/>
      <c r="X4027" s="214"/>
      <c r="Y4027" s="214"/>
      <c r="Z4027" s="214"/>
      <c r="AA4027" s="217"/>
      <c r="AB4027" s="217"/>
      <c r="AC4027" s="217"/>
      <c r="AD4027" s="213"/>
    </row>
    <row r="4028" spans="20:30" x14ac:dyDescent="0.2">
      <c r="T4028" s="212"/>
      <c r="U4028" s="213"/>
      <c r="V4028" s="213"/>
      <c r="W4028" s="213"/>
      <c r="X4028" s="214"/>
      <c r="Y4028" s="214"/>
      <c r="Z4028" s="214"/>
      <c r="AA4028" s="217"/>
      <c r="AB4028" s="217"/>
      <c r="AC4028" s="217"/>
      <c r="AD4028" s="213"/>
    </row>
    <row r="4029" spans="20:30" x14ac:dyDescent="0.2">
      <c r="T4029" s="212"/>
      <c r="U4029" s="213"/>
      <c r="V4029" s="213"/>
      <c r="W4029" s="213"/>
      <c r="X4029" s="214"/>
      <c r="Y4029" s="214"/>
      <c r="Z4029" s="214"/>
      <c r="AA4029" s="217"/>
      <c r="AB4029" s="217"/>
      <c r="AC4029" s="217"/>
      <c r="AD4029" s="213"/>
    </row>
    <row r="4030" spans="20:30" x14ac:dyDescent="0.2">
      <c r="T4030" s="212"/>
      <c r="U4030" s="213"/>
      <c r="V4030" s="213"/>
      <c r="W4030" s="213"/>
      <c r="X4030" s="214"/>
      <c r="Y4030" s="214"/>
      <c r="Z4030" s="214"/>
      <c r="AA4030" s="217"/>
      <c r="AB4030" s="217"/>
      <c r="AC4030" s="217"/>
      <c r="AD4030" s="213"/>
    </row>
    <row r="4031" spans="20:30" x14ac:dyDescent="0.2">
      <c r="T4031" s="212"/>
      <c r="U4031" s="213"/>
      <c r="V4031" s="213"/>
      <c r="W4031" s="213"/>
      <c r="X4031" s="214"/>
      <c r="Y4031" s="214"/>
      <c r="Z4031" s="214"/>
      <c r="AA4031" s="217"/>
      <c r="AB4031" s="217"/>
      <c r="AC4031" s="217"/>
      <c r="AD4031" s="213"/>
    </row>
    <row r="4032" spans="20:30" x14ac:dyDescent="0.2">
      <c r="T4032" s="212"/>
      <c r="U4032" s="213"/>
      <c r="V4032" s="213"/>
      <c r="W4032" s="213"/>
      <c r="X4032" s="214"/>
      <c r="Y4032" s="214"/>
      <c r="Z4032" s="214"/>
      <c r="AA4032" s="217"/>
      <c r="AB4032" s="217"/>
      <c r="AC4032" s="217"/>
      <c r="AD4032" s="213"/>
    </row>
    <row r="4033" spans="20:30" x14ac:dyDescent="0.2">
      <c r="T4033" s="212"/>
      <c r="U4033" s="213"/>
      <c r="V4033" s="213"/>
      <c r="W4033" s="213"/>
      <c r="X4033" s="214"/>
      <c r="Y4033" s="214"/>
      <c r="Z4033" s="214"/>
      <c r="AA4033" s="217"/>
      <c r="AB4033" s="217"/>
      <c r="AC4033" s="217"/>
      <c r="AD4033" s="213"/>
    </row>
    <row r="4034" spans="20:30" x14ac:dyDescent="0.2">
      <c r="T4034" s="212"/>
      <c r="U4034" s="213"/>
      <c r="V4034" s="213"/>
      <c r="W4034" s="213"/>
      <c r="X4034" s="214"/>
      <c r="Y4034" s="214"/>
      <c r="Z4034" s="214"/>
      <c r="AA4034" s="217"/>
      <c r="AB4034" s="217"/>
      <c r="AC4034" s="217"/>
      <c r="AD4034" s="213"/>
    </row>
    <row r="4035" spans="20:30" x14ac:dyDescent="0.2">
      <c r="T4035" s="212"/>
      <c r="U4035" s="213"/>
      <c r="V4035" s="213"/>
      <c r="W4035" s="213"/>
      <c r="X4035" s="214"/>
      <c r="Y4035" s="214"/>
      <c r="Z4035" s="214"/>
      <c r="AA4035" s="217"/>
      <c r="AB4035" s="217"/>
      <c r="AC4035" s="217"/>
      <c r="AD4035" s="213"/>
    </row>
    <row r="4036" spans="20:30" x14ac:dyDescent="0.2">
      <c r="T4036" s="212"/>
      <c r="U4036" s="213"/>
      <c r="V4036" s="213"/>
      <c r="W4036" s="213"/>
      <c r="X4036" s="214"/>
      <c r="Y4036" s="214"/>
      <c r="Z4036" s="214"/>
      <c r="AA4036" s="217"/>
      <c r="AB4036" s="217"/>
      <c r="AC4036" s="217"/>
      <c r="AD4036" s="213"/>
    </row>
    <row r="4037" spans="20:30" x14ac:dyDescent="0.2">
      <c r="T4037" s="212"/>
      <c r="U4037" s="213"/>
      <c r="V4037" s="213"/>
      <c r="W4037" s="213"/>
      <c r="X4037" s="214"/>
      <c r="Y4037" s="214"/>
      <c r="Z4037" s="214"/>
      <c r="AA4037" s="217"/>
      <c r="AB4037" s="217"/>
      <c r="AC4037" s="217"/>
      <c r="AD4037" s="213"/>
    </row>
    <row r="4038" spans="20:30" x14ac:dyDescent="0.2">
      <c r="T4038" s="212"/>
      <c r="U4038" s="213"/>
      <c r="V4038" s="213"/>
      <c r="W4038" s="213"/>
      <c r="X4038" s="214"/>
      <c r="Y4038" s="214"/>
      <c r="Z4038" s="214"/>
      <c r="AA4038" s="217"/>
      <c r="AB4038" s="217"/>
      <c r="AC4038" s="217"/>
      <c r="AD4038" s="213"/>
    </row>
    <row r="4039" spans="20:30" x14ac:dyDescent="0.2">
      <c r="T4039" s="212"/>
      <c r="U4039" s="213"/>
      <c r="V4039" s="213"/>
      <c r="W4039" s="213"/>
      <c r="X4039" s="214"/>
      <c r="Y4039" s="214"/>
      <c r="Z4039" s="214"/>
      <c r="AA4039" s="217"/>
      <c r="AB4039" s="217"/>
      <c r="AC4039" s="217"/>
      <c r="AD4039" s="213"/>
    </row>
    <row r="4040" spans="20:30" x14ac:dyDescent="0.2">
      <c r="T4040" s="212"/>
      <c r="U4040" s="213"/>
      <c r="V4040" s="213"/>
      <c r="W4040" s="213"/>
      <c r="X4040" s="214"/>
      <c r="Y4040" s="214"/>
      <c r="Z4040" s="214"/>
      <c r="AA4040" s="217"/>
      <c r="AB4040" s="217"/>
      <c r="AC4040" s="217"/>
      <c r="AD4040" s="213"/>
    </row>
    <row r="4041" spans="20:30" x14ac:dyDescent="0.2">
      <c r="T4041" s="212"/>
      <c r="U4041" s="213"/>
      <c r="V4041" s="213"/>
      <c r="W4041" s="213"/>
      <c r="X4041" s="214"/>
      <c r="Y4041" s="214"/>
      <c r="Z4041" s="214"/>
      <c r="AA4041" s="217"/>
      <c r="AB4041" s="217"/>
      <c r="AC4041" s="217"/>
      <c r="AD4041" s="213"/>
    </row>
    <row r="4042" spans="20:30" x14ac:dyDescent="0.2">
      <c r="T4042" s="212"/>
      <c r="U4042" s="213"/>
      <c r="V4042" s="213"/>
      <c r="W4042" s="213"/>
      <c r="X4042" s="214"/>
      <c r="Y4042" s="214"/>
      <c r="Z4042" s="214"/>
      <c r="AA4042" s="217"/>
      <c r="AB4042" s="217"/>
      <c r="AC4042" s="217"/>
      <c r="AD4042" s="213"/>
    </row>
    <row r="4043" spans="20:30" x14ac:dyDescent="0.2">
      <c r="T4043" s="212"/>
      <c r="U4043" s="213"/>
      <c r="V4043" s="213"/>
      <c r="W4043" s="213"/>
      <c r="X4043" s="214"/>
      <c r="Y4043" s="214"/>
      <c r="Z4043" s="214"/>
      <c r="AA4043" s="217"/>
      <c r="AB4043" s="217"/>
      <c r="AC4043" s="217"/>
      <c r="AD4043" s="213"/>
    </row>
    <row r="4044" spans="20:30" x14ac:dyDescent="0.2">
      <c r="T4044" s="212"/>
      <c r="U4044" s="213"/>
      <c r="V4044" s="213"/>
      <c r="W4044" s="213"/>
      <c r="X4044" s="214"/>
      <c r="Y4044" s="214"/>
      <c r="Z4044" s="214"/>
      <c r="AA4044" s="217"/>
      <c r="AB4044" s="217"/>
      <c r="AC4044" s="217"/>
      <c r="AD4044" s="213"/>
    </row>
    <row r="4045" spans="20:30" x14ac:dyDescent="0.2">
      <c r="T4045" s="212"/>
      <c r="U4045" s="213"/>
      <c r="V4045" s="213"/>
      <c r="W4045" s="213"/>
      <c r="X4045" s="214"/>
      <c r="Y4045" s="214"/>
      <c r="Z4045" s="214"/>
      <c r="AA4045" s="217"/>
      <c r="AB4045" s="217"/>
      <c r="AC4045" s="217"/>
      <c r="AD4045" s="213"/>
    </row>
    <row r="4046" spans="20:30" x14ac:dyDescent="0.2">
      <c r="T4046" s="212"/>
      <c r="U4046" s="213"/>
      <c r="V4046" s="213"/>
      <c r="W4046" s="213"/>
      <c r="X4046" s="214"/>
      <c r="Y4046" s="214"/>
      <c r="Z4046" s="214"/>
      <c r="AA4046" s="217"/>
      <c r="AB4046" s="217"/>
      <c r="AC4046" s="217"/>
      <c r="AD4046" s="213"/>
    </row>
    <row r="4047" spans="20:30" x14ac:dyDescent="0.2">
      <c r="T4047" s="212"/>
      <c r="U4047" s="213"/>
      <c r="V4047" s="213"/>
      <c r="W4047" s="213"/>
      <c r="X4047" s="214"/>
      <c r="Y4047" s="214"/>
      <c r="Z4047" s="214"/>
      <c r="AA4047" s="217"/>
      <c r="AB4047" s="217"/>
      <c r="AC4047" s="217"/>
      <c r="AD4047" s="213"/>
    </row>
    <row r="4048" spans="20:30" x14ac:dyDescent="0.2">
      <c r="T4048" s="212"/>
      <c r="U4048" s="213"/>
      <c r="V4048" s="213"/>
      <c r="W4048" s="213"/>
      <c r="X4048" s="214"/>
      <c r="Y4048" s="214"/>
      <c r="Z4048" s="214"/>
      <c r="AA4048" s="217"/>
      <c r="AB4048" s="217"/>
      <c r="AC4048" s="217"/>
      <c r="AD4048" s="213"/>
    </row>
    <row r="4049" spans="20:30" x14ac:dyDescent="0.2">
      <c r="T4049" s="212"/>
      <c r="U4049" s="213"/>
      <c r="V4049" s="213"/>
      <c r="W4049" s="213"/>
      <c r="X4049" s="214"/>
      <c r="Y4049" s="214"/>
      <c r="Z4049" s="214"/>
      <c r="AA4049" s="217"/>
      <c r="AB4049" s="217"/>
      <c r="AC4049" s="217"/>
      <c r="AD4049" s="213"/>
    </row>
    <row r="4050" spans="20:30" x14ac:dyDescent="0.2">
      <c r="T4050" s="212"/>
      <c r="U4050" s="213"/>
      <c r="V4050" s="213"/>
      <c r="W4050" s="213"/>
      <c r="X4050" s="214"/>
      <c r="Y4050" s="214"/>
      <c r="Z4050" s="214"/>
      <c r="AA4050" s="217"/>
      <c r="AB4050" s="217"/>
      <c r="AC4050" s="217"/>
      <c r="AD4050" s="213"/>
    </row>
    <row r="4051" spans="20:30" x14ac:dyDescent="0.2">
      <c r="T4051" s="212"/>
      <c r="U4051" s="213"/>
      <c r="V4051" s="213"/>
      <c r="W4051" s="213"/>
      <c r="X4051" s="214"/>
      <c r="Y4051" s="214"/>
      <c r="Z4051" s="214"/>
      <c r="AA4051" s="217"/>
      <c r="AB4051" s="217"/>
      <c r="AC4051" s="217"/>
      <c r="AD4051" s="213"/>
    </row>
    <row r="4052" spans="20:30" x14ac:dyDescent="0.2">
      <c r="T4052" s="212"/>
      <c r="U4052" s="213"/>
      <c r="V4052" s="213"/>
      <c r="W4052" s="213"/>
      <c r="X4052" s="214"/>
      <c r="Y4052" s="214"/>
      <c r="Z4052" s="214"/>
      <c r="AA4052" s="217"/>
      <c r="AB4052" s="217"/>
      <c r="AC4052" s="217"/>
      <c r="AD4052" s="213"/>
    </row>
    <row r="4053" spans="20:30" x14ac:dyDescent="0.2">
      <c r="T4053" s="212"/>
      <c r="U4053" s="213"/>
      <c r="V4053" s="213"/>
      <c r="W4053" s="213"/>
      <c r="X4053" s="214"/>
      <c r="Y4053" s="214"/>
      <c r="Z4053" s="214"/>
      <c r="AA4053" s="217"/>
      <c r="AB4053" s="217"/>
      <c r="AC4053" s="217"/>
      <c r="AD4053" s="213"/>
    </row>
    <row r="4054" spans="20:30" x14ac:dyDescent="0.2">
      <c r="T4054" s="212"/>
      <c r="U4054" s="213"/>
      <c r="V4054" s="213"/>
      <c r="W4054" s="213"/>
      <c r="X4054" s="214"/>
      <c r="Y4054" s="214"/>
      <c r="Z4054" s="214"/>
      <c r="AA4054" s="217"/>
      <c r="AB4054" s="217"/>
      <c r="AC4054" s="217"/>
      <c r="AD4054" s="213"/>
    </row>
    <row r="4055" spans="20:30" x14ac:dyDescent="0.2">
      <c r="T4055" s="212"/>
      <c r="U4055" s="213"/>
      <c r="V4055" s="213"/>
      <c r="W4055" s="213"/>
      <c r="X4055" s="214"/>
      <c r="Y4055" s="214"/>
      <c r="Z4055" s="214"/>
      <c r="AA4055" s="217"/>
      <c r="AB4055" s="217"/>
      <c r="AC4055" s="217"/>
      <c r="AD4055" s="213"/>
    </row>
    <row r="4056" spans="20:30" x14ac:dyDescent="0.2">
      <c r="T4056" s="212"/>
      <c r="U4056" s="213"/>
      <c r="V4056" s="213"/>
      <c r="W4056" s="213"/>
      <c r="X4056" s="214"/>
      <c r="Y4056" s="214"/>
      <c r="Z4056" s="214"/>
      <c r="AA4056" s="217"/>
      <c r="AB4056" s="217"/>
      <c r="AC4056" s="217"/>
      <c r="AD4056" s="213"/>
    </row>
    <row r="4057" spans="20:30" x14ac:dyDescent="0.2">
      <c r="T4057" s="212"/>
      <c r="U4057" s="213"/>
      <c r="V4057" s="213"/>
      <c r="W4057" s="213"/>
      <c r="X4057" s="214"/>
      <c r="Y4057" s="214"/>
      <c r="Z4057" s="214"/>
      <c r="AA4057" s="217"/>
      <c r="AB4057" s="217"/>
      <c r="AC4057" s="217"/>
      <c r="AD4057" s="213"/>
    </row>
    <row r="4058" spans="20:30" x14ac:dyDescent="0.2">
      <c r="T4058" s="212"/>
      <c r="U4058" s="213"/>
      <c r="V4058" s="213"/>
      <c r="W4058" s="213"/>
      <c r="X4058" s="214"/>
      <c r="Y4058" s="214"/>
      <c r="Z4058" s="214"/>
      <c r="AA4058" s="217"/>
      <c r="AB4058" s="217"/>
      <c r="AC4058" s="217"/>
      <c r="AD4058" s="213"/>
    </row>
    <row r="4059" spans="20:30" x14ac:dyDescent="0.2">
      <c r="T4059" s="212"/>
      <c r="U4059" s="213"/>
      <c r="V4059" s="213"/>
      <c r="W4059" s="213"/>
      <c r="X4059" s="214"/>
      <c r="Y4059" s="214"/>
      <c r="Z4059" s="214"/>
      <c r="AA4059" s="217"/>
      <c r="AB4059" s="217"/>
      <c r="AC4059" s="217"/>
      <c r="AD4059" s="213"/>
    </row>
    <row r="4060" spans="20:30" x14ac:dyDescent="0.2">
      <c r="T4060" s="212"/>
      <c r="U4060" s="213"/>
      <c r="V4060" s="213"/>
      <c r="W4060" s="213"/>
      <c r="X4060" s="214"/>
      <c r="Y4060" s="214"/>
      <c r="Z4060" s="214"/>
      <c r="AA4060" s="217"/>
      <c r="AB4060" s="217"/>
      <c r="AC4060" s="217"/>
      <c r="AD4060" s="213"/>
    </row>
    <row r="4061" spans="20:30" x14ac:dyDescent="0.2">
      <c r="T4061" s="212"/>
      <c r="U4061" s="213"/>
      <c r="V4061" s="213"/>
      <c r="W4061" s="213"/>
      <c r="X4061" s="214"/>
      <c r="Y4061" s="214"/>
      <c r="Z4061" s="214"/>
      <c r="AA4061" s="217"/>
      <c r="AB4061" s="217"/>
      <c r="AC4061" s="217"/>
      <c r="AD4061" s="213"/>
    </row>
    <row r="4062" spans="20:30" x14ac:dyDescent="0.2">
      <c r="T4062" s="212"/>
      <c r="U4062" s="213"/>
      <c r="V4062" s="213"/>
      <c r="W4062" s="213"/>
      <c r="X4062" s="214"/>
      <c r="Y4062" s="214"/>
      <c r="Z4062" s="214"/>
      <c r="AA4062" s="217"/>
      <c r="AB4062" s="217"/>
      <c r="AC4062" s="217"/>
      <c r="AD4062" s="213"/>
    </row>
    <row r="4063" spans="20:30" x14ac:dyDescent="0.2">
      <c r="T4063" s="212"/>
      <c r="U4063" s="213"/>
      <c r="V4063" s="213"/>
      <c r="W4063" s="213"/>
      <c r="X4063" s="214"/>
      <c r="Y4063" s="214"/>
      <c r="Z4063" s="214"/>
      <c r="AA4063" s="217"/>
      <c r="AB4063" s="217"/>
      <c r="AC4063" s="217"/>
      <c r="AD4063" s="213"/>
    </row>
    <row r="4064" spans="20:30" x14ac:dyDescent="0.2">
      <c r="T4064" s="212"/>
      <c r="U4064" s="213"/>
      <c r="V4064" s="213"/>
      <c r="W4064" s="213"/>
      <c r="X4064" s="214"/>
      <c r="Y4064" s="214"/>
      <c r="Z4064" s="214"/>
      <c r="AA4064" s="217"/>
      <c r="AB4064" s="217"/>
      <c r="AC4064" s="217"/>
      <c r="AD4064" s="213"/>
    </row>
    <row r="4065" spans="20:30" x14ac:dyDescent="0.2">
      <c r="T4065" s="212"/>
      <c r="U4065" s="213"/>
      <c r="V4065" s="213"/>
      <c r="W4065" s="213"/>
      <c r="X4065" s="214"/>
      <c r="Y4065" s="214"/>
      <c r="Z4065" s="214"/>
      <c r="AA4065" s="217"/>
      <c r="AB4065" s="217"/>
      <c r="AC4065" s="217"/>
      <c r="AD4065" s="213"/>
    </row>
    <row r="4066" spans="20:30" x14ac:dyDescent="0.2">
      <c r="T4066" s="212"/>
      <c r="U4066" s="213"/>
      <c r="V4066" s="213"/>
      <c r="W4066" s="213"/>
      <c r="X4066" s="214"/>
      <c r="Y4066" s="214"/>
      <c r="Z4066" s="214"/>
      <c r="AA4066" s="217"/>
      <c r="AB4066" s="217"/>
      <c r="AC4066" s="217"/>
      <c r="AD4066" s="213"/>
    </row>
    <row r="4067" spans="20:30" x14ac:dyDescent="0.2">
      <c r="T4067" s="212"/>
      <c r="U4067" s="213"/>
      <c r="V4067" s="213"/>
      <c r="W4067" s="213"/>
      <c r="X4067" s="214"/>
      <c r="Y4067" s="214"/>
      <c r="Z4067" s="214"/>
      <c r="AA4067" s="217"/>
      <c r="AB4067" s="217"/>
      <c r="AC4067" s="217"/>
      <c r="AD4067" s="213"/>
    </row>
    <row r="4068" spans="20:30" x14ac:dyDescent="0.2">
      <c r="T4068" s="212"/>
      <c r="U4068" s="213"/>
      <c r="V4068" s="213"/>
      <c r="W4068" s="213"/>
      <c r="X4068" s="214"/>
      <c r="Y4068" s="214"/>
      <c r="Z4068" s="214"/>
      <c r="AA4068" s="217"/>
      <c r="AB4068" s="217"/>
      <c r="AC4068" s="217"/>
      <c r="AD4068" s="213"/>
    </row>
    <row r="4069" spans="20:30" x14ac:dyDescent="0.2">
      <c r="T4069" s="212"/>
      <c r="U4069" s="213"/>
      <c r="V4069" s="213"/>
      <c r="W4069" s="213"/>
      <c r="X4069" s="214"/>
      <c r="Y4069" s="214"/>
      <c r="Z4069" s="214"/>
      <c r="AA4069" s="217"/>
      <c r="AB4069" s="217"/>
      <c r="AC4069" s="217"/>
      <c r="AD4069" s="213"/>
    </row>
    <row r="4070" spans="20:30" x14ac:dyDescent="0.2">
      <c r="T4070" s="212"/>
      <c r="U4070" s="213"/>
      <c r="V4070" s="213"/>
      <c r="W4070" s="213"/>
      <c r="X4070" s="214"/>
      <c r="Y4070" s="214"/>
      <c r="Z4070" s="214"/>
      <c r="AA4070" s="217"/>
      <c r="AB4070" s="217"/>
      <c r="AC4070" s="217"/>
      <c r="AD4070" s="213"/>
    </row>
    <row r="4071" spans="20:30" x14ac:dyDescent="0.2">
      <c r="T4071" s="212"/>
      <c r="U4071" s="213"/>
      <c r="V4071" s="213"/>
      <c r="W4071" s="213"/>
      <c r="X4071" s="214"/>
      <c r="Y4071" s="214"/>
      <c r="Z4071" s="214"/>
      <c r="AA4071" s="217"/>
      <c r="AB4071" s="217"/>
      <c r="AC4071" s="217"/>
      <c r="AD4071" s="213"/>
    </row>
    <row r="4072" spans="20:30" x14ac:dyDescent="0.2">
      <c r="T4072" s="212"/>
      <c r="U4072" s="213"/>
      <c r="V4072" s="213"/>
      <c r="W4072" s="213"/>
      <c r="X4072" s="214"/>
      <c r="Y4072" s="214"/>
      <c r="Z4072" s="214"/>
      <c r="AA4072" s="217"/>
      <c r="AB4072" s="217"/>
      <c r="AC4072" s="217"/>
      <c r="AD4072" s="213"/>
    </row>
    <row r="4073" spans="20:30" x14ac:dyDescent="0.2">
      <c r="T4073" s="212"/>
      <c r="U4073" s="213"/>
      <c r="V4073" s="213"/>
      <c r="W4073" s="213"/>
      <c r="X4073" s="214"/>
      <c r="Y4073" s="214"/>
      <c r="Z4073" s="214"/>
      <c r="AA4073" s="217"/>
      <c r="AB4073" s="217"/>
      <c r="AC4073" s="217"/>
      <c r="AD4073" s="213"/>
    </row>
    <row r="4074" spans="20:30" x14ac:dyDescent="0.2">
      <c r="T4074" s="212"/>
      <c r="U4074" s="213"/>
      <c r="V4074" s="213"/>
      <c r="W4074" s="213"/>
      <c r="X4074" s="214"/>
      <c r="Y4074" s="214"/>
      <c r="Z4074" s="214"/>
      <c r="AA4074" s="217"/>
      <c r="AB4074" s="217"/>
      <c r="AC4074" s="217"/>
      <c r="AD4074" s="213"/>
    </row>
    <row r="4075" spans="20:30" x14ac:dyDescent="0.2">
      <c r="T4075" s="212"/>
      <c r="U4075" s="213"/>
      <c r="V4075" s="213"/>
      <c r="W4075" s="213"/>
      <c r="X4075" s="214"/>
      <c r="Y4075" s="214"/>
      <c r="Z4075" s="214"/>
      <c r="AA4075" s="217"/>
      <c r="AB4075" s="217"/>
      <c r="AC4075" s="217"/>
      <c r="AD4075" s="213"/>
    </row>
    <row r="4076" spans="20:30" x14ac:dyDescent="0.2">
      <c r="T4076" s="212"/>
      <c r="U4076" s="213"/>
      <c r="V4076" s="213"/>
      <c r="W4076" s="213"/>
      <c r="X4076" s="214"/>
      <c r="Y4076" s="214"/>
      <c r="Z4076" s="214"/>
      <c r="AA4076" s="217"/>
      <c r="AB4076" s="217"/>
      <c r="AC4076" s="217"/>
      <c r="AD4076" s="213"/>
    </row>
    <row r="4077" spans="20:30" x14ac:dyDescent="0.2">
      <c r="T4077" s="212"/>
      <c r="U4077" s="213"/>
      <c r="V4077" s="213"/>
      <c r="W4077" s="213"/>
      <c r="X4077" s="214"/>
      <c r="Y4077" s="214"/>
      <c r="Z4077" s="214"/>
      <c r="AA4077" s="217"/>
      <c r="AB4077" s="217"/>
      <c r="AC4077" s="217"/>
      <c r="AD4077" s="213"/>
    </row>
    <row r="4078" spans="20:30" x14ac:dyDescent="0.2">
      <c r="T4078" s="212"/>
      <c r="U4078" s="213"/>
      <c r="V4078" s="213"/>
      <c r="W4078" s="213"/>
      <c r="X4078" s="214"/>
      <c r="Y4078" s="214"/>
      <c r="Z4078" s="214"/>
      <c r="AA4078" s="217"/>
      <c r="AB4078" s="217"/>
      <c r="AC4078" s="217"/>
      <c r="AD4078" s="213"/>
    </row>
    <row r="4079" spans="20:30" x14ac:dyDescent="0.2">
      <c r="T4079" s="212"/>
      <c r="U4079" s="213"/>
      <c r="V4079" s="213"/>
      <c r="W4079" s="213"/>
      <c r="X4079" s="214"/>
      <c r="Y4079" s="214"/>
      <c r="Z4079" s="214"/>
      <c r="AA4079" s="217"/>
      <c r="AB4079" s="217"/>
      <c r="AC4079" s="217"/>
      <c r="AD4079" s="213"/>
    </row>
    <row r="4080" spans="20:30" x14ac:dyDescent="0.2">
      <c r="T4080" s="212"/>
      <c r="U4080" s="213"/>
      <c r="V4080" s="213"/>
      <c r="W4080" s="213"/>
      <c r="X4080" s="214"/>
      <c r="Y4080" s="214"/>
      <c r="Z4080" s="214"/>
      <c r="AA4080" s="217"/>
      <c r="AB4080" s="217"/>
      <c r="AC4080" s="217"/>
      <c r="AD4080" s="213"/>
    </row>
    <row r="4081" spans="20:30" x14ac:dyDescent="0.2">
      <c r="T4081" s="212"/>
      <c r="U4081" s="213"/>
      <c r="V4081" s="213"/>
      <c r="W4081" s="213"/>
      <c r="X4081" s="214"/>
      <c r="Y4081" s="214"/>
      <c r="Z4081" s="214"/>
      <c r="AA4081" s="217"/>
      <c r="AB4081" s="217"/>
      <c r="AC4081" s="217"/>
      <c r="AD4081" s="213"/>
    </row>
    <row r="4082" spans="20:30" x14ac:dyDescent="0.2">
      <c r="T4082" s="212"/>
      <c r="U4082" s="213"/>
      <c r="V4082" s="213"/>
      <c r="W4082" s="213"/>
      <c r="X4082" s="214"/>
      <c r="Y4082" s="214"/>
      <c r="Z4082" s="214"/>
      <c r="AA4082" s="217"/>
      <c r="AB4082" s="217"/>
      <c r="AC4082" s="217"/>
      <c r="AD4082" s="213"/>
    </row>
    <row r="4083" spans="20:30" x14ac:dyDescent="0.2">
      <c r="T4083" s="212"/>
      <c r="U4083" s="213"/>
      <c r="V4083" s="213"/>
      <c r="W4083" s="213"/>
      <c r="X4083" s="214"/>
      <c r="Y4083" s="214"/>
      <c r="Z4083" s="214"/>
      <c r="AA4083" s="217"/>
      <c r="AB4083" s="217"/>
      <c r="AC4083" s="217"/>
      <c r="AD4083" s="213"/>
    </row>
    <row r="4084" spans="20:30" x14ac:dyDescent="0.2">
      <c r="T4084" s="212"/>
      <c r="U4084" s="213"/>
      <c r="V4084" s="213"/>
      <c r="W4084" s="213"/>
      <c r="X4084" s="214"/>
      <c r="Y4084" s="214"/>
      <c r="Z4084" s="214"/>
      <c r="AA4084" s="217"/>
      <c r="AB4084" s="217"/>
      <c r="AC4084" s="217"/>
      <c r="AD4084" s="213"/>
    </row>
    <row r="4085" spans="20:30" x14ac:dyDescent="0.2">
      <c r="T4085" s="212"/>
      <c r="U4085" s="213"/>
      <c r="V4085" s="213"/>
      <c r="W4085" s="213"/>
      <c r="X4085" s="214"/>
      <c r="Y4085" s="214"/>
      <c r="Z4085" s="214"/>
      <c r="AA4085" s="217"/>
      <c r="AB4085" s="217"/>
      <c r="AC4085" s="217"/>
      <c r="AD4085" s="213"/>
    </row>
    <row r="4086" spans="20:30" x14ac:dyDescent="0.2">
      <c r="T4086" s="212"/>
      <c r="U4086" s="213"/>
      <c r="V4086" s="213"/>
      <c r="W4086" s="213"/>
      <c r="X4086" s="214"/>
      <c r="Y4086" s="214"/>
      <c r="Z4086" s="214"/>
      <c r="AA4086" s="217"/>
      <c r="AB4086" s="217"/>
      <c r="AC4086" s="217"/>
      <c r="AD4086" s="213"/>
    </row>
    <row r="4087" spans="20:30" x14ac:dyDescent="0.2">
      <c r="T4087" s="212"/>
      <c r="U4087" s="213"/>
      <c r="V4087" s="213"/>
      <c r="W4087" s="213"/>
      <c r="X4087" s="214"/>
      <c r="Y4087" s="214"/>
      <c r="Z4087" s="214"/>
      <c r="AA4087" s="217"/>
      <c r="AB4087" s="217"/>
      <c r="AC4087" s="217"/>
      <c r="AD4087" s="213"/>
    </row>
    <row r="4088" spans="20:30" x14ac:dyDescent="0.2">
      <c r="T4088" s="212"/>
      <c r="U4088" s="213"/>
      <c r="V4088" s="213"/>
      <c r="W4088" s="213"/>
      <c r="X4088" s="214"/>
      <c r="Y4088" s="214"/>
      <c r="Z4088" s="214"/>
      <c r="AA4088" s="217"/>
      <c r="AB4088" s="217"/>
      <c r="AC4088" s="217"/>
      <c r="AD4088" s="213"/>
    </row>
    <row r="4089" spans="20:30" x14ac:dyDescent="0.2">
      <c r="T4089" s="212"/>
      <c r="U4089" s="213"/>
      <c r="V4089" s="213"/>
      <c r="W4089" s="213"/>
      <c r="X4089" s="214"/>
      <c r="Y4089" s="214"/>
      <c r="Z4089" s="214"/>
      <c r="AA4089" s="217"/>
      <c r="AB4089" s="217"/>
      <c r="AC4089" s="217"/>
      <c r="AD4089" s="213"/>
    </row>
    <row r="4090" spans="20:30" x14ac:dyDescent="0.2">
      <c r="T4090" s="212"/>
      <c r="U4090" s="213"/>
      <c r="V4090" s="213"/>
      <c r="W4090" s="213"/>
      <c r="X4090" s="214"/>
      <c r="Y4090" s="214"/>
      <c r="Z4090" s="214"/>
      <c r="AA4090" s="217"/>
      <c r="AB4090" s="217"/>
      <c r="AC4090" s="217"/>
      <c r="AD4090" s="213"/>
    </row>
    <row r="4091" spans="20:30" x14ac:dyDescent="0.2">
      <c r="T4091" s="212"/>
      <c r="U4091" s="213"/>
      <c r="V4091" s="213"/>
      <c r="W4091" s="213"/>
      <c r="X4091" s="214"/>
      <c r="Y4091" s="214"/>
      <c r="Z4091" s="214"/>
      <c r="AA4091" s="217"/>
      <c r="AB4091" s="217"/>
      <c r="AC4091" s="217"/>
      <c r="AD4091" s="213"/>
    </row>
    <row r="4092" spans="20:30" x14ac:dyDescent="0.2">
      <c r="T4092" s="212"/>
      <c r="U4092" s="213"/>
      <c r="V4092" s="213"/>
      <c r="W4092" s="213"/>
      <c r="X4092" s="214"/>
      <c r="Y4092" s="214"/>
      <c r="Z4092" s="214"/>
      <c r="AA4092" s="217"/>
      <c r="AB4092" s="217"/>
      <c r="AC4092" s="217"/>
      <c r="AD4092" s="213"/>
    </row>
    <row r="4093" spans="20:30" x14ac:dyDescent="0.2">
      <c r="T4093" s="212"/>
      <c r="U4093" s="213"/>
      <c r="V4093" s="213"/>
      <c r="W4093" s="213"/>
      <c r="X4093" s="214"/>
      <c r="Y4093" s="214"/>
      <c r="Z4093" s="214"/>
      <c r="AA4093" s="217"/>
      <c r="AB4093" s="217"/>
      <c r="AC4093" s="217"/>
      <c r="AD4093" s="213"/>
    </row>
    <row r="4094" spans="20:30" x14ac:dyDescent="0.2">
      <c r="T4094" s="212"/>
      <c r="U4094" s="213"/>
      <c r="V4094" s="213"/>
      <c r="W4094" s="213"/>
      <c r="X4094" s="214"/>
      <c r="Y4094" s="214"/>
      <c r="Z4094" s="214"/>
      <c r="AA4094" s="217"/>
      <c r="AB4094" s="217"/>
      <c r="AC4094" s="217"/>
      <c r="AD4094" s="213"/>
    </row>
    <row r="4095" spans="20:30" x14ac:dyDescent="0.2">
      <c r="T4095" s="212"/>
      <c r="U4095" s="213"/>
      <c r="V4095" s="213"/>
      <c r="W4095" s="213"/>
      <c r="X4095" s="214"/>
      <c r="Y4095" s="214"/>
      <c r="Z4095" s="214"/>
      <c r="AA4095" s="217"/>
      <c r="AB4095" s="217"/>
      <c r="AC4095" s="217"/>
      <c r="AD4095" s="213"/>
    </row>
    <row r="4096" spans="20:30" x14ac:dyDescent="0.2">
      <c r="T4096" s="212"/>
      <c r="U4096" s="213"/>
      <c r="V4096" s="213"/>
      <c r="W4096" s="213"/>
      <c r="X4096" s="214"/>
      <c r="Y4096" s="214"/>
      <c r="Z4096" s="214"/>
      <c r="AA4096" s="217"/>
      <c r="AB4096" s="217"/>
      <c r="AC4096" s="217"/>
      <c r="AD4096" s="213"/>
    </row>
    <row r="4097" spans="20:30" x14ac:dyDescent="0.2">
      <c r="T4097" s="212"/>
      <c r="U4097" s="213"/>
      <c r="V4097" s="213"/>
      <c r="W4097" s="213"/>
      <c r="X4097" s="214"/>
      <c r="Y4097" s="214"/>
      <c r="Z4097" s="214"/>
      <c r="AA4097" s="217"/>
      <c r="AB4097" s="217"/>
      <c r="AC4097" s="217"/>
      <c r="AD4097" s="213"/>
    </row>
    <row r="4098" spans="20:30" x14ac:dyDescent="0.2">
      <c r="T4098" s="212"/>
      <c r="U4098" s="213"/>
      <c r="V4098" s="213"/>
      <c r="W4098" s="213"/>
      <c r="X4098" s="214"/>
      <c r="Y4098" s="214"/>
      <c r="Z4098" s="214"/>
      <c r="AA4098" s="217"/>
      <c r="AB4098" s="217"/>
      <c r="AC4098" s="217"/>
      <c r="AD4098" s="213"/>
    </row>
    <row r="4099" spans="20:30" x14ac:dyDescent="0.2">
      <c r="T4099" s="212"/>
      <c r="U4099" s="213"/>
      <c r="V4099" s="213"/>
      <c r="W4099" s="213"/>
      <c r="X4099" s="214"/>
      <c r="Y4099" s="214"/>
      <c r="Z4099" s="214"/>
      <c r="AA4099" s="217"/>
      <c r="AB4099" s="217"/>
      <c r="AC4099" s="217"/>
      <c r="AD4099" s="213"/>
    </row>
    <row r="4100" spans="20:30" x14ac:dyDescent="0.2">
      <c r="T4100" s="212"/>
      <c r="U4100" s="213"/>
      <c r="V4100" s="213"/>
      <c r="W4100" s="213"/>
      <c r="X4100" s="214"/>
      <c r="Y4100" s="214"/>
      <c r="Z4100" s="214"/>
      <c r="AA4100" s="217"/>
      <c r="AB4100" s="217"/>
      <c r="AC4100" s="217"/>
      <c r="AD4100" s="213"/>
    </row>
    <row r="4101" spans="20:30" x14ac:dyDescent="0.2">
      <c r="T4101" s="212"/>
      <c r="U4101" s="213"/>
      <c r="V4101" s="213"/>
      <c r="W4101" s="213"/>
      <c r="X4101" s="214"/>
      <c r="Y4101" s="214"/>
      <c r="Z4101" s="214"/>
      <c r="AA4101" s="217"/>
      <c r="AB4101" s="217"/>
      <c r="AC4101" s="217"/>
      <c r="AD4101" s="213"/>
    </row>
    <row r="4102" spans="20:30" x14ac:dyDescent="0.2">
      <c r="T4102" s="212"/>
      <c r="U4102" s="213"/>
      <c r="V4102" s="213"/>
      <c r="W4102" s="213"/>
      <c r="X4102" s="214"/>
      <c r="Y4102" s="214"/>
      <c r="Z4102" s="214"/>
      <c r="AA4102" s="217"/>
      <c r="AB4102" s="217"/>
      <c r="AC4102" s="217"/>
      <c r="AD4102" s="213"/>
    </row>
    <row r="4103" spans="20:30" x14ac:dyDescent="0.2">
      <c r="T4103" s="212"/>
      <c r="U4103" s="213"/>
      <c r="V4103" s="213"/>
      <c r="W4103" s="213"/>
      <c r="X4103" s="214"/>
      <c r="Y4103" s="214"/>
      <c r="Z4103" s="214"/>
      <c r="AA4103" s="217"/>
      <c r="AB4103" s="217"/>
      <c r="AC4103" s="217"/>
      <c r="AD4103" s="213"/>
    </row>
    <row r="4104" spans="20:30" x14ac:dyDescent="0.2">
      <c r="T4104" s="212"/>
      <c r="U4104" s="213"/>
      <c r="V4104" s="213"/>
      <c r="W4104" s="213"/>
      <c r="X4104" s="214"/>
      <c r="Y4104" s="214"/>
      <c r="Z4104" s="214"/>
      <c r="AA4104" s="217"/>
      <c r="AB4104" s="217"/>
      <c r="AC4104" s="217"/>
      <c r="AD4104" s="213"/>
    </row>
    <row r="4105" spans="20:30" x14ac:dyDescent="0.2">
      <c r="T4105" s="212"/>
      <c r="U4105" s="213"/>
      <c r="V4105" s="213"/>
      <c r="W4105" s="213"/>
      <c r="X4105" s="214"/>
      <c r="Y4105" s="214"/>
      <c r="Z4105" s="214"/>
      <c r="AA4105" s="217"/>
      <c r="AB4105" s="217"/>
      <c r="AC4105" s="217"/>
      <c r="AD4105" s="213"/>
    </row>
    <row r="4106" spans="20:30" x14ac:dyDescent="0.2">
      <c r="T4106" s="212"/>
      <c r="U4106" s="213"/>
      <c r="V4106" s="213"/>
      <c r="W4106" s="213"/>
      <c r="X4106" s="214"/>
      <c r="Y4106" s="214"/>
      <c r="Z4106" s="214"/>
      <c r="AA4106" s="217"/>
      <c r="AB4106" s="217"/>
      <c r="AC4106" s="217"/>
      <c r="AD4106" s="213"/>
    </row>
    <row r="4107" spans="20:30" x14ac:dyDescent="0.2">
      <c r="T4107" s="212"/>
      <c r="U4107" s="213"/>
      <c r="V4107" s="213"/>
      <c r="W4107" s="213"/>
      <c r="X4107" s="214"/>
      <c r="Y4107" s="214"/>
      <c r="Z4107" s="214"/>
      <c r="AA4107" s="217"/>
      <c r="AB4107" s="217"/>
      <c r="AC4107" s="217"/>
      <c r="AD4107" s="213"/>
    </row>
    <row r="4108" spans="20:30" x14ac:dyDescent="0.2">
      <c r="T4108" s="212"/>
      <c r="U4108" s="213"/>
      <c r="V4108" s="213"/>
      <c r="W4108" s="213"/>
      <c r="X4108" s="214"/>
      <c r="Y4108" s="214"/>
      <c r="Z4108" s="214"/>
      <c r="AA4108" s="217"/>
      <c r="AB4108" s="217"/>
      <c r="AC4108" s="217"/>
      <c r="AD4108" s="213"/>
    </row>
    <row r="4109" spans="20:30" x14ac:dyDescent="0.2">
      <c r="T4109" s="212"/>
      <c r="U4109" s="213"/>
      <c r="V4109" s="213"/>
      <c r="W4109" s="213"/>
      <c r="X4109" s="214"/>
      <c r="Y4109" s="214"/>
      <c r="Z4109" s="214"/>
      <c r="AA4109" s="217"/>
      <c r="AB4109" s="217"/>
      <c r="AC4109" s="217"/>
      <c r="AD4109" s="213"/>
    </row>
    <row r="4110" spans="20:30" x14ac:dyDescent="0.2">
      <c r="T4110" s="212"/>
      <c r="U4110" s="213"/>
      <c r="V4110" s="213"/>
      <c r="W4110" s="213"/>
      <c r="X4110" s="214"/>
      <c r="Y4110" s="214"/>
      <c r="Z4110" s="214"/>
      <c r="AA4110" s="217"/>
      <c r="AB4110" s="217"/>
      <c r="AC4110" s="217"/>
      <c r="AD4110" s="213"/>
    </row>
    <row r="4111" spans="20:30" x14ac:dyDescent="0.2">
      <c r="T4111" s="212"/>
      <c r="U4111" s="213"/>
      <c r="V4111" s="213"/>
      <c r="W4111" s="213"/>
      <c r="X4111" s="214"/>
      <c r="Y4111" s="214"/>
      <c r="Z4111" s="214"/>
      <c r="AA4111" s="217"/>
      <c r="AB4111" s="217"/>
      <c r="AC4111" s="217"/>
      <c r="AD4111" s="213"/>
    </row>
    <row r="4112" spans="20:30" x14ac:dyDescent="0.2">
      <c r="T4112" s="212"/>
      <c r="U4112" s="213"/>
      <c r="V4112" s="213"/>
      <c r="W4112" s="213"/>
      <c r="X4112" s="214"/>
      <c r="Y4112" s="214"/>
      <c r="Z4112" s="214"/>
      <c r="AA4112" s="217"/>
      <c r="AB4112" s="217"/>
      <c r="AC4112" s="217"/>
      <c r="AD4112" s="213"/>
    </row>
    <row r="4113" spans="20:30" x14ac:dyDescent="0.2">
      <c r="T4113" s="212"/>
      <c r="U4113" s="213"/>
      <c r="V4113" s="213"/>
      <c r="W4113" s="213"/>
      <c r="X4113" s="214"/>
      <c r="Y4113" s="214"/>
      <c r="Z4113" s="214"/>
      <c r="AA4113" s="217"/>
      <c r="AB4113" s="217"/>
      <c r="AC4113" s="217"/>
      <c r="AD4113" s="213"/>
    </row>
    <row r="4114" spans="20:30" x14ac:dyDescent="0.2">
      <c r="T4114" s="212"/>
      <c r="U4114" s="213"/>
      <c r="V4114" s="213"/>
      <c r="W4114" s="213"/>
      <c r="X4114" s="214"/>
      <c r="Y4114" s="214"/>
      <c r="Z4114" s="214"/>
      <c r="AA4114" s="217"/>
      <c r="AB4114" s="217"/>
      <c r="AC4114" s="217"/>
      <c r="AD4114" s="213"/>
    </row>
    <row r="4115" spans="20:30" x14ac:dyDescent="0.2">
      <c r="T4115" s="212"/>
      <c r="U4115" s="213"/>
      <c r="V4115" s="213"/>
      <c r="W4115" s="213"/>
      <c r="X4115" s="214"/>
      <c r="Y4115" s="214"/>
      <c r="Z4115" s="214"/>
      <c r="AA4115" s="217"/>
      <c r="AB4115" s="217"/>
      <c r="AC4115" s="217"/>
      <c r="AD4115" s="213"/>
    </row>
    <row r="4116" spans="20:30" x14ac:dyDescent="0.2">
      <c r="T4116" s="212"/>
      <c r="U4116" s="213"/>
      <c r="V4116" s="213"/>
      <c r="W4116" s="213"/>
      <c r="X4116" s="214"/>
      <c r="Y4116" s="214"/>
      <c r="Z4116" s="214"/>
      <c r="AA4116" s="217"/>
      <c r="AB4116" s="217"/>
      <c r="AC4116" s="217"/>
      <c r="AD4116" s="213"/>
    </row>
    <row r="4117" spans="20:30" x14ac:dyDescent="0.2">
      <c r="T4117" s="212"/>
      <c r="U4117" s="213"/>
      <c r="V4117" s="213"/>
      <c r="W4117" s="213"/>
      <c r="X4117" s="214"/>
      <c r="Y4117" s="214"/>
      <c r="Z4117" s="214"/>
      <c r="AA4117" s="217"/>
      <c r="AB4117" s="217"/>
      <c r="AC4117" s="217"/>
      <c r="AD4117" s="213"/>
    </row>
    <row r="4118" spans="20:30" x14ac:dyDescent="0.2">
      <c r="T4118" s="212"/>
      <c r="U4118" s="213"/>
      <c r="V4118" s="213"/>
      <c r="W4118" s="213"/>
      <c r="X4118" s="214"/>
      <c r="Y4118" s="214"/>
      <c r="Z4118" s="214"/>
      <c r="AA4118" s="217"/>
      <c r="AB4118" s="217"/>
      <c r="AC4118" s="217"/>
      <c r="AD4118" s="213"/>
    </row>
    <row r="4119" spans="20:30" x14ac:dyDescent="0.2">
      <c r="T4119" s="212"/>
      <c r="U4119" s="213"/>
      <c r="V4119" s="213"/>
      <c r="W4119" s="213"/>
      <c r="X4119" s="214"/>
      <c r="Y4119" s="214"/>
      <c r="Z4119" s="214"/>
      <c r="AA4119" s="217"/>
      <c r="AB4119" s="217"/>
      <c r="AC4119" s="217"/>
      <c r="AD4119" s="213"/>
    </row>
    <row r="4120" spans="20:30" x14ac:dyDescent="0.2">
      <c r="T4120" s="212"/>
      <c r="U4120" s="213"/>
      <c r="V4120" s="213"/>
      <c r="W4120" s="213"/>
      <c r="X4120" s="214"/>
      <c r="Y4120" s="214"/>
      <c r="Z4120" s="214"/>
      <c r="AA4120" s="217"/>
      <c r="AB4120" s="217"/>
      <c r="AC4120" s="217"/>
      <c r="AD4120" s="213"/>
    </row>
    <row r="4121" spans="20:30" x14ac:dyDescent="0.2">
      <c r="T4121" s="212"/>
      <c r="U4121" s="213"/>
      <c r="V4121" s="213"/>
      <c r="W4121" s="213"/>
      <c r="X4121" s="214"/>
      <c r="Y4121" s="214"/>
      <c r="Z4121" s="214"/>
      <c r="AA4121" s="217"/>
      <c r="AB4121" s="217"/>
      <c r="AC4121" s="217"/>
      <c r="AD4121" s="213"/>
    </row>
    <row r="4122" spans="20:30" x14ac:dyDescent="0.2">
      <c r="T4122" s="212"/>
      <c r="U4122" s="213"/>
      <c r="V4122" s="213"/>
      <c r="W4122" s="213"/>
      <c r="X4122" s="214"/>
      <c r="Y4122" s="214"/>
      <c r="Z4122" s="214"/>
      <c r="AA4122" s="217"/>
      <c r="AB4122" s="217"/>
      <c r="AC4122" s="217"/>
      <c r="AD4122" s="213"/>
    </row>
    <row r="4123" spans="20:30" x14ac:dyDescent="0.2">
      <c r="T4123" s="212"/>
      <c r="U4123" s="213"/>
      <c r="V4123" s="213"/>
      <c r="W4123" s="213"/>
      <c r="X4123" s="214"/>
      <c r="Y4123" s="214"/>
      <c r="Z4123" s="214"/>
      <c r="AA4123" s="217"/>
      <c r="AB4123" s="217"/>
      <c r="AC4123" s="217"/>
      <c r="AD4123" s="213"/>
    </row>
    <row r="4124" spans="20:30" x14ac:dyDescent="0.2">
      <c r="T4124" s="212"/>
      <c r="U4124" s="213"/>
      <c r="V4124" s="213"/>
      <c r="W4124" s="213"/>
      <c r="X4124" s="214"/>
      <c r="Y4124" s="214"/>
      <c r="Z4124" s="214"/>
      <c r="AA4124" s="217"/>
      <c r="AB4124" s="217"/>
      <c r="AC4124" s="217"/>
      <c r="AD4124" s="213"/>
    </row>
    <row r="4125" spans="20:30" x14ac:dyDescent="0.2">
      <c r="T4125" s="212"/>
      <c r="U4125" s="213"/>
      <c r="V4125" s="213"/>
      <c r="W4125" s="213"/>
      <c r="X4125" s="214"/>
      <c r="Y4125" s="214"/>
      <c r="Z4125" s="214"/>
      <c r="AA4125" s="217"/>
      <c r="AB4125" s="217"/>
      <c r="AC4125" s="217"/>
      <c r="AD4125" s="213"/>
    </row>
    <row r="4126" spans="20:30" x14ac:dyDescent="0.2">
      <c r="T4126" s="212"/>
      <c r="U4126" s="213"/>
      <c r="V4126" s="213"/>
      <c r="W4126" s="213"/>
      <c r="X4126" s="214"/>
      <c r="Y4126" s="214"/>
      <c r="Z4126" s="214"/>
      <c r="AA4126" s="217"/>
      <c r="AB4126" s="217"/>
      <c r="AC4126" s="217"/>
      <c r="AD4126" s="213"/>
    </row>
    <row r="4127" spans="20:30" x14ac:dyDescent="0.2">
      <c r="T4127" s="212"/>
      <c r="U4127" s="213"/>
      <c r="V4127" s="213"/>
      <c r="W4127" s="213"/>
      <c r="X4127" s="214"/>
      <c r="Y4127" s="214"/>
      <c r="Z4127" s="214"/>
      <c r="AA4127" s="217"/>
      <c r="AB4127" s="217"/>
      <c r="AC4127" s="217"/>
      <c r="AD4127" s="213"/>
    </row>
    <row r="4128" spans="20:30" x14ac:dyDescent="0.2">
      <c r="T4128" s="212"/>
      <c r="U4128" s="213"/>
      <c r="V4128" s="213"/>
      <c r="W4128" s="213"/>
      <c r="X4128" s="214"/>
      <c r="Y4128" s="214"/>
      <c r="Z4128" s="214"/>
      <c r="AA4128" s="217"/>
      <c r="AB4128" s="217"/>
      <c r="AC4128" s="217"/>
      <c r="AD4128" s="213"/>
    </row>
    <row r="4129" spans="20:30" x14ac:dyDescent="0.2">
      <c r="T4129" s="212"/>
      <c r="U4129" s="213"/>
      <c r="V4129" s="213"/>
      <c r="W4129" s="213"/>
      <c r="X4129" s="214"/>
      <c r="Y4129" s="214"/>
      <c r="Z4129" s="214"/>
      <c r="AA4129" s="217"/>
      <c r="AB4129" s="217"/>
      <c r="AC4129" s="217"/>
      <c r="AD4129" s="213"/>
    </row>
    <row r="4130" spans="20:30" x14ac:dyDescent="0.2">
      <c r="T4130" s="212"/>
      <c r="U4130" s="213"/>
      <c r="V4130" s="213"/>
      <c r="W4130" s="213"/>
      <c r="X4130" s="214"/>
      <c r="Y4130" s="214"/>
      <c r="Z4130" s="214"/>
      <c r="AA4130" s="217"/>
      <c r="AB4130" s="217"/>
      <c r="AC4130" s="217"/>
      <c r="AD4130" s="213"/>
    </row>
    <row r="4131" spans="20:30" x14ac:dyDescent="0.2">
      <c r="T4131" s="212"/>
      <c r="U4131" s="213"/>
      <c r="V4131" s="213"/>
      <c r="W4131" s="213"/>
      <c r="X4131" s="214"/>
      <c r="Y4131" s="214"/>
      <c r="Z4131" s="214"/>
      <c r="AA4131" s="217"/>
      <c r="AB4131" s="217"/>
      <c r="AC4131" s="217"/>
      <c r="AD4131" s="213"/>
    </row>
    <row r="4132" spans="20:30" x14ac:dyDescent="0.2">
      <c r="T4132" s="212"/>
      <c r="U4132" s="213"/>
      <c r="V4132" s="213"/>
      <c r="W4132" s="213"/>
      <c r="X4132" s="214"/>
      <c r="Y4132" s="214"/>
      <c r="Z4132" s="214"/>
      <c r="AA4132" s="217"/>
      <c r="AB4132" s="217"/>
      <c r="AC4132" s="217"/>
      <c r="AD4132" s="213"/>
    </row>
    <row r="4133" spans="20:30" x14ac:dyDescent="0.2">
      <c r="T4133" s="212"/>
      <c r="U4133" s="213"/>
      <c r="V4133" s="213"/>
      <c r="W4133" s="213"/>
      <c r="X4133" s="214"/>
      <c r="Y4133" s="214"/>
      <c r="Z4133" s="214"/>
      <c r="AA4133" s="217"/>
      <c r="AB4133" s="217"/>
      <c r="AC4133" s="217"/>
      <c r="AD4133" s="213"/>
    </row>
    <row r="4134" spans="20:30" x14ac:dyDescent="0.2">
      <c r="T4134" s="212"/>
      <c r="U4134" s="213"/>
      <c r="V4134" s="213"/>
      <c r="W4134" s="213"/>
      <c r="X4134" s="214"/>
      <c r="Y4134" s="214"/>
      <c r="Z4134" s="214"/>
      <c r="AA4134" s="217"/>
      <c r="AB4134" s="217"/>
      <c r="AC4134" s="217"/>
      <c r="AD4134" s="213"/>
    </row>
    <row r="4135" spans="20:30" x14ac:dyDescent="0.2">
      <c r="T4135" s="212"/>
      <c r="U4135" s="213"/>
      <c r="V4135" s="213"/>
      <c r="W4135" s="213"/>
      <c r="X4135" s="214"/>
      <c r="Y4135" s="214"/>
      <c r="Z4135" s="214"/>
      <c r="AA4135" s="217"/>
      <c r="AB4135" s="217"/>
      <c r="AC4135" s="217"/>
      <c r="AD4135" s="213"/>
    </row>
    <row r="4136" spans="20:30" x14ac:dyDescent="0.2">
      <c r="T4136" s="212"/>
      <c r="U4136" s="213"/>
      <c r="V4136" s="213"/>
      <c r="W4136" s="213"/>
      <c r="X4136" s="214"/>
      <c r="Y4136" s="214"/>
      <c r="Z4136" s="214"/>
      <c r="AA4136" s="217"/>
      <c r="AB4136" s="217"/>
      <c r="AC4136" s="217"/>
      <c r="AD4136" s="213"/>
    </row>
    <row r="4137" spans="20:30" x14ac:dyDescent="0.2">
      <c r="T4137" s="212"/>
      <c r="U4137" s="213"/>
      <c r="V4137" s="213"/>
      <c r="W4137" s="213"/>
      <c r="X4137" s="214"/>
      <c r="Y4137" s="214"/>
      <c r="Z4137" s="214"/>
      <c r="AA4137" s="217"/>
      <c r="AB4137" s="217"/>
      <c r="AC4137" s="217"/>
      <c r="AD4137" s="213"/>
    </row>
    <row r="4138" spans="20:30" x14ac:dyDescent="0.2">
      <c r="T4138" s="212"/>
      <c r="U4138" s="213"/>
      <c r="V4138" s="213"/>
      <c r="W4138" s="213"/>
      <c r="X4138" s="214"/>
      <c r="Y4138" s="214"/>
      <c r="Z4138" s="214"/>
      <c r="AA4138" s="217"/>
      <c r="AB4138" s="217"/>
      <c r="AC4138" s="217"/>
      <c r="AD4138" s="213"/>
    </row>
    <row r="4139" spans="20:30" x14ac:dyDescent="0.2">
      <c r="T4139" s="212"/>
      <c r="U4139" s="213"/>
      <c r="V4139" s="213"/>
      <c r="W4139" s="213"/>
      <c r="X4139" s="214"/>
      <c r="Y4139" s="214"/>
      <c r="Z4139" s="214"/>
      <c r="AA4139" s="217"/>
      <c r="AB4139" s="217"/>
      <c r="AC4139" s="217"/>
      <c r="AD4139" s="213"/>
    </row>
    <row r="4140" spans="20:30" x14ac:dyDescent="0.2">
      <c r="T4140" s="212"/>
      <c r="U4140" s="213"/>
      <c r="V4140" s="213"/>
      <c r="W4140" s="213"/>
      <c r="X4140" s="214"/>
      <c r="Y4140" s="214"/>
      <c r="Z4140" s="214"/>
      <c r="AA4140" s="217"/>
      <c r="AB4140" s="217"/>
      <c r="AC4140" s="217"/>
      <c r="AD4140" s="213"/>
    </row>
    <row r="4141" spans="20:30" x14ac:dyDescent="0.2">
      <c r="T4141" s="212"/>
      <c r="U4141" s="213"/>
      <c r="V4141" s="213"/>
      <c r="W4141" s="213"/>
      <c r="X4141" s="214"/>
      <c r="Y4141" s="214"/>
      <c r="Z4141" s="214"/>
      <c r="AA4141" s="217"/>
      <c r="AB4141" s="217"/>
      <c r="AC4141" s="217"/>
      <c r="AD4141" s="213"/>
    </row>
    <row r="4142" spans="20:30" x14ac:dyDescent="0.2">
      <c r="T4142" s="212"/>
      <c r="U4142" s="213"/>
      <c r="V4142" s="213"/>
      <c r="W4142" s="213"/>
      <c r="X4142" s="214"/>
      <c r="Y4142" s="214"/>
      <c r="Z4142" s="214"/>
      <c r="AA4142" s="217"/>
      <c r="AB4142" s="217"/>
      <c r="AC4142" s="217"/>
      <c r="AD4142" s="213"/>
    </row>
    <row r="4143" spans="20:30" x14ac:dyDescent="0.2">
      <c r="T4143" s="212"/>
      <c r="U4143" s="213"/>
      <c r="V4143" s="213"/>
      <c r="W4143" s="213"/>
      <c r="X4143" s="214"/>
      <c r="Y4143" s="214"/>
      <c r="Z4143" s="214"/>
      <c r="AA4143" s="217"/>
      <c r="AB4143" s="217"/>
      <c r="AC4143" s="217"/>
      <c r="AD4143" s="213"/>
    </row>
    <row r="4144" spans="20:30" x14ac:dyDescent="0.2">
      <c r="T4144" s="212"/>
      <c r="U4144" s="213"/>
      <c r="V4144" s="213"/>
      <c r="W4144" s="213"/>
      <c r="X4144" s="214"/>
      <c r="Y4144" s="214"/>
      <c r="Z4144" s="214"/>
      <c r="AA4144" s="217"/>
      <c r="AB4144" s="217"/>
      <c r="AC4144" s="217"/>
      <c r="AD4144" s="213"/>
    </row>
    <row r="4145" spans="20:30" x14ac:dyDescent="0.2">
      <c r="T4145" s="212"/>
      <c r="U4145" s="213"/>
      <c r="V4145" s="213"/>
      <c r="W4145" s="213"/>
      <c r="X4145" s="214"/>
      <c r="Y4145" s="214"/>
      <c r="Z4145" s="214"/>
      <c r="AA4145" s="217"/>
      <c r="AB4145" s="217"/>
      <c r="AC4145" s="217"/>
      <c r="AD4145" s="213"/>
    </row>
    <row r="4146" spans="20:30" x14ac:dyDescent="0.2">
      <c r="T4146" s="212"/>
      <c r="U4146" s="213"/>
      <c r="V4146" s="213"/>
      <c r="W4146" s="213"/>
      <c r="X4146" s="214"/>
      <c r="Y4146" s="214"/>
      <c r="Z4146" s="214"/>
      <c r="AA4146" s="217"/>
      <c r="AB4146" s="217"/>
      <c r="AC4146" s="217"/>
      <c r="AD4146" s="213"/>
    </row>
    <row r="4147" spans="20:30" x14ac:dyDescent="0.2">
      <c r="T4147" s="212"/>
      <c r="U4147" s="213"/>
      <c r="V4147" s="213"/>
      <c r="W4147" s="213"/>
      <c r="X4147" s="214"/>
      <c r="Y4147" s="214"/>
      <c r="Z4147" s="214"/>
      <c r="AA4147" s="217"/>
      <c r="AB4147" s="217"/>
      <c r="AC4147" s="217"/>
      <c r="AD4147" s="213"/>
    </row>
    <row r="4148" spans="20:30" x14ac:dyDescent="0.2">
      <c r="T4148" s="212"/>
      <c r="U4148" s="213"/>
      <c r="V4148" s="213"/>
      <c r="W4148" s="213"/>
      <c r="X4148" s="214"/>
      <c r="Y4148" s="214"/>
      <c r="Z4148" s="214"/>
      <c r="AA4148" s="217"/>
      <c r="AB4148" s="217"/>
      <c r="AC4148" s="217"/>
      <c r="AD4148" s="213"/>
    </row>
    <row r="4149" spans="20:30" x14ac:dyDescent="0.2">
      <c r="T4149" s="212"/>
      <c r="U4149" s="213"/>
      <c r="V4149" s="213"/>
      <c r="W4149" s="213"/>
      <c r="X4149" s="214"/>
      <c r="Y4149" s="214"/>
      <c r="Z4149" s="214"/>
      <c r="AA4149" s="217"/>
      <c r="AB4149" s="217"/>
      <c r="AC4149" s="217"/>
      <c r="AD4149" s="213"/>
    </row>
    <row r="4150" spans="20:30" x14ac:dyDescent="0.2">
      <c r="T4150" s="212"/>
      <c r="U4150" s="213"/>
      <c r="V4150" s="213"/>
      <c r="W4150" s="213"/>
      <c r="X4150" s="214"/>
      <c r="Y4150" s="214"/>
      <c r="Z4150" s="214"/>
      <c r="AA4150" s="217"/>
      <c r="AB4150" s="217"/>
      <c r="AC4150" s="217"/>
      <c r="AD4150" s="213"/>
    </row>
    <row r="4151" spans="20:30" x14ac:dyDescent="0.2">
      <c r="T4151" s="212"/>
      <c r="U4151" s="213"/>
      <c r="V4151" s="213"/>
      <c r="W4151" s="213"/>
      <c r="X4151" s="214"/>
      <c r="Y4151" s="214"/>
      <c r="Z4151" s="214"/>
      <c r="AA4151" s="217"/>
      <c r="AB4151" s="217"/>
      <c r="AC4151" s="217"/>
      <c r="AD4151" s="213"/>
    </row>
    <row r="4152" spans="20:30" x14ac:dyDescent="0.2">
      <c r="T4152" s="212"/>
      <c r="U4152" s="213"/>
      <c r="V4152" s="213"/>
      <c r="W4152" s="213"/>
      <c r="X4152" s="214"/>
      <c r="Y4152" s="214"/>
      <c r="Z4152" s="214"/>
      <c r="AA4152" s="217"/>
      <c r="AB4152" s="217"/>
      <c r="AC4152" s="217"/>
      <c r="AD4152" s="213"/>
    </row>
    <row r="4153" spans="20:30" x14ac:dyDescent="0.2">
      <c r="T4153" s="212"/>
      <c r="U4153" s="213"/>
      <c r="V4153" s="213"/>
      <c r="W4153" s="213"/>
      <c r="X4153" s="214"/>
      <c r="Y4153" s="214"/>
      <c r="Z4153" s="214"/>
      <c r="AA4153" s="217"/>
      <c r="AB4153" s="217"/>
      <c r="AC4153" s="217"/>
      <c r="AD4153" s="213"/>
    </row>
    <row r="4154" spans="20:30" x14ac:dyDescent="0.2">
      <c r="T4154" s="212"/>
      <c r="U4154" s="213"/>
      <c r="V4154" s="213"/>
      <c r="W4154" s="213"/>
      <c r="X4154" s="214"/>
      <c r="Y4154" s="214"/>
      <c r="Z4154" s="214"/>
      <c r="AA4154" s="217"/>
      <c r="AB4154" s="217"/>
      <c r="AC4154" s="217"/>
      <c r="AD4154" s="213"/>
    </row>
    <row r="4155" spans="20:30" x14ac:dyDescent="0.2">
      <c r="T4155" s="212"/>
      <c r="U4155" s="213"/>
      <c r="V4155" s="213"/>
      <c r="W4155" s="213"/>
      <c r="X4155" s="214"/>
      <c r="Y4155" s="214"/>
      <c r="Z4155" s="214"/>
      <c r="AA4155" s="217"/>
      <c r="AB4155" s="217"/>
      <c r="AC4155" s="217"/>
      <c r="AD4155" s="213"/>
    </row>
    <row r="4156" spans="20:30" x14ac:dyDescent="0.2">
      <c r="T4156" s="212"/>
      <c r="U4156" s="213"/>
      <c r="V4156" s="213"/>
      <c r="W4156" s="213"/>
      <c r="X4156" s="214"/>
      <c r="Y4156" s="214"/>
      <c r="Z4156" s="214"/>
      <c r="AA4156" s="217"/>
      <c r="AB4156" s="217"/>
      <c r="AC4156" s="217"/>
      <c r="AD4156" s="213"/>
    </row>
    <row r="4157" spans="20:30" x14ac:dyDescent="0.2">
      <c r="T4157" s="212"/>
      <c r="U4157" s="213"/>
      <c r="V4157" s="213"/>
      <c r="W4157" s="213"/>
      <c r="X4157" s="214"/>
      <c r="Y4157" s="214"/>
      <c r="Z4157" s="214"/>
      <c r="AA4157" s="217"/>
      <c r="AB4157" s="217"/>
      <c r="AC4157" s="217"/>
      <c r="AD4157" s="213"/>
    </row>
    <row r="4158" spans="20:30" x14ac:dyDescent="0.2">
      <c r="T4158" s="212"/>
      <c r="U4158" s="213"/>
      <c r="V4158" s="213"/>
      <c r="W4158" s="213"/>
      <c r="X4158" s="214"/>
      <c r="Y4158" s="214"/>
      <c r="Z4158" s="214"/>
      <c r="AA4158" s="217"/>
      <c r="AB4158" s="217"/>
      <c r="AC4158" s="217"/>
      <c r="AD4158" s="213"/>
    </row>
    <row r="4159" spans="20:30" x14ac:dyDescent="0.2">
      <c r="T4159" s="212"/>
      <c r="U4159" s="213"/>
      <c r="V4159" s="213"/>
      <c r="W4159" s="213"/>
      <c r="X4159" s="214"/>
      <c r="Y4159" s="214"/>
      <c r="Z4159" s="214"/>
      <c r="AA4159" s="217"/>
      <c r="AB4159" s="217"/>
      <c r="AC4159" s="217"/>
      <c r="AD4159" s="213"/>
    </row>
    <row r="4160" spans="20:30" x14ac:dyDescent="0.2">
      <c r="T4160" s="212"/>
      <c r="U4160" s="213"/>
      <c r="V4160" s="213"/>
      <c r="W4160" s="213"/>
      <c r="X4160" s="214"/>
      <c r="Y4160" s="214"/>
      <c r="Z4160" s="214"/>
      <c r="AA4160" s="217"/>
      <c r="AB4160" s="217"/>
      <c r="AC4160" s="217"/>
      <c r="AD4160" s="213"/>
    </row>
    <row r="4161" spans="20:30" x14ac:dyDescent="0.2">
      <c r="T4161" s="212"/>
      <c r="U4161" s="213"/>
      <c r="V4161" s="213"/>
      <c r="W4161" s="213"/>
      <c r="X4161" s="214"/>
      <c r="Y4161" s="214"/>
      <c r="Z4161" s="214"/>
      <c r="AA4161" s="217"/>
      <c r="AB4161" s="217"/>
      <c r="AC4161" s="217"/>
      <c r="AD4161" s="213"/>
    </row>
    <row r="4162" spans="20:30" x14ac:dyDescent="0.2">
      <c r="T4162" s="212"/>
      <c r="U4162" s="213"/>
      <c r="V4162" s="213"/>
      <c r="W4162" s="213"/>
      <c r="X4162" s="214"/>
      <c r="Y4162" s="214"/>
      <c r="Z4162" s="214"/>
      <c r="AA4162" s="217"/>
      <c r="AB4162" s="217"/>
      <c r="AC4162" s="217"/>
      <c r="AD4162" s="213"/>
    </row>
    <row r="4163" spans="20:30" x14ac:dyDescent="0.2">
      <c r="T4163" s="212"/>
      <c r="U4163" s="213"/>
      <c r="V4163" s="213"/>
      <c r="W4163" s="213"/>
      <c r="X4163" s="214"/>
      <c r="Y4163" s="214"/>
      <c r="Z4163" s="214"/>
      <c r="AA4163" s="217"/>
      <c r="AB4163" s="217"/>
      <c r="AC4163" s="217"/>
      <c r="AD4163" s="213"/>
    </row>
    <row r="4164" spans="20:30" x14ac:dyDescent="0.2">
      <c r="T4164" s="212"/>
      <c r="U4164" s="213"/>
      <c r="V4164" s="213"/>
      <c r="W4164" s="213"/>
      <c r="X4164" s="214"/>
      <c r="Y4164" s="214"/>
      <c r="Z4164" s="214"/>
      <c r="AA4164" s="217"/>
      <c r="AB4164" s="217"/>
      <c r="AC4164" s="217"/>
      <c r="AD4164" s="213"/>
    </row>
    <row r="4165" spans="20:30" x14ac:dyDescent="0.2">
      <c r="T4165" s="212"/>
      <c r="U4165" s="213"/>
      <c r="V4165" s="213"/>
      <c r="W4165" s="213"/>
      <c r="X4165" s="214"/>
      <c r="Y4165" s="214"/>
      <c r="Z4165" s="214"/>
      <c r="AA4165" s="217"/>
      <c r="AB4165" s="217"/>
      <c r="AC4165" s="217"/>
      <c r="AD4165" s="213"/>
    </row>
    <row r="4166" spans="20:30" x14ac:dyDescent="0.2">
      <c r="T4166" s="212"/>
      <c r="U4166" s="213"/>
      <c r="V4166" s="213"/>
      <c r="W4166" s="213"/>
      <c r="X4166" s="214"/>
      <c r="Y4166" s="214"/>
      <c r="Z4166" s="214"/>
      <c r="AA4166" s="217"/>
      <c r="AB4166" s="217"/>
      <c r="AC4166" s="217"/>
      <c r="AD4166" s="213"/>
    </row>
    <row r="4167" spans="20:30" x14ac:dyDescent="0.2">
      <c r="T4167" s="212"/>
      <c r="U4167" s="213"/>
      <c r="V4167" s="213"/>
      <c r="W4167" s="213"/>
      <c r="X4167" s="214"/>
      <c r="Y4167" s="214"/>
      <c r="Z4167" s="214"/>
      <c r="AA4167" s="217"/>
      <c r="AB4167" s="217"/>
      <c r="AC4167" s="217"/>
      <c r="AD4167" s="213"/>
    </row>
    <row r="4168" spans="20:30" x14ac:dyDescent="0.2">
      <c r="T4168" s="212"/>
      <c r="U4168" s="213"/>
      <c r="V4168" s="213"/>
      <c r="W4168" s="213"/>
      <c r="X4168" s="214"/>
      <c r="Y4168" s="214"/>
      <c r="Z4168" s="214"/>
      <c r="AA4168" s="217"/>
      <c r="AB4168" s="217"/>
      <c r="AC4168" s="217"/>
      <c r="AD4168" s="213"/>
    </row>
    <row r="4169" spans="20:30" x14ac:dyDescent="0.2">
      <c r="T4169" s="212"/>
      <c r="U4169" s="213"/>
      <c r="V4169" s="213"/>
      <c r="W4169" s="213"/>
      <c r="X4169" s="214"/>
      <c r="Y4169" s="214"/>
      <c r="Z4169" s="214"/>
      <c r="AA4169" s="217"/>
      <c r="AB4169" s="217"/>
      <c r="AC4169" s="217"/>
      <c r="AD4169" s="213"/>
    </row>
    <row r="4170" spans="20:30" x14ac:dyDescent="0.2">
      <c r="T4170" s="212"/>
      <c r="U4170" s="213"/>
      <c r="V4170" s="213"/>
      <c r="W4170" s="213"/>
      <c r="X4170" s="214"/>
      <c r="Y4170" s="214"/>
      <c r="Z4170" s="214"/>
      <c r="AA4170" s="217"/>
      <c r="AB4170" s="217"/>
      <c r="AC4170" s="217"/>
      <c r="AD4170" s="213"/>
    </row>
    <row r="4171" spans="20:30" x14ac:dyDescent="0.2">
      <c r="T4171" s="212"/>
      <c r="U4171" s="213"/>
      <c r="V4171" s="213"/>
      <c r="W4171" s="213"/>
      <c r="X4171" s="214"/>
      <c r="Y4171" s="214"/>
      <c r="Z4171" s="214"/>
      <c r="AA4171" s="217"/>
      <c r="AB4171" s="217"/>
      <c r="AC4171" s="217"/>
      <c r="AD4171" s="213"/>
    </row>
    <row r="4172" spans="20:30" x14ac:dyDescent="0.2">
      <c r="T4172" s="212"/>
      <c r="U4172" s="213"/>
      <c r="V4172" s="213"/>
      <c r="W4172" s="213"/>
      <c r="X4172" s="214"/>
      <c r="Y4172" s="214"/>
      <c r="Z4172" s="214"/>
      <c r="AA4172" s="217"/>
      <c r="AB4172" s="217"/>
      <c r="AC4172" s="217"/>
      <c r="AD4172" s="213"/>
    </row>
    <row r="4173" spans="20:30" x14ac:dyDescent="0.2">
      <c r="T4173" s="212"/>
      <c r="U4173" s="213"/>
      <c r="V4173" s="213"/>
      <c r="W4173" s="213"/>
      <c r="X4173" s="214"/>
      <c r="Y4173" s="214"/>
      <c r="Z4173" s="214"/>
      <c r="AA4173" s="217"/>
      <c r="AB4173" s="217"/>
      <c r="AC4173" s="217"/>
      <c r="AD4173" s="213"/>
    </row>
    <row r="4174" spans="20:30" x14ac:dyDescent="0.2">
      <c r="T4174" s="212"/>
      <c r="U4174" s="213"/>
      <c r="V4174" s="213"/>
      <c r="W4174" s="213"/>
      <c r="X4174" s="214"/>
      <c r="Y4174" s="214"/>
      <c r="Z4174" s="214"/>
      <c r="AA4174" s="217"/>
      <c r="AB4174" s="217"/>
      <c r="AC4174" s="217"/>
      <c r="AD4174" s="213"/>
    </row>
    <row r="4175" spans="20:30" x14ac:dyDescent="0.2">
      <c r="T4175" s="212"/>
      <c r="U4175" s="213"/>
      <c r="V4175" s="213"/>
      <c r="W4175" s="213"/>
      <c r="X4175" s="214"/>
      <c r="Y4175" s="214"/>
      <c r="Z4175" s="214"/>
      <c r="AA4175" s="217"/>
      <c r="AB4175" s="217"/>
      <c r="AC4175" s="217"/>
      <c r="AD4175" s="213"/>
    </row>
    <row r="4176" spans="20:30" x14ac:dyDescent="0.2">
      <c r="T4176" s="212"/>
      <c r="U4176" s="213"/>
      <c r="V4176" s="213"/>
      <c r="W4176" s="213"/>
      <c r="X4176" s="214"/>
      <c r="Y4176" s="214"/>
      <c r="Z4176" s="214"/>
      <c r="AA4176" s="217"/>
      <c r="AB4176" s="217"/>
      <c r="AC4176" s="217"/>
      <c r="AD4176" s="213"/>
    </row>
    <row r="4177" spans="20:30" x14ac:dyDescent="0.2">
      <c r="T4177" s="212"/>
      <c r="U4177" s="213"/>
      <c r="V4177" s="213"/>
      <c r="W4177" s="213"/>
      <c r="X4177" s="214"/>
      <c r="Y4177" s="214"/>
      <c r="Z4177" s="214"/>
      <c r="AA4177" s="217"/>
      <c r="AB4177" s="217"/>
      <c r="AC4177" s="217"/>
      <c r="AD4177" s="213"/>
    </row>
    <row r="4178" spans="20:30" x14ac:dyDescent="0.2">
      <c r="T4178" s="212"/>
      <c r="U4178" s="213"/>
      <c r="V4178" s="213"/>
      <c r="W4178" s="213"/>
      <c r="X4178" s="214"/>
      <c r="Y4178" s="214"/>
      <c r="Z4178" s="214"/>
      <c r="AA4178" s="217"/>
      <c r="AB4178" s="217"/>
      <c r="AC4178" s="217"/>
      <c r="AD4178" s="213"/>
    </row>
    <row r="4179" spans="20:30" x14ac:dyDescent="0.2">
      <c r="T4179" s="212"/>
      <c r="U4179" s="213"/>
      <c r="V4179" s="213"/>
      <c r="W4179" s="213"/>
      <c r="X4179" s="214"/>
      <c r="Y4179" s="214"/>
      <c r="Z4179" s="214"/>
      <c r="AA4179" s="217"/>
      <c r="AB4179" s="217"/>
      <c r="AC4179" s="217"/>
      <c r="AD4179" s="213"/>
    </row>
    <row r="4180" spans="20:30" x14ac:dyDescent="0.2">
      <c r="T4180" s="212"/>
      <c r="U4180" s="213"/>
      <c r="V4180" s="213"/>
      <c r="W4180" s="213"/>
      <c r="X4180" s="214"/>
      <c r="Y4180" s="214"/>
      <c r="Z4180" s="214"/>
      <c r="AA4180" s="217"/>
      <c r="AB4180" s="217"/>
      <c r="AC4180" s="217"/>
      <c r="AD4180" s="213"/>
    </row>
    <row r="4181" spans="20:30" x14ac:dyDescent="0.2">
      <c r="T4181" s="212"/>
      <c r="U4181" s="213"/>
      <c r="V4181" s="213"/>
      <c r="W4181" s="213"/>
      <c r="X4181" s="214"/>
      <c r="Y4181" s="214"/>
      <c r="Z4181" s="214"/>
      <c r="AA4181" s="217"/>
      <c r="AB4181" s="217"/>
      <c r="AC4181" s="217"/>
      <c r="AD4181" s="213"/>
    </row>
    <row r="4182" spans="20:30" x14ac:dyDescent="0.2">
      <c r="T4182" s="212"/>
      <c r="U4182" s="213"/>
      <c r="V4182" s="213"/>
      <c r="W4182" s="213"/>
      <c r="X4182" s="214"/>
      <c r="Y4182" s="214"/>
      <c r="Z4182" s="214"/>
      <c r="AA4182" s="217"/>
      <c r="AB4182" s="217"/>
      <c r="AC4182" s="217"/>
      <c r="AD4182" s="213"/>
    </row>
    <row r="4183" spans="20:30" x14ac:dyDescent="0.2">
      <c r="T4183" s="212"/>
      <c r="U4183" s="213"/>
      <c r="V4183" s="213"/>
      <c r="W4183" s="213"/>
      <c r="X4183" s="214"/>
      <c r="Y4183" s="214"/>
      <c r="Z4183" s="214"/>
      <c r="AA4183" s="217"/>
      <c r="AB4183" s="217"/>
      <c r="AC4183" s="217"/>
      <c r="AD4183" s="213"/>
    </row>
    <row r="4184" spans="20:30" x14ac:dyDescent="0.2">
      <c r="T4184" s="212"/>
      <c r="U4184" s="213"/>
      <c r="V4184" s="213"/>
      <c r="W4184" s="213"/>
      <c r="X4184" s="214"/>
      <c r="Y4184" s="214"/>
      <c r="Z4184" s="214"/>
      <c r="AA4184" s="217"/>
      <c r="AB4184" s="217"/>
      <c r="AC4184" s="217"/>
      <c r="AD4184" s="213"/>
    </row>
    <row r="4185" spans="20:30" x14ac:dyDescent="0.2">
      <c r="T4185" s="212"/>
      <c r="U4185" s="213"/>
      <c r="V4185" s="213"/>
      <c r="W4185" s="213"/>
      <c r="X4185" s="214"/>
      <c r="Y4185" s="214"/>
      <c r="Z4185" s="214"/>
      <c r="AA4185" s="217"/>
      <c r="AB4185" s="217"/>
      <c r="AC4185" s="217"/>
      <c r="AD4185" s="213"/>
    </row>
    <row r="4186" spans="20:30" x14ac:dyDescent="0.2">
      <c r="T4186" s="212"/>
      <c r="U4186" s="213"/>
      <c r="V4186" s="213"/>
      <c r="W4186" s="213"/>
      <c r="X4186" s="214"/>
      <c r="Y4186" s="214"/>
      <c r="Z4186" s="214"/>
      <c r="AA4186" s="217"/>
      <c r="AB4186" s="217"/>
      <c r="AC4186" s="217"/>
      <c r="AD4186" s="213"/>
    </row>
    <row r="4187" spans="20:30" x14ac:dyDescent="0.2">
      <c r="T4187" s="212"/>
      <c r="U4187" s="213"/>
      <c r="V4187" s="213"/>
      <c r="W4187" s="213"/>
      <c r="X4187" s="214"/>
      <c r="Y4187" s="214"/>
      <c r="Z4187" s="214"/>
      <c r="AA4187" s="217"/>
      <c r="AB4187" s="217"/>
      <c r="AC4187" s="217"/>
      <c r="AD4187" s="213"/>
    </row>
    <row r="4188" spans="20:30" x14ac:dyDescent="0.2">
      <c r="T4188" s="212"/>
      <c r="U4188" s="213"/>
      <c r="V4188" s="213"/>
      <c r="W4188" s="213"/>
      <c r="X4188" s="214"/>
      <c r="Y4188" s="214"/>
      <c r="Z4188" s="214"/>
      <c r="AA4188" s="217"/>
      <c r="AB4188" s="217"/>
      <c r="AC4188" s="217"/>
      <c r="AD4188" s="213"/>
    </row>
    <row r="4189" spans="20:30" x14ac:dyDescent="0.2">
      <c r="T4189" s="212"/>
      <c r="U4189" s="213"/>
      <c r="V4189" s="213"/>
      <c r="W4189" s="213"/>
      <c r="X4189" s="214"/>
      <c r="Y4189" s="214"/>
      <c r="Z4189" s="214"/>
      <c r="AA4189" s="217"/>
      <c r="AB4189" s="217"/>
      <c r="AC4189" s="217"/>
      <c r="AD4189" s="213"/>
    </row>
    <row r="4190" spans="20:30" x14ac:dyDescent="0.2">
      <c r="T4190" s="212"/>
      <c r="U4190" s="213"/>
      <c r="V4190" s="213"/>
      <c r="W4190" s="213"/>
      <c r="X4190" s="214"/>
      <c r="Y4190" s="214"/>
      <c r="Z4190" s="214"/>
      <c r="AA4190" s="217"/>
      <c r="AB4190" s="217"/>
      <c r="AC4190" s="217"/>
      <c r="AD4190" s="213"/>
    </row>
    <row r="4191" spans="20:30" x14ac:dyDescent="0.2">
      <c r="T4191" s="212"/>
      <c r="U4191" s="213"/>
      <c r="V4191" s="213"/>
      <c r="W4191" s="213"/>
      <c r="X4191" s="214"/>
      <c r="Y4191" s="214"/>
      <c r="Z4191" s="214"/>
      <c r="AA4191" s="217"/>
      <c r="AB4191" s="217"/>
      <c r="AC4191" s="217"/>
      <c r="AD4191" s="213"/>
    </row>
    <row r="4192" spans="20:30" x14ac:dyDescent="0.2">
      <c r="T4192" s="212"/>
      <c r="U4192" s="213"/>
      <c r="V4192" s="213"/>
      <c r="W4192" s="213"/>
      <c r="X4192" s="214"/>
      <c r="Y4192" s="214"/>
      <c r="Z4192" s="214"/>
      <c r="AA4192" s="217"/>
      <c r="AB4192" s="217"/>
      <c r="AC4192" s="217"/>
      <c r="AD4192" s="213"/>
    </row>
    <row r="4193" spans="20:30" x14ac:dyDescent="0.2">
      <c r="T4193" s="212"/>
      <c r="U4193" s="213"/>
      <c r="V4193" s="213"/>
      <c r="W4193" s="213"/>
      <c r="X4193" s="214"/>
      <c r="Y4193" s="214"/>
      <c r="Z4193" s="214"/>
      <c r="AA4193" s="217"/>
      <c r="AB4193" s="217"/>
      <c r="AC4193" s="217"/>
      <c r="AD4193" s="213"/>
    </row>
    <row r="4194" spans="20:30" x14ac:dyDescent="0.2">
      <c r="T4194" s="212"/>
      <c r="U4194" s="213"/>
      <c r="V4194" s="213"/>
      <c r="W4194" s="213"/>
      <c r="X4194" s="214"/>
      <c r="Y4194" s="214"/>
      <c r="Z4194" s="214"/>
      <c r="AA4194" s="217"/>
      <c r="AB4194" s="217"/>
      <c r="AC4194" s="217"/>
      <c r="AD4194" s="213"/>
    </row>
    <row r="4195" spans="20:30" x14ac:dyDescent="0.2">
      <c r="T4195" s="212"/>
      <c r="U4195" s="213"/>
      <c r="V4195" s="213"/>
      <c r="W4195" s="213"/>
      <c r="X4195" s="214"/>
      <c r="Y4195" s="214"/>
      <c r="Z4195" s="214"/>
      <c r="AA4195" s="217"/>
      <c r="AB4195" s="217"/>
      <c r="AC4195" s="217"/>
      <c r="AD4195" s="213"/>
    </row>
    <row r="4196" spans="20:30" x14ac:dyDescent="0.2">
      <c r="T4196" s="212"/>
      <c r="U4196" s="213"/>
      <c r="V4196" s="213"/>
      <c r="W4196" s="213"/>
      <c r="X4196" s="214"/>
      <c r="Y4196" s="214"/>
      <c r="Z4196" s="214"/>
      <c r="AA4196" s="217"/>
      <c r="AB4196" s="217"/>
      <c r="AC4196" s="217"/>
      <c r="AD4196" s="213"/>
    </row>
    <row r="4197" spans="20:30" x14ac:dyDescent="0.2">
      <c r="T4197" s="212"/>
      <c r="U4197" s="213"/>
      <c r="V4197" s="213"/>
      <c r="W4197" s="213"/>
      <c r="X4197" s="214"/>
      <c r="Y4197" s="214"/>
      <c r="Z4197" s="214"/>
      <c r="AA4197" s="217"/>
      <c r="AB4197" s="217"/>
      <c r="AC4197" s="217"/>
      <c r="AD4197" s="213"/>
    </row>
    <row r="4198" spans="20:30" x14ac:dyDescent="0.2">
      <c r="T4198" s="212"/>
      <c r="U4198" s="213"/>
      <c r="V4198" s="213"/>
      <c r="W4198" s="213"/>
      <c r="X4198" s="214"/>
      <c r="Y4198" s="214"/>
      <c r="Z4198" s="214"/>
      <c r="AA4198" s="217"/>
      <c r="AB4198" s="217"/>
      <c r="AC4198" s="217"/>
      <c r="AD4198" s="213"/>
    </row>
    <row r="4199" spans="20:30" x14ac:dyDescent="0.2">
      <c r="T4199" s="212"/>
      <c r="U4199" s="213"/>
      <c r="V4199" s="213"/>
      <c r="W4199" s="213"/>
      <c r="X4199" s="214"/>
      <c r="Y4199" s="214"/>
      <c r="Z4199" s="214"/>
      <c r="AA4199" s="217"/>
      <c r="AB4199" s="217"/>
      <c r="AC4199" s="217"/>
      <c r="AD4199" s="213"/>
    </row>
    <row r="4200" spans="20:30" x14ac:dyDescent="0.2">
      <c r="T4200" s="212"/>
      <c r="U4200" s="213"/>
      <c r="V4200" s="213"/>
      <c r="W4200" s="213"/>
      <c r="X4200" s="214"/>
      <c r="Y4200" s="214"/>
      <c r="Z4200" s="214"/>
      <c r="AA4200" s="217"/>
      <c r="AB4200" s="217"/>
      <c r="AC4200" s="217"/>
      <c r="AD4200" s="213"/>
    </row>
    <row r="4201" spans="20:30" x14ac:dyDescent="0.2">
      <c r="T4201" s="212"/>
      <c r="U4201" s="213"/>
      <c r="V4201" s="213"/>
      <c r="W4201" s="213"/>
      <c r="X4201" s="214"/>
      <c r="Y4201" s="214"/>
      <c r="Z4201" s="214"/>
      <c r="AA4201" s="217"/>
      <c r="AB4201" s="217"/>
      <c r="AC4201" s="217"/>
      <c r="AD4201" s="213"/>
    </row>
    <row r="4202" spans="20:30" x14ac:dyDescent="0.2">
      <c r="T4202" s="212"/>
      <c r="U4202" s="213"/>
      <c r="V4202" s="213"/>
      <c r="W4202" s="213"/>
      <c r="X4202" s="214"/>
      <c r="Y4202" s="214"/>
      <c r="Z4202" s="214"/>
      <c r="AA4202" s="217"/>
      <c r="AB4202" s="217"/>
      <c r="AC4202" s="217"/>
      <c r="AD4202" s="213"/>
    </row>
    <row r="4203" spans="20:30" x14ac:dyDescent="0.2">
      <c r="T4203" s="212"/>
      <c r="U4203" s="213"/>
      <c r="V4203" s="213"/>
      <c r="W4203" s="213"/>
      <c r="X4203" s="214"/>
      <c r="Y4203" s="214"/>
      <c r="Z4203" s="214"/>
      <c r="AA4203" s="217"/>
      <c r="AB4203" s="217"/>
      <c r="AC4203" s="217"/>
      <c r="AD4203" s="213"/>
    </row>
    <row r="4204" spans="20:30" x14ac:dyDescent="0.2">
      <c r="T4204" s="212"/>
      <c r="U4204" s="213"/>
      <c r="V4204" s="213"/>
      <c r="W4204" s="213"/>
      <c r="X4204" s="214"/>
      <c r="Y4204" s="214"/>
      <c r="Z4204" s="214"/>
      <c r="AA4204" s="217"/>
      <c r="AB4204" s="217"/>
      <c r="AC4204" s="217"/>
      <c r="AD4204" s="213"/>
    </row>
    <row r="4205" spans="20:30" x14ac:dyDescent="0.2">
      <c r="T4205" s="212"/>
      <c r="U4205" s="213"/>
      <c r="V4205" s="213"/>
      <c r="W4205" s="213"/>
      <c r="X4205" s="214"/>
      <c r="Y4205" s="214"/>
      <c r="Z4205" s="214"/>
      <c r="AA4205" s="217"/>
      <c r="AB4205" s="217"/>
      <c r="AC4205" s="217"/>
      <c r="AD4205" s="213"/>
    </row>
    <row r="4206" spans="20:30" x14ac:dyDescent="0.2">
      <c r="T4206" s="212"/>
      <c r="U4206" s="213"/>
      <c r="V4206" s="213"/>
      <c r="W4206" s="213"/>
      <c r="X4206" s="214"/>
      <c r="Y4206" s="214"/>
      <c r="Z4206" s="214"/>
      <c r="AA4206" s="217"/>
      <c r="AB4206" s="217"/>
      <c r="AC4206" s="217"/>
      <c r="AD4206" s="213"/>
    </row>
    <row r="4207" spans="20:30" x14ac:dyDescent="0.2">
      <c r="T4207" s="212"/>
      <c r="U4207" s="213"/>
      <c r="V4207" s="213"/>
      <c r="W4207" s="213"/>
      <c r="X4207" s="214"/>
      <c r="Y4207" s="214"/>
      <c r="Z4207" s="214"/>
      <c r="AA4207" s="217"/>
      <c r="AB4207" s="217"/>
      <c r="AC4207" s="217"/>
      <c r="AD4207" s="213"/>
    </row>
    <row r="4208" spans="20:30" x14ac:dyDescent="0.2">
      <c r="T4208" s="212"/>
      <c r="U4208" s="213"/>
      <c r="V4208" s="213"/>
      <c r="W4208" s="213"/>
      <c r="X4208" s="214"/>
      <c r="Y4208" s="214"/>
      <c r="Z4208" s="214"/>
      <c r="AA4208" s="217"/>
      <c r="AB4208" s="217"/>
      <c r="AC4208" s="217"/>
      <c r="AD4208" s="213"/>
    </row>
    <row r="4209" spans="20:30" x14ac:dyDescent="0.2">
      <c r="T4209" s="212"/>
      <c r="U4209" s="213"/>
      <c r="V4209" s="213"/>
      <c r="W4209" s="213"/>
      <c r="X4209" s="214"/>
      <c r="Y4209" s="214"/>
      <c r="Z4209" s="214"/>
      <c r="AA4209" s="217"/>
      <c r="AB4209" s="217"/>
      <c r="AC4209" s="217"/>
      <c r="AD4209" s="213"/>
    </row>
    <row r="4210" spans="20:30" x14ac:dyDescent="0.2">
      <c r="T4210" s="212"/>
      <c r="U4210" s="213"/>
      <c r="V4210" s="213"/>
      <c r="W4210" s="213"/>
      <c r="X4210" s="214"/>
      <c r="Y4210" s="214"/>
      <c r="Z4210" s="214"/>
      <c r="AA4210" s="217"/>
      <c r="AB4210" s="217"/>
      <c r="AC4210" s="217"/>
      <c r="AD4210" s="213"/>
    </row>
    <row r="4211" spans="20:30" x14ac:dyDescent="0.2">
      <c r="T4211" s="212"/>
      <c r="U4211" s="213"/>
      <c r="V4211" s="213"/>
      <c r="W4211" s="213"/>
      <c r="X4211" s="214"/>
      <c r="Y4211" s="214"/>
      <c r="Z4211" s="214"/>
      <c r="AA4211" s="217"/>
      <c r="AB4211" s="217"/>
      <c r="AC4211" s="217"/>
      <c r="AD4211" s="213"/>
    </row>
    <row r="4212" spans="20:30" x14ac:dyDescent="0.2">
      <c r="T4212" s="212"/>
      <c r="U4212" s="213"/>
      <c r="V4212" s="213"/>
      <c r="W4212" s="213"/>
      <c r="X4212" s="214"/>
      <c r="Y4212" s="214"/>
      <c r="Z4212" s="214"/>
      <c r="AA4212" s="217"/>
      <c r="AB4212" s="217"/>
      <c r="AC4212" s="217"/>
      <c r="AD4212" s="213"/>
    </row>
    <row r="4213" spans="20:30" x14ac:dyDescent="0.2">
      <c r="T4213" s="212"/>
      <c r="U4213" s="213"/>
      <c r="V4213" s="213"/>
      <c r="W4213" s="213"/>
      <c r="X4213" s="214"/>
      <c r="Y4213" s="214"/>
      <c r="Z4213" s="214"/>
      <c r="AA4213" s="217"/>
      <c r="AB4213" s="217"/>
      <c r="AC4213" s="217"/>
      <c r="AD4213" s="213"/>
    </row>
    <row r="4214" spans="20:30" x14ac:dyDescent="0.2">
      <c r="T4214" s="212"/>
      <c r="U4214" s="213"/>
      <c r="V4214" s="213"/>
      <c r="W4214" s="213"/>
      <c r="X4214" s="214"/>
      <c r="Y4214" s="214"/>
      <c r="Z4214" s="214"/>
      <c r="AA4214" s="217"/>
      <c r="AB4214" s="217"/>
      <c r="AC4214" s="217"/>
      <c r="AD4214" s="213"/>
    </row>
    <row r="4215" spans="20:30" x14ac:dyDescent="0.2">
      <c r="T4215" s="212"/>
      <c r="U4215" s="213"/>
      <c r="V4215" s="213"/>
      <c r="W4215" s="213"/>
      <c r="X4215" s="214"/>
      <c r="Y4215" s="214"/>
      <c r="Z4215" s="214"/>
      <c r="AA4215" s="217"/>
      <c r="AB4215" s="217"/>
      <c r="AC4215" s="217"/>
      <c r="AD4215" s="213"/>
    </row>
    <row r="4216" spans="20:30" x14ac:dyDescent="0.2">
      <c r="T4216" s="212"/>
      <c r="U4216" s="213"/>
      <c r="V4216" s="213"/>
      <c r="W4216" s="213"/>
      <c r="X4216" s="214"/>
      <c r="Y4216" s="214"/>
      <c r="Z4216" s="214"/>
      <c r="AA4216" s="217"/>
      <c r="AB4216" s="217"/>
      <c r="AC4216" s="217"/>
      <c r="AD4216" s="213"/>
    </row>
    <row r="4217" spans="20:30" x14ac:dyDescent="0.2">
      <c r="T4217" s="212"/>
      <c r="U4217" s="213"/>
      <c r="V4217" s="213"/>
      <c r="W4217" s="213"/>
      <c r="X4217" s="214"/>
      <c r="Y4217" s="214"/>
      <c r="Z4217" s="214"/>
      <c r="AA4217" s="217"/>
      <c r="AB4217" s="217"/>
      <c r="AC4217" s="217"/>
      <c r="AD4217" s="213"/>
    </row>
    <row r="4218" spans="20:30" x14ac:dyDescent="0.2">
      <c r="T4218" s="212"/>
      <c r="U4218" s="213"/>
      <c r="V4218" s="213"/>
      <c r="W4218" s="213"/>
      <c r="X4218" s="214"/>
      <c r="Y4218" s="214"/>
      <c r="Z4218" s="214"/>
      <c r="AA4218" s="217"/>
      <c r="AB4218" s="217"/>
      <c r="AC4218" s="217"/>
      <c r="AD4218" s="213"/>
    </row>
    <row r="4219" spans="20:30" x14ac:dyDescent="0.2">
      <c r="T4219" s="212"/>
      <c r="U4219" s="213"/>
      <c r="V4219" s="213"/>
      <c r="W4219" s="213"/>
      <c r="X4219" s="214"/>
      <c r="Y4219" s="214"/>
      <c r="Z4219" s="214"/>
      <c r="AA4219" s="217"/>
      <c r="AB4219" s="217"/>
      <c r="AC4219" s="217"/>
      <c r="AD4219" s="213"/>
    </row>
    <row r="4220" spans="20:30" x14ac:dyDescent="0.2">
      <c r="T4220" s="212"/>
      <c r="U4220" s="213"/>
      <c r="V4220" s="213"/>
      <c r="W4220" s="213"/>
      <c r="X4220" s="214"/>
      <c r="Y4220" s="214"/>
      <c r="Z4220" s="214"/>
      <c r="AA4220" s="217"/>
      <c r="AB4220" s="217"/>
      <c r="AC4220" s="217"/>
      <c r="AD4220" s="213"/>
    </row>
    <row r="4221" spans="20:30" x14ac:dyDescent="0.2">
      <c r="T4221" s="212"/>
      <c r="U4221" s="213"/>
      <c r="V4221" s="213"/>
      <c r="W4221" s="213"/>
      <c r="X4221" s="214"/>
      <c r="Y4221" s="214"/>
      <c r="Z4221" s="214"/>
      <c r="AA4221" s="217"/>
      <c r="AB4221" s="217"/>
      <c r="AC4221" s="217"/>
      <c r="AD4221" s="213"/>
    </row>
    <row r="4222" spans="20:30" x14ac:dyDescent="0.2">
      <c r="T4222" s="212"/>
      <c r="U4222" s="213"/>
      <c r="V4222" s="213"/>
      <c r="W4222" s="213"/>
      <c r="X4222" s="214"/>
      <c r="Y4222" s="214"/>
      <c r="Z4222" s="214"/>
      <c r="AA4222" s="217"/>
      <c r="AB4222" s="217"/>
      <c r="AC4222" s="217"/>
      <c r="AD4222" s="213"/>
    </row>
    <row r="4223" spans="20:30" x14ac:dyDescent="0.2">
      <c r="T4223" s="212"/>
      <c r="U4223" s="213"/>
      <c r="V4223" s="213"/>
      <c r="W4223" s="213"/>
      <c r="X4223" s="214"/>
      <c r="Y4223" s="214"/>
      <c r="Z4223" s="214"/>
      <c r="AA4223" s="217"/>
      <c r="AB4223" s="217"/>
      <c r="AC4223" s="217"/>
      <c r="AD4223" s="213"/>
    </row>
    <row r="4224" spans="20:30" x14ac:dyDescent="0.2">
      <c r="T4224" s="212"/>
      <c r="U4224" s="213"/>
      <c r="V4224" s="213"/>
      <c r="W4224" s="213"/>
      <c r="X4224" s="214"/>
      <c r="Y4224" s="214"/>
      <c r="Z4224" s="214"/>
      <c r="AA4224" s="217"/>
      <c r="AB4224" s="217"/>
      <c r="AC4224" s="217"/>
      <c r="AD4224" s="213"/>
    </row>
    <row r="4225" spans="20:30" x14ac:dyDescent="0.2">
      <c r="T4225" s="212"/>
      <c r="U4225" s="213"/>
      <c r="V4225" s="213"/>
      <c r="W4225" s="213"/>
      <c r="X4225" s="214"/>
      <c r="Y4225" s="214"/>
      <c r="Z4225" s="214"/>
      <c r="AA4225" s="217"/>
      <c r="AB4225" s="217"/>
      <c r="AC4225" s="217"/>
      <c r="AD4225" s="213"/>
    </row>
    <row r="4226" spans="20:30" x14ac:dyDescent="0.2">
      <c r="T4226" s="212"/>
      <c r="U4226" s="213"/>
      <c r="V4226" s="213"/>
      <c r="W4226" s="213"/>
      <c r="X4226" s="214"/>
      <c r="Y4226" s="214"/>
      <c r="Z4226" s="214"/>
      <c r="AA4226" s="217"/>
      <c r="AB4226" s="217"/>
      <c r="AC4226" s="217"/>
      <c r="AD4226" s="213"/>
    </row>
    <row r="4227" spans="20:30" x14ac:dyDescent="0.2">
      <c r="T4227" s="212"/>
      <c r="U4227" s="213"/>
      <c r="V4227" s="213"/>
      <c r="W4227" s="213"/>
      <c r="X4227" s="214"/>
      <c r="Y4227" s="214"/>
      <c r="Z4227" s="214"/>
      <c r="AA4227" s="217"/>
      <c r="AB4227" s="217"/>
      <c r="AC4227" s="217"/>
      <c r="AD4227" s="213"/>
    </row>
    <row r="4228" spans="20:30" x14ac:dyDescent="0.2">
      <c r="T4228" s="212"/>
      <c r="U4228" s="213"/>
      <c r="V4228" s="213"/>
      <c r="W4228" s="213"/>
      <c r="X4228" s="214"/>
      <c r="Y4228" s="214"/>
      <c r="Z4228" s="214"/>
      <c r="AA4228" s="217"/>
      <c r="AB4228" s="217"/>
      <c r="AC4228" s="217"/>
      <c r="AD4228" s="213"/>
    </row>
    <row r="4229" spans="20:30" x14ac:dyDescent="0.2">
      <c r="T4229" s="212"/>
      <c r="U4229" s="213"/>
      <c r="V4229" s="213"/>
      <c r="W4229" s="213"/>
      <c r="X4229" s="214"/>
      <c r="Y4229" s="214"/>
      <c r="Z4229" s="214"/>
      <c r="AA4229" s="217"/>
      <c r="AB4229" s="217"/>
      <c r="AC4229" s="217"/>
      <c r="AD4229" s="213"/>
    </row>
    <row r="4230" spans="20:30" x14ac:dyDescent="0.2">
      <c r="T4230" s="212"/>
      <c r="U4230" s="213"/>
      <c r="V4230" s="213"/>
      <c r="W4230" s="213"/>
      <c r="X4230" s="214"/>
      <c r="Y4230" s="214"/>
      <c r="Z4230" s="214"/>
      <c r="AA4230" s="217"/>
      <c r="AB4230" s="217"/>
      <c r="AC4230" s="217"/>
      <c r="AD4230" s="213"/>
    </row>
    <row r="4231" spans="20:30" x14ac:dyDescent="0.2">
      <c r="T4231" s="212"/>
      <c r="U4231" s="213"/>
      <c r="V4231" s="213"/>
      <c r="W4231" s="213"/>
      <c r="X4231" s="214"/>
      <c r="Y4231" s="214"/>
      <c r="Z4231" s="214"/>
      <c r="AA4231" s="217"/>
      <c r="AB4231" s="217"/>
      <c r="AC4231" s="217"/>
      <c r="AD4231" s="213"/>
    </row>
    <row r="4232" spans="20:30" x14ac:dyDescent="0.2">
      <c r="T4232" s="212"/>
      <c r="U4232" s="213"/>
      <c r="V4232" s="213"/>
      <c r="W4232" s="213"/>
      <c r="X4232" s="214"/>
      <c r="Y4232" s="214"/>
      <c r="Z4232" s="214"/>
      <c r="AA4232" s="217"/>
      <c r="AB4232" s="217"/>
      <c r="AC4232" s="217"/>
      <c r="AD4232" s="213"/>
    </row>
    <row r="4233" spans="20:30" x14ac:dyDescent="0.2">
      <c r="T4233" s="212"/>
      <c r="U4233" s="213"/>
      <c r="V4233" s="213"/>
      <c r="W4233" s="213"/>
      <c r="X4233" s="214"/>
      <c r="Y4233" s="214"/>
      <c r="Z4233" s="214"/>
      <c r="AA4233" s="217"/>
      <c r="AB4233" s="217"/>
      <c r="AC4233" s="217"/>
      <c r="AD4233" s="213"/>
    </row>
    <row r="4234" spans="20:30" x14ac:dyDescent="0.2">
      <c r="T4234" s="212"/>
      <c r="U4234" s="213"/>
      <c r="V4234" s="213"/>
      <c r="W4234" s="213"/>
      <c r="X4234" s="214"/>
      <c r="Y4234" s="214"/>
      <c r="Z4234" s="214"/>
      <c r="AA4234" s="217"/>
      <c r="AB4234" s="217"/>
      <c r="AC4234" s="217"/>
      <c r="AD4234" s="213"/>
    </row>
    <row r="4235" spans="20:30" x14ac:dyDescent="0.2">
      <c r="T4235" s="212"/>
      <c r="U4235" s="213"/>
      <c r="V4235" s="213"/>
      <c r="W4235" s="213"/>
      <c r="X4235" s="214"/>
      <c r="Y4235" s="214"/>
      <c r="Z4235" s="214"/>
      <c r="AA4235" s="217"/>
      <c r="AB4235" s="217"/>
      <c r="AC4235" s="217"/>
      <c r="AD4235" s="213"/>
    </row>
    <row r="4236" spans="20:30" x14ac:dyDescent="0.2">
      <c r="T4236" s="212"/>
      <c r="U4236" s="213"/>
      <c r="V4236" s="213"/>
      <c r="W4236" s="213"/>
      <c r="X4236" s="214"/>
      <c r="Y4236" s="214"/>
      <c r="Z4236" s="214"/>
      <c r="AA4236" s="217"/>
      <c r="AB4236" s="217"/>
      <c r="AC4236" s="217"/>
      <c r="AD4236" s="213"/>
    </row>
    <row r="4237" spans="20:30" x14ac:dyDescent="0.2">
      <c r="T4237" s="212"/>
      <c r="U4237" s="213"/>
      <c r="V4237" s="213"/>
      <c r="W4237" s="213"/>
      <c r="X4237" s="214"/>
      <c r="Y4237" s="214"/>
      <c r="Z4237" s="214"/>
      <c r="AA4237" s="217"/>
      <c r="AB4237" s="217"/>
      <c r="AC4237" s="217"/>
      <c r="AD4237" s="213"/>
    </row>
    <row r="4238" spans="20:30" x14ac:dyDescent="0.2">
      <c r="T4238" s="212"/>
      <c r="U4238" s="213"/>
      <c r="V4238" s="213"/>
      <c r="W4238" s="213"/>
      <c r="X4238" s="214"/>
      <c r="Y4238" s="214"/>
      <c r="Z4238" s="214"/>
      <c r="AA4238" s="217"/>
      <c r="AB4238" s="217"/>
      <c r="AC4238" s="217"/>
      <c r="AD4238" s="213"/>
    </row>
    <row r="4239" spans="20:30" x14ac:dyDescent="0.2">
      <c r="T4239" s="212"/>
      <c r="U4239" s="213"/>
      <c r="V4239" s="213"/>
      <c r="W4239" s="213"/>
      <c r="X4239" s="214"/>
      <c r="Y4239" s="214"/>
      <c r="Z4239" s="214"/>
      <c r="AA4239" s="217"/>
      <c r="AB4239" s="217"/>
      <c r="AC4239" s="217"/>
      <c r="AD4239" s="213"/>
    </row>
    <row r="4240" spans="20:30" x14ac:dyDescent="0.2">
      <c r="T4240" s="212"/>
      <c r="U4240" s="213"/>
      <c r="V4240" s="213"/>
      <c r="W4240" s="213"/>
      <c r="X4240" s="214"/>
      <c r="Y4240" s="214"/>
      <c r="Z4240" s="214"/>
      <c r="AA4240" s="217"/>
      <c r="AB4240" s="217"/>
      <c r="AC4240" s="217"/>
      <c r="AD4240" s="213"/>
    </row>
    <row r="4241" spans="20:30" x14ac:dyDescent="0.2">
      <c r="T4241" s="212"/>
      <c r="U4241" s="213"/>
      <c r="V4241" s="213"/>
      <c r="W4241" s="213"/>
      <c r="X4241" s="214"/>
      <c r="Y4241" s="214"/>
      <c r="Z4241" s="214"/>
      <c r="AA4241" s="217"/>
      <c r="AB4241" s="217"/>
      <c r="AC4241" s="217"/>
      <c r="AD4241" s="213"/>
    </row>
    <row r="4242" spans="20:30" x14ac:dyDescent="0.2">
      <c r="T4242" s="212"/>
      <c r="U4242" s="213"/>
      <c r="V4242" s="213"/>
      <c r="W4242" s="213"/>
      <c r="X4242" s="214"/>
      <c r="Y4242" s="214"/>
      <c r="Z4242" s="214"/>
      <c r="AA4242" s="217"/>
      <c r="AB4242" s="217"/>
      <c r="AC4242" s="217"/>
      <c r="AD4242" s="213"/>
    </row>
    <row r="4243" spans="20:30" x14ac:dyDescent="0.2">
      <c r="T4243" s="212"/>
      <c r="U4243" s="213"/>
      <c r="V4243" s="213"/>
      <c r="W4243" s="213"/>
      <c r="X4243" s="214"/>
      <c r="Y4243" s="214"/>
      <c r="Z4243" s="214"/>
      <c r="AA4243" s="217"/>
      <c r="AB4243" s="217"/>
      <c r="AC4243" s="217"/>
      <c r="AD4243" s="213"/>
    </row>
    <row r="4244" spans="20:30" x14ac:dyDescent="0.2">
      <c r="T4244" s="212"/>
      <c r="U4244" s="213"/>
      <c r="V4244" s="213"/>
      <c r="W4244" s="213"/>
      <c r="X4244" s="214"/>
      <c r="Y4244" s="214"/>
      <c r="Z4244" s="214"/>
      <c r="AA4244" s="217"/>
      <c r="AB4244" s="217"/>
      <c r="AC4244" s="217"/>
      <c r="AD4244" s="213"/>
    </row>
    <row r="4245" spans="20:30" x14ac:dyDescent="0.2">
      <c r="T4245" s="212"/>
      <c r="U4245" s="213"/>
      <c r="V4245" s="213"/>
      <c r="W4245" s="213"/>
      <c r="X4245" s="214"/>
      <c r="Y4245" s="214"/>
      <c r="Z4245" s="214"/>
      <c r="AA4245" s="217"/>
      <c r="AB4245" s="217"/>
      <c r="AC4245" s="217"/>
      <c r="AD4245" s="213"/>
    </row>
    <row r="4246" spans="20:30" x14ac:dyDescent="0.2">
      <c r="T4246" s="212"/>
      <c r="U4246" s="213"/>
      <c r="V4246" s="213"/>
      <c r="W4246" s="213"/>
      <c r="X4246" s="214"/>
      <c r="Y4246" s="214"/>
      <c r="Z4246" s="214"/>
      <c r="AA4246" s="217"/>
      <c r="AB4246" s="217"/>
      <c r="AC4246" s="217"/>
      <c r="AD4246" s="213"/>
    </row>
    <row r="4247" spans="20:30" x14ac:dyDescent="0.2">
      <c r="T4247" s="212"/>
      <c r="U4247" s="213"/>
      <c r="V4247" s="213"/>
      <c r="W4247" s="213"/>
      <c r="X4247" s="214"/>
      <c r="Y4247" s="214"/>
      <c r="Z4247" s="214"/>
      <c r="AA4247" s="217"/>
      <c r="AB4247" s="217"/>
      <c r="AC4247" s="217"/>
      <c r="AD4247" s="213"/>
    </row>
    <row r="4248" spans="20:30" x14ac:dyDescent="0.2">
      <c r="T4248" s="212"/>
      <c r="U4248" s="213"/>
      <c r="V4248" s="213"/>
      <c r="W4248" s="213"/>
      <c r="X4248" s="214"/>
      <c r="Y4248" s="214"/>
      <c r="Z4248" s="214"/>
      <c r="AA4248" s="217"/>
      <c r="AB4248" s="217"/>
      <c r="AC4248" s="217"/>
      <c r="AD4248" s="213"/>
    </row>
    <row r="4249" spans="20:30" x14ac:dyDescent="0.2">
      <c r="T4249" s="212"/>
      <c r="U4249" s="213"/>
      <c r="V4249" s="213"/>
      <c r="W4249" s="213"/>
      <c r="X4249" s="214"/>
      <c r="Y4249" s="214"/>
      <c r="Z4249" s="214"/>
      <c r="AA4249" s="217"/>
      <c r="AB4249" s="217"/>
      <c r="AC4249" s="217"/>
      <c r="AD4249" s="213"/>
    </row>
    <row r="4250" spans="20:30" x14ac:dyDescent="0.2">
      <c r="T4250" s="212"/>
      <c r="U4250" s="213"/>
      <c r="V4250" s="213"/>
      <c r="W4250" s="213"/>
      <c r="X4250" s="214"/>
      <c r="Y4250" s="214"/>
      <c r="Z4250" s="214"/>
      <c r="AA4250" s="217"/>
      <c r="AB4250" s="217"/>
      <c r="AC4250" s="217"/>
      <c r="AD4250" s="213"/>
    </row>
    <row r="4251" spans="20:30" x14ac:dyDescent="0.2">
      <c r="T4251" s="212"/>
      <c r="U4251" s="213"/>
      <c r="V4251" s="213"/>
      <c r="W4251" s="213"/>
      <c r="X4251" s="214"/>
      <c r="Y4251" s="214"/>
      <c r="Z4251" s="214"/>
      <c r="AA4251" s="217"/>
      <c r="AB4251" s="217"/>
      <c r="AC4251" s="217"/>
      <c r="AD4251" s="213"/>
    </row>
    <row r="4252" spans="20:30" x14ac:dyDescent="0.2">
      <c r="T4252" s="212"/>
      <c r="U4252" s="213"/>
      <c r="V4252" s="213"/>
      <c r="W4252" s="213"/>
      <c r="X4252" s="214"/>
      <c r="Y4252" s="214"/>
      <c r="Z4252" s="214"/>
      <c r="AA4252" s="217"/>
      <c r="AB4252" s="217"/>
      <c r="AC4252" s="217"/>
      <c r="AD4252" s="213"/>
    </row>
    <row r="4253" spans="20:30" x14ac:dyDescent="0.2">
      <c r="T4253" s="212"/>
      <c r="U4253" s="213"/>
      <c r="V4253" s="213"/>
      <c r="W4253" s="213"/>
      <c r="X4253" s="214"/>
      <c r="Y4253" s="214"/>
      <c r="Z4253" s="214"/>
      <c r="AA4253" s="217"/>
      <c r="AB4253" s="217"/>
      <c r="AC4253" s="217"/>
      <c r="AD4253" s="213"/>
    </row>
    <row r="4254" spans="20:30" x14ac:dyDescent="0.2">
      <c r="T4254" s="212"/>
      <c r="U4254" s="213"/>
      <c r="V4254" s="213"/>
      <c r="W4254" s="213"/>
      <c r="X4254" s="214"/>
      <c r="Y4254" s="214"/>
      <c r="Z4254" s="214"/>
      <c r="AA4254" s="217"/>
      <c r="AB4254" s="217"/>
      <c r="AC4254" s="217"/>
      <c r="AD4254" s="213"/>
    </row>
    <row r="4255" spans="20:30" x14ac:dyDescent="0.2">
      <c r="T4255" s="212"/>
      <c r="U4255" s="213"/>
      <c r="V4255" s="213"/>
      <c r="W4255" s="213"/>
      <c r="X4255" s="214"/>
      <c r="Y4255" s="214"/>
      <c r="Z4255" s="214"/>
      <c r="AA4255" s="217"/>
      <c r="AB4255" s="217"/>
      <c r="AC4255" s="217"/>
      <c r="AD4255" s="213"/>
    </row>
    <row r="4256" spans="20:30" x14ac:dyDescent="0.2">
      <c r="T4256" s="212"/>
      <c r="U4256" s="213"/>
      <c r="V4256" s="213"/>
      <c r="W4256" s="213"/>
      <c r="X4256" s="214"/>
      <c r="Y4256" s="214"/>
      <c r="Z4256" s="214"/>
      <c r="AA4256" s="217"/>
      <c r="AB4256" s="217"/>
      <c r="AC4256" s="217"/>
      <c r="AD4256" s="213"/>
    </row>
    <row r="4257" spans="20:30" x14ac:dyDescent="0.2">
      <c r="T4257" s="212"/>
      <c r="U4257" s="213"/>
      <c r="V4257" s="213"/>
      <c r="W4257" s="213"/>
      <c r="X4257" s="214"/>
      <c r="Y4257" s="214"/>
      <c r="Z4257" s="214"/>
      <c r="AA4257" s="217"/>
      <c r="AB4257" s="217"/>
      <c r="AC4257" s="217"/>
      <c r="AD4257" s="213"/>
    </row>
    <row r="4258" spans="20:30" x14ac:dyDescent="0.2">
      <c r="T4258" s="212"/>
      <c r="U4258" s="213"/>
      <c r="V4258" s="213"/>
      <c r="W4258" s="213"/>
      <c r="X4258" s="214"/>
      <c r="Y4258" s="214"/>
      <c r="Z4258" s="214"/>
      <c r="AA4258" s="217"/>
      <c r="AB4258" s="217"/>
      <c r="AC4258" s="217"/>
      <c r="AD4258" s="213"/>
    </row>
    <row r="4259" spans="20:30" x14ac:dyDescent="0.2">
      <c r="T4259" s="212"/>
      <c r="U4259" s="213"/>
      <c r="V4259" s="213"/>
      <c r="W4259" s="213"/>
      <c r="X4259" s="214"/>
      <c r="Y4259" s="214"/>
      <c r="Z4259" s="214"/>
      <c r="AA4259" s="217"/>
      <c r="AB4259" s="217"/>
      <c r="AC4259" s="217"/>
      <c r="AD4259" s="213"/>
    </row>
    <row r="4260" spans="20:30" x14ac:dyDescent="0.2">
      <c r="T4260" s="212"/>
      <c r="U4260" s="213"/>
      <c r="V4260" s="213"/>
      <c r="W4260" s="213"/>
      <c r="X4260" s="214"/>
      <c r="Y4260" s="214"/>
      <c r="Z4260" s="214"/>
      <c r="AA4260" s="217"/>
      <c r="AB4260" s="217"/>
      <c r="AC4260" s="217"/>
      <c r="AD4260" s="213"/>
    </row>
    <row r="4261" spans="20:30" x14ac:dyDescent="0.2">
      <c r="T4261" s="212"/>
      <c r="U4261" s="213"/>
      <c r="V4261" s="213"/>
      <c r="W4261" s="213"/>
      <c r="X4261" s="214"/>
      <c r="Y4261" s="214"/>
      <c r="Z4261" s="214"/>
      <c r="AA4261" s="217"/>
      <c r="AB4261" s="217"/>
      <c r="AC4261" s="217"/>
      <c r="AD4261" s="213"/>
    </row>
    <row r="4262" spans="20:30" x14ac:dyDescent="0.2">
      <c r="T4262" s="212"/>
      <c r="U4262" s="213"/>
      <c r="V4262" s="213"/>
      <c r="W4262" s="213"/>
      <c r="X4262" s="214"/>
      <c r="Y4262" s="214"/>
      <c r="Z4262" s="214"/>
      <c r="AA4262" s="217"/>
      <c r="AB4262" s="217"/>
      <c r="AC4262" s="217"/>
      <c r="AD4262" s="213"/>
    </row>
    <row r="4263" spans="20:30" x14ac:dyDescent="0.2">
      <c r="T4263" s="212"/>
      <c r="U4263" s="213"/>
      <c r="V4263" s="213"/>
      <c r="W4263" s="213"/>
      <c r="X4263" s="214"/>
      <c r="Y4263" s="214"/>
      <c r="Z4263" s="214"/>
      <c r="AA4263" s="217"/>
      <c r="AB4263" s="217"/>
      <c r="AC4263" s="217"/>
      <c r="AD4263" s="213"/>
    </row>
    <row r="4264" spans="20:30" x14ac:dyDescent="0.2">
      <c r="T4264" s="212"/>
      <c r="U4264" s="213"/>
      <c r="V4264" s="213"/>
      <c r="W4264" s="213"/>
      <c r="X4264" s="214"/>
      <c r="Y4264" s="214"/>
      <c r="Z4264" s="214"/>
      <c r="AA4264" s="217"/>
      <c r="AB4264" s="217"/>
      <c r="AC4264" s="217"/>
      <c r="AD4264" s="213"/>
    </row>
    <row r="4265" spans="20:30" x14ac:dyDescent="0.2">
      <c r="T4265" s="212"/>
      <c r="U4265" s="213"/>
      <c r="V4265" s="213"/>
      <c r="W4265" s="213"/>
      <c r="X4265" s="214"/>
      <c r="Y4265" s="214"/>
      <c r="Z4265" s="214"/>
      <c r="AA4265" s="217"/>
      <c r="AB4265" s="217"/>
      <c r="AC4265" s="217"/>
      <c r="AD4265" s="213"/>
    </row>
    <row r="4266" spans="20:30" x14ac:dyDescent="0.2">
      <c r="T4266" s="212"/>
      <c r="U4266" s="213"/>
      <c r="V4266" s="213"/>
      <c r="W4266" s="213"/>
      <c r="X4266" s="214"/>
      <c r="Y4266" s="214"/>
      <c r="Z4266" s="214"/>
      <c r="AA4266" s="217"/>
      <c r="AB4266" s="217"/>
      <c r="AC4266" s="217"/>
      <c r="AD4266" s="213"/>
    </row>
    <row r="4267" spans="20:30" x14ac:dyDescent="0.2">
      <c r="T4267" s="212"/>
      <c r="U4267" s="213"/>
      <c r="V4267" s="213"/>
      <c r="W4267" s="213"/>
      <c r="X4267" s="214"/>
      <c r="Y4267" s="214"/>
      <c r="Z4267" s="214"/>
      <c r="AA4267" s="217"/>
      <c r="AB4267" s="217"/>
      <c r="AC4267" s="217"/>
      <c r="AD4267" s="213"/>
    </row>
    <row r="4268" spans="20:30" x14ac:dyDescent="0.2">
      <c r="T4268" s="212"/>
      <c r="U4268" s="213"/>
      <c r="V4268" s="213"/>
      <c r="W4268" s="213"/>
      <c r="X4268" s="214"/>
      <c r="Y4268" s="214"/>
      <c r="Z4268" s="214"/>
      <c r="AA4268" s="217"/>
      <c r="AB4268" s="217"/>
      <c r="AC4268" s="217"/>
      <c r="AD4268" s="213"/>
    </row>
    <row r="4269" spans="20:30" x14ac:dyDescent="0.2">
      <c r="T4269" s="212"/>
      <c r="U4269" s="213"/>
      <c r="V4269" s="213"/>
      <c r="W4269" s="213"/>
      <c r="X4269" s="214"/>
      <c r="Y4269" s="214"/>
      <c r="Z4269" s="214"/>
      <c r="AA4269" s="217"/>
      <c r="AB4269" s="217"/>
      <c r="AC4269" s="217"/>
      <c r="AD4269" s="213"/>
    </row>
    <row r="4270" spans="20:30" x14ac:dyDescent="0.2">
      <c r="T4270" s="212"/>
      <c r="U4270" s="213"/>
      <c r="V4270" s="213"/>
      <c r="W4270" s="213"/>
      <c r="X4270" s="214"/>
      <c r="Y4270" s="214"/>
      <c r="Z4270" s="214"/>
      <c r="AA4270" s="217"/>
      <c r="AB4270" s="217"/>
      <c r="AC4270" s="217"/>
      <c r="AD4270" s="213"/>
    </row>
    <row r="4271" spans="20:30" x14ac:dyDescent="0.2">
      <c r="T4271" s="212"/>
      <c r="U4271" s="213"/>
      <c r="V4271" s="213"/>
      <c r="W4271" s="213"/>
      <c r="X4271" s="214"/>
      <c r="Y4271" s="214"/>
      <c r="Z4271" s="214"/>
      <c r="AA4271" s="217"/>
      <c r="AB4271" s="217"/>
      <c r="AC4271" s="217"/>
      <c r="AD4271" s="213"/>
    </row>
    <row r="4272" spans="20:30" x14ac:dyDescent="0.2">
      <c r="T4272" s="212"/>
      <c r="U4272" s="213"/>
      <c r="V4272" s="213"/>
      <c r="W4272" s="213"/>
      <c r="X4272" s="214"/>
      <c r="Y4272" s="214"/>
      <c r="Z4272" s="214"/>
      <c r="AA4272" s="217"/>
      <c r="AB4272" s="217"/>
      <c r="AC4272" s="217"/>
      <c r="AD4272" s="213"/>
    </row>
    <row r="4273" spans="20:30" x14ac:dyDescent="0.2">
      <c r="T4273" s="212"/>
      <c r="U4273" s="213"/>
      <c r="V4273" s="213"/>
      <c r="W4273" s="213"/>
      <c r="X4273" s="214"/>
      <c r="Y4273" s="214"/>
      <c r="Z4273" s="214"/>
      <c r="AA4273" s="217"/>
      <c r="AB4273" s="217"/>
      <c r="AC4273" s="217"/>
      <c r="AD4273" s="213"/>
    </row>
    <row r="4274" spans="20:30" x14ac:dyDescent="0.2">
      <c r="T4274" s="212"/>
      <c r="U4274" s="213"/>
      <c r="V4274" s="213"/>
      <c r="W4274" s="213"/>
      <c r="X4274" s="214"/>
      <c r="Y4274" s="214"/>
      <c r="Z4274" s="214"/>
      <c r="AA4274" s="217"/>
      <c r="AB4274" s="217"/>
      <c r="AC4274" s="217"/>
      <c r="AD4274" s="213"/>
    </row>
    <row r="4275" spans="20:30" x14ac:dyDescent="0.2">
      <c r="T4275" s="212"/>
      <c r="U4275" s="213"/>
      <c r="V4275" s="213"/>
      <c r="W4275" s="213"/>
      <c r="X4275" s="214"/>
      <c r="Y4275" s="214"/>
      <c r="Z4275" s="214"/>
      <c r="AA4275" s="217"/>
      <c r="AB4275" s="217"/>
      <c r="AC4275" s="217"/>
      <c r="AD4275" s="213"/>
    </row>
    <row r="4276" spans="20:30" x14ac:dyDescent="0.2">
      <c r="T4276" s="212"/>
      <c r="U4276" s="213"/>
      <c r="V4276" s="213"/>
      <c r="W4276" s="213"/>
      <c r="X4276" s="214"/>
      <c r="Y4276" s="214"/>
      <c r="Z4276" s="214"/>
      <c r="AA4276" s="217"/>
      <c r="AB4276" s="217"/>
      <c r="AC4276" s="217"/>
      <c r="AD4276" s="213"/>
    </row>
    <row r="4277" spans="20:30" x14ac:dyDescent="0.2">
      <c r="T4277" s="212"/>
      <c r="U4277" s="213"/>
      <c r="V4277" s="213"/>
      <c r="W4277" s="213"/>
      <c r="X4277" s="214"/>
      <c r="Y4277" s="214"/>
      <c r="Z4277" s="214"/>
      <c r="AA4277" s="217"/>
      <c r="AB4277" s="217"/>
      <c r="AC4277" s="217"/>
      <c r="AD4277" s="213"/>
    </row>
    <row r="4278" spans="20:30" x14ac:dyDescent="0.2">
      <c r="T4278" s="212"/>
      <c r="U4278" s="213"/>
      <c r="V4278" s="213"/>
      <c r="W4278" s="213"/>
      <c r="X4278" s="214"/>
      <c r="Y4278" s="214"/>
      <c r="Z4278" s="214"/>
      <c r="AA4278" s="217"/>
      <c r="AB4278" s="217"/>
      <c r="AC4278" s="217"/>
      <c r="AD4278" s="213"/>
    </row>
    <row r="4279" spans="20:30" x14ac:dyDescent="0.2">
      <c r="T4279" s="212"/>
      <c r="U4279" s="213"/>
      <c r="V4279" s="213"/>
      <c r="W4279" s="213"/>
      <c r="X4279" s="214"/>
      <c r="Y4279" s="214"/>
      <c r="Z4279" s="214"/>
      <c r="AA4279" s="217"/>
      <c r="AB4279" s="217"/>
      <c r="AC4279" s="217"/>
      <c r="AD4279" s="213"/>
    </row>
    <row r="4280" spans="20:30" x14ac:dyDescent="0.2">
      <c r="T4280" s="212"/>
      <c r="U4280" s="213"/>
      <c r="V4280" s="213"/>
      <c r="W4280" s="213"/>
      <c r="X4280" s="214"/>
      <c r="Y4280" s="214"/>
      <c r="Z4280" s="214"/>
      <c r="AA4280" s="217"/>
      <c r="AB4280" s="217"/>
      <c r="AC4280" s="217"/>
      <c r="AD4280" s="213"/>
    </row>
    <row r="4281" spans="20:30" x14ac:dyDescent="0.2">
      <c r="T4281" s="212"/>
      <c r="U4281" s="213"/>
      <c r="V4281" s="213"/>
      <c r="W4281" s="213"/>
      <c r="X4281" s="214"/>
      <c r="Y4281" s="214"/>
      <c r="Z4281" s="214"/>
      <c r="AA4281" s="217"/>
      <c r="AB4281" s="217"/>
      <c r="AC4281" s="217"/>
      <c r="AD4281" s="213"/>
    </row>
    <row r="4282" spans="20:30" x14ac:dyDescent="0.2">
      <c r="T4282" s="212"/>
      <c r="U4282" s="213"/>
      <c r="V4282" s="213"/>
      <c r="W4282" s="213"/>
      <c r="X4282" s="214"/>
      <c r="Y4282" s="214"/>
      <c r="Z4282" s="214"/>
      <c r="AA4282" s="217"/>
      <c r="AB4282" s="217"/>
      <c r="AC4282" s="217"/>
      <c r="AD4282" s="213"/>
    </row>
    <row r="4283" spans="20:30" x14ac:dyDescent="0.2">
      <c r="T4283" s="212"/>
      <c r="U4283" s="213"/>
      <c r="V4283" s="213"/>
      <c r="W4283" s="213"/>
      <c r="X4283" s="214"/>
      <c r="Y4283" s="214"/>
      <c r="Z4283" s="214"/>
      <c r="AA4283" s="217"/>
      <c r="AB4283" s="217"/>
      <c r="AC4283" s="217"/>
      <c r="AD4283" s="213"/>
    </row>
    <row r="4284" spans="20:30" x14ac:dyDescent="0.2">
      <c r="T4284" s="212"/>
      <c r="U4284" s="213"/>
      <c r="V4284" s="213"/>
      <c r="W4284" s="213"/>
      <c r="X4284" s="214"/>
      <c r="Y4284" s="214"/>
      <c r="Z4284" s="214"/>
      <c r="AA4284" s="217"/>
      <c r="AB4284" s="217"/>
      <c r="AC4284" s="217"/>
      <c r="AD4284" s="213"/>
    </row>
    <row r="4285" spans="20:30" x14ac:dyDescent="0.2">
      <c r="T4285" s="212"/>
      <c r="U4285" s="213"/>
      <c r="V4285" s="213"/>
      <c r="W4285" s="213"/>
      <c r="X4285" s="214"/>
      <c r="Y4285" s="214"/>
      <c r="Z4285" s="214"/>
      <c r="AA4285" s="217"/>
      <c r="AB4285" s="217"/>
      <c r="AC4285" s="217"/>
      <c r="AD4285" s="213"/>
    </row>
    <row r="4286" spans="20:30" x14ac:dyDescent="0.2">
      <c r="T4286" s="212"/>
      <c r="U4286" s="213"/>
      <c r="V4286" s="213"/>
      <c r="W4286" s="213"/>
      <c r="X4286" s="214"/>
      <c r="Y4286" s="214"/>
      <c r="Z4286" s="214"/>
      <c r="AA4286" s="217"/>
      <c r="AB4286" s="217"/>
      <c r="AC4286" s="217"/>
      <c r="AD4286" s="213"/>
    </row>
    <row r="4287" spans="20:30" x14ac:dyDescent="0.2">
      <c r="T4287" s="212"/>
      <c r="U4287" s="213"/>
      <c r="V4287" s="213"/>
      <c r="W4287" s="213"/>
      <c r="X4287" s="214"/>
      <c r="Y4287" s="214"/>
      <c r="Z4287" s="214"/>
      <c r="AA4287" s="217"/>
      <c r="AB4287" s="217"/>
      <c r="AC4287" s="217"/>
      <c r="AD4287" s="213"/>
    </row>
    <row r="4288" spans="20:30" x14ac:dyDescent="0.2">
      <c r="T4288" s="212"/>
      <c r="U4288" s="213"/>
      <c r="V4288" s="213"/>
      <c r="W4288" s="213"/>
      <c r="X4288" s="214"/>
      <c r="Y4288" s="214"/>
      <c r="Z4288" s="214"/>
      <c r="AA4288" s="217"/>
      <c r="AB4288" s="217"/>
      <c r="AC4288" s="217"/>
      <c r="AD4288" s="213"/>
    </row>
    <row r="4289" spans="20:30" x14ac:dyDescent="0.2">
      <c r="T4289" s="212"/>
      <c r="U4289" s="213"/>
      <c r="V4289" s="213"/>
      <c r="W4289" s="213"/>
      <c r="X4289" s="214"/>
      <c r="Y4289" s="214"/>
      <c r="Z4289" s="214"/>
      <c r="AA4289" s="217"/>
      <c r="AB4289" s="217"/>
      <c r="AC4289" s="217"/>
      <c r="AD4289" s="213"/>
    </row>
    <row r="4290" spans="20:30" x14ac:dyDescent="0.2">
      <c r="T4290" s="212"/>
      <c r="U4290" s="213"/>
      <c r="V4290" s="213"/>
      <c r="W4290" s="213"/>
      <c r="X4290" s="214"/>
      <c r="Y4290" s="214"/>
      <c r="Z4290" s="214"/>
      <c r="AA4290" s="217"/>
      <c r="AB4290" s="217"/>
      <c r="AC4290" s="217"/>
      <c r="AD4290" s="213"/>
    </row>
    <row r="4291" spans="20:30" x14ac:dyDescent="0.2">
      <c r="T4291" s="212"/>
      <c r="U4291" s="213"/>
      <c r="V4291" s="213"/>
      <c r="W4291" s="213"/>
      <c r="X4291" s="214"/>
      <c r="Y4291" s="214"/>
      <c r="Z4291" s="214"/>
      <c r="AA4291" s="217"/>
      <c r="AB4291" s="217"/>
      <c r="AC4291" s="217"/>
      <c r="AD4291" s="213"/>
    </row>
    <row r="4292" spans="20:30" x14ac:dyDescent="0.2">
      <c r="T4292" s="212"/>
      <c r="U4292" s="213"/>
      <c r="V4292" s="213"/>
      <c r="W4292" s="213"/>
      <c r="X4292" s="214"/>
      <c r="Y4292" s="214"/>
      <c r="Z4292" s="214"/>
      <c r="AA4292" s="217"/>
      <c r="AB4292" s="217"/>
      <c r="AC4292" s="217"/>
      <c r="AD4292" s="213"/>
    </row>
    <row r="4293" spans="20:30" x14ac:dyDescent="0.2">
      <c r="T4293" s="212"/>
      <c r="U4293" s="213"/>
      <c r="V4293" s="213"/>
      <c r="W4293" s="213"/>
      <c r="X4293" s="214"/>
      <c r="Y4293" s="214"/>
      <c r="Z4293" s="214"/>
      <c r="AA4293" s="217"/>
      <c r="AB4293" s="217"/>
      <c r="AC4293" s="217"/>
      <c r="AD4293" s="213"/>
    </row>
    <row r="4294" spans="20:30" x14ac:dyDescent="0.2">
      <c r="T4294" s="212"/>
      <c r="U4294" s="213"/>
      <c r="V4294" s="213"/>
      <c r="W4294" s="213"/>
      <c r="X4294" s="214"/>
      <c r="Y4294" s="214"/>
      <c r="Z4294" s="214"/>
      <c r="AA4294" s="217"/>
      <c r="AB4294" s="217"/>
      <c r="AC4294" s="217"/>
      <c r="AD4294" s="213"/>
    </row>
    <row r="4295" spans="20:30" x14ac:dyDescent="0.2">
      <c r="T4295" s="212"/>
      <c r="U4295" s="213"/>
      <c r="V4295" s="213"/>
      <c r="W4295" s="213"/>
      <c r="X4295" s="214"/>
      <c r="Y4295" s="214"/>
      <c r="Z4295" s="214"/>
      <c r="AA4295" s="217"/>
      <c r="AB4295" s="217"/>
      <c r="AC4295" s="217"/>
      <c r="AD4295" s="213"/>
    </row>
    <row r="4296" spans="20:30" x14ac:dyDescent="0.2">
      <c r="T4296" s="212"/>
      <c r="U4296" s="213"/>
      <c r="V4296" s="213"/>
      <c r="W4296" s="213"/>
      <c r="X4296" s="214"/>
      <c r="Y4296" s="214"/>
      <c r="Z4296" s="214"/>
      <c r="AA4296" s="217"/>
      <c r="AB4296" s="217"/>
      <c r="AC4296" s="217"/>
      <c r="AD4296" s="213"/>
    </row>
    <row r="4297" spans="20:30" x14ac:dyDescent="0.2">
      <c r="T4297" s="212"/>
      <c r="U4297" s="213"/>
      <c r="V4297" s="213"/>
      <c r="W4297" s="213"/>
      <c r="X4297" s="214"/>
      <c r="Y4297" s="214"/>
      <c r="Z4297" s="214"/>
      <c r="AA4297" s="217"/>
      <c r="AB4297" s="217"/>
      <c r="AC4297" s="217"/>
      <c r="AD4297" s="213"/>
    </row>
    <row r="4298" spans="20:30" x14ac:dyDescent="0.2">
      <c r="T4298" s="212"/>
      <c r="U4298" s="213"/>
      <c r="V4298" s="213"/>
      <c r="W4298" s="213"/>
      <c r="X4298" s="214"/>
      <c r="Y4298" s="214"/>
      <c r="Z4298" s="214"/>
      <c r="AA4298" s="217"/>
      <c r="AB4298" s="217"/>
      <c r="AC4298" s="217"/>
      <c r="AD4298" s="213"/>
    </row>
    <row r="4299" spans="20:30" x14ac:dyDescent="0.2">
      <c r="T4299" s="212"/>
      <c r="U4299" s="213"/>
      <c r="V4299" s="213"/>
      <c r="W4299" s="213"/>
      <c r="X4299" s="214"/>
      <c r="Y4299" s="214"/>
      <c r="Z4299" s="214"/>
      <c r="AA4299" s="217"/>
      <c r="AB4299" s="217"/>
      <c r="AC4299" s="217"/>
      <c r="AD4299" s="213"/>
    </row>
    <row r="4300" spans="20:30" x14ac:dyDescent="0.2">
      <c r="T4300" s="212"/>
      <c r="U4300" s="213"/>
      <c r="V4300" s="213"/>
      <c r="W4300" s="213"/>
      <c r="X4300" s="214"/>
      <c r="Y4300" s="214"/>
      <c r="Z4300" s="214"/>
      <c r="AA4300" s="217"/>
      <c r="AB4300" s="217"/>
      <c r="AC4300" s="217"/>
      <c r="AD4300" s="213"/>
    </row>
    <row r="4301" spans="20:30" x14ac:dyDescent="0.2">
      <c r="T4301" s="212"/>
      <c r="U4301" s="213"/>
      <c r="V4301" s="213"/>
      <c r="W4301" s="213"/>
      <c r="X4301" s="214"/>
      <c r="Y4301" s="214"/>
      <c r="Z4301" s="214"/>
      <c r="AA4301" s="217"/>
      <c r="AB4301" s="217"/>
      <c r="AC4301" s="217"/>
      <c r="AD4301" s="213"/>
    </row>
    <row r="4302" spans="20:30" x14ac:dyDescent="0.2">
      <c r="T4302" s="212"/>
      <c r="U4302" s="213"/>
      <c r="V4302" s="213"/>
      <c r="W4302" s="213"/>
      <c r="X4302" s="214"/>
      <c r="Y4302" s="214"/>
      <c r="Z4302" s="214"/>
      <c r="AA4302" s="217"/>
      <c r="AB4302" s="217"/>
      <c r="AC4302" s="217"/>
      <c r="AD4302" s="213"/>
    </row>
    <row r="4303" spans="20:30" x14ac:dyDescent="0.2">
      <c r="T4303" s="212"/>
      <c r="U4303" s="213"/>
      <c r="V4303" s="213"/>
      <c r="W4303" s="213"/>
      <c r="X4303" s="214"/>
      <c r="Y4303" s="214"/>
      <c r="Z4303" s="214"/>
      <c r="AA4303" s="217"/>
      <c r="AB4303" s="217"/>
      <c r="AC4303" s="217"/>
      <c r="AD4303" s="213"/>
    </row>
    <row r="4304" spans="20:30" x14ac:dyDescent="0.2">
      <c r="T4304" s="212"/>
      <c r="U4304" s="213"/>
      <c r="V4304" s="213"/>
      <c r="W4304" s="213"/>
      <c r="X4304" s="214"/>
      <c r="Y4304" s="214"/>
      <c r="Z4304" s="214"/>
      <c r="AA4304" s="217"/>
      <c r="AB4304" s="217"/>
      <c r="AC4304" s="217"/>
      <c r="AD4304" s="213"/>
    </row>
    <row r="4305" spans="20:30" x14ac:dyDescent="0.2">
      <c r="T4305" s="212"/>
      <c r="U4305" s="213"/>
      <c r="V4305" s="213"/>
      <c r="W4305" s="213"/>
      <c r="X4305" s="214"/>
      <c r="Y4305" s="214"/>
      <c r="Z4305" s="214"/>
      <c r="AA4305" s="217"/>
      <c r="AB4305" s="217"/>
      <c r="AC4305" s="217"/>
      <c r="AD4305" s="213"/>
    </row>
    <row r="4306" spans="20:30" x14ac:dyDescent="0.2">
      <c r="T4306" s="212"/>
      <c r="U4306" s="213"/>
      <c r="V4306" s="213"/>
      <c r="W4306" s="213"/>
      <c r="X4306" s="214"/>
      <c r="Y4306" s="214"/>
      <c r="Z4306" s="214"/>
      <c r="AA4306" s="217"/>
      <c r="AB4306" s="217"/>
      <c r="AC4306" s="217"/>
      <c r="AD4306" s="213"/>
    </row>
    <row r="4307" spans="20:30" x14ac:dyDescent="0.2">
      <c r="T4307" s="212"/>
      <c r="U4307" s="213"/>
      <c r="V4307" s="213"/>
      <c r="W4307" s="213"/>
      <c r="X4307" s="214"/>
      <c r="Y4307" s="214"/>
      <c r="Z4307" s="214"/>
      <c r="AA4307" s="217"/>
      <c r="AB4307" s="217"/>
      <c r="AC4307" s="217"/>
      <c r="AD4307" s="213"/>
    </row>
    <row r="4308" spans="20:30" x14ac:dyDescent="0.2">
      <c r="T4308" s="212"/>
      <c r="U4308" s="213"/>
      <c r="V4308" s="213"/>
      <c r="W4308" s="213"/>
      <c r="X4308" s="214"/>
      <c r="Y4308" s="214"/>
      <c r="Z4308" s="214"/>
      <c r="AA4308" s="217"/>
      <c r="AB4308" s="217"/>
      <c r="AC4308" s="217"/>
      <c r="AD4308" s="213"/>
    </row>
    <row r="4309" spans="20:30" x14ac:dyDescent="0.2">
      <c r="T4309" s="212"/>
      <c r="U4309" s="213"/>
      <c r="V4309" s="213"/>
      <c r="W4309" s="213"/>
      <c r="X4309" s="214"/>
      <c r="Y4309" s="214"/>
      <c r="Z4309" s="214"/>
      <c r="AA4309" s="217"/>
      <c r="AB4309" s="217"/>
      <c r="AC4309" s="217"/>
      <c r="AD4309" s="213"/>
    </row>
    <row r="4310" spans="20:30" x14ac:dyDescent="0.2">
      <c r="T4310" s="212"/>
      <c r="U4310" s="213"/>
      <c r="V4310" s="213"/>
      <c r="W4310" s="213"/>
      <c r="X4310" s="214"/>
      <c r="Y4310" s="214"/>
      <c r="Z4310" s="214"/>
      <c r="AA4310" s="217"/>
      <c r="AB4310" s="217"/>
      <c r="AC4310" s="217"/>
      <c r="AD4310" s="213"/>
    </row>
    <row r="4311" spans="20:30" x14ac:dyDescent="0.2">
      <c r="T4311" s="212"/>
      <c r="U4311" s="213"/>
      <c r="V4311" s="213"/>
      <c r="W4311" s="213"/>
      <c r="X4311" s="214"/>
      <c r="Y4311" s="214"/>
      <c r="Z4311" s="214"/>
      <c r="AA4311" s="217"/>
      <c r="AB4311" s="217"/>
      <c r="AC4311" s="217"/>
      <c r="AD4311" s="213"/>
    </row>
    <row r="4312" spans="20:30" x14ac:dyDescent="0.2">
      <c r="T4312" s="212"/>
      <c r="U4312" s="213"/>
      <c r="V4312" s="213"/>
      <c r="W4312" s="213"/>
      <c r="X4312" s="214"/>
      <c r="Y4312" s="214"/>
      <c r="Z4312" s="214"/>
      <c r="AA4312" s="217"/>
      <c r="AB4312" s="217"/>
      <c r="AC4312" s="217"/>
      <c r="AD4312" s="213"/>
    </row>
    <row r="4313" spans="20:30" x14ac:dyDescent="0.2">
      <c r="T4313" s="212"/>
      <c r="U4313" s="213"/>
      <c r="V4313" s="213"/>
      <c r="W4313" s="213"/>
      <c r="X4313" s="214"/>
      <c r="Y4313" s="214"/>
      <c r="Z4313" s="214"/>
      <c r="AA4313" s="217"/>
      <c r="AB4313" s="217"/>
      <c r="AC4313" s="217"/>
      <c r="AD4313" s="213"/>
    </row>
    <row r="4314" spans="20:30" x14ac:dyDescent="0.2">
      <c r="T4314" s="212"/>
      <c r="U4314" s="213"/>
      <c r="V4314" s="213"/>
      <c r="W4314" s="213"/>
      <c r="X4314" s="214"/>
      <c r="Y4314" s="214"/>
      <c r="Z4314" s="214"/>
      <c r="AA4314" s="217"/>
      <c r="AB4314" s="217"/>
      <c r="AC4314" s="217"/>
      <c r="AD4314" s="213"/>
    </row>
    <row r="4315" spans="20:30" x14ac:dyDescent="0.2">
      <c r="T4315" s="212"/>
      <c r="U4315" s="213"/>
      <c r="V4315" s="213"/>
      <c r="W4315" s="213"/>
      <c r="X4315" s="214"/>
      <c r="Y4315" s="214"/>
      <c r="Z4315" s="214"/>
      <c r="AA4315" s="217"/>
      <c r="AB4315" s="217"/>
      <c r="AC4315" s="217"/>
      <c r="AD4315" s="213"/>
    </row>
    <row r="4316" spans="20:30" x14ac:dyDescent="0.2">
      <c r="T4316" s="212"/>
      <c r="U4316" s="213"/>
      <c r="V4316" s="213"/>
      <c r="W4316" s="213"/>
      <c r="X4316" s="214"/>
      <c r="Y4316" s="214"/>
      <c r="Z4316" s="214"/>
      <c r="AA4316" s="217"/>
      <c r="AB4316" s="217"/>
      <c r="AC4316" s="217"/>
      <c r="AD4316" s="213"/>
    </row>
    <row r="4317" spans="20:30" x14ac:dyDescent="0.2">
      <c r="T4317" s="212"/>
      <c r="U4317" s="213"/>
      <c r="V4317" s="213"/>
      <c r="W4317" s="213"/>
      <c r="X4317" s="214"/>
      <c r="Y4317" s="214"/>
      <c r="Z4317" s="214"/>
      <c r="AA4317" s="217"/>
      <c r="AB4317" s="217"/>
      <c r="AC4317" s="217"/>
      <c r="AD4317" s="213"/>
    </row>
    <row r="4318" spans="20:30" x14ac:dyDescent="0.2">
      <c r="T4318" s="212"/>
      <c r="U4318" s="213"/>
      <c r="V4318" s="213"/>
      <c r="W4318" s="213"/>
      <c r="X4318" s="214"/>
      <c r="Y4318" s="214"/>
      <c r="Z4318" s="214"/>
      <c r="AA4318" s="217"/>
      <c r="AB4318" s="217"/>
      <c r="AC4318" s="217"/>
      <c r="AD4318" s="213"/>
    </row>
    <row r="4319" spans="20:30" x14ac:dyDescent="0.2">
      <c r="T4319" s="212"/>
      <c r="U4319" s="213"/>
      <c r="V4319" s="213"/>
      <c r="W4319" s="213"/>
      <c r="X4319" s="214"/>
      <c r="Y4319" s="214"/>
      <c r="Z4319" s="214"/>
      <c r="AA4319" s="217"/>
      <c r="AB4319" s="217"/>
      <c r="AC4319" s="217"/>
      <c r="AD4319" s="213"/>
    </row>
    <row r="4320" spans="20:30" x14ac:dyDescent="0.2">
      <c r="T4320" s="212"/>
      <c r="U4320" s="213"/>
      <c r="V4320" s="213"/>
      <c r="W4320" s="213"/>
      <c r="X4320" s="214"/>
      <c r="Y4320" s="214"/>
      <c r="Z4320" s="214"/>
      <c r="AA4320" s="217"/>
      <c r="AB4320" s="217"/>
      <c r="AC4320" s="217"/>
      <c r="AD4320" s="213"/>
    </row>
    <row r="4321" spans="20:30" x14ac:dyDescent="0.2">
      <c r="T4321" s="212"/>
      <c r="U4321" s="213"/>
      <c r="V4321" s="213"/>
      <c r="W4321" s="213"/>
      <c r="X4321" s="214"/>
      <c r="Y4321" s="214"/>
      <c r="Z4321" s="214"/>
      <c r="AA4321" s="217"/>
      <c r="AB4321" s="217"/>
      <c r="AC4321" s="217"/>
      <c r="AD4321" s="213"/>
    </row>
    <row r="4322" spans="20:30" x14ac:dyDescent="0.2">
      <c r="T4322" s="212"/>
      <c r="U4322" s="213"/>
      <c r="V4322" s="213"/>
      <c r="W4322" s="213"/>
      <c r="X4322" s="214"/>
      <c r="Y4322" s="214"/>
      <c r="Z4322" s="214"/>
      <c r="AA4322" s="217"/>
      <c r="AB4322" s="217"/>
      <c r="AC4322" s="217"/>
      <c r="AD4322" s="213"/>
    </row>
    <row r="4323" spans="20:30" x14ac:dyDescent="0.2">
      <c r="T4323" s="212"/>
      <c r="U4323" s="213"/>
      <c r="V4323" s="213"/>
      <c r="W4323" s="213"/>
      <c r="X4323" s="214"/>
      <c r="Y4323" s="214"/>
      <c r="Z4323" s="214"/>
      <c r="AA4323" s="217"/>
      <c r="AB4323" s="217"/>
      <c r="AC4323" s="217"/>
      <c r="AD4323" s="213"/>
    </row>
    <row r="4324" spans="20:30" x14ac:dyDescent="0.2">
      <c r="T4324" s="212"/>
      <c r="U4324" s="213"/>
      <c r="V4324" s="213"/>
      <c r="W4324" s="213"/>
      <c r="X4324" s="214"/>
      <c r="Y4324" s="214"/>
      <c r="Z4324" s="214"/>
      <c r="AA4324" s="217"/>
      <c r="AB4324" s="217"/>
      <c r="AC4324" s="217"/>
      <c r="AD4324" s="213"/>
    </row>
    <row r="4325" spans="20:30" x14ac:dyDescent="0.2">
      <c r="T4325" s="212"/>
      <c r="U4325" s="213"/>
      <c r="V4325" s="213"/>
      <c r="W4325" s="213"/>
      <c r="X4325" s="214"/>
      <c r="Y4325" s="214"/>
      <c r="Z4325" s="214"/>
      <c r="AA4325" s="217"/>
      <c r="AB4325" s="217"/>
      <c r="AC4325" s="217"/>
      <c r="AD4325" s="213"/>
    </row>
    <row r="4326" spans="20:30" x14ac:dyDescent="0.2">
      <c r="T4326" s="212"/>
      <c r="U4326" s="213"/>
      <c r="V4326" s="213"/>
      <c r="W4326" s="213"/>
      <c r="X4326" s="214"/>
      <c r="Y4326" s="214"/>
      <c r="Z4326" s="214"/>
      <c r="AA4326" s="217"/>
      <c r="AB4326" s="217"/>
      <c r="AC4326" s="217"/>
      <c r="AD4326" s="213"/>
    </row>
    <row r="4327" spans="20:30" x14ac:dyDescent="0.2">
      <c r="T4327" s="212"/>
      <c r="U4327" s="213"/>
      <c r="V4327" s="213"/>
      <c r="W4327" s="213"/>
      <c r="X4327" s="214"/>
      <c r="Y4327" s="214"/>
      <c r="Z4327" s="214"/>
      <c r="AA4327" s="217"/>
      <c r="AB4327" s="217"/>
      <c r="AC4327" s="217"/>
      <c r="AD4327" s="213"/>
    </row>
    <row r="4328" spans="20:30" x14ac:dyDescent="0.2">
      <c r="T4328" s="212"/>
      <c r="U4328" s="213"/>
      <c r="V4328" s="213"/>
      <c r="W4328" s="213"/>
      <c r="X4328" s="214"/>
      <c r="Y4328" s="214"/>
      <c r="Z4328" s="214"/>
      <c r="AA4328" s="217"/>
      <c r="AB4328" s="217"/>
      <c r="AC4328" s="217"/>
      <c r="AD4328" s="213"/>
    </row>
    <row r="4329" spans="20:30" x14ac:dyDescent="0.2">
      <c r="T4329" s="212"/>
      <c r="U4329" s="213"/>
      <c r="V4329" s="213"/>
      <c r="W4329" s="213"/>
      <c r="X4329" s="214"/>
      <c r="Y4329" s="214"/>
      <c r="Z4329" s="214"/>
      <c r="AA4329" s="217"/>
      <c r="AB4329" s="217"/>
      <c r="AC4329" s="217"/>
      <c r="AD4329" s="213"/>
    </row>
    <row r="4330" spans="20:30" x14ac:dyDescent="0.2">
      <c r="T4330" s="212"/>
      <c r="U4330" s="213"/>
      <c r="V4330" s="213"/>
      <c r="W4330" s="213"/>
      <c r="X4330" s="214"/>
      <c r="Y4330" s="214"/>
      <c r="Z4330" s="214"/>
      <c r="AA4330" s="217"/>
      <c r="AB4330" s="217"/>
      <c r="AC4330" s="217"/>
      <c r="AD4330" s="213"/>
    </row>
    <row r="4331" spans="20:30" x14ac:dyDescent="0.2">
      <c r="T4331" s="212"/>
      <c r="U4331" s="213"/>
      <c r="V4331" s="213"/>
      <c r="W4331" s="213"/>
      <c r="X4331" s="214"/>
      <c r="Y4331" s="214"/>
      <c r="Z4331" s="214"/>
      <c r="AA4331" s="217"/>
      <c r="AB4331" s="217"/>
      <c r="AC4331" s="217"/>
      <c r="AD4331" s="213"/>
    </row>
    <row r="4332" spans="20:30" x14ac:dyDescent="0.2">
      <c r="T4332" s="212"/>
      <c r="U4332" s="213"/>
      <c r="V4332" s="213"/>
      <c r="W4332" s="213"/>
      <c r="X4332" s="214"/>
      <c r="Y4332" s="214"/>
      <c r="Z4332" s="214"/>
      <c r="AA4332" s="217"/>
      <c r="AB4332" s="217"/>
      <c r="AC4332" s="217"/>
      <c r="AD4332" s="213"/>
    </row>
    <row r="4333" spans="20:30" x14ac:dyDescent="0.2">
      <c r="T4333" s="212"/>
      <c r="U4333" s="213"/>
      <c r="V4333" s="213"/>
      <c r="W4333" s="213"/>
      <c r="X4333" s="214"/>
      <c r="Y4333" s="214"/>
      <c r="Z4333" s="214"/>
      <c r="AA4333" s="217"/>
      <c r="AB4333" s="217"/>
      <c r="AC4333" s="217"/>
      <c r="AD4333" s="213"/>
    </row>
    <row r="4334" spans="20:30" x14ac:dyDescent="0.2">
      <c r="T4334" s="212"/>
      <c r="U4334" s="213"/>
      <c r="V4334" s="213"/>
      <c r="W4334" s="213"/>
      <c r="X4334" s="214"/>
      <c r="Y4334" s="214"/>
      <c r="Z4334" s="214"/>
      <c r="AA4334" s="217"/>
      <c r="AB4334" s="217"/>
      <c r="AC4334" s="217"/>
      <c r="AD4334" s="213"/>
    </row>
    <row r="4335" spans="20:30" x14ac:dyDescent="0.2">
      <c r="T4335" s="212"/>
      <c r="U4335" s="213"/>
      <c r="V4335" s="213"/>
      <c r="W4335" s="213"/>
      <c r="X4335" s="214"/>
      <c r="Y4335" s="214"/>
      <c r="Z4335" s="214"/>
      <c r="AA4335" s="217"/>
      <c r="AB4335" s="217"/>
      <c r="AC4335" s="217"/>
      <c r="AD4335" s="213"/>
    </row>
    <row r="4336" spans="20:30" x14ac:dyDescent="0.2">
      <c r="T4336" s="212"/>
      <c r="U4336" s="213"/>
      <c r="V4336" s="213"/>
      <c r="W4336" s="213"/>
      <c r="X4336" s="214"/>
      <c r="Y4336" s="214"/>
      <c r="Z4336" s="214"/>
      <c r="AA4336" s="217"/>
      <c r="AB4336" s="217"/>
      <c r="AC4336" s="217"/>
      <c r="AD4336" s="213"/>
    </row>
    <row r="4337" spans="20:30" x14ac:dyDescent="0.2">
      <c r="T4337" s="212"/>
      <c r="U4337" s="213"/>
      <c r="V4337" s="213"/>
      <c r="W4337" s="213"/>
      <c r="X4337" s="214"/>
      <c r="Y4337" s="214"/>
      <c r="Z4337" s="214"/>
      <c r="AA4337" s="217"/>
      <c r="AB4337" s="217"/>
      <c r="AC4337" s="217"/>
      <c r="AD4337" s="213"/>
    </row>
    <row r="4338" spans="20:30" x14ac:dyDescent="0.2">
      <c r="T4338" s="212"/>
      <c r="U4338" s="213"/>
      <c r="V4338" s="213"/>
      <c r="W4338" s="213"/>
      <c r="X4338" s="214"/>
      <c r="Y4338" s="214"/>
      <c r="Z4338" s="214"/>
      <c r="AA4338" s="217"/>
      <c r="AB4338" s="217"/>
      <c r="AC4338" s="217"/>
      <c r="AD4338" s="213"/>
    </row>
    <row r="4339" spans="20:30" x14ac:dyDescent="0.2">
      <c r="T4339" s="212"/>
      <c r="U4339" s="213"/>
      <c r="V4339" s="213"/>
      <c r="W4339" s="213"/>
      <c r="X4339" s="214"/>
      <c r="Y4339" s="214"/>
      <c r="Z4339" s="214"/>
      <c r="AA4339" s="217"/>
      <c r="AB4339" s="217"/>
      <c r="AC4339" s="217"/>
      <c r="AD4339" s="213"/>
    </row>
    <row r="4340" spans="20:30" x14ac:dyDescent="0.2">
      <c r="T4340" s="212"/>
      <c r="U4340" s="213"/>
      <c r="V4340" s="213"/>
      <c r="W4340" s="213"/>
      <c r="X4340" s="214"/>
      <c r="Y4340" s="214"/>
      <c r="Z4340" s="214"/>
      <c r="AA4340" s="217"/>
      <c r="AB4340" s="217"/>
      <c r="AC4340" s="217"/>
      <c r="AD4340" s="213"/>
    </row>
    <row r="4341" spans="20:30" x14ac:dyDescent="0.2">
      <c r="T4341" s="212"/>
      <c r="U4341" s="213"/>
      <c r="V4341" s="213"/>
      <c r="W4341" s="213"/>
      <c r="X4341" s="214"/>
      <c r="Y4341" s="214"/>
      <c r="Z4341" s="214"/>
      <c r="AA4341" s="217"/>
      <c r="AB4341" s="217"/>
      <c r="AC4341" s="217"/>
      <c r="AD4341" s="213"/>
    </row>
    <row r="4342" spans="20:30" x14ac:dyDescent="0.2">
      <c r="T4342" s="212"/>
      <c r="U4342" s="213"/>
      <c r="V4342" s="213"/>
      <c r="W4342" s="213"/>
      <c r="X4342" s="214"/>
      <c r="Y4342" s="214"/>
      <c r="Z4342" s="214"/>
      <c r="AA4342" s="217"/>
      <c r="AB4342" s="217"/>
      <c r="AC4342" s="217"/>
      <c r="AD4342" s="213"/>
    </row>
    <row r="4343" spans="20:30" x14ac:dyDescent="0.2">
      <c r="T4343" s="212"/>
      <c r="U4343" s="213"/>
      <c r="V4343" s="213"/>
      <c r="W4343" s="213"/>
      <c r="X4343" s="214"/>
      <c r="Y4343" s="214"/>
      <c r="Z4343" s="214"/>
      <c r="AA4343" s="217"/>
      <c r="AB4343" s="217"/>
      <c r="AC4343" s="217"/>
      <c r="AD4343" s="213"/>
    </row>
    <row r="4344" spans="20:30" x14ac:dyDescent="0.2">
      <c r="T4344" s="212"/>
      <c r="U4344" s="213"/>
      <c r="V4344" s="213"/>
      <c r="W4344" s="213"/>
      <c r="X4344" s="214"/>
      <c r="Y4344" s="214"/>
      <c r="Z4344" s="214"/>
      <c r="AA4344" s="217"/>
      <c r="AB4344" s="217"/>
      <c r="AC4344" s="217"/>
      <c r="AD4344" s="213"/>
    </row>
    <row r="4345" spans="20:30" x14ac:dyDescent="0.2">
      <c r="T4345" s="212"/>
      <c r="U4345" s="213"/>
      <c r="V4345" s="213"/>
      <c r="W4345" s="213"/>
      <c r="X4345" s="214"/>
      <c r="Y4345" s="214"/>
      <c r="Z4345" s="214"/>
      <c r="AA4345" s="217"/>
      <c r="AB4345" s="217"/>
      <c r="AC4345" s="217"/>
      <c r="AD4345" s="213"/>
    </row>
    <row r="4346" spans="20:30" x14ac:dyDescent="0.2">
      <c r="T4346" s="212"/>
      <c r="U4346" s="213"/>
      <c r="V4346" s="213"/>
      <c r="W4346" s="213"/>
      <c r="X4346" s="214"/>
      <c r="Y4346" s="214"/>
      <c r="Z4346" s="214"/>
      <c r="AA4346" s="217"/>
      <c r="AB4346" s="217"/>
      <c r="AC4346" s="217"/>
      <c r="AD4346" s="213"/>
    </row>
    <row r="4347" spans="20:30" x14ac:dyDescent="0.2">
      <c r="T4347" s="212"/>
      <c r="U4347" s="213"/>
      <c r="V4347" s="213"/>
      <c r="W4347" s="213"/>
      <c r="X4347" s="214"/>
      <c r="Y4347" s="214"/>
      <c r="Z4347" s="214"/>
      <c r="AA4347" s="217"/>
      <c r="AB4347" s="217"/>
      <c r="AC4347" s="217"/>
      <c r="AD4347" s="213"/>
    </row>
    <row r="4348" spans="20:30" x14ac:dyDescent="0.2">
      <c r="T4348" s="212"/>
      <c r="U4348" s="213"/>
      <c r="V4348" s="213"/>
      <c r="W4348" s="213"/>
      <c r="X4348" s="214"/>
      <c r="Y4348" s="214"/>
      <c r="Z4348" s="214"/>
      <c r="AA4348" s="217"/>
      <c r="AB4348" s="217"/>
      <c r="AC4348" s="217"/>
      <c r="AD4348" s="213"/>
    </row>
    <row r="4349" spans="20:30" x14ac:dyDescent="0.2">
      <c r="T4349" s="212"/>
      <c r="U4349" s="213"/>
      <c r="V4349" s="213"/>
      <c r="W4349" s="213"/>
      <c r="X4349" s="214"/>
      <c r="Y4349" s="214"/>
      <c r="Z4349" s="214"/>
      <c r="AA4349" s="217"/>
      <c r="AB4349" s="217"/>
      <c r="AC4349" s="217"/>
      <c r="AD4349" s="213"/>
    </row>
    <row r="4350" spans="20:30" x14ac:dyDescent="0.2">
      <c r="T4350" s="212"/>
      <c r="U4350" s="213"/>
      <c r="V4350" s="213"/>
      <c r="W4350" s="213"/>
      <c r="X4350" s="214"/>
      <c r="Y4350" s="214"/>
      <c r="Z4350" s="214"/>
      <c r="AA4350" s="217"/>
      <c r="AB4350" s="217"/>
      <c r="AC4350" s="217"/>
      <c r="AD4350" s="213"/>
    </row>
    <row r="4351" spans="20:30" x14ac:dyDescent="0.2">
      <c r="T4351" s="212"/>
      <c r="U4351" s="213"/>
      <c r="V4351" s="213"/>
      <c r="W4351" s="213"/>
      <c r="X4351" s="214"/>
      <c r="Y4351" s="214"/>
      <c r="Z4351" s="214"/>
      <c r="AA4351" s="217"/>
      <c r="AB4351" s="217"/>
      <c r="AC4351" s="217"/>
      <c r="AD4351" s="213"/>
    </row>
    <row r="4352" spans="20:30" x14ac:dyDescent="0.2">
      <c r="T4352" s="212"/>
      <c r="U4352" s="213"/>
      <c r="V4352" s="213"/>
      <c r="W4352" s="213"/>
      <c r="X4352" s="214"/>
      <c r="Y4352" s="214"/>
      <c r="Z4352" s="214"/>
      <c r="AA4352" s="217"/>
      <c r="AB4352" s="217"/>
      <c r="AC4352" s="217"/>
      <c r="AD4352" s="213"/>
    </row>
    <row r="4353" spans="20:30" x14ac:dyDescent="0.2">
      <c r="T4353" s="212"/>
      <c r="U4353" s="213"/>
      <c r="V4353" s="213"/>
      <c r="W4353" s="213"/>
      <c r="X4353" s="214"/>
      <c r="Y4353" s="214"/>
      <c r="Z4353" s="214"/>
      <c r="AA4353" s="217"/>
      <c r="AB4353" s="217"/>
      <c r="AC4353" s="217"/>
      <c r="AD4353" s="213"/>
    </row>
    <row r="4354" spans="20:30" x14ac:dyDescent="0.2">
      <c r="T4354" s="212"/>
      <c r="U4354" s="213"/>
      <c r="V4354" s="213"/>
      <c r="W4354" s="213"/>
      <c r="X4354" s="214"/>
      <c r="Y4354" s="214"/>
      <c r="Z4354" s="214"/>
      <c r="AA4354" s="217"/>
      <c r="AB4354" s="217"/>
      <c r="AC4354" s="217"/>
      <c r="AD4354" s="213"/>
    </row>
    <row r="4355" spans="20:30" x14ac:dyDescent="0.2">
      <c r="T4355" s="212"/>
      <c r="U4355" s="213"/>
      <c r="V4355" s="213"/>
      <c r="W4355" s="213"/>
      <c r="X4355" s="214"/>
      <c r="Y4355" s="214"/>
      <c r="Z4355" s="214"/>
      <c r="AA4355" s="217"/>
      <c r="AB4355" s="217"/>
      <c r="AC4355" s="217"/>
      <c r="AD4355" s="213"/>
    </row>
    <row r="4356" spans="20:30" x14ac:dyDescent="0.2">
      <c r="T4356" s="212"/>
      <c r="U4356" s="213"/>
      <c r="V4356" s="213"/>
      <c r="W4356" s="213"/>
      <c r="X4356" s="214"/>
      <c r="Y4356" s="214"/>
      <c r="Z4356" s="214"/>
      <c r="AA4356" s="217"/>
      <c r="AB4356" s="217"/>
      <c r="AC4356" s="217"/>
      <c r="AD4356" s="213"/>
    </row>
    <row r="4357" spans="20:30" x14ac:dyDescent="0.2">
      <c r="T4357" s="212"/>
      <c r="U4357" s="213"/>
      <c r="V4357" s="213"/>
      <c r="W4357" s="213"/>
      <c r="X4357" s="214"/>
      <c r="Y4357" s="214"/>
      <c r="Z4357" s="214"/>
      <c r="AA4357" s="217"/>
      <c r="AB4357" s="217"/>
      <c r="AC4357" s="217"/>
      <c r="AD4357" s="213"/>
    </row>
    <row r="4358" spans="20:30" x14ac:dyDescent="0.2">
      <c r="T4358" s="212"/>
      <c r="U4358" s="213"/>
      <c r="V4358" s="213"/>
      <c r="W4358" s="213"/>
      <c r="X4358" s="214"/>
      <c r="Y4358" s="214"/>
      <c r="Z4358" s="214"/>
      <c r="AA4358" s="217"/>
      <c r="AB4358" s="217"/>
      <c r="AC4358" s="217"/>
      <c r="AD4358" s="213"/>
    </row>
    <row r="4359" spans="20:30" x14ac:dyDescent="0.2">
      <c r="T4359" s="212"/>
      <c r="U4359" s="213"/>
      <c r="V4359" s="213"/>
      <c r="W4359" s="213"/>
      <c r="X4359" s="214"/>
      <c r="Y4359" s="214"/>
      <c r="Z4359" s="214"/>
      <c r="AA4359" s="217"/>
      <c r="AB4359" s="217"/>
      <c r="AC4359" s="217"/>
      <c r="AD4359" s="213"/>
    </row>
    <row r="4360" spans="20:30" x14ac:dyDescent="0.2">
      <c r="T4360" s="212"/>
      <c r="U4360" s="213"/>
      <c r="V4360" s="213"/>
      <c r="W4360" s="213"/>
      <c r="X4360" s="214"/>
      <c r="Y4360" s="214"/>
      <c r="Z4360" s="214"/>
      <c r="AA4360" s="217"/>
      <c r="AB4360" s="217"/>
      <c r="AC4360" s="217"/>
      <c r="AD4360" s="213"/>
    </row>
    <row r="4361" spans="20:30" x14ac:dyDescent="0.2">
      <c r="T4361" s="212"/>
      <c r="U4361" s="213"/>
      <c r="V4361" s="213"/>
      <c r="W4361" s="213"/>
      <c r="X4361" s="214"/>
      <c r="Y4361" s="214"/>
      <c r="Z4361" s="214"/>
      <c r="AA4361" s="217"/>
      <c r="AB4361" s="217"/>
      <c r="AC4361" s="217"/>
      <c r="AD4361" s="213"/>
    </row>
    <row r="4362" spans="20:30" x14ac:dyDescent="0.2">
      <c r="T4362" s="212"/>
      <c r="U4362" s="213"/>
      <c r="V4362" s="213"/>
      <c r="W4362" s="213"/>
      <c r="X4362" s="214"/>
      <c r="Y4362" s="214"/>
      <c r="Z4362" s="214"/>
      <c r="AA4362" s="217"/>
      <c r="AB4362" s="217"/>
      <c r="AC4362" s="217"/>
      <c r="AD4362" s="213"/>
    </row>
    <row r="4363" spans="20:30" x14ac:dyDescent="0.2">
      <c r="T4363" s="212"/>
      <c r="U4363" s="213"/>
      <c r="V4363" s="213"/>
      <c r="W4363" s="213"/>
      <c r="X4363" s="214"/>
      <c r="Y4363" s="214"/>
      <c r="Z4363" s="214"/>
      <c r="AA4363" s="217"/>
      <c r="AB4363" s="217"/>
      <c r="AC4363" s="217"/>
      <c r="AD4363" s="213"/>
    </row>
    <row r="4364" spans="20:30" x14ac:dyDescent="0.2">
      <c r="T4364" s="212"/>
      <c r="U4364" s="213"/>
      <c r="V4364" s="213"/>
      <c r="W4364" s="213"/>
      <c r="X4364" s="214"/>
      <c r="Y4364" s="214"/>
      <c r="Z4364" s="214"/>
      <c r="AA4364" s="217"/>
      <c r="AB4364" s="217"/>
      <c r="AC4364" s="217"/>
      <c r="AD4364" s="213"/>
    </row>
    <row r="4365" spans="20:30" x14ac:dyDescent="0.2">
      <c r="T4365" s="212"/>
      <c r="U4365" s="213"/>
      <c r="V4365" s="213"/>
      <c r="W4365" s="213"/>
      <c r="X4365" s="214"/>
      <c r="Y4365" s="214"/>
      <c r="Z4365" s="214"/>
      <c r="AA4365" s="217"/>
      <c r="AB4365" s="217"/>
      <c r="AC4365" s="217"/>
      <c r="AD4365" s="213"/>
    </row>
    <row r="4366" spans="20:30" x14ac:dyDescent="0.2">
      <c r="T4366" s="212"/>
      <c r="U4366" s="213"/>
      <c r="V4366" s="213"/>
      <c r="W4366" s="213"/>
      <c r="X4366" s="214"/>
      <c r="Y4366" s="214"/>
      <c r="Z4366" s="214"/>
      <c r="AA4366" s="217"/>
      <c r="AB4366" s="217"/>
      <c r="AC4366" s="217"/>
      <c r="AD4366" s="213"/>
    </row>
    <row r="4367" spans="20:30" x14ac:dyDescent="0.2">
      <c r="T4367" s="212"/>
      <c r="U4367" s="213"/>
      <c r="V4367" s="213"/>
      <c r="W4367" s="213"/>
      <c r="X4367" s="214"/>
      <c r="Y4367" s="214"/>
      <c r="Z4367" s="214"/>
      <c r="AA4367" s="217"/>
      <c r="AB4367" s="217"/>
      <c r="AC4367" s="217"/>
      <c r="AD4367" s="213"/>
    </row>
    <row r="4368" spans="20:30" x14ac:dyDescent="0.2">
      <c r="T4368" s="212"/>
      <c r="U4368" s="213"/>
      <c r="V4368" s="213"/>
      <c r="W4368" s="213"/>
      <c r="X4368" s="214"/>
      <c r="Y4368" s="214"/>
      <c r="Z4368" s="214"/>
      <c r="AA4368" s="217"/>
      <c r="AB4368" s="217"/>
      <c r="AC4368" s="217"/>
      <c r="AD4368" s="213"/>
    </row>
    <row r="4369" spans="20:30" x14ac:dyDescent="0.2">
      <c r="T4369" s="212"/>
      <c r="U4369" s="213"/>
      <c r="V4369" s="213"/>
      <c r="W4369" s="213"/>
      <c r="X4369" s="214"/>
      <c r="Y4369" s="214"/>
      <c r="Z4369" s="214"/>
      <c r="AA4369" s="217"/>
      <c r="AB4369" s="217"/>
      <c r="AC4369" s="217"/>
      <c r="AD4369" s="213"/>
    </row>
    <row r="4370" spans="20:30" x14ac:dyDescent="0.2">
      <c r="T4370" s="212"/>
      <c r="U4370" s="213"/>
      <c r="V4370" s="213"/>
      <c r="W4370" s="213"/>
      <c r="X4370" s="214"/>
      <c r="Y4370" s="214"/>
      <c r="Z4370" s="214"/>
      <c r="AA4370" s="217"/>
      <c r="AB4370" s="217"/>
      <c r="AC4370" s="217"/>
      <c r="AD4370" s="213"/>
    </row>
    <row r="4371" spans="20:30" x14ac:dyDescent="0.2">
      <c r="T4371" s="212"/>
      <c r="U4371" s="213"/>
      <c r="V4371" s="213"/>
      <c r="W4371" s="213"/>
      <c r="X4371" s="214"/>
      <c r="Y4371" s="214"/>
      <c r="Z4371" s="214"/>
      <c r="AA4371" s="217"/>
      <c r="AB4371" s="217"/>
      <c r="AC4371" s="217"/>
      <c r="AD4371" s="213"/>
    </row>
    <row r="4372" spans="20:30" x14ac:dyDescent="0.2">
      <c r="T4372" s="212"/>
      <c r="U4372" s="213"/>
      <c r="V4372" s="213"/>
      <c r="W4372" s="213"/>
      <c r="X4372" s="214"/>
      <c r="Y4372" s="214"/>
      <c r="Z4372" s="214"/>
      <c r="AA4372" s="217"/>
      <c r="AB4372" s="217"/>
      <c r="AC4372" s="217"/>
      <c r="AD4372" s="213"/>
    </row>
    <row r="4373" spans="20:30" x14ac:dyDescent="0.2">
      <c r="T4373" s="212"/>
      <c r="U4373" s="213"/>
      <c r="V4373" s="213"/>
      <c r="W4373" s="213"/>
      <c r="X4373" s="214"/>
      <c r="Y4373" s="214"/>
      <c r="Z4373" s="214"/>
      <c r="AA4373" s="217"/>
      <c r="AB4373" s="217"/>
      <c r="AC4373" s="217"/>
      <c r="AD4373" s="213"/>
    </row>
    <row r="4374" spans="20:30" x14ac:dyDescent="0.2">
      <c r="T4374" s="212"/>
      <c r="U4374" s="213"/>
      <c r="V4374" s="213"/>
      <c r="W4374" s="213"/>
      <c r="X4374" s="214"/>
      <c r="Y4374" s="214"/>
      <c r="Z4374" s="214"/>
      <c r="AA4374" s="217"/>
      <c r="AB4374" s="217"/>
      <c r="AC4374" s="217"/>
      <c r="AD4374" s="213"/>
    </row>
    <row r="4375" spans="20:30" x14ac:dyDescent="0.2">
      <c r="T4375" s="212"/>
      <c r="U4375" s="213"/>
      <c r="V4375" s="213"/>
      <c r="W4375" s="213"/>
      <c r="X4375" s="214"/>
      <c r="Y4375" s="214"/>
      <c r="Z4375" s="214"/>
      <c r="AA4375" s="217"/>
      <c r="AB4375" s="217"/>
      <c r="AC4375" s="217"/>
      <c r="AD4375" s="213"/>
    </row>
    <row r="4376" spans="20:30" x14ac:dyDescent="0.2">
      <c r="T4376" s="212"/>
      <c r="U4376" s="213"/>
      <c r="V4376" s="213"/>
      <c r="W4376" s="213"/>
      <c r="X4376" s="214"/>
      <c r="Y4376" s="214"/>
      <c r="Z4376" s="214"/>
      <c r="AA4376" s="217"/>
      <c r="AB4376" s="217"/>
      <c r="AC4376" s="217"/>
      <c r="AD4376" s="213"/>
    </row>
    <row r="4377" spans="20:30" x14ac:dyDescent="0.2">
      <c r="T4377" s="212"/>
      <c r="U4377" s="213"/>
      <c r="V4377" s="213"/>
      <c r="W4377" s="213"/>
      <c r="X4377" s="214"/>
      <c r="Y4377" s="214"/>
      <c r="Z4377" s="214"/>
      <c r="AA4377" s="217"/>
      <c r="AB4377" s="217"/>
      <c r="AC4377" s="217"/>
      <c r="AD4377" s="213"/>
    </row>
    <row r="4378" spans="20:30" x14ac:dyDescent="0.2">
      <c r="T4378" s="212"/>
      <c r="U4378" s="213"/>
      <c r="V4378" s="213"/>
      <c r="W4378" s="213"/>
      <c r="X4378" s="214"/>
      <c r="Y4378" s="214"/>
      <c r="Z4378" s="214"/>
      <c r="AA4378" s="217"/>
      <c r="AB4378" s="217"/>
      <c r="AC4378" s="217"/>
      <c r="AD4378" s="213"/>
    </row>
    <row r="4379" spans="20:30" x14ac:dyDescent="0.2">
      <c r="T4379" s="212"/>
      <c r="U4379" s="213"/>
      <c r="V4379" s="213"/>
      <c r="W4379" s="213"/>
      <c r="X4379" s="214"/>
      <c r="Y4379" s="214"/>
      <c r="Z4379" s="214"/>
      <c r="AA4379" s="217"/>
      <c r="AB4379" s="217"/>
      <c r="AC4379" s="217"/>
      <c r="AD4379" s="213"/>
    </row>
    <row r="4380" spans="20:30" x14ac:dyDescent="0.2">
      <c r="T4380" s="212"/>
      <c r="U4380" s="213"/>
      <c r="V4380" s="213"/>
      <c r="W4380" s="213"/>
      <c r="X4380" s="214"/>
      <c r="Y4380" s="214"/>
      <c r="Z4380" s="214"/>
      <c r="AA4380" s="217"/>
      <c r="AB4380" s="217"/>
      <c r="AC4380" s="217"/>
      <c r="AD4380" s="213"/>
    </row>
    <row r="4381" spans="20:30" x14ac:dyDescent="0.2">
      <c r="T4381" s="212"/>
      <c r="U4381" s="213"/>
      <c r="V4381" s="213"/>
      <c r="W4381" s="213"/>
      <c r="X4381" s="214"/>
      <c r="Y4381" s="214"/>
      <c r="Z4381" s="214"/>
      <c r="AA4381" s="217"/>
      <c r="AB4381" s="217"/>
      <c r="AC4381" s="217"/>
      <c r="AD4381" s="213"/>
    </row>
    <row r="4382" spans="20:30" x14ac:dyDescent="0.2">
      <c r="T4382" s="212"/>
      <c r="U4382" s="213"/>
      <c r="V4382" s="213"/>
      <c r="W4382" s="213"/>
      <c r="X4382" s="214"/>
      <c r="Y4382" s="214"/>
      <c r="Z4382" s="214"/>
      <c r="AA4382" s="217"/>
      <c r="AB4382" s="217"/>
      <c r="AC4382" s="217"/>
      <c r="AD4382" s="213"/>
    </row>
    <row r="4383" spans="20:30" x14ac:dyDescent="0.2">
      <c r="T4383" s="212"/>
      <c r="U4383" s="213"/>
      <c r="V4383" s="213"/>
      <c r="W4383" s="213"/>
      <c r="X4383" s="214"/>
      <c r="Y4383" s="214"/>
      <c r="Z4383" s="214"/>
      <c r="AA4383" s="217"/>
      <c r="AB4383" s="217"/>
      <c r="AC4383" s="217"/>
      <c r="AD4383" s="213"/>
    </row>
    <row r="4384" spans="20:30" x14ac:dyDescent="0.2">
      <c r="T4384" s="212"/>
      <c r="U4384" s="213"/>
      <c r="V4384" s="213"/>
      <c r="W4384" s="213"/>
      <c r="X4384" s="214"/>
      <c r="Y4384" s="214"/>
      <c r="Z4384" s="214"/>
      <c r="AA4384" s="217"/>
      <c r="AB4384" s="217"/>
      <c r="AC4384" s="217"/>
      <c r="AD4384" s="213"/>
    </row>
    <row r="4385" spans="20:30" x14ac:dyDescent="0.2">
      <c r="T4385" s="212"/>
      <c r="U4385" s="213"/>
      <c r="V4385" s="213"/>
      <c r="W4385" s="213"/>
      <c r="X4385" s="214"/>
      <c r="Y4385" s="214"/>
      <c r="Z4385" s="214"/>
      <c r="AA4385" s="217"/>
      <c r="AB4385" s="217"/>
      <c r="AC4385" s="217"/>
      <c r="AD4385" s="213"/>
    </row>
    <row r="4386" spans="20:30" x14ac:dyDescent="0.2">
      <c r="T4386" s="212"/>
      <c r="U4386" s="213"/>
      <c r="V4386" s="213"/>
      <c r="W4386" s="213"/>
      <c r="X4386" s="214"/>
      <c r="Y4386" s="214"/>
      <c r="Z4386" s="214"/>
      <c r="AA4386" s="217"/>
      <c r="AB4386" s="217"/>
      <c r="AC4386" s="217"/>
      <c r="AD4386" s="213"/>
    </row>
    <row r="4387" spans="20:30" x14ac:dyDescent="0.2">
      <c r="T4387" s="212"/>
      <c r="U4387" s="213"/>
      <c r="V4387" s="213"/>
      <c r="W4387" s="213"/>
      <c r="X4387" s="214"/>
      <c r="Y4387" s="214"/>
      <c r="Z4387" s="214"/>
      <c r="AA4387" s="217"/>
      <c r="AB4387" s="217"/>
      <c r="AC4387" s="217"/>
      <c r="AD4387" s="213"/>
    </row>
    <row r="4388" spans="20:30" x14ac:dyDescent="0.2">
      <c r="T4388" s="212"/>
      <c r="U4388" s="213"/>
      <c r="V4388" s="213"/>
      <c r="W4388" s="213"/>
      <c r="X4388" s="214"/>
      <c r="Y4388" s="214"/>
      <c r="Z4388" s="214"/>
      <c r="AA4388" s="217"/>
      <c r="AB4388" s="217"/>
      <c r="AC4388" s="217"/>
      <c r="AD4388" s="213"/>
    </row>
    <row r="4389" spans="20:30" x14ac:dyDescent="0.2">
      <c r="T4389" s="212"/>
      <c r="U4389" s="213"/>
      <c r="V4389" s="213"/>
      <c r="W4389" s="213"/>
      <c r="X4389" s="214"/>
      <c r="Y4389" s="214"/>
      <c r="Z4389" s="214"/>
      <c r="AA4389" s="217"/>
      <c r="AB4389" s="217"/>
      <c r="AC4389" s="217"/>
      <c r="AD4389" s="213"/>
    </row>
    <row r="4390" spans="20:30" x14ac:dyDescent="0.2">
      <c r="T4390" s="212"/>
      <c r="U4390" s="213"/>
      <c r="V4390" s="213"/>
      <c r="W4390" s="213"/>
      <c r="X4390" s="214"/>
      <c r="Y4390" s="214"/>
      <c r="Z4390" s="214"/>
      <c r="AA4390" s="217"/>
      <c r="AB4390" s="217"/>
      <c r="AC4390" s="217"/>
      <c r="AD4390" s="213"/>
    </row>
    <row r="4391" spans="20:30" x14ac:dyDescent="0.2">
      <c r="T4391" s="212"/>
      <c r="U4391" s="213"/>
      <c r="V4391" s="213"/>
      <c r="W4391" s="213"/>
      <c r="X4391" s="214"/>
      <c r="Y4391" s="214"/>
      <c r="Z4391" s="214"/>
      <c r="AA4391" s="217"/>
      <c r="AB4391" s="217"/>
      <c r="AC4391" s="217"/>
      <c r="AD4391" s="213"/>
    </row>
    <row r="4392" spans="20:30" x14ac:dyDescent="0.2">
      <c r="T4392" s="212"/>
      <c r="U4392" s="213"/>
      <c r="V4392" s="213"/>
      <c r="W4392" s="213"/>
      <c r="X4392" s="214"/>
      <c r="Y4392" s="214"/>
      <c r="Z4392" s="214"/>
      <c r="AA4392" s="217"/>
      <c r="AB4392" s="217"/>
      <c r="AC4392" s="217"/>
      <c r="AD4392" s="213"/>
    </row>
    <row r="4393" spans="20:30" x14ac:dyDescent="0.2">
      <c r="T4393" s="212"/>
      <c r="U4393" s="213"/>
      <c r="V4393" s="213"/>
      <c r="W4393" s="213"/>
      <c r="X4393" s="214"/>
      <c r="Y4393" s="214"/>
      <c r="Z4393" s="214"/>
      <c r="AA4393" s="217"/>
      <c r="AB4393" s="217"/>
      <c r="AC4393" s="217"/>
      <c r="AD4393" s="213"/>
    </row>
    <row r="4394" spans="20:30" x14ac:dyDescent="0.2">
      <c r="T4394" s="212"/>
      <c r="U4394" s="213"/>
      <c r="V4394" s="213"/>
      <c r="W4394" s="213"/>
      <c r="X4394" s="214"/>
      <c r="Y4394" s="214"/>
      <c r="Z4394" s="214"/>
      <c r="AA4394" s="217"/>
      <c r="AB4394" s="217"/>
      <c r="AC4394" s="217"/>
      <c r="AD4394" s="213"/>
    </row>
    <row r="4395" spans="20:30" x14ac:dyDescent="0.2">
      <c r="T4395" s="212"/>
      <c r="U4395" s="213"/>
      <c r="V4395" s="213"/>
      <c r="W4395" s="213"/>
      <c r="X4395" s="214"/>
      <c r="Y4395" s="214"/>
      <c r="Z4395" s="214"/>
      <c r="AA4395" s="217"/>
      <c r="AB4395" s="217"/>
      <c r="AC4395" s="217"/>
      <c r="AD4395" s="213"/>
    </row>
    <row r="4396" spans="20:30" x14ac:dyDescent="0.2">
      <c r="T4396" s="212"/>
      <c r="U4396" s="213"/>
      <c r="V4396" s="213"/>
      <c r="W4396" s="213"/>
      <c r="X4396" s="214"/>
      <c r="Y4396" s="214"/>
      <c r="Z4396" s="214"/>
      <c r="AA4396" s="217"/>
      <c r="AB4396" s="217"/>
      <c r="AC4396" s="217"/>
      <c r="AD4396" s="213"/>
    </row>
    <row r="4397" spans="20:30" x14ac:dyDescent="0.2">
      <c r="T4397" s="212"/>
      <c r="U4397" s="213"/>
      <c r="V4397" s="213"/>
      <c r="W4397" s="213"/>
      <c r="X4397" s="214"/>
      <c r="Y4397" s="214"/>
      <c r="Z4397" s="214"/>
      <c r="AA4397" s="217"/>
      <c r="AB4397" s="217"/>
      <c r="AC4397" s="217"/>
      <c r="AD4397" s="213"/>
    </row>
    <row r="4398" spans="20:30" x14ac:dyDescent="0.2">
      <c r="T4398" s="212"/>
      <c r="U4398" s="213"/>
      <c r="V4398" s="213"/>
      <c r="W4398" s="213"/>
      <c r="X4398" s="214"/>
      <c r="Y4398" s="214"/>
      <c r="Z4398" s="214"/>
      <c r="AA4398" s="217"/>
      <c r="AB4398" s="217"/>
      <c r="AC4398" s="217"/>
      <c r="AD4398" s="213"/>
    </row>
    <row r="4399" spans="20:30" x14ac:dyDescent="0.2">
      <c r="T4399" s="212"/>
      <c r="U4399" s="213"/>
      <c r="V4399" s="213"/>
      <c r="W4399" s="213"/>
      <c r="X4399" s="214"/>
      <c r="Y4399" s="214"/>
      <c r="Z4399" s="214"/>
      <c r="AA4399" s="217"/>
      <c r="AB4399" s="217"/>
      <c r="AC4399" s="217"/>
      <c r="AD4399" s="213"/>
    </row>
    <row r="4400" spans="20:30" x14ac:dyDescent="0.2">
      <c r="T4400" s="212"/>
      <c r="U4400" s="213"/>
      <c r="V4400" s="213"/>
      <c r="W4400" s="213"/>
      <c r="X4400" s="214"/>
      <c r="Y4400" s="214"/>
      <c r="Z4400" s="214"/>
      <c r="AA4400" s="217"/>
      <c r="AB4400" s="217"/>
      <c r="AC4400" s="217"/>
      <c r="AD4400" s="213"/>
    </row>
    <row r="4401" spans="20:30" x14ac:dyDescent="0.2">
      <c r="T4401" s="212"/>
      <c r="U4401" s="213"/>
      <c r="V4401" s="213"/>
      <c r="W4401" s="213"/>
      <c r="X4401" s="214"/>
      <c r="Y4401" s="214"/>
      <c r="Z4401" s="214"/>
      <c r="AA4401" s="217"/>
      <c r="AB4401" s="217"/>
      <c r="AC4401" s="217"/>
      <c r="AD4401" s="213"/>
    </row>
    <row r="4402" spans="20:30" x14ac:dyDescent="0.2">
      <c r="T4402" s="212"/>
      <c r="U4402" s="213"/>
      <c r="V4402" s="213"/>
      <c r="W4402" s="213"/>
      <c r="X4402" s="214"/>
      <c r="Y4402" s="214"/>
      <c r="Z4402" s="214"/>
      <c r="AA4402" s="217"/>
      <c r="AB4402" s="217"/>
      <c r="AC4402" s="217"/>
      <c r="AD4402" s="213"/>
    </row>
    <row r="4403" spans="20:30" x14ac:dyDescent="0.2">
      <c r="T4403" s="212"/>
      <c r="U4403" s="213"/>
      <c r="V4403" s="213"/>
      <c r="W4403" s="213"/>
      <c r="X4403" s="214"/>
      <c r="Y4403" s="214"/>
      <c r="Z4403" s="214"/>
      <c r="AA4403" s="217"/>
      <c r="AB4403" s="217"/>
      <c r="AC4403" s="217"/>
      <c r="AD4403" s="213"/>
    </row>
    <row r="4404" spans="20:30" x14ac:dyDescent="0.2">
      <c r="T4404" s="212"/>
      <c r="U4404" s="213"/>
      <c r="V4404" s="213"/>
      <c r="W4404" s="213"/>
      <c r="X4404" s="214"/>
      <c r="Y4404" s="214"/>
      <c r="Z4404" s="214"/>
      <c r="AA4404" s="217"/>
      <c r="AB4404" s="217"/>
      <c r="AC4404" s="217"/>
      <c r="AD4404" s="213"/>
    </row>
    <row r="4405" spans="20:30" x14ac:dyDescent="0.2">
      <c r="T4405" s="212"/>
      <c r="U4405" s="213"/>
      <c r="V4405" s="213"/>
      <c r="W4405" s="213"/>
      <c r="X4405" s="214"/>
      <c r="Y4405" s="214"/>
      <c r="Z4405" s="214"/>
      <c r="AA4405" s="217"/>
      <c r="AB4405" s="217"/>
      <c r="AC4405" s="217"/>
      <c r="AD4405" s="213"/>
    </row>
    <row r="4406" spans="20:30" x14ac:dyDescent="0.2">
      <c r="T4406" s="212"/>
      <c r="U4406" s="213"/>
      <c r="V4406" s="213"/>
      <c r="W4406" s="213"/>
      <c r="X4406" s="214"/>
      <c r="Y4406" s="214"/>
      <c r="Z4406" s="214"/>
      <c r="AA4406" s="217"/>
      <c r="AB4406" s="217"/>
      <c r="AC4406" s="217"/>
      <c r="AD4406" s="213"/>
    </row>
    <row r="4407" spans="20:30" x14ac:dyDescent="0.2">
      <c r="T4407" s="212"/>
      <c r="U4407" s="213"/>
      <c r="V4407" s="213"/>
      <c r="W4407" s="213"/>
      <c r="X4407" s="214"/>
      <c r="Y4407" s="214"/>
      <c r="Z4407" s="214"/>
      <c r="AA4407" s="217"/>
      <c r="AB4407" s="217"/>
      <c r="AC4407" s="217"/>
      <c r="AD4407" s="213"/>
    </row>
    <row r="4408" spans="20:30" x14ac:dyDescent="0.2">
      <c r="T4408" s="212"/>
      <c r="U4408" s="213"/>
      <c r="V4408" s="213"/>
      <c r="W4408" s="213"/>
      <c r="X4408" s="214"/>
      <c r="Y4408" s="214"/>
      <c r="Z4408" s="214"/>
      <c r="AA4408" s="217"/>
      <c r="AB4408" s="217"/>
      <c r="AC4408" s="217"/>
      <c r="AD4408" s="213"/>
    </row>
    <row r="4409" spans="20:30" x14ac:dyDescent="0.2">
      <c r="T4409" s="212"/>
      <c r="U4409" s="213"/>
      <c r="V4409" s="213"/>
      <c r="W4409" s="213"/>
      <c r="X4409" s="214"/>
      <c r="Y4409" s="214"/>
      <c r="Z4409" s="214"/>
      <c r="AA4409" s="217"/>
      <c r="AB4409" s="217"/>
      <c r="AC4409" s="217"/>
      <c r="AD4409" s="213"/>
    </row>
    <row r="4410" spans="20:30" x14ac:dyDescent="0.2">
      <c r="T4410" s="212"/>
      <c r="U4410" s="213"/>
      <c r="V4410" s="213"/>
      <c r="W4410" s="213"/>
      <c r="X4410" s="214"/>
      <c r="Y4410" s="214"/>
      <c r="Z4410" s="214"/>
      <c r="AA4410" s="217"/>
      <c r="AB4410" s="217"/>
      <c r="AC4410" s="217"/>
      <c r="AD4410" s="213"/>
    </row>
    <row r="4411" spans="20:30" x14ac:dyDescent="0.2">
      <c r="T4411" s="212"/>
      <c r="U4411" s="213"/>
      <c r="V4411" s="213"/>
      <c r="W4411" s="213"/>
      <c r="X4411" s="214"/>
      <c r="Y4411" s="214"/>
      <c r="Z4411" s="214"/>
      <c r="AA4411" s="217"/>
      <c r="AB4411" s="217"/>
      <c r="AC4411" s="217"/>
      <c r="AD4411" s="213"/>
    </row>
    <row r="4412" spans="20:30" x14ac:dyDescent="0.2">
      <c r="T4412" s="212"/>
      <c r="U4412" s="213"/>
      <c r="V4412" s="213"/>
      <c r="W4412" s="213"/>
      <c r="X4412" s="214"/>
      <c r="Y4412" s="214"/>
      <c r="Z4412" s="214"/>
      <c r="AA4412" s="217"/>
      <c r="AB4412" s="217"/>
      <c r="AC4412" s="217"/>
      <c r="AD4412" s="213"/>
    </row>
    <row r="4413" spans="20:30" x14ac:dyDescent="0.2">
      <c r="T4413" s="212"/>
      <c r="U4413" s="213"/>
      <c r="V4413" s="213"/>
      <c r="W4413" s="213"/>
      <c r="X4413" s="214"/>
      <c r="Y4413" s="214"/>
      <c r="Z4413" s="214"/>
      <c r="AA4413" s="217"/>
      <c r="AB4413" s="217"/>
      <c r="AC4413" s="217"/>
      <c r="AD4413" s="213"/>
    </row>
    <row r="4414" spans="20:30" x14ac:dyDescent="0.2">
      <c r="T4414" s="212"/>
      <c r="U4414" s="213"/>
      <c r="V4414" s="213"/>
      <c r="W4414" s="213"/>
      <c r="X4414" s="214"/>
      <c r="Y4414" s="214"/>
      <c r="Z4414" s="214"/>
      <c r="AA4414" s="217"/>
      <c r="AB4414" s="217"/>
      <c r="AC4414" s="217"/>
      <c r="AD4414" s="213"/>
    </row>
    <row r="4415" spans="20:30" x14ac:dyDescent="0.2">
      <c r="T4415" s="212"/>
      <c r="U4415" s="213"/>
      <c r="V4415" s="213"/>
      <c r="W4415" s="213"/>
      <c r="X4415" s="214"/>
      <c r="Y4415" s="214"/>
      <c r="Z4415" s="214"/>
      <c r="AA4415" s="217"/>
      <c r="AB4415" s="217"/>
      <c r="AC4415" s="217"/>
      <c r="AD4415" s="213"/>
    </row>
    <row r="4416" spans="20:30" x14ac:dyDescent="0.2">
      <c r="T4416" s="212"/>
      <c r="U4416" s="213"/>
      <c r="V4416" s="213"/>
      <c r="W4416" s="213"/>
      <c r="X4416" s="214"/>
      <c r="Y4416" s="214"/>
      <c r="Z4416" s="214"/>
      <c r="AA4416" s="217"/>
      <c r="AB4416" s="217"/>
      <c r="AC4416" s="217"/>
      <c r="AD4416" s="213"/>
    </row>
    <row r="4417" spans="20:30" x14ac:dyDescent="0.2">
      <c r="T4417" s="212"/>
      <c r="U4417" s="213"/>
      <c r="V4417" s="213"/>
      <c r="W4417" s="213"/>
      <c r="X4417" s="214"/>
      <c r="Y4417" s="214"/>
      <c r="Z4417" s="214"/>
      <c r="AA4417" s="217"/>
      <c r="AB4417" s="217"/>
      <c r="AC4417" s="217"/>
      <c r="AD4417" s="213"/>
    </row>
    <row r="4418" spans="20:30" x14ac:dyDescent="0.2">
      <c r="T4418" s="212"/>
      <c r="U4418" s="213"/>
      <c r="V4418" s="213"/>
      <c r="W4418" s="213"/>
      <c r="X4418" s="214"/>
      <c r="Y4418" s="214"/>
      <c r="Z4418" s="214"/>
      <c r="AA4418" s="217"/>
      <c r="AB4418" s="217"/>
      <c r="AC4418" s="217"/>
      <c r="AD4418" s="213"/>
    </row>
    <row r="4419" spans="20:30" x14ac:dyDescent="0.2">
      <c r="T4419" s="212"/>
      <c r="U4419" s="213"/>
      <c r="V4419" s="213"/>
      <c r="W4419" s="213"/>
      <c r="X4419" s="214"/>
      <c r="Y4419" s="214"/>
      <c r="Z4419" s="214"/>
      <c r="AA4419" s="217"/>
      <c r="AB4419" s="217"/>
      <c r="AC4419" s="217"/>
      <c r="AD4419" s="213"/>
    </row>
    <row r="4420" spans="20:30" x14ac:dyDescent="0.2">
      <c r="T4420" s="212"/>
      <c r="U4420" s="213"/>
      <c r="V4420" s="213"/>
      <c r="W4420" s="213"/>
      <c r="X4420" s="214"/>
      <c r="Y4420" s="214"/>
      <c r="Z4420" s="214"/>
      <c r="AA4420" s="217"/>
      <c r="AB4420" s="217"/>
      <c r="AC4420" s="217"/>
      <c r="AD4420" s="213"/>
    </row>
    <row r="4421" spans="20:30" x14ac:dyDescent="0.2">
      <c r="T4421" s="212"/>
      <c r="U4421" s="213"/>
      <c r="V4421" s="213"/>
      <c r="W4421" s="213"/>
      <c r="X4421" s="214"/>
      <c r="Y4421" s="214"/>
      <c r="Z4421" s="214"/>
      <c r="AA4421" s="217"/>
      <c r="AB4421" s="217"/>
      <c r="AC4421" s="217"/>
      <c r="AD4421" s="213"/>
    </row>
    <row r="4422" spans="20:30" x14ac:dyDescent="0.2">
      <c r="T4422" s="212"/>
      <c r="U4422" s="213"/>
      <c r="V4422" s="213"/>
      <c r="W4422" s="213"/>
      <c r="X4422" s="214"/>
      <c r="Y4422" s="214"/>
      <c r="Z4422" s="214"/>
      <c r="AA4422" s="217"/>
      <c r="AB4422" s="217"/>
      <c r="AC4422" s="217"/>
      <c r="AD4422" s="213"/>
    </row>
    <row r="4423" spans="20:30" x14ac:dyDescent="0.2">
      <c r="T4423" s="212"/>
      <c r="U4423" s="213"/>
      <c r="V4423" s="213"/>
      <c r="W4423" s="213"/>
      <c r="X4423" s="214"/>
      <c r="Y4423" s="214"/>
      <c r="Z4423" s="214"/>
      <c r="AA4423" s="217"/>
      <c r="AB4423" s="217"/>
      <c r="AC4423" s="217"/>
      <c r="AD4423" s="213"/>
    </row>
    <row r="4424" spans="20:30" x14ac:dyDescent="0.2">
      <c r="T4424" s="212"/>
      <c r="U4424" s="213"/>
      <c r="V4424" s="213"/>
      <c r="W4424" s="213"/>
      <c r="X4424" s="214"/>
      <c r="Y4424" s="214"/>
      <c r="Z4424" s="214"/>
      <c r="AA4424" s="217"/>
      <c r="AB4424" s="217"/>
      <c r="AC4424" s="217"/>
      <c r="AD4424" s="213"/>
    </row>
    <row r="4425" spans="20:30" x14ac:dyDescent="0.2">
      <c r="T4425" s="212"/>
      <c r="U4425" s="213"/>
      <c r="V4425" s="213"/>
      <c r="W4425" s="213"/>
      <c r="X4425" s="214"/>
      <c r="Y4425" s="214"/>
      <c r="Z4425" s="214"/>
      <c r="AA4425" s="217"/>
      <c r="AB4425" s="217"/>
      <c r="AC4425" s="217"/>
      <c r="AD4425" s="213"/>
    </row>
    <row r="4426" spans="20:30" x14ac:dyDescent="0.2">
      <c r="T4426" s="212"/>
      <c r="U4426" s="213"/>
      <c r="V4426" s="213"/>
      <c r="W4426" s="213"/>
      <c r="X4426" s="214"/>
      <c r="Y4426" s="214"/>
      <c r="Z4426" s="214"/>
      <c r="AA4426" s="217"/>
      <c r="AB4426" s="217"/>
      <c r="AC4426" s="217"/>
      <c r="AD4426" s="213"/>
    </row>
    <row r="4427" spans="20:30" x14ac:dyDescent="0.2">
      <c r="T4427" s="212"/>
      <c r="U4427" s="213"/>
      <c r="V4427" s="213"/>
      <c r="W4427" s="213"/>
      <c r="X4427" s="214"/>
      <c r="Y4427" s="214"/>
      <c r="Z4427" s="214"/>
      <c r="AA4427" s="217"/>
      <c r="AB4427" s="217"/>
      <c r="AC4427" s="217"/>
      <c r="AD4427" s="213"/>
    </row>
    <row r="4428" spans="20:30" x14ac:dyDescent="0.2">
      <c r="T4428" s="212"/>
      <c r="U4428" s="213"/>
      <c r="V4428" s="213"/>
      <c r="W4428" s="213"/>
      <c r="X4428" s="214"/>
      <c r="Y4428" s="214"/>
      <c r="Z4428" s="214"/>
      <c r="AA4428" s="217"/>
      <c r="AB4428" s="217"/>
      <c r="AC4428" s="217"/>
      <c r="AD4428" s="213"/>
    </row>
    <row r="4429" spans="20:30" x14ac:dyDescent="0.2">
      <c r="T4429" s="212"/>
      <c r="U4429" s="213"/>
      <c r="V4429" s="213"/>
      <c r="W4429" s="213"/>
      <c r="X4429" s="214"/>
      <c r="Y4429" s="214"/>
      <c r="Z4429" s="214"/>
      <c r="AA4429" s="217"/>
      <c r="AB4429" s="217"/>
      <c r="AC4429" s="217"/>
      <c r="AD4429" s="213"/>
    </row>
    <row r="4430" spans="20:30" x14ac:dyDescent="0.2">
      <c r="T4430" s="212"/>
      <c r="U4430" s="213"/>
      <c r="V4430" s="213"/>
      <c r="W4430" s="213"/>
      <c r="X4430" s="214"/>
      <c r="Y4430" s="214"/>
      <c r="Z4430" s="214"/>
      <c r="AA4430" s="217"/>
      <c r="AB4430" s="217"/>
      <c r="AC4430" s="217"/>
      <c r="AD4430" s="213"/>
    </row>
    <row r="4431" spans="20:30" x14ac:dyDescent="0.2">
      <c r="T4431" s="212"/>
      <c r="U4431" s="213"/>
      <c r="V4431" s="213"/>
      <c r="W4431" s="213"/>
      <c r="X4431" s="214"/>
      <c r="Y4431" s="214"/>
      <c r="Z4431" s="214"/>
      <c r="AA4431" s="217"/>
      <c r="AB4431" s="217"/>
      <c r="AC4431" s="217"/>
      <c r="AD4431" s="213"/>
    </row>
    <row r="4432" spans="20:30" x14ac:dyDescent="0.2">
      <c r="T4432" s="212"/>
      <c r="U4432" s="213"/>
      <c r="V4432" s="213"/>
      <c r="W4432" s="213"/>
      <c r="X4432" s="214"/>
      <c r="Y4432" s="214"/>
      <c r="Z4432" s="214"/>
      <c r="AA4432" s="217"/>
      <c r="AB4432" s="217"/>
      <c r="AC4432" s="217"/>
      <c r="AD4432" s="213"/>
    </row>
    <row r="4433" spans="20:30" x14ac:dyDescent="0.2">
      <c r="T4433" s="212"/>
      <c r="U4433" s="213"/>
      <c r="V4433" s="213"/>
      <c r="W4433" s="213"/>
      <c r="X4433" s="214"/>
      <c r="Y4433" s="214"/>
      <c r="Z4433" s="214"/>
      <c r="AA4433" s="217"/>
      <c r="AB4433" s="217"/>
      <c r="AC4433" s="217"/>
      <c r="AD4433" s="213"/>
    </row>
    <row r="4434" spans="20:30" x14ac:dyDescent="0.2">
      <c r="T4434" s="212"/>
      <c r="U4434" s="213"/>
      <c r="V4434" s="213"/>
      <c r="W4434" s="213"/>
      <c r="X4434" s="214"/>
      <c r="Y4434" s="214"/>
      <c r="Z4434" s="214"/>
      <c r="AA4434" s="217"/>
      <c r="AB4434" s="217"/>
      <c r="AC4434" s="217"/>
      <c r="AD4434" s="213"/>
    </row>
    <row r="4435" spans="20:30" x14ac:dyDescent="0.2">
      <c r="T4435" s="212"/>
      <c r="U4435" s="213"/>
      <c r="V4435" s="213"/>
      <c r="W4435" s="213"/>
      <c r="X4435" s="214"/>
      <c r="Y4435" s="214"/>
      <c r="Z4435" s="214"/>
      <c r="AA4435" s="217"/>
      <c r="AB4435" s="217"/>
      <c r="AC4435" s="217"/>
      <c r="AD4435" s="213"/>
    </row>
    <row r="4436" spans="20:30" x14ac:dyDescent="0.2">
      <c r="T4436" s="212"/>
      <c r="U4436" s="213"/>
      <c r="V4436" s="213"/>
      <c r="W4436" s="213"/>
      <c r="X4436" s="214"/>
      <c r="Y4436" s="214"/>
      <c r="Z4436" s="214"/>
      <c r="AA4436" s="217"/>
      <c r="AB4436" s="217"/>
      <c r="AC4436" s="217"/>
      <c r="AD4436" s="213"/>
    </row>
    <row r="4437" spans="20:30" x14ac:dyDescent="0.2">
      <c r="T4437" s="212"/>
      <c r="U4437" s="213"/>
      <c r="V4437" s="213"/>
      <c r="W4437" s="213"/>
      <c r="X4437" s="214"/>
      <c r="Y4437" s="214"/>
      <c r="Z4437" s="214"/>
      <c r="AA4437" s="217"/>
      <c r="AB4437" s="217"/>
      <c r="AC4437" s="217"/>
      <c r="AD4437" s="213"/>
    </row>
    <row r="4438" spans="20:30" x14ac:dyDescent="0.2">
      <c r="T4438" s="212"/>
      <c r="U4438" s="213"/>
      <c r="V4438" s="213"/>
      <c r="W4438" s="213"/>
      <c r="X4438" s="214"/>
      <c r="Y4438" s="214"/>
      <c r="Z4438" s="214"/>
      <c r="AA4438" s="217"/>
      <c r="AB4438" s="217"/>
      <c r="AC4438" s="217"/>
      <c r="AD4438" s="213"/>
    </row>
    <row r="4439" spans="20:30" x14ac:dyDescent="0.2">
      <c r="T4439" s="212"/>
      <c r="U4439" s="213"/>
      <c r="V4439" s="213"/>
      <c r="W4439" s="213"/>
      <c r="X4439" s="214"/>
      <c r="Y4439" s="214"/>
      <c r="Z4439" s="214"/>
      <c r="AA4439" s="217"/>
      <c r="AB4439" s="217"/>
      <c r="AC4439" s="217"/>
      <c r="AD4439" s="213"/>
    </row>
    <row r="4440" spans="20:30" x14ac:dyDescent="0.2">
      <c r="T4440" s="212"/>
      <c r="U4440" s="213"/>
      <c r="V4440" s="213"/>
      <c r="W4440" s="213"/>
      <c r="X4440" s="214"/>
      <c r="Y4440" s="214"/>
      <c r="Z4440" s="214"/>
      <c r="AA4440" s="217"/>
      <c r="AB4440" s="217"/>
      <c r="AC4440" s="217"/>
      <c r="AD4440" s="213"/>
    </row>
    <row r="4441" spans="20:30" x14ac:dyDescent="0.2">
      <c r="T4441" s="212"/>
      <c r="U4441" s="213"/>
      <c r="V4441" s="213"/>
      <c r="W4441" s="213"/>
      <c r="X4441" s="214"/>
      <c r="Y4441" s="214"/>
      <c r="Z4441" s="214"/>
      <c r="AA4441" s="217"/>
      <c r="AB4441" s="217"/>
      <c r="AC4441" s="217"/>
      <c r="AD4441" s="213"/>
    </row>
    <row r="4442" spans="20:30" x14ac:dyDescent="0.2">
      <c r="T4442" s="212"/>
      <c r="U4442" s="213"/>
      <c r="V4442" s="213"/>
      <c r="W4442" s="213"/>
      <c r="X4442" s="214"/>
      <c r="Y4442" s="214"/>
      <c r="Z4442" s="214"/>
      <c r="AA4442" s="217"/>
      <c r="AB4442" s="217"/>
      <c r="AC4442" s="217"/>
      <c r="AD4442" s="213"/>
    </row>
    <row r="4443" spans="20:30" x14ac:dyDescent="0.2">
      <c r="T4443" s="212"/>
      <c r="U4443" s="213"/>
      <c r="V4443" s="213"/>
      <c r="W4443" s="213"/>
      <c r="X4443" s="214"/>
      <c r="Y4443" s="214"/>
      <c r="Z4443" s="214"/>
      <c r="AA4443" s="217"/>
      <c r="AB4443" s="217"/>
      <c r="AC4443" s="217"/>
      <c r="AD4443" s="213"/>
    </row>
    <row r="4444" spans="20:30" x14ac:dyDescent="0.2">
      <c r="T4444" s="212"/>
      <c r="U4444" s="213"/>
      <c r="V4444" s="213"/>
      <c r="W4444" s="213"/>
      <c r="X4444" s="214"/>
      <c r="Y4444" s="214"/>
      <c r="Z4444" s="214"/>
      <c r="AA4444" s="217"/>
      <c r="AB4444" s="217"/>
      <c r="AC4444" s="217"/>
      <c r="AD4444" s="213"/>
    </row>
    <row r="4445" spans="20:30" x14ac:dyDescent="0.2">
      <c r="T4445" s="212"/>
      <c r="U4445" s="213"/>
      <c r="V4445" s="213"/>
      <c r="W4445" s="213"/>
      <c r="X4445" s="214"/>
      <c r="Y4445" s="214"/>
      <c r="Z4445" s="214"/>
      <c r="AA4445" s="217"/>
      <c r="AB4445" s="217"/>
      <c r="AC4445" s="217"/>
      <c r="AD4445" s="213"/>
    </row>
    <row r="4446" spans="20:30" x14ac:dyDescent="0.2">
      <c r="T4446" s="212"/>
      <c r="U4446" s="213"/>
      <c r="V4446" s="213"/>
      <c r="W4446" s="213"/>
      <c r="X4446" s="214"/>
      <c r="Y4446" s="214"/>
      <c r="Z4446" s="214"/>
      <c r="AA4446" s="217"/>
      <c r="AB4446" s="217"/>
      <c r="AC4446" s="217"/>
      <c r="AD4446" s="213"/>
    </row>
    <row r="4447" spans="20:30" x14ac:dyDescent="0.2">
      <c r="T4447" s="212"/>
      <c r="U4447" s="213"/>
      <c r="V4447" s="213"/>
      <c r="W4447" s="213"/>
      <c r="X4447" s="214"/>
      <c r="Y4447" s="214"/>
      <c r="Z4447" s="214"/>
      <c r="AA4447" s="217"/>
      <c r="AB4447" s="217"/>
      <c r="AC4447" s="217"/>
      <c r="AD4447" s="213"/>
    </row>
    <row r="4448" spans="20:30" x14ac:dyDescent="0.2">
      <c r="T4448" s="212"/>
      <c r="U4448" s="213"/>
      <c r="V4448" s="213"/>
      <c r="W4448" s="213"/>
      <c r="X4448" s="214"/>
      <c r="Y4448" s="214"/>
      <c r="Z4448" s="214"/>
      <c r="AA4448" s="217"/>
      <c r="AB4448" s="217"/>
      <c r="AC4448" s="217"/>
      <c r="AD4448" s="213"/>
    </row>
    <row r="4449" spans="20:30" x14ac:dyDescent="0.2">
      <c r="T4449" s="212"/>
      <c r="U4449" s="213"/>
      <c r="V4449" s="213"/>
      <c r="W4449" s="213"/>
      <c r="X4449" s="214"/>
      <c r="Y4449" s="214"/>
      <c r="Z4449" s="214"/>
      <c r="AA4449" s="217"/>
      <c r="AB4449" s="217"/>
      <c r="AC4449" s="217"/>
      <c r="AD4449" s="213"/>
    </row>
    <row r="4450" spans="20:30" x14ac:dyDescent="0.2">
      <c r="T4450" s="212"/>
      <c r="U4450" s="213"/>
      <c r="V4450" s="213"/>
      <c r="W4450" s="213"/>
      <c r="X4450" s="214"/>
      <c r="Y4450" s="214"/>
      <c r="Z4450" s="214"/>
      <c r="AA4450" s="217"/>
      <c r="AB4450" s="217"/>
      <c r="AC4450" s="217"/>
      <c r="AD4450" s="213"/>
    </row>
    <row r="4451" spans="20:30" x14ac:dyDescent="0.2">
      <c r="T4451" s="212"/>
      <c r="U4451" s="213"/>
      <c r="V4451" s="213"/>
      <c r="W4451" s="213"/>
      <c r="X4451" s="214"/>
      <c r="Y4451" s="214"/>
      <c r="Z4451" s="214"/>
      <c r="AA4451" s="217"/>
      <c r="AB4451" s="217"/>
      <c r="AC4451" s="217"/>
      <c r="AD4451" s="213"/>
    </row>
    <row r="4452" spans="20:30" x14ac:dyDescent="0.2">
      <c r="T4452" s="212"/>
      <c r="U4452" s="213"/>
      <c r="V4452" s="213"/>
      <c r="W4452" s="213"/>
      <c r="X4452" s="214"/>
      <c r="Y4452" s="214"/>
      <c r="Z4452" s="214"/>
      <c r="AA4452" s="217"/>
      <c r="AB4452" s="217"/>
      <c r="AC4452" s="217"/>
      <c r="AD4452" s="213"/>
    </row>
    <row r="4453" spans="20:30" x14ac:dyDescent="0.2">
      <c r="T4453" s="212"/>
      <c r="U4453" s="213"/>
      <c r="V4453" s="213"/>
      <c r="W4453" s="213"/>
      <c r="X4453" s="214"/>
      <c r="Y4453" s="214"/>
      <c r="Z4453" s="214"/>
      <c r="AA4453" s="217"/>
      <c r="AB4453" s="217"/>
      <c r="AC4453" s="217"/>
      <c r="AD4453" s="213"/>
    </row>
    <row r="4454" spans="20:30" x14ac:dyDescent="0.2">
      <c r="T4454" s="212"/>
      <c r="U4454" s="213"/>
      <c r="V4454" s="213"/>
      <c r="W4454" s="213"/>
      <c r="X4454" s="214"/>
      <c r="Y4454" s="214"/>
      <c r="Z4454" s="214"/>
      <c r="AA4454" s="217"/>
      <c r="AB4454" s="217"/>
      <c r="AC4454" s="217"/>
      <c r="AD4454" s="213"/>
    </row>
    <row r="4455" spans="20:30" x14ac:dyDescent="0.2">
      <c r="T4455" s="212"/>
      <c r="U4455" s="213"/>
      <c r="V4455" s="213"/>
      <c r="W4455" s="213"/>
      <c r="X4455" s="214"/>
      <c r="Y4455" s="214"/>
      <c r="Z4455" s="214"/>
      <c r="AA4455" s="217"/>
      <c r="AB4455" s="217"/>
      <c r="AC4455" s="217"/>
      <c r="AD4455" s="213"/>
    </row>
    <row r="4456" spans="20:30" x14ac:dyDescent="0.2">
      <c r="T4456" s="212"/>
      <c r="U4456" s="213"/>
      <c r="V4456" s="213"/>
      <c r="W4456" s="213"/>
      <c r="X4456" s="214"/>
      <c r="Y4456" s="214"/>
      <c r="Z4456" s="214"/>
      <c r="AA4456" s="217"/>
      <c r="AB4456" s="217"/>
      <c r="AC4456" s="217"/>
      <c r="AD4456" s="213"/>
    </row>
    <row r="4457" spans="20:30" x14ac:dyDescent="0.2">
      <c r="T4457" s="212"/>
      <c r="U4457" s="213"/>
      <c r="V4457" s="213"/>
      <c r="W4457" s="213"/>
      <c r="X4457" s="214"/>
      <c r="Y4457" s="214"/>
      <c r="Z4457" s="214"/>
      <c r="AA4457" s="217"/>
      <c r="AB4457" s="217"/>
      <c r="AC4457" s="217"/>
      <c r="AD4457" s="213"/>
    </row>
    <row r="4458" spans="20:30" x14ac:dyDescent="0.2">
      <c r="T4458" s="212"/>
      <c r="U4458" s="213"/>
      <c r="V4458" s="213"/>
      <c r="W4458" s="213"/>
      <c r="X4458" s="214"/>
      <c r="Y4458" s="214"/>
      <c r="Z4458" s="214"/>
      <c r="AA4458" s="217"/>
      <c r="AB4458" s="217"/>
      <c r="AC4458" s="217"/>
      <c r="AD4458" s="213"/>
    </row>
    <row r="4459" spans="20:30" x14ac:dyDescent="0.2">
      <c r="T4459" s="212"/>
      <c r="U4459" s="213"/>
      <c r="V4459" s="213"/>
      <c r="W4459" s="213"/>
      <c r="X4459" s="214"/>
      <c r="Y4459" s="214"/>
      <c r="Z4459" s="214"/>
      <c r="AA4459" s="217"/>
      <c r="AB4459" s="217"/>
      <c r="AC4459" s="217"/>
      <c r="AD4459" s="213"/>
    </row>
    <row r="4460" spans="20:30" x14ac:dyDescent="0.2">
      <c r="T4460" s="212"/>
      <c r="U4460" s="213"/>
      <c r="V4460" s="213"/>
      <c r="W4460" s="213"/>
      <c r="X4460" s="214"/>
      <c r="Y4460" s="214"/>
      <c r="Z4460" s="214"/>
      <c r="AA4460" s="217"/>
      <c r="AB4460" s="217"/>
      <c r="AC4460" s="217"/>
      <c r="AD4460" s="213"/>
    </row>
    <row r="4461" spans="20:30" x14ac:dyDescent="0.2">
      <c r="T4461" s="212"/>
      <c r="U4461" s="213"/>
      <c r="V4461" s="213"/>
      <c r="W4461" s="213"/>
      <c r="X4461" s="214"/>
      <c r="Y4461" s="214"/>
      <c r="Z4461" s="214"/>
      <c r="AA4461" s="217"/>
      <c r="AB4461" s="217"/>
      <c r="AC4461" s="217"/>
      <c r="AD4461" s="213"/>
    </row>
    <row r="4462" spans="20:30" x14ac:dyDescent="0.2">
      <c r="T4462" s="212"/>
      <c r="U4462" s="213"/>
      <c r="V4462" s="213"/>
      <c r="W4462" s="213"/>
      <c r="X4462" s="214"/>
      <c r="Y4462" s="214"/>
      <c r="Z4462" s="214"/>
      <c r="AA4462" s="217"/>
      <c r="AB4462" s="217"/>
      <c r="AC4462" s="217"/>
      <c r="AD4462" s="213"/>
    </row>
    <row r="4463" spans="20:30" x14ac:dyDescent="0.2">
      <c r="T4463" s="212"/>
      <c r="U4463" s="213"/>
      <c r="V4463" s="213"/>
      <c r="W4463" s="213"/>
      <c r="X4463" s="214"/>
      <c r="Y4463" s="214"/>
      <c r="Z4463" s="214"/>
      <c r="AA4463" s="217"/>
      <c r="AB4463" s="217"/>
      <c r="AC4463" s="217"/>
      <c r="AD4463" s="213"/>
    </row>
    <row r="4464" spans="20:30" x14ac:dyDescent="0.2">
      <c r="T4464" s="212"/>
      <c r="U4464" s="213"/>
      <c r="V4464" s="213"/>
      <c r="W4464" s="213"/>
      <c r="X4464" s="214"/>
      <c r="Y4464" s="214"/>
      <c r="Z4464" s="214"/>
      <c r="AA4464" s="217"/>
      <c r="AB4464" s="217"/>
      <c r="AC4464" s="217"/>
      <c r="AD4464" s="213"/>
    </row>
    <row r="4465" spans="20:30" x14ac:dyDescent="0.2">
      <c r="T4465" s="212"/>
      <c r="U4465" s="213"/>
      <c r="V4465" s="213"/>
      <c r="W4465" s="213"/>
      <c r="X4465" s="214"/>
      <c r="Y4465" s="214"/>
      <c r="Z4465" s="214"/>
      <c r="AA4465" s="217"/>
      <c r="AB4465" s="217"/>
      <c r="AC4465" s="217"/>
      <c r="AD4465" s="213"/>
    </row>
    <row r="4466" spans="20:30" x14ac:dyDescent="0.2">
      <c r="T4466" s="212"/>
      <c r="U4466" s="213"/>
      <c r="V4466" s="213"/>
      <c r="W4466" s="213"/>
      <c r="X4466" s="214"/>
      <c r="Y4466" s="214"/>
      <c r="Z4466" s="214"/>
      <c r="AA4466" s="217"/>
      <c r="AB4466" s="217"/>
      <c r="AC4466" s="217"/>
      <c r="AD4466" s="213"/>
    </row>
    <row r="4467" spans="20:30" x14ac:dyDescent="0.2">
      <c r="T4467" s="212"/>
      <c r="U4467" s="213"/>
      <c r="V4467" s="213"/>
      <c r="W4467" s="213"/>
      <c r="X4467" s="214"/>
      <c r="Y4467" s="214"/>
      <c r="Z4467" s="214"/>
      <c r="AA4467" s="217"/>
      <c r="AB4467" s="217"/>
      <c r="AC4467" s="217"/>
      <c r="AD4467" s="213"/>
    </row>
    <row r="4468" spans="20:30" x14ac:dyDescent="0.2">
      <c r="T4468" s="212"/>
      <c r="U4468" s="213"/>
      <c r="V4468" s="213"/>
      <c r="W4468" s="213"/>
      <c r="X4468" s="214"/>
      <c r="Y4468" s="214"/>
      <c r="Z4468" s="214"/>
      <c r="AA4468" s="217"/>
      <c r="AB4468" s="217"/>
      <c r="AC4468" s="217"/>
      <c r="AD4468" s="213"/>
    </row>
    <row r="4469" spans="20:30" x14ac:dyDescent="0.2">
      <c r="T4469" s="212"/>
      <c r="U4469" s="213"/>
      <c r="V4469" s="213"/>
      <c r="W4469" s="213"/>
      <c r="X4469" s="214"/>
      <c r="Y4469" s="214"/>
      <c r="Z4469" s="214"/>
      <c r="AA4469" s="217"/>
      <c r="AB4469" s="217"/>
      <c r="AC4469" s="217"/>
      <c r="AD4469" s="213"/>
    </row>
    <row r="4470" spans="20:30" x14ac:dyDescent="0.2">
      <c r="T4470" s="212"/>
      <c r="U4470" s="213"/>
      <c r="V4470" s="213"/>
      <c r="W4470" s="213"/>
      <c r="X4470" s="214"/>
      <c r="Y4470" s="214"/>
      <c r="Z4470" s="214"/>
      <c r="AA4470" s="217"/>
      <c r="AB4470" s="217"/>
      <c r="AC4470" s="217"/>
      <c r="AD4470" s="213"/>
    </row>
    <row r="4471" spans="20:30" x14ac:dyDescent="0.2">
      <c r="T4471" s="212"/>
      <c r="U4471" s="213"/>
      <c r="V4471" s="213"/>
      <c r="W4471" s="213"/>
      <c r="X4471" s="214"/>
      <c r="Y4471" s="214"/>
      <c r="Z4471" s="214"/>
      <c r="AA4471" s="217"/>
      <c r="AB4471" s="217"/>
      <c r="AC4471" s="217"/>
      <c r="AD4471" s="213"/>
    </row>
    <row r="4472" spans="20:30" x14ac:dyDescent="0.2">
      <c r="T4472" s="212"/>
      <c r="U4472" s="213"/>
      <c r="V4472" s="213"/>
      <c r="W4472" s="213"/>
      <c r="X4472" s="214"/>
      <c r="Y4472" s="214"/>
      <c r="Z4472" s="214"/>
      <c r="AA4472" s="217"/>
      <c r="AB4472" s="217"/>
      <c r="AC4472" s="217"/>
      <c r="AD4472" s="213"/>
    </row>
    <row r="4473" spans="20:30" x14ac:dyDescent="0.2">
      <c r="T4473" s="212"/>
      <c r="U4473" s="213"/>
      <c r="V4473" s="213"/>
      <c r="W4473" s="213"/>
      <c r="X4473" s="214"/>
      <c r="Y4473" s="214"/>
      <c r="Z4473" s="214"/>
      <c r="AA4473" s="217"/>
      <c r="AB4473" s="217"/>
      <c r="AC4473" s="217"/>
      <c r="AD4473" s="213"/>
    </row>
    <row r="4474" spans="20:30" x14ac:dyDescent="0.2">
      <c r="T4474" s="212"/>
      <c r="U4474" s="213"/>
      <c r="V4474" s="213"/>
      <c r="W4474" s="213"/>
      <c r="X4474" s="214"/>
      <c r="Y4474" s="214"/>
      <c r="Z4474" s="214"/>
      <c r="AA4474" s="217"/>
      <c r="AB4474" s="217"/>
      <c r="AC4474" s="217"/>
      <c r="AD4474" s="213"/>
    </row>
    <row r="4475" spans="20:30" x14ac:dyDescent="0.2">
      <c r="T4475" s="212"/>
      <c r="U4475" s="213"/>
      <c r="V4475" s="213"/>
      <c r="W4475" s="213"/>
      <c r="X4475" s="214"/>
      <c r="Y4475" s="214"/>
      <c r="Z4475" s="214"/>
      <c r="AA4475" s="217"/>
      <c r="AB4475" s="217"/>
      <c r="AC4475" s="217"/>
      <c r="AD4475" s="213"/>
    </row>
    <row r="4476" spans="20:30" x14ac:dyDescent="0.2">
      <c r="T4476" s="212"/>
      <c r="U4476" s="213"/>
      <c r="V4476" s="213"/>
      <c r="W4476" s="213"/>
      <c r="X4476" s="214"/>
      <c r="Y4476" s="214"/>
      <c r="Z4476" s="214"/>
      <c r="AA4476" s="217"/>
      <c r="AB4476" s="217"/>
      <c r="AC4476" s="217"/>
      <c r="AD4476" s="213"/>
    </row>
    <row r="4477" spans="20:30" x14ac:dyDescent="0.2">
      <c r="T4477" s="212"/>
      <c r="U4477" s="213"/>
      <c r="V4477" s="213"/>
      <c r="W4477" s="213"/>
      <c r="X4477" s="214"/>
      <c r="Y4477" s="214"/>
      <c r="Z4477" s="214"/>
      <c r="AA4477" s="217"/>
      <c r="AB4477" s="217"/>
      <c r="AC4477" s="217"/>
      <c r="AD4477" s="213"/>
    </row>
    <row r="4478" spans="20:30" x14ac:dyDescent="0.2">
      <c r="T4478" s="212"/>
      <c r="U4478" s="213"/>
      <c r="V4478" s="213"/>
      <c r="W4478" s="213"/>
      <c r="X4478" s="214"/>
      <c r="Y4478" s="214"/>
      <c r="Z4478" s="214"/>
      <c r="AA4478" s="217"/>
      <c r="AB4478" s="217"/>
      <c r="AC4478" s="217"/>
      <c r="AD4478" s="213"/>
    </row>
    <row r="4479" spans="20:30" x14ac:dyDescent="0.2">
      <c r="T4479" s="212"/>
      <c r="U4479" s="213"/>
      <c r="V4479" s="213"/>
      <c r="W4479" s="213"/>
      <c r="X4479" s="214"/>
      <c r="Y4479" s="214"/>
      <c r="Z4479" s="214"/>
      <c r="AA4479" s="217"/>
      <c r="AB4479" s="217"/>
      <c r="AC4479" s="217"/>
      <c r="AD4479" s="213"/>
    </row>
    <row r="4480" spans="20:30" x14ac:dyDescent="0.2">
      <c r="T4480" s="212"/>
      <c r="U4480" s="213"/>
      <c r="V4480" s="213"/>
      <c r="W4480" s="213"/>
      <c r="X4480" s="214"/>
      <c r="Y4480" s="214"/>
      <c r="Z4480" s="214"/>
      <c r="AA4480" s="217"/>
      <c r="AB4480" s="217"/>
      <c r="AC4480" s="217"/>
      <c r="AD4480" s="213"/>
    </row>
    <row r="4481" spans="20:30" x14ac:dyDescent="0.2">
      <c r="T4481" s="212"/>
      <c r="U4481" s="213"/>
      <c r="V4481" s="213"/>
      <c r="W4481" s="213"/>
      <c r="X4481" s="214"/>
      <c r="Y4481" s="214"/>
      <c r="Z4481" s="214"/>
      <c r="AA4481" s="217"/>
      <c r="AB4481" s="217"/>
      <c r="AC4481" s="217"/>
      <c r="AD4481" s="213"/>
    </row>
    <row r="4482" spans="20:30" x14ac:dyDescent="0.2">
      <c r="T4482" s="212"/>
      <c r="U4482" s="213"/>
      <c r="V4482" s="213"/>
      <c r="W4482" s="213"/>
      <c r="X4482" s="214"/>
      <c r="Y4482" s="214"/>
      <c r="Z4482" s="214"/>
      <c r="AA4482" s="217"/>
      <c r="AB4482" s="217"/>
      <c r="AC4482" s="217"/>
      <c r="AD4482" s="213"/>
    </row>
    <row r="4483" spans="20:30" x14ac:dyDescent="0.2">
      <c r="T4483" s="212"/>
      <c r="U4483" s="213"/>
      <c r="V4483" s="213"/>
      <c r="W4483" s="213"/>
      <c r="X4483" s="214"/>
      <c r="Y4483" s="214"/>
      <c r="Z4483" s="214"/>
      <c r="AA4483" s="217"/>
      <c r="AB4483" s="217"/>
      <c r="AC4483" s="217"/>
      <c r="AD4483" s="213"/>
    </row>
    <row r="4484" spans="20:30" x14ac:dyDescent="0.2">
      <c r="T4484" s="212"/>
      <c r="U4484" s="213"/>
      <c r="V4484" s="213"/>
      <c r="W4484" s="213"/>
      <c r="X4484" s="214"/>
      <c r="Y4484" s="214"/>
      <c r="Z4484" s="214"/>
      <c r="AA4484" s="217"/>
      <c r="AB4484" s="217"/>
      <c r="AC4484" s="217"/>
      <c r="AD4484" s="213"/>
    </row>
    <row r="4485" spans="20:30" x14ac:dyDescent="0.2">
      <c r="T4485" s="212"/>
      <c r="U4485" s="213"/>
      <c r="V4485" s="213"/>
      <c r="W4485" s="213"/>
      <c r="X4485" s="214"/>
      <c r="Y4485" s="214"/>
      <c r="Z4485" s="214"/>
      <c r="AA4485" s="217"/>
      <c r="AB4485" s="217"/>
      <c r="AC4485" s="217"/>
      <c r="AD4485" s="213"/>
    </row>
    <row r="4486" spans="20:30" x14ac:dyDescent="0.2">
      <c r="T4486" s="212"/>
      <c r="U4486" s="213"/>
      <c r="V4486" s="213"/>
      <c r="W4486" s="213"/>
      <c r="X4486" s="214"/>
      <c r="Y4486" s="214"/>
      <c r="Z4486" s="214"/>
      <c r="AA4486" s="217"/>
      <c r="AB4486" s="217"/>
      <c r="AC4486" s="217"/>
      <c r="AD4486" s="213"/>
    </row>
    <row r="4487" spans="20:30" x14ac:dyDescent="0.2">
      <c r="T4487" s="212"/>
      <c r="U4487" s="213"/>
      <c r="V4487" s="213"/>
      <c r="W4487" s="213"/>
      <c r="X4487" s="214"/>
      <c r="Y4487" s="214"/>
      <c r="Z4487" s="214"/>
      <c r="AA4487" s="217"/>
      <c r="AB4487" s="217"/>
      <c r="AC4487" s="217"/>
      <c r="AD4487" s="213"/>
    </row>
    <row r="4488" spans="20:30" x14ac:dyDescent="0.2">
      <c r="T4488" s="212"/>
      <c r="U4488" s="213"/>
      <c r="V4488" s="213"/>
      <c r="W4488" s="213"/>
      <c r="X4488" s="214"/>
      <c r="Y4488" s="214"/>
      <c r="Z4488" s="214"/>
      <c r="AA4488" s="217"/>
      <c r="AB4488" s="217"/>
      <c r="AC4488" s="217"/>
      <c r="AD4488" s="213"/>
    </row>
    <row r="4489" spans="20:30" x14ac:dyDescent="0.2">
      <c r="T4489" s="212"/>
      <c r="U4489" s="213"/>
      <c r="V4489" s="213"/>
      <c r="W4489" s="213"/>
      <c r="X4489" s="214"/>
      <c r="Y4489" s="214"/>
      <c r="Z4489" s="214"/>
      <c r="AA4489" s="217"/>
      <c r="AB4489" s="217"/>
      <c r="AC4489" s="217"/>
      <c r="AD4489" s="213"/>
    </row>
    <row r="4490" spans="20:30" x14ac:dyDescent="0.2">
      <c r="T4490" s="212"/>
      <c r="U4490" s="213"/>
      <c r="V4490" s="213"/>
      <c r="W4490" s="213"/>
      <c r="X4490" s="214"/>
      <c r="Y4490" s="214"/>
      <c r="Z4490" s="214"/>
      <c r="AA4490" s="217"/>
      <c r="AB4490" s="217"/>
      <c r="AC4490" s="217"/>
      <c r="AD4490" s="213"/>
    </row>
    <row r="4491" spans="20:30" x14ac:dyDescent="0.2">
      <c r="T4491" s="212"/>
      <c r="U4491" s="213"/>
      <c r="V4491" s="213"/>
      <c r="W4491" s="213"/>
      <c r="X4491" s="214"/>
      <c r="Y4491" s="214"/>
      <c r="Z4491" s="214"/>
      <c r="AA4491" s="217"/>
      <c r="AB4491" s="217"/>
      <c r="AC4491" s="217"/>
      <c r="AD4491" s="213"/>
    </row>
    <row r="4492" spans="20:30" x14ac:dyDescent="0.2">
      <c r="T4492" s="212"/>
      <c r="U4492" s="213"/>
      <c r="V4492" s="213"/>
      <c r="W4492" s="213"/>
      <c r="X4492" s="214"/>
      <c r="Y4492" s="214"/>
      <c r="Z4492" s="214"/>
      <c r="AA4492" s="217"/>
      <c r="AB4492" s="217"/>
      <c r="AC4492" s="217"/>
      <c r="AD4492" s="213"/>
    </row>
    <row r="4493" spans="20:30" x14ac:dyDescent="0.2">
      <c r="T4493" s="212"/>
      <c r="U4493" s="213"/>
      <c r="V4493" s="213"/>
      <c r="W4493" s="213"/>
      <c r="X4493" s="214"/>
      <c r="Y4493" s="214"/>
      <c r="Z4493" s="214"/>
      <c r="AA4493" s="217"/>
      <c r="AB4493" s="217"/>
      <c r="AC4493" s="217"/>
      <c r="AD4493" s="213"/>
    </row>
    <row r="4494" spans="20:30" x14ac:dyDescent="0.2">
      <c r="T4494" s="212"/>
      <c r="U4494" s="213"/>
      <c r="V4494" s="213"/>
      <c r="W4494" s="213"/>
      <c r="X4494" s="214"/>
      <c r="Y4494" s="214"/>
      <c r="Z4494" s="214"/>
      <c r="AA4494" s="217"/>
      <c r="AB4494" s="217"/>
      <c r="AC4494" s="217"/>
      <c r="AD4494" s="213"/>
    </row>
    <row r="4495" spans="20:30" x14ac:dyDescent="0.2">
      <c r="T4495" s="212"/>
      <c r="U4495" s="213"/>
      <c r="V4495" s="213"/>
      <c r="W4495" s="213"/>
      <c r="X4495" s="214"/>
      <c r="Y4495" s="214"/>
      <c r="Z4495" s="214"/>
      <c r="AA4495" s="217"/>
      <c r="AB4495" s="217"/>
      <c r="AC4495" s="217"/>
      <c r="AD4495" s="213"/>
    </row>
    <row r="4496" spans="20:30" x14ac:dyDescent="0.2">
      <c r="T4496" s="212"/>
      <c r="U4496" s="213"/>
      <c r="V4496" s="213"/>
      <c r="W4496" s="213"/>
      <c r="X4496" s="214"/>
      <c r="Y4496" s="214"/>
      <c r="Z4496" s="214"/>
      <c r="AA4496" s="217"/>
      <c r="AB4496" s="217"/>
      <c r="AC4496" s="217"/>
      <c r="AD4496" s="213"/>
    </row>
    <row r="4497" spans="20:30" x14ac:dyDescent="0.2">
      <c r="T4497" s="212"/>
      <c r="U4497" s="213"/>
      <c r="V4497" s="213"/>
      <c r="W4497" s="213"/>
      <c r="X4497" s="214"/>
      <c r="Y4497" s="214"/>
      <c r="Z4497" s="214"/>
      <c r="AA4497" s="217"/>
      <c r="AB4497" s="217"/>
      <c r="AC4497" s="217"/>
      <c r="AD4497" s="213"/>
    </row>
    <row r="4498" spans="20:30" x14ac:dyDescent="0.2">
      <c r="T4498" s="212"/>
      <c r="U4498" s="213"/>
      <c r="V4498" s="213"/>
      <c r="W4498" s="213"/>
      <c r="X4498" s="214"/>
      <c r="Y4498" s="214"/>
      <c r="Z4498" s="214"/>
      <c r="AA4498" s="217"/>
      <c r="AB4498" s="217"/>
      <c r="AC4498" s="217"/>
      <c r="AD4498" s="213"/>
    </row>
    <row r="4499" spans="20:30" x14ac:dyDescent="0.2">
      <c r="T4499" s="212"/>
      <c r="U4499" s="213"/>
      <c r="V4499" s="213"/>
      <c r="W4499" s="213"/>
      <c r="X4499" s="214"/>
      <c r="Y4499" s="214"/>
      <c r="Z4499" s="214"/>
      <c r="AA4499" s="217"/>
      <c r="AB4499" s="217"/>
      <c r="AC4499" s="217"/>
      <c r="AD4499" s="213"/>
    </row>
    <row r="4500" spans="20:30" x14ac:dyDescent="0.2">
      <c r="T4500" s="212"/>
      <c r="U4500" s="213"/>
      <c r="V4500" s="213"/>
      <c r="W4500" s="213"/>
      <c r="X4500" s="214"/>
      <c r="Y4500" s="214"/>
      <c r="Z4500" s="214"/>
      <c r="AA4500" s="217"/>
      <c r="AB4500" s="217"/>
      <c r="AC4500" s="217"/>
      <c r="AD4500" s="213"/>
    </row>
    <row r="4501" spans="20:30" x14ac:dyDescent="0.2">
      <c r="T4501" s="212"/>
      <c r="U4501" s="213"/>
      <c r="V4501" s="213"/>
      <c r="W4501" s="213"/>
      <c r="X4501" s="214"/>
      <c r="Y4501" s="214"/>
      <c r="Z4501" s="214"/>
      <c r="AA4501" s="217"/>
      <c r="AB4501" s="217"/>
      <c r="AC4501" s="217"/>
      <c r="AD4501" s="213"/>
    </row>
    <row r="4502" spans="20:30" x14ac:dyDescent="0.2">
      <c r="T4502" s="212"/>
      <c r="U4502" s="213"/>
      <c r="V4502" s="213"/>
      <c r="W4502" s="213"/>
      <c r="X4502" s="214"/>
      <c r="Y4502" s="214"/>
      <c r="Z4502" s="214"/>
      <c r="AA4502" s="217"/>
      <c r="AB4502" s="217"/>
      <c r="AC4502" s="217"/>
      <c r="AD4502" s="213"/>
    </row>
    <row r="4503" spans="20:30" x14ac:dyDescent="0.2">
      <c r="T4503" s="212"/>
      <c r="U4503" s="213"/>
      <c r="V4503" s="213"/>
      <c r="W4503" s="213"/>
      <c r="X4503" s="214"/>
      <c r="Y4503" s="214"/>
      <c r="Z4503" s="214"/>
      <c r="AA4503" s="217"/>
      <c r="AB4503" s="217"/>
      <c r="AC4503" s="217"/>
      <c r="AD4503" s="213"/>
    </row>
    <row r="4504" spans="20:30" x14ac:dyDescent="0.2">
      <c r="T4504" s="212"/>
      <c r="U4504" s="213"/>
      <c r="V4504" s="213"/>
      <c r="W4504" s="213"/>
      <c r="X4504" s="214"/>
      <c r="Y4504" s="214"/>
      <c r="Z4504" s="214"/>
      <c r="AA4504" s="217"/>
      <c r="AB4504" s="217"/>
      <c r="AC4504" s="217"/>
      <c r="AD4504" s="213"/>
    </row>
    <row r="4505" spans="20:30" x14ac:dyDescent="0.2">
      <c r="T4505" s="212"/>
      <c r="U4505" s="213"/>
      <c r="V4505" s="213"/>
      <c r="W4505" s="213"/>
      <c r="X4505" s="214"/>
      <c r="Y4505" s="214"/>
      <c r="Z4505" s="214"/>
      <c r="AA4505" s="217"/>
      <c r="AB4505" s="217"/>
      <c r="AC4505" s="217"/>
      <c r="AD4505" s="213"/>
    </row>
    <row r="4506" spans="20:30" x14ac:dyDescent="0.2">
      <c r="T4506" s="212"/>
      <c r="U4506" s="213"/>
      <c r="V4506" s="213"/>
      <c r="W4506" s="213"/>
      <c r="X4506" s="214"/>
      <c r="Y4506" s="214"/>
      <c r="Z4506" s="214"/>
      <c r="AA4506" s="217"/>
      <c r="AB4506" s="217"/>
      <c r="AC4506" s="217"/>
      <c r="AD4506" s="213"/>
    </row>
    <row r="4507" spans="20:30" x14ac:dyDescent="0.2">
      <c r="T4507" s="212"/>
      <c r="U4507" s="213"/>
      <c r="V4507" s="213"/>
      <c r="W4507" s="213"/>
      <c r="X4507" s="214"/>
      <c r="Y4507" s="214"/>
      <c r="Z4507" s="214"/>
      <c r="AA4507" s="217"/>
      <c r="AB4507" s="217"/>
      <c r="AC4507" s="217"/>
      <c r="AD4507" s="213"/>
    </row>
    <row r="4508" spans="20:30" x14ac:dyDescent="0.2">
      <c r="T4508" s="212"/>
      <c r="U4508" s="213"/>
      <c r="V4508" s="213"/>
      <c r="W4508" s="213"/>
      <c r="X4508" s="214"/>
      <c r="Y4508" s="214"/>
      <c r="Z4508" s="214"/>
      <c r="AA4508" s="217"/>
      <c r="AB4508" s="217"/>
      <c r="AC4508" s="217"/>
      <c r="AD4508" s="213"/>
    </row>
    <row r="4509" spans="20:30" x14ac:dyDescent="0.2">
      <c r="T4509" s="212"/>
      <c r="U4509" s="213"/>
      <c r="V4509" s="213"/>
      <c r="W4509" s="213"/>
      <c r="X4509" s="214"/>
      <c r="Y4509" s="214"/>
      <c r="Z4509" s="214"/>
      <c r="AA4509" s="217"/>
      <c r="AB4509" s="217"/>
      <c r="AC4509" s="217"/>
      <c r="AD4509" s="213"/>
    </row>
    <row r="4510" spans="20:30" x14ac:dyDescent="0.2">
      <c r="T4510" s="212"/>
      <c r="U4510" s="213"/>
      <c r="V4510" s="213"/>
      <c r="W4510" s="213"/>
      <c r="X4510" s="214"/>
      <c r="Y4510" s="214"/>
      <c r="Z4510" s="214"/>
      <c r="AA4510" s="217"/>
      <c r="AB4510" s="217"/>
      <c r="AC4510" s="217"/>
      <c r="AD4510" s="213"/>
    </row>
    <row r="4511" spans="20:30" x14ac:dyDescent="0.2">
      <c r="T4511" s="212"/>
      <c r="U4511" s="213"/>
      <c r="V4511" s="213"/>
      <c r="W4511" s="213"/>
      <c r="X4511" s="214"/>
      <c r="Y4511" s="214"/>
      <c r="Z4511" s="214"/>
      <c r="AA4511" s="217"/>
      <c r="AB4511" s="217"/>
      <c r="AC4511" s="217"/>
      <c r="AD4511" s="213"/>
    </row>
    <row r="4512" spans="20:30" x14ac:dyDescent="0.2">
      <c r="T4512" s="212"/>
      <c r="U4512" s="213"/>
      <c r="V4512" s="213"/>
      <c r="W4512" s="213"/>
      <c r="X4512" s="214"/>
      <c r="Y4512" s="214"/>
      <c r="Z4512" s="214"/>
      <c r="AA4512" s="217"/>
      <c r="AB4512" s="217"/>
      <c r="AC4512" s="217"/>
      <c r="AD4512" s="213"/>
    </row>
    <row r="4513" spans="20:30" x14ac:dyDescent="0.2">
      <c r="T4513" s="212"/>
      <c r="U4513" s="213"/>
      <c r="V4513" s="213"/>
      <c r="W4513" s="213"/>
      <c r="X4513" s="214"/>
      <c r="Y4513" s="214"/>
      <c r="Z4513" s="214"/>
      <c r="AA4513" s="217"/>
      <c r="AB4513" s="217"/>
      <c r="AC4513" s="217"/>
      <c r="AD4513" s="213"/>
    </row>
    <row r="4514" spans="20:30" x14ac:dyDescent="0.2">
      <c r="T4514" s="212"/>
      <c r="U4514" s="213"/>
      <c r="V4514" s="213"/>
      <c r="W4514" s="213"/>
      <c r="X4514" s="214"/>
      <c r="Y4514" s="214"/>
      <c r="Z4514" s="214"/>
      <c r="AA4514" s="217"/>
      <c r="AB4514" s="217"/>
      <c r="AC4514" s="217"/>
      <c r="AD4514" s="213"/>
    </row>
    <row r="4515" spans="20:30" x14ac:dyDescent="0.2">
      <c r="T4515" s="212"/>
      <c r="U4515" s="213"/>
      <c r="V4515" s="213"/>
      <c r="W4515" s="213"/>
      <c r="X4515" s="214"/>
      <c r="Y4515" s="214"/>
      <c r="Z4515" s="214"/>
      <c r="AA4515" s="217"/>
      <c r="AB4515" s="217"/>
      <c r="AC4515" s="217"/>
      <c r="AD4515" s="213"/>
    </row>
    <row r="4516" spans="20:30" x14ac:dyDescent="0.2">
      <c r="T4516" s="212"/>
      <c r="U4516" s="213"/>
      <c r="V4516" s="213"/>
      <c r="W4516" s="213"/>
      <c r="X4516" s="214"/>
      <c r="Y4516" s="214"/>
      <c r="Z4516" s="214"/>
      <c r="AA4516" s="217"/>
      <c r="AB4516" s="217"/>
      <c r="AC4516" s="217"/>
      <c r="AD4516" s="213"/>
    </row>
    <row r="4517" spans="20:30" x14ac:dyDescent="0.2">
      <c r="T4517" s="212"/>
      <c r="U4517" s="213"/>
      <c r="V4517" s="213"/>
      <c r="W4517" s="213"/>
      <c r="X4517" s="214"/>
      <c r="Y4517" s="214"/>
      <c r="Z4517" s="214"/>
      <c r="AA4517" s="217"/>
      <c r="AB4517" s="217"/>
      <c r="AC4517" s="217"/>
      <c r="AD4517" s="213"/>
    </row>
    <row r="4518" spans="20:30" x14ac:dyDescent="0.2">
      <c r="T4518" s="212"/>
      <c r="U4518" s="213"/>
      <c r="V4518" s="213"/>
      <c r="W4518" s="213"/>
      <c r="X4518" s="214"/>
      <c r="Y4518" s="214"/>
      <c r="Z4518" s="214"/>
      <c r="AA4518" s="217"/>
      <c r="AB4518" s="217"/>
      <c r="AC4518" s="217"/>
      <c r="AD4518" s="213"/>
    </row>
    <row r="4519" spans="20:30" x14ac:dyDescent="0.2">
      <c r="T4519" s="212"/>
      <c r="U4519" s="213"/>
      <c r="V4519" s="213"/>
      <c r="W4519" s="213"/>
      <c r="X4519" s="214"/>
      <c r="Y4519" s="214"/>
      <c r="Z4519" s="214"/>
      <c r="AA4519" s="217"/>
      <c r="AB4519" s="217"/>
      <c r="AC4519" s="217"/>
      <c r="AD4519" s="213"/>
    </row>
    <row r="4520" spans="20:30" x14ac:dyDescent="0.2">
      <c r="T4520" s="212"/>
      <c r="U4520" s="213"/>
      <c r="V4520" s="213"/>
      <c r="W4520" s="213"/>
      <c r="X4520" s="214"/>
      <c r="Y4520" s="214"/>
      <c r="Z4520" s="214"/>
      <c r="AA4520" s="217"/>
      <c r="AB4520" s="217"/>
      <c r="AC4520" s="217"/>
      <c r="AD4520" s="213"/>
    </row>
    <row r="4521" spans="20:30" x14ac:dyDescent="0.2">
      <c r="T4521" s="212"/>
      <c r="U4521" s="213"/>
      <c r="V4521" s="213"/>
      <c r="W4521" s="213"/>
      <c r="X4521" s="214"/>
      <c r="Y4521" s="214"/>
      <c r="Z4521" s="214"/>
      <c r="AA4521" s="217"/>
      <c r="AB4521" s="217"/>
      <c r="AC4521" s="217"/>
      <c r="AD4521" s="213"/>
    </row>
    <row r="4522" spans="20:30" x14ac:dyDescent="0.2">
      <c r="T4522" s="212"/>
      <c r="U4522" s="213"/>
      <c r="V4522" s="213"/>
      <c r="W4522" s="213"/>
      <c r="X4522" s="214"/>
      <c r="Y4522" s="214"/>
      <c r="Z4522" s="214"/>
      <c r="AA4522" s="217"/>
      <c r="AB4522" s="217"/>
      <c r="AC4522" s="217"/>
      <c r="AD4522" s="213"/>
    </row>
    <row r="4523" spans="20:30" x14ac:dyDescent="0.2">
      <c r="T4523" s="212"/>
      <c r="U4523" s="213"/>
      <c r="V4523" s="213"/>
      <c r="W4523" s="213"/>
      <c r="X4523" s="214"/>
      <c r="Y4523" s="214"/>
      <c r="Z4523" s="214"/>
      <c r="AA4523" s="217"/>
      <c r="AB4523" s="217"/>
      <c r="AC4523" s="217"/>
      <c r="AD4523" s="213"/>
    </row>
    <row r="4524" spans="20:30" x14ac:dyDescent="0.2">
      <c r="T4524" s="212"/>
      <c r="U4524" s="213"/>
      <c r="V4524" s="213"/>
      <c r="W4524" s="213"/>
      <c r="X4524" s="214"/>
      <c r="Y4524" s="214"/>
      <c r="Z4524" s="214"/>
      <c r="AA4524" s="217"/>
      <c r="AB4524" s="217"/>
      <c r="AC4524" s="217"/>
      <c r="AD4524" s="213"/>
    </row>
    <row r="4525" spans="20:30" x14ac:dyDescent="0.2">
      <c r="T4525" s="212"/>
      <c r="U4525" s="213"/>
      <c r="V4525" s="213"/>
      <c r="W4525" s="213"/>
      <c r="X4525" s="214"/>
      <c r="Y4525" s="214"/>
      <c r="Z4525" s="214"/>
      <c r="AA4525" s="217"/>
      <c r="AB4525" s="217"/>
      <c r="AC4525" s="217"/>
      <c r="AD4525" s="213"/>
    </row>
    <row r="4526" spans="20:30" x14ac:dyDescent="0.2">
      <c r="T4526" s="212"/>
      <c r="U4526" s="213"/>
      <c r="V4526" s="213"/>
      <c r="W4526" s="213"/>
      <c r="X4526" s="214"/>
      <c r="Y4526" s="214"/>
      <c r="Z4526" s="214"/>
      <c r="AA4526" s="217"/>
      <c r="AB4526" s="217"/>
      <c r="AC4526" s="217"/>
      <c r="AD4526" s="213"/>
    </row>
    <row r="4527" spans="20:30" x14ac:dyDescent="0.2">
      <c r="T4527" s="212"/>
      <c r="U4527" s="213"/>
      <c r="V4527" s="213"/>
      <c r="W4527" s="213"/>
      <c r="X4527" s="214"/>
      <c r="Y4527" s="214"/>
      <c r="Z4527" s="214"/>
      <c r="AA4527" s="217"/>
      <c r="AB4527" s="217"/>
      <c r="AC4527" s="217"/>
      <c r="AD4527" s="213"/>
    </row>
    <row r="4528" spans="20:30" x14ac:dyDescent="0.2">
      <c r="T4528" s="212"/>
      <c r="U4528" s="213"/>
      <c r="V4528" s="213"/>
      <c r="W4528" s="213"/>
      <c r="X4528" s="214"/>
      <c r="Y4528" s="214"/>
      <c r="Z4528" s="214"/>
      <c r="AA4528" s="217"/>
      <c r="AB4528" s="217"/>
      <c r="AC4528" s="217"/>
      <c r="AD4528" s="213"/>
    </row>
    <row r="4529" spans="20:30" x14ac:dyDescent="0.2">
      <c r="T4529" s="212"/>
      <c r="U4529" s="213"/>
      <c r="V4529" s="213"/>
      <c r="W4529" s="213"/>
      <c r="X4529" s="214"/>
      <c r="Y4529" s="214"/>
      <c r="Z4529" s="214"/>
      <c r="AA4529" s="217"/>
      <c r="AB4529" s="217"/>
      <c r="AC4529" s="217"/>
      <c r="AD4529" s="213"/>
    </row>
    <row r="4530" spans="20:30" x14ac:dyDescent="0.2">
      <c r="T4530" s="212"/>
      <c r="U4530" s="213"/>
      <c r="V4530" s="213"/>
      <c r="W4530" s="213"/>
      <c r="X4530" s="214"/>
      <c r="Y4530" s="214"/>
      <c r="Z4530" s="214"/>
      <c r="AA4530" s="217"/>
      <c r="AB4530" s="217"/>
      <c r="AC4530" s="217"/>
      <c r="AD4530" s="213"/>
    </row>
    <row r="4531" spans="20:30" x14ac:dyDescent="0.2">
      <c r="T4531" s="212"/>
      <c r="U4531" s="213"/>
      <c r="V4531" s="213"/>
      <c r="W4531" s="213"/>
      <c r="X4531" s="214"/>
      <c r="Y4531" s="214"/>
      <c r="Z4531" s="214"/>
      <c r="AA4531" s="217"/>
      <c r="AB4531" s="217"/>
      <c r="AC4531" s="217"/>
      <c r="AD4531" s="213"/>
    </row>
    <row r="4532" spans="20:30" x14ac:dyDescent="0.2">
      <c r="T4532" s="212"/>
      <c r="U4532" s="213"/>
      <c r="V4532" s="213"/>
      <c r="W4532" s="213"/>
      <c r="X4532" s="214"/>
      <c r="Y4532" s="214"/>
      <c r="Z4532" s="214"/>
      <c r="AA4532" s="217"/>
      <c r="AB4532" s="217"/>
      <c r="AC4532" s="217"/>
      <c r="AD4532" s="213"/>
    </row>
    <row r="4533" spans="20:30" x14ac:dyDescent="0.2">
      <c r="T4533" s="212"/>
      <c r="U4533" s="213"/>
      <c r="V4533" s="213"/>
      <c r="W4533" s="213"/>
      <c r="X4533" s="214"/>
      <c r="Y4533" s="214"/>
      <c r="Z4533" s="214"/>
      <c r="AA4533" s="217"/>
      <c r="AB4533" s="217"/>
      <c r="AC4533" s="217"/>
      <c r="AD4533" s="213"/>
    </row>
    <row r="4534" spans="20:30" x14ac:dyDescent="0.2">
      <c r="T4534" s="212"/>
      <c r="U4534" s="213"/>
      <c r="V4534" s="213"/>
      <c r="W4534" s="213"/>
      <c r="X4534" s="214"/>
      <c r="Y4534" s="214"/>
      <c r="Z4534" s="214"/>
      <c r="AA4534" s="217"/>
      <c r="AB4534" s="217"/>
      <c r="AC4534" s="217"/>
      <c r="AD4534" s="213"/>
    </row>
    <row r="4535" spans="20:30" x14ac:dyDescent="0.2">
      <c r="T4535" s="212"/>
      <c r="U4535" s="213"/>
      <c r="V4535" s="213"/>
      <c r="W4535" s="213"/>
      <c r="X4535" s="214"/>
      <c r="Y4535" s="214"/>
      <c r="Z4535" s="214"/>
      <c r="AA4535" s="217"/>
      <c r="AB4535" s="217"/>
      <c r="AC4535" s="217"/>
      <c r="AD4535" s="213"/>
    </row>
    <row r="4536" spans="20:30" x14ac:dyDescent="0.2">
      <c r="T4536" s="212"/>
      <c r="U4536" s="213"/>
      <c r="V4536" s="213"/>
      <c r="W4536" s="213"/>
      <c r="X4536" s="214"/>
      <c r="Y4536" s="214"/>
      <c r="Z4536" s="214"/>
      <c r="AA4536" s="217"/>
      <c r="AB4536" s="217"/>
      <c r="AC4536" s="217"/>
      <c r="AD4536" s="213"/>
    </row>
    <row r="4537" spans="20:30" x14ac:dyDescent="0.2">
      <c r="T4537" s="212"/>
      <c r="U4537" s="213"/>
      <c r="V4537" s="213"/>
      <c r="W4537" s="213"/>
      <c r="X4537" s="214"/>
      <c r="Y4537" s="214"/>
      <c r="Z4537" s="214"/>
      <c r="AA4537" s="217"/>
      <c r="AB4537" s="217"/>
      <c r="AC4537" s="217"/>
      <c r="AD4537" s="213"/>
    </row>
    <row r="4538" spans="20:30" x14ac:dyDescent="0.2">
      <c r="T4538" s="212"/>
      <c r="U4538" s="213"/>
      <c r="V4538" s="213"/>
      <c r="W4538" s="213"/>
      <c r="X4538" s="214"/>
      <c r="Y4538" s="214"/>
      <c r="Z4538" s="214"/>
      <c r="AA4538" s="217"/>
      <c r="AB4538" s="217"/>
      <c r="AC4538" s="217"/>
      <c r="AD4538" s="213"/>
    </row>
    <row r="4539" spans="20:30" x14ac:dyDescent="0.2">
      <c r="T4539" s="212"/>
      <c r="U4539" s="213"/>
      <c r="V4539" s="213"/>
      <c r="W4539" s="213"/>
      <c r="X4539" s="214"/>
      <c r="Y4539" s="214"/>
      <c r="Z4539" s="214"/>
      <c r="AA4539" s="217"/>
      <c r="AB4539" s="217"/>
      <c r="AC4539" s="217"/>
      <c r="AD4539" s="213"/>
    </row>
    <row r="4540" spans="20:30" x14ac:dyDescent="0.2">
      <c r="T4540" s="212"/>
      <c r="U4540" s="213"/>
      <c r="V4540" s="213"/>
      <c r="W4540" s="213"/>
      <c r="X4540" s="214"/>
      <c r="Y4540" s="214"/>
      <c r="Z4540" s="214"/>
      <c r="AA4540" s="217"/>
      <c r="AB4540" s="217"/>
      <c r="AC4540" s="217"/>
      <c r="AD4540" s="213"/>
    </row>
    <row r="4541" spans="20:30" x14ac:dyDescent="0.2">
      <c r="T4541" s="212"/>
      <c r="U4541" s="213"/>
      <c r="V4541" s="213"/>
      <c r="W4541" s="213"/>
      <c r="X4541" s="214"/>
      <c r="Y4541" s="214"/>
      <c r="Z4541" s="214"/>
      <c r="AA4541" s="217"/>
      <c r="AB4541" s="217"/>
      <c r="AC4541" s="217"/>
      <c r="AD4541" s="213"/>
    </row>
    <row r="4542" spans="20:30" x14ac:dyDescent="0.2">
      <c r="T4542" s="212"/>
      <c r="U4542" s="213"/>
      <c r="V4542" s="213"/>
      <c r="W4542" s="213"/>
      <c r="X4542" s="214"/>
      <c r="Y4542" s="214"/>
      <c r="Z4542" s="214"/>
      <c r="AA4542" s="217"/>
      <c r="AB4542" s="217"/>
      <c r="AC4542" s="217"/>
      <c r="AD4542" s="213"/>
    </row>
    <row r="4543" spans="20:30" x14ac:dyDescent="0.2">
      <c r="T4543" s="212"/>
      <c r="U4543" s="213"/>
      <c r="V4543" s="213"/>
      <c r="W4543" s="213"/>
      <c r="X4543" s="214"/>
      <c r="Y4543" s="214"/>
      <c r="Z4543" s="214"/>
      <c r="AA4543" s="217"/>
      <c r="AB4543" s="217"/>
      <c r="AC4543" s="217"/>
      <c r="AD4543" s="213"/>
    </row>
    <row r="4544" spans="20:30" x14ac:dyDescent="0.2">
      <c r="T4544" s="212"/>
      <c r="U4544" s="213"/>
      <c r="V4544" s="213"/>
      <c r="W4544" s="213"/>
      <c r="X4544" s="214"/>
      <c r="Y4544" s="214"/>
      <c r="Z4544" s="214"/>
      <c r="AA4544" s="217"/>
      <c r="AB4544" s="217"/>
      <c r="AC4544" s="217"/>
      <c r="AD4544" s="213"/>
    </row>
    <row r="4545" spans="20:30" x14ac:dyDescent="0.2">
      <c r="T4545" s="212"/>
      <c r="U4545" s="213"/>
      <c r="V4545" s="213"/>
      <c r="W4545" s="213"/>
      <c r="X4545" s="214"/>
      <c r="Y4545" s="214"/>
      <c r="Z4545" s="214"/>
      <c r="AA4545" s="217"/>
      <c r="AB4545" s="217"/>
      <c r="AC4545" s="217"/>
      <c r="AD4545" s="213"/>
    </row>
    <row r="4546" spans="20:30" x14ac:dyDescent="0.2">
      <c r="T4546" s="212"/>
      <c r="U4546" s="213"/>
      <c r="V4546" s="213"/>
      <c r="W4546" s="213"/>
      <c r="X4546" s="214"/>
      <c r="Y4546" s="214"/>
      <c r="Z4546" s="214"/>
      <c r="AA4546" s="217"/>
      <c r="AB4546" s="217"/>
      <c r="AC4546" s="217"/>
      <c r="AD4546" s="213"/>
    </row>
    <row r="4547" spans="20:30" x14ac:dyDescent="0.2">
      <c r="T4547" s="212"/>
      <c r="U4547" s="213"/>
      <c r="V4547" s="213"/>
      <c r="W4547" s="213"/>
      <c r="X4547" s="214"/>
      <c r="Y4547" s="214"/>
      <c r="Z4547" s="214"/>
      <c r="AA4547" s="217"/>
      <c r="AB4547" s="217"/>
      <c r="AC4547" s="217"/>
      <c r="AD4547" s="213"/>
    </row>
    <row r="4548" spans="20:30" x14ac:dyDescent="0.2">
      <c r="T4548" s="212"/>
      <c r="U4548" s="213"/>
      <c r="V4548" s="213"/>
      <c r="W4548" s="213"/>
      <c r="X4548" s="214"/>
      <c r="Y4548" s="214"/>
      <c r="Z4548" s="214"/>
      <c r="AA4548" s="217"/>
      <c r="AB4548" s="217"/>
      <c r="AC4548" s="217"/>
      <c r="AD4548" s="213"/>
    </row>
    <row r="4549" spans="20:30" x14ac:dyDescent="0.2">
      <c r="T4549" s="212"/>
      <c r="U4549" s="213"/>
      <c r="V4549" s="213"/>
      <c r="W4549" s="213"/>
      <c r="X4549" s="214"/>
      <c r="Y4549" s="214"/>
      <c r="Z4549" s="214"/>
      <c r="AA4549" s="217"/>
      <c r="AB4549" s="217"/>
      <c r="AC4549" s="217"/>
      <c r="AD4549" s="213"/>
    </row>
    <row r="4550" spans="20:30" x14ac:dyDescent="0.2">
      <c r="T4550" s="212"/>
      <c r="U4550" s="213"/>
      <c r="V4550" s="213"/>
      <c r="W4550" s="213"/>
      <c r="X4550" s="214"/>
      <c r="Y4550" s="214"/>
      <c r="Z4550" s="214"/>
      <c r="AA4550" s="217"/>
      <c r="AB4550" s="217"/>
      <c r="AC4550" s="217"/>
      <c r="AD4550" s="213"/>
    </row>
    <row r="4551" spans="20:30" x14ac:dyDescent="0.2">
      <c r="T4551" s="212"/>
      <c r="U4551" s="213"/>
      <c r="V4551" s="213"/>
      <c r="W4551" s="213"/>
      <c r="X4551" s="214"/>
      <c r="Y4551" s="214"/>
      <c r="Z4551" s="214"/>
      <c r="AA4551" s="217"/>
      <c r="AB4551" s="217"/>
      <c r="AC4551" s="217"/>
      <c r="AD4551" s="213"/>
    </row>
    <row r="4552" spans="20:30" x14ac:dyDescent="0.2">
      <c r="T4552" s="212"/>
      <c r="U4552" s="213"/>
      <c r="V4552" s="213"/>
      <c r="W4552" s="213"/>
      <c r="X4552" s="214"/>
      <c r="Y4552" s="214"/>
      <c r="Z4552" s="214"/>
      <c r="AA4552" s="217"/>
      <c r="AB4552" s="217"/>
      <c r="AC4552" s="217"/>
      <c r="AD4552" s="213"/>
    </row>
    <row r="4553" spans="20:30" x14ac:dyDescent="0.2">
      <c r="T4553" s="212"/>
      <c r="U4553" s="213"/>
      <c r="V4553" s="213"/>
      <c r="W4553" s="213"/>
      <c r="X4553" s="214"/>
      <c r="Y4553" s="214"/>
      <c r="Z4553" s="214"/>
      <c r="AA4553" s="217"/>
      <c r="AB4553" s="217"/>
      <c r="AC4553" s="217"/>
      <c r="AD4553" s="213"/>
    </row>
    <row r="4554" spans="20:30" x14ac:dyDescent="0.2">
      <c r="T4554" s="212"/>
      <c r="U4554" s="213"/>
      <c r="V4554" s="213"/>
      <c r="W4554" s="213"/>
      <c r="X4554" s="214"/>
      <c r="Y4554" s="214"/>
      <c r="Z4554" s="214"/>
      <c r="AA4554" s="217"/>
      <c r="AB4554" s="217"/>
      <c r="AC4554" s="217"/>
      <c r="AD4554" s="213"/>
    </row>
    <row r="4555" spans="20:30" x14ac:dyDescent="0.2">
      <c r="T4555" s="212"/>
      <c r="U4555" s="213"/>
      <c r="V4555" s="213"/>
      <c r="W4555" s="213"/>
      <c r="X4555" s="214"/>
      <c r="Y4555" s="214"/>
      <c r="Z4555" s="214"/>
      <c r="AA4555" s="217"/>
      <c r="AB4555" s="217"/>
      <c r="AC4555" s="217"/>
      <c r="AD4555" s="213"/>
    </row>
    <row r="4556" spans="20:30" x14ac:dyDescent="0.2">
      <c r="T4556" s="212"/>
      <c r="U4556" s="213"/>
      <c r="V4556" s="213"/>
      <c r="W4556" s="213"/>
      <c r="X4556" s="214"/>
      <c r="Y4556" s="214"/>
      <c r="Z4556" s="214"/>
      <c r="AA4556" s="217"/>
      <c r="AB4556" s="217"/>
      <c r="AC4556" s="217"/>
      <c r="AD4556" s="213"/>
    </row>
    <row r="4557" spans="20:30" x14ac:dyDescent="0.2">
      <c r="T4557" s="212"/>
      <c r="U4557" s="213"/>
      <c r="V4557" s="213"/>
      <c r="W4557" s="213"/>
      <c r="X4557" s="214"/>
      <c r="Y4557" s="214"/>
      <c r="Z4557" s="214"/>
      <c r="AA4557" s="217"/>
      <c r="AB4557" s="217"/>
      <c r="AC4557" s="217"/>
      <c r="AD4557" s="213"/>
    </row>
    <row r="4558" spans="20:30" x14ac:dyDescent="0.2">
      <c r="T4558" s="212"/>
      <c r="U4558" s="213"/>
      <c r="V4558" s="213"/>
      <c r="W4558" s="213"/>
      <c r="X4558" s="214"/>
      <c r="Y4558" s="214"/>
      <c r="Z4558" s="214"/>
      <c r="AA4558" s="217"/>
      <c r="AB4558" s="217"/>
      <c r="AC4558" s="217"/>
      <c r="AD4558" s="213"/>
    </row>
    <row r="4559" spans="20:30" x14ac:dyDescent="0.2">
      <c r="T4559" s="212"/>
      <c r="U4559" s="213"/>
      <c r="V4559" s="213"/>
      <c r="W4559" s="213"/>
      <c r="X4559" s="214"/>
      <c r="Y4559" s="214"/>
      <c r="Z4559" s="214"/>
      <c r="AA4559" s="217"/>
      <c r="AB4559" s="217"/>
      <c r="AC4559" s="217"/>
      <c r="AD4559" s="213"/>
    </row>
    <row r="4560" spans="20:30" x14ac:dyDescent="0.2">
      <c r="T4560" s="212"/>
      <c r="U4560" s="213"/>
      <c r="V4560" s="213"/>
      <c r="W4560" s="213"/>
      <c r="X4560" s="214"/>
      <c r="Y4560" s="214"/>
      <c r="Z4560" s="214"/>
      <c r="AA4560" s="217"/>
      <c r="AB4560" s="217"/>
      <c r="AC4560" s="217"/>
      <c r="AD4560" s="213"/>
    </row>
    <row r="4561" spans="20:30" x14ac:dyDescent="0.2">
      <c r="T4561" s="212"/>
      <c r="U4561" s="213"/>
      <c r="V4561" s="213"/>
      <c r="W4561" s="213"/>
      <c r="X4561" s="214"/>
      <c r="Y4561" s="214"/>
      <c r="Z4561" s="214"/>
      <c r="AA4561" s="217"/>
      <c r="AB4561" s="217"/>
      <c r="AC4561" s="217"/>
      <c r="AD4561" s="213"/>
    </row>
    <row r="4562" spans="20:30" x14ac:dyDescent="0.2">
      <c r="T4562" s="212"/>
      <c r="U4562" s="213"/>
      <c r="V4562" s="213"/>
      <c r="W4562" s="213"/>
      <c r="X4562" s="214"/>
      <c r="Y4562" s="214"/>
      <c r="Z4562" s="214"/>
      <c r="AA4562" s="217"/>
      <c r="AB4562" s="217"/>
      <c r="AC4562" s="217"/>
      <c r="AD4562" s="213"/>
    </row>
    <row r="4563" spans="20:30" x14ac:dyDescent="0.2">
      <c r="T4563" s="212"/>
      <c r="U4563" s="213"/>
      <c r="V4563" s="213"/>
      <c r="W4563" s="213"/>
      <c r="X4563" s="214"/>
      <c r="Y4563" s="214"/>
      <c r="Z4563" s="214"/>
      <c r="AA4563" s="217"/>
      <c r="AB4563" s="217"/>
      <c r="AC4563" s="217"/>
      <c r="AD4563" s="213"/>
    </row>
    <row r="4564" spans="20:30" x14ac:dyDescent="0.2">
      <c r="T4564" s="212"/>
      <c r="U4564" s="213"/>
      <c r="V4564" s="213"/>
      <c r="W4564" s="213"/>
      <c r="X4564" s="214"/>
      <c r="Y4564" s="214"/>
      <c r="Z4564" s="214"/>
      <c r="AA4564" s="217"/>
      <c r="AB4564" s="217"/>
      <c r="AC4564" s="217"/>
      <c r="AD4564" s="213"/>
    </row>
    <row r="4565" spans="20:30" x14ac:dyDescent="0.2">
      <c r="T4565" s="212"/>
      <c r="U4565" s="213"/>
      <c r="V4565" s="213"/>
      <c r="W4565" s="213"/>
      <c r="X4565" s="214"/>
      <c r="Y4565" s="214"/>
      <c r="Z4565" s="214"/>
      <c r="AA4565" s="217"/>
      <c r="AB4565" s="217"/>
      <c r="AC4565" s="217"/>
      <c r="AD4565" s="213"/>
    </row>
    <row r="4566" spans="20:30" x14ac:dyDescent="0.2">
      <c r="T4566" s="212"/>
      <c r="U4566" s="213"/>
      <c r="V4566" s="213"/>
      <c r="W4566" s="213"/>
      <c r="X4566" s="214"/>
      <c r="Y4566" s="214"/>
      <c r="Z4566" s="214"/>
      <c r="AA4566" s="217"/>
      <c r="AB4566" s="217"/>
      <c r="AC4566" s="217"/>
      <c r="AD4566" s="213"/>
    </row>
    <row r="4567" spans="20:30" x14ac:dyDescent="0.2">
      <c r="T4567" s="212"/>
      <c r="U4567" s="213"/>
      <c r="V4567" s="213"/>
      <c r="W4567" s="213"/>
      <c r="X4567" s="214"/>
      <c r="Y4567" s="214"/>
      <c r="Z4567" s="214"/>
      <c r="AA4567" s="217"/>
      <c r="AB4567" s="217"/>
      <c r="AC4567" s="217"/>
      <c r="AD4567" s="213"/>
    </row>
    <row r="4568" spans="20:30" x14ac:dyDescent="0.2">
      <c r="T4568" s="212"/>
      <c r="U4568" s="213"/>
      <c r="V4568" s="213"/>
      <c r="W4568" s="213"/>
      <c r="X4568" s="214"/>
      <c r="Y4568" s="214"/>
      <c r="Z4568" s="214"/>
      <c r="AA4568" s="217"/>
      <c r="AB4568" s="217"/>
      <c r="AC4568" s="217"/>
      <c r="AD4568" s="213"/>
    </row>
    <row r="4569" spans="20:30" x14ac:dyDescent="0.2">
      <c r="T4569" s="212"/>
      <c r="U4569" s="213"/>
      <c r="V4569" s="213"/>
      <c r="W4569" s="213"/>
      <c r="X4569" s="214"/>
      <c r="Y4569" s="214"/>
      <c r="Z4569" s="214"/>
      <c r="AA4569" s="217"/>
      <c r="AB4569" s="217"/>
      <c r="AC4569" s="217"/>
      <c r="AD4569" s="213"/>
    </row>
    <row r="4570" spans="20:30" x14ac:dyDescent="0.2">
      <c r="T4570" s="212"/>
      <c r="U4570" s="213"/>
      <c r="V4570" s="213"/>
      <c r="W4570" s="213"/>
      <c r="X4570" s="214"/>
      <c r="Y4570" s="214"/>
      <c r="Z4570" s="214"/>
      <c r="AA4570" s="217"/>
      <c r="AB4570" s="217"/>
      <c r="AC4570" s="217"/>
      <c r="AD4570" s="213"/>
    </row>
    <row r="4571" spans="20:30" x14ac:dyDescent="0.2">
      <c r="T4571" s="212"/>
      <c r="U4571" s="213"/>
      <c r="V4571" s="213"/>
      <c r="W4571" s="213"/>
      <c r="X4571" s="214"/>
      <c r="Y4571" s="214"/>
      <c r="Z4571" s="214"/>
      <c r="AA4571" s="217"/>
      <c r="AB4571" s="217"/>
      <c r="AC4571" s="217"/>
      <c r="AD4571" s="213"/>
    </row>
    <row r="4572" spans="20:30" x14ac:dyDescent="0.2">
      <c r="T4572" s="212"/>
      <c r="U4572" s="213"/>
      <c r="V4572" s="213"/>
      <c r="W4572" s="213"/>
      <c r="X4572" s="214"/>
      <c r="Y4572" s="214"/>
      <c r="Z4572" s="214"/>
      <c r="AA4572" s="217"/>
      <c r="AB4572" s="217"/>
      <c r="AC4572" s="217"/>
      <c r="AD4572" s="213"/>
    </row>
    <row r="4573" spans="20:30" x14ac:dyDescent="0.2">
      <c r="T4573" s="212"/>
      <c r="U4573" s="213"/>
      <c r="V4573" s="213"/>
      <c r="W4573" s="213"/>
      <c r="X4573" s="214"/>
      <c r="Y4573" s="214"/>
      <c r="Z4573" s="214"/>
      <c r="AA4573" s="217"/>
      <c r="AB4573" s="217"/>
      <c r="AC4573" s="217"/>
      <c r="AD4573" s="213"/>
    </row>
    <row r="4574" spans="20:30" x14ac:dyDescent="0.2">
      <c r="T4574" s="212"/>
      <c r="U4574" s="213"/>
      <c r="V4574" s="213"/>
      <c r="W4574" s="213"/>
      <c r="X4574" s="214"/>
      <c r="Y4574" s="214"/>
      <c r="Z4574" s="214"/>
      <c r="AA4574" s="217"/>
      <c r="AB4574" s="217"/>
      <c r="AC4574" s="217"/>
      <c r="AD4574" s="213"/>
    </row>
    <row r="4575" spans="20:30" x14ac:dyDescent="0.2">
      <c r="T4575" s="212"/>
      <c r="U4575" s="213"/>
      <c r="V4575" s="213"/>
      <c r="W4575" s="213"/>
      <c r="X4575" s="214"/>
      <c r="Y4575" s="214"/>
      <c r="Z4575" s="214"/>
      <c r="AA4575" s="217"/>
      <c r="AB4575" s="217"/>
      <c r="AC4575" s="217"/>
      <c r="AD4575" s="213"/>
    </row>
    <row r="4576" spans="20:30" x14ac:dyDescent="0.2">
      <c r="T4576" s="212"/>
      <c r="U4576" s="213"/>
      <c r="V4576" s="213"/>
      <c r="W4576" s="213"/>
      <c r="X4576" s="214"/>
      <c r="Y4576" s="214"/>
      <c r="Z4576" s="214"/>
      <c r="AA4576" s="217"/>
      <c r="AB4576" s="217"/>
      <c r="AC4576" s="217"/>
      <c r="AD4576" s="213"/>
    </row>
    <row r="4577" spans="20:30" x14ac:dyDescent="0.2">
      <c r="T4577" s="212"/>
      <c r="U4577" s="213"/>
      <c r="V4577" s="213"/>
      <c r="W4577" s="213"/>
      <c r="X4577" s="214"/>
      <c r="Y4577" s="214"/>
      <c r="Z4577" s="214"/>
      <c r="AA4577" s="217"/>
      <c r="AB4577" s="217"/>
      <c r="AC4577" s="217"/>
      <c r="AD4577" s="213"/>
    </row>
    <row r="4578" spans="20:30" x14ac:dyDescent="0.2">
      <c r="T4578" s="212"/>
      <c r="U4578" s="213"/>
      <c r="V4578" s="213"/>
      <c r="W4578" s="213"/>
      <c r="X4578" s="214"/>
      <c r="Y4578" s="214"/>
      <c r="Z4578" s="214"/>
      <c r="AA4578" s="217"/>
      <c r="AB4578" s="217"/>
      <c r="AC4578" s="217"/>
      <c r="AD4578" s="213"/>
    </row>
    <row r="4579" spans="20:30" x14ac:dyDescent="0.2">
      <c r="T4579" s="212"/>
      <c r="U4579" s="213"/>
      <c r="V4579" s="213"/>
      <c r="W4579" s="213"/>
      <c r="X4579" s="214"/>
      <c r="Y4579" s="214"/>
      <c r="Z4579" s="214"/>
      <c r="AA4579" s="217"/>
      <c r="AB4579" s="217"/>
      <c r="AC4579" s="217"/>
      <c r="AD4579" s="213"/>
    </row>
    <row r="4580" spans="20:30" x14ac:dyDescent="0.2">
      <c r="T4580" s="212"/>
      <c r="U4580" s="213"/>
      <c r="V4580" s="213"/>
      <c r="W4580" s="213"/>
      <c r="X4580" s="214"/>
      <c r="Y4580" s="214"/>
      <c r="Z4580" s="214"/>
      <c r="AA4580" s="217"/>
      <c r="AB4580" s="217"/>
      <c r="AC4580" s="217"/>
      <c r="AD4580" s="213"/>
    </row>
    <row r="4581" spans="20:30" x14ac:dyDescent="0.2">
      <c r="T4581" s="212"/>
      <c r="U4581" s="213"/>
      <c r="V4581" s="213"/>
      <c r="W4581" s="213"/>
      <c r="X4581" s="214"/>
      <c r="Y4581" s="214"/>
      <c r="Z4581" s="214"/>
      <c r="AA4581" s="217"/>
      <c r="AB4581" s="217"/>
      <c r="AC4581" s="217"/>
      <c r="AD4581" s="213"/>
    </row>
    <row r="4582" spans="20:30" x14ac:dyDescent="0.2">
      <c r="T4582" s="212"/>
      <c r="U4582" s="213"/>
      <c r="V4582" s="213"/>
      <c r="W4582" s="213"/>
      <c r="X4582" s="214"/>
      <c r="Y4582" s="214"/>
      <c r="Z4582" s="214"/>
      <c r="AA4582" s="217"/>
      <c r="AB4582" s="217"/>
      <c r="AC4582" s="217"/>
      <c r="AD4582" s="213"/>
    </row>
    <row r="4583" spans="20:30" x14ac:dyDescent="0.2">
      <c r="T4583" s="212"/>
      <c r="U4583" s="213"/>
      <c r="V4583" s="213"/>
      <c r="W4583" s="213"/>
      <c r="X4583" s="214"/>
      <c r="Y4583" s="214"/>
      <c r="Z4583" s="214"/>
      <c r="AA4583" s="217"/>
      <c r="AB4583" s="217"/>
      <c r="AC4583" s="217"/>
      <c r="AD4583" s="213"/>
    </row>
    <row r="4584" spans="20:30" x14ac:dyDescent="0.2">
      <c r="T4584" s="212"/>
      <c r="U4584" s="213"/>
      <c r="V4584" s="213"/>
      <c r="W4584" s="213"/>
      <c r="X4584" s="214"/>
      <c r="Y4584" s="214"/>
      <c r="Z4584" s="214"/>
      <c r="AA4584" s="217"/>
      <c r="AB4584" s="217"/>
      <c r="AC4584" s="217"/>
      <c r="AD4584" s="213"/>
    </row>
    <row r="4585" spans="20:30" x14ac:dyDescent="0.2">
      <c r="T4585" s="212"/>
      <c r="U4585" s="213"/>
      <c r="V4585" s="213"/>
      <c r="W4585" s="213"/>
      <c r="X4585" s="214"/>
      <c r="Y4585" s="214"/>
      <c r="Z4585" s="214"/>
      <c r="AA4585" s="217"/>
      <c r="AB4585" s="217"/>
      <c r="AC4585" s="217"/>
      <c r="AD4585" s="213"/>
    </row>
    <row r="4586" spans="20:30" x14ac:dyDescent="0.2">
      <c r="T4586" s="212"/>
      <c r="U4586" s="213"/>
      <c r="V4586" s="213"/>
      <c r="W4586" s="213"/>
      <c r="X4586" s="214"/>
      <c r="Y4586" s="214"/>
      <c r="Z4586" s="214"/>
      <c r="AA4586" s="217"/>
      <c r="AB4586" s="217"/>
      <c r="AC4586" s="217"/>
      <c r="AD4586" s="213"/>
    </row>
    <row r="4587" spans="20:30" x14ac:dyDescent="0.2">
      <c r="T4587" s="212"/>
      <c r="U4587" s="213"/>
      <c r="V4587" s="213"/>
      <c r="W4587" s="213"/>
      <c r="X4587" s="214"/>
      <c r="Y4587" s="214"/>
      <c r="Z4587" s="214"/>
      <c r="AA4587" s="217"/>
      <c r="AB4587" s="217"/>
      <c r="AC4587" s="217"/>
      <c r="AD4587" s="213"/>
    </row>
    <row r="4588" spans="20:30" x14ac:dyDescent="0.2">
      <c r="T4588" s="212"/>
      <c r="U4588" s="213"/>
      <c r="V4588" s="213"/>
      <c r="W4588" s="213"/>
      <c r="X4588" s="214"/>
      <c r="Y4588" s="214"/>
      <c r="Z4588" s="214"/>
      <c r="AA4588" s="217"/>
      <c r="AB4588" s="217"/>
      <c r="AC4588" s="217"/>
      <c r="AD4588" s="213"/>
    </row>
    <row r="4589" spans="20:30" x14ac:dyDescent="0.2">
      <c r="T4589" s="212"/>
      <c r="U4589" s="213"/>
      <c r="V4589" s="213"/>
      <c r="W4589" s="213"/>
      <c r="X4589" s="214"/>
      <c r="Y4589" s="214"/>
      <c r="Z4589" s="214"/>
      <c r="AA4589" s="217"/>
      <c r="AB4589" s="217"/>
      <c r="AC4589" s="217"/>
      <c r="AD4589" s="213"/>
    </row>
    <row r="4590" spans="20:30" x14ac:dyDescent="0.2">
      <c r="T4590" s="212"/>
      <c r="U4590" s="213"/>
      <c r="V4590" s="213"/>
      <c r="W4590" s="213"/>
      <c r="X4590" s="214"/>
      <c r="Y4590" s="214"/>
      <c r="Z4590" s="214"/>
      <c r="AA4590" s="217"/>
      <c r="AB4590" s="217"/>
      <c r="AC4590" s="217"/>
      <c r="AD4590" s="213"/>
    </row>
    <row r="4591" spans="20:30" x14ac:dyDescent="0.2">
      <c r="T4591" s="212"/>
      <c r="U4591" s="213"/>
      <c r="V4591" s="213"/>
      <c r="W4591" s="213"/>
      <c r="X4591" s="214"/>
      <c r="Y4591" s="214"/>
      <c r="Z4591" s="214"/>
      <c r="AA4591" s="217"/>
      <c r="AB4591" s="217"/>
      <c r="AC4591" s="217"/>
      <c r="AD4591" s="213"/>
    </row>
    <row r="4592" spans="20:30" x14ac:dyDescent="0.2">
      <c r="T4592" s="212"/>
      <c r="U4592" s="213"/>
      <c r="V4592" s="213"/>
      <c r="W4592" s="213"/>
      <c r="X4592" s="214"/>
      <c r="Y4592" s="214"/>
      <c r="Z4592" s="214"/>
      <c r="AA4592" s="217"/>
      <c r="AB4592" s="217"/>
      <c r="AC4592" s="217"/>
      <c r="AD4592" s="213"/>
    </row>
    <row r="4593" spans="20:30" x14ac:dyDescent="0.2">
      <c r="T4593" s="212"/>
      <c r="U4593" s="213"/>
      <c r="V4593" s="213"/>
      <c r="W4593" s="213"/>
      <c r="X4593" s="214"/>
      <c r="Y4593" s="214"/>
      <c r="Z4593" s="214"/>
      <c r="AA4593" s="217"/>
      <c r="AB4593" s="217"/>
      <c r="AC4593" s="217"/>
      <c r="AD4593" s="213"/>
    </row>
    <row r="4594" spans="20:30" x14ac:dyDescent="0.2">
      <c r="T4594" s="212"/>
      <c r="U4594" s="213"/>
      <c r="V4594" s="213"/>
      <c r="W4594" s="213"/>
      <c r="X4594" s="214"/>
      <c r="Y4594" s="214"/>
      <c r="Z4594" s="214"/>
      <c r="AA4594" s="217"/>
      <c r="AB4594" s="217"/>
      <c r="AC4594" s="217"/>
      <c r="AD4594" s="213"/>
    </row>
    <row r="4595" spans="20:30" x14ac:dyDescent="0.2">
      <c r="T4595" s="212"/>
      <c r="U4595" s="213"/>
      <c r="V4595" s="213"/>
      <c r="W4595" s="213"/>
      <c r="X4595" s="214"/>
      <c r="Y4595" s="214"/>
      <c r="Z4595" s="214"/>
      <c r="AA4595" s="217"/>
      <c r="AB4595" s="217"/>
      <c r="AC4595" s="217"/>
      <c r="AD4595" s="213"/>
    </row>
    <row r="4596" spans="20:30" x14ac:dyDescent="0.2">
      <c r="T4596" s="212"/>
      <c r="U4596" s="213"/>
      <c r="V4596" s="213"/>
      <c r="W4596" s="213"/>
      <c r="X4596" s="214"/>
      <c r="Y4596" s="214"/>
      <c r="Z4596" s="214"/>
      <c r="AA4596" s="217"/>
      <c r="AB4596" s="217"/>
      <c r="AC4596" s="217"/>
      <c r="AD4596" s="213"/>
    </row>
    <row r="4597" spans="20:30" x14ac:dyDescent="0.2">
      <c r="T4597" s="212"/>
      <c r="U4597" s="213"/>
      <c r="V4597" s="213"/>
      <c r="W4597" s="213"/>
      <c r="X4597" s="214"/>
      <c r="Y4597" s="214"/>
      <c r="Z4597" s="214"/>
      <c r="AA4597" s="217"/>
      <c r="AB4597" s="217"/>
      <c r="AC4597" s="217"/>
      <c r="AD4597" s="213"/>
    </row>
    <row r="4598" spans="20:30" x14ac:dyDescent="0.2">
      <c r="T4598" s="212"/>
      <c r="U4598" s="213"/>
      <c r="V4598" s="213"/>
      <c r="W4598" s="213"/>
      <c r="X4598" s="214"/>
      <c r="Y4598" s="214"/>
      <c r="Z4598" s="214"/>
      <c r="AA4598" s="217"/>
      <c r="AB4598" s="217"/>
      <c r="AC4598" s="217"/>
      <c r="AD4598" s="213"/>
    </row>
    <row r="4599" spans="20:30" x14ac:dyDescent="0.2">
      <c r="T4599" s="212"/>
      <c r="U4599" s="213"/>
      <c r="V4599" s="213"/>
      <c r="W4599" s="213"/>
      <c r="X4599" s="214"/>
      <c r="Y4599" s="214"/>
      <c r="Z4599" s="214"/>
      <c r="AA4599" s="217"/>
      <c r="AB4599" s="217"/>
      <c r="AC4599" s="217"/>
      <c r="AD4599" s="213"/>
    </row>
    <row r="4600" spans="20:30" x14ac:dyDescent="0.2">
      <c r="T4600" s="212"/>
      <c r="U4600" s="213"/>
      <c r="V4600" s="213"/>
      <c r="W4600" s="213"/>
      <c r="X4600" s="214"/>
      <c r="Y4600" s="214"/>
      <c r="Z4600" s="214"/>
      <c r="AA4600" s="217"/>
      <c r="AB4600" s="217"/>
      <c r="AC4600" s="217"/>
      <c r="AD4600" s="213"/>
    </row>
    <row r="4601" spans="20:30" x14ac:dyDescent="0.2">
      <c r="T4601" s="212"/>
      <c r="U4601" s="213"/>
      <c r="V4601" s="213"/>
      <c r="W4601" s="213"/>
      <c r="X4601" s="214"/>
      <c r="Y4601" s="214"/>
      <c r="Z4601" s="214"/>
      <c r="AA4601" s="217"/>
      <c r="AB4601" s="217"/>
      <c r="AC4601" s="217"/>
      <c r="AD4601" s="213"/>
    </row>
    <row r="4602" spans="20:30" x14ac:dyDescent="0.2">
      <c r="T4602" s="212"/>
      <c r="U4602" s="213"/>
      <c r="V4602" s="213"/>
      <c r="W4602" s="213"/>
      <c r="X4602" s="214"/>
      <c r="Y4602" s="214"/>
      <c r="Z4602" s="214"/>
      <c r="AA4602" s="217"/>
      <c r="AB4602" s="217"/>
      <c r="AC4602" s="217"/>
      <c r="AD4602" s="213"/>
    </row>
    <row r="4603" spans="20:30" x14ac:dyDescent="0.2">
      <c r="T4603" s="212"/>
      <c r="U4603" s="213"/>
      <c r="V4603" s="213"/>
      <c r="W4603" s="213"/>
      <c r="X4603" s="214"/>
      <c r="Y4603" s="214"/>
      <c r="Z4603" s="214"/>
      <c r="AA4603" s="217"/>
      <c r="AB4603" s="217"/>
      <c r="AC4603" s="217"/>
      <c r="AD4603" s="213"/>
    </row>
    <row r="4604" spans="20:30" x14ac:dyDescent="0.2">
      <c r="T4604" s="212"/>
      <c r="U4604" s="213"/>
      <c r="V4604" s="213"/>
      <c r="W4604" s="213"/>
      <c r="X4604" s="214"/>
      <c r="Y4604" s="214"/>
      <c r="Z4604" s="214"/>
      <c r="AA4604" s="217"/>
      <c r="AB4604" s="217"/>
      <c r="AC4604" s="217"/>
      <c r="AD4604" s="213"/>
    </row>
    <row r="4605" spans="20:30" x14ac:dyDescent="0.2">
      <c r="T4605" s="212"/>
      <c r="U4605" s="213"/>
      <c r="V4605" s="213"/>
      <c r="W4605" s="213"/>
      <c r="X4605" s="214"/>
      <c r="Y4605" s="214"/>
      <c r="Z4605" s="214"/>
      <c r="AA4605" s="217"/>
      <c r="AB4605" s="217"/>
      <c r="AC4605" s="217"/>
      <c r="AD4605" s="213"/>
    </row>
    <row r="4606" spans="20:30" x14ac:dyDescent="0.2">
      <c r="T4606" s="212"/>
      <c r="U4606" s="213"/>
      <c r="V4606" s="213"/>
      <c r="W4606" s="213"/>
      <c r="X4606" s="214"/>
      <c r="Y4606" s="214"/>
      <c r="Z4606" s="214"/>
      <c r="AA4606" s="217"/>
      <c r="AB4606" s="217"/>
      <c r="AC4606" s="217"/>
      <c r="AD4606" s="213"/>
    </row>
    <row r="4607" spans="20:30" x14ac:dyDescent="0.2">
      <c r="T4607" s="212"/>
      <c r="U4607" s="213"/>
      <c r="V4607" s="213"/>
      <c r="W4607" s="213"/>
      <c r="X4607" s="214"/>
      <c r="Y4607" s="214"/>
      <c r="Z4607" s="214"/>
      <c r="AA4607" s="217"/>
      <c r="AB4607" s="217"/>
      <c r="AC4607" s="217"/>
      <c r="AD4607" s="213"/>
    </row>
    <row r="4608" spans="20:30" x14ac:dyDescent="0.2">
      <c r="T4608" s="212"/>
      <c r="U4608" s="213"/>
      <c r="V4608" s="213"/>
      <c r="W4608" s="213"/>
      <c r="X4608" s="214"/>
      <c r="Y4608" s="214"/>
      <c r="Z4608" s="214"/>
      <c r="AA4608" s="217"/>
      <c r="AB4608" s="217"/>
      <c r="AC4608" s="217"/>
      <c r="AD4608" s="213"/>
    </row>
    <row r="4609" spans="20:30" x14ac:dyDescent="0.2">
      <c r="T4609" s="212"/>
      <c r="U4609" s="213"/>
      <c r="V4609" s="213"/>
      <c r="W4609" s="213"/>
      <c r="X4609" s="214"/>
      <c r="Y4609" s="214"/>
      <c r="Z4609" s="214"/>
      <c r="AA4609" s="217"/>
      <c r="AB4609" s="217"/>
      <c r="AC4609" s="217"/>
      <c r="AD4609" s="213"/>
    </row>
    <row r="4610" spans="20:30" x14ac:dyDescent="0.2">
      <c r="T4610" s="212"/>
      <c r="U4610" s="213"/>
      <c r="V4610" s="213"/>
      <c r="W4610" s="213"/>
      <c r="X4610" s="214"/>
      <c r="Y4610" s="214"/>
      <c r="Z4610" s="214"/>
      <c r="AA4610" s="217"/>
      <c r="AB4610" s="217"/>
      <c r="AC4610" s="217"/>
      <c r="AD4610" s="213"/>
    </row>
    <row r="4611" spans="20:30" x14ac:dyDescent="0.2">
      <c r="T4611" s="212"/>
      <c r="U4611" s="213"/>
      <c r="V4611" s="213"/>
      <c r="W4611" s="213"/>
      <c r="X4611" s="214"/>
      <c r="Y4611" s="214"/>
      <c r="Z4611" s="214"/>
      <c r="AA4611" s="217"/>
      <c r="AB4611" s="217"/>
      <c r="AC4611" s="217"/>
      <c r="AD4611" s="213"/>
    </row>
    <row r="4612" spans="20:30" x14ac:dyDescent="0.2">
      <c r="T4612" s="212"/>
      <c r="U4612" s="213"/>
      <c r="V4612" s="213"/>
      <c r="W4612" s="213"/>
      <c r="X4612" s="214"/>
      <c r="Y4612" s="214"/>
      <c r="Z4612" s="214"/>
      <c r="AA4612" s="217"/>
      <c r="AB4612" s="217"/>
      <c r="AC4612" s="217"/>
      <c r="AD4612" s="213"/>
    </row>
    <row r="4613" spans="20:30" x14ac:dyDescent="0.2">
      <c r="T4613" s="212"/>
      <c r="U4613" s="213"/>
      <c r="V4613" s="213"/>
      <c r="W4613" s="213"/>
      <c r="X4613" s="214"/>
      <c r="Y4613" s="214"/>
      <c r="Z4613" s="214"/>
      <c r="AA4613" s="217"/>
      <c r="AB4613" s="217"/>
      <c r="AC4613" s="217"/>
      <c r="AD4613" s="213"/>
    </row>
    <row r="4614" spans="20:30" x14ac:dyDescent="0.2">
      <c r="T4614" s="212"/>
      <c r="U4614" s="213"/>
      <c r="V4614" s="213"/>
      <c r="W4614" s="213"/>
      <c r="X4614" s="214"/>
      <c r="Y4614" s="214"/>
      <c r="Z4614" s="214"/>
      <c r="AA4614" s="217"/>
      <c r="AB4614" s="217"/>
      <c r="AC4614" s="217"/>
      <c r="AD4614" s="213"/>
    </row>
    <row r="4615" spans="20:30" x14ac:dyDescent="0.2">
      <c r="T4615" s="212"/>
      <c r="U4615" s="213"/>
      <c r="V4615" s="213"/>
      <c r="W4615" s="213"/>
      <c r="X4615" s="214"/>
      <c r="Y4615" s="214"/>
      <c r="Z4615" s="214"/>
      <c r="AA4615" s="217"/>
      <c r="AB4615" s="217"/>
      <c r="AC4615" s="217"/>
      <c r="AD4615" s="213"/>
    </row>
    <row r="4616" spans="20:30" x14ac:dyDescent="0.2">
      <c r="T4616" s="212"/>
      <c r="U4616" s="213"/>
      <c r="V4616" s="213"/>
      <c r="W4616" s="213"/>
      <c r="X4616" s="214"/>
      <c r="Y4616" s="214"/>
      <c r="Z4616" s="214"/>
      <c r="AA4616" s="217"/>
      <c r="AB4616" s="217"/>
      <c r="AC4616" s="217"/>
      <c r="AD4616" s="213"/>
    </row>
    <row r="4617" spans="20:30" x14ac:dyDescent="0.2">
      <c r="T4617" s="212"/>
      <c r="U4617" s="213"/>
      <c r="V4617" s="213"/>
      <c r="W4617" s="213"/>
      <c r="X4617" s="214"/>
      <c r="Y4617" s="214"/>
      <c r="Z4617" s="214"/>
      <c r="AA4617" s="217"/>
      <c r="AB4617" s="217"/>
      <c r="AC4617" s="217"/>
      <c r="AD4617" s="213"/>
    </row>
    <row r="4618" spans="20:30" x14ac:dyDescent="0.2">
      <c r="T4618" s="212"/>
      <c r="U4618" s="213"/>
      <c r="V4618" s="213"/>
      <c r="W4618" s="213"/>
      <c r="X4618" s="214"/>
      <c r="Y4618" s="214"/>
      <c r="Z4618" s="214"/>
      <c r="AA4618" s="217"/>
      <c r="AB4618" s="217"/>
      <c r="AC4618" s="217"/>
      <c r="AD4618" s="213"/>
    </row>
    <row r="4619" spans="20:30" x14ac:dyDescent="0.2">
      <c r="T4619" s="212"/>
      <c r="U4619" s="213"/>
      <c r="V4619" s="213"/>
      <c r="W4619" s="213"/>
      <c r="X4619" s="214"/>
      <c r="Y4619" s="214"/>
      <c r="Z4619" s="214"/>
      <c r="AA4619" s="217"/>
      <c r="AB4619" s="217"/>
      <c r="AC4619" s="217"/>
      <c r="AD4619" s="213"/>
    </row>
    <row r="4620" spans="20:30" x14ac:dyDescent="0.2">
      <c r="T4620" s="212"/>
      <c r="U4620" s="213"/>
      <c r="V4620" s="213"/>
      <c r="W4620" s="213"/>
      <c r="X4620" s="214"/>
      <c r="Y4620" s="214"/>
      <c r="Z4620" s="214"/>
      <c r="AA4620" s="217"/>
      <c r="AB4620" s="217"/>
      <c r="AC4620" s="217"/>
      <c r="AD4620" s="213"/>
    </row>
    <row r="4621" spans="20:30" x14ac:dyDescent="0.2">
      <c r="T4621" s="212"/>
      <c r="U4621" s="213"/>
      <c r="V4621" s="213"/>
      <c r="W4621" s="213"/>
      <c r="X4621" s="214"/>
      <c r="Y4621" s="214"/>
      <c r="Z4621" s="214"/>
      <c r="AA4621" s="217"/>
      <c r="AB4621" s="217"/>
      <c r="AC4621" s="217"/>
      <c r="AD4621" s="213"/>
    </row>
    <row r="4622" spans="20:30" x14ac:dyDescent="0.2">
      <c r="T4622" s="212"/>
      <c r="U4622" s="213"/>
      <c r="V4622" s="213"/>
      <c r="W4622" s="213"/>
      <c r="X4622" s="214"/>
      <c r="Y4622" s="214"/>
      <c r="Z4622" s="214"/>
      <c r="AA4622" s="217"/>
      <c r="AB4622" s="217"/>
      <c r="AC4622" s="217"/>
      <c r="AD4622" s="213"/>
    </row>
    <row r="4623" spans="20:30" x14ac:dyDescent="0.2">
      <c r="T4623" s="212"/>
      <c r="U4623" s="213"/>
      <c r="V4623" s="213"/>
      <c r="W4623" s="213"/>
      <c r="X4623" s="214"/>
      <c r="Y4623" s="214"/>
      <c r="Z4623" s="214"/>
      <c r="AA4623" s="217"/>
      <c r="AB4623" s="217"/>
      <c r="AC4623" s="217"/>
      <c r="AD4623" s="213"/>
    </row>
    <row r="4624" spans="20:30" x14ac:dyDescent="0.2">
      <c r="T4624" s="212"/>
      <c r="U4624" s="213"/>
      <c r="V4624" s="213"/>
      <c r="W4624" s="213"/>
      <c r="X4624" s="214"/>
      <c r="Y4624" s="214"/>
      <c r="Z4624" s="214"/>
      <c r="AA4624" s="217"/>
      <c r="AB4624" s="217"/>
      <c r="AC4624" s="217"/>
      <c r="AD4624" s="213"/>
    </row>
    <row r="4625" spans="20:30" x14ac:dyDescent="0.2">
      <c r="T4625" s="212"/>
      <c r="U4625" s="213"/>
      <c r="V4625" s="213"/>
      <c r="W4625" s="213"/>
      <c r="X4625" s="214"/>
      <c r="Y4625" s="214"/>
      <c r="Z4625" s="214"/>
      <c r="AA4625" s="217"/>
      <c r="AB4625" s="217"/>
      <c r="AC4625" s="217"/>
      <c r="AD4625" s="213"/>
    </row>
    <row r="4626" spans="20:30" x14ac:dyDescent="0.2">
      <c r="T4626" s="212"/>
      <c r="U4626" s="213"/>
      <c r="V4626" s="213"/>
      <c r="W4626" s="213"/>
      <c r="X4626" s="214"/>
      <c r="Y4626" s="214"/>
      <c r="Z4626" s="214"/>
      <c r="AA4626" s="217"/>
      <c r="AB4626" s="217"/>
      <c r="AC4626" s="217"/>
      <c r="AD4626" s="213"/>
    </row>
    <row r="4627" spans="20:30" x14ac:dyDescent="0.2">
      <c r="T4627" s="212"/>
      <c r="U4627" s="213"/>
      <c r="V4627" s="213"/>
      <c r="W4627" s="213"/>
      <c r="X4627" s="214"/>
      <c r="Y4627" s="214"/>
      <c r="Z4627" s="214"/>
      <c r="AA4627" s="217"/>
      <c r="AB4627" s="217"/>
      <c r="AC4627" s="217"/>
      <c r="AD4627" s="213"/>
    </row>
    <row r="4628" spans="20:30" x14ac:dyDescent="0.2">
      <c r="T4628" s="212"/>
      <c r="U4628" s="213"/>
      <c r="V4628" s="213"/>
      <c r="W4628" s="213"/>
      <c r="X4628" s="214"/>
      <c r="Y4628" s="214"/>
      <c r="Z4628" s="214"/>
      <c r="AA4628" s="217"/>
      <c r="AB4628" s="217"/>
      <c r="AC4628" s="217"/>
      <c r="AD4628" s="213"/>
    </row>
    <row r="4629" spans="20:30" x14ac:dyDescent="0.2">
      <c r="T4629" s="212"/>
      <c r="U4629" s="213"/>
      <c r="V4629" s="213"/>
      <c r="W4629" s="213"/>
      <c r="X4629" s="214"/>
      <c r="Y4629" s="214"/>
      <c r="Z4629" s="214"/>
      <c r="AA4629" s="217"/>
      <c r="AB4629" s="217"/>
      <c r="AC4629" s="217"/>
      <c r="AD4629" s="213"/>
    </row>
    <row r="4630" spans="20:30" x14ac:dyDescent="0.2">
      <c r="T4630" s="212"/>
      <c r="U4630" s="213"/>
      <c r="V4630" s="213"/>
      <c r="W4630" s="213"/>
      <c r="X4630" s="214"/>
      <c r="Y4630" s="214"/>
      <c r="Z4630" s="214"/>
      <c r="AA4630" s="217"/>
      <c r="AB4630" s="217"/>
      <c r="AC4630" s="217"/>
      <c r="AD4630" s="213"/>
    </row>
    <row r="4631" spans="20:30" x14ac:dyDescent="0.2">
      <c r="T4631" s="212"/>
      <c r="U4631" s="213"/>
      <c r="V4631" s="213"/>
      <c r="W4631" s="213"/>
      <c r="X4631" s="214"/>
      <c r="Y4631" s="214"/>
      <c r="Z4631" s="214"/>
      <c r="AA4631" s="217"/>
      <c r="AB4631" s="217"/>
      <c r="AC4631" s="217"/>
      <c r="AD4631" s="213"/>
    </row>
    <row r="4632" spans="20:30" x14ac:dyDescent="0.2">
      <c r="T4632" s="212"/>
      <c r="U4632" s="213"/>
      <c r="V4632" s="213"/>
      <c r="W4632" s="213"/>
      <c r="X4632" s="214"/>
      <c r="Y4632" s="214"/>
      <c r="Z4632" s="214"/>
      <c r="AA4632" s="217"/>
      <c r="AB4632" s="217"/>
      <c r="AC4632" s="217"/>
      <c r="AD4632" s="213"/>
    </row>
    <row r="4633" spans="20:30" x14ac:dyDescent="0.2">
      <c r="T4633" s="212"/>
      <c r="U4633" s="213"/>
      <c r="V4633" s="213"/>
      <c r="W4633" s="213"/>
      <c r="X4633" s="214"/>
      <c r="Y4633" s="214"/>
      <c r="Z4633" s="214"/>
      <c r="AA4633" s="217"/>
      <c r="AB4633" s="217"/>
      <c r="AC4633" s="217"/>
      <c r="AD4633" s="213"/>
    </row>
    <row r="4634" spans="20:30" x14ac:dyDescent="0.2">
      <c r="T4634" s="212"/>
      <c r="U4634" s="213"/>
      <c r="V4634" s="213"/>
      <c r="W4634" s="213"/>
      <c r="X4634" s="214"/>
      <c r="Y4634" s="214"/>
      <c r="Z4634" s="214"/>
      <c r="AA4634" s="217"/>
      <c r="AB4634" s="217"/>
      <c r="AC4634" s="217"/>
      <c r="AD4634" s="213"/>
    </row>
    <row r="4635" spans="20:30" x14ac:dyDescent="0.2">
      <c r="T4635" s="212"/>
      <c r="U4635" s="213"/>
      <c r="V4635" s="213"/>
      <c r="W4635" s="213"/>
      <c r="X4635" s="214"/>
      <c r="Y4635" s="214"/>
      <c r="Z4635" s="214"/>
      <c r="AA4635" s="217"/>
      <c r="AB4635" s="217"/>
      <c r="AC4635" s="217"/>
      <c r="AD4635" s="213"/>
    </row>
    <row r="4636" spans="20:30" x14ac:dyDescent="0.2">
      <c r="T4636" s="212"/>
      <c r="U4636" s="213"/>
      <c r="V4636" s="213"/>
      <c r="W4636" s="213"/>
      <c r="X4636" s="214"/>
      <c r="Y4636" s="214"/>
      <c r="Z4636" s="214"/>
      <c r="AA4636" s="217"/>
      <c r="AB4636" s="217"/>
      <c r="AC4636" s="217"/>
      <c r="AD4636" s="213"/>
    </row>
    <row r="4637" spans="20:30" x14ac:dyDescent="0.2">
      <c r="T4637" s="212"/>
      <c r="U4637" s="213"/>
      <c r="V4637" s="213"/>
      <c r="W4637" s="213"/>
      <c r="X4637" s="214"/>
      <c r="Y4637" s="214"/>
      <c r="Z4637" s="214"/>
      <c r="AA4637" s="217"/>
      <c r="AB4637" s="217"/>
      <c r="AC4637" s="217"/>
      <c r="AD4637" s="213"/>
    </row>
    <row r="4638" spans="20:30" x14ac:dyDescent="0.2">
      <c r="T4638" s="212"/>
      <c r="U4638" s="213"/>
      <c r="V4638" s="213"/>
      <c r="W4638" s="213"/>
      <c r="X4638" s="214"/>
      <c r="Y4638" s="214"/>
      <c r="Z4638" s="214"/>
      <c r="AA4638" s="217"/>
      <c r="AB4638" s="217"/>
      <c r="AC4638" s="217"/>
      <c r="AD4638" s="213"/>
    </row>
    <row r="4639" spans="20:30" x14ac:dyDescent="0.2">
      <c r="T4639" s="212"/>
      <c r="U4639" s="213"/>
      <c r="V4639" s="213"/>
      <c r="W4639" s="213"/>
      <c r="X4639" s="214"/>
      <c r="Y4639" s="214"/>
      <c r="Z4639" s="214"/>
      <c r="AA4639" s="217"/>
      <c r="AB4639" s="217"/>
      <c r="AC4639" s="217"/>
      <c r="AD4639" s="213"/>
    </row>
    <row r="4640" spans="20:30" x14ac:dyDescent="0.2">
      <c r="T4640" s="212"/>
      <c r="U4640" s="213"/>
      <c r="V4640" s="213"/>
      <c r="W4640" s="213"/>
      <c r="X4640" s="214"/>
      <c r="Y4640" s="214"/>
      <c r="Z4640" s="214"/>
      <c r="AA4640" s="217"/>
      <c r="AB4640" s="217"/>
      <c r="AC4640" s="217"/>
      <c r="AD4640" s="213"/>
    </row>
    <row r="4641" spans="20:30" x14ac:dyDescent="0.2">
      <c r="T4641" s="212"/>
      <c r="U4641" s="213"/>
      <c r="V4641" s="213"/>
      <c r="W4641" s="213"/>
      <c r="X4641" s="214"/>
      <c r="Y4641" s="214"/>
      <c r="Z4641" s="214"/>
      <c r="AA4641" s="217"/>
      <c r="AB4641" s="217"/>
      <c r="AC4641" s="217"/>
      <c r="AD4641" s="213"/>
    </row>
    <row r="4642" spans="20:30" x14ac:dyDescent="0.2">
      <c r="T4642" s="212"/>
      <c r="U4642" s="213"/>
      <c r="V4642" s="213"/>
      <c r="W4642" s="213"/>
      <c r="X4642" s="214"/>
      <c r="Y4642" s="214"/>
      <c r="Z4642" s="214"/>
      <c r="AA4642" s="217"/>
      <c r="AB4642" s="217"/>
      <c r="AC4642" s="217"/>
      <c r="AD4642" s="213"/>
    </row>
    <row r="4643" spans="20:30" x14ac:dyDescent="0.2">
      <c r="T4643" s="212"/>
      <c r="U4643" s="213"/>
      <c r="V4643" s="213"/>
      <c r="W4643" s="213"/>
      <c r="X4643" s="214"/>
      <c r="Y4643" s="214"/>
      <c r="Z4643" s="214"/>
      <c r="AA4643" s="217"/>
      <c r="AB4643" s="217"/>
      <c r="AC4643" s="217"/>
      <c r="AD4643" s="213"/>
    </row>
    <row r="4644" spans="20:30" x14ac:dyDescent="0.2">
      <c r="T4644" s="212"/>
      <c r="U4644" s="213"/>
      <c r="V4644" s="213"/>
      <c r="W4644" s="213"/>
      <c r="X4644" s="214"/>
      <c r="Y4644" s="214"/>
      <c r="Z4644" s="214"/>
      <c r="AA4644" s="217"/>
      <c r="AB4644" s="217"/>
      <c r="AC4644" s="217"/>
      <c r="AD4644" s="213"/>
    </row>
    <row r="4645" spans="20:30" x14ac:dyDescent="0.2">
      <c r="T4645" s="212"/>
      <c r="U4645" s="213"/>
      <c r="V4645" s="213"/>
      <c r="W4645" s="213"/>
      <c r="X4645" s="214"/>
      <c r="Y4645" s="214"/>
      <c r="Z4645" s="214"/>
      <c r="AA4645" s="217"/>
      <c r="AB4645" s="217"/>
      <c r="AC4645" s="217"/>
      <c r="AD4645" s="213"/>
    </row>
    <row r="4646" spans="20:30" x14ac:dyDescent="0.2">
      <c r="T4646" s="212"/>
      <c r="U4646" s="213"/>
      <c r="V4646" s="213"/>
      <c r="W4646" s="213"/>
      <c r="X4646" s="214"/>
      <c r="Y4646" s="214"/>
      <c r="Z4646" s="214"/>
      <c r="AA4646" s="217"/>
      <c r="AB4646" s="217"/>
      <c r="AC4646" s="217"/>
      <c r="AD4646" s="213"/>
    </row>
    <row r="4647" spans="20:30" x14ac:dyDescent="0.2">
      <c r="T4647" s="212"/>
      <c r="U4647" s="213"/>
      <c r="V4647" s="213"/>
      <c r="W4647" s="213"/>
      <c r="X4647" s="214"/>
      <c r="Y4647" s="214"/>
      <c r="Z4647" s="214"/>
      <c r="AA4647" s="217"/>
      <c r="AB4647" s="217"/>
      <c r="AC4647" s="217"/>
      <c r="AD4647" s="213"/>
    </row>
    <row r="4648" spans="20:30" x14ac:dyDescent="0.2">
      <c r="T4648" s="212"/>
      <c r="U4648" s="213"/>
      <c r="V4648" s="213"/>
      <c r="W4648" s="213"/>
      <c r="X4648" s="214"/>
      <c r="Y4648" s="214"/>
      <c r="Z4648" s="214"/>
      <c r="AA4648" s="217"/>
      <c r="AB4648" s="217"/>
      <c r="AC4648" s="217"/>
      <c r="AD4648" s="213"/>
    </row>
    <row r="4649" spans="20:30" x14ac:dyDescent="0.2">
      <c r="T4649" s="212"/>
      <c r="U4649" s="213"/>
      <c r="V4649" s="213"/>
      <c r="W4649" s="213"/>
      <c r="X4649" s="214"/>
      <c r="Y4649" s="214"/>
      <c r="Z4649" s="214"/>
      <c r="AA4649" s="217"/>
      <c r="AB4649" s="217"/>
      <c r="AC4649" s="217"/>
      <c r="AD4649" s="213"/>
    </row>
    <row r="4650" spans="20:30" x14ac:dyDescent="0.2">
      <c r="T4650" s="212"/>
      <c r="U4650" s="213"/>
      <c r="V4650" s="213"/>
      <c r="W4650" s="213"/>
      <c r="X4650" s="214"/>
      <c r="Y4650" s="214"/>
      <c r="Z4650" s="214"/>
      <c r="AA4650" s="217"/>
      <c r="AB4650" s="217"/>
      <c r="AC4650" s="217"/>
      <c r="AD4650" s="213"/>
    </row>
    <row r="4651" spans="20:30" x14ac:dyDescent="0.2">
      <c r="T4651" s="212"/>
      <c r="U4651" s="213"/>
      <c r="V4651" s="213"/>
      <c r="W4651" s="213"/>
      <c r="X4651" s="214"/>
      <c r="Y4651" s="214"/>
      <c r="Z4651" s="214"/>
      <c r="AA4651" s="217"/>
      <c r="AB4651" s="217"/>
      <c r="AC4651" s="217"/>
      <c r="AD4651" s="213"/>
    </row>
    <row r="4652" spans="20:30" x14ac:dyDescent="0.2">
      <c r="T4652" s="212"/>
      <c r="U4652" s="213"/>
      <c r="V4652" s="213"/>
      <c r="W4652" s="213"/>
      <c r="X4652" s="214"/>
      <c r="Y4652" s="214"/>
      <c r="Z4652" s="214"/>
      <c r="AA4652" s="217"/>
      <c r="AB4652" s="217"/>
      <c r="AC4652" s="217"/>
      <c r="AD4652" s="213"/>
    </row>
    <row r="4653" spans="20:30" x14ac:dyDescent="0.2">
      <c r="T4653" s="212"/>
      <c r="U4653" s="213"/>
      <c r="V4653" s="213"/>
      <c r="W4653" s="213"/>
      <c r="X4653" s="214"/>
      <c r="Y4653" s="214"/>
      <c r="Z4653" s="214"/>
      <c r="AA4653" s="217"/>
      <c r="AB4653" s="217"/>
      <c r="AC4653" s="217"/>
      <c r="AD4653" s="213"/>
    </row>
    <row r="4654" spans="20:30" x14ac:dyDescent="0.2">
      <c r="T4654" s="212"/>
      <c r="U4654" s="213"/>
      <c r="V4654" s="213"/>
      <c r="W4654" s="213"/>
      <c r="X4654" s="214"/>
      <c r="Y4654" s="214"/>
      <c r="Z4654" s="214"/>
      <c r="AA4654" s="217"/>
      <c r="AB4654" s="217"/>
      <c r="AC4654" s="217"/>
      <c r="AD4654" s="213"/>
    </row>
    <row r="4655" spans="20:30" x14ac:dyDescent="0.2">
      <c r="T4655" s="212"/>
      <c r="U4655" s="213"/>
      <c r="V4655" s="213"/>
      <c r="W4655" s="213"/>
      <c r="X4655" s="214"/>
      <c r="Y4655" s="214"/>
      <c r="Z4655" s="214"/>
      <c r="AA4655" s="217"/>
      <c r="AB4655" s="217"/>
      <c r="AC4655" s="217"/>
      <c r="AD4655" s="213"/>
    </row>
    <row r="4656" spans="20:30" x14ac:dyDescent="0.2">
      <c r="T4656" s="212"/>
      <c r="U4656" s="213"/>
      <c r="V4656" s="213"/>
      <c r="W4656" s="213"/>
      <c r="X4656" s="214"/>
      <c r="Y4656" s="214"/>
      <c r="Z4656" s="214"/>
      <c r="AA4656" s="217"/>
      <c r="AB4656" s="217"/>
      <c r="AC4656" s="217"/>
      <c r="AD4656" s="213"/>
    </row>
    <row r="4657" spans="20:30" x14ac:dyDescent="0.2">
      <c r="T4657" s="212"/>
      <c r="U4657" s="213"/>
      <c r="V4657" s="213"/>
      <c r="W4657" s="213"/>
      <c r="X4657" s="214"/>
      <c r="Y4657" s="214"/>
      <c r="Z4657" s="214"/>
      <c r="AA4657" s="217"/>
      <c r="AB4657" s="217"/>
      <c r="AC4657" s="217"/>
      <c r="AD4657" s="213"/>
    </row>
    <row r="4658" spans="20:30" x14ac:dyDescent="0.2">
      <c r="T4658" s="212"/>
      <c r="U4658" s="213"/>
      <c r="V4658" s="213"/>
      <c r="W4658" s="213"/>
      <c r="X4658" s="214"/>
      <c r="Y4658" s="214"/>
      <c r="Z4658" s="214"/>
      <c r="AA4658" s="217"/>
      <c r="AB4658" s="217"/>
      <c r="AC4658" s="217"/>
      <c r="AD4658" s="213"/>
    </row>
    <row r="4659" spans="20:30" x14ac:dyDescent="0.2">
      <c r="T4659" s="212"/>
      <c r="U4659" s="213"/>
      <c r="V4659" s="213"/>
      <c r="W4659" s="213"/>
      <c r="X4659" s="214"/>
      <c r="Y4659" s="214"/>
      <c r="Z4659" s="214"/>
      <c r="AA4659" s="217"/>
      <c r="AB4659" s="217"/>
      <c r="AC4659" s="217"/>
      <c r="AD4659" s="213"/>
    </row>
    <row r="4660" spans="20:30" x14ac:dyDescent="0.2">
      <c r="T4660" s="212"/>
      <c r="U4660" s="213"/>
      <c r="V4660" s="213"/>
      <c r="W4660" s="213"/>
      <c r="X4660" s="214"/>
      <c r="Y4660" s="214"/>
      <c r="Z4660" s="214"/>
      <c r="AA4660" s="217"/>
      <c r="AB4660" s="217"/>
      <c r="AC4660" s="217"/>
      <c r="AD4660" s="213"/>
    </row>
    <row r="4661" spans="20:30" x14ac:dyDescent="0.2">
      <c r="T4661" s="212"/>
      <c r="U4661" s="213"/>
      <c r="V4661" s="213"/>
      <c r="W4661" s="213"/>
      <c r="X4661" s="214"/>
      <c r="Y4661" s="214"/>
      <c r="Z4661" s="214"/>
      <c r="AA4661" s="217"/>
      <c r="AB4661" s="217"/>
      <c r="AC4661" s="217"/>
      <c r="AD4661" s="213"/>
    </row>
    <row r="4662" spans="20:30" x14ac:dyDescent="0.2">
      <c r="T4662" s="212"/>
      <c r="U4662" s="213"/>
      <c r="V4662" s="213"/>
      <c r="W4662" s="213"/>
      <c r="X4662" s="214"/>
      <c r="Y4662" s="214"/>
      <c r="Z4662" s="214"/>
      <c r="AA4662" s="217"/>
      <c r="AB4662" s="217"/>
      <c r="AC4662" s="217"/>
      <c r="AD4662" s="213"/>
    </row>
    <row r="4663" spans="20:30" x14ac:dyDescent="0.2">
      <c r="T4663" s="212"/>
      <c r="U4663" s="213"/>
      <c r="V4663" s="213"/>
      <c r="W4663" s="213"/>
      <c r="X4663" s="214"/>
      <c r="Y4663" s="214"/>
      <c r="Z4663" s="214"/>
      <c r="AA4663" s="217"/>
      <c r="AB4663" s="217"/>
      <c r="AC4663" s="217"/>
      <c r="AD4663" s="213"/>
    </row>
    <row r="4664" spans="20:30" x14ac:dyDescent="0.2">
      <c r="T4664" s="212"/>
      <c r="U4664" s="213"/>
      <c r="V4664" s="213"/>
      <c r="W4664" s="213"/>
      <c r="X4664" s="214"/>
      <c r="Y4664" s="214"/>
      <c r="Z4664" s="214"/>
      <c r="AA4664" s="217"/>
      <c r="AB4664" s="217"/>
      <c r="AC4664" s="217"/>
      <c r="AD4664" s="213"/>
    </row>
    <row r="4665" spans="20:30" x14ac:dyDescent="0.2">
      <c r="T4665" s="212"/>
      <c r="U4665" s="213"/>
      <c r="V4665" s="213"/>
      <c r="W4665" s="213"/>
      <c r="X4665" s="214"/>
      <c r="Y4665" s="214"/>
      <c r="Z4665" s="214"/>
      <c r="AA4665" s="217"/>
      <c r="AB4665" s="217"/>
      <c r="AC4665" s="217"/>
      <c r="AD4665" s="213"/>
    </row>
    <row r="4666" spans="20:30" x14ac:dyDescent="0.2">
      <c r="T4666" s="212"/>
      <c r="U4666" s="213"/>
      <c r="V4666" s="213"/>
      <c r="W4666" s="213"/>
      <c r="X4666" s="214"/>
      <c r="Y4666" s="214"/>
      <c r="Z4666" s="214"/>
      <c r="AA4666" s="217"/>
      <c r="AB4666" s="217"/>
      <c r="AC4666" s="217"/>
      <c r="AD4666" s="213"/>
    </row>
    <row r="4667" spans="20:30" x14ac:dyDescent="0.2">
      <c r="T4667" s="212"/>
      <c r="U4667" s="213"/>
      <c r="V4667" s="213"/>
      <c r="W4667" s="213"/>
      <c r="X4667" s="214"/>
      <c r="Y4667" s="214"/>
      <c r="Z4667" s="214"/>
      <c r="AA4667" s="217"/>
      <c r="AB4667" s="217"/>
      <c r="AC4667" s="217"/>
      <c r="AD4667" s="213"/>
    </row>
    <row r="4668" spans="20:30" x14ac:dyDescent="0.2">
      <c r="T4668" s="212"/>
      <c r="U4668" s="213"/>
      <c r="V4668" s="213"/>
      <c r="W4668" s="213"/>
      <c r="X4668" s="214"/>
      <c r="Y4668" s="214"/>
      <c r="Z4668" s="214"/>
      <c r="AA4668" s="217"/>
      <c r="AB4668" s="217"/>
      <c r="AC4668" s="217"/>
      <c r="AD4668" s="213"/>
    </row>
    <row r="4669" spans="20:30" x14ac:dyDescent="0.2">
      <c r="T4669" s="212"/>
      <c r="U4669" s="213"/>
      <c r="V4669" s="213"/>
      <c r="W4669" s="213"/>
      <c r="X4669" s="214"/>
      <c r="Y4669" s="214"/>
      <c r="Z4669" s="214"/>
      <c r="AA4669" s="217"/>
      <c r="AB4669" s="217"/>
      <c r="AC4669" s="217"/>
      <c r="AD4669" s="213"/>
    </row>
    <row r="4670" spans="20:30" x14ac:dyDescent="0.2">
      <c r="T4670" s="212"/>
      <c r="U4670" s="213"/>
      <c r="V4670" s="213"/>
      <c r="W4670" s="213"/>
      <c r="X4670" s="214"/>
      <c r="Y4670" s="214"/>
      <c r="Z4670" s="214"/>
      <c r="AA4670" s="217"/>
      <c r="AB4670" s="217"/>
      <c r="AC4670" s="217"/>
      <c r="AD4670" s="213"/>
    </row>
    <row r="4671" spans="20:30" x14ac:dyDescent="0.2">
      <c r="T4671" s="212"/>
      <c r="U4671" s="213"/>
      <c r="V4671" s="213"/>
      <c r="W4671" s="213"/>
      <c r="X4671" s="214"/>
      <c r="Y4671" s="214"/>
      <c r="Z4671" s="214"/>
      <c r="AA4671" s="217"/>
      <c r="AB4671" s="217"/>
      <c r="AC4671" s="217"/>
      <c r="AD4671" s="213"/>
    </row>
    <row r="4672" spans="20:30" x14ac:dyDescent="0.2">
      <c r="T4672" s="212"/>
      <c r="U4672" s="213"/>
      <c r="V4672" s="213"/>
      <c r="W4672" s="213"/>
      <c r="X4672" s="214"/>
      <c r="Y4672" s="214"/>
      <c r="Z4672" s="214"/>
      <c r="AA4672" s="217"/>
      <c r="AB4672" s="217"/>
      <c r="AC4672" s="217"/>
      <c r="AD4672" s="213"/>
    </row>
    <row r="4673" spans="20:30" x14ac:dyDescent="0.2">
      <c r="T4673" s="212"/>
      <c r="U4673" s="213"/>
      <c r="V4673" s="213"/>
      <c r="W4673" s="213"/>
      <c r="X4673" s="214"/>
      <c r="Y4673" s="214"/>
      <c r="Z4673" s="214"/>
      <c r="AA4673" s="217"/>
      <c r="AB4673" s="217"/>
      <c r="AC4673" s="217"/>
      <c r="AD4673" s="213"/>
    </row>
    <row r="4674" spans="20:30" x14ac:dyDescent="0.2">
      <c r="T4674" s="212"/>
      <c r="U4674" s="213"/>
      <c r="V4674" s="213"/>
      <c r="W4674" s="213"/>
      <c r="X4674" s="214"/>
      <c r="Y4674" s="214"/>
      <c r="Z4674" s="214"/>
      <c r="AA4674" s="217"/>
      <c r="AB4674" s="217"/>
      <c r="AC4674" s="217"/>
      <c r="AD4674" s="213"/>
    </row>
    <row r="4675" spans="20:30" x14ac:dyDescent="0.2">
      <c r="T4675" s="212"/>
      <c r="U4675" s="213"/>
      <c r="V4675" s="213"/>
      <c r="W4675" s="213"/>
      <c r="X4675" s="214"/>
      <c r="Y4675" s="214"/>
      <c r="Z4675" s="214"/>
      <c r="AA4675" s="217"/>
      <c r="AB4675" s="217"/>
      <c r="AC4675" s="217"/>
      <c r="AD4675" s="213"/>
    </row>
    <row r="4676" spans="20:30" x14ac:dyDescent="0.2">
      <c r="T4676" s="212"/>
      <c r="U4676" s="213"/>
      <c r="V4676" s="213"/>
      <c r="W4676" s="213"/>
      <c r="X4676" s="214"/>
      <c r="Y4676" s="214"/>
      <c r="Z4676" s="214"/>
      <c r="AA4676" s="217"/>
      <c r="AB4676" s="217"/>
      <c r="AC4676" s="217"/>
      <c r="AD4676" s="213"/>
    </row>
    <row r="4677" spans="20:30" x14ac:dyDescent="0.2">
      <c r="T4677" s="212"/>
      <c r="U4677" s="213"/>
      <c r="V4677" s="213"/>
      <c r="W4677" s="213"/>
      <c r="X4677" s="214"/>
      <c r="Y4677" s="214"/>
      <c r="Z4677" s="214"/>
      <c r="AA4677" s="217"/>
      <c r="AB4677" s="217"/>
      <c r="AC4677" s="217"/>
      <c r="AD4677" s="213"/>
    </row>
    <row r="4678" spans="20:30" x14ac:dyDescent="0.2">
      <c r="T4678" s="212"/>
      <c r="U4678" s="213"/>
      <c r="V4678" s="213"/>
      <c r="W4678" s="213"/>
      <c r="X4678" s="214"/>
      <c r="Y4678" s="214"/>
      <c r="Z4678" s="214"/>
      <c r="AA4678" s="217"/>
      <c r="AB4678" s="217"/>
      <c r="AC4678" s="217"/>
      <c r="AD4678" s="213"/>
    </row>
    <row r="4679" spans="20:30" x14ac:dyDescent="0.2">
      <c r="T4679" s="212"/>
      <c r="U4679" s="213"/>
      <c r="V4679" s="213"/>
      <c r="W4679" s="213"/>
      <c r="X4679" s="214"/>
      <c r="Y4679" s="214"/>
      <c r="Z4679" s="214"/>
      <c r="AA4679" s="217"/>
      <c r="AB4679" s="217"/>
      <c r="AC4679" s="217"/>
      <c r="AD4679" s="213"/>
    </row>
    <row r="4680" spans="20:30" x14ac:dyDescent="0.2">
      <c r="T4680" s="212"/>
      <c r="U4680" s="213"/>
      <c r="V4680" s="213"/>
      <c r="W4680" s="213"/>
      <c r="X4680" s="214"/>
      <c r="Y4680" s="214"/>
      <c r="Z4680" s="214"/>
      <c r="AA4680" s="217"/>
      <c r="AB4680" s="217"/>
      <c r="AC4680" s="217"/>
      <c r="AD4680" s="213"/>
    </row>
    <row r="4681" spans="20:30" x14ac:dyDescent="0.2">
      <c r="T4681" s="212"/>
      <c r="U4681" s="213"/>
      <c r="V4681" s="213"/>
      <c r="W4681" s="213"/>
      <c r="X4681" s="214"/>
      <c r="Y4681" s="214"/>
      <c r="Z4681" s="214"/>
      <c r="AA4681" s="217"/>
      <c r="AB4681" s="217"/>
      <c r="AC4681" s="217"/>
      <c r="AD4681" s="213"/>
    </row>
    <row r="4682" spans="20:30" x14ac:dyDescent="0.2">
      <c r="T4682" s="212"/>
      <c r="U4682" s="213"/>
      <c r="V4682" s="213"/>
      <c r="W4682" s="213"/>
      <c r="X4682" s="214"/>
      <c r="Y4682" s="214"/>
      <c r="Z4682" s="214"/>
      <c r="AA4682" s="217"/>
      <c r="AB4682" s="217"/>
      <c r="AC4682" s="217"/>
      <c r="AD4682" s="213"/>
    </row>
    <row r="4683" spans="20:30" x14ac:dyDescent="0.2">
      <c r="T4683" s="212"/>
      <c r="U4683" s="213"/>
      <c r="V4683" s="213"/>
      <c r="W4683" s="213"/>
      <c r="X4683" s="214"/>
      <c r="Y4683" s="214"/>
      <c r="Z4683" s="214"/>
      <c r="AA4683" s="217"/>
      <c r="AB4683" s="217"/>
      <c r="AC4683" s="217"/>
      <c r="AD4683" s="213"/>
    </row>
    <row r="4684" spans="20:30" x14ac:dyDescent="0.2">
      <c r="T4684" s="212"/>
      <c r="U4684" s="213"/>
      <c r="V4684" s="213"/>
      <c r="W4684" s="213"/>
      <c r="X4684" s="214"/>
      <c r="Y4684" s="214"/>
      <c r="Z4684" s="214"/>
      <c r="AA4684" s="217"/>
      <c r="AB4684" s="217"/>
      <c r="AC4684" s="217"/>
      <c r="AD4684" s="213"/>
    </row>
    <row r="4685" spans="20:30" x14ac:dyDescent="0.2">
      <c r="T4685" s="212"/>
      <c r="U4685" s="213"/>
      <c r="V4685" s="213"/>
      <c r="W4685" s="213"/>
      <c r="X4685" s="214"/>
      <c r="Y4685" s="214"/>
      <c r="Z4685" s="214"/>
      <c r="AA4685" s="217"/>
      <c r="AB4685" s="217"/>
      <c r="AC4685" s="217"/>
      <c r="AD4685" s="213"/>
    </row>
    <row r="4686" spans="20:30" x14ac:dyDescent="0.2">
      <c r="T4686" s="212"/>
      <c r="U4686" s="213"/>
      <c r="V4686" s="213"/>
      <c r="W4686" s="213"/>
      <c r="X4686" s="214"/>
      <c r="Y4686" s="214"/>
      <c r="Z4686" s="214"/>
      <c r="AA4686" s="217"/>
      <c r="AB4686" s="217"/>
      <c r="AC4686" s="217"/>
      <c r="AD4686" s="213"/>
    </row>
    <row r="4687" spans="20:30" x14ac:dyDescent="0.2">
      <c r="T4687" s="212"/>
      <c r="U4687" s="213"/>
      <c r="V4687" s="213"/>
      <c r="W4687" s="213"/>
      <c r="X4687" s="214"/>
      <c r="Y4687" s="214"/>
      <c r="Z4687" s="214"/>
      <c r="AA4687" s="217"/>
      <c r="AB4687" s="217"/>
      <c r="AC4687" s="217"/>
      <c r="AD4687" s="213"/>
    </row>
    <row r="4688" spans="20:30" x14ac:dyDescent="0.2">
      <c r="T4688" s="212"/>
      <c r="U4688" s="213"/>
      <c r="V4688" s="213"/>
      <c r="W4688" s="213"/>
      <c r="X4688" s="214"/>
      <c r="Y4688" s="214"/>
      <c r="Z4688" s="214"/>
      <c r="AA4688" s="217"/>
      <c r="AB4688" s="217"/>
      <c r="AC4688" s="217"/>
      <c r="AD4688" s="213"/>
    </row>
    <row r="4689" spans="20:30" x14ac:dyDescent="0.2">
      <c r="T4689" s="212"/>
      <c r="U4689" s="213"/>
      <c r="V4689" s="213"/>
      <c r="W4689" s="213"/>
      <c r="X4689" s="214"/>
      <c r="Y4689" s="214"/>
      <c r="Z4689" s="214"/>
      <c r="AA4689" s="217"/>
      <c r="AB4689" s="217"/>
      <c r="AC4689" s="217"/>
      <c r="AD4689" s="213"/>
    </row>
    <row r="4690" spans="20:30" x14ac:dyDescent="0.2">
      <c r="T4690" s="212"/>
      <c r="U4690" s="213"/>
      <c r="V4690" s="213"/>
      <c r="W4690" s="213"/>
      <c r="X4690" s="214"/>
      <c r="Y4690" s="214"/>
      <c r="Z4690" s="214"/>
      <c r="AA4690" s="217"/>
      <c r="AB4690" s="217"/>
      <c r="AC4690" s="217"/>
      <c r="AD4690" s="213"/>
    </row>
    <row r="4691" spans="20:30" x14ac:dyDescent="0.2">
      <c r="T4691" s="212"/>
      <c r="U4691" s="213"/>
      <c r="V4691" s="213"/>
      <c r="W4691" s="213"/>
      <c r="X4691" s="214"/>
      <c r="Y4691" s="214"/>
      <c r="Z4691" s="214"/>
      <c r="AA4691" s="217"/>
      <c r="AB4691" s="217"/>
      <c r="AC4691" s="217"/>
      <c r="AD4691" s="213"/>
    </row>
    <row r="4692" spans="20:30" x14ac:dyDescent="0.2">
      <c r="T4692" s="212"/>
      <c r="U4692" s="213"/>
      <c r="V4692" s="213"/>
      <c r="W4692" s="213"/>
      <c r="X4692" s="214"/>
      <c r="Y4692" s="214"/>
      <c r="Z4692" s="214"/>
      <c r="AA4692" s="217"/>
      <c r="AB4692" s="217"/>
      <c r="AC4692" s="217"/>
      <c r="AD4692" s="213"/>
    </row>
    <row r="4693" spans="20:30" x14ac:dyDescent="0.2">
      <c r="T4693" s="212"/>
      <c r="U4693" s="213"/>
      <c r="V4693" s="213"/>
      <c r="W4693" s="213"/>
      <c r="X4693" s="214"/>
      <c r="Y4693" s="214"/>
      <c r="Z4693" s="214"/>
      <c r="AA4693" s="217"/>
      <c r="AB4693" s="217"/>
      <c r="AC4693" s="217"/>
      <c r="AD4693" s="213"/>
    </row>
    <row r="4694" spans="20:30" x14ac:dyDescent="0.2">
      <c r="T4694" s="212"/>
      <c r="U4694" s="213"/>
      <c r="V4694" s="213"/>
      <c r="W4694" s="213"/>
      <c r="X4694" s="214"/>
      <c r="Y4694" s="214"/>
      <c r="Z4694" s="214"/>
      <c r="AA4694" s="217"/>
      <c r="AB4694" s="217"/>
      <c r="AC4694" s="217"/>
      <c r="AD4694" s="213"/>
    </row>
    <row r="4695" spans="20:30" x14ac:dyDescent="0.2">
      <c r="T4695" s="212"/>
      <c r="U4695" s="213"/>
      <c r="V4695" s="213"/>
      <c r="W4695" s="213"/>
      <c r="X4695" s="214"/>
      <c r="Y4695" s="214"/>
      <c r="Z4695" s="214"/>
      <c r="AA4695" s="217"/>
      <c r="AB4695" s="217"/>
      <c r="AC4695" s="217"/>
      <c r="AD4695" s="213"/>
    </row>
    <row r="4696" spans="20:30" x14ac:dyDescent="0.2">
      <c r="T4696" s="212"/>
      <c r="U4696" s="213"/>
      <c r="V4696" s="213"/>
      <c r="W4696" s="213"/>
      <c r="X4696" s="214"/>
      <c r="Y4696" s="214"/>
      <c r="Z4696" s="214"/>
      <c r="AA4696" s="217"/>
      <c r="AB4696" s="217"/>
      <c r="AC4696" s="217"/>
      <c r="AD4696" s="213"/>
    </row>
    <row r="4697" spans="20:30" x14ac:dyDescent="0.2">
      <c r="T4697" s="212"/>
      <c r="U4697" s="213"/>
      <c r="V4697" s="213"/>
      <c r="W4697" s="213"/>
      <c r="X4697" s="214"/>
      <c r="Y4697" s="214"/>
      <c r="Z4697" s="214"/>
      <c r="AA4697" s="217"/>
      <c r="AB4697" s="217"/>
      <c r="AC4697" s="217"/>
      <c r="AD4697" s="213"/>
    </row>
    <row r="4698" spans="20:30" x14ac:dyDescent="0.2">
      <c r="T4698" s="212"/>
      <c r="U4698" s="213"/>
      <c r="V4698" s="213"/>
      <c r="W4698" s="213"/>
      <c r="X4698" s="214"/>
      <c r="Y4698" s="214"/>
      <c r="Z4698" s="214"/>
      <c r="AA4698" s="217"/>
      <c r="AB4698" s="217"/>
      <c r="AC4698" s="217"/>
      <c r="AD4698" s="213"/>
    </row>
    <row r="4699" spans="20:30" x14ac:dyDescent="0.2">
      <c r="T4699" s="212"/>
      <c r="U4699" s="213"/>
      <c r="V4699" s="213"/>
      <c r="W4699" s="213"/>
      <c r="X4699" s="214"/>
      <c r="Y4699" s="214"/>
      <c r="Z4699" s="214"/>
      <c r="AA4699" s="217"/>
      <c r="AB4699" s="217"/>
      <c r="AC4699" s="217"/>
      <c r="AD4699" s="213"/>
    </row>
    <row r="4700" spans="20:30" x14ac:dyDescent="0.2">
      <c r="T4700" s="212"/>
      <c r="U4700" s="213"/>
      <c r="V4700" s="213"/>
      <c r="W4700" s="213"/>
      <c r="X4700" s="214"/>
      <c r="Y4700" s="214"/>
      <c r="Z4700" s="214"/>
      <c r="AA4700" s="217"/>
      <c r="AB4700" s="217"/>
      <c r="AC4700" s="217"/>
      <c r="AD4700" s="213"/>
    </row>
    <row r="4701" spans="20:30" x14ac:dyDescent="0.2">
      <c r="T4701" s="212"/>
      <c r="U4701" s="213"/>
      <c r="V4701" s="213"/>
      <c r="W4701" s="213"/>
      <c r="X4701" s="214"/>
      <c r="Y4701" s="214"/>
      <c r="Z4701" s="214"/>
      <c r="AA4701" s="217"/>
      <c r="AB4701" s="217"/>
      <c r="AC4701" s="217"/>
      <c r="AD4701" s="213"/>
    </row>
    <row r="4702" spans="20:30" x14ac:dyDescent="0.2">
      <c r="T4702" s="212"/>
      <c r="U4702" s="213"/>
      <c r="V4702" s="213"/>
      <c r="W4702" s="213"/>
      <c r="X4702" s="214"/>
      <c r="Y4702" s="214"/>
      <c r="Z4702" s="214"/>
      <c r="AA4702" s="217"/>
      <c r="AB4702" s="217"/>
      <c r="AC4702" s="217"/>
      <c r="AD4702" s="213"/>
    </row>
    <row r="4703" spans="20:30" x14ac:dyDescent="0.2">
      <c r="T4703" s="212"/>
      <c r="U4703" s="213"/>
      <c r="V4703" s="213"/>
      <c r="W4703" s="213"/>
      <c r="X4703" s="214"/>
      <c r="Y4703" s="214"/>
      <c r="Z4703" s="214"/>
      <c r="AA4703" s="217"/>
      <c r="AB4703" s="217"/>
      <c r="AC4703" s="217"/>
      <c r="AD4703" s="213"/>
    </row>
    <row r="4704" spans="20:30" x14ac:dyDescent="0.2">
      <c r="T4704" s="212"/>
      <c r="U4704" s="213"/>
      <c r="V4704" s="213"/>
      <c r="W4704" s="213"/>
      <c r="X4704" s="214"/>
      <c r="Y4704" s="214"/>
      <c r="Z4704" s="214"/>
      <c r="AA4704" s="217"/>
      <c r="AB4704" s="217"/>
      <c r="AC4704" s="217"/>
      <c r="AD4704" s="213"/>
    </row>
    <row r="4705" spans="20:30" x14ac:dyDescent="0.2">
      <c r="T4705" s="212"/>
      <c r="U4705" s="213"/>
      <c r="V4705" s="213"/>
      <c r="W4705" s="213"/>
      <c r="X4705" s="214"/>
      <c r="Y4705" s="214"/>
      <c r="Z4705" s="214"/>
      <c r="AA4705" s="217"/>
      <c r="AB4705" s="217"/>
      <c r="AC4705" s="217"/>
      <c r="AD4705" s="213"/>
    </row>
    <row r="4706" spans="20:30" x14ac:dyDescent="0.2">
      <c r="T4706" s="212"/>
      <c r="U4706" s="213"/>
      <c r="V4706" s="213"/>
      <c r="W4706" s="213"/>
      <c r="X4706" s="214"/>
      <c r="Y4706" s="214"/>
      <c r="Z4706" s="214"/>
      <c r="AA4706" s="217"/>
      <c r="AB4706" s="217"/>
      <c r="AC4706" s="217"/>
      <c r="AD4706" s="213"/>
    </row>
    <row r="4707" spans="20:30" x14ac:dyDescent="0.2">
      <c r="T4707" s="212"/>
      <c r="U4707" s="213"/>
      <c r="V4707" s="213"/>
      <c r="W4707" s="213"/>
      <c r="X4707" s="214"/>
      <c r="Y4707" s="214"/>
      <c r="Z4707" s="214"/>
      <c r="AA4707" s="217"/>
      <c r="AB4707" s="217"/>
      <c r="AC4707" s="217"/>
      <c r="AD4707" s="213"/>
    </row>
    <row r="4708" spans="20:30" x14ac:dyDescent="0.2">
      <c r="T4708" s="212"/>
      <c r="U4708" s="213"/>
      <c r="V4708" s="213"/>
      <c r="W4708" s="213"/>
      <c r="X4708" s="214"/>
      <c r="Y4708" s="214"/>
      <c r="Z4708" s="214"/>
      <c r="AA4708" s="217"/>
      <c r="AB4708" s="217"/>
      <c r="AC4708" s="217"/>
      <c r="AD4708" s="213"/>
    </row>
    <row r="4709" spans="20:30" x14ac:dyDescent="0.2">
      <c r="T4709" s="212"/>
      <c r="U4709" s="213"/>
      <c r="V4709" s="213"/>
      <c r="W4709" s="213"/>
      <c r="X4709" s="214"/>
      <c r="Y4709" s="214"/>
      <c r="Z4709" s="214"/>
      <c r="AA4709" s="217"/>
      <c r="AB4709" s="217"/>
      <c r="AC4709" s="217"/>
      <c r="AD4709" s="213"/>
    </row>
    <row r="4710" spans="20:30" x14ac:dyDescent="0.2">
      <c r="T4710" s="212"/>
      <c r="U4710" s="213"/>
      <c r="V4710" s="213"/>
      <c r="W4710" s="213"/>
      <c r="X4710" s="214"/>
      <c r="Y4710" s="214"/>
      <c r="Z4710" s="214"/>
      <c r="AA4710" s="217"/>
      <c r="AB4710" s="217"/>
      <c r="AC4710" s="217"/>
      <c r="AD4710" s="213"/>
    </row>
    <row r="4711" spans="20:30" x14ac:dyDescent="0.2">
      <c r="T4711" s="212"/>
      <c r="U4711" s="213"/>
      <c r="V4711" s="213"/>
      <c r="W4711" s="213"/>
      <c r="X4711" s="214"/>
      <c r="Y4711" s="214"/>
      <c r="Z4711" s="214"/>
      <c r="AA4711" s="217"/>
      <c r="AB4711" s="217"/>
      <c r="AC4711" s="217"/>
      <c r="AD4711" s="213"/>
    </row>
    <row r="4712" spans="20:30" x14ac:dyDescent="0.2">
      <c r="T4712" s="212"/>
      <c r="U4712" s="213"/>
      <c r="V4712" s="213"/>
      <c r="W4712" s="213"/>
      <c r="X4712" s="214"/>
      <c r="Y4712" s="214"/>
      <c r="Z4712" s="214"/>
      <c r="AA4712" s="217"/>
      <c r="AB4712" s="217"/>
      <c r="AC4712" s="217"/>
      <c r="AD4712" s="213"/>
    </row>
    <row r="4713" spans="20:30" x14ac:dyDescent="0.2">
      <c r="T4713" s="212"/>
      <c r="U4713" s="213"/>
      <c r="V4713" s="213"/>
      <c r="W4713" s="213"/>
      <c r="X4713" s="214"/>
      <c r="Y4713" s="214"/>
      <c r="Z4713" s="214"/>
      <c r="AA4713" s="217"/>
      <c r="AB4713" s="217"/>
      <c r="AC4713" s="217"/>
      <c r="AD4713" s="213"/>
    </row>
    <row r="4714" spans="20:30" x14ac:dyDescent="0.2">
      <c r="T4714" s="212"/>
      <c r="U4714" s="213"/>
      <c r="V4714" s="213"/>
      <c r="W4714" s="213"/>
      <c r="X4714" s="214"/>
      <c r="Y4714" s="214"/>
      <c r="Z4714" s="214"/>
      <c r="AA4714" s="217"/>
      <c r="AB4714" s="217"/>
      <c r="AC4714" s="217"/>
      <c r="AD4714" s="213"/>
    </row>
    <row r="4715" spans="20:30" x14ac:dyDescent="0.2">
      <c r="T4715" s="212"/>
      <c r="U4715" s="213"/>
      <c r="V4715" s="213"/>
      <c r="W4715" s="213"/>
      <c r="X4715" s="214"/>
      <c r="Y4715" s="214"/>
      <c r="Z4715" s="214"/>
      <c r="AA4715" s="217"/>
      <c r="AB4715" s="217"/>
      <c r="AC4715" s="217"/>
      <c r="AD4715" s="213"/>
    </row>
    <row r="4716" spans="20:30" x14ac:dyDescent="0.2">
      <c r="T4716" s="212"/>
      <c r="U4716" s="213"/>
      <c r="V4716" s="213"/>
      <c r="W4716" s="213"/>
      <c r="X4716" s="214"/>
      <c r="Y4716" s="214"/>
      <c r="Z4716" s="214"/>
      <c r="AA4716" s="217"/>
      <c r="AB4716" s="217"/>
      <c r="AC4716" s="217"/>
      <c r="AD4716" s="213"/>
    </row>
    <row r="4717" spans="20:30" x14ac:dyDescent="0.2">
      <c r="T4717" s="212"/>
      <c r="U4717" s="213"/>
      <c r="V4717" s="213"/>
      <c r="W4717" s="213"/>
      <c r="X4717" s="214"/>
      <c r="Y4717" s="214"/>
      <c r="Z4717" s="214"/>
      <c r="AA4717" s="217"/>
      <c r="AB4717" s="217"/>
      <c r="AC4717" s="217"/>
      <c r="AD4717" s="213"/>
    </row>
    <row r="4718" spans="20:30" x14ac:dyDescent="0.2">
      <c r="T4718" s="212"/>
      <c r="U4718" s="213"/>
      <c r="V4718" s="213"/>
      <c r="W4718" s="213"/>
      <c r="X4718" s="214"/>
      <c r="Y4718" s="214"/>
      <c r="Z4718" s="214"/>
      <c r="AA4718" s="217"/>
      <c r="AB4718" s="217"/>
      <c r="AC4718" s="217"/>
      <c r="AD4718" s="213"/>
    </row>
    <row r="4719" spans="20:30" x14ac:dyDescent="0.2">
      <c r="T4719" s="212"/>
      <c r="U4719" s="213"/>
      <c r="V4719" s="213"/>
      <c r="W4719" s="213"/>
      <c r="X4719" s="214"/>
      <c r="Y4719" s="214"/>
      <c r="Z4719" s="214"/>
      <c r="AA4719" s="217"/>
      <c r="AB4719" s="217"/>
      <c r="AC4719" s="217"/>
      <c r="AD4719" s="213"/>
    </row>
    <row r="4720" spans="20:30" x14ac:dyDescent="0.2">
      <c r="T4720" s="212"/>
      <c r="U4720" s="213"/>
      <c r="V4720" s="213"/>
      <c r="W4720" s="213"/>
      <c r="X4720" s="214"/>
      <c r="Y4720" s="214"/>
      <c r="Z4720" s="214"/>
      <c r="AA4720" s="217"/>
      <c r="AB4720" s="217"/>
      <c r="AC4720" s="217"/>
      <c r="AD4720" s="213"/>
    </row>
    <row r="4721" spans="20:30" x14ac:dyDescent="0.2">
      <c r="T4721" s="212"/>
      <c r="U4721" s="213"/>
      <c r="V4721" s="213"/>
      <c r="W4721" s="213"/>
      <c r="X4721" s="214"/>
      <c r="Y4721" s="214"/>
      <c r="Z4721" s="214"/>
      <c r="AA4721" s="217"/>
      <c r="AB4721" s="217"/>
      <c r="AC4721" s="217"/>
      <c r="AD4721" s="213"/>
    </row>
    <row r="4722" spans="20:30" x14ac:dyDescent="0.2">
      <c r="T4722" s="212"/>
      <c r="U4722" s="213"/>
      <c r="V4722" s="213"/>
      <c r="W4722" s="213"/>
      <c r="X4722" s="214"/>
      <c r="Y4722" s="214"/>
      <c r="Z4722" s="214"/>
      <c r="AA4722" s="217"/>
      <c r="AB4722" s="217"/>
      <c r="AC4722" s="217"/>
      <c r="AD4722" s="213"/>
    </row>
    <row r="4723" spans="20:30" x14ac:dyDescent="0.2">
      <c r="T4723" s="212"/>
      <c r="U4723" s="213"/>
      <c r="V4723" s="213"/>
      <c r="W4723" s="213"/>
      <c r="X4723" s="214"/>
      <c r="Y4723" s="214"/>
      <c r="Z4723" s="214"/>
      <c r="AA4723" s="217"/>
      <c r="AB4723" s="217"/>
      <c r="AC4723" s="217"/>
      <c r="AD4723" s="213"/>
    </row>
    <row r="4724" spans="20:30" x14ac:dyDescent="0.2">
      <c r="T4724" s="212"/>
      <c r="U4724" s="213"/>
      <c r="V4724" s="213"/>
      <c r="W4724" s="213"/>
      <c r="X4724" s="214"/>
      <c r="Y4724" s="214"/>
      <c r="Z4724" s="214"/>
      <c r="AA4724" s="217"/>
      <c r="AB4724" s="217"/>
      <c r="AC4724" s="217"/>
      <c r="AD4724" s="213"/>
    </row>
    <row r="4725" spans="20:30" x14ac:dyDescent="0.2">
      <c r="T4725" s="212"/>
      <c r="U4725" s="213"/>
      <c r="V4725" s="213"/>
      <c r="W4725" s="213"/>
      <c r="X4725" s="214"/>
      <c r="Y4725" s="214"/>
      <c r="Z4725" s="214"/>
      <c r="AA4725" s="217"/>
      <c r="AB4725" s="217"/>
      <c r="AC4725" s="217"/>
      <c r="AD4725" s="213"/>
    </row>
    <row r="4726" spans="20:30" x14ac:dyDescent="0.2">
      <c r="T4726" s="212"/>
      <c r="U4726" s="213"/>
      <c r="V4726" s="213"/>
      <c r="W4726" s="213"/>
      <c r="X4726" s="214"/>
      <c r="Y4726" s="214"/>
      <c r="Z4726" s="214"/>
      <c r="AA4726" s="217"/>
      <c r="AB4726" s="217"/>
      <c r="AC4726" s="217"/>
      <c r="AD4726" s="213"/>
    </row>
    <row r="4727" spans="20:30" x14ac:dyDescent="0.2">
      <c r="T4727" s="212"/>
      <c r="U4727" s="213"/>
      <c r="V4727" s="213"/>
      <c r="W4727" s="213"/>
      <c r="X4727" s="214"/>
      <c r="Y4727" s="214"/>
      <c r="Z4727" s="214"/>
      <c r="AA4727" s="217"/>
      <c r="AB4727" s="217"/>
      <c r="AC4727" s="217"/>
      <c r="AD4727" s="213"/>
    </row>
    <row r="4728" spans="20:30" x14ac:dyDescent="0.2">
      <c r="T4728" s="212"/>
      <c r="U4728" s="213"/>
      <c r="V4728" s="213"/>
      <c r="W4728" s="213"/>
      <c r="X4728" s="214"/>
      <c r="Y4728" s="214"/>
      <c r="Z4728" s="214"/>
      <c r="AA4728" s="217"/>
      <c r="AB4728" s="217"/>
      <c r="AC4728" s="217"/>
      <c r="AD4728" s="213"/>
    </row>
    <row r="4729" spans="20:30" x14ac:dyDescent="0.2">
      <c r="T4729" s="212"/>
      <c r="U4729" s="213"/>
      <c r="V4729" s="213"/>
      <c r="W4729" s="213"/>
      <c r="X4729" s="214"/>
      <c r="Y4729" s="214"/>
      <c r="Z4729" s="214"/>
      <c r="AA4729" s="217"/>
      <c r="AB4729" s="217"/>
      <c r="AC4729" s="217"/>
      <c r="AD4729" s="213"/>
    </row>
    <row r="4730" spans="20:30" x14ac:dyDescent="0.2">
      <c r="T4730" s="212"/>
      <c r="U4730" s="213"/>
      <c r="V4730" s="213"/>
      <c r="W4730" s="213"/>
      <c r="X4730" s="214"/>
      <c r="Y4730" s="214"/>
      <c r="Z4730" s="214"/>
      <c r="AA4730" s="217"/>
      <c r="AB4730" s="217"/>
      <c r="AC4730" s="217"/>
      <c r="AD4730" s="213"/>
    </row>
    <row r="4731" spans="20:30" x14ac:dyDescent="0.2">
      <c r="T4731" s="212"/>
      <c r="U4731" s="213"/>
      <c r="V4731" s="213"/>
      <c r="W4731" s="213"/>
      <c r="X4731" s="214"/>
      <c r="Y4731" s="214"/>
      <c r="Z4731" s="214"/>
      <c r="AA4731" s="217"/>
      <c r="AB4731" s="217"/>
      <c r="AC4731" s="217"/>
      <c r="AD4731" s="213"/>
    </row>
    <row r="4732" spans="20:30" x14ac:dyDescent="0.2">
      <c r="T4732" s="212"/>
      <c r="U4732" s="213"/>
      <c r="V4732" s="213"/>
      <c r="W4732" s="213"/>
      <c r="X4732" s="214"/>
      <c r="Y4732" s="214"/>
      <c r="Z4732" s="214"/>
      <c r="AA4732" s="217"/>
      <c r="AB4732" s="217"/>
      <c r="AC4732" s="217"/>
      <c r="AD4732" s="213"/>
    </row>
    <row r="4733" spans="20:30" x14ac:dyDescent="0.2">
      <c r="T4733" s="212"/>
      <c r="U4733" s="213"/>
      <c r="V4733" s="213"/>
      <c r="W4733" s="213"/>
      <c r="X4733" s="214"/>
      <c r="Y4733" s="214"/>
      <c r="Z4733" s="214"/>
      <c r="AA4733" s="217"/>
      <c r="AB4733" s="217"/>
      <c r="AC4733" s="217"/>
      <c r="AD4733" s="213"/>
    </row>
    <row r="4734" spans="20:30" x14ac:dyDescent="0.2">
      <c r="T4734" s="212"/>
      <c r="U4734" s="213"/>
      <c r="V4734" s="213"/>
      <c r="W4734" s="213"/>
      <c r="X4734" s="214"/>
      <c r="Y4734" s="214"/>
      <c r="Z4734" s="214"/>
      <c r="AA4734" s="217"/>
      <c r="AB4734" s="217"/>
      <c r="AC4734" s="217"/>
      <c r="AD4734" s="213"/>
    </row>
    <row r="4735" spans="20:30" x14ac:dyDescent="0.2">
      <c r="T4735" s="212"/>
      <c r="U4735" s="213"/>
      <c r="V4735" s="213"/>
      <c r="W4735" s="213"/>
      <c r="X4735" s="214"/>
      <c r="Y4735" s="214"/>
      <c r="Z4735" s="214"/>
      <c r="AA4735" s="217"/>
      <c r="AB4735" s="217"/>
      <c r="AC4735" s="217"/>
      <c r="AD4735" s="213"/>
    </row>
    <row r="4736" spans="20:30" x14ac:dyDescent="0.2">
      <c r="T4736" s="212"/>
      <c r="U4736" s="213"/>
      <c r="V4736" s="213"/>
      <c r="W4736" s="213"/>
      <c r="X4736" s="214"/>
      <c r="Y4736" s="214"/>
      <c r="Z4736" s="214"/>
      <c r="AA4736" s="217"/>
      <c r="AB4736" s="217"/>
      <c r="AC4736" s="217"/>
      <c r="AD4736" s="213"/>
    </row>
    <row r="4737" spans="20:30" x14ac:dyDescent="0.2">
      <c r="T4737" s="212"/>
      <c r="U4737" s="213"/>
      <c r="V4737" s="213"/>
      <c r="W4737" s="213"/>
      <c r="X4737" s="214"/>
      <c r="Y4737" s="214"/>
      <c r="Z4737" s="214"/>
      <c r="AA4737" s="217"/>
      <c r="AB4737" s="217"/>
      <c r="AC4737" s="217"/>
      <c r="AD4737" s="213"/>
    </row>
    <row r="4738" spans="20:30" x14ac:dyDescent="0.2">
      <c r="T4738" s="212"/>
      <c r="U4738" s="213"/>
      <c r="V4738" s="213"/>
      <c r="W4738" s="213"/>
      <c r="X4738" s="214"/>
      <c r="Y4738" s="214"/>
      <c r="Z4738" s="214"/>
      <c r="AA4738" s="217"/>
      <c r="AB4738" s="217"/>
      <c r="AC4738" s="217"/>
      <c r="AD4738" s="213"/>
    </row>
    <row r="4739" spans="20:30" x14ac:dyDescent="0.2">
      <c r="T4739" s="212"/>
      <c r="U4739" s="213"/>
      <c r="V4739" s="213"/>
      <c r="W4739" s="213"/>
      <c r="X4739" s="214"/>
      <c r="Y4739" s="214"/>
      <c r="Z4739" s="214"/>
      <c r="AA4739" s="217"/>
      <c r="AB4739" s="217"/>
      <c r="AC4739" s="217"/>
      <c r="AD4739" s="213"/>
    </row>
    <row r="4740" spans="20:30" x14ac:dyDescent="0.2">
      <c r="T4740" s="212"/>
      <c r="U4740" s="213"/>
      <c r="V4740" s="213"/>
      <c r="W4740" s="213"/>
      <c r="X4740" s="214"/>
      <c r="Y4740" s="214"/>
      <c r="Z4740" s="214"/>
      <c r="AA4740" s="217"/>
      <c r="AB4740" s="217"/>
      <c r="AC4740" s="217"/>
      <c r="AD4740" s="213"/>
    </row>
    <row r="4741" spans="20:30" x14ac:dyDescent="0.2">
      <c r="T4741" s="212"/>
      <c r="U4741" s="213"/>
      <c r="V4741" s="213"/>
      <c r="W4741" s="213"/>
      <c r="X4741" s="214"/>
      <c r="Y4741" s="214"/>
      <c r="Z4741" s="214"/>
      <c r="AA4741" s="217"/>
      <c r="AB4741" s="217"/>
      <c r="AC4741" s="217"/>
      <c r="AD4741" s="213"/>
    </row>
    <row r="4742" spans="20:30" x14ac:dyDescent="0.2">
      <c r="T4742" s="212"/>
      <c r="U4742" s="213"/>
      <c r="V4742" s="213"/>
      <c r="W4742" s="213"/>
      <c r="X4742" s="214"/>
      <c r="Y4742" s="214"/>
      <c r="Z4742" s="214"/>
      <c r="AA4742" s="217"/>
      <c r="AB4742" s="217"/>
      <c r="AC4742" s="217"/>
      <c r="AD4742" s="213"/>
    </row>
    <row r="4743" spans="20:30" x14ac:dyDescent="0.2">
      <c r="T4743" s="212"/>
      <c r="U4743" s="213"/>
      <c r="V4743" s="213"/>
      <c r="W4743" s="213"/>
      <c r="X4743" s="214"/>
      <c r="Y4743" s="214"/>
      <c r="Z4743" s="214"/>
      <c r="AA4743" s="217"/>
      <c r="AB4743" s="217"/>
      <c r="AC4743" s="217"/>
      <c r="AD4743" s="213"/>
    </row>
    <row r="4744" spans="20:30" x14ac:dyDescent="0.2">
      <c r="T4744" s="212"/>
      <c r="U4744" s="213"/>
      <c r="V4744" s="213"/>
      <c r="W4744" s="213"/>
      <c r="X4744" s="214"/>
      <c r="Y4744" s="214"/>
      <c r="Z4744" s="214"/>
      <c r="AA4744" s="217"/>
      <c r="AB4744" s="217"/>
      <c r="AC4744" s="217"/>
      <c r="AD4744" s="213"/>
    </row>
    <row r="4745" spans="20:30" x14ac:dyDescent="0.2">
      <c r="T4745" s="212"/>
      <c r="U4745" s="213"/>
      <c r="V4745" s="213"/>
      <c r="W4745" s="213"/>
      <c r="X4745" s="214"/>
      <c r="Y4745" s="214"/>
      <c r="Z4745" s="214"/>
      <c r="AA4745" s="217"/>
      <c r="AB4745" s="217"/>
      <c r="AC4745" s="217"/>
      <c r="AD4745" s="213"/>
    </row>
    <row r="4746" spans="20:30" x14ac:dyDescent="0.2">
      <c r="T4746" s="212"/>
      <c r="U4746" s="213"/>
      <c r="V4746" s="213"/>
      <c r="W4746" s="213"/>
      <c r="X4746" s="214"/>
      <c r="Y4746" s="214"/>
      <c r="Z4746" s="214"/>
      <c r="AA4746" s="217"/>
      <c r="AB4746" s="217"/>
      <c r="AC4746" s="217"/>
      <c r="AD4746" s="213"/>
    </row>
    <row r="4747" spans="20:30" x14ac:dyDescent="0.2">
      <c r="T4747" s="212"/>
      <c r="U4747" s="213"/>
      <c r="V4747" s="213"/>
      <c r="W4747" s="213"/>
      <c r="X4747" s="214"/>
      <c r="Y4747" s="214"/>
      <c r="Z4747" s="214"/>
      <c r="AA4747" s="217"/>
      <c r="AB4747" s="217"/>
      <c r="AC4747" s="217"/>
      <c r="AD4747" s="213"/>
    </row>
    <row r="4748" spans="20:30" x14ac:dyDescent="0.2">
      <c r="T4748" s="212"/>
      <c r="U4748" s="213"/>
      <c r="V4748" s="213"/>
      <c r="W4748" s="213"/>
      <c r="X4748" s="214"/>
      <c r="Y4748" s="214"/>
      <c r="Z4748" s="214"/>
      <c r="AA4748" s="217"/>
      <c r="AB4748" s="217"/>
      <c r="AC4748" s="217"/>
      <c r="AD4748" s="213"/>
    </row>
    <row r="4749" spans="20:30" x14ac:dyDescent="0.2">
      <c r="T4749" s="212"/>
      <c r="U4749" s="213"/>
      <c r="V4749" s="213"/>
      <c r="W4749" s="213"/>
      <c r="X4749" s="214"/>
      <c r="Y4749" s="214"/>
      <c r="Z4749" s="214"/>
      <c r="AA4749" s="217"/>
      <c r="AB4749" s="217"/>
      <c r="AC4749" s="217"/>
      <c r="AD4749" s="213"/>
    </row>
    <row r="4750" spans="20:30" x14ac:dyDescent="0.2">
      <c r="T4750" s="212"/>
      <c r="U4750" s="213"/>
      <c r="V4750" s="213"/>
      <c r="W4750" s="213"/>
      <c r="X4750" s="214"/>
      <c r="Y4750" s="214"/>
      <c r="Z4750" s="214"/>
      <c r="AA4750" s="217"/>
      <c r="AB4750" s="217"/>
      <c r="AC4750" s="217"/>
      <c r="AD4750" s="213"/>
    </row>
    <row r="4751" spans="20:30" x14ac:dyDescent="0.2">
      <c r="T4751" s="212"/>
      <c r="U4751" s="213"/>
      <c r="V4751" s="213"/>
      <c r="W4751" s="213"/>
      <c r="X4751" s="214"/>
      <c r="Y4751" s="214"/>
      <c r="Z4751" s="214"/>
      <c r="AA4751" s="217"/>
      <c r="AB4751" s="217"/>
      <c r="AC4751" s="217"/>
      <c r="AD4751" s="213"/>
    </row>
    <row r="4752" spans="20:30" x14ac:dyDescent="0.2">
      <c r="T4752" s="212"/>
      <c r="U4752" s="213"/>
      <c r="V4752" s="213"/>
      <c r="W4752" s="213"/>
      <c r="X4752" s="214"/>
      <c r="Y4752" s="214"/>
      <c r="Z4752" s="214"/>
      <c r="AA4752" s="217"/>
      <c r="AB4752" s="217"/>
      <c r="AC4752" s="217"/>
      <c r="AD4752" s="213"/>
    </row>
    <row r="4753" spans="20:30" x14ac:dyDescent="0.2">
      <c r="T4753" s="212"/>
      <c r="U4753" s="213"/>
      <c r="V4753" s="213"/>
      <c r="W4753" s="213"/>
      <c r="X4753" s="214"/>
      <c r="Y4753" s="214"/>
      <c r="Z4753" s="214"/>
      <c r="AA4753" s="217"/>
      <c r="AB4753" s="217"/>
      <c r="AC4753" s="217"/>
      <c r="AD4753" s="213"/>
    </row>
    <row r="4754" spans="20:30" x14ac:dyDescent="0.2">
      <c r="T4754" s="212"/>
      <c r="U4754" s="213"/>
      <c r="V4754" s="213"/>
      <c r="W4754" s="213"/>
      <c r="X4754" s="214"/>
      <c r="Y4754" s="214"/>
      <c r="Z4754" s="214"/>
      <c r="AA4754" s="217"/>
      <c r="AB4754" s="217"/>
      <c r="AC4754" s="217"/>
      <c r="AD4754" s="213"/>
    </row>
    <row r="4755" spans="20:30" x14ac:dyDescent="0.2">
      <c r="T4755" s="212"/>
      <c r="U4755" s="213"/>
      <c r="V4755" s="213"/>
      <c r="W4755" s="213"/>
      <c r="X4755" s="214"/>
      <c r="Y4755" s="214"/>
      <c r="Z4755" s="214"/>
      <c r="AA4755" s="217"/>
      <c r="AB4755" s="217"/>
      <c r="AC4755" s="217"/>
      <c r="AD4755" s="213"/>
    </row>
    <row r="4756" spans="20:30" x14ac:dyDescent="0.2">
      <c r="T4756" s="212"/>
      <c r="U4756" s="213"/>
      <c r="V4756" s="213"/>
      <c r="W4756" s="213"/>
      <c r="X4756" s="214"/>
      <c r="Y4756" s="214"/>
      <c r="Z4756" s="214"/>
      <c r="AA4756" s="217"/>
      <c r="AB4756" s="217"/>
      <c r="AC4756" s="217"/>
      <c r="AD4756" s="213"/>
    </row>
    <row r="4757" spans="20:30" x14ac:dyDescent="0.2">
      <c r="T4757" s="212"/>
      <c r="U4757" s="213"/>
      <c r="V4757" s="213"/>
      <c r="W4757" s="213"/>
      <c r="X4757" s="214"/>
      <c r="Y4757" s="214"/>
      <c r="Z4757" s="214"/>
      <c r="AA4757" s="217"/>
      <c r="AB4757" s="217"/>
      <c r="AC4757" s="217"/>
      <c r="AD4757" s="213"/>
    </row>
    <row r="4758" spans="20:30" x14ac:dyDescent="0.2">
      <c r="T4758" s="212"/>
      <c r="U4758" s="213"/>
      <c r="V4758" s="213"/>
      <c r="W4758" s="213"/>
      <c r="X4758" s="214"/>
      <c r="Y4758" s="214"/>
      <c r="Z4758" s="214"/>
      <c r="AA4758" s="217"/>
      <c r="AB4758" s="217"/>
      <c r="AC4758" s="217"/>
      <c r="AD4758" s="213"/>
    </row>
    <row r="4759" spans="20:30" x14ac:dyDescent="0.2">
      <c r="T4759" s="212"/>
      <c r="U4759" s="213"/>
      <c r="V4759" s="213"/>
      <c r="W4759" s="213"/>
      <c r="X4759" s="214"/>
      <c r="Y4759" s="214"/>
      <c r="Z4759" s="214"/>
      <c r="AA4759" s="217"/>
      <c r="AB4759" s="217"/>
      <c r="AC4759" s="217"/>
      <c r="AD4759" s="213"/>
    </row>
    <row r="4760" spans="20:30" x14ac:dyDescent="0.2">
      <c r="T4760" s="212"/>
      <c r="U4760" s="213"/>
      <c r="V4760" s="213"/>
      <c r="W4760" s="213"/>
      <c r="X4760" s="214"/>
      <c r="Y4760" s="214"/>
      <c r="Z4760" s="214"/>
      <c r="AA4760" s="217"/>
      <c r="AB4760" s="217"/>
      <c r="AC4760" s="217"/>
      <c r="AD4760" s="213"/>
    </row>
    <row r="4761" spans="20:30" x14ac:dyDescent="0.2">
      <c r="T4761" s="212"/>
      <c r="U4761" s="213"/>
      <c r="V4761" s="213"/>
      <c r="W4761" s="213"/>
      <c r="X4761" s="214"/>
      <c r="Y4761" s="214"/>
      <c r="Z4761" s="214"/>
      <c r="AA4761" s="217"/>
      <c r="AB4761" s="217"/>
      <c r="AC4761" s="217"/>
      <c r="AD4761" s="213"/>
    </row>
    <row r="4762" spans="20:30" x14ac:dyDescent="0.2">
      <c r="T4762" s="212"/>
      <c r="U4762" s="213"/>
      <c r="V4762" s="213"/>
      <c r="W4762" s="213"/>
      <c r="X4762" s="214"/>
      <c r="Y4762" s="214"/>
      <c r="Z4762" s="214"/>
      <c r="AA4762" s="217"/>
      <c r="AB4762" s="217"/>
      <c r="AC4762" s="217"/>
      <c r="AD4762" s="213"/>
    </row>
    <row r="4763" spans="20:30" x14ac:dyDescent="0.2">
      <c r="T4763" s="212"/>
      <c r="U4763" s="213"/>
      <c r="V4763" s="213"/>
      <c r="W4763" s="213"/>
      <c r="X4763" s="214"/>
      <c r="Y4763" s="214"/>
      <c r="Z4763" s="214"/>
      <c r="AA4763" s="217"/>
      <c r="AB4763" s="217"/>
      <c r="AC4763" s="217"/>
      <c r="AD4763" s="213"/>
    </row>
    <row r="4764" spans="20:30" x14ac:dyDescent="0.2">
      <c r="T4764" s="212"/>
      <c r="U4764" s="213"/>
      <c r="V4764" s="213"/>
      <c r="W4764" s="213"/>
      <c r="X4764" s="214"/>
      <c r="Y4764" s="214"/>
      <c r="Z4764" s="214"/>
      <c r="AA4764" s="217"/>
      <c r="AB4764" s="217"/>
      <c r="AC4764" s="217"/>
      <c r="AD4764" s="213"/>
    </row>
    <row r="4765" spans="20:30" x14ac:dyDescent="0.2">
      <c r="T4765" s="212"/>
      <c r="U4765" s="213"/>
      <c r="V4765" s="213"/>
      <c r="W4765" s="213"/>
      <c r="X4765" s="214"/>
      <c r="Y4765" s="214"/>
      <c r="Z4765" s="214"/>
      <c r="AA4765" s="217"/>
      <c r="AB4765" s="217"/>
      <c r="AC4765" s="217"/>
      <c r="AD4765" s="213"/>
    </row>
    <row r="4766" spans="20:30" x14ac:dyDescent="0.2">
      <c r="T4766" s="212"/>
      <c r="U4766" s="213"/>
      <c r="V4766" s="213"/>
      <c r="W4766" s="213"/>
      <c r="X4766" s="214"/>
      <c r="Y4766" s="214"/>
      <c r="Z4766" s="214"/>
      <c r="AA4766" s="217"/>
      <c r="AB4766" s="217"/>
      <c r="AC4766" s="217"/>
      <c r="AD4766" s="213"/>
    </row>
    <row r="4767" spans="20:30" x14ac:dyDescent="0.2">
      <c r="T4767" s="212"/>
      <c r="U4767" s="213"/>
      <c r="V4767" s="213"/>
      <c r="W4767" s="213"/>
      <c r="X4767" s="214"/>
      <c r="Y4767" s="214"/>
      <c r="Z4767" s="214"/>
      <c r="AA4767" s="217"/>
      <c r="AB4767" s="217"/>
      <c r="AC4767" s="217"/>
      <c r="AD4767" s="213"/>
    </row>
    <row r="4768" spans="20:30" x14ac:dyDescent="0.2">
      <c r="T4768" s="212"/>
      <c r="U4768" s="213"/>
      <c r="V4768" s="213"/>
      <c r="W4768" s="213"/>
      <c r="X4768" s="214"/>
      <c r="Y4768" s="214"/>
      <c r="Z4768" s="214"/>
      <c r="AA4768" s="217"/>
      <c r="AB4768" s="217"/>
      <c r="AC4768" s="217"/>
      <c r="AD4768" s="213"/>
    </row>
    <row r="4769" spans="20:30" x14ac:dyDescent="0.2">
      <c r="T4769" s="212"/>
      <c r="U4769" s="213"/>
      <c r="V4769" s="213"/>
      <c r="W4769" s="213"/>
      <c r="X4769" s="214"/>
      <c r="Y4769" s="214"/>
      <c r="Z4769" s="214"/>
      <c r="AA4769" s="217"/>
      <c r="AB4769" s="217"/>
      <c r="AC4769" s="217"/>
      <c r="AD4769" s="213"/>
    </row>
    <row r="4770" spans="20:30" x14ac:dyDescent="0.2">
      <c r="T4770" s="212"/>
      <c r="U4770" s="213"/>
      <c r="V4770" s="213"/>
      <c r="W4770" s="213"/>
      <c r="X4770" s="214"/>
      <c r="Y4770" s="214"/>
      <c r="Z4770" s="214"/>
      <c r="AA4770" s="217"/>
      <c r="AB4770" s="217"/>
      <c r="AC4770" s="217"/>
      <c r="AD4770" s="213"/>
    </row>
    <row r="4771" spans="20:30" x14ac:dyDescent="0.2">
      <c r="T4771" s="212"/>
      <c r="U4771" s="213"/>
      <c r="V4771" s="213"/>
      <c r="W4771" s="213"/>
      <c r="X4771" s="214"/>
      <c r="Y4771" s="214"/>
      <c r="Z4771" s="214"/>
      <c r="AA4771" s="217"/>
      <c r="AB4771" s="217"/>
      <c r="AC4771" s="217"/>
      <c r="AD4771" s="213"/>
    </row>
    <row r="4772" spans="20:30" x14ac:dyDescent="0.2">
      <c r="T4772" s="212"/>
      <c r="U4772" s="213"/>
      <c r="V4772" s="213"/>
      <c r="W4772" s="213"/>
      <c r="X4772" s="214"/>
      <c r="Y4772" s="214"/>
      <c r="Z4772" s="214"/>
      <c r="AA4772" s="217"/>
      <c r="AB4772" s="217"/>
      <c r="AC4772" s="217"/>
      <c r="AD4772" s="213"/>
    </row>
    <row r="4773" spans="20:30" x14ac:dyDescent="0.2">
      <c r="T4773" s="212"/>
      <c r="U4773" s="213"/>
      <c r="V4773" s="213"/>
      <c r="W4773" s="213"/>
      <c r="X4773" s="214"/>
      <c r="Y4773" s="214"/>
      <c r="Z4773" s="214"/>
      <c r="AA4773" s="217"/>
      <c r="AB4773" s="217"/>
      <c r="AC4773" s="217"/>
      <c r="AD4773" s="213"/>
    </row>
    <row r="4774" spans="20:30" x14ac:dyDescent="0.2">
      <c r="T4774" s="212"/>
      <c r="U4774" s="213"/>
      <c r="V4774" s="213"/>
      <c r="W4774" s="213"/>
      <c r="X4774" s="214"/>
      <c r="Y4774" s="214"/>
      <c r="Z4774" s="214"/>
      <c r="AA4774" s="217"/>
      <c r="AB4774" s="217"/>
      <c r="AC4774" s="217"/>
      <c r="AD4774" s="213"/>
    </row>
    <row r="4775" spans="20:30" x14ac:dyDescent="0.2">
      <c r="T4775" s="212"/>
      <c r="U4775" s="213"/>
      <c r="V4775" s="213"/>
      <c r="W4775" s="213"/>
      <c r="X4775" s="214"/>
      <c r="Y4775" s="214"/>
      <c r="Z4775" s="214"/>
      <c r="AA4775" s="217"/>
      <c r="AB4775" s="217"/>
      <c r="AC4775" s="217"/>
      <c r="AD4775" s="213"/>
    </row>
    <row r="4776" spans="20:30" x14ac:dyDescent="0.2">
      <c r="T4776" s="212"/>
      <c r="U4776" s="213"/>
      <c r="V4776" s="213"/>
      <c r="W4776" s="213"/>
      <c r="X4776" s="214"/>
      <c r="Y4776" s="214"/>
      <c r="Z4776" s="214"/>
      <c r="AA4776" s="217"/>
      <c r="AB4776" s="217"/>
      <c r="AC4776" s="217"/>
      <c r="AD4776" s="213"/>
    </row>
    <row r="4777" spans="20:30" x14ac:dyDescent="0.2">
      <c r="T4777" s="212"/>
      <c r="U4777" s="213"/>
      <c r="V4777" s="213"/>
      <c r="W4777" s="213"/>
      <c r="X4777" s="214"/>
      <c r="Y4777" s="214"/>
      <c r="Z4777" s="214"/>
      <c r="AA4777" s="217"/>
      <c r="AB4777" s="217"/>
      <c r="AC4777" s="217"/>
      <c r="AD4777" s="213"/>
    </row>
    <row r="4778" spans="20:30" x14ac:dyDescent="0.2">
      <c r="T4778" s="212"/>
      <c r="U4778" s="213"/>
      <c r="V4778" s="213"/>
      <c r="W4778" s="213"/>
      <c r="X4778" s="214"/>
      <c r="Y4778" s="214"/>
      <c r="Z4778" s="214"/>
      <c r="AA4778" s="217"/>
      <c r="AB4778" s="217"/>
      <c r="AC4778" s="217"/>
      <c r="AD4778" s="213"/>
    </row>
    <row r="4779" spans="20:30" x14ac:dyDescent="0.2">
      <c r="T4779" s="212"/>
      <c r="U4779" s="213"/>
      <c r="V4779" s="213"/>
      <c r="W4779" s="213"/>
      <c r="X4779" s="214"/>
      <c r="Y4779" s="214"/>
      <c r="Z4779" s="214"/>
      <c r="AA4779" s="217"/>
      <c r="AB4779" s="217"/>
      <c r="AC4779" s="217"/>
      <c r="AD4779" s="213"/>
    </row>
    <row r="4780" spans="20:30" x14ac:dyDescent="0.2">
      <c r="T4780" s="212"/>
      <c r="U4780" s="213"/>
      <c r="V4780" s="213"/>
      <c r="W4780" s="213"/>
      <c r="X4780" s="214"/>
      <c r="Y4780" s="214"/>
      <c r="Z4780" s="214"/>
      <c r="AA4780" s="217"/>
      <c r="AB4780" s="217"/>
      <c r="AC4780" s="217"/>
      <c r="AD4780" s="213"/>
    </row>
    <row r="4781" spans="20:30" x14ac:dyDescent="0.2">
      <c r="T4781" s="212"/>
      <c r="U4781" s="213"/>
      <c r="V4781" s="213"/>
      <c r="W4781" s="213"/>
      <c r="X4781" s="214"/>
      <c r="Y4781" s="214"/>
      <c r="Z4781" s="214"/>
      <c r="AA4781" s="217"/>
      <c r="AB4781" s="217"/>
      <c r="AC4781" s="217"/>
      <c r="AD4781" s="213"/>
    </row>
    <row r="4782" spans="20:30" x14ac:dyDescent="0.2">
      <c r="T4782" s="212"/>
      <c r="U4782" s="213"/>
      <c r="V4782" s="213"/>
      <c r="W4782" s="213"/>
      <c r="X4782" s="214"/>
      <c r="Y4782" s="214"/>
      <c r="Z4782" s="214"/>
      <c r="AA4782" s="217"/>
      <c r="AB4782" s="217"/>
      <c r="AC4782" s="217"/>
      <c r="AD4782" s="213"/>
    </row>
    <row r="4783" spans="20:30" x14ac:dyDescent="0.2">
      <c r="T4783" s="212"/>
      <c r="U4783" s="213"/>
      <c r="V4783" s="213"/>
      <c r="W4783" s="213"/>
      <c r="X4783" s="214"/>
      <c r="Y4783" s="214"/>
      <c r="Z4783" s="214"/>
      <c r="AA4783" s="217"/>
      <c r="AB4783" s="217"/>
      <c r="AC4783" s="217"/>
      <c r="AD4783" s="213"/>
    </row>
    <row r="4784" spans="20:30" x14ac:dyDescent="0.2">
      <c r="T4784" s="212"/>
      <c r="U4784" s="213"/>
      <c r="V4784" s="213"/>
      <c r="W4784" s="213"/>
      <c r="X4784" s="214"/>
      <c r="Y4784" s="214"/>
      <c r="Z4784" s="214"/>
      <c r="AA4784" s="217"/>
      <c r="AB4784" s="217"/>
      <c r="AC4784" s="217"/>
      <c r="AD4784" s="213"/>
    </row>
    <row r="4785" spans="20:30" x14ac:dyDescent="0.2">
      <c r="T4785" s="212"/>
      <c r="U4785" s="213"/>
      <c r="V4785" s="213"/>
      <c r="W4785" s="213"/>
      <c r="X4785" s="214"/>
      <c r="Y4785" s="214"/>
      <c r="Z4785" s="214"/>
      <c r="AA4785" s="217"/>
      <c r="AB4785" s="217"/>
      <c r="AC4785" s="217"/>
      <c r="AD4785" s="213"/>
    </row>
    <row r="4786" spans="20:30" x14ac:dyDescent="0.2">
      <c r="T4786" s="212"/>
      <c r="U4786" s="213"/>
      <c r="V4786" s="213"/>
      <c r="W4786" s="213"/>
      <c r="X4786" s="214"/>
      <c r="Y4786" s="214"/>
      <c r="Z4786" s="214"/>
      <c r="AA4786" s="217"/>
      <c r="AB4786" s="217"/>
      <c r="AC4786" s="217"/>
      <c r="AD4786" s="213"/>
    </row>
    <row r="4787" spans="20:30" x14ac:dyDescent="0.2">
      <c r="T4787" s="212"/>
      <c r="U4787" s="213"/>
      <c r="V4787" s="213"/>
      <c r="W4787" s="213"/>
      <c r="X4787" s="214"/>
      <c r="Y4787" s="214"/>
      <c r="Z4787" s="214"/>
      <c r="AA4787" s="217"/>
      <c r="AB4787" s="217"/>
      <c r="AC4787" s="217"/>
      <c r="AD4787" s="213"/>
    </row>
    <row r="4788" spans="20:30" x14ac:dyDescent="0.2">
      <c r="T4788" s="212"/>
      <c r="U4788" s="213"/>
      <c r="V4788" s="213"/>
      <c r="W4788" s="213"/>
      <c r="X4788" s="214"/>
      <c r="Y4788" s="214"/>
      <c r="Z4788" s="214"/>
      <c r="AA4788" s="217"/>
      <c r="AB4788" s="217"/>
      <c r="AC4788" s="217"/>
      <c r="AD4788" s="213"/>
    </row>
    <row r="4789" spans="20:30" x14ac:dyDescent="0.2">
      <c r="T4789" s="212"/>
      <c r="U4789" s="213"/>
      <c r="V4789" s="213"/>
      <c r="W4789" s="213"/>
      <c r="X4789" s="214"/>
      <c r="Y4789" s="214"/>
      <c r="Z4789" s="214"/>
      <c r="AA4789" s="217"/>
      <c r="AB4789" s="217"/>
      <c r="AC4789" s="217"/>
      <c r="AD4789" s="213"/>
    </row>
    <row r="4790" spans="20:30" x14ac:dyDescent="0.2">
      <c r="T4790" s="212"/>
      <c r="U4790" s="213"/>
      <c r="V4790" s="213"/>
      <c r="W4790" s="213"/>
      <c r="X4790" s="214"/>
      <c r="Y4790" s="214"/>
      <c r="Z4790" s="214"/>
      <c r="AA4790" s="217"/>
      <c r="AB4790" s="217"/>
      <c r="AC4790" s="217"/>
      <c r="AD4790" s="213"/>
    </row>
    <row r="4791" spans="20:30" x14ac:dyDescent="0.2">
      <c r="T4791" s="212"/>
      <c r="U4791" s="213"/>
      <c r="V4791" s="213"/>
      <c r="W4791" s="213"/>
      <c r="X4791" s="214"/>
      <c r="Y4791" s="214"/>
      <c r="Z4791" s="214"/>
      <c r="AA4791" s="217"/>
      <c r="AB4791" s="217"/>
      <c r="AC4791" s="217"/>
      <c r="AD4791" s="213"/>
    </row>
    <row r="4792" spans="20:30" x14ac:dyDescent="0.2">
      <c r="T4792" s="212"/>
      <c r="U4792" s="213"/>
      <c r="V4792" s="213"/>
      <c r="W4792" s="213"/>
      <c r="X4792" s="214"/>
      <c r="Y4792" s="214"/>
      <c r="Z4792" s="214"/>
      <c r="AA4792" s="217"/>
      <c r="AB4792" s="217"/>
      <c r="AC4792" s="217"/>
      <c r="AD4792" s="213"/>
    </row>
    <row r="4793" spans="20:30" x14ac:dyDescent="0.2">
      <c r="T4793" s="212"/>
      <c r="U4793" s="213"/>
      <c r="V4793" s="213"/>
      <c r="W4793" s="213"/>
      <c r="X4793" s="214"/>
      <c r="Y4793" s="214"/>
      <c r="Z4793" s="214"/>
      <c r="AA4793" s="217"/>
      <c r="AB4793" s="217"/>
      <c r="AC4793" s="217"/>
      <c r="AD4793" s="213"/>
    </row>
    <row r="4794" spans="20:30" x14ac:dyDescent="0.2">
      <c r="T4794" s="212"/>
      <c r="U4794" s="213"/>
      <c r="V4794" s="213"/>
      <c r="W4794" s="213"/>
      <c r="X4794" s="214"/>
      <c r="Y4794" s="214"/>
      <c r="Z4794" s="214"/>
      <c r="AA4794" s="217"/>
      <c r="AB4794" s="217"/>
      <c r="AC4794" s="217"/>
      <c r="AD4794" s="213"/>
    </row>
    <row r="4795" spans="20:30" x14ac:dyDescent="0.2">
      <c r="T4795" s="212"/>
      <c r="U4795" s="213"/>
      <c r="V4795" s="213"/>
      <c r="W4795" s="213"/>
      <c r="X4795" s="214"/>
      <c r="Y4795" s="214"/>
      <c r="Z4795" s="214"/>
      <c r="AA4795" s="217"/>
      <c r="AB4795" s="217"/>
      <c r="AC4795" s="217"/>
      <c r="AD4795" s="213"/>
    </row>
    <row r="4796" spans="20:30" x14ac:dyDescent="0.2">
      <c r="T4796" s="212"/>
      <c r="U4796" s="213"/>
      <c r="V4796" s="213"/>
      <c r="W4796" s="213"/>
      <c r="X4796" s="214"/>
      <c r="Y4796" s="214"/>
      <c r="Z4796" s="214"/>
      <c r="AA4796" s="217"/>
      <c r="AB4796" s="217"/>
      <c r="AC4796" s="217"/>
      <c r="AD4796" s="213"/>
    </row>
    <row r="4797" spans="20:30" x14ac:dyDescent="0.2">
      <c r="T4797" s="212"/>
      <c r="U4797" s="213"/>
      <c r="V4797" s="213"/>
      <c r="W4797" s="213"/>
      <c r="X4797" s="214"/>
      <c r="Y4797" s="214"/>
      <c r="Z4797" s="214"/>
      <c r="AA4797" s="217"/>
      <c r="AB4797" s="217"/>
      <c r="AC4797" s="217"/>
      <c r="AD4797" s="213"/>
    </row>
    <row r="4798" spans="20:30" x14ac:dyDescent="0.2">
      <c r="T4798" s="212"/>
      <c r="U4798" s="213"/>
      <c r="V4798" s="213"/>
      <c r="W4798" s="213"/>
      <c r="X4798" s="214"/>
      <c r="Y4798" s="214"/>
      <c r="Z4798" s="214"/>
      <c r="AA4798" s="217"/>
      <c r="AB4798" s="217"/>
      <c r="AC4798" s="217"/>
      <c r="AD4798" s="213"/>
    </row>
    <row r="4799" spans="20:30" x14ac:dyDescent="0.2">
      <c r="T4799" s="212"/>
      <c r="U4799" s="213"/>
      <c r="V4799" s="213"/>
      <c r="W4799" s="213"/>
      <c r="X4799" s="214"/>
      <c r="Y4799" s="214"/>
      <c r="Z4799" s="214"/>
      <c r="AA4799" s="217"/>
      <c r="AB4799" s="217"/>
      <c r="AC4799" s="217"/>
      <c r="AD4799" s="213"/>
    </row>
    <row r="4800" spans="20:30" x14ac:dyDescent="0.2">
      <c r="T4800" s="212"/>
      <c r="U4800" s="213"/>
      <c r="V4800" s="213"/>
      <c r="W4800" s="213"/>
      <c r="X4800" s="214"/>
      <c r="Y4800" s="214"/>
      <c r="Z4800" s="214"/>
      <c r="AA4800" s="217"/>
      <c r="AB4800" s="217"/>
      <c r="AC4800" s="217"/>
      <c r="AD4800" s="213"/>
    </row>
    <row r="4801" spans="20:30" x14ac:dyDescent="0.2">
      <c r="T4801" s="212"/>
      <c r="U4801" s="213"/>
      <c r="V4801" s="213"/>
      <c r="W4801" s="213"/>
      <c r="X4801" s="214"/>
      <c r="Y4801" s="214"/>
      <c r="Z4801" s="214"/>
      <c r="AA4801" s="217"/>
      <c r="AB4801" s="217"/>
      <c r="AC4801" s="217"/>
      <c r="AD4801" s="213"/>
    </row>
    <row r="4802" spans="20:30" x14ac:dyDescent="0.2">
      <c r="T4802" s="212"/>
      <c r="U4802" s="213"/>
      <c r="V4802" s="213"/>
      <c r="W4802" s="213"/>
      <c r="X4802" s="214"/>
      <c r="Y4802" s="214"/>
      <c r="Z4802" s="214"/>
      <c r="AA4802" s="217"/>
      <c r="AB4802" s="217"/>
      <c r="AC4802" s="217"/>
      <c r="AD4802" s="213"/>
    </row>
    <row r="4803" spans="20:30" x14ac:dyDescent="0.2">
      <c r="T4803" s="212"/>
      <c r="U4803" s="213"/>
      <c r="V4803" s="213"/>
      <c r="W4803" s="213"/>
      <c r="X4803" s="214"/>
      <c r="Y4803" s="214"/>
      <c r="Z4803" s="214"/>
      <c r="AA4803" s="217"/>
      <c r="AB4803" s="217"/>
      <c r="AC4803" s="217"/>
      <c r="AD4803" s="213"/>
    </row>
    <row r="4804" spans="20:30" x14ac:dyDescent="0.2">
      <c r="T4804" s="212"/>
      <c r="U4804" s="213"/>
      <c r="V4804" s="213"/>
      <c r="W4804" s="213"/>
      <c r="X4804" s="214"/>
      <c r="Y4804" s="214"/>
      <c r="Z4804" s="214"/>
      <c r="AA4804" s="217"/>
      <c r="AB4804" s="217"/>
      <c r="AC4804" s="217"/>
      <c r="AD4804" s="213"/>
    </row>
    <row r="4805" spans="20:30" x14ac:dyDescent="0.2">
      <c r="T4805" s="212"/>
      <c r="U4805" s="213"/>
      <c r="V4805" s="213"/>
      <c r="W4805" s="213"/>
      <c r="X4805" s="214"/>
      <c r="Y4805" s="214"/>
      <c r="Z4805" s="214"/>
      <c r="AA4805" s="217"/>
      <c r="AB4805" s="217"/>
      <c r="AC4805" s="217"/>
      <c r="AD4805" s="213"/>
    </row>
    <row r="4806" spans="20:30" x14ac:dyDescent="0.2">
      <c r="T4806" s="212"/>
      <c r="U4806" s="213"/>
      <c r="V4806" s="213"/>
      <c r="W4806" s="213"/>
      <c r="X4806" s="214"/>
      <c r="Y4806" s="214"/>
      <c r="Z4806" s="214"/>
      <c r="AA4806" s="217"/>
      <c r="AB4806" s="217"/>
      <c r="AC4806" s="217"/>
      <c r="AD4806" s="213"/>
    </row>
    <row r="4807" spans="20:30" x14ac:dyDescent="0.2">
      <c r="T4807" s="212"/>
      <c r="U4807" s="213"/>
      <c r="V4807" s="213"/>
      <c r="W4807" s="213"/>
      <c r="X4807" s="214"/>
      <c r="Y4807" s="214"/>
      <c r="Z4807" s="214"/>
      <c r="AA4807" s="217"/>
      <c r="AB4807" s="217"/>
      <c r="AC4807" s="217"/>
      <c r="AD4807" s="213"/>
    </row>
    <row r="4808" spans="20:30" x14ac:dyDescent="0.2">
      <c r="T4808" s="212"/>
      <c r="U4808" s="213"/>
      <c r="V4808" s="213"/>
      <c r="W4808" s="213"/>
      <c r="X4808" s="214"/>
      <c r="Y4808" s="214"/>
      <c r="Z4808" s="214"/>
      <c r="AA4808" s="217"/>
      <c r="AB4808" s="217"/>
      <c r="AC4808" s="217"/>
      <c r="AD4808" s="213"/>
    </row>
    <row r="4809" spans="20:30" x14ac:dyDescent="0.2">
      <c r="T4809" s="212"/>
      <c r="U4809" s="213"/>
      <c r="V4809" s="213"/>
      <c r="W4809" s="213"/>
      <c r="X4809" s="214"/>
      <c r="Y4809" s="214"/>
      <c r="Z4809" s="214"/>
      <c r="AA4809" s="217"/>
      <c r="AB4809" s="217"/>
      <c r="AC4809" s="217"/>
      <c r="AD4809" s="213"/>
    </row>
    <row r="4810" spans="20:30" x14ac:dyDescent="0.2">
      <c r="T4810" s="212"/>
      <c r="U4810" s="213"/>
      <c r="V4810" s="213"/>
      <c r="W4810" s="213"/>
      <c r="X4810" s="214"/>
      <c r="Y4810" s="214"/>
      <c r="Z4810" s="214"/>
      <c r="AA4810" s="217"/>
      <c r="AB4810" s="217"/>
      <c r="AC4810" s="217"/>
      <c r="AD4810" s="213"/>
    </row>
    <row r="4811" spans="20:30" x14ac:dyDescent="0.2">
      <c r="T4811" s="212"/>
      <c r="U4811" s="213"/>
      <c r="V4811" s="213"/>
      <c r="W4811" s="213"/>
      <c r="X4811" s="214"/>
      <c r="Y4811" s="214"/>
      <c r="Z4811" s="214"/>
      <c r="AA4811" s="217"/>
      <c r="AB4811" s="217"/>
      <c r="AC4811" s="217"/>
      <c r="AD4811" s="213"/>
    </row>
    <row r="4812" spans="20:30" x14ac:dyDescent="0.2">
      <c r="T4812" s="212"/>
      <c r="U4812" s="213"/>
      <c r="V4812" s="213"/>
      <c r="W4812" s="213"/>
      <c r="X4812" s="214"/>
      <c r="Y4812" s="214"/>
      <c r="Z4812" s="214"/>
      <c r="AA4812" s="217"/>
      <c r="AB4812" s="217"/>
      <c r="AC4812" s="217"/>
      <c r="AD4812" s="213"/>
    </row>
    <row r="4813" spans="20:30" x14ac:dyDescent="0.2">
      <c r="T4813" s="212"/>
      <c r="U4813" s="213"/>
      <c r="V4813" s="213"/>
      <c r="W4813" s="213"/>
      <c r="X4813" s="214"/>
      <c r="Y4813" s="214"/>
      <c r="Z4813" s="214"/>
      <c r="AA4813" s="217"/>
      <c r="AB4813" s="217"/>
      <c r="AC4813" s="217"/>
      <c r="AD4813" s="213"/>
    </row>
    <row r="4814" spans="20:30" x14ac:dyDescent="0.2">
      <c r="T4814" s="212"/>
      <c r="U4814" s="213"/>
      <c r="V4814" s="213"/>
      <c r="W4814" s="213"/>
      <c r="X4814" s="214"/>
      <c r="Y4814" s="214"/>
      <c r="Z4814" s="214"/>
      <c r="AA4814" s="217"/>
      <c r="AB4814" s="217"/>
      <c r="AC4814" s="217"/>
      <c r="AD4814" s="213"/>
    </row>
    <row r="4815" spans="20:30" x14ac:dyDescent="0.2">
      <c r="T4815" s="212"/>
      <c r="U4815" s="213"/>
      <c r="V4815" s="213"/>
      <c r="W4815" s="213"/>
      <c r="X4815" s="214"/>
      <c r="Y4815" s="214"/>
      <c r="Z4815" s="214"/>
      <c r="AA4815" s="217"/>
      <c r="AB4815" s="217"/>
      <c r="AC4815" s="217"/>
      <c r="AD4815" s="213"/>
    </row>
    <row r="4816" spans="20:30" x14ac:dyDescent="0.2">
      <c r="T4816" s="212"/>
      <c r="U4816" s="213"/>
      <c r="V4816" s="213"/>
      <c r="W4816" s="213"/>
      <c r="X4816" s="214"/>
      <c r="Y4816" s="214"/>
      <c r="Z4816" s="214"/>
      <c r="AA4816" s="217"/>
      <c r="AB4816" s="217"/>
      <c r="AC4816" s="217"/>
      <c r="AD4816" s="213"/>
    </row>
    <row r="4817" spans="20:30" x14ac:dyDescent="0.2">
      <c r="T4817" s="212"/>
      <c r="U4817" s="213"/>
      <c r="V4817" s="213"/>
      <c r="W4817" s="213"/>
      <c r="X4817" s="214"/>
      <c r="Y4817" s="214"/>
      <c r="Z4817" s="214"/>
      <c r="AA4817" s="217"/>
      <c r="AB4817" s="217"/>
      <c r="AC4817" s="217"/>
      <c r="AD4817" s="213"/>
    </row>
    <row r="4818" spans="20:30" x14ac:dyDescent="0.2">
      <c r="T4818" s="212"/>
      <c r="U4818" s="213"/>
      <c r="V4818" s="213"/>
      <c r="W4818" s="213"/>
      <c r="X4818" s="214"/>
      <c r="Y4818" s="214"/>
      <c r="Z4818" s="214"/>
      <c r="AA4818" s="217"/>
      <c r="AB4818" s="217"/>
      <c r="AC4818" s="217"/>
      <c r="AD4818" s="213"/>
    </row>
    <row r="4819" spans="20:30" x14ac:dyDescent="0.2">
      <c r="T4819" s="212"/>
      <c r="U4819" s="213"/>
      <c r="V4819" s="213"/>
      <c r="W4819" s="213"/>
      <c r="X4819" s="214"/>
      <c r="Y4819" s="214"/>
      <c r="Z4819" s="214"/>
      <c r="AA4819" s="217"/>
      <c r="AB4819" s="217"/>
      <c r="AC4819" s="217"/>
      <c r="AD4819" s="213"/>
    </row>
    <row r="4820" spans="20:30" x14ac:dyDescent="0.2">
      <c r="T4820" s="212"/>
      <c r="U4820" s="213"/>
      <c r="V4820" s="213"/>
      <c r="W4820" s="213"/>
      <c r="X4820" s="214"/>
      <c r="Y4820" s="214"/>
      <c r="Z4820" s="214"/>
      <c r="AA4820" s="217"/>
      <c r="AB4820" s="217"/>
      <c r="AC4820" s="217"/>
      <c r="AD4820" s="213"/>
    </row>
    <row r="4821" spans="20:30" x14ac:dyDescent="0.2">
      <c r="T4821" s="212"/>
      <c r="U4821" s="213"/>
      <c r="V4821" s="213"/>
      <c r="W4821" s="213"/>
      <c r="X4821" s="214"/>
      <c r="Y4821" s="214"/>
      <c r="Z4821" s="214"/>
      <c r="AA4821" s="217"/>
      <c r="AB4821" s="217"/>
      <c r="AC4821" s="217"/>
      <c r="AD4821" s="213"/>
    </row>
    <row r="4822" spans="20:30" x14ac:dyDescent="0.2">
      <c r="T4822" s="212"/>
      <c r="U4822" s="213"/>
      <c r="V4822" s="213"/>
      <c r="W4822" s="213"/>
      <c r="X4822" s="214"/>
      <c r="Y4822" s="214"/>
      <c r="Z4822" s="214"/>
      <c r="AA4822" s="217"/>
      <c r="AB4822" s="217"/>
      <c r="AC4822" s="217"/>
      <c r="AD4822" s="213"/>
    </row>
    <row r="4823" spans="20:30" x14ac:dyDescent="0.2">
      <c r="T4823" s="212"/>
      <c r="U4823" s="213"/>
      <c r="V4823" s="213"/>
      <c r="W4823" s="213"/>
      <c r="X4823" s="214"/>
      <c r="Y4823" s="214"/>
      <c r="Z4823" s="214"/>
      <c r="AA4823" s="217"/>
      <c r="AB4823" s="217"/>
      <c r="AC4823" s="217"/>
      <c r="AD4823" s="213"/>
    </row>
    <row r="4824" spans="20:30" x14ac:dyDescent="0.2">
      <c r="T4824" s="212"/>
      <c r="U4824" s="213"/>
      <c r="V4824" s="213"/>
      <c r="W4824" s="213"/>
      <c r="X4824" s="214"/>
      <c r="Y4824" s="214"/>
      <c r="Z4824" s="214"/>
      <c r="AA4824" s="217"/>
      <c r="AB4824" s="217"/>
      <c r="AC4824" s="217"/>
      <c r="AD4824" s="213"/>
    </row>
    <row r="4825" spans="20:30" x14ac:dyDescent="0.2">
      <c r="T4825" s="212"/>
      <c r="U4825" s="213"/>
      <c r="V4825" s="213"/>
      <c r="W4825" s="213"/>
      <c r="X4825" s="214"/>
      <c r="Y4825" s="214"/>
      <c r="Z4825" s="214"/>
      <c r="AA4825" s="217"/>
      <c r="AB4825" s="217"/>
      <c r="AC4825" s="217"/>
      <c r="AD4825" s="213"/>
    </row>
    <row r="4826" spans="20:30" x14ac:dyDescent="0.2">
      <c r="T4826" s="212"/>
      <c r="U4826" s="213"/>
      <c r="V4826" s="213"/>
      <c r="W4826" s="213"/>
      <c r="X4826" s="214"/>
      <c r="Y4826" s="214"/>
      <c r="Z4826" s="214"/>
      <c r="AA4826" s="217"/>
      <c r="AB4826" s="217"/>
      <c r="AC4826" s="217"/>
      <c r="AD4826" s="213"/>
    </row>
    <row r="4827" spans="20:30" x14ac:dyDescent="0.2">
      <c r="T4827" s="212"/>
      <c r="U4827" s="213"/>
      <c r="V4827" s="213"/>
      <c r="W4827" s="213"/>
      <c r="X4827" s="214"/>
      <c r="Y4827" s="214"/>
      <c r="Z4827" s="214"/>
      <c r="AA4827" s="217"/>
      <c r="AB4827" s="217"/>
      <c r="AC4827" s="217"/>
      <c r="AD4827" s="213"/>
    </row>
    <row r="4828" spans="20:30" x14ac:dyDescent="0.2">
      <c r="T4828" s="212"/>
      <c r="U4828" s="213"/>
      <c r="V4828" s="213"/>
      <c r="W4828" s="213"/>
      <c r="X4828" s="214"/>
      <c r="Y4828" s="214"/>
      <c r="Z4828" s="214"/>
      <c r="AA4828" s="217"/>
      <c r="AB4828" s="217"/>
      <c r="AC4828" s="217"/>
      <c r="AD4828" s="213"/>
    </row>
    <row r="4829" spans="20:30" x14ac:dyDescent="0.2">
      <c r="T4829" s="212"/>
      <c r="U4829" s="213"/>
      <c r="V4829" s="213"/>
      <c r="W4829" s="213"/>
      <c r="X4829" s="214"/>
      <c r="Y4829" s="214"/>
      <c r="Z4829" s="214"/>
      <c r="AA4829" s="217"/>
      <c r="AB4829" s="217"/>
      <c r="AC4829" s="217"/>
      <c r="AD4829" s="213"/>
    </row>
    <row r="4830" spans="20:30" x14ac:dyDescent="0.2">
      <c r="T4830" s="212"/>
      <c r="U4830" s="213"/>
      <c r="V4830" s="213"/>
      <c r="W4830" s="213"/>
      <c r="X4830" s="214"/>
      <c r="Y4830" s="214"/>
      <c r="Z4830" s="214"/>
      <c r="AA4830" s="217"/>
      <c r="AB4830" s="217"/>
      <c r="AC4830" s="217"/>
      <c r="AD4830" s="213"/>
    </row>
    <row r="4831" spans="20:30" x14ac:dyDescent="0.2">
      <c r="T4831" s="212"/>
      <c r="U4831" s="213"/>
      <c r="V4831" s="213"/>
      <c r="W4831" s="213"/>
      <c r="X4831" s="214"/>
      <c r="Y4831" s="214"/>
      <c r="Z4831" s="214"/>
      <c r="AA4831" s="217"/>
      <c r="AB4831" s="217"/>
      <c r="AC4831" s="217"/>
      <c r="AD4831" s="213"/>
    </row>
    <row r="4832" spans="20:30" x14ac:dyDescent="0.2">
      <c r="T4832" s="212"/>
      <c r="U4832" s="213"/>
      <c r="V4832" s="213"/>
      <c r="W4832" s="213"/>
      <c r="X4832" s="214"/>
      <c r="Y4832" s="214"/>
      <c r="Z4832" s="214"/>
      <c r="AA4832" s="217"/>
      <c r="AB4832" s="217"/>
      <c r="AC4832" s="217"/>
      <c r="AD4832" s="213"/>
    </row>
    <row r="4833" spans="20:30" x14ac:dyDescent="0.2">
      <c r="T4833" s="212"/>
      <c r="U4833" s="213"/>
      <c r="V4833" s="213"/>
      <c r="W4833" s="213"/>
      <c r="X4833" s="214"/>
      <c r="Y4833" s="214"/>
      <c r="Z4833" s="214"/>
      <c r="AA4833" s="217"/>
      <c r="AB4833" s="217"/>
      <c r="AC4833" s="217"/>
      <c r="AD4833" s="213"/>
    </row>
    <row r="4834" spans="20:30" x14ac:dyDescent="0.2">
      <c r="T4834" s="212"/>
      <c r="U4834" s="213"/>
      <c r="V4834" s="213"/>
      <c r="W4834" s="213"/>
      <c r="X4834" s="214"/>
      <c r="Y4834" s="214"/>
      <c r="Z4834" s="214"/>
      <c r="AA4834" s="217"/>
      <c r="AB4834" s="217"/>
      <c r="AC4834" s="217"/>
      <c r="AD4834" s="213"/>
    </row>
    <row r="4835" spans="20:30" x14ac:dyDescent="0.2">
      <c r="T4835" s="212"/>
      <c r="U4835" s="213"/>
      <c r="V4835" s="213"/>
      <c r="W4835" s="213"/>
      <c r="X4835" s="214"/>
      <c r="Y4835" s="214"/>
      <c r="Z4835" s="214"/>
      <c r="AA4835" s="217"/>
      <c r="AB4835" s="217"/>
      <c r="AC4835" s="217"/>
      <c r="AD4835" s="213"/>
    </row>
    <row r="4836" spans="20:30" x14ac:dyDescent="0.2">
      <c r="T4836" s="212"/>
      <c r="U4836" s="213"/>
      <c r="V4836" s="213"/>
      <c r="W4836" s="213"/>
      <c r="X4836" s="214"/>
      <c r="Y4836" s="214"/>
      <c r="Z4836" s="214"/>
      <c r="AA4836" s="217"/>
      <c r="AB4836" s="217"/>
      <c r="AC4836" s="217"/>
      <c r="AD4836" s="213"/>
    </row>
    <row r="4837" spans="20:30" x14ac:dyDescent="0.2">
      <c r="T4837" s="212"/>
      <c r="U4837" s="213"/>
      <c r="V4837" s="213"/>
      <c r="W4837" s="213"/>
      <c r="X4837" s="214"/>
      <c r="Y4837" s="214"/>
      <c r="Z4837" s="214"/>
      <c r="AA4837" s="217"/>
      <c r="AB4837" s="217"/>
      <c r="AC4837" s="217"/>
      <c r="AD4837" s="213"/>
    </row>
    <row r="4838" spans="20:30" x14ac:dyDescent="0.2">
      <c r="T4838" s="212"/>
      <c r="U4838" s="213"/>
      <c r="V4838" s="213"/>
      <c r="W4838" s="213"/>
      <c r="X4838" s="214"/>
      <c r="Y4838" s="214"/>
      <c r="Z4838" s="214"/>
      <c r="AA4838" s="217"/>
      <c r="AB4838" s="217"/>
      <c r="AC4838" s="217"/>
      <c r="AD4838" s="213"/>
    </row>
    <row r="4839" spans="20:30" x14ac:dyDescent="0.2">
      <c r="T4839" s="212"/>
      <c r="U4839" s="213"/>
      <c r="V4839" s="213"/>
      <c r="W4839" s="213"/>
      <c r="X4839" s="214"/>
      <c r="Y4839" s="214"/>
      <c r="Z4839" s="214"/>
      <c r="AA4839" s="217"/>
      <c r="AB4839" s="217"/>
      <c r="AC4839" s="217"/>
      <c r="AD4839" s="213"/>
    </row>
    <row r="4840" spans="20:30" x14ac:dyDescent="0.2">
      <c r="T4840" s="212"/>
      <c r="U4840" s="213"/>
      <c r="V4840" s="213"/>
      <c r="W4840" s="213"/>
      <c r="X4840" s="214"/>
      <c r="Y4840" s="214"/>
      <c r="Z4840" s="214"/>
      <c r="AA4840" s="217"/>
      <c r="AB4840" s="217"/>
      <c r="AC4840" s="217"/>
      <c r="AD4840" s="213"/>
    </row>
    <row r="4841" spans="20:30" x14ac:dyDescent="0.2">
      <c r="T4841" s="212"/>
      <c r="U4841" s="213"/>
      <c r="V4841" s="213"/>
      <c r="W4841" s="213"/>
      <c r="X4841" s="214"/>
      <c r="Y4841" s="214"/>
      <c r="Z4841" s="214"/>
      <c r="AA4841" s="217"/>
      <c r="AB4841" s="217"/>
      <c r="AC4841" s="217"/>
      <c r="AD4841" s="213"/>
    </row>
    <row r="4842" spans="20:30" x14ac:dyDescent="0.2">
      <c r="T4842" s="212"/>
      <c r="U4842" s="213"/>
      <c r="V4842" s="213"/>
      <c r="W4842" s="213"/>
      <c r="X4842" s="214"/>
      <c r="Y4842" s="214"/>
      <c r="Z4842" s="214"/>
      <c r="AA4842" s="217"/>
      <c r="AB4842" s="217"/>
      <c r="AC4842" s="217"/>
      <c r="AD4842" s="213"/>
    </row>
    <row r="4843" spans="20:30" x14ac:dyDescent="0.2">
      <c r="T4843" s="212"/>
      <c r="U4843" s="213"/>
      <c r="V4843" s="213"/>
      <c r="W4843" s="213"/>
      <c r="X4843" s="214"/>
      <c r="Y4843" s="214"/>
      <c r="Z4843" s="214"/>
      <c r="AA4843" s="217"/>
      <c r="AB4843" s="217"/>
      <c r="AC4843" s="217"/>
      <c r="AD4843" s="213"/>
    </row>
    <row r="4844" spans="20:30" x14ac:dyDescent="0.2">
      <c r="T4844" s="212"/>
      <c r="U4844" s="213"/>
      <c r="V4844" s="213"/>
      <c r="W4844" s="213"/>
      <c r="X4844" s="214"/>
      <c r="Y4844" s="214"/>
      <c r="Z4844" s="214"/>
      <c r="AA4844" s="217"/>
      <c r="AB4844" s="217"/>
      <c r="AC4844" s="217"/>
      <c r="AD4844" s="213"/>
    </row>
    <row r="4845" spans="20:30" x14ac:dyDescent="0.2">
      <c r="T4845" s="212"/>
      <c r="U4845" s="213"/>
      <c r="V4845" s="213"/>
      <c r="W4845" s="213"/>
      <c r="X4845" s="214"/>
      <c r="Y4845" s="214"/>
      <c r="Z4845" s="214"/>
      <c r="AA4845" s="217"/>
      <c r="AB4845" s="217"/>
      <c r="AC4845" s="217"/>
      <c r="AD4845" s="213"/>
    </row>
    <row r="4846" spans="20:30" x14ac:dyDescent="0.2">
      <c r="T4846" s="212"/>
      <c r="U4846" s="213"/>
      <c r="V4846" s="213"/>
      <c r="W4846" s="213"/>
      <c r="X4846" s="214"/>
      <c r="Y4846" s="214"/>
      <c r="Z4846" s="214"/>
      <c r="AA4846" s="217"/>
      <c r="AB4846" s="217"/>
      <c r="AC4846" s="217"/>
      <c r="AD4846" s="213"/>
    </row>
    <row r="4847" spans="20:30" x14ac:dyDescent="0.2">
      <c r="T4847" s="212"/>
      <c r="U4847" s="213"/>
      <c r="V4847" s="213"/>
      <c r="W4847" s="213"/>
      <c r="X4847" s="214"/>
      <c r="Y4847" s="214"/>
      <c r="Z4847" s="214"/>
      <c r="AA4847" s="217"/>
      <c r="AB4847" s="217"/>
      <c r="AC4847" s="217"/>
      <c r="AD4847" s="213"/>
    </row>
    <row r="4848" spans="20:30" x14ac:dyDescent="0.2">
      <c r="T4848" s="212"/>
      <c r="U4848" s="213"/>
      <c r="V4848" s="213"/>
      <c r="W4848" s="213"/>
      <c r="X4848" s="214"/>
      <c r="Y4848" s="214"/>
      <c r="Z4848" s="214"/>
      <c r="AA4848" s="217"/>
      <c r="AB4848" s="217"/>
      <c r="AC4848" s="217"/>
      <c r="AD4848" s="213"/>
    </row>
    <row r="4849" spans="20:30" x14ac:dyDescent="0.2">
      <c r="T4849" s="212"/>
      <c r="U4849" s="213"/>
      <c r="V4849" s="213"/>
      <c r="W4849" s="213"/>
      <c r="X4849" s="214"/>
      <c r="Y4849" s="214"/>
      <c r="Z4849" s="214"/>
      <c r="AA4849" s="217"/>
      <c r="AB4849" s="217"/>
      <c r="AC4849" s="217"/>
      <c r="AD4849" s="213"/>
    </row>
    <row r="4850" spans="20:30" x14ac:dyDescent="0.2">
      <c r="T4850" s="212"/>
      <c r="U4850" s="213"/>
      <c r="V4850" s="213"/>
      <c r="W4850" s="213"/>
      <c r="X4850" s="214"/>
      <c r="Y4850" s="214"/>
      <c r="Z4850" s="214"/>
      <c r="AA4850" s="217"/>
      <c r="AB4850" s="217"/>
      <c r="AC4850" s="217"/>
      <c r="AD4850" s="213"/>
    </row>
    <row r="4851" spans="20:30" x14ac:dyDescent="0.2">
      <c r="T4851" s="212"/>
      <c r="U4851" s="213"/>
      <c r="V4851" s="213"/>
      <c r="W4851" s="213"/>
      <c r="X4851" s="214"/>
      <c r="Y4851" s="214"/>
      <c r="Z4851" s="214"/>
      <c r="AA4851" s="217"/>
      <c r="AB4851" s="217"/>
      <c r="AC4851" s="217"/>
      <c r="AD4851" s="213"/>
    </row>
    <row r="4852" spans="20:30" x14ac:dyDescent="0.2">
      <c r="T4852" s="212"/>
      <c r="U4852" s="213"/>
      <c r="V4852" s="213"/>
      <c r="W4852" s="213"/>
      <c r="X4852" s="214"/>
      <c r="Y4852" s="214"/>
      <c r="Z4852" s="214"/>
      <c r="AA4852" s="217"/>
      <c r="AB4852" s="217"/>
      <c r="AC4852" s="217"/>
      <c r="AD4852" s="213"/>
    </row>
    <row r="4853" spans="20:30" x14ac:dyDescent="0.2">
      <c r="T4853" s="212"/>
      <c r="U4853" s="213"/>
      <c r="V4853" s="213"/>
      <c r="W4853" s="213"/>
      <c r="X4853" s="214"/>
      <c r="Y4853" s="214"/>
      <c r="Z4853" s="214"/>
      <c r="AA4853" s="217"/>
      <c r="AB4853" s="217"/>
      <c r="AC4853" s="217"/>
      <c r="AD4853" s="213"/>
    </row>
    <row r="4854" spans="20:30" x14ac:dyDescent="0.2">
      <c r="T4854" s="212"/>
      <c r="U4854" s="213"/>
      <c r="V4854" s="213"/>
      <c r="W4854" s="213"/>
      <c r="X4854" s="214"/>
      <c r="Y4854" s="214"/>
      <c r="Z4854" s="214"/>
      <c r="AA4854" s="217"/>
      <c r="AB4854" s="217"/>
      <c r="AC4854" s="217"/>
      <c r="AD4854" s="213"/>
    </row>
    <row r="4855" spans="20:30" x14ac:dyDescent="0.2">
      <c r="T4855" s="212"/>
      <c r="U4855" s="213"/>
      <c r="V4855" s="213"/>
      <c r="W4855" s="213"/>
      <c r="X4855" s="214"/>
      <c r="Y4855" s="214"/>
      <c r="Z4855" s="214"/>
      <c r="AA4855" s="217"/>
      <c r="AB4855" s="217"/>
      <c r="AC4855" s="217"/>
      <c r="AD4855" s="213"/>
    </row>
    <row r="4856" spans="20:30" x14ac:dyDescent="0.2">
      <c r="T4856" s="212"/>
      <c r="U4856" s="213"/>
      <c r="V4856" s="213"/>
      <c r="W4856" s="213"/>
      <c r="X4856" s="214"/>
      <c r="Y4856" s="214"/>
      <c r="Z4856" s="214"/>
      <c r="AA4856" s="217"/>
      <c r="AB4856" s="217"/>
      <c r="AC4856" s="217"/>
      <c r="AD4856" s="213"/>
    </row>
    <row r="4857" spans="20:30" x14ac:dyDescent="0.2">
      <c r="T4857" s="212"/>
      <c r="U4857" s="213"/>
      <c r="V4857" s="213"/>
      <c r="W4857" s="213"/>
      <c r="X4857" s="214"/>
      <c r="Y4857" s="214"/>
      <c r="Z4857" s="214"/>
      <c r="AA4857" s="217"/>
      <c r="AB4857" s="217"/>
      <c r="AC4857" s="217"/>
      <c r="AD4857" s="213"/>
    </row>
    <row r="4858" spans="20:30" x14ac:dyDescent="0.2">
      <c r="T4858" s="212"/>
      <c r="U4858" s="213"/>
      <c r="V4858" s="213"/>
      <c r="W4858" s="213"/>
      <c r="X4858" s="214"/>
      <c r="Y4858" s="214"/>
      <c r="Z4858" s="214"/>
      <c r="AA4858" s="217"/>
      <c r="AB4858" s="217"/>
      <c r="AC4858" s="217"/>
      <c r="AD4858" s="213"/>
    </row>
    <row r="4859" spans="20:30" x14ac:dyDescent="0.2">
      <c r="T4859" s="212"/>
      <c r="U4859" s="213"/>
      <c r="V4859" s="213"/>
      <c r="W4859" s="213"/>
      <c r="X4859" s="214"/>
      <c r="Y4859" s="214"/>
      <c r="Z4859" s="214"/>
      <c r="AA4859" s="217"/>
      <c r="AB4859" s="217"/>
      <c r="AC4859" s="217"/>
      <c r="AD4859" s="213"/>
    </row>
    <row r="4860" spans="20:30" x14ac:dyDescent="0.2">
      <c r="T4860" s="212"/>
      <c r="U4860" s="213"/>
      <c r="V4860" s="213"/>
      <c r="W4860" s="213"/>
      <c r="X4860" s="214"/>
      <c r="Y4860" s="214"/>
      <c r="Z4860" s="214"/>
      <c r="AA4860" s="217"/>
      <c r="AB4860" s="217"/>
      <c r="AC4860" s="217"/>
      <c r="AD4860" s="213"/>
    </row>
    <row r="4861" spans="20:30" x14ac:dyDescent="0.2">
      <c r="T4861" s="212"/>
      <c r="U4861" s="213"/>
      <c r="V4861" s="213"/>
      <c r="W4861" s="213"/>
      <c r="X4861" s="214"/>
      <c r="Y4861" s="214"/>
      <c r="Z4861" s="214"/>
      <c r="AA4861" s="217"/>
      <c r="AB4861" s="217"/>
      <c r="AC4861" s="217"/>
      <c r="AD4861" s="213"/>
    </row>
    <row r="4862" spans="20:30" x14ac:dyDescent="0.2">
      <c r="T4862" s="212"/>
      <c r="U4862" s="213"/>
      <c r="V4862" s="213"/>
      <c r="W4862" s="213"/>
      <c r="X4862" s="214"/>
      <c r="Y4862" s="214"/>
      <c r="Z4862" s="214"/>
      <c r="AA4862" s="217"/>
      <c r="AB4862" s="217"/>
      <c r="AC4862" s="217"/>
      <c r="AD4862" s="213"/>
    </row>
    <row r="4863" spans="20:30" x14ac:dyDescent="0.2">
      <c r="T4863" s="212"/>
      <c r="U4863" s="213"/>
      <c r="V4863" s="213"/>
      <c r="W4863" s="213"/>
      <c r="X4863" s="214"/>
      <c r="Y4863" s="214"/>
      <c r="Z4863" s="214"/>
      <c r="AA4863" s="217"/>
      <c r="AB4863" s="217"/>
      <c r="AC4863" s="217"/>
      <c r="AD4863" s="213"/>
    </row>
    <row r="4864" spans="20:30" x14ac:dyDescent="0.2">
      <c r="T4864" s="212"/>
      <c r="U4864" s="213"/>
      <c r="V4864" s="213"/>
      <c r="W4864" s="213"/>
      <c r="X4864" s="214"/>
      <c r="Y4864" s="214"/>
      <c r="Z4864" s="214"/>
      <c r="AA4864" s="217"/>
      <c r="AB4864" s="217"/>
      <c r="AC4864" s="217"/>
      <c r="AD4864" s="213"/>
    </row>
    <row r="4865" spans="20:30" x14ac:dyDescent="0.2">
      <c r="T4865" s="212"/>
      <c r="U4865" s="213"/>
      <c r="V4865" s="213"/>
      <c r="W4865" s="213"/>
      <c r="X4865" s="214"/>
      <c r="Y4865" s="214"/>
      <c r="Z4865" s="214"/>
      <c r="AA4865" s="217"/>
      <c r="AB4865" s="217"/>
      <c r="AC4865" s="217"/>
      <c r="AD4865" s="213"/>
    </row>
    <row r="4866" spans="20:30" x14ac:dyDescent="0.2">
      <c r="T4866" s="212"/>
      <c r="U4866" s="213"/>
      <c r="V4866" s="213"/>
      <c r="W4866" s="213"/>
      <c r="X4866" s="214"/>
      <c r="Y4866" s="214"/>
      <c r="Z4866" s="214"/>
      <c r="AA4866" s="217"/>
      <c r="AB4866" s="217"/>
      <c r="AC4866" s="217"/>
      <c r="AD4866" s="213"/>
    </row>
    <row r="4867" spans="20:30" x14ac:dyDescent="0.2">
      <c r="T4867" s="212"/>
      <c r="U4867" s="213"/>
      <c r="V4867" s="213"/>
      <c r="W4867" s="213"/>
      <c r="X4867" s="214"/>
      <c r="Y4867" s="214"/>
      <c r="Z4867" s="214"/>
      <c r="AA4867" s="217"/>
      <c r="AB4867" s="217"/>
      <c r="AC4867" s="217"/>
      <c r="AD4867" s="213"/>
    </row>
    <row r="4868" spans="20:30" x14ac:dyDescent="0.2">
      <c r="T4868" s="212"/>
      <c r="U4868" s="213"/>
      <c r="V4868" s="213"/>
      <c r="W4868" s="213"/>
      <c r="X4868" s="214"/>
      <c r="Y4868" s="214"/>
      <c r="Z4868" s="214"/>
      <c r="AA4868" s="217"/>
      <c r="AB4868" s="217"/>
      <c r="AC4868" s="217"/>
      <c r="AD4868" s="213"/>
    </row>
    <row r="4869" spans="20:30" x14ac:dyDescent="0.2">
      <c r="T4869" s="212"/>
      <c r="U4869" s="213"/>
      <c r="V4869" s="213"/>
      <c r="W4869" s="213"/>
      <c r="X4869" s="214"/>
      <c r="Y4869" s="214"/>
      <c r="Z4869" s="214"/>
      <c r="AA4869" s="217"/>
      <c r="AB4869" s="217"/>
      <c r="AC4869" s="217"/>
      <c r="AD4869" s="213"/>
    </row>
    <row r="4870" spans="20:30" x14ac:dyDescent="0.2">
      <c r="T4870" s="212"/>
      <c r="U4870" s="213"/>
      <c r="V4870" s="213"/>
      <c r="W4870" s="213"/>
      <c r="X4870" s="214"/>
      <c r="Y4870" s="214"/>
      <c r="Z4870" s="214"/>
      <c r="AA4870" s="217"/>
      <c r="AB4870" s="217"/>
      <c r="AC4870" s="217"/>
      <c r="AD4870" s="213"/>
    </row>
    <row r="4871" spans="20:30" x14ac:dyDescent="0.2">
      <c r="T4871" s="212"/>
      <c r="U4871" s="213"/>
      <c r="V4871" s="213"/>
      <c r="W4871" s="213"/>
      <c r="X4871" s="214"/>
      <c r="Y4871" s="214"/>
      <c r="Z4871" s="214"/>
      <c r="AA4871" s="217"/>
      <c r="AB4871" s="217"/>
      <c r="AC4871" s="217"/>
      <c r="AD4871" s="213"/>
    </row>
    <row r="4872" spans="20:30" x14ac:dyDescent="0.2">
      <c r="T4872" s="212"/>
      <c r="U4872" s="213"/>
      <c r="V4872" s="213"/>
      <c r="W4872" s="213"/>
      <c r="X4872" s="214"/>
      <c r="Y4872" s="214"/>
      <c r="Z4872" s="214"/>
      <c r="AA4872" s="217"/>
      <c r="AB4872" s="217"/>
      <c r="AC4872" s="217"/>
      <c r="AD4872" s="213"/>
    </row>
    <row r="4873" spans="20:30" x14ac:dyDescent="0.2">
      <c r="T4873" s="212"/>
      <c r="U4873" s="213"/>
      <c r="V4873" s="213"/>
      <c r="W4873" s="213"/>
      <c r="X4873" s="214"/>
      <c r="Y4873" s="214"/>
      <c r="Z4873" s="214"/>
      <c r="AA4873" s="217"/>
      <c r="AB4873" s="217"/>
      <c r="AC4873" s="217"/>
      <c r="AD4873" s="213"/>
    </row>
    <row r="4874" spans="20:30" x14ac:dyDescent="0.2">
      <c r="T4874" s="212"/>
      <c r="U4874" s="213"/>
      <c r="V4874" s="213"/>
      <c r="W4874" s="213"/>
      <c r="X4874" s="214"/>
      <c r="Y4874" s="214"/>
      <c r="Z4874" s="214"/>
      <c r="AA4874" s="217"/>
      <c r="AB4874" s="217"/>
      <c r="AC4874" s="217"/>
      <c r="AD4874" s="213"/>
    </row>
    <row r="4875" spans="20:30" x14ac:dyDescent="0.2">
      <c r="T4875" s="212"/>
      <c r="U4875" s="213"/>
      <c r="V4875" s="213"/>
      <c r="W4875" s="213"/>
      <c r="X4875" s="214"/>
      <c r="Y4875" s="214"/>
      <c r="Z4875" s="214"/>
      <c r="AA4875" s="217"/>
      <c r="AB4875" s="217"/>
      <c r="AC4875" s="217"/>
      <c r="AD4875" s="213"/>
    </row>
    <row r="4876" spans="20:30" x14ac:dyDescent="0.2">
      <c r="T4876" s="212"/>
      <c r="U4876" s="213"/>
      <c r="V4876" s="213"/>
      <c r="W4876" s="213"/>
      <c r="X4876" s="214"/>
      <c r="Y4876" s="214"/>
      <c r="Z4876" s="214"/>
      <c r="AA4876" s="217"/>
      <c r="AB4876" s="217"/>
      <c r="AC4876" s="217"/>
      <c r="AD4876" s="213"/>
    </row>
    <row r="4877" spans="20:30" x14ac:dyDescent="0.2">
      <c r="T4877" s="212"/>
      <c r="U4877" s="213"/>
      <c r="V4877" s="213"/>
      <c r="W4877" s="213"/>
      <c r="X4877" s="214"/>
      <c r="Y4877" s="214"/>
      <c r="Z4877" s="214"/>
      <c r="AA4877" s="217"/>
      <c r="AB4877" s="217"/>
      <c r="AC4877" s="217"/>
      <c r="AD4877" s="213"/>
    </row>
    <row r="4878" spans="20:30" x14ac:dyDescent="0.2">
      <c r="T4878" s="212"/>
      <c r="U4878" s="213"/>
      <c r="V4878" s="213"/>
      <c r="W4878" s="213"/>
      <c r="X4878" s="214"/>
      <c r="Y4878" s="214"/>
      <c r="Z4878" s="214"/>
      <c r="AA4878" s="217"/>
      <c r="AB4878" s="217"/>
      <c r="AC4878" s="217"/>
      <c r="AD4878" s="213"/>
    </row>
    <row r="4879" spans="20:30" x14ac:dyDescent="0.2">
      <c r="T4879" s="212"/>
      <c r="U4879" s="213"/>
      <c r="V4879" s="213"/>
      <c r="W4879" s="213"/>
      <c r="X4879" s="214"/>
      <c r="Y4879" s="214"/>
      <c r="Z4879" s="214"/>
      <c r="AA4879" s="217"/>
      <c r="AB4879" s="217"/>
      <c r="AC4879" s="217"/>
      <c r="AD4879" s="213"/>
    </row>
    <row r="4880" spans="20:30" x14ac:dyDescent="0.2">
      <c r="T4880" s="212"/>
      <c r="U4880" s="213"/>
      <c r="V4880" s="213"/>
      <c r="W4880" s="213"/>
      <c r="X4880" s="214"/>
      <c r="Y4880" s="214"/>
      <c r="Z4880" s="214"/>
      <c r="AA4880" s="217"/>
      <c r="AB4880" s="217"/>
      <c r="AC4880" s="217"/>
      <c r="AD4880" s="213"/>
    </row>
    <row r="4881" spans="20:30" x14ac:dyDescent="0.2">
      <c r="T4881" s="212"/>
      <c r="U4881" s="213"/>
      <c r="V4881" s="213"/>
      <c r="W4881" s="213"/>
      <c r="X4881" s="214"/>
      <c r="Y4881" s="214"/>
      <c r="Z4881" s="214"/>
      <c r="AA4881" s="217"/>
      <c r="AB4881" s="217"/>
      <c r="AC4881" s="217"/>
      <c r="AD4881" s="213"/>
    </row>
    <row r="4882" spans="20:30" x14ac:dyDescent="0.2">
      <c r="T4882" s="212"/>
      <c r="U4882" s="213"/>
      <c r="V4882" s="213"/>
      <c r="W4882" s="213"/>
      <c r="X4882" s="214"/>
      <c r="Y4882" s="214"/>
      <c r="Z4882" s="214"/>
      <c r="AA4882" s="217"/>
      <c r="AB4882" s="217"/>
      <c r="AC4882" s="217"/>
      <c r="AD4882" s="213"/>
    </row>
    <row r="4883" spans="20:30" x14ac:dyDescent="0.2">
      <c r="T4883" s="212"/>
      <c r="U4883" s="213"/>
      <c r="V4883" s="213"/>
      <c r="W4883" s="213"/>
      <c r="X4883" s="214"/>
      <c r="Y4883" s="214"/>
      <c r="Z4883" s="214"/>
      <c r="AA4883" s="217"/>
      <c r="AB4883" s="217"/>
      <c r="AC4883" s="217"/>
      <c r="AD4883" s="213"/>
    </row>
    <row r="4884" spans="20:30" x14ac:dyDescent="0.2">
      <c r="T4884" s="212"/>
      <c r="U4884" s="213"/>
      <c r="V4884" s="213"/>
      <c r="W4884" s="213"/>
      <c r="X4884" s="214"/>
      <c r="Y4884" s="214"/>
      <c r="Z4884" s="214"/>
      <c r="AA4884" s="217"/>
      <c r="AB4884" s="217"/>
      <c r="AC4884" s="217"/>
      <c r="AD4884" s="213"/>
    </row>
    <row r="4885" spans="20:30" x14ac:dyDescent="0.2">
      <c r="T4885" s="212"/>
      <c r="U4885" s="213"/>
      <c r="V4885" s="213"/>
      <c r="W4885" s="213"/>
      <c r="X4885" s="214"/>
      <c r="Y4885" s="214"/>
      <c r="Z4885" s="214"/>
      <c r="AA4885" s="217"/>
      <c r="AB4885" s="217"/>
      <c r="AC4885" s="217"/>
      <c r="AD4885" s="213"/>
    </row>
    <row r="4886" spans="20:30" x14ac:dyDescent="0.2">
      <c r="T4886" s="212"/>
      <c r="U4886" s="213"/>
      <c r="V4886" s="213"/>
      <c r="W4886" s="213"/>
      <c r="X4886" s="214"/>
      <c r="Y4886" s="214"/>
      <c r="Z4886" s="214"/>
      <c r="AA4886" s="217"/>
      <c r="AB4886" s="217"/>
      <c r="AC4886" s="217"/>
      <c r="AD4886" s="213"/>
    </row>
    <row r="4887" spans="20:30" x14ac:dyDescent="0.2">
      <c r="T4887" s="212"/>
      <c r="U4887" s="213"/>
      <c r="V4887" s="213"/>
      <c r="W4887" s="213"/>
      <c r="X4887" s="214"/>
      <c r="Y4887" s="214"/>
      <c r="Z4887" s="214"/>
      <c r="AA4887" s="217"/>
      <c r="AB4887" s="217"/>
      <c r="AC4887" s="217"/>
      <c r="AD4887" s="213"/>
    </row>
    <row r="4888" spans="20:30" x14ac:dyDescent="0.2">
      <c r="T4888" s="212"/>
      <c r="U4888" s="213"/>
      <c r="V4888" s="213"/>
      <c r="W4888" s="213"/>
      <c r="X4888" s="214"/>
      <c r="Y4888" s="214"/>
      <c r="Z4888" s="214"/>
      <c r="AA4888" s="217"/>
      <c r="AB4888" s="217"/>
      <c r="AC4888" s="217"/>
      <c r="AD4888" s="213"/>
    </row>
    <row r="4889" spans="20:30" x14ac:dyDescent="0.2">
      <c r="T4889" s="212"/>
      <c r="U4889" s="213"/>
      <c r="V4889" s="213"/>
      <c r="W4889" s="213"/>
      <c r="X4889" s="214"/>
      <c r="Y4889" s="214"/>
      <c r="Z4889" s="214"/>
      <c r="AA4889" s="217"/>
      <c r="AB4889" s="217"/>
      <c r="AC4889" s="217"/>
      <c r="AD4889" s="213"/>
    </row>
    <row r="4890" spans="20:30" x14ac:dyDescent="0.2">
      <c r="T4890" s="212"/>
      <c r="U4890" s="213"/>
      <c r="V4890" s="213"/>
      <c r="W4890" s="213"/>
      <c r="X4890" s="214"/>
      <c r="Y4890" s="214"/>
      <c r="Z4890" s="214"/>
      <c r="AA4890" s="217"/>
      <c r="AB4890" s="217"/>
      <c r="AC4890" s="217"/>
      <c r="AD4890" s="213"/>
    </row>
    <row r="4891" spans="20:30" x14ac:dyDescent="0.2">
      <c r="T4891" s="212"/>
      <c r="U4891" s="213"/>
      <c r="V4891" s="213"/>
      <c r="W4891" s="213"/>
      <c r="X4891" s="214"/>
      <c r="Y4891" s="214"/>
      <c r="Z4891" s="214"/>
      <c r="AA4891" s="217"/>
      <c r="AB4891" s="217"/>
      <c r="AC4891" s="217"/>
      <c r="AD4891" s="213"/>
    </row>
    <row r="4892" spans="20:30" x14ac:dyDescent="0.2">
      <c r="T4892" s="212"/>
      <c r="U4892" s="213"/>
      <c r="V4892" s="213"/>
      <c r="W4892" s="213"/>
      <c r="X4892" s="214"/>
      <c r="Y4892" s="214"/>
      <c r="Z4892" s="214"/>
      <c r="AA4892" s="217"/>
      <c r="AB4892" s="217"/>
      <c r="AC4892" s="217"/>
      <c r="AD4892" s="213"/>
    </row>
    <row r="4893" spans="20:30" x14ac:dyDescent="0.2">
      <c r="T4893" s="212"/>
      <c r="U4893" s="213"/>
      <c r="V4893" s="213"/>
      <c r="W4893" s="213"/>
      <c r="X4893" s="214"/>
      <c r="Y4893" s="214"/>
      <c r="Z4893" s="214"/>
      <c r="AA4893" s="217"/>
      <c r="AB4893" s="217"/>
      <c r="AC4893" s="217"/>
      <c r="AD4893" s="213"/>
    </row>
    <row r="4894" spans="20:30" x14ac:dyDescent="0.2">
      <c r="T4894" s="212"/>
      <c r="U4894" s="213"/>
      <c r="V4894" s="213"/>
      <c r="W4894" s="213"/>
      <c r="X4894" s="214"/>
      <c r="Y4894" s="214"/>
      <c r="Z4894" s="214"/>
      <c r="AA4894" s="217"/>
      <c r="AB4894" s="217"/>
      <c r="AC4894" s="217"/>
      <c r="AD4894" s="213"/>
    </row>
    <row r="4895" spans="20:30" x14ac:dyDescent="0.2">
      <c r="T4895" s="212"/>
      <c r="U4895" s="213"/>
      <c r="V4895" s="213"/>
      <c r="W4895" s="213"/>
      <c r="X4895" s="214"/>
      <c r="Y4895" s="214"/>
      <c r="Z4895" s="214"/>
      <c r="AA4895" s="217"/>
      <c r="AB4895" s="217"/>
      <c r="AC4895" s="217"/>
      <c r="AD4895" s="213"/>
    </row>
    <row r="4896" spans="20:30" x14ac:dyDescent="0.2">
      <c r="T4896" s="212"/>
      <c r="U4896" s="213"/>
      <c r="V4896" s="213"/>
      <c r="W4896" s="213"/>
      <c r="X4896" s="214"/>
      <c r="Y4896" s="214"/>
      <c r="Z4896" s="214"/>
      <c r="AA4896" s="217"/>
      <c r="AB4896" s="217"/>
      <c r="AC4896" s="217"/>
      <c r="AD4896" s="213"/>
    </row>
    <row r="4897" spans="20:30" x14ac:dyDescent="0.2">
      <c r="T4897" s="212"/>
      <c r="U4897" s="213"/>
      <c r="V4897" s="213"/>
      <c r="W4897" s="213"/>
      <c r="X4897" s="214"/>
      <c r="Y4897" s="214"/>
      <c r="Z4897" s="214"/>
      <c r="AA4897" s="217"/>
      <c r="AB4897" s="217"/>
      <c r="AC4897" s="217"/>
      <c r="AD4897" s="213"/>
    </row>
    <row r="4898" spans="20:30" x14ac:dyDescent="0.2">
      <c r="T4898" s="212"/>
      <c r="U4898" s="213"/>
      <c r="V4898" s="213"/>
      <c r="W4898" s="213"/>
      <c r="X4898" s="214"/>
      <c r="Y4898" s="214"/>
      <c r="Z4898" s="214"/>
      <c r="AA4898" s="217"/>
      <c r="AB4898" s="217"/>
      <c r="AC4898" s="217"/>
      <c r="AD4898" s="213"/>
    </row>
    <row r="4899" spans="20:30" x14ac:dyDescent="0.2">
      <c r="T4899" s="212"/>
      <c r="U4899" s="213"/>
      <c r="V4899" s="213"/>
      <c r="W4899" s="213"/>
      <c r="X4899" s="214"/>
      <c r="Y4899" s="214"/>
      <c r="Z4899" s="214"/>
      <c r="AA4899" s="217"/>
      <c r="AB4899" s="217"/>
      <c r="AC4899" s="217"/>
      <c r="AD4899" s="213"/>
    </row>
    <row r="4900" spans="20:30" x14ac:dyDescent="0.2">
      <c r="T4900" s="212"/>
      <c r="U4900" s="213"/>
      <c r="V4900" s="213"/>
      <c r="W4900" s="213"/>
      <c r="X4900" s="214"/>
      <c r="Y4900" s="214"/>
      <c r="Z4900" s="214"/>
      <c r="AA4900" s="217"/>
      <c r="AB4900" s="217"/>
      <c r="AC4900" s="217"/>
      <c r="AD4900" s="213"/>
    </row>
    <row r="4901" spans="20:30" x14ac:dyDescent="0.2">
      <c r="T4901" s="212"/>
      <c r="U4901" s="213"/>
      <c r="V4901" s="213"/>
      <c r="W4901" s="213"/>
      <c r="X4901" s="214"/>
      <c r="Y4901" s="214"/>
      <c r="Z4901" s="214"/>
      <c r="AA4901" s="217"/>
      <c r="AB4901" s="217"/>
      <c r="AC4901" s="217"/>
      <c r="AD4901" s="213"/>
    </row>
    <row r="4902" spans="20:30" x14ac:dyDescent="0.2">
      <c r="T4902" s="212"/>
      <c r="U4902" s="213"/>
      <c r="V4902" s="213"/>
      <c r="W4902" s="213"/>
      <c r="X4902" s="214"/>
      <c r="Y4902" s="214"/>
      <c r="Z4902" s="214"/>
      <c r="AA4902" s="217"/>
      <c r="AB4902" s="217"/>
      <c r="AC4902" s="217"/>
      <c r="AD4902" s="213"/>
    </row>
    <row r="4903" spans="20:30" x14ac:dyDescent="0.2">
      <c r="T4903" s="212"/>
      <c r="U4903" s="213"/>
      <c r="V4903" s="213"/>
      <c r="W4903" s="213"/>
      <c r="X4903" s="214"/>
      <c r="Y4903" s="214"/>
      <c r="Z4903" s="214"/>
      <c r="AA4903" s="217"/>
      <c r="AB4903" s="217"/>
      <c r="AC4903" s="217"/>
      <c r="AD4903" s="213"/>
    </row>
    <row r="4904" spans="20:30" x14ac:dyDescent="0.2">
      <c r="T4904" s="212"/>
      <c r="U4904" s="213"/>
      <c r="V4904" s="213"/>
      <c r="W4904" s="213"/>
      <c r="X4904" s="214"/>
      <c r="Y4904" s="214"/>
      <c r="Z4904" s="214"/>
      <c r="AA4904" s="217"/>
      <c r="AB4904" s="217"/>
      <c r="AC4904" s="217"/>
      <c r="AD4904" s="213"/>
    </row>
    <row r="4905" spans="20:30" x14ac:dyDescent="0.2">
      <c r="T4905" s="212"/>
      <c r="U4905" s="213"/>
      <c r="V4905" s="213"/>
      <c r="W4905" s="213"/>
      <c r="X4905" s="214"/>
      <c r="Y4905" s="214"/>
      <c r="Z4905" s="214"/>
      <c r="AA4905" s="217"/>
      <c r="AB4905" s="217"/>
      <c r="AC4905" s="217"/>
      <c r="AD4905" s="213"/>
    </row>
    <row r="4906" spans="20:30" x14ac:dyDescent="0.2">
      <c r="T4906" s="212"/>
      <c r="U4906" s="213"/>
      <c r="V4906" s="213"/>
      <c r="W4906" s="213"/>
      <c r="X4906" s="214"/>
      <c r="Y4906" s="214"/>
      <c r="Z4906" s="214"/>
      <c r="AA4906" s="217"/>
      <c r="AB4906" s="217"/>
      <c r="AC4906" s="217"/>
      <c r="AD4906" s="213"/>
    </row>
    <row r="4907" spans="20:30" x14ac:dyDescent="0.2">
      <c r="T4907" s="212"/>
      <c r="U4907" s="213"/>
      <c r="V4907" s="213"/>
      <c r="W4907" s="213"/>
      <c r="X4907" s="214"/>
      <c r="Y4907" s="214"/>
      <c r="Z4907" s="214"/>
      <c r="AA4907" s="217"/>
      <c r="AB4907" s="217"/>
      <c r="AC4907" s="217"/>
      <c r="AD4907" s="213"/>
    </row>
    <row r="4908" spans="20:30" x14ac:dyDescent="0.2">
      <c r="T4908" s="212"/>
      <c r="U4908" s="213"/>
      <c r="V4908" s="213"/>
      <c r="W4908" s="213"/>
      <c r="X4908" s="214"/>
      <c r="Y4908" s="214"/>
      <c r="Z4908" s="214"/>
      <c r="AA4908" s="217"/>
      <c r="AB4908" s="217"/>
      <c r="AC4908" s="217"/>
      <c r="AD4908" s="213"/>
    </row>
    <row r="4909" spans="20:30" x14ac:dyDescent="0.2">
      <c r="T4909" s="212"/>
      <c r="U4909" s="213"/>
      <c r="V4909" s="213"/>
      <c r="W4909" s="213"/>
      <c r="X4909" s="214"/>
      <c r="Y4909" s="214"/>
      <c r="Z4909" s="214"/>
      <c r="AA4909" s="217"/>
      <c r="AB4909" s="217"/>
      <c r="AC4909" s="217"/>
      <c r="AD4909" s="213"/>
    </row>
    <row r="4910" spans="20:30" x14ac:dyDescent="0.2">
      <c r="T4910" s="212"/>
      <c r="U4910" s="213"/>
      <c r="V4910" s="213"/>
      <c r="W4910" s="213"/>
      <c r="X4910" s="214"/>
      <c r="Y4910" s="214"/>
      <c r="Z4910" s="214"/>
      <c r="AA4910" s="217"/>
      <c r="AB4910" s="217"/>
      <c r="AC4910" s="217"/>
      <c r="AD4910" s="213"/>
    </row>
    <row r="4911" spans="20:30" x14ac:dyDescent="0.2">
      <c r="T4911" s="212"/>
      <c r="U4911" s="213"/>
      <c r="V4911" s="213"/>
      <c r="W4911" s="213"/>
      <c r="X4911" s="214"/>
      <c r="Y4911" s="214"/>
      <c r="Z4911" s="214"/>
      <c r="AA4911" s="217"/>
      <c r="AB4911" s="217"/>
      <c r="AC4911" s="217"/>
      <c r="AD4911" s="213"/>
    </row>
    <row r="4912" spans="20:30" x14ac:dyDescent="0.2">
      <c r="T4912" s="212"/>
      <c r="U4912" s="213"/>
      <c r="V4912" s="213"/>
      <c r="W4912" s="213"/>
      <c r="X4912" s="214"/>
      <c r="Y4912" s="214"/>
      <c r="Z4912" s="214"/>
      <c r="AA4912" s="217"/>
      <c r="AB4912" s="217"/>
      <c r="AC4912" s="217"/>
      <c r="AD4912" s="213"/>
    </row>
    <row r="4913" spans="20:30" x14ac:dyDescent="0.2">
      <c r="T4913" s="212"/>
      <c r="U4913" s="213"/>
      <c r="V4913" s="213"/>
      <c r="W4913" s="213"/>
      <c r="X4913" s="214"/>
      <c r="Y4913" s="214"/>
      <c r="Z4913" s="214"/>
      <c r="AA4913" s="217"/>
      <c r="AB4913" s="217"/>
      <c r="AC4913" s="217"/>
      <c r="AD4913" s="213"/>
    </row>
    <row r="4914" spans="20:30" x14ac:dyDescent="0.2">
      <c r="T4914" s="212"/>
      <c r="U4914" s="213"/>
      <c r="V4914" s="213"/>
      <c r="W4914" s="213"/>
      <c r="X4914" s="214"/>
      <c r="Y4914" s="214"/>
      <c r="Z4914" s="214"/>
      <c r="AA4914" s="217"/>
      <c r="AB4914" s="217"/>
      <c r="AC4914" s="217"/>
      <c r="AD4914" s="213"/>
    </row>
    <row r="4915" spans="20:30" x14ac:dyDescent="0.2">
      <c r="T4915" s="212"/>
      <c r="U4915" s="213"/>
      <c r="V4915" s="213"/>
      <c r="W4915" s="213"/>
      <c r="X4915" s="214"/>
      <c r="Y4915" s="214"/>
      <c r="Z4915" s="214"/>
      <c r="AA4915" s="217"/>
      <c r="AB4915" s="217"/>
      <c r="AC4915" s="217"/>
      <c r="AD4915" s="213"/>
    </row>
    <row r="4916" spans="20:30" x14ac:dyDescent="0.2">
      <c r="T4916" s="212"/>
      <c r="U4916" s="213"/>
      <c r="V4916" s="213"/>
      <c r="W4916" s="213"/>
      <c r="X4916" s="214"/>
      <c r="Y4916" s="214"/>
      <c r="Z4916" s="214"/>
      <c r="AA4916" s="217"/>
      <c r="AB4916" s="217"/>
      <c r="AC4916" s="217"/>
      <c r="AD4916" s="213"/>
    </row>
    <row r="4917" spans="20:30" x14ac:dyDescent="0.2">
      <c r="T4917" s="212"/>
      <c r="U4917" s="213"/>
      <c r="V4917" s="213"/>
      <c r="W4917" s="213"/>
      <c r="X4917" s="214"/>
      <c r="Y4917" s="214"/>
      <c r="Z4917" s="214"/>
      <c r="AA4917" s="217"/>
      <c r="AB4917" s="217"/>
      <c r="AC4917" s="217"/>
      <c r="AD4917" s="213"/>
    </row>
    <row r="4918" spans="20:30" x14ac:dyDescent="0.2">
      <c r="T4918" s="212"/>
      <c r="U4918" s="213"/>
      <c r="V4918" s="213"/>
      <c r="W4918" s="213"/>
      <c r="X4918" s="214"/>
      <c r="Y4918" s="214"/>
      <c r="Z4918" s="214"/>
      <c r="AA4918" s="217"/>
      <c r="AB4918" s="217"/>
      <c r="AC4918" s="217"/>
      <c r="AD4918" s="213"/>
    </row>
    <row r="4919" spans="20:30" x14ac:dyDescent="0.2">
      <c r="T4919" s="212"/>
      <c r="U4919" s="213"/>
      <c r="V4919" s="213"/>
      <c r="W4919" s="213"/>
      <c r="X4919" s="214"/>
      <c r="Y4919" s="214"/>
      <c r="Z4919" s="214"/>
      <c r="AA4919" s="217"/>
      <c r="AB4919" s="217"/>
      <c r="AC4919" s="217"/>
      <c r="AD4919" s="213"/>
    </row>
    <row r="4920" spans="20:30" x14ac:dyDescent="0.2">
      <c r="T4920" s="212"/>
      <c r="U4920" s="213"/>
      <c r="V4920" s="213"/>
      <c r="W4920" s="213"/>
      <c r="X4920" s="214"/>
      <c r="Y4920" s="214"/>
      <c r="Z4920" s="214"/>
      <c r="AA4920" s="217"/>
      <c r="AB4920" s="217"/>
      <c r="AC4920" s="217"/>
      <c r="AD4920" s="213"/>
    </row>
    <row r="4921" spans="20:30" x14ac:dyDescent="0.2">
      <c r="T4921" s="212"/>
      <c r="U4921" s="213"/>
      <c r="V4921" s="213"/>
      <c r="W4921" s="213"/>
      <c r="X4921" s="214"/>
      <c r="Y4921" s="214"/>
      <c r="Z4921" s="214"/>
      <c r="AA4921" s="217"/>
      <c r="AB4921" s="217"/>
      <c r="AC4921" s="217"/>
      <c r="AD4921" s="213"/>
    </row>
    <row r="4922" spans="20:30" x14ac:dyDescent="0.2">
      <c r="T4922" s="212"/>
      <c r="U4922" s="213"/>
      <c r="V4922" s="213"/>
      <c r="W4922" s="213"/>
      <c r="X4922" s="214"/>
      <c r="Y4922" s="214"/>
      <c r="Z4922" s="214"/>
      <c r="AA4922" s="217"/>
      <c r="AB4922" s="217"/>
      <c r="AC4922" s="217"/>
      <c r="AD4922" s="213"/>
    </row>
    <row r="4923" spans="20:30" x14ac:dyDescent="0.2">
      <c r="T4923" s="212"/>
      <c r="U4923" s="213"/>
      <c r="V4923" s="213"/>
      <c r="W4923" s="213"/>
      <c r="X4923" s="214"/>
      <c r="Y4923" s="214"/>
      <c r="Z4923" s="214"/>
      <c r="AA4923" s="217"/>
      <c r="AB4923" s="217"/>
      <c r="AC4923" s="217"/>
      <c r="AD4923" s="213"/>
    </row>
    <row r="4924" spans="20:30" x14ac:dyDescent="0.2">
      <c r="T4924" s="212"/>
      <c r="U4924" s="213"/>
      <c r="V4924" s="213"/>
      <c r="W4924" s="213"/>
      <c r="X4924" s="214"/>
      <c r="Y4924" s="214"/>
      <c r="Z4924" s="214"/>
      <c r="AA4924" s="217"/>
      <c r="AB4924" s="217"/>
      <c r="AC4924" s="217"/>
      <c r="AD4924" s="213"/>
    </row>
    <row r="4925" spans="20:30" x14ac:dyDescent="0.2">
      <c r="T4925" s="212"/>
      <c r="U4925" s="213"/>
      <c r="V4925" s="213"/>
      <c r="W4925" s="213"/>
      <c r="X4925" s="214"/>
      <c r="Y4925" s="214"/>
      <c r="Z4925" s="214"/>
      <c r="AA4925" s="217"/>
      <c r="AB4925" s="217"/>
      <c r="AC4925" s="217"/>
      <c r="AD4925" s="213"/>
    </row>
    <row r="4926" spans="20:30" x14ac:dyDescent="0.2">
      <c r="T4926" s="212"/>
      <c r="U4926" s="213"/>
      <c r="V4926" s="213"/>
      <c r="W4926" s="213"/>
      <c r="X4926" s="214"/>
      <c r="Y4926" s="214"/>
      <c r="Z4926" s="214"/>
      <c r="AA4926" s="217"/>
      <c r="AB4926" s="217"/>
      <c r="AC4926" s="217"/>
      <c r="AD4926" s="213"/>
    </row>
    <row r="4927" spans="20:30" x14ac:dyDescent="0.2">
      <c r="T4927" s="212"/>
      <c r="U4927" s="213"/>
      <c r="V4927" s="213"/>
      <c r="W4927" s="213"/>
      <c r="X4927" s="214"/>
      <c r="Y4927" s="214"/>
      <c r="Z4927" s="214"/>
      <c r="AA4927" s="217"/>
      <c r="AB4927" s="217"/>
      <c r="AC4927" s="217"/>
      <c r="AD4927" s="213"/>
    </row>
    <row r="4928" spans="20:30" x14ac:dyDescent="0.2">
      <c r="T4928" s="212"/>
      <c r="U4928" s="213"/>
      <c r="V4928" s="213"/>
      <c r="W4928" s="213"/>
      <c r="X4928" s="214"/>
      <c r="Y4928" s="214"/>
      <c r="Z4928" s="214"/>
      <c r="AA4928" s="217"/>
      <c r="AB4928" s="217"/>
      <c r="AC4928" s="217"/>
      <c r="AD4928" s="213"/>
    </row>
    <row r="4929" spans="20:30" x14ac:dyDescent="0.2">
      <c r="T4929" s="212"/>
      <c r="U4929" s="213"/>
      <c r="V4929" s="213"/>
      <c r="W4929" s="213"/>
      <c r="X4929" s="214"/>
      <c r="Y4929" s="214"/>
      <c r="Z4929" s="214"/>
      <c r="AA4929" s="217"/>
      <c r="AB4929" s="217"/>
      <c r="AC4929" s="217"/>
      <c r="AD4929" s="213"/>
    </row>
    <row r="4930" spans="20:30" x14ac:dyDescent="0.2">
      <c r="T4930" s="212"/>
      <c r="U4930" s="213"/>
      <c r="V4930" s="213"/>
      <c r="W4930" s="213"/>
      <c r="X4930" s="214"/>
      <c r="Y4930" s="214"/>
      <c r="Z4930" s="214"/>
      <c r="AA4930" s="217"/>
      <c r="AB4930" s="217"/>
      <c r="AC4930" s="217"/>
      <c r="AD4930" s="213"/>
    </row>
    <row r="4931" spans="20:30" x14ac:dyDescent="0.2">
      <c r="T4931" s="212"/>
      <c r="U4931" s="213"/>
      <c r="V4931" s="213"/>
      <c r="W4931" s="213"/>
      <c r="X4931" s="214"/>
      <c r="Y4931" s="214"/>
      <c r="Z4931" s="214"/>
      <c r="AA4931" s="217"/>
      <c r="AB4931" s="217"/>
      <c r="AC4931" s="217"/>
      <c r="AD4931" s="213"/>
    </row>
    <row r="4932" spans="20:30" x14ac:dyDescent="0.2">
      <c r="T4932" s="212"/>
      <c r="U4932" s="213"/>
      <c r="V4932" s="213"/>
      <c r="W4932" s="213"/>
      <c r="X4932" s="214"/>
      <c r="Y4932" s="214"/>
      <c r="Z4932" s="214"/>
      <c r="AA4932" s="217"/>
      <c r="AB4932" s="217"/>
      <c r="AC4932" s="217"/>
      <c r="AD4932" s="213"/>
    </row>
    <row r="4933" spans="20:30" x14ac:dyDescent="0.2">
      <c r="T4933" s="212"/>
      <c r="U4933" s="213"/>
      <c r="V4933" s="213"/>
      <c r="W4933" s="213"/>
      <c r="X4933" s="214"/>
      <c r="Y4933" s="214"/>
      <c r="Z4933" s="214"/>
      <c r="AA4933" s="217"/>
      <c r="AB4933" s="217"/>
      <c r="AC4933" s="217"/>
      <c r="AD4933" s="213"/>
    </row>
    <row r="4934" spans="20:30" x14ac:dyDescent="0.2">
      <c r="T4934" s="212"/>
      <c r="U4934" s="213"/>
      <c r="V4934" s="213"/>
      <c r="W4934" s="213"/>
      <c r="X4934" s="214"/>
      <c r="Y4934" s="214"/>
      <c r="Z4934" s="214"/>
      <c r="AA4934" s="217"/>
      <c r="AB4934" s="217"/>
      <c r="AC4934" s="217"/>
      <c r="AD4934" s="213"/>
    </row>
    <row r="4935" spans="20:30" x14ac:dyDescent="0.2">
      <c r="T4935" s="212"/>
      <c r="U4935" s="213"/>
      <c r="V4935" s="213"/>
      <c r="W4935" s="213"/>
      <c r="X4935" s="214"/>
      <c r="Y4935" s="214"/>
      <c r="Z4935" s="214"/>
      <c r="AA4935" s="217"/>
      <c r="AB4935" s="217"/>
      <c r="AC4935" s="217"/>
      <c r="AD4935" s="213"/>
    </row>
    <row r="4936" spans="20:30" x14ac:dyDescent="0.2">
      <c r="T4936" s="212"/>
      <c r="U4936" s="213"/>
      <c r="V4936" s="213"/>
      <c r="W4936" s="213"/>
      <c r="X4936" s="214"/>
      <c r="Y4936" s="214"/>
      <c r="Z4936" s="214"/>
      <c r="AA4936" s="217"/>
      <c r="AB4936" s="217"/>
      <c r="AC4936" s="217"/>
      <c r="AD4936" s="213"/>
    </row>
    <row r="4937" spans="20:30" x14ac:dyDescent="0.2">
      <c r="T4937" s="212"/>
      <c r="U4937" s="213"/>
      <c r="V4937" s="213"/>
      <c r="W4937" s="213"/>
      <c r="X4937" s="214"/>
      <c r="Y4937" s="214"/>
      <c r="Z4937" s="214"/>
      <c r="AA4937" s="217"/>
      <c r="AB4937" s="217"/>
      <c r="AC4937" s="217"/>
      <c r="AD4937" s="213"/>
    </row>
    <row r="4938" spans="20:30" x14ac:dyDescent="0.2">
      <c r="T4938" s="212"/>
      <c r="U4938" s="213"/>
      <c r="V4938" s="213"/>
      <c r="W4938" s="213"/>
      <c r="X4938" s="214"/>
      <c r="Y4938" s="214"/>
      <c r="Z4938" s="214"/>
      <c r="AA4938" s="217"/>
      <c r="AB4938" s="217"/>
      <c r="AC4938" s="217"/>
      <c r="AD4938" s="213"/>
    </row>
    <row r="4939" spans="20:30" x14ac:dyDescent="0.2">
      <c r="T4939" s="212"/>
      <c r="U4939" s="213"/>
      <c r="V4939" s="213"/>
      <c r="W4939" s="213"/>
      <c r="X4939" s="214"/>
      <c r="Y4939" s="214"/>
      <c r="Z4939" s="214"/>
      <c r="AA4939" s="217"/>
      <c r="AB4939" s="217"/>
      <c r="AC4939" s="217"/>
      <c r="AD4939" s="213"/>
    </row>
    <row r="4940" spans="20:30" x14ac:dyDescent="0.2">
      <c r="T4940" s="212"/>
      <c r="U4940" s="213"/>
      <c r="V4940" s="213"/>
      <c r="W4940" s="213"/>
      <c r="X4940" s="214"/>
      <c r="Y4940" s="214"/>
      <c r="Z4940" s="214"/>
      <c r="AA4940" s="217"/>
      <c r="AB4940" s="217"/>
      <c r="AC4940" s="217"/>
      <c r="AD4940" s="213"/>
    </row>
    <row r="4941" spans="20:30" x14ac:dyDescent="0.2">
      <c r="T4941" s="212"/>
      <c r="U4941" s="213"/>
      <c r="V4941" s="213"/>
      <c r="W4941" s="213"/>
      <c r="X4941" s="214"/>
      <c r="Y4941" s="214"/>
      <c r="Z4941" s="214"/>
      <c r="AA4941" s="217"/>
      <c r="AB4941" s="217"/>
      <c r="AC4941" s="217"/>
      <c r="AD4941" s="213"/>
    </row>
    <row r="4942" spans="20:30" x14ac:dyDescent="0.2">
      <c r="T4942" s="212"/>
      <c r="U4942" s="213"/>
      <c r="V4942" s="213"/>
      <c r="W4942" s="213"/>
      <c r="X4942" s="214"/>
      <c r="Y4942" s="214"/>
      <c r="Z4942" s="214"/>
      <c r="AA4942" s="217"/>
      <c r="AB4942" s="217"/>
      <c r="AC4942" s="217"/>
      <c r="AD4942" s="213"/>
    </row>
    <row r="4943" spans="20:30" x14ac:dyDescent="0.2">
      <c r="T4943" s="212"/>
      <c r="U4943" s="213"/>
      <c r="V4943" s="213"/>
      <c r="W4943" s="213"/>
      <c r="X4943" s="214"/>
      <c r="Y4943" s="214"/>
      <c r="Z4943" s="214"/>
      <c r="AA4943" s="217"/>
      <c r="AB4943" s="217"/>
      <c r="AC4943" s="217"/>
      <c r="AD4943" s="213"/>
    </row>
    <row r="4944" spans="20:30" x14ac:dyDescent="0.2">
      <c r="T4944" s="212"/>
      <c r="U4944" s="213"/>
      <c r="V4944" s="213"/>
      <c r="W4944" s="213"/>
      <c r="X4944" s="214"/>
      <c r="Y4944" s="214"/>
      <c r="Z4944" s="214"/>
      <c r="AA4944" s="217"/>
      <c r="AB4944" s="217"/>
      <c r="AC4944" s="217"/>
      <c r="AD4944" s="213"/>
    </row>
    <row r="4945" spans="20:30" x14ac:dyDescent="0.2">
      <c r="T4945" s="212"/>
      <c r="U4945" s="213"/>
      <c r="V4945" s="213"/>
      <c r="W4945" s="213"/>
      <c r="X4945" s="214"/>
      <c r="Y4945" s="214"/>
      <c r="Z4945" s="214"/>
      <c r="AA4945" s="217"/>
      <c r="AB4945" s="217"/>
      <c r="AC4945" s="217"/>
      <c r="AD4945" s="213"/>
    </row>
    <row r="4946" spans="20:30" x14ac:dyDescent="0.2">
      <c r="T4946" s="212"/>
      <c r="U4946" s="213"/>
      <c r="V4946" s="213"/>
      <c r="W4946" s="213"/>
      <c r="X4946" s="214"/>
      <c r="Y4946" s="214"/>
      <c r="Z4946" s="214"/>
      <c r="AA4946" s="217"/>
      <c r="AB4946" s="217"/>
      <c r="AC4946" s="217"/>
      <c r="AD4946" s="213"/>
    </row>
    <row r="4947" spans="20:30" x14ac:dyDescent="0.2">
      <c r="T4947" s="212"/>
      <c r="U4947" s="213"/>
      <c r="V4947" s="213"/>
      <c r="W4947" s="213"/>
      <c r="X4947" s="214"/>
      <c r="Y4947" s="214"/>
      <c r="Z4947" s="214"/>
      <c r="AA4947" s="217"/>
      <c r="AB4947" s="217"/>
      <c r="AC4947" s="217"/>
      <c r="AD4947" s="213"/>
    </row>
    <row r="4948" spans="20:30" x14ac:dyDescent="0.2">
      <c r="T4948" s="212"/>
      <c r="U4948" s="213"/>
      <c r="V4948" s="213"/>
      <c r="W4948" s="213"/>
      <c r="X4948" s="214"/>
      <c r="Y4948" s="214"/>
      <c r="Z4948" s="214"/>
      <c r="AA4948" s="217"/>
      <c r="AB4948" s="217"/>
      <c r="AC4948" s="217"/>
      <c r="AD4948" s="213"/>
    </row>
    <row r="4949" spans="20:30" x14ac:dyDescent="0.2">
      <c r="T4949" s="212"/>
      <c r="U4949" s="213"/>
      <c r="V4949" s="213"/>
      <c r="W4949" s="213"/>
      <c r="X4949" s="214"/>
      <c r="Y4949" s="214"/>
      <c r="Z4949" s="214"/>
      <c r="AA4949" s="217"/>
      <c r="AB4949" s="217"/>
      <c r="AC4949" s="217"/>
      <c r="AD4949" s="213"/>
    </row>
    <row r="4950" spans="20:30" x14ac:dyDescent="0.2">
      <c r="T4950" s="212"/>
      <c r="U4950" s="213"/>
      <c r="V4950" s="213"/>
      <c r="W4950" s="213"/>
      <c r="X4950" s="214"/>
      <c r="Y4950" s="214"/>
      <c r="Z4950" s="214"/>
      <c r="AA4950" s="217"/>
      <c r="AB4950" s="217"/>
      <c r="AC4950" s="217"/>
      <c r="AD4950" s="213"/>
    </row>
    <row r="4951" spans="20:30" x14ac:dyDescent="0.2">
      <c r="T4951" s="212"/>
      <c r="U4951" s="213"/>
      <c r="V4951" s="213"/>
      <c r="W4951" s="213"/>
      <c r="X4951" s="214"/>
      <c r="Y4951" s="214"/>
      <c r="Z4951" s="214"/>
      <c r="AA4951" s="217"/>
      <c r="AB4951" s="217"/>
      <c r="AC4951" s="217"/>
      <c r="AD4951" s="213"/>
    </row>
    <row r="4952" spans="20:30" x14ac:dyDescent="0.2">
      <c r="T4952" s="212"/>
      <c r="U4952" s="213"/>
      <c r="V4952" s="213"/>
      <c r="W4952" s="213"/>
      <c r="X4952" s="214"/>
      <c r="Y4952" s="214"/>
      <c r="Z4952" s="214"/>
      <c r="AA4952" s="217"/>
      <c r="AB4952" s="217"/>
      <c r="AC4952" s="217"/>
      <c r="AD4952" s="213"/>
    </row>
    <row r="4953" spans="20:30" x14ac:dyDescent="0.2">
      <c r="T4953" s="212"/>
      <c r="U4953" s="213"/>
      <c r="V4953" s="213"/>
      <c r="W4953" s="213"/>
      <c r="X4953" s="214"/>
      <c r="Y4953" s="214"/>
      <c r="Z4953" s="214"/>
      <c r="AA4953" s="217"/>
      <c r="AB4953" s="217"/>
      <c r="AC4953" s="217"/>
      <c r="AD4953" s="213"/>
    </row>
    <row r="4954" spans="20:30" x14ac:dyDescent="0.2">
      <c r="T4954" s="212"/>
      <c r="U4954" s="213"/>
      <c r="V4954" s="213"/>
      <c r="W4954" s="213"/>
      <c r="X4954" s="214"/>
      <c r="Y4954" s="214"/>
      <c r="Z4954" s="214"/>
      <c r="AA4954" s="217"/>
      <c r="AB4954" s="217"/>
      <c r="AC4954" s="217"/>
      <c r="AD4954" s="213"/>
    </row>
    <row r="4955" spans="20:30" x14ac:dyDescent="0.2">
      <c r="T4955" s="212"/>
      <c r="U4955" s="213"/>
      <c r="V4955" s="213"/>
      <c r="W4955" s="213"/>
      <c r="X4955" s="214"/>
      <c r="Y4955" s="214"/>
      <c r="Z4955" s="214"/>
      <c r="AA4955" s="217"/>
      <c r="AB4955" s="217"/>
      <c r="AC4955" s="217"/>
      <c r="AD4955" s="213"/>
    </row>
    <row r="4956" spans="20:30" x14ac:dyDescent="0.2">
      <c r="T4956" s="212"/>
      <c r="U4956" s="213"/>
      <c r="V4956" s="213"/>
      <c r="W4956" s="213"/>
      <c r="X4956" s="214"/>
      <c r="Y4956" s="214"/>
      <c r="Z4956" s="214"/>
      <c r="AA4956" s="217"/>
      <c r="AB4956" s="217"/>
      <c r="AC4956" s="217"/>
      <c r="AD4956" s="213"/>
    </row>
    <row r="4957" spans="20:30" x14ac:dyDescent="0.2">
      <c r="T4957" s="212"/>
      <c r="U4957" s="213"/>
      <c r="V4957" s="213"/>
      <c r="W4957" s="213"/>
      <c r="X4957" s="214"/>
      <c r="Y4957" s="214"/>
      <c r="Z4957" s="214"/>
      <c r="AA4957" s="217"/>
      <c r="AB4957" s="217"/>
      <c r="AC4957" s="217"/>
      <c r="AD4957" s="213"/>
    </row>
    <row r="4958" spans="20:30" x14ac:dyDescent="0.2">
      <c r="T4958" s="212"/>
      <c r="U4958" s="213"/>
      <c r="V4958" s="213"/>
      <c r="W4958" s="213"/>
      <c r="X4958" s="214"/>
      <c r="Y4958" s="214"/>
      <c r="Z4958" s="214"/>
      <c r="AA4958" s="217"/>
      <c r="AB4958" s="217"/>
      <c r="AC4958" s="217"/>
      <c r="AD4958" s="213"/>
    </row>
    <row r="4959" spans="20:30" x14ac:dyDescent="0.2">
      <c r="T4959" s="212"/>
      <c r="U4959" s="213"/>
      <c r="V4959" s="213"/>
      <c r="W4959" s="213"/>
      <c r="X4959" s="214"/>
      <c r="Y4959" s="214"/>
      <c r="Z4959" s="214"/>
      <c r="AA4959" s="217"/>
      <c r="AB4959" s="217"/>
      <c r="AC4959" s="217"/>
      <c r="AD4959" s="213"/>
    </row>
    <row r="4960" spans="20:30" x14ac:dyDescent="0.2">
      <c r="T4960" s="212"/>
      <c r="U4960" s="213"/>
      <c r="V4960" s="213"/>
      <c r="W4960" s="213"/>
      <c r="X4960" s="214"/>
      <c r="Y4960" s="214"/>
      <c r="Z4960" s="214"/>
      <c r="AA4960" s="217"/>
      <c r="AB4960" s="217"/>
      <c r="AC4960" s="217"/>
      <c r="AD4960" s="213"/>
    </row>
    <row r="4961" spans="20:30" x14ac:dyDescent="0.2">
      <c r="T4961" s="212"/>
      <c r="U4961" s="213"/>
      <c r="V4961" s="213"/>
      <c r="W4961" s="213"/>
      <c r="X4961" s="214"/>
      <c r="Y4961" s="214"/>
      <c r="Z4961" s="214"/>
      <c r="AA4961" s="217"/>
      <c r="AB4961" s="217"/>
      <c r="AC4961" s="217"/>
      <c r="AD4961" s="213"/>
    </row>
    <row r="4962" spans="20:30" x14ac:dyDescent="0.2">
      <c r="T4962" s="212"/>
      <c r="U4962" s="213"/>
      <c r="V4962" s="213"/>
      <c r="W4962" s="213"/>
      <c r="X4962" s="214"/>
      <c r="Y4962" s="214"/>
      <c r="Z4962" s="214"/>
      <c r="AA4962" s="217"/>
      <c r="AB4962" s="217"/>
      <c r="AC4962" s="217"/>
      <c r="AD4962" s="213"/>
    </row>
    <row r="4963" spans="20:30" x14ac:dyDescent="0.2">
      <c r="T4963" s="212"/>
      <c r="U4963" s="213"/>
      <c r="V4963" s="213"/>
      <c r="W4963" s="213"/>
      <c r="X4963" s="214"/>
      <c r="Y4963" s="214"/>
      <c r="Z4963" s="214"/>
      <c r="AA4963" s="217"/>
      <c r="AB4963" s="217"/>
      <c r="AC4963" s="217"/>
      <c r="AD4963" s="213"/>
    </row>
    <row r="4964" spans="20:30" x14ac:dyDescent="0.2">
      <c r="T4964" s="212"/>
      <c r="U4964" s="213"/>
      <c r="V4964" s="213"/>
      <c r="W4964" s="213"/>
      <c r="X4964" s="214"/>
      <c r="Y4964" s="214"/>
      <c r="Z4964" s="214"/>
      <c r="AA4964" s="217"/>
      <c r="AB4964" s="217"/>
      <c r="AC4964" s="217"/>
      <c r="AD4964" s="213"/>
    </row>
    <row r="4965" spans="20:30" x14ac:dyDescent="0.2">
      <c r="T4965" s="212"/>
      <c r="U4965" s="213"/>
      <c r="V4965" s="213"/>
      <c r="W4965" s="213"/>
      <c r="X4965" s="214"/>
      <c r="Y4965" s="214"/>
      <c r="Z4965" s="214"/>
      <c r="AA4965" s="217"/>
      <c r="AB4965" s="217"/>
      <c r="AC4965" s="217"/>
      <c r="AD4965" s="213"/>
    </row>
    <row r="4966" spans="20:30" x14ac:dyDescent="0.2">
      <c r="T4966" s="212"/>
      <c r="U4966" s="213"/>
      <c r="V4966" s="213"/>
      <c r="W4966" s="213"/>
      <c r="X4966" s="214"/>
      <c r="Y4966" s="214"/>
      <c r="Z4966" s="214"/>
      <c r="AA4966" s="217"/>
      <c r="AB4966" s="217"/>
      <c r="AC4966" s="217"/>
      <c r="AD4966" s="213"/>
    </row>
    <row r="4967" spans="20:30" x14ac:dyDescent="0.2">
      <c r="T4967" s="212"/>
      <c r="U4967" s="213"/>
      <c r="V4967" s="213"/>
      <c r="W4967" s="213"/>
      <c r="X4967" s="214"/>
      <c r="Y4967" s="214"/>
      <c r="Z4967" s="214"/>
      <c r="AA4967" s="217"/>
      <c r="AB4967" s="217"/>
      <c r="AC4967" s="217"/>
      <c r="AD4967" s="213"/>
    </row>
    <row r="4968" spans="20:30" x14ac:dyDescent="0.2">
      <c r="T4968" s="212"/>
      <c r="U4968" s="213"/>
      <c r="V4968" s="213"/>
      <c r="W4968" s="213"/>
      <c r="X4968" s="214"/>
      <c r="Y4968" s="214"/>
      <c r="Z4968" s="214"/>
      <c r="AA4968" s="217"/>
      <c r="AB4968" s="217"/>
      <c r="AC4968" s="217"/>
      <c r="AD4968" s="213"/>
    </row>
    <row r="4969" spans="20:30" x14ac:dyDescent="0.2">
      <c r="T4969" s="212"/>
      <c r="U4969" s="213"/>
      <c r="V4969" s="213"/>
      <c r="W4969" s="213"/>
      <c r="X4969" s="214"/>
      <c r="Y4969" s="214"/>
      <c r="Z4969" s="214"/>
      <c r="AA4969" s="217"/>
      <c r="AB4969" s="217"/>
      <c r="AC4969" s="217"/>
      <c r="AD4969" s="213"/>
    </row>
    <row r="4970" spans="20:30" x14ac:dyDescent="0.2">
      <c r="T4970" s="212"/>
      <c r="U4970" s="213"/>
      <c r="V4970" s="213"/>
      <c r="W4970" s="213"/>
      <c r="X4970" s="214"/>
      <c r="Y4970" s="214"/>
      <c r="Z4970" s="214"/>
      <c r="AA4970" s="217"/>
      <c r="AB4970" s="217"/>
      <c r="AC4970" s="217"/>
      <c r="AD4970" s="213"/>
    </row>
    <row r="4971" spans="20:30" x14ac:dyDescent="0.2">
      <c r="T4971" s="212"/>
      <c r="U4971" s="213"/>
      <c r="V4971" s="213"/>
      <c r="W4971" s="213"/>
      <c r="X4971" s="214"/>
      <c r="Y4971" s="214"/>
      <c r="Z4971" s="214"/>
      <c r="AA4971" s="217"/>
      <c r="AB4971" s="217"/>
      <c r="AC4971" s="217"/>
      <c r="AD4971" s="213"/>
    </row>
    <row r="4972" spans="20:30" x14ac:dyDescent="0.2">
      <c r="T4972" s="212"/>
      <c r="U4972" s="213"/>
      <c r="V4972" s="213"/>
      <c r="W4972" s="213"/>
      <c r="X4972" s="214"/>
      <c r="Y4972" s="214"/>
      <c r="Z4972" s="214"/>
      <c r="AA4972" s="217"/>
      <c r="AB4972" s="217"/>
      <c r="AC4972" s="217"/>
      <c r="AD4972" s="213"/>
    </row>
    <row r="4973" spans="20:30" x14ac:dyDescent="0.2">
      <c r="T4973" s="212"/>
      <c r="U4973" s="213"/>
      <c r="V4973" s="213"/>
      <c r="W4973" s="213"/>
      <c r="X4973" s="214"/>
      <c r="Y4973" s="214"/>
      <c r="Z4973" s="214"/>
      <c r="AA4973" s="217"/>
      <c r="AB4973" s="217"/>
      <c r="AC4973" s="217"/>
      <c r="AD4973" s="213"/>
    </row>
    <row r="4974" spans="20:30" x14ac:dyDescent="0.2">
      <c r="T4974" s="212"/>
      <c r="U4974" s="213"/>
      <c r="V4974" s="213"/>
      <c r="W4974" s="213"/>
      <c r="X4974" s="214"/>
      <c r="Y4974" s="214"/>
      <c r="Z4974" s="214"/>
      <c r="AA4974" s="217"/>
      <c r="AB4974" s="217"/>
      <c r="AC4974" s="217"/>
      <c r="AD4974" s="213"/>
    </row>
    <row r="4975" spans="20:30" x14ac:dyDescent="0.2">
      <c r="T4975" s="212"/>
      <c r="U4975" s="213"/>
      <c r="V4975" s="213"/>
      <c r="W4975" s="213"/>
      <c r="X4975" s="214"/>
      <c r="Y4975" s="214"/>
      <c r="Z4975" s="214"/>
      <c r="AA4975" s="217"/>
      <c r="AB4975" s="217"/>
      <c r="AC4975" s="217"/>
      <c r="AD4975" s="213"/>
    </row>
    <row r="4976" spans="20:30" x14ac:dyDescent="0.2">
      <c r="T4976" s="212"/>
      <c r="U4976" s="213"/>
      <c r="V4976" s="213"/>
      <c r="W4976" s="213"/>
      <c r="X4976" s="214"/>
      <c r="Y4976" s="214"/>
      <c r="Z4976" s="214"/>
      <c r="AA4976" s="217"/>
      <c r="AB4976" s="217"/>
      <c r="AC4976" s="217"/>
      <c r="AD4976" s="213"/>
    </row>
    <row r="4977" spans="20:30" x14ac:dyDescent="0.2">
      <c r="T4977" s="212"/>
      <c r="U4977" s="213"/>
      <c r="V4977" s="213"/>
      <c r="W4977" s="213"/>
      <c r="X4977" s="214"/>
      <c r="Y4977" s="214"/>
      <c r="Z4977" s="214"/>
      <c r="AA4977" s="217"/>
      <c r="AB4977" s="217"/>
      <c r="AC4977" s="217"/>
      <c r="AD4977" s="213"/>
    </row>
    <row r="4978" spans="20:30" x14ac:dyDescent="0.2">
      <c r="T4978" s="212"/>
      <c r="U4978" s="213"/>
      <c r="V4978" s="213"/>
      <c r="W4978" s="213"/>
      <c r="X4978" s="214"/>
      <c r="Y4978" s="214"/>
      <c r="Z4978" s="214"/>
      <c r="AA4978" s="217"/>
      <c r="AB4978" s="217"/>
      <c r="AC4978" s="217"/>
      <c r="AD4978" s="213"/>
    </row>
    <row r="4979" spans="20:30" x14ac:dyDescent="0.2">
      <c r="T4979" s="212"/>
      <c r="U4979" s="213"/>
      <c r="V4979" s="213"/>
      <c r="W4979" s="213"/>
      <c r="X4979" s="214"/>
      <c r="Y4979" s="214"/>
      <c r="Z4979" s="214"/>
      <c r="AA4979" s="217"/>
      <c r="AB4979" s="217"/>
      <c r="AC4979" s="217"/>
      <c r="AD4979" s="213"/>
    </row>
    <row r="4980" spans="20:30" x14ac:dyDescent="0.2">
      <c r="T4980" s="212"/>
      <c r="U4980" s="213"/>
      <c r="V4980" s="213"/>
      <c r="W4980" s="213"/>
      <c r="X4980" s="214"/>
      <c r="Y4980" s="214"/>
      <c r="Z4980" s="214"/>
      <c r="AA4980" s="217"/>
      <c r="AB4980" s="217"/>
      <c r="AC4980" s="217"/>
      <c r="AD4980" s="213"/>
    </row>
    <row r="4981" spans="20:30" x14ac:dyDescent="0.2">
      <c r="T4981" s="212"/>
      <c r="U4981" s="213"/>
      <c r="V4981" s="213"/>
      <c r="W4981" s="213"/>
      <c r="X4981" s="214"/>
      <c r="Y4981" s="214"/>
      <c r="Z4981" s="214"/>
      <c r="AA4981" s="217"/>
      <c r="AB4981" s="217"/>
      <c r="AC4981" s="217"/>
      <c r="AD4981" s="213"/>
    </row>
    <row r="4982" spans="20:30" x14ac:dyDescent="0.2">
      <c r="T4982" s="212"/>
      <c r="U4982" s="213"/>
      <c r="V4982" s="213"/>
      <c r="W4982" s="213"/>
      <c r="X4982" s="214"/>
      <c r="Y4982" s="214"/>
      <c r="Z4982" s="214"/>
      <c r="AA4982" s="217"/>
      <c r="AB4982" s="217"/>
      <c r="AC4982" s="217"/>
      <c r="AD4982" s="213"/>
    </row>
    <row r="4983" spans="20:30" x14ac:dyDescent="0.2">
      <c r="T4983" s="212"/>
      <c r="U4983" s="213"/>
      <c r="V4983" s="213"/>
      <c r="W4983" s="213"/>
      <c r="X4983" s="214"/>
      <c r="Y4983" s="214"/>
      <c r="Z4983" s="214"/>
      <c r="AA4983" s="217"/>
      <c r="AB4983" s="217"/>
      <c r="AC4983" s="217"/>
      <c r="AD4983" s="213"/>
    </row>
    <row r="4984" spans="20:30" x14ac:dyDescent="0.2">
      <c r="T4984" s="212"/>
      <c r="U4984" s="213"/>
      <c r="V4984" s="213"/>
      <c r="W4984" s="213"/>
      <c r="X4984" s="214"/>
      <c r="Y4984" s="214"/>
      <c r="Z4984" s="214"/>
      <c r="AA4984" s="217"/>
      <c r="AB4984" s="217"/>
      <c r="AC4984" s="217"/>
      <c r="AD4984" s="213"/>
    </row>
    <row r="4985" spans="20:30" x14ac:dyDescent="0.2">
      <c r="T4985" s="212"/>
      <c r="U4985" s="213"/>
      <c r="V4985" s="213"/>
      <c r="W4985" s="213"/>
      <c r="X4985" s="214"/>
      <c r="Y4985" s="214"/>
      <c r="Z4985" s="214"/>
      <c r="AA4985" s="217"/>
      <c r="AB4985" s="217"/>
      <c r="AC4985" s="217"/>
      <c r="AD4985" s="213"/>
    </row>
    <row r="4986" spans="20:30" x14ac:dyDescent="0.2">
      <c r="T4986" s="212"/>
      <c r="U4986" s="213"/>
      <c r="V4986" s="213"/>
      <c r="W4986" s="213"/>
      <c r="X4986" s="214"/>
      <c r="Y4986" s="214"/>
      <c r="Z4986" s="214"/>
      <c r="AA4986" s="217"/>
      <c r="AB4986" s="217"/>
      <c r="AC4986" s="217"/>
      <c r="AD4986" s="213"/>
    </row>
    <row r="4987" spans="20:30" x14ac:dyDescent="0.2">
      <c r="T4987" s="212"/>
      <c r="U4987" s="213"/>
      <c r="V4987" s="213"/>
      <c r="W4987" s="213"/>
      <c r="X4987" s="214"/>
      <c r="Y4987" s="214"/>
      <c r="Z4987" s="214"/>
      <c r="AA4987" s="217"/>
      <c r="AB4987" s="217"/>
      <c r="AC4987" s="217"/>
      <c r="AD4987" s="213"/>
    </row>
    <row r="4988" spans="20:30" x14ac:dyDescent="0.2">
      <c r="T4988" s="212"/>
      <c r="U4988" s="213"/>
      <c r="V4988" s="213"/>
      <c r="W4988" s="213"/>
      <c r="X4988" s="214"/>
      <c r="Y4988" s="214"/>
      <c r="Z4988" s="214"/>
      <c r="AA4988" s="217"/>
      <c r="AB4988" s="217"/>
      <c r="AC4988" s="217"/>
      <c r="AD4988" s="213"/>
    </row>
    <row r="4989" spans="20:30" x14ac:dyDescent="0.2">
      <c r="T4989" s="212"/>
      <c r="U4989" s="213"/>
      <c r="V4989" s="213"/>
      <c r="W4989" s="213"/>
      <c r="X4989" s="214"/>
      <c r="Y4989" s="214"/>
      <c r="Z4989" s="214"/>
      <c r="AA4989" s="217"/>
      <c r="AB4989" s="217"/>
      <c r="AC4989" s="217"/>
      <c r="AD4989" s="213"/>
    </row>
    <row r="4990" spans="20:30" x14ac:dyDescent="0.2">
      <c r="T4990" s="212"/>
      <c r="U4990" s="213"/>
      <c r="V4990" s="213"/>
      <c r="W4990" s="213"/>
      <c r="X4990" s="214"/>
      <c r="Y4990" s="214"/>
      <c r="Z4990" s="214"/>
      <c r="AA4990" s="217"/>
      <c r="AB4990" s="217"/>
      <c r="AC4990" s="217"/>
      <c r="AD4990" s="213"/>
    </row>
    <row r="4991" spans="20:30" x14ac:dyDescent="0.2">
      <c r="T4991" s="212"/>
      <c r="U4991" s="213"/>
      <c r="V4991" s="213"/>
      <c r="W4991" s="213"/>
      <c r="X4991" s="214"/>
      <c r="Y4991" s="214"/>
      <c r="Z4991" s="214"/>
      <c r="AA4991" s="217"/>
      <c r="AB4991" s="217"/>
      <c r="AC4991" s="217"/>
      <c r="AD4991" s="213"/>
    </row>
    <row r="4992" spans="20:30" x14ac:dyDescent="0.2">
      <c r="T4992" s="212"/>
      <c r="U4992" s="213"/>
      <c r="V4992" s="213"/>
      <c r="W4992" s="213"/>
      <c r="X4992" s="214"/>
      <c r="Y4992" s="214"/>
      <c r="Z4992" s="214"/>
      <c r="AA4992" s="217"/>
      <c r="AB4992" s="217"/>
      <c r="AC4992" s="217"/>
      <c r="AD4992" s="213"/>
    </row>
    <row r="4993" spans="20:30" x14ac:dyDescent="0.2">
      <c r="T4993" s="212"/>
      <c r="U4993" s="213"/>
      <c r="V4993" s="213"/>
      <c r="W4993" s="213"/>
      <c r="X4993" s="214"/>
      <c r="Y4993" s="214"/>
      <c r="Z4993" s="214"/>
      <c r="AA4993" s="217"/>
      <c r="AB4993" s="217"/>
      <c r="AC4993" s="217"/>
      <c r="AD4993" s="213"/>
    </row>
    <row r="4994" spans="20:30" x14ac:dyDescent="0.2">
      <c r="T4994" s="212"/>
      <c r="U4994" s="213"/>
      <c r="V4994" s="213"/>
      <c r="W4994" s="213"/>
      <c r="X4994" s="214"/>
      <c r="Y4994" s="214"/>
      <c r="Z4994" s="214"/>
      <c r="AA4994" s="217"/>
      <c r="AB4994" s="217"/>
      <c r="AC4994" s="217"/>
      <c r="AD4994" s="213"/>
    </row>
    <row r="4995" spans="20:30" x14ac:dyDescent="0.2">
      <c r="T4995" s="212"/>
      <c r="U4995" s="213"/>
      <c r="V4995" s="213"/>
      <c r="W4995" s="213"/>
      <c r="X4995" s="214"/>
      <c r="Y4995" s="214"/>
      <c r="Z4995" s="214"/>
      <c r="AA4995" s="217"/>
      <c r="AB4995" s="217"/>
      <c r="AC4995" s="217"/>
      <c r="AD4995" s="213"/>
    </row>
    <row r="4996" spans="20:30" x14ac:dyDescent="0.2">
      <c r="T4996" s="212"/>
      <c r="U4996" s="213"/>
      <c r="V4996" s="213"/>
      <c r="W4996" s="213"/>
      <c r="X4996" s="214"/>
      <c r="Y4996" s="214"/>
      <c r="Z4996" s="214"/>
      <c r="AA4996" s="217"/>
      <c r="AB4996" s="217"/>
      <c r="AC4996" s="217"/>
      <c r="AD4996" s="213"/>
    </row>
    <row r="4997" spans="20:30" x14ac:dyDescent="0.2">
      <c r="T4997" s="212"/>
      <c r="U4997" s="213"/>
      <c r="V4997" s="213"/>
      <c r="W4997" s="213"/>
      <c r="X4997" s="214"/>
      <c r="Y4997" s="214"/>
      <c r="Z4997" s="214"/>
      <c r="AA4997" s="217"/>
      <c r="AB4997" s="217"/>
      <c r="AC4997" s="217"/>
      <c r="AD4997" s="213"/>
    </row>
    <row r="4998" spans="20:30" x14ac:dyDescent="0.2">
      <c r="T4998" s="212"/>
      <c r="U4998" s="213"/>
      <c r="V4998" s="213"/>
      <c r="W4998" s="213"/>
      <c r="X4998" s="214"/>
      <c r="Y4998" s="214"/>
      <c r="Z4998" s="214"/>
      <c r="AA4998" s="217"/>
      <c r="AB4998" s="217"/>
      <c r="AC4998" s="217"/>
      <c r="AD4998" s="213"/>
    </row>
    <row r="4999" spans="20:30" x14ac:dyDescent="0.2">
      <c r="T4999" s="212"/>
      <c r="U4999" s="213"/>
      <c r="V4999" s="213"/>
      <c r="W4999" s="213"/>
      <c r="X4999" s="214"/>
      <c r="Y4999" s="214"/>
      <c r="Z4999" s="214"/>
      <c r="AA4999" s="217"/>
      <c r="AB4999" s="217"/>
      <c r="AC4999" s="217"/>
      <c r="AD4999" s="213"/>
    </row>
    <row r="5000" spans="20:30" x14ac:dyDescent="0.2">
      <c r="T5000" s="212"/>
      <c r="U5000" s="213"/>
      <c r="V5000" s="213"/>
      <c r="W5000" s="213"/>
      <c r="X5000" s="214"/>
      <c r="Y5000" s="214"/>
      <c r="Z5000" s="214"/>
      <c r="AA5000" s="217"/>
      <c r="AB5000" s="217"/>
      <c r="AC5000" s="217"/>
      <c r="AD5000" s="213"/>
    </row>
    <row r="5001" spans="20:30" x14ac:dyDescent="0.2">
      <c r="T5001" s="212"/>
      <c r="U5001" s="213"/>
      <c r="V5001" s="213"/>
      <c r="W5001" s="213"/>
      <c r="X5001" s="214"/>
      <c r="Y5001" s="214"/>
      <c r="Z5001" s="214"/>
      <c r="AA5001" s="217"/>
      <c r="AB5001" s="217"/>
      <c r="AC5001" s="217"/>
      <c r="AD5001" s="213"/>
    </row>
    <row r="5002" spans="20:30" x14ac:dyDescent="0.2">
      <c r="T5002" s="212"/>
      <c r="U5002" s="213"/>
      <c r="V5002" s="213"/>
      <c r="W5002" s="213"/>
      <c r="X5002" s="214"/>
      <c r="Y5002" s="214"/>
      <c r="Z5002" s="214"/>
      <c r="AA5002" s="217"/>
      <c r="AB5002" s="217"/>
      <c r="AC5002" s="217"/>
      <c r="AD5002" s="213"/>
    </row>
    <row r="5003" spans="20:30" x14ac:dyDescent="0.2">
      <c r="T5003" s="212"/>
      <c r="U5003" s="213"/>
      <c r="V5003" s="213"/>
      <c r="W5003" s="213"/>
      <c r="X5003" s="214"/>
      <c r="Y5003" s="214"/>
      <c r="Z5003" s="214"/>
      <c r="AA5003" s="217"/>
      <c r="AB5003" s="217"/>
      <c r="AC5003" s="217"/>
      <c r="AD5003" s="213"/>
    </row>
    <row r="5004" spans="20:30" x14ac:dyDescent="0.2">
      <c r="T5004" s="212"/>
      <c r="U5004" s="213"/>
      <c r="V5004" s="213"/>
      <c r="W5004" s="213"/>
      <c r="X5004" s="214"/>
      <c r="Y5004" s="214"/>
      <c r="Z5004" s="214"/>
      <c r="AA5004" s="217"/>
      <c r="AB5004" s="217"/>
      <c r="AC5004" s="217"/>
      <c r="AD5004" s="213"/>
    </row>
    <row r="5005" spans="20:30" x14ac:dyDescent="0.2">
      <c r="T5005" s="212"/>
      <c r="U5005" s="213"/>
      <c r="V5005" s="213"/>
      <c r="W5005" s="213"/>
      <c r="X5005" s="214"/>
      <c r="Y5005" s="214"/>
      <c r="Z5005" s="214"/>
      <c r="AA5005" s="217"/>
      <c r="AB5005" s="217"/>
      <c r="AC5005" s="217"/>
      <c r="AD5005" s="213"/>
    </row>
    <row r="5006" spans="20:30" x14ac:dyDescent="0.2">
      <c r="T5006" s="212"/>
      <c r="U5006" s="213"/>
      <c r="V5006" s="213"/>
      <c r="W5006" s="213"/>
      <c r="X5006" s="214"/>
      <c r="Y5006" s="214"/>
      <c r="Z5006" s="214"/>
      <c r="AA5006" s="217"/>
      <c r="AB5006" s="217"/>
      <c r="AC5006" s="217"/>
      <c r="AD5006" s="213"/>
    </row>
    <row r="5007" spans="20:30" x14ac:dyDescent="0.2">
      <c r="T5007" s="212"/>
      <c r="U5007" s="213"/>
      <c r="V5007" s="213"/>
      <c r="W5007" s="213"/>
      <c r="X5007" s="214"/>
      <c r="Y5007" s="214"/>
      <c r="Z5007" s="214"/>
      <c r="AA5007" s="217"/>
      <c r="AB5007" s="217"/>
      <c r="AC5007" s="217"/>
      <c r="AD5007" s="213"/>
    </row>
    <row r="5008" spans="20:30" x14ac:dyDescent="0.2">
      <c r="T5008" s="212"/>
      <c r="U5008" s="213"/>
      <c r="V5008" s="213"/>
      <c r="W5008" s="213"/>
      <c r="X5008" s="214"/>
      <c r="Y5008" s="214"/>
      <c r="Z5008" s="214"/>
      <c r="AA5008" s="217"/>
      <c r="AB5008" s="217"/>
      <c r="AC5008" s="217"/>
      <c r="AD5008" s="213"/>
    </row>
    <row r="5009" spans="20:30" x14ac:dyDescent="0.2">
      <c r="T5009" s="212"/>
      <c r="U5009" s="213"/>
      <c r="V5009" s="213"/>
      <c r="W5009" s="213"/>
      <c r="X5009" s="214"/>
      <c r="Y5009" s="214"/>
      <c r="Z5009" s="214"/>
      <c r="AA5009" s="217"/>
      <c r="AB5009" s="217"/>
      <c r="AC5009" s="217"/>
      <c r="AD5009" s="213"/>
    </row>
    <row r="5010" spans="20:30" x14ac:dyDescent="0.2">
      <c r="T5010" s="212"/>
      <c r="U5010" s="213"/>
      <c r="V5010" s="213"/>
      <c r="W5010" s="213"/>
      <c r="X5010" s="214"/>
      <c r="Y5010" s="214"/>
      <c r="Z5010" s="214"/>
      <c r="AA5010" s="217"/>
      <c r="AB5010" s="217"/>
      <c r="AC5010" s="217"/>
      <c r="AD5010" s="213"/>
    </row>
    <row r="5011" spans="20:30" x14ac:dyDescent="0.2">
      <c r="T5011" s="212"/>
      <c r="U5011" s="213"/>
      <c r="V5011" s="213"/>
      <c r="W5011" s="213"/>
      <c r="X5011" s="214"/>
      <c r="Y5011" s="214"/>
      <c r="Z5011" s="214"/>
      <c r="AA5011" s="217"/>
      <c r="AB5011" s="217"/>
      <c r="AC5011" s="217"/>
      <c r="AD5011" s="213"/>
    </row>
    <row r="5012" spans="20:30" x14ac:dyDescent="0.2">
      <c r="T5012" s="212"/>
      <c r="U5012" s="213"/>
      <c r="V5012" s="213"/>
      <c r="W5012" s="213"/>
      <c r="X5012" s="214"/>
      <c r="Y5012" s="214"/>
      <c r="Z5012" s="214"/>
      <c r="AA5012" s="217"/>
      <c r="AB5012" s="217"/>
      <c r="AC5012" s="217"/>
      <c r="AD5012" s="213"/>
    </row>
    <row r="5013" spans="20:30" x14ac:dyDescent="0.2">
      <c r="T5013" s="212"/>
      <c r="U5013" s="213"/>
      <c r="V5013" s="213"/>
      <c r="W5013" s="213"/>
      <c r="X5013" s="214"/>
      <c r="Y5013" s="214"/>
      <c r="Z5013" s="214"/>
      <c r="AA5013" s="217"/>
      <c r="AB5013" s="217"/>
      <c r="AC5013" s="217"/>
      <c r="AD5013" s="213"/>
    </row>
    <row r="5014" spans="20:30" x14ac:dyDescent="0.2">
      <c r="T5014" s="212"/>
      <c r="U5014" s="213"/>
      <c r="V5014" s="213"/>
      <c r="W5014" s="213"/>
      <c r="X5014" s="214"/>
      <c r="Y5014" s="214"/>
      <c r="Z5014" s="214"/>
      <c r="AA5014" s="217"/>
      <c r="AB5014" s="217"/>
      <c r="AC5014" s="217"/>
      <c r="AD5014" s="213"/>
    </row>
    <row r="5015" spans="20:30" x14ac:dyDescent="0.2">
      <c r="T5015" s="212"/>
      <c r="U5015" s="213"/>
      <c r="V5015" s="213"/>
      <c r="W5015" s="213"/>
      <c r="X5015" s="214"/>
      <c r="Y5015" s="214"/>
      <c r="Z5015" s="214"/>
      <c r="AA5015" s="217"/>
      <c r="AB5015" s="217"/>
      <c r="AC5015" s="217"/>
      <c r="AD5015" s="213"/>
    </row>
    <row r="5016" spans="20:30" x14ac:dyDescent="0.2">
      <c r="T5016" s="212"/>
      <c r="U5016" s="213"/>
      <c r="V5016" s="213"/>
      <c r="W5016" s="213"/>
      <c r="X5016" s="214"/>
      <c r="Y5016" s="214"/>
      <c r="Z5016" s="214"/>
      <c r="AA5016" s="217"/>
      <c r="AB5016" s="217"/>
      <c r="AC5016" s="217"/>
      <c r="AD5016" s="213"/>
    </row>
    <row r="5017" spans="20:30" x14ac:dyDescent="0.2">
      <c r="T5017" s="212"/>
      <c r="U5017" s="213"/>
      <c r="V5017" s="213"/>
      <c r="W5017" s="213"/>
      <c r="X5017" s="214"/>
      <c r="Y5017" s="214"/>
      <c r="Z5017" s="214"/>
      <c r="AA5017" s="217"/>
      <c r="AB5017" s="217"/>
      <c r="AC5017" s="217"/>
      <c r="AD5017" s="213"/>
    </row>
    <row r="5018" spans="20:30" x14ac:dyDescent="0.2">
      <c r="T5018" s="212"/>
      <c r="U5018" s="213"/>
      <c r="V5018" s="213"/>
      <c r="W5018" s="213"/>
      <c r="X5018" s="214"/>
      <c r="Y5018" s="214"/>
      <c r="Z5018" s="214"/>
      <c r="AA5018" s="217"/>
      <c r="AB5018" s="217"/>
      <c r="AC5018" s="217"/>
      <c r="AD5018" s="213"/>
    </row>
    <row r="5019" spans="20:30" x14ac:dyDescent="0.2">
      <c r="T5019" s="212"/>
      <c r="U5019" s="213"/>
      <c r="V5019" s="213"/>
      <c r="W5019" s="213"/>
      <c r="X5019" s="214"/>
      <c r="Y5019" s="214"/>
      <c r="Z5019" s="214"/>
      <c r="AA5019" s="217"/>
      <c r="AB5019" s="217"/>
      <c r="AC5019" s="217"/>
      <c r="AD5019" s="213"/>
    </row>
    <row r="5020" spans="20:30" x14ac:dyDescent="0.2">
      <c r="T5020" s="212"/>
      <c r="U5020" s="213"/>
      <c r="V5020" s="213"/>
      <c r="W5020" s="213"/>
      <c r="X5020" s="214"/>
      <c r="Y5020" s="214"/>
      <c r="Z5020" s="214"/>
      <c r="AA5020" s="217"/>
      <c r="AB5020" s="217"/>
      <c r="AC5020" s="217"/>
      <c r="AD5020" s="213"/>
    </row>
    <row r="5021" spans="20:30" x14ac:dyDescent="0.2">
      <c r="T5021" s="212"/>
      <c r="U5021" s="213"/>
      <c r="V5021" s="213"/>
      <c r="W5021" s="213"/>
      <c r="X5021" s="214"/>
      <c r="Y5021" s="214"/>
      <c r="Z5021" s="214"/>
      <c r="AA5021" s="217"/>
      <c r="AB5021" s="217"/>
      <c r="AC5021" s="217"/>
      <c r="AD5021" s="213"/>
    </row>
    <row r="5022" spans="20:30" x14ac:dyDescent="0.2">
      <c r="T5022" s="212"/>
      <c r="U5022" s="213"/>
      <c r="V5022" s="213"/>
      <c r="W5022" s="213"/>
      <c r="X5022" s="214"/>
      <c r="Y5022" s="214"/>
      <c r="Z5022" s="214"/>
      <c r="AA5022" s="217"/>
      <c r="AB5022" s="217"/>
      <c r="AC5022" s="217"/>
      <c r="AD5022" s="213"/>
    </row>
    <row r="5023" spans="20:30" x14ac:dyDescent="0.2">
      <c r="T5023" s="212"/>
      <c r="U5023" s="213"/>
      <c r="V5023" s="213"/>
      <c r="W5023" s="213"/>
      <c r="X5023" s="214"/>
      <c r="Y5023" s="214"/>
      <c r="Z5023" s="214"/>
      <c r="AA5023" s="217"/>
      <c r="AB5023" s="217"/>
      <c r="AC5023" s="217"/>
      <c r="AD5023" s="213"/>
    </row>
    <row r="5024" spans="20:30" x14ac:dyDescent="0.2">
      <c r="T5024" s="212"/>
      <c r="U5024" s="213"/>
      <c r="V5024" s="213"/>
      <c r="W5024" s="213"/>
      <c r="X5024" s="214"/>
      <c r="Y5024" s="214"/>
      <c r="Z5024" s="214"/>
      <c r="AA5024" s="217"/>
      <c r="AB5024" s="217"/>
      <c r="AC5024" s="217"/>
      <c r="AD5024" s="213"/>
    </row>
    <row r="5025" spans="20:30" x14ac:dyDescent="0.2">
      <c r="T5025" s="212"/>
      <c r="U5025" s="213"/>
      <c r="V5025" s="213"/>
      <c r="W5025" s="213"/>
      <c r="X5025" s="214"/>
      <c r="Y5025" s="214"/>
      <c r="Z5025" s="214"/>
      <c r="AA5025" s="217"/>
      <c r="AB5025" s="217"/>
      <c r="AC5025" s="217"/>
      <c r="AD5025" s="213"/>
    </row>
    <row r="5026" spans="20:30" x14ac:dyDescent="0.2">
      <c r="T5026" s="212"/>
      <c r="U5026" s="213"/>
      <c r="V5026" s="213"/>
      <c r="W5026" s="213"/>
      <c r="X5026" s="214"/>
      <c r="Y5026" s="214"/>
      <c r="Z5026" s="214"/>
      <c r="AA5026" s="217"/>
      <c r="AB5026" s="217"/>
      <c r="AC5026" s="217"/>
      <c r="AD5026" s="213"/>
    </row>
    <row r="5027" spans="20:30" x14ac:dyDescent="0.2">
      <c r="T5027" s="212"/>
      <c r="U5027" s="213"/>
      <c r="V5027" s="213"/>
      <c r="W5027" s="213"/>
      <c r="X5027" s="214"/>
      <c r="Y5027" s="214"/>
      <c r="Z5027" s="214"/>
      <c r="AA5027" s="217"/>
      <c r="AB5027" s="217"/>
      <c r="AC5027" s="217"/>
      <c r="AD5027" s="213"/>
    </row>
    <row r="5028" spans="20:30" x14ac:dyDescent="0.2">
      <c r="T5028" s="212"/>
      <c r="U5028" s="213"/>
      <c r="V5028" s="213"/>
      <c r="W5028" s="213"/>
      <c r="X5028" s="214"/>
      <c r="Y5028" s="214"/>
      <c r="Z5028" s="214"/>
      <c r="AA5028" s="217"/>
      <c r="AB5028" s="217"/>
      <c r="AC5028" s="217"/>
      <c r="AD5028" s="213"/>
    </row>
    <row r="5029" spans="20:30" x14ac:dyDescent="0.2">
      <c r="T5029" s="212"/>
      <c r="U5029" s="213"/>
      <c r="V5029" s="213"/>
      <c r="W5029" s="213"/>
      <c r="X5029" s="214"/>
      <c r="Y5029" s="214"/>
      <c r="Z5029" s="214"/>
      <c r="AA5029" s="217"/>
      <c r="AB5029" s="217"/>
      <c r="AC5029" s="217"/>
      <c r="AD5029" s="213"/>
    </row>
    <row r="5030" spans="20:30" x14ac:dyDescent="0.2">
      <c r="T5030" s="212"/>
      <c r="U5030" s="213"/>
      <c r="V5030" s="213"/>
      <c r="W5030" s="213"/>
      <c r="X5030" s="214"/>
      <c r="Y5030" s="214"/>
      <c r="Z5030" s="214"/>
      <c r="AA5030" s="217"/>
      <c r="AB5030" s="217"/>
      <c r="AC5030" s="217"/>
      <c r="AD5030" s="213"/>
    </row>
    <row r="5031" spans="20:30" x14ac:dyDescent="0.2">
      <c r="T5031" s="212"/>
      <c r="U5031" s="213"/>
      <c r="V5031" s="213"/>
      <c r="W5031" s="213"/>
      <c r="X5031" s="214"/>
      <c r="Y5031" s="214"/>
      <c r="Z5031" s="214"/>
      <c r="AA5031" s="217"/>
      <c r="AB5031" s="217"/>
      <c r="AC5031" s="217"/>
      <c r="AD5031" s="213"/>
    </row>
    <row r="5032" spans="20:30" x14ac:dyDescent="0.2">
      <c r="T5032" s="212"/>
      <c r="U5032" s="213"/>
      <c r="V5032" s="213"/>
      <c r="W5032" s="213"/>
      <c r="X5032" s="214"/>
      <c r="Y5032" s="214"/>
      <c r="Z5032" s="214"/>
      <c r="AA5032" s="217"/>
      <c r="AB5032" s="217"/>
      <c r="AC5032" s="217"/>
      <c r="AD5032" s="213"/>
    </row>
    <row r="5033" spans="20:30" x14ac:dyDescent="0.2">
      <c r="T5033" s="212"/>
      <c r="U5033" s="213"/>
      <c r="V5033" s="213"/>
      <c r="W5033" s="213"/>
      <c r="X5033" s="214"/>
      <c r="Y5033" s="214"/>
      <c r="Z5033" s="214"/>
      <c r="AA5033" s="217"/>
      <c r="AB5033" s="217"/>
      <c r="AC5033" s="217"/>
      <c r="AD5033" s="213"/>
    </row>
    <row r="5034" spans="20:30" x14ac:dyDescent="0.2">
      <c r="T5034" s="212"/>
      <c r="U5034" s="213"/>
      <c r="V5034" s="213"/>
      <c r="W5034" s="213"/>
      <c r="X5034" s="214"/>
      <c r="Y5034" s="214"/>
      <c r="Z5034" s="214"/>
      <c r="AA5034" s="217"/>
      <c r="AB5034" s="217"/>
      <c r="AC5034" s="217"/>
      <c r="AD5034" s="213"/>
    </row>
    <row r="5035" spans="20:30" x14ac:dyDescent="0.2">
      <c r="T5035" s="212"/>
      <c r="U5035" s="213"/>
      <c r="V5035" s="213"/>
      <c r="W5035" s="213"/>
      <c r="X5035" s="214"/>
      <c r="Y5035" s="214"/>
      <c r="Z5035" s="214"/>
      <c r="AA5035" s="217"/>
      <c r="AB5035" s="217"/>
      <c r="AC5035" s="217"/>
      <c r="AD5035" s="213"/>
    </row>
    <row r="5036" spans="20:30" x14ac:dyDescent="0.2">
      <c r="T5036" s="212"/>
      <c r="U5036" s="213"/>
      <c r="V5036" s="213"/>
      <c r="W5036" s="213"/>
      <c r="X5036" s="214"/>
      <c r="Y5036" s="214"/>
      <c r="Z5036" s="214"/>
      <c r="AA5036" s="217"/>
      <c r="AB5036" s="217"/>
      <c r="AC5036" s="217"/>
      <c r="AD5036" s="213"/>
    </row>
    <row r="5037" spans="20:30" x14ac:dyDescent="0.2">
      <c r="T5037" s="212"/>
      <c r="U5037" s="213"/>
      <c r="V5037" s="213"/>
      <c r="W5037" s="213"/>
      <c r="X5037" s="214"/>
      <c r="Y5037" s="214"/>
      <c r="Z5037" s="214"/>
      <c r="AA5037" s="217"/>
      <c r="AB5037" s="217"/>
      <c r="AC5037" s="217"/>
      <c r="AD5037" s="213"/>
    </row>
    <row r="5038" spans="20:30" x14ac:dyDescent="0.2">
      <c r="T5038" s="212"/>
      <c r="U5038" s="213"/>
      <c r="V5038" s="213"/>
      <c r="W5038" s="213"/>
      <c r="X5038" s="214"/>
      <c r="Y5038" s="214"/>
      <c r="Z5038" s="214"/>
      <c r="AA5038" s="217"/>
      <c r="AB5038" s="217"/>
      <c r="AC5038" s="217"/>
      <c r="AD5038" s="213"/>
    </row>
    <row r="5039" spans="20:30" x14ac:dyDescent="0.2">
      <c r="T5039" s="212"/>
      <c r="U5039" s="213"/>
      <c r="V5039" s="213"/>
      <c r="W5039" s="213"/>
      <c r="X5039" s="214"/>
      <c r="Y5039" s="214"/>
      <c r="Z5039" s="214"/>
      <c r="AA5039" s="217"/>
      <c r="AB5039" s="217"/>
      <c r="AC5039" s="217"/>
      <c r="AD5039" s="213"/>
    </row>
    <row r="5040" spans="20:30" x14ac:dyDescent="0.2">
      <c r="T5040" s="212"/>
      <c r="U5040" s="213"/>
      <c r="V5040" s="213"/>
      <c r="W5040" s="213"/>
      <c r="X5040" s="214"/>
      <c r="Y5040" s="214"/>
      <c r="Z5040" s="214"/>
      <c r="AA5040" s="217"/>
      <c r="AB5040" s="217"/>
      <c r="AC5040" s="217"/>
      <c r="AD5040" s="213"/>
    </row>
    <row r="5041" spans="20:30" x14ac:dyDescent="0.2">
      <c r="T5041" s="212"/>
      <c r="U5041" s="213"/>
      <c r="V5041" s="213"/>
      <c r="W5041" s="213"/>
      <c r="X5041" s="214"/>
      <c r="Y5041" s="214"/>
      <c r="Z5041" s="214"/>
      <c r="AA5041" s="217"/>
      <c r="AB5041" s="217"/>
      <c r="AC5041" s="217"/>
      <c r="AD5041" s="213"/>
    </row>
    <row r="5042" spans="20:30" x14ac:dyDescent="0.2">
      <c r="T5042" s="212"/>
      <c r="U5042" s="213"/>
      <c r="V5042" s="213"/>
      <c r="W5042" s="213"/>
      <c r="X5042" s="214"/>
      <c r="Y5042" s="214"/>
      <c r="Z5042" s="214"/>
      <c r="AA5042" s="217"/>
      <c r="AB5042" s="217"/>
      <c r="AC5042" s="217"/>
      <c r="AD5042" s="213"/>
    </row>
    <row r="5043" spans="20:30" x14ac:dyDescent="0.2">
      <c r="T5043" s="212"/>
      <c r="U5043" s="213"/>
      <c r="V5043" s="213"/>
      <c r="W5043" s="213"/>
      <c r="X5043" s="214"/>
      <c r="Y5043" s="214"/>
      <c r="Z5043" s="214"/>
      <c r="AA5043" s="217"/>
      <c r="AB5043" s="217"/>
      <c r="AC5043" s="217"/>
      <c r="AD5043" s="213"/>
    </row>
    <row r="5044" spans="20:30" x14ac:dyDescent="0.2">
      <c r="T5044" s="212"/>
      <c r="U5044" s="213"/>
      <c r="V5044" s="213"/>
      <c r="W5044" s="213"/>
      <c r="X5044" s="214"/>
      <c r="Y5044" s="214"/>
      <c r="Z5044" s="214"/>
      <c r="AA5044" s="217"/>
      <c r="AB5044" s="217"/>
      <c r="AC5044" s="217"/>
      <c r="AD5044" s="213"/>
    </row>
    <row r="5045" spans="20:30" x14ac:dyDescent="0.2">
      <c r="T5045" s="212"/>
      <c r="U5045" s="213"/>
      <c r="V5045" s="213"/>
      <c r="W5045" s="213"/>
      <c r="X5045" s="214"/>
      <c r="Y5045" s="214"/>
      <c r="Z5045" s="214"/>
      <c r="AA5045" s="217"/>
      <c r="AB5045" s="217"/>
      <c r="AC5045" s="217"/>
      <c r="AD5045" s="213"/>
    </row>
    <row r="5046" spans="20:30" x14ac:dyDescent="0.2">
      <c r="T5046" s="212"/>
      <c r="U5046" s="213"/>
      <c r="V5046" s="213"/>
      <c r="W5046" s="213"/>
      <c r="X5046" s="214"/>
      <c r="Y5046" s="214"/>
      <c r="Z5046" s="214"/>
      <c r="AA5046" s="217"/>
      <c r="AB5046" s="217"/>
      <c r="AC5046" s="217"/>
      <c r="AD5046" s="213"/>
    </row>
    <row r="5047" spans="20:30" x14ac:dyDescent="0.2">
      <c r="T5047" s="212"/>
      <c r="U5047" s="213"/>
      <c r="V5047" s="213"/>
      <c r="W5047" s="213"/>
      <c r="X5047" s="214"/>
      <c r="Y5047" s="214"/>
      <c r="Z5047" s="214"/>
      <c r="AA5047" s="217"/>
      <c r="AB5047" s="217"/>
      <c r="AC5047" s="217"/>
      <c r="AD5047" s="213"/>
    </row>
    <row r="5048" spans="20:30" x14ac:dyDescent="0.2">
      <c r="T5048" s="212"/>
      <c r="U5048" s="213"/>
      <c r="V5048" s="213"/>
      <c r="W5048" s="213"/>
      <c r="X5048" s="214"/>
      <c r="Y5048" s="214"/>
      <c r="Z5048" s="214"/>
      <c r="AA5048" s="217"/>
      <c r="AB5048" s="217"/>
      <c r="AC5048" s="217"/>
      <c r="AD5048" s="213"/>
    </row>
    <row r="5049" spans="20:30" x14ac:dyDescent="0.2">
      <c r="T5049" s="212"/>
      <c r="U5049" s="213"/>
      <c r="V5049" s="213"/>
      <c r="W5049" s="213"/>
      <c r="X5049" s="214"/>
      <c r="Y5049" s="214"/>
      <c r="Z5049" s="214"/>
      <c r="AA5049" s="217"/>
      <c r="AB5049" s="217"/>
      <c r="AC5049" s="217"/>
      <c r="AD5049" s="213"/>
    </row>
    <row r="5050" spans="20:30" x14ac:dyDescent="0.2">
      <c r="T5050" s="212"/>
      <c r="U5050" s="213"/>
      <c r="V5050" s="213"/>
      <c r="W5050" s="213"/>
      <c r="X5050" s="214"/>
      <c r="Y5050" s="214"/>
      <c r="Z5050" s="214"/>
      <c r="AA5050" s="217"/>
      <c r="AB5050" s="217"/>
      <c r="AC5050" s="217"/>
      <c r="AD5050" s="213"/>
    </row>
    <row r="5051" spans="20:30" x14ac:dyDescent="0.2">
      <c r="T5051" s="212"/>
      <c r="U5051" s="213"/>
      <c r="V5051" s="213"/>
      <c r="W5051" s="213"/>
      <c r="X5051" s="214"/>
      <c r="Y5051" s="214"/>
      <c r="Z5051" s="214"/>
      <c r="AA5051" s="217"/>
      <c r="AB5051" s="217"/>
      <c r="AC5051" s="217"/>
      <c r="AD5051" s="213"/>
    </row>
    <row r="5052" spans="20:30" x14ac:dyDescent="0.2">
      <c r="T5052" s="212"/>
      <c r="U5052" s="213"/>
      <c r="V5052" s="213"/>
      <c r="W5052" s="213"/>
      <c r="X5052" s="214"/>
      <c r="Y5052" s="214"/>
      <c r="Z5052" s="214"/>
      <c r="AA5052" s="217"/>
      <c r="AB5052" s="217"/>
      <c r="AC5052" s="217"/>
      <c r="AD5052" s="213"/>
    </row>
    <row r="5053" spans="20:30" x14ac:dyDescent="0.2">
      <c r="T5053" s="212"/>
      <c r="U5053" s="213"/>
      <c r="V5053" s="213"/>
      <c r="W5053" s="213"/>
      <c r="X5053" s="214"/>
      <c r="Y5053" s="214"/>
      <c r="Z5053" s="214"/>
      <c r="AA5053" s="217"/>
      <c r="AB5053" s="217"/>
      <c r="AC5053" s="217"/>
      <c r="AD5053" s="213"/>
    </row>
    <row r="5054" spans="20:30" x14ac:dyDescent="0.2">
      <c r="T5054" s="212"/>
      <c r="U5054" s="213"/>
      <c r="V5054" s="213"/>
      <c r="W5054" s="213"/>
      <c r="X5054" s="214"/>
      <c r="Y5054" s="214"/>
      <c r="Z5054" s="214"/>
      <c r="AA5054" s="217"/>
      <c r="AB5054" s="217"/>
      <c r="AC5054" s="217"/>
      <c r="AD5054" s="213"/>
    </row>
    <row r="5055" spans="20:30" x14ac:dyDescent="0.2">
      <c r="T5055" s="212"/>
      <c r="U5055" s="213"/>
      <c r="V5055" s="213"/>
      <c r="W5055" s="213"/>
      <c r="X5055" s="214"/>
      <c r="Y5055" s="214"/>
      <c r="Z5055" s="214"/>
      <c r="AA5055" s="217"/>
      <c r="AB5055" s="217"/>
      <c r="AC5055" s="217"/>
      <c r="AD5055" s="213"/>
    </row>
    <row r="5056" spans="20:30" x14ac:dyDescent="0.2">
      <c r="T5056" s="212"/>
      <c r="U5056" s="213"/>
      <c r="V5056" s="213"/>
      <c r="W5056" s="213"/>
      <c r="X5056" s="214"/>
      <c r="Y5056" s="214"/>
      <c r="Z5056" s="214"/>
      <c r="AA5056" s="217"/>
      <c r="AB5056" s="217"/>
      <c r="AC5056" s="217"/>
      <c r="AD5056" s="213"/>
    </row>
    <row r="5057" spans="20:30" x14ac:dyDescent="0.2">
      <c r="T5057" s="212"/>
      <c r="U5057" s="213"/>
      <c r="V5057" s="213"/>
      <c r="W5057" s="213"/>
      <c r="X5057" s="214"/>
      <c r="Y5057" s="214"/>
      <c r="Z5057" s="214"/>
      <c r="AA5057" s="217"/>
      <c r="AB5057" s="217"/>
      <c r="AC5057" s="217"/>
      <c r="AD5057" s="213"/>
    </row>
    <row r="5058" spans="20:30" x14ac:dyDescent="0.2">
      <c r="T5058" s="212"/>
      <c r="U5058" s="213"/>
      <c r="V5058" s="213"/>
      <c r="W5058" s="213"/>
      <c r="X5058" s="214"/>
      <c r="Y5058" s="214"/>
      <c r="Z5058" s="214"/>
      <c r="AA5058" s="217"/>
      <c r="AB5058" s="217"/>
      <c r="AC5058" s="217"/>
      <c r="AD5058" s="213"/>
    </row>
    <row r="5059" spans="20:30" x14ac:dyDescent="0.2">
      <c r="T5059" s="212"/>
      <c r="U5059" s="213"/>
      <c r="V5059" s="213"/>
      <c r="W5059" s="213"/>
      <c r="X5059" s="214"/>
      <c r="Y5059" s="214"/>
      <c r="Z5059" s="214"/>
      <c r="AA5059" s="217"/>
      <c r="AB5059" s="217"/>
      <c r="AC5059" s="217"/>
      <c r="AD5059" s="213"/>
    </row>
    <row r="5060" spans="20:30" x14ac:dyDescent="0.2">
      <c r="T5060" s="212"/>
      <c r="U5060" s="213"/>
      <c r="V5060" s="213"/>
      <c r="W5060" s="213"/>
      <c r="X5060" s="214"/>
      <c r="Y5060" s="214"/>
      <c r="Z5060" s="214"/>
      <c r="AA5060" s="217"/>
      <c r="AB5060" s="217"/>
      <c r="AC5060" s="217"/>
      <c r="AD5060" s="213"/>
    </row>
    <row r="5061" spans="20:30" x14ac:dyDescent="0.2">
      <c r="T5061" s="212"/>
      <c r="U5061" s="213"/>
      <c r="V5061" s="213"/>
      <c r="W5061" s="213"/>
      <c r="X5061" s="214"/>
      <c r="Y5061" s="214"/>
      <c r="Z5061" s="214"/>
      <c r="AA5061" s="217"/>
      <c r="AB5061" s="217"/>
      <c r="AC5061" s="217"/>
      <c r="AD5061" s="213"/>
    </row>
    <row r="5062" spans="20:30" x14ac:dyDescent="0.2">
      <c r="T5062" s="212"/>
      <c r="U5062" s="213"/>
      <c r="V5062" s="213"/>
      <c r="W5062" s="213"/>
      <c r="X5062" s="214"/>
      <c r="Y5062" s="214"/>
      <c r="Z5062" s="214"/>
      <c r="AA5062" s="217"/>
      <c r="AB5062" s="217"/>
      <c r="AC5062" s="217"/>
      <c r="AD5062" s="213"/>
    </row>
    <row r="5063" spans="20:30" x14ac:dyDescent="0.2">
      <c r="T5063" s="212"/>
      <c r="U5063" s="213"/>
      <c r="V5063" s="213"/>
      <c r="W5063" s="213"/>
      <c r="X5063" s="214"/>
      <c r="Y5063" s="214"/>
      <c r="Z5063" s="214"/>
      <c r="AA5063" s="217"/>
      <c r="AB5063" s="217"/>
      <c r="AC5063" s="217"/>
      <c r="AD5063" s="213"/>
    </row>
    <row r="5064" spans="20:30" x14ac:dyDescent="0.2">
      <c r="T5064" s="212"/>
      <c r="U5064" s="213"/>
      <c r="V5064" s="213"/>
      <c r="W5064" s="213"/>
      <c r="X5064" s="214"/>
      <c r="Y5064" s="214"/>
      <c r="Z5064" s="214"/>
      <c r="AA5064" s="217"/>
      <c r="AB5064" s="217"/>
      <c r="AC5064" s="217"/>
      <c r="AD5064" s="213"/>
    </row>
    <row r="5065" spans="20:30" x14ac:dyDescent="0.2">
      <c r="T5065" s="212"/>
      <c r="U5065" s="213"/>
      <c r="V5065" s="213"/>
      <c r="W5065" s="213"/>
      <c r="X5065" s="214"/>
      <c r="Y5065" s="214"/>
      <c r="Z5065" s="214"/>
      <c r="AA5065" s="217"/>
      <c r="AB5065" s="217"/>
      <c r="AC5065" s="217"/>
      <c r="AD5065" s="213"/>
    </row>
    <row r="5066" spans="20:30" x14ac:dyDescent="0.2">
      <c r="T5066" s="212"/>
      <c r="U5066" s="213"/>
      <c r="V5066" s="213"/>
      <c r="W5066" s="213"/>
      <c r="X5066" s="214"/>
      <c r="Y5066" s="214"/>
      <c r="Z5066" s="214"/>
      <c r="AA5066" s="217"/>
      <c r="AB5066" s="217"/>
      <c r="AC5066" s="217"/>
      <c r="AD5066" s="213"/>
    </row>
    <row r="5067" spans="20:30" x14ac:dyDescent="0.2">
      <c r="T5067" s="212"/>
      <c r="U5067" s="213"/>
      <c r="V5067" s="213"/>
      <c r="W5067" s="213"/>
      <c r="X5067" s="214"/>
      <c r="Y5067" s="214"/>
      <c r="Z5067" s="214"/>
      <c r="AA5067" s="217"/>
      <c r="AB5067" s="217"/>
      <c r="AC5067" s="217"/>
      <c r="AD5067" s="213"/>
    </row>
    <row r="5068" spans="20:30" x14ac:dyDescent="0.2">
      <c r="T5068" s="212"/>
      <c r="U5068" s="213"/>
      <c r="V5068" s="213"/>
      <c r="W5068" s="213"/>
      <c r="X5068" s="214"/>
      <c r="Y5068" s="214"/>
      <c r="Z5068" s="214"/>
      <c r="AA5068" s="217"/>
      <c r="AB5068" s="217"/>
      <c r="AC5068" s="217"/>
      <c r="AD5068" s="213"/>
    </row>
    <row r="5069" spans="20:30" x14ac:dyDescent="0.2">
      <c r="T5069" s="212"/>
      <c r="U5069" s="213"/>
      <c r="V5069" s="213"/>
      <c r="W5069" s="213"/>
      <c r="X5069" s="214"/>
      <c r="Y5069" s="214"/>
      <c r="Z5069" s="214"/>
      <c r="AA5069" s="217"/>
      <c r="AB5069" s="217"/>
      <c r="AC5069" s="217"/>
      <c r="AD5069" s="213"/>
    </row>
    <row r="5070" spans="20:30" x14ac:dyDescent="0.2">
      <c r="T5070" s="212"/>
      <c r="U5070" s="213"/>
      <c r="V5070" s="213"/>
      <c r="W5070" s="213"/>
      <c r="X5070" s="214"/>
      <c r="Y5070" s="214"/>
      <c r="Z5070" s="214"/>
      <c r="AA5070" s="217"/>
      <c r="AB5070" s="217"/>
      <c r="AC5070" s="217"/>
      <c r="AD5070" s="213"/>
    </row>
    <row r="5071" spans="20:30" x14ac:dyDescent="0.2">
      <c r="T5071" s="212"/>
      <c r="U5071" s="213"/>
      <c r="V5071" s="213"/>
      <c r="W5071" s="213"/>
      <c r="X5071" s="214"/>
      <c r="Y5071" s="214"/>
      <c r="Z5071" s="214"/>
      <c r="AA5071" s="217"/>
      <c r="AB5071" s="217"/>
      <c r="AC5071" s="217"/>
      <c r="AD5071" s="213"/>
    </row>
    <row r="5072" spans="20:30" x14ac:dyDescent="0.2">
      <c r="T5072" s="212"/>
      <c r="U5072" s="213"/>
      <c r="V5072" s="213"/>
      <c r="W5072" s="213"/>
      <c r="X5072" s="214"/>
      <c r="Y5072" s="214"/>
      <c r="Z5072" s="214"/>
      <c r="AA5072" s="217"/>
      <c r="AB5072" s="217"/>
      <c r="AC5072" s="217"/>
      <c r="AD5072" s="213"/>
    </row>
    <row r="5073" spans="20:30" x14ac:dyDescent="0.2">
      <c r="T5073" s="212"/>
      <c r="U5073" s="213"/>
      <c r="V5073" s="213"/>
      <c r="W5073" s="213"/>
      <c r="X5073" s="214"/>
      <c r="Y5073" s="214"/>
      <c r="Z5073" s="214"/>
      <c r="AA5073" s="217"/>
      <c r="AB5073" s="217"/>
      <c r="AC5073" s="217"/>
      <c r="AD5073" s="213"/>
    </row>
    <row r="5074" spans="20:30" x14ac:dyDescent="0.2">
      <c r="T5074" s="212"/>
      <c r="U5074" s="213"/>
      <c r="V5074" s="213"/>
      <c r="W5074" s="213"/>
      <c r="X5074" s="214"/>
      <c r="Y5074" s="214"/>
      <c r="Z5074" s="214"/>
      <c r="AA5074" s="217"/>
      <c r="AB5074" s="217"/>
      <c r="AC5074" s="217"/>
      <c r="AD5074" s="213"/>
    </row>
    <row r="5075" spans="20:30" x14ac:dyDescent="0.2">
      <c r="T5075" s="212"/>
      <c r="U5075" s="213"/>
      <c r="V5075" s="213"/>
      <c r="W5075" s="213"/>
      <c r="X5075" s="214"/>
      <c r="Y5075" s="214"/>
      <c r="Z5075" s="214"/>
      <c r="AA5075" s="217"/>
      <c r="AB5075" s="217"/>
      <c r="AC5075" s="217"/>
      <c r="AD5075" s="213"/>
    </row>
    <row r="5076" spans="20:30" x14ac:dyDescent="0.2">
      <c r="T5076" s="212"/>
      <c r="U5076" s="213"/>
      <c r="V5076" s="213"/>
      <c r="W5076" s="213"/>
      <c r="X5076" s="214"/>
      <c r="Y5076" s="214"/>
      <c r="Z5076" s="214"/>
      <c r="AA5076" s="217"/>
      <c r="AB5076" s="217"/>
      <c r="AC5076" s="217"/>
      <c r="AD5076" s="213"/>
    </row>
    <row r="5077" spans="20:30" x14ac:dyDescent="0.2">
      <c r="T5077" s="212"/>
      <c r="U5077" s="213"/>
      <c r="V5077" s="213"/>
      <c r="W5077" s="213"/>
      <c r="X5077" s="214"/>
      <c r="Y5077" s="214"/>
      <c r="Z5077" s="214"/>
      <c r="AA5077" s="217"/>
      <c r="AB5077" s="217"/>
      <c r="AC5077" s="217"/>
      <c r="AD5077" s="213"/>
    </row>
    <row r="5078" spans="20:30" x14ac:dyDescent="0.2">
      <c r="T5078" s="212"/>
      <c r="U5078" s="213"/>
      <c r="V5078" s="213"/>
      <c r="W5078" s="213"/>
      <c r="X5078" s="214"/>
      <c r="Y5078" s="214"/>
      <c r="Z5078" s="214"/>
      <c r="AA5078" s="217"/>
      <c r="AB5078" s="217"/>
      <c r="AC5078" s="217"/>
      <c r="AD5078" s="213"/>
    </row>
    <row r="5079" spans="20:30" x14ac:dyDescent="0.2">
      <c r="T5079" s="212"/>
      <c r="U5079" s="213"/>
      <c r="V5079" s="213"/>
      <c r="W5079" s="213"/>
      <c r="X5079" s="214"/>
      <c r="Y5079" s="214"/>
      <c r="Z5079" s="214"/>
      <c r="AA5079" s="217"/>
      <c r="AB5079" s="217"/>
      <c r="AC5079" s="217"/>
      <c r="AD5079" s="213"/>
    </row>
    <row r="5080" spans="20:30" x14ac:dyDescent="0.2">
      <c r="T5080" s="212"/>
      <c r="U5080" s="213"/>
      <c r="V5080" s="213"/>
      <c r="W5080" s="213"/>
      <c r="X5080" s="214"/>
      <c r="Y5080" s="214"/>
      <c r="Z5080" s="214"/>
      <c r="AA5080" s="217"/>
      <c r="AB5080" s="217"/>
      <c r="AC5080" s="217"/>
      <c r="AD5080" s="213"/>
    </row>
    <row r="5081" spans="20:30" x14ac:dyDescent="0.2">
      <c r="T5081" s="212"/>
      <c r="U5081" s="213"/>
      <c r="V5081" s="213"/>
      <c r="W5081" s="213"/>
      <c r="X5081" s="214"/>
      <c r="Y5081" s="214"/>
      <c r="Z5081" s="214"/>
      <c r="AA5081" s="217"/>
      <c r="AB5081" s="217"/>
      <c r="AC5081" s="217"/>
      <c r="AD5081" s="213"/>
    </row>
    <row r="5082" spans="20:30" x14ac:dyDescent="0.2">
      <c r="T5082" s="212"/>
      <c r="U5082" s="213"/>
      <c r="V5082" s="213"/>
      <c r="W5082" s="213"/>
      <c r="X5082" s="214"/>
      <c r="Y5082" s="214"/>
      <c r="Z5082" s="214"/>
      <c r="AA5082" s="217"/>
      <c r="AB5082" s="217"/>
      <c r="AC5082" s="217"/>
      <c r="AD5082" s="213"/>
    </row>
    <row r="5083" spans="20:30" x14ac:dyDescent="0.2">
      <c r="T5083" s="212"/>
      <c r="U5083" s="213"/>
      <c r="V5083" s="213"/>
      <c r="W5083" s="213"/>
      <c r="X5083" s="214"/>
      <c r="Y5083" s="214"/>
      <c r="Z5083" s="214"/>
      <c r="AA5083" s="217"/>
      <c r="AB5083" s="217"/>
      <c r="AC5083" s="217"/>
      <c r="AD5083" s="213"/>
    </row>
    <row r="5084" spans="20:30" x14ac:dyDescent="0.2">
      <c r="T5084" s="212"/>
      <c r="U5084" s="213"/>
      <c r="V5084" s="213"/>
      <c r="W5084" s="213"/>
      <c r="X5084" s="214"/>
      <c r="Y5084" s="214"/>
      <c r="Z5084" s="214"/>
      <c r="AA5084" s="217"/>
      <c r="AB5084" s="217"/>
      <c r="AC5084" s="217"/>
      <c r="AD5084" s="213"/>
    </row>
    <row r="5085" spans="20:30" x14ac:dyDescent="0.2">
      <c r="T5085" s="212"/>
      <c r="U5085" s="213"/>
      <c r="V5085" s="213"/>
      <c r="W5085" s="213"/>
      <c r="X5085" s="214"/>
      <c r="Y5085" s="214"/>
      <c r="Z5085" s="214"/>
      <c r="AA5085" s="217"/>
      <c r="AB5085" s="217"/>
      <c r="AC5085" s="217"/>
      <c r="AD5085" s="213"/>
    </row>
    <row r="5086" spans="20:30" x14ac:dyDescent="0.2">
      <c r="T5086" s="212"/>
      <c r="U5086" s="213"/>
      <c r="V5086" s="213"/>
      <c r="W5086" s="213"/>
      <c r="X5086" s="214"/>
      <c r="Y5086" s="214"/>
      <c r="Z5086" s="214"/>
      <c r="AA5086" s="217"/>
      <c r="AB5086" s="217"/>
      <c r="AC5086" s="217"/>
      <c r="AD5086" s="213"/>
    </row>
    <row r="5087" spans="20:30" x14ac:dyDescent="0.2">
      <c r="T5087" s="212"/>
      <c r="U5087" s="213"/>
      <c r="V5087" s="213"/>
      <c r="W5087" s="213"/>
      <c r="X5087" s="214"/>
      <c r="Y5087" s="214"/>
      <c r="Z5087" s="214"/>
      <c r="AA5087" s="217"/>
      <c r="AB5087" s="217"/>
      <c r="AC5087" s="217"/>
      <c r="AD5087" s="213"/>
    </row>
    <row r="5088" spans="20:30" x14ac:dyDescent="0.2">
      <c r="T5088" s="212"/>
      <c r="U5088" s="213"/>
      <c r="V5088" s="213"/>
      <c r="W5088" s="213"/>
      <c r="X5088" s="214"/>
      <c r="Y5088" s="214"/>
      <c r="Z5088" s="214"/>
      <c r="AA5088" s="217"/>
      <c r="AB5088" s="217"/>
      <c r="AC5088" s="217"/>
      <c r="AD5088" s="213"/>
    </row>
    <row r="5089" spans="20:30" x14ac:dyDescent="0.2">
      <c r="T5089" s="212"/>
      <c r="U5089" s="213"/>
      <c r="V5089" s="213"/>
      <c r="W5089" s="213"/>
      <c r="X5089" s="214"/>
      <c r="Y5089" s="214"/>
      <c r="Z5089" s="214"/>
      <c r="AA5089" s="217"/>
      <c r="AB5089" s="217"/>
      <c r="AC5089" s="217"/>
      <c r="AD5089" s="213"/>
    </row>
    <row r="5090" spans="20:30" x14ac:dyDescent="0.2">
      <c r="T5090" s="212"/>
      <c r="U5090" s="213"/>
      <c r="V5090" s="213"/>
      <c r="W5090" s="213"/>
      <c r="X5090" s="214"/>
      <c r="Y5090" s="214"/>
      <c r="Z5090" s="214"/>
      <c r="AA5090" s="217"/>
      <c r="AB5090" s="217"/>
      <c r="AC5090" s="217"/>
      <c r="AD5090" s="213"/>
    </row>
    <row r="5091" spans="20:30" x14ac:dyDescent="0.2">
      <c r="T5091" s="212"/>
      <c r="U5091" s="213"/>
      <c r="V5091" s="213"/>
      <c r="W5091" s="213"/>
      <c r="X5091" s="214"/>
      <c r="Y5091" s="214"/>
      <c r="Z5091" s="214"/>
      <c r="AA5091" s="217"/>
      <c r="AB5091" s="217"/>
      <c r="AC5091" s="217"/>
      <c r="AD5091" s="213"/>
    </row>
    <row r="5092" spans="20:30" x14ac:dyDescent="0.2">
      <c r="T5092" s="212"/>
      <c r="U5092" s="213"/>
      <c r="V5092" s="213"/>
      <c r="W5092" s="213"/>
      <c r="X5092" s="214"/>
      <c r="Y5092" s="214"/>
      <c r="Z5092" s="214"/>
      <c r="AA5092" s="217"/>
      <c r="AB5092" s="217"/>
      <c r="AC5092" s="217"/>
      <c r="AD5092" s="213"/>
    </row>
    <row r="5093" spans="20:30" x14ac:dyDescent="0.2">
      <c r="T5093" s="212"/>
      <c r="U5093" s="213"/>
      <c r="V5093" s="213"/>
      <c r="W5093" s="213"/>
      <c r="X5093" s="214"/>
      <c r="Y5093" s="214"/>
      <c r="Z5093" s="214"/>
      <c r="AA5093" s="217"/>
      <c r="AB5093" s="217"/>
      <c r="AC5093" s="217"/>
      <c r="AD5093" s="213"/>
    </row>
    <row r="5094" spans="20:30" x14ac:dyDescent="0.2">
      <c r="T5094" s="212"/>
      <c r="U5094" s="213"/>
      <c r="V5094" s="213"/>
      <c r="W5094" s="213"/>
      <c r="X5094" s="214"/>
      <c r="Y5094" s="214"/>
      <c r="Z5094" s="214"/>
      <c r="AA5094" s="217"/>
      <c r="AB5094" s="217"/>
      <c r="AC5094" s="217"/>
      <c r="AD5094" s="213"/>
    </row>
    <row r="5095" spans="20:30" x14ac:dyDescent="0.2">
      <c r="T5095" s="212"/>
      <c r="U5095" s="213"/>
      <c r="V5095" s="213"/>
      <c r="W5095" s="213"/>
      <c r="X5095" s="214"/>
      <c r="Y5095" s="214"/>
      <c r="Z5095" s="214"/>
      <c r="AA5095" s="217"/>
      <c r="AB5095" s="217"/>
      <c r="AC5095" s="217"/>
      <c r="AD5095" s="213"/>
    </row>
    <row r="5096" spans="20:30" x14ac:dyDescent="0.2">
      <c r="T5096" s="212"/>
      <c r="U5096" s="213"/>
      <c r="V5096" s="213"/>
      <c r="W5096" s="213"/>
      <c r="X5096" s="214"/>
      <c r="Y5096" s="214"/>
      <c r="Z5096" s="214"/>
      <c r="AA5096" s="217"/>
      <c r="AB5096" s="217"/>
      <c r="AC5096" s="217"/>
      <c r="AD5096" s="213"/>
    </row>
    <row r="5097" spans="20:30" x14ac:dyDescent="0.2">
      <c r="T5097" s="212"/>
      <c r="U5097" s="213"/>
      <c r="V5097" s="213"/>
      <c r="W5097" s="213"/>
      <c r="X5097" s="214"/>
      <c r="Y5097" s="214"/>
      <c r="Z5097" s="214"/>
      <c r="AA5097" s="217"/>
      <c r="AB5097" s="217"/>
      <c r="AC5097" s="217"/>
      <c r="AD5097" s="213"/>
    </row>
    <row r="5098" spans="20:30" x14ac:dyDescent="0.2">
      <c r="T5098" s="212"/>
      <c r="U5098" s="213"/>
      <c r="V5098" s="213"/>
      <c r="W5098" s="213"/>
      <c r="X5098" s="214"/>
      <c r="Y5098" s="214"/>
      <c r="Z5098" s="214"/>
      <c r="AA5098" s="217"/>
      <c r="AB5098" s="217"/>
      <c r="AC5098" s="217"/>
      <c r="AD5098" s="213"/>
    </row>
    <row r="5099" spans="20:30" x14ac:dyDescent="0.2">
      <c r="T5099" s="212"/>
      <c r="U5099" s="213"/>
      <c r="V5099" s="213"/>
      <c r="W5099" s="213"/>
      <c r="X5099" s="214"/>
      <c r="Y5099" s="214"/>
      <c r="Z5099" s="214"/>
      <c r="AA5099" s="217"/>
      <c r="AB5099" s="217"/>
      <c r="AC5099" s="217"/>
      <c r="AD5099" s="213"/>
    </row>
    <row r="5100" spans="20:30" x14ac:dyDescent="0.2">
      <c r="T5100" s="212"/>
      <c r="U5100" s="213"/>
      <c r="V5100" s="213"/>
      <c r="W5100" s="213"/>
      <c r="X5100" s="214"/>
      <c r="Y5100" s="214"/>
      <c r="Z5100" s="214"/>
      <c r="AA5100" s="217"/>
      <c r="AB5100" s="217"/>
      <c r="AC5100" s="217"/>
      <c r="AD5100" s="213"/>
    </row>
    <row r="5101" spans="20:30" x14ac:dyDescent="0.2">
      <c r="T5101" s="212"/>
      <c r="U5101" s="213"/>
      <c r="V5101" s="213"/>
      <c r="W5101" s="213"/>
      <c r="X5101" s="214"/>
      <c r="Y5101" s="214"/>
      <c r="Z5101" s="214"/>
      <c r="AA5101" s="217"/>
      <c r="AB5101" s="217"/>
      <c r="AC5101" s="217"/>
      <c r="AD5101" s="213"/>
    </row>
    <row r="5102" spans="20:30" x14ac:dyDescent="0.2">
      <c r="T5102" s="212"/>
      <c r="U5102" s="213"/>
      <c r="V5102" s="213"/>
      <c r="W5102" s="213"/>
      <c r="X5102" s="214"/>
      <c r="Y5102" s="214"/>
      <c r="Z5102" s="214"/>
      <c r="AA5102" s="217"/>
      <c r="AB5102" s="217"/>
      <c r="AC5102" s="217"/>
      <c r="AD5102" s="213"/>
    </row>
    <row r="5103" spans="20:30" x14ac:dyDescent="0.2">
      <c r="T5103" s="212"/>
      <c r="U5103" s="213"/>
      <c r="V5103" s="213"/>
      <c r="W5103" s="213"/>
      <c r="X5103" s="214"/>
      <c r="Y5103" s="214"/>
      <c r="Z5103" s="214"/>
      <c r="AA5103" s="217"/>
      <c r="AB5103" s="217"/>
      <c r="AC5103" s="217"/>
      <c r="AD5103" s="213"/>
    </row>
    <row r="5104" spans="20:30" x14ac:dyDescent="0.2">
      <c r="T5104" s="212"/>
      <c r="U5104" s="213"/>
      <c r="V5104" s="213"/>
      <c r="W5104" s="213"/>
      <c r="X5104" s="214"/>
      <c r="Y5104" s="214"/>
      <c r="Z5104" s="214"/>
      <c r="AA5104" s="217"/>
      <c r="AB5104" s="217"/>
      <c r="AC5104" s="217"/>
      <c r="AD5104" s="213"/>
    </row>
    <row r="5105" spans="20:30" x14ac:dyDescent="0.2">
      <c r="T5105" s="212"/>
      <c r="U5105" s="213"/>
      <c r="V5105" s="213"/>
      <c r="W5105" s="213"/>
      <c r="X5105" s="214"/>
      <c r="Y5105" s="214"/>
      <c r="Z5105" s="214"/>
      <c r="AA5105" s="217"/>
      <c r="AB5105" s="217"/>
      <c r="AC5105" s="217"/>
      <c r="AD5105" s="213"/>
    </row>
    <row r="5106" spans="20:30" x14ac:dyDescent="0.2">
      <c r="T5106" s="212"/>
      <c r="U5106" s="213"/>
      <c r="V5106" s="213"/>
      <c r="W5106" s="213"/>
      <c r="X5106" s="214"/>
      <c r="Y5106" s="214"/>
      <c r="Z5106" s="214"/>
      <c r="AA5106" s="217"/>
      <c r="AB5106" s="217"/>
      <c r="AC5106" s="217"/>
      <c r="AD5106" s="213"/>
    </row>
    <row r="5107" spans="20:30" x14ac:dyDescent="0.2">
      <c r="T5107" s="212"/>
      <c r="U5107" s="213"/>
      <c r="V5107" s="213"/>
      <c r="W5107" s="213"/>
      <c r="X5107" s="214"/>
      <c r="Y5107" s="214"/>
      <c r="Z5107" s="214"/>
      <c r="AA5107" s="217"/>
      <c r="AB5107" s="217"/>
      <c r="AC5107" s="217"/>
      <c r="AD5107" s="213"/>
    </row>
    <row r="5108" spans="20:30" x14ac:dyDescent="0.2">
      <c r="T5108" s="212"/>
      <c r="U5108" s="213"/>
      <c r="V5108" s="213"/>
      <c r="W5108" s="213"/>
      <c r="X5108" s="214"/>
      <c r="Y5108" s="214"/>
      <c r="Z5108" s="214"/>
      <c r="AA5108" s="217"/>
      <c r="AB5108" s="217"/>
      <c r="AC5108" s="217"/>
      <c r="AD5108" s="213"/>
    </row>
    <row r="5109" spans="20:30" x14ac:dyDescent="0.2">
      <c r="T5109" s="212"/>
      <c r="U5109" s="213"/>
      <c r="V5109" s="213"/>
      <c r="W5109" s="213"/>
      <c r="X5109" s="214"/>
      <c r="Y5109" s="214"/>
      <c r="Z5109" s="214"/>
      <c r="AA5109" s="217"/>
      <c r="AB5109" s="217"/>
      <c r="AC5109" s="217"/>
      <c r="AD5109" s="213"/>
    </row>
    <row r="5110" spans="20:30" x14ac:dyDescent="0.2">
      <c r="T5110" s="212"/>
      <c r="U5110" s="213"/>
      <c r="V5110" s="213"/>
      <c r="W5110" s="213"/>
      <c r="X5110" s="214"/>
      <c r="Y5110" s="214"/>
      <c r="Z5110" s="214"/>
      <c r="AA5110" s="217"/>
      <c r="AB5110" s="217"/>
      <c r="AC5110" s="217"/>
      <c r="AD5110" s="213"/>
    </row>
    <row r="5111" spans="20:30" x14ac:dyDescent="0.2">
      <c r="T5111" s="212"/>
      <c r="U5111" s="213"/>
      <c r="V5111" s="213"/>
      <c r="W5111" s="213"/>
      <c r="X5111" s="214"/>
      <c r="Y5111" s="214"/>
      <c r="Z5111" s="214"/>
      <c r="AA5111" s="217"/>
      <c r="AB5111" s="217"/>
      <c r="AC5111" s="217"/>
      <c r="AD5111" s="213"/>
    </row>
    <row r="5112" spans="20:30" x14ac:dyDescent="0.2">
      <c r="T5112" s="212"/>
      <c r="U5112" s="213"/>
      <c r="V5112" s="213"/>
      <c r="W5112" s="213"/>
      <c r="X5112" s="214"/>
      <c r="Y5112" s="214"/>
      <c r="Z5112" s="214"/>
      <c r="AA5112" s="217"/>
      <c r="AB5112" s="217"/>
      <c r="AC5112" s="217"/>
      <c r="AD5112" s="213"/>
    </row>
    <row r="5113" spans="20:30" x14ac:dyDescent="0.2">
      <c r="T5113" s="212"/>
      <c r="U5113" s="213"/>
      <c r="V5113" s="213"/>
      <c r="W5113" s="213"/>
      <c r="X5113" s="214"/>
      <c r="Y5113" s="214"/>
      <c r="Z5113" s="214"/>
      <c r="AA5113" s="217"/>
      <c r="AB5113" s="217"/>
      <c r="AC5113" s="217"/>
      <c r="AD5113" s="213"/>
    </row>
    <row r="5114" spans="20:30" x14ac:dyDescent="0.2">
      <c r="T5114" s="212"/>
      <c r="U5114" s="213"/>
      <c r="V5114" s="213"/>
      <c r="W5114" s="213"/>
      <c r="X5114" s="214"/>
      <c r="Y5114" s="214"/>
      <c r="Z5114" s="214"/>
      <c r="AA5114" s="217"/>
      <c r="AB5114" s="217"/>
      <c r="AC5114" s="217"/>
      <c r="AD5114" s="213"/>
    </row>
    <row r="5115" spans="20:30" x14ac:dyDescent="0.2">
      <c r="T5115" s="212"/>
      <c r="U5115" s="213"/>
      <c r="V5115" s="213"/>
      <c r="W5115" s="213"/>
      <c r="X5115" s="214"/>
      <c r="Y5115" s="214"/>
      <c r="Z5115" s="214"/>
      <c r="AA5115" s="217"/>
      <c r="AB5115" s="217"/>
      <c r="AC5115" s="217"/>
      <c r="AD5115" s="213"/>
    </row>
    <row r="5116" spans="20:30" x14ac:dyDescent="0.2">
      <c r="T5116" s="212"/>
      <c r="U5116" s="213"/>
      <c r="V5116" s="213"/>
      <c r="W5116" s="213"/>
      <c r="X5116" s="214"/>
      <c r="Y5116" s="214"/>
      <c r="Z5116" s="214"/>
      <c r="AA5116" s="217"/>
      <c r="AB5116" s="217"/>
      <c r="AC5116" s="217"/>
      <c r="AD5116" s="213"/>
    </row>
    <row r="5117" spans="20:30" x14ac:dyDescent="0.2">
      <c r="T5117" s="212"/>
      <c r="U5117" s="213"/>
      <c r="V5117" s="213"/>
      <c r="W5117" s="213"/>
      <c r="X5117" s="214"/>
      <c r="Y5117" s="214"/>
      <c r="Z5117" s="214"/>
      <c r="AA5117" s="217"/>
      <c r="AB5117" s="217"/>
      <c r="AC5117" s="217"/>
      <c r="AD5117" s="213"/>
    </row>
    <row r="5118" spans="20:30" x14ac:dyDescent="0.2">
      <c r="T5118" s="212"/>
      <c r="U5118" s="213"/>
      <c r="V5118" s="213"/>
      <c r="W5118" s="213"/>
      <c r="X5118" s="214"/>
      <c r="Y5118" s="214"/>
      <c r="Z5118" s="214"/>
      <c r="AA5118" s="217"/>
      <c r="AB5118" s="217"/>
      <c r="AC5118" s="217"/>
      <c r="AD5118" s="213"/>
    </row>
    <row r="5119" spans="20:30" x14ac:dyDescent="0.2">
      <c r="T5119" s="212"/>
      <c r="U5119" s="213"/>
      <c r="V5119" s="213"/>
      <c r="W5119" s="213"/>
      <c r="X5119" s="214"/>
      <c r="Y5119" s="214"/>
      <c r="Z5119" s="214"/>
      <c r="AA5119" s="217"/>
      <c r="AB5119" s="217"/>
      <c r="AC5119" s="217"/>
      <c r="AD5119" s="213"/>
    </row>
    <row r="5120" spans="20:30" x14ac:dyDescent="0.2">
      <c r="T5120" s="212"/>
      <c r="U5120" s="213"/>
      <c r="V5120" s="213"/>
      <c r="W5120" s="213"/>
      <c r="X5120" s="214"/>
      <c r="Y5120" s="214"/>
      <c r="Z5120" s="214"/>
      <c r="AA5120" s="217"/>
      <c r="AB5120" s="217"/>
      <c r="AC5120" s="217"/>
      <c r="AD5120" s="213"/>
    </row>
    <row r="5121" spans="20:30" x14ac:dyDescent="0.2">
      <c r="T5121" s="212"/>
      <c r="U5121" s="213"/>
      <c r="V5121" s="213"/>
      <c r="W5121" s="213"/>
      <c r="X5121" s="214"/>
      <c r="Y5121" s="214"/>
      <c r="Z5121" s="214"/>
      <c r="AA5121" s="217"/>
      <c r="AB5121" s="217"/>
      <c r="AC5121" s="217"/>
      <c r="AD5121" s="213"/>
    </row>
    <row r="5122" spans="20:30" x14ac:dyDescent="0.2">
      <c r="T5122" s="212"/>
      <c r="U5122" s="213"/>
      <c r="V5122" s="213"/>
      <c r="W5122" s="213"/>
      <c r="X5122" s="214"/>
      <c r="Y5122" s="214"/>
      <c r="Z5122" s="214"/>
      <c r="AA5122" s="217"/>
      <c r="AB5122" s="217"/>
      <c r="AC5122" s="217"/>
      <c r="AD5122" s="213"/>
    </row>
    <row r="5123" spans="20:30" x14ac:dyDescent="0.2">
      <c r="T5123" s="212"/>
      <c r="U5123" s="213"/>
      <c r="V5123" s="213"/>
      <c r="W5123" s="213"/>
      <c r="X5123" s="214"/>
      <c r="Y5123" s="214"/>
      <c r="Z5123" s="214"/>
      <c r="AA5123" s="217"/>
      <c r="AB5123" s="217"/>
      <c r="AC5123" s="217"/>
      <c r="AD5123" s="213"/>
    </row>
    <row r="5124" spans="20:30" x14ac:dyDescent="0.2">
      <c r="T5124" s="212"/>
      <c r="U5124" s="213"/>
      <c r="V5124" s="213"/>
      <c r="W5124" s="213"/>
      <c r="X5124" s="214"/>
      <c r="Y5124" s="214"/>
      <c r="Z5124" s="214"/>
      <c r="AA5124" s="217"/>
      <c r="AB5124" s="217"/>
      <c r="AC5124" s="217"/>
      <c r="AD5124" s="213"/>
    </row>
    <row r="5125" spans="20:30" x14ac:dyDescent="0.2">
      <c r="T5125" s="212"/>
      <c r="U5125" s="213"/>
      <c r="V5125" s="213"/>
      <c r="W5125" s="213"/>
      <c r="X5125" s="214"/>
      <c r="Y5125" s="214"/>
      <c r="Z5125" s="214"/>
      <c r="AA5125" s="217"/>
      <c r="AB5125" s="217"/>
      <c r="AC5125" s="217"/>
      <c r="AD5125" s="213"/>
    </row>
    <row r="5126" spans="20:30" x14ac:dyDescent="0.2">
      <c r="T5126" s="212"/>
      <c r="U5126" s="213"/>
      <c r="V5126" s="213"/>
      <c r="W5126" s="213"/>
      <c r="X5126" s="214"/>
      <c r="Y5126" s="214"/>
      <c r="Z5126" s="214"/>
      <c r="AA5126" s="217"/>
      <c r="AB5126" s="217"/>
      <c r="AC5126" s="217"/>
      <c r="AD5126" s="213"/>
    </row>
    <row r="5127" spans="20:30" x14ac:dyDescent="0.2">
      <c r="T5127" s="212"/>
      <c r="U5127" s="213"/>
      <c r="V5127" s="213"/>
      <c r="W5127" s="213"/>
      <c r="X5127" s="214"/>
      <c r="Y5127" s="214"/>
      <c r="Z5127" s="214"/>
      <c r="AA5127" s="217"/>
      <c r="AB5127" s="217"/>
      <c r="AC5127" s="217"/>
      <c r="AD5127" s="213"/>
    </row>
    <row r="5128" spans="20:30" x14ac:dyDescent="0.2">
      <c r="T5128" s="212"/>
      <c r="U5128" s="213"/>
      <c r="V5128" s="213"/>
      <c r="W5128" s="213"/>
      <c r="X5128" s="214"/>
      <c r="Y5128" s="214"/>
      <c r="Z5128" s="214"/>
      <c r="AA5128" s="217"/>
      <c r="AB5128" s="217"/>
      <c r="AC5128" s="217"/>
      <c r="AD5128" s="213"/>
    </row>
    <row r="5129" spans="20:30" x14ac:dyDescent="0.2">
      <c r="T5129" s="212"/>
      <c r="U5129" s="213"/>
      <c r="V5129" s="213"/>
      <c r="W5129" s="213"/>
      <c r="X5129" s="214"/>
      <c r="Y5129" s="214"/>
      <c r="Z5129" s="214"/>
      <c r="AA5129" s="217"/>
      <c r="AB5129" s="217"/>
      <c r="AC5129" s="217"/>
      <c r="AD5129" s="213"/>
    </row>
    <row r="5130" spans="20:30" x14ac:dyDescent="0.2">
      <c r="T5130" s="212"/>
      <c r="U5130" s="213"/>
      <c r="V5130" s="213"/>
      <c r="W5130" s="213"/>
      <c r="X5130" s="214"/>
      <c r="Y5130" s="214"/>
      <c r="Z5130" s="214"/>
      <c r="AA5130" s="217"/>
      <c r="AB5130" s="217"/>
      <c r="AC5130" s="217"/>
      <c r="AD5130" s="213"/>
    </row>
    <row r="5131" spans="20:30" x14ac:dyDescent="0.2">
      <c r="T5131" s="212"/>
      <c r="U5131" s="213"/>
      <c r="V5131" s="213"/>
      <c r="W5131" s="213"/>
      <c r="X5131" s="214"/>
      <c r="Y5131" s="214"/>
      <c r="Z5131" s="214"/>
      <c r="AA5131" s="217"/>
      <c r="AB5131" s="217"/>
      <c r="AC5131" s="217"/>
      <c r="AD5131" s="213"/>
    </row>
    <row r="5132" spans="20:30" x14ac:dyDescent="0.2">
      <c r="T5132" s="212"/>
      <c r="U5132" s="213"/>
      <c r="V5132" s="213"/>
      <c r="W5132" s="213"/>
      <c r="X5132" s="214"/>
      <c r="Y5132" s="214"/>
      <c r="Z5132" s="214"/>
      <c r="AA5132" s="217"/>
      <c r="AB5132" s="217"/>
      <c r="AC5132" s="217"/>
      <c r="AD5132" s="213"/>
    </row>
    <row r="5133" spans="20:30" x14ac:dyDescent="0.2">
      <c r="T5133" s="212"/>
      <c r="U5133" s="213"/>
      <c r="V5133" s="213"/>
      <c r="W5133" s="213"/>
      <c r="X5133" s="214"/>
      <c r="Y5133" s="214"/>
      <c r="Z5133" s="214"/>
      <c r="AA5133" s="217"/>
      <c r="AB5133" s="217"/>
      <c r="AC5133" s="217"/>
      <c r="AD5133" s="213"/>
    </row>
    <row r="5134" spans="20:30" x14ac:dyDescent="0.2">
      <c r="T5134" s="212"/>
      <c r="U5134" s="213"/>
      <c r="V5134" s="213"/>
      <c r="W5134" s="213"/>
      <c r="X5134" s="214"/>
      <c r="Y5134" s="214"/>
      <c r="Z5134" s="214"/>
      <c r="AA5134" s="217"/>
      <c r="AB5134" s="217"/>
      <c r="AC5134" s="217"/>
      <c r="AD5134" s="213"/>
    </row>
    <row r="5135" spans="20:30" x14ac:dyDescent="0.2">
      <c r="T5135" s="212"/>
      <c r="U5135" s="213"/>
      <c r="V5135" s="213"/>
      <c r="W5135" s="213"/>
      <c r="X5135" s="214"/>
      <c r="Y5135" s="214"/>
      <c r="Z5135" s="214"/>
      <c r="AA5135" s="217"/>
      <c r="AB5135" s="217"/>
      <c r="AC5135" s="217"/>
      <c r="AD5135" s="213"/>
    </row>
    <row r="5136" spans="20:30" x14ac:dyDescent="0.2">
      <c r="T5136" s="212"/>
      <c r="U5136" s="213"/>
      <c r="V5136" s="213"/>
      <c r="W5136" s="213"/>
      <c r="X5136" s="214"/>
      <c r="Y5136" s="214"/>
      <c r="Z5136" s="214"/>
      <c r="AA5136" s="217"/>
      <c r="AB5136" s="217"/>
      <c r="AC5136" s="217"/>
      <c r="AD5136" s="213"/>
    </row>
    <row r="5137" spans="20:30" x14ac:dyDescent="0.2">
      <c r="T5137" s="212"/>
      <c r="U5137" s="213"/>
      <c r="V5137" s="213"/>
      <c r="W5137" s="213"/>
      <c r="X5137" s="214"/>
      <c r="Y5137" s="214"/>
      <c r="Z5137" s="214"/>
      <c r="AA5137" s="217"/>
      <c r="AB5137" s="217"/>
      <c r="AC5137" s="217"/>
      <c r="AD5137" s="213"/>
    </row>
    <row r="5138" spans="20:30" x14ac:dyDescent="0.2">
      <c r="T5138" s="212"/>
      <c r="U5138" s="213"/>
      <c r="V5138" s="213"/>
      <c r="W5138" s="213"/>
      <c r="X5138" s="214"/>
      <c r="Y5138" s="214"/>
      <c r="Z5138" s="214"/>
      <c r="AA5138" s="217"/>
      <c r="AB5138" s="217"/>
      <c r="AC5138" s="217"/>
      <c r="AD5138" s="213"/>
    </row>
    <row r="5139" spans="20:30" x14ac:dyDescent="0.2">
      <c r="T5139" s="212"/>
      <c r="U5139" s="213"/>
      <c r="V5139" s="213"/>
      <c r="W5139" s="213"/>
      <c r="X5139" s="214"/>
      <c r="Y5139" s="214"/>
      <c r="Z5139" s="214"/>
      <c r="AA5139" s="217"/>
      <c r="AB5139" s="217"/>
      <c r="AC5139" s="217"/>
      <c r="AD5139" s="213"/>
    </row>
    <row r="5140" spans="20:30" x14ac:dyDescent="0.2">
      <c r="T5140" s="212"/>
      <c r="U5140" s="213"/>
      <c r="V5140" s="213"/>
      <c r="W5140" s="213"/>
      <c r="X5140" s="214"/>
      <c r="Y5140" s="214"/>
      <c r="Z5140" s="214"/>
      <c r="AA5140" s="217"/>
      <c r="AB5140" s="217"/>
      <c r="AC5140" s="217"/>
      <c r="AD5140" s="213"/>
    </row>
    <row r="5141" spans="20:30" x14ac:dyDescent="0.2">
      <c r="T5141" s="212"/>
      <c r="U5141" s="213"/>
      <c r="V5141" s="213"/>
      <c r="W5141" s="213"/>
      <c r="X5141" s="214"/>
      <c r="Y5141" s="214"/>
      <c r="Z5141" s="214"/>
      <c r="AA5141" s="217"/>
      <c r="AB5141" s="217"/>
      <c r="AC5141" s="217"/>
      <c r="AD5141" s="213"/>
    </row>
    <row r="5142" spans="20:30" x14ac:dyDescent="0.2">
      <c r="T5142" s="212"/>
      <c r="U5142" s="213"/>
      <c r="V5142" s="213"/>
      <c r="W5142" s="213"/>
      <c r="X5142" s="214"/>
      <c r="Y5142" s="214"/>
      <c r="Z5142" s="214"/>
      <c r="AA5142" s="217"/>
      <c r="AB5142" s="217"/>
      <c r="AC5142" s="217"/>
      <c r="AD5142" s="213"/>
    </row>
    <row r="5143" spans="20:30" x14ac:dyDescent="0.2">
      <c r="T5143" s="212"/>
      <c r="U5143" s="213"/>
      <c r="V5143" s="213"/>
      <c r="W5143" s="213"/>
      <c r="X5143" s="214"/>
      <c r="Y5143" s="214"/>
      <c r="Z5143" s="214"/>
      <c r="AA5143" s="217"/>
      <c r="AB5143" s="217"/>
      <c r="AC5143" s="217"/>
      <c r="AD5143" s="213"/>
    </row>
    <row r="5144" spans="20:30" x14ac:dyDescent="0.2">
      <c r="T5144" s="212"/>
      <c r="U5144" s="213"/>
      <c r="V5144" s="213"/>
      <c r="W5144" s="213"/>
      <c r="X5144" s="214"/>
      <c r="Y5144" s="214"/>
      <c r="Z5144" s="214"/>
      <c r="AA5144" s="217"/>
      <c r="AB5144" s="217"/>
      <c r="AC5144" s="217"/>
      <c r="AD5144" s="213"/>
    </row>
    <row r="5145" spans="20:30" x14ac:dyDescent="0.2">
      <c r="T5145" s="212"/>
      <c r="U5145" s="213"/>
      <c r="V5145" s="213"/>
      <c r="W5145" s="213"/>
      <c r="X5145" s="214"/>
      <c r="Y5145" s="214"/>
      <c r="Z5145" s="214"/>
      <c r="AA5145" s="217"/>
      <c r="AB5145" s="217"/>
      <c r="AC5145" s="217"/>
      <c r="AD5145" s="213"/>
    </row>
    <row r="5146" spans="20:30" x14ac:dyDescent="0.2">
      <c r="T5146" s="212"/>
      <c r="U5146" s="213"/>
      <c r="V5146" s="213"/>
      <c r="W5146" s="213"/>
      <c r="X5146" s="214"/>
      <c r="Y5146" s="214"/>
      <c r="Z5146" s="214"/>
      <c r="AA5146" s="217"/>
      <c r="AB5146" s="217"/>
      <c r="AC5146" s="217"/>
      <c r="AD5146" s="213"/>
    </row>
    <row r="5147" spans="20:30" x14ac:dyDescent="0.2">
      <c r="T5147" s="212"/>
      <c r="U5147" s="213"/>
      <c r="V5147" s="213"/>
      <c r="W5147" s="213"/>
      <c r="X5147" s="214"/>
      <c r="Y5147" s="214"/>
      <c r="Z5147" s="214"/>
      <c r="AA5147" s="217"/>
      <c r="AB5147" s="217"/>
      <c r="AC5147" s="217"/>
      <c r="AD5147" s="213"/>
    </row>
    <row r="5148" spans="20:30" x14ac:dyDescent="0.2">
      <c r="T5148" s="212"/>
      <c r="U5148" s="213"/>
      <c r="V5148" s="213"/>
      <c r="W5148" s="213"/>
      <c r="X5148" s="214"/>
      <c r="Y5148" s="214"/>
      <c r="Z5148" s="214"/>
      <c r="AA5148" s="217"/>
      <c r="AB5148" s="217"/>
      <c r="AC5148" s="217"/>
      <c r="AD5148" s="213"/>
    </row>
    <row r="5149" spans="20:30" x14ac:dyDescent="0.2">
      <c r="T5149" s="212"/>
      <c r="U5149" s="213"/>
      <c r="V5149" s="213"/>
      <c r="W5149" s="213"/>
      <c r="X5149" s="214"/>
      <c r="Y5149" s="214"/>
      <c r="Z5149" s="214"/>
      <c r="AA5149" s="217"/>
      <c r="AB5149" s="217"/>
      <c r="AC5149" s="217"/>
      <c r="AD5149" s="213"/>
    </row>
    <row r="5150" spans="20:30" x14ac:dyDescent="0.2">
      <c r="T5150" s="212"/>
      <c r="U5150" s="213"/>
      <c r="V5150" s="213"/>
      <c r="W5150" s="213"/>
      <c r="X5150" s="214"/>
      <c r="Y5150" s="214"/>
      <c r="Z5150" s="214"/>
      <c r="AA5150" s="217"/>
      <c r="AB5150" s="217"/>
      <c r="AC5150" s="217"/>
      <c r="AD5150" s="213"/>
    </row>
    <row r="5151" spans="20:30" x14ac:dyDescent="0.2">
      <c r="T5151" s="212"/>
      <c r="U5151" s="213"/>
      <c r="V5151" s="213"/>
      <c r="W5151" s="213"/>
      <c r="X5151" s="214"/>
      <c r="Y5151" s="214"/>
      <c r="Z5151" s="214"/>
      <c r="AA5151" s="217"/>
      <c r="AB5151" s="217"/>
      <c r="AC5151" s="217"/>
      <c r="AD5151" s="213"/>
    </row>
    <row r="5152" spans="20:30" x14ac:dyDescent="0.2">
      <c r="T5152" s="212"/>
      <c r="U5152" s="213"/>
      <c r="V5152" s="213"/>
      <c r="W5152" s="213"/>
      <c r="X5152" s="214"/>
      <c r="Y5152" s="214"/>
      <c r="Z5152" s="214"/>
      <c r="AA5152" s="217"/>
      <c r="AB5152" s="217"/>
      <c r="AC5152" s="217"/>
      <c r="AD5152" s="213"/>
    </row>
    <row r="5153" spans="20:30" x14ac:dyDescent="0.2">
      <c r="T5153" s="212"/>
      <c r="U5153" s="213"/>
      <c r="V5153" s="213"/>
      <c r="W5153" s="213"/>
      <c r="X5153" s="214"/>
      <c r="Y5153" s="214"/>
      <c r="Z5153" s="214"/>
      <c r="AA5153" s="217"/>
      <c r="AB5153" s="217"/>
      <c r="AC5153" s="217"/>
      <c r="AD5153" s="213"/>
    </row>
    <row r="5154" spans="20:30" x14ac:dyDescent="0.2">
      <c r="T5154" s="212"/>
      <c r="U5154" s="213"/>
      <c r="V5154" s="213"/>
      <c r="W5154" s="213"/>
      <c r="X5154" s="214"/>
      <c r="Y5154" s="214"/>
      <c r="Z5154" s="214"/>
      <c r="AA5154" s="217"/>
      <c r="AB5154" s="217"/>
      <c r="AC5154" s="217"/>
      <c r="AD5154" s="213"/>
    </row>
    <row r="5155" spans="20:30" x14ac:dyDescent="0.2">
      <c r="T5155" s="212"/>
      <c r="U5155" s="213"/>
      <c r="V5155" s="213"/>
      <c r="W5155" s="213"/>
      <c r="X5155" s="214"/>
      <c r="Y5155" s="214"/>
      <c r="Z5155" s="214"/>
      <c r="AA5155" s="217"/>
      <c r="AB5155" s="217"/>
      <c r="AC5155" s="217"/>
      <c r="AD5155" s="213"/>
    </row>
    <row r="5156" spans="20:30" x14ac:dyDescent="0.2">
      <c r="T5156" s="212"/>
      <c r="U5156" s="213"/>
      <c r="V5156" s="213"/>
      <c r="W5156" s="213"/>
      <c r="X5156" s="214"/>
      <c r="Y5156" s="214"/>
      <c r="Z5156" s="214"/>
      <c r="AA5156" s="217"/>
      <c r="AB5156" s="217"/>
      <c r="AC5156" s="217"/>
      <c r="AD5156" s="213"/>
    </row>
    <row r="5157" spans="20:30" x14ac:dyDescent="0.2">
      <c r="T5157" s="212"/>
      <c r="U5157" s="213"/>
      <c r="V5157" s="213"/>
      <c r="W5157" s="213"/>
      <c r="X5157" s="214"/>
      <c r="Y5157" s="214"/>
      <c r="Z5157" s="214"/>
      <c r="AA5157" s="217"/>
      <c r="AB5157" s="217"/>
      <c r="AC5157" s="217"/>
      <c r="AD5157" s="213"/>
    </row>
    <row r="5158" spans="20:30" x14ac:dyDescent="0.2">
      <c r="T5158" s="212"/>
      <c r="U5158" s="213"/>
      <c r="V5158" s="213"/>
      <c r="W5158" s="213"/>
      <c r="X5158" s="214"/>
      <c r="Y5158" s="214"/>
      <c r="Z5158" s="214"/>
      <c r="AA5158" s="217"/>
      <c r="AB5158" s="217"/>
      <c r="AC5158" s="217"/>
      <c r="AD5158" s="213"/>
    </row>
    <row r="5159" spans="20:30" x14ac:dyDescent="0.2">
      <c r="T5159" s="212"/>
      <c r="U5159" s="213"/>
      <c r="V5159" s="213"/>
      <c r="W5159" s="213"/>
      <c r="X5159" s="214"/>
      <c r="Y5159" s="214"/>
      <c r="Z5159" s="214"/>
      <c r="AA5159" s="217"/>
      <c r="AB5159" s="217"/>
      <c r="AC5159" s="217"/>
      <c r="AD5159" s="213"/>
    </row>
    <row r="5160" spans="20:30" x14ac:dyDescent="0.2">
      <c r="T5160" s="212"/>
      <c r="U5160" s="213"/>
      <c r="V5160" s="213"/>
      <c r="W5160" s="213"/>
      <c r="X5160" s="214"/>
      <c r="Y5160" s="214"/>
      <c r="Z5160" s="214"/>
      <c r="AA5160" s="217"/>
      <c r="AB5160" s="217"/>
      <c r="AC5160" s="217"/>
      <c r="AD5160" s="213"/>
    </row>
    <row r="5161" spans="20:30" x14ac:dyDescent="0.2">
      <c r="T5161" s="212"/>
      <c r="U5161" s="213"/>
      <c r="V5161" s="213"/>
      <c r="W5161" s="213"/>
      <c r="X5161" s="214"/>
      <c r="Y5161" s="214"/>
      <c r="Z5161" s="214"/>
      <c r="AA5161" s="217"/>
      <c r="AB5161" s="217"/>
      <c r="AC5161" s="217"/>
      <c r="AD5161" s="213"/>
    </row>
    <row r="5162" spans="20:30" x14ac:dyDescent="0.2">
      <c r="T5162" s="212"/>
      <c r="U5162" s="213"/>
      <c r="V5162" s="213"/>
      <c r="W5162" s="213"/>
      <c r="X5162" s="214"/>
      <c r="Y5162" s="214"/>
      <c r="Z5162" s="214"/>
      <c r="AA5162" s="217"/>
      <c r="AB5162" s="217"/>
      <c r="AC5162" s="217"/>
      <c r="AD5162" s="213"/>
    </row>
    <row r="5163" spans="20:30" x14ac:dyDescent="0.2">
      <c r="T5163" s="212"/>
      <c r="U5163" s="213"/>
      <c r="V5163" s="213"/>
      <c r="W5163" s="213"/>
      <c r="X5163" s="214"/>
      <c r="Y5163" s="214"/>
      <c r="Z5163" s="214"/>
      <c r="AA5163" s="217"/>
      <c r="AB5163" s="217"/>
      <c r="AC5163" s="217"/>
      <c r="AD5163" s="213"/>
    </row>
    <row r="5164" spans="20:30" x14ac:dyDescent="0.2">
      <c r="T5164" s="212"/>
      <c r="U5164" s="213"/>
      <c r="V5164" s="213"/>
      <c r="W5164" s="213"/>
      <c r="X5164" s="214"/>
      <c r="Y5164" s="214"/>
      <c r="Z5164" s="214"/>
      <c r="AA5164" s="217"/>
      <c r="AB5164" s="217"/>
      <c r="AC5164" s="217"/>
      <c r="AD5164" s="213"/>
    </row>
    <row r="5165" spans="20:30" x14ac:dyDescent="0.2">
      <c r="T5165" s="212"/>
      <c r="U5165" s="213"/>
      <c r="V5165" s="213"/>
      <c r="W5165" s="213"/>
      <c r="X5165" s="214"/>
      <c r="Y5165" s="214"/>
      <c r="Z5165" s="214"/>
      <c r="AA5165" s="217"/>
      <c r="AB5165" s="217"/>
      <c r="AC5165" s="217"/>
      <c r="AD5165" s="213"/>
    </row>
    <row r="5166" spans="20:30" x14ac:dyDescent="0.2">
      <c r="T5166" s="212"/>
      <c r="U5166" s="213"/>
      <c r="V5166" s="213"/>
      <c r="W5166" s="213"/>
      <c r="X5166" s="214"/>
      <c r="Y5166" s="214"/>
      <c r="Z5166" s="214"/>
      <c r="AA5166" s="217"/>
      <c r="AB5166" s="217"/>
      <c r="AC5166" s="217"/>
      <c r="AD5166" s="213"/>
    </row>
    <row r="5167" spans="20:30" x14ac:dyDescent="0.2">
      <c r="T5167" s="212"/>
      <c r="U5167" s="213"/>
      <c r="V5167" s="213"/>
      <c r="W5167" s="213"/>
      <c r="X5167" s="214"/>
      <c r="Y5167" s="214"/>
      <c r="Z5167" s="214"/>
      <c r="AA5167" s="217"/>
      <c r="AB5167" s="217"/>
      <c r="AC5167" s="217"/>
      <c r="AD5167" s="213"/>
    </row>
    <row r="5168" spans="20:30" x14ac:dyDescent="0.2">
      <c r="T5168" s="212"/>
      <c r="U5168" s="213"/>
      <c r="V5168" s="213"/>
      <c r="W5168" s="213"/>
      <c r="X5168" s="214"/>
      <c r="Y5168" s="214"/>
      <c r="Z5168" s="214"/>
      <c r="AA5168" s="217"/>
      <c r="AB5168" s="217"/>
      <c r="AC5168" s="217"/>
      <c r="AD5168" s="213"/>
    </row>
    <row r="5169" spans="20:30" x14ac:dyDescent="0.2">
      <c r="T5169" s="212"/>
      <c r="U5169" s="213"/>
      <c r="V5169" s="213"/>
      <c r="W5169" s="213"/>
      <c r="X5169" s="214"/>
      <c r="Y5169" s="214"/>
      <c r="Z5169" s="214"/>
      <c r="AA5169" s="217"/>
      <c r="AB5169" s="217"/>
      <c r="AC5169" s="217"/>
      <c r="AD5169" s="213"/>
    </row>
    <row r="5170" spans="20:30" x14ac:dyDescent="0.2">
      <c r="T5170" s="212"/>
      <c r="U5170" s="213"/>
      <c r="V5170" s="213"/>
      <c r="W5170" s="213"/>
      <c r="X5170" s="214"/>
      <c r="Y5170" s="214"/>
      <c r="Z5170" s="214"/>
      <c r="AA5170" s="217"/>
      <c r="AB5170" s="217"/>
      <c r="AC5170" s="217"/>
      <c r="AD5170" s="213"/>
    </row>
    <row r="5171" spans="20:30" x14ac:dyDescent="0.2">
      <c r="T5171" s="212"/>
      <c r="U5171" s="213"/>
      <c r="V5171" s="213"/>
      <c r="W5171" s="213"/>
      <c r="X5171" s="214"/>
      <c r="Y5171" s="214"/>
      <c r="Z5171" s="214"/>
      <c r="AA5171" s="217"/>
      <c r="AB5171" s="217"/>
      <c r="AC5171" s="217"/>
      <c r="AD5171" s="213"/>
    </row>
    <row r="5172" spans="20:30" x14ac:dyDescent="0.2">
      <c r="T5172" s="212"/>
      <c r="U5172" s="213"/>
      <c r="V5172" s="213"/>
      <c r="W5172" s="213"/>
      <c r="X5172" s="214"/>
      <c r="Y5172" s="214"/>
      <c r="Z5172" s="214"/>
      <c r="AA5172" s="217"/>
      <c r="AB5172" s="217"/>
      <c r="AC5172" s="217"/>
      <c r="AD5172" s="213"/>
    </row>
    <row r="5173" spans="20:30" x14ac:dyDescent="0.2">
      <c r="T5173" s="212"/>
      <c r="U5173" s="213"/>
      <c r="V5173" s="213"/>
      <c r="W5173" s="213"/>
      <c r="X5173" s="214"/>
      <c r="Y5173" s="214"/>
      <c r="Z5173" s="214"/>
      <c r="AA5173" s="217"/>
      <c r="AB5173" s="217"/>
      <c r="AC5173" s="217"/>
      <c r="AD5173" s="213"/>
    </row>
    <row r="5174" spans="20:30" x14ac:dyDescent="0.2">
      <c r="T5174" s="212"/>
      <c r="U5174" s="213"/>
      <c r="V5174" s="213"/>
      <c r="W5174" s="213"/>
      <c r="X5174" s="214"/>
      <c r="Y5174" s="214"/>
      <c r="Z5174" s="214"/>
      <c r="AA5174" s="217"/>
      <c r="AB5174" s="217"/>
      <c r="AC5174" s="217"/>
      <c r="AD5174" s="213"/>
    </row>
    <row r="5175" spans="20:30" x14ac:dyDescent="0.2">
      <c r="T5175" s="212"/>
      <c r="U5175" s="213"/>
      <c r="V5175" s="213"/>
      <c r="W5175" s="213"/>
      <c r="X5175" s="214"/>
      <c r="Y5175" s="214"/>
      <c r="Z5175" s="214"/>
      <c r="AA5175" s="217"/>
      <c r="AB5175" s="217"/>
      <c r="AC5175" s="217"/>
      <c r="AD5175" s="213"/>
    </row>
    <row r="5176" spans="20:30" x14ac:dyDescent="0.2">
      <c r="T5176" s="212"/>
      <c r="U5176" s="213"/>
      <c r="V5176" s="213"/>
      <c r="W5176" s="213"/>
      <c r="X5176" s="214"/>
      <c r="Y5176" s="214"/>
      <c r="Z5176" s="214"/>
      <c r="AA5176" s="217"/>
      <c r="AB5176" s="217"/>
      <c r="AC5176" s="217"/>
      <c r="AD5176" s="213"/>
    </row>
    <row r="5177" spans="20:30" x14ac:dyDescent="0.2">
      <c r="T5177" s="212"/>
      <c r="U5177" s="213"/>
      <c r="V5177" s="213"/>
      <c r="W5177" s="213"/>
      <c r="X5177" s="214"/>
      <c r="Y5177" s="214"/>
      <c r="Z5177" s="214"/>
      <c r="AA5177" s="217"/>
      <c r="AB5177" s="217"/>
      <c r="AC5177" s="217"/>
      <c r="AD5177" s="213"/>
    </row>
    <row r="5178" spans="20:30" x14ac:dyDescent="0.2">
      <c r="T5178" s="212"/>
      <c r="U5178" s="213"/>
      <c r="V5178" s="213"/>
      <c r="W5178" s="213"/>
      <c r="X5178" s="214"/>
      <c r="Y5178" s="214"/>
      <c r="Z5178" s="214"/>
      <c r="AA5178" s="217"/>
      <c r="AB5178" s="217"/>
      <c r="AC5178" s="217"/>
      <c r="AD5178" s="213"/>
    </row>
    <row r="5179" spans="20:30" x14ac:dyDescent="0.2">
      <c r="T5179" s="212"/>
      <c r="U5179" s="213"/>
      <c r="V5179" s="213"/>
      <c r="W5179" s="213"/>
      <c r="X5179" s="214"/>
      <c r="Y5179" s="214"/>
      <c r="Z5179" s="214"/>
      <c r="AA5179" s="217"/>
      <c r="AB5179" s="217"/>
      <c r="AC5179" s="217"/>
      <c r="AD5179" s="213"/>
    </row>
    <row r="5180" spans="20:30" x14ac:dyDescent="0.2">
      <c r="T5180" s="212"/>
      <c r="U5180" s="213"/>
      <c r="V5180" s="213"/>
      <c r="W5180" s="213"/>
      <c r="X5180" s="214"/>
      <c r="Y5180" s="214"/>
      <c r="Z5180" s="214"/>
      <c r="AA5180" s="217"/>
      <c r="AB5180" s="217"/>
      <c r="AC5180" s="217"/>
      <c r="AD5180" s="213"/>
    </row>
    <row r="5181" spans="20:30" x14ac:dyDescent="0.2">
      <c r="T5181" s="212"/>
      <c r="U5181" s="213"/>
      <c r="V5181" s="213"/>
      <c r="W5181" s="213"/>
      <c r="X5181" s="214"/>
      <c r="Y5181" s="214"/>
      <c r="Z5181" s="214"/>
      <c r="AA5181" s="217"/>
      <c r="AB5181" s="217"/>
      <c r="AC5181" s="217"/>
      <c r="AD5181" s="213"/>
    </row>
    <row r="5182" spans="20:30" x14ac:dyDescent="0.2">
      <c r="T5182" s="212"/>
      <c r="U5182" s="213"/>
      <c r="V5182" s="213"/>
      <c r="W5182" s="213"/>
      <c r="X5182" s="214"/>
      <c r="Y5182" s="214"/>
      <c r="Z5182" s="214"/>
      <c r="AA5182" s="217"/>
      <c r="AB5182" s="217"/>
      <c r="AC5182" s="217"/>
      <c r="AD5182" s="213"/>
    </row>
    <row r="5183" spans="20:30" x14ac:dyDescent="0.2">
      <c r="T5183" s="212"/>
      <c r="U5183" s="213"/>
      <c r="V5183" s="213"/>
      <c r="W5183" s="213"/>
      <c r="X5183" s="214"/>
      <c r="Y5183" s="214"/>
      <c r="Z5183" s="214"/>
      <c r="AA5183" s="217"/>
      <c r="AB5183" s="217"/>
      <c r="AC5183" s="217"/>
      <c r="AD5183" s="213"/>
    </row>
    <row r="5184" spans="20:30" x14ac:dyDescent="0.2">
      <c r="T5184" s="212"/>
      <c r="U5184" s="213"/>
      <c r="V5184" s="213"/>
      <c r="W5184" s="213"/>
      <c r="X5184" s="214"/>
      <c r="Y5184" s="214"/>
      <c r="Z5184" s="214"/>
      <c r="AA5184" s="217"/>
      <c r="AB5184" s="217"/>
      <c r="AC5184" s="217"/>
      <c r="AD5184" s="213"/>
    </row>
    <row r="5185" spans="20:30" x14ac:dyDescent="0.2">
      <c r="T5185" s="212"/>
      <c r="U5185" s="213"/>
      <c r="V5185" s="213"/>
      <c r="W5185" s="213"/>
      <c r="X5185" s="214"/>
      <c r="Y5185" s="214"/>
      <c r="Z5185" s="214"/>
      <c r="AA5185" s="217"/>
      <c r="AB5185" s="217"/>
      <c r="AC5185" s="217"/>
      <c r="AD5185" s="213"/>
    </row>
    <row r="5186" spans="20:30" x14ac:dyDescent="0.2">
      <c r="T5186" s="212"/>
      <c r="U5186" s="213"/>
      <c r="V5186" s="213"/>
      <c r="W5186" s="213"/>
      <c r="X5186" s="214"/>
      <c r="Y5186" s="214"/>
      <c r="Z5186" s="214"/>
      <c r="AA5186" s="217"/>
      <c r="AB5186" s="217"/>
      <c r="AC5186" s="217"/>
      <c r="AD5186" s="213"/>
    </row>
    <row r="5187" spans="20:30" x14ac:dyDescent="0.2">
      <c r="T5187" s="212"/>
      <c r="U5187" s="213"/>
      <c r="V5187" s="213"/>
      <c r="W5187" s="213"/>
      <c r="X5187" s="214"/>
      <c r="Y5187" s="214"/>
      <c r="Z5187" s="214"/>
      <c r="AA5187" s="217"/>
      <c r="AB5187" s="217"/>
      <c r="AC5187" s="217"/>
      <c r="AD5187" s="213"/>
    </row>
    <row r="5188" spans="20:30" x14ac:dyDescent="0.2">
      <c r="T5188" s="212"/>
      <c r="U5188" s="213"/>
      <c r="V5188" s="213"/>
      <c r="W5188" s="213"/>
      <c r="X5188" s="214"/>
      <c r="Y5188" s="214"/>
      <c r="Z5188" s="214"/>
      <c r="AA5188" s="217"/>
      <c r="AB5188" s="217"/>
      <c r="AC5188" s="217"/>
      <c r="AD5188" s="213"/>
    </row>
    <row r="5189" spans="20:30" x14ac:dyDescent="0.2">
      <c r="T5189" s="212"/>
      <c r="U5189" s="213"/>
      <c r="V5189" s="213"/>
      <c r="W5189" s="213"/>
      <c r="X5189" s="214"/>
      <c r="Y5189" s="214"/>
      <c r="Z5189" s="214"/>
      <c r="AA5189" s="217"/>
      <c r="AB5189" s="217"/>
      <c r="AC5189" s="217"/>
      <c r="AD5189" s="213"/>
    </row>
    <row r="5190" spans="20:30" x14ac:dyDescent="0.2">
      <c r="T5190" s="212"/>
      <c r="U5190" s="213"/>
      <c r="V5190" s="213"/>
      <c r="W5190" s="213"/>
      <c r="X5190" s="214"/>
      <c r="Y5190" s="214"/>
      <c r="Z5190" s="214"/>
      <c r="AA5190" s="217"/>
      <c r="AB5190" s="217"/>
      <c r="AC5190" s="217"/>
      <c r="AD5190" s="213"/>
    </row>
    <row r="5191" spans="20:30" x14ac:dyDescent="0.2">
      <c r="T5191" s="212"/>
      <c r="U5191" s="213"/>
      <c r="V5191" s="213"/>
      <c r="W5191" s="213"/>
      <c r="X5191" s="214"/>
      <c r="Y5191" s="214"/>
      <c r="Z5191" s="214"/>
      <c r="AA5191" s="217"/>
      <c r="AB5191" s="217"/>
      <c r="AC5191" s="217"/>
      <c r="AD5191" s="213"/>
    </row>
    <row r="5192" spans="20:30" x14ac:dyDescent="0.2">
      <c r="T5192" s="212"/>
      <c r="U5192" s="213"/>
      <c r="V5192" s="213"/>
      <c r="W5192" s="213"/>
      <c r="X5192" s="214"/>
      <c r="Y5192" s="214"/>
      <c r="Z5192" s="214"/>
      <c r="AA5192" s="217"/>
      <c r="AB5192" s="217"/>
      <c r="AC5192" s="217"/>
      <c r="AD5192" s="213"/>
    </row>
    <row r="5193" spans="20:30" x14ac:dyDescent="0.2">
      <c r="T5193" s="212"/>
      <c r="U5193" s="213"/>
      <c r="V5193" s="213"/>
      <c r="W5193" s="213"/>
      <c r="X5193" s="214"/>
      <c r="Y5193" s="214"/>
      <c r="Z5193" s="214"/>
      <c r="AA5193" s="217"/>
      <c r="AB5193" s="217"/>
      <c r="AC5193" s="217"/>
      <c r="AD5193" s="213"/>
    </row>
    <row r="5194" spans="20:30" x14ac:dyDescent="0.2">
      <c r="T5194" s="212"/>
      <c r="U5194" s="213"/>
      <c r="V5194" s="213"/>
      <c r="W5194" s="213"/>
      <c r="X5194" s="214"/>
      <c r="Y5194" s="214"/>
      <c r="Z5194" s="214"/>
      <c r="AA5194" s="217"/>
      <c r="AB5194" s="217"/>
      <c r="AC5194" s="217"/>
      <c r="AD5194" s="213"/>
    </row>
    <row r="5195" spans="20:30" x14ac:dyDescent="0.2">
      <c r="T5195" s="212"/>
      <c r="U5195" s="213"/>
      <c r="V5195" s="213"/>
      <c r="W5195" s="213"/>
      <c r="X5195" s="214"/>
      <c r="Y5195" s="214"/>
      <c r="Z5195" s="214"/>
      <c r="AA5195" s="217"/>
      <c r="AB5195" s="217"/>
      <c r="AC5195" s="217"/>
      <c r="AD5195" s="213"/>
    </row>
    <row r="5196" spans="20:30" x14ac:dyDescent="0.2">
      <c r="T5196" s="212"/>
      <c r="U5196" s="213"/>
      <c r="V5196" s="213"/>
      <c r="W5196" s="213"/>
      <c r="X5196" s="214"/>
      <c r="Y5196" s="214"/>
      <c r="Z5196" s="214"/>
      <c r="AA5196" s="217"/>
      <c r="AB5196" s="217"/>
      <c r="AC5196" s="217"/>
      <c r="AD5196" s="213"/>
    </row>
    <row r="5197" spans="20:30" x14ac:dyDescent="0.2">
      <c r="T5197" s="212"/>
      <c r="U5197" s="213"/>
      <c r="V5197" s="213"/>
      <c r="W5197" s="213"/>
      <c r="X5197" s="214"/>
      <c r="Y5197" s="214"/>
      <c r="Z5197" s="214"/>
      <c r="AA5197" s="217"/>
      <c r="AB5197" s="217"/>
      <c r="AC5197" s="217"/>
      <c r="AD5197" s="213"/>
    </row>
    <row r="5198" spans="20:30" x14ac:dyDescent="0.2">
      <c r="T5198" s="212"/>
      <c r="U5198" s="213"/>
      <c r="V5198" s="213"/>
      <c r="W5198" s="213"/>
      <c r="X5198" s="214"/>
      <c r="Y5198" s="214"/>
      <c r="Z5198" s="214"/>
      <c r="AA5198" s="217"/>
      <c r="AB5198" s="217"/>
      <c r="AC5198" s="217"/>
      <c r="AD5198" s="213"/>
    </row>
    <row r="5199" spans="20:30" x14ac:dyDescent="0.2">
      <c r="T5199" s="212"/>
      <c r="U5199" s="213"/>
      <c r="V5199" s="213"/>
      <c r="W5199" s="213"/>
      <c r="X5199" s="214"/>
      <c r="Y5199" s="214"/>
      <c r="Z5199" s="214"/>
      <c r="AA5199" s="217"/>
      <c r="AB5199" s="217"/>
      <c r="AC5199" s="217"/>
      <c r="AD5199" s="213"/>
    </row>
    <row r="5200" spans="20:30" x14ac:dyDescent="0.2">
      <c r="T5200" s="212"/>
      <c r="U5200" s="213"/>
      <c r="V5200" s="213"/>
      <c r="W5200" s="213"/>
      <c r="X5200" s="214"/>
      <c r="Y5200" s="214"/>
      <c r="Z5200" s="214"/>
      <c r="AA5200" s="217"/>
      <c r="AB5200" s="217"/>
      <c r="AC5200" s="217"/>
      <c r="AD5200" s="213"/>
    </row>
    <row r="5201" spans="20:30" x14ac:dyDescent="0.2">
      <c r="T5201" s="212"/>
      <c r="U5201" s="213"/>
      <c r="V5201" s="213"/>
      <c r="W5201" s="213"/>
      <c r="X5201" s="214"/>
      <c r="Y5201" s="214"/>
      <c r="Z5201" s="214"/>
      <c r="AA5201" s="217"/>
      <c r="AB5201" s="217"/>
      <c r="AC5201" s="217"/>
      <c r="AD5201" s="213"/>
    </row>
    <row r="5202" spans="20:30" x14ac:dyDescent="0.2">
      <c r="T5202" s="212"/>
      <c r="U5202" s="213"/>
      <c r="V5202" s="213"/>
      <c r="W5202" s="213"/>
      <c r="X5202" s="214"/>
      <c r="Y5202" s="214"/>
      <c r="Z5202" s="214"/>
      <c r="AA5202" s="217"/>
      <c r="AB5202" s="217"/>
      <c r="AC5202" s="217"/>
      <c r="AD5202" s="213"/>
    </row>
    <row r="5203" spans="20:30" x14ac:dyDescent="0.2">
      <c r="T5203" s="212"/>
      <c r="U5203" s="213"/>
      <c r="V5203" s="213"/>
      <c r="W5203" s="213"/>
      <c r="X5203" s="214"/>
      <c r="Y5203" s="214"/>
      <c r="Z5203" s="214"/>
      <c r="AA5203" s="217"/>
      <c r="AB5203" s="217"/>
      <c r="AC5203" s="217"/>
      <c r="AD5203" s="213"/>
    </row>
    <row r="5204" spans="20:30" x14ac:dyDescent="0.2">
      <c r="T5204" s="212"/>
      <c r="U5204" s="213"/>
      <c r="V5204" s="213"/>
      <c r="W5204" s="213"/>
      <c r="X5204" s="214"/>
      <c r="Y5204" s="214"/>
      <c r="Z5204" s="214"/>
      <c r="AA5204" s="217"/>
      <c r="AB5204" s="217"/>
      <c r="AC5204" s="217"/>
      <c r="AD5204" s="213"/>
    </row>
    <row r="5205" spans="20:30" x14ac:dyDescent="0.2">
      <c r="T5205" s="212"/>
      <c r="U5205" s="213"/>
      <c r="V5205" s="213"/>
      <c r="W5205" s="213"/>
      <c r="X5205" s="214"/>
      <c r="Y5205" s="214"/>
      <c r="Z5205" s="214"/>
      <c r="AA5205" s="217"/>
      <c r="AB5205" s="217"/>
      <c r="AC5205" s="217"/>
      <c r="AD5205" s="213"/>
    </row>
    <row r="5206" spans="20:30" x14ac:dyDescent="0.2">
      <c r="T5206" s="212"/>
      <c r="U5206" s="213"/>
      <c r="V5206" s="213"/>
      <c r="W5206" s="213"/>
      <c r="X5206" s="214"/>
      <c r="Y5206" s="214"/>
      <c r="Z5206" s="214"/>
      <c r="AA5206" s="217"/>
      <c r="AB5206" s="217"/>
      <c r="AC5206" s="217"/>
      <c r="AD5206" s="213"/>
    </row>
    <row r="5207" spans="20:30" x14ac:dyDescent="0.2">
      <c r="T5207" s="212"/>
      <c r="U5207" s="213"/>
      <c r="V5207" s="213"/>
      <c r="W5207" s="213"/>
      <c r="X5207" s="214"/>
      <c r="Y5207" s="214"/>
      <c r="Z5207" s="214"/>
      <c r="AA5207" s="217"/>
      <c r="AB5207" s="217"/>
      <c r="AC5207" s="217"/>
      <c r="AD5207" s="213"/>
    </row>
    <row r="5208" spans="20:30" x14ac:dyDescent="0.2">
      <c r="T5208" s="212"/>
      <c r="U5208" s="213"/>
      <c r="V5208" s="213"/>
      <c r="W5208" s="213"/>
      <c r="X5208" s="214"/>
      <c r="Y5208" s="214"/>
      <c r="Z5208" s="214"/>
      <c r="AA5208" s="217"/>
      <c r="AB5208" s="217"/>
      <c r="AC5208" s="217"/>
      <c r="AD5208" s="213"/>
    </row>
    <row r="5209" spans="20:30" x14ac:dyDescent="0.2">
      <c r="T5209" s="212"/>
      <c r="U5209" s="213"/>
      <c r="V5209" s="213"/>
      <c r="W5209" s="213"/>
      <c r="X5209" s="214"/>
      <c r="Y5209" s="214"/>
      <c r="Z5209" s="214"/>
      <c r="AA5209" s="217"/>
      <c r="AB5209" s="217"/>
      <c r="AC5209" s="217"/>
      <c r="AD5209" s="213"/>
    </row>
    <row r="5210" spans="20:30" x14ac:dyDescent="0.2">
      <c r="T5210" s="212"/>
      <c r="U5210" s="213"/>
      <c r="V5210" s="213"/>
      <c r="W5210" s="213"/>
      <c r="X5210" s="214"/>
      <c r="Y5210" s="214"/>
      <c r="Z5210" s="214"/>
      <c r="AA5210" s="217"/>
      <c r="AB5210" s="217"/>
      <c r="AC5210" s="217"/>
      <c r="AD5210" s="213"/>
    </row>
    <row r="5211" spans="20:30" x14ac:dyDescent="0.2">
      <c r="T5211" s="212"/>
      <c r="U5211" s="213"/>
      <c r="V5211" s="213"/>
      <c r="W5211" s="213"/>
      <c r="X5211" s="214"/>
      <c r="Y5211" s="214"/>
      <c r="Z5211" s="214"/>
      <c r="AA5211" s="217"/>
      <c r="AB5211" s="217"/>
      <c r="AC5211" s="217"/>
      <c r="AD5211" s="213"/>
    </row>
    <row r="5212" spans="20:30" x14ac:dyDescent="0.2">
      <c r="T5212" s="212"/>
      <c r="U5212" s="213"/>
      <c r="V5212" s="213"/>
      <c r="W5212" s="213"/>
      <c r="X5212" s="214"/>
      <c r="Y5212" s="214"/>
      <c r="Z5212" s="214"/>
      <c r="AA5212" s="217"/>
      <c r="AB5212" s="217"/>
      <c r="AC5212" s="217"/>
      <c r="AD5212" s="213"/>
    </row>
    <row r="5213" spans="20:30" x14ac:dyDescent="0.2">
      <c r="T5213" s="212"/>
      <c r="U5213" s="213"/>
      <c r="V5213" s="213"/>
      <c r="W5213" s="213"/>
      <c r="X5213" s="214"/>
      <c r="Y5213" s="214"/>
      <c r="Z5213" s="214"/>
      <c r="AA5213" s="217"/>
      <c r="AB5213" s="217"/>
      <c r="AC5213" s="217"/>
      <c r="AD5213" s="213"/>
    </row>
    <row r="5214" spans="20:30" x14ac:dyDescent="0.2">
      <c r="T5214" s="212"/>
      <c r="U5214" s="213"/>
      <c r="V5214" s="213"/>
      <c r="W5214" s="213"/>
      <c r="X5214" s="214"/>
      <c r="Y5214" s="214"/>
      <c r="Z5214" s="214"/>
      <c r="AA5214" s="217"/>
      <c r="AB5214" s="217"/>
      <c r="AC5214" s="217"/>
      <c r="AD5214" s="213"/>
    </row>
    <row r="5215" spans="20:30" x14ac:dyDescent="0.2">
      <c r="T5215" s="212"/>
      <c r="U5215" s="213"/>
      <c r="V5215" s="213"/>
      <c r="W5215" s="213"/>
      <c r="X5215" s="214"/>
      <c r="Y5215" s="214"/>
      <c r="Z5215" s="214"/>
      <c r="AA5215" s="217"/>
      <c r="AB5215" s="217"/>
      <c r="AC5215" s="217"/>
      <c r="AD5215" s="213"/>
    </row>
    <row r="5216" spans="20:30" x14ac:dyDescent="0.2">
      <c r="T5216" s="212"/>
      <c r="U5216" s="213"/>
      <c r="V5216" s="213"/>
      <c r="W5216" s="213"/>
      <c r="X5216" s="214"/>
      <c r="Y5216" s="214"/>
      <c r="Z5216" s="214"/>
      <c r="AA5216" s="217"/>
      <c r="AB5216" s="217"/>
      <c r="AC5216" s="217"/>
      <c r="AD5216" s="213"/>
    </row>
    <row r="5217" spans="20:30" x14ac:dyDescent="0.2">
      <c r="T5217" s="212"/>
      <c r="U5217" s="213"/>
      <c r="V5217" s="213"/>
      <c r="W5217" s="213"/>
      <c r="X5217" s="214"/>
      <c r="Y5217" s="214"/>
      <c r="Z5217" s="214"/>
      <c r="AA5217" s="217"/>
      <c r="AB5217" s="217"/>
      <c r="AC5217" s="217"/>
      <c r="AD5217" s="213"/>
    </row>
    <row r="5218" spans="20:30" x14ac:dyDescent="0.2">
      <c r="T5218" s="212"/>
      <c r="U5218" s="213"/>
      <c r="V5218" s="213"/>
      <c r="W5218" s="213"/>
      <c r="X5218" s="214"/>
      <c r="Y5218" s="214"/>
      <c r="Z5218" s="214"/>
      <c r="AA5218" s="217"/>
      <c r="AB5218" s="217"/>
      <c r="AC5218" s="217"/>
      <c r="AD5218" s="213"/>
    </row>
    <row r="5219" spans="20:30" x14ac:dyDescent="0.2">
      <c r="T5219" s="212"/>
      <c r="U5219" s="213"/>
      <c r="V5219" s="213"/>
      <c r="W5219" s="213"/>
      <c r="X5219" s="214"/>
      <c r="Y5219" s="214"/>
      <c r="Z5219" s="214"/>
      <c r="AA5219" s="217"/>
      <c r="AB5219" s="217"/>
      <c r="AC5219" s="217"/>
      <c r="AD5219" s="213"/>
    </row>
    <row r="5220" spans="20:30" x14ac:dyDescent="0.2">
      <c r="T5220" s="212"/>
      <c r="U5220" s="213"/>
      <c r="V5220" s="213"/>
      <c r="W5220" s="213"/>
      <c r="X5220" s="214"/>
      <c r="Y5220" s="214"/>
      <c r="Z5220" s="214"/>
      <c r="AA5220" s="217"/>
      <c r="AB5220" s="217"/>
      <c r="AC5220" s="217"/>
      <c r="AD5220" s="213"/>
    </row>
    <row r="5221" spans="20:30" x14ac:dyDescent="0.2">
      <c r="T5221" s="212"/>
      <c r="U5221" s="213"/>
      <c r="V5221" s="213"/>
      <c r="W5221" s="213"/>
      <c r="X5221" s="214"/>
      <c r="Y5221" s="214"/>
      <c r="Z5221" s="214"/>
      <c r="AA5221" s="217"/>
      <c r="AB5221" s="217"/>
      <c r="AC5221" s="217"/>
      <c r="AD5221" s="213"/>
    </row>
    <row r="5222" spans="20:30" x14ac:dyDescent="0.2">
      <c r="T5222" s="212"/>
      <c r="U5222" s="213"/>
      <c r="V5222" s="213"/>
      <c r="W5222" s="213"/>
      <c r="X5222" s="214"/>
      <c r="Y5222" s="214"/>
      <c r="Z5222" s="214"/>
      <c r="AA5222" s="217"/>
      <c r="AB5222" s="217"/>
      <c r="AC5222" s="217"/>
      <c r="AD5222" s="213"/>
    </row>
    <row r="5223" spans="20:30" x14ac:dyDescent="0.2">
      <c r="T5223" s="212"/>
      <c r="U5223" s="213"/>
      <c r="V5223" s="213"/>
      <c r="W5223" s="213"/>
      <c r="X5223" s="214"/>
      <c r="Y5223" s="214"/>
      <c r="Z5223" s="214"/>
      <c r="AA5223" s="217"/>
      <c r="AB5223" s="217"/>
      <c r="AC5223" s="217"/>
      <c r="AD5223" s="213"/>
    </row>
    <row r="5224" spans="20:30" x14ac:dyDescent="0.2">
      <c r="T5224" s="212"/>
      <c r="U5224" s="213"/>
      <c r="V5224" s="213"/>
      <c r="W5224" s="213"/>
      <c r="X5224" s="214"/>
      <c r="Y5224" s="214"/>
      <c r="Z5224" s="214"/>
      <c r="AA5224" s="217"/>
      <c r="AB5224" s="217"/>
      <c r="AC5224" s="217"/>
      <c r="AD5224" s="213"/>
    </row>
    <row r="5225" spans="20:30" x14ac:dyDescent="0.2">
      <c r="T5225" s="212"/>
      <c r="U5225" s="213"/>
      <c r="V5225" s="213"/>
      <c r="W5225" s="213"/>
      <c r="X5225" s="214"/>
      <c r="Y5225" s="214"/>
      <c r="Z5225" s="214"/>
      <c r="AA5225" s="217"/>
      <c r="AB5225" s="217"/>
      <c r="AC5225" s="217"/>
      <c r="AD5225" s="213"/>
    </row>
    <row r="5226" spans="20:30" x14ac:dyDescent="0.2">
      <c r="T5226" s="212"/>
      <c r="U5226" s="213"/>
      <c r="V5226" s="213"/>
      <c r="W5226" s="213"/>
      <c r="X5226" s="214"/>
      <c r="Y5226" s="214"/>
      <c r="Z5226" s="214"/>
      <c r="AA5226" s="217"/>
      <c r="AB5226" s="217"/>
      <c r="AC5226" s="217"/>
      <c r="AD5226" s="213"/>
    </row>
    <row r="5227" spans="20:30" x14ac:dyDescent="0.2">
      <c r="T5227" s="212"/>
      <c r="U5227" s="213"/>
      <c r="V5227" s="213"/>
      <c r="W5227" s="213"/>
      <c r="X5227" s="214"/>
      <c r="Y5227" s="214"/>
      <c r="Z5227" s="214"/>
      <c r="AA5227" s="217"/>
      <c r="AB5227" s="217"/>
      <c r="AC5227" s="217"/>
      <c r="AD5227" s="213"/>
    </row>
    <row r="5228" spans="20:30" x14ac:dyDescent="0.2">
      <c r="T5228" s="212"/>
      <c r="U5228" s="213"/>
      <c r="V5228" s="213"/>
      <c r="W5228" s="213"/>
      <c r="X5228" s="214"/>
      <c r="Y5228" s="214"/>
      <c r="Z5228" s="214"/>
      <c r="AA5228" s="217"/>
      <c r="AB5228" s="217"/>
      <c r="AC5228" s="217"/>
      <c r="AD5228" s="213"/>
    </row>
    <row r="5229" spans="20:30" x14ac:dyDescent="0.2">
      <c r="T5229" s="212"/>
      <c r="U5229" s="213"/>
      <c r="V5229" s="213"/>
      <c r="W5229" s="213"/>
      <c r="X5229" s="214"/>
      <c r="Y5229" s="214"/>
      <c r="Z5229" s="214"/>
      <c r="AA5229" s="217"/>
      <c r="AB5229" s="217"/>
      <c r="AC5229" s="217"/>
      <c r="AD5229" s="213"/>
    </row>
    <row r="5230" spans="20:30" x14ac:dyDescent="0.2">
      <c r="T5230" s="212"/>
      <c r="U5230" s="213"/>
      <c r="V5230" s="213"/>
      <c r="W5230" s="213"/>
      <c r="X5230" s="214"/>
      <c r="Y5230" s="214"/>
      <c r="Z5230" s="214"/>
      <c r="AA5230" s="217"/>
      <c r="AB5230" s="217"/>
      <c r="AC5230" s="217"/>
      <c r="AD5230" s="213"/>
    </row>
    <row r="5231" spans="20:30" x14ac:dyDescent="0.2">
      <c r="T5231" s="212"/>
      <c r="U5231" s="213"/>
      <c r="V5231" s="213"/>
      <c r="W5231" s="213"/>
      <c r="X5231" s="214"/>
      <c r="Y5231" s="214"/>
      <c r="Z5231" s="214"/>
      <c r="AA5231" s="217"/>
      <c r="AB5231" s="217"/>
      <c r="AC5231" s="217"/>
      <c r="AD5231" s="213"/>
    </row>
    <row r="5232" spans="20:30" x14ac:dyDescent="0.2">
      <c r="T5232" s="212"/>
      <c r="U5232" s="213"/>
      <c r="V5232" s="213"/>
      <c r="W5232" s="213"/>
      <c r="X5232" s="214"/>
      <c r="Y5232" s="214"/>
      <c r="Z5232" s="214"/>
      <c r="AA5232" s="217"/>
      <c r="AB5232" s="217"/>
      <c r="AC5232" s="217"/>
      <c r="AD5232" s="213"/>
    </row>
    <row r="5233" spans="20:30" x14ac:dyDescent="0.2">
      <c r="T5233" s="212"/>
      <c r="U5233" s="213"/>
      <c r="V5233" s="213"/>
      <c r="W5233" s="213"/>
      <c r="X5233" s="214"/>
      <c r="Y5233" s="214"/>
      <c r="Z5233" s="214"/>
      <c r="AA5233" s="217"/>
      <c r="AB5233" s="217"/>
      <c r="AC5233" s="217"/>
      <c r="AD5233" s="213"/>
    </row>
    <row r="5234" spans="20:30" x14ac:dyDescent="0.2">
      <c r="T5234" s="212"/>
      <c r="U5234" s="213"/>
      <c r="V5234" s="213"/>
      <c r="W5234" s="213"/>
      <c r="X5234" s="214"/>
      <c r="Y5234" s="214"/>
      <c r="Z5234" s="214"/>
      <c r="AA5234" s="217"/>
      <c r="AB5234" s="217"/>
      <c r="AC5234" s="217"/>
      <c r="AD5234" s="213"/>
    </row>
    <row r="5235" spans="20:30" x14ac:dyDescent="0.2">
      <c r="T5235" s="212"/>
      <c r="U5235" s="213"/>
      <c r="V5235" s="213"/>
      <c r="W5235" s="213"/>
      <c r="X5235" s="214"/>
      <c r="Y5235" s="214"/>
      <c r="Z5235" s="214"/>
      <c r="AA5235" s="217"/>
      <c r="AB5235" s="217"/>
      <c r="AC5235" s="217"/>
      <c r="AD5235" s="213"/>
    </row>
    <row r="5236" spans="20:30" x14ac:dyDescent="0.2">
      <c r="T5236" s="212"/>
      <c r="U5236" s="213"/>
      <c r="V5236" s="213"/>
      <c r="W5236" s="213"/>
      <c r="X5236" s="214"/>
      <c r="Y5236" s="214"/>
      <c r="Z5236" s="214"/>
      <c r="AA5236" s="217"/>
      <c r="AB5236" s="217"/>
      <c r="AC5236" s="217"/>
      <c r="AD5236" s="213"/>
    </row>
    <row r="5237" spans="20:30" x14ac:dyDescent="0.2">
      <c r="T5237" s="212"/>
      <c r="U5237" s="213"/>
      <c r="V5237" s="213"/>
      <c r="W5237" s="213"/>
      <c r="X5237" s="214"/>
      <c r="Y5237" s="214"/>
      <c r="Z5237" s="214"/>
      <c r="AA5237" s="217"/>
      <c r="AB5237" s="217"/>
      <c r="AC5237" s="217"/>
      <c r="AD5237" s="213"/>
    </row>
    <row r="5238" spans="20:30" x14ac:dyDescent="0.2">
      <c r="T5238" s="212"/>
      <c r="U5238" s="213"/>
      <c r="V5238" s="213"/>
      <c r="W5238" s="213"/>
      <c r="X5238" s="214"/>
      <c r="Y5238" s="214"/>
      <c r="Z5238" s="214"/>
      <c r="AA5238" s="217"/>
      <c r="AB5238" s="217"/>
      <c r="AC5238" s="217"/>
      <c r="AD5238" s="213"/>
    </row>
    <row r="5239" spans="20:30" x14ac:dyDescent="0.2">
      <c r="T5239" s="212"/>
      <c r="U5239" s="213"/>
      <c r="V5239" s="213"/>
      <c r="W5239" s="213"/>
      <c r="X5239" s="214"/>
      <c r="Y5239" s="214"/>
      <c r="Z5239" s="214"/>
      <c r="AA5239" s="217"/>
      <c r="AB5239" s="217"/>
      <c r="AC5239" s="217"/>
      <c r="AD5239" s="213"/>
    </row>
    <row r="5240" spans="20:30" x14ac:dyDescent="0.2">
      <c r="T5240" s="212"/>
      <c r="U5240" s="213"/>
      <c r="V5240" s="213"/>
      <c r="W5240" s="213"/>
      <c r="X5240" s="214"/>
      <c r="Y5240" s="214"/>
      <c r="Z5240" s="214"/>
      <c r="AA5240" s="217"/>
      <c r="AB5240" s="217"/>
      <c r="AC5240" s="217"/>
      <c r="AD5240" s="213"/>
    </row>
    <row r="5241" spans="20:30" x14ac:dyDescent="0.2">
      <c r="T5241" s="212"/>
      <c r="U5241" s="213"/>
      <c r="V5241" s="213"/>
      <c r="W5241" s="213"/>
      <c r="X5241" s="214"/>
      <c r="Y5241" s="214"/>
      <c r="Z5241" s="214"/>
      <c r="AA5241" s="217"/>
      <c r="AB5241" s="217"/>
      <c r="AC5241" s="217"/>
      <c r="AD5241" s="213"/>
    </row>
    <row r="5242" spans="20:30" x14ac:dyDescent="0.2">
      <c r="T5242" s="212"/>
      <c r="U5242" s="213"/>
      <c r="V5242" s="213"/>
      <c r="W5242" s="213"/>
      <c r="X5242" s="214"/>
      <c r="Y5242" s="214"/>
      <c r="Z5242" s="214"/>
      <c r="AA5242" s="217"/>
      <c r="AB5242" s="217"/>
      <c r="AC5242" s="217"/>
      <c r="AD5242" s="213"/>
    </row>
    <row r="5243" spans="20:30" x14ac:dyDescent="0.2">
      <c r="T5243" s="212"/>
      <c r="U5243" s="213"/>
      <c r="V5243" s="213"/>
      <c r="W5243" s="213"/>
      <c r="X5243" s="214"/>
      <c r="Y5243" s="214"/>
      <c r="Z5243" s="214"/>
      <c r="AA5243" s="217"/>
      <c r="AB5243" s="217"/>
      <c r="AC5243" s="217"/>
      <c r="AD5243" s="213"/>
    </row>
    <row r="5244" spans="20:30" x14ac:dyDescent="0.2">
      <c r="T5244" s="212"/>
      <c r="U5244" s="213"/>
      <c r="V5244" s="213"/>
      <c r="W5244" s="213"/>
      <c r="X5244" s="214"/>
      <c r="Y5244" s="214"/>
      <c r="Z5244" s="214"/>
      <c r="AA5244" s="217"/>
      <c r="AB5244" s="217"/>
      <c r="AC5244" s="217"/>
      <c r="AD5244" s="213"/>
    </row>
    <row r="5245" spans="20:30" x14ac:dyDescent="0.2">
      <c r="T5245" s="212"/>
      <c r="U5245" s="213"/>
      <c r="V5245" s="213"/>
      <c r="W5245" s="213"/>
      <c r="X5245" s="214"/>
      <c r="Y5245" s="214"/>
      <c r="Z5245" s="214"/>
      <c r="AA5245" s="217"/>
      <c r="AB5245" s="217"/>
      <c r="AC5245" s="217"/>
      <c r="AD5245" s="213"/>
    </row>
    <row r="5246" spans="20:30" x14ac:dyDescent="0.2">
      <c r="T5246" s="212"/>
      <c r="U5246" s="213"/>
      <c r="V5246" s="213"/>
      <c r="W5246" s="213"/>
      <c r="X5246" s="214"/>
      <c r="Y5246" s="214"/>
      <c r="Z5246" s="214"/>
      <c r="AA5246" s="217"/>
      <c r="AB5246" s="217"/>
      <c r="AC5246" s="217"/>
      <c r="AD5246" s="213"/>
    </row>
    <row r="5247" spans="20:30" x14ac:dyDescent="0.2">
      <c r="T5247" s="212"/>
      <c r="U5247" s="213"/>
      <c r="V5247" s="213"/>
      <c r="W5247" s="213"/>
      <c r="X5247" s="214"/>
      <c r="Y5247" s="214"/>
      <c r="Z5247" s="214"/>
      <c r="AA5247" s="217"/>
      <c r="AB5247" s="217"/>
      <c r="AC5247" s="217"/>
      <c r="AD5247" s="213"/>
    </row>
    <row r="5248" spans="20:30" x14ac:dyDescent="0.2">
      <c r="T5248" s="212"/>
      <c r="U5248" s="213"/>
      <c r="V5248" s="213"/>
      <c r="W5248" s="213"/>
      <c r="X5248" s="214"/>
      <c r="Y5248" s="214"/>
      <c r="Z5248" s="214"/>
      <c r="AA5248" s="217"/>
      <c r="AB5248" s="217"/>
      <c r="AC5248" s="217"/>
      <c r="AD5248" s="213"/>
    </row>
    <row r="5249" spans="20:30" x14ac:dyDescent="0.2">
      <c r="T5249" s="212"/>
      <c r="U5249" s="213"/>
      <c r="V5249" s="213"/>
      <c r="W5249" s="213"/>
      <c r="X5249" s="214"/>
      <c r="Y5249" s="214"/>
      <c r="Z5249" s="214"/>
      <c r="AA5249" s="217"/>
      <c r="AB5249" s="217"/>
      <c r="AC5249" s="217"/>
      <c r="AD5249" s="213"/>
    </row>
    <row r="5250" spans="20:30" x14ac:dyDescent="0.2">
      <c r="T5250" s="212"/>
      <c r="U5250" s="213"/>
      <c r="V5250" s="213"/>
      <c r="W5250" s="213"/>
      <c r="X5250" s="214"/>
      <c r="Y5250" s="214"/>
      <c r="Z5250" s="214"/>
      <c r="AA5250" s="217"/>
      <c r="AB5250" s="217"/>
      <c r="AC5250" s="217"/>
      <c r="AD5250" s="213"/>
    </row>
    <row r="5251" spans="20:30" x14ac:dyDescent="0.2">
      <c r="T5251" s="212"/>
      <c r="U5251" s="213"/>
      <c r="V5251" s="213"/>
      <c r="W5251" s="213"/>
      <c r="X5251" s="214"/>
      <c r="Y5251" s="214"/>
      <c r="Z5251" s="214"/>
      <c r="AA5251" s="217"/>
      <c r="AB5251" s="217"/>
      <c r="AC5251" s="217"/>
      <c r="AD5251" s="213"/>
    </row>
    <row r="5252" spans="20:30" x14ac:dyDescent="0.2">
      <c r="T5252" s="212"/>
      <c r="U5252" s="213"/>
      <c r="V5252" s="213"/>
      <c r="W5252" s="213"/>
      <c r="X5252" s="214"/>
      <c r="Y5252" s="214"/>
      <c r="Z5252" s="214"/>
      <c r="AA5252" s="217"/>
      <c r="AB5252" s="217"/>
      <c r="AC5252" s="217"/>
      <c r="AD5252" s="213"/>
    </row>
    <row r="5253" spans="20:30" x14ac:dyDescent="0.2">
      <c r="T5253" s="212"/>
      <c r="U5253" s="213"/>
      <c r="V5253" s="213"/>
      <c r="W5253" s="213"/>
      <c r="X5253" s="214"/>
      <c r="Y5253" s="214"/>
      <c r="Z5253" s="214"/>
      <c r="AA5253" s="217"/>
      <c r="AB5253" s="217"/>
      <c r="AC5253" s="217"/>
      <c r="AD5253" s="213"/>
    </row>
    <row r="5254" spans="20:30" x14ac:dyDescent="0.2">
      <c r="T5254" s="212"/>
      <c r="U5254" s="213"/>
      <c r="V5254" s="213"/>
      <c r="W5254" s="213"/>
      <c r="X5254" s="214"/>
      <c r="Y5254" s="214"/>
      <c r="Z5254" s="214"/>
      <c r="AA5254" s="217"/>
      <c r="AB5254" s="217"/>
      <c r="AC5254" s="217"/>
      <c r="AD5254" s="213"/>
    </row>
    <row r="5255" spans="20:30" x14ac:dyDescent="0.2">
      <c r="T5255" s="212"/>
      <c r="U5255" s="213"/>
      <c r="V5255" s="213"/>
      <c r="W5255" s="213"/>
      <c r="X5255" s="214"/>
      <c r="Y5255" s="214"/>
      <c r="Z5255" s="214"/>
      <c r="AA5255" s="217"/>
      <c r="AB5255" s="217"/>
      <c r="AC5255" s="217"/>
      <c r="AD5255" s="213"/>
    </row>
    <row r="5256" spans="20:30" x14ac:dyDescent="0.2">
      <c r="T5256" s="212"/>
      <c r="U5256" s="213"/>
      <c r="V5256" s="213"/>
      <c r="W5256" s="213"/>
      <c r="X5256" s="214"/>
      <c r="Y5256" s="214"/>
      <c r="Z5256" s="214"/>
      <c r="AA5256" s="217"/>
      <c r="AB5256" s="217"/>
      <c r="AC5256" s="217"/>
      <c r="AD5256" s="213"/>
    </row>
    <row r="5257" spans="20:30" x14ac:dyDescent="0.2">
      <c r="T5257" s="212"/>
      <c r="U5257" s="213"/>
      <c r="V5257" s="213"/>
      <c r="W5257" s="213"/>
      <c r="X5257" s="214"/>
      <c r="Y5257" s="214"/>
      <c r="Z5257" s="214"/>
      <c r="AA5257" s="217"/>
      <c r="AB5257" s="217"/>
      <c r="AC5257" s="217"/>
      <c r="AD5257" s="213"/>
    </row>
    <row r="5258" spans="20:30" x14ac:dyDescent="0.2">
      <c r="T5258" s="212"/>
      <c r="U5258" s="213"/>
      <c r="V5258" s="213"/>
      <c r="W5258" s="213"/>
      <c r="X5258" s="214"/>
      <c r="Y5258" s="214"/>
      <c r="Z5258" s="214"/>
      <c r="AA5258" s="217"/>
      <c r="AB5258" s="217"/>
      <c r="AC5258" s="217"/>
      <c r="AD5258" s="213"/>
    </row>
    <row r="5259" spans="20:30" x14ac:dyDescent="0.2">
      <c r="T5259" s="212"/>
      <c r="U5259" s="213"/>
      <c r="V5259" s="213"/>
      <c r="W5259" s="213"/>
      <c r="X5259" s="214"/>
      <c r="Y5259" s="214"/>
      <c r="Z5259" s="214"/>
      <c r="AA5259" s="217"/>
      <c r="AB5259" s="217"/>
      <c r="AC5259" s="217"/>
      <c r="AD5259" s="213"/>
    </row>
    <row r="5260" spans="20:30" x14ac:dyDescent="0.2">
      <c r="T5260" s="212"/>
      <c r="U5260" s="213"/>
      <c r="V5260" s="213"/>
      <c r="W5260" s="213"/>
      <c r="X5260" s="214"/>
      <c r="Y5260" s="214"/>
      <c r="Z5260" s="214"/>
      <c r="AA5260" s="217"/>
      <c r="AB5260" s="217"/>
      <c r="AC5260" s="217"/>
      <c r="AD5260" s="213"/>
    </row>
    <row r="5261" spans="20:30" x14ac:dyDescent="0.2">
      <c r="T5261" s="212"/>
      <c r="U5261" s="213"/>
      <c r="V5261" s="213"/>
      <c r="W5261" s="213"/>
      <c r="X5261" s="214"/>
      <c r="Y5261" s="214"/>
      <c r="Z5261" s="214"/>
      <c r="AA5261" s="217"/>
      <c r="AB5261" s="217"/>
      <c r="AC5261" s="217"/>
      <c r="AD5261" s="213"/>
    </row>
    <row r="5262" spans="20:30" x14ac:dyDescent="0.2">
      <c r="T5262" s="212"/>
      <c r="U5262" s="213"/>
      <c r="V5262" s="213"/>
      <c r="W5262" s="213"/>
      <c r="X5262" s="214"/>
      <c r="Y5262" s="214"/>
      <c r="Z5262" s="214"/>
      <c r="AA5262" s="217"/>
      <c r="AB5262" s="217"/>
      <c r="AC5262" s="217"/>
      <c r="AD5262" s="213"/>
    </row>
    <row r="5263" spans="20:30" x14ac:dyDescent="0.2">
      <c r="T5263" s="212"/>
      <c r="U5263" s="213"/>
      <c r="V5263" s="213"/>
      <c r="W5263" s="213"/>
      <c r="X5263" s="214"/>
      <c r="Y5263" s="214"/>
      <c r="Z5263" s="214"/>
      <c r="AA5263" s="217"/>
      <c r="AB5263" s="217"/>
      <c r="AC5263" s="217"/>
      <c r="AD5263" s="213"/>
    </row>
    <row r="5264" spans="20:30" x14ac:dyDescent="0.2">
      <c r="T5264" s="212"/>
      <c r="U5264" s="213"/>
      <c r="V5264" s="213"/>
      <c r="W5264" s="213"/>
      <c r="X5264" s="214"/>
      <c r="Y5264" s="214"/>
      <c r="Z5264" s="214"/>
      <c r="AA5264" s="217"/>
      <c r="AB5264" s="217"/>
      <c r="AC5264" s="217"/>
      <c r="AD5264" s="213"/>
    </row>
    <row r="5265" spans="20:30" x14ac:dyDescent="0.2">
      <c r="T5265" s="212"/>
      <c r="U5265" s="213"/>
      <c r="V5265" s="213"/>
      <c r="W5265" s="213"/>
      <c r="X5265" s="214"/>
      <c r="Y5265" s="214"/>
      <c r="Z5265" s="214"/>
      <c r="AA5265" s="217"/>
      <c r="AB5265" s="217"/>
      <c r="AC5265" s="217"/>
      <c r="AD5265" s="213"/>
    </row>
    <row r="5266" spans="20:30" x14ac:dyDescent="0.2">
      <c r="T5266" s="212"/>
      <c r="U5266" s="213"/>
      <c r="V5266" s="213"/>
      <c r="W5266" s="213"/>
      <c r="X5266" s="214"/>
      <c r="Y5266" s="214"/>
      <c r="Z5266" s="214"/>
      <c r="AA5266" s="217"/>
      <c r="AB5266" s="217"/>
      <c r="AC5266" s="217"/>
      <c r="AD5266" s="213"/>
    </row>
    <row r="5267" spans="20:30" x14ac:dyDescent="0.2">
      <c r="T5267" s="212"/>
      <c r="U5267" s="213"/>
      <c r="V5267" s="213"/>
      <c r="W5267" s="213"/>
      <c r="X5267" s="214"/>
      <c r="Y5267" s="214"/>
      <c r="Z5267" s="214"/>
      <c r="AA5267" s="217"/>
      <c r="AB5267" s="217"/>
      <c r="AC5267" s="217"/>
      <c r="AD5267" s="213"/>
    </row>
    <row r="5268" spans="20:30" x14ac:dyDescent="0.2">
      <c r="T5268" s="212"/>
      <c r="U5268" s="213"/>
      <c r="V5268" s="213"/>
      <c r="W5268" s="213"/>
      <c r="X5268" s="214"/>
      <c r="Y5268" s="214"/>
      <c r="Z5268" s="214"/>
      <c r="AA5268" s="217"/>
      <c r="AB5268" s="217"/>
      <c r="AC5268" s="217"/>
      <c r="AD5268" s="213"/>
    </row>
    <row r="5269" spans="20:30" x14ac:dyDescent="0.2">
      <c r="T5269" s="212"/>
      <c r="U5269" s="213"/>
      <c r="V5269" s="213"/>
      <c r="W5269" s="213"/>
      <c r="X5269" s="214"/>
      <c r="Y5269" s="214"/>
      <c r="Z5269" s="214"/>
      <c r="AA5269" s="217"/>
      <c r="AB5269" s="217"/>
      <c r="AC5269" s="217"/>
      <c r="AD5269" s="213"/>
    </row>
    <row r="5270" spans="20:30" x14ac:dyDescent="0.2">
      <c r="T5270" s="212"/>
      <c r="U5270" s="213"/>
      <c r="V5270" s="213"/>
      <c r="W5270" s="213"/>
      <c r="X5270" s="214"/>
      <c r="Y5270" s="214"/>
      <c r="Z5270" s="214"/>
      <c r="AA5270" s="217"/>
      <c r="AB5270" s="217"/>
      <c r="AC5270" s="217"/>
      <c r="AD5270" s="213"/>
    </row>
    <row r="5271" spans="20:30" x14ac:dyDescent="0.2">
      <c r="T5271" s="212"/>
      <c r="U5271" s="213"/>
      <c r="V5271" s="213"/>
      <c r="W5271" s="213"/>
      <c r="X5271" s="214"/>
      <c r="Y5271" s="214"/>
      <c r="Z5271" s="214"/>
      <c r="AA5271" s="217"/>
      <c r="AB5271" s="217"/>
      <c r="AC5271" s="217"/>
      <c r="AD5271" s="213"/>
    </row>
    <row r="5272" spans="20:30" x14ac:dyDescent="0.2">
      <c r="T5272" s="212"/>
      <c r="U5272" s="213"/>
      <c r="V5272" s="213"/>
      <c r="W5272" s="213"/>
      <c r="X5272" s="214"/>
      <c r="Y5272" s="214"/>
      <c r="Z5272" s="214"/>
      <c r="AA5272" s="217"/>
      <c r="AB5272" s="217"/>
      <c r="AC5272" s="217"/>
      <c r="AD5272" s="213"/>
    </row>
    <row r="5273" spans="20:30" x14ac:dyDescent="0.2">
      <c r="T5273" s="212"/>
      <c r="U5273" s="213"/>
      <c r="V5273" s="213"/>
      <c r="W5273" s="213"/>
      <c r="X5273" s="214"/>
      <c r="Y5273" s="214"/>
      <c r="Z5273" s="214"/>
      <c r="AA5273" s="217"/>
      <c r="AB5273" s="217"/>
      <c r="AC5273" s="217"/>
      <c r="AD5273" s="213"/>
    </row>
    <row r="5274" spans="20:30" x14ac:dyDescent="0.2">
      <c r="T5274" s="212"/>
      <c r="U5274" s="213"/>
      <c r="V5274" s="213"/>
      <c r="W5274" s="213"/>
      <c r="X5274" s="214"/>
      <c r="Y5274" s="214"/>
      <c r="Z5274" s="214"/>
      <c r="AA5274" s="217"/>
      <c r="AB5274" s="217"/>
      <c r="AC5274" s="217"/>
      <c r="AD5274" s="213"/>
    </row>
    <row r="5275" spans="20:30" x14ac:dyDescent="0.2">
      <c r="T5275" s="212"/>
      <c r="U5275" s="213"/>
      <c r="V5275" s="213"/>
      <c r="W5275" s="213"/>
      <c r="X5275" s="214"/>
      <c r="Y5275" s="214"/>
      <c r="Z5275" s="214"/>
      <c r="AA5275" s="217"/>
      <c r="AB5275" s="217"/>
      <c r="AC5275" s="217"/>
      <c r="AD5275" s="213"/>
    </row>
    <row r="5276" spans="20:30" x14ac:dyDescent="0.2">
      <c r="T5276" s="212"/>
      <c r="U5276" s="213"/>
      <c r="V5276" s="213"/>
      <c r="W5276" s="213"/>
      <c r="X5276" s="214"/>
      <c r="Y5276" s="214"/>
      <c r="Z5276" s="214"/>
      <c r="AA5276" s="217"/>
      <c r="AB5276" s="217"/>
      <c r="AC5276" s="217"/>
      <c r="AD5276" s="213"/>
    </row>
    <row r="5277" spans="20:30" x14ac:dyDescent="0.2">
      <c r="T5277" s="212"/>
      <c r="U5277" s="213"/>
      <c r="V5277" s="213"/>
      <c r="W5277" s="213"/>
      <c r="X5277" s="214"/>
      <c r="Y5277" s="214"/>
      <c r="Z5277" s="214"/>
      <c r="AA5277" s="217"/>
      <c r="AB5277" s="217"/>
      <c r="AC5277" s="217"/>
      <c r="AD5277" s="213"/>
    </row>
    <row r="5278" spans="20:30" x14ac:dyDescent="0.2">
      <c r="T5278" s="212"/>
      <c r="U5278" s="213"/>
      <c r="V5278" s="213"/>
      <c r="W5278" s="213"/>
      <c r="X5278" s="214"/>
      <c r="Y5278" s="214"/>
      <c r="Z5278" s="214"/>
      <c r="AA5278" s="217"/>
      <c r="AB5278" s="217"/>
      <c r="AC5278" s="217"/>
      <c r="AD5278" s="213"/>
    </row>
    <row r="5279" spans="20:30" x14ac:dyDescent="0.2">
      <c r="T5279" s="212"/>
      <c r="U5279" s="213"/>
      <c r="V5279" s="213"/>
      <c r="W5279" s="213"/>
      <c r="X5279" s="214"/>
      <c r="Y5279" s="214"/>
      <c r="Z5279" s="214"/>
      <c r="AA5279" s="217"/>
      <c r="AB5279" s="217"/>
      <c r="AC5279" s="217"/>
      <c r="AD5279" s="213"/>
    </row>
    <row r="5280" spans="20:30" x14ac:dyDescent="0.2">
      <c r="T5280" s="212"/>
      <c r="U5280" s="213"/>
      <c r="V5280" s="213"/>
      <c r="W5280" s="213"/>
      <c r="X5280" s="214"/>
      <c r="Y5280" s="214"/>
      <c r="Z5280" s="214"/>
      <c r="AA5280" s="217"/>
      <c r="AB5280" s="217"/>
      <c r="AC5280" s="217"/>
      <c r="AD5280" s="213"/>
    </row>
    <row r="5281" spans="20:30" x14ac:dyDescent="0.2">
      <c r="T5281" s="212"/>
      <c r="U5281" s="213"/>
      <c r="V5281" s="213"/>
      <c r="W5281" s="213"/>
      <c r="X5281" s="214"/>
      <c r="Y5281" s="214"/>
      <c r="Z5281" s="214"/>
      <c r="AA5281" s="217"/>
      <c r="AB5281" s="217"/>
      <c r="AC5281" s="217"/>
      <c r="AD5281" s="213"/>
    </row>
    <row r="5282" spans="20:30" x14ac:dyDescent="0.2">
      <c r="T5282" s="212"/>
      <c r="U5282" s="213"/>
      <c r="V5282" s="213"/>
      <c r="W5282" s="213"/>
      <c r="X5282" s="214"/>
      <c r="Y5282" s="214"/>
      <c r="Z5282" s="214"/>
      <c r="AA5282" s="217"/>
      <c r="AB5282" s="217"/>
      <c r="AC5282" s="217"/>
      <c r="AD5282" s="213"/>
    </row>
    <row r="5283" spans="20:30" x14ac:dyDescent="0.2">
      <c r="T5283" s="212"/>
      <c r="U5283" s="213"/>
      <c r="V5283" s="213"/>
      <c r="W5283" s="213"/>
      <c r="X5283" s="214"/>
      <c r="Y5283" s="214"/>
      <c r="Z5283" s="214"/>
      <c r="AA5283" s="217"/>
      <c r="AB5283" s="217"/>
      <c r="AC5283" s="217"/>
      <c r="AD5283" s="213"/>
    </row>
    <row r="5284" spans="20:30" x14ac:dyDescent="0.2">
      <c r="T5284" s="212"/>
      <c r="U5284" s="213"/>
      <c r="V5284" s="213"/>
      <c r="W5284" s="213"/>
      <c r="X5284" s="214"/>
      <c r="Y5284" s="214"/>
      <c r="Z5284" s="214"/>
      <c r="AA5284" s="217"/>
      <c r="AB5284" s="217"/>
      <c r="AC5284" s="217"/>
      <c r="AD5284" s="213"/>
    </row>
    <row r="5285" spans="20:30" x14ac:dyDescent="0.2">
      <c r="T5285" s="212"/>
      <c r="U5285" s="213"/>
      <c r="V5285" s="213"/>
      <c r="W5285" s="213"/>
      <c r="X5285" s="214"/>
      <c r="Y5285" s="214"/>
      <c r="Z5285" s="214"/>
      <c r="AA5285" s="217"/>
      <c r="AB5285" s="217"/>
      <c r="AC5285" s="217"/>
      <c r="AD5285" s="213"/>
    </row>
    <row r="5286" spans="20:30" x14ac:dyDescent="0.2">
      <c r="T5286" s="212"/>
      <c r="U5286" s="213"/>
      <c r="V5286" s="213"/>
      <c r="W5286" s="213"/>
      <c r="X5286" s="214"/>
      <c r="Y5286" s="214"/>
      <c r="Z5286" s="214"/>
      <c r="AA5286" s="217"/>
      <c r="AB5286" s="217"/>
      <c r="AC5286" s="217"/>
      <c r="AD5286" s="213"/>
    </row>
    <row r="5287" spans="20:30" x14ac:dyDescent="0.2">
      <c r="T5287" s="212"/>
      <c r="U5287" s="213"/>
      <c r="V5287" s="213"/>
      <c r="W5287" s="213"/>
      <c r="X5287" s="214"/>
      <c r="Y5287" s="214"/>
      <c r="Z5287" s="214"/>
      <c r="AA5287" s="217"/>
      <c r="AB5287" s="217"/>
      <c r="AC5287" s="217"/>
      <c r="AD5287" s="213"/>
    </row>
    <row r="5288" spans="20:30" x14ac:dyDescent="0.2">
      <c r="T5288" s="212"/>
      <c r="U5288" s="213"/>
      <c r="V5288" s="213"/>
      <c r="W5288" s="213"/>
      <c r="X5288" s="214"/>
      <c r="Y5288" s="214"/>
      <c r="Z5288" s="214"/>
      <c r="AA5288" s="217"/>
      <c r="AB5288" s="217"/>
      <c r="AC5288" s="217"/>
      <c r="AD5288" s="213"/>
    </row>
    <row r="5289" spans="20:30" x14ac:dyDescent="0.2">
      <c r="T5289" s="212"/>
      <c r="U5289" s="213"/>
      <c r="V5289" s="213"/>
      <c r="W5289" s="213"/>
      <c r="X5289" s="214"/>
      <c r="Y5289" s="214"/>
      <c r="Z5289" s="214"/>
      <c r="AA5289" s="217"/>
      <c r="AB5289" s="217"/>
      <c r="AC5289" s="217"/>
      <c r="AD5289" s="213"/>
    </row>
    <row r="5290" spans="20:30" x14ac:dyDescent="0.2">
      <c r="T5290" s="212"/>
      <c r="U5290" s="213"/>
      <c r="V5290" s="213"/>
      <c r="W5290" s="213"/>
      <c r="X5290" s="214"/>
      <c r="Y5290" s="214"/>
      <c r="Z5290" s="214"/>
      <c r="AA5290" s="217"/>
      <c r="AB5290" s="217"/>
      <c r="AC5290" s="217"/>
      <c r="AD5290" s="213"/>
    </row>
    <row r="5291" spans="20:30" x14ac:dyDescent="0.2">
      <c r="T5291" s="212"/>
      <c r="U5291" s="213"/>
      <c r="V5291" s="213"/>
      <c r="W5291" s="213"/>
      <c r="X5291" s="214"/>
      <c r="Y5291" s="214"/>
      <c r="Z5291" s="214"/>
      <c r="AA5291" s="217"/>
      <c r="AB5291" s="217"/>
      <c r="AC5291" s="217"/>
      <c r="AD5291" s="213"/>
    </row>
    <row r="5292" spans="20:30" x14ac:dyDescent="0.2">
      <c r="T5292" s="212"/>
      <c r="U5292" s="213"/>
      <c r="V5292" s="213"/>
      <c r="W5292" s="213"/>
      <c r="X5292" s="214"/>
      <c r="Y5292" s="214"/>
      <c r="Z5292" s="214"/>
      <c r="AA5292" s="217"/>
      <c r="AB5292" s="217"/>
      <c r="AC5292" s="217"/>
      <c r="AD5292" s="213"/>
    </row>
    <row r="5293" spans="20:30" x14ac:dyDescent="0.2">
      <c r="T5293" s="212"/>
      <c r="U5293" s="213"/>
      <c r="V5293" s="213"/>
      <c r="W5293" s="213"/>
      <c r="X5293" s="214"/>
      <c r="Y5293" s="214"/>
      <c r="Z5293" s="214"/>
      <c r="AA5293" s="217"/>
      <c r="AB5293" s="217"/>
      <c r="AC5293" s="217"/>
      <c r="AD5293" s="213"/>
    </row>
    <row r="5294" spans="20:30" x14ac:dyDescent="0.2">
      <c r="T5294" s="212"/>
      <c r="U5294" s="213"/>
      <c r="V5294" s="213"/>
      <c r="W5294" s="213"/>
      <c r="X5294" s="214"/>
      <c r="Y5294" s="214"/>
      <c r="Z5294" s="214"/>
      <c r="AA5294" s="217"/>
      <c r="AB5294" s="217"/>
      <c r="AC5294" s="217"/>
      <c r="AD5294" s="213"/>
    </row>
    <row r="5295" spans="20:30" x14ac:dyDescent="0.2">
      <c r="T5295" s="212"/>
      <c r="U5295" s="213"/>
      <c r="V5295" s="213"/>
      <c r="W5295" s="213"/>
      <c r="X5295" s="214"/>
      <c r="Y5295" s="214"/>
      <c r="Z5295" s="214"/>
      <c r="AA5295" s="217"/>
      <c r="AB5295" s="217"/>
      <c r="AC5295" s="217"/>
      <c r="AD5295" s="213"/>
    </row>
    <row r="5296" spans="20:30" x14ac:dyDescent="0.2">
      <c r="T5296" s="212"/>
      <c r="U5296" s="213"/>
      <c r="V5296" s="213"/>
      <c r="W5296" s="213"/>
      <c r="X5296" s="214"/>
      <c r="Y5296" s="214"/>
      <c r="Z5296" s="214"/>
      <c r="AA5296" s="217"/>
      <c r="AB5296" s="217"/>
      <c r="AC5296" s="217"/>
      <c r="AD5296" s="213"/>
    </row>
    <row r="5297" spans="20:30" x14ac:dyDescent="0.2">
      <c r="T5297" s="212"/>
      <c r="U5297" s="213"/>
      <c r="V5297" s="213"/>
      <c r="W5297" s="213"/>
      <c r="X5297" s="214"/>
      <c r="Y5297" s="214"/>
      <c r="Z5297" s="214"/>
      <c r="AA5297" s="217"/>
      <c r="AB5297" s="217"/>
      <c r="AC5297" s="217"/>
      <c r="AD5297" s="213"/>
    </row>
    <row r="5298" spans="20:30" x14ac:dyDescent="0.2">
      <c r="T5298" s="212"/>
      <c r="U5298" s="213"/>
      <c r="V5298" s="213"/>
      <c r="W5298" s="213"/>
      <c r="X5298" s="214"/>
      <c r="Y5298" s="214"/>
      <c r="Z5298" s="214"/>
      <c r="AA5298" s="217"/>
      <c r="AB5298" s="217"/>
      <c r="AC5298" s="217"/>
      <c r="AD5298" s="213"/>
    </row>
    <row r="5299" spans="20:30" x14ac:dyDescent="0.2">
      <c r="T5299" s="212"/>
      <c r="U5299" s="213"/>
      <c r="V5299" s="213"/>
      <c r="W5299" s="213"/>
      <c r="X5299" s="214"/>
      <c r="Y5299" s="214"/>
      <c r="Z5299" s="214"/>
      <c r="AA5299" s="217"/>
      <c r="AB5299" s="217"/>
      <c r="AC5299" s="217"/>
      <c r="AD5299" s="213"/>
    </row>
    <row r="5300" spans="20:30" x14ac:dyDescent="0.2">
      <c r="T5300" s="212"/>
      <c r="U5300" s="213"/>
      <c r="V5300" s="213"/>
      <c r="W5300" s="213"/>
      <c r="X5300" s="214"/>
      <c r="Y5300" s="214"/>
      <c r="Z5300" s="214"/>
      <c r="AA5300" s="217"/>
      <c r="AB5300" s="217"/>
      <c r="AC5300" s="217"/>
      <c r="AD5300" s="213"/>
    </row>
    <row r="5301" spans="20:30" x14ac:dyDescent="0.2">
      <c r="T5301" s="212"/>
      <c r="U5301" s="213"/>
      <c r="V5301" s="213"/>
      <c r="W5301" s="213"/>
      <c r="X5301" s="214"/>
      <c r="Y5301" s="214"/>
      <c r="Z5301" s="214"/>
      <c r="AA5301" s="217"/>
      <c r="AB5301" s="217"/>
      <c r="AC5301" s="217"/>
      <c r="AD5301" s="213"/>
    </row>
    <row r="5302" spans="20:30" x14ac:dyDescent="0.2">
      <c r="T5302" s="212"/>
      <c r="U5302" s="213"/>
      <c r="V5302" s="213"/>
      <c r="W5302" s="213"/>
      <c r="X5302" s="214"/>
      <c r="Y5302" s="214"/>
      <c r="Z5302" s="214"/>
      <c r="AA5302" s="217"/>
      <c r="AB5302" s="217"/>
      <c r="AC5302" s="217"/>
      <c r="AD5302" s="213"/>
    </row>
    <row r="5303" spans="20:30" x14ac:dyDescent="0.2">
      <c r="T5303" s="212"/>
      <c r="U5303" s="213"/>
      <c r="V5303" s="213"/>
      <c r="W5303" s="213"/>
      <c r="X5303" s="214"/>
      <c r="Y5303" s="214"/>
      <c r="Z5303" s="214"/>
      <c r="AA5303" s="217"/>
      <c r="AB5303" s="217"/>
      <c r="AC5303" s="217"/>
      <c r="AD5303" s="213"/>
    </row>
    <row r="5304" spans="20:30" x14ac:dyDescent="0.2">
      <c r="T5304" s="212"/>
      <c r="U5304" s="213"/>
      <c r="V5304" s="213"/>
      <c r="W5304" s="213"/>
      <c r="X5304" s="214"/>
      <c r="Y5304" s="214"/>
      <c r="Z5304" s="214"/>
      <c r="AA5304" s="217"/>
      <c r="AB5304" s="217"/>
      <c r="AC5304" s="217"/>
      <c r="AD5304" s="213"/>
    </row>
    <row r="5305" spans="20:30" x14ac:dyDescent="0.2">
      <c r="T5305" s="212"/>
      <c r="U5305" s="213"/>
      <c r="V5305" s="213"/>
      <c r="W5305" s="213"/>
      <c r="X5305" s="214"/>
      <c r="Y5305" s="214"/>
      <c r="Z5305" s="214"/>
      <c r="AA5305" s="217"/>
      <c r="AB5305" s="217"/>
      <c r="AC5305" s="217"/>
      <c r="AD5305" s="213"/>
    </row>
    <row r="5306" spans="20:30" x14ac:dyDescent="0.2">
      <c r="T5306" s="212"/>
      <c r="U5306" s="213"/>
      <c r="V5306" s="213"/>
      <c r="W5306" s="213"/>
      <c r="X5306" s="214"/>
      <c r="Y5306" s="214"/>
      <c r="Z5306" s="214"/>
      <c r="AA5306" s="217"/>
      <c r="AB5306" s="217"/>
      <c r="AC5306" s="217"/>
      <c r="AD5306" s="213"/>
    </row>
    <row r="5307" spans="20:30" x14ac:dyDescent="0.2">
      <c r="T5307" s="212"/>
      <c r="U5307" s="213"/>
      <c r="V5307" s="213"/>
      <c r="W5307" s="213"/>
      <c r="X5307" s="214"/>
      <c r="Y5307" s="214"/>
      <c r="Z5307" s="214"/>
      <c r="AA5307" s="217"/>
      <c r="AB5307" s="217"/>
      <c r="AC5307" s="217"/>
      <c r="AD5307" s="213"/>
    </row>
    <row r="5308" spans="20:30" x14ac:dyDescent="0.2">
      <c r="T5308" s="212"/>
      <c r="U5308" s="213"/>
      <c r="V5308" s="213"/>
      <c r="W5308" s="213"/>
      <c r="X5308" s="214"/>
      <c r="Y5308" s="214"/>
      <c r="Z5308" s="214"/>
      <c r="AA5308" s="217"/>
      <c r="AB5308" s="217"/>
      <c r="AC5308" s="217"/>
      <c r="AD5308" s="213"/>
    </row>
    <row r="5309" spans="20:30" x14ac:dyDescent="0.2">
      <c r="T5309" s="212"/>
      <c r="U5309" s="213"/>
      <c r="V5309" s="213"/>
      <c r="W5309" s="213"/>
      <c r="X5309" s="214"/>
      <c r="Y5309" s="214"/>
      <c r="Z5309" s="214"/>
      <c r="AA5309" s="217"/>
      <c r="AB5309" s="217"/>
      <c r="AC5309" s="217"/>
      <c r="AD5309" s="213"/>
    </row>
    <row r="5310" spans="20:30" x14ac:dyDescent="0.2">
      <c r="T5310" s="212"/>
      <c r="U5310" s="213"/>
      <c r="V5310" s="213"/>
      <c r="W5310" s="213"/>
      <c r="X5310" s="214"/>
      <c r="Y5310" s="214"/>
      <c r="Z5310" s="214"/>
      <c r="AA5310" s="217"/>
      <c r="AB5310" s="217"/>
      <c r="AC5310" s="217"/>
      <c r="AD5310" s="213"/>
    </row>
    <row r="5311" spans="20:30" x14ac:dyDescent="0.2">
      <c r="T5311" s="212"/>
      <c r="U5311" s="213"/>
      <c r="V5311" s="213"/>
      <c r="W5311" s="213"/>
      <c r="X5311" s="214"/>
      <c r="Y5311" s="214"/>
      <c r="Z5311" s="214"/>
      <c r="AA5311" s="217"/>
      <c r="AB5311" s="217"/>
      <c r="AC5311" s="217"/>
      <c r="AD5311" s="213"/>
    </row>
    <row r="5312" spans="20:30" x14ac:dyDescent="0.2">
      <c r="T5312" s="212"/>
      <c r="U5312" s="213"/>
      <c r="V5312" s="213"/>
      <c r="W5312" s="213"/>
      <c r="X5312" s="214"/>
      <c r="Y5312" s="214"/>
      <c r="Z5312" s="214"/>
      <c r="AA5312" s="217"/>
      <c r="AB5312" s="217"/>
      <c r="AC5312" s="217"/>
      <c r="AD5312" s="213"/>
    </row>
    <row r="5313" spans="20:30" x14ac:dyDescent="0.2">
      <c r="T5313" s="212"/>
      <c r="U5313" s="213"/>
      <c r="V5313" s="213"/>
      <c r="W5313" s="213"/>
      <c r="X5313" s="214"/>
      <c r="Y5313" s="214"/>
      <c r="Z5313" s="214"/>
      <c r="AA5313" s="217"/>
      <c r="AB5313" s="217"/>
      <c r="AC5313" s="217"/>
      <c r="AD5313" s="213"/>
    </row>
    <row r="5314" spans="20:30" x14ac:dyDescent="0.2">
      <c r="T5314" s="212"/>
      <c r="U5314" s="213"/>
      <c r="V5314" s="213"/>
      <c r="W5314" s="213"/>
      <c r="X5314" s="214"/>
      <c r="Y5314" s="214"/>
      <c r="Z5314" s="214"/>
      <c r="AA5314" s="217"/>
      <c r="AB5314" s="217"/>
      <c r="AC5314" s="217"/>
      <c r="AD5314" s="213"/>
    </row>
    <row r="5315" spans="20:30" x14ac:dyDescent="0.2">
      <c r="T5315" s="212"/>
      <c r="U5315" s="213"/>
      <c r="V5315" s="213"/>
      <c r="W5315" s="213"/>
      <c r="X5315" s="214"/>
      <c r="Y5315" s="214"/>
      <c r="Z5315" s="214"/>
      <c r="AA5315" s="217"/>
      <c r="AB5315" s="217"/>
      <c r="AC5315" s="217"/>
      <c r="AD5315" s="213"/>
    </row>
    <row r="5316" spans="20:30" x14ac:dyDescent="0.2">
      <c r="T5316" s="212"/>
      <c r="U5316" s="213"/>
      <c r="V5316" s="213"/>
      <c r="W5316" s="213"/>
      <c r="X5316" s="214"/>
      <c r="Y5316" s="214"/>
      <c r="Z5316" s="214"/>
      <c r="AA5316" s="217"/>
      <c r="AB5316" s="217"/>
      <c r="AC5316" s="217"/>
      <c r="AD5316" s="213"/>
    </row>
    <row r="5317" spans="20:30" x14ac:dyDescent="0.2">
      <c r="T5317" s="212"/>
      <c r="U5317" s="213"/>
      <c r="V5317" s="213"/>
      <c r="W5317" s="213"/>
      <c r="X5317" s="214"/>
      <c r="Y5317" s="214"/>
      <c r="Z5317" s="214"/>
      <c r="AA5317" s="217"/>
      <c r="AB5317" s="217"/>
      <c r="AC5317" s="217"/>
      <c r="AD5317" s="213"/>
    </row>
    <row r="5318" spans="20:30" x14ac:dyDescent="0.2">
      <c r="T5318" s="212"/>
      <c r="U5318" s="213"/>
      <c r="V5318" s="213"/>
      <c r="W5318" s="213"/>
      <c r="X5318" s="214"/>
      <c r="Y5318" s="214"/>
      <c r="Z5318" s="214"/>
      <c r="AA5318" s="217"/>
      <c r="AB5318" s="217"/>
      <c r="AC5318" s="217"/>
      <c r="AD5318" s="213"/>
    </row>
    <row r="5319" spans="20:30" x14ac:dyDescent="0.2">
      <c r="T5319" s="212"/>
      <c r="U5319" s="213"/>
      <c r="V5319" s="213"/>
      <c r="W5319" s="213"/>
      <c r="X5319" s="214"/>
      <c r="Y5319" s="214"/>
      <c r="Z5319" s="214"/>
      <c r="AA5319" s="217"/>
      <c r="AB5319" s="217"/>
      <c r="AC5319" s="217"/>
      <c r="AD5319" s="213"/>
    </row>
    <row r="5320" spans="20:30" x14ac:dyDescent="0.2">
      <c r="T5320" s="212"/>
      <c r="U5320" s="213"/>
      <c r="V5320" s="213"/>
      <c r="W5320" s="213"/>
      <c r="X5320" s="214"/>
      <c r="Y5320" s="214"/>
      <c r="Z5320" s="214"/>
      <c r="AA5320" s="217"/>
      <c r="AB5320" s="217"/>
      <c r="AC5320" s="217"/>
      <c r="AD5320" s="213"/>
    </row>
    <row r="5321" spans="20:30" x14ac:dyDescent="0.2">
      <c r="T5321" s="212"/>
      <c r="U5321" s="213"/>
      <c r="V5321" s="213"/>
      <c r="W5321" s="213"/>
      <c r="X5321" s="214"/>
      <c r="Y5321" s="214"/>
      <c r="Z5321" s="214"/>
      <c r="AA5321" s="217"/>
      <c r="AB5321" s="217"/>
      <c r="AC5321" s="217"/>
      <c r="AD5321" s="213"/>
    </row>
    <row r="5322" spans="20:30" x14ac:dyDescent="0.2">
      <c r="T5322" s="212"/>
      <c r="U5322" s="213"/>
      <c r="V5322" s="213"/>
      <c r="W5322" s="213"/>
      <c r="X5322" s="214"/>
      <c r="Y5322" s="214"/>
      <c r="Z5322" s="214"/>
      <c r="AA5322" s="217"/>
      <c r="AB5322" s="217"/>
      <c r="AC5322" s="217"/>
      <c r="AD5322" s="213"/>
    </row>
    <row r="5323" spans="20:30" x14ac:dyDescent="0.2">
      <c r="T5323" s="212"/>
      <c r="U5323" s="213"/>
      <c r="V5323" s="213"/>
      <c r="W5323" s="213"/>
      <c r="X5323" s="214"/>
      <c r="Y5323" s="214"/>
      <c r="Z5323" s="214"/>
      <c r="AA5323" s="217"/>
      <c r="AB5323" s="217"/>
      <c r="AC5323" s="217"/>
      <c r="AD5323" s="213"/>
    </row>
    <row r="5324" spans="20:30" x14ac:dyDescent="0.2">
      <c r="T5324" s="212"/>
      <c r="U5324" s="213"/>
      <c r="V5324" s="213"/>
      <c r="W5324" s="213"/>
      <c r="X5324" s="214"/>
      <c r="Y5324" s="214"/>
      <c r="Z5324" s="214"/>
      <c r="AA5324" s="217"/>
      <c r="AB5324" s="217"/>
      <c r="AC5324" s="217"/>
      <c r="AD5324" s="213"/>
    </row>
    <row r="5325" spans="20:30" x14ac:dyDescent="0.2">
      <c r="T5325" s="212"/>
      <c r="U5325" s="213"/>
      <c r="V5325" s="213"/>
      <c r="W5325" s="213"/>
      <c r="X5325" s="214"/>
      <c r="Y5325" s="214"/>
      <c r="Z5325" s="214"/>
      <c r="AA5325" s="217"/>
      <c r="AB5325" s="217"/>
      <c r="AC5325" s="217"/>
      <c r="AD5325" s="213"/>
    </row>
    <row r="5326" spans="20:30" x14ac:dyDescent="0.2">
      <c r="T5326" s="212"/>
      <c r="U5326" s="213"/>
      <c r="V5326" s="213"/>
      <c r="W5326" s="213"/>
      <c r="X5326" s="214"/>
      <c r="Y5326" s="214"/>
      <c r="Z5326" s="214"/>
      <c r="AA5326" s="217"/>
      <c r="AB5326" s="217"/>
      <c r="AC5326" s="217"/>
      <c r="AD5326" s="213"/>
    </row>
    <row r="5327" spans="20:30" x14ac:dyDescent="0.2">
      <c r="T5327" s="212"/>
      <c r="U5327" s="213"/>
      <c r="V5327" s="213"/>
      <c r="W5327" s="213"/>
      <c r="X5327" s="214"/>
      <c r="Y5327" s="214"/>
      <c r="Z5327" s="214"/>
      <c r="AA5327" s="217"/>
      <c r="AB5327" s="217"/>
      <c r="AC5327" s="217"/>
      <c r="AD5327" s="213"/>
    </row>
    <row r="5328" spans="20:30" x14ac:dyDescent="0.2">
      <c r="T5328" s="212"/>
      <c r="U5328" s="213"/>
      <c r="V5328" s="213"/>
      <c r="W5328" s="213"/>
      <c r="X5328" s="214"/>
      <c r="Y5328" s="214"/>
      <c r="Z5328" s="214"/>
      <c r="AA5328" s="217"/>
      <c r="AB5328" s="217"/>
      <c r="AC5328" s="217"/>
      <c r="AD5328" s="213"/>
    </row>
    <row r="5329" spans="20:30" x14ac:dyDescent="0.2">
      <c r="T5329" s="212"/>
      <c r="U5329" s="213"/>
      <c r="V5329" s="213"/>
      <c r="W5329" s="213"/>
      <c r="X5329" s="214"/>
      <c r="Y5329" s="214"/>
      <c r="Z5329" s="214"/>
      <c r="AA5329" s="217"/>
      <c r="AB5329" s="217"/>
      <c r="AC5329" s="217"/>
      <c r="AD5329" s="213"/>
    </row>
    <row r="5330" spans="20:30" x14ac:dyDescent="0.2">
      <c r="T5330" s="212"/>
      <c r="U5330" s="213"/>
      <c r="V5330" s="213"/>
      <c r="W5330" s="213"/>
      <c r="X5330" s="214"/>
      <c r="Y5330" s="214"/>
      <c r="Z5330" s="214"/>
      <c r="AA5330" s="217"/>
      <c r="AB5330" s="217"/>
      <c r="AC5330" s="217"/>
      <c r="AD5330" s="213"/>
    </row>
    <row r="5331" spans="20:30" x14ac:dyDescent="0.2">
      <c r="T5331" s="212"/>
      <c r="U5331" s="213"/>
      <c r="V5331" s="213"/>
      <c r="W5331" s="213"/>
      <c r="X5331" s="214"/>
      <c r="Y5331" s="214"/>
      <c r="Z5331" s="214"/>
      <c r="AA5331" s="217"/>
      <c r="AB5331" s="217"/>
      <c r="AC5331" s="217"/>
      <c r="AD5331" s="213"/>
    </row>
    <row r="5332" spans="20:30" x14ac:dyDescent="0.2">
      <c r="T5332" s="212"/>
      <c r="U5332" s="213"/>
      <c r="V5332" s="213"/>
      <c r="W5332" s="213"/>
      <c r="X5332" s="214"/>
      <c r="Y5332" s="214"/>
      <c r="Z5332" s="214"/>
      <c r="AA5332" s="217"/>
      <c r="AB5332" s="217"/>
      <c r="AC5332" s="217"/>
      <c r="AD5332" s="213"/>
    </row>
    <row r="5333" spans="20:30" x14ac:dyDescent="0.2">
      <c r="T5333" s="212"/>
      <c r="U5333" s="213"/>
      <c r="V5333" s="213"/>
      <c r="W5333" s="213"/>
      <c r="X5333" s="214"/>
      <c r="Y5333" s="214"/>
      <c r="Z5333" s="214"/>
      <c r="AA5333" s="217"/>
      <c r="AB5333" s="217"/>
      <c r="AC5333" s="217"/>
      <c r="AD5333" s="213"/>
    </row>
    <row r="5334" spans="20:30" x14ac:dyDescent="0.2">
      <c r="T5334" s="212"/>
      <c r="U5334" s="213"/>
      <c r="V5334" s="213"/>
      <c r="W5334" s="213"/>
      <c r="X5334" s="214"/>
      <c r="Y5334" s="214"/>
      <c r="Z5334" s="214"/>
      <c r="AA5334" s="217"/>
      <c r="AB5334" s="217"/>
      <c r="AC5334" s="217"/>
      <c r="AD5334" s="213"/>
    </row>
    <row r="5335" spans="20:30" x14ac:dyDescent="0.2">
      <c r="T5335" s="212"/>
      <c r="U5335" s="213"/>
      <c r="V5335" s="213"/>
      <c r="W5335" s="213"/>
      <c r="X5335" s="214"/>
      <c r="Y5335" s="214"/>
      <c r="Z5335" s="214"/>
      <c r="AA5335" s="217"/>
      <c r="AB5335" s="217"/>
      <c r="AC5335" s="217"/>
      <c r="AD5335" s="213"/>
    </row>
    <row r="5336" spans="20:30" x14ac:dyDescent="0.2">
      <c r="T5336" s="212"/>
      <c r="U5336" s="213"/>
      <c r="V5336" s="213"/>
      <c r="W5336" s="213"/>
      <c r="X5336" s="214"/>
      <c r="Y5336" s="214"/>
      <c r="Z5336" s="214"/>
      <c r="AA5336" s="217"/>
      <c r="AB5336" s="217"/>
      <c r="AC5336" s="217"/>
      <c r="AD5336" s="213"/>
    </row>
    <row r="5337" spans="20:30" x14ac:dyDescent="0.2">
      <c r="T5337" s="212"/>
      <c r="U5337" s="213"/>
      <c r="V5337" s="213"/>
      <c r="W5337" s="213"/>
      <c r="X5337" s="214"/>
      <c r="Y5337" s="214"/>
      <c r="Z5337" s="214"/>
      <c r="AA5337" s="217"/>
      <c r="AB5337" s="217"/>
      <c r="AC5337" s="217"/>
      <c r="AD5337" s="213"/>
    </row>
    <row r="5338" spans="20:30" x14ac:dyDescent="0.2">
      <c r="T5338" s="212"/>
      <c r="U5338" s="213"/>
      <c r="V5338" s="213"/>
      <c r="W5338" s="213"/>
      <c r="X5338" s="214"/>
      <c r="Y5338" s="214"/>
      <c r="Z5338" s="214"/>
      <c r="AA5338" s="217"/>
      <c r="AB5338" s="217"/>
      <c r="AC5338" s="217"/>
      <c r="AD5338" s="213"/>
    </row>
    <row r="5339" spans="20:30" x14ac:dyDescent="0.2">
      <c r="T5339" s="212"/>
      <c r="U5339" s="213"/>
      <c r="V5339" s="213"/>
      <c r="W5339" s="213"/>
      <c r="X5339" s="214"/>
      <c r="Y5339" s="214"/>
      <c r="Z5339" s="214"/>
      <c r="AA5339" s="217"/>
      <c r="AB5339" s="217"/>
      <c r="AC5339" s="217"/>
      <c r="AD5339" s="213"/>
    </row>
    <row r="5340" spans="20:30" x14ac:dyDescent="0.2">
      <c r="T5340" s="212"/>
      <c r="U5340" s="213"/>
      <c r="V5340" s="213"/>
      <c r="W5340" s="213"/>
      <c r="X5340" s="214"/>
      <c r="Y5340" s="214"/>
      <c r="Z5340" s="214"/>
      <c r="AA5340" s="217"/>
      <c r="AB5340" s="217"/>
      <c r="AC5340" s="217"/>
      <c r="AD5340" s="213"/>
    </row>
    <row r="5341" spans="20:30" x14ac:dyDescent="0.2">
      <c r="T5341" s="212"/>
      <c r="U5341" s="213"/>
      <c r="V5341" s="213"/>
      <c r="W5341" s="213"/>
      <c r="X5341" s="214"/>
      <c r="Y5341" s="214"/>
      <c r="Z5341" s="214"/>
      <c r="AA5341" s="217"/>
      <c r="AB5341" s="217"/>
      <c r="AC5341" s="217"/>
      <c r="AD5341" s="213"/>
    </row>
    <row r="5342" spans="20:30" x14ac:dyDescent="0.2">
      <c r="T5342" s="212"/>
      <c r="U5342" s="213"/>
      <c r="V5342" s="213"/>
      <c r="W5342" s="213"/>
      <c r="X5342" s="214"/>
      <c r="Y5342" s="214"/>
      <c r="Z5342" s="214"/>
      <c r="AA5342" s="217"/>
      <c r="AB5342" s="217"/>
      <c r="AC5342" s="217"/>
      <c r="AD5342" s="213"/>
    </row>
    <row r="5343" spans="20:30" x14ac:dyDescent="0.2">
      <c r="T5343" s="212"/>
      <c r="U5343" s="213"/>
      <c r="V5343" s="213"/>
      <c r="W5343" s="213"/>
      <c r="X5343" s="214"/>
      <c r="Y5343" s="214"/>
      <c r="Z5343" s="214"/>
      <c r="AA5343" s="217"/>
      <c r="AB5343" s="217"/>
      <c r="AC5343" s="217"/>
      <c r="AD5343" s="213"/>
    </row>
    <row r="5344" spans="20:30" x14ac:dyDescent="0.2">
      <c r="T5344" s="212"/>
      <c r="U5344" s="213"/>
      <c r="V5344" s="213"/>
      <c r="W5344" s="213"/>
      <c r="X5344" s="214"/>
      <c r="Y5344" s="214"/>
      <c r="Z5344" s="214"/>
      <c r="AA5344" s="217"/>
      <c r="AB5344" s="217"/>
      <c r="AC5344" s="217"/>
      <c r="AD5344" s="213"/>
    </row>
    <row r="5345" spans="20:30" x14ac:dyDescent="0.2">
      <c r="T5345" s="212"/>
      <c r="U5345" s="213"/>
      <c r="V5345" s="213"/>
      <c r="W5345" s="213"/>
      <c r="X5345" s="214"/>
      <c r="Y5345" s="214"/>
      <c r="Z5345" s="214"/>
      <c r="AA5345" s="217"/>
      <c r="AB5345" s="217"/>
      <c r="AC5345" s="217"/>
      <c r="AD5345" s="213"/>
    </row>
    <row r="5346" spans="20:30" x14ac:dyDescent="0.2">
      <c r="T5346" s="212"/>
      <c r="U5346" s="213"/>
      <c r="V5346" s="213"/>
      <c r="W5346" s="213"/>
      <c r="X5346" s="214"/>
      <c r="Y5346" s="214"/>
      <c r="Z5346" s="214"/>
      <c r="AA5346" s="217"/>
      <c r="AB5346" s="217"/>
      <c r="AC5346" s="217"/>
      <c r="AD5346" s="213"/>
    </row>
    <row r="5347" spans="20:30" x14ac:dyDescent="0.2">
      <c r="T5347" s="212"/>
      <c r="U5347" s="213"/>
      <c r="V5347" s="213"/>
      <c r="W5347" s="213"/>
      <c r="X5347" s="214"/>
      <c r="Y5347" s="214"/>
      <c r="Z5347" s="214"/>
      <c r="AA5347" s="217"/>
      <c r="AB5347" s="217"/>
      <c r="AC5347" s="217"/>
      <c r="AD5347" s="213"/>
    </row>
    <row r="5348" spans="20:30" x14ac:dyDescent="0.2">
      <c r="T5348" s="212"/>
      <c r="U5348" s="213"/>
      <c r="V5348" s="213"/>
      <c r="W5348" s="213"/>
      <c r="X5348" s="214"/>
      <c r="Y5348" s="214"/>
      <c r="Z5348" s="214"/>
      <c r="AA5348" s="217"/>
      <c r="AB5348" s="217"/>
      <c r="AC5348" s="217"/>
      <c r="AD5348" s="213"/>
    </row>
    <row r="5349" spans="20:30" x14ac:dyDescent="0.2">
      <c r="T5349" s="212"/>
      <c r="U5349" s="213"/>
      <c r="V5349" s="213"/>
      <c r="W5349" s="213"/>
      <c r="X5349" s="214"/>
      <c r="Y5349" s="214"/>
      <c r="Z5349" s="214"/>
      <c r="AA5349" s="217"/>
      <c r="AB5349" s="217"/>
      <c r="AC5349" s="217"/>
      <c r="AD5349" s="213"/>
    </row>
    <row r="5350" spans="20:30" x14ac:dyDescent="0.2">
      <c r="T5350" s="212"/>
      <c r="U5350" s="213"/>
      <c r="V5350" s="213"/>
      <c r="W5350" s="213"/>
      <c r="X5350" s="214"/>
      <c r="Y5350" s="214"/>
      <c r="Z5350" s="214"/>
      <c r="AA5350" s="217"/>
      <c r="AB5350" s="217"/>
      <c r="AC5350" s="217"/>
      <c r="AD5350" s="213"/>
    </row>
    <row r="5351" spans="20:30" x14ac:dyDescent="0.2">
      <c r="T5351" s="212"/>
      <c r="U5351" s="213"/>
      <c r="V5351" s="213"/>
      <c r="W5351" s="213"/>
      <c r="X5351" s="214"/>
      <c r="Y5351" s="214"/>
      <c r="Z5351" s="214"/>
      <c r="AA5351" s="217"/>
      <c r="AB5351" s="217"/>
      <c r="AC5351" s="217"/>
      <c r="AD5351" s="213"/>
    </row>
    <row r="5352" spans="20:30" x14ac:dyDescent="0.2">
      <c r="T5352" s="212"/>
      <c r="U5352" s="213"/>
      <c r="V5352" s="213"/>
      <c r="W5352" s="213"/>
      <c r="X5352" s="214"/>
      <c r="Y5352" s="214"/>
      <c r="Z5352" s="214"/>
      <c r="AA5352" s="217"/>
      <c r="AB5352" s="217"/>
      <c r="AC5352" s="217"/>
      <c r="AD5352" s="213"/>
    </row>
    <row r="5353" spans="20:30" x14ac:dyDescent="0.2">
      <c r="T5353" s="212"/>
      <c r="U5353" s="213"/>
      <c r="V5353" s="213"/>
      <c r="W5353" s="213"/>
      <c r="X5353" s="214"/>
      <c r="Y5353" s="214"/>
      <c r="Z5353" s="214"/>
      <c r="AA5353" s="217"/>
      <c r="AB5353" s="217"/>
      <c r="AC5353" s="217"/>
      <c r="AD5353" s="213"/>
    </row>
    <row r="5354" spans="20:30" x14ac:dyDescent="0.2">
      <c r="T5354" s="212"/>
      <c r="U5354" s="213"/>
      <c r="V5354" s="213"/>
      <c r="W5354" s="213"/>
      <c r="X5354" s="214"/>
      <c r="Y5354" s="214"/>
      <c r="Z5354" s="214"/>
      <c r="AA5354" s="217"/>
      <c r="AB5354" s="217"/>
      <c r="AC5354" s="217"/>
      <c r="AD5354" s="213"/>
    </row>
    <row r="5355" spans="20:30" x14ac:dyDescent="0.2">
      <c r="T5355" s="212"/>
      <c r="U5355" s="213"/>
      <c r="V5355" s="213"/>
      <c r="W5355" s="213"/>
      <c r="X5355" s="214"/>
      <c r="Y5355" s="214"/>
      <c r="Z5355" s="214"/>
      <c r="AA5355" s="217"/>
      <c r="AB5355" s="217"/>
      <c r="AC5355" s="217"/>
      <c r="AD5355" s="213"/>
    </row>
    <row r="5356" spans="20:30" x14ac:dyDescent="0.2">
      <c r="T5356" s="212"/>
      <c r="U5356" s="213"/>
      <c r="V5356" s="213"/>
      <c r="W5356" s="213"/>
      <c r="X5356" s="214"/>
      <c r="Y5356" s="214"/>
      <c r="Z5356" s="214"/>
      <c r="AA5356" s="217"/>
      <c r="AB5356" s="217"/>
      <c r="AC5356" s="217"/>
      <c r="AD5356" s="213"/>
    </row>
    <row r="5357" spans="20:30" x14ac:dyDescent="0.2">
      <c r="T5357" s="212"/>
      <c r="U5357" s="213"/>
      <c r="V5357" s="213"/>
      <c r="W5357" s="213"/>
      <c r="X5357" s="214"/>
      <c r="Y5357" s="214"/>
      <c r="Z5357" s="214"/>
      <c r="AA5357" s="217"/>
      <c r="AB5357" s="217"/>
      <c r="AC5357" s="217"/>
      <c r="AD5357" s="213"/>
    </row>
    <row r="5358" spans="20:30" x14ac:dyDescent="0.2">
      <c r="T5358" s="212"/>
      <c r="U5358" s="213"/>
      <c r="V5358" s="213"/>
      <c r="W5358" s="213"/>
      <c r="X5358" s="214"/>
      <c r="Y5358" s="214"/>
      <c r="Z5358" s="214"/>
      <c r="AA5358" s="217"/>
      <c r="AB5358" s="217"/>
      <c r="AC5358" s="217"/>
      <c r="AD5358" s="213"/>
    </row>
    <row r="5359" spans="20:30" x14ac:dyDescent="0.2">
      <c r="T5359" s="212"/>
      <c r="U5359" s="213"/>
      <c r="V5359" s="213"/>
      <c r="W5359" s="213"/>
      <c r="X5359" s="214"/>
      <c r="Y5359" s="214"/>
      <c r="Z5359" s="214"/>
      <c r="AA5359" s="217"/>
      <c r="AB5359" s="217"/>
      <c r="AC5359" s="217"/>
      <c r="AD5359" s="213"/>
    </row>
    <row r="5360" spans="20:30" x14ac:dyDescent="0.2">
      <c r="T5360" s="212"/>
      <c r="U5360" s="213"/>
      <c r="V5360" s="213"/>
      <c r="W5360" s="213"/>
      <c r="X5360" s="214"/>
      <c r="Y5360" s="214"/>
      <c r="Z5360" s="214"/>
      <c r="AA5360" s="217"/>
      <c r="AB5360" s="217"/>
      <c r="AC5360" s="217"/>
      <c r="AD5360" s="213"/>
    </row>
    <row r="5361" spans="20:30" x14ac:dyDescent="0.2">
      <c r="T5361" s="212"/>
      <c r="U5361" s="213"/>
      <c r="V5361" s="213"/>
      <c r="W5361" s="213"/>
      <c r="X5361" s="214"/>
      <c r="Y5361" s="214"/>
      <c r="Z5361" s="214"/>
      <c r="AA5361" s="217"/>
      <c r="AB5361" s="217"/>
      <c r="AC5361" s="217"/>
      <c r="AD5361" s="213"/>
    </row>
    <row r="5362" spans="20:30" x14ac:dyDescent="0.2">
      <c r="T5362" s="212"/>
      <c r="U5362" s="213"/>
      <c r="V5362" s="213"/>
      <c r="W5362" s="213"/>
      <c r="X5362" s="214"/>
      <c r="Y5362" s="214"/>
      <c r="Z5362" s="214"/>
      <c r="AA5362" s="217"/>
      <c r="AB5362" s="217"/>
      <c r="AC5362" s="217"/>
      <c r="AD5362" s="213"/>
    </row>
    <row r="5363" spans="20:30" x14ac:dyDescent="0.2">
      <c r="T5363" s="212"/>
      <c r="U5363" s="213"/>
      <c r="V5363" s="213"/>
      <c r="W5363" s="213"/>
      <c r="X5363" s="214"/>
      <c r="Y5363" s="214"/>
      <c r="Z5363" s="214"/>
      <c r="AA5363" s="217"/>
      <c r="AB5363" s="217"/>
      <c r="AC5363" s="217"/>
      <c r="AD5363" s="213"/>
    </row>
    <row r="5364" spans="20:30" x14ac:dyDescent="0.2">
      <c r="T5364" s="212"/>
      <c r="U5364" s="213"/>
      <c r="V5364" s="213"/>
      <c r="W5364" s="213"/>
      <c r="X5364" s="214"/>
      <c r="Y5364" s="214"/>
      <c r="Z5364" s="214"/>
      <c r="AA5364" s="217"/>
      <c r="AB5364" s="217"/>
      <c r="AC5364" s="217"/>
      <c r="AD5364" s="213"/>
    </row>
    <row r="5365" spans="20:30" x14ac:dyDescent="0.2">
      <c r="T5365" s="212"/>
      <c r="U5365" s="213"/>
      <c r="V5365" s="213"/>
      <c r="W5365" s="213"/>
      <c r="X5365" s="214"/>
      <c r="Y5365" s="214"/>
      <c r="Z5365" s="214"/>
      <c r="AA5365" s="217"/>
      <c r="AB5365" s="217"/>
      <c r="AC5365" s="217"/>
      <c r="AD5365" s="213"/>
    </row>
    <row r="5366" spans="20:30" x14ac:dyDescent="0.2">
      <c r="T5366" s="212"/>
      <c r="U5366" s="213"/>
      <c r="V5366" s="213"/>
      <c r="W5366" s="213"/>
      <c r="X5366" s="214"/>
      <c r="Y5366" s="214"/>
      <c r="Z5366" s="214"/>
      <c r="AA5366" s="217"/>
      <c r="AB5366" s="217"/>
      <c r="AC5366" s="217"/>
      <c r="AD5366" s="213"/>
    </row>
    <row r="5367" spans="20:30" x14ac:dyDescent="0.2">
      <c r="T5367" s="212"/>
      <c r="U5367" s="213"/>
      <c r="V5367" s="213"/>
      <c r="W5367" s="213"/>
      <c r="X5367" s="214"/>
      <c r="Y5367" s="214"/>
      <c r="Z5367" s="214"/>
      <c r="AA5367" s="217"/>
      <c r="AB5367" s="217"/>
      <c r="AC5367" s="217"/>
      <c r="AD5367" s="213"/>
    </row>
    <row r="5368" spans="20:30" x14ac:dyDescent="0.2">
      <c r="T5368" s="212"/>
      <c r="U5368" s="213"/>
      <c r="V5368" s="213"/>
      <c r="W5368" s="213"/>
      <c r="X5368" s="214"/>
      <c r="Y5368" s="214"/>
      <c r="Z5368" s="214"/>
      <c r="AA5368" s="217"/>
      <c r="AB5368" s="217"/>
      <c r="AC5368" s="217"/>
      <c r="AD5368" s="213"/>
    </row>
    <row r="5369" spans="20:30" x14ac:dyDescent="0.2">
      <c r="T5369" s="212"/>
      <c r="U5369" s="213"/>
      <c r="V5369" s="213"/>
      <c r="W5369" s="213"/>
      <c r="X5369" s="214"/>
      <c r="Y5369" s="214"/>
      <c r="Z5369" s="214"/>
      <c r="AA5369" s="217"/>
      <c r="AB5369" s="217"/>
      <c r="AC5369" s="217"/>
      <c r="AD5369" s="213"/>
    </row>
    <row r="5370" spans="20:30" x14ac:dyDescent="0.2">
      <c r="T5370" s="212"/>
      <c r="U5370" s="213"/>
      <c r="V5370" s="213"/>
      <c r="W5370" s="213"/>
      <c r="X5370" s="214"/>
      <c r="Y5370" s="214"/>
      <c r="Z5370" s="214"/>
      <c r="AA5370" s="217"/>
      <c r="AB5370" s="217"/>
      <c r="AC5370" s="217"/>
      <c r="AD5370" s="213"/>
    </row>
    <row r="5371" spans="20:30" x14ac:dyDescent="0.2">
      <c r="T5371" s="212"/>
      <c r="U5371" s="213"/>
      <c r="V5371" s="213"/>
      <c r="W5371" s="213"/>
      <c r="X5371" s="214"/>
      <c r="Y5371" s="214"/>
      <c r="Z5371" s="214"/>
      <c r="AA5371" s="217"/>
      <c r="AB5371" s="217"/>
      <c r="AC5371" s="217"/>
      <c r="AD5371" s="213"/>
    </row>
    <row r="5372" spans="20:30" x14ac:dyDescent="0.2">
      <c r="T5372" s="212"/>
      <c r="U5372" s="213"/>
      <c r="V5372" s="213"/>
      <c r="W5372" s="213"/>
      <c r="X5372" s="214"/>
      <c r="Y5372" s="214"/>
      <c r="Z5372" s="214"/>
      <c r="AA5372" s="217"/>
      <c r="AB5372" s="217"/>
      <c r="AC5372" s="217"/>
      <c r="AD5372" s="213"/>
    </row>
    <row r="5373" spans="20:30" x14ac:dyDescent="0.2">
      <c r="T5373" s="212"/>
      <c r="U5373" s="213"/>
      <c r="V5373" s="213"/>
      <c r="W5373" s="213"/>
      <c r="X5373" s="214"/>
      <c r="Y5373" s="214"/>
      <c r="Z5373" s="214"/>
      <c r="AA5373" s="217"/>
      <c r="AB5373" s="217"/>
      <c r="AC5373" s="217"/>
      <c r="AD5373" s="213"/>
    </row>
    <row r="5374" spans="20:30" x14ac:dyDescent="0.2">
      <c r="T5374" s="212"/>
      <c r="U5374" s="213"/>
      <c r="V5374" s="213"/>
      <c r="W5374" s="213"/>
      <c r="X5374" s="214"/>
      <c r="Y5374" s="214"/>
      <c r="Z5374" s="214"/>
      <c r="AA5374" s="217"/>
      <c r="AB5374" s="217"/>
      <c r="AC5374" s="217"/>
      <c r="AD5374" s="213"/>
    </row>
    <row r="5375" spans="20:30" x14ac:dyDescent="0.2">
      <c r="T5375" s="212"/>
      <c r="U5375" s="213"/>
      <c r="V5375" s="213"/>
      <c r="W5375" s="213"/>
      <c r="X5375" s="214"/>
      <c r="Y5375" s="214"/>
      <c r="Z5375" s="214"/>
      <c r="AA5375" s="217"/>
      <c r="AB5375" s="217"/>
      <c r="AC5375" s="217"/>
      <c r="AD5375" s="213"/>
    </row>
    <row r="5376" spans="20:30" x14ac:dyDescent="0.2">
      <c r="T5376" s="212"/>
      <c r="U5376" s="213"/>
      <c r="V5376" s="213"/>
      <c r="W5376" s="213"/>
      <c r="X5376" s="214"/>
      <c r="Y5376" s="214"/>
      <c r="Z5376" s="214"/>
      <c r="AA5376" s="217"/>
      <c r="AB5376" s="217"/>
      <c r="AC5376" s="217"/>
      <c r="AD5376" s="213"/>
    </row>
    <row r="5377" spans="20:30" x14ac:dyDescent="0.2">
      <c r="T5377" s="212"/>
      <c r="U5377" s="213"/>
      <c r="V5377" s="213"/>
      <c r="W5377" s="213"/>
      <c r="X5377" s="214"/>
      <c r="Y5377" s="214"/>
      <c r="Z5377" s="214"/>
      <c r="AA5377" s="217"/>
      <c r="AB5377" s="217"/>
      <c r="AC5377" s="217"/>
      <c r="AD5377" s="213"/>
    </row>
    <row r="5378" spans="20:30" x14ac:dyDescent="0.2">
      <c r="T5378" s="212"/>
      <c r="U5378" s="213"/>
      <c r="V5378" s="213"/>
      <c r="W5378" s="213"/>
      <c r="X5378" s="214"/>
      <c r="Y5378" s="214"/>
      <c r="Z5378" s="214"/>
      <c r="AA5378" s="217"/>
      <c r="AB5378" s="217"/>
      <c r="AC5378" s="217"/>
      <c r="AD5378" s="213"/>
    </row>
    <row r="5379" spans="20:30" x14ac:dyDescent="0.2">
      <c r="T5379" s="212"/>
      <c r="U5379" s="213"/>
      <c r="V5379" s="213"/>
      <c r="W5379" s="213"/>
      <c r="X5379" s="214"/>
      <c r="Y5379" s="214"/>
      <c r="Z5379" s="214"/>
      <c r="AA5379" s="217"/>
      <c r="AB5379" s="217"/>
      <c r="AC5379" s="217"/>
      <c r="AD5379" s="213"/>
    </row>
    <row r="5380" spans="20:30" x14ac:dyDescent="0.2">
      <c r="T5380" s="212"/>
      <c r="U5380" s="213"/>
      <c r="V5380" s="213"/>
      <c r="W5380" s="213"/>
      <c r="X5380" s="214"/>
      <c r="Y5380" s="214"/>
      <c r="Z5380" s="214"/>
      <c r="AA5380" s="217"/>
      <c r="AB5380" s="217"/>
      <c r="AC5380" s="217"/>
      <c r="AD5380" s="213"/>
    </row>
    <row r="5381" spans="20:30" x14ac:dyDescent="0.2">
      <c r="T5381" s="212"/>
      <c r="U5381" s="213"/>
      <c r="V5381" s="213"/>
      <c r="W5381" s="213"/>
      <c r="X5381" s="214"/>
      <c r="Y5381" s="214"/>
      <c r="Z5381" s="214"/>
      <c r="AA5381" s="217"/>
      <c r="AB5381" s="217"/>
      <c r="AC5381" s="217"/>
      <c r="AD5381" s="213"/>
    </row>
    <row r="5382" spans="20:30" x14ac:dyDescent="0.2">
      <c r="T5382" s="212"/>
      <c r="U5382" s="213"/>
      <c r="V5382" s="213"/>
      <c r="W5382" s="213"/>
      <c r="X5382" s="214"/>
      <c r="Y5382" s="214"/>
      <c r="Z5382" s="214"/>
      <c r="AA5382" s="217"/>
      <c r="AB5382" s="217"/>
      <c r="AC5382" s="217"/>
      <c r="AD5382" s="213"/>
    </row>
    <row r="5383" spans="20:30" x14ac:dyDescent="0.2">
      <c r="T5383" s="212"/>
      <c r="U5383" s="213"/>
      <c r="V5383" s="213"/>
      <c r="W5383" s="213"/>
      <c r="X5383" s="214"/>
      <c r="Y5383" s="214"/>
      <c r="Z5383" s="214"/>
      <c r="AA5383" s="217"/>
      <c r="AB5383" s="217"/>
      <c r="AC5383" s="217"/>
      <c r="AD5383" s="213"/>
    </row>
    <row r="5384" spans="20:30" x14ac:dyDescent="0.2">
      <c r="T5384" s="212"/>
      <c r="U5384" s="213"/>
      <c r="V5384" s="213"/>
      <c r="W5384" s="213"/>
      <c r="X5384" s="214"/>
      <c r="Y5384" s="214"/>
      <c r="Z5384" s="214"/>
      <c r="AA5384" s="217"/>
      <c r="AB5384" s="217"/>
      <c r="AC5384" s="217"/>
      <c r="AD5384" s="213"/>
    </row>
    <row r="5385" spans="20:30" x14ac:dyDescent="0.2">
      <c r="T5385" s="212"/>
      <c r="U5385" s="213"/>
      <c r="V5385" s="213"/>
      <c r="W5385" s="213"/>
      <c r="X5385" s="214"/>
      <c r="Y5385" s="214"/>
      <c r="Z5385" s="214"/>
      <c r="AA5385" s="217"/>
      <c r="AB5385" s="217"/>
      <c r="AC5385" s="217"/>
      <c r="AD5385" s="213"/>
    </row>
    <row r="5386" spans="20:30" x14ac:dyDescent="0.2">
      <c r="T5386" s="212"/>
      <c r="U5386" s="213"/>
      <c r="V5386" s="213"/>
      <c r="W5386" s="213"/>
      <c r="X5386" s="214"/>
      <c r="Y5386" s="214"/>
      <c r="Z5386" s="214"/>
      <c r="AA5386" s="217"/>
      <c r="AB5386" s="217"/>
      <c r="AC5386" s="217"/>
      <c r="AD5386" s="213"/>
    </row>
    <row r="5387" spans="20:30" x14ac:dyDescent="0.2">
      <c r="T5387" s="212"/>
      <c r="U5387" s="213"/>
      <c r="V5387" s="213"/>
      <c r="W5387" s="213"/>
      <c r="X5387" s="214"/>
      <c r="Y5387" s="214"/>
      <c r="Z5387" s="214"/>
      <c r="AA5387" s="217"/>
      <c r="AB5387" s="217"/>
      <c r="AC5387" s="217"/>
      <c r="AD5387" s="213"/>
    </row>
    <row r="5388" spans="20:30" x14ac:dyDescent="0.2">
      <c r="T5388" s="212"/>
      <c r="U5388" s="213"/>
      <c r="V5388" s="213"/>
      <c r="W5388" s="213"/>
      <c r="X5388" s="214"/>
      <c r="Y5388" s="214"/>
      <c r="Z5388" s="214"/>
      <c r="AA5388" s="217"/>
      <c r="AB5388" s="217"/>
      <c r="AC5388" s="217"/>
      <c r="AD5388" s="213"/>
    </row>
    <row r="5389" spans="20:30" x14ac:dyDescent="0.2">
      <c r="T5389" s="212"/>
      <c r="U5389" s="213"/>
      <c r="V5389" s="213"/>
      <c r="W5389" s="213"/>
      <c r="X5389" s="214"/>
      <c r="Y5389" s="214"/>
      <c r="Z5389" s="214"/>
      <c r="AA5389" s="217"/>
      <c r="AB5389" s="217"/>
      <c r="AC5389" s="217"/>
      <c r="AD5389" s="213"/>
    </row>
    <row r="5390" spans="20:30" x14ac:dyDescent="0.2">
      <c r="T5390" s="212"/>
      <c r="U5390" s="213"/>
      <c r="V5390" s="213"/>
      <c r="W5390" s="213"/>
      <c r="X5390" s="214"/>
      <c r="Y5390" s="214"/>
      <c r="Z5390" s="214"/>
      <c r="AA5390" s="217"/>
      <c r="AB5390" s="217"/>
      <c r="AC5390" s="217"/>
      <c r="AD5390" s="213"/>
    </row>
    <row r="5391" spans="20:30" x14ac:dyDescent="0.2">
      <c r="T5391" s="212"/>
      <c r="U5391" s="213"/>
      <c r="V5391" s="213"/>
      <c r="W5391" s="213"/>
      <c r="X5391" s="214"/>
      <c r="Y5391" s="214"/>
      <c r="Z5391" s="214"/>
      <c r="AA5391" s="217"/>
      <c r="AB5391" s="217"/>
      <c r="AC5391" s="217"/>
      <c r="AD5391" s="213"/>
    </row>
    <row r="5392" spans="20:30" x14ac:dyDescent="0.2">
      <c r="T5392" s="212"/>
      <c r="U5392" s="213"/>
      <c r="V5392" s="213"/>
      <c r="W5392" s="213"/>
      <c r="X5392" s="214"/>
      <c r="Y5392" s="214"/>
      <c r="Z5392" s="214"/>
      <c r="AA5392" s="217"/>
      <c r="AB5392" s="217"/>
      <c r="AC5392" s="217"/>
      <c r="AD5392" s="213"/>
    </row>
    <row r="5393" spans="20:30" x14ac:dyDescent="0.2">
      <c r="T5393" s="212"/>
      <c r="U5393" s="213"/>
      <c r="V5393" s="213"/>
      <c r="W5393" s="213"/>
      <c r="X5393" s="214"/>
      <c r="Y5393" s="214"/>
      <c r="Z5393" s="214"/>
      <c r="AA5393" s="217"/>
      <c r="AB5393" s="217"/>
      <c r="AC5393" s="217"/>
      <c r="AD5393" s="213"/>
    </row>
    <row r="5394" spans="20:30" x14ac:dyDescent="0.2">
      <c r="T5394" s="212"/>
      <c r="U5394" s="213"/>
      <c r="V5394" s="213"/>
      <c r="W5394" s="213"/>
      <c r="X5394" s="214"/>
      <c r="Y5394" s="214"/>
      <c r="Z5394" s="214"/>
      <c r="AA5394" s="217"/>
      <c r="AB5394" s="217"/>
      <c r="AC5394" s="217"/>
      <c r="AD5394" s="213"/>
    </row>
    <row r="5395" spans="20:30" x14ac:dyDescent="0.2">
      <c r="T5395" s="212"/>
      <c r="U5395" s="213"/>
      <c r="V5395" s="213"/>
      <c r="W5395" s="213"/>
      <c r="X5395" s="214"/>
      <c r="Y5395" s="214"/>
      <c r="Z5395" s="214"/>
      <c r="AA5395" s="217"/>
      <c r="AB5395" s="217"/>
      <c r="AC5395" s="217"/>
      <c r="AD5395" s="213"/>
    </row>
    <row r="5396" spans="20:30" x14ac:dyDescent="0.2">
      <c r="T5396" s="212"/>
      <c r="U5396" s="213"/>
      <c r="V5396" s="213"/>
      <c r="W5396" s="213"/>
      <c r="X5396" s="214"/>
      <c r="Y5396" s="214"/>
      <c r="Z5396" s="214"/>
      <c r="AA5396" s="217"/>
      <c r="AB5396" s="217"/>
      <c r="AC5396" s="217"/>
      <c r="AD5396" s="213"/>
    </row>
    <row r="5397" spans="20:30" x14ac:dyDescent="0.2">
      <c r="T5397" s="212"/>
      <c r="U5397" s="213"/>
      <c r="V5397" s="213"/>
      <c r="W5397" s="213"/>
      <c r="X5397" s="214"/>
      <c r="Y5397" s="214"/>
      <c r="Z5397" s="214"/>
      <c r="AA5397" s="217"/>
      <c r="AB5397" s="217"/>
      <c r="AC5397" s="217"/>
      <c r="AD5397" s="213"/>
    </row>
    <row r="5398" spans="20:30" x14ac:dyDescent="0.2">
      <c r="T5398" s="212"/>
      <c r="U5398" s="213"/>
      <c r="V5398" s="213"/>
      <c r="W5398" s="213"/>
      <c r="X5398" s="214"/>
      <c r="Y5398" s="214"/>
      <c r="Z5398" s="214"/>
      <c r="AA5398" s="217"/>
      <c r="AB5398" s="217"/>
      <c r="AC5398" s="217"/>
      <c r="AD5398" s="213"/>
    </row>
    <row r="5399" spans="20:30" x14ac:dyDescent="0.2">
      <c r="T5399" s="212"/>
      <c r="U5399" s="213"/>
      <c r="V5399" s="213"/>
      <c r="W5399" s="213"/>
      <c r="X5399" s="214"/>
      <c r="Y5399" s="214"/>
      <c r="Z5399" s="214"/>
      <c r="AA5399" s="217"/>
      <c r="AB5399" s="217"/>
      <c r="AC5399" s="217"/>
      <c r="AD5399" s="213"/>
    </row>
    <row r="5400" spans="20:30" x14ac:dyDescent="0.2">
      <c r="T5400" s="212"/>
      <c r="U5400" s="213"/>
      <c r="V5400" s="213"/>
      <c r="W5400" s="213"/>
      <c r="X5400" s="214"/>
      <c r="Y5400" s="214"/>
      <c r="Z5400" s="214"/>
      <c r="AA5400" s="217"/>
      <c r="AB5400" s="217"/>
      <c r="AC5400" s="217"/>
      <c r="AD5400" s="213"/>
    </row>
    <row r="5401" spans="20:30" x14ac:dyDescent="0.2">
      <c r="T5401" s="212"/>
      <c r="U5401" s="213"/>
      <c r="V5401" s="213"/>
      <c r="W5401" s="213"/>
      <c r="X5401" s="214"/>
      <c r="Y5401" s="214"/>
      <c r="Z5401" s="214"/>
      <c r="AA5401" s="217"/>
      <c r="AB5401" s="217"/>
      <c r="AC5401" s="217"/>
      <c r="AD5401" s="213"/>
    </row>
    <row r="5402" spans="20:30" x14ac:dyDescent="0.2">
      <c r="T5402" s="212"/>
      <c r="U5402" s="213"/>
      <c r="V5402" s="213"/>
      <c r="W5402" s="213"/>
      <c r="X5402" s="214"/>
      <c r="Y5402" s="214"/>
      <c r="Z5402" s="214"/>
      <c r="AA5402" s="217"/>
      <c r="AB5402" s="217"/>
      <c r="AC5402" s="217"/>
      <c r="AD5402" s="213"/>
    </row>
    <row r="5403" spans="20:30" x14ac:dyDescent="0.2">
      <c r="T5403" s="212"/>
      <c r="U5403" s="213"/>
      <c r="V5403" s="213"/>
      <c r="W5403" s="213"/>
      <c r="X5403" s="214"/>
      <c r="Y5403" s="214"/>
      <c r="Z5403" s="214"/>
      <c r="AA5403" s="217"/>
      <c r="AB5403" s="217"/>
      <c r="AC5403" s="217"/>
      <c r="AD5403" s="213"/>
    </row>
    <row r="5404" spans="20:30" x14ac:dyDescent="0.2">
      <c r="T5404" s="212"/>
      <c r="U5404" s="213"/>
      <c r="V5404" s="213"/>
      <c r="W5404" s="213"/>
      <c r="X5404" s="214"/>
      <c r="Y5404" s="214"/>
      <c r="Z5404" s="214"/>
      <c r="AA5404" s="217"/>
      <c r="AB5404" s="217"/>
      <c r="AC5404" s="217"/>
      <c r="AD5404" s="213"/>
    </row>
    <row r="5405" spans="20:30" x14ac:dyDescent="0.2">
      <c r="T5405" s="212"/>
      <c r="U5405" s="213"/>
      <c r="V5405" s="213"/>
      <c r="W5405" s="213"/>
      <c r="X5405" s="214"/>
      <c r="Y5405" s="214"/>
      <c r="Z5405" s="214"/>
      <c r="AA5405" s="217"/>
      <c r="AB5405" s="217"/>
      <c r="AC5405" s="217"/>
      <c r="AD5405" s="213"/>
    </row>
    <row r="5406" spans="20:30" x14ac:dyDescent="0.2">
      <c r="T5406" s="212"/>
      <c r="U5406" s="213"/>
      <c r="V5406" s="213"/>
      <c r="W5406" s="213"/>
      <c r="X5406" s="214"/>
      <c r="Y5406" s="214"/>
      <c r="Z5406" s="214"/>
      <c r="AA5406" s="217"/>
      <c r="AB5406" s="217"/>
      <c r="AC5406" s="217"/>
      <c r="AD5406" s="213"/>
    </row>
    <row r="5407" spans="20:30" x14ac:dyDescent="0.2">
      <c r="T5407" s="212"/>
      <c r="U5407" s="213"/>
      <c r="V5407" s="213"/>
      <c r="W5407" s="213"/>
      <c r="X5407" s="214"/>
      <c r="Y5407" s="214"/>
      <c r="Z5407" s="214"/>
      <c r="AA5407" s="217"/>
      <c r="AB5407" s="217"/>
      <c r="AC5407" s="217"/>
      <c r="AD5407" s="213"/>
    </row>
    <row r="5408" spans="20:30" x14ac:dyDescent="0.2">
      <c r="T5408" s="212"/>
      <c r="U5408" s="213"/>
      <c r="V5408" s="213"/>
      <c r="W5408" s="213"/>
      <c r="X5408" s="214"/>
      <c r="Y5408" s="214"/>
      <c r="Z5408" s="214"/>
      <c r="AA5408" s="217"/>
      <c r="AB5408" s="217"/>
      <c r="AC5408" s="217"/>
      <c r="AD5408" s="213"/>
    </row>
    <row r="5409" spans="20:30" x14ac:dyDescent="0.2">
      <c r="T5409" s="212"/>
      <c r="U5409" s="213"/>
      <c r="V5409" s="213"/>
      <c r="W5409" s="213"/>
      <c r="X5409" s="214"/>
      <c r="Y5409" s="214"/>
      <c r="Z5409" s="214"/>
      <c r="AA5409" s="217"/>
      <c r="AB5409" s="217"/>
      <c r="AC5409" s="217"/>
      <c r="AD5409" s="213"/>
    </row>
    <row r="5410" spans="20:30" x14ac:dyDescent="0.2">
      <c r="T5410" s="212"/>
      <c r="U5410" s="213"/>
      <c r="V5410" s="213"/>
      <c r="W5410" s="213"/>
      <c r="X5410" s="214"/>
      <c r="Y5410" s="214"/>
      <c r="Z5410" s="214"/>
      <c r="AA5410" s="217"/>
      <c r="AB5410" s="217"/>
      <c r="AC5410" s="217"/>
      <c r="AD5410" s="213"/>
    </row>
    <row r="5411" spans="20:30" x14ac:dyDescent="0.2">
      <c r="T5411" s="212"/>
      <c r="U5411" s="213"/>
      <c r="V5411" s="213"/>
      <c r="W5411" s="213"/>
      <c r="X5411" s="214"/>
      <c r="Y5411" s="214"/>
      <c r="Z5411" s="214"/>
      <c r="AA5411" s="217"/>
      <c r="AB5411" s="217"/>
      <c r="AC5411" s="217"/>
      <c r="AD5411" s="213"/>
    </row>
    <row r="5412" spans="20:30" x14ac:dyDescent="0.2">
      <c r="T5412" s="212"/>
      <c r="U5412" s="213"/>
      <c r="V5412" s="213"/>
      <c r="W5412" s="213"/>
      <c r="X5412" s="214"/>
      <c r="Y5412" s="214"/>
      <c r="Z5412" s="214"/>
      <c r="AA5412" s="217"/>
      <c r="AB5412" s="217"/>
      <c r="AC5412" s="217"/>
      <c r="AD5412" s="213"/>
    </row>
    <row r="5413" spans="20:30" x14ac:dyDescent="0.2">
      <c r="T5413" s="212"/>
      <c r="U5413" s="213"/>
      <c r="V5413" s="213"/>
      <c r="W5413" s="213"/>
      <c r="X5413" s="214"/>
      <c r="Y5413" s="214"/>
      <c r="Z5413" s="214"/>
      <c r="AA5413" s="217"/>
      <c r="AB5413" s="217"/>
      <c r="AC5413" s="217"/>
      <c r="AD5413" s="213"/>
    </row>
    <row r="5414" spans="20:30" x14ac:dyDescent="0.2">
      <c r="T5414" s="212"/>
      <c r="U5414" s="213"/>
      <c r="V5414" s="213"/>
      <c r="W5414" s="213"/>
      <c r="X5414" s="214"/>
      <c r="Y5414" s="214"/>
      <c r="Z5414" s="214"/>
      <c r="AA5414" s="217"/>
      <c r="AB5414" s="217"/>
      <c r="AC5414" s="217"/>
      <c r="AD5414" s="213"/>
    </row>
    <row r="5415" spans="20:30" x14ac:dyDescent="0.2">
      <c r="T5415" s="212"/>
      <c r="U5415" s="213"/>
      <c r="V5415" s="213"/>
      <c r="W5415" s="213"/>
      <c r="X5415" s="214"/>
      <c r="Y5415" s="214"/>
      <c r="Z5415" s="214"/>
      <c r="AA5415" s="217"/>
      <c r="AB5415" s="217"/>
      <c r="AC5415" s="217"/>
      <c r="AD5415" s="213"/>
    </row>
    <row r="5416" spans="20:30" x14ac:dyDescent="0.2">
      <c r="T5416" s="212"/>
      <c r="U5416" s="213"/>
      <c r="V5416" s="213"/>
      <c r="W5416" s="213"/>
      <c r="X5416" s="214"/>
      <c r="Y5416" s="214"/>
      <c r="Z5416" s="214"/>
      <c r="AA5416" s="217"/>
      <c r="AB5416" s="217"/>
      <c r="AC5416" s="217"/>
      <c r="AD5416" s="213"/>
    </row>
    <row r="5417" spans="20:30" x14ac:dyDescent="0.2">
      <c r="T5417" s="212"/>
      <c r="U5417" s="213"/>
      <c r="V5417" s="213"/>
      <c r="W5417" s="213"/>
      <c r="X5417" s="214"/>
      <c r="Y5417" s="214"/>
      <c r="Z5417" s="214"/>
      <c r="AA5417" s="217"/>
      <c r="AB5417" s="217"/>
      <c r="AC5417" s="217"/>
      <c r="AD5417" s="213"/>
    </row>
    <row r="5418" spans="20:30" x14ac:dyDescent="0.2">
      <c r="T5418" s="212"/>
      <c r="U5418" s="213"/>
      <c r="V5418" s="213"/>
      <c r="W5418" s="213"/>
      <c r="X5418" s="214"/>
      <c r="Y5418" s="214"/>
      <c r="Z5418" s="214"/>
      <c r="AA5418" s="217"/>
      <c r="AB5418" s="217"/>
      <c r="AC5418" s="217"/>
      <c r="AD5418" s="213"/>
    </row>
    <row r="5419" spans="20:30" x14ac:dyDescent="0.2">
      <c r="T5419" s="212"/>
      <c r="U5419" s="213"/>
      <c r="V5419" s="213"/>
      <c r="W5419" s="213"/>
      <c r="X5419" s="214"/>
      <c r="Y5419" s="214"/>
      <c r="Z5419" s="214"/>
      <c r="AA5419" s="217"/>
      <c r="AB5419" s="217"/>
      <c r="AC5419" s="217"/>
      <c r="AD5419" s="213"/>
    </row>
    <row r="5420" spans="20:30" x14ac:dyDescent="0.2">
      <c r="T5420" s="212"/>
      <c r="U5420" s="213"/>
      <c r="V5420" s="213"/>
      <c r="W5420" s="213"/>
      <c r="X5420" s="214"/>
      <c r="Y5420" s="214"/>
      <c r="Z5420" s="214"/>
      <c r="AA5420" s="217"/>
      <c r="AB5420" s="217"/>
      <c r="AC5420" s="217"/>
      <c r="AD5420" s="213"/>
    </row>
    <row r="5421" spans="20:30" x14ac:dyDescent="0.2">
      <c r="T5421" s="212"/>
      <c r="U5421" s="213"/>
      <c r="V5421" s="213"/>
      <c r="W5421" s="213"/>
      <c r="X5421" s="214"/>
      <c r="Y5421" s="214"/>
      <c r="Z5421" s="214"/>
      <c r="AA5421" s="217"/>
      <c r="AB5421" s="217"/>
      <c r="AC5421" s="217"/>
      <c r="AD5421" s="213"/>
    </row>
    <row r="5422" spans="20:30" x14ac:dyDescent="0.2">
      <c r="T5422" s="212"/>
      <c r="U5422" s="213"/>
      <c r="V5422" s="213"/>
      <c r="W5422" s="213"/>
      <c r="X5422" s="214"/>
      <c r="Y5422" s="214"/>
      <c r="Z5422" s="214"/>
      <c r="AA5422" s="217"/>
      <c r="AB5422" s="217"/>
      <c r="AC5422" s="217"/>
      <c r="AD5422" s="213"/>
    </row>
    <row r="5423" spans="20:30" x14ac:dyDescent="0.2">
      <c r="T5423" s="212"/>
      <c r="U5423" s="213"/>
      <c r="V5423" s="213"/>
      <c r="W5423" s="213"/>
      <c r="X5423" s="214"/>
      <c r="Y5423" s="214"/>
      <c r="Z5423" s="214"/>
      <c r="AA5423" s="217"/>
      <c r="AB5423" s="217"/>
      <c r="AC5423" s="217"/>
      <c r="AD5423" s="213"/>
    </row>
    <row r="5424" spans="20:30" x14ac:dyDescent="0.2">
      <c r="T5424" s="212"/>
      <c r="U5424" s="213"/>
      <c r="V5424" s="213"/>
      <c r="W5424" s="213"/>
      <c r="X5424" s="214"/>
      <c r="Y5424" s="214"/>
      <c r="Z5424" s="214"/>
      <c r="AA5424" s="217"/>
      <c r="AB5424" s="217"/>
      <c r="AC5424" s="217"/>
      <c r="AD5424" s="213"/>
    </row>
    <row r="5425" spans="20:30" x14ac:dyDescent="0.2">
      <c r="T5425" s="212"/>
      <c r="U5425" s="213"/>
      <c r="V5425" s="213"/>
      <c r="W5425" s="213"/>
      <c r="X5425" s="214"/>
      <c r="Y5425" s="214"/>
      <c r="Z5425" s="214"/>
      <c r="AA5425" s="217"/>
      <c r="AB5425" s="217"/>
      <c r="AC5425" s="217"/>
      <c r="AD5425" s="213"/>
    </row>
    <row r="5426" spans="20:30" x14ac:dyDescent="0.2">
      <c r="T5426" s="212"/>
      <c r="U5426" s="213"/>
      <c r="V5426" s="213"/>
      <c r="W5426" s="213"/>
      <c r="X5426" s="214"/>
      <c r="Y5426" s="214"/>
      <c r="Z5426" s="214"/>
      <c r="AA5426" s="217"/>
      <c r="AB5426" s="217"/>
      <c r="AC5426" s="217"/>
      <c r="AD5426" s="213"/>
    </row>
    <row r="5427" spans="20:30" x14ac:dyDescent="0.2">
      <c r="T5427" s="212"/>
      <c r="U5427" s="213"/>
      <c r="V5427" s="213"/>
      <c r="W5427" s="213"/>
      <c r="X5427" s="214"/>
      <c r="Y5427" s="214"/>
      <c r="Z5427" s="214"/>
      <c r="AA5427" s="217"/>
      <c r="AB5427" s="217"/>
      <c r="AC5427" s="217"/>
      <c r="AD5427" s="213"/>
    </row>
    <row r="5428" spans="20:30" x14ac:dyDescent="0.2">
      <c r="T5428" s="212"/>
      <c r="U5428" s="213"/>
      <c r="V5428" s="213"/>
      <c r="W5428" s="213"/>
      <c r="X5428" s="214"/>
      <c r="Y5428" s="214"/>
      <c r="Z5428" s="214"/>
      <c r="AA5428" s="217"/>
      <c r="AB5428" s="217"/>
      <c r="AC5428" s="217"/>
      <c r="AD5428" s="213"/>
    </row>
    <row r="5429" spans="20:30" x14ac:dyDescent="0.2">
      <c r="T5429" s="212"/>
      <c r="U5429" s="213"/>
      <c r="V5429" s="213"/>
      <c r="W5429" s="213"/>
      <c r="X5429" s="214"/>
      <c r="Y5429" s="214"/>
      <c r="Z5429" s="214"/>
      <c r="AA5429" s="217"/>
      <c r="AB5429" s="217"/>
      <c r="AC5429" s="217"/>
      <c r="AD5429" s="213"/>
    </row>
    <row r="5430" spans="20:30" x14ac:dyDescent="0.2">
      <c r="T5430" s="212"/>
      <c r="U5430" s="213"/>
      <c r="V5430" s="213"/>
      <c r="W5430" s="213"/>
      <c r="X5430" s="214"/>
      <c r="Y5430" s="214"/>
      <c r="Z5430" s="214"/>
      <c r="AA5430" s="217"/>
      <c r="AB5430" s="217"/>
      <c r="AC5430" s="217"/>
      <c r="AD5430" s="213"/>
    </row>
    <row r="5431" spans="20:30" x14ac:dyDescent="0.2">
      <c r="T5431" s="212"/>
      <c r="U5431" s="213"/>
      <c r="V5431" s="213"/>
      <c r="W5431" s="213"/>
      <c r="X5431" s="214"/>
      <c r="Y5431" s="214"/>
      <c r="Z5431" s="214"/>
      <c r="AA5431" s="217"/>
      <c r="AB5431" s="217"/>
      <c r="AC5431" s="217"/>
      <c r="AD5431" s="213"/>
    </row>
    <row r="5432" spans="20:30" x14ac:dyDescent="0.2">
      <c r="T5432" s="212"/>
      <c r="U5432" s="213"/>
      <c r="V5432" s="213"/>
      <c r="W5432" s="213"/>
      <c r="X5432" s="214"/>
      <c r="Y5432" s="214"/>
      <c r="Z5432" s="214"/>
      <c r="AA5432" s="217"/>
      <c r="AB5432" s="217"/>
      <c r="AC5432" s="217"/>
      <c r="AD5432" s="213"/>
    </row>
    <row r="5433" spans="20:30" x14ac:dyDescent="0.2">
      <c r="T5433" s="212"/>
      <c r="U5433" s="213"/>
      <c r="V5433" s="213"/>
      <c r="W5433" s="213"/>
      <c r="X5433" s="214"/>
      <c r="Y5433" s="214"/>
      <c r="Z5433" s="214"/>
      <c r="AA5433" s="217"/>
      <c r="AB5433" s="217"/>
      <c r="AC5433" s="217"/>
      <c r="AD5433" s="213"/>
    </row>
    <row r="5434" spans="20:30" x14ac:dyDescent="0.2">
      <c r="T5434" s="212"/>
      <c r="U5434" s="213"/>
      <c r="V5434" s="213"/>
      <c r="W5434" s="213"/>
      <c r="X5434" s="214"/>
      <c r="Y5434" s="214"/>
      <c r="Z5434" s="214"/>
      <c r="AA5434" s="217"/>
      <c r="AB5434" s="217"/>
      <c r="AC5434" s="217"/>
      <c r="AD5434" s="213"/>
    </row>
    <row r="5435" spans="20:30" x14ac:dyDescent="0.2">
      <c r="T5435" s="212"/>
      <c r="U5435" s="213"/>
      <c r="V5435" s="213"/>
      <c r="W5435" s="213"/>
      <c r="X5435" s="214"/>
      <c r="Y5435" s="214"/>
      <c r="Z5435" s="214"/>
      <c r="AA5435" s="217"/>
      <c r="AB5435" s="217"/>
      <c r="AC5435" s="217"/>
      <c r="AD5435" s="213"/>
    </row>
    <row r="5436" spans="20:30" x14ac:dyDescent="0.2">
      <c r="T5436" s="212"/>
      <c r="U5436" s="213"/>
      <c r="V5436" s="213"/>
      <c r="W5436" s="213"/>
      <c r="X5436" s="214"/>
      <c r="Y5436" s="214"/>
      <c r="Z5436" s="214"/>
      <c r="AA5436" s="217"/>
      <c r="AB5436" s="217"/>
      <c r="AC5436" s="217"/>
      <c r="AD5436" s="213"/>
    </row>
    <row r="5437" spans="20:30" x14ac:dyDescent="0.2">
      <c r="T5437" s="212"/>
      <c r="U5437" s="213"/>
      <c r="V5437" s="213"/>
      <c r="W5437" s="213"/>
      <c r="X5437" s="214"/>
      <c r="Y5437" s="214"/>
      <c r="Z5437" s="214"/>
      <c r="AA5437" s="217"/>
      <c r="AB5437" s="217"/>
      <c r="AC5437" s="217"/>
      <c r="AD5437" s="213"/>
    </row>
    <row r="5438" spans="20:30" x14ac:dyDescent="0.2">
      <c r="T5438" s="212"/>
      <c r="U5438" s="213"/>
      <c r="V5438" s="213"/>
      <c r="W5438" s="213"/>
      <c r="X5438" s="214"/>
      <c r="Y5438" s="214"/>
      <c r="Z5438" s="214"/>
      <c r="AA5438" s="217"/>
      <c r="AB5438" s="217"/>
      <c r="AC5438" s="217"/>
      <c r="AD5438" s="213"/>
    </row>
    <row r="5439" spans="20:30" x14ac:dyDescent="0.2">
      <c r="T5439" s="212"/>
      <c r="U5439" s="213"/>
      <c r="V5439" s="213"/>
      <c r="W5439" s="213"/>
      <c r="X5439" s="214"/>
      <c r="Y5439" s="214"/>
      <c r="Z5439" s="214"/>
      <c r="AA5439" s="217"/>
      <c r="AB5439" s="217"/>
      <c r="AC5439" s="217"/>
      <c r="AD5439" s="213"/>
    </row>
    <row r="5440" spans="20:30" x14ac:dyDescent="0.2">
      <c r="T5440" s="212"/>
      <c r="U5440" s="213"/>
      <c r="V5440" s="213"/>
      <c r="W5440" s="213"/>
      <c r="X5440" s="214"/>
      <c r="Y5440" s="214"/>
      <c r="Z5440" s="214"/>
      <c r="AA5440" s="217"/>
      <c r="AB5440" s="217"/>
      <c r="AC5440" s="217"/>
      <c r="AD5440" s="213"/>
    </row>
    <row r="5441" spans="20:30" x14ac:dyDescent="0.2">
      <c r="T5441" s="212"/>
      <c r="U5441" s="213"/>
      <c r="V5441" s="213"/>
      <c r="W5441" s="213"/>
      <c r="X5441" s="214"/>
      <c r="Y5441" s="214"/>
      <c r="Z5441" s="214"/>
      <c r="AA5441" s="217"/>
      <c r="AB5441" s="217"/>
      <c r="AC5441" s="217"/>
      <c r="AD5441" s="213"/>
    </row>
    <row r="5442" spans="20:30" x14ac:dyDescent="0.2">
      <c r="T5442" s="212"/>
      <c r="U5442" s="213"/>
      <c r="V5442" s="213"/>
      <c r="W5442" s="213"/>
      <c r="X5442" s="214"/>
      <c r="Y5442" s="214"/>
      <c r="Z5442" s="214"/>
      <c r="AA5442" s="217"/>
      <c r="AB5442" s="217"/>
      <c r="AC5442" s="217"/>
      <c r="AD5442" s="213"/>
    </row>
    <row r="5443" spans="20:30" x14ac:dyDescent="0.2">
      <c r="T5443" s="212"/>
      <c r="U5443" s="213"/>
      <c r="V5443" s="213"/>
      <c r="W5443" s="213"/>
      <c r="X5443" s="214"/>
      <c r="Y5443" s="214"/>
      <c r="Z5443" s="214"/>
      <c r="AA5443" s="217"/>
      <c r="AB5443" s="217"/>
      <c r="AC5443" s="217"/>
      <c r="AD5443" s="213"/>
    </row>
    <row r="5444" spans="20:30" x14ac:dyDescent="0.2">
      <c r="T5444" s="212"/>
      <c r="U5444" s="213"/>
      <c r="V5444" s="213"/>
      <c r="W5444" s="213"/>
      <c r="X5444" s="214"/>
      <c r="Y5444" s="214"/>
      <c r="Z5444" s="214"/>
      <c r="AA5444" s="217"/>
      <c r="AB5444" s="217"/>
      <c r="AC5444" s="217"/>
      <c r="AD5444" s="213"/>
    </row>
    <row r="5445" spans="20:30" x14ac:dyDescent="0.2">
      <c r="T5445" s="212"/>
      <c r="U5445" s="213"/>
      <c r="V5445" s="213"/>
      <c r="W5445" s="213"/>
      <c r="X5445" s="214"/>
      <c r="Y5445" s="214"/>
      <c r="Z5445" s="214"/>
      <c r="AA5445" s="217"/>
      <c r="AB5445" s="217"/>
      <c r="AC5445" s="217"/>
      <c r="AD5445" s="213"/>
    </row>
    <row r="5446" spans="20:30" x14ac:dyDescent="0.2">
      <c r="T5446" s="212"/>
      <c r="U5446" s="213"/>
      <c r="V5446" s="213"/>
      <c r="W5446" s="213"/>
      <c r="X5446" s="214"/>
      <c r="Y5446" s="214"/>
      <c r="Z5446" s="214"/>
      <c r="AA5446" s="217"/>
      <c r="AB5446" s="217"/>
      <c r="AC5446" s="217"/>
      <c r="AD5446" s="213"/>
    </row>
    <row r="5447" spans="20:30" x14ac:dyDescent="0.2">
      <c r="T5447" s="212"/>
      <c r="U5447" s="213"/>
      <c r="V5447" s="213"/>
      <c r="W5447" s="213"/>
      <c r="X5447" s="214"/>
      <c r="Y5447" s="214"/>
      <c r="Z5447" s="214"/>
      <c r="AA5447" s="217"/>
      <c r="AB5447" s="217"/>
      <c r="AC5447" s="217"/>
      <c r="AD5447" s="213"/>
    </row>
    <row r="5448" spans="20:30" x14ac:dyDescent="0.2">
      <c r="T5448" s="212"/>
      <c r="U5448" s="213"/>
      <c r="V5448" s="213"/>
      <c r="W5448" s="213"/>
      <c r="X5448" s="214"/>
      <c r="Y5448" s="214"/>
      <c r="Z5448" s="214"/>
      <c r="AA5448" s="217"/>
      <c r="AB5448" s="217"/>
      <c r="AC5448" s="217"/>
      <c r="AD5448" s="213"/>
    </row>
    <row r="5449" spans="20:30" x14ac:dyDescent="0.2">
      <c r="T5449" s="212"/>
      <c r="U5449" s="213"/>
      <c r="V5449" s="213"/>
      <c r="W5449" s="213"/>
      <c r="X5449" s="214"/>
      <c r="Y5449" s="214"/>
      <c r="Z5449" s="214"/>
      <c r="AA5449" s="217"/>
      <c r="AB5449" s="217"/>
      <c r="AC5449" s="217"/>
      <c r="AD5449" s="213"/>
    </row>
    <row r="5450" spans="20:30" x14ac:dyDescent="0.2">
      <c r="T5450" s="212"/>
      <c r="U5450" s="213"/>
      <c r="V5450" s="213"/>
      <c r="W5450" s="213"/>
      <c r="X5450" s="214"/>
      <c r="Y5450" s="214"/>
      <c r="Z5450" s="214"/>
      <c r="AA5450" s="217"/>
      <c r="AB5450" s="217"/>
      <c r="AC5450" s="217"/>
      <c r="AD5450" s="213"/>
    </row>
    <row r="5451" spans="20:30" x14ac:dyDescent="0.2">
      <c r="T5451" s="212"/>
      <c r="U5451" s="213"/>
      <c r="V5451" s="213"/>
      <c r="W5451" s="213"/>
      <c r="X5451" s="214"/>
      <c r="Y5451" s="214"/>
      <c r="Z5451" s="214"/>
      <c r="AA5451" s="217"/>
      <c r="AB5451" s="217"/>
      <c r="AC5451" s="217"/>
      <c r="AD5451" s="213"/>
    </row>
    <row r="5452" spans="20:30" x14ac:dyDescent="0.2">
      <c r="T5452" s="212"/>
      <c r="U5452" s="213"/>
      <c r="V5452" s="213"/>
      <c r="W5452" s="213"/>
      <c r="X5452" s="214"/>
      <c r="Y5452" s="214"/>
      <c r="Z5452" s="214"/>
      <c r="AA5452" s="217"/>
      <c r="AB5452" s="217"/>
      <c r="AC5452" s="217"/>
      <c r="AD5452" s="213"/>
    </row>
    <row r="5453" spans="20:30" x14ac:dyDescent="0.2">
      <c r="T5453" s="212"/>
      <c r="U5453" s="213"/>
      <c r="V5453" s="213"/>
      <c r="W5453" s="213"/>
      <c r="X5453" s="214"/>
      <c r="Y5453" s="214"/>
      <c r="Z5453" s="214"/>
      <c r="AA5453" s="217"/>
      <c r="AB5453" s="217"/>
      <c r="AC5453" s="217"/>
      <c r="AD5453" s="213"/>
    </row>
    <row r="5454" spans="20:30" x14ac:dyDescent="0.2">
      <c r="T5454" s="212"/>
      <c r="U5454" s="213"/>
      <c r="V5454" s="213"/>
      <c r="W5454" s="213"/>
      <c r="X5454" s="214"/>
      <c r="Y5454" s="214"/>
      <c r="Z5454" s="214"/>
      <c r="AA5454" s="217"/>
      <c r="AB5454" s="217"/>
      <c r="AC5454" s="217"/>
      <c r="AD5454" s="213"/>
    </row>
    <row r="5455" spans="20:30" x14ac:dyDescent="0.2">
      <c r="T5455" s="212"/>
      <c r="U5455" s="213"/>
      <c r="V5455" s="213"/>
      <c r="W5455" s="213"/>
      <c r="X5455" s="214"/>
      <c r="Y5455" s="214"/>
      <c r="Z5455" s="214"/>
      <c r="AA5455" s="217"/>
      <c r="AB5455" s="217"/>
      <c r="AC5455" s="217"/>
      <c r="AD5455" s="213"/>
    </row>
    <row r="5456" spans="20:30" x14ac:dyDescent="0.2">
      <c r="T5456" s="212"/>
      <c r="U5456" s="213"/>
      <c r="V5456" s="213"/>
      <c r="W5456" s="213"/>
      <c r="X5456" s="214"/>
      <c r="Y5456" s="214"/>
      <c r="Z5456" s="214"/>
      <c r="AA5456" s="217"/>
      <c r="AB5456" s="217"/>
      <c r="AC5456" s="217"/>
      <c r="AD5456" s="213"/>
    </row>
    <row r="5457" spans="20:30" x14ac:dyDescent="0.2">
      <c r="T5457" s="212"/>
      <c r="U5457" s="213"/>
      <c r="V5457" s="213"/>
      <c r="W5457" s="213"/>
      <c r="X5457" s="214"/>
      <c r="Y5457" s="214"/>
      <c r="Z5457" s="214"/>
      <c r="AA5457" s="217"/>
      <c r="AB5457" s="217"/>
      <c r="AC5457" s="217"/>
      <c r="AD5457" s="213"/>
    </row>
    <row r="5458" spans="20:30" x14ac:dyDescent="0.2">
      <c r="T5458" s="212"/>
      <c r="U5458" s="213"/>
      <c r="V5458" s="213"/>
      <c r="W5458" s="213"/>
      <c r="X5458" s="214"/>
      <c r="Y5458" s="214"/>
      <c r="Z5458" s="214"/>
      <c r="AA5458" s="217"/>
      <c r="AB5458" s="217"/>
      <c r="AC5458" s="217"/>
      <c r="AD5458" s="213"/>
    </row>
    <row r="5459" spans="20:30" x14ac:dyDescent="0.2">
      <c r="T5459" s="212"/>
      <c r="U5459" s="213"/>
      <c r="V5459" s="213"/>
      <c r="W5459" s="213"/>
      <c r="X5459" s="214"/>
      <c r="Y5459" s="214"/>
      <c r="Z5459" s="214"/>
      <c r="AA5459" s="217"/>
      <c r="AB5459" s="217"/>
      <c r="AC5459" s="217"/>
      <c r="AD5459" s="213"/>
    </row>
    <row r="5460" spans="20:30" x14ac:dyDescent="0.2">
      <c r="T5460" s="212"/>
      <c r="U5460" s="213"/>
      <c r="V5460" s="213"/>
      <c r="W5460" s="213"/>
      <c r="X5460" s="214"/>
      <c r="Y5460" s="214"/>
      <c r="Z5460" s="214"/>
      <c r="AA5460" s="217"/>
      <c r="AB5460" s="217"/>
      <c r="AC5460" s="217"/>
      <c r="AD5460" s="213"/>
    </row>
    <row r="5461" spans="20:30" x14ac:dyDescent="0.2">
      <c r="T5461" s="212"/>
      <c r="U5461" s="213"/>
      <c r="V5461" s="213"/>
      <c r="W5461" s="213"/>
      <c r="X5461" s="214"/>
      <c r="Y5461" s="214"/>
      <c r="Z5461" s="214"/>
      <c r="AA5461" s="217"/>
      <c r="AB5461" s="217"/>
      <c r="AC5461" s="217"/>
      <c r="AD5461" s="213"/>
    </row>
    <row r="5462" spans="20:30" x14ac:dyDescent="0.2">
      <c r="T5462" s="212"/>
      <c r="U5462" s="213"/>
      <c r="V5462" s="213"/>
      <c r="W5462" s="213"/>
      <c r="X5462" s="214"/>
      <c r="Y5462" s="214"/>
      <c r="Z5462" s="214"/>
      <c r="AA5462" s="217"/>
      <c r="AB5462" s="217"/>
      <c r="AC5462" s="217"/>
      <c r="AD5462" s="213"/>
    </row>
    <row r="5463" spans="20:30" x14ac:dyDescent="0.2">
      <c r="T5463" s="212"/>
      <c r="U5463" s="213"/>
      <c r="V5463" s="213"/>
      <c r="W5463" s="213"/>
      <c r="X5463" s="214"/>
      <c r="Y5463" s="214"/>
      <c r="Z5463" s="214"/>
      <c r="AA5463" s="217"/>
      <c r="AB5463" s="217"/>
      <c r="AC5463" s="217"/>
      <c r="AD5463" s="213"/>
    </row>
    <row r="5464" spans="20:30" x14ac:dyDescent="0.2">
      <c r="T5464" s="212"/>
      <c r="U5464" s="213"/>
      <c r="V5464" s="213"/>
      <c r="W5464" s="213"/>
      <c r="X5464" s="214"/>
      <c r="Y5464" s="214"/>
      <c r="Z5464" s="214"/>
      <c r="AA5464" s="217"/>
      <c r="AB5464" s="217"/>
      <c r="AC5464" s="217"/>
      <c r="AD5464" s="213"/>
    </row>
    <row r="5465" spans="20:30" x14ac:dyDescent="0.2">
      <c r="T5465" s="212"/>
      <c r="U5465" s="213"/>
      <c r="V5465" s="213"/>
      <c r="W5465" s="213"/>
      <c r="X5465" s="214"/>
      <c r="Y5465" s="214"/>
      <c r="Z5465" s="214"/>
      <c r="AA5465" s="217"/>
      <c r="AB5465" s="217"/>
      <c r="AC5465" s="217"/>
      <c r="AD5465" s="213"/>
    </row>
    <row r="5466" spans="20:30" x14ac:dyDescent="0.2">
      <c r="T5466" s="212"/>
      <c r="U5466" s="213"/>
      <c r="V5466" s="213"/>
      <c r="W5466" s="213"/>
      <c r="X5466" s="214"/>
      <c r="Y5466" s="214"/>
      <c r="Z5466" s="214"/>
      <c r="AA5466" s="217"/>
      <c r="AB5466" s="217"/>
      <c r="AC5466" s="217"/>
      <c r="AD5466" s="213"/>
    </row>
    <row r="5467" spans="20:30" x14ac:dyDescent="0.2">
      <c r="T5467" s="212"/>
      <c r="U5467" s="213"/>
      <c r="V5467" s="213"/>
      <c r="W5467" s="213"/>
      <c r="X5467" s="214"/>
      <c r="Y5467" s="214"/>
      <c r="Z5467" s="214"/>
      <c r="AA5467" s="217"/>
      <c r="AB5467" s="217"/>
      <c r="AC5467" s="217"/>
      <c r="AD5467" s="213"/>
    </row>
    <row r="5468" spans="20:30" x14ac:dyDescent="0.2">
      <c r="T5468" s="212"/>
      <c r="U5468" s="213"/>
      <c r="V5468" s="213"/>
      <c r="W5468" s="213"/>
      <c r="X5468" s="214"/>
      <c r="Y5468" s="214"/>
      <c r="Z5468" s="214"/>
      <c r="AA5468" s="217"/>
      <c r="AB5468" s="217"/>
      <c r="AC5468" s="217"/>
      <c r="AD5468" s="213"/>
    </row>
    <row r="5469" spans="20:30" x14ac:dyDescent="0.2">
      <c r="T5469" s="212"/>
      <c r="U5469" s="213"/>
      <c r="V5469" s="213"/>
      <c r="W5469" s="213"/>
      <c r="X5469" s="214"/>
      <c r="Y5469" s="214"/>
      <c r="Z5469" s="214"/>
      <c r="AA5469" s="217"/>
      <c r="AB5469" s="217"/>
      <c r="AC5469" s="217"/>
      <c r="AD5469" s="213"/>
    </row>
    <row r="5470" spans="20:30" x14ac:dyDescent="0.2">
      <c r="T5470" s="212"/>
      <c r="U5470" s="213"/>
      <c r="V5470" s="213"/>
      <c r="W5470" s="213"/>
      <c r="X5470" s="214"/>
      <c r="Y5470" s="214"/>
      <c r="Z5470" s="214"/>
      <c r="AA5470" s="217"/>
      <c r="AB5470" s="217"/>
      <c r="AC5470" s="217"/>
      <c r="AD5470" s="213"/>
    </row>
    <row r="5471" spans="20:30" x14ac:dyDescent="0.2">
      <c r="T5471" s="212"/>
      <c r="U5471" s="213"/>
      <c r="V5471" s="213"/>
      <c r="W5471" s="213"/>
      <c r="X5471" s="214"/>
      <c r="Y5471" s="214"/>
      <c r="Z5471" s="214"/>
      <c r="AA5471" s="217"/>
      <c r="AB5471" s="217"/>
      <c r="AC5471" s="217"/>
      <c r="AD5471" s="213"/>
    </row>
    <row r="5472" spans="20:30" x14ac:dyDescent="0.2">
      <c r="T5472" s="212"/>
      <c r="U5472" s="213"/>
      <c r="V5472" s="213"/>
      <c r="W5472" s="213"/>
      <c r="X5472" s="214"/>
      <c r="Y5472" s="214"/>
      <c r="Z5472" s="214"/>
      <c r="AA5472" s="217"/>
      <c r="AB5472" s="217"/>
      <c r="AC5472" s="217"/>
      <c r="AD5472" s="213"/>
    </row>
    <row r="5473" spans="20:30" x14ac:dyDescent="0.2">
      <c r="T5473" s="212"/>
      <c r="U5473" s="213"/>
      <c r="V5473" s="213"/>
      <c r="W5473" s="213"/>
      <c r="X5473" s="214"/>
      <c r="Y5473" s="214"/>
      <c r="Z5473" s="214"/>
      <c r="AA5473" s="217"/>
      <c r="AB5473" s="217"/>
      <c r="AC5473" s="217"/>
      <c r="AD5473" s="213"/>
    </row>
    <row r="5474" spans="20:30" x14ac:dyDescent="0.2">
      <c r="T5474" s="212"/>
      <c r="U5474" s="213"/>
      <c r="V5474" s="213"/>
      <c r="W5474" s="213"/>
      <c r="X5474" s="214"/>
      <c r="Y5474" s="214"/>
      <c r="Z5474" s="214"/>
      <c r="AA5474" s="217"/>
      <c r="AB5474" s="217"/>
      <c r="AC5474" s="217"/>
      <c r="AD5474" s="213"/>
    </row>
    <row r="5475" spans="20:30" x14ac:dyDescent="0.2">
      <c r="T5475" s="212"/>
      <c r="U5475" s="213"/>
      <c r="V5475" s="213"/>
      <c r="W5475" s="213"/>
      <c r="X5475" s="214"/>
      <c r="Y5475" s="214"/>
      <c r="Z5475" s="214"/>
      <c r="AA5475" s="217"/>
      <c r="AB5475" s="217"/>
      <c r="AC5475" s="217"/>
      <c r="AD5475" s="213"/>
    </row>
    <row r="5476" spans="20:30" x14ac:dyDescent="0.2">
      <c r="T5476" s="212"/>
      <c r="U5476" s="213"/>
      <c r="V5476" s="213"/>
      <c r="W5476" s="213"/>
      <c r="X5476" s="214"/>
      <c r="Y5476" s="214"/>
      <c r="Z5476" s="214"/>
      <c r="AA5476" s="217"/>
      <c r="AB5476" s="217"/>
      <c r="AC5476" s="217"/>
      <c r="AD5476" s="213"/>
    </row>
    <row r="5477" spans="20:30" x14ac:dyDescent="0.2">
      <c r="T5477" s="212"/>
      <c r="U5477" s="213"/>
      <c r="V5477" s="213"/>
      <c r="W5477" s="213"/>
      <c r="X5477" s="214"/>
      <c r="Y5477" s="214"/>
      <c r="Z5477" s="214"/>
      <c r="AA5477" s="217"/>
      <c r="AB5477" s="217"/>
      <c r="AC5477" s="217"/>
      <c r="AD5477" s="213"/>
    </row>
    <row r="5478" spans="20:30" x14ac:dyDescent="0.2">
      <c r="T5478" s="212"/>
      <c r="U5478" s="213"/>
      <c r="V5478" s="213"/>
      <c r="W5478" s="213"/>
      <c r="X5478" s="214"/>
      <c r="Y5478" s="214"/>
      <c r="Z5478" s="214"/>
      <c r="AA5478" s="217"/>
      <c r="AB5478" s="217"/>
      <c r="AC5478" s="217"/>
      <c r="AD5478" s="213"/>
    </row>
    <row r="5479" spans="20:30" x14ac:dyDescent="0.2">
      <c r="T5479" s="212"/>
      <c r="U5479" s="213"/>
      <c r="V5479" s="213"/>
      <c r="W5479" s="213"/>
      <c r="X5479" s="214"/>
      <c r="Y5479" s="214"/>
      <c r="Z5479" s="214"/>
      <c r="AA5479" s="217"/>
      <c r="AB5479" s="217"/>
      <c r="AC5479" s="217"/>
      <c r="AD5479" s="213"/>
    </row>
    <row r="5480" spans="20:30" x14ac:dyDescent="0.2">
      <c r="T5480" s="212"/>
      <c r="U5480" s="213"/>
      <c r="V5480" s="213"/>
      <c r="W5480" s="213"/>
      <c r="X5480" s="214"/>
      <c r="Y5480" s="214"/>
      <c r="Z5480" s="214"/>
      <c r="AA5480" s="217"/>
      <c r="AB5480" s="217"/>
      <c r="AC5480" s="217"/>
      <c r="AD5480" s="213"/>
    </row>
    <row r="5481" spans="20:30" x14ac:dyDescent="0.2">
      <c r="T5481" s="212"/>
      <c r="U5481" s="213"/>
      <c r="V5481" s="213"/>
      <c r="W5481" s="213"/>
      <c r="X5481" s="214"/>
      <c r="Y5481" s="214"/>
      <c r="Z5481" s="214"/>
      <c r="AA5481" s="217"/>
      <c r="AB5481" s="217"/>
      <c r="AC5481" s="217"/>
      <c r="AD5481" s="213"/>
    </row>
    <row r="5482" spans="20:30" x14ac:dyDescent="0.2">
      <c r="T5482" s="212"/>
      <c r="U5482" s="213"/>
      <c r="V5482" s="213"/>
      <c r="W5482" s="213"/>
      <c r="X5482" s="214"/>
      <c r="Y5482" s="214"/>
      <c r="Z5482" s="214"/>
      <c r="AA5482" s="217"/>
      <c r="AB5482" s="217"/>
      <c r="AC5482" s="217"/>
      <c r="AD5482" s="213"/>
    </row>
    <row r="5483" spans="20:30" x14ac:dyDescent="0.2">
      <c r="T5483" s="212"/>
      <c r="U5483" s="213"/>
      <c r="V5483" s="213"/>
      <c r="W5483" s="213"/>
      <c r="X5483" s="214"/>
      <c r="Y5483" s="214"/>
      <c r="Z5483" s="214"/>
      <c r="AA5483" s="217"/>
      <c r="AB5483" s="217"/>
      <c r="AC5483" s="217"/>
      <c r="AD5483" s="213"/>
    </row>
    <row r="5484" spans="20:30" x14ac:dyDescent="0.2">
      <c r="T5484" s="212"/>
      <c r="U5484" s="213"/>
      <c r="V5484" s="213"/>
      <c r="W5484" s="213"/>
      <c r="X5484" s="214"/>
      <c r="Y5484" s="214"/>
      <c r="Z5484" s="214"/>
      <c r="AA5484" s="217"/>
      <c r="AB5484" s="217"/>
      <c r="AC5484" s="217"/>
      <c r="AD5484" s="213"/>
    </row>
    <row r="5485" spans="20:30" x14ac:dyDescent="0.2">
      <c r="T5485" s="212"/>
      <c r="U5485" s="213"/>
      <c r="V5485" s="213"/>
      <c r="W5485" s="213"/>
      <c r="X5485" s="214"/>
      <c r="Y5485" s="214"/>
      <c r="Z5485" s="214"/>
      <c r="AA5485" s="217"/>
      <c r="AB5485" s="217"/>
      <c r="AC5485" s="217"/>
      <c r="AD5485" s="213"/>
    </row>
    <row r="5486" spans="20:30" x14ac:dyDescent="0.2">
      <c r="T5486" s="212"/>
      <c r="U5486" s="213"/>
      <c r="V5486" s="213"/>
      <c r="W5486" s="213"/>
      <c r="X5486" s="214"/>
      <c r="Y5486" s="214"/>
      <c r="Z5486" s="214"/>
      <c r="AA5486" s="217"/>
      <c r="AB5486" s="217"/>
      <c r="AC5486" s="217"/>
      <c r="AD5486" s="213"/>
    </row>
    <row r="5487" spans="20:30" x14ac:dyDescent="0.2">
      <c r="T5487" s="212"/>
      <c r="U5487" s="213"/>
      <c r="V5487" s="213"/>
      <c r="W5487" s="213"/>
      <c r="X5487" s="214"/>
      <c r="Y5487" s="214"/>
      <c r="Z5487" s="214"/>
      <c r="AA5487" s="217"/>
      <c r="AB5487" s="217"/>
      <c r="AC5487" s="217"/>
      <c r="AD5487" s="213"/>
    </row>
    <row r="5488" spans="20:30" x14ac:dyDescent="0.2">
      <c r="T5488" s="212"/>
      <c r="U5488" s="213"/>
      <c r="V5488" s="213"/>
      <c r="W5488" s="213"/>
      <c r="X5488" s="214"/>
      <c r="Y5488" s="214"/>
      <c r="Z5488" s="214"/>
      <c r="AA5488" s="217"/>
      <c r="AB5488" s="217"/>
      <c r="AC5488" s="217"/>
      <c r="AD5488" s="213"/>
    </row>
    <row r="5489" spans="20:30" x14ac:dyDescent="0.2">
      <c r="T5489" s="212"/>
      <c r="U5489" s="213"/>
      <c r="V5489" s="213"/>
      <c r="W5489" s="213"/>
      <c r="X5489" s="214"/>
      <c r="Y5489" s="214"/>
      <c r="Z5489" s="214"/>
      <c r="AA5489" s="217"/>
      <c r="AB5489" s="217"/>
      <c r="AC5489" s="217"/>
      <c r="AD5489" s="213"/>
    </row>
    <row r="5490" spans="20:30" x14ac:dyDescent="0.2">
      <c r="T5490" s="212"/>
      <c r="U5490" s="213"/>
      <c r="V5490" s="213"/>
      <c r="W5490" s="213"/>
      <c r="X5490" s="214"/>
      <c r="Y5490" s="214"/>
      <c r="Z5490" s="214"/>
      <c r="AA5490" s="217"/>
      <c r="AB5490" s="217"/>
      <c r="AC5490" s="217"/>
      <c r="AD5490" s="213"/>
    </row>
    <row r="5491" spans="20:30" x14ac:dyDescent="0.2">
      <c r="T5491" s="212"/>
      <c r="U5491" s="213"/>
      <c r="V5491" s="213"/>
      <c r="W5491" s="213"/>
      <c r="X5491" s="214"/>
      <c r="Y5491" s="214"/>
      <c r="Z5491" s="214"/>
      <c r="AA5491" s="217"/>
      <c r="AB5491" s="217"/>
      <c r="AC5491" s="217"/>
      <c r="AD5491" s="213"/>
    </row>
    <row r="5492" spans="20:30" x14ac:dyDescent="0.2">
      <c r="T5492" s="212"/>
      <c r="U5492" s="213"/>
      <c r="V5492" s="213"/>
      <c r="W5492" s="213"/>
      <c r="X5492" s="214"/>
      <c r="Y5492" s="214"/>
      <c r="Z5492" s="214"/>
      <c r="AA5492" s="217"/>
      <c r="AB5492" s="217"/>
      <c r="AC5492" s="217"/>
      <c r="AD5492" s="213"/>
    </row>
    <row r="5493" spans="20:30" x14ac:dyDescent="0.2">
      <c r="T5493" s="212"/>
      <c r="U5493" s="213"/>
      <c r="V5493" s="213"/>
      <c r="W5493" s="213"/>
      <c r="X5493" s="214"/>
      <c r="Y5493" s="214"/>
      <c r="Z5493" s="214"/>
      <c r="AA5493" s="217"/>
      <c r="AB5493" s="217"/>
      <c r="AC5493" s="217"/>
      <c r="AD5493" s="213"/>
    </row>
    <row r="5494" spans="20:30" x14ac:dyDescent="0.2">
      <c r="T5494" s="212"/>
      <c r="U5494" s="213"/>
      <c r="V5494" s="213"/>
      <c r="W5494" s="213"/>
      <c r="X5494" s="214"/>
      <c r="Y5494" s="214"/>
      <c r="Z5494" s="214"/>
      <c r="AA5494" s="217"/>
      <c r="AB5494" s="217"/>
      <c r="AC5494" s="217"/>
      <c r="AD5494" s="213"/>
    </row>
    <row r="5495" spans="20:30" x14ac:dyDescent="0.2">
      <c r="T5495" s="212"/>
      <c r="U5495" s="213"/>
      <c r="V5495" s="213"/>
      <c r="W5495" s="213"/>
      <c r="X5495" s="214"/>
      <c r="Y5495" s="214"/>
      <c r="Z5495" s="214"/>
      <c r="AA5495" s="217"/>
      <c r="AB5495" s="217"/>
      <c r="AC5495" s="217"/>
      <c r="AD5495" s="213"/>
    </row>
    <row r="5496" spans="20:30" x14ac:dyDescent="0.2">
      <c r="T5496" s="212"/>
      <c r="U5496" s="213"/>
      <c r="V5496" s="213"/>
      <c r="W5496" s="213"/>
      <c r="X5496" s="214"/>
      <c r="Y5496" s="214"/>
      <c r="Z5496" s="214"/>
      <c r="AA5496" s="217"/>
      <c r="AB5496" s="217"/>
      <c r="AC5496" s="217"/>
      <c r="AD5496" s="213"/>
    </row>
    <row r="5497" spans="20:30" x14ac:dyDescent="0.2">
      <c r="T5497" s="212"/>
      <c r="U5497" s="213"/>
      <c r="V5497" s="213"/>
      <c r="W5497" s="213"/>
      <c r="X5497" s="214"/>
      <c r="Y5497" s="214"/>
      <c r="Z5497" s="214"/>
      <c r="AA5497" s="217"/>
      <c r="AB5497" s="217"/>
      <c r="AC5497" s="217"/>
      <c r="AD5497" s="213"/>
    </row>
    <row r="5498" spans="20:30" x14ac:dyDescent="0.2">
      <c r="T5498" s="212"/>
      <c r="U5498" s="213"/>
      <c r="V5498" s="213"/>
      <c r="W5498" s="213"/>
      <c r="X5498" s="214"/>
      <c r="Y5498" s="214"/>
      <c r="Z5498" s="214"/>
      <c r="AA5498" s="217"/>
      <c r="AB5498" s="217"/>
      <c r="AC5498" s="217"/>
      <c r="AD5498" s="213"/>
    </row>
    <row r="5499" spans="20:30" x14ac:dyDescent="0.2">
      <c r="T5499" s="212"/>
      <c r="U5499" s="213"/>
      <c r="V5499" s="213"/>
      <c r="W5499" s="213"/>
      <c r="X5499" s="214"/>
      <c r="Y5499" s="214"/>
      <c r="Z5499" s="214"/>
      <c r="AA5499" s="217"/>
      <c r="AB5499" s="217"/>
      <c r="AC5499" s="217"/>
      <c r="AD5499" s="213"/>
    </row>
    <row r="5500" spans="20:30" x14ac:dyDescent="0.2">
      <c r="T5500" s="212"/>
      <c r="U5500" s="213"/>
      <c r="V5500" s="213"/>
      <c r="W5500" s="213"/>
      <c r="X5500" s="214"/>
      <c r="Y5500" s="214"/>
      <c r="Z5500" s="214"/>
      <c r="AA5500" s="217"/>
      <c r="AB5500" s="217"/>
      <c r="AC5500" s="217"/>
      <c r="AD5500" s="213"/>
    </row>
    <row r="5501" spans="20:30" x14ac:dyDescent="0.2">
      <c r="T5501" s="212"/>
      <c r="U5501" s="213"/>
      <c r="V5501" s="213"/>
      <c r="W5501" s="213"/>
      <c r="X5501" s="214"/>
      <c r="Y5501" s="214"/>
      <c r="Z5501" s="214"/>
      <c r="AA5501" s="217"/>
      <c r="AB5501" s="217"/>
      <c r="AC5501" s="217"/>
      <c r="AD5501" s="213"/>
    </row>
    <row r="5502" spans="20:30" x14ac:dyDescent="0.2">
      <c r="T5502" s="212"/>
      <c r="U5502" s="213"/>
      <c r="V5502" s="213"/>
      <c r="W5502" s="213"/>
      <c r="X5502" s="214"/>
      <c r="Y5502" s="214"/>
      <c r="Z5502" s="214"/>
      <c r="AA5502" s="217"/>
      <c r="AB5502" s="217"/>
      <c r="AC5502" s="217"/>
      <c r="AD5502" s="213"/>
    </row>
    <row r="5503" spans="20:30" x14ac:dyDescent="0.2">
      <c r="T5503" s="212"/>
      <c r="U5503" s="213"/>
      <c r="V5503" s="213"/>
      <c r="W5503" s="213"/>
      <c r="X5503" s="214"/>
      <c r="Y5503" s="214"/>
      <c r="Z5503" s="214"/>
      <c r="AA5503" s="217"/>
      <c r="AB5503" s="217"/>
      <c r="AC5503" s="217"/>
      <c r="AD5503" s="213"/>
    </row>
    <row r="5504" spans="20:30" x14ac:dyDescent="0.2">
      <c r="T5504" s="212"/>
      <c r="U5504" s="213"/>
      <c r="V5504" s="213"/>
      <c r="W5504" s="213"/>
      <c r="X5504" s="214"/>
      <c r="Y5504" s="214"/>
      <c r="Z5504" s="214"/>
      <c r="AA5504" s="217"/>
      <c r="AB5504" s="217"/>
      <c r="AC5504" s="217"/>
      <c r="AD5504" s="213"/>
    </row>
    <row r="5505" spans="20:30" x14ac:dyDescent="0.2">
      <c r="T5505" s="212"/>
      <c r="U5505" s="213"/>
      <c r="V5505" s="213"/>
      <c r="W5505" s="213"/>
      <c r="X5505" s="214"/>
      <c r="Y5505" s="214"/>
      <c r="Z5505" s="214"/>
      <c r="AA5505" s="217"/>
      <c r="AB5505" s="217"/>
      <c r="AC5505" s="217"/>
      <c r="AD5505" s="213"/>
    </row>
    <row r="5506" spans="20:30" x14ac:dyDescent="0.2">
      <c r="T5506" s="212"/>
      <c r="U5506" s="213"/>
      <c r="V5506" s="213"/>
      <c r="W5506" s="213"/>
      <c r="X5506" s="214"/>
      <c r="Y5506" s="214"/>
      <c r="Z5506" s="214"/>
      <c r="AA5506" s="217"/>
      <c r="AB5506" s="217"/>
      <c r="AC5506" s="217"/>
      <c r="AD5506" s="213"/>
    </row>
    <row r="5507" spans="20:30" x14ac:dyDescent="0.2">
      <c r="T5507" s="212"/>
      <c r="U5507" s="213"/>
      <c r="V5507" s="213"/>
      <c r="W5507" s="213"/>
      <c r="X5507" s="214"/>
      <c r="Y5507" s="214"/>
      <c r="Z5507" s="214"/>
      <c r="AA5507" s="217"/>
      <c r="AB5507" s="217"/>
      <c r="AC5507" s="217"/>
      <c r="AD5507" s="213"/>
    </row>
    <row r="5508" spans="20:30" x14ac:dyDescent="0.2">
      <c r="T5508" s="212"/>
      <c r="U5508" s="213"/>
      <c r="V5508" s="213"/>
      <c r="W5508" s="213"/>
      <c r="X5508" s="214"/>
      <c r="Y5508" s="214"/>
      <c r="Z5508" s="214"/>
      <c r="AA5508" s="217"/>
      <c r="AB5508" s="217"/>
      <c r="AC5508" s="217"/>
      <c r="AD5508" s="213"/>
    </row>
    <row r="5509" spans="20:30" x14ac:dyDescent="0.2">
      <c r="T5509" s="212"/>
      <c r="U5509" s="213"/>
      <c r="V5509" s="213"/>
      <c r="W5509" s="213"/>
      <c r="X5509" s="214"/>
      <c r="Y5509" s="214"/>
      <c r="Z5509" s="214"/>
      <c r="AA5509" s="217"/>
      <c r="AB5509" s="217"/>
      <c r="AC5509" s="217"/>
      <c r="AD5509" s="213"/>
    </row>
    <row r="5510" spans="20:30" x14ac:dyDescent="0.2">
      <c r="T5510" s="212"/>
      <c r="U5510" s="213"/>
      <c r="V5510" s="213"/>
      <c r="W5510" s="213"/>
      <c r="X5510" s="214"/>
      <c r="Y5510" s="214"/>
      <c r="Z5510" s="214"/>
      <c r="AA5510" s="217"/>
      <c r="AB5510" s="217"/>
      <c r="AC5510" s="217"/>
      <c r="AD5510" s="213"/>
    </row>
    <row r="5511" spans="20:30" x14ac:dyDescent="0.2">
      <c r="T5511" s="212"/>
      <c r="U5511" s="213"/>
      <c r="V5511" s="213"/>
      <c r="W5511" s="213"/>
      <c r="X5511" s="214"/>
      <c r="Y5511" s="214"/>
      <c r="Z5511" s="214"/>
      <c r="AA5511" s="217"/>
      <c r="AB5511" s="217"/>
      <c r="AC5511" s="217"/>
      <c r="AD5511" s="213"/>
    </row>
    <row r="5512" spans="20:30" x14ac:dyDescent="0.2">
      <c r="T5512" s="212"/>
      <c r="U5512" s="213"/>
      <c r="V5512" s="213"/>
      <c r="W5512" s="213"/>
      <c r="X5512" s="214"/>
      <c r="Y5512" s="214"/>
      <c r="Z5512" s="214"/>
      <c r="AA5512" s="217"/>
      <c r="AB5512" s="217"/>
      <c r="AC5512" s="217"/>
      <c r="AD5512" s="213"/>
    </row>
    <row r="5513" spans="20:30" x14ac:dyDescent="0.2">
      <c r="T5513" s="212"/>
      <c r="U5513" s="213"/>
      <c r="V5513" s="213"/>
      <c r="W5513" s="213"/>
      <c r="X5513" s="214"/>
      <c r="Y5513" s="214"/>
      <c r="Z5513" s="214"/>
      <c r="AA5513" s="217"/>
      <c r="AB5513" s="217"/>
      <c r="AC5513" s="217"/>
      <c r="AD5513" s="213"/>
    </row>
    <row r="5514" spans="20:30" x14ac:dyDescent="0.2">
      <c r="T5514" s="212"/>
      <c r="U5514" s="213"/>
      <c r="V5514" s="213"/>
      <c r="W5514" s="213"/>
      <c r="X5514" s="214"/>
      <c r="Y5514" s="214"/>
      <c r="Z5514" s="214"/>
      <c r="AA5514" s="217"/>
      <c r="AB5514" s="217"/>
      <c r="AC5514" s="217"/>
      <c r="AD5514" s="213"/>
    </row>
    <row r="5515" spans="20:30" x14ac:dyDescent="0.2">
      <c r="T5515" s="212"/>
      <c r="U5515" s="213"/>
      <c r="V5515" s="213"/>
      <c r="W5515" s="213"/>
      <c r="X5515" s="214"/>
      <c r="Y5515" s="214"/>
      <c r="Z5515" s="214"/>
      <c r="AA5515" s="217"/>
      <c r="AB5515" s="217"/>
      <c r="AC5515" s="217"/>
      <c r="AD5515" s="213"/>
    </row>
    <row r="5516" spans="20:30" x14ac:dyDescent="0.2">
      <c r="T5516" s="212"/>
      <c r="U5516" s="213"/>
      <c r="V5516" s="213"/>
      <c r="W5516" s="213"/>
      <c r="X5516" s="214"/>
      <c r="Y5516" s="214"/>
      <c r="Z5516" s="214"/>
      <c r="AA5516" s="217"/>
      <c r="AB5516" s="217"/>
      <c r="AC5516" s="217"/>
      <c r="AD5516" s="213"/>
    </row>
    <row r="5517" spans="20:30" x14ac:dyDescent="0.2">
      <c r="T5517" s="212"/>
      <c r="U5517" s="213"/>
      <c r="V5517" s="213"/>
      <c r="W5517" s="213"/>
      <c r="X5517" s="214"/>
      <c r="Y5517" s="214"/>
      <c r="Z5517" s="214"/>
      <c r="AA5517" s="217"/>
      <c r="AB5517" s="217"/>
      <c r="AC5517" s="217"/>
      <c r="AD5517" s="213"/>
    </row>
    <row r="5518" spans="20:30" x14ac:dyDescent="0.2">
      <c r="T5518" s="212"/>
      <c r="U5518" s="213"/>
      <c r="V5518" s="213"/>
      <c r="W5518" s="213"/>
      <c r="X5518" s="214"/>
      <c r="Y5518" s="214"/>
      <c r="Z5518" s="214"/>
      <c r="AA5518" s="217"/>
      <c r="AB5518" s="217"/>
      <c r="AC5518" s="217"/>
      <c r="AD5518" s="213"/>
    </row>
    <row r="5519" spans="20:30" x14ac:dyDescent="0.2">
      <c r="T5519" s="212"/>
      <c r="U5519" s="213"/>
      <c r="V5519" s="213"/>
      <c r="W5519" s="213"/>
      <c r="X5519" s="214"/>
      <c r="Y5519" s="214"/>
      <c r="Z5519" s="214"/>
      <c r="AA5519" s="217"/>
      <c r="AB5519" s="217"/>
      <c r="AC5519" s="217"/>
      <c r="AD5519" s="213"/>
    </row>
    <row r="5520" spans="20:30" x14ac:dyDescent="0.2">
      <c r="T5520" s="212"/>
      <c r="U5520" s="213"/>
      <c r="V5520" s="213"/>
      <c r="W5520" s="213"/>
      <c r="X5520" s="214"/>
      <c r="Y5520" s="214"/>
      <c r="Z5520" s="214"/>
      <c r="AA5520" s="217"/>
      <c r="AB5520" s="217"/>
      <c r="AC5520" s="217"/>
      <c r="AD5520" s="213"/>
    </row>
    <row r="5521" spans="20:30" x14ac:dyDescent="0.2">
      <c r="T5521" s="212"/>
      <c r="U5521" s="213"/>
      <c r="V5521" s="213"/>
      <c r="W5521" s="213"/>
      <c r="X5521" s="214"/>
      <c r="Y5521" s="214"/>
      <c r="Z5521" s="214"/>
      <c r="AA5521" s="217"/>
      <c r="AB5521" s="217"/>
      <c r="AC5521" s="217"/>
      <c r="AD5521" s="213"/>
    </row>
    <row r="5522" spans="20:30" x14ac:dyDescent="0.2">
      <c r="T5522" s="212"/>
      <c r="U5522" s="213"/>
      <c r="V5522" s="213"/>
      <c r="W5522" s="213"/>
      <c r="X5522" s="214"/>
      <c r="Y5522" s="214"/>
      <c r="Z5522" s="214"/>
      <c r="AA5522" s="217"/>
      <c r="AB5522" s="217"/>
      <c r="AC5522" s="217"/>
      <c r="AD5522" s="213"/>
    </row>
    <row r="5523" spans="20:30" x14ac:dyDescent="0.2">
      <c r="T5523" s="212"/>
      <c r="U5523" s="213"/>
      <c r="V5523" s="213"/>
      <c r="W5523" s="213"/>
      <c r="X5523" s="214"/>
      <c r="Y5523" s="214"/>
      <c r="Z5523" s="214"/>
      <c r="AA5523" s="217"/>
      <c r="AB5523" s="217"/>
      <c r="AC5523" s="217"/>
      <c r="AD5523" s="213"/>
    </row>
    <row r="5524" spans="20:30" x14ac:dyDescent="0.2">
      <c r="T5524" s="212"/>
      <c r="U5524" s="213"/>
      <c r="V5524" s="213"/>
      <c r="W5524" s="213"/>
      <c r="X5524" s="214"/>
      <c r="Y5524" s="214"/>
      <c r="Z5524" s="214"/>
      <c r="AA5524" s="217"/>
      <c r="AB5524" s="217"/>
      <c r="AC5524" s="217"/>
      <c r="AD5524" s="213"/>
    </row>
    <row r="5525" spans="20:30" x14ac:dyDescent="0.2">
      <c r="T5525" s="212"/>
      <c r="U5525" s="213"/>
      <c r="V5525" s="213"/>
      <c r="W5525" s="213"/>
      <c r="X5525" s="214"/>
      <c r="Y5525" s="214"/>
      <c r="Z5525" s="214"/>
      <c r="AA5525" s="217"/>
      <c r="AB5525" s="217"/>
      <c r="AC5525" s="217"/>
      <c r="AD5525" s="213"/>
    </row>
    <row r="5526" spans="20:30" x14ac:dyDescent="0.2">
      <c r="T5526" s="212"/>
      <c r="U5526" s="213"/>
      <c r="V5526" s="213"/>
      <c r="W5526" s="213"/>
      <c r="X5526" s="214"/>
      <c r="Y5526" s="214"/>
      <c r="Z5526" s="214"/>
      <c r="AA5526" s="217"/>
      <c r="AB5526" s="217"/>
      <c r="AC5526" s="217"/>
      <c r="AD5526" s="213"/>
    </row>
    <row r="5527" spans="20:30" x14ac:dyDescent="0.2">
      <c r="T5527" s="212"/>
      <c r="U5527" s="213"/>
      <c r="V5527" s="213"/>
      <c r="W5527" s="213"/>
      <c r="X5527" s="214"/>
      <c r="Y5527" s="214"/>
      <c r="Z5527" s="214"/>
      <c r="AA5527" s="217"/>
      <c r="AB5527" s="217"/>
      <c r="AC5527" s="217"/>
      <c r="AD5527" s="213"/>
    </row>
    <row r="5528" spans="20:30" x14ac:dyDescent="0.2">
      <c r="T5528" s="212"/>
      <c r="U5528" s="213"/>
      <c r="V5528" s="213"/>
      <c r="W5528" s="213"/>
      <c r="X5528" s="214"/>
      <c r="Y5528" s="214"/>
      <c r="Z5528" s="214"/>
      <c r="AA5528" s="217"/>
      <c r="AB5528" s="217"/>
      <c r="AC5528" s="217"/>
      <c r="AD5528" s="213"/>
    </row>
    <row r="5529" spans="20:30" x14ac:dyDescent="0.2">
      <c r="T5529" s="212"/>
      <c r="U5529" s="213"/>
      <c r="V5529" s="213"/>
      <c r="W5529" s="213"/>
      <c r="X5529" s="214"/>
      <c r="Y5529" s="214"/>
      <c r="Z5529" s="214"/>
      <c r="AA5529" s="217"/>
      <c r="AB5529" s="217"/>
      <c r="AC5529" s="217"/>
      <c r="AD5529" s="213"/>
    </row>
    <row r="5530" spans="20:30" x14ac:dyDescent="0.2">
      <c r="T5530" s="212"/>
      <c r="U5530" s="213"/>
      <c r="V5530" s="213"/>
      <c r="W5530" s="213"/>
      <c r="X5530" s="214"/>
      <c r="Y5530" s="214"/>
      <c r="Z5530" s="214"/>
      <c r="AA5530" s="217"/>
      <c r="AB5530" s="217"/>
      <c r="AC5530" s="217"/>
      <c r="AD5530" s="213"/>
    </row>
    <row r="5531" spans="20:30" x14ac:dyDescent="0.2">
      <c r="T5531" s="212"/>
      <c r="U5531" s="213"/>
      <c r="V5531" s="213"/>
      <c r="W5531" s="213"/>
      <c r="X5531" s="214"/>
      <c r="Y5531" s="214"/>
      <c r="Z5531" s="214"/>
      <c r="AA5531" s="217"/>
      <c r="AB5531" s="217"/>
      <c r="AC5531" s="217"/>
      <c r="AD5531" s="213"/>
    </row>
    <row r="5532" spans="20:30" x14ac:dyDescent="0.2">
      <c r="T5532" s="212"/>
      <c r="U5532" s="213"/>
      <c r="V5532" s="213"/>
      <c r="W5532" s="213"/>
      <c r="X5532" s="214"/>
      <c r="Y5532" s="214"/>
      <c r="Z5532" s="214"/>
      <c r="AA5532" s="217"/>
      <c r="AB5532" s="217"/>
      <c r="AC5532" s="217"/>
      <c r="AD5532" s="213"/>
    </row>
    <row r="5533" spans="20:30" x14ac:dyDescent="0.2">
      <c r="T5533" s="212"/>
      <c r="U5533" s="213"/>
      <c r="V5533" s="213"/>
      <c r="W5533" s="213"/>
      <c r="X5533" s="214"/>
      <c r="Y5533" s="214"/>
      <c r="Z5533" s="214"/>
      <c r="AA5533" s="217"/>
      <c r="AB5533" s="217"/>
      <c r="AC5533" s="217"/>
      <c r="AD5533" s="213"/>
    </row>
    <row r="5534" spans="20:30" x14ac:dyDescent="0.2">
      <c r="T5534" s="212"/>
      <c r="U5534" s="213"/>
      <c r="V5534" s="213"/>
      <c r="W5534" s="213"/>
      <c r="X5534" s="214"/>
      <c r="Y5534" s="214"/>
      <c r="Z5534" s="214"/>
      <c r="AA5534" s="217"/>
      <c r="AB5534" s="217"/>
      <c r="AC5534" s="217"/>
      <c r="AD5534" s="213"/>
    </row>
    <row r="5535" spans="20:30" x14ac:dyDescent="0.2">
      <c r="T5535" s="212"/>
      <c r="U5535" s="213"/>
      <c r="V5535" s="213"/>
      <c r="W5535" s="213"/>
      <c r="X5535" s="214"/>
      <c r="Y5535" s="214"/>
      <c r="Z5535" s="214"/>
      <c r="AA5535" s="217"/>
      <c r="AB5535" s="217"/>
      <c r="AC5535" s="217"/>
      <c r="AD5535" s="213"/>
    </row>
    <row r="5536" spans="20:30" x14ac:dyDescent="0.2">
      <c r="T5536" s="212"/>
      <c r="U5536" s="213"/>
      <c r="V5536" s="213"/>
      <c r="W5536" s="213"/>
      <c r="X5536" s="214"/>
      <c r="Y5536" s="214"/>
      <c r="Z5536" s="214"/>
      <c r="AA5536" s="217"/>
      <c r="AB5536" s="217"/>
      <c r="AC5536" s="217"/>
      <c r="AD5536" s="213"/>
    </row>
    <row r="5537" spans="20:30" x14ac:dyDescent="0.2">
      <c r="T5537" s="212"/>
      <c r="U5537" s="213"/>
      <c r="V5537" s="213"/>
      <c r="W5537" s="213"/>
      <c r="X5537" s="214"/>
      <c r="Y5537" s="214"/>
      <c r="Z5537" s="214"/>
      <c r="AA5537" s="217"/>
      <c r="AB5537" s="217"/>
      <c r="AC5537" s="217"/>
      <c r="AD5537" s="213"/>
    </row>
    <row r="5538" spans="20:30" x14ac:dyDescent="0.2">
      <c r="T5538" s="212"/>
      <c r="U5538" s="213"/>
      <c r="V5538" s="213"/>
      <c r="W5538" s="213"/>
      <c r="X5538" s="214"/>
      <c r="Y5538" s="214"/>
      <c r="Z5538" s="214"/>
      <c r="AA5538" s="217"/>
      <c r="AB5538" s="217"/>
      <c r="AC5538" s="217"/>
      <c r="AD5538" s="213"/>
    </row>
    <row r="5539" spans="20:30" x14ac:dyDescent="0.2">
      <c r="T5539" s="212"/>
      <c r="U5539" s="213"/>
      <c r="V5539" s="213"/>
      <c r="W5539" s="213"/>
      <c r="X5539" s="214"/>
      <c r="Y5539" s="214"/>
      <c r="Z5539" s="214"/>
      <c r="AA5539" s="217"/>
      <c r="AB5539" s="217"/>
      <c r="AC5539" s="217"/>
      <c r="AD5539" s="213"/>
    </row>
    <row r="5540" spans="20:30" x14ac:dyDescent="0.2">
      <c r="T5540" s="212"/>
      <c r="U5540" s="213"/>
      <c r="V5540" s="213"/>
      <c r="W5540" s="213"/>
      <c r="X5540" s="214"/>
      <c r="Y5540" s="214"/>
      <c r="Z5540" s="214"/>
      <c r="AA5540" s="217"/>
      <c r="AB5540" s="217"/>
      <c r="AC5540" s="217"/>
      <c r="AD5540" s="213"/>
    </row>
    <row r="5541" spans="20:30" x14ac:dyDescent="0.2">
      <c r="T5541" s="212"/>
      <c r="U5541" s="213"/>
      <c r="V5541" s="213"/>
      <c r="W5541" s="213"/>
      <c r="X5541" s="214"/>
      <c r="Y5541" s="214"/>
      <c r="Z5541" s="214"/>
      <c r="AA5541" s="217"/>
      <c r="AB5541" s="217"/>
      <c r="AC5541" s="217"/>
      <c r="AD5541" s="213"/>
    </row>
    <row r="5542" spans="20:30" x14ac:dyDescent="0.2">
      <c r="T5542" s="212"/>
      <c r="U5542" s="213"/>
      <c r="V5542" s="213"/>
      <c r="W5542" s="213"/>
      <c r="X5542" s="214"/>
      <c r="Y5542" s="214"/>
      <c r="Z5542" s="214"/>
      <c r="AA5542" s="217"/>
      <c r="AB5542" s="217"/>
      <c r="AC5542" s="217"/>
      <c r="AD5542" s="213"/>
    </row>
    <row r="5543" spans="20:30" x14ac:dyDescent="0.2">
      <c r="T5543" s="212"/>
      <c r="U5543" s="213"/>
      <c r="V5543" s="213"/>
      <c r="W5543" s="213"/>
      <c r="X5543" s="214"/>
      <c r="Y5543" s="214"/>
      <c r="Z5543" s="214"/>
      <c r="AA5543" s="217"/>
      <c r="AB5543" s="217"/>
      <c r="AC5543" s="217"/>
      <c r="AD5543" s="213"/>
    </row>
    <row r="5544" spans="20:30" x14ac:dyDescent="0.2">
      <c r="T5544" s="212"/>
      <c r="U5544" s="213"/>
      <c r="V5544" s="213"/>
      <c r="W5544" s="213"/>
      <c r="X5544" s="214"/>
      <c r="Y5544" s="214"/>
      <c r="Z5544" s="214"/>
      <c r="AA5544" s="217"/>
      <c r="AB5544" s="217"/>
      <c r="AC5544" s="217"/>
      <c r="AD5544" s="213"/>
    </row>
    <row r="5545" spans="20:30" x14ac:dyDescent="0.2">
      <c r="T5545" s="212"/>
      <c r="U5545" s="213"/>
      <c r="V5545" s="213"/>
      <c r="W5545" s="213"/>
      <c r="X5545" s="214"/>
      <c r="Y5545" s="214"/>
      <c r="Z5545" s="214"/>
      <c r="AA5545" s="217"/>
      <c r="AB5545" s="217"/>
      <c r="AC5545" s="217"/>
      <c r="AD5545" s="213"/>
    </row>
    <row r="5546" spans="20:30" x14ac:dyDescent="0.2">
      <c r="T5546" s="212"/>
      <c r="U5546" s="213"/>
      <c r="V5546" s="213"/>
      <c r="W5546" s="213"/>
      <c r="X5546" s="214"/>
      <c r="Y5546" s="214"/>
      <c r="Z5546" s="214"/>
      <c r="AA5546" s="217"/>
      <c r="AB5546" s="217"/>
      <c r="AC5546" s="217"/>
      <c r="AD5546" s="213"/>
    </row>
    <row r="5547" spans="20:30" x14ac:dyDescent="0.2">
      <c r="T5547" s="212"/>
      <c r="U5547" s="213"/>
      <c r="V5547" s="213"/>
      <c r="W5547" s="213"/>
      <c r="X5547" s="214"/>
      <c r="Y5547" s="214"/>
      <c r="Z5547" s="214"/>
      <c r="AA5547" s="217"/>
      <c r="AB5547" s="217"/>
      <c r="AC5547" s="217"/>
      <c r="AD5547" s="213"/>
    </row>
    <row r="5548" spans="20:30" x14ac:dyDescent="0.2">
      <c r="T5548" s="212"/>
      <c r="U5548" s="213"/>
      <c r="V5548" s="213"/>
      <c r="W5548" s="213"/>
      <c r="X5548" s="214"/>
      <c r="Y5548" s="214"/>
      <c r="Z5548" s="214"/>
      <c r="AA5548" s="217"/>
      <c r="AB5548" s="217"/>
      <c r="AC5548" s="217"/>
      <c r="AD5548" s="213"/>
    </row>
    <row r="5549" spans="20:30" x14ac:dyDescent="0.2">
      <c r="T5549" s="212"/>
      <c r="U5549" s="213"/>
      <c r="V5549" s="213"/>
      <c r="W5549" s="213"/>
      <c r="X5549" s="214"/>
      <c r="Y5549" s="214"/>
      <c r="Z5549" s="214"/>
      <c r="AA5549" s="217"/>
      <c r="AB5549" s="217"/>
      <c r="AC5549" s="217"/>
      <c r="AD5549" s="213"/>
    </row>
    <row r="5550" spans="20:30" x14ac:dyDescent="0.2">
      <c r="T5550" s="212"/>
      <c r="U5550" s="213"/>
      <c r="V5550" s="213"/>
      <c r="W5550" s="213"/>
      <c r="X5550" s="214"/>
      <c r="Y5550" s="214"/>
      <c r="Z5550" s="214"/>
      <c r="AA5550" s="217"/>
      <c r="AB5550" s="217"/>
      <c r="AC5550" s="217"/>
      <c r="AD5550" s="213"/>
    </row>
    <row r="5551" spans="20:30" x14ac:dyDescent="0.2">
      <c r="T5551" s="212"/>
      <c r="U5551" s="213"/>
      <c r="V5551" s="213"/>
      <c r="W5551" s="213"/>
      <c r="X5551" s="214"/>
      <c r="Y5551" s="214"/>
      <c r="Z5551" s="214"/>
      <c r="AA5551" s="217"/>
      <c r="AB5551" s="217"/>
      <c r="AC5551" s="217"/>
      <c r="AD5551" s="213"/>
    </row>
    <row r="5552" spans="20:30" x14ac:dyDescent="0.2">
      <c r="T5552" s="212"/>
      <c r="U5552" s="213"/>
      <c r="V5552" s="213"/>
      <c r="W5552" s="213"/>
      <c r="X5552" s="214"/>
      <c r="Y5552" s="214"/>
      <c r="Z5552" s="214"/>
      <c r="AA5552" s="217"/>
      <c r="AB5552" s="217"/>
      <c r="AC5552" s="217"/>
      <c r="AD5552" s="213"/>
    </row>
    <row r="5553" spans="20:30" x14ac:dyDescent="0.2">
      <c r="T5553" s="212"/>
      <c r="U5553" s="213"/>
      <c r="V5553" s="213"/>
      <c r="W5553" s="213"/>
      <c r="X5553" s="214"/>
      <c r="Y5553" s="214"/>
      <c r="Z5553" s="214"/>
      <c r="AA5553" s="217"/>
      <c r="AB5553" s="217"/>
      <c r="AC5553" s="217"/>
      <c r="AD5553" s="213"/>
    </row>
    <row r="5554" spans="20:30" x14ac:dyDescent="0.2">
      <c r="T5554" s="212"/>
      <c r="U5554" s="213"/>
      <c r="V5554" s="213"/>
      <c r="W5554" s="213"/>
      <c r="X5554" s="214"/>
      <c r="Y5554" s="214"/>
      <c r="Z5554" s="214"/>
      <c r="AA5554" s="217"/>
      <c r="AB5554" s="217"/>
      <c r="AC5554" s="217"/>
      <c r="AD5554" s="213"/>
    </row>
    <row r="5555" spans="20:30" x14ac:dyDescent="0.2">
      <c r="T5555" s="212"/>
      <c r="U5555" s="213"/>
      <c r="V5555" s="213"/>
      <c r="W5555" s="213"/>
      <c r="X5555" s="214"/>
      <c r="Y5555" s="214"/>
      <c r="Z5555" s="214"/>
      <c r="AA5555" s="217"/>
      <c r="AB5555" s="217"/>
      <c r="AC5555" s="217"/>
      <c r="AD5555" s="213"/>
    </row>
    <row r="5556" spans="20:30" x14ac:dyDescent="0.2">
      <c r="T5556" s="212"/>
      <c r="U5556" s="213"/>
      <c r="V5556" s="213"/>
      <c r="W5556" s="213"/>
      <c r="X5556" s="214"/>
      <c r="Y5556" s="214"/>
      <c r="Z5556" s="214"/>
      <c r="AA5556" s="217"/>
      <c r="AB5556" s="217"/>
      <c r="AC5556" s="217"/>
      <c r="AD5556" s="213"/>
    </row>
    <row r="5557" spans="20:30" x14ac:dyDescent="0.2">
      <c r="T5557" s="212"/>
      <c r="U5557" s="213"/>
      <c r="V5557" s="213"/>
      <c r="W5557" s="213"/>
      <c r="X5557" s="214"/>
      <c r="Y5557" s="214"/>
      <c r="Z5557" s="214"/>
      <c r="AA5557" s="217"/>
      <c r="AB5557" s="217"/>
      <c r="AC5557" s="217"/>
      <c r="AD5557" s="213"/>
    </row>
    <row r="5558" spans="20:30" x14ac:dyDescent="0.2">
      <c r="T5558" s="212"/>
      <c r="U5558" s="213"/>
      <c r="V5558" s="213"/>
      <c r="W5558" s="213"/>
      <c r="X5558" s="214"/>
      <c r="Y5558" s="214"/>
      <c r="Z5558" s="214"/>
      <c r="AA5558" s="217"/>
      <c r="AB5558" s="217"/>
      <c r="AC5558" s="217"/>
      <c r="AD5558" s="213"/>
    </row>
    <row r="5559" spans="20:30" x14ac:dyDescent="0.2">
      <c r="T5559" s="212"/>
      <c r="U5559" s="213"/>
      <c r="V5559" s="213"/>
      <c r="W5559" s="213"/>
      <c r="X5559" s="214"/>
      <c r="Y5559" s="214"/>
      <c r="Z5559" s="214"/>
      <c r="AA5559" s="217"/>
      <c r="AB5559" s="217"/>
      <c r="AC5559" s="217"/>
      <c r="AD5559" s="213"/>
    </row>
    <row r="5560" spans="20:30" x14ac:dyDescent="0.2">
      <c r="T5560" s="212"/>
      <c r="U5560" s="213"/>
      <c r="V5560" s="213"/>
      <c r="W5560" s="213"/>
      <c r="X5560" s="214"/>
      <c r="Y5560" s="214"/>
      <c r="Z5560" s="214"/>
      <c r="AA5560" s="217"/>
      <c r="AB5560" s="217"/>
      <c r="AC5560" s="217"/>
      <c r="AD5560" s="213"/>
    </row>
    <row r="5561" spans="20:30" x14ac:dyDescent="0.2">
      <c r="T5561" s="212"/>
      <c r="U5561" s="213"/>
      <c r="V5561" s="213"/>
      <c r="W5561" s="213"/>
      <c r="X5561" s="214"/>
      <c r="Y5561" s="214"/>
      <c r="Z5561" s="214"/>
      <c r="AA5561" s="217"/>
      <c r="AB5561" s="217"/>
      <c r="AC5561" s="217"/>
      <c r="AD5561" s="213"/>
    </row>
    <row r="5562" spans="20:30" x14ac:dyDescent="0.2">
      <c r="T5562" s="212"/>
      <c r="U5562" s="213"/>
      <c r="V5562" s="213"/>
      <c r="W5562" s="213"/>
      <c r="X5562" s="214"/>
      <c r="Y5562" s="214"/>
      <c r="Z5562" s="214"/>
      <c r="AA5562" s="217"/>
      <c r="AB5562" s="217"/>
      <c r="AC5562" s="217"/>
      <c r="AD5562" s="213"/>
    </row>
    <row r="5563" spans="20:30" x14ac:dyDescent="0.2">
      <c r="T5563" s="212"/>
      <c r="U5563" s="213"/>
      <c r="V5563" s="213"/>
      <c r="W5563" s="213"/>
      <c r="X5563" s="214"/>
      <c r="Y5563" s="214"/>
      <c r="Z5563" s="214"/>
      <c r="AA5563" s="217"/>
      <c r="AB5563" s="217"/>
      <c r="AC5563" s="217"/>
      <c r="AD5563" s="213"/>
    </row>
    <row r="5564" spans="20:30" x14ac:dyDescent="0.2">
      <c r="T5564" s="212"/>
      <c r="U5564" s="213"/>
      <c r="V5564" s="213"/>
      <c r="W5564" s="213"/>
      <c r="X5564" s="214"/>
      <c r="Y5564" s="214"/>
      <c r="Z5564" s="214"/>
      <c r="AA5564" s="217"/>
      <c r="AB5564" s="217"/>
      <c r="AC5564" s="217"/>
      <c r="AD5564" s="213"/>
    </row>
    <row r="5565" spans="20:30" x14ac:dyDescent="0.2">
      <c r="T5565" s="212"/>
      <c r="U5565" s="213"/>
      <c r="V5565" s="213"/>
      <c r="W5565" s="213"/>
      <c r="X5565" s="214"/>
      <c r="Y5565" s="214"/>
      <c r="Z5565" s="214"/>
      <c r="AA5565" s="217"/>
      <c r="AB5565" s="217"/>
      <c r="AC5565" s="217"/>
      <c r="AD5565" s="213"/>
    </row>
    <row r="5566" spans="20:30" x14ac:dyDescent="0.2">
      <c r="T5566" s="212"/>
      <c r="U5566" s="213"/>
      <c r="V5566" s="213"/>
      <c r="W5566" s="213"/>
      <c r="X5566" s="214"/>
      <c r="Y5566" s="214"/>
      <c r="Z5566" s="214"/>
      <c r="AA5566" s="217"/>
      <c r="AB5566" s="217"/>
      <c r="AC5566" s="217"/>
      <c r="AD5566" s="213"/>
    </row>
    <row r="5567" spans="20:30" x14ac:dyDescent="0.2">
      <c r="T5567" s="212"/>
      <c r="U5567" s="213"/>
      <c r="V5567" s="213"/>
      <c r="W5567" s="213"/>
      <c r="X5567" s="214"/>
      <c r="Y5567" s="214"/>
      <c r="Z5567" s="214"/>
      <c r="AA5567" s="217"/>
      <c r="AB5567" s="217"/>
      <c r="AC5567" s="217"/>
      <c r="AD5567" s="213"/>
    </row>
    <row r="5568" spans="20:30" x14ac:dyDescent="0.2">
      <c r="T5568" s="212"/>
      <c r="U5568" s="213"/>
      <c r="V5568" s="213"/>
      <c r="W5568" s="213"/>
      <c r="X5568" s="214"/>
      <c r="Y5568" s="214"/>
      <c r="Z5568" s="214"/>
      <c r="AA5568" s="217"/>
      <c r="AB5568" s="217"/>
      <c r="AC5568" s="217"/>
      <c r="AD5568" s="213"/>
    </row>
    <row r="5569" spans="20:30" x14ac:dyDescent="0.2">
      <c r="T5569" s="212"/>
      <c r="U5569" s="213"/>
      <c r="V5569" s="213"/>
      <c r="W5569" s="213"/>
      <c r="X5569" s="214"/>
      <c r="Y5569" s="214"/>
      <c r="Z5569" s="214"/>
      <c r="AA5569" s="217"/>
      <c r="AB5569" s="217"/>
      <c r="AC5569" s="217"/>
      <c r="AD5569" s="213"/>
    </row>
    <row r="5570" spans="20:30" x14ac:dyDescent="0.2">
      <c r="T5570" s="212"/>
      <c r="U5570" s="213"/>
      <c r="V5570" s="213"/>
      <c r="W5570" s="213"/>
      <c r="X5570" s="214"/>
      <c r="Y5570" s="214"/>
      <c r="Z5570" s="214"/>
      <c r="AA5570" s="217"/>
      <c r="AB5570" s="217"/>
      <c r="AC5570" s="217"/>
      <c r="AD5570" s="213"/>
    </row>
    <row r="5571" spans="20:30" x14ac:dyDescent="0.2">
      <c r="T5571" s="212"/>
      <c r="U5571" s="213"/>
      <c r="V5571" s="213"/>
      <c r="W5571" s="213"/>
      <c r="X5571" s="214"/>
      <c r="Y5571" s="214"/>
      <c r="Z5571" s="214"/>
      <c r="AA5571" s="217"/>
      <c r="AB5571" s="217"/>
      <c r="AC5571" s="217"/>
      <c r="AD5571" s="213"/>
    </row>
    <row r="5572" spans="20:30" x14ac:dyDescent="0.2">
      <c r="T5572" s="212"/>
      <c r="U5572" s="213"/>
      <c r="V5572" s="213"/>
      <c r="W5572" s="213"/>
      <c r="X5572" s="214"/>
      <c r="Y5572" s="214"/>
      <c r="Z5572" s="214"/>
      <c r="AA5572" s="217"/>
      <c r="AB5572" s="217"/>
      <c r="AC5572" s="217"/>
      <c r="AD5572" s="213"/>
    </row>
    <row r="5573" spans="20:30" x14ac:dyDescent="0.2">
      <c r="T5573" s="212"/>
      <c r="U5573" s="213"/>
      <c r="V5573" s="213"/>
      <c r="W5573" s="213"/>
      <c r="X5573" s="214"/>
      <c r="Y5573" s="214"/>
      <c r="Z5573" s="214"/>
      <c r="AA5573" s="217"/>
      <c r="AB5573" s="217"/>
      <c r="AC5573" s="217"/>
      <c r="AD5573" s="213"/>
    </row>
    <row r="5574" spans="20:30" x14ac:dyDescent="0.2">
      <c r="T5574" s="212"/>
      <c r="U5574" s="213"/>
      <c r="V5574" s="213"/>
      <c r="W5574" s="213"/>
      <c r="X5574" s="214"/>
      <c r="Y5574" s="214"/>
      <c r="Z5574" s="214"/>
      <c r="AA5574" s="217"/>
      <c r="AB5574" s="217"/>
      <c r="AC5574" s="217"/>
      <c r="AD5574" s="213"/>
    </row>
    <row r="5575" spans="20:30" x14ac:dyDescent="0.2">
      <c r="T5575" s="212"/>
      <c r="U5575" s="213"/>
      <c r="V5575" s="213"/>
      <c r="W5575" s="213"/>
      <c r="X5575" s="214"/>
      <c r="Y5575" s="214"/>
      <c r="Z5575" s="214"/>
      <c r="AA5575" s="217"/>
      <c r="AB5575" s="217"/>
      <c r="AC5575" s="217"/>
      <c r="AD5575" s="213"/>
    </row>
    <row r="5576" spans="20:30" x14ac:dyDescent="0.2">
      <c r="T5576" s="212"/>
      <c r="U5576" s="213"/>
      <c r="V5576" s="213"/>
      <c r="W5576" s="213"/>
      <c r="X5576" s="214"/>
      <c r="Y5576" s="214"/>
      <c r="Z5576" s="214"/>
      <c r="AA5576" s="217"/>
      <c r="AB5576" s="217"/>
      <c r="AC5576" s="217"/>
      <c r="AD5576" s="213"/>
    </row>
    <row r="5577" spans="20:30" x14ac:dyDescent="0.2">
      <c r="T5577" s="212"/>
      <c r="U5577" s="213"/>
      <c r="V5577" s="213"/>
      <c r="W5577" s="213"/>
      <c r="X5577" s="214"/>
      <c r="Y5577" s="214"/>
      <c r="Z5577" s="214"/>
      <c r="AA5577" s="217"/>
      <c r="AB5577" s="217"/>
      <c r="AC5577" s="217"/>
      <c r="AD5577" s="213"/>
    </row>
    <row r="5578" spans="20:30" x14ac:dyDescent="0.2">
      <c r="T5578" s="212"/>
      <c r="U5578" s="213"/>
      <c r="V5578" s="213"/>
      <c r="W5578" s="213"/>
      <c r="X5578" s="214"/>
      <c r="Y5578" s="214"/>
      <c r="Z5578" s="214"/>
      <c r="AA5578" s="217"/>
      <c r="AB5578" s="217"/>
      <c r="AC5578" s="217"/>
      <c r="AD5578" s="213"/>
    </row>
    <row r="5579" spans="20:30" x14ac:dyDescent="0.2">
      <c r="T5579" s="212"/>
      <c r="U5579" s="213"/>
      <c r="V5579" s="213"/>
      <c r="W5579" s="213"/>
      <c r="X5579" s="214"/>
      <c r="Y5579" s="214"/>
      <c r="Z5579" s="214"/>
      <c r="AA5579" s="217"/>
      <c r="AB5579" s="217"/>
      <c r="AC5579" s="217"/>
      <c r="AD5579" s="213"/>
    </row>
    <row r="5580" spans="20:30" x14ac:dyDescent="0.2">
      <c r="T5580" s="212"/>
      <c r="U5580" s="213"/>
      <c r="V5580" s="213"/>
      <c r="W5580" s="213"/>
      <c r="X5580" s="214"/>
      <c r="Y5580" s="214"/>
      <c r="Z5580" s="214"/>
      <c r="AA5580" s="217"/>
      <c r="AB5580" s="217"/>
      <c r="AC5580" s="217"/>
      <c r="AD5580" s="213"/>
    </row>
    <row r="5581" spans="20:30" x14ac:dyDescent="0.2">
      <c r="T5581" s="212"/>
      <c r="U5581" s="213"/>
      <c r="V5581" s="213"/>
      <c r="W5581" s="213"/>
      <c r="X5581" s="214"/>
      <c r="Y5581" s="214"/>
      <c r="Z5581" s="214"/>
      <c r="AA5581" s="217"/>
      <c r="AB5581" s="217"/>
      <c r="AC5581" s="217"/>
      <c r="AD5581" s="213"/>
    </row>
    <row r="5582" spans="20:30" x14ac:dyDescent="0.2">
      <c r="T5582" s="212"/>
      <c r="U5582" s="213"/>
      <c r="V5582" s="213"/>
      <c r="W5582" s="213"/>
      <c r="X5582" s="214"/>
      <c r="Y5582" s="214"/>
      <c r="Z5582" s="214"/>
      <c r="AA5582" s="217"/>
      <c r="AB5582" s="217"/>
      <c r="AC5582" s="217"/>
      <c r="AD5582" s="213"/>
    </row>
    <row r="5583" spans="20:30" x14ac:dyDescent="0.2">
      <c r="T5583" s="212"/>
      <c r="U5583" s="213"/>
      <c r="V5583" s="213"/>
      <c r="W5583" s="213"/>
      <c r="X5583" s="214"/>
      <c r="Y5583" s="214"/>
      <c r="Z5583" s="214"/>
      <c r="AA5583" s="217"/>
      <c r="AB5583" s="217"/>
      <c r="AC5583" s="217"/>
      <c r="AD5583" s="213"/>
    </row>
    <row r="5584" spans="20:30" x14ac:dyDescent="0.2">
      <c r="T5584" s="212"/>
      <c r="U5584" s="213"/>
      <c r="V5584" s="213"/>
      <c r="W5584" s="213"/>
      <c r="X5584" s="214"/>
      <c r="Y5584" s="214"/>
      <c r="Z5584" s="214"/>
      <c r="AA5584" s="217"/>
      <c r="AB5584" s="217"/>
      <c r="AC5584" s="217"/>
      <c r="AD5584" s="213"/>
    </row>
    <row r="5585" spans="20:30" x14ac:dyDescent="0.2">
      <c r="T5585" s="212"/>
      <c r="U5585" s="213"/>
      <c r="V5585" s="213"/>
      <c r="W5585" s="213"/>
      <c r="X5585" s="214"/>
      <c r="Y5585" s="214"/>
      <c r="Z5585" s="214"/>
      <c r="AA5585" s="217"/>
      <c r="AB5585" s="217"/>
      <c r="AC5585" s="217"/>
      <c r="AD5585" s="213"/>
    </row>
    <row r="5586" spans="20:30" x14ac:dyDescent="0.2">
      <c r="T5586" s="212"/>
      <c r="U5586" s="213"/>
      <c r="V5586" s="213"/>
      <c r="W5586" s="213"/>
      <c r="X5586" s="214"/>
      <c r="Y5586" s="214"/>
      <c r="Z5586" s="214"/>
      <c r="AA5586" s="217"/>
      <c r="AB5586" s="217"/>
      <c r="AC5586" s="217"/>
      <c r="AD5586" s="213"/>
    </row>
    <row r="5587" spans="20:30" x14ac:dyDescent="0.2">
      <c r="T5587" s="212"/>
      <c r="U5587" s="213"/>
      <c r="V5587" s="213"/>
      <c r="W5587" s="213"/>
      <c r="X5587" s="214"/>
      <c r="Y5587" s="214"/>
      <c r="Z5587" s="214"/>
      <c r="AA5587" s="217"/>
      <c r="AB5587" s="217"/>
      <c r="AC5587" s="217"/>
      <c r="AD5587" s="213"/>
    </row>
    <row r="5588" spans="20:30" x14ac:dyDescent="0.2">
      <c r="T5588" s="212"/>
      <c r="U5588" s="213"/>
      <c r="V5588" s="213"/>
      <c r="W5588" s="213"/>
      <c r="X5588" s="214"/>
      <c r="Y5588" s="214"/>
      <c r="Z5588" s="214"/>
      <c r="AA5588" s="217"/>
      <c r="AB5588" s="217"/>
      <c r="AC5588" s="217"/>
      <c r="AD5588" s="213"/>
    </row>
    <row r="5589" spans="20:30" x14ac:dyDescent="0.2">
      <c r="T5589" s="212"/>
      <c r="U5589" s="213"/>
      <c r="V5589" s="213"/>
      <c r="W5589" s="213"/>
      <c r="X5589" s="214"/>
      <c r="Y5589" s="214"/>
      <c r="Z5589" s="214"/>
      <c r="AA5589" s="217"/>
      <c r="AB5589" s="217"/>
      <c r="AC5589" s="217"/>
      <c r="AD5589" s="213"/>
    </row>
    <row r="5590" spans="20:30" x14ac:dyDescent="0.2">
      <c r="T5590" s="212"/>
      <c r="U5590" s="213"/>
      <c r="V5590" s="213"/>
      <c r="W5590" s="213"/>
      <c r="X5590" s="214"/>
      <c r="Y5590" s="214"/>
      <c r="Z5590" s="214"/>
      <c r="AA5590" s="217"/>
      <c r="AB5590" s="217"/>
      <c r="AC5590" s="217"/>
      <c r="AD5590" s="213"/>
    </row>
    <row r="5591" spans="20:30" x14ac:dyDescent="0.2">
      <c r="T5591" s="212"/>
      <c r="U5591" s="213"/>
      <c r="V5591" s="213"/>
      <c r="W5591" s="213"/>
      <c r="X5591" s="214"/>
      <c r="Y5591" s="214"/>
      <c r="Z5591" s="214"/>
      <c r="AA5591" s="217"/>
      <c r="AB5591" s="217"/>
      <c r="AC5591" s="217"/>
      <c r="AD5591" s="213"/>
    </row>
    <row r="5592" spans="20:30" x14ac:dyDescent="0.2">
      <c r="T5592" s="212"/>
      <c r="U5592" s="213"/>
      <c r="V5592" s="213"/>
      <c r="W5592" s="213"/>
      <c r="X5592" s="214"/>
      <c r="Y5592" s="214"/>
      <c r="Z5592" s="214"/>
      <c r="AA5592" s="217"/>
      <c r="AB5592" s="217"/>
      <c r="AC5592" s="217"/>
      <c r="AD5592" s="213"/>
    </row>
    <row r="5593" spans="20:30" x14ac:dyDescent="0.2">
      <c r="T5593" s="212"/>
      <c r="U5593" s="213"/>
      <c r="V5593" s="213"/>
      <c r="W5593" s="213"/>
      <c r="X5593" s="214"/>
      <c r="Y5593" s="214"/>
      <c r="Z5593" s="214"/>
      <c r="AA5593" s="217"/>
      <c r="AB5593" s="217"/>
      <c r="AC5593" s="217"/>
      <c r="AD5593" s="213"/>
    </row>
    <row r="5594" spans="20:30" x14ac:dyDescent="0.2">
      <c r="T5594" s="212"/>
      <c r="U5594" s="213"/>
      <c r="V5594" s="213"/>
      <c r="W5594" s="213"/>
      <c r="X5594" s="214"/>
      <c r="Y5594" s="214"/>
      <c r="Z5594" s="214"/>
      <c r="AA5594" s="217"/>
      <c r="AB5594" s="217"/>
      <c r="AC5594" s="217"/>
      <c r="AD5594" s="213"/>
    </row>
    <row r="5595" spans="20:30" x14ac:dyDescent="0.2">
      <c r="T5595" s="212"/>
      <c r="U5595" s="213"/>
      <c r="V5595" s="213"/>
      <c r="W5595" s="213"/>
      <c r="X5595" s="214"/>
      <c r="Y5595" s="214"/>
      <c r="Z5595" s="214"/>
      <c r="AA5595" s="217"/>
      <c r="AB5595" s="217"/>
      <c r="AC5595" s="217"/>
      <c r="AD5595" s="213"/>
    </row>
    <row r="5596" spans="20:30" x14ac:dyDescent="0.2">
      <c r="T5596" s="212"/>
      <c r="U5596" s="213"/>
      <c r="V5596" s="213"/>
      <c r="W5596" s="213"/>
      <c r="X5596" s="214"/>
      <c r="Y5596" s="214"/>
      <c r="Z5596" s="214"/>
      <c r="AA5596" s="217"/>
      <c r="AB5596" s="217"/>
      <c r="AC5596" s="217"/>
      <c r="AD5596" s="213"/>
    </row>
    <row r="5597" spans="20:30" x14ac:dyDescent="0.2">
      <c r="T5597" s="212"/>
      <c r="U5597" s="213"/>
      <c r="V5597" s="213"/>
      <c r="W5597" s="213"/>
      <c r="X5597" s="214"/>
      <c r="Y5597" s="214"/>
      <c r="Z5597" s="214"/>
      <c r="AA5597" s="217"/>
      <c r="AB5597" s="217"/>
      <c r="AC5597" s="217"/>
      <c r="AD5597" s="213"/>
    </row>
    <row r="5598" spans="20:30" x14ac:dyDescent="0.2">
      <c r="T5598" s="212"/>
      <c r="U5598" s="213"/>
      <c r="V5598" s="213"/>
      <c r="W5598" s="213"/>
      <c r="X5598" s="214"/>
      <c r="Y5598" s="214"/>
      <c r="Z5598" s="214"/>
      <c r="AA5598" s="217"/>
      <c r="AB5598" s="217"/>
      <c r="AC5598" s="217"/>
      <c r="AD5598" s="213"/>
    </row>
    <row r="5599" spans="20:30" x14ac:dyDescent="0.2">
      <c r="T5599" s="212"/>
      <c r="U5599" s="213"/>
      <c r="V5599" s="213"/>
      <c r="W5599" s="213"/>
      <c r="X5599" s="214"/>
      <c r="Y5599" s="214"/>
      <c r="Z5599" s="214"/>
      <c r="AA5599" s="217"/>
      <c r="AB5599" s="217"/>
      <c r="AC5599" s="217"/>
      <c r="AD5599" s="213"/>
    </row>
    <row r="5600" spans="20:30" x14ac:dyDescent="0.2">
      <c r="T5600" s="212"/>
      <c r="U5600" s="213"/>
      <c r="V5600" s="213"/>
      <c r="W5600" s="213"/>
      <c r="X5600" s="214"/>
      <c r="Y5600" s="214"/>
      <c r="Z5600" s="214"/>
      <c r="AA5600" s="217"/>
      <c r="AB5600" s="217"/>
      <c r="AC5600" s="217"/>
      <c r="AD5600" s="213"/>
    </row>
    <row r="5601" spans="20:30" x14ac:dyDescent="0.2">
      <c r="T5601" s="212"/>
      <c r="U5601" s="213"/>
      <c r="V5601" s="213"/>
      <c r="W5601" s="213"/>
      <c r="X5601" s="214"/>
      <c r="Y5601" s="214"/>
      <c r="Z5601" s="214"/>
      <c r="AA5601" s="217"/>
      <c r="AB5601" s="217"/>
      <c r="AC5601" s="217"/>
      <c r="AD5601" s="213"/>
    </row>
    <row r="5602" spans="20:30" x14ac:dyDescent="0.2">
      <c r="T5602" s="212"/>
      <c r="U5602" s="213"/>
      <c r="V5602" s="213"/>
      <c r="W5602" s="213"/>
      <c r="X5602" s="214"/>
      <c r="Y5602" s="214"/>
      <c r="Z5602" s="214"/>
      <c r="AA5602" s="217"/>
      <c r="AB5602" s="217"/>
      <c r="AC5602" s="217"/>
      <c r="AD5602" s="213"/>
    </row>
    <row r="5603" spans="20:30" x14ac:dyDescent="0.2">
      <c r="T5603" s="212"/>
      <c r="U5603" s="213"/>
      <c r="V5603" s="213"/>
      <c r="W5603" s="213"/>
      <c r="X5603" s="214"/>
      <c r="Y5603" s="214"/>
      <c r="Z5603" s="214"/>
      <c r="AA5603" s="217"/>
      <c r="AB5603" s="217"/>
      <c r="AC5603" s="217"/>
      <c r="AD5603" s="213"/>
    </row>
    <row r="5604" spans="20:30" x14ac:dyDescent="0.2">
      <c r="T5604" s="212"/>
      <c r="U5604" s="213"/>
      <c r="V5604" s="213"/>
      <c r="W5604" s="213"/>
      <c r="X5604" s="214"/>
      <c r="Y5604" s="214"/>
      <c r="Z5604" s="214"/>
      <c r="AA5604" s="217"/>
      <c r="AB5604" s="217"/>
      <c r="AC5604" s="217"/>
      <c r="AD5604" s="213"/>
    </row>
    <row r="5605" spans="20:30" x14ac:dyDescent="0.2">
      <c r="T5605" s="212"/>
      <c r="U5605" s="213"/>
      <c r="V5605" s="213"/>
      <c r="W5605" s="213"/>
      <c r="X5605" s="214"/>
      <c r="Y5605" s="214"/>
      <c r="Z5605" s="214"/>
      <c r="AA5605" s="217"/>
      <c r="AB5605" s="217"/>
      <c r="AC5605" s="217"/>
      <c r="AD5605" s="213"/>
    </row>
    <row r="5606" spans="20:30" x14ac:dyDescent="0.2">
      <c r="T5606" s="212"/>
      <c r="U5606" s="213"/>
      <c r="V5606" s="213"/>
      <c r="W5606" s="213"/>
      <c r="X5606" s="214"/>
      <c r="Y5606" s="214"/>
      <c r="Z5606" s="214"/>
      <c r="AA5606" s="217"/>
      <c r="AB5606" s="217"/>
      <c r="AC5606" s="217"/>
      <c r="AD5606" s="213"/>
    </row>
    <row r="5607" spans="20:30" x14ac:dyDescent="0.2">
      <c r="T5607" s="212"/>
      <c r="U5607" s="213"/>
      <c r="V5607" s="213"/>
      <c r="W5607" s="213"/>
      <c r="X5607" s="214"/>
      <c r="Y5607" s="214"/>
      <c r="Z5607" s="214"/>
      <c r="AA5607" s="217"/>
      <c r="AB5607" s="217"/>
      <c r="AC5607" s="217"/>
      <c r="AD5607" s="213"/>
    </row>
    <row r="5608" spans="20:30" x14ac:dyDescent="0.2">
      <c r="T5608" s="212"/>
      <c r="U5608" s="213"/>
      <c r="V5608" s="213"/>
      <c r="W5608" s="213"/>
      <c r="X5608" s="214"/>
      <c r="Y5608" s="214"/>
      <c r="Z5608" s="214"/>
      <c r="AA5608" s="217"/>
      <c r="AB5608" s="217"/>
      <c r="AC5608" s="217"/>
      <c r="AD5608" s="213"/>
    </row>
    <row r="5609" spans="20:30" x14ac:dyDescent="0.2">
      <c r="T5609" s="212"/>
      <c r="U5609" s="213"/>
      <c r="V5609" s="213"/>
      <c r="W5609" s="213"/>
      <c r="X5609" s="214"/>
      <c r="Y5609" s="214"/>
      <c r="Z5609" s="214"/>
      <c r="AA5609" s="217"/>
      <c r="AB5609" s="217"/>
      <c r="AC5609" s="217"/>
      <c r="AD5609" s="213"/>
    </row>
    <row r="5610" spans="20:30" x14ac:dyDescent="0.2">
      <c r="T5610" s="212"/>
      <c r="U5610" s="213"/>
      <c r="V5610" s="213"/>
      <c r="W5610" s="213"/>
      <c r="X5610" s="214"/>
      <c r="Y5610" s="214"/>
      <c r="Z5610" s="214"/>
      <c r="AA5610" s="217"/>
      <c r="AB5610" s="217"/>
      <c r="AC5610" s="217"/>
      <c r="AD5610" s="213"/>
    </row>
    <row r="5611" spans="20:30" x14ac:dyDescent="0.2">
      <c r="T5611" s="212"/>
      <c r="U5611" s="213"/>
      <c r="V5611" s="213"/>
      <c r="W5611" s="213"/>
      <c r="X5611" s="214"/>
      <c r="Y5611" s="214"/>
      <c r="Z5611" s="214"/>
      <c r="AA5611" s="217"/>
      <c r="AB5611" s="217"/>
      <c r="AC5611" s="217"/>
      <c r="AD5611" s="213"/>
    </row>
    <row r="5612" spans="20:30" x14ac:dyDescent="0.2">
      <c r="T5612" s="212"/>
      <c r="U5612" s="213"/>
      <c r="V5612" s="213"/>
      <c r="W5612" s="213"/>
      <c r="X5612" s="214"/>
      <c r="Y5612" s="214"/>
      <c r="Z5612" s="214"/>
      <c r="AA5612" s="217"/>
      <c r="AB5612" s="217"/>
      <c r="AC5612" s="217"/>
      <c r="AD5612" s="213"/>
    </row>
    <row r="5613" spans="20:30" x14ac:dyDescent="0.2">
      <c r="T5613" s="212"/>
      <c r="U5613" s="213"/>
      <c r="V5613" s="213"/>
      <c r="W5613" s="213"/>
      <c r="X5613" s="214"/>
      <c r="Y5613" s="214"/>
      <c r="Z5613" s="214"/>
      <c r="AA5613" s="217"/>
      <c r="AB5613" s="217"/>
      <c r="AC5613" s="217"/>
      <c r="AD5613" s="213"/>
    </row>
    <row r="5614" spans="20:30" x14ac:dyDescent="0.2">
      <c r="T5614" s="212"/>
      <c r="U5614" s="213"/>
      <c r="V5614" s="213"/>
      <c r="W5614" s="213"/>
      <c r="X5614" s="214"/>
      <c r="Y5614" s="214"/>
      <c r="Z5614" s="214"/>
      <c r="AA5614" s="217"/>
      <c r="AB5614" s="217"/>
      <c r="AC5614" s="217"/>
      <c r="AD5614" s="213"/>
    </row>
    <row r="5615" spans="20:30" x14ac:dyDescent="0.2">
      <c r="T5615" s="212"/>
      <c r="U5615" s="213"/>
      <c r="V5615" s="213"/>
      <c r="W5615" s="213"/>
      <c r="X5615" s="214"/>
      <c r="Y5615" s="214"/>
      <c r="Z5615" s="214"/>
      <c r="AA5615" s="217"/>
      <c r="AB5615" s="217"/>
      <c r="AC5615" s="217"/>
      <c r="AD5615" s="213"/>
    </row>
    <row r="5616" spans="20:30" x14ac:dyDescent="0.2">
      <c r="T5616" s="212"/>
      <c r="U5616" s="213"/>
      <c r="V5616" s="213"/>
      <c r="W5616" s="213"/>
      <c r="X5616" s="214"/>
      <c r="Y5616" s="214"/>
      <c r="Z5616" s="214"/>
      <c r="AA5616" s="217"/>
      <c r="AB5616" s="217"/>
      <c r="AC5616" s="217"/>
      <c r="AD5616" s="213"/>
    </row>
    <row r="5617" spans="20:30" x14ac:dyDescent="0.2">
      <c r="T5617" s="212"/>
      <c r="U5617" s="213"/>
      <c r="V5617" s="213"/>
      <c r="W5617" s="213"/>
      <c r="X5617" s="214"/>
      <c r="Y5617" s="214"/>
      <c r="Z5617" s="214"/>
      <c r="AA5617" s="217"/>
      <c r="AB5617" s="217"/>
      <c r="AC5617" s="217"/>
      <c r="AD5617" s="213"/>
    </row>
    <row r="5618" spans="20:30" x14ac:dyDescent="0.2">
      <c r="T5618" s="212"/>
      <c r="U5618" s="213"/>
      <c r="V5618" s="213"/>
      <c r="W5618" s="213"/>
      <c r="X5618" s="214"/>
      <c r="Y5618" s="214"/>
      <c r="Z5618" s="214"/>
      <c r="AA5618" s="217"/>
      <c r="AB5618" s="217"/>
      <c r="AC5618" s="217"/>
      <c r="AD5618" s="213"/>
    </row>
    <row r="5619" spans="20:30" x14ac:dyDescent="0.2">
      <c r="T5619" s="212"/>
      <c r="U5619" s="213"/>
      <c r="V5619" s="213"/>
      <c r="W5619" s="213"/>
      <c r="X5619" s="214"/>
      <c r="Y5619" s="214"/>
      <c r="Z5619" s="214"/>
      <c r="AA5619" s="217"/>
      <c r="AB5619" s="217"/>
      <c r="AC5619" s="217"/>
      <c r="AD5619" s="213"/>
    </row>
    <row r="5620" spans="20:30" x14ac:dyDescent="0.2">
      <c r="T5620" s="212"/>
      <c r="U5620" s="213"/>
      <c r="V5620" s="213"/>
      <c r="W5620" s="213"/>
      <c r="X5620" s="214"/>
      <c r="Y5620" s="214"/>
      <c r="Z5620" s="214"/>
      <c r="AA5620" s="217"/>
      <c r="AB5620" s="217"/>
      <c r="AC5620" s="217"/>
      <c r="AD5620" s="213"/>
    </row>
    <row r="5621" spans="20:30" x14ac:dyDescent="0.2">
      <c r="T5621" s="212"/>
      <c r="U5621" s="213"/>
      <c r="V5621" s="213"/>
      <c r="W5621" s="213"/>
      <c r="X5621" s="214"/>
      <c r="Y5621" s="214"/>
      <c r="Z5621" s="214"/>
      <c r="AA5621" s="217"/>
      <c r="AB5621" s="217"/>
      <c r="AC5621" s="217"/>
      <c r="AD5621" s="213"/>
    </row>
    <row r="5622" spans="20:30" x14ac:dyDescent="0.2">
      <c r="T5622" s="212"/>
      <c r="U5622" s="213"/>
      <c r="V5622" s="213"/>
      <c r="W5622" s="213"/>
      <c r="X5622" s="214"/>
      <c r="Y5622" s="214"/>
      <c r="Z5622" s="214"/>
      <c r="AA5622" s="217"/>
      <c r="AB5622" s="217"/>
      <c r="AC5622" s="217"/>
      <c r="AD5622" s="213"/>
    </row>
    <row r="5623" spans="20:30" x14ac:dyDescent="0.2">
      <c r="T5623" s="212"/>
      <c r="U5623" s="213"/>
      <c r="V5623" s="213"/>
      <c r="W5623" s="213"/>
      <c r="X5623" s="214"/>
      <c r="Y5623" s="214"/>
      <c r="Z5623" s="214"/>
      <c r="AA5623" s="217"/>
      <c r="AB5623" s="217"/>
      <c r="AC5623" s="217"/>
      <c r="AD5623" s="213"/>
    </row>
    <row r="5624" spans="20:30" x14ac:dyDescent="0.2">
      <c r="T5624" s="212"/>
      <c r="U5624" s="213"/>
      <c r="V5624" s="213"/>
      <c r="W5624" s="213"/>
      <c r="X5624" s="214"/>
      <c r="Y5624" s="214"/>
      <c r="Z5624" s="214"/>
      <c r="AA5624" s="217"/>
      <c r="AB5624" s="217"/>
      <c r="AC5624" s="217"/>
      <c r="AD5624" s="213"/>
    </row>
    <row r="5625" spans="20:30" x14ac:dyDescent="0.2">
      <c r="T5625" s="212"/>
      <c r="U5625" s="213"/>
      <c r="V5625" s="213"/>
      <c r="W5625" s="213"/>
      <c r="X5625" s="214"/>
      <c r="Y5625" s="214"/>
      <c r="Z5625" s="214"/>
      <c r="AA5625" s="217"/>
      <c r="AB5625" s="217"/>
      <c r="AC5625" s="217"/>
      <c r="AD5625" s="213"/>
    </row>
    <row r="5626" spans="20:30" x14ac:dyDescent="0.2">
      <c r="T5626" s="212"/>
      <c r="U5626" s="213"/>
      <c r="V5626" s="213"/>
      <c r="W5626" s="213"/>
      <c r="X5626" s="214"/>
      <c r="Y5626" s="214"/>
      <c r="Z5626" s="214"/>
      <c r="AA5626" s="217"/>
      <c r="AB5626" s="217"/>
      <c r="AC5626" s="217"/>
      <c r="AD5626" s="213"/>
    </row>
    <row r="5627" spans="20:30" x14ac:dyDescent="0.2">
      <c r="T5627" s="212"/>
      <c r="U5627" s="213"/>
      <c r="V5627" s="213"/>
      <c r="W5627" s="213"/>
      <c r="X5627" s="214"/>
      <c r="Y5627" s="214"/>
      <c r="Z5627" s="214"/>
      <c r="AA5627" s="217"/>
      <c r="AB5627" s="217"/>
      <c r="AC5627" s="217"/>
      <c r="AD5627" s="213"/>
    </row>
    <row r="5628" spans="20:30" x14ac:dyDescent="0.2">
      <c r="T5628" s="212"/>
      <c r="U5628" s="213"/>
      <c r="V5628" s="213"/>
      <c r="W5628" s="213"/>
      <c r="X5628" s="214"/>
      <c r="Y5628" s="214"/>
      <c r="Z5628" s="214"/>
      <c r="AA5628" s="217"/>
      <c r="AB5628" s="217"/>
      <c r="AC5628" s="217"/>
      <c r="AD5628" s="213"/>
    </row>
    <row r="5629" spans="20:30" x14ac:dyDescent="0.2">
      <c r="T5629" s="212"/>
      <c r="U5629" s="213"/>
      <c r="V5629" s="213"/>
      <c r="W5629" s="213"/>
      <c r="X5629" s="214"/>
      <c r="Y5629" s="214"/>
      <c r="Z5629" s="214"/>
      <c r="AA5629" s="217"/>
      <c r="AB5629" s="217"/>
      <c r="AC5629" s="217"/>
      <c r="AD5629" s="213"/>
    </row>
    <row r="5630" spans="20:30" x14ac:dyDescent="0.2">
      <c r="T5630" s="212"/>
      <c r="U5630" s="213"/>
      <c r="V5630" s="213"/>
      <c r="W5630" s="213"/>
      <c r="X5630" s="214"/>
      <c r="Y5630" s="214"/>
      <c r="Z5630" s="214"/>
      <c r="AA5630" s="217"/>
      <c r="AB5630" s="217"/>
      <c r="AC5630" s="217"/>
      <c r="AD5630" s="213"/>
    </row>
    <row r="5631" spans="20:30" x14ac:dyDescent="0.2">
      <c r="T5631" s="212"/>
      <c r="U5631" s="213"/>
      <c r="V5631" s="213"/>
      <c r="W5631" s="213"/>
      <c r="X5631" s="214"/>
      <c r="Y5631" s="214"/>
      <c r="Z5631" s="214"/>
      <c r="AA5631" s="217"/>
      <c r="AB5631" s="217"/>
      <c r="AC5631" s="217"/>
      <c r="AD5631" s="213"/>
    </row>
    <row r="5632" spans="20:30" x14ac:dyDescent="0.2">
      <c r="T5632" s="212"/>
      <c r="U5632" s="213"/>
      <c r="V5632" s="213"/>
      <c r="W5632" s="213"/>
      <c r="X5632" s="214"/>
      <c r="Y5632" s="214"/>
      <c r="Z5632" s="214"/>
      <c r="AA5632" s="217"/>
      <c r="AB5632" s="217"/>
      <c r="AC5632" s="217"/>
      <c r="AD5632" s="213"/>
    </row>
    <row r="5633" spans="20:30" x14ac:dyDescent="0.2">
      <c r="T5633" s="212"/>
      <c r="U5633" s="213"/>
      <c r="V5633" s="213"/>
      <c r="W5633" s="213"/>
      <c r="X5633" s="214"/>
      <c r="Y5633" s="214"/>
      <c r="Z5633" s="214"/>
      <c r="AA5633" s="217"/>
      <c r="AB5633" s="217"/>
      <c r="AC5633" s="217"/>
      <c r="AD5633" s="213"/>
    </row>
    <row r="5634" spans="20:30" x14ac:dyDescent="0.2">
      <c r="T5634" s="212"/>
      <c r="U5634" s="213"/>
      <c r="V5634" s="213"/>
      <c r="W5634" s="213"/>
      <c r="X5634" s="214"/>
      <c r="Y5634" s="214"/>
      <c r="Z5634" s="214"/>
      <c r="AA5634" s="217"/>
      <c r="AB5634" s="217"/>
      <c r="AC5634" s="217"/>
      <c r="AD5634" s="213"/>
    </row>
    <row r="5635" spans="20:30" x14ac:dyDescent="0.2">
      <c r="T5635" s="212"/>
      <c r="U5635" s="213"/>
      <c r="V5635" s="213"/>
      <c r="W5635" s="213"/>
      <c r="X5635" s="214"/>
      <c r="Y5635" s="214"/>
      <c r="Z5635" s="214"/>
      <c r="AA5635" s="217"/>
      <c r="AB5635" s="217"/>
      <c r="AC5635" s="217"/>
      <c r="AD5635" s="213"/>
    </row>
    <row r="5636" spans="20:30" x14ac:dyDescent="0.2">
      <c r="T5636" s="212"/>
      <c r="U5636" s="213"/>
      <c r="V5636" s="213"/>
      <c r="W5636" s="213"/>
      <c r="X5636" s="214"/>
      <c r="Y5636" s="214"/>
      <c r="Z5636" s="214"/>
      <c r="AA5636" s="217"/>
      <c r="AB5636" s="217"/>
      <c r="AC5636" s="217"/>
      <c r="AD5636" s="213"/>
    </row>
    <row r="5637" spans="20:30" x14ac:dyDescent="0.2">
      <c r="T5637" s="212"/>
      <c r="U5637" s="213"/>
      <c r="V5637" s="213"/>
      <c r="W5637" s="213"/>
      <c r="X5637" s="214"/>
      <c r="Y5637" s="214"/>
      <c r="Z5637" s="214"/>
      <c r="AA5637" s="217"/>
      <c r="AB5637" s="217"/>
      <c r="AC5637" s="217"/>
      <c r="AD5637" s="213"/>
    </row>
    <row r="5638" spans="20:30" x14ac:dyDescent="0.2">
      <c r="T5638" s="212"/>
      <c r="U5638" s="213"/>
      <c r="V5638" s="213"/>
      <c r="W5638" s="213"/>
      <c r="X5638" s="214"/>
      <c r="Y5638" s="214"/>
      <c r="Z5638" s="214"/>
      <c r="AA5638" s="217"/>
      <c r="AB5638" s="217"/>
      <c r="AC5638" s="217"/>
      <c r="AD5638" s="213"/>
    </row>
    <row r="5639" spans="20:30" x14ac:dyDescent="0.2">
      <c r="T5639" s="212"/>
      <c r="U5639" s="213"/>
      <c r="V5639" s="213"/>
      <c r="W5639" s="213"/>
      <c r="X5639" s="214"/>
      <c r="Y5639" s="214"/>
      <c r="Z5639" s="214"/>
      <c r="AA5639" s="217"/>
      <c r="AB5639" s="217"/>
      <c r="AC5639" s="217"/>
      <c r="AD5639" s="213"/>
    </row>
    <row r="5640" spans="20:30" x14ac:dyDescent="0.2">
      <c r="T5640" s="212"/>
      <c r="U5640" s="213"/>
      <c r="V5640" s="213"/>
      <c r="W5640" s="213"/>
      <c r="X5640" s="214"/>
      <c r="Y5640" s="214"/>
      <c r="Z5640" s="214"/>
      <c r="AA5640" s="217"/>
      <c r="AB5640" s="217"/>
      <c r="AC5640" s="217"/>
      <c r="AD5640" s="213"/>
    </row>
    <row r="5641" spans="20:30" x14ac:dyDescent="0.2">
      <c r="T5641" s="212"/>
      <c r="U5641" s="213"/>
      <c r="V5641" s="213"/>
      <c r="W5641" s="213"/>
      <c r="X5641" s="214"/>
      <c r="Y5641" s="214"/>
      <c r="Z5641" s="214"/>
      <c r="AA5641" s="217"/>
      <c r="AB5641" s="217"/>
      <c r="AC5641" s="217"/>
      <c r="AD5641" s="213"/>
    </row>
    <row r="5642" spans="20:30" x14ac:dyDescent="0.2">
      <c r="T5642" s="212"/>
      <c r="U5642" s="213"/>
      <c r="V5642" s="213"/>
      <c r="W5642" s="213"/>
      <c r="X5642" s="214"/>
      <c r="Y5642" s="214"/>
      <c r="Z5642" s="214"/>
      <c r="AA5642" s="217"/>
      <c r="AB5642" s="217"/>
      <c r="AC5642" s="217"/>
      <c r="AD5642" s="213"/>
    </row>
    <row r="5643" spans="20:30" x14ac:dyDescent="0.2">
      <c r="T5643" s="212"/>
      <c r="U5643" s="213"/>
      <c r="V5643" s="213"/>
      <c r="W5643" s="213"/>
      <c r="X5643" s="214"/>
      <c r="Y5643" s="214"/>
      <c r="Z5643" s="214"/>
      <c r="AA5643" s="217"/>
      <c r="AB5643" s="217"/>
      <c r="AC5643" s="217"/>
      <c r="AD5643" s="213"/>
    </row>
    <row r="5644" spans="20:30" x14ac:dyDescent="0.2">
      <c r="T5644" s="212"/>
      <c r="U5644" s="213"/>
      <c r="V5644" s="213"/>
      <c r="W5644" s="213"/>
      <c r="X5644" s="214"/>
      <c r="Y5644" s="214"/>
      <c r="Z5644" s="214"/>
      <c r="AA5644" s="217"/>
      <c r="AB5644" s="217"/>
      <c r="AC5644" s="217"/>
      <c r="AD5644" s="213"/>
    </row>
    <row r="5645" spans="20:30" x14ac:dyDescent="0.2">
      <c r="T5645" s="212"/>
      <c r="U5645" s="213"/>
      <c r="V5645" s="213"/>
      <c r="W5645" s="213"/>
      <c r="X5645" s="214"/>
      <c r="Y5645" s="214"/>
      <c r="Z5645" s="214"/>
      <c r="AA5645" s="217"/>
      <c r="AB5645" s="217"/>
      <c r="AC5645" s="217"/>
      <c r="AD5645" s="213"/>
    </row>
    <row r="5646" spans="20:30" x14ac:dyDescent="0.2">
      <c r="T5646" s="212"/>
      <c r="U5646" s="213"/>
      <c r="V5646" s="213"/>
      <c r="W5646" s="213"/>
      <c r="X5646" s="214"/>
      <c r="Y5646" s="214"/>
      <c r="Z5646" s="214"/>
      <c r="AA5646" s="217"/>
      <c r="AB5646" s="217"/>
      <c r="AC5646" s="217"/>
      <c r="AD5646" s="213"/>
    </row>
    <row r="5647" spans="20:30" x14ac:dyDescent="0.2">
      <c r="T5647" s="212"/>
      <c r="U5647" s="213"/>
      <c r="V5647" s="213"/>
      <c r="W5647" s="213"/>
      <c r="X5647" s="214"/>
      <c r="Y5647" s="214"/>
      <c r="Z5647" s="214"/>
      <c r="AA5647" s="217"/>
      <c r="AB5647" s="217"/>
      <c r="AC5647" s="217"/>
      <c r="AD5647" s="213"/>
    </row>
    <row r="5648" spans="20:30" x14ac:dyDescent="0.2">
      <c r="T5648" s="212"/>
      <c r="U5648" s="213"/>
      <c r="V5648" s="213"/>
      <c r="W5648" s="213"/>
      <c r="X5648" s="214"/>
      <c r="Y5648" s="214"/>
      <c r="Z5648" s="214"/>
      <c r="AA5648" s="217"/>
      <c r="AB5648" s="217"/>
      <c r="AC5648" s="217"/>
      <c r="AD5648" s="213"/>
    </row>
    <row r="5649" spans="20:30" x14ac:dyDescent="0.2">
      <c r="T5649" s="212"/>
      <c r="U5649" s="213"/>
      <c r="V5649" s="213"/>
      <c r="W5649" s="213"/>
      <c r="X5649" s="214"/>
      <c r="Y5649" s="214"/>
      <c r="Z5649" s="214"/>
      <c r="AA5649" s="217"/>
      <c r="AB5649" s="217"/>
      <c r="AC5649" s="217"/>
      <c r="AD5649" s="213"/>
    </row>
    <row r="5650" spans="20:30" x14ac:dyDescent="0.2">
      <c r="T5650" s="212"/>
      <c r="U5650" s="213"/>
      <c r="V5650" s="213"/>
      <c r="W5650" s="213"/>
      <c r="X5650" s="214"/>
      <c r="Y5650" s="214"/>
      <c r="Z5650" s="214"/>
      <c r="AA5650" s="217"/>
      <c r="AB5650" s="217"/>
      <c r="AC5650" s="217"/>
      <c r="AD5650" s="213"/>
    </row>
    <row r="5651" spans="20:30" x14ac:dyDescent="0.2">
      <c r="T5651" s="212"/>
      <c r="U5651" s="213"/>
      <c r="V5651" s="213"/>
      <c r="W5651" s="213"/>
      <c r="X5651" s="214"/>
      <c r="Y5651" s="214"/>
      <c r="Z5651" s="214"/>
      <c r="AA5651" s="217"/>
      <c r="AB5651" s="217"/>
      <c r="AC5651" s="217"/>
      <c r="AD5651" s="213"/>
    </row>
    <row r="5652" spans="20:30" x14ac:dyDescent="0.2">
      <c r="T5652" s="212"/>
      <c r="U5652" s="213"/>
      <c r="V5652" s="213"/>
      <c r="W5652" s="213"/>
      <c r="X5652" s="214"/>
      <c r="Y5652" s="214"/>
      <c r="Z5652" s="214"/>
      <c r="AA5652" s="217"/>
      <c r="AB5652" s="217"/>
      <c r="AC5652" s="217"/>
      <c r="AD5652" s="213"/>
    </row>
    <row r="5653" spans="20:30" x14ac:dyDescent="0.2">
      <c r="T5653" s="212"/>
      <c r="U5653" s="213"/>
      <c r="V5653" s="213"/>
      <c r="W5653" s="213"/>
      <c r="X5653" s="214"/>
      <c r="Y5653" s="214"/>
      <c r="Z5653" s="214"/>
      <c r="AA5653" s="217"/>
      <c r="AB5653" s="217"/>
      <c r="AC5653" s="217"/>
      <c r="AD5653" s="213"/>
    </row>
    <row r="5654" spans="20:30" x14ac:dyDescent="0.2">
      <c r="T5654" s="212"/>
      <c r="U5654" s="213"/>
      <c r="V5654" s="213"/>
      <c r="W5654" s="213"/>
      <c r="X5654" s="214"/>
      <c r="Y5654" s="214"/>
      <c r="Z5654" s="214"/>
      <c r="AA5654" s="217"/>
      <c r="AB5654" s="217"/>
      <c r="AC5654" s="217"/>
      <c r="AD5654" s="213"/>
    </row>
    <row r="5655" spans="20:30" x14ac:dyDescent="0.2">
      <c r="T5655" s="212"/>
      <c r="U5655" s="213"/>
      <c r="V5655" s="213"/>
      <c r="W5655" s="213"/>
      <c r="X5655" s="214"/>
      <c r="Y5655" s="214"/>
      <c r="Z5655" s="214"/>
      <c r="AA5655" s="217"/>
      <c r="AB5655" s="217"/>
      <c r="AC5655" s="217"/>
      <c r="AD5655" s="213"/>
    </row>
    <row r="5656" spans="20:30" x14ac:dyDescent="0.2">
      <c r="T5656" s="212"/>
      <c r="U5656" s="213"/>
      <c r="V5656" s="213"/>
      <c r="W5656" s="213"/>
      <c r="X5656" s="214"/>
      <c r="Y5656" s="214"/>
      <c r="Z5656" s="214"/>
      <c r="AA5656" s="217"/>
      <c r="AB5656" s="217"/>
      <c r="AC5656" s="217"/>
      <c r="AD5656" s="213"/>
    </row>
    <row r="5657" spans="20:30" x14ac:dyDescent="0.2">
      <c r="T5657" s="212"/>
      <c r="U5657" s="213"/>
      <c r="V5657" s="213"/>
      <c r="W5657" s="213"/>
      <c r="X5657" s="214"/>
      <c r="Y5657" s="214"/>
      <c r="Z5657" s="214"/>
      <c r="AA5657" s="217"/>
      <c r="AB5657" s="217"/>
      <c r="AC5657" s="217"/>
      <c r="AD5657" s="213"/>
    </row>
    <row r="5658" spans="20:30" x14ac:dyDescent="0.2">
      <c r="T5658" s="212"/>
      <c r="U5658" s="213"/>
      <c r="V5658" s="213"/>
      <c r="W5658" s="213"/>
      <c r="X5658" s="214"/>
      <c r="Y5658" s="214"/>
      <c r="Z5658" s="214"/>
      <c r="AA5658" s="217"/>
      <c r="AB5658" s="217"/>
      <c r="AC5658" s="217"/>
      <c r="AD5658" s="213"/>
    </row>
    <row r="5659" spans="20:30" x14ac:dyDescent="0.2">
      <c r="T5659" s="212"/>
      <c r="U5659" s="213"/>
      <c r="V5659" s="213"/>
      <c r="W5659" s="213"/>
      <c r="X5659" s="214"/>
      <c r="Y5659" s="214"/>
      <c r="Z5659" s="214"/>
      <c r="AA5659" s="217"/>
      <c r="AB5659" s="217"/>
      <c r="AC5659" s="217"/>
      <c r="AD5659" s="213"/>
    </row>
    <row r="5660" spans="20:30" x14ac:dyDescent="0.2">
      <c r="T5660" s="212"/>
      <c r="U5660" s="213"/>
      <c r="V5660" s="213"/>
      <c r="W5660" s="213"/>
      <c r="X5660" s="214"/>
      <c r="Y5660" s="214"/>
      <c r="Z5660" s="214"/>
      <c r="AA5660" s="217"/>
      <c r="AB5660" s="217"/>
      <c r="AC5660" s="217"/>
      <c r="AD5660" s="213"/>
    </row>
    <row r="5661" spans="20:30" x14ac:dyDescent="0.2">
      <c r="T5661" s="212"/>
      <c r="U5661" s="213"/>
      <c r="V5661" s="213"/>
      <c r="W5661" s="213"/>
      <c r="X5661" s="214"/>
      <c r="Y5661" s="214"/>
      <c r="Z5661" s="214"/>
      <c r="AA5661" s="217"/>
      <c r="AB5661" s="217"/>
      <c r="AC5661" s="217"/>
      <c r="AD5661" s="213"/>
    </row>
    <row r="5662" spans="20:30" x14ac:dyDescent="0.2">
      <c r="T5662" s="212"/>
      <c r="U5662" s="213"/>
      <c r="V5662" s="213"/>
      <c r="W5662" s="213"/>
      <c r="X5662" s="214"/>
      <c r="Y5662" s="214"/>
      <c r="Z5662" s="214"/>
      <c r="AA5662" s="217"/>
      <c r="AB5662" s="217"/>
      <c r="AC5662" s="217"/>
      <c r="AD5662" s="213"/>
    </row>
    <row r="5663" spans="20:30" x14ac:dyDescent="0.2">
      <c r="T5663" s="212"/>
      <c r="U5663" s="213"/>
      <c r="V5663" s="213"/>
      <c r="W5663" s="213"/>
      <c r="X5663" s="214"/>
      <c r="Y5663" s="214"/>
      <c r="Z5663" s="214"/>
      <c r="AA5663" s="217"/>
      <c r="AB5663" s="217"/>
      <c r="AC5663" s="217"/>
      <c r="AD5663" s="213"/>
    </row>
    <row r="5664" spans="20:30" x14ac:dyDescent="0.2">
      <c r="T5664" s="212"/>
      <c r="U5664" s="213"/>
      <c r="V5664" s="213"/>
      <c r="W5664" s="213"/>
      <c r="X5664" s="214"/>
      <c r="Y5664" s="214"/>
      <c r="Z5664" s="214"/>
      <c r="AA5664" s="217"/>
      <c r="AB5664" s="217"/>
      <c r="AC5664" s="217"/>
      <c r="AD5664" s="213"/>
    </row>
    <row r="5665" spans="20:30" x14ac:dyDescent="0.2">
      <c r="T5665" s="212"/>
      <c r="U5665" s="213"/>
      <c r="V5665" s="213"/>
      <c r="W5665" s="213"/>
      <c r="X5665" s="214"/>
      <c r="Y5665" s="214"/>
      <c r="Z5665" s="214"/>
      <c r="AA5665" s="217"/>
      <c r="AB5665" s="217"/>
      <c r="AC5665" s="217"/>
      <c r="AD5665" s="213"/>
    </row>
    <row r="5666" spans="20:30" x14ac:dyDescent="0.2">
      <c r="T5666" s="212"/>
      <c r="U5666" s="213"/>
      <c r="V5666" s="213"/>
      <c r="W5666" s="213"/>
      <c r="X5666" s="214"/>
      <c r="Y5666" s="214"/>
      <c r="Z5666" s="214"/>
      <c r="AA5666" s="217"/>
      <c r="AB5666" s="217"/>
      <c r="AC5666" s="217"/>
      <c r="AD5666" s="213"/>
    </row>
    <row r="5667" spans="20:30" x14ac:dyDescent="0.2">
      <c r="T5667" s="212"/>
      <c r="U5667" s="213"/>
      <c r="V5667" s="213"/>
      <c r="W5667" s="213"/>
      <c r="X5667" s="214"/>
      <c r="Y5667" s="214"/>
      <c r="Z5667" s="214"/>
      <c r="AA5667" s="217"/>
      <c r="AB5667" s="217"/>
      <c r="AC5667" s="217"/>
      <c r="AD5667" s="213"/>
    </row>
    <row r="5668" spans="20:30" x14ac:dyDescent="0.2">
      <c r="T5668" s="212"/>
      <c r="U5668" s="213"/>
      <c r="V5668" s="213"/>
      <c r="W5668" s="213"/>
      <c r="X5668" s="214"/>
      <c r="Y5668" s="214"/>
      <c r="Z5668" s="214"/>
      <c r="AA5668" s="217"/>
      <c r="AB5668" s="217"/>
      <c r="AC5668" s="217"/>
      <c r="AD5668" s="213"/>
    </row>
    <row r="5669" spans="20:30" x14ac:dyDescent="0.2">
      <c r="T5669" s="212"/>
      <c r="U5669" s="213"/>
      <c r="V5669" s="213"/>
      <c r="W5669" s="213"/>
      <c r="X5669" s="214"/>
      <c r="Y5669" s="214"/>
      <c r="Z5669" s="214"/>
      <c r="AA5669" s="217"/>
      <c r="AB5669" s="217"/>
      <c r="AC5669" s="217"/>
      <c r="AD5669" s="213"/>
    </row>
    <row r="5670" spans="20:30" x14ac:dyDescent="0.2">
      <c r="T5670" s="212"/>
      <c r="U5670" s="213"/>
      <c r="V5670" s="213"/>
      <c r="W5670" s="213"/>
      <c r="X5670" s="214"/>
      <c r="Y5670" s="214"/>
      <c r="Z5670" s="214"/>
      <c r="AA5670" s="217"/>
      <c r="AB5670" s="217"/>
      <c r="AC5670" s="217"/>
      <c r="AD5670" s="213"/>
    </row>
    <row r="5671" spans="20:30" x14ac:dyDescent="0.2">
      <c r="T5671" s="212"/>
      <c r="U5671" s="213"/>
      <c r="V5671" s="213"/>
      <c r="W5671" s="213"/>
      <c r="X5671" s="214"/>
      <c r="Y5671" s="214"/>
      <c r="Z5671" s="214"/>
      <c r="AA5671" s="217"/>
      <c r="AB5671" s="217"/>
      <c r="AC5671" s="217"/>
      <c r="AD5671" s="213"/>
    </row>
    <row r="5672" spans="20:30" x14ac:dyDescent="0.2">
      <c r="T5672" s="212"/>
      <c r="U5672" s="213"/>
      <c r="V5672" s="213"/>
      <c r="W5672" s="213"/>
      <c r="X5672" s="214"/>
      <c r="Y5672" s="214"/>
      <c r="Z5672" s="214"/>
      <c r="AA5672" s="217"/>
      <c r="AB5672" s="217"/>
      <c r="AC5672" s="217"/>
      <c r="AD5672" s="213"/>
    </row>
    <row r="5673" spans="20:30" x14ac:dyDescent="0.2">
      <c r="T5673" s="212"/>
      <c r="U5673" s="213"/>
      <c r="V5673" s="213"/>
      <c r="W5673" s="213"/>
      <c r="X5673" s="214"/>
      <c r="Y5673" s="214"/>
      <c r="Z5673" s="214"/>
      <c r="AA5673" s="217"/>
      <c r="AB5673" s="217"/>
      <c r="AC5673" s="217"/>
      <c r="AD5673" s="213"/>
    </row>
    <row r="5674" spans="20:30" x14ac:dyDescent="0.2">
      <c r="T5674" s="212"/>
      <c r="U5674" s="213"/>
      <c r="V5674" s="213"/>
      <c r="W5674" s="213"/>
      <c r="X5674" s="214"/>
      <c r="Y5674" s="214"/>
      <c r="Z5674" s="214"/>
      <c r="AA5674" s="217"/>
      <c r="AB5674" s="217"/>
      <c r="AC5674" s="217"/>
      <c r="AD5674" s="213"/>
    </row>
    <row r="5675" spans="20:30" x14ac:dyDescent="0.2">
      <c r="T5675" s="212"/>
      <c r="U5675" s="213"/>
      <c r="V5675" s="213"/>
      <c r="W5675" s="213"/>
      <c r="X5675" s="214"/>
      <c r="Y5675" s="214"/>
      <c r="Z5675" s="214"/>
      <c r="AA5675" s="217"/>
      <c r="AB5675" s="217"/>
      <c r="AC5675" s="217"/>
      <c r="AD5675" s="213"/>
    </row>
    <row r="5676" spans="20:30" x14ac:dyDescent="0.2">
      <c r="T5676" s="212"/>
      <c r="U5676" s="213"/>
      <c r="V5676" s="213"/>
      <c r="W5676" s="213"/>
      <c r="X5676" s="214"/>
      <c r="Y5676" s="214"/>
      <c r="Z5676" s="214"/>
      <c r="AA5676" s="217"/>
      <c r="AB5676" s="217"/>
      <c r="AC5676" s="217"/>
      <c r="AD5676" s="213"/>
    </row>
    <row r="5677" spans="20:30" x14ac:dyDescent="0.2">
      <c r="T5677" s="212"/>
      <c r="U5677" s="213"/>
      <c r="V5677" s="213"/>
      <c r="W5677" s="213"/>
      <c r="X5677" s="214"/>
      <c r="Y5677" s="214"/>
      <c r="Z5677" s="214"/>
      <c r="AA5677" s="217"/>
      <c r="AB5677" s="217"/>
      <c r="AC5677" s="217"/>
      <c r="AD5677" s="213"/>
    </row>
    <row r="5678" spans="20:30" x14ac:dyDescent="0.2">
      <c r="T5678" s="212"/>
      <c r="U5678" s="213"/>
      <c r="V5678" s="213"/>
      <c r="W5678" s="213"/>
      <c r="X5678" s="214"/>
      <c r="Y5678" s="214"/>
      <c r="Z5678" s="214"/>
      <c r="AA5678" s="217"/>
      <c r="AB5678" s="217"/>
      <c r="AC5678" s="217"/>
      <c r="AD5678" s="213"/>
    </row>
    <row r="5679" spans="20:30" x14ac:dyDescent="0.2">
      <c r="T5679" s="212"/>
      <c r="U5679" s="213"/>
      <c r="V5679" s="213"/>
      <c r="W5679" s="213"/>
      <c r="X5679" s="214"/>
      <c r="Y5679" s="214"/>
      <c r="Z5679" s="214"/>
      <c r="AA5679" s="217"/>
      <c r="AB5679" s="217"/>
      <c r="AC5679" s="217"/>
      <c r="AD5679" s="213"/>
    </row>
    <row r="5680" spans="20:30" x14ac:dyDescent="0.2">
      <c r="T5680" s="212"/>
      <c r="U5680" s="213"/>
      <c r="V5680" s="213"/>
      <c r="W5680" s="213"/>
      <c r="X5680" s="214"/>
      <c r="Y5680" s="214"/>
      <c r="Z5680" s="214"/>
      <c r="AA5680" s="217"/>
      <c r="AB5680" s="217"/>
      <c r="AC5680" s="217"/>
      <c r="AD5680" s="213"/>
    </row>
    <row r="5681" spans="20:30" x14ac:dyDescent="0.2">
      <c r="T5681" s="212"/>
      <c r="U5681" s="213"/>
      <c r="V5681" s="213"/>
      <c r="W5681" s="213"/>
      <c r="X5681" s="214"/>
      <c r="Y5681" s="214"/>
      <c r="Z5681" s="214"/>
      <c r="AA5681" s="217"/>
      <c r="AB5681" s="217"/>
      <c r="AC5681" s="217"/>
      <c r="AD5681" s="213"/>
    </row>
    <row r="5682" spans="20:30" x14ac:dyDescent="0.2">
      <c r="T5682" s="212"/>
      <c r="U5682" s="213"/>
      <c r="V5682" s="213"/>
      <c r="W5682" s="213"/>
      <c r="X5682" s="214"/>
      <c r="Y5682" s="214"/>
      <c r="Z5682" s="214"/>
      <c r="AA5682" s="217"/>
      <c r="AB5682" s="217"/>
      <c r="AC5682" s="217"/>
      <c r="AD5682" s="213"/>
    </row>
    <row r="5683" spans="20:30" x14ac:dyDescent="0.2">
      <c r="T5683" s="212"/>
      <c r="U5683" s="213"/>
      <c r="V5683" s="213"/>
      <c r="W5683" s="213"/>
      <c r="X5683" s="214"/>
      <c r="Y5683" s="214"/>
      <c r="Z5683" s="214"/>
      <c r="AA5683" s="217"/>
      <c r="AB5683" s="217"/>
      <c r="AC5683" s="217"/>
      <c r="AD5683" s="213"/>
    </row>
    <row r="5684" spans="20:30" x14ac:dyDescent="0.2">
      <c r="T5684" s="212"/>
      <c r="U5684" s="213"/>
      <c r="V5684" s="213"/>
      <c r="W5684" s="213"/>
      <c r="X5684" s="214"/>
      <c r="Y5684" s="214"/>
      <c r="Z5684" s="214"/>
      <c r="AA5684" s="217"/>
      <c r="AB5684" s="217"/>
      <c r="AC5684" s="217"/>
      <c r="AD5684" s="213"/>
    </row>
    <row r="5685" spans="20:30" x14ac:dyDescent="0.2">
      <c r="T5685" s="212"/>
      <c r="U5685" s="213"/>
      <c r="V5685" s="213"/>
      <c r="W5685" s="213"/>
      <c r="X5685" s="214"/>
      <c r="Y5685" s="214"/>
      <c r="Z5685" s="214"/>
      <c r="AA5685" s="217"/>
      <c r="AB5685" s="217"/>
      <c r="AC5685" s="217"/>
      <c r="AD5685" s="213"/>
    </row>
    <row r="5686" spans="20:30" x14ac:dyDescent="0.2">
      <c r="T5686" s="212"/>
      <c r="U5686" s="213"/>
      <c r="V5686" s="213"/>
      <c r="W5686" s="213"/>
      <c r="X5686" s="214"/>
      <c r="Y5686" s="214"/>
      <c r="Z5686" s="214"/>
      <c r="AA5686" s="217"/>
      <c r="AB5686" s="217"/>
      <c r="AC5686" s="217"/>
      <c r="AD5686" s="213"/>
    </row>
    <row r="5687" spans="20:30" x14ac:dyDescent="0.2">
      <c r="T5687" s="212"/>
      <c r="U5687" s="213"/>
      <c r="V5687" s="213"/>
      <c r="W5687" s="213"/>
      <c r="X5687" s="214"/>
      <c r="Y5687" s="214"/>
      <c r="Z5687" s="214"/>
      <c r="AA5687" s="217"/>
      <c r="AB5687" s="217"/>
      <c r="AC5687" s="217"/>
      <c r="AD5687" s="213"/>
    </row>
    <row r="5688" spans="20:30" x14ac:dyDescent="0.2">
      <c r="T5688" s="212"/>
      <c r="U5688" s="213"/>
      <c r="V5688" s="213"/>
      <c r="W5688" s="213"/>
      <c r="X5688" s="214"/>
      <c r="Y5688" s="214"/>
      <c r="Z5688" s="214"/>
      <c r="AA5688" s="217"/>
      <c r="AB5688" s="217"/>
      <c r="AC5688" s="217"/>
      <c r="AD5688" s="213"/>
    </row>
    <row r="5689" spans="20:30" x14ac:dyDescent="0.2">
      <c r="T5689" s="212"/>
      <c r="U5689" s="213"/>
      <c r="V5689" s="213"/>
      <c r="W5689" s="213"/>
      <c r="X5689" s="214"/>
      <c r="Y5689" s="214"/>
      <c r="Z5689" s="214"/>
      <c r="AA5689" s="217"/>
      <c r="AB5689" s="217"/>
      <c r="AC5689" s="217"/>
      <c r="AD5689" s="213"/>
    </row>
    <row r="5690" spans="20:30" x14ac:dyDescent="0.2">
      <c r="T5690" s="212"/>
      <c r="U5690" s="213"/>
      <c r="V5690" s="213"/>
      <c r="W5690" s="213"/>
      <c r="X5690" s="214"/>
      <c r="Y5690" s="214"/>
      <c r="Z5690" s="214"/>
      <c r="AA5690" s="217"/>
      <c r="AB5690" s="217"/>
      <c r="AC5690" s="217"/>
      <c r="AD5690" s="213"/>
    </row>
    <row r="5691" spans="20:30" x14ac:dyDescent="0.2">
      <c r="T5691" s="212"/>
      <c r="U5691" s="213"/>
      <c r="V5691" s="213"/>
      <c r="W5691" s="213"/>
      <c r="X5691" s="214"/>
      <c r="Y5691" s="214"/>
      <c r="Z5691" s="214"/>
      <c r="AA5691" s="217"/>
      <c r="AB5691" s="217"/>
      <c r="AC5691" s="217"/>
      <c r="AD5691" s="213"/>
    </row>
    <row r="5692" spans="20:30" x14ac:dyDescent="0.2">
      <c r="T5692" s="212"/>
      <c r="U5692" s="213"/>
      <c r="V5692" s="213"/>
      <c r="W5692" s="213"/>
      <c r="X5692" s="214"/>
      <c r="Y5692" s="214"/>
      <c r="Z5692" s="214"/>
      <c r="AA5692" s="217"/>
      <c r="AB5692" s="217"/>
      <c r="AC5692" s="217"/>
      <c r="AD5692" s="213"/>
    </row>
    <row r="5693" spans="20:30" x14ac:dyDescent="0.2">
      <c r="T5693" s="212"/>
      <c r="U5693" s="213"/>
      <c r="V5693" s="213"/>
      <c r="W5693" s="213"/>
      <c r="X5693" s="214"/>
      <c r="Y5693" s="214"/>
      <c r="Z5693" s="214"/>
      <c r="AA5693" s="217"/>
      <c r="AB5693" s="217"/>
      <c r="AC5693" s="217"/>
      <c r="AD5693" s="213"/>
    </row>
    <row r="5694" spans="20:30" x14ac:dyDescent="0.2">
      <c r="T5694" s="212"/>
      <c r="U5694" s="213"/>
      <c r="V5694" s="213"/>
      <c r="W5694" s="213"/>
      <c r="X5694" s="214"/>
      <c r="Y5694" s="214"/>
      <c r="Z5694" s="214"/>
      <c r="AA5694" s="217"/>
      <c r="AB5694" s="217"/>
      <c r="AC5694" s="217"/>
      <c r="AD5694" s="213"/>
    </row>
    <row r="5695" spans="20:30" x14ac:dyDescent="0.2">
      <c r="T5695" s="212"/>
      <c r="U5695" s="213"/>
      <c r="V5695" s="213"/>
      <c r="W5695" s="213"/>
      <c r="X5695" s="214"/>
      <c r="Y5695" s="214"/>
      <c r="Z5695" s="214"/>
      <c r="AA5695" s="217"/>
      <c r="AB5695" s="217"/>
      <c r="AC5695" s="217"/>
      <c r="AD5695" s="213"/>
    </row>
    <row r="5696" spans="20:30" x14ac:dyDescent="0.2">
      <c r="T5696" s="212"/>
      <c r="U5696" s="213"/>
      <c r="V5696" s="213"/>
      <c r="W5696" s="213"/>
      <c r="X5696" s="214"/>
      <c r="Y5696" s="214"/>
      <c r="Z5696" s="214"/>
      <c r="AA5696" s="217"/>
      <c r="AB5696" s="217"/>
      <c r="AC5696" s="217"/>
      <c r="AD5696" s="213"/>
    </row>
    <row r="5697" spans="20:30" x14ac:dyDescent="0.2">
      <c r="T5697" s="212"/>
      <c r="U5697" s="213"/>
      <c r="V5697" s="213"/>
      <c r="W5697" s="213"/>
      <c r="X5697" s="214"/>
      <c r="Y5697" s="214"/>
      <c r="Z5697" s="214"/>
      <c r="AA5697" s="217"/>
      <c r="AB5697" s="217"/>
      <c r="AC5697" s="217"/>
      <c r="AD5697" s="213"/>
    </row>
    <row r="5698" spans="20:30" x14ac:dyDescent="0.2">
      <c r="T5698" s="212"/>
      <c r="U5698" s="213"/>
      <c r="V5698" s="213"/>
      <c r="W5698" s="213"/>
      <c r="X5698" s="214"/>
      <c r="Y5698" s="214"/>
      <c r="Z5698" s="214"/>
      <c r="AA5698" s="217"/>
      <c r="AB5698" s="217"/>
      <c r="AC5698" s="217"/>
      <c r="AD5698" s="213"/>
    </row>
    <row r="5699" spans="20:30" x14ac:dyDescent="0.2">
      <c r="T5699" s="212"/>
      <c r="U5699" s="213"/>
      <c r="V5699" s="213"/>
      <c r="W5699" s="213"/>
      <c r="X5699" s="214"/>
      <c r="Y5699" s="214"/>
      <c r="Z5699" s="214"/>
      <c r="AA5699" s="217"/>
      <c r="AB5699" s="217"/>
      <c r="AC5699" s="217"/>
      <c r="AD5699" s="213"/>
    </row>
    <row r="5700" spans="20:30" x14ac:dyDescent="0.2">
      <c r="T5700" s="212"/>
      <c r="U5700" s="213"/>
      <c r="V5700" s="213"/>
      <c r="W5700" s="213"/>
      <c r="X5700" s="214"/>
      <c r="Y5700" s="214"/>
      <c r="Z5700" s="214"/>
      <c r="AA5700" s="217"/>
      <c r="AB5700" s="217"/>
      <c r="AC5700" s="217"/>
      <c r="AD5700" s="213"/>
    </row>
    <row r="5701" spans="20:30" x14ac:dyDescent="0.2">
      <c r="T5701" s="212"/>
      <c r="U5701" s="213"/>
      <c r="V5701" s="213"/>
      <c r="W5701" s="213"/>
      <c r="X5701" s="214"/>
      <c r="Y5701" s="214"/>
      <c r="Z5701" s="214"/>
      <c r="AA5701" s="217"/>
      <c r="AB5701" s="217"/>
      <c r="AC5701" s="217"/>
      <c r="AD5701" s="213"/>
    </row>
    <row r="5702" spans="20:30" x14ac:dyDescent="0.2">
      <c r="T5702" s="212"/>
      <c r="U5702" s="213"/>
      <c r="V5702" s="213"/>
      <c r="W5702" s="213"/>
      <c r="X5702" s="214"/>
      <c r="Y5702" s="214"/>
      <c r="Z5702" s="214"/>
      <c r="AA5702" s="217"/>
      <c r="AB5702" s="217"/>
      <c r="AC5702" s="217"/>
      <c r="AD5702" s="213"/>
    </row>
    <row r="5703" spans="20:30" x14ac:dyDescent="0.2">
      <c r="T5703" s="212"/>
      <c r="U5703" s="213"/>
      <c r="V5703" s="213"/>
      <c r="W5703" s="213"/>
      <c r="X5703" s="214"/>
      <c r="Y5703" s="214"/>
      <c r="Z5703" s="214"/>
      <c r="AA5703" s="217"/>
      <c r="AB5703" s="217"/>
      <c r="AC5703" s="217"/>
      <c r="AD5703" s="213"/>
    </row>
    <row r="5704" spans="20:30" x14ac:dyDescent="0.2">
      <c r="T5704" s="212"/>
      <c r="U5704" s="213"/>
      <c r="V5704" s="213"/>
      <c r="W5704" s="213"/>
      <c r="X5704" s="214"/>
      <c r="Y5704" s="214"/>
      <c r="Z5704" s="214"/>
      <c r="AA5704" s="217"/>
      <c r="AB5704" s="217"/>
      <c r="AC5704" s="217"/>
      <c r="AD5704" s="213"/>
    </row>
    <row r="5705" spans="20:30" x14ac:dyDescent="0.2">
      <c r="T5705" s="212"/>
      <c r="U5705" s="213"/>
      <c r="V5705" s="213"/>
      <c r="W5705" s="213"/>
      <c r="X5705" s="214"/>
      <c r="Y5705" s="214"/>
      <c r="Z5705" s="214"/>
      <c r="AA5705" s="217"/>
      <c r="AB5705" s="217"/>
      <c r="AC5705" s="217"/>
      <c r="AD5705" s="213"/>
    </row>
    <row r="5706" spans="20:30" x14ac:dyDescent="0.2">
      <c r="T5706" s="212"/>
      <c r="U5706" s="213"/>
      <c r="V5706" s="213"/>
      <c r="W5706" s="213"/>
      <c r="X5706" s="214"/>
      <c r="Y5706" s="214"/>
      <c r="Z5706" s="214"/>
      <c r="AA5706" s="217"/>
      <c r="AB5706" s="217"/>
      <c r="AC5706" s="217"/>
      <c r="AD5706" s="213"/>
    </row>
    <row r="5707" spans="20:30" x14ac:dyDescent="0.2">
      <c r="T5707" s="212"/>
      <c r="U5707" s="213"/>
      <c r="V5707" s="213"/>
      <c r="W5707" s="213"/>
      <c r="X5707" s="214"/>
      <c r="Y5707" s="214"/>
      <c r="Z5707" s="214"/>
      <c r="AA5707" s="217"/>
      <c r="AB5707" s="217"/>
      <c r="AC5707" s="217"/>
      <c r="AD5707" s="213"/>
    </row>
    <row r="5708" spans="20:30" x14ac:dyDescent="0.2">
      <c r="T5708" s="212"/>
      <c r="U5708" s="213"/>
      <c r="V5708" s="213"/>
      <c r="W5708" s="213"/>
      <c r="X5708" s="214"/>
      <c r="Y5708" s="214"/>
      <c r="Z5708" s="214"/>
      <c r="AA5708" s="217"/>
      <c r="AB5708" s="217"/>
      <c r="AC5708" s="217"/>
      <c r="AD5708" s="213"/>
    </row>
    <row r="5709" spans="20:30" x14ac:dyDescent="0.2">
      <c r="T5709" s="212"/>
      <c r="U5709" s="213"/>
      <c r="V5709" s="213"/>
      <c r="W5709" s="213"/>
      <c r="X5709" s="214"/>
      <c r="Y5709" s="214"/>
      <c r="Z5709" s="214"/>
      <c r="AA5709" s="217"/>
      <c r="AB5709" s="217"/>
      <c r="AC5709" s="217"/>
      <c r="AD5709" s="213"/>
    </row>
    <row r="5710" spans="20:30" x14ac:dyDescent="0.2">
      <c r="T5710" s="212"/>
      <c r="U5710" s="213"/>
      <c r="V5710" s="213"/>
      <c r="W5710" s="213"/>
      <c r="X5710" s="214"/>
      <c r="Y5710" s="214"/>
      <c r="Z5710" s="214"/>
      <c r="AA5710" s="217"/>
      <c r="AB5710" s="217"/>
      <c r="AC5710" s="217"/>
      <c r="AD5710" s="213"/>
    </row>
    <row r="5711" spans="20:30" x14ac:dyDescent="0.2">
      <c r="T5711" s="212"/>
      <c r="U5711" s="213"/>
      <c r="V5711" s="213"/>
      <c r="W5711" s="213"/>
      <c r="X5711" s="214"/>
      <c r="Y5711" s="214"/>
      <c r="Z5711" s="214"/>
      <c r="AA5711" s="217"/>
      <c r="AB5711" s="217"/>
      <c r="AC5711" s="217"/>
      <c r="AD5711" s="213"/>
    </row>
    <row r="5712" spans="20:30" x14ac:dyDescent="0.2">
      <c r="T5712" s="212"/>
      <c r="U5712" s="213"/>
      <c r="V5712" s="213"/>
      <c r="W5712" s="213"/>
      <c r="X5712" s="214"/>
      <c r="Y5712" s="214"/>
      <c r="Z5712" s="214"/>
      <c r="AA5712" s="217"/>
      <c r="AB5712" s="217"/>
      <c r="AC5712" s="217"/>
      <c r="AD5712" s="213"/>
    </row>
    <row r="5713" spans="20:30" x14ac:dyDescent="0.2">
      <c r="T5713" s="212"/>
      <c r="U5713" s="213"/>
      <c r="V5713" s="213"/>
      <c r="W5713" s="213"/>
      <c r="X5713" s="214"/>
      <c r="Y5713" s="214"/>
      <c r="Z5713" s="214"/>
      <c r="AA5713" s="217"/>
      <c r="AB5713" s="217"/>
      <c r="AC5713" s="217"/>
      <c r="AD5713" s="213"/>
    </row>
    <row r="5714" spans="20:30" x14ac:dyDescent="0.2">
      <c r="T5714" s="212"/>
      <c r="U5714" s="213"/>
      <c r="V5714" s="213"/>
      <c r="W5714" s="213"/>
      <c r="X5714" s="214"/>
      <c r="Y5714" s="214"/>
      <c r="Z5714" s="214"/>
      <c r="AA5714" s="217"/>
      <c r="AB5714" s="217"/>
      <c r="AC5714" s="217"/>
      <c r="AD5714" s="213"/>
    </row>
    <row r="5715" spans="20:30" x14ac:dyDescent="0.2">
      <c r="T5715" s="212"/>
      <c r="U5715" s="213"/>
      <c r="V5715" s="213"/>
      <c r="W5715" s="213"/>
      <c r="X5715" s="214"/>
      <c r="Y5715" s="214"/>
      <c r="Z5715" s="214"/>
      <c r="AA5715" s="217"/>
      <c r="AB5715" s="217"/>
      <c r="AC5715" s="217"/>
      <c r="AD5715" s="213"/>
    </row>
    <row r="5716" spans="20:30" x14ac:dyDescent="0.2">
      <c r="T5716" s="212"/>
      <c r="U5716" s="213"/>
      <c r="V5716" s="213"/>
      <c r="W5716" s="213"/>
      <c r="X5716" s="214"/>
      <c r="Y5716" s="214"/>
      <c r="Z5716" s="214"/>
      <c r="AA5716" s="217"/>
      <c r="AB5716" s="217"/>
      <c r="AC5716" s="217"/>
      <c r="AD5716" s="213"/>
    </row>
    <row r="5717" spans="20:30" x14ac:dyDescent="0.2">
      <c r="T5717" s="212"/>
      <c r="U5717" s="213"/>
      <c r="V5717" s="213"/>
      <c r="W5717" s="213"/>
      <c r="X5717" s="214"/>
      <c r="Y5717" s="214"/>
      <c r="Z5717" s="214"/>
      <c r="AA5717" s="217"/>
      <c r="AB5717" s="217"/>
      <c r="AC5717" s="217"/>
      <c r="AD5717" s="213"/>
    </row>
    <row r="5718" spans="20:30" x14ac:dyDescent="0.2">
      <c r="T5718" s="212"/>
      <c r="U5718" s="213"/>
      <c r="V5718" s="213"/>
      <c r="W5718" s="213"/>
      <c r="X5718" s="214"/>
      <c r="Y5718" s="214"/>
      <c r="Z5718" s="214"/>
      <c r="AA5718" s="217"/>
      <c r="AB5718" s="217"/>
      <c r="AC5718" s="217"/>
      <c r="AD5718" s="213"/>
    </row>
    <row r="5719" spans="20:30" x14ac:dyDescent="0.2">
      <c r="T5719" s="212"/>
      <c r="U5719" s="213"/>
      <c r="V5719" s="213"/>
      <c r="W5719" s="213"/>
      <c r="X5719" s="214"/>
      <c r="Y5719" s="214"/>
      <c r="Z5719" s="214"/>
      <c r="AA5719" s="217"/>
      <c r="AB5719" s="217"/>
      <c r="AC5719" s="217"/>
      <c r="AD5719" s="213"/>
    </row>
    <row r="5720" spans="20:30" x14ac:dyDescent="0.2">
      <c r="T5720" s="212"/>
      <c r="U5720" s="213"/>
      <c r="V5720" s="213"/>
      <c r="W5720" s="213"/>
      <c r="X5720" s="214"/>
      <c r="Y5720" s="214"/>
      <c r="Z5720" s="214"/>
      <c r="AA5720" s="217"/>
      <c r="AB5720" s="217"/>
      <c r="AC5720" s="217"/>
      <c r="AD5720" s="213"/>
    </row>
    <row r="5721" spans="20:30" x14ac:dyDescent="0.2">
      <c r="T5721" s="212"/>
      <c r="U5721" s="213"/>
      <c r="V5721" s="213"/>
      <c r="W5721" s="213"/>
      <c r="X5721" s="214"/>
      <c r="Y5721" s="214"/>
      <c r="Z5721" s="214"/>
      <c r="AA5721" s="217"/>
      <c r="AB5721" s="217"/>
      <c r="AC5721" s="217"/>
      <c r="AD5721" s="213"/>
    </row>
    <row r="5722" spans="20:30" x14ac:dyDescent="0.2">
      <c r="T5722" s="212"/>
      <c r="U5722" s="213"/>
      <c r="V5722" s="213"/>
      <c r="W5722" s="213"/>
      <c r="X5722" s="214"/>
      <c r="Y5722" s="214"/>
      <c r="Z5722" s="214"/>
      <c r="AA5722" s="217"/>
      <c r="AB5722" s="217"/>
      <c r="AC5722" s="217"/>
      <c r="AD5722" s="213"/>
    </row>
    <row r="5723" spans="20:30" x14ac:dyDescent="0.2">
      <c r="T5723" s="212"/>
      <c r="U5723" s="213"/>
      <c r="V5723" s="213"/>
      <c r="W5723" s="213"/>
      <c r="X5723" s="214"/>
      <c r="Y5723" s="214"/>
      <c r="Z5723" s="214"/>
      <c r="AA5723" s="217"/>
      <c r="AB5723" s="217"/>
      <c r="AC5723" s="217"/>
      <c r="AD5723" s="213"/>
    </row>
    <row r="5724" spans="20:30" x14ac:dyDescent="0.2">
      <c r="T5724" s="212"/>
      <c r="U5724" s="213"/>
      <c r="V5724" s="213"/>
      <c r="W5724" s="213"/>
      <c r="X5724" s="214"/>
      <c r="Y5724" s="214"/>
      <c r="Z5724" s="214"/>
      <c r="AA5724" s="217"/>
      <c r="AB5724" s="217"/>
      <c r="AC5724" s="217"/>
      <c r="AD5724" s="213"/>
    </row>
    <row r="5725" spans="20:30" x14ac:dyDescent="0.2">
      <c r="T5725" s="212"/>
      <c r="U5725" s="213"/>
      <c r="V5725" s="213"/>
      <c r="W5725" s="213"/>
      <c r="X5725" s="214"/>
      <c r="Y5725" s="214"/>
      <c r="Z5725" s="214"/>
      <c r="AA5725" s="217"/>
      <c r="AB5725" s="217"/>
      <c r="AC5725" s="217"/>
      <c r="AD5725" s="213"/>
    </row>
    <row r="5726" spans="20:30" x14ac:dyDescent="0.2">
      <c r="T5726" s="212"/>
      <c r="U5726" s="213"/>
      <c r="V5726" s="213"/>
      <c r="W5726" s="213"/>
      <c r="X5726" s="214"/>
      <c r="Y5726" s="214"/>
      <c r="Z5726" s="214"/>
      <c r="AA5726" s="217"/>
      <c r="AB5726" s="217"/>
      <c r="AC5726" s="217"/>
      <c r="AD5726" s="213"/>
    </row>
    <row r="5727" spans="20:30" x14ac:dyDescent="0.2">
      <c r="T5727" s="212"/>
      <c r="U5727" s="213"/>
      <c r="V5727" s="213"/>
      <c r="W5727" s="213"/>
      <c r="X5727" s="214"/>
      <c r="Y5727" s="214"/>
      <c r="Z5727" s="214"/>
      <c r="AA5727" s="217"/>
      <c r="AB5727" s="217"/>
      <c r="AC5727" s="217"/>
      <c r="AD5727" s="213"/>
    </row>
    <row r="5728" spans="20:30" x14ac:dyDescent="0.2">
      <c r="T5728" s="212"/>
      <c r="U5728" s="213"/>
      <c r="V5728" s="213"/>
      <c r="W5728" s="213"/>
      <c r="X5728" s="214"/>
      <c r="Y5728" s="214"/>
      <c r="Z5728" s="214"/>
      <c r="AA5728" s="217"/>
      <c r="AB5728" s="217"/>
      <c r="AC5728" s="217"/>
      <c r="AD5728" s="213"/>
    </row>
    <row r="5729" spans="20:30" x14ac:dyDescent="0.2">
      <c r="T5729" s="212"/>
      <c r="U5729" s="213"/>
      <c r="V5729" s="213"/>
      <c r="W5729" s="213"/>
      <c r="X5729" s="214"/>
      <c r="Y5729" s="214"/>
      <c r="Z5729" s="214"/>
      <c r="AA5729" s="217"/>
      <c r="AB5729" s="217"/>
      <c r="AC5729" s="217"/>
      <c r="AD5729" s="213"/>
    </row>
    <row r="5730" spans="20:30" x14ac:dyDescent="0.2">
      <c r="T5730" s="212"/>
      <c r="U5730" s="213"/>
      <c r="V5730" s="213"/>
      <c r="W5730" s="213"/>
      <c r="X5730" s="214"/>
      <c r="Y5730" s="214"/>
      <c r="Z5730" s="214"/>
      <c r="AA5730" s="217"/>
      <c r="AB5730" s="217"/>
      <c r="AC5730" s="217"/>
      <c r="AD5730" s="213"/>
    </row>
    <row r="5731" spans="20:30" x14ac:dyDescent="0.2">
      <c r="T5731" s="212"/>
      <c r="U5731" s="213"/>
      <c r="V5731" s="213"/>
      <c r="W5731" s="213"/>
      <c r="X5731" s="214"/>
      <c r="Y5731" s="214"/>
      <c r="Z5731" s="214"/>
      <c r="AA5731" s="217"/>
      <c r="AB5731" s="217"/>
      <c r="AC5731" s="217"/>
      <c r="AD5731" s="213"/>
    </row>
    <row r="5732" spans="20:30" x14ac:dyDescent="0.2">
      <c r="T5732" s="212"/>
      <c r="U5732" s="213"/>
      <c r="V5732" s="213"/>
      <c r="W5732" s="213"/>
      <c r="X5732" s="214"/>
      <c r="Y5732" s="214"/>
      <c r="Z5732" s="214"/>
      <c r="AA5732" s="217"/>
      <c r="AB5732" s="217"/>
      <c r="AC5732" s="217"/>
      <c r="AD5732" s="213"/>
    </row>
    <row r="5733" spans="20:30" x14ac:dyDescent="0.2">
      <c r="T5733" s="212"/>
      <c r="U5733" s="213"/>
      <c r="V5733" s="213"/>
      <c r="W5733" s="213"/>
      <c r="X5733" s="214"/>
      <c r="Y5733" s="214"/>
      <c r="Z5733" s="214"/>
      <c r="AA5733" s="217"/>
      <c r="AB5733" s="217"/>
      <c r="AC5733" s="217"/>
      <c r="AD5733" s="213"/>
    </row>
    <row r="5734" spans="20:30" x14ac:dyDescent="0.2">
      <c r="T5734" s="212"/>
      <c r="U5734" s="213"/>
      <c r="V5734" s="213"/>
      <c r="W5734" s="213"/>
      <c r="X5734" s="214"/>
      <c r="Y5734" s="214"/>
      <c r="Z5734" s="214"/>
      <c r="AA5734" s="217"/>
      <c r="AB5734" s="217"/>
      <c r="AC5734" s="217"/>
      <c r="AD5734" s="213"/>
    </row>
    <row r="5735" spans="20:30" x14ac:dyDescent="0.2">
      <c r="T5735" s="212"/>
      <c r="U5735" s="213"/>
      <c r="V5735" s="213"/>
      <c r="W5735" s="213"/>
      <c r="X5735" s="214"/>
      <c r="Y5735" s="214"/>
      <c r="Z5735" s="214"/>
      <c r="AA5735" s="217"/>
      <c r="AB5735" s="217"/>
      <c r="AC5735" s="217"/>
      <c r="AD5735" s="213"/>
    </row>
    <row r="5736" spans="20:30" x14ac:dyDescent="0.2">
      <c r="T5736" s="212"/>
      <c r="U5736" s="213"/>
      <c r="V5736" s="213"/>
      <c r="W5736" s="213"/>
      <c r="X5736" s="214"/>
      <c r="Y5736" s="214"/>
      <c r="Z5736" s="214"/>
      <c r="AA5736" s="217"/>
      <c r="AB5736" s="217"/>
      <c r="AC5736" s="217"/>
      <c r="AD5736" s="213"/>
    </row>
    <row r="5737" spans="20:30" x14ac:dyDescent="0.2">
      <c r="T5737" s="212"/>
      <c r="U5737" s="213"/>
      <c r="V5737" s="213"/>
      <c r="W5737" s="213"/>
      <c r="X5737" s="214"/>
      <c r="Y5737" s="214"/>
      <c r="Z5737" s="214"/>
      <c r="AA5737" s="217"/>
      <c r="AB5737" s="217"/>
      <c r="AC5737" s="217"/>
      <c r="AD5737" s="213"/>
    </row>
    <row r="5738" spans="20:30" x14ac:dyDescent="0.2">
      <c r="T5738" s="212"/>
      <c r="U5738" s="213"/>
      <c r="V5738" s="213"/>
      <c r="W5738" s="213"/>
      <c r="X5738" s="214"/>
      <c r="Y5738" s="214"/>
      <c r="Z5738" s="214"/>
      <c r="AA5738" s="217"/>
      <c r="AB5738" s="217"/>
      <c r="AC5738" s="217"/>
      <c r="AD5738" s="213"/>
    </row>
    <row r="5739" spans="20:30" x14ac:dyDescent="0.2">
      <c r="T5739" s="212"/>
      <c r="U5739" s="213"/>
      <c r="V5739" s="213"/>
      <c r="W5739" s="213"/>
      <c r="X5739" s="214"/>
      <c r="Y5739" s="214"/>
      <c r="Z5739" s="214"/>
      <c r="AA5739" s="217"/>
      <c r="AB5739" s="217"/>
      <c r="AC5739" s="217"/>
      <c r="AD5739" s="213"/>
    </row>
    <row r="5740" spans="20:30" x14ac:dyDescent="0.2">
      <c r="T5740" s="212"/>
      <c r="U5740" s="213"/>
      <c r="V5740" s="213"/>
      <c r="W5740" s="213"/>
      <c r="X5740" s="214"/>
      <c r="Y5740" s="214"/>
      <c r="Z5740" s="214"/>
      <c r="AA5740" s="217"/>
      <c r="AB5740" s="217"/>
      <c r="AC5740" s="217"/>
      <c r="AD5740" s="213"/>
    </row>
    <row r="5741" spans="20:30" x14ac:dyDescent="0.2">
      <c r="T5741" s="212"/>
      <c r="U5741" s="213"/>
      <c r="V5741" s="213"/>
      <c r="W5741" s="213"/>
      <c r="X5741" s="214"/>
      <c r="Y5741" s="214"/>
      <c r="Z5741" s="214"/>
      <c r="AA5741" s="217"/>
      <c r="AB5741" s="217"/>
      <c r="AC5741" s="217"/>
      <c r="AD5741" s="213"/>
    </row>
    <row r="5742" spans="20:30" x14ac:dyDescent="0.2">
      <c r="T5742" s="212"/>
      <c r="U5742" s="213"/>
      <c r="V5742" s="213"/>
      <c r="W5742" s="213"/>
      <c r="X5742" s="214"/>
      <c r="Y5742" s="214"/>
      <c r="Z5742" s="214"/>
      <c r="AA5742" s="217"/>
      <c r="AB5742" s="217"/>
      <c r="AC5742" s="217"/>
      <c r="AD5742" s="213"/>
    </row>
    <row r="5743" spans="20:30" x14ac:dyDescent="0.2">
      <c r="T5743" s="212"/>
      <c r="U5743" s="213"/>
      <c r="V5743" s="213"/>
      <c r="W5743" s="213"/>
      <c r="X5743" s="214"/>
      <c r="Y5743" s="214"/>
      <c r="Z5743" s="214"/>
      <c r="AA5743" s="217"/>
      <c r="AB5743" s="217"/>
      <c r="AC5743" s="217"/>
      <c r="AD5743" s="213"/>
    </row>
    <row r="5744" spans="20:30" x14ac:dyDescent="0.2">
      <c r="T5744" s="212"/>
      <c r="U5744" s="213"/>
      <c r="V5744" s="213"/>
      <c r="W5744" s="213"/>
      <c r="X5744" s="214"/>
      <c r="Y5744" s="214"/>
      <c r="Z5744" s="214"/>
      <c r="AA5744" s="217"/>
      <c r="AB5744" s="217"/>
      <c r="AC5744" s="217"/>
      <c r="AD5744" s="213"/>
    </row>
    <row r="5745" spans="20:30" x14ac:dyDescent="0.2">
      <c r="T5745" s="212"/>
      <c r="U5745" s="213"/>
      <c r="V5745" s="213"/>
      <c r="W5745" s="213"/>
      <c r="X5745" s="214"/>
      <c r="Y5745" s="214"/>
      <c r="Z5745" s="214"/>
      <c r="AA5745" s="217"/>
      <c r="AB5745" s="217"/>
      <c r="AC5745" s="217"/>
      <c r="AD5745" s="213"/>
    </row>
    <row r="5746" spans="20:30" x14ac:dyDescent="0.2">
      <c r="T5746" s="212"/>
      <c r="U5746" s="213"/>
      <c r="V5746" s="213"/>
      <c r="W5746" s="213"/>
      <c r="X5746" s="214"/>
      <c r="Y5746" s="214"/>
      <c r="Z5746" s="214"/>
      <c r="AA5746" s="217"/>
      <c r="AB5746" s="217"/>
      <c r="AC5746" s="217"/>
      <c r="AD5746" s="213"/>
    </row>
    <row r="5747" spans="20:30" x14ac:dyDescent="0.2">
      <c r="T5747" s="212"/>
      <c r="U5747" s="213"/>
      <c r="V5747" s="213"/>
      <c r="W5747" s="213"/>
      <c r="X5747" s="214"/>
      <c r="Y5747" s="214"/>
      <c r="Z5747" s="214"/>
      <c r="AA5747" s="217"/>
      <c r="AB5747" s="217"/>
      <c r="AC5747" s="217"/>
      <c r="AD5747" s="213"/>
    </row>
    <row r="5748" spans="20:30" x14ac:dyDescent="0.2">
      <c r="T5748" s="212"/>
      <c r="U5748" s="213"/>
      <c r="V5748" s="213"/>
      <c r="W5748" s="213"/>
      <c r="X5748" s="214"/>
      <c r="Y5748" s="214"/>
      <c r="Z5748" s="214"/>
      <c r="AA5748" s="217"/>
      <c r="AB5748" s="217"/>
      <c r="AC5748" s="217"/>
      <c r="AD5748" s="213"/>
    </row>
    <row r="5749" spans="20:30" x14ac:dyDescent="0.2">
      <c r="T5749" s="212"/>
      <c r="U5749" s="213"/>
      <c r="V5749" s="213"/>
      <c r="W5749" s="213"/>
      <c r="X5749" s="214"/>
      <c r="Y5749" s="214"/>
      <c r="Z5749" s="214"/>
      <c r="AA5749" s="217"/>
      <c r="AB5749" s="217"/>
      <c r="AC5749" s="217"/>
      <c r="AD5749" s="213"/>
    </row>
    <row r="5750" spans="20:30" x14ac:dyDescent="0.2">
      <c r="T5750" s="212"/>
      <c r="U5750" s="213"/>
      <c r="V5750" s="213"/>
      <c r="W5750" s="213"/>
      <c r="X5750" s="214"/>
      <c r="Y5750" s="214"/>
      <c r="Z5750" s="214"/>
      <c r="AA5750" s="217"/>
      <c r="AB5750" s="217"/>
      <c r="AC5750" s="217"/>
      <c r="AD5750" s="213"/>
    </row>
    <row r="5751" spans="20:30" x14ac:dyDescent="0.2">
      <c r="T5751" s="212"/>
      <c r="U5751" s="213"/>
      <c r="V5751" s="213"/>
      <c r="W5751" s="213"/>
      <c r="X5751" s="214"/>
      <c r="Y5751" s="214"/>
      <c r="Z5751" s="214"/>
      <c r="AA5751" s="217"/>
      <c r="AB5751" s="217"/>
      <c r="AC5751" s="217"/>
      <c r="AD5751" s="213"/>
    </row>
    <row r="5752" spans="20:30" x14ac:dyDescent="0.2">
      <c r="T5752" s="212"/>
      <c r="U5752" s="213"/>
      <c r="V5752" s="213"/>
      <c r="W5752" s="213"/>
      <c r="X5752" s="214"/>
      <c r="Y5752" s="214"/>
      <c r="Z5752" s="214"/>
      <c r="AA5752" s="217"/>
      <c r="AB5752" s="217"/>
      <c r="AC5752" s="217"/>
      <c r="AD5752" s="213"/>
    </row>
    <row r="5753" spans="20:30" x14ac:dyDescent="0.2">
      <c r="T5753" s="212"/>
      <c r="U5753" s="213"/>
      <c r="V5753" s="213"/>
      <c r="W5753" s="213"/>
      <c r="X5753" s="214"/>
      <c r="Y5753" s="214"/>
      <c r="Z5753" s="214"/>
      <c r="AA5753" s="217"/>
      <c r="AB5753" s="217"/>
      <c r="AC5753" s="217"/>
      <c r="AD5753" s="213"/>
    </row>
    <row r="5754" spans="20:30" x14ac:dyDescent="0.2">
      <c r="T5754" s="212"/>
      <c r="U5754" s="213"/>
      <c r="V5754" s="213"/>
      <c r="W5754" s="213"/>
      <c r="X5754" s="214"/>
      <c r="Y5754" s="214"/>
      <c r="Z5754" s="214"/>
      <c r="AA5754" s="217"/>
      <c r="AB5754" s="217"/>
      <c r="AC5754" s="217"/>
      <c r="AD5754" s="213"/>
    </row>
    <row r="5755" spans="20:30" x14ac:dyDescent="0.2">
      <c r="T5755" s="212"/>
      <c r="U5755" s="213"/>
      <c r="V5755" s="213"/>
      <c r="W5755" s="213"/>
      <c r="X5755" s="214"/>
      <c r="Y5755" s="214"/>
      <c r="Z5755" s="214"/>
      <c r="AA5755" s="217"/>
      <c r="AB5755" s="217"/>
      <c r="AC5755" s="217"/>
      <c r="AD5755" s="213"/>
    </row>
    <row r="5756" spans="20:30" x14ac:dyDescent="0.2">
      <c r="T5756" s="212"/>
      <c r="U5756" s="213"/>
      <c r="V5756" s="213"/>
      <c r="W5756" s="213"/>
      <c r="X5756" s="214"/>
      <c r="Y5756" s="214"/>
      <c r="Z5756" s="214"/>
      <c r="AA5756" s="217"/>
      <c r="AB5756" s="217"/>
      <c r="AC5756" s="217"/>
      <c r="AD5756" s="213"/>
    </row>
    <row r="5757" spans="20:30" x14ac:dyDescent="0.2">
      <c r="T5757" s="212"/>
      <c r="U5757" s="213"/>
      <c r="V5757" s="213"/>
      <c r="W5757" s="213"/>
      <c r="X5757" s="214"/>
      <c r="Y5757" s="214"/>
      <c r="Z5757" s="214"/>
      <c r="AA5757" s="217"/>
      <c r="AB5757" s="217"/>
      <c r="AC5757" s="217"/>
      <c r="AD5757" s="213"/>
    </row>
    <row r="5758" spans="20:30" x14ac:dyDescent="0.2">
      <c r="T5758" s="212"/>
      <c r="U5758" s="213"/>
      <c r="V5758" s="213"/>
      <c r="W5758" s="213"/>
      <c r="X5758" s="214"/>
      <c r="Y5758" s="214"/>
      <c r="Z5758" s="214"/>
      <c r="AA5758" s="217"/>
      <c r="AB5758" s="217"/>
      <c r="AC5758" s="217"/>
      <c r="AD5758" s="213"/>
    </row>
    <row r="5759" spans="20:30" x14ac:dyDescent="0.2">
      <c r="T5759" s="212"/>
      <c r="U5759" s="213"/>
      <c r="V5759" s="213"/>
      <c r="W5759" s="213"/>
      <c r="X5759" s="214"/>
      <c r="Y5759" s="214"/>
      <c r="Z5759" s="214"/>
      <c r="AA5759" s="217"/>
      <c r="AB5759" s="217"/>
      <c r="AC5759" s="217"/>
      <c r="AD5759" s="213"/>
    </row>
    <row r="5760" spans="20:30" x14ac:dyDescent="0.2">
      <c r="T5760" s="212"/>
      <c r="U5760" s="213"/>
      <c r="V5760" s="213"/>
      <c r="W5760" s="213"/>
      <c r="X5760" s="214"/>
      <c r="Y5760" s="214"/>
      <c r="Z5760" s="214"/>
      <c r="AA5760" s="217"/>
      <c r="AB5760" s="217"/>
      <c r="AC5760" s="217"/>
      <c r="AD5760" s="213"/>
    </row>
    <row r="5761" spans="20:30" x14ac:dyDescent="0.2">
      <c r="T5761" s="212"/>
      <c r="U5761" s="213"/>
      <c r="V5761" s="213"/>
      <c r="W5761" s="213"/>
      <c r="X5761" s="214"/>
      <c r="Y5761" s="214"/>
      <c r="Z5761" s="214"/>
      <c r="AA5761" s="217"/>
      <c r="AB5761" s="217"/>
      <c r="AC5761" s="217"/>
      <c r="AD5761" s="213"/>
    </row>
    <row r="5762" spans="20:30" x14ac:dyDescent="0.2">
      <c r="T5762" s="212"/>
      <c r="U5762" s="213"/>
      <c r="V5762" s="213"/>
      <c r="W5762" s="213"/>
      <c r="X5762" s="214"/>
      <c r="Y5762" s="214"/>
      <c r="Z5762" s="214"/>
      <c r="AA5762" s="217"/>
      <c r="AB5762" s="217"/>
      <c r="AC5762" s="217"/>
      <c r="AD5762" s="213"/>
    </row>
    <row r="5763" spans="20:30" x14ac:dyDescent="0.2">
      <c r="T5763" s="212"/>
      <c r="U5763" s="213"/>
      <c r="V5763" s="213"/>
      <c r="W5763" s="213"/>
      <c r="X5763" s="214"/>
      <c r="Y5763" s="214"/>
      <c r="Z5763" s="214"/>
      <c r="AA5763" s="217"/>
      <c r="AB5763" s="217"/>
      <c r="AC5763" s="217"/>
      <c r="AD5763" s="213"/>
    </row>
    <row r="5764" spans="20:30" x14ac:dyDescent="0.2">
      <c r="T5764" s="212"/>
      <c r="U5764" s="213"/>
      <c r="V5764" s="213"/>
      <c r="W5764" s="213"/>
      <c r="X5764" s="214"/>
      <c r="Y5764" s="214"/>
      <c r="Z5764" s="214"/>
      <c r="AA5764" s="217"/>
      <c r="AB5764" s="217"/>
      <c r="AC5764" s="217"/>
      <c r="AD5764" s="213"/>
    </row>
    <row r="5765" spans="20:30" x14ac:dyDescent="0.2">
      <c r="T5765" s="212"/>
      <c r="U5765" s="213"/>
      <c r="V5765" s="213"/>
      <c r="W5765" s="213"/>
      <c r="X5765" s="214"/>
      <c r="Y5765" s="214"/>
      <c r="Z5765" s="214"/>
      <c r="AA5765" s="217"/>
      <c r="AB5765" s="217"/>
      <c r="AC5765" s="217"/>
      <c r="AD5765" s="213"/>
    </row>
    <row r="5766" spans="20:30" x14ac:dyDescent="0.2">
      <c r="T5766" s="212"/>
      <c r="U5766" s="213"/>
      <c r="V5766" s="213"/>
      <c r="W5766" s="213"/>
      <c r="X5766" s="214"/>
      <c r="Y5766" s="214"/>
      <c r="Z5766" s="214"/>
      <c r="AA5766" s="217"/>
      <c r="AB5766" s="217"/>
      <c r="AC5766" s="217"/>
      <c r="AD5766" s="213"/>
    </row>
    <row r="5767" spans="20:30" x14ac:dyDescent="0.2">
      <c r="T5767" s="212"/>
      <c r="U5767" s="213"/>
      <c r="V5767" s="213"/>
      <c r="W5767" s="213"/>
      <c r="X5767" s="214"/>
      <c r="Y5767" s="214"/>
      <c r="Z5767" s="214"/>
      <c r="AA5767" s="217"/>
      <c r="AB5767" s="217"/>
      <c r="AC5767" s="217"/>
      <c r="AD5767" s="213"/>
    </row>
    <row r="5768" spans="20:30" x14ac:dyDescent="0.2">
      <c r="T5768" s="212"/>
      <c r="U5768" s="213"/>
      <c r="V5768" s="213"/>
      <c r="W5768" s="213"/>
      <c r="X5768" s="214"/>
      <c r="Y5768" s="214"/>
      <c r="Z5768" s="214"/>
      <c r="AA5768" s="217"/>
      <c r="AB5768" s="217"/>
      <c r="AC5768" s="217"/>
      <c r="AD5768" s="213"/>
    </row>
    <row r="5769" spans="20:30" x14ac:dyDescent="0.2">
      <c r="T5769" s="212"/>
      <c r="U5769" s="213"/>
      <c r="V5769" s="213"/>
      <c r="W5769" s="213"/>
      <c r="X5769" s="214"/>
      <c r="Y5769" s="214"/>
      <c r="Z5769" s="214"/>
      <c r="AA5769" s="217"/>
      <c r="AB5769" s="217"/>
      <c r="AC5769" s="217"/>
      <c r="AD5769" s="213"/>
    </row>
    <row r="5770" spans="20:30" x14ac:dyDescent="0.2">
      <c r="T5770" s="212"/>
      <c r="U5770" s="213"/>
      <c r="V5770" s="213"/>
      <c r="W5770" s="213"/>
      <c r="X5770" s="214"/>
      <c r="Y5770" s="214"/>
      <c r="Z5770" s="214"/>
      <c r="AA5770" s="217"/>
      <c r="AB5770" s="217"/>
      <c r="AC5770" s="217"/>
      <c r="AD5770" s="213"/>
    </row>
    <row r="5771" spans="20:30" x14ac:dyDescent="0.2">
      <c r="T5771" s="212"/>
      <c r="U5771" s="213"/>
      <c r="V5771" s="213"/>
      <c r="W5771" s="213"/>
      <c r="X5771" s="214"/>
      <c r="Y5771" s="214"/>
      <c r="Z5771" s="214"/>
      <c r="AA5771" s="217"/>
      <c r="AB5771" s="217"/>
      <c r="AC5771" s="217"/>
      <c r="AD5771" s="213"/>
    </row>
    <row r="5772" spans="20:30" x14ac:dyDescent="0.2">
      <c r="T5772" s="212"/>
      <c r="U5772" s="213"/>
      <c r="V5772" s="213"/>
      <c r="W5772" s="213"/>
      <c r="X5772" s="214"/>
      <c r="Y5772" s="214"/>
      <c r="Z5772" s="214"/>
      <c r="AA5772" s="217"/>
      <c r="AB5772" s="217"/>
      <c r="AC5772" s="217"/>
      <c r="AD5772" s="213"/>
    </row>
    <row r="5773" spans="20:30" x14ac:dyDescent="0.2">
      <c r="T5773" s="212"/>
      <c r="U5773" s="213"/>
      <c r="V5773" s="213"/>
      <c r="W5773" s="213"/>
      <c r="X5773" s="214"/>
      <c r="Y5773" s="214"/>
      <c r="Z5773" s="214"/>
      <c r="AA5773" s="217"/>
      <c r="AB5773" s="217"/>
      <c r="AC5773" s="217"/>
      <c r="AD5773" s="213"/>
    </row>
    <row r="5774" spans="20:30" x14ac:dyDescent="0.2">
      <c r="T5774" s="212"/>
      <c r="U5774" s="213"/>
      <c r="V5774" s="213"/>
      <c r="W5774" s="213"/>
      <c r="X5774" s="214"/>
      <c r="Y5774" s="214"/>
      <c r="Z5774" s="214"/>
      <c r="AA5774" s="217"/>
      <c r="AB5774" s="217"/>
      <c r="AC5774" s="217"/>
      <c r="AD5774" s="213"/>
    </row>
    <row r="5775" spans="20:30" x14ac:dyDescent="0.2">
      <c r="T5775" s="212"/>
      <c r="U5775" s="213"/>
      <c r="V5775" s="213"/>
      <c r="W5775" s="213"/>
      <c r="X5775" s="214"/>
      <c r="Y5775" s="214"/>
      <c r="Z5775" s="214"/>
      <c r="AA5775" s="217"/>
      <c r="AB5775" s="217"/>
      <c r="AC5775" s="217"/>
      <c r="AD5775" s="213"/>
    </row>
    <row r="5776" spans="20:30" x14ac:dyDescent="0.2">
      <c r="T5776" s="212"/>
      <c r="U5776" s="213"/>
      <c r="V5776" s="213"/>
      <c r="W5776" s="213"/>
      <c r="X5776" s="214"/>
      <c r="Y5776" s="214"/>
      <c r="Z5776" s="214"/>
      <c r="AA5776" s="217"/>
      <c r="AB5776" s="217"/>
      <c r="AC5776" s="217"/>
      <c r="AD5776" s="213"/>
    </row>
    <row r="5777" spans="20:30" x14ac:dyDescent="0.2">
      <c r="T5777" s="212"/>
      <c r="U5777" s="213"/>
      <c r="V5777" s="213"/>
      <c r="W5777" s="213"/>
      <c r="X5777" s="214"/>
      <c r="Y5777" s="214"/>
      <c r="Z5777" s="214"/>
      <c r="AA5777" s="217"/>
      <c r="AB5777" s="217"/>
      <c r="AC5777" s="217"/>
      <c r="AD5777" s="213"/>
    </row>
    <row r="5778" spans="20:30" x14ac:dyDescent="0.2">
      <c r="T5778" s="212"/>
      <c r="U5778" s="213"/>
      <c r="V5778" s="213"/>
      <c r="W5778" s="213"/>
      <c r="X5778" s="214"/>
      <c r="Y5778" s="214"/>
      <c r="Z5778" s="214"/>
      <c r="AA5778" s="217"/>
      <c r="AB5778" s="217"/>
      <c r="AC5778" s="217"/>
      <c r="AD5778" s="213"/>
    </row>
    <row r="5779" spans="20:30" x14ac:dyDescent="0.2">
      <c r="T5779" s="212"/>
      <c r="U5779" s="213"/>
      <c r="V5779" s="213"/>
      <c r="W5779" s="213"/>
      <c r="X5779" s="214"/>
      <c r="Y5779" s="214"/>
      <c r="Z5779" s="214"/>
      <c r="AA5779" s="217"/>
      <c r="AB5779" s="217"/>
      <c r="AC5779" s="217"/>
      <c r="AD5779" s="213"/>
    </row>
    <row r="5780" spans="20:30" x14ac:dyDescent="0.2">
      <c r="T5780" s="212"/>
      <c r="U5780" s="213"/>
      <c r="V5780" s="213"/>
      <c r="W5780" s="213"/>
      <c r="X5780" s="214"/>
      <c r="Y5780" s="214"/>
      <c r="Z5780" s="214"/>
      <c r="AA5780" s="217"/>
      <c r="AB5780" s="217"/>
      <c r="AC5780" s="217"/>
      <c r="AD5780" s="213"/>
    </row>
    <row r="5781" spans="20:30" x14ac:dyDescent="0.2">
      <c r="T5781" s="212"/>
      <c r="U5781" s="213"/>
      <c r="V5781" s="213"/>
      <c r="W5781" s="213"/>
      <c r="X5781" s="214"/>
      <c r="Y5781" s="214"/>
      <c r="Z5781" s="214"/>
      <c r="AA5781" s="217"/>
      <c r="AB5781" s="217"/>
      <c r="AC5781" s="217"/>
      <c r="AD5781" s="213"/>
    </row>
    <row r="5782" spans="20:30" x14ac:dyDescent="0.2">
      <c r="T5782" s="212"/>
      <c r="U5782" s="213"/>
      <c r="V5782" s="213"/>
      <c r="W5782" s="213"/>
      <c r="X5782" s="214"/>
      <c r="Y5782" s="214"/>
      <c r="Z5782" s="214"/>
      <c r="AA5782" s="217"/>
      <c r="AB5782" s="217"/>
      <c r="AC5782" s="217"/>
      <c r="AD5782" s="213"/>
    </row>
    <row r="5783" spans="20:30" x14ac:dyDescent="0.2">
      <c r="T5783" s="212"/>
      <c r="U5783" s="213"/>
      <c r="V5783" s="213"/>
      <c r="W5783" s="213"/>
      <c r="X5783" s="214"/>
      <c r="Y5783" s="214"/>
      <c r="Z5783" s="214"/>
      <c r="AA5783" s="217"/>
      <c r="AB5783" s="217"/>
      <c r="AC5783" s="217"/>
      <c r="AD5783" s="213"/>
    </row>
    <row r="5784" spans="20:30" x14ac:dyDescent="0.2">
      <c r="T5784" s="212"/>
      <c r="U5784" s="213"/>
      <c r="V5784" s="213"/>
      <c r="W5784" s="213"/>
      <c r="X5784" s="214"/>
      <c r="Y5784" s="214"/>
      <c r="Z5784" s="214"/>
      <c r="AA5784" s="217"/>
      <c r="AB5784" s="217"/>
      <c r="AC5784" s="217"/>
      <c r="AD5784" s="213"/>
    </row>
    <row r="5785" spans="20:30" x14ac:dyDescent="0.2">
      <c r="T5785" s="212"/>
      <c r="U5785" s="213"/>
      <c r="V5785" s="213"/>
      <c r="W5785" s="213"/>
      <c r="X5785" s="214"/>
      <c r="Y5785" s="214"/>
      <c r="Z5785" s="214"/>
      <c r="AA5785" s="217"/>
      <c r="AB5785" s="217"/>
      <c r="AC5785" s="217"/>
      <c r="AD5785" s="213"/>
    </row>
    <row r="5786" spans="20:30" x14ac:dyDescent="0.2">
      <c r="T5786" s="212"/>
      <c r="U5786" s="213"/>
      <c r="V5786" s="213"/>
      <c r="W5786" s="213"/>
      <c r="X5786" s="214"/>
      <c r="Y5786" s="214"/>
      <c r="Z5786" s="214"/>
      <c r="AA5786" s="217"/>
      <c r="AB5786" s="217"/>
      <c r="AC5786" s="217"/>
      <c r="AD5786" s="213"/>
    </row>
    <row r="5787" spans="20:30" x14ac:dyDescent="0.2">
      <c r="T5787" s="212"/>
      <c r="U5787" s="213"/>
      <c r="V5787" s="213"/>
      <c r="W5787" s="213"/>
      <c r="X5787" s="214"/>
      <c r="Y5787" s="214"/>
      <c r="Z5787" s="214"/>
      <c r="AA5787" s="217"/>
      <c r="AB5787" s="217"/>
      <c r="AC5787" s="217"/>
      <c r="AD5787" s="213"/>
    </row>
    <row r="5788" spans="20:30" x14ac:dyDescent="0.2">
      <c r="T5788" s="212"/>
      <c r="U5788" s="213"/>
      <c r="V5788" s="213"/>
      <c r="W5788" s="213"/>
      <c r="X5788" s="214"/>
      <c r="Y5788" s="214"/>
      <c r="Z5788" s="214"/>
      <c r="AA5788" s="217"/>
      <c r="AB5788" s="217"/>
      <c r="AC5788" s="217"/>
      <c r="AD5788" s="213"/>
    </row>
    <row r="5789" spans="20:30" x14ac:dyDescent="0.2">
      <c r="T5789" s="212"/>
      <c r="U5789" s="213"/>
      <c r="V5789" s="213"/>
      <c r="W5789" s="213"/>
      <c r="X5789" s="214"/>
      <c r="Y5789" s="214"/>
      <c r="Z5789" s="214"/>
      <c r="AA5789" s="217"/>
      <c r="AB5789" s="217"/>
      <c r="AC5789" s="217"/>
      <c r="AD5789" s="213"/>
    </row>
    <row r="5790" spans="20:30" x14ac:dyDescent="0.2">
      <c r="T5790" s="212"/>
      <c r="U5790" s="213"/>
      <c r="V5790" s="213"/>
      <c r="W5790" s="213"/>
      <c r="X5790" s="214"/>
      <c r="Y5790" s="214"/>
      <c r="Z5790" s="214"/>
      <c r="AA5790" s="217"/>
      <c r="AB5790" s="217"/>
      <c r="AC5790" s="217"/>
      <c r="AD5790" s="213"/>
    </row>
    <row r="5791" spans="20:30" x14ac:dyDescent="0.2">
      <c r="T5791" s="212"/>
      <c r="U5791" s="213"/>
      <c r="V5791" s="213"/>
      <c r="W5791" s="213"/>
      <c r="X5791" s="214"/>
      <c r="Y5791" s="214"/>
      <c r="Z5791" s="214"/>
      <c r="AA5791" s="217"/>
      <c r="AB5791" s="217"/>
      <c r="AC5791" s="217"/>
      <c r="AD5791" s="213"/>
    </row>
    <row r="5792" spans="20:30" x14ac:dyDescent="0.2">
      <c r="T5792" s="212"/>
      <c r="U5792" s="213"/>
      <c r="V5792" s="213"/>
      <c r="W5792" s="213"/>
      <c r="X5792" s="214"/>
      <c r="Y5792" s="214"/>
      <c r="Z5792" s="214"/>
      <c r="AA5792" s="217"/>
      <c r="AB5792" s="217"/>
      <c r="AC5792" s="217"/>
      <c r="AD5792" s="213"/>
    </row>
    <row r="5793" spans="20:30" x14ac:dyDescent="0.2">
      <c r="T5793" s="212"/>
      <c r="U5793" s="213"/>
      <c r="V5793" s="213"/>
      <c r="W5793" s="213"/>
      <c r="X5793" s="214"/>
      <c r="Y5793" s="214"/>
      <c r="Z5793" s="214"/>
      <c r="AA5793" s="217"/>
      <c r="AB5793" s="217"/>
      <c r="AC5793" s="217"/>
      <c r="AD5793" s="213"/>
    </row>
    <row r="5794" spans="20:30" x14ac:dyDescent="0.2">
      <c r="T5794" s="212"/>
      <c r="U5794" s="213"/>
      <c r="V5794" s="213"/>
      <c r="W5794" s="213"/>
      <c r="X5794" s="214"/>
      <c r="Y5794" s="214"/>
      <c r="Z5794" s="214"/>
      <c r="AA5794" s="217"/>
      <c r="AB5794" s="217"/>
      <c r="AC5794" s="217"/>
      <c r="AD5794" s="213"/>
    </row>
    <row r="5795" spans="20:30" x14ac:dyDescent="0.2">
      <c r="T5795" s="212"/>
      <c r="U5795" s="213"/>
      <c r="V5795" s="213"/>
      <c r="W5795" s="213"/>
      <c r="X5795" s="214"/>
      <c r="Y5795" s="214"/>
      <c r="Z5795" s="214"/>
      <c r="AA5795" s="217"/>
      <c r="AB5795" s="217"/>
      <c r="AC5795" s="217"/>
      <c r="AD5795" s="213"/>
    </row>
    <row r="5796" spans="20:30" x14ac:dyDescent="0.2">
      <c r="T5796" s="212"/>
      <c r="U5796" s="213"/>
      <c r="V5796" s="213"/>
      <c r="W5796" s="213"/>
      <c r="X5796" s="214"/>
      <c r="Y5796" s="214"/>
      <c r="Z5796" s="214"/>
      <c r="AA5796" s="217"/>
      <c r="AB5796" s="217"/>
      <c r="AC5796" s="217"/>
      <c r="AD5796" s="213"/>
    </row>
    <row r="5797" spans="20:30" x14ac:dyDescent="0.2">
      <c r="T5797" s="212"/>
      <c r="U5797" s="213"/>
      <c r="V5797" s="213"/>
      <c r="W5797" s="213"/>
      <c r="X5797" s="214"/>
      <c r="Y5797" s="214"/>
      <c r="Z5797" s="214"/>
      <c r="AA5797" s="217"/>
      <c r="AB5797" s="217"/>
      <c r="AC5797" s="217"/>
      <c r="AD5797" s="213"/>
    </row>
    <row r="5798" spans="20:30" x14ac:dyDescent="0.2">
      <c r="T5798" s="212"/>
      <c r="U5798" s="213"/>
      <c r="V5798" s="213"/>
      <c r="W5798" s="213"/>
      <c r="X5798" s="214"/>
      <c r="Y5798" s="214"/>
      <c r="Z5798" s="214"/>
      <c r="AA5798" s="217"/>
      <c r="AB5798" s="217"/>
      <c r="AC5798" s="217"/>
      <c r="AD5798" s="213"/>
    </row>
    <row r="5799" spans="20:30" x14ac:dyDescent="0.2">
      <c r="T5799" s="212"/>
      <c r="U5799" s="213"/>
      <c r="V5799" s="213"/>
      <c r="W5799" s="213"/>
      <c r="X5799" s="214"/>
      <c r="Y5799" s="214"/>
      <c r="Z5799" s="214"/>
      <c r="AA5799" s="217"/>
      <c r="AB5799" s="217"/>
      <c r="AC5799" s="217"/>
      <c r="AD5799" s="213"/>
    </row>
    <row r="5800" spans="20:30" x14ac:dyDescent="0.2">
      <c r="T5800" s="212"/>
      <c r="U5800" s="213"/>
      <c r="V5800" s="213"/>
      <c r="W5800" s="213"/>
      <c r="X5800" s="214"/>
      <c r="Y5800" s="214"/>
      <c r="Z5800" s="214"/>
      <c r="AA5800" s="217"/>
      <c r="AB5800" s="217"/>
      <c r="AC5800" s="217"/>
      <c r="AD5800" s="213"/>
    </row>
    <row r="5801" spans="20:30" x14ac:dyDescent="0.2">
      <c r="T5801" s="212"/>
      <c r="U5801" s="213"/>
      <c r="V5801" s="213"/>
      <c r="W5801" s="213"/>
      <c r="X5801" s="214"/>
      <c r="Y5801" s="214"/>
      <c r="Z5801" s="214"/>
      <c r="AA5801" s="217"/>
      <c r="AB5801" s="217"/>
      <c r="AC5801" s="217"/>
      <c r="AD5801" s="213"/>
    </row>
    <row r="5802" spans="20:30" x14ac:dyDescent="0.2">
      <c r="T5802" s="212"/>
      <c r="U5802" s="213"/>
      <c r="V5802" s="213"/>
      <c r="W5802" s="213"/>
      <c r="X5802" s="214"/>
      <c r="Y5802" s="214"/>
      <c r="Z5802" s="214"/>
      <c r="AA5802" s="217"/>
      <c r="AB5802" s="217"/>
      <c r="AC5802" s="217"/>
      <c r="AD5802" s="213"/>
    </row>
    <row r="5803" spans="20:30" x14ac:dyDescent="0.2">
      <c r="T5803" s="212"/>
      <c r="U5803" s="213"/>
      <c r="V5803" s="213"/>
      <c r="W5803" s="213"/>
      <c r="X5803" s="214"/>
      <c r="Y5803" s="214"/>
      <c r="Z5803" s="214"/>
      <c r="AA5803" s="217"/>
      <c r="AB5803" s="217"/>
      <c r="AC5803" s="217"/>
      <c r="AD5803" s="213"/>
    </row>
    <row r="5804" spans="20:30" x14ac:dyDescent="0.2">
      <c r="T5804" s="212"/>
      <c r="U5804" s="213"/>
      <c r="V5804" s="213"/>
      <c r="W5804" s="213"/>
      <c r="X5804" s="214"/>
      <c r="Y5804" s="214"/>
      <c r="Z5804" s="214"/>
      <c r="AA5804" s="217"/>
      <c r="AB5804" s="217"/>
      <c r="AC5804" s="217"/>
      <c r="AD5804" s="213"/>
    </row>
    <row r="5805" spans="20:30" x14ac:dyDescent="0.2">
      <c r="T5805" s="212"/>
      <c r="U5805" s="213"/>
      <c r="V5805" s="213"/>
      <c r="W5805" s="213"/>
      <c r="X5805" s="214"/>
      <c r="Y5805" s="214"/>
      <c r="Z5805" s="214"/>
      <c r="AA5805" s="217"/>
      <c r="AB5805" s="217"/>
      <c r="AC5805" s="217"/>
      <c r="AD5805" s="213"/>
    </row>
    <row r="5806" spans="20:30" x14ac:dyDescent="0.2">
      <c r="T5806" s="212"/>
      <c r="U5806" s="213"/>
      <c r="V5806" s="213"/>
      <c r="W5806" s="213"/>
      <c r="X5806" s="214"/>
      <c r="Y5806" s="214"/>
      <c r="Z5806" s="214"/>
      <c r="AA5806" s="217"/>
      <c r="AB5806" s="217"/>
      <c r="AC5806" s="217"/>
      <c r="AD5806" s="213"/>
    </row>
    <row r="5807" spans="20:30" x14ac:dyDescent="0.2">
      <c r="T5807" s="212"/>
      <c r="U5807" s="213"/>
      <c r="V5807" s="213"/>
      <c r="W5807" s="213"/>
      <c r="X5807" s="214"/>
      <c r="Y5807" s="214"/>
      <c r="Z5807" s="214"/>
      <c r="AA5807" s="217"/>
      <c r="AB5807" s="217"/>
      <c r="AC5807" s="217"/>
      <c r="AD5807" s="213"/>
    </row>
    <row r="5808" spans="20:30" x14ac:dyDescent="0.2">
      <c r="T5808" s="212"/>
      <c r="U5808" s="213"/>
      <c r="V5808" s="213"/>
      <c r="W5808" s="213"/>
      <c r="X5808" s="214"/>
      <c r="Y5808" s="214"/>
      <c r="Z5808" s="214"/>
      <c r="AA5808" s="217"/>
      <c r="AB5808" s="217"/>
      <c r="AC5808" s="217"/>
      <c r="AD5808" s="213"/>
    </row>
    <row r="5809" spans="20:30" x14ac:dyDescent="0.2">
      <c r="T5809" s="212"/>
      <c r="U5809" s="213"/>
      <c r="V5809" s="213"/>
      <c r="W5809" s="213"/>
      <c r="X5809" s="214"/>
      <c r="Y5809" s="214"/>
      <c r="Z5809" s="214"/>
      <c r="AA5809" s="217"/>
      <c r="AB5809" s="217"/>
      <c r="AC5809" s="217"/>
      <c r="AD5809" s="213"/>
    </row>
    <row r="5810" spans="20:30" x14ac:dyDescent="0.2">
      <c r="T5810" s="212"/>
      <c r="U5810" s="213"/>
      <c r="V5810" s="213"/>
      <c r="W5810" s="213"/>
      <c r="X5810" s="214"/>
      <c r="Y5810" s="214"/>
      <c r="Z5810" s="214"/>
      <c r="AA5810" s="217"/>
      <c r="AB5810" s="217"/>
      <c r="AC5810" s="217"/>
      <c r="AD5810" s="213"/>
    </row>
    <row r="5811" spans="20:30" x14ac:dyDescent="0.2">
      <c r="T5811" s="212"/>
      <c r="U5811" s="213"/>
      <c r="V5811" s="213"/>
      <c r="W5811" s="213"/>
      <c r="X5811" s="214"/>
      <c r="Y5811" s="214"/>
      <c r="Z5811" s="214"/>
      <c r="AA5811" s="217"/>
      <c r="AB5811" s="217"/>
      <c r="AC5811" s="217"/>
      <c r="AD5811" s="213"/>
    </row>
    <row r="5812" spans="20:30" x14ac:dyDescent="0.2">
      <c r="T5812" s="212"/>
      <c r="U5812" s="213"/>
      <c r="V5812" s="213"/>
      <c r="W5812" s="213"/>
      <c r="X5812" s="214"/>
      <c r="Y5812" s="214"/>
      <c r="Z5812" s="214"/>
      <c r="AA5812" s="217"/>
      <c r="AB5812" s="217"/>
      <c r="AC5812" s="217"/>
      <c r="AD5812" s="213"/>
    </row>
    <row r="5813" spans="20:30" x14ac:dyDescent="0.2">
      <c r="T5813" s="212"/>
      <c r="U5813" s="213"/>
      <c r="V5813" s="213"/>
      <c r="W5813" s="213"/>
      <c r="X5813" s="214"/>
      <c r="Y5813" s="214"/>
      <c r="Z5813" s="214"/>
      <c r="AA5813" s="217"/>
      <c r="AB5813" s="217"/>
      <c r="AC5813" s="217"/>
      <c r="AD5813" s="213"/>
    </row>
    <row r="5814" spans="20:30" x14ac:dyDescent="0.2">
      <c r="T5814" s="212"/>
      <c r="U5814" s="213"/>
      <c r="V5814" s="213"/>
      <c r="W5814" s="213"/>
      <c r="X5814" s="214"/>
      <c r="Y5814" s="214"/>
      <c r="Z5814" s="214"/>
      <c r="AA5814" s="217"/>
      <c r="AB5814" s="217"/>
      <c r="AC5814" s="217"/>
      <c r="AD5814" s="213"/>
    </row>
    <row r="5815" spans="20:30" x14ac:dyDescent="0.2">
      <c r="T5815" s="212"/>
      <c r="U5815" s="213"/>
      <c r="V5815" s="213"/>
      <c r="W5815" s="213"/>
      <c r="X5815" s="214"/>
      <c r="Y5815" s="214"/>
      <c r="Z5815" s="214"/>
      <c r="AA5815" s="217"/>
      <c r="AB5815" s="217"/>
      <c r="AC5815" s="217"/>
      <c r="AD5815" s="213"/>
    </row>
    <row r="5816" spans="20:30" x14ac:dyDescent="0.2">
      <c r="T5816" s="212"/>
      <c r="U5816" s="213"/>
      <c r="V5816" s="213"/>
      <c r="W5816" s="213"/>
      <c r="X5816" s="214"/>
      <c r="Y5816" s="214"/>
      <c r="Z5816" s="214"/>
      <c r="AA5816" s="217"/>
      <c r="AB5816" s="217"/>
      <c r="AC5816" s="217"/>
      <c r="AD5816" s="213"/>
    </row>
    <row r="5817" spans="20:30" x14ac:dyDescent="0.2">
      <c r="T5817" s="212"/>
      <c r="U5817" s="213"/>
      <c r="V5817" s="213"/>
      <c r="W5817" s="213"/>
      <c r="X5817" s="214"/>
      <c r="Y5817" s="214"/>
      <c r="Z5817" s="214"/>
      <c r="AA5817" s="217"/>
      <c r="AB5817" s="217"/>
      <c r="AC5817" s="217"/>
      <c r="AD5817" s="213"/>
    </row>
    <row r="5818" spans="20:30" x14ac:dyDescent="0.2">
      <c r="T5818" s="212"/>
      <c r="U5818" s="213"/>
      <c r="V5818" s="213"/>
      <c r="W5818" s="213"/>
      <c r="X5818" s="214"/>
      <c r="Y5818" s="214"/>
      <c r="Z5818" s="214"/>
      <c r="AA5818" s="217"/>
      <c r="AB5818" s="217"/>
      <c r="AC5818" s="217"/>
      <c r="AD5818" s="213"/>
    </row>
    <row r="5819" spans="20:30" x14ac:dyDescent="0.2">
      <c r="T5819" s="212"/>
      <c r="U5819" s="213"/>
      <c r="V5819" s="213"/>
      <c r="W5819" s="213"/>
      <c r="X5819" s="214"/>
      <c r="Y5819" s="214"/>
      <c r="Z5819" s="214"/>
      <c r="AA5819" s="217"/>
      <c r="AB5819" s="217"/>
      <c r="AC5819" s="217"/>
      <c r="AD5819" s="213"/>
    </row>
    <row r="5820" spans="20:30" x14ac:dyDescent="0.2">
      <c r="T5820" s="212"/>
      <c r="U5820" s="213"/>
      <c r="V5820" s="213"/>
      <c r="W5820" s="213"/>
      <c r="X5820" s="214"/>
      <c r="Y5820" s="214"/>
      <c r="Z5820" s="214"/>
      <c r="AA5820" s="217"/>
      <c r="AB5820" s="217"/>
      <c r="AC5820" s="217"/>
      <c r="AD5820" s="213"/>
    </row>
    <row r="5821" spans="20:30" x14ac:dyDescent="0.2">
      <c r="T5821" s="212"/>
      <c r="U5821" s="213"/>
      <c r="V5821" s="213"/>
      <c r="W5821" s="213"/>
      <c r="X5821" s="214"/>
      <c r="Y5821" s="214"/>
      <c r="Z5821" s="214"/>
      <c r="AA5821" s="217"/>
      <c r="AB5821" s="217"/>
      <c r="AC5821" s="217"/>
      <c r="AD5821" s="213"/>
    </row>
    <row r="5822" spans="20:30" x14ac:dyDescent="0.2">
      <c r="T5822" s="212"/>
      <c r="U5822" s="213"/>
      <c r="V5822" s="213"/>
      <c r="W5822" s="213"/>
      <c r="X5822" s="214"/>
      <c r="Y5822" s="214"/>
      <c r="Z5822" s="214"/>
      <c r="AA5822" s="217"/>
      <c r="AB5822" s="217"/>
      <c r="AC5822" s="217"/>
      <c r="AD5822" s="213"/>
    </row>
    <row r="5823" spans="20:30" x14ac:dyDescent="0.2">
      <c r="T5823" s="212"/>
      <c r="U5823" s="213"/>
      <c r="V5823" s="213"/>
      <c r="W5823" s="213"/>
      <c r="X5823" s="214"/>
      <c r="Y5823" s="214"/>
      <c r="Z5823" s="214"/>
      <c r="AA5823" s="217"/>
      <c r="AB5823" s="217"/>
      <c r="AC5823" s="217"/>
      <c r="AD5823" s="213"/>
    </row>
    <row r="5824" spans="20:30" x14ac:dyDescent="0.2">
      <c r="T5824" s="212"/>
      <c r="U5824" s="213"/>
      <c r="V5824" s="213"/>
      <c r="W5824" s="213"/>
      <c r="X5824" s="214"/>
      <c r="Y5824" s="214"/>
      <c r="Z5824" s="214"/>
      <c r="AA5824" s="217"/>
      <c r="AB5824" s="217"/>
      <c r="AC5824" s="217"/>
      <c r="AD5824" s="213"/>
    </row>
    <row r="5825" spans="20:30" x14ac:dyDescent="0.2">
      <c r="T5825" s="212"/>
      <c r="U5825" s="213"/>
      <c r="V5825" s="213"/>
      <c r="W5825" s="213"/>
      <c r="X5825" s="214"/>
      <c r="Y5825" s="214"/>
      <c r="Z5825" s="214"/>
      <c r="AA5825" s="217"/>
      <c r="AB5825" s="217"/>
      <c r="AC5825" s="217"/>
      <c r="AD5825" s="213"/>
    </row>
    <row r="5826" spans="20:30" x14ac:dyDescent="0.2">
      <c r="T5826" s="212"/>
      <c r="U5826" s="213"/>
      <c r="V5826" s="213"/>
      <c r="W5826" s="213"/>
      <c r="X5826" s="214"/>
      <c r="Y5826" s="214"/>
      <c r="Z5826" s="214"/>
      <c r="AA5826" s="217"/>
      <c r="AB5826" s="217"/>
      <c r="AC5826" s="217"/>
      <c r="AD5826" s="213"/>
    </row>
    <row r="5827" spans="20:30" x14ac:dyDescent="0.2">
      <c r="T5827" s="212"/>
      <c r="U5827" s="213"/>
      <c r="V5827" s="213"/>
      <c r="W5827" s="213"/>
      <c r="X5827" s="214"/>
      <c r="Y5827" s="214"/>
      <c r="Z5827" s="214"/>
      <c r="AA5827" s="217"/>
      <c r="AB5827" s="217"/>
      <c r="AC5827" s="217"/>
      <c r="AD5827" s="213"/>
    </row>
    <row r="5828" spans="20:30" x14ac:dyDescent="0.2">
      <c r="T5828" s="212"/>
      <c r="U5828" s="213"/>
      <c r="V5828" s="213"/>
      <c r="W5828" s="213"/>
      <c r="X5828" s="214"/>
      <c r="Y5828" s="214"/>
      <c r="Z5828" s="214"/>
      <c r="AA5828" s="217"/>
      <c r="AB5828" s="217"/>
      <c r="AC5828" s="217"/>
      <c r="AD5828" s="213"/>
    </row>
    <row r="5829" spans="20:30" x14ac:dyDescent="0.2">
      <c r="T5829" s="212"/>
      <c r="U5829" s="213"/>
      <c r="V5829" s="213"/>
      <c r="W5829" s="213"/>
      <c r="X5829" s="214"/>
      <c r="Y5829" s="214"/>
      <c r="Z5829" s="214"/>
      <c r="AA5829" s="217"/>
      <c r="AB5829" s="217"/>
      <c r="AC5829" s="217"/>
      <c r="AD5829" s="213"/>
    </row>
    <row r="5830" spans="20:30" x14ac:dyDescent="0.2">
      <c r="T5830" s="212"/>
      <c r="U5830" s="213"/>
      <c r="V5830" s="213"/>
      <c r="W5830" s="213"/>
      <c r="X5830" s="214"/>
      <c r="Y5830" s="214"/>
      <c r="Z5830" s="214"/>
      <c r="AA5830" s="217"/>
      <c r="AB5830" s="217"/>
      <c r="AC5830" s="217"/>
      <c r="AD5830" s="213"/>
    </row>
    <row r="5831" spans="20:30" x14ac:dyDescent="0.2">
      <c r="T5831" s="212"/>
      <c r="U5831" s="213"/>
      <c r="V5831" s="213"/>
      <c r="W5831" s="213"/>
      <c r="X5831" s="214"/>
      <c r="Y5831" s="214"/>
      <c r="Z5831" s="214"/>
      <c r="AA5831" s="217"/>
      <c r="AB5831" s="217"/>
      <c r="AC5831" s="217"/>
      <c r="AD5831" s="213"/>
    </row>
    <row r="5832" spans="20:30" x14ac:dyDescent="0.2">
      <c r="T5832" s="212"/>
      <c r="U5832" s="213"/>
      <c r="V5832" s="213"/>
      <c r="W5832" s="213"/>
      <c r="X5832" s="214"/>
      <c r="Y5832" s="214"/>
      <c r="Z5832" s="214"/>
      <c r="AA5832" s="217"/>
      <c r="AB5832" s="217"/>
      <c r="AC5832" s="217"/>
      <c r="AD5832" s="213"/>
    </row>
    <row r="5833" spans="20:30" x14ac:dyDescent="0.2">
      <c r="T5833" s="212"/>
      <c r="U5833" s="213"/>
      <c r="V5833" s="213"/>
      <c r="W5833" s="213"/>
      <c r="X5833" s="214"/>
      <c r="Y5833" s="214"/>
      <c r="Z5833" s="214"/>
      <c r="AA5833" s="217"/>
      <c r="AB5833" s="217"/>
      <c r="AC5833" s="217"/>
      <c r="AD5833" s="213"/>
    </row>
    <row r="5834" spans="20:30" x14ac:dyDescent="0.2">
      <c r="T5834" s="212"/>
      <c r="U5834" s="213"/>
      <c r="V5834" s="213"/>
      <c r="W5834" s="213"/>
      <c r="X5834" s="214"/>
      <c r="Y5834" s="214"/>
      <c r="Z5834" s="214"/>
      <c r="AA5834" s="217"/>
      <c r="AB5834" s="217"/>
      <c r="AC5834" s="217"/>
      <c r="AD5834" s="213"/>
    </row>
    <row r="5835" spans="20:30" x14ac:dyDescent="0.2">
      <c r="T5835" s="212"/>
      <c r="U5835" s="213"/>
      <c r="V5835" s="213"/>
      <c r="W5835" s="213"/>
      <c r="X5835" s="214"/>
      <c r="Y5835" s="214"/>
      <c r="Z5835" s="214"/>
      <c r="AA5835" s="217"/>
      <c r="AB5835" s="217"/>
      <c r="AC5835" s="217"/>
      <c r="AD5835" s="213"/>
    </row>
    <row r="5836" spans="20:30" x14ac:dyDescent="0.2">
      <c r="T5836" s="212"/>
      <c r="U5836" s="213"/>
      <c r="V5836" s="213"/>
      <c r="W5836" s="213"/>
      <c r="X5836" s="214"/>
      <c r="Y5836" s="214"/>
      <c r="Z5836" s="214"/>
      <c r="AA5836" s="217"/>
      <c r="AB5836" s="217"/>
      <c r="AC5836" s="217"/>
      <c r="AD5836" s="213"/>
    </row>
    <row r="5837" spans="20:30" x14ac:dyDescent="0.2">
      <c r="T5837" s="212"/>
      <c r="U5837" s="213"/>
      <c r="V5837" s="213"/>
      <c r="W5837" s="213"/>
      <c r="X5837" s="214"/>
      <c r="Y5837" s="214"/>
      <c r="Z5837" s="214"/>
      <c r="AA5837" s="217"/>
      <c r="AB5837" s="217"/>
      <c r="AC5837" s="217"/>
      <c r="AD5837" s="213"/>
    </row>
    <row r="5838" spans="20:30" x14ac:dyDescent="0.2">
      <c r="T5838" s="212"/>
      <c r="U5838" s="213"/>
      <c r="V5838" s="213"/>
      <c r="W5838" s="213"/>
      <c r="X5838" s="214"/>
      <c r="Y5838" s="214"/>
      <c r="Z5838" s="214"/>
      <c r="AA5838" s="217"/>
      <c r="AB5838" s="217"/>
      <c r="AC5838" s="217"/>
      <c r="AD5838" s="213"/>
    </row>
    <row r="5839" spans="20:30" x14ac:dyDescent="0.2">
      <c r="T5839" s="212"/>
      <c r="U5839" s="213"/>
      <c r="V5839" s="213"/>
      <c r="W5839" s="213"/>
      <c r="X5839" s="214"/>
      <c r="Y5839" s="214"/>
      <c r="Z5839" s="214"/>
      <c r="AA5839" s="217"/>
      <c r="AB5839" s="217"/>
      <c r="AC5839" s="217"/>
      <c r="AD5839" s="213"/>
    </row>
    <row r="5840" spans="20:30" x14ac:dyDescent="0.2">
      <c r="T5840" s="212"/>
      <c r="U5840" s="213"/>
      <c r="V5840" s="213"/>
      <c r="W5840" s="213"/>
      <c r="X5840" s="214"/>
      <c r="Y5840" s="214"/>
      <c r="Z5840" s="214"/>
      <c r="AA5840" s="217"/>
      <c r="AB5840" s="217"/>
      <c r="AC5840" s="217"/>
      <c r="AD5840" s="213"/>
    </row>
    <row r="5841" spans="20:30" x14ac:dyDescent="0.2">
      <c r="T5841" s="212"/>
      <c r="U5841" s="213"/>
      <c r="V5841" s="213"/>
      <c r="W5841" s="213"/>
      <c r="X5841" s="214"/>
      <c r="Y5841" s="214"/>
      <c r="Z5841" s="214"/>
      <c r="AA5841" s="217"/>
      <c r="AB5841" s="217"/>
      <c r="AC5841" s="217"/>
      <c r="AD5841" s="213"/>
    </row>
    <row r="5842" spans="20:30" x14ac:dyDescent="0.2">
      <c r="T5842" s="212"/>
      <c r="U5842" s="213"/>
      <c r="V5842" s="213"/>
      <c r="W5842" s="213"/>
      <c r="X5842" s="214"/>
      <c r="Y5842" s="214"/>
      <c r="Z5842" s="214"/>
      <c r="AA5842" s="217"/>
      <c r="AB5842" s="217"/>
      <c r="AC5842" s="217"/>
      <c r="AD5842" s="213"/>
    </row>
    <row r="5843" spans="20:30" x14ac:dyDescent="0.2">
      <c r="T5843" s="212"/>
      <c r="U5843" s="213"/>
      <c r="V5843" s="213"/>
      <c r="W5843" s="213"/>
      <c r="X5843" s="214"/>
      <c r="Y5843" s="214"/>
      <c r="Z5843" s="214"/>
      <c r="AA5843" s="217"/>
      <c r="AB5843" s="217"/>
      <c r="AC5843" s="217"/>
      <c r="AD5843" s="213"/>
    </row>
    <row r="5844" spans="20:30" x14ac:dyDescent="0.2">
      <c r="T5844" s="212"/>
      <c r="U5844" s="213"/>
      <c r="V5844" s="213"/>
      <c r="W5844" s="213"/>
      <c r="X5844" s="214"/>
      <c r="Y5844" s="214"/>
      <c r="Z5844" s="214"/>
      <c r="AA5844" s="217"/>
      <c r="AB5844" s="217"/>
      <c r="AC5844" s="217"/>
      <c r="AD5844" s="213"/>
    </row>
    <row r="5845" spans="20:30" x14ac:dyDescent="0.2">
      <c r="T5845" s="212"/>
      <c r="U5845" s="213"/>
      <c r="V5845" s="213"/>
      <c r="W5845" s="213"/>
      <c r="X5845" s="214"/>
      <c r="Y5845" s="214"/>
      <c r="Z5845" s="214"/>
      <c r="AA5845" s="217"/>
      <c r="AB5845" s="217"/>
      <c r="AC5845" s="217"/>
      <c r="AD5845" s="213"/>
    </row>
    <row r="5846" spans="20:30" x14ac:dyDescent="0.2">
      <c r="T5846" s="212"/>
      <c r="U5846" s="213"/>
      <c r="V5846" s="213"/>
      <c r="W5846" s="213"/>
      <c r="X5846" s="214"/>
      <c r="Y5846" s="214"/>
      <c r="Z5846" s="214"/>
      <c r="AA5846" s="217"/>
      <c r="AB5846" s="217"/>
      <c r="AC5846" s="217"/>
      <c r="AD5846" s="213"/>
    </row>
    <row r="5847" spans="20:30" x14ac:dyDescent="0.2">
      <c r="T5847" s="212"/>
      <c r="U5847" s="213"/>
      <c r="V5847" s="213"/>
      <c r="W5847" s="213"/>
      <c r="X5847" s="214"/>
      <c r="Y5847" s="214"/>
      <c r="Z5847" s="214"/>
      <c r="AA5847" s="217"/>
      <c r="AB5847" s="217"/>
      <c r="AC5847" s="217"/>
      <c r="AD5847" s="213"/>
    </row>
    <row r="5848" spans="20:30" x14ac:dyDescent="0.2">
      <c r="T5848" s="212"/>
      <c r="U5848" s="213"/>
      <c r="V5848" s="213"/>
      <c r="W5848" s="213"/>
      <c r="X5848" s="214"/>
      <c r="Y5848" s="214"/>
      <c r="Z5848" s="214"/>
      <c r="AA5848" s="217"/>
      <c r="AB5848" s="217"/>
      <c r="AC5848" s="217"/>
      <c r="AD5848" s="213"/>
    </row>
    <row r="5849" spans="20:30" x14ac:dyDescent="0.2">
      <c r="T5849" s="212"/>
      <c r="U5849" s="213"/>
      <c r="V5849" s="213"/>
      <c r="W5849" s="213"/>
      <c r="X5849" s="214"/>
      <c r="Y5849" s="214"/>
      <c r="Z5849" s="214"/>
      <c r="AA5849" s="217"/>
      <c r="AB5849" s="217"/>
      <c r="AC5849" s="217"/>
      <c r="AD5849" s="213"/>
    </row>
    <row r="5850" spans="20:30" x14ac:dyDescent="0.2">
      <c r="T5850" s="212"/>
      <c r="U5850" s="213"/>
      <c r="V5850" s="213"/>
      <c r="W5850" s="213"/>
      <c r="X5850" s="214"/>
      <c r="Y5850" s="214"/>
      <c r="Z5850" s="214"/>
      <c r="AA5850" s="217"/>
      <c r="AB5850" s="217"/>
      <c r="AC5850" s="217"/>
      <c r="AD5850" s="213"/>
    </row>
    <row r="5851" spans="20:30" x14ac:dyDescent="0.2">
      <c r="T5851" s="212"/>
      <c r="U5851" s="213"/>
      <c r="V5851" s="213"/>
      <c r="W5851" s="213"/>
      <c r="X5851" s="214"/>
      <c r="Y5851" s="214"/>
      <c r="Z5851" s="214"/>
      <c r="AA5851" s="217"/>
      <c r="AB5851" s="217"/>
      <c r="AC5851" s="217"/>
      <c r="AD5851" s="213"/>
    </row>
    <row r="5852" spans="20:30" x14ac:dyDescent="0.2">
      <c r="T5852" s="212"/>
      <c r="U5852" s="213"/>
      <c r="V5852" s="213"/>
      <c r="W5852" s="213"/>
      <c r="X5852" s="214"/>
      <c r="Y5852" s="214"/>
      <c r="Z5852" s="214"/>
      <c r="AA5852" s="217"/>
      <c r="AB5852" s="217"/>
      <c r="AC5852" s="217"/>
      <c r="AD5852" s="213"/>
    </row>
    <row r="5853" spans="20:30" x14ac:dyDescent="0.2">
      <c r="T5853" s="212"/>
      <c r="U5853" s="213"/>
      <c r="V5853" s="213"/>
      <c r="W5853" s="213"/>
      <c r="X5853" s="214"/>
      <c r="Y5853" s="214"/>
      <c r="Z5853" s="214"/>
      <c r="AA5853" s="217"/>
      <c r="AB5853" s="217"/>
      <c r="AC5853" s="217"/>
      <c r="AD5853" s="213"/>
    </row>
    <row r="5854" spans="20:30" x14ac:dyDescent="0.2">
      <c r="T5854" s="212"/>
      <c r="U5854" s="213"/>
      <c r="V5854" s="213"/>
      <c r="W5854" s="213"/>
      <c r="X5854" s="214"/>
      <c r="Y5854" s="214"/>
      <c r="Z5854" s="214"/>
      <c r="AA5854" s="217"/>
      <c r="AB5854" s="217"/>
      <c r="AC5854" s="217"/>
      <c r="AD5854" s="213"/>
    </row>
    <row r="5855" spans="20:30" x14ac:dyDescent="0.2">
      <c r="T5855" s="212"/>
      <c r="U5855" s="213"/>
      <c r="V5855" s="213"/>
      <c r="W5855" s="213"/>
      <c r="X5855" s="214"/>
      <c r="Y5855" s="214"/>
      <c r="Z5855" s="214"/>
      <c r="AA5855" s="217"/>
      <c r="AB5855" s="217"/>
      <c r="AC5855" s="217"/>
      <c r="AD5855" s="213"/>
    </row>
    <row r="5856" spans="20:30" x14ac:dyDescent="0.2">
      <c r="T5856" s="212"/>
      <c r="U5856" s="213"/>
      <c r="V5856" s="213"/>
      <c r="W5856" s="213"/>
      <c r="X5856" s="214"/>
      <c r="Y5856" s="214"/>
      <c r="Z5856" s="214"/>
      <c r="AA5856" s="217"/>
      <c r="AB5856" s="217"/>
      <c r="AC5856" s="217"/>
      <c r="AD5856" s="213"/>
    </row>
    <row r="5857" spans="20:30" x14ac:dyDescent="0.2">
      <c r="T5857" s="212"/>
      <c r="U5857" s="213"/>
      <c r="V5857" s="213"/>
      <c r="W5857" s="213"/>
      <c r="X5857" s="214"/>
      <c r="Y5857" s="214"/>
      <c r="Z5857" s="214"/>
      <c r="AA5857" s="217"/>
      <c r="AB5857" s="217"/>
      <c r="AC5857" s="217"/>
      <c r="AD5857" s="213"/>
    </row>
    <row r="5858" spans="20:30" x14ac:dyDescent="0.2">
      <c r="T5858" s="212"/>
      <c r="U5858" s="213"/>
      <c r="V5858" s="213"/>
      <c r="W5858" s="213"/>
      <c r="X5858" s="214"/>
      <c r="Y5858" s="214"/>
      <c r="Z5858" s="214"/>
      <c r="AA5858" s="217"/>
      <c r="AB5858" s="217"/>
      <c r="AC5858" s="217"/>
      <c r="AD5858" s="213"/>
    </row>
    <row r="5859" spans="20:30" x14ac:dyDescent="0.2">
      <c r="T5859" s="212"/>
      <c r="U5859" s="213"/>
      <c r="V5859" s="213"/>
      <c r="W5859" s="213"/>
      <c r="X5859" s="214"/>
      <c r="Y5859" s="214"/>
      <c r="Z5859" s="214"/>
      <c r="AA5859" s="217"/>
      <c r="AB5859" s="217"/>
      <c r="AC5859" s="217"/>
      <c r="AD5859" s="213"/>
    </row>
    <row r="5860" spans="20:30" x14ac:dyDescent="0.2">
      <c r="T5860" s="212"/>
      <c r="U5860" s="213"/>
      <c r="V5860" s="213"/>
      <c r="W5860" s="213"/>
      <c r="X5860" s="214"/>
      <c r="Y5860" s="214"/>
      <c r="Z5860" s="214"/>
      <c r="AA5860" s="217"/>
      <c r="AB5860" s="217"/>
      <c r="AC5860" s="217"/>
      <c r="AD5860" s="213"/>
    </row>
    <row r="5861" spans="20:30" x14ac:dyDescent="0.2">
      <c r="T5861" s="212"/>
      <c r="U5861" s="213"/>
      <c r="V5861" s="213"/>
      <c r="W5861" s="213"/>
      <c r="X5861" s="214"/>
      <c r="Y5861" s="214"/>
      <c r="Z5861" s="214"/>
      <c r="AA5861" s="217"/>
      <c r="AB5861" s="217"/>
      <c r="AC5861" s="217"/>
      <c r="AD5861" s="213"/>
    </row>
    <row r="5862" spans="20:30" x14ac:dyDescent="0.2">
      <c r="T5862" s="212"/>
      <c r="U5862" s="213"/>
      <c r="V5862" s="213"/>
      <c r="W5862" s="213"/>
      <c r="X5862" s="214"/>
      <c r="Y5862" s="214"/>
      <c r="Z5862" s="214"/>
      <c r="AA5862" s="217"/>
      <c r="AB5862" s="217"/>
      <c r="AC5862" s="217"/>
      <c r="AD5862" s="213"/>
    </row>
    <row r="5863" spans="20:30" x14ac:dyDescent="0.2">
      <c r="T5863" s="212"/>
      <c r="U5863" s="213"/>
      <c r="V5863" s="213"/>
      <c r="W5863" s="213"/>
      <c r="X5863" s="214"/>
      <c r="Y5863" s="214"/>
      <c r="Z5863" s="214"/>
      <c r="AA5863" s="217"/>
      <c r="AB5863" s="217"/>
      <c r="AC5863" s="217"/>
      <c r="AD5863" s="213"/>
    </row>
    <row r="5864" spans="20:30" x14ac:dyDescent="0.2">
      <c r="T5864" s="212"/>
      <c r="U5864" s="213"/>
      <c r="V5864" s="213"/>
      <c r="W5864" s="213"/>
      <c r="X5864" s="214"/>
      <c r="Y5864" s="214"/>
      <c r="Z5864" s="214"/>
      <c r="AA5864" s="217"/>
      <c r="AB5864" s="217"/>
      <c r="AC5864" s="217"/>
      <c r="AD5864" s="213"/>
    </row>
    <row r="5865" spans="20:30" x14ac:dyDescent="0.2">
      <c r="T5865" s="212"/>
      <c r="U5865" s="213"/>
      <c r="V5865" s="213"/>
      <c r="W5865" s="213"/>
      <c r="X5865" s="214"/>
      <c r="Y5865" s="214"/>
      <c r="Z5865" s="214"/>
      <c r="AA5865" s="217"/>
      <c r="AB5865" s="217"/>
      <c r="AC5865" s="217"/>
      <c r="AD5865" s="213"/>
    </row>
    <row r="5866" spans="20:30" x14ac:dyDescent="0.2">
      <c r="T5866" s="212"/>
      <c r="U5866" s="213"/>
      <c r="V5866" s="213"/>
      <c r="W5866" s="213"/>
      <c r="X5866" s="214"/>
      <c r="Y5866" s="214"/>
      <c r="Z5866" s="214"/>
      <c r="AA5866" s="217"/>
      <c r="AB5866" s="217"/>
      <c r="AC5866" s="217"/>
      <c r="AD5866" s="213"/>
    </row>
    <row r="5867" spans="20:30" x14ac:dyDescent="0.2">
      <c r="T5867" s="212"/>
      <c r="U5867" s="213"/>
      <c r="V5867" s="213"/>
      <c r="W5867" s="213"/>
      <c r="X5867" s="214"/>
      <c r="Y5867" s="214"/>
      <c r="Z5867" s="214"/>
      <c r="AA5867" s="217"/>
      <c r="AB5867" s="217"/>
      <c r="AC5867" s="217"/>
      <c r="AD5867" s="213"/>
    </row>
    <row r="5868" spans="20:30" x14ac:dyDescent="0.2">
      <c r="T5868" s="212"/>
      <c r="U5868" s="213"/>
      <c r="V5868" s="213"/>
      <c r="W5868" s="213"/>
      <c r="X5868" s="214"/>
      <c r="Y5868" s="214"/>
      <c r="Z5868" s="214"/>
      <c r="AA5868" s="217"/>
      <c r="AB5868" s="217"/>
      <c r="AC5868" s="217"/>
      <c r="AD5868" s="213"/>
    </row>
    <row r="5869" spans="20:30" x14ac:dyDescent="0.2">
      <c r="T5869" s="212"/>
      <c r="U5869" s="213"/>
      <c r="V5869" s="213"/>
      <c r="W5869" s="213"/>
      <c r="X5869" s="214"/>
      <c r="Y5869" s="214"/>
      <c r="Z5869" s="214"/>
      <c r="AA5869" s="217"/>
      <c r="AB5869" s="217"/>
      <c r="AC5869" s="217"/>
      <c r="AD5869" s="213"/>
    </row>
    <row r="5870" spans="20:30" x14ac:dyDescent="0.2">
      <c r="T5870" s="212"/>
      <c r="U5870" s="213"/>
      <c r="V5870" s="213"/>
      <c r="W5870" s="213"/>
      <c r="X5870" s="214"/>
      <c r="Y5870" s="214"/>
      <c r="Z5870" s="214"/>
      <c r="AA5870" s="217"/>
      <c r="AB5870" s="217"/>
      <c r="AC5870" s="217"/>
      <c r="AD5870" s="213"/>
    </row>
    <row r="5871" spans="20:30" x14ac:dyDescent="0.2">
      <c r="T5871" s="212"/>
      <c r="U5871" s="213"/>
      <c r="V5871" s="213"/>
      <c r="W5871" s="213"/>
      <c r="X5871" s="214"/>
      <c r="Y5871" s="214"/>
      <c r="Z5871" s="214"/>
      <c r="AA5871" s="217"/>
      <c r="AB5871" s="217"/>
      <c r="AC5871" s="217"/>
      <c r="AD5871" s="213"/>
    </row>
    <row r="5872" spans="20:30" x14ac:dyDescent="0.2">
      <c r="T5872" s="212"/>
      <c r="U5872" s="213"/>
      <c r="V5872" s="213"/>
      <c r="W5872" s="213"/>
      <c r="X5872" s="214"/>
      <c r="Y5872" s="214"/>
      <c r="Z5872" s="214"/>
      <c r="AA5872" s="217"/>
      <c r="AB5872" s="217"/>
      <c r="AC5872" s="217"/>
      <c r="AD5872" s="213"/>
    </row>
    <row r="5873" spans="20:30" x14ac:dyDescent="0.2">
      <c r="T5873" s="212"/>
      <c r="U5873" s="213"/>
      <c r="V5873" s="213"/>
      <c r="W5873" s="213"/>
      <c r="X5873" s="214"/>
      <c r="Y5873" s="214"/>
      <c r="Z5873" s="214"/>
      <c r="AA5873" s="217"/>
      <c r="AB5873" s="217"/>
      <c r="AC5873" s="217"/>
      <c r="AD5873" s="213"/>
    </row>
    <row r="5874" spans="20:30" x14ac:dyDescent="0.2">
      <c r="T5874" s="212"/>
      <c r="U5874" s="213"/>
      <c r="V5874" s="213"/>
      <c r="W5874" s="213"/>
      <c r="X5874" s="214"/>
      <c r="Y5874" s="214"/>
      <c r="Z5874" s="214"/>
      <c r="AA5874" s="217"/>
      <c r="AB5874" s="217"/>
      <c r="AC5874" s="217"/>
      <c r="AD5874" s="213"/>
    </row>
    <row r="5875" spans="20:30" x14ac:dyDescent="0.2">
      <c r="T5875" s="212"/>
      <c r="U5875" s="213"/>
      <c r="V5875" s="213"/>
      <c r="W5875" s="213"/>
      <c r="X5875" s="214"/>
      <c r="Y5875" s="214"/>
      <c r="Z5875" s="214"/>
      <c r="AA5875" s="217"/>
      <c r="AB5875" s="217"/>
      <c r="AC5875" s="217"/>
      <c r="AD5875" s="213"/>
    </row>
    <row r="5876" spans="20:30" x14ac:dyDescent="0.2">
      <c r="T5876" s="212"/>
      <c r="U5876" s="213"/>
      <c r="V5876" s="213"/>
      <c r="W5876" s="213"/>
      <c r="X5876" s="214"/>
      <c r="Y5876" s="214"/>
      <c r="Z5876" s="214"/>
      <c r="AA5876" s="217"/>
      <c r="AB5876" s="217"/>
      <c r="AC5876" s="217"/>
      <c r="AD5876" s="213"/>
    </row>
    <row r="5877" spans="20:30" x14ac:dyDescent="0.2">
      <c r="T5877" s="212"/>
      <c r="U5877" s="213"/>
      <c r="V5877" s="213"/>
      <c r="W5877" s="213"/>
      <c r="X5877" s="214"/>
      <c r="Y5877" s="214"/>
      <c r="Z5877" s="214"/>
      <c r="AA5877" s="217"/>
      <c r="AB5877" s="217"/>
      <c r="AC5877" s="217"/>
      <c r="AD5877" s="213"/>
    </row>
    <row r="5878" spans="20:30" x14ac:dyDescent="0.2">
      <c r="T5878" s="212"/>
      <c r="U5878" s="213"/>
      <c r="V5878" s="213"/>
      <c r="W5878" s="213"/>
      <c r="X5878" s="214"/>
      <c r="Y5878" s="214"/>
      <c r="Z5878" s="214"/>
      <c r="AA5878" s="217"/>
      <c r="AB5878" s="217"/>
      <c r="AC5878" s="217"/>
      <c r="AD5878" s="213"/>
    </row>
    <row r="5879" spans="20:30" x14ac:dyDescent="0.2">
      <c r="T5879" s="212"/>
      <c r="U5879" s="213"/>
      <c r="V5879" s="213"/>
      <c r="W5879" s="213"/>
      <c r="X5879" s="214"/>
      <c r="Y5879" s="214"/>
      <c r="Z5879" s="214"/>
      <c r="AA5879" s="217"/>
      <c r="AB5879" s="217"/>
      <c r="AC5879" s="217"/>
      <c r="AD5879" s="213"/>
    </row>
    <row r="5880" spans="20:30" x14ac:dyDescent="0.2">
      <c r="T5880" s="212"/>
      <c r="U5880" s="213"/>
      <c r="V5880" s="213"/>
      <c r="W5880" s="213"/>
      <c r="X5880" s="214"/>
      <c r="Y5880" s="214"/>
      <c r="Z5880" s="214"/>
      <c r="AA5880" s="217"/>
      <c r="AB5880" s="217"/>
      <c r="AC5880" s="217"/>
      <c r="AD5880" s="213"/>
    </row>
    <row r="5881" spans="20:30" x14ac:dyDescent="0.2">
      <c r="T5881" s="212"/>
      <c r="U5881" s="213"/>
      <c r="V5881" s="213"/>
      <c r="W5881" s="213"/>
      <c r="X5881" s="214"/>
      <c r="Y5881" s="214"/>
      <c r="Z5881" s="214"/>
      <c r="AA5881" s="217"/>
      <c r="AB5881" s="217"/>
      <c r="AC5881" s="217"/>
      <c r="AD5881" s="213"/>
    </row>
    <row r="5882" spans="20:30" x14ac:dyDescent="0.2">
      <c r="T5882" s="212"/>
      <c r="U5882" s="213"/>
      <c r="V5882" s="213"/>
      <c r="W5882" s="213"/>
      <c r="X5882" s="214"/>
      <c r="Y5882" s="214"/>
      <c r="Z5882" s="214"/>
      <c r="AA5882" s="217"/>
      <c r="AB5882" s="217"/>
      <c r="AC5882" s="217"/>
      <c r="AD5882" s="213"/>
    </row>
    <row r="5883" spans="20:30" x14ac:dyDescent="0.2">
      <c r="T5883" s="212"/>
      <c r="U5883" s="213"/>
      <c r="V5883" s="213"/>
      <c r="W5883" s="213"/>
      <c r="X5883" s="214"/>
      <c r="Y5883" s="214"/>
      <c r="Z5883" s="214"/>
      <c r="AA5883" s="217"/>
      <c r="AB5883" s="217"/>
      <c r="AC5883" s="217"/>
      <c r="AD5883" s="213"/>
    </row>
    <row r="5884" spans="20:30" x14ac:dyDescent="0.2">
      <c r="T5884" s="212"/>
      <c r="U5884" s="213"/>
      <c r="V5884" s="213"/>
      <c r="W5884" s="213"/>
      <c r="X5884" s="214"/>
      <c r="Y5884" s="214"/>
      <c r="Z5884" s="214"/>
      <c r="AA5884" s="217"/>
      <c r="AB5884" s="217"/>
      <c r="AC5884" s="217"/>
      <c r="AD5884" s="213"/>
    </row>
    <row r="5885" spans="20:30" x14ac:dyDescent="0.2">
      <c r="T5885" s="212"/>
      <c r="U5885" s="213"/>
      <c r="V5885" s="213"/>
      <c r="W5885" s="213"/>
      <c r="X5885" s="214"/>
      <c r="Y5885" s="214"/>
      <c r="Z5885" s="214"/>
      <c r="AA5885" s="217"/>
      <c r="AB5885" s="217"/>
      <c r="AC5885" s="217"/>
      <c r="AD5885" s="213"/>
    </row>
    <row r="5886" spans="20:30" x14ac:dyDescent="0.2">
      <c r="T5886" s="212"/>
      <c r="U5886" s="213"/>
      <c r="V5886" s="213"/>
      <c r="W5886" s="213"/>
      <c r="X5886" s="214"/>
      <c r="Y5886" s="214"/>
      <c r="Z5886" s="214"/>
      <c r="AA5886" s="217"/>
      <c r="AB5886" s="217"/>
      <c r="AC5886" s="217"/>
      <c r="AD5886" s="213"/>
    </row>
    <row r="5887" spans="20:30" x14ac:dyDescent="0.2">
      <c r="T5887" s="212"/>
      <c r="U5887" s="213"/>
      <c r="V5887" s="213"/>
      <c r="W5887" s="213"/>
      <c r="X5887" s="214"/>
      <c r="Y5887" s="214"/>
      <c r="Z5887" s="214"/>
      <c r="AA5887" s="217"/>
      <c r="AB5887" s="217"/>
      <c r="AC5887" s="217"/>
      <c r="AD5887" s="213"/>
    </row>
    <row r="5888" spans="20:30" x14ac:dyDescent="0.2">
      <c r="T5888" s="212"/>
      <c r="U5888" s="213"/>
      <c r="V5888" s="213"/>
      <c r="W5888" s="213"/>
      <c r="X5888" s="214"/>
      <c r="Y5888" s="214"/>
      <c r="Z5888" s="214"/>
      <c r="AA5888" s="217"/>
      <c r="AB5888" s="217"/>
      <c r="AC5888" s="217"/>
      <c r="AD5888" s="213"/>
    </row>
    <row r="5889" spans="20:30" x14ac:dyDescent="0.2">
      <c r="T5889" s="212"/>
      <c r="U5889" s="213"/>
      <c r="V5889" s="213"/>
      <c r="W5889" s="213"/>
      <c r="X5889" s="214"/>
      <c r="Y5889" s="214"/>
      <c r="Z5889" s="214"/>
      <c r="AA5889" s="217"/>
      <c r="AB5889" s="217"/>
      <c r="AC5889" s="217"/>
      <c r="AD5889" s="213"/>
    </row>
    <row r="5890" spans="20:30" x14ac:dyDescent="0.2">
      <c r="T5890" s="212"/>
      <c r="U5890" s="213"/>
      <c r="V5890" s="213"/>
      <c r="W5890" s="213"/>
      <c r="X5890" s="214"/>
      <c r="Y5890" s="214"/>
      <c r="Z5890" s="214"/>
      <c r="AA5890" s="217"/>
      <c r="AB5890" s="217"/>
      <c r="AC5890" s="217"/>
      <c r="AD5890" s="213"/>
    </row>
    <row r="5891" spans="20:30" x14ac:dyDescent="0.2">
      <c r="T5891" s="212"/>
      <c r="U5891" s="213"/>
      <c r="V5891" s="213"/>
      <c r="W5891" s="213"/>
      <c r="X5891" s="214"/>
      <c r="Y5891" s="214"/>
      <c r="Z5891" s="214"/>
      <c r="AA5891" s="217"/>
      <c r="AB5891" s="217"/>
      <c r="AC5891" s="217"/>
      <c r="AD5891" s="213"/>
    </row>
    <row r="5892" spans="20:30" x14ac:dyDescent="0.2">
      <c r="T5892" s="212"/>
      <c r="U5892" s="213"/>
      <c r="V5892" s="213"/>
      <c r="W5892" s="213"/>
      <c r="X5892" s="214"/>
      <c r="Y5892" s="214"/>
      <c r="Z5892" s="214"/>
      <c r="AA5892" s="217"/>
      <c r="AB5892" s="217"/>
      <c r="AC5892" s="217"/>
      <c r="AD5892" s="213"/>
    </row>
    <row r="5893" spans="20:30" x14ac:dyDescent="0.2">
      <c r="T5893" s="212"/>
      <c r="U5893" s="213"/>
      <c r="V5893" s="213"/>
      <c r="W5893" s="213"/>
      <c r="X5893" s="214"/>
      <c r="Y5893" s="214"/>
      <c r="Z5893" s="214"/>
      <c r="AA5893" s="217"/>
      <c r="AB5893" s="217"/>
      <c r="AC5893" s="217"/>
      <c r="AD5893" s="213"/>
    </row>
    <row r="5894" spans="20:30" x14ac:dyDescent="0.2">
      <c r="T5894" s="212"/>
      <c r="U5894" s="213"/>
      <c r="V5894" s="213"/>
      <c r="W5894" s="213"/>
      <c r="X5894" s="214"/>
      <c r="Y5894" s="214"/>
      <c r="Z5894" s="214"/>
      <c r="AA5894" s="217"/>
      <c r="AB5894" s="217"/>
      <c r="AC5894" s="217"/>
      <c r="AD5894" s="213"/>
    </row>
    <row r="5895" spans="20:30" x14ac:dyDescent="0.2">
      <c r="T5895" s="212"/>
      <c r="U5895" s="213"/>
      <c r="V5895" s="213"/>
      <c r="W5895" s="213"/>
      <c r="X5895" s="214"/>
      <c r="Y5895" s="214"/>
      <c r="Z5895" s="214"/>
      <c r="AA5895" s="217"/>
      <c r="AB5895" s="217"/>
      <c r="AC5895" s="217"/>
      <c r="AD5895" s="213"/>
    </row>
    <row r="5896" spans="20:30" x14ac:dyDescent="0.2">
      <c r="T5896" s="212"/>
      <c r="U5896" s="213"/>
      <c r="V5896" s="213"/>
      <c r="W5896" s="213"/>
      <c r="X5896" s="214"/>
      <c r="Y5896" s="214"/>
      <c r="Z5896" s="214"/>
      <c r="AA5896" s="217"/>
      <c r="AB5896" s="217"/>
      <c r="AC5896" s="217"/>
      <c r="AD5896" s="213"/>
    </row>
    <row r="5897" spans="20:30" x14ac:dyDescent="0.2">
      <c r="T5897" s="212"/>
      <c r="U5897" s="213"/>
      <c r="V5897" s="213"/>
      <c r="W5897" s="213"/>
      <c r="X5897" s="214"/>
      <c r="Y5897" s="214"/>
      <c r="Z5897" s="214"/>
      <c r="AA5897" s="217"/>
      <c r="AB5897" s="217"/>
      <c r="AC5897" s="217"/>
      <c r="AD5897" s="213"/>
    </row>
    <row r="5898" spans="20:30" x14ac:dyDescent="0.2">
      <c r="T5898" s="212"/>
      <c r="U5898" s="213"/>
      <c r="V5898" s="213"/>
      <c r="W5898" s="213"/>
      <c r="X5898" s="214"/>
      <c r="Y5898" s="214"/>
      <c r="Z5898" s="214"/>
      <c r="AA5898" s="217"/>
      <c r="AB5898" s="217"/>
      <c r="AC5898" s="217"/>
      <c r="AD5898" s="213"/>
    </row>
    <row r="5899" spans="20:30" x14ac:dyDescent="0.2">
      <c r="T5899" s="212"/>
      <c r="U5899" s="213"/>
      <c r="V5899" s="213"/>
      <c r="W5899" s="213"/>
      <c r="X5899" s="214"/>
      <c r="Y5899" s="214"/>
      <c r="Z5899" s="214"/>
      <c r="AA5899" s="217"/>
      <c r="AB5899" s="217"/>
      <c r="AC5899" s="217"/>
      <c r="AD5899" s="213"/>
    </row>
    <row r="5900" spans="20:30" x14ac:dyDescent="0.2">
      <c r="T5900" s="212"/>
      <c r="U5900" s="213"/>
      <c r="V5900" s="213"/>
      <c r="W5900" s="213"/>
      <c r="X5900" s="214"/>
      <c r="Y5900" s="214"/>
      <c r="Z5900" s="214"/>
      <c r="AA5900" s="217"/>
      <c r="AB5900" s="217"/>
      <c r="AC5900" s="217"/>
      <c r="AD5900" s="213"/>
    </row>
    <row r="5901" spans="20:30" x14ac:dyDescent="0.2">
      <c r="T5901" s="212"/>
      <c r="U5901" s="213"/>
      <c r="V5901" s="213"/>
      <c r="W5901" s="213"/>
      <c r="X5901" s="214"/>
      <c r="Y5901" s="214"/>
      <c r="Z5901" s="214"/>
      <c r="AA5901" s="217"/>
      <c r="AB5901" s="217"/>
      <c r="AC5901" s="217"/>
      <c r="AD5901" s="213"/>
    </row>
    <row r="5902" spans="20:30" x14ac:dyDescent="0.2">
      <c r="T5902" s="212"/>
      <c r="U5902" s="213"/>
      <c r="V5902" s="213"/>
      <c r="W5902" s="213"/>
      <c r="X5902" s="214"/>
      <c r="Y5902" s="214"/>
      <c r="Z5902" s="214"/>
      <c r="AA5902" s="217"/>
      <c r="AB5902" s="217"/>
      <c r="AC5902" s="217"/>
      <c r="AD5902" s="213"/>
    </row>
    <row r="5903" spans="20:30" x14ac:dyDescent="0.2">
      <c r="T5903" s="212"/>
      <c r="U5903" s="213"/>
      <c r="V5903" s="213"/>
      <c r="W5903" s="213"/>
      <c r="X5903" s="214"/>
      <c r="Y5903" s="214"/>
      <c r="Z5903" s="214"/>
      <c r="AA5903" s="217"/>
      <c r="AB5903" s="217"/>
      <c r="AC5903" s="217"/>
      <c r="AD5903" s="213"/>
    </row>
    <row r="5904" spans="20:30" x14ac:dyDescent="0.2">
      <c r="T5904" s="212"/>
      <c r="U5904" s="213"/>
      <c r="V5904" s="213"/>
      <c r="W5904" s="213"/>
      <c r="X5904" s="214"/>
      <c r="Y5904" s="214"/>
      <c r="Z5904" s="214"/>
      <c r="AA5904" s="217"/>
      <c r="AB5904" s="217"/>
      <c r="AC5904" s="217"/>
      <c r="AD5904" s="213"/>
    </row>
    <row r="5905" spans="20:30" x14ac:dyDescent="0.2">
      <c r="T5905" s="212"/>
      <c r="U5905" s="213"/>
      <c r="V5905" s="213"/>
      <c r="W5905" s="213"/>
      <c r="X5905" s="214"/>
      <c r="Y5905" s="214"/>
      <c r="Z5905" s="214"/>
      <c r="AA5905" s="217"/>
      <c r="AB5905" s="217"/>
      <c r="AC5905" s="217"/>
      <c r="AD5905" s="213"/>
    </row>
    <row r="5906" spans="20:30" x14ac:dyDescent="0.2">
      <c r="T5906" s="212"/>
      <c r="U5906" s="213"/>
      <c r="V5906" s="213"/>
      <c r="W5906" s="213"/>
      <c r="X5906" s="214"/>
      <c r="Y5906" s="214"/>
      <c r="Z5906" s="214"/>
      <c r="AA5906" s="217"/>
      <c r="AB5906" s="217"/>
      <c r="AC5906" s="217"/>
      <c r="AD5906" s="213"/>
    </row>
    <row r="5907" spans="20:30" x14ac:dyDescent="0.2">
      <c r="T5907" s="212"/>
      <c r="U5907" s="213"/>
      <c r="V5907" s="213"/>
      <c r="W5907" s="213"/>
      <c r="X5907" s="214"/>
      <c r="Y5907" s="214"/>
      <c r="Z5907" s="214"/>
      <c r="AA5907" s="217"/>
      <c r="AB5907" s="217"/>
      <c r="AC5907" s="217"/>
      <c r="AD5907" s="213"/>
    </row>
    <row r="5908" spans="20:30" x14ac:dyDescent="0.2">
      <c r="T5908" s="212"/>
      <c r="U5908" s="213"/>
      <c r="V5908" s="213"/>
      <c r="W5908" s="213"/>
      <c r="X5908" s="214"/>
      <c r="Y5908" s="214"/>
      <c r="Z5908" s="214"/>
      <c r="AA5908" s="217"/>
      <c r="AB5908" s="217"/>
      <c r="AC5908" s="217"/>
      <c r="AD5908" s="213"/>
    </row>
    <row r="5909" spans="20:30" x14ac:dyDescent="0.2">
      <c r="T5909" s="212"/>
      <c r="U5909" s="213"/>
      <c r="V5909" s="213"/>
      <c r="W5909" s="213"/>
      <c r="X5909" s="214"/>
      <c r="Y5909" s="214"/>
      <c r="Z5909" s="214"/>
      <c r="AA5909" s="217"/>
      <c r="AB5909" s="217"/>
      <c r="AC5909" s="217"/>
      <c r="AD5909" s="213"/>
    </row>
    <row r="5910" spans="20:30" x14ac:dyDescent="0.2">
      <c r="T5910" s="212"/>
      <c r="U5910" s="213"/>
      <c r="V5910" s="213"/>
      <c r="W5910" s="213"/>
      <c r="X5910" s="214"/>
      <c r="Y5910" s="214"/>
      <c r="Z5910" s="214"/>
      <c r="AA5910" s="217"/>
      <c r="AB5910" s="217"/>
      <c r="AC5910" s="217"/>
      <c r="AD5910" s="213"/>
    </row>
    <row r="5911" spans="20:30" x14ac:dyDescent="0.2">
      <c r="T5911" s="212"/>
      <c r="U5911" s="213"/>
      <c r="V5911" s="213"/>
      <c r="W5911" s="213"/>
      <c r="X5911" s="214"/>
      <c r="Y5911" s="214"/>
      <c r="Z5911" s="214"/>
      <c r="AA5911" s="217"/>
      <c r="AB5911" s="217"/>
      <c r="AC5911" s="217"/>
      <c r="AD5911" s="213"/>
    </row>
    <row r="5912" spans="20:30" x14ac:dyDescent="0.2">
      <c r="T5912" s="212"/>
      <c r="U5912" s="213"/>
      <c r="V5912" s="213"/>
      <c r="W5912" s="213"/>
      <c r="X5912" s="214"/>
      <c r="Y5912" s="214"/>
      <c r="Z5912" s="214"/>
      <c r="AA5912" s="217"/>
      <c r="AB5912" s="217"/>
      <c r="AC5912" s="217"/>
      <c r="AD5912" s="213"/>
    </row>
    <row r="5913" spans="20:30" x14ac:dyDescent="0.2">
      <c r="T5913" s="212"/>
      <c r="U5913" s="213"/>
      <c r="V5913" s="213"/>
      <c r="W5913" s="213"/>
      <c r="X5913" s="214"/>
      <c r="Y5913" s="214"/>
      <c r="Z5913" s="214"/>
      <c r="AA5913" s="217"/>
      <c r="AB5913" s="217"/>
      <c r="AC5913" s="217"/>
      <c r="AD5913" s="213"/>
    </row>
    <row r="5914" spans="20:30" x14ac:dyDescent="0.2">
      <c r="T5914" s="212"/>
      <c r="U5914" s="213"/>
      <c r="V5914" s="213"/>
      <c r="W5914" s="213"/>
      <c r="X5914" s="214"/>
      <c r="Y5914" s="214"/>
      <c r="Z5914" s="214"/>
      <c r="AA5914" s="217"/>
      <c r="AB5914" s="217"/>
      <c r="AC5914" s="217"/>
      <c r="AD5914" s="213"/>
    </row>
    <row r="5915" spans="20:30" x14ac:dyDescent="0.2">
      <c r="T5915" s="212"/>
      <c r="U5915" s="213"/>
      <c r="V5915" s="213"/>
      <c r="W5915" s="213"/>
      <c r="X5915" s="214"/>
      <c r="Y5915" s="214"/>
      <c r="Z5915" s="214"/>
      <c r="AA5915" s="217"/>
      <c r="AB5915" s="217"/>
      <c r="AC5915" s="217"/>
      <c r="AD5915" s="213"/>
    </row>
    <row r="5916" spans="20:30" x14ac:dyDescent="0.2">
      <c r="T5916" s="212"/>
      <c r="U5916" s="213"/>
      <c r="V5916" s="213"/>
      <c r="W5916" s="213"/>
      <c r="X5916" s="214"/>
      <c r="Y5916" s="214"/>
      <c r="Z5916" s="214"/>
      <c r="AA5916" s="217"/>
      <c r="AB5916" s="217"/>
      <c r="AC5916" s="217"/>
      <c r="AD5916" s="213"/>
    </row>
    <row r="5917" spans="20:30" x14ac:dyDescent="0.2">
      <c r="T5917" s="212"/>
      <c r="U5917" s="213"/>
      <c r="V5917" s="213"/>
      <c r="W5917" s="213"/>
      <c r="X5917" s="214"/>
      <c r="Y5917" s="214"/>
      <c r="Z5917" s="214"/>
      <c r="AA5917" s="217"/>
      <c r="AB5917" s="217"/>
      <c r="AC5917" s="217"/>
      <c r="AD5917" s="213"/>
    </row>
    <row r="5918" spans="20:30" x14ac:dyDescent="0.2">
      <c r="T5918" s="212"/>
      <c r="U5918" s="213"/>
      <c r="V5918" s="213"/>
      <c r="W5918" s="213"/>
      <c r="X5918" s="214"/>
      <c r="Y5918" s="214"/>
      <c r="Z5918" s="214"/>
      <c r="AA5918" s="217"/>
      <c r="AB5918" s="217"/>
      <c r="AC5918" s="217"/>
      <c r="AD5918" s="213"/>
    </row>
    <row r="5919" spans="20:30" x14ac:dyDescent="0.2">
      <c r="T5919" s="212"/>
      <c r="U5919" s="213"/>
      <c r="V5919" s="213"/>
      <c r="W5919" s="213"/>
      <c r="X5919" s="214"/>
      <c r="Y5919" s="214"/>
      <c r="Z5919" s="214"/>
      <c r="AA5919" s="217"/>
      <c r="AB5919" s="217"/>
      <c r="AC5919" s="217"/>
      <c r="AD5919" s="213"/>
    </row>
    <row r="5920" spans="20:30" x14ac:dyDescent="0.2">
      <c r="T5920" s="212"/>
      <c r="U5920" s="213"/>
      <c r="V5920" s="213"/>
      <c r="W5920" s="213"/>
      <c r="X5920" s="214"/>
      <c r="Y5920" s="214"/>
      <c r="Z5920" s="214"/>
      <c r="AA5920" s="217"/>
      <c r="AB5920" s="217"/>
      <c r="AC5920" s="217"/>
      <c r="AD5920" s="213"/>
    </row>
    <row r="5921" spans="20:30" x14ac:dyDescent="0.2">
      <c r="T5921" s="212"/>
      <c r="U5921" s="213"/>
      <c r="V5921" s="213"/>
      <c r="W5921" s="213"/>
      <c r="X5921" s="214"/>
      <c r="Y5921" s="214"/>
      <c r="Z5921" s="214"/>
      <c r="AA5921" s="217"/>
      <c r="AB5921" s="217"/>
      <c r="AC5921" s="217"/>
      <c r="AD5921" s="213"/>
    </row>
    <row r="5922" spans="20:30" x14ac:dyDescent="0.2">
      <c r="T5922" s="212"/>
      <c r="U5922" s="213"/>
      <c r="V5922" s="213"/>
      <c r="W5922" s="213"/>
      <c r="X5922" s="214"/>
      <c r="Y5922" s="214"/>
      <c r="Z5922" s="214"/>
      <c r="AA5922" s="217"/>
      <c r="AB5922" s="217"/>
      <c r="AC5922" s="217"/>
      <c r="AD5922" s="213"/>
    </row>
    <row r="5923" spans="20:30" x14ac:dyDescent="0.2">
      <c r="T5923" s="212"/>
      <c r="U5923" s="213"/>
      <c r="V5923" s="213"/>
      <c r="W5923" s="213"/>
      <c r="X5923" s="214"/>
      <c r="Y5923" s="214"/>
      <c r="Z5923" s="214"/>
      <c r="AA5923" s="217"/>
      <c r="AB5923" s="217"/>
      <c r="AC5923" s="217"/>
      <c r="AD5923" s="213"/>
    </row>
    <row r="5924" spans="20:30" x14ac:dyDescent="0.2">
      <c r="T5924" s="212"/>
      <c r="U5924" s="213"/>
      <c r="V5924" s="213"/>
      <c r="W5924" s="213"/>
      <c r="X5924" s="214"/>
      <c r="Y5924" s="214"/>
      <c r="Z5924" s="214"/>
      <c r="AA5924" s="217"/>
      <c r="AB5924" s="217"/>
      <c r="AC5924" s="217"/>
      <c r="AD5924" s="213"/>
    </row>
    <row r="5925" spans="20:30" x14ac:dyDescent="0.2">
      <c r="T5925" s="212"/>
      <c r="U5925" s="213"/>
      <c r="V5925" s="213"/>
      <c r="W5925" s="213"/>
      <c r="X5925" s="214"/>
      <c r="Y5925" s="214"/>
      <c r="Z5925" s="214"/>
      <c r="AA5925" s="217"/>
      <c r="AB5925" s="217"/>
      <c r="AC5925" s="217"/>
      <c r="AD5925" s="213"/>
    </row>
    <row r="5926" spans="20:30" x14ac:dyDescent="0.2">
      <c r="T5926" s="212"/>
      <c r="U5926" s="213"/>
      <c r="V5926" s="213"/>
      <c r="W5926" s="213"/>
      <c r="X5926" s="214"/>
      <c r="Y5926" s="214"/>
      <c r="Z5926" s="214"/>
      <c r="AA5926" s="217"/>
      <c r="AB5926" s="217"/>
      <c r="AC5926" s="217"/>
      <c r="AD5926" s="213"/>
    </row>
    <row r="5927" spans="20:30" x14ac:dyDescent="0.2">
      <c r="T5927" s="212"/>
      <c r="U5927" s="213"/>
      <c r="V5927" s="213"/>
      <c r="W5927" s="213"/>
      <c r="X5927" s="214"/>
      <c r="Y5927" s="214"/>
      <c r="Z5927" s="214"/>
      <c r="AA5927" s="217"/>
      <c r="AB5927" s="217"/>
      <c r="AC5927" s="217"/>
      <c r="AD5927" s="213"/>
    </row>
    <row r="5928" spans="20:30" x14ac:dyDescent="0.2">
      <c r="T5928" s="212"/>
      <c r="U5928" s="213"/>
      <c r="V5928" s="213"/>
      <c r="W5928" s="213"/>
      <c r="X5928" s="214"/>
      <c r="Y5928" s="214"/>
      <c r="Z5928" s="214"/>
      <c r="AA5928" s="217"/>
      <c r="AB5928" s="217"/>
      <c r="AC5928" s="217"/>
      <c r="AD5928" s="213"/>
    </row>
    <row r="5929" spans="20:30" x14ac:dyDescent="0.2">
      <c r="T5929" s="212"/>
      <c r="U5929" s="213"/>
      <c r="V5929" s="213"/>
      <c r="W5929" s="213"/>
      <c r="X5929" s="214"/>
      <c r="Y5929" s="214"/>
      <c r="Z5929" s="214"/>
      <c r="AA5929" s="217"/>
      <c r="AB5929" s="217"/>
      <c r="AC5929" s="217"/>
      <c r="AD5929" s="213"/>
    </row>
    <row r="5930" spans="20:30" x14ac:dyDescent="0.2">
      <c r="T5930" s="212"/>
      <c r="U5930" s="213"/>
      <c r="V5930" s="213"/>
      <c r="W5930" s="213"/>
      <c r="X5930" s="214"/>
      <c r="Y5930" s="214"/>
      <c r="Z5930" s="214"/>
      <c r="AA5930" s="217"/>
      <c r="AB5930" s="217"/>
      <c r="AC5930" s="217"/>
      <c r="AD5930" s="213"/>
    </row>
    <row r="5931" spans="20:30" x14ac:dyDescent="0.2">
      <c r="T5931" s="212"/>
      <c r="U5931" s="213"/>
      <c r="V5931" s="213"/>
      <c r="W5931" s="213"/>
      <c r="X5931" s="214"/>
      <c r="Y5931" s="214"/>
      <c r="Z5931" s="214"/>
      <c r="AA5931" s="217"/>
      <c r="AB5931" s="217"/>
      <c r="AC5931" s="217"/>
      <c r="AD5931" s="213"/>
    </row>
    <row r="5932" spans="20:30" x14ac:dyDescent="0.2">
      <c r="T5932" s="212"/>
      <c r="U5932" s="213"/>
      <c r="V5932" s="213"/>
      <c r="W5932" s="213"/>
      <c r="X5932" s="214"/>
      <c r="Y5932" s="214"/>
      <c r="Z5932" s="214"/>
      <c r="AA5932" s="217"/>
      <c r="AB5932" s="217"/>
      <c r="AC5932" s="217"/>
      <c r="AD5932" s="213"/>
    </row>
    <row r="5933" spans="20:30" x14ac:dyDescent="0.2">
      <c r="T5933" s="212"/>
      <c r="U5933" s="213"/>
      <c r="V5933" s="213"/>
      <c r="W5933" s="213"/>
      <c r="X5933" s="214"/>
      <c r="Y5933" s="214"/>
      <c r="Z5933" s="214"/>
      <c r="AA5933" s="217"/>
      <c r="AB5933" s="217"/>
      <c r="AC5933" s="217"/>
      <c r="AD5933" s="213"/>
    </row>
    <row r="5934" spans="20:30" x14ac:dyDescent="0.2">
      <c r="T5934" s="212"/>
      <c r="U5934" s="213"/>
      <c r="V5934" s="213"/>
      <c r="W5934" s="213"/>
      <c r="X5934" s="214"/>
      <c r="Y5934" s="214"/>
      <c r="Z5934" s="214"/>
      <c r="AA5934" s="217"/>
      <c r="AB5934" s="217"/>
      <c r="AC5934" s="217"/>
      <c r="AD5934" s="213"/>
    </row>
    <row r="5935" spans="20:30" x14ac:dyDescent="0.2">
      <c r="T5935" s="212"/>
      <c r="U5935" s="213"/>
      <c r="V5935" s="213"/>
      <c r="W5935" s="213"/>
      <c r="X5935" s="214"/>
      <c r="Y5935" s="214"/>
      <c r="Z5935" s="214"/>
      <c r="AA5935" s="217"/>
      <c r="AB5935" s="217"/>
      <c r="AC5935" s="217"/>
      <c r="AD5935" s="213"/>
    </row>
    <row r="5936" spans="20:30" x14ac:dyDescent="0.2">
      <c r="T5936" s="212"/>
      <c r="U5936" s="213"/>
      <c r="V5936" s="213"/>
      <c r="W5936" s="213"/>
      <c r="X5936" s="214"/>
      <c r="Y5936" s="214"/>
      <c r="Z5936" s="214"/>
      <c r="AA5936" s="217"/>
      <c r="AB5936" s="217"/>
      <c r="AC5936" s="217"/>
      <c r="AD5936" s="213"/>
    </row>
    <row r="5937" spans="20:30" x14ac:dyDescent="0.2">
      <c r="T5937" s="212"/>
      <c r="U5937" s="213"/>
      <c r="V5937" s="213"/>
      <c r="W5937" s="213"/>
      <c r="X5937" s="214"/>
      <c r="Y5937" s="214"/>
      <c r="Z5937" s="214"/>
      <c r="AA5937" s="217"/>
      <c r="AB5937" s="217"/>
      <c r="AC5937" s="217"/>
      <c r="AD5937" s="213"/>
    </row>
    <row r="5938" spans="20:30" x14ac:dyDescent="0.2">
      <c r="T5938" s="212"/>
      <c r="U5938" s="213"/>
      <c r="V5938" s="213"/>
      <c r="W5938" s="213"/>
      <c r="X5938" s="214"/>
      <c r="Y5938" s="214"/>
      <c r="Z5938" s="214"/>
      <c r="AA5938" s="217"/>
      <c r="AB5938" s="217"/>
      <c r="AC5938" s="217"/>
      <c r="AD5938" s="213"/>
    </row>
    <row r="5939" spans="20:30" x14ac:dyDescent="0.2">
      <c r="T5939" s="212"/>
      <c r="U5939" s="213"/>
      <c r="V5939" s="213"/>
      <c r="W5939" s="213"/>
      <c r="X5939" s="214"/>
      <c r="Y5939" s="214"/>
      <c r="Z5939" s="214"/>
      <c r="AA5939" s="217"/>
      <c r="AB5939" s="217"/>
      <c r="AC5939" s="217"/>
      <c r="AD5939" s="213"/>
    </row>
    <row r="5940" spans="20:30" x14ac:dyDescent="0.2">
      <c r="T5940" s="212"/>
      <c r="U5940" s="213"/>
      <c r="V5940" s="213"/>
      <c r="W5940" s="213"/>
      <c r="X5940" s="214"/>
      <c r="Y5940" s="214"/>
      <c r="Z5940" s="214"/>
      <c r="AA5940" s="217"/>
      <c r="AB5940" s="217"/>
      <c r="AC5940" s="217"/>
      <c r="AD5940" s="213"/>
    </row>
    <row r="5941" spans="20:30" x14ac:dyDescent="0.2">
      <c r="T5941" s="212"/>
      <c r="U5941" s="213"/>
      <c r="V5941" s="213"/>
      <c r="W5941" s="213"/>
      <c r="X5941" s="214"/>
      <c r="Y5941" s="214"/>
      <c r="Z5941" s="214"/>
      <c r="AA5941" s="217"/>
      <c r="AB5941" s="217"/>
      <c r="AC5941" s="217"/>
      <c r="AD5941" s="213"/>
    </row>
    <row r="5942" spans="20:30" x14ac:dyDescent="0.2">
      <c r="T5942" s="212"/>
      <c r="U5942" s="213"/>
      <c r="V5942" s="213"/>
      <c r="W5942" s="213"/>
      <c r="X5942" s="214"/>
      <c r="Y5942" s="214"/>
      <c r="Z5942" s="214"/>
      <c r="AA5942" s="217"/>
      <c r="AB5942" s="217"/>
      <c r="AC5942" s="217"/>
      <c r="AD5942" s="213"/>
    </row>
    <row r="5943" spans="20:30" x14ac:dyDescent="0.2">
      <c r="T5943" s="212"/>
      <c r="U5943" s="213"/>
      <c r="V5943" s="213"/>
      <c r="W5943" s="213"/>
      <c r="X5943" s="214"/>
      <c r="Y5943" s="214"/>
      <c r="Z5943" s="214"/>
      <c r="AA5943" s="217"/>
      <c r="AB5943" s="217"/>
      <c r="AC5943" s="217"/>
      <c r="AD5943" s="213"/>
    </row>
    <row r="5944" spans="20:30" x14ac:dyDescent="0.2">
      <c r="T5944" s="212"/>
      <c r="U5944" s="213"/>
      <c r="V5944" s="213"/>
      <c r="W5944" s="213"/>
      <c r="X5944" s="214"/>
      <c r="Y5944" s="214"/>
      <c r="Z5944" s="214"/>
      <c r="AA5944" s="217"/>
      <c r="AB5944" s="217"/>
      <c r="AC5944" s="217"/>
      <c r="AD5944" s="213"/>
    </row>
    <row r="5945" spans="20:30" x14ac:dyDescent="0.2">
      <c r="T5945" s="212"/>
      <c r="U5945" s="213"/>
      <c r="V5945" s="213"/>
      <c r="W5945" s="213"/>
      <c r="X5945" s="214"/>
      <c r="Y5945" s="214"/>
      <c r="Z5945" s="214"/>
      <c r="AA5945" s="217"/>
      <c r="AB5945" s="217"/>
      <c r="AC5945" s="217"/>
      <c r="AD5945" s="213"/>
    </row>
    <row r="5946" spans="20:30" x14ac:dyDescent="0.2">
      <c r="T5946" s="212"/>
      <c r="U5946" s="213"/>
      <c r="V5946" s="213"/>
      <c r="W5946" s="213"/>
      <c r="X5946" s="214"/>
      <c r="Y5946" s="214"/>
      <c r="Z5946" s="214"/>
      <c r="AA5946" s="217"/>
      <c r="AB5946" s="217"/>
      <c r="AC5946" s="217"/>
      <c r="AD5946" s="213"/>
    </row>
    <row r="5947" spans="20:30" x14ac:dyDescent="0.2">
      <c r="T5947" s="212"/>
      <c r="U5947" s="213"/>
      <c r="V5947" s="213"/>
      <c r="W5947" s="213"/>
      <c r="X5947" s="214"/>
      <c r="Y5947" s="214"/>
      <c r="Z5947" s="214"/>
      <c r="AA5947" s="217"/>
      <c r="AB5947" s="217"/>
      <c r="AC5947" s="217"/>
      <c r="AD5947" s="213"/>
    </row>
    <row r="5948" spans="20:30" x14ac:dyDescent="0.2">
      <c r="T5948" s="212"/>
      <c r="U5948" s="213"/>
      <c r="V5948" s="213"/>
      <c r="W5948" s="213"/>
      <c r="X5948" s="214"/>
      <c r="Y5948" s="214"/>
      <c r="Z5948" s="214"/>
      <c r="AA5948" s="217"/>
      <c r="AB5948" s="217"/>
      <c r="AC5948" s="217"/>
      <c r="AD5948" s="213"/>
    </row>
    <row r="5949" spans="20:30" x14ac:dyDescent="0.2">
      <c r="T5949" s="212"/>
      <c r="U5949" s="213"/>
      <c r="V5949" s="213"/>
      <c r="W5949" s="213"/>
      <c r="X5949" s="214"/>
      <c r="Y5949" s="214"/>
      <c r="Z5949" s="214"/>
      <c r="AA5949" s="217"/>
      <c r="AB5949" s="217"/>
      <c r="AC5949" s="217"/>
      <c r="AD5949" s="213"/>
    </row>
    <row r="5950" spans="20:30" x14ac:dyDescent="0.2">
      <c r="T5950" s="212"/>
      <c r="U5950" s="213"/>
      <c r="V5950" s="213"/>
      <c r="W5950" s="213"/>
      <c r="X5950" s="214"/>
      <c r="Y5950" s="214"/>
      <c r="Z5950" s="214"/>
      <c r="AA5950" s="217"/>
      <c r="AB5950" s="217"/>
      <c r="AC5950" s="217"/>
      <c r="AD5950" s="213"/>
    </row>
    <row r="5951" spans="20:30" x14ac:dyDescent="0.2">
      <c r="T5951" s="212"/>
      <c r="U5951" s="213"/>
      <c r="V5951" s="213"/>
      <c r="W5951" s="213"/>
      <c r="X5951" s="214"/>
      <c r="Y5951" s="214"/>
      <c r="Z5951" s="214"/>
      <c r="AA5951" s="217"/>
      <c r="AB5951" s="217"/>
      <c r="AC5951" s="217"/>
      <c r="AD5951" s="213"/>
    </row>
    <row r="5952" spans="20:30" x14ac:dyDescent="0.2">
      <c r="T5952" s="212"/>
      <c r="U5952" s="213"/>
      <c r="V5952" s="213"/>
      <c r="W5952" s="213"/>
      <c r="X5952" s="214"/>
      <c r="Y5952" s="214"/>
      <c r="Z5952" s="214"/>
      <c r="AA5952" s="217"/>
      <c r="AB5952" s="217"/>
      <c r="AC5952" s="217"/>
      <c r="AD5952" s="213"/>
    </row>
    <row r="5953" spans="20:30" x14ac:dyDescent="0.2">
      <c r="T5953" s="212"/>
      <c r="U5953" s="213"/>
      <c r="V5953" s="213"/>
      <c r="W5953" s="213"/>
      <c r="X5953" s="214"/>
      <c r="Y5953" s="214"/>
      <c r="Z5953" s="214"/>
      <c r="AA5953" s="217"/>
      <c r="AB5953" s="217"/>
      <c r="AC5953" s="217"/>
      <c r="AD5953" s="213"/>
    </row>
    <row r="5954" spans="20:30" x14ac:dyDescent="0.2">
      <c r="T5954" s="212"/>
      <c r="U5954" s="213"/>
      <c r="V5954" s="213"/>
      <c r="W5954" s="213"/>
      <c r="X5954" s="214"/>
      <c r="Y5954" s="214"/>
      <c r="Z5954" s="214"/>
      <c r="AA5954" s="217"/>
      <c r="AB5954" s="217"/>
      <c r="AC5954" s="217"/>
      <c r="AD5954" s="213"/>
    </row>
    <row r="5955" spans="20:30" x14ac:dyDescent="0.2">
      <c r="T5955" s="212"/>
      <c r="U5955" s="213"/>
      <c r="V5955" s="213"/>
      <c r="W5955" s="213"/>
      <c r="X5955" s="214"/>
      <c r="Y5955" s="214"/>
      <c r="Z5955" s="214"/>
      <c r="AA5955" s="217"/>
      <c r="AB5955" s="217"/>
      <c r="AC5955" s="217"/>
      <c r="AD5955" s="213"/>
    </row>
    <row r="5956" spans="20:30" x14ac:dyDescent="0.2">
      <c r="T5956" s="212"/>
      <c r="U5956" s="213"/>
      <c r="V5956" s="213"/>
      <c r="W5956" s="213"/>
      <c r="X5956" s="214"/>
      <c r="Y5956" s="214"/>
      <c r="Z5956" s="214"/>
      <c r="AA5956" s="217"/>
      <c r="AB5956" s="217"/>
      <c r="AC5956" s="217"/>
      <c r="AD5956" s="213"/>
    </row>
    <row r="5957" spans="20:30" x14ac:dyDescent="0.2">
      <c r="T5957" s="212"/>
      <c r="U5957" s="213"/>
      <c r="V5957" s="213"/>
      <c r="W5957" s="213"/>
      <c r="X5957" s="214"/>
      <c r="Y5957" s="214"/>
      <c r="Z5957" s="214"/>
      <c r="AA5957" s="217"/>
      <c r="AB5957" s="217"/>
      <c r="AC5957" s="217"/>
      <c r="AD5957" s="213"/>
    </row>
    <row r="5958" spans="20:30" x14ac:dyDescent="0.2">
      <c r="T5958" s="212"/>
      <c r="U5958" s="213"/>
      <c r="V5958" s="213"/>
      <c r="W5958" s="213"/>
      <c r="X5958" s="214"/>
      <c r="Y5958" s="214"/>
      <c r="Z5958" s="214"/>
      <c r="AA5958" s="217"/>
      <c r="AB5958" s="217"/>
      <c r="AC5958" s="217"/>
      <c r="AD5958" s="213"/>
    </row>
    <row r="5959" spans="20:30" x14ac:dyDescent="0.2">
      <c r="T5959" s="212"/>
      <c r="U5959" s="213"/>
      <c r="V5959" s="213"/>
      <c r="W5959" s="213"/>
      <c r="X5959" s="214"/>
      <c r="Y5959" s="214"/>
      <c r="Z5959" s="214"/>
      <c r="AA5959" s="217"/>
      <c r="AB5959" s="217"/>
      <c r="AC5959" s="217"/>
      <c r="AD5959" s="213"/>
    </row>
    <row r="5960" spans="20:30" x14ac:dyDescent="0.2">
      <c r="T5960" s="212"/>
      <c r="U5960" s="213"/>
      <c r="V5960" s="213"/>
      <c r="W5960" s="213"/>
      <c r="X5960" s="214"/>
      <c r="Y5960" s="214"/>
      <c r="Z5960" s="214"/>
      <c r="AA5960" s="217"/>
      <c r="AB5960" s="217"/>
      <c r="AC5960" s="217"/>
      <c r="AD5960" s="213"/>
    </row>
    <row r="5961" spans="20:30" x14ac:dyDescent="0.2">
      <c r="T5961" s="212"/>
      <c r="U5961" s="213"/>
      <c r="V5961" s="213"/>
      <c r="W5961" s="213"/>
      <c r="X5961" s="214"/>
      <c r="Y5961" s="214"/>
      <c r="Z5961" s="214"/>
      <c r="AA5961" s="217"/>
      <c r="AB5961" s="217"/>
      <c r="AC5961" s="217"/>
      <c r="AD5961" s="213"/>
    </row>
    <row r="5962" spans="20:30" x14ac:dyDescent="0.2">
      <c r="T5962" s="212"/>
      <c r="U5962" s="213"/>
      <c r="V5962" s="213"/>
      <c r="W5962" s="213"/>
      <c r="X5962" s="214"/>
      <c r="Y5962" s="214"/>
      <c r="Z5962" s="214"/>
      <c r="AA5962" s="217"/>
      <c r="AB5962" s="217"/>
      <c r="AC5962" s="217"/>
      <c r="AD5962" s="213"/>
    </row>
    <row r="5963" spans="20:30" x14ac:dyDescent="0.2">
      <c r="T5963" s="212"/>
      <c r="U5963" s="213"/>
      <c r="V5963" s="213"/>
      <c r="W5963" s="213"/>
      <c r="X5963" s="214"/>
      <c r="Y5963" s="214"/>
      <c r="Z5963" s="214"/>
      <c r="AA5963" s="217"/>
      <c r="AB5963" s="217"/>
      <c r="AC5963" s="217"/>
      <c r="AD5963" s="213"/>
    </row>
    <row r="5964" spans="20:30" x14ac:dyDescent="0.2">
      <c r="T5964" s="212"/>
      <c r="U5964" s="213"/>
      <c r="V5964" s="213"/>
      <c r="W5964" s="213"/>
      <c r="X5964" s="214"/>
      <c r="Y5964" s="214"/>
      <c r="Z5964" s="214"/>
      <c r="AA5964" s="217"/>
      <c r="AB5964" s="217"/>
      <c r="AC5964" s="217"/>
      <c r="AD5964" s="213"/>
    </row>
    <row r="5965" spans="20:30" x14ac:dyDescent="0.2">
      <c r="T5965" s="212"/>
      <c r="U5965" s="213"/>
      <c r="V5965" s="213"/>
      <c r="W5965" s="213"/>
      <c r="X5965" s="214"/>
      <c r="Y5965" s="214"/>
      <c r="Z5965" s="214"/>
      <c r="AA5965" s="217"/>
      <c r="AB5965" s="217"/>
      <c r="AC5965" s="217"/>
      <c r="AD5965" s="213"/>
    </row>
    <row r="5966" spans="20:30" x14ac:dyDescent="0.2">
      <c r="T5966" s="212"/>
      <c r="U5966" s="213"/>
      <c r="V5966" s="213"/>
      <c r="W5966" s="213"/>
      <c r="X5966" s="214"/>
      <c r="Y5966" s="214"/>
      <c r="Z5966" s="214"/>
      <c r="AA5966" s="217"/>
      <c r="AB5966" s="217"/>
      <c r="AC5966" s="217"/>
      <c r="AD5966" s="213"/>
    </row>
    <row r="5967" spans="20:30" x14ac:dyDescent="0.2">
      <c r="T5967" s="212"/>
      <c r="U5967" s="213"/>
      <c r="V5967" s="213"/>
      <c r="W5967" s="213"/>
      <c r="X5967" s="214"/>
      <c r="Y5967" s="214"/>
      <c r="Z5967" s="214"/>
      <c r="AA5967" s="217"/>
      <c r="AB5967" s="217"/>
      <c r="AC5967" s="217"/>
      <c r="AD5967" s="213"/>
    </row>
    <row r="5968" spans="20:30" x14ac:dyDescent="0.2">
      <c r="T5968" s="212"/>
      <c r="U5968" s="213"/>
      <c r="V5968" s="213"/>
      <c r="W5968" s="213"/>
      <c r="X5968" s="214"/>
      <c r="Y5968" s="214"/>
      <c r="Z5968" s="214"/>
      <c r="AA5968" s="217"/>
      <c r="AB5968" s="217"/>
      <c r="AC5968" s="217"/>
      <c r="AD5968" s="213"/>
    </row>
    <row r="5969" spans="20:30" x14ac:dyDescent="0.2">
      <c r="T5969" s="212"/>
      <c r="U5969" s="213"/>
      <c r="V5969" s="213"/>
      <c r="W5969" s="213"/>
      <c r="X5969" s="214"/>
      <c r="Y5969" s="214"/>
      <c r="Z5969" s="214"/>
      <c r="AA5969" s="217"/>
      <c r="AB5969" s="217"/>
      <c r="AC5969" s="217"/>
      <c r="AD5969" s="213"/>
    </row>
    <row r="5970" spans="20:30" x14ac:dyDescent="0.2">
      <c r="T5970" s="212"/>
      <c r="U5970" s="213"/>
      <c r="V5970" s="213"/>
      <c r="W5970" s="213"/>
      <c r="X5970" s="214"/>
      <c r="Y5970" s="214"/>
      <c r="Z5970" s="214"/>
      <c r="AA5970" s="217"/>
      <c r="AB5970" s="217"/>
      <c r="AC5970" s="217"/>
      <c r="AD5970" s="213"/>
    </row>
    <row r="5971" spans="20:30" x14ac:dyDescent="0.2">
      <c r="T5971" s="212"/>
      <c r="U5971" s="213"/>
      <c r="V5971" s="213"/>
      <c r="W5971" s="213"/>
      <c r="X5971" s="214"/>
      <c r="Y5971" s="214"/>
      <c r="Z5971" s="214"/>
      <c r="AA5971" s="217"/>
      <c r="AB5971" s="217"/>
      <c r="AC5971" s="217"/>
      <c r="AD5971" s="213"/>
    </row>
    <row r="5972" spans="20:30" x14ac:dyDescent="0.2">
      <c r="T5972" s="212"/>
      <c r="U5972" s="213"/>
      <c r="V5972" s="213"/>
      <c r="W5972" s="213"/>
      <c r="X5972" s="214"/>
      <c r="Y5972" s="214"/>
      <c r="Z5972" s="214"/>
      <c r="AA5972" s="217"/>
      <c r="AB5972" s="217"/>
      <c r="AC5972" s="217"/>
      <c r="AD5972" s="213"/>
    </row>
    <row r="5973" spans="20:30" x14ac:dyDescent="0.2">
      <c r="T5973" s="212"/>
      <c r="U5973" s="213"/>
      <c r="V5973" s="213"/>
      <c r="W5973" s="213"/>
      <c r="X5973" s="214"/>
      <c r="Y5973" s="214"/>
      <c r="Z5973" s="214"/>
      <c r="AA5973" s="217"/>
      <c r="AB5973" s="217"/>
      <c r="AC5973" s="217"/>
      <c r="AD5973" s="213"/>
    </row>
    <row r="5974" spans="20:30" x14ac:dyDescent="0.2">
      <c r="T5974" s="212"/>
      <c r="U5974" s="213"/>
      <c r="V5974" s="213"/>
      <c r="W5974" s="213"/>
      <c r="X5974" s="214"/>
      <c r="Y5974" s="214"/>
      <c r="Z5974" s="214"/>
      <c r="AA5974" s="217"/>
      <c r="AB5974" s="217"/>
      <c r="AC5974" s="217"/>
      <c r="AD5974" s="213"/>
    </row>
    <row r="5975" spans="20:30" x14ac:dyDescent="0.2">
      <c r="T5975" s="212"/>
      <c r="U5975" s="213"/>
      <c r="V5975" s="213"/>
      <c r="W5975" s="213"/>
      <c r="X5975" s="214"/>
      <c r="Y5975" s="214"/>
      <c r="Z5975" s="214"/>
      <c r="AA5975" s="217"/>
      <c r="AB5975" s="217"/>
      <c r="AC5975" s="217"/>
      <c r="AD5975" s="213"/>
    </row>
    <row r="5976" spans="20:30" x14ac:dyDescent="0.2">
      <c r="T5976" s="212"/>
      <c r="U5976" s="213"/>
      <c r="V5976" s="213"/>
      <c r="W5976" s="213"/>
      <c r="X5976" s="214"/>
      <c r="Y5976" s="214"/>
      <c r="Z5976" s="214"/>
      <c r="AA5976" s="217"/>
      <c r="AB5976" s="217"/>
      <c r="AC5976" s="217"/>
      <c r="AD5976" s="213"/>
    </row>
    <row r="5977" spans="20:30" x14ac:dyDescent="0.2">
      <c r="T5977" s="212"/>
      <c r="U5977" s="213"/>
      <c r="V5977" s="213"/>
      <c r="W5977" s="213"/>
      <c r="X5977" s="214"/>
      <c r="Y5977" s="214"/>
      <c r="Z5977" s="214"/>
      <c r="AA5977" s="217"/>
      <c r="AB5977" s="217"/>
      <c r="AC5977" s="217"/>
      <c r="AD5977" s="213"/>
    </row>
    <row r="5978" spans="20:30" x14ac:dyDescent="0.2">
      <c r="T5978" s="212"/>
      <c r="U5978" s="213"/>
      <c r="V5978" s="213"/>
      <c r="W5978" s="213"/>
      <c r="X5978" s="214"/>
      <c r="Y5978" s="214"/>
      <c r="Z5978" s="214"/>
      <c r="AA5978" s="217"/>
      <c r="AB5978" s="217"/>
      <c r="AC5978" s="217"/>
      <c r="AD5978" s="213"/>
    </row>
    <row r="5979" spans="20:30" x14ac:dyDescent="0.2">
      <c r="T5979" s="212"/>
      <c r="U5979" s="213"/>
      <c r="V5979" s="213"/>
      <c r="W5979" s="213"/>
      <c r="X5979" s="214"/>
      <c r="Y5979" s="214"/>
      <c r="Z5979" s="214"/>
      <c r="AA5979" s="217"/>
      <c r="AB5979" s="217"/>
      <c r="AC5979" s="217"/>
      <c r="AD5979" s="213"/>
    </row>
    <row r="5980" spans="20:30" x14ac:dyDescent="0.2">
      <c r="T5980" s="212"/>
      <c r="U5980" s="213"/>
      <c r="V5980" s="213"/>
      <c r="W5980" s="213"/>
      <c r="X5980" s="214"/>
      <c r="Y5980" s="214"/>
      <c r="Z5980" s="214"/>
      <c r="AA5980" s="217"/>
      <c r="AB5980" s="217"/>
      <c r="AC5980" s="217"/>
      <c r="AD5980" s="213"/>
    </row>
    <row r="5981" spans="20:30" x14ac:dyDescent="0.2">
      <c r="T5981" s="212"/>
      <c r="U5981" s="213"/>
      <c r="V5981" s="213"/>
      <c r="W5981" s="213"/>
      <c r="X5981" s="214"/>
      <c r="Y5981" s="214"/>
      <c r="Z5981" s="214"/>
      <c r="AA5981" s="217"/>
      <c r="AB5981" s="217"/>
      <c r="AC5981" s="217"/>
      <c r="AD5981" s="213"/>
    </row>
    <row r="5982" spans="20:30" x14ac:dyDescent="0.2">
      <c r="T5982" s="212"/>
      <c r="U5982" s="213"/>
      <c r="V5982" s="213"/>
      <c r="W5982" s="213"/>
      <c r="X5982" s="214"/>
      <c r="Y5982" s="214"/>
      <c r="Z5982" s="214"/>
      <c r="AA5982" s="217"/>
      <c r="AB5982" s="217"/>
      <c r="AC5982" s="217"/>
      <c r="AD5982" s="213"/>
    </row>
    <row r="5983" spans="20:30" x14ac:dyDescent="0.2">
      <c r="T5983" s="212"/>
      <c r="U5983" s="213"/>
      <c r="V5983" s="213"/>
      <c r="W5983" s="213"/>
      <c r="X5983" s="214"/>
      <c r="Y5983" s="214"/>
      <c r="Z5983" s="214"/>
      <c r="AA5983" s="217"/>
      <c r="AB5983" s="217"/>
      <c r="AC5983" s="217"/>
      <c r="AD5983" s="213"/>
    </row>
    <row r="5984" spans="20:30" x14ac:dyDescent="0.2">
      <c r="T5984" s="212"/>
      <c r="U5984" s="213"/>
      <c r="V5984" s="213"/>
      <c r="W5984" s="213"/>
      <c r="X5984" s="214"/>
      <c r="Y5984" s="214"/>
      <c r="Z5984" s="214"/>
      <c r="AA5984" s="217"/>
      <c r="AB5984" s="217"/>
      <c r="AC5984" s="217"/>
      <c r="AD5984" s="213"/>
    </row>
    <row r="5985" spans="20:30" x14ac:dyDescent="0.2">
      <c r="T5985" s="212"/>
      <c r="U5985" s="213"/>
      <c r="V5985" s="213"/>
      <c r="W5985" s="213"/>
      <c r="X5985" s="214"/>
      <c r="Y5985" s="214"/>
      <c r="Z5985" s="214"/>
      <c r="AA5985" s="217"/>
      <c r="AB5985" s="217"/>
      <c r="AC5985" s="217"/>
      <c r="AD5985" s="213"/>
    </row>
    <row r="5986" spans="20:30" x14ac:dyDescent="0.2">
      <c r="T5986" s="212"/>
      <c r="U5986" s="213"/>
      <c r="V5986" s="213"/>
      <c r="W5986" s="213"/>
      <c r="X5986" s="214"/>
      <c r="Y5986" s="214"/>
      <c r="Z5986" s="214"/>
      <c r="AA5986" s="217"/>
      <c r="AB5986" s="217"/>
      <c r="AC5986" s="217"/>
      <c r="AD5986" s="213"/>
    </row>
    <row r="5987" spans="20:30" x14ac:dyDescent="0.2">
      <c r="T5987" s="212"/>
      <c r="U5987" s="213"/>
      <c r="V5987" s="213"/>
      <c r="W5987" s="213"/>
      <c r="X5987" s="214"/>
      <c r="Y5987" s="214"/>
      <c r="Z5987" s="214"/>
      <c r="AA5987" s="217"/>
      <c r="AB5987" s="217"/>
      <c r="AC5987" s="217"/>
      <c r="AD5987" s="213"/>
    </row>
    <row r="5988" spans="20:30" x14ac:dyDescent="0.2">
      <c r="T5988" s="212"/>
      <c r="U5988" s="213"/>
      <c r="V5988" s="213"/>
      <c r="W5988" s="213"/>
      <c r="X5988" s="214"/>
      <c r="Y5988" s="214"/>
      <c r="Z5988" s="214"/>
      <c r="AA5988" s="217"/>
      <c r="AB5988" s="217"/>
      <c r="AC5988" s="217"/>
      <c r="AD5988" s="213"/>
    </row>
    <row r="5989" spans="20:30" x14ac:dyDescent="0.2">
      <c r="T5989" s="212"/>
      <c r="U5989" s="213"/>
      <c r="V5989" s="213"/>
      <c r="W5989" s="213"/>
      <c r="X5989" s="214"/>
      <c r="Y5989" s="214"/>
      <c r="Z5989" s="214"/>
      <c r="AA5989" s="217"/>
      <c r="AB5989" s="217"/>
      <c r="AC5989" s="217"/>
      <c r="AD5989" s="213"/>
    </row>
    <row r="5990" spans="20:30" x14ac:dyDescent="0.2">
      <c r="T5990" s="212"/>
      <c r="U5990" s="213"/>
      <c r="V5990" s="213"/>
      <c r="W5990" s="213"/>
      <c r="X5990" s="214"/>
      <c r="Y5990" s="214"/>
      <c r="Z5990" s="214"/>
      <c r="AA5990" s="217"/>
      <c r="AB5990" s="217"/>
      <c r="AC5990" s="217"/>
      <c r="AD5990" s="213"/>
    </row>
    <row r="5991" spans="20:30" x14ac:dyDescent="0.2">
      <c r="T5991" s="212"/>
      <c r="U5991" s="213"/>
      <c r="V5991" s="213"/>
      <c r="W5991" s="213"/>
      <c r="X5991" s="214"/>
      <c r="Y5991" s="214"/>
      <c r="Z5991" s="214"/>
      <c r="AA5991" s="217"/>
      <c r="AB5991" s="217"/>
      <c r="AC5991" s="217"/>
      <c r="AD5991" s="213"/>
    </row>
    <row r="5992" spans="20:30" x14ac:dyDescent="0.2">
      <c r="T5992" s="212"/>
      <c r="U5992" s="213"/>
      <c r="V5992" s="213"/>
      <c r="W5992" s="213"/>
      <c r="X5992" s="214"/>
      <c r="Y5992" s="214"/>
      <c r="Z5992" s="214"/>
      <c r="AA5992" s="217"/>
      <c r="AB5992" s="217"/>
      <c r="AC5992" s="217"/>
      <c r="AD5992" s="213"/>
    </row>
    <row r="5993" spans="20:30" x14ac:dyDescent="0.2">
      <c r="T5993" s="212"/>
      <c r="U5993" s="213"/>
      <c r="V5993" s="213"/>
      <c r="W5993" s="213"/>
      <c r="X5993" s="214"/>
      <c r="Y5993" s="214"/>
      <c r="Z5993" s="214"/>
      <c r="AA5993" s="217"/>
      <c r="AB5993" s="217"/>
      <c r="AC5993" s="217"/>
      <c r="AD5993" s="213"/>
    </row>
    <row r="5994" spans="20:30" x14ac:dyDescent="0.2">
      <c r="T5994" s="212"/>
      <c r="U5994" s="213"/>
      <c r="V5994" s="213"/>
      <c r="W5994" s="213"/>
      <c r="X5994" s="214"/>
      <c r="Y5994" s="214"/>
      <c r="Z5994" s="214"/>
      <c r="AA5994" s="217"/>
      <c r="AB5994" s="217"/>
      <c r="AC5994" s="217"/>
      <c r="AD5994" s="213"/>
    </row>
    <row r="5995" spans="20:30" x14ac:dyDescent="0.2">
      <c r="T5995" s="212"/>
      <c r="U5995" s="213"/>
      <c r="V5995" s="213"/>
      <c r="W5995" s="213"/>
      <c r="X5995" s="214"/>
      <c r="Y5995" s="214"/>
      <c r="Z5995" s="214"/>
      <c r="AA5995" s="217"/>
      <c r="AB5995" s="217"/>
      <c r="AC5995" s="217"/>
      <c r="AD5995" s="213"/>
    </row>
    <row r="5996" spans="20:30" x14ac:dyDescent="0.2">
      <c r="T5996" s="212"/>
      <c r="U5996" s="213"/>
      <c r="V5996" s="213"/>
      <c r="W5996" s="213"/>
      <c r="X5996" s="214"/>
      <c r="Y5996" s="214"/>
      <c r="Z5996" s="214"/>
      <c r="AA5996" s="217"/>
      <c r="AB5996" s="217"/>
      <c r="AC5996" s="217"/>
      <c r="AD5996" s="213"/>
    </row>
    <row r="5997" spans="20:30" x14ac:dyDescent="0.2">
      <c r="T5997" s="212"/>
      <c r="U5997" s="213"/>
      <c r="V5997" s="213"/>
      <c r="W5997" s="213"/>
      <c r="X5997" s="214"/>
      <c r="Y5997" s="214"/>
      <c r="Z5997" s="214"/>
      <c r="AA5997" s="217"/>
      <c r="AB5997" s="217"/>
      <c r="AC5997" s="217"/>
      <c r="AD5997" s="213"/>
    </row>
    <row r="5998" spans="20:30" x14ac:dyDescent="0.2">
      <c r="T5998" s="212"/>
      <c r="U5998" s="213"/>
      <c r="V5998" s="213"/>
      <c r="W5998" s="213"/>
      <c r="X5998" s="214"/>
      <c r="Y5998" s="214"/>
      <c r="Z5998" s="214"/>
      <c r="AA5998" s="217"/>
      <c r="AB5998" s="217"/>
      <c r="AC5998" s="217"/>
      <c r="AD5998" s="213"/>
    </row>
    <row r="5999" spans="20:30" x14ac:dyDescent="0.2">
      <c r="T5999" s="212"/>
      <c r="U5999" s="213"/>
      <c r="V5999" s="213"/>
      <c r="W5999" s="213"/>
      <c r="X5999" s="214"/>
      <c r="Y5999" s="214"/>
      <c r="Z5999" s="214"/>
      <c r="AA5999" s="217"/>
      <c r="AB5999" s="217"/>
      <c r="AC5999" s="217"/>
      <c r="AD5999" s="213"/>
    </row>
    <row r="6000" spans="20:30" x14ac:dyDescent="0.2">
      <c r="T6000" s="212"/>
      <c r="U6000" s="213"/>
      <c r="V6000" s="213"/>
      <c r="W6000" s="213"/>
      <c r="X6000" s="214"/>
      <c r="Y6000" s="214"/>
      <c r="Z6000" s="214"/>
      <c r="AA6000" s="217"/>
      <c r="AB6000" s="217"/>
      <c r="AC6000" s="217"/>
      <c r="AD6000" s="213"/>
    </row>
    <row r="6001" spans="20:30" x14ac:dyDescent="0.2">
      <c r="T6001" s="212"/>
      <c r="U6001" s="213"/>
      <c r="V6001" s="213"/>
      <c r="W6001" s="213"/>
      <c r="X6001" s="214"/>
      <c r="Y6001" s="214"/>
      <c r="Z6001" s="214"/>
      <c r="AA6001" s="217"/>
      <c r="AB6001" s="217"/>
      <c r="AC6001" s="217"/>
      <c r="AD6001" s="213"/>
    </row>
    <row r="6002" spans="20:30" x14ac:dyDescent="0.2">
      <c r="T6002" s="212"/>
      <c r="U6002" s="213"/>
      <c r="V6002" s="213"/>
      <c r="W6002" s="213"/>
      <c r="X6002" s="214"/>
      <c r="Y6002" s="214"/>
      <c r="Z6002" s="214"/>
      <c r="AA6002" s="217"/>
      <c r="AB6002" s="217"/>
      <c r="AC6002" s="217"/>
      <c r="AD6002" s="213"/>
    </row>
    <row r="6003" spans="20:30" x14ac:dyDescent="0.2">
      <c r="T6003" s="212"/>
      <c r="U6003" s="213"/>
      <c r="V6003" s="213"/>
      <c r="W6003" s="213"/>
      <c r="X6003" s="214"/>
      <c r="Y6003" s="214"/>
      <c r="Z6003" s="214"/>
      <c r="AA6003" s="217"/>
      <c r="AB6003" s="217"/>
      <c r="AC6003" s="217"/>
      <c r="AD6003" s="213"/>
    </row>
    <row r="6004" spans="20:30" x14ac:dyDescent="0.2">
      <c r="T6004" s="212"/>
      <c r="U6004" s="213"/>
      <c r="V6004" s="213"/>
      <c r="W6004" s="213"/>
      <c r="X6004" s="214"/>
      <c r="Y6004" s="214"/>
      <c r="Z6004" s="214"/>
      <c r="AA6004" s="217"/>
      <c r="AB6004" s="217"/>
      <c r="AC6004" s="217"/>
      <c r="AD6004" s="213"/>
    </row>
    <row r="6005" spans="20:30" x14ac:dyDescent="0.2">
      <c r="T6005" s="212"/>
      <c r="U6005" s="213"/>
      <c r="V6005" s="213"/>
      <c r="W6005" s="213"/>
      <c r="X6005" s="214"/>
      <c r="Y6005" s="214"/>
      <c r="Z6005" s="214"/>
      <c r="AA6005" s="217"/>
      <c r="AB6005" s="217"/>
      <c r="AC6005" s="217"/>
      <c r="AD6005" s="213"/>
    </row>
    <row r="6006" spans="20:30" x14ac:dyDescent="0.2">
      <c r="T6006" s="212"/>
      <c r="U6006" s="213"/>
      <c r="V6006" s="213"/>
      <c r="W6006" s="213"/>
      <c r="X6006" s="214"/>
      <c r="Y6006" s="214"/>
      <c r="Z6006" s="214"/>
      <c r="AA6006" s="217"/>
      <c r="AB6006" s="217"/>
      <c r="AC6006" s="217"/>
      <c r="AD6006" s="213"/>
    </row>
    <row r="6007" spans="20:30" x14ac:dyDescent="0.2">
      <c r="T6007" s="212"/>
      <c r="U6007" s="213"/>
      <c r="V6007" s="213"/>
      <c r="W6007" s="213"/>
      <c r="X6007" s="214"/>
      <c r="Y6007" s="214"/>
      <c r="Z6007" s="214"/>
      <c r="AA6007" s="217"/>
      <c r="AB6007" s="217"/>
      <c r="AC6007" s="217"/>
      <c r="AD6007" s="213"/>
    </row>
    <row r="6008" spans="20:30" x14ac:dyDescent="0.2">
      <c r="T6008" s="212"/>
      <c r="U6008" s="213"/>
      <c r="V6008" s="213"/>
      <c r="W6008" s="213"/>
      <c r="X6008" s="214"/>
      <c r="Y6008" s="214"/>
      <c r="Z6008" s="214"/>
      <c r="AA6008" s="217"/>
      <c r="AB6008" s="217"/>
      <c r="AC6008" s="217"/>
      <c r="AD6008" s="213"/>
    </row>
    <row r="6009" spans="20:30" x14ac:dyDescent="0.2">
      <c r="T6009" s="212"/>
      <c r="U6009" s="213"/>
      <c r="V6009" s="213"/>
      <c r="W6009" s="213"/>
      <c r="X6009" s="214"/>
      <c r="Y6009" s="214"/>
      <c r="Z6009" s="214"/>
      <c r="AA6009" s="217"/>
      <c r="AB6009" s="217"/>
      <c r="AC6009" s="217"/>
      <c r="AD6009" s="213"/>
    </row>
    <row r="6010" spans="20:30" x14ac:dyDescent="0.2">
      <c r="T6010" s="212"/>
      <c r="U6010" s="213"/>
      <c r="V6010" s="213"/>
      <c r="W6010" s="213"/>
      <c r="X6010" s="214"/>
      <c r="Y6010" s="214"/>
      <c r="Z6010" s="214"/>
      <c r="AA6010" s="217"/>
      <c r="AB6010" s="217"/>
      <c r="AC6010" s="217"/>
      <c r="AD6010" s="213"/>
    </row>
    <row r="6011" spans="20:30" x14ac:dyDescent="0.2">
      <c r="T6011" s="212"/>
      <c r="U6011" s="213"/>
      <c r="V6011" s="213"/>
      <c r="W6011" s="213"/>
      <c r="X6011" s="214"/>
      <c r="Y6011" s="214"/>
      <c r="Z6011" s="214"/>
      <c r="AA6011" s="217"/>
      <c r="AB6011" s="217"/>
      <c r="AC6011" s="217"/>
      <c r="AD6011" s="213"/>
    </row>
    <row r="6012" spans="20:30" x14ac:dyDescent="0.2">
      <c r="T6012" s="212"/>
      <c r="U6012" s="213"/>
      <c r="V6012" s="213"/>
      <c r="W6012" s="213"/>
      <c r="X6012" s="214"/>
      <c r="Y6012" s="214"/>
      <c r="Z6012" s="214"/>
      <c r="AA6012" s="217"/>
      <c r="AB6012" s="217"/>
      <c r="AC6012" s="217"/>
      <c r="AD6012" s="213"/>
    </row>
    <row r="6013" spans="20:30" x14ac:dyDescent="0.2">
      <c r="T6013" s="212"/>
      <c r="U6013" s="213"/>
      <c r="V6013" s="213"/>
      <c r="W6013" s="213"/>
      <c r="X6013" s="214"/>
      <c r="Y6013" s="214"/>
      <c r="Z6013" s="214"/>
      <c r="AA6013" s="217"/>
      <c r="AB6013" s="217"/>
      <c r="AC6013" s="217"/>
      <c r="AD6013" s="213"/>
    </row>
    <row r="6014" spans="20:30" x14ac:dyDescent="0.2">
      <c r="T6014" s="212"/>
      <c r="U6014" s="213"/>
      <c r="V6014" s="213"/>
      <c r="W6014" s="213"/>
      <c r="X6014" s="214"/>
      <c r="Y6014" s="214"/>
      <c r="Z6014" s="214"/>
      <c r="AA6014" s="217"/>
      <c r="AB6014" s="217"/>
      <c r="AC6014" s="217"/>
      <c r="AD6014" s="213"/>
    </row>
    <row r="6015" spans="20:30" x14ac:dyDescent="0.2">
      <c r="T6015" s="212"/>
      <c r="U6015" s="213"/>
      <c r="V6015" s="213"/>
      <c r="W6015" s="213"/>
      <c r="X6015" s="214"/>
      <c r="Y6015" s="214"/>
      <c r="Z6015" s="214"/>
      <c r="AA6015" s="217"/>
      <c r="AB6015" s="217"/>
      <c r="AC6015" s="217"/>
      <c r="AD6015" s="213"/>
    </row>
    <row r="6016" spans="20:30" x14ac:dyDescent="0.2">
      <c r="T6016" s="212"/>
      <c r="U6016" s="213"/>
      <c r="V6016" s="213"/>
      <c r="W6016" s="213"/>
      <c r="X6016" s="214"/>
      <c r="Y6016" s="214"/>
      <c r="Z6016" s="214"/>
      <c r="AA6016" s="217"/>
      <c r="AB6016" s="217"/>
      <c r="AC6016" s="217"/>
      <c r="AD6016" s="213"/>
    </row>
    <row r="6017" spans="20:30" x14ac:dyDescent="0.2">
      <c r="T6017" s="212"/>
      <c r="U6017" s="213"/>
      <c r="V6017" s="213"/>
      <c r="W6017" s="213"/>
      <c r="X6017" s="214"/>
      <c r="Y6017" s="214"/>
      <c r="Z6017" s="214"/>
      <c r="AA6017" s="217"/>
      <c r="AB6017" s="217"/>
      <c r="AC6017" s="217"/>
      <c r="AD6017" s="213"/>
    </row>
    <row r="6018" spans="20:30" x14ac:dyDescent="0.2">
      <c r="T6018" s="212"/>
      <c r="U6018" s="213"/>
      <c r="V6018" s="213"/>
      <c r="W6018" s="213"/>
      <c r="X6018" s="214"/>
      <c r="Y6018" s="214"/>
      <c r="Z6018" s="214"/>
      <c r="AA6018" s="217"/>
      <c r="AB6018" s="217"/>
      <c r="AC6018" s="217"/>
      <c r="AD6018" s="213"/>
    </row>
    <row r="6019" spans="20:30" x14ac:dyDescent="0.2">
      <c r="T6019" s="212"/>
      <c r="U6019" s="213"/>
      <c r="V6019" s="213"/>
      <c r="W6019" s="213"/>
      <c r="X6019" s="214"/>
      <c r="Y6019" s="214"/>
      <c r="Z6019" s="214"/>
      <c r="AA6019" s="217"/>
      <c r="AB6019" s="217"/>
      <c r="AC6019" s="217"/>
      <c r="AD6019" s="213"/>
    </row>
    <row r="6020" spans="20:30" x14ac:dyDescent="0.2">
      <c r="T6020" s="212"/>
      <c r="U6020" s="213"/>
      <c r="V6020" s="213"/>
      <c r="W6020" s="213"/>
      <c r="X6020" s="214"/>
      <c r="Y6020" s="214"/>
      <c r="Z6020" s="214"/>
      <c r="AA6020" s="217"/>
      <c r="AB6020" s="217"/>
      <c r="AC6020" s="217"/>
      <c r="AD6020" s="213"/>
    </row>
    <row r="6021" spans="20:30" x14ac:dyDescent="0.2">
      <c r="T6021" s="212"/>
      <c r="U6021" s="213"/>
      <c r="V6021" s="213"/>
      <c r="W6021" s="213"/>
      <c r="X6021" s="214"/>
      <c r="Y6021" s="214"/>
      <c r="Z6021" s="214"/>
      <c r="AA6021" s="217"/>
      <c r="AB6021" s="217"/>
      <c r="AC6021" s="217"/>
      <c r="AD6021" s="213"/>
    </row>
    <row r="6022" spans="20:30" x14ac:dyDescent="0.2">
      <c r="T6022" s="212"/>
      <c r="U6022" s="213"/>
      <c r="V6022" s="213"/>
      <c r="W6022" s="213"/>
      <c r="X6022" s="214"/>
      <c r="Y6022" s="214"/>
      <c r="Z6022" s="214"/>
      <c r="AA6022" s="217"/>
      <c r="AB6022" s="217"/>
      <c r="AC6022" s="217"/>
      <c r="AD6022" s="213"/>
    </row>
    <row r="6023" spans="20:30" x14ac:dyDescent="0.2">
      <c r="T6023" s="212"/>
      <c r="U6023" s="213"/>
      <c r="V6023" s="213"/>
      <c r="W6023" s="213"/>
      <c r="X6023" s="214"/>
      <c r="Y6023" s="214"/>
      <c r="Z6023" s="214"/>
      <c r="AA6023" s="217"/>
      <c r="AB6023" s="217"/>
      <c r="AC6023" s="217"/>
      <c r="AD6023" s="213"/>
    </row>
    <row r="6024" spans="20:30" x14ac:dyDescent="0.2">
      <c r="T6024" s="212"/>
      <c r="U6024" s="213"/>
      <c r="V6024" s="213"/>
      <c r="W6024" s="213"/>
      <c r="X6024" s="214"/>
      <c r="Y6024" s="214"/>
      <c r="Z6024" s="214"/>
      <c r="AA6024" s="217"/>
      <c r="AB6024" s="217"/>
      <c r="AC6024" s="217"/>
      <c r="AD6024" s="213"/>
    </row>
    <row r="6025" spans="20:30" x14ac:dyDescent="0.2">
      <c r="T6025" s="212"/>
      <c r="U6025" s="213"/>
      <c r="V6025" s="213"/>
      <c r="W6025" s="213"/>
      <c r="X6025" s="214"/>
      <c r="Y6025" s="214"/>
      <c r="Z6025" s="214"/>
      <c r="AA6025" s="217"/>
      <c r="AB6025" s="217"/>
      <c r="AC6025" s="217"/>
      <c r="AD6025" s="213"/>
    </row>
    <row r="6026" spans="20:30" x14ac:dyDescent="0.2">
      <c r="T6026" s="212"/>
      <c r="U6026" s="213"/>
      <c r="V6026" s="213"/>
      <c r="W6026" s="213"/>
      <c r="X6026" s="214"/>
      <c r="Y6026" s="214"/>
      <c r="Z6026" s="214"/>
      <c r="AA6026" s="217"/>
      <c r="AB6026" s="217"/>
      <c r="AC6026" s="217"/>
      <c r="AD6026" s="213"/>
    </row>
    <row r="6027" spans="20:30" x14ac:dyDescent="0.2">
      <c r="T6027" s="212"/>
      <c r="U6027" s="213"/>
      <c r="V6027" s="213"/>
      <c r="W6027" s="213"/>
      <c r="X6027" s="214"/>
      <c r="Y6027" s="214"/>
      <c r="Z6027" s="214"/>
      <c r="AA6027" s="217"/>
      <c r="AB6027" s="217"/>
      <c r="AC6027" s="217"/>
      <c r="AD6027" s="213"/>
    </row>
    <row r="6028" spans="20:30" x14ac:dyDescent="0.2">
      <c r="T6028" s="212"/>
      <c r="U6028" s="213"/>
      <c r="V6028" s="213"/>
      <c r="W6028" s="213"/>
      <c r="X6028" s="214"/>
      <c r="Y6028" s="214"/>
      <c r="Z6028" s="214"/>
      <c r="AA6028" s="217"/>
      <c r="AB6028" s="217"/>
      <c r="AC6028" s="217"/>
      <c r="AD6028" s="213"/>
    </row>
    <row r="6029" spans="20:30" x14ac:dyDescent="0.2">
      <c r="T6029" s="212"/>
      <c r="U6029" s="213"/>
      <c r="V6029" s="213"/>
      <c r="W6029" s="213"/>
      <c r="X6029" s="214"/>
      <c r="Y6029" s="214"/>
      <c r="Z6029" s="214"/>
      <c r="AA6029" s="217"/>
      <c r="AB6029" s="217"/>
      <c r="AC6029" s="217"/>
      <c r="AD6029" s="213"/>
    </row>
    <row r="6030" spans="20:30" x14ac:dyDescent="0.2">
      <c r="T6030" s="212"/>
      <c r="U6030" s="213"/>
      <c r="V6030" s="213"/>
      <c r="W6030" s="213"/>
      <c r="X6030" s="214"/>
      <c r="Y6030" s="214"/>
      <c r="Z6030" s="214"/>
      <c r="AA6030" s="217"/>
      <c r="AB6030" s="217"/>
      <c r="AC6030" s="217"/>
      <c r="AD6030" s="213"/>
    </row>
    <row r="6031" spans="20:30" x14ac:dyDescent="0.2">
      <c r="T6031" s="212"/>
      <c r="U6031" s="213"/>
      <c r="V6031" s="213"/>
      <c r="W6031" s="213"/>
      <c r="X6031" s="214"/>
      <c r="Y6031" s="214"/>
      <c r="Z6031" s="214"/>
      <c r="AA6031" s="217"/>
      <c r="AB6031" s="217"/>
      <c r="AC6031" s="217"/>
      <c r="AD6031" s="213"/>
    </row>
    <row r="6032" spans="20:30" x14ac:dyDescent="0.2">
      <c r="T6032" s="212"/>
      <c r="U6032" s="213"/>
      <c r="V6032" s="213"/>
      <c r="W6032" s="213"/>
      <c r="X6032" s="214"/>
      <c r="Y6032" s="214"/>
      <c r="Z6032" s="214"/>
      <c r="AA6032" s="217"/>
      <c r="AB6032" s="217"/>
      <c r="AC6032" s="217"/>
      <c r="AD6032" s="213"/>
    </row>
    <row r="6033" spans="20:30" x14ac:dyDescent="0.2">
      <c r="T6033" s="212"/>
      <c r="U6033" s="213"/>
      <c r="V6033" s="213"/>
      <c r="W6033" s="213"/>
      <c r="X6033" s="214"/>
      <c r="Y6033" s="214"/>
      <c r="Z6033" s="214"/>
      <c r="AA6033" s="217"/>
      <c r="AB6033" s="217"/>
      <c r="AC6033" s="217"/>
      <c r="AD6033" s="213"/>
    </row>
    <row r="6034" spans="20:30" x14ac:dyDescent="0.2">
      <c r="T6034" s="212"/>
      <c r="U6034" s="213"/>
      <c r="V6034" s="213"/>
      <c r="W6034" s="213"/>
      <c r="X6034" s="214"/>
      <c r="Y6034" s="214"/>
      <c r="Z6034" s="214"/>
      <c r="AA6034" s="217"/>
      <c r="AB6034" s="217"/>
      <c r="AC6034" s="217"/>
      <c r="AD6034" s="213"/>
    </row>
    <row r="6035" spans="20:30" x14ac:dyDescent="0.2">
      <c r="T6035" s="212"/>
      <c r="U6035" s="213"/>
      <c r="V6035" s="213"/>
      <c r="W6035" s="213"/>
      <c r="X6035" s="214"/>
      <c r="Y6035" s="214"/>
      <c r="Z6035" s="214"/>
      <c r="AA6035" s="217"/>
      <c r="AB6035" s="217"/>
      <c r="AC6035" s="217"/>
      <c r="AD6035" s="213"/>
    </row>
    <row r="6036" spans="20:30" x14ac:dyDescent="0.2">
      <c r="T6036" s="212"/>
      <c r="U6036" s="213"/>
      <c r="V6036" s="213"/>
      <c r="W6036" s="213"/>
      <c r="X6036" s="214"/>
      <c r="Y6036" s="214"/>
      <c r="Z6036" s="214"/>
      <c r="AA6036" s="217"/>
      <c r="AB6036" s="217"/>
      <c r="AC6036" s="217"/>
      <c r="AD6036" s="213"/>
    </row>
    <row r="6037" spans="20:30" x14ac:dyDescent="0.2">
      <c r="T6037" s="212"/>
      <c r="U6037" s="213"/>
      <c r="V6037" s="213"/>
      <c r="W6037" s="213"/>
      <c r="X6037" s="214"/>
      <c r="Y6037" s="214"/>
      <c r="Z6037" s="214"/>
      <c r="AA6037" s="217"/>
      <c r="AB6037" s="217"/>
      <c r="AC6037" s="217"/>
      <c r="AD6037" s="213"/>
    </row>
    <row r="6038" spans="20:30" x14ac:dyDescent="0.2">
      <c r="T6038" s="212"/>
      <c r="U6038" s="213"/>
      <c r="V6038" s="213"/>
      <c r="W6038" s="213"/>
      <c r="X6038" s="214"/>
      <c r="Y6038" s="214"/>
      <c r="Z6038" s="214"/>
      <c r="AA6038" s="217"/>
      <c r="AB6038" s="217"/>
      <c r="AC6038" s="217"/>
      <c r="AD6038" s="213"/>
    </row>
    <row r="6039" spans="20:30" x14ac:dyDescent="0.2">
      <c r="T6039" s="212"/>
      <c r="U6039" s="213"/>
      <c r="V6039" s="213"/>
      <c r="W6039" s="213"/>
      <c r="X6039" s="214"/>
      <c r="Y6039" s="214"/>
      <c r="Z6039" s="214"/>
      <c r="AA6039" s="217"/>
      <c r="AB6039" s="217"/>
      <c r="AC6039" s="217"/>
      <c r="AD6039" s="213"/>
    </row>
    <row r="6040" spans="20:30" x14ac:dyDescent="0.2">
      <c r="T6040" s="212"/>
      <c r="U6040" s="213"/>
      <c r="V6040" s="213"/>
      <c r="W6040" s="213"/>
      <c r="X6040" s="214"/>
      <c r="Y6040" s="214"/>
      <c r="Z6040" s="214"/>
      <c r="AA6040" s="217"/>
      <c r="AB6040" s="217"/>
      <c r="AC6040" s="217"/>
      <c r="AD6040" s="213"/>
    </row>
    <row r="6041" spans="20:30" x14ac:dyDescent="0.2">
      <c r="T6041" s="212"/>
      <c r="U6041" s="213"/>
      <c r="V6041" s="213"/>
      <c r="W6041" s="213"/>
      <c r="X6041" s="214"/>
      <c r="Y6041" s="214"/>
      <c r="Z6041" s="214"/>
      <c r="AA6041" s="217"/>
      <c r="AB6041" s="217"/>
      <c r="AC6041" s="217"/>
      <c r="AD6041" s="213"/>
    </row>
    <row r="6042" spans="20:30" x14ac:dyDescent="0.2">
      <c r="T6042" s="212"/>
      <c r="U6042" s="213"/>
      <c r="V6042" s="213"/>
      <c r="W6042" s="213"/>
      <c r="X6042" s="214"/>
      <c r="Y6042" s="214"/>
      <c r="Z6042" s="214"/>
      <c r="AA6042" s="217"/>
      <c r="AB6042" s="217"/>
      <c r="AC6042" s="217"/>
      <c r="AD6042" s="213"/>
    </row>
    <row r="6043" spans="20:30" x14ac:dyDescent="0.2">
      <c r="T6043" s="212"/>
      <c r="U6043" s="213"/>
      <c r="V6043" s="213"/>
      <c r="W6043" s="213"/>
      <c r="X6043" s="214"/>
      <c r="Y6043" s="214"/>
      <c r="Z6043" s="214"/>
      <c r="AA6043" s="217"/>
      <c r="AB6043" s="217"/>
      <c r="AC6043" s="217"/>
      <c r="AD6043" s="213"/>
    </row>
    <row r="6044" spans="20:30" x14ac:dyDescent="0.2">
      <c r="T6044" s="212"/>
      <c r="U6044" s="213"/>
      <c r="V6044" s="213"/>
      <c r="W6044" s="213"/>
      <c r="X6044" s="214"/>
      <c r="Y6044" s="214"/>
      <c r="Z6044" s="214"/>
      <c r="AA6044" s="217"/>
      <c r="AB6044" s="217"/>
      <c r="AC6044" s="217"/>
      <c r="AD6044" s="213"/>
    </row>
    <row r="6045" spans="20:30" x14ac:dyDescent="0.2">
      <c r="T6045" s="212"/>
      <c r="U6045" s="213"/>
      <c r="V6045" s="213"/>
      <c r="W6045" s="213"/>
      <c r="X6045" s="214"/>
      <c r="Y6045" s="214"/>
      <c r="Z6045" s="214"/>
      <c r="AA6045" s="217"/>
      <c r="AB6045" s="217"/>
      <c r="AC6045" s="217"/>
      <c r="AD6045" s="213"/>
    </row>
    <row r="6046" spans="20:30" x14ac:dyDescent="0.2">
      <c r="T6046" s="212"/>
      <c r="U6046" s="213"/>
      <c r="V6046" s="213"/>
      <c r="W6046" s="213"/>
      <c r="X6046" s="214"/>
      <c r="Y6046" s="214"/>
      <c r="Z6046" s="214"/>
      <c r="AA6046" s="217"/>
      <c r="AB6046" s="217"/>
      <c r="AC6046" s="217"/>
      <c r="AD6046" s="213"/>
    </row>
    <row r="6047" spans="20:30" x14ac:dyDescent="0.2">
      <c r="T6047" s="212"/>
      <c r="U6047" s="213"/>
      <c r="V6047" s="213"/>
      <c r="W6047" s="213"/>
      <c r="X6047" s="214"/>
      <c r="Y6047" s="214"/>
      <c r="Z6047" s="214"/>
      <c r="AA6047" s="217"/>
      <c r="AB6047" s="217"/>
      <c r="AC6047" s="217"/>
      <c r="AD6047" s="213"/>
    </row>
    <row r="6048" spans="20:30" x14ac:dyDescent="0.2">
      <c r="T6048" s="212"/>
      <c r="U6048" s="213"/>
      <c r="V6048" s="213"/>
      <c r="W6048" s="213"/>
      <c r="X6048" s="214"/>
      <c r="Y6048" s="214"/>
      <c r="Z6048" s="214"/>
      <c r="AA6048" s="217"/>
      <c r="AB6048" s="217"/>
      <c r="AC6048" s="217"/>
      <c r="AD6048" s="213"/>
    </row>
    <row r="6049" spans="20:30" x14ac:dyDescent="0.2">
      <c r="T6049" s="212"/>
      <c r="U6049" s="213"/>
      <c r="V6049" s="213"/>
      <c r="W6049" s="213"/>
      <c r="X6049" s="214"/>
      <c r="Y6049" s="214"/>
      <c r="Z6049" s="214"/>
      <c r="AA6049" s="217"/>
      <c r="AB6049" s="217"/>
      <c r="AC6049" s="217"/>
      <c r="AD6049" s="213"/>
    </row>
    <row r="6050" spans="20:30" x14ac:dyDescent="0.2">
      <c r="T6050" s="212"/>
      <c r="U6050" s="213"/>
      <c r="V6050" s="213"/>
      <c r="W6050" s="213"/>
      <c r="X6050" s="214"/>
      <c r="Y6050" s="214"/>
      <c r="Z6050" s="214"/>
      <c r="AA6050" s="217"/>
      <c r="AB6050" s="217"/>
      <c r="AC6050" s="217"/>
      <c r="AD6050" s="213"/>
    </row>
    <row r="6051" spans="20:30" x14ac:dyDescent="0.2">
      <c r="T6051" s="212"/>
      <c r="U6051" s="213"/>
      <c r="V6051" s="213"/>
      <c r="W6051" s="213"/>
      <c r="X6051" s="214"/>
      <c r="Y6051" s="214"/>
      <c r="Z6051" s="214"/>
      <c r="AA6051" s="217"/>
      <c r="AB6051" s="217"/>
      <c r="AC6051" s="217"/>
      <c r="AD6051" s="213"/>
    </row>
    <row r="6052" spans="20:30" x14ac:dyDescent="0.2">
      <c r="T6052" s="212"/>
      <c r="U6052" s="213"/>
      <c r="V6052" s="213"/>
      <c r="W6052" s="213"/>
      <c r="X6052" s="214"/>
      <c r="Y6052" s="214"/>
      <c r="Z6052" s="214"/>
      <c r="AA6052" s="217"/>
      <c r="AB6052" s="217"/>
      <c r="AC6052" s="217"/>
      <c r="AD6052" s="213"/>
    </row>
    <row r="6053" spans="20:30" x14ac:dyDescent="0.2">
      <c r="T6053" s="212"/>
      <c r="U6053" s="213"/>
      <c r="V6053" s="213"/>
      <c r="W6053" s="213"/>
      <c r="X6053" s="214"/>
      <c r="Y6053" s="214"/>
      <c r="Z6053" s="214"/>
      <c r="AA6053" s="217"/>
      <c r="AB6053" s="217"/>
      <c r="AC6053" s="217"/>
      <c r="AD6053" s="213"/>
    </row>
    <row r="6054" spans="20:30" x14ac:dyDescent="0.2">
      <c r="T6054" s="212"/>
      <c r="U6054" s="213"/>
      <c r="V6054" s="213"/>
      <c r="W6054" s="213"/>
      <c r="X6054" s="214"/>
      <c r="Y6054" s="214"/>
      <c r="Z6054" s="214"/>
      <c r="AA6054" s="217"/>
      <c r="AB6054" s="217"/>
      <c r="AC6054" s="217"/>
      <c r="AD6054" s="213"/>
    </row>
    <row r="6055" spans="20:30" x14ac:dyDescent="0.2">
      <c r="T6055" s="212"/>
      <c r="U6055" s="213"/>
      <c r="V6055" s="213"/>
      <c r="W6055" s="213"/>
      <c r="X6055" s="214"/>
      <c r="Y6055" s="214"/>
      <c r="Z6055" s="214"/>
      <c r="AA6055" s="217"/>
      <c r="AB6055" s="217"/>
      <c r="AC6055" s="217"/>
      <c r="AD6055" s="213"/>
    </row>
    <row r="6056" spans="20:30" x14ac:dyDescent="0.2">
      <c r="T6056" s="212"/>
      <c r="U6056" s="213"/>
      <c r="V6056" s="213"/>
      <c r="W6056" s="213"/>
      <c r="X6056" s="214"/>
      <c r="Y6056" s="214"/>
      <c r="Z6056" s="214"/>
      <c r="AA6056" s="217"/>
      <c r="AB6056" s="217"/>
      <c r="AC6056" s="217"/>
      <c r="AD6056" s="213"/>
    </row>
    <row r="6057" spans="20:30" x14ac:dyDescent="0.2">
      <c r="T6057" s="212"/>
      <c r="U6057" s="213"/>
      <c r="V6057" s="213"/>
      <c r="W6057" s="213"/>
      <c r="X6057" s="214"/>
      <c r="Y6057" s="214"/>
      <c r="Z6057" s="214"/>
      <c r="AA6057" s="217"/>
      <c r="AB6057" s="217"/>
      <c r="AC6057" s="217"/>
      <c r="AD6057" s="213"/>
    </row>
    <row r="6058" spans="20:30" x14ac:dyDescent="0.2">
      <c r="T6058" s="212"/>
      <c r="U6058" s="213"/>
      <c r="V6058" s="213"/>
      <c r="W6058" s="213"/>
      <c r="X6058" s="214"/>
      <c r="Y6058" s="214"/>
      <c r="Z6058" s="214"/>
      <c r="AA6058" s="217"/>
      <c r="AB6058" s="217"/>
      <c r="AC6058" s="217"/>
      <c r="AD6058" s="213"/>
    </row>
    <row r="6059" spans="20:30" x14ac:dyDescent="0.2">
      <c r="T6059" s="212"/>
      <c r="U6059" s="213"/>
      <c r="V6059" s="213"/>
      <c r="W6059" s="213"/>
      <c r="X6059" s="214"/>
      <c r="Y6059" s="214"/>
      <c r="Z6059" s="214"/>
      <c r="AA6059" s="217"/>
      <c r="AB6059" s="217"/>
      <c r="AC6059" s="217"/>
      <c r="AD6059" s="213"/>
    </row>
    <row r="6060" spans="20:30" x14ac:dyDescent="0.2">
      <c r="T6060" s="212"/>
      <c r="U6060" s="213"/>
      <c r="V6060" s="213"/>
      <c r="W6060" s="213"/>
      <c r="X6060" s="214"/>
      <c r="Y6060" s="214"/>
      <c r="Z6060" s="214"/>
      <c r="AA6060" s="217"/>
      <c r="AB6060" s="217"/>
      <c r="AC6060" s="217"/>
      <c r="AD6060" s="213"/>
    </row>
    <row r="6061" spans="20:30" x14ac:dyDescent="0.2">
      <c r="T6061" s="212"/>
      <c r="U6061" s="213"/>
      <c r="V6061" s="213"/>
      <c r="W6061" s="213"/>
      <c r="X6061" s="214"/>
      <c r="Y6061" s="214"/>
      <c r="Z6061" s="214"/>
      <c r="AA6061" s="217"/>
      <c r="AB6061" s="217"/>
      <c r="AC6061" s="217"/>
      <c r="AD6061" s="213"/>
    </row>
    <row r="6062" spans="20:30" x14ac:dyDescent="0.2">
      <c r="T6062" s="212"/>
      <c r="U6062" s="213"/>
      <c r="V6062" s="213"/>
      <c r="W6062" s="213"/>
      <c r="X6062" s="214"/>
      <c r="Y6062" s="214"/>
      <c r="Z6062" s="214"/>
      <c r="AA6062" s="217"/>
      <c r="AB6062" s="217"/>
      <c r="AC6062" s="217"/>
      <c r="AD6062" s="213"/>
    </row>
    <row r="6063" spans="20:30" x14ac:dyDescent="0.2">
      <c r="T6063" s="212"/>
      <c r="U6063" s="213"/>
      <c r="V6063" s="213"/>
      <c r="W6063" s="213"/>
      <c r="X6063" s="214"/>
      <c r="Y6063" s="214"/>
      <c r="Z6063" s="214"/>
      <c r="AA6063" s="217"/>
      <c r="AB6063" s="217"/>
      <c r="AC6063" s="217"/>
      <c r="AD6063" s="213"/>
    </row>
    <row r="6064" spans="20:30" x14ac:dyDescent="0.2">
      <c r="T6064" s="212"/>
      <c r="U6064" s="213"/>
      <c r="V6064" s="213"/>
      <c r="W6064" s="213"/>
      <c r="X6064" s="214"/>
      <c r="Y6064" s="214"/>
      <c r="Z6064" s="214"/>
      <c r="AA6064" s="217"/>
      <c r="AB6064" s="217"/>
      <c r="AC6064" s="217"/>
      <c r="AD6064" s="213"/>
    </row>
    <row r="6065" spans="20:30" x14ac:dyDescent="0.2">
      <c r="T6065" s="212"/>
      <c r="U6065" s="213"/>
      <c r="V6065" s="213"/>
      <c r="W6065" s="213"/>
      <c r="X6065" s="214"/>
      <c r="Y6065" s="214"/>
      <c r="Z6065" s="214"/>
      <c r="AA6065" s="217"/>
      <c r="AB6065" s="217"/>
      <c r="AC6065" s="217"/>
      <c r="AD6065" s="213"/>
    </row>
    <row r="6066" spans="20:30" x14ac:dyDescent="0.2">
      <c r="T6066" s="212"/>
      <c r="U6066" s="213"/>
      <c r="V6066" s="213"/>
      <c r="W6066" s="213"/>
      <c r="X6066" s="214"/>
      <c r="Y6066" s="214"/>
      <c r="Z6066" s="214"/>
      <c r="AA6066" s="217"/>
      <c r="AB6066" s="217"/>
      <c r="AC6066" s="217"/>
      <c r="AD6066" s="213"/>
    </row>
    <row r="6067" spans="20:30" x14ac:dyDescent="0.2">
      <c r="T6067" s="212"/>
      <c r="U6067" s="213"/>
      <c r="V6067" s="213"/>
      <c r="W6067" s="213"/>
      <c r="X6067" s="214"/>
      <c r="Y6067" s="214"/>
      <c r="Z6067" s="214"/>
      <c r="AA6067" s="217"/>
      <c r="AB6067" s="217"/>
      <c r="AC6067" s="217"/>
      <c r="AD6067" s="213"/>
    </row>
    <row r="6068" spans="20:30" x14ac:dyDescent="0.2">
      <c r="T6068" s="212"/>
      <c r="U6068" s="213"/>
      <c r="V6068" s="213"/>
      <c r="W6068" s="213"/>
      <c r="X6068" s="214"/>
      <c r="Y6068" s="214"/>
      <c r="Z6068" s="214"/>
      <c r="AA6068" s="217"/>
      <c r="AB6068" s="217"/>
      <c r="AC6068" s="217"/>
      <c r="AD6068" s="213"/>
    </row>
    <row r="6069" spans="20:30" x14ac:dyDescent="0.2">
      <c r="T6069" s="212"/>
      <c r="U6069" s="213"/>
      <c r="V6069" s="213"/>
      <c r="W6069" s="213"/>
      <c r="X6069" s="214"/>
      <c r="Y6069" s="214"/>
      <c r="Z6069" s="214"/>
      <c r="AA6069" s="217"/>
      <c r="AB6069" s="217"/>
      <c r="AC6069" s="217"/>
      <c r="AD6069" s="213"/>
    </row>
    <row r="6070" spans="20:30" x14ac:dyDescent="0.2">
      <c r="T6070" s="212"/>
      <c r="U6070" s="213"/>
      <c r="V6070" s="213"/>
      <c r="W6070" s="213"/>
      <c r="X6070" s="214"/>
      <c r="Y6070" s="214"/>
      <c r="Z6070" s="214"/>
      <c r="AA6070" s="217"/>
      <c r="AB6070" s="217"/>
      <c r="AC6070" s="217"/>
      <c r="AD6070" s="213"/>
    </row>
    <row r="6071" spans="20:30" x14ac:dyDescent="0.2">
      <c r="T6071" s="212"/>
      <c r="U6071" s="213"/>
      <c r="V6071" s="213"/>
      <c r="W6071" s="213"/>
      <c r="X6071" s="214"/>
      <c r="Y6071" s="214"/>
      <c r="Z6071" s="214"/>
      <c r="AA6071" s="217"/>
      <c r="AB6071" s="217"/>
      <c r="AC6071" s="217"/>
      <c r="AD6071" s="213"/>
    </row>
    <row r="6072" spans="20:30" x14ac:dyDescent="0.2">
      <c r="T6072" s="212"/>
      <c r="U6072" s="213"/>
      <c r="V6072" s="213"/>
      <c r="W6072" s="213"/>
      <c r="X6072" s="214"/>
      <c r="Y6072" s="214"/>
      <c r="Z6072" s="214"/>
      <c r="AA6072" s="217"/>
      <c r="AB6072" s="217"/>
      <c r="AC6072" s="217"/>
      <c r="AD6072" s="213"/>
    </row>
    <row r="6073" spans="20:30" x14ac:dyDescent="0.2">
      <c r="T6073" s="212"/>
      <c r="U6073" s="213"/>
      <c r="V6073" s="213"/>
      <c r="W6073" s="213"/>
      <c r="X6073" s="214"/>
      <c r="Y6073" s="214"/>
      <c r="Z6073" s="214"/>
      <c r="AA6073" s="217"/>
      <c r="AB6073" s="217"/>
      <c r="AC6073" s="217"/>
      <c r="AD6073" s="213"/>
    </row>
    <row r="6074" spans="20:30" x14ac:dyDescent="0.2">
      <c r="T6074" s="212"/>
      <c r="U6074" s="213"/>
      <c r="V6074" s="213"/>
      <c r="W6074" s="213"/>
      <c r="X6074" s="214"/>
      <c r="Y6074" s="214"/>
      <c r="Z6074" s="214"/>
      <c r="AA6074" s="217"/>
      <c r="AB6074" s="217"/>
      <c r="AC6074" s="217"/>
      <c r="AD6074" s="213"/>
    </row>
    <row r="6075" spans="20:30" x14ac:dyDescent="0.2">
      <c r="T6075" s="212"/>
      <c r="U6075" s="213"/>
      <c r="V6075" s="213"/>
      <c r="W6075" s="213"/>
      <c r="X6075" s="214"/>
      <c r="Y6075" s="214"/>
      <c r="Z6075" s="214"/>
      <c r="AA6075" s="217"/>
      <c r="AB6075" s="217"/>
      <c r="AC6075" s="217"/>
      <c r="AD6075" s="213"/>
    </row>
    <row r="6076" spans="20:30" x14ac:dyDescent="0.2">
      <c r="T6076" s="212"/>
      <c r="U6076" s="213"/>
      <c r="V6076" s="213"/>
      <c r="W6076" s="213"/>
      <c r="X6076" s="214"/>
      <c r="Y6076" s="214"/>
      <c r="Z6076" s="214"/>
      <c r="AA6076" s="217"/>
      <c r="AB6076" s="217"/>
      <c r="AC6076" s="217"/>
      <c r="AD6076" s="213"/>
    </row>
    <row r="6077" spans="20:30" x14ac:dyDescent="0.2">
      <c r="T6077" s="212"/>
      <c r="U6077" s="213"/>
      <c r="V6077" s="213"/>
      <c r="W6077" s="213"/>
      <c r="X6077" s="214"/>
      <c r="Y6077" s="214"/>
      <c r="Z6077" s="214"/>
      <c r="AA6077" s="217"/>
      <c r="AB6077" s="217"/>
      <c r="AC6077" s="217"/>
      <c r="AD6077" s="213"/>
    </row>
    <row r="6078" spans="20:30" x14ac:dyDescent="0.2">
      <c r="T6078" s="212"/>
      <c r="U6078" s="213"/>
      <c r="V6078" s="213"/>
      <c r="W6078" s="213"/>
      <c r="X6078" s="214"/>
      <c r="Y6078" s="214"/>
      <c r="Z6078" s="214"/>
      <c r="AA6078" s="217"/>
      <c r="AB6078" s="217"/>
      <c r="AC6078" s="217"/>
      <c r="AD6078" s="213"/>
    </row>
    <row r="6079" spans="20:30" x14ac:dyDescent="0.2">
      <c r="T6079" s="212"/>
      <c r="U6079" s="213"/>
      <c r="V6079" s="213"/>
      <c r="W6079" s="213"/>
      <c r="X6079" s="214"/>
      <c r="Y6079" s="214"/>
      <c r="Z6079" s="214"/>
      <c r="AA6079" s="217"/>
      <c r="AB6079" s="217"/>
      <c r="AC6079" s="217"/>
      <c r="AD6079" s="213"/>
    </row>
    <row r="6080" spans="20:30" x14ac:dyDescent="0.2">
      <c r="T6080" s="212"/>
      <c r="U6080" s="213"/>
      <c r="V6080" s="213"/>
      <c r="W6080" s="213"/>
      <c r="X6080" s="214"/>
      <c r="Y6080" s="214"/>
      <c r="Z6080" s="214"/>
      <c r="AA6080" s="217"/>
      <c r="AB6080" s="217"/>
      <c r="AC6080" s="217"/>
      <c r="AD6080" s="213"/>
    </row>
    <row r="6081" spans="20:30" x14ac:dyDescent="0.2">
      <c r="T6081" s="212"/>
      <c r="U6081" s="213"/>
      <c r="V6081" s="213"/>
      <c r="W6081" s="213"/>
      <c r="X6081" s="214"/>
      <c r="Y6081" s="214"/>
      <c r="Z6081" s="214"/>
      <c r="AA6081" s="217"/>
      <c r="AB6081" s="217"/>
      <c r="AC6081" s="217"/>
      <c r="AD6081" s="213"/>
    </row>
    <row r="6082" spans="20:30" x14ac:dyDescent="0.2">
      <c r="T6082" s="212"/>
      <c r="U6082" s="213"/>
      <c r="V6082" s="213"/>
      <c r="W6082" s="213"/>
      <c r="X6082" s="214"/>
      <c r="Y6082" s="214"/>
      <c r="Z6082" s="214"/>
      <c r="AA6082" s="217"/>
      <c r="AB6082" s="217"/>
      <c r="AC6082" s="217"/>
      <c r="AD6082" s="213"/>
    </row>
    <row r="6083" spans="20:30" x14ac:dyDescent="0.2">
      <c r="T6083" s="212"/>
      <c r="U6083" s="213"/>
      <c r="V6083" s="213"/>
      <c r="W6083" s="213"/>
      <c r="X6083" s="214"/>
      <c r="Y6083" s="214"/>
      <c r="Z6083" s="214"/>
      <c r="AA6083" s="217"/>
      <c r="AB6083" s="217"/>
      <c r="AC6083" s="217"/>
      <c r="AD6083" s="213"/>
    </row>
    <row r="6084" spans="20:30" x14ac:dyDescent="0.2">
      <c r="T6084" s="212"/>
      <c r="U6084" s="213"/>
      <c r="V6084" s="213"/>
      <c r="W6084" s="213"/>
      <c r="X6084" s="214"/>
      <c r="Y6084" s="214"/>
      <c r="Z6084" s="214"/>
      <c r="AA6084" s="217"/>
      <c r="AB6084" s="217"/>
      <c r="AC6084" s="217"/>
      <c r="AD6084" s="213"/>
    </row>
    <row r="6085" spans="20:30" x14ac:dyDescent="0.2">
      <c r="T6085" s="212"/>
      <c r="U6085" s="213"/>
      <c r="V6085" s="213"/>
      <c r="W6085" s="213"/>
      <c r="X6085" s="214"/>
      <c r="Y6085" s="214"/>
      <c r="Z6085" s="214"/>
      <c r="AA6085" s="217"/>
      <c r="AB6085" s="217"/>
      <c r="AC6085" s="217"/>
      <c r="AD6085" s="213"/>
    </row>
    <row r="6086" spans="20:30" x14ac:dyDescent="0.2">
      <c r="T6086" s="212"/>
      <c r="U6086" s="213"/>
      <c r="V6086" s="213"/>
      <c r="W6086" s="213"/>
      <c r="X6086" s="214"/>
      <c r="Y6086" s="214"/>
      <c r="Z6086" s="214"/>
      <c r="AA6086" s="217"/>
      <c r="AB6086" s="217"/>
      <c r="AC6086" s="217"/>
      <c r="AD6086" s="213"/>
    </row>
    <row r="6087" spans="20:30" x14ac:dyDescent="0.2">
      <c r="T6087" s="212"/>
      <c r="U6087" s="213"/>
      <c r="V6087" s="213"/>
      <c r="W6087" s="213"/>
      <c r="X6087" s="214"/>
      <c r="Y6087" s="214"/>
      <c r="Z6087" s="214"/>
      <c r="AA6087" s="217"/>
      <c r="AB6087" s="217"/>
      <c r="AC6087" s="217"/>
      <c r="AD6087" s="213"/>
    </row>
    <row r="6088" spans="20:30" x14ac:dyDescent="0.2">
      <c r="T6088" s="212"/>
      <c r="U6088" s="213"/>
      <c r="V6088" s="213"/>
      <c r="W6088" s="213"/>
      <c r="X6088" s="214"/>
      <c r="Y6088" s="214"/>
      <c r="Z6088" s="214"/>
      <c r="AA6088" s="217"/>
      <c r="AB6088" s="217"/>
      <c r="AC6088" s="217"/>
      <c r="AD6088" s="213"/>
    </row>
    <row r="6089" spans="20:30" x14ac:dyDescent="0.2">
      <c r="T6089" s="212"/>
      <c r="U6089" s="213"/>
      <c r="V6089" s="213"/>
      <c r="W6089" s="213"/>
      <c r="X6089" s="214"/>
      <c r="Y6089" s="214"/>
      <c r="Z6089" s="214"/>
      <c r="AA6089" s="217"/>
      <c r="AB6089" s="217"/>
      <c r="AC6089" s="217"/>
      <c r="AD6089" s="213"/>
    </row>
    <row r="6090" spans="20:30" x14ac:dyDescent="0.2">
      <c r="T6090" s="212"/>
      <c r="U6090" s="213"/>
      <c r="V6090" s="213"/>
      <c r="W6090" s="213"/>
      <c r="X6090" s="214"/>
      <c r="Y6090" s="214"/>
      <c r="Z6090" s="214"/>
      <c r="AA6090" s="217"/>
      <c r="AB6090" s="217"/>
      <c r="AC6090" s="217"/>
      <c r="AD6090" s="213"/>
    </row>
    <row r="6091" spans="20:30" x14ac:dyDescent="0.2">
      <c r="T6091" s="212"/>
      <c r="U6091" s="213"/>
      <c r="V6091" s="213"/>
      <c r="W6091" s="213"/>
      <c r="X6091" s="214"/>
      <c r="Y6091" s="214"/>
      <c r="Z6091" s="214"/>
      <c r="AA6091" s="217"/>
      <c r="AB6091" s="217"/>
      <c r="AC6091" s="217"/>
      <c r="AD6091" s="213"/>
    </row>
    <row r="6092" spans="20:30" x14ac:dyDescent="0.2">
      <c r="T6092" s="212"/>
      <c r="U6092" s="213"/>
      <c r="V6092" s="213"/>
      <c r="W6092" s="213"/>
      <c r="X6092" s="214"/>
      <c r="Y6092" s="214"/>
      <c r="Z6092" s="214"/>
      <c r="AA6092" s="217"/>
      <c r="AB6092" s="217"/>
      <c r="AC6092" s="217"/>
      <c r="AD6092" s="213"/>
    </row>
    <row r="6093" spans="20:30" x14ac:dyDescent="0.2">
      <c r="T6093" s="212"/>
      <c r="U6093" s="213"/>
      <c r="V6093" s="213"/>
      <c r="W6093" s="213"/>
      <c r="X6093" s="214"/>
      <c r="Y6093" s="214"/>
      <c r="Z6093" s="214"/>
      <c r="AA6093" s="217"/>
      <c r="AB6093" s="217"/>
      <c r="AC6093" s="217"/>
      <c r="AD6093" s="213"/>
    </row>
    <row r="6094" spans="20:30" x14ac:dyDescent="0.2">
      <c r="T6094" s="212"/>
      <c r="U6094" s="213"/>
      <c r="V6094" s="213"/>
      <c r="W6094" s="213"/>
      <c r="X6094" s="214"/>
      <c r="Y6094" s="214"/>
      <c r="Z6094" s="214"/>
      <c r="AA6094" s="217"/>
      <c r="AB6094" s="217"/>
      <c r="AC6094" s="217"/>
      <c r="AD6094" s="213"/>
    </row>
    <row r="6095" spans="20:30" x14ac:dyDescent="0.2">
      <c r="T6095" s="212"/>
      <c r="U6095" s="213"/>
      <c r="V6095" s="213"/>
      <c r="W6095" s="213"/>
      <c r="X6095" s="214"/>
      <c r="Y6095" s="214"/>
      <c r="Z6095" s="214"/>
      <c r="AA6095" s="217"/>
      <c r="AB6095" s="217"/>
      <c r="AC6095" s="217"/>
      <c r="AD6095" s="213"/>
    </row>
    <row r="6096" spans="20:30" x14ac:dyDescent="0.2">
      <c r="T6096" s="212"/>
      <c r="U6096" s="213"/>
      <c r="V6096" s="213"/>
      <c r="W6096" s="213"/>
      <c r="X6096" s="214"/>
      <c r="Y6096" s="214"/>
      <c r="Z6096" s="214"/>
      <c r="AA6096" s="217"/>
      <c r="AB6096" s="217"/>
      <c r="AC6096" s="217"/>
      <c r="AD6096" s="213"/>
    </row>
    <row r="6097" spans="20:30" x14ac:dyDescent="0.2">
      <c r="T6097" s="212"/>
      <c r="U6097" s="213"/>
      <c r="V6097" s="213"/>
      <c r="W6097" s="213"/>
      <c r="X6097" s="214"/>
      <c r="Y6097" s="214"/>
      <c r="Z6097" s="214"/>
      <c r="AA6097" s="217"/>
      <c r="AB6097" s="217"/>
      <c r="AC6097" s="217"/>
      <c r="AD6097" s="213"/>
    </row>
    <row r="6098" spans="20:30" x14ac:dyDescent="0.2">
      <c r="T6098" s="212"/>
      <c r="U6098" s="213"/>
      <c r="V6098" s="213"/>
      <c r="W6098" s="213"/>
      <c r="X6098" s="214"/>
      <c r="Y6098" s="214"/>
      <c r="Z6098" s="214"/>
      <c r="AA6098" s="217"/>
      <c r="AB6098" s="217"/>
      <c r="AC6098" s="217"/>
      <c r="AD6098" s="213"/>
    </row>
    <row r="6099" spans="20:30" x14ac:dyDescent="0.2">
      <c r="T6099" s="212"/>
      <c r="U6099" s="213"/>
      <c r="V6099" s="213"/>
      <c r="W6099" s="213"/>
      <c r="X6099" s="214"/>
      <c r="Y6099" s="214"/>
      <c r="Z6099" s="214"/>
      <c r="AA6099" s="217"/>
      <c r="AB6099" s="217"/>
      <c r="AC6099" s="217"/>
      <c r="AD6099" s="213"/>
    </row>
    <row r="6100" spans="20:30" x14ac:dyDescent="0.2">
      <c r="T6100" s="212"/>
      <c r="U6100" s="213"/>
      <c r="V6100" s="213"/>
      <c r="W6100" s="213"/>
      <c r="X6100" s="214"/>
      <c r="Y6100" s="214"/>
      <c r="Z6100" s="214"/>
      <c r="AA6100" s="217"/>
      <c r="AB6100" s="217"/>
      <c r="AC6100" s="217"/>
      <c r="AD6100" s="213"/>
    </row>
    <row r="6101" spans="20:30" x14ac:dyDescent="0.2">
      <c r="T6101" s="212"/>
      <c r="U6101" s="213"/>
      <c r="V6101" s="213"/>
      <c r="W6101" s="213"/>
      <c r="X6101" s="214"/>
      <c r="Y6101" s="214"/>
      <c r="Z6101" s="214"/>
      <c r="AA6101" s="217"/>
      <c r="AB6101" s="217"/>
      <c r="AC6101" s="217"/>
      <c r="AD6101" s="213"/>
    </row>
    <row r="6102" spans="20:30" x14ac:dyDescent="0.2">
      <c r="T6102" s="212"/>
      <c r="U6102" s="213"/>
      <c r="V6102" s="213"/>
      <c r="W6102" s="213"/>
      <c r="X6102" s="214"/>
      <c r="Y6102" s="214"/>
      <c r="Z6102" s="214"/>
      <c r="AA6102" s="217"/>
      <c r="AB6102" s="217"/>
      <c r="AC6102" s="217"/>
      <c r="AD6102" s="213"/>
    </row>
    <row r="6103" spans="20:30" x14ac:dyDescent="0.2">
      <c r="T6103" s="212"/>
      <c r="U6103" s="213"/>
      <c r="V6103" s="213"/>
      <c r="W6103" s="213"/>
      <c r="X6103" s="214"/>
      <c r="Y6103" s="214"/>
      <c r="Z6103" s="214"/>
      <c r="AA6103" s="217"/>
      <c r="AB6103" s="217"/>
      <c r="AC6103" s="217"/>
      <c r="AD6103" s="213"/>
    </row>
    <row r="6104" spans="20:30" x14ac:dyDescent="0.2">
      <c r="T6104" s="212"/>
      <c r="U6104" s="213"/>
      <c r="V6104" s="213"/>
      <c r="W6104" s="213"/>
      <c r="X6104" s="214"/>
      <c r="Y6104" s="214"/>
      <c r="Z6104" s="214"/>
      <c r="AA6104" s="217"/>
      <c r="AB6104" s="217"/>
      <c r="AC6104" s="217"/>
      <c r="AD6104" s="213"/>
    </row>
    <row r="6105" spans="20:30" x14ac:dyDescent="0.2">
      <c r="T6105" s="212"/>
      <c r="U6105" s="213"/>
      <c r="V6105" s="213"/>
      <c r="W6105" s="213"/>
      <c r="X6105" s="214"/>
      <c r="Y6105" s="214"/>
      <c r="Z6105" s="214"/>
      <c r="AA6105" s="217"/>
      <c r="AB6105" s="217"/>
      <c r="AC6105" s="217"/>
      <c r="AD6105" s="213"/>
    </row>
    <row r="6106" spans="20:30" x14ac:dyDescent="0.2">
      <c r="T6106" s="212"/>
      <c r="U6106" s="213"/>
      <c r="V6106" s="213"/>
      <c r="W6106" s="213"/>
      <c r="X6106" s="214"/>
      <c r="Y6106" s="214"/>
      <c r="Z6106" s="214"/>
      <c r="AA6106" s="217"/>
      <c r="AB6106" s="217"/>
      <c r="AC6106" s="217"/>
      <c r="AD6106" s="213"/>
    </row>
    <row r="6107" spans="20:30" x14ac:dyDescent="0.2">
      <c r="T6107" s="212"/>
      <c r="U6107" s="213"/>
      <c r="V6107" s="213"/>
      <c r="W6107" s="213"/>
      <c r="X6107" s="214"/>
      <c r="Y6107" s="214"/>
      <c r="Z6107" s="214"/>
      <c r="AA6107" s="217"/>
      <c r="AB6107" s="217"/>
      <c r="AC6107" s="217"/>
      <c r="AD6107" s="213"/>
    </row>
    <row r="6108" spans="20:30" x14ac:dyDescent="0.2">
      <c r="T6108" s="212"/>
      <c r="U6108" s="213"/>
      <c r="V6108" s="213"/>
      <c r="W6108" s="213"/>
      <c r="X6108" s="214"/>
      <c r="Y6108" s="214"/>
      <c r="Z6108" s="214"/>
      <c r="AA6108" s="217"/>
      <c r="AB6108" s="217"/>
      <c r="AC6108" s="217"/>
      <c r="AD6108" s="213"/>
    </row>
    <row r="6109" spans="20:30" x14ac:dyDescent="0.2">
      <c r="T6109" s="212"/>
      <c r="U6109" s="213"/>
      <c r="V6109" s="213"/>
      <c r="W6109" s="213"/>
      <c r="X6109" s="214"/>
      <c r="Y6109" s="214"/>
      <c r="Z6109" s="214"/>
      <c r="AA6109" s="217"/>
      <c r="AB6109" s="217"/>
      <c r="AC6109" s="217"/>
      <c r="AD6109" s="213"/>
    </row>
    <row r="6110" spans="20:30" x14ac:dyDescent="0.2">
      <c r="T6110" s="212"/>
      <c r="U6110" s="213"/>
      <c r="V6110" s="213"/>
      <c r="W6110" s="213"/>
      <c r="X6110" s="214"/>
      <c r="Y6110" s="214"/>
      <c r="Z6110" s="214"/>
      <c r="AA6110" s="217"/>
      <c r="AB6110" s="217"/>
      <c r="AC6110" s="217"/>
      <c r="AD6110" s="213"/>
    </row>
    <row r="6111" spans="20:30" x14ac:dyDescent="0.2">
      <c r="T6111" s="212"/>
      <c r="U6111" s="213"/>
      <c r="V6111" s="213"/>
      <c r="W6111" s="213"/>
      <c r="X6111" s="214"/>
      <c r="Y6111" s="214"/>
      <c r="Z6111" s="214"/>
      <c r="AA6111" s="217"/>
      <c r="AB6111" s="217"/>
      <c r="AC6111" s="217"/>
      <c r="AD6111" s="213"/>
    </row>
    <row r="6112" spans="20:30" x14ac:dyDescent="0.2">
      <c r="T6112" s="212"/>
      <c r="U6112" s="213"/>
      <c r="V6112" s="213"/>
      <c r="W6112" s="213"/>
      <c r="X6112" s="214"/>
      <c r="Y6112" s="214"/>
      <c r="Z6112" s="214"/>
      <c r="AA6112" s="217"/>
      <c r="AB6112" s="217"/>
      <c r="AC6112" s="217"/>
      <c r="AD6112" s="213"/>
    </row>
    <row r="6113" spans="20:30" x14ac:dyDescent="0.2">
      <c r="T6113" s="212"/>
      <c r="U6113" s="213"/>
      <c r="V6113" s="213"/>
      <c r="W6113" s="213"/>
      <c r="X6113" s="214"/>
      <c r="Y6113" s="214"/>
      <c r="Z6113" s="214"/>
      <c r="AA6113" s="217"/>
      <c r="AB6113" s="217"/>
      <c r="AC6113" s="217"/>
      <c r="AD6113" s="213"/>
    </row>
    <row r="6114" spans="20:30" x14ac:dyDescent="0.2">
      <c r="T6114" s="212"/>
      <c r="U6114" s="213"/>
      <c r="V6114" s="213"/>
      <c r="W6114" s="213"/>
      <c r="X6114" s="214"/>
      <c r="Y6114" s="214"/>
      <c r="Z6114" s="214"/>
      <c r="AA6114" s="217"/>
      <c r="AB6114" s="217"/>
      <c r="AC6114" s="217"/>
      <c r="AD6114" s="213"/>
    </row>
    <row r="6115" spans="20:30" x14ac:dyDescent="0.2">
      <c r="T6115" s="212"/>
      <c r="U6115" s="213"/>
      <c r="V6115" s="213"/>
      <c r="W6115" s="213"/>
      <c r="X6115" s="214"/>
      <c r="Y6115" s="214"/>
      <c r="Z6115" s="214"/>
      <c r="AA6115" s="217"/>
      <c r="AB6115" s="217"/>
      <c r="AC6115" s="217"/>
      <c r="AD6115" s="213"/>
    </row>
    <row r="6116" spans="20:30" x14ac:dyDescent="0.2">
      <c r="T6116" s="212"/>
      <c r="U6116" s="213"/>
      <c r="V6116" s="213"/>
      <c r="W6116" s="213"/>
      <c r="X6116" s="214"/>
      <c r="Y6116" s="214"/>
      <c r="Z6116" s="214"/>
      <c r="AA6116" s="217"/>
      <c r="AB6116" s="217"/>
      <c r="AC6116" s="217"/>
      <c r="AD6116" s="213"/>
    </row>
    <row r="6117" spans="20:30" x14ac:dyDescent="0.2">
      <c r="T6117" s="212"/>
      <c r="U6117" s="213"/>
      <c r="V6117" s="213"/>
      <c r="W6117" s="213"/>
      <c r="X6117" s="214"/>
      <c r="Y6117" s="214"/>
      <c r="Z6117" s="214"/>
      <c r="AA6117" s="217"/>
      <c r="AB6117" s="217"/>
      <c r="AC6117" s="217"/>
      <c r="AD6117" s="213"/>
    </row>
    <row r="6118" spans="20:30" x14ac:dyDescent="0.2">
      <c r="T6118" s="212"/>
      <c r="U6118" s="213"/>
      <c r="V6118" s="213"/>
      <c r="W6118" s="213"/>
      <c r="X6118" s="214"/>
      <c r="Y6118" s="214"/>
      <c r="Z6118" s="214"/>
      <c r="AA6118" s="217"/>
      <c r="AB6118" s="217"/>
      <c r="AC6118" s="217"/>
      <c r="AD6118" s="213"/>
    </row>
    <row r="6119" spans="20:30" x14ac:dyDescent="0.2">
      <c r="T6119" s="212"/>
      <c r="U6119" s="213"/>
      <c r="V6119" s="213"/>
      <c r="W6119" s="213"/>
      <c r="X6119" s="214"/>
      <c r="Y6119" s="214"/>
      <c r="Z6119" s="214"/>
      <c r="AA6119" s="217"/>
      <c r="AB6119" s="217"/>
      <c r="AC6119" s="217"/>
      <c r="AD6119" s="213"/>
    </row>
    <row r="6120" spans="20:30" x14ac:dyDescent="0.2">
      <c r="T6120" s="212"/>
      <c r="U6120" s="213"/>
      <c r="V6120" s="213"/>
      <c r="W6120" s="213"/>
      <c r="X6120" s="214"/>
      <c r="Y6120" s="214"/>
      <c r="Z6120" s="214"/>
      <c r="AA6120" s="217"/>
      <c r="AB6120" s="217"/>
      <c r="AC6120" s="217"/>
      <c r="AD6120" s="213"/>
    </row>
    <row r="6121" spans="20:30" x14ac:dyDescent="0.2">
      <c r="T6121" s="212"/>
      <c r="U6121" s="213"/>
      <c r="V6121" s="213"/>
      <c r="W6121" s="213"/>
      <c r="X6121" s="214"/>
      <c r="Y6121" s="214"/>
      <c r="Z6121" s="214"/>
      <c r="AA6121" s="217"/>
      <c r="AB6121" s="217"/>
      <c r="AC6121" s="217"/>
      <c r="AD6121" s="213"/>
    </row>
    <row r="6122" spans="20:30" x14ac:dyDescent="0.2">
      <c r="T6122" s="212"/>
      <c r="U6122" s="213"/>
      <c r="V6122" s="213"/>
      <c r="W6122" s="213"/>
      <c r="X6122" s="214"/>
      <c r="Y6122" s="214"/>
      <c r="Z6122" s="214"/>
      <c r="AA6122" s="217"/>
      <c r="AB6122" s="217"/>
      <c r="AC6122" s="217"/>
      <c r="AD6122" s="213"/>
    </row>
    <row r="6123" spans="20:30" x14ac:dyDescent="0.2">
      <c r="T6123" s="212"/>
      <c r="U6123" s="213"/>
      <c r="V6123" s="213"/>
      <c r="W6123" s="213"/>
      <c r="X6123" s="214"/>
      <c r="Y6123" s="214"/>
      <c r="Z6123" s="214"/>
      <c r="AA6123" s="217"/>
      <c r="AB6123" s="217"/>
      <c r="AC6123" s="217"/>
      <c r="AD6123" s="213"/>
    </row>
    <row r="6124" spans="20:30" x14ac:dyDescent="0.2">
      <c r="T6124" s="212"/>
      <c r="U6124" s="213"/>
      <c r="V6124" s="213"/>
      <c r="W6124" s="213"/>
      <c r="X6124" s="214"/>
      <c r="Y6124" s="214"/>
      <c r="Z6124" s="214"/>
      <c r="AA6124" s="217"/>
      <c r="AB6124" s="217"/>
      <c r="AC6124" s="217"/>
      <c r="AD6124" s="213"/>
    </row>
    <row r="6125" spans="20:30" x14ac:dyDescent="0.2">
      <c r="T6125" s="212"/>
      <c r="U6125" s="213"/>
      <c r="V6125" s="213"/>
      <c r="W6125" s="213"/>
      <c r="X6125" s="214"/>
      <c r="Y6125" s="214"/>
      <c r="Z6125" s="214"/>
      <c r="AA6125" s="217"/>
      <c r="AB6125" s="217"/>
      <c r="AC6125" s="217"/>
      <c r="AD6125" s="213"/>
    </row>
    <row r="6126" spans="20:30" x14ac:dyDescent="0.2">
      <c r="T6126" s="212"/>
      <c r="U6126" s="213"/>
      <c r="V6126" s="213"/>
      <c r="W6126" s="213"/>
      <c r="X6126" s="214"/>
      <c r="Y6126" s="214"/>
      <c r="Z6126" s="214"/>
      <c r="AA6126" s="217"/>
      <c r="AB6126" s="217"/>
      <c r="AC6126" s="217"/>
      <c r="AD6126" s="213"/>
    </row>
    <row r="6127" spans="20:30" x14ac:dyDescent="0.2">
      <c r="T6127" s="212"/>
      <c r="U6127" s="213"/>
      <c r="V6127" s="213"/>
      <c r="W6127" s="213"/>
      <c r="X6127" s="214"/>
      <c r="Y6127" s="214"/>
      <c r="Z6127" s="214"/>
      <c r="AA6127" s="217"/>
      <c r="AB6127" s="217"/>
      <c r="AC6127" s="217"/>
      <c r="AD6127" s="213"/>
    </row>
    <row r="6128" spans="20:30" x14ac:dyDescent="0.2">
      <c r="T6128" s="212"/>
      <c r="U6128" s="213"/>
      <c r="V6128" s="213"/>
      <c r="W6128" s="213"/>
      <c r="X6128" s="214"/>
      <c r="Y6128" s="214"/>
      <c r="Z6128" s="214"/>
      <c r="AA6128" s="217"/>
      <c r="AB6128" s="217"/>
      <c r="AC6128" s="217"/>
      <c r="AD6128" s="213"/>
    </row>
    <row r="6129" spans="20:30" x14ac:dyDescent="0.2">
      <c r="T6129" s="212"/>
      <c r="U6129" s="213"/>
      <c r="V6129" s="213"/>
      <c r="W6129" s="213"/>
      <c r="X6129" s="214"/>
      <c r="Y6129" s="214"/>
      <c r="Z6129" s="214"/>
      <c r="AA6129" s="217"/>
      <c r="AB6129" s="217"/>
      <c r="AC6129" s="217"/>
      <c r="AD6129" s="213"/>
    </row>
    <row r="6130" spans="20:30" x14ac:dyDescent="0.2">
      <c r="T6130" s="212"/>
      <c r="U6130" s="213"/>
      <c r="V6130" s="213"/>
      <c r="W6130" s="213"/>
      <c r="X6130" s="214"/>
      <c r="Y6130" s="214"/>
      <c r="Z6130" s="214"/>
      <c r="AA6130" s="217"/>
      <c r="AB6130" s="217"/>
      <c r="AC6130" s="217"/>
      <c r="AD6130" s="213"/>
    </row>
    <row r="6131" spans="20:30" x14ac:dyDescent="0.2">
      <c r="T6131" s="212"/>
      <c r="U6131" s="213"/>
      <c r="V6131" s="213"/>
      <c r="W6131" s="213"/>
      <c r="X6131" s="214"/>
      <c r="Y6131" s="214"/>
      <c r="Z6131" s="214"/>
      <c r="AA6131" s="217"/>
      <c r="AB6131" s="217"/>
      <c r="AC6131" s="217"/>
      <c r="AD6131" s="213"/>
    </row>
    <row r="6132" spans="20:30" x14ac:dyDescent="0.2">
      <c r="T6132" s="212"/>
      <c r="U6132" s="213"/>
      <c r="V6132" s="213"/>
      <c r="W6132" s="213"/>
      <c r="X6132" s="214"/>
      <c r="Y6132" s="214"/>
      <c r="Z6132" s="214"/>
      <c r="AA6132" s="217"/>
      <c r="AB6132" s="217"/>
      <c r="AC6132" s="217"/>
      <c r="AD6132" s="213"/>
    </row>
    <row r="6133" spans="20:30" x14ac:dyDescent="0.2">
      <c r="T6133" s="212"/>
      <c r="U6133" s="213"/>
      <c r="V6133" s="213"/>
      <c r="W6133" s="213"/>
      <c r="X6133" s="214"/>
      <c r="Y6133" s="214"/>
      <c r="Z6133" s="214"/>
      <c r="AA6133" s="217"/>
      <c r="AB6133" s="217"/>
      <c r="AC6133" s="217"/>
      <c r="AD6133" s="213"/>
    </row>
    <row r="6134" spans="20:30" x14ac:dyDescent="0.2">
      <c r="T6134" s="212"/>
      <c r="U6134" s="213"/>
      <c r="V6134" s="213"/>
      <c r="W6134" s="213"/>
      <c r="X6134" s="214"/>
      <c r="Y6134" s="214"/>
      <c r="Z6134" s="214"/>
      <c r="AA6134" s="217"/>
      <c r="AB6134" s="217"/>
      <c r="AC6134" s="217"/>
      <c r="AD6134" s="213"/>
    </row>
    <row r="6135" spans="20:30" x14ac:dyDescent="0.2">
      <c r="T6135" s="212"/>
      <c r="U6135" s="213"/>
      <c r="V6135" s="213"/>
      <c r="W6135" s="213"/>
      <c r="X6135" s="214"/>
      <c r="Y6135" s="214"/>
      <c r="Z6135" s="214"/>
      <c r="AA6135" s="217"/>
      <c r="AB6135" s="217"/>
      <c r="AC6135" s="217"/>
      <c r="AD6135" s="213"/>
    </row>
    <row r="6136" spans="20:30" x14ac:dyDescent="0.2">
      <c r="T6136" s="212"/>
      <c r="U6136" s="213"/>
      <c r="V6136" s="213"/>
      <c r="W6136" s="213"/>
      <c r="X6136" s="214"/>
      <c r="Y6136" s="214"/>
      <c r="Z6136" s="214"/>
      <c r="AA6136" s="217"/>
      <c r="AB6136" s="217"/>
      <c r="AC6136" s="217"/>
      <c r="AD6136" s="213"/>
    </row>
    <row r="6137" spans="20:30" x14ac:dyDescent="0.2">
      <c r="T6137" s="212"/>
      <c r="U6137" s="213"/>
      <c r="V6137" s="213"/>
      <c r="W6137" s="213"/>
      <c r="X6137" s="214"/>
      <c r="Y6137" s="214"/>
      <c r="Z6137" s="214"/>
      <c r="AA6137" s="217"/>
      <c r="AB6137" s="217"/>
      <c r="AC6137" s="217"/>
      <c r="AD6137" s="213"/>
    </row>
    <row r="6138" spans="20:30" x14ac:dyDescent="0.2">
      <c r="T6138" s="212"/>
      <c r="U6138" s="213"/>
      <c r="V6138" s="213"/>
      <c r="W6138" s="213"/>
      <c r="X6138" s="214"/>
      <c r="Y6138" s="214"/>
      <c r="Z6138" s="214"/>
      <c r="AA6138" s="217"/>
      <c r="AB6138" s="217"/>
      <c r="AC6138" s="217"/>
      <c r="AD6138" s="213"/>
    </row>
    <row r="6139" spans="20:30" x14ac:dyDescent="0.2">
      <c r="T6139" s="212"/>
      <c r="U6139" s="213"/>
      <c r="V6139" s="213"/>
      <c r="W6139" s="213"/>
      <c r="X6139" s="214"/>
      <c r="Y6139" s="214"/>
      <c r="Z6139" s="214"/>
      <c r="AA6139" s="217"/>
      <c r="AB6139" s="217"/>
      <c r="AC6139" s="217"/>
      <c r="AD6139" s="213"/>
    </row>
    <row r="6140" spans="20:30" x14ac:dyDescent="0.2">
      <c r="T6140" s="212"/>
      <c r="U6140" s="213"/>
      <c r="V6140" s="213"/>
      <c r="W6140" s="213"/>
      <c r="X6140" s="214"/>
      <c r="Y6140" s="214"/>
      <c r="Z6140" s="214"/>
      <c r="AA6140" s="217"/>
      <c r="AB6140" s="217"/>
      <c r="AC6140" s="217"/>
      <c r="AD6140" s="213"/>
    </row>
    <row r="6141" spans="20:30" x14ac:dyDescent="0.2">
      <c r="T6141" s="212"/>
      <c r="U6141" s="213"/>
      <c r="V6141" s="213"/>
      <c r="W6141" s="213"/>
      <c r="X6141" s="214"/>
      <c r="Y6141" s="214"/>
      <c r="Z6141" s="214"/>
      <c r="AA6141" s="217"/>
      <c r="AB6141" s="217"/>
      <c r="AC6141" s="217"/>
      <c r="AD6141" s="213"/>
    </row>
    <row r="6142" spans="20:30" x14ac:dyDescent="0.2">
      <c r="T6142" s="212"/>
      <c r="U6142" s="213"/>
      <c r="V6142" s="213"/>
      <c r="W6142" s="213"/>
      <c r="X6142" s="214"/>
      <c r="Y6142" s="214"/>
      <c r="Z6142" s="214"/>
      <c r="AA6142" s="217"/>
      <c r="AB6142" s="217"/>
      <c r="AC6142" s="217"/>
      <c r="AD6142" s="213"/>
    </row>
    <row r="6143" spans="20:30" x14ac:dyDescent="0.2">
      <c r="T6143" s="212"/>
      <c r="U6143" s="213"/>
      <c r="V6143" s="213"/>
      <c r="W6143" s="213"/>
      <c r="X6143" s="214"/>
      <c r="Y6143" s="214"/>
      <c r="Z6143" s="214"/>
      <c r="AA6143" s="217"/>
      <c r="AB6143" s="217"/>
      <c r="AC6143" s="217"/>
      <c r="AD6143" s="213"/>
    </row>
    <row r="6144" spans="20:30" x14ac:dyDescent="0.2">
      <c r="T6144" s="212"/>
      <c r="U6144" s="213"/>
      <c r="V6144" s="213"/>
      <c r="W6144" s="213"/>
      <c r="X6144" s="214"/>
      <c r="Y6144" s="214"/>
      <c r="Z6144" s="214"/>
      <c r="AA6144" s="217"/>
      <c r="AB6144" s="217"/>
      <c r="AC6144" s="217"/>
      <c r="AD6144" s="213"/>
    </row>
    <row r="6145" spans="20:30" x14ac:dyDescent="0.2">
      <c r="T6145" s="212"/>
      <c r="U6145" s="213"/>
      <c r="V6145" s="213"/>
      <c r="W6145" s="213"/>
      <c r="X6145" s="214"/>
      <c r="Y6145" s="214"/>
      <c r="Z6145" s="214"/>
      <c r="AA6145" s="217"/>
      <c r="AB6145" s="217"/>
      <c r="AC6145" s="217"/>
      <c r="AD6145" s="213"/>
    </row>
    <row r="6146" spans="20:30" x14ac:dyDescent="0.2">
      <c r="T6146" s="212"/>
      <c r="U6146" s="213"/>
      <c r="V6146" s="213"/>
      <c r="W6146" s="213"/>
      <c r="X6146" s="214"/>
      <c r="Y6146" s="214"/>
      <c r="Z6146" s="214"/>
      <c r="AA6146" s="217"/>
      <c r="AB6146" s="217"/>
      <c r="AC6146" s="217"/>
      <c r="AD6146" s="213"/>
    </row>
    <row r="6147" spans="20:30" x14ac:dyDescent="0.2">
      <c r="T6147" s="212"/>
      <c r="U6147" s="213"/>
      <c r="V6147" s="213"/>
      <c r="W6147" s="213"/>
      <c r="X6147" s="214"/>
      <c r="Y6147" s="214"/>
      <c r="Z6147" s="214"/>
      <c r="AA6147" s="217"/>
      <c r="AB6147" s="217"/>
      <c r="AC6147" s="217"/>
      <c r="AD6147" s="213"/>
    </row>
    <row r="6148" spans="20:30" x14ac:dyDescent="0.2">
      <c r="T6148" s="212"/>
      <c r="U6148" s="213"/>
      <c r="V6148" s="213"/>
      <c r="W6148" s="213"/>
      <c r="X6148" s="214"/>
      <c r="Y6148" s="214"/>
      <c r="Z6148" s="214"/>
      <c r="AA6148" s="217"/>
      <c r="AB6148" s="217"/>
      <c r="AC6148" s="217"/>
      <c r="AD6148" s="213"/>
    </row>
    <row r="6149" spans="20:30" x14ac:dyDescent="0.2">
      <c r="T6149" s="212"/>
      <c r="U6149" s="213"/>
      <c r="V6149" s="213"/>
      <c r="W6149" s="213"/>
      <c r="X6149" s="214"/>
      <c r="Y6149" s="214"/>
      <c r="Z6149" s="214"/>
      <c r="AA6149" s="217"/>
      <c r="AB6149" s="217"/>
      <c r="AC6149" s="217"/>
      <c r="AD6149" s="213"/>
    </row>
    <row r="6150" spans="20:30" x14ac:dyDescent="0.2">
      <c r="T6150" s="212"/>
      <c r="U6150" s="213"/>
      <c r="V6150" s="213"/>
      <c r="W6150" s="213"/>
      <c r="X6150" s="214"/>
      <c r="Y6150" s="214"/>
      <c r="Z6150" s="214"/>
      <c r="AA6150" s="217"/>
      <c r="AB6150" s="217"/>
      <c r="AC6150" s="217"/>
      <c r="AD6150" s="213"/>
    </row>
    <row r="6151" spans="20:30" x14ac:dyDescent="0.2">
      <c r="T6151" s="212"/>
      <c r="U6151" s="213"/>
      <c r="V6151" s="213"/>
      <c r="W6151" s="213"/>
      <c r="X6151" s="214"/>
      <c r="Y6151" s="214"/>
      <c r="Z6151" s="214"/>
      <c r="AA6151" s="217"/>
      <c r="AB6151" s="217"/>
      <c r="AC6151" s="217"/>
      <c r="AD6151" s="213"/>
    </row>
    <row r="6152" spans="20:30" x14ac:dyDescent="0.2">
      <c r="T6152" s="212"/>
      <c r="U6152" s="213"/>
      <c r="V6152" s="213"/>
      <c r="W6152" s="213"/>
      <c r="X6152" s="214"/>
      <c r="Y6152" s="214"/>
      <c r="Z6152" s="214"/>
      <c r="AA6152" s="217"/>
      <c r="AB6152" s="217"/>
      <c r="AC6152" s="217"/>
      <c r="AD6152" s="213"/>
    </row>
    <row r="6153" spans="20:30" x14ac:dyDescent="0.2">
      <c r="T6153" s="212"/>
      <c r="U6153" s="213"/>
      <c r="V6153" s="213"/>
      <c r="W6153" s="213"/>
      <c r="X6153" s="214"/>
      <c r="Y6153" s="214"/>
      <c r="Z6153" s="214"/>
      <c r="AA6153" s="217"/>
      <c r="AB6153" s="217"/>
      <c r="AC6153" s="217"/>
      <c r="AD6153" s="213"/>
    </row>
    <row r="6154" spans="20:30" x14ac:dyDescent="0.2">
      <c r="T6154" s="212"/>
      <c r="U6154" s="213"/>
      <c r="V6154" s="213"/>
      <c r="W6154" s="213"/>
      <c r="X6154" s="214"/>
      <c r="Y6154" s="214"/>
      <c r="Z6154" s="214"/>
      <c r="AA6154" s="217"/>
      <c r="AB6154" s="217"/>
      <c r="AC6154" s="217"/>
      <c r="AD6154" s="213"/>
    </row>
    <row r="6155" spans="20:30" x14ac:dyDescent="0.2">
      <c r="T6155" s="212"/>
      <c r="U6155" s="213"/>
      <c r="V6155" s="213"/>
      <c r="W6155" s="213"/>
      <c r="X6155" s="214"/>
      <c r="Y6155" s="214"/>
      <c r="Z6155" s="214"/>
      <c r="AA6155" s="217"/>
      <c r="AB6155" s="217"/>
      <c r="AC6155" s="217"/>
      <c r="AD6155" s="213"/>
    </row>
    <row r="6156" spans="20:30" x14ac:dyDescent="0.2">
      <c r="T6156" s="212"/>
      <c r="U6156" s="213"/>
      <c r="V6156" s="213"/>
      <c r="W6156" s="213"/>
      <c r="X6156" s="214"/>
      <c r="Y6156" s="214"/>
      <c r="Z6156" s="214"/>
      <c r="AA6156" s="217"/>
      <c r="AB6156" s="217"/>
      <c r="AC6156" s="217"/>
      <c r="AD6156" s="213"/>
    </row>
    <row r="6157" spans="20:30" x14ac:dyDescent="0.2">
      <c r="T6157" s="212"/>
      <c r="U6157" s="213"/>
      <c r="V6157" s="213"/>
      <c r="W6157" s="213"/>
      <c r="X6157" s="214"/>
      <c r="Y6157" s="214"/>
      <c r="Z6157" s="214"/>
      <c r="AA6157" s="217"/>
      <c r="AB6157" s="217"/>
      <c r="AC6157" s="217"/>
      <c r="AD6157" s="213"/>
    </row>
    <row r="6158" spans="20:30" x14ac:dyDescent="0.2">
      <c r="T6158" s="212"/>
      <c r="U6158" s="213"/>
      <c r="V6158" s="213"/>
      <c r="W6158" s="213"/>
      <c r="X6158" s="214"/>
      <c r="Y6158" s="214"/>
      <c r="Z6158" s="214"/>
      <c r="AA6158" s="217"/>
      <c r="AB6158" s="217"/>
      <c r="AC6158" s="217"/>
      <c r="AD6158" s="213"/>
    </row>
    <row r="6159" spans="20:30" x14ac:dyDescent="0.2">
      <c r="T6159" s="212"/>
      <c r="U6159" s="213"/>
      <c r="V6159" s="213"/>
      <c r="W6159" s="213"/>
      <c r="X6159" s="214"/>
      <c r="Y6159" s="214"/>
      <c r="Z6159" s="214"/>
      <c r="AA6159" s="217"/>
      <c r="AB6159" s="217"/>
      <c r="AC6159" s="217"/>
      <c r="AD6159" s="213"/>
    </row>
    <row r="6160" spans="20:30" x14ac:dyDescent="0.2">
      <c r="T6160" s="212"/>
      <c r="U6160" s="213"/>
      <c r="V6160" s="213"/>
      <c r="W6160" s="213"/>
      <c r="X6160" s="214"/>
      <c r="Y6160" s="214"/>
      <c r="Z6160" s="214"/>
      <c r="AA6160" s="217"/>
      <c r="AB6160" s="217"/>
      <c r="AC6160" s="217"/>
      <c r="AD6160" s="213"/>
    </row>
    <row r="6161" spans="20:30" x14ac:dyDescent="0.2">
      <c r="T6161" s="212"/>
      <c r="U6161" s="213"/>
      <c r="V6161" s="213"/>
      <c r="W6161" s="213"/>
      <c r="X6161" s="214"/>
      <c r="Y6161" s="214"/>
      <c r="Z6161" s="214"/>
      <c r="AA6161" s="217"/>
      <c r="AB6161" s="217"/>
      <c r="AC6161" s="217"/>
      <c r="AD6161" s="213"/>
    </row>
    <row r="6162" spans="20:30" x14ac:dyDescent="0.2">
      <c r="T6162" s="212"/>
      <c r="U6162" s="213"/>
      <c r="V6162" s="213"/>
      <c r="W6162" s="213"/>
      <c r="X6162" s="214"/>
      <c r="Y6162" s="214"/>
      <c r="Z6162" s="214"/>
      <c r="AA6162" s="217"/>
      <c r="AB6162" s="217"/>
      <c r="AC6162" s="217"/>
      <c r="AD6162" s="213"/>
    </row>
    <row r="6163" spans="20:30" x14ac:dyDescent="0.2">
      <c r="T6163" s="212"/>
      <c r="U6163" s="213"/>
      <c r="V6163" s="213"/>
      <c r="W6163" s="213"/>
      <c r="X6163" s="214"/>
      <c r="Y6163" s="214"/>
      <c r="Z6163" s="214"/>
      <c r="AA6163" s="217"/>
      <c r="AB6163" s="217"/>
      <c r="AC6163" s="217"/>
      <c r="AD6163" s="213"/>
    </row>
    <row r="6164" spans="20:30" x14ac:dyDescent="0.2">
      <c r="T6164" s="212"/>
      <c r="U6164" s="213"/>
      <c r="V6164" s="213"/>
      <c r="W6164" s="213"/>
      <c r="X6164" s="214"/>
      <c r="Y6164" s="214"/>
      <c r="Z6164" s="214"/>
      <c r="AA6164" s="217"/>
      <c r="AB6164" s="217"/>
      <c r="AC6164" s="217"/>
      <c r="AD6164" s="213"/>
    </row>
    <row r="6165" spans="20:30" x14ac:dyDescent="0.2">
      <c r="T6165" s="212"/>
      <c r="U6165" s="213"/>
      <c r="V6165" s="213"/>
      <c r="W6165" s="213"/>
      <c r="X6165" s="214"/>
      <c r="Y6165" s="214"/>
      <c r="Z6165" s="214"/>
      <c r="AA6165" s="217"/>
      <c r="AB6165" s="217"/>
      <c r="AC6165" s="217"/>
      <c r="AD6165" s="213"/>
    </row>
    <row r="6166" spans="20:30" x14ac:dyDescent="0.2">
      <c r="T6166" s="212"/>
      <c r="U6166" s="213"/>
      <c r="V6166" s="213"/>
      <c r="W6166" s="213"/>
      <c r="X6166" s="214"/>
      <c r="Y6166" s="214"/>
      <c r="Z6166" s="214"/>
      <c r="AA6166" s="217"/>
      <c r="AB6166" s="217"/>
      <c r="AC6166" s="217"/>
      <c r="AD6166" s="213"/>
    </row>
    <row r="6167" spans="20:30" x14ac:dyDescent="0.2">
      <c r="T6167" s="212"/>
      <c r="U6167" s="213"/>
      <c r="V6167" s="213"/>
      <c r="W6167" s="213"/>
      <c r="X6167" s="214"/>
      <c r="Y6167" s="214"/>
      <c r="Z6167" s="214"/>
      <c r="AA6167" s="217"/>
      <c r="AB6167" s="217"/>
      <c r="AC6167" s="217"/>
      <c r="AD6167" s="213"/>
    </row>
    <row r="6168" spans="20:30" x14ac:dyDescent="0.2">
      <c r="T6168" s="212"/>
      <c r="U6168" s="213"/>
      <c r="V6168" s="213"/>
      <c r="W6168" s="213"/>
      <c r="X6168" s="214"/>
      <c r="Y6168" s="214"/>
      <c r="Z6168" s="214"/>
      <c r="AA6168" s="217"/>
      <c r="AB6168" s="217"/>
      <c r="AC6168" s="217"/>
      <c r="AD6168" s="213"/>
    </row>
    <row r="6169" spans="20:30" x14ac:dyDescent="0.2">
      <c r="T6169" s="212"/>
      <c r="U6169" s="213"/>
      <c r="V6169" s="213"/>
      <c r="W6169" s="213"/>
      <c r="X6169" s="214"/>
      <c r="Y6169" s="214"/>
      <c r="Z6169" s="214"/>
      <c r="AA6169" s="217"/>
      <c r="AB6169" s="217"/>
      <c r="AC6169" s="217"/>
      <c r="AD6169" s="213"/>
    </row>
    <row r="6170" spans="20:30" x14ac:dyDescent="0.2">
      <c r="T6170" s="212"/>
      <c r="U6170" s="213"/>
      <c r="V6170" s="213"/>
      <c r="W6170" s="213"/>
      <c r="X6170" s="214"/>
      <c r="Y6170" s="214"/>
      <c r="Z6170" s="214"/>
      <c r="AA6170" s="217"/>
      <c r="AB6170" s="217"/>
      <c r="AC6170" s="217"/>
      <c r="AD6170" s="213"/>
    </row>
    <row r="6171" spans="20:30" x14ac:dyDescent="0.2">
      <c r="T6171" s="212"/>
      <c r="U6171" s="213"/>
      <c r="V6171" s="213"/>
      <c r="W6171" s="213"/>
      <c r="X6171" s="214"/>
      <c r="Y6171" s="214"/>
      <c r="Z6171" s="214"/>
      <c r="AA6171" s="217"/>
      <c r="AB6171" s="217"/>
      <c r="AC6171" s="217"/>
      <c r="AD6171" s="213"/>
    </row>
    <row r="6172" spans="20:30" x14ac:dyDescent="0.2">
      <c r="T6172" s="212"/>
      <c r="U6172" s="213"/>
      <c r="V6172" s="213"/>
      <c r="W6172" s="213"/>
      <c r="X6172" s="214"/>
      <c r="Y6172" s="214"/>
      <c r="Z6172" s="214"/>
      <c r="AA6172" s="217"/>
      <c r="AB6172" s="217"/>
      <c r="AC6172" s="217"/>
      <c r="AD6172" s="213"/>
    </row>
    <row r="6173" spans="20:30" x14ac:dyDescent="0.2">
      <c r="T6173" s="212"/>
      <c r="U6173" s="213"/>
      <c r="V6173" s="213"/>
      <c r="W6173" s="213"/>
      <c r="X6173" s="214"/>
      <c r="Y6173" s="214"/>
      <c r="Z6173" s="214"/>
      <c r="AA6173" s="217"/>
      <c r="AB6173" s="217"/>
      <c r="AC6173" s="217"/>
      <c r="AD6173" s="213"/>
    </row>
    <row r="6174" spans="20:30" x14ac:dyDescent="0.2">
      <c r="T6174" s="212"/>
      <c r="U6174" s="213"/>
      <c r="V6174" s="213"/>
      <c r="W6174" s="213"/>
      <c r="X6174" s="214"/>
      <c r="Y6174" s="214"/>
      <c r="Z6174" s="214"/>
      <c r="AA6174" s="217"/>
      <c r="AB6174" s="217"/>
      <c r="AC6174" s="217"/>
      <c r="AD6174" s="213"/>
    </row>
    <row r="6175" spans="20:30" x14ac:dyDescent="0.2">
      <c r="T6175" s="212"/>
      <c r="U6175" s="213"/>
      <c r="V6175" s="213"/>
      <c r="W6175" s="213"/>
      <c r="X6175" s="214"/>
      <c r="Y6175" s="214"/>
      <c r="Z6175" s="214"/>
      <c r="AA6175" s="217"/>
      <c r="AB6175" s="217"/>
      <c r="AC6175" s="217"/>
      <c r="AD6175" s="213"/>
    </row>
    <row r="6176" spans="20:30" x14ac:dyDescent="0.2">
      <c r="T6176" s="212"/>
      <c r="U6176" s="213"/>
      <c r="V6176" s="213"/>
      <c r="W6176" s="213"/>
      <c r="X6176" s="214"/>
      <c r="Y6176" s="214"/>
      <c r="Z6176" s="214"/>
      <c r="AA6176" s="217"/>
      <c r="AB6176" s="217"/>
      <c r="AC6176" s="217"/>
      <c r="AD6176" s="213"/>
    </row>
    <row r="6177" spans="20:30" x14ac:dyDescent="0.2">
      <c r="T6177" s="212"/>
      <c r="U6177" s="213"/>
      <c r="V6177" s="213"/>
      <c r="W6177" s="213"/>
      <c r="X6177" s="214"/>
      <c r="Y6177" s="214"/>
      <c r="Z6177" s="214"/>
      <c r="AA6177" s="217"/>
      <c r="AB6177" s="217"/>
      <c r="AC6177" s="217"/>
      <c r="AD6177" s="213"/>
    </row>
    <row r="6178" spans="20:30" x14ac:dyDescent="0.2">
      <c r="T6178" s="212"/>
      <c r="U6178" s="213"/>
      <c r="V6178" s="213"/>
      <c r="W6178" s="213"/>
      <c r="X6178" s="214"/>
      <c r="Y6178" s="214"/>
      <c r="Z6178" s="214"/>
      <c r="AA6178" s="217"/>
      <c r="AB6178" s="217"/>
      <c r="AC6178" s="217"/>
      <c r="AD6178" s="213"/>
    </row>
    <row r="6179" spans="20:30" x14ac:dyDescent="0.2">
      <c r="T6179" s="212"/>
      <c r="U6179" s="213"/>
      <c r="V6179" s="213"/>
      <c r="W6179" s="213"/>
      <c r="X6179" s="214"/>
      <c r="Y6179" s="214"/>
      <c r="Z6179" s="214"/>
      <c r="AA6179" s="217"/>
      <c r="AB6179" s="217"/>
      <c r="AC6179" s="217"/>
      <c r="AD6179" s="213"/>
    </row>
    <row r="6180" spans="20:30" x14ac:dyDescent="0.2">
      <c r="T6180" s="212"/>
      <c r="U6180" s="213"/>
      <c r="V6180" s="213"/>
      <c r="W6180" s="213"/>
      <c r="X6180" s="214"/>
      <c r="Y6180" s="214"/>
      <c r="Z6180" s="214"/>
      <c r="AA6180" s="217"/>
      <c r="AB6180" s="217"/>
      <c r="AC6180" s="217"/>
      <c r="AD6180" s="213"/>
    </row>
    <row r="6181" spans="20:30" x14ac:dyDescent="0.2">
      <c r="T6181" s="212"/>
      <c r="U6181" s="213"/>
      <c r="V6181" s="213"/>
      <c r="W6181" s="213"/>
      <c r="X6181" s="214"/>
      <c r="Y6181" s="214"/>
      <c r="Z6181" s="214"/>
      <c r="AA6181" s="217"/>
      <c r="AB6181" s="217"/>
      <c r="AC6181" s="217"/>
      <c r="AD6181" s="213"/>
    </row>
    <row r="6182" spans="20:30" x14ac:dyDescent="0.2">
      <c r="T6182" s="212"/>
      <c r="U6182" s="213"/>
      <c r="V6182" s="213"/>
      <c r="W6182" s="213"/>
      <c r="X6182" s="214"/>
      <c r="Y6182" s="214"/>
      <c r="Z6182" s="214"/>
      <c r="AA6182" s="217"/>
      <c r="AB6182" s="217"/>
      <c r="AC6182" s="217"/>
      <c r="AD6182" s="213"/>
    </row>
    <row r="6183" spans="20:30" x14ac:dyDescent="0.2">
      <c r="T6183" s="212"/>
      <c r="U6183" s="213"/>
      <c r="V6183" s="213"/>
      <c r="W6183" s="213"/>
      <c r="X6183" s="214"/>
      <c r="Y6183" s="214"/>
      <c r="Z6183" s="214"/>
      <c r="AA6183" s="217"/>
      <c r="AB6183" s="217"/>
      <c r="AC6183" s="217"/>
      <c r="AD6183" s="213"/>
    </row>
    <row r="6184" spans="20:30" x14ac:dyDescent="0.2">
      <c r="T6184" s="212"/>
      <c r="U6184" s="213"/>
      <c r="V6184" s="213"/>
      <c r="W6184" s="213"/>
      <c r="X6184" s="214"/>
      <c r="Y6184" s="214"/>
      <c r="Z6184" s="214"/>
      <c r="AA6184" s="217"/>
      <c r="AB6184" s="217"/>
      <c r="AC6184" s="217"/>
      <c r="AD6184" s="213"/>
    </row>
    <row r="6185" spans="20:30" x14ac:dyDescent="0.2">
      <c r="T6185" s="212"/>
      <c r="U6185" s="213"/>
      <c r="V6185" s="213"/>
      <c r="W6185" s="213"/>
      <c r="X6185" s="214"/>
      <c r="Y6185" s="214"/>
      <c r="Z6185" s="214"/>
      <c r="AA6185" s="217"/>
      <c r="AB6185" s="217"/>
      <c r="AC6185" s="217"/>
      <c r="AD6185" s="213"/>
    </row>
    <row r="6186" spans="20:30" x14ac:dyDescent="0.2">
      <c r="T6186" s="212"/>
      <c r="U6186" s="213"/>
      <c r="V6186" s="213"/>
      <c r="W6186" s="213"/>
      <c r="X6186" s="214"/>
      <c r="Y6186" s="214"/>
      <c r="Z6186" s="214"/>
      <c r="AA6186" s="217"/>
      <c r="AB6186" s="217"/>
      <c r="AC6186" s="217"/>
      <c r="AD6186" s="213"/>
    </row>
    <row r="6187" spans="20:30" x14ac:dyDescent="0.2">
      <c r="T6187" s="212"/>
      <c r="U6187" s="213"/>
      <c r="V6187" s="213"/>
      <c r="W6187" s="213"/>
      <c r="X6187" s="214"/>
      <c r="Y6187" s="214"/>
      <c r="Z6187" s="214"/>
      <c r="AA6187" s="217"/>
      <c r="AB6187" s="217"/>
      <c r="AC6187" s="217"/>
      <c r="AD6187" s="213"/>
    </row>
    <row r="6188" spans="20:30" x14ac:dyDescent="0.2">
      <c r="T6188" s="212"/>
      <c r="U6188" s="213"/>
      <c r="V6188" s="213"/>
      <c r="W6188" s="213"/>
      <c r="X6188" s="214"/>
      <c r="Y6188" s="214"/>
      <c r="Z6188" s="214"/>
      <c r="AA6188" s="217"/>
      <c r="AB6188" s="217"/>
      <c r="AC6188" s="217"/>
      <c r="AD6188" s="213"/>
    </row>
    <row r="6189" spans="20:30" x14ac:dyDescent="0.2">
      <c r="T6189" s="212"/>
      <c r="U6189" s="213"/>
      <c r="V6189" s="213"/>
      <c r="W6189" s="213"/>
      <c r="X6189" s="214"/>
      <c r="Y6189" s="214"/>
      <c r="Z6189" s="214"/>
      <c r="AA6189" s="217"/>
      <c r="AB6189" s="217"/>
      <c r="AC6189" s="217"/>
      <c r="AD6189" s="213"/>
    </row>
    <row r="6190" spans="20:30" x14ac:dyDescent="0.2">
      <c r="T6190" s="212"/>
      <c r="U6190" s="213"/>
      <c r="V6190" s="213"/>
      <c r="W6190" s="213"/>
      <c r="X6190" s="214"/>
      <c r="Y6190" s="214"/>
      <c r="Z6190" s="214"/>
      <c r="AA6190" s="217"/>
      <c r="AB6190" s="217"/>
      <c r="AC6190" s="217"/>
      <c r="AD6190" s="213"/>
    </row>
    <row r="6191" spans="20:30" x14ac:dyDescent="0.2">
      <c r="T6191" s="212"/>
      <c r="U6191" s="213"/>
      <c r="V6191" s="213"/>
      <c r="W6191" s="213"/>
      <c r="X6191" s="214"/>
      <c r="Y6191" s="214"/>
      <c r="Z6191" s="214"/>
      <c r="AA6191" s="217"/>
      <c r="AB6191" s="217"/>
      <c r="AC6191" s="217"/>
      <c r="AD6191" s="213"/>
    </row>
    <row r="6192" spans="20:30" x14ac:dyDescent="0.2">
      <c r="T6192" s="212"/>
      <c r="U6192" s="213"/>
      <c r="V6192" s="213"/>
      <c r="W6192" s="213"/>
      <c r="X6192" s="214"/>
      <c r="Y6192" s="214"/>
      <c r="Z6192" s="214"/>
      <c r="AA6192" s="217"/>
      <c r="AB6192" s="217"/>
      <c r="AC6192" s="217"/>
      <c r="AD6192" s="213"/>
    </row>
    <row r="6193" spans="20:30" x14ac:dyDescent="0.2">
      <c r="T6193" s="212"/>
      <c r="U6193" s="213"/>
      <c r="V6193" s="213"/>
      <c r="W6193" s="213"/>
      <c r="X6193" s="214"/>
      <c r="Y6193" s="214"/>
      <c r="Z6193" s="214"/>
      <c r="AA6193" s="217"/>
      <c r="AB6193" s="217"/>
      <c r="AC6193" s="217"/>
      <c r="AD6193" s="213"/>
    </row>
    <row r="6194" spans="20:30" x14ac:dyDescent="0.2">
      <c r="T6194" s="212"/>
      <c r="U6194" s="213"/>
      <c r="V6194" s="213"/>
      <c r="W6194" s="213"/>
      <c r="X6194" s="214"/>
      <c r="Y6194" s="214"/>
      <c r="Z6194" s="214"/>
      <c r="AA6194" s="217"/>
      <c r="AB6194" s="217"/>
      <c r="AC6194" s="217"/>
      <c r="AD6194" s="213"/>
    </row>
    <row r="6195" spans="20:30" x14ac:dyDescent="0.2">
      <c r="T6195" s="212"/>
      <c r="U6195" s="213"/>
      <c r="V6195" s="213"/>
      <c r="W6195" s="213"/>
      <c r="X6195" s="214"/>
      <c r="Y6195" s="214"/>
      <c r="Z6195" s="214"/>
      <c r="AA6195" s="217"/>
      <c r="AB6195" s="217"/>
      <c r="AC6195" s="217"/>
      <c r="AD6195" s="213"/>
    </row>
    <row r="6196" spans="20:30" x14ac:dyDescent="0.2">
      <c r="T6196" s="212"/>
      <c r="U6196" s="213"/>
      <c r="V6196" s="213"/>
      <c r="W6196" s="213"/>
      <c r="X6196" s="214"/>
      <c r="Y6196" s="214"/>
      <c r="Z6196" s="214"/>
      <c r="AA6196" s="217"/>
      <c r="AB6196" s="217"/>
      <c r="AC6196" s="217"/>
      <c r="AD6196" s="213"/>
    </row>
    <row r="6197" spans="20:30" x14ac:dyDescent="0.2">
      <c r="T6197" s="212"/>
      <c r="U6197" s="213"/>
      <c r="V6197" s="213"/>
      <c r="W6197" s="213"/>
      <c r="X6197" s="214"/>
      <c r="Y6197" s="214"/>
      <c r="Z6197" s="214"/>
      <c r="AA6197" s="217"/>
      <c r="AB6197" s="217"/>
      <c r="AC6197" s="217"/>
      <c r="AD6197" s="213"/>
    </row>
    <row r="6198" spans="20:30" x14ac:dyDescent="0.2">
      <c r="T6198" s="212"/>
      <c r="U6198" s="213"/>
      <c r="V6198" s="213"/>
      <c r="W6198" s="213"/>
      <c r="X6198" s="214"/>
      <c r="Y6198" s="214"/>
      <c r="Z6198" s="214"/>
      <c r="AA6198" s="217"/>
      <c r="AB6198" s="217"/>
      <c r="AC6198" s="217"/>
      <c r="AD6198" s="213"/>
    </row>
    <row r="6199" spans="20:30" x14ac:dyDescent="0.2">
      <c r="T6199" s="212"/>
      <c r="U6199" s="213"/>
      <c r="V6199" s="213"/>
      <c r="W6199" s="213"/>
      <c r="X6199" s="214"/>
      <c r="Y6199" s="214"/>
      <c r="Z6199" s="214"/>
      <c r="AA6199" s="217"/>
      <c r="AB6199" s="217"/>
      <c r="AC6199" s="217"/>
      <c r="AD6199" s="213"/>
    </row>
    <row r="6200" spans="20:30" x14ac:dyDescent="0.2">
      <c r="T6200" s="212"/>
      <c r="U6200" s="213"/>
      <c r="V6200" s="213"/>
      <c r="W6200" s="213"/>
      <c r="X6200" s="214"/>
      <c r="Y6200" s="214"/>
      <c r="Z6200" s="214"/>
      <c r="AA6200" s="217"/>
      <c r="AB6200" s="217"/>
      <c r="AC6200" s="217"/>
      <c r="AD6200" s="213"/>
    </row>
    <row r="6201" spans="20:30" x14ac:dyDescent="0.2">
      <c r="T6201" s="212"/>
      <c r="U6201" s="213"/>
      <c r="V6201" s="213"/>
      <c r="W6201" s="213"/>
      <c r="X6201" s="214"/>
      <c r="Y6201" s="214"/>
      <c r="Z6201" s="214"/>
      <c r="AA6201" s="217"/>
      <c r="AB6201" s="217"/>
      <c r="AC6201" s="217"/>
      <c r="AD6201" s="213"/>
    </row>
    <row r="6202" spans="20:30" x14ac:dyDescent="0.2">
      <c r="T6202" s="212"/>
      <c r="U6202" s="213"/>
      <c r="V6202" s="213"/>
      <c r="W6202" s="213"/>
      <c r="X6202" s="214"/>
      <c r="Y6202" s="214"/>
      <c r="Z6202" s="214"/>
      <c r="AA6202" s="217"/>
      <c r="AB6202" s="217"/>
      <c r="AC6202" s="217"/>
      <c r="AD6202" s="213"/>
    </row>
    <row r="6203" spans="20:30" x14ac:dyDescent="0.2">
      <c r="T6203" s="212"/>
      <c r="U6203" s="213"/>
      <c r="V6203" s="213"/>
      <c r="W6203" s="213"/>
      <c r="X6203" s="214"/>
      <c r="Y6203" s="214"/>
      <c r="Z6203" s="214"/>
      <c r="AA6203" s="217"/>
      <c r="AB6203" s="217"/>
      <c r="AC6203" s="217"/>
      <c r="AD6203" s="213"/>
    </row>
    <row r="6204" spans="20:30" x14ac:dyDescent="0.2">
      <c r="T6204" s="212"/>
      <c r="U6204" s="213"/>
      <c r="V6204" s="213"/>
      <c r="W6204" s="213"/>
      <c r="X6204" s="214"/>
      <c r="Y6204" s="214"/>
      <c r="Z6204" s="214"/>
      <c r="AA6204" s="217"/>
      <c r="AB6204" s="217"/>
      <c r="AC6204" s="217"/>
      <c r="AD6204" s="213"/>
    </row>
    <row r="6205" spans="20:30" x14ac:dyDescent="0.2">
      <c r="T6205" s="212"/>
      <c r="U6205" s="213"/>
      <c r="V6205" s="213"/>
      <c r="W6205" s="213"/>
      <c r="X6205" s="214"/>
      <c r="Y6205" s="214"/>
      <c r="Z6205" s="214"/>
      <c r="AA6205" s="217"/>
      <c r="AB6205" s="217"/>
      <c r="AC6205" s="217"/>
      <c r="AD6205" s="213"/>
    </row>
    <row r="6206" spans="20:30" x14ac:dyDescent="0.2">
      <c r="T6206" s="212"/>
      <c r="U6206" s="213"/>
      <c r="V6206" s="213"/>
      <c r="W6206" s="213"/>
      <c r="X6206" s="214"/>
      <c r="Y6206" s="214"/>
      <c r="Z6206" s="214"/>
      <c r="AA6206" s="217"/>
      <c r="AB6206" s="217"/>
      <c r="AC6206" s="217"/>
      <c r="AD6206" s="213"/>
    </row>
    <row r="6207" spans="20:30" x14ac:dyDescent="0.2">
      <c r="T6207" s="212"/>
      <c r="U6207" s="213"/>
      <c r="V6207" s="213"/>
      <c r="W6207" s="213"/>
      <c r="X6207" s="214"/>
      <c r="Y6207" s="214"/>
      <c r="Z6207" s="214"/>
      <c r="AA6207" s="217"/>
      <c r="AB6207" s="217"/>
      <c r="AC6207" s="217"/>
      <c r="AD6207" s="213"/>
    </row>
    <row r="6208" spans="20:30" x14ac:dyDescent="0.2">
      <c r="T6208" s="212"/>
      <c r="U6208" s="213"/>
      <c r="V6208" s="213"/>
      <c r="W6208" s="213"/>
      <c r="X6208" s="214"/>
      <c r="Y6208" s="214"/>
      <c r="Z6208" s="214"/>
      <c r="AA6208" s="217"/>
      <c r="AB6208" s="217"/>
      <c r="AC6208" s="217"/>
      <c r="AD6208" s="213"/>
    </row>
    <row r="6209" spans="20:30" x14ac:dyDescent="0.2">
      <c r="T6209" s="212"/>
      <c r="U6209" s="213"/>
      <c r="V6209" s="213"/>
      <c r="W6209" s="213"/>
      <c r="X6209" s="214"/>
      <c r="Y6209" s="214"/>
      <c r="Z6209" s="214"/>
      <c r="AA6209" s="217"/>
      <c r="AB6209" s="217"/>
      <c r="AC6209" s="217"/>
      <c r="AD6209" s="213"/>
    </row>
    <row r="6210" spans="20:30" x14ac:dyDescent="0.2">
      <c r="T6210" s="212"/>
      <c r="U6210" s="213"/>
      <c r="V6210" s="213"/>
      <c r="W6210" s="213"/>
      <c r="X6210" s="214"/>
      <c r="Y6210" s="214"/>
      <c r="Z6210" s="214"/>
      <c r="AA6210" s="217"/>
      <c r="AB6210" s="217"/>
      <c r="AC6210" s="217"/>
      <c r="AD6210" s="213"/>
    </row>
    <row r="6211" spans="20:30" x14ac:dyDescent="0.2">
      <c r="T6211" s="212"/>
      <c r="U6211" s="213"/>
      <c r="V6211" s="213"/>
      <c r="W6211" s="213"/>
      <c r="X6211" s="214"/>
      <c r="Y6211" s="214"/>
      <c r="Z6211" s="214"/>
      <c r="AA6211" s="217"/>
      <c r="AB6211" s="217"/>
      <c r="AC6211" s="217"/>
      <c r="AD6211" s="213"/>
    </row>
    <row r="6212" spans="20:30" x14ac:dyDescent="0.2">
      <c r="T6212" s="212"/>
      <c r="U6212" s="213"/>
      <c r="V6212" s="213"/>
      <c r="W6212" s="213"/>
      <c r="X6212" s="214"/>
      <c r="Y6212" s="214"/>
      <c r="Z6212" s="214"/>
      <c r="AA6212" s="217"/>
      <c r="AB6212" s="217"/>
      <c r="AC6212" s="217"/>
      <c r="AD6212" s="213"/>
    </row>
    <row r="6213" spans="20:30" x14ac:dyDescent="0.2">
      <c r="T6213" s="212"/>
      <c r="U6213" s="213"/>
      <c r="V6213" s="213"/>
      <c r="W6213" s="213"/>
      <c r="X6213" s="214"/>
      <c r="Y6213" s="214"/>
      <c r="Z6213" s="214"/>
      <c r="AA6213" s="217"/>
      <c r="AB6213" s="217"/>
      <c r="AC6213" s="217"/>
      <c r="AD6213" s="213"/>
    </row>
    <row r="6214" spans="20:30" x14ac:dyDescent="0.2">
      <c r="T6214" s="212"/>
      <c r="U6214" s="213"/>
      <c r="V6214" s="213"/>
      <c r="W6214" s="213"/>
      <c r="X6214" s="214"/>
      <c r="Y6214" s="214"/>
      <c r="Z6214" s="214"/>
      <c r="AA6214" s="217"/>
      <c r="AB6214" s="217"/>
      <c r="AC6214" s="217"/>
      <c r="AD6214" s="213"/>
    </row>
    <row r="6215" spans="20:30" x14ac:dyDescent="0.2">
      <c r="T6215" s="212"/>
      <c r="U6215" s="213"/>
      <c r="V6215" s="213"/>
      <c r="W6215" s="213"/>
      <c r="X6215" s="214"/>
      <c r="Y6215" s="214"/>
      <c r="Z6215" s="214"/>
      <c r="AA6215" s="217"/>
      <c r="AB6215" s="217"/>
      <c r="AC6215" s="217"/>
      <c r="AD6215" s="213"/>
    </row>
    <row r="6216" spans="20:30" x14ac:dyDescent="0.2">
      <c r="T6216" s="212"/>
      <c r="U6216" s="213"/>
      <c r="V6216" s="213"/>
      <c r="W6216" s="213"/>
      <c r="X6216" s="214"/>
      <c r="Y6216" s="214"/>
      <c r="Z6216" s="214"/>
      <c r="AA6216" s="217"/>
      <c r="AB6216" s="217"/>
      <c r="AC6216" s="217"/>
      <c r="AD6216" s="213"/>
    </row>
    <row r="6217" spans="20:30" x14ac:dyDescent="0.2">
      <c r="T6217" s="212"/>
      <c r="U6217" s="213"/>
      <c r="V6217" s="213"/>
      <c r="W6217" s="213"/>
      <c r="X6217" s="214"/>
      <c r="Y6217" s="214"/>
      <c r="Z6217" s="214"/>
      <c r="AA6217" s="217"/>
      <c r="AB6217" s="217"/>
      <c r="AC6217" s="217"/>
      <c r="AD6217" s="213"/>
    </row>
    <row r="6218" spans="20:30" x14ac:dyDescent="0.2">
      <c r="T6218" s="212"/>
      <c r="U6218" s="213"/>
      <c r="V6218" s="213"/>
      <c r="W6218" s="213"/>
      <c r="X6218" s="214"/>
      <c r="Y6218" s="214"/>
      <c r="Z6218" s="214"/>
      <c r="AA6218" s="217"/>
      <c r="AB6218" s="217"/>
      <c r="AC6218" s="217"/>
      <c r="AD6218" s="213"/>
    </row>
    <row r="6219" spans="20:30" x14ac:dyDescent="0.2">
      <c r="T6219" s="212"/>
      <c r="U6219" s="213"/>
      <c r="V6219" s="213"/>
      <c r="W6219" s="213"/>
      <c r="X6219" s="214"/>
      <c r="Y6219" s="214"/>
      <c r="Z6219" s="214"/>
      <c r="AA6219" s="217"/>
      <c r="AB6219" s="217"/>
      <c r="AC6219" s="217"/>
      <c r="AD6219" s="213"/>
    </row>
    <row r="6220" spans="20:30" x14ac:dyDescent="0.2">
      <c r="T6220" s="212"/>
      <c r="U6220" s="213"/>
      <c r="V6220" s="213"/>
      <c r="W6220" s="213"/>
      <c r="X6220" s="214"/>
      <c r="Y6220" s="214"/>
      <c r="Z6220" s="214"/>
      <c r="AA6220" s="217"/>
      <c r="AB6220" s="217"/>
      <c r="AC6220" s="217"/>
      <c r="AD6220" s="213"/>
    </row>
    <row r="6221" spans="20:30" x14ac:dyDescent="0.2">
      <c r="T6221" s="212"/>
      <c r="U6221" s="213"/>
      <c r="V6221" s="213"/>
      <c r="W6221" s="213"/>
      <c r="X6221" s="214"/>
      <c r="Y6221" s="214"/>
      <c r="Z6221" s="214"/>
      <c r="AA6221" s="217"/>
      <c r="AB6221" s="217"/>
      <c r="AC6221" s="217"/>
      <c r="AD6221" s="213"/>
    </row>
    <row r="6222" spans="20:30" x14ac:dyDescent="0.2">
      <c r="T6222" s="212"/>
      <c r="U6222" s="213"/>
      <c r="V6222" s="213"/>
      <c r="W6222" s="213"/>
      <c r="X6222" s="214"/>
      <c r="Y6222" s="214"/>
      <c r="Z6222" s="214"/>
      <c r="AA6222" s="217"/>
      <c r="AB6222" s="217"/>
      <c r="AC6222" s="217"/>
      <c r="AD6222" s="213"/>
    </row>
    <row r="6223" spans="20:30" x14ac:dyDescent="0.2">
      <c r="T6223" s="212"/>
      <c r="U6223" s="213"/>
      <c r="V6223" s="213"/>
      <c r="W6223" s="213"/>
      <c r="X6223" s="214"/>
      <c r="Y6223" s="214"/>
      <c r="Z6223" s="214"/>
      <c r="AA6223" s="217"/>
      <c r="AB6223" s="217"/>
      <c r="AC6223" s="217"/>
      <c r="AD6223" s="213"/>
    </row>
    <row r="6224" spans="20:30" x14ac:dyDescent="0.2">
      <c r="T6224" s="212"/>
      <c r="U6224" s="213"/>
      <c r="V6224" s="213"/>
      <c r="W6224" s="213"/>
      <c r="X6224" s="214"/>
      <c r="Y6224" s="214"/>
      <c r="Z6224" s="214"/>
      <c r="AA6224" s="217"/>
      <c r="AB6224" s="217"/>
      <c r="AC6224" s="217"/>
      <c r="AD6224" s="213"/>
    </row>
    <row r="6225" spans="20:30" x14ac:dyDescent="0.2">
      <c r="T6225" s="212"/>
      <c r="U6225" s="213"/>
      <c r="V6225" s="213"/>
      <c r="W6225" s="213"/>
      <c r="X6225" s="214"/>
      <c r="Y6225" s="214"/>
      <c r="Z6225" s="214"/>
      <c r="AA6225" s="217"/>
      <c r="AB6225" s="217"/>
      <c r="AC6225" s="217"/>
      <c r="AD6225" s="213"/>
    </row>
    <row r="6226" spans="20:30" x14ac:dyDescent="0.2">
      <c r="T6226" s="212"/>
      <c r="U6226" s="213"/>
      <c r="V6226" s="213"/>
      <c r="W6226" s="213"/>
      <c r="X6226" s="214"/>
      <c r="Y6226" s="214"/>
      <c r="Z6226" s="214"/>
      <c r="AA6226" s="217"/>
      <c r="AB6226" s="217"/>
      <c r="AC6226" s="217"/>
      <c r="AD6226" s="213"/>
    </row>
    <row r="6227" spans="20:30" x14ac:dyDescent="0.2">
      <c r="T6227" s="212"/>
      <c r="U6227" s="213"/>
      <c r="V6227" s="213"/>
      <c r="W6227" s="213"/>
      <c r="X6227" s="214"/>
      <c r="Y6227" s="214"/>
      <c r="Z6227" s="214"/>
      <c r="AA6227" s="217"/>
      <c r="AB6227" s="217"/>
      <c r="AC6227" s="217"/>
      <c r="AD6227" s="213"/>
    </row>
    <row r="6228" spans="20:30" x14ac:dyDescent="0.2">
      <c r="T6228" s="212"/>
      <c r="U6228" s="213"/>
      <c r="V6228" s="213"/>
      <c r="W6228" s="213"/>
      <c r="X6228" s="214"/>
      <c r="Y6228" s="214"/>
      <c r="Z6228" s="214"/>
      <c r="AA6228" s="217"/>
      <c r="AB6228" s="217"/>
      <c r="AC6228" s="217"/>
      <c r="AD6228" s="213"/>
    </row>
    <row r="6229" spans="20:30" x14ac:dyDescent="0.2">
      <c r="T6229" s="212"/>
      <c r="U6229" s="213"/>
      <c r="V6229" s="213"/>
      <c r="W6229" s="213"/>
      <c r="X6229" s="214"/>
      <c r="Y6229" s="214"/>
      <c r="Z6229" s="214"/>
      <c r="AA6229" s="217"/>
      <c r="AB6229" s="217"/>
      <c r="AC6229" s="217"/>
      <c r="AD6229" s="213"/>
    </row>
    <row r="6230" spans="20:30" x14ac:dyDescent="0.2">
      <c r="T6230" s="212"/>
      <c r="U6230" s="213"/>
      <c r="V6230" s="213"/>
      <c r="W6230" s="213"/>
      <c r="X6230" s="214"/>
      <c r="Y6230" s="214"/>
      <c r="Z6230" s="214"/>
      <c r="AA6230" s="217"/>
      <c r="AB6230" s="217"/>
      <c r="AC6230" s="217"/>
      <c r="AD6230" s="213"/>
    </row>
    <row r="6231" spans="20:30" x14ac:dyDescent="0.2">
      <c r="T6231" s="212"/>
      <c r="U6231" s="213"/>
      <c r="V6231" s="213"/>
      <c r="W6231" s="213"/>
      <c r="X6231" s="214"/>
      <c r="Y6231" s="214"/>
      <c r="Z6231" s="214"/>
      <c r="AA6231" s="217"/>
      <c r="AB6231" s="217"/>
      <c r="AC6231" s="217"/>
      <c r="AD6231" s="213"/>
    </row>
    <row r="6232" spans="20:30" x14ac:dyDescent="0.2">
      <c r="T6232" s="212"/>
      <c r="U6232" s="213"/>
      <c r="V6232" s="213"/>
      <c r="W6232" s="213"/>
      <c r="X6232" s="214"/>
      <c r="Y6232" s="214"/>
      <c r="Z6232" s="214"/>
      <c r="AA6232" s="217"/>
      <c r="AB6232" s="217"/>
      <c r="AC6232" s="217"/>
      <c r="AD6232" s="213"/>
    </row>
    <row r="6233" spans="20:30" x14ac:dyDescent="0.2">
      <c r="T6233" s="212"/>
      <c r="U6233" s="213"/>
      <c r="V6233" s="213"/>
      <c r="W6233" s="213"/>
      <c r="X6233" s="214"/>
      <c r="Y6233" s="214"/>
      <c r="Z6233" s="214"/>
      <c r="AA6233" s="217"/>
      <c r="AB6233" s="217"/>
      <c r="AC6233" s="217"/>
      <c r="AD6233" s="213"/>
    </row>
    <row r="6234" spans="20:30" x14ac:dyDescent="0.2">
      <c r="T6234" s="212"/>
      <c r="U6234" s="213"/>
      <c r="V6234" s="213"/>
      <c r="W6234" s="213"/>
      <c r="X6234" s="214"/>
      <c r="Y6234" s="214"/>
      <c r="Z6234" s="214"/>
      <c r="AA6234" s="217"/>
      <c r="AB6234" s="217"/>
      <c r="AC6234" s="217"/>
      <c r="AD6234" s="213"/>
    </row>
    <row r="6235" spans="20:30" x14ac:dyDescent="0.2">
      <c r="T6235" s="212"/>
      <c r="U6235" s="213"/>
      <c r="V6235" s="213"/>
      <c r="W6235" s="213"/>
      <c r="X6235" s="214"/>
      <c r="Y6235" s="214"/>
      <c r="Z6235" s="214"/>
      <c r="AA6235" s="217"/>
      <c r="AB6235" s="217"/>
      <c r="AC6235" s="217"/>
      <c r="AD6235" s="213"/>
    </row>
    <row r="6236" spans="20:30" x14ac:dyDescent="0.2">
      <c r="T6236" s="212"/>
      <c r="U6236" s="213"/>
      <c r="V6236" s="213"/>
      <c r="W6236" s="213"/>
      <c r="X6236" s="214"/>
      <c r="Y6236" s="214"/>
      <c r="Z6236" s="214"/>
      <c r="AA6236" s="217"/>
      <c r="AB6236" s="217"/>
      <c r="AC6236" s="217"/>
      <c r="AD6236" s="213"/>
    </row>
    <row r="6237" spans="20:30" x14ac:dyDescent="0.2">
      <c r="T6237" s="212"/>
      <c r="U6237" s="213"/>
      <c r="V6237" s="213"/>
      <c r="W6237" s="213"/>
      <c r="X6237" s="214"/>
      <c r="Y6237" s="214"/>
      <c r="Z6237" s="214"/>
      <c r="AA6237" s="217"/>
      <c r="AB6237" s="217"/>
      <c r="AC6237" s="217"/>
      <c r="AD6237" s="213"/>
    </row>
    <row r="6238" spans="20:30" x14ac:dyDescent="0.2">
      <c r="T6238" s="212"/>
      <c r="U6238" s="213"/>
      <c r="V6238" s="213"/>
      <c r="W6238" s="213"/>
      <c r="X6238" s="214"/>
      <c r="Y6238" s="214"/>
      <c r="Z6238" s="214"/>
      <c r="AA6238" s="217"/>
      <c r="AB6238" s="217"/>
      <c r="AC6238" s="217"/>
      <c r="AD6238" s="213"/>
    </row>
    <row r="6239" spans="20:30" x14ac:dyDescent="0.2">
      <c r="T6239" s="212"/>
      <c r="U6239" s="213"/>
      <c r="V6239" s="213"/>
      <c r="W6239" s="213"/>
      <c r="X6239" s="214"/>
      <c r="Y6239" s="214"/>
      <c r="Z6239" s="214"/>
      <c r="AA6239" s="217"/>
      <c r="AB6239" s="217"/>
      <c r="AC6239" s="217"/>
      <c r="AD6239" s="213"/>
    </row>
    <row r="6240" spans="20:30" x14ac:dyDescent="0.2">
      <c r="T6240" s="212"/>
      <c r="U6240" s="213"/>
      <c r="V6240" s="213"/>
      <c r="W6240" s="213"/>
      <c r="X6240" s="214"/>
      <c r="Y6240" s="214"/>
      <c r="Z6240" s="214"/>
      <c r="AA6240" s="217"/>
      <c r="AB6240" s="217"/>
      <c r="AC6240" s="217"/>
      <c r="AD6240" s="213"/>
    </row>
    <row r="6241" spans="20:30" x14ac:dyDescent="0.2">
      <c r="T6241" s="212"/>
      <c r="U6241" s="213"/>
      <c r="V6241" s="213"/>
      <c r="W6241" s="213"/>
      <c r="X6241" s="214"/>
      <c r="Y6241" s="214"/>
      <c r="Z6241" s="214"/>
      <c r="AA6241" s="217"/>
      <c r="AB6241" s="217"/>
      <c r="AC6241" s="217"/>
      <c r="AD6241" s="213"/>
    </row>
    <row r="6242" spans="20:30" x14ac:dyDescent="0.2">
      <c r="T6242" s="212"/>
      <c r="U6242" s="213"/>
      <c r="V6242" s="213"/>
      <c r="W6242" s="213"/>
      <c r="X6242" s="214"/>
      <c r="Y6242" s="214"/>
      <c r="Z6242" s="214"/>
      <c r="AA6242" s="217"/>
      <c r="AB6242" s="217"/>
      <c r="AC6242" s="217"/>
      <c r="AD6242" s="213"/>
    </row>
    <row r="6243" spans="20:30" x14ac:dyDescent="0.2">
      <c r="T6243" s="212"/>
      <c r="U6243" s="213"/>
      <c r="V6243" s="213"/>
      <c r="W6243" s="213"/>
      <c r="X6243" s="214"/>
      <c r="Y6243" s="214"/>
      <c r="Z6243" s="214"/>
      <c r="AA6243" s="217"/>
      <c r="AB6243" s="217"/>
      <c r="AC6243" s="217"/>
      <c r="AD6243" s="213"/>
    </row>
    <row r="6244" spans="20:30" x14ac:dyDescent="0.2">
      <c r="T6244" s="212"/>
      <c r="U6244" s="213"/>
      <c r="V6244" s="213"/>
      <c r="W6244" s="213"/>
      <c r="X6244" s="214"/>
      <c r="Y6244" s="214"/>
      <c r="Z6244" s="214"/>
      <c r="AA6244" s="217"/>
      <c r="AB6244" s="217"/>
      <c r="AC6244" s="217"/>
      <c r="AD6244" s="213"/>
    </row>
    <row r="6245" spans="20:30" x14ac:dyDescent="0.2">
      <c r="T6245" s="212"/>
      <c r="U6245" s="213"/>
      <c r="V6245" s="213"/>
      <c r="W6245" s="213"/>
      <c r="X6245" s="214"/>
      <c r="Y6245" s="214"/>
      <c r="Z6245" s="214"/>
      <c r="AA6245" s="217"/>
      <c r="AB6245" s="217"/>
      <c r="AC6245" s="217"/>
      <c r="AD6245" s="213"/>
    </row>
    <row r="6246" spans="20:30" x14ac:dyDescent="0.2">
      <c r="T6246" s="212"/>
      <c r="U6246" s="213"/>
      <c r="V6246" s="213"/>
      <c r="W6246" s="213"/>
      <c r="X6246" s="214"/>
      <c r="Y6246" s="214"/>
      <c r="Z6246" s="214"/>
      <c r="AA6246" s="217"/>
      <c r="AB6246" s="217"/>
      <c r="AC6246" s="217"/>
      <c r="AD6246" s="213"/>
    </row>
    <row r="6247" spans="20:30" x14ac:dyDescent="0.2">
      <c r="T6247" s="212"/>
      <c r="U6247" s="213"/>
      <c r="V6247" s="213"/>
      <c r="W6247" s="213"/>
      <c r="X6247" s="214"/>
      <c r="Y6247" s="214"/>
      <c r="Z6247" s="214"/>
      <c r="AA6247" s="217"/>
      <c r="AB6247" s="217"/>
      <c r="AC6247" s="217"/>
      <c r="AD6247" s="213"/>
    </row>
    <row r="6248" spans="20:30" x14ac:dyDescent="0.2">
      <c r="T6248" s="212"/>
      <c r="U6248" s="213"/>
      <c r="V6248" s="213"/>
      <c r="W6248" s="213"/>
      <c r="X6248" s="214"/>
      <c r="Y6248" s="214"/>
      <c r="Z6248" s="214"/>
      <c r="AA6248" s="217"/>
      <c r="AB6248" s="217"/>
      <c r="AC6248" s="217"/>
      <c r="AD6248" s="213"/>
    </row>
    <row r="6249" spans="20:30" x14ac:dyDescent="0.2">
      <c r="T6249" s="212"/>
      <c r="U6249" s="213"/>
      <c r="V6249" s="213"/>
      <c r="W6249" s="213"/>
      <c r="X6249" s="214"/>
      <c r="Y6249" s="214"/>
      <c r="Z6249" s="214"/>
      <c r="AA6249" s="217"/>
      <c r="AB6249" s="217"/>
      <c r="AC6249" s="217"/>
      <c r="AD6249" s="213"/>
    </row>
    <row r="6250" spans="20:30" x14ac:dyDescent="0.2">
      <c r="T6250" s="212"/>
      <c r="U6250" s="213"/>
      <c r="V6250" s="213"/>
      <c r="W6250" s="213"/>
      <c r="X6250" s="214"/>
      <c r="Y6250" s="214"/>
      <c r="Z6250" s="214"/>
      <c r="AA6250" s="217"/>
      <c r="AB6250" s="217"/>
      <c r="AC6250" s="217"/>
      <c r="AD6250" s="213"/>
    </row>
    <row r="6251" spans="20:30" x14ac:dyDescent="0.2">
      <c r="T6251" s="212"/>
      <c r="U6251" s="213"/>
      <c r="V6251" s="213"/>
      <c r="W6251" s="213"/>
      <c r="X6251" s="214"/>
      <c r="Y6251" s="214"/>
      <c r="Z6251" s="214"/>
      <c r="AA6251" s="217"/>
      <c r="AB6251" s="217"/>
      <c r="AC6251" s="217"/>
      <c r="AD6251" s="213"/>
    </row>
    <row r="6252" spans="20:30" x14ac:dyDescent="0.2">
      <c r="T6252" s="212"/>
      <c r="U6252" s="213"/>
      <c r="V6252" s="213"/>
      <c r="W6252" s="213"/>
      <c r="X6252" s="214"/>
      <c r="Y6252" s="214"/>
      <c r="Z6252" s="214"/>
      <c r="AA6252" s="217"/>
      <c r="AB6252" s="217"/>
      <c r="AC6252" s="217"/>
      <c r="AD6252" s="213"/>
    </row>
    <row r="6253" spans="20:30" x14ac:dyDescent="0.2">
      <c r="T6253" s="212"/>
      <c r="U6253" s="213"/>
      <c r="V6253" s="213"/>
      <c r="W6253" s="213"/>
      <c r="X6253" s="214"/>
      <c r="Y6253" s="214"/>
      <c r="Z6253" s="214"/>
      <c r="AA6253" s="217"/>
      <c r="AB6253" s="217"/>
      <c r="AC6253" s="217"/>
      <c r="AD6253" s="213"/>
    </row>
    <row r="6254" spans="20:30" x14ac:dyDescent="0.2">
      <c r="T6254" s="212"/>
      <c r="U6254" s="213"/>
      <c r="V6254" s="213"/>
      <c r="W6254" s="213"/>
      <c r="X6254" s="214"/>
      <c r="Y6254" s="214"/>
      <c r="Z6254" s="214"/>
      <c r="AA6254" s="217"/>
      <c r="AB6254" s="217"/>
      <c r="AC6254" s="217"/>
      <c r="AD6254" s="213"/>
    </row>
    <row r="6255" spans="20:30" x14ac:dyDescent="0.2">
      <c r="T6255" s="212"/>
      <c r="U6255" s="213"/>
      <c r="V6255" s="213"/>
      <c r="W6255" s="213"/>
      <c r="X6255" s="214"/>
      <c r="Y6255" s="214"/>
      <c r="Z6255" s="214"/>
      <c r="AA6255" s="217"/>
      <c r="AB6255" s="217"/>
      <c r="AC6255" s="217"/>
      <c r="AD6255" s="213"/>
    </row>
    <row r="6256" spans="20:30" x14ac:dyDescent="0.2">
      <c r="T6256" s="212"/>
      <c r="U6256" s="213"/>
      <c r="V6256" s="213"/>
      <c r="W6256" s="213"/>
      <c r="X6256" s="214"/>
      <c r="Y6256" s="214"/>
      <c r="Z6256" s="214"/>
      <c r="AA6256" s="217"/>
      <c r="AB6256" s="217"/>
      <c r="AC6256" s="217"/>
      <c r="AD6256" s="213"/>
    </row>
    <row r="6257" spans="20:30" x14ac:dyDescent="0.2">
      <c r="T6257" s="212"/>
      <c r="U6257" s="213"/>
      <c r="V6257" s="213"/>
      <c r="W6257" s="213"/>
      <c r="X6257" s="214"/>
      <c r="Y6257" s="214"/>
      <c r="Z6257" s="214"/>
      <c r="AA6257" s="217"/>
      <c r="AB6257" s="217"/>
      <c r="AC6257" s="217"/>
      <c r="AD6257" s="213"/>
    </row>
    <row r="6258" spans="20:30" x14ac:dyDescent="0.2">
      <c r="T6258" s="212"/>
      <c r="U6258" s="213"/>
      <c r="V6258" s="213"/>
      <c r="W6258" s="213"/>
      <c r="X6258" s="214"/>
      <c r="Y6258" s="214"/>
      <c r="Z6258" s="214"/>
      <c r="AA6258" s="217"/>
      <c r="AB6258" s="217"/>
      <c r="AC6258" s="217"/>
      <c r="AD6258" s="213"/>
    </row>
    <row r="6259" spans="20:30" x14ac:dyDescent="0.2">
      <c r="T6259" s="212"/>
      <c r="U6259" s="213"/>
      <c r="V6259" s="213"/>
      <c r="W6259" s="213"/>
      <c r="X6259" s="214"/>
      <c r="Y6259" s="214"/>
      <c r="Z6259" s="214"/>
      <c r="AA6259" s="217"/>
      <c r="AB6259" s="217"/>
      <c r="AC6259" s="217"/>
      <c r="AD6259" s="213"/>
    </row>
    <row r="6260" spans="20:30" x14ac:dyDescent="0.2">
      <c r="T6260" s="212"/>
      <c r="U6260" s="213"/>
      <c r="V6260" s="213"/>
      <c r="W6260" s="213"/>
      <c r="X6260" s="214"/>
      <c r="Y6260" s="214"/>
      <c r="Z6260" s="214"/>
      <c r="AA6260" s="217"/>
      <c r="AB6260" s="217"/>
      <c r="AC6260" s="217"/>
      <c r="AD6260" s="213"/>
    </row>
    <row r="6261" spans="20:30" x14ac:dyDescent="0.2">
      <c r="T6261" s="212"/>
      <c r="U6261" s="213"/>
      <c r="V6261" s="213"/>
      <c r="W6261" s="213"/>
      <c r="X6261" s="214"/>
      <c r="Y6261" s="214"/>
      <c r="Z6261" s="214"/>
      <c r="AA6261" s="217"/>
      <c r="AB6261" s="217"/>
      <c r="AC6261" s="217"/>
      <c r="AD6261" s="213"/>
    </row>
    <row r="6262" spans="20:30" x14ac:dyDescent="0.2">
      <c r="T6262" s="212"/>
      <c r="U6262" s="213"/>
      <c r="V6262" s="213"/>
      <c r="W6262" s="213"/>
      <c r="X6262" s="214"/>
      <c r="Y6262" s="214"/>
      <c r="Z6262" s="214"/>
      <c r="AA6262" s="217"/>
      <c r="AB6262" s="217"/>
      <c r="AC6262" s="217"/>
      <c r="AD6262" s="213"/>
    </row>
    <row r="6263" spans="20:30" x14ac:dyDescent="0.2">
      <c r="T6263" s="212"/>
      <c r="U6263" s="213"/>
      <c r="V6263" s="213"/>
      <c r="W6263" s="213"/>
      <c r="X6263" s="214"/>
      <c r="Y6263" s="214"/>
      <c r="Z6263" s="214"/>
      <c r="AA6263" s="217"/>
      <c r="AB6263" s="217"/>
      <c r="AC6263" s="217"/>
      <c r="AD6263" s="213"/>
    </row>
    <row r="6264" spans="20:30" x14ac:dyDescent="0.2">
      <c r="T6264" s="212"/>
      <c r="U6264" s="213"/>
      <c r="V6264" s="213"/>
      <c r="W6264" s="213"/>
      <c r="X6264" s="214"/>
      <c r="Y6264" s="214"/>
      <c r="Z6264" s="214"/>
      <c r="AA6264" s="217"/>
      <c r="AB6264" s="217"/>
      <c r="AC6264" s="217"/>
      <c r="AD6264" s="213"/>
    </row>
    <row r="6265" spans="20:30" x14ac:dyDescent="0.2">
      <c r="T6265" s="212"/>
      <c r="U6265" s="213"/>
      <c r="V6265" s="213"/>
      <c r="W6265" s="213"/>
      <c r="X6265" s="214"/>
      <c r="Y6265" s="214"/>
      <c r="Z6265" s="214"/>
      <c r="AA6265" s="217"/>
      <c r="AB6265" s="217"/>
      <c r="AC6265" s="217"/>
      <c r="AD6265" s="213"/>
    </row>
    <row r="6266" spans="20:30" x14ac:dyDescent="0.2">
      <c r="T6266" s="212"/>
      <c r="U6266" s="213"/>
      <c r="V6266" s="213"/>
      <c r="W6266" s="213"/>
      <c r="X6266" s="214"/>
      <c r="Y6266" s="214"/>
      <c r="Z6266" s="214"/>
      <c r="AA6266" s="217"/>
      <c r="AB6266" s="217"/>
      <c r="AC6266" s="217"/>
      <c r="AD6266" s="213"/>
    </row>
    <row r="6267" spans="20:30" x14ac:dyDescent="0.2">
      <c r="T6267" s="212"/>
      <c r="U6267" s="213"/>
      <c r="V6267" s="213"/>
      <c r="W6267" s="213"/>
      <c r="X6267" s="214"/>
      <c r="Y6267" s="214"/>
      <c r="Z6267" s="214"/>
      <c r="AA6267" s="217"/>
      <c r="AB6267" s="217"/>
      <c r="AC6267" s="217"/>
      <c r="AD6267" s="213"/>
    </row>
    <row r="6268" spans="20:30" x14ac:dyDescent="0.2">
      <c r="T6268" s="212"/>
      <c r="U6268" s="213"/>
      <c r="V6268" s="213"/>
      <c r="W6268" s="213"/>
      <c r="X6268" s="214"/>
      <c r="Y6268" s="214"/>
      <c r="Z6268" s="214"/>
      <c r="AA6268" s="217"/>
      <c r="AB6268" s="217"/>
      <c r="AC6268" s="217"/>
      <c r="AD6268" s="213"/>
    </row>
    <row r="6269" spans="20:30" x14ac:dyDescent="0.2">
      <c r="T6269" s="212"/>
      <c r="U6269" s="213"/>
      <c r="V6269" s="213"/>
      <c r="W6269" s="213"/>
      <c r="X6269" s="214"/>
      <c r="Y6269" s="214"/>
      <c r="Z6269" s="214"/>
      <c r="AA6269" s="217"/>
      <c r="AB6269" s="217"/>
      <c r="AC6269" s="217"/>
      <c r="AD6269" s="213"/>
    </row>
    <row r="6270" spans="20:30" x14ac:dyDescent="0.2">
      <c r="T6270" s="212"/>
      <c r="U6270" s="213"/>
      <c r="V6270" s="213"/>
      <c r="W6270" s="213"/>
      <c r="X6270" s="214"/>
      <c r="Y6270" s="214"/>
      <c r="Z6270" s="214"/>
      <c r="AA6270" s="217"/>
      <c r="AB6270" s="217"/>
      <c r="AC6270" s="217"/>
      <c r="AD6270" s="213"/>
    </row>
    <row r="6271" spans="20:30" x14ac:dyDescent="0.2">
      <c r="T6271" s="212"/>
      <c r="U6271" s="213"/>
      <c r="V6271" s="213"/>
      <c r="W6271" s="213"/>
      <c r="X6271" s="214"/>
      <c r="Y6271" s="214"/>
      <c r="Z6271" s="214"/>
      <c r="AA6271" s="217"/>
      <c r="AB6271" s="217"/>
      <c r="AC6271" s="217"/>
      <c r="AD6271" s="213"/>
    </row>
    <row r="6272" spans="20:30" x14ac:dyDescent="0.2">
      <c r="T6272" s="212"/>
      <c r="U6272" s="213"/>
      <c r="V6272" s="213"/>
      <c r="W6272" s="213"/>
      <c r="X6272" s="214"/>
      <c r="Y6272" s="214"/>
      <c r="Z6272" s="214"/>
      <c r="AA6272" s="217"/>
      <c r="AB6272" s="217"/>
      <c r="AC6272" s="217"/>
      <c r="AD6272" s="213"/>
    </row>
    <row r="6273" spans="20:30" x14ac:dyDescent="0.2">
      <c r="T6273" s="212"/>
      <c r="U6273" s="213"/>
      <c r="V6273" s="213"/>
      <c r="W6273" s="213"/>
      <c r="X6273" s="214"/>
      <c r="Y6273" s="214"/>
      <c r="Z6273" s="214"/>
      <c r="AA6273" s="217"/>
      <c r="AB6273" s="217"/>
      <c r="AC6273" s="217"/>
      <c r="AD6273" s="213"/>
    </row>
    <row r="6274" spans="20:30" x14ac:dyDescent="0.2">
      <c r="T6274" s="212"/>
      <c r="U6274" s="213"/>
      <c r="V6274" s="213"/>
      <c r="W6274" s="213"/>
      <c r="X6274" s="214"/>
      <c r="Y6274" s="214"/>
      <c r="Z6274" s="214"/>
      <c r="AA6274" s="217"/>
      <c r="AB6274" s="217"/>
      <c r="AC6274" s="217"/>
      <c r="AD6274" s="213"/>
    </row>
    <row r="6275" spans="20:30" x14ac:dyDescent="0.2">
      <c r="T6275" s="212"/>
      <c r="U6275" s="213"/>
      <c r="V6275" s="213"/>
      <c r="W6275" s="213"/>
      <c r="X6275" s="214"/>
      <c r="Y6275" s="214"/>
      <c r="Z6275" s="214"/>
      <c r="AA6275" s="217"/>
      <c r="AB6275" s="217"/>
      <c r="AC6275" s="217"/>
      <c r="AD6275" s="213"/>
    </row>
    <row r="6276" spans="20:30" x14ac:dyDescent="0.2">
      <c r="T6276" s="212"/>
      <c r="U6276" s="213"/>
      <c r="V6276" s="213"/>
      <c r="W6276" s="213"/>
      <c r="X6276" s="214"/>
      <c r="Y6276" s="214"/>
      <c r="Z6276" s="214"/>
      <c r="AA6276" s="217"/>
      <c r="AB6276" s="217"/>
      <c r="AC6276" s="217"/>
      <c r="AD6276" s="213"/>
    </row>
    <row r="6277" spans="20:30" x14ac:dyDescent="0.2">
      <c r="T6277" s="212"/>
      <c r="U6277" s="213"/>
      <c r="V6277" s="213"/>
      <c r="W6277" s="213"/>
      <c r="X6277" s="214"/>
      <c r="Y6277" s="214"/>
      <c r="Z6277" s="214"/>
      <c r="AA6277" s="217"/>
      <c r="AB6277" s="217"/>
      <c r="AC6277" s="217"/>
      <c r="AD6277" s="213"/>
    </row>
    <row r="6278" spans="20:30" x14ac:dyDescent="0.2">
      <c r="T6278" s="212"/>
      <c r="U6278" s="213"/>
      <c r="V6278" s="213"/>
      <c r="W6278" s="213"/>
      <c r="X6278" s="214"/>
      <c r="Y6278" s="214"/>
      <c r="Z6278" s="214"/>
      <c r="AA6278" s="217"/>
      <c r="AB6278" s="217"/>
      <c r="AC6278" s="217"/>
      <c r="AD6278" s="213"/>
    </row>
    <row r="6279" spans="20:30" x14ac:dyDescent="0.2">
      <c r="T6279" s="212"/>
      <c r="U6279" s="213"/>
      <c r="V6279" s="213"/>
      <c r="W6279" s="213"/>
      <c r="X6279" s="214"/>
      <c r="Y6279" s="214"/>
      <c r="Z6279" s="214"/>
      <c r="AA6279" s="217"/>
      <c r="AB6279" s="217"/>
      <c r="AC6279" s="217"/>
      <c r="AD6279" s="213"/>
    </row>
    <row r="6280" spans="20:30" x14ac:dyDescent="0.2">
      <c r="T6280" s="212"/>
      <c r="U6280" s="213"/>
      <c r="V6280" s="213"/>
      <c r="W6280" s="213"/>
      <c r="X6280" s="214"/>
      <c r="Y6280" s="214"/>
      <c r="Z6280" s="214"/>
      <c r="AA6280" s="217"/>
      <c r="AB6280" s="217"/>
      <c r="AC6280" s="217"/>
      <c r="AD6280" s="213"/>
    </row>
    <row r="6281" spans="20:30" x14ac:dyDescent="0.2">
      <c r="T6281" s="212"/>
      <c r="U6281" s="213"/>
      <c r="V6281" s="213"/>
      <c r="W6281" s="213"/>
      <c r="X6281" s="214"/>
      <c r="Y6281" s="214"/>
      <c r="Z6281" s="214"/>
      <c r="AA6281" s="217"/>
      <c r="AB6281" s="217"/>
      <c r="AC6281" s="217"/>
      <c r="AD6281" s="213"/>
    </row>
    <row r="6282" spans="20:30" x14ac:dyDescent="0.2">
      <c r="T6282" s="212"/>
      <c r="U6282" s="213"/>
      <c r="V6282" s="213"/>
      <c r="W6282" s="213"/>
      <c r="X6282" s="214"/>
      <c r="Y6282" s="214"/>
      <c r="Z6282" s="214"/>
      <c r="AA6282" s="217"/>
      <c r="AB6282" s="217"/>
      <c r="AC6282" s="217"/>
      <c r="AD6282" s="213"/>
    </row>
    <row r="6283" spans="20:30" x14ac:dyDescent="0.2">
      <c r="T6283" s="212"/>
      <c r="U6283" s="213"/>
      <c r="V6283" s="213"/>
      <c r="W6283" s="213"/>
      <c r="X6283" s="214"/>
      <c r="Y6283" s="214"/>
      <c r="Z6283" s="214"/>
      <c r="AA6283" s="217"/>
      <c r="AB6283" s="217"/>
      <c r="AC6283" s="217"/>
      <c r="AD6283" s="213"/>
    </row>
    <row r="6284" spans="20:30" x14ac:dyDescent="0.2">
      <c r="T6284" s="212"/>
      <c r="U6284" s="213"/>
      <c r="V6284" s="213"/>
      <c r="W6284" s="213"/>
      <c r="X6284" s="214"/>
      <c r="Y6284" s="214"/>
      <c r="Z6284" s="214"/>
      <c r="AA6284" s="217"/>
      <c r="AB6284" s="217"/>
      <c r="AC6284" s="217"/>
      <c r="AD6284" s="213"/>
    </row>
    <row r="6285" spans="20:30" x14ac:dyDescent="0.2">
      <c r="T6285" s="212"/>
      <c r="U6285" s="213"/>
      <c r="V6285" s="213"/>
      <c r="W6285" s="213"/>
      <c r="X6285" s="214"/>
      <c r="Y6285" s="214"/>
      <c r="Z6285" s="214"/>
      <c r="AA6285" s="217"/>
      <c r="AB6285" s="217"/>
      <c r="AC6285" s="217"/>
      <c r="AD6285" s="213"/>
    </row>
    <row r="6286" spans="20:30" x14ac:dyDescent="0.2">
      <c r="T6286" s="212"/>
      <c r="U6286" s="213"/>
      <c r="V6286" s="213"/>
      <c r="W6286" s="213"/>
      <c r="X6286" s="214"/>
      <c r="Y6286" s="214"/>
      <c r="Z6286" s="214"/>
      <c r="AA6286" s="217"/>
      <c r="AB6286" s="217"/>
      <c r="AC6286" s="217"/>
      <c r="AD6286" s="213"/>
    </row>
    <row r="6287" spans="20:30" x14ac:dyDescent="0.2">
      <c r="T6287" s="212"/>
      <c r="U6287" s="213"/>
      <c r="V6287" s="213"/>
      <c r="W6287" s="213"/>
      <c r="X6287" s="214"/>
      <c r="Y6287" s="214"/>
      <c r="Z6287" s="214"/>
      <c r="AA6287" s="217"/>
      <c r="AB6287" s="217"/>
      <c r="AC6287" s="217"/>
      <c r="AD6287" s="213"/>
    </row>
    <row r="6288" spans="20:30" x14ac:dyDescent="0.2">
      <c r="T6288" s="212"/>
      <c r="U6288" s="213"/>
      <c r="V6288" s="213"/>
      <c r="W6288" s="213"/>
      <c r="X6288" s="214"/>
      <c r="Y6288" s="214"/>
      <c r="Z6288" s="214"/>
      <c r="AA6288" s="217"/>
      <c r="AB6288" s="217"/>
      <c r="AC6288" s="217"/>
      <c r="AD6288" s="213"/>
    </row>
    <row r="6289" spans="20:30" x14ac:dyDescent="0.2">
      <c r="T6289" s="212"/>
      <c r="U6289" s="213"/>
      <c r="V6289" s="213"/>
      <c r="W6289" s="213"/>
      <c r="X6289" s="214"/>
      <c r="Y6289" s="214"/>
      <c r="Z6289" s="214"/>
      <c r="AA6289" s="217"/>
      <c r="AB6289" s="217"/>
      <c r="AC6289" s="217"/>
      <c r="AD6289" s="213"/>
    </row>
    <row r="6290" spans="20:30" x14ac:dyDescent="0.2">
      <c r="T6290" s="212"/>
      <c r="U6290" s="213"/>
      <c r="V6290" s="213"/>
      <c r="W6290" s="213"/>
      <c r="X6290" s="214"/>
      <c r="Y6290" s="214"/>
      <c r="Z6290" s="214"/>
      <c r="AA6290" s="217"/>
      <c r="AB6290" s="217"/>
      <c r="AC6290" s="217"/>
      <c r="AD6290" s="213"/>
    </row>
    <row r="6291" spans="20:30" x14ac:dyDescent="0.2">
      <c r="T6291" s="212"/>
      <c r="U6291" s="213"/>
      <c r="V6291" s="213"/>
      <c r="W6291" s="213"/>
      <c r="X6291" s="214"/>
      <c r="Y6291" s="214"/>
      <c r="Z6291" s="214"/>
      <c r="AA6291" s="217"/>
      <c r="AB6291" s="217"/>
      <c r="AC6291" s="217"/>
      <c r="AD6291" s="213"/>
    </row>
    <row r="6292" spans="20:30" x14ac:dyDescent="0.2">
      <c r="T6292" s="212"/>
      <c r="U6292" s="213"/>
      <c r="V6292" s="213"/>
      <c r="W6292" s="213"/>
      <c r="X6292" s="214"/>
      <c r="Y6292" s="214"/>
      <c r="Z6292" s="214"/>
      <c r="AA6292" s="217"/>
      <c r="AB6292" s="217"/>
      <c r="AC6292" s="217"/>
      <c r="AD6292" s="213"/>
    </row>
    <row r="6293" spans="20:30" x14ac:dyDescent="0.2">
      <c r="T6293" s="212"/>
      <c r="U6293" s="213"/>
      <c r="V6293" s="213"/>
      <c r="W6293" s="213"/>
      <c r="X6293" s="214"/>
      <c r="Y6293" s="214"/>
      <c r="Z6293" s="214"/>
      <c r="AA6293" s="217"/>
      <c r="AB6293" s="217"/>
      <c r="AC6293" s="217"/>
      <c r="AD6293" s="213"/>
    </row>
    <row r="6294" spans="20:30" x14ac:dyDescent="0.2">
      <c r="T6294" s="212"/>
      <c r="U6294" s="213"/>
      <c r="V6294" s="213"/>
      <c r="W6294" s="213"/>
      <c r="X6294" s="214"/>
      <c r="Y6294" s="214"/>
      <c r="Z6294" s="214"/>
      <c r="AA6294" s="217"/>
      <c r="AB6294" s="217"/>
      <c r="AC6294" s="217"/>
      <c r="AD6294" s="213"/>
    </row>
    <row r="6295" spans="20:30" x14ac:dyDescent="0.2">
      <c r="T6295" s="212"/>
      <c r="U6295" s="213"/>
      <c r="V6295" s="213"/>
      <c r="W6295" s="213"/>
      <c r="X6295" s="214"/>
      <c r="Y6295" s="214"/>
      <c r="Z6295" s="214"/>
      <c r="AA6295" s="217"/>
      <c r="AB6295" s="217"/>
      <c r="AC6295" s="217"/>
      <c r="AD6295" s="213"/>
    </row>
    <row r="6296" spans="20:30" x14ac:dyDescent="0.2">
      <c r="T6296" s="212"/>
      <c r="U6296" s="213"/>
      <c r="V6296" s="213"/>
      <c r="W6296" s="213"/>
      <c r="X6296" s="214"/>
      <c r="Y6296" s="214"/>
      <c r="Z6296" s="214"/>
      <c r="AA6296" s="217"/>
      <c r="AB6296" s="217"/>
      <c r="AC6296" s="217"/>
      <c r="AD6296" s="213"/>
    </row>
    <row r="6297" spans="20:30" x14ac:dyDescent="0.2">
      <c r="T6297" s="212"/>
      <c r="U6297" s="213"/>
      <c r="V6297" s="213"/>
      <c r="W6297" s="213"/>
      <c r="X6297" s="214"/>
      <c r="Y6297" s="214"/>
      <c r="Z6297" s="214"/>
      <c r="AA6297" s="217"/>
      <c r="AB6297" s="217"/>
      <c r="AC6297" s="217"/>
      <c r="AD6297" s="213"/>
    </row>
    <row r="6298" spans="20:30" x14ac:dyDescent="0.2">
      <c r="T6298" s="212"/>
      <c r="U6298" s="213"/>
      <c r="V6298" s="213"/>
      <c r="W6298" s="213"/>
      <c r="X6298" s="214"/>
      <c r="Y6298" s="214"/>
      <c r="Z6298" s="214"/>
      <c r="AA6298" s="217"/>
      <c r="AB6298" s="217"/>
      <c r="AC6298" s="217"/>
      <c r="AD6298" s="213"/>
    </row>
    <row r="6299" spans="20:30" x14ac:dyDescent="0.2">
      <c r="T6299" s="212"/>
      <c r="U6299" s="213"/>
      <c r="V6299" s="213"/>
      <c r="W6299" s="213"/>
      <c r="X6299" s="214"/>
      <c r="Y6299" s="214"/>
      <c r="Z6299" s="214"/>
      <c r="AA6299" s="217"/>
      <c r="AB6299" s="217"/>
      <c r="AC6299" s="217"/>
      <c r="AD6299" s="213"/>
    </row>
    <row r="6300" spans="20:30" x14ac:dyDescent="0.2">
      <c r="T6300" s="212"/>
      <c r="U6300" s="213"/>
      <c r="V6300" s="213"/>
      <c r="W6300" s="213"/>
      <c r="X6300" s="214"/>
      <c r="Y6300" s="214"/>
      <c r="Z6300" s="214"/>
      <c r="AA6300" s="217"/>
      <c r="AB6300" s="217"/>
      <c r="AC6300" s="217"/>
      <c r="AD6300" s="213"/>
    </row>
    <row r="6301" spans="20:30" x14ac:dyDescent="0.2">
      <c r="T6301" s="212"/>
      <c r="U6301" s="213"/>
      <c r="V6301" s="213"/>
      <c r="W6301" s="213"/>
      <c r="X6301" s="214"/>
      <c r="Y6301" s="214"/>
      <c r="Z6301" s="214"/>
      <c r="AA6301" s="217"/>
      <c r="AB6301" s="217"/>
      <c r="AC6301" s="217"/>
      <c r="AD6301" s="213"/>
    </row>
    <row r="6302" spans="20:30" x14ac:dyDescent="0.2">
      <c r="T6302" s="212"/>
      <c r="U6302" s="213"/>
      <c r="V6302" s="213"/>
      <c r="W6302" s="213"/>
      <c r="X6302" s="214"/>
      <c r="Y6302" s="214"/>
      <c r="Z6302" s="214"/>
      <c r="AA6302" s="217"/>
      <c r="AB6302" s="217"/>
      <c r="AC6302" s="217"/>
      <c r="AD6302" s="213"/>
    </row>
    <row r="6303" spans="20:30" x14ac:dyDescent="0.2">
      <c r="T6303" s="212"/>
      <c r="U6303" s="213"/>
      <c r="V6303" s="213"/>
      <c r="W6303" s="213"/>
      <c r="X6303" s="214"/>
      <c r="Y6303" s="214"/>
      <c r="Z6303" s="214"/>
      <c r="AA6303" s="217"/>
      <c r="AB6303" s="217"/>
      <c r="AC6303" s="217"/>
      <c r="AD6303" s="213"/>
    </row>
    <row r="6304" spans="20:30" x14ac:dyDescent="0.2">
      <c r="T6304" s="212"/>
      <c r="U6304" s="213"/>
      <c r="V6304" s="213"/>
      <c r="W6304" s="213"/>
      <c r="X6304" s="214"/>
      <c r="Y6304" s="214"/>
      <c r="Z6304" s="214"/>
      <c r="AA6304" s="217"/>
      <c r="AB6304" s="217"/>
      <c r="AC6304" s="217"/>
      <c r="AD6304" s="213"/>
    </row>
    <row r="6305" spans="20:30" x14ac:dyDescent="0.2">
      <c r="T6305" s="212"/>
      <c r="U6305" s="213"/>
      <c r="V6305" s="213"/>
      <c r="W6305" s="213"/>
      <c r="X6305" s="214"/>
      <c r="Y6305" s="214"/>
      <c r="Z6305" s="214"/>
      <c r="AA6305" s="217"/>
      <c r="AB6305" s="217"/>
      <c r="AC6305" s="217"/>
      <c r="AD6305" s="213"/>
    </row>
    <row r="6306" spans="20:30" x14ac:dyDescent="0.2">
      <c r="T6306" s="212"/>
      <c r="U6306" s="213"/>
      <c r="V6306" s="213"/>
      <c r="W6306" s="213"/>
      <c r="X6306" s="214"/>
      <c r="Y6306" s="214"/>
      <c r="Z6306" s="214"/>
      <c r="AA6306" s="217"/>
      <c r="AB6306" s="217"/>
      <c r="AC6306" s="217"/>
      <c r="AD6306" s="213"/>
    </row>
    <row r="6307" spans="20:30" x14ac:dyDescent="0.2">
      <c r="T6307" s="212"/>
      <c r="U6307" s="213"/>
      <c r="V6307" s="213"/>
      <c r="W6307" s="213"/>
      <c r="X6307" s="214"/>
      <c r="Y6307" s="214"/>
      <c r="Z6307" s="214"/>
      <c r="AA6307" s="217"/>
      <c r="AB6307" s="217"/>
      <c r="AC6307" s="217"/>
      <c r="AD6307" s="213"/>
    </row>
    <row r="6308" spans="20:30" x14ac:dyDescent="0.2">
      <c r="T6308" s="212"/>
      <c r="U6308" s="213"/>
      <c r="V6308" s="213"/>
      <c r="W6308" s="213"/>
      <c r="X6308" s="214"/>
      <c r="Y6308" s="214"/>
      <c r="Z6308" s="214"/>
      <c r="AA6308" s="217"/>
      <c r="AB6308" s="217"/>
      <c r="AC6308" s="217"/>
      <c r="AD6308" s="213"/>
    </row>
    <row r="6309" spans="20:30" x14ac:dyDescent="0.2">
      <c r="T6309" s="212"/>
      <c r="U6309" s="213"/>
      <c r="V6309" s="213"/>
      <c r="W6309" s="213"/>
      <c r="X6309" s="214"/>
      <c r="Y6309" s="214"/>
      <c r="Z6309" s="214"/>
      <c r="AA6309" s="217"/>
      <c r="AB6309" s="217"/>
      <c r="AC6309" s="217"/>
      <c r="AD6309" s="213"/>
    </row>
    <row r="6310" spans="20:30" x14ac:dyDescent="0.2">
      <c r="T6310" s="212"/>
      <c r="U6310" s="213"/>
      <c r="V6310" s="213"/>
      <c r="W6310" s="213"/>
      <c r="X6310" s="214"/>
      <c r="Y6310" s="214"/>
      <c r="Z6310" s="214"/>
      <c r="AA6310" s="217"/>
      <c r="AB6310" s="217"/>
      <c r="AC6310" s="217"/>
      <c r="AD6310" s="213"/>
    </row>
    <row r="6311" spans="20:30" x14ac:dyDescent="0.2">
      <c r="T6311" s="212"/>
      <c r="U6311" s="213"/>
      <c r="V6311" s="213"/>
      <c r="W6311" s="213"/>
      <c r="X6311" s="214"/>
      <c r="Y6311" s="214"/>
      <c r="Z6311" s="214"/>
      <c r="AA6311" s="217"/>
      <c r="AB6311" s="217"/>
      <c r="AC6311" s="217"/>
      <c r="AD6311" s="213"/>
    </row>
    <row r="6312" spans="20:30" x14ac:dyDescent="0.2">
      <c r="T6312" s="212"/>
      <c r="U6312" s="213"/>
      <c r="V6312" s="213"/>
      <c r="W6312" s="213"/>
      <c r="X6312" s="214"/>
      <c r="Y6312" s="214"/>
      <c r="Z6312" s="214"/>
      <c r="AA6312" s="217"/>
      <c r="AB6312" s="217"/>
      <c r="AC6312" s="217"/>
      <c r="AD6312" s="213"/>
    </row>
    <row r="6313" spans="20:30" x14ac:dyDescent="0.2">
      <c r="T6313" s="212"/>
      <c r="U6313" s="213"/>
      <c r="V6313" s="213"/>
      <c r="W6313" s="213"/>
      <c r="X6313" s="214"/>
      <c r="Y6313" s="214"/>
      <c r="Z6313" s="214"/>
      <c r="AA6313" s="217"/>
      <c r="AB6313" s="217"/>
      <c r="AC6313" s="217"/>
      <c r="AD6313" s="213"/>
    </row>
    <row r="6314" spans="20:30" x14ac:dyDescent="0.2">
      <c r="T6314" s="212"/>
      <c r="U6314" s="213"/>
      <c r="V6314" s="213"/>
      <c r="W6314" s="213"/>
      <c r="X6314" s="214"/>
      <c r="Y6314" s="214"/>
      <c r="Z6314" s="214"/>
      <c r="AA6314" s="217"/>
      <c r="AB6314" s="217"/>
      <c r="AC6314" s="217"/>
      <c r="AD6314" s="213"/>
    </row>
    <row r="6315" spans="20:30" x14ac:dyDescent="0.2">
      <c r="T6315" s="212"/>
      <c r="U6315" s="213"/>
      <c r="V6315" s="213"/>
      <c r="W6315" s="213"/>
      <c r="X6315" s="214"/>
      <c r="Y6315" s="214"/>
      <c r="Z6315" s="214"/>
      <c r="AA6315" s="217"/>
      <c r="AB6315" s="217"/>
      <c r="AC6315" s="217"/>
      <c r="AD6315" s="213"/>
    </row>
    <row r="6316" spans="20:30" x14ac:dyDescent="0.2">
      <c r="T6316" s="212"/>
      <c r="U6316" s="213"/>
      <c r="V6316" s="213"/>
      <c r="W6316" s="213"/>
      <c r="X6316" s="214"/>
      <c r="Y6316" s="214"/>
      <c r="Z6316" s="214"/>
      <c r="AA6316" s="217"/>
      <c r="AB6316" s="217"/>
      <c r="AC6316" s="217"/>
      <c r="AD6316" s="213"/>
    </row>
    <row r="6317" spans="20:30" x14ac:dyDescent="0.2">
      <c r="T6317" s="212"/>
      <c r="U6317" s="213"/>
      <c r="V6317" s="213"/>
      <c r="W6317" s="213"/>
      <c r="X6317" s="214"/>
      <c r="Y6317" s="214"/>
      <c r="Z6317" s="214"/>
      <c r="AA6317" s="217"/>
      <c r="AB6317" s="217"/>
      <c r="AC6317" s="217"/>
      <c r="AD6317" s="213"/>
    </row>
    <row r="6318" spans="20:30" x14ac:dyDescent="0.2">
      <c r="T6318" s="212"/>
      <c r="U6318" s="213"/>
      <c r="V6318" s="213"/>
      <c r="W6318" s="213"/>
      <c r="X6318" s="214"/>
      <c r="Y6318" s="214"/>
      <c r="Z6318" s="214"/>
      <c r="AA6318" s="217"/>
      <c r="AB6318" s="217"/>
      <c r="AC6318" s="217"/>
      <c r="AD6318" s="213"/>
    </row>
    <row r="6319" spans="20:30" x14ac:dyDescent="0.2">
      <c r="T6319" s="212"/>
      <c r="U6319" s="213"/>
      <c r="V6319" s="213"/>
      <c r="W6319" s="213"/>
      <c r="X6319" s="214"/>
      <c r="Y6319" s="214"/>
      <c r="Z6319" s="214"/>
      <c r="AA6319" s="217"/>
      <c r="AB6319" s="217"/>
      <c r="AC6319" s="217"/>
      <c r="AD6319" s="213"/>
    </row>
    <row r="6320" spans="20:30" x14ac:dyDescent="0.2">
      <c r="T6320" s="212"/>
      <c r="U6320" s="213"/>
      <c r="V6320" s="213"/>
      <c r="W6320" s="213"/>
      <c r="X6320" s="214"/>
      <c r="Y6320" s="214"/>
      <c r="Z6320" s="214"/>
      <c r="AA6320" s="217"/>
      <c r="AB6320" s="217"/>
      <c r="AC6320" s="217"/>
      <c r="AD6320" s="213"/>
    </row>
    <row r="6321" spans="20:30" x14ac:dyDescent="0.2">
      <c r="T6321" s="212"/>
      <c r="U6321" s="213"/>
      <c r="V6321" s="213"/>
      <c r="W6321" s="213"/>
      <c r="X6321" s="214"/>
      <c r="Y6321" s="214"/>
      <c r="Z6321" s="214"/>
      <c r="AA6321" s="217"/>
      <c r="AB6321" s="217"/>
      <c r="AC6321" s="217"/>
      <c r="AD6321" s="213"/>
    </row>
    <row r="6322" spans="20:30" x14ac:dyDescent="0.2">
      <c r="T6322" s="212"/>
      <c r="U6322" s="213"/>
      <c r="V6322" s="213"/>
      <c r="W6322" s="213"/>
      <c r="X6322" s="214"/>
      <c r="Y6322" s="214"/>
      <c r="Z6322" s="214"/>
      <c r="AA6322" s="217"/>
      <c r="AB6322" s="217"/>
      <c r="AC6322" s="217"/>
      <c r="AD6322" s="213"/>
    </row>
    <row r="6323" spans="20:30" x14ac:dyDescent="0.2">
      <c r="T6323" s="212"/>
      <c r="U6323" s="213"/>
      <c r="V6323" s="213"/>
      <c r="W6323" s="213"/>
      <c r="X6323" s="214"/>
      <c r="Y6323" s="214"/>
      <c r="Z6323" s="214"/>
      <c r="AA6323" s="217"/>
      <c r="AB6323" s="217"/>
      <c r="AC6323" s="217"/>
      <c r="AD6323" s="213"/>
    </row>
    <row r="6324" spans="20:30" x14ac:dyDescent="0.2">
      <c r="T6324" s="212"/>
      <c r="U6324" s="213"/>
      <c r="V6324" s="213"/>
      <c r="W6324" s="213"/>
      <c r="X6324" s="214"/>
      <c r="Y6324" s="214"/>
      <c r="Z6324" s="214"/>
      <c r="AA6324" s="217"/>
      <c r="AB6324" s="217"/>
      <c r="AC6324" s="217"/>
      <c r="AD6324" s="213"/>
    </row>
    <row r="6325" spans="20:30" x14ac:dyDescent="0.2">
      <c r="T6325" s="212"/>
      <c r="U6325" s="213"/>
      <c r="V6325" s="213"/>
      <c r="W6325" s="213"/>
      <c r="X6325" s="214"/>
      <c r="Y6325" s="214"/>
      <c r="Z6325" s="214"/>
      <c r="AA6325" s="217"/>
      <c r="AB6325" s="217"/>
      <c r="AC6325" s="217"/>
      <c r="AD6325" s="213"/>
    </row>
    <row r="6326" spans="20:30" x14ac:dyDescent="0.2">
      <c r="T6326" s="212"/>
      <c r="U6326" s="213"/>
      <c r="V6326" s="213"/>
      <c r="W6326" s="213"/>
      <c r="X6326" s="214"/>
      <c r="Y6326" s="214"/>
      <c r="Z6326" s="214"/>
      <c r="AA6326" s="217"/>
      <c r="AB6326" s="217"/>
      <c r="AC6326" s="217"/>
      <c r="AD6326" s="213"/>
    </row>
    <row r="6327" spans="20:30" x14ac:dyDescent="0.2">
      <c r="T6327" s="212"/>
      <c r="U6327" s="213"/>
      <c r="V6327" s="213"/>
      <c r="W6327" s="213"/>
      <c r="X6327" s="214"/>
      <c r="Y6327" s="214"/>
      <c r="Z6327" s="214"/>
      <c r="AA6327" s="217"/>
      <c r="AB6327" s="217"/>
      <c r="AC6327" s="217"/>
      <c r="AD6327" s="213"/>
    </row>
    <row r="6328" spans="20:30" x14ac:dyDescent="0.2">
      <c r="T6328" s="212"/>
      <c r="U6328" s="213"/>
      <c r="V6328" s="213"/>
      <c r="W6328" s="213"/>
      <c r="X6328" s="214"/>
      <c r="Y6328" s="214"/>
      <c r="Z6328" s="214"/>
      <c r="AA6328" s="217"/>
      <c r="AB6328" s="217"/>
      <c r="AC6328" s="217"/>
      <c r="AD6328" s="213"/>
    </row>
    <row r="6329" spans="20:30" x14ac:dyDescent="0.2">
      <c r="T6329" s="212"/>
      <c r="U6329" s="213"/>
      <c r="V6329" s="213"/>
      <c r="W6329" s="213"/>
      <c r="X6329" s="214"/>
      <c r="Y6329" s="214"/>
      <c r="Z6329" s="214"/>
      <c r="AA6329" s="217"/>
      <c r="AB6329" s="217"/>
      <c r="AC6329" s="217"/>
      <c r="AD6329" s="213"/>
    </row>
    <row r="6330" spans="20:30" x14ac:dyDescent="0.2">
      <c r="T6330" s="212"/>
      <c r="U6330" s="213"/>
      <c r="V6330" s="213"/>
      <c r="W6330" s="213"/>
      <c r="X6330" s="214"/>
      <c r="Y6330" s="214"/>
      <c r="Z6330" s="214"/>
      <c r="AA6330" s="217"/>
      <c r="AB6330" s="217"/>
      <c r="AC6330" s="217"/>
      <c r="AD6330" s="213"/>
    </row>
    <row r="6331" spans="20:30" x14ac:dyDescent="0.2">
      <c r="T6331" s="212"/>
      <c r="U6331" s="213"/>
      <c r="V6331" s="213"/>
      <c r="W6331" s="213"/>
      <c r="X6331" s="214"/>
      <c r="Y6331" s="214"/>
      <c r="Z6331" s="214"/>
      <c r="AA6331" s="217"/>
      <c r="AB6331" s="217"/>
      <c r="AC6331" s="217"/>
      <c r="AD6331" s="213"/>
    </row>
    <row r="6332" spans="20:30" x14ac:dyDescent="0.2">
      <c r="T6332" s="212"/>
      <c r="U6332" s="213"/>
      <c r="V6332" s="213"/>
      <c r="W6332" s="213"/>
      <c r="X6332" s="214"/>
      <c r="Y6332" s="214"/>
      <c r="Z6332" s="214"/>
      <c r="AA6332" s="217"/>
      <c r="AB6332" s="217"/>
      <c r="AC6332" s="217"/>
      <c r="AD6332" s="213"/>
    </row>
    <row r="6333" spans="20:30" x14ac:dyDescent="0.2">
      <c r="T6333" s="212"/>
      <c r="U6333" s="213"/>
      <c r="V6333" s="213"/>
      <c r="W6333" s="213"/>
      <c r="X6333" s="214"/>
      <c r="Y6333" s="214"/>
      <c r="Z6333" s="214"/>
      <c r="AA6333" s="217"/>
      <c r="AB6333" s="217"/>
      <c r="AC6333" s="217"/>
      <c r="AD6333" s="213"/>
    </row>
    <row r="6334" spans="20:30" x14ac:dyDescent="0.2">
      <c r="T6334" s="212"/>
      <c r="U6334" s="213"/>
      <c r="V6334" s="213"/>
      <c r="W6334" s="213"/>
      <c r="X6334" s="214"/>
      <c r="Y6334" s="214"/>
      <c r="Z6334" s="214"/>
      <c r="AA6334" s="217"/>
      <c r="AB6334" s="217"/>
      <c r="AC6334" s="217"/>
      <c r="AD6334" s="213"/>
    </row>
    <row r="6335" spans="20:30" x14ac:dyDescent="0.2">
      <c r="T6335" s="212"/>
      <c r="U6335" s="213"/>
      <c r="V6335" s="213"/>
      <c r="W6335" s="213"/>
      <c r="X6335" s="214"/>
      <c r="Y6335" s="214"/>
      <c r="Z6335" s="214"/>
      <c r="AA6335" s="217"/>
      <c r="AB6335" s="217"/>
      <c r="AC6335" s="217"/>
      <c r="AD6335" s="213"/>
    </row>
    <row r="6336" spans="20:30" x14ac:dyDescent="0.2">
      <c r="T6336" s="212"/>
      <c r="U6336" s="213"/>
      <c r="V6336" s="213"/>
      <c r="W6336" s="213"/>
      <c r="X6336" s="214"/>
      <c r="Y6336" s="214"/>
      <c r="Z6336" s="214"/>
      <c r="AA6336" s="217"/>
      <c r="AB6336" s="217"/>
      <c r="AC6336" s="217"/>
      <c r="AD6336" s="213"/>
    </row>
    <row r="6337" spans="20:30" x14ac:dyDescent="0.2">
      <c r="T6337" s="212"/>
      <c r="U6337" s="213"/>
      <c r="V6337" s="213"/>
      <c r="W6337" s="213"/>
      <c r="X6337" s="214"/>
      <c r="Y6337" s="214"/>
      <c r="Z6337" s="214"/>
      <c r="AA6337" s="217"/>
      <c r="AB6337" s="217"/>
      <c r="AC6337" s="217"/>
      <c r="AD6337" s="213"/>
    </row>
    <row r="6338" spans="20:30" x14ac:dyDescent="0.2">
      <c r="T6338" s="212"/>
      <c r="U6338" s="213"/>
      <c r="V6338" s="213"/>
      <c r="W6338" s="213"/>
      <c r="X6338" s="214"/>
      <c r="Y6338" s="214"/>
      <c r="Z6338" s="214"/>
      <c r="AA6338" s="217"/>
      <c r="AB6338" s="217"/>
      <c r="AC6338" s="217"/>
      <c r="AD6338" s="213"/>
    </row>
    <row r="6339" spans="20:30" x14ac:dyDescent="0.2">
      <c r="T6339" s="212"/>
      <c r="U6339" s="213"/>
      <c r="V6339" s="213"/>
      <c r="W6339" s="213"/>
      <c r="X6339" s="214"/>
      <c r="Y6339" s="214"/>
      <c r="Z6339" s="214"/>
      <c r="AA6339" s="217"/>
      <c r="AB6339" s="217"/>
      <c r="AC6339" s="217"/>
      <c r="AD6339" s="213"/>
    </row>
    <row r="6340" spans="20:30" x14ac:dyDescent="0.2">
      <c r="T6340" s="212"/>
      <c r="U6340" s="213"/>
      <c r="V6340" s="213"/>
      <c r="W6340" s="213"/>
      <c r="X6340" s="214"/>
      <c r="Y6340" s="214"/>
      <c r="Z6340" s="214"/>
      <c r="AA6340" s="217"/>
      <c r="AB6340" s="217"/>
      <c r="AC6340" s="217"/>
      <c r="AD6340" s="213"/>
    </row>
    <row r="6341" spans="20:30" x14ac:dyDescent="0.2">
      <c r="T6341" s="212"/>
      <c r="U6341" s="213"/>
      <c r="V6341" s="213"/>
      <c r="W6341" s="213"/>
      <c r="X6341" s="214"/>
      <c r="Y6341" s="214"/>
      <c r="Z6341" s="214"/>
      <c r="AA6341" s="217"/>
      <c r="AB6341" s="217"/>
      <c r="AC6341" s="217"/>
      <c r="AD6341" s="213"/>
    </row>
    <row r="6342" spans="20:30" x14ac:dyDescent="0.2">
      <c r="T6342" s="212"/>
      <c r="U6342" s="213"/>
      <c r="V6342" s="213"/>
      <c r="W6342" s="213"/>
      <c r="X6342" s="214"/>
      <c r="Y6342" s="214"/>
      <c r="Z6342" s="214"/>
      <c r="AA6342" s="217"/>
      <c r="AB6342" s="217"/>
      <c r="AC6342" s="217"/>
      <c r="AD6342" s="213"/>
    </row>
    <row r="6343" spans="20:30" x14ac:dyDescent="0.2">
      <c r="T6343" s="212"/>
      <c r="U6343" s="213"/>
      <c r="V6343" s="213"/>
      <c r="W6343" s="213"/>
      <c r="X6343" s="214"/>
      <c r="Y6343" s="214"/>
      <c r="Z6343" s="214"/>
      <c r="AA6343" s="217"/>
      <c r="AB6343" s="217"/>
      <c r="AC6343" s="217"/>
      <c r="AD6343" s="213"/>
    </row>
    <row r="6344" spans="20:30" x14ac:dyDescent="0.2">
      <c r="T6344" s="212"/>
      <c r="U6344" s="213"/>
      <c r="V6344" s="213"/>
      <c r="W6344" s="213"/>
      <c r="X6344" s="214"/>
      <c r="Y6344" s="214"/>
      <c r="Z6344" s="214"/>
      <c r="AA6344" s="217"/>
      <c r="AB6344" s="217"/>
      <c r="AC6344" s="217"/>
      <c r="AD6344" s="213"/>
    </row>
    <row r="6345" spans="20:30" x14ac:dyDescent="0.2">
      <c r="T6345" s="212"/>
      <c r="U6345" s="213"/>
      <c r="V6345" s="213"/>
      <c r="W6345" s="213"/>
      <c r="X6345" s="214"/>
      <c r="Y6345" s="214"/>
      <c r="Z6345" s="214"/>
      <c r="AA6345" s="217"/>
      <c r="AB6345" s="217"/>
      <c r="AC6345" s="217"/>
      <c r="AD6345" s="213"/>
    </row>
    <row r="6346" spans="20:30" x14ac:dyDescent="0.2">
      <c r="T6346" s="212"/>
      <c r="U6346" s="213"/>
      <c r="V6346" s="213"/>
      <c r="W6346" s="213"/>
      <c r="X6346" s="214"/>
      <c r="Y6346" s="214"/>
      <c r="Z6346" s="214"/>
      <c r="AA6346" s="217"/>
      <c r="AB6346" s="217"/>
      <c r="AC6346" s="217"/>
      <c r="AD6346" s="213"/>
    </row>
    <row r="6347" spans="20:30" x14ac:dyDescent="0.2">
      <c r="T6347" s="212"/>
      <c r="U6347" s="213"/>
      <c r="V6347" s="213"/>
      <c r="W6347" s="213"/>
      <c r="X6347" s="214"/>
      <c r="Y6347" s="214"/>
      <c r="Z6347" s="214"/>
      <c r="AA6347" s="217"/>
      <c r="AB6347" s="217"/>
      <c r="AC6347" s="217"/>
      <c r="AD6347" s="213"/>
    </row>
    <row r="6348" spans="20:30" x14ac:dyDescent="0.2">
      <c r="T6348" s="212"/>
      <c r="U6348" s="213"/>
      <c r="V6348" s="213"/>
      <c r="W6348" s="213"/>
      <c r="X6348" s="214"/>
      <c r="Y6348" s="214"/>
      <c r="Z6348" s="214"/>
      <c r="AA6348" s="217"/>
      <c r="AB6348" s="217"/>
      <c r="AC6348" s="217"/>
      <c r="AD6348" s="213"/>
    </row>
    <row r="6349" spans="20:30" x14ac:dyDescent="0.2">
      <c r="T6349" s="212"/>
      <c r="U6349" s="213"/>
      <c r="V6349" s="213"/>
      <c r="W6349" s="213"/>
      <c r="X6349" s="214"/>
      <c r="Y6349" s="214"/>
      <c r="Z6349" s="214"/>
      <c r="AA6349" s="217"/>
      <c r="AB6349" s="217"/>
      <c r="AC6349" s="217"/>
      <c r="AD6349" s="213"/>
    </row>
    <row r="6350" spans="20:30" x14ac:dyDescent="0.2">
      <c r="T6350" s="212"/>
      <c r="U6350" s="213"/>
      <c r="V6350" s="213"/>
      <c r="W6350" s="213"/>
      <c r="X6350" s="214"/>
      <c r="Y6350" s="214"/>
      <c r="Z6350" s="214"/>
      <c r="AA6350" s="217"/>
      <c r="AB6350" s="217"/>
      <c r="AC6350" s="217"/>
      <c r="AD6350" s="213"/>
    </row>
    <row r="6351" spans="20:30" x14ac:dyDescent="0.2">
      <c r="T6351" s="212"/>
      <c r="U6351" s="213"/>
      <c r="V6351" s="213"/>
      <c r="W6351" s="213"/>
      <c r="X6351" s="214"/>
      <c r="Y6351" s="214"/>
      <c r="Z6351" s="214"/>
      <c r="AA6351" s="217"/>
      <c r="AB6351" s="217"/>
      <c r="AC6351" s="217"/>
      <c r="AD6351" s="213"/>
    </row>
    <row r="6352" spans="20:30" x14ac:dyDescent="0.2">
      <c r="T6352" s="212"/>
      <c r="U6352" s="213"/>
      <c r="V6352" s="213"/>
      <c r="W6352" s="213"/>
      <c r="X6352" s="214"/>
      <c r="Y6352" s="214"/>
      <c r="Z6352" s="214"/>
      <c r="AA6352" s="217"/>
      <c r="AB6352" s="217"/>
      <c r="AC6352" s="217"/>
      <c r="AD6352" s="213"/>
    </row>
    <row r="6353" spans="20:30" x14ac:dyDescent="0.2">
      <c r="T6353" s="212"/>
      <c r="U6353" s="213"/>
      <c r="V6353" s="213"/>
      <c r="W6353" s="213"/>
      <c r="X6353" s="214"/>
      <c r="Y6353" s="214"/>
      <c r="Z6353" s="214"/>
      <c r="AA6353" s="217"/>
      <c r="AB6353" s="217"/>
      <c r="AC6353" s="217"/>
      <c r="AD6353" s="213"/>
    </row>
    <row r="6354" spans="20:30" x14ac:dyDescent="0.2">
      <c r="T6354" s="212"/>
      <c r="U6354" s="213"/>
      <c r="V6354" s="213"/>
      <c r="W6354" s="213"/>
      <c r="X6354" s="214"/>
      <c r="Y6354" s="214"/>
      <c r="Z6354" s="214"/>
      <c r="AA6354" s="217"/>
      <c r="AB6354" s="217"/>
      <c r="AC6354" s="217"/>
      <c r="AD6354" s="213"/>
    </row>
    <row r="6355" spans="20:30" x14ac:dyDescent="0.2">
      <c r="T6355" s="212"/>
      <c r="U6355" s="213"/>
      <c r="V6355" s="213"/>
      <c r="W6355" s="213"/>
      <c r="X6355" s="214"/>
      <c r="Y6355" s="214"/>
      <c r="Z6355" s="214"/>
      <c r="AA6355" s="217"/>
      <c r="AB6355" s="217"/>
      <c r="AC6355" s="217"/>
      <c r="AD6355" s="213"/>
    </row>
    <row r="6356" spans="20:30" x14ac:dyDescent="0.2">
      <c r="T6356" s="212"/>
      <c r="U6356" s="213"/>
      <c r="V6356" s="213"/>
      <c r="W6356" s="213"/>
      <c r="X6356" s="214"/>
      <c r="Y6356" s="214"/>
      <c r="Z6356" s="214"/>
      <c r="AA6356" s="217"/>
      <c r="AB6356" s="217"/>
      <c r="AC6356" s="217"/>
      <c r="AD6356" s="213"/>
    </row>
    <row r="6357" spans="20:30" x14ac:dyDescent="0.2">
      <c r="T6357" s="212"/>
      <c r="U6357" s="213"/>
      <c r="V6357" s="213"/>
      <c r="W6357" s="213"/>
      <c r="X6357" s="214"/>
      <c r="Y6357" s="214"/>
      <c r="Z6357" s="214"/>
      <c r="AA6357" s="217"/>
      <c r="AB6357" s="217"/>
      <c r="AC6357" s="217"/>
      <c r="AD6357" s="213"/>
    </row>
    <row r="6358" spans="20:30" x14ac:dyDescent="0.2">
      <c r="T6358" s="212"/>
      <c r="U6358" s="213"/>
      <c r="V6358" s="213"/>
      <c r="W6358" s="213"/>
      <c r="X6358" s="214"/>
      <c r="Y6358" s="214"/>
      <c r="Z6358" s="214"/>
      <c r="AA6358" s="217"/>
      <c r="AB6358" s="217"/>
      <c r="AC6358" s="217"/>
      <c r="AD6358" s="213"/>
    </row>
    <row r="6359" spans="20:30" x14ac:dyDescent="0.2">
      <c r="T6359" s="212"/>
      <c r="U6359" s="213"/>
      <c r="V6359" s="213"/>
      <c r="W6359" s="213"/>
      <c r="X6359" s="214"/>
      <c r="Y6359" s="214"/>
      <c r="Z6359" s="214"/>
      <c r="AA6359" s="217"/>
      <c r="AB6359" s="217"/>
      <c r="AC6359" s="217"/>
      <c r="AD6359" s="213"/>
    </row>
    <row r="6360" spans="20:30" x14ac:dyDescent="0.2">
      <c r="T6360" s="212"/>
      <c r="U6360" s="213"/>
      <c r="V6360" s="213"/>
      <c r="W6360" s="213"/>
      <c r="X6360" s="214"/>
      <c r="Y6360" s="214"/>
      <c r="Z6360" s="214"/>
      <c r="AA6360" s="217"/>
      <c r="AB6360" s="217"/>
      <c r="AC6360" s="217"/>
      <c r="AD6360" s="213"/>
    </row>
    <row r="6361" spans="20:30" x14ac:dyDescent="0.2">
      <c r="T6361" s="212"/>
      <c r="U6361" s="213"/>
      <c r="V6361" s="213"/>
      <c r="W6361" s="213"/>
      <c r="X6361" s="214"/>
      <c r="Y6361" s="214"/>
      <c r="Z6361" s="214"/>
      <c r="AA6361" s="217"/>
      <c r="AB6361" s="217"/>
      <c r="AC6361" s="217"/>
      <c r="AD6361" s="213"/>
    </row>
    <row r="6362" spans="20:30" x14ac:dyDescent="0.2">
      <c r="T6362" s="212"/>
      <c r="U6362" s="213"/>
      <c r="V6362" s="213"/>
      <c r="W6362" s="213"/>
      <c r="X6362" s="214"/>
      <c r="Y6362" s="214"/>
      <c r="Z6362" s="214"/>
      <c r="AA6362" s="217"/>
      <c r="AB6362" s="217"/>
      <c r="AC6362" s="217"/>
      <c r="AD6362" s="213"/>
    </row>
    <row r="6363" spans="20:30" x14ac:dyDescent="0.2">
      <c r="T6363" s="212"/>
      <c r="U6363" s="213"/>
      <c r="V6363" s="213"/>
      <c r="W6363" s="213"/>
      <c r="X6363" s="214"/>
      <c r="Y6363" s="214"/>
      <c r="Z6363" s="214"/>
      <c r="AA6363" s="217"/>
      <c r="AB6363" s="217"/>
      <c r="AC6363" s="217"/>
      <c r="AD6363" s="213"/>
    </row>
    <row r="6364" spans="20:30" x14ac:dyDescent="0.2">
      <c r="T6364" s="212"/>
      <c r="U6364" s="213"/>
      <c r="V6364" s="213"/>
      <c r="W6364" s="213"/>
      <c r="X6364" s="214"/>
      <c r="Y6364" s="214"/>
      <c r="Z6364" s="214"/>
      <c r="AA6364" s="217"/>
      <c r="AB6364" s="217"/>
      <c r="AC6364" s="217"/>
      <c r="AD6364" s="213"/>
    </row>
    <row r="6365" spans="20:30" x14ac:dyDescent="0.2">
      <c r="T6365" s="212"/>
      <c r="U6365" s="213"/>
      <c r="V6365" s="213"/>
      <c r="W6365" s="213"/>
      <c r="X6365" s="214"/>
      <c r="Y6365" s="214"/>
      <c r="Z6365" s="214"/>
      <c r="AA6365" s="217"/>
      <c r="AB6365" s="217"/>
      <c r="AC6365" s="217"/>
      <c r="AD6365" s="213"/>
    </row>
    <row r="6366" spans="20:30" x14ac:dyDescent="0.2">
      <c r="T6366" s="212"/>
      <c r="U6366" s="213"/>
      <c r="V6366" s="213"/>
      <c r="W6366" s="213"/>
      <c r="X6366" s="214"/>
      <c r="Y6366" s="214"/>
      <c r="Z6366" s="214"/>
      <c r="AA6366" s="217"/>
      <c r="AB6366" s="217"/>
      <c r="AC6366" s="217"/>
      <c r="AD6366" s="213"/>
    </row>
    <row r="6367" spans="20:30" x14ac:dyDescent="0.2">
      <c r="T6367" s="212"/>
      <c r="U6367" s="213"/>
      <c r="V6367" s="213"/>
      <c r="W6367" s="213"/>
      <c r="X6367" s="214"/>
      <c r="Y6367" s="214"/>
      <c r="Z6367" s="214"/>
      <c r="AA6367" s="217"/>
      <c r="AB6367" s="217"/>
      <c r="AC6367" s="217"/>
      <c r="AD6367" s="213"/>
    </row>
    <row r="6368" spans="20:30" x14ac:dyDescent="0.2">
      <c r="T6368" s="212"/>
      <c r="U6368" s="213"/>
      <c r="V6368" s="213"/>
      <c r="W6368" s="213"/>
      <c r="X6368" s="214"/>
      <c r="Y6368" s="214"/>
      <c r="Z6368" s="214"/>
      <c r="AA6368" s="217"/>
      <c r="AB6368" s="217"/>
      <c r="AC6368" s="217"/>
      <c r="AD6368" s="213"/>
    </row>
    <row r="6369" spans="20:30" x14ac:dyDescent="0.2">
      <c r="T6369" s="212"/>
      <c r="U6369" s="213"/>
      <c r="V6369" s="213"/>
      <c r="W6369" s="213"/>
      <c r="X6369" s="214"/>
      <c r="Y6369" s="214"/>
      <c r="Z6369" s="214"/>
      <c r="AA6369" s="217"/>
      <c r="AB6369" s="217"/>
      <c r="AC6369" s="217"/>
      <c r="AD6369" s="213"/>
    </row>
    <row r="6370" spans="20:30" x14ac:dyDescent="0.2">
      <c r="T6370" s="212"/>
      <c r="U6370" s="213"/>
      <c r="V6370" s="213"/>
      <c r="W6370" s="213"/>
      <c r="X6370" s="214"/>
      <c r="Y6370" s="214"/>
      <c r="Z6370" s="214"/>
      <c r="AA6370" s="217"/>
      <c r="AB6370" s="217"/>
      <c r="AC6370" s="217"/>
      <c r="AD6370" s="213"/>
    </row>
    <row r="6371" spans="20:30" x14ac:dyDescent="0.2">
      <c r="T6371" s="212"/>
      <c r="U6371" s="213"/>
      <c r="V6371" s="213"/>
      <c r="W6371" s="213"/>
      <c r="X6371" s="214"/>
      <c r="Y6371" s="214"/>
      <c r="Z6371" s="214"/>
      <c r="AA6371" s="217"/>
      <c r="AB6371" s="217"/>
      <c r="AC6371" s="217"/>
      <c r="AD6371" s="213"/>
    </row>
    <row r="6372" spans="20:30" x14ac:dyDescent="0.2">
      <c r="T6372" s="212"/>
      <c r="U6372" s="213"/>
      <c r="V6372" s="213"/>
      <c r="W6372" s="213"/>
      <c r="X6372" s="214"/>
      <c r="Y6372" s="214"/>
      <c r="Z6372" s="214"/>
      <c r="AA6372" s="217"/>
      <c r="AB6372" s="217"/>
      <c r="AC6372" s="217"/>
      <c r="AD6372" s="213"/>
    </row>
    <row r="6373" spans="20:30" x14ac:dyDescent="0.2">
      <c r="T6373" s="212"/>
      <c r="U6373" s="213"/>
      <c r="V6373" s="213"/>
      <c r="W6373" s="213"/>
      <c r="X6373" s="214"/>
      <c r="Y6373" s="214"/>
      <c r="Z6373" s="214"/>
      <c r="AA6373" s="217"/>
      <c r="AB6373" s="217"/>
      <c r="AC6373" s="217"/>
      <c r="AD6373" s="213"/>
    </row>
    <row r="6374" spans="20:30" x14ac:dyDescent="0.2">
      <c r="T6374" s="212"/>
      <c r="U6374" s="213"/>
      <c r="V6374" s="213"/>
      <c r="W6374" s="213"/>
      <c r="X6374" s="214"/>
      <c r="Y6374" s="214"/>
      <c r="Z6374" s="214"/>
      <c r="AA6374" s="217"/>
      <c r="AB6374" s="217"/>
      <c r="AC6374" s="217"/>
      <c r="AD6374" s="213"/>
    </row>
    <row r="6375" spans="20:30" x14ac:dyDescent="0.2">
      <c r="T6375" s="212"/>
      <c r="U6375" s="213"/>
      <c r="V6375" s="213"/>
      <c r="W6375" s="213"/>
      <c r="X6375" s="214"/>
      <c r="Y6375" s="214"/>
      <c r="Z6375" s="214"/>
      <c r="AA6375" s="217"/>
      <c r="AB6375" s="217"/>
      <c r="AC6375" s="217"/>
      <c r="AD6375" s="213"/>
    </row>
    <row r="6376" spans="20:30" x14ac:dyDescent="0.2">
      <c r="T6376" s="212"/>
      <c r="U6376" s="213"/>
      <c r="V6376" s="213"/>
      <c r="W6376" s="213"/>
      <c r="X6376" s="214"/>
      <c r="Y6376" s="214"/>
      <c r="Z6376" s="214"/>
      <c r="AA6376" s="217"/>
      <c r="AB6376" s="217"/>
      <c r="AC6376" s="217"/>
      <c r="AD6376" s="213"/>
    </row>
    <row r="6377" spans="20:30" x14ac:dyDescent="0.2">
      <c r="T6377" s="212"/>
      <c r="U6377" s="213"/>
      <c r="V6377" s="213"/>
      <c r="W6377" s="213"/>
      <c r="X6377" s="214"/>
      <c r="Y6377" s="214"/>
      <c r="Z6377" s="214"/>
      <c r="AA6377" s="217"/>
      <c r="AB6377" s="217"/>
      <c r="AC6377" s="217"/>
      <c r="AD6377" s="213"/>
    </row>
    <row r="6378" spans="20:30" x14ac:dyDescent="0.2">
      <c r="T6378" s="212"/>
      <c r="U6378" s="213"/>
      <c r="V6378" s="213"/>
      <c r="W6378" s="213"/>
      <c r="X6378" s="214"/>
      <c r="Y6378" s="214"/>
      <c r="Z6378" s="214"/>
      <c r="AA6378" s="217"/>
      <c r="AB6378" s="217"/>
      <c r="AC6378" s="217"/>
      <c r="AD6378" s="213"/>
    </row>
    <row r="6379" spans="20:30" x14ac:dyDescent="0.2">
      <c r="T6379" s="212"/>
      <c r="U6379" s="213"/>
      <c r="V6379" s="213"/>
      <c r="W6379" s="213"/>
      <c r="X6379" s="214"/>
      <c r="Y6379" s="214"/>
      <c r="Z6379" s="214"/>
      <c r="AA6379" s="217"/>
      <c r="AB6379" s="217"/>
      <c r="AC6379" s="217"/>
      <c r="AD6379" s="213"/>
    </row>
    <row r="6380" spans="20:30" x14ac:dyDescent="0.2">
      <c r="T6380" s="212"/>
      <c r="U6380" s="213"/>
      <c r="V6380" s="213"/>
      <c r="W6380" s="213"/>
      <c r="X6380" s="214"/>
      <c r="Y6380" s="214"/>
      <c r="Z6380" s="214"/>
      <c r="AA6380" s="217"/>
      <c r="AB6380" s="217"/>
      <c r="AC6380" s="217"/>
      <c r="AD6380" s="213"/>
    </row>
    <row r="6381" spans="20:30" x14ac:dyDescent="0.2">
      <c r="T6381" s="212"/>
      <c r="U6381" s="213"/>
      <c r="V6381" s="213"/>
      <c r="W6381" s="213"/>
      <c r="X6381" s="214"/>
      <c r="Y6381" s="214"/>
      <c r="Z6381" s="214"/>
      <c r="AA6381" s="217"/>
      <c r="AB6381" s="217"/>
      <c r="AC6381" s="217"/>
      <c r="AD6381" s="213"/>
    </row>
    <row r="6382" spans="20:30" x14ac:dyDescent="0.2">
      <c r="T6382" s="212"/>
      <c r="U6382" s="213"/>
      <c r="V6382" s="213"/>
      <c r="W6382" s="213"/>
      <c r="X6382" s="214"/>
      <c r="Y6382" s="214"/>
      <c r="Z6382" s="214"/>
      <c r="AA6382" s="217"/>
      <c r="AB6382" s="217"/>
      <c r="AC6382" s="217"/>
      <c r="AD6382" s="213"/>
    </row>
    <row r="6383" spans="20:30" x14ac:dyDescent="0.2">
      <c r="T6383" s="212"/>
      <c r="U6383" s="213"/>
      <c r="V6383" s="213"/>
      <c r="W6383" s="213"/>
      <c r="X6383" s="214"/>
      <c r="Y6383" s="214"/>
      <c r="Z6383" s="214"/>
      <c r="AA6383" s="217"/>
      <c r="AB6383" s="217"/>
      <c r="AC6383" s="217"/>
      <c r="AD6383" s="213"/>
    </row>
    <row r="6384" spans="20:30" x14ac:dyDescent="0.2">
      <c r="T6384" s="212"/>
      <c r="U6384" s="213"/>
      <c r="V6384" s="213"/>
      <c r="W6384" s="213"/>
      <c r="X6384" s="214"/>
      <c r="Y6384" s="214"/>
      <c r="Z6384" s="214"/>
      <c r="AA6384" s="217"/>
      <c r="AB6384" s="217"/>
      <c r="AC6384" s="217"/>
      <c r="AD6384" s="213"/>
    </row>
    <row r="6385" spans="20:30" x14ac:dyDescent="0.2">
      <c r="T6385" s="212"/>
      <c r="U6385" s="213"/>
      <c r="V6385" s="213"/>
      <c r="W6385" s="213"/>
      <c r="X6385" s="214"/>
      <c r="Y6385" s="214"/>
      <c r="Z6385" s="214"/>
      <c r="AA6385" s="217"/>
      <c r="AB6385" s="217"/>
      <c r="AC6385" s="217"/>
      <c r="AD6385" s="213"/>
    </row>
    <row r="6386" spans="20:30" x14ac:dyDescent="0.2">
      <c r="T6386" s="212"/>
      <c r="U6386" s="213"/>
      <c r="V6386" s="213"/>
      <c r="W6386" s="213"/>
      <c r="X6386" s="214"/>
      <c r="Y6386" s="214"/>
      <c r="Z6386" s="214"/>
      <c r="AA6386" s="217"/>
      <c r="AB6386" s="217"/>
      <c r="AC6386" s="217"/>
      <c r="AD6386" s="213"/>
    </row>
    <row r="6387" spans="20:30" x14ac:dyDescent="0.2">
      <c r="T6387" s="212"/>
      <c r="U6387" s="213"/>
      <c r="V6387" s="213"/>
      <c r="W6387" s="213"/>
      <c r="X6387" s="214"/>
      <c r="Y6387" s="214"/>
      <c r="Z6387" s="214"/>
      <c r="AA6387" s="217"/>
      <c r="AB6387" s="217"/>
      <c r="AC6387" s="217"/>
      <c r="AD6387" s="213"/>
    </row>
    <row r="6388" spans="20:30" x14ac:dyDescent="0.2">
      <c r="T6388" s="212"/>
      <c r="U6388" s="213"/>
      <c r="V6388" s="213"/>
      <c r="W6388" s="213"/>
      <c r="X6388" s="214"/>
      <c r="Y6388" s="214"/>
      <c r="Z6388" s="214"/>
      <c r="AA6388" s="217"/>
      <c r="AB6388" s="217"/>
      <c r="AC6388" s="217"/>
      <c r="AD6388" s="213"/>
    </row>
    <row r="6389" spans="20:30" x14ac:dyDescent="0.2">
      <c r="T6389" s="212"/>
      <c r="U6389" s="213"/>
      <c r="V6389" s="213"/>
      <c r="W6389" s="213"/>
      <c r="X6389" s="214"/>
      <c r="Y6389" s="214"/>
      <c r="Z6389" s="214"/>
      <c r="AA6389" s="217"/>
      <c r="AB6389" s="217"/>
      <c r="AC6389" s="217"/>
      <c r="AD6389" s="213"/>
    </row>
    <row r="6390" spans="20:30" x14ac:dyDescent="0.2">
      <c r="T6390" s="212"/>
      <c r="U6390" s="213"/>
      <c r="V6390" s="213"/>
      <c r="W6390" s="213"/>
      <c r="X6390" s="214"/>
      <c r="Y6390" s="214"/>
      <c r="Z6390" s="214"/>
      <c r="AA6390" s="217"/>
      <c r="AB6390" s="217"/>
      <c r="AC6390" s="217"/>
      <c r="AD6390" s="213"/>
    </row>
    <row r="6391" spans="20:30" x14ac:dyDescent="0.2">
      <c r="T6391" s="212"/>
      <c r="U6391" s="213"/>
      <c r="V6391" s="213"/>
      <c r="W6391" s="213"/>
      <c r="X6391" s="214"/>
      <c r="Y6391" s="214"/>
      <c r="Z6391" s="214"/>
      <c r="AA6391" s="217"/>
      <c r="AB6391" s="217"/>
      <c r="AC6391" s="217"/>
      <c r="AD6391" s="213"/>
    </row>
    <row r="6392" spans="20:30" x14ac:dyDescent="0.2">
      <c r="T6392" s="212"/>
      <c r="U6392" s="213"/>
      <c r="V6392" s="213"/>
      <c r="W6392" s="213"/>
      <c r="X6392" s="214"/>
      <c r="Y6392" s="214"/>
      <c r="Z6392" s="214"/>
      <c r="AA6392" s="217"/>
      <c r="AB6392" s="217"/>
      <c r="AC6392" s="217"/>
      <c r="AD6392" s="213"/>
    </row>
    <row r="6393" spans="20:30" x14ac:dyDescent="0.2">
      <c r="T6393" s="212"/>
      <c r="U6393" s="213"/>
      <c r="V6393" s="213"/>
      <c r="W6393" s="213"/>
      <c r="X6393" s="214"/>
      <c r="Y6393" s="214"/>
      <c r="Z6393" s="214"/>
      <c r="AA6393" s="217"/>
      <c r="AB6393" s="217"/>
      <c r="AC6393" s="217"/>
      <c r="AD6393" s="213"/>
    </row>
    <row r="6394" spans="20:30" x14ac:dyDescent="0.2">
      <c r="T6394" s="212"/>
      <c r="U6394" s="213"/>
      <c r="V6394" s="213"/>
      <c r="W6394" s="213"/>
      <c r="X6394" s="214"/>
      <c r="Y6394" s="214"/>
      <c r="Z6394" s="214"/>
      <c r="AA6394" s="217"/>
      <c r="AB6394" s="217"/>
      <c r="AC6394" s="217"/>
      <c r="AD6394" s="213"/>
    </row>
    <row r="6395" spans="20:30" x14ac:dyDescent="0.2">
      <c r="T6395" s="212"/>
      <c r="U6395" s="213"/>
      <c r="V6395" s="213"/>
      <c r="W6395" s="213"/>
      <c r="X6395" s="214"/>
      <c r="Y6395" s="214"/>
      <c r="Z6395" s="214"/>
      <c r="AA6395" s="217"/>
      <c r="AB6395" s="217"/>
      <c r="AC6395" s="217"/>
      <c r="AD6395" s="213"/>
    </row>
    <row r="6396" spans="20:30" x14ac:dyDescent="0.2">
      <c r="T6396" s="212"/>
      <c r="U6396" s="213"/>
      <c r="V6396" s="213"/>
      <c r="W6396" s="213"/>
      <c r="X6396" s="214"/>
      <c r="Y6396" s="214"/>
      <c r="Z6396" s="214"/>
      <c r="AA6396" s="217"/>
      <c r="AB6396" s="217"/>
      <c r="AC6396" s="217"/>
      <c r="AD6396" s="213"/>
    </row>
    <row r="6397" spans="20:30" x14ac:dyDescent="0.2">
      <c r="T6397" s="212"/>
      <c r="U6397" s="213"/>
      <c r="V6397" s="213"/>
      <c r="W6397" s="213"/>
      <c r="X6397" s="214"/>
      <c r="Y6397" s="214"/>
      <c r="Z6397" s="214"/>
      <c r="AA6397" s="217"/>
      <c r="AB6397" s="217"/>
      <c r="AC6397" s="217"/>
      <c r="AD6397" s="213"/>
    </row>
    <row r="6398" spans="20:30" x14ac:dyDescent="0.2">
      <c r="T6398" s="212"/>
      <c r="U6398" s="213"/>
      <c r="V6398" s="213"/>
      <c r="W6398" s="213"/>
      <c r="X6398" s="214"/>
      <c r="Y6398" s="214"/>
      <c r="Z6398" s="214"/>
      <c r="AA6398" s="217"/>
      <c r="AB6398" s="217"/>
      <c r="AC6398" s="217"/>
      <c r="AD6398" s="213"/>
    </row>
    <row r="6399" spans="20:30" x14ac:dyDescent="0.2">
      <c r="T6399" s="212"/>
      <c r="U6399" s="213"/>
      <c r="V6399" s="213"/>
      <c r="W6399" s="213"/>
      <c r="X6399" s="214"/>
      <c r="Y6399" s="214"/>
      <c r="Z6399" s="214"/>
      <c r="AA6399" s="217"/>
      <c r="AB6399" s="217"/>
      <c r="AC6399" s="217"/>
      <c r="AD6399" s="213"/>
    </row>
    <row r="6400" spans="20:30" x14ac:dyDescent="0.2">
      <c r="T6400" s="212"/>
      <c r="U6400" s="213"/>
      <c r="V6400" s="213"/>
      <c r="W6400" s="213"/>
      <c r="X6400" s="214"/>
      <c r="Y6400" s="214"/>
      <c r="Z6400" s="214"/>
      <c r="AA6400" s="217"/>
      <c r="AB6400" s="217"/>
      <c r="AC6400" s="217"/>
      <c r="AD6400" s="213"/>
    </row>
    <row r="6401" spans="20:30" x14ac:dyDescent="0.2">
      <c r="T6401" s="212"/>
      <c r="U6401" s="213"/>
      <c r="V6401" s="213"/>
      <c r="W6401" s="213"/>
      <c r="X6401" s="214"/>
      <c r="Y6401" s="214"/>
      <c r="Z6401" s="214"/>
      <c r="AA6401" s="217"/>
      <c r="AB6401" s="217"/>
      <c r="AC6401" s="217"/>
      <c r="AD6401" s="213"/>
    </row>
    <row r="6402" spans="20:30" x14ac:dyDescent="0.2">
      <c r="T6402" s="212"/>
      <c r="U6402" s="213"/>
      <c r="V6402" s="213"/>
      <c r="W6402" s="213"/>
      <c r="X6402" s="214"/>
      <c r="Y6402" s="214"/>
      <c r="Z6402" s="214"/>
      <c r="AA6402" s="217"/>
      <c r="AB6402" s="217"/>
      <c r="AC6402" s="217"/>
      <c r="AD6402" s="213"/>
    </row>
    <row r="6403" spans="20:30" x14ac:dyDescent="0.2">
      <c r="T6403" s="212"/>
      <c r="U6403" s="213"/>
      <c r="V6403" s="213"/>
      <c r="W6403" s="213"/>
      <c r="X6403" s="214"/>
      <c r="Y6403" s="214"/>
      <c r="Z6403" s="214"/>
      <c r="AA6403" s="217"/>
      <c r="AB6403" s="217"/>
      <c r="AC6403" s="217"/>
      <c r="AD6403" s="213"/>
    </row>
    <row r="6404" spans="20:30" x14ac:dyDescent="0.2">
      <c r="T6404" s="212"/>
      <c r="U6404" s="213"/>
      <c r="V6404" s="213"/>
      <c r="W6404" s="213"/>
      <c r="X6404" s="214"/>
      <c r="Y6404" s="214"/>
      <c r="Z6404" s="214"/>
      <c r="AA6404" s="217"/>
      <c r="AB6404" s="217"/>
      <c r="AC6404" s="217"/>
      <c r="AD6404" s="213"/>
    </row>
    <row r="6405" spans="20:30" x14ac:dyDescent="0.2">
      <c r="T6405" s="212"/>
      <c r="U6405" s="213"/>
      <c r="V6405" s="213"/>
      <c r="W6405" s="213"/>
      <c r="X6405" s="214"/>
      <c r="Y6405" s="214"/>
      <c r="Z6405" s="214"/>
      <c r="AA6405" s="217"/>
      <c r="AB6405" s="217"/>
      <c r="AC6405" s="217"/>
      <c r="AD6405" s="213"/>
    </row>
    <row r="6406" spans="20:30" x14ac:dyDescent="0.2">
      <c r="T6406" s="212"/>
      <c r="U6406" s="213"/>
      <c r="V6406" s="213"/>
      <c r="W6406" s="213"/>
      <c r="X6406" s="214"/>
      <c r="Y6406" s="214"/>
      <c r="Z6406" s="214"/>
      <c r="AA6406" s="217"/>
      <c r="AB6406" s="217"/>
      <c r="AC6406" s="217"/>
      <c r="AD6406" s="213"/>
    </row>
    <row r="6407" spans="20:30" x14ac:dyDescent="0.2">
      <c r="T6407" s="212"/>
      <c r="U6407" s="213"/>
      <c r="V6407" s="213"/>
      <c r="W6407" s="213"/>
      <c r="X6407" s="214"/>
      <c r="Y6407" s="214"/>
      <c r="Z6407" s="214"/>
      <c r="AA6407" s="217"/>
      <c r="AB6407" s="217"/>
      <c r="AC6407" s="217"/>
      <c r="AD6407" s="213"/>
    </row>
    <row r="6408" spans="20:30" x14ac:dyDescent="0.2">
      <c r="T6408" s="212"/>
      <c r="U6408" s="213"/>
      <c r="V6408" s="213"/>
      <c r="W6408" s="213"/>
      <c r="X6408" s="214"/>
      <c r="Y6408" s="214"/>
      <c r="Z6408" s="214"/>
      <c r="AA6408" s="217"/>
      <c r="AB6408" s="217"/>
      <c r="AC6408" s="217"/>
      <c r="AD6408" s="213"/>
    </row>
    <row r="6409" spans="20:30" x14ac:dyDescent="0.2">
      <c r="T6409" s="212"/>
      <c r="U6409" s="213"/>
      <c r="V6409" s="213"/>
      <c r="W6409" s="213"/>
      <c r="X6409" s="214"/>
      <c r="Y6409" s="214"/>
      <c r="Z6409" s="214"/>
      <c r="AA6409" s="217"/>
      <c r="AB6409" s="217"/>
      <c r="AC6409" s="217"/>
      <c r="AD6409" s="213"/>
    </row>
    <row r="6410" spans="20:30" x14ac:dyDescent="0.2">
      <c r="T6410" s="212"/>
      <c r="U6410" s="213"/>
      <c r="V6410" s="213"/>
      <c r="W6410" s="213"/>
      <c r="X6410" s="214"/>
      <c r="Y6410" s="214"/>
      <c r="Z6410" s="214"/>
      <c r="AA6410" s="217"/>
      <c r="AB6410" s="217"/>
      <c r="AC6410" s="217"/>
      <c r="AD6410" s="213"/>
    </row>
    <row r="6411" spans="20:30" x14ac:dyDescent="0.2">
      <c r="T6411" s="212"/>
      <c r="U6411" s="213"/>
      <c r="V6411" s="213"/>
      <c r="W6411" s="213"/>
      <c r="X6411" s="214"/>
      <c r="Y6411" s="214"/>
      <c r="Z6411" s="214"/>
      <c r="AA6411" s="217"/>
      <c r="AB6411" s="217"/>
      <c r="AC6411" s="217"/>
      <c r="AD6411" s="213"/>
    </row>
    <row r="6412" spans="20:30" x14ac:dyDescent="0.2">
      <c r="T6412" s="212"/>
      <c r="U6412" s="213"/>
      <c r="V6412" s="213"/>
      <c r="W6412" s="213"/>
      <c r="X6412" s="214"/>
      <c r="Y6412" s="214"/>
      <c r="Z6412" s="214"/>
      <c r="AA6412" s="217"/>
      <c r="AB6412" s="217"/>
      <c r="AC6412" s="217"/>
      <c r="AD6412" s="213"/>
    </row>
    <row r="6413" spans="20:30" x14ac:dyDescent="0.2">
      <c r="T6413" s="212"/>
      <c r="U6413" s="213"/>
      <c r="V6413" s="213"/>
      <c r="W6413" s="213"/>
      <c r="X6413" s="214"/>
      <c r="Y6413" s="214"/>
      <c r="Z6413" s="214"/>
      <c r="AA6413" s="217"/>
      <c r="AB6413" s="217"/>
      <c r="AC6413" s="217"/>
      <c r="AD6413" s="213"/>
    </row>
    <row r="6414" spans="20:30" x14ac:dyDescent="0.2">
      <c r="T6414" s="212"/>
      <c r="U6414" s="213"/>
      <c r="V6414" s="213"/>
      <c r="W6414" s="213"/>
      <c r="X6414" s="214"/>
      <c r="Y6414" s="214"/>
      <c r="Z6414" s="214"/>
      <c r="AA6414" s="217"/>
      <c r="AB6414" s="217"/>
      <c r="AC6414" s="217"/>
      <c r="AD6414" s="213"/>
    </row>
    <row r="6415" spans="20:30" x14ac:dyDescent="0.2">
      <c r="T6415" s="212"/>
      <c r="U6415" s="213"/>
      <c r="V6415" s="213"/>
      <c r="W6415" s="213"/>
      <c r="X6415" s="214"/>
      <c r="Y6415" s="214"/>
      <c r="Z6415" s="214"/>
      <c r="AA6415" s="217"/>
      <c r="AB6415" s="217"/>
      <c r="AC6415" s="217"/>
      <c r="AD6415" s="213"/>
    </row>
    <row r="6416" spans="20:30" x14ac:dyDescent="0.2">
      <c r="T6416" s="212"/>
      <c r="U6416" s="213"/>
      <c r="V6416" s="213"/>
      <c r="W6416" s="213"/>
      <c r="X6416" s="214"/>
      <c r="Y6416" s="214"/>
      <c r="Z6416" s="214"/>
      <c r="AA6416" s="217"/>
      <c r="AB6416" s="217"/>
      <c r="AC6416" s="217"/>
      <c r="AD6416" s="213"/>
    </row>
    <row r="6417" spans="20:30" x14ac:dyDescent="0.2">
      <c r="T6417" s="212"/>
      <c r="U6417" s="213"/>
      <c r="V6417" s="213"/>
      <c r="W6417" s="213"/>
      <c r="X6417" s="214"/>
      <c r="Y6417" s="214"/>
      <c r="Z6417" s="214"/>
      <c r="AA6417" s="217"/>
      <c r="AB6417" s="217"/>
      <c r="AC6417" s="217"/>
      <c r="AD6417" s="213"/>
    </row>
    <row r="6418" spans="20:30" x14ac:dyDescent="0.2">
      <c r="T6418" s="212"/>
      <c r="U6418" s="213"/>
      <c r="V6418" s="213"/>
      <c r="W6418" s="213"/>
      <c r="X6418" s="214"/>
      <c r="Y6418" s="214"/>
      <c r="Z6418" s="214"/>
      <c r="AA6418" s="217"/>
      <c r="AB6418" s="217"/>
      <c r="AC6418" s="217"/>
      <c r="AD6418" s="213"/>
    </row>
    <row r="6419" spans="20:30" x14ac:dyDescent="0.2">
      <c r="T6419" s="212"/>
      <c r="U6419" s="213"/>
      <c r="V6419" s="213"/>
      <c r="W6419" s="213"/>
      <c r="X6419" s="214"/>
      <c r="Y6419" s="214"/>
      <c r="Z6419" s="214"/>
      <c r="AA6419" s="217"/>
      <c r="AB6419" s="217"/>
      <c r="AC6419" s="217"/>
      <c r="AD6419" s="213"/>
    </row>
    <row r="6420" spans="20:30" x14ac:dyDescent="0.2">
      <c r="T6420" s="212"/>
      <c r="U6420" s="213"/>
      <c r="V6420" s="213"/>
      <c r="W6420" s="213"/>
      <c r="X6420" s="214"/>
      <c r="Y6420" s="214"/>
      <c r="Z6420" s="214"/>
      <c r="AA6420" s="217"/>
      <c r="AB6420" s="217"/>
      <c r="AC6420" s="217"/>
      <c r="AD6420" s="213"/>
    </row>
    <row r="6421" spans="20:30" x14ac:dyDescent="0.2">
      <c r="T6421" s="212"/>
      <c r="U6421" s="213"/>
      <c r="V6421" s="213"/>
      <c r="W6421" s="213"/>
      <c r="X6421" s="214"/>
      <c r="Y6421" s="214"/>
      <c r="Z6421" s="214"/>
      <c r="AA6421" s="217"/>
      <c r="AB6421" s="217"/>
      <c r="AC6421" s="217"/>
      <c r="AD6421" s="213"/>
    </row>
    <row r="6422" spans="20:30" x14ac:dyDescent="0.2">
      <c r="T6422" s="212"/>
      <c r="U6422" s="213"/>
      <c r="V6422" s="213"/>
      <c r="W6422" s="213"/>
      <c r="X6422" s="214"/>
      <c r="Y6422" s="214"/>
      <c r="Z6422" s="214"/>
      <c r="AA6422" s="217"/>
      <c r="AB6422" s="217"/>
      <c r="AC6422" s="217"/>
      <c r="AD6422" s="213"/>
    </row>
    <row r="6423" spans="20:30" x14ac:dyDescent="0.2">
      <c r="T6423" s="212"/>
      <c r="U6423" s="213"/>
      <c r="V6423" s="213"/>
      <c r="W6423" s="213"/>
      <c r="X6423" s="214"/>
      <c r="Y6423" s="214"/>
      <c r="Z6423" s="214"/>
      <c r="AA6423" s="217"/>
      <c r="AB6423" s="217"/>
      <c r="AC6423" s="217"/>
      <c r="AD6423" s="213"/>
    </row>
    <row r="6424" spans="20:30" x14ac:dyDescent="0.2">
      <c r="T6424" s="212"/>
      <c r="U6424" s="213"/>
      <c r="V6424" s="213"/>
      <c r="W6424" s="213"/>
      <c r="X6424" s="214"/>
      <c r="Y6424" s="214"/>
      <c r="Z6424" s="214"/>
      <c r="AA6424" s="217"/>
      <c r="AB6424" s="217"/>
      <c r="AC6424" s="217"/>
      <c r="AD6424" s="213"/>
    </row>
    <row r="6425" spans="20:30" x14ac:dyDescent="0.2">
      <c r="T6425" s="212"/>
      <c r="U6425" s="213"/>
      <c r="V6425" s="213"/>
      <c r="W6425" s="213"/>
      <c r="X6425" s="214"/>
      <c r="Y6425" s="214"/>
      <c r="Z6425" s="214"/>
      <c r="AA6425" s="217"/>
      <c r="AB6425" s="217"/>
      <c r="AC6425" s="217"/>
      <c r="AD6425" s="213"/>
    </row>
    <row r="6426" spans="20:30" x14ac:dyDescent="0.2">
      <c r="T6426" s="212"/>
      <c r="U6426" s="213"/>
      <c r="V6426" s="213"/>
      <c r="W6426" s="213"/>
      <c r="X6426" s="214"/>
      <c r="Y6426" s="214"/>
      <c r="Z6426" s="214"/>
      <c r="AA6426" s="217"/>
      <c r="AB6426" s="217"/>
      <c r="AC6426" s="217"/>
      <c r="AD6426" s="213"/>
    </row>
    <row r="6427" spans="20:30" x14ac:dyDescent="0.2">
      <c r="T6427" s="212"/>
      <c r="U6427" s="213"/>
      <c r="V6427" s="213"/>
      <c r="W6427" s="213"/>
      <c r="X6427" s="214"/>
      <c r="Y6427" s="214"/>
      <c r="Z6427" s="214"/>
      <c r="AA6427" s="217"/>
      <c r="AB6427" s="217"/>
      <c r="AC6427" s="217"/>
      <c r="AD6427" s="213"/>
    </row>
    <row r="6428" spans="20:30" x14ac:dyDescent="0.2">
      <c r="T6428" s="212"/>
      <c r="U6428" s="213"/>
      <c r="V6428" s="213"/>
      <c r="W6428" s="213"/>
      <c r="X6428" s="214"/>
      <c r="Y6428" s="214"/>
      <c r="Z6428" s="214"/>
      <c r="AA6428" s="217"/>
      <c r="AB6428" s="217"/>
      <c r="AC6428" s="217"/>
      <c r="AD6428" s="213"/>
    </row>
    <row r="6429" spans="20:30" x14ac:dyDescent="0.2">
      <c r="T6429" s="212"/>
      <c r="U6429" s="213"/>
      <c r="V6429" s="213"/>
      <c r="W6429" s="213"/>
      <c r="X6429" s="214"/>
      <c r="Y6429" s="214"/>
      <c r="Z6429" s="214"/>
      <c r="AA6429" s="217"/>
      <c r="AB6429" s="217"/>
      <c r="AC6429" s="217"/>
      <c r="AD6429" s="213"/>
    </row>
    <row r="6430" spans="20:30" x14ac:dyDescent="0.2">
      <c r="T6430" s="212"/>
      <c r="U6430" s="213"/>
      <c r="V6430" s="213"/>
      <c r="W6430" s="213"/>
      <c r="X6430" s="214"/>
      <c r="Y6430" s="214"/>
      <c r="Z6430" s="214"/>
      <c r="AA6430" s="217"/>
      <c r="AB6430" s="217"/>
      <c r="AC6430" s="217"/>
      <c r="AD6430" s="213"/>
    </row>
    <row r="6431" spans="20:30" x14ac:dyDescent="0.2">
      <c r="T6431" s="212"/>
      <c r="U6431" s="213"/>
      <c r="V6431" s="213"/>
      <c r="W6431" s="213"/>
      <c r="X6431" s="214"/>
      <c r="Y6431" s="214"/>
      <c r="Z6431" s="214"/>
      <c r="AA6431" s="217"/>
      <c r="AB6431" s="217"/>
      <c r="AC6431" s="217"/>
      <c r="AD6431" s="213"/>
    </row>
    <row r="6432" spans="20:30" x14ac:dyDescent="0.2">
      <c r="T6432" s="212"/>
      <c r="U6432" s="213"/>
      <c r="V6432" s="213"/>
      <c r="W6432" s="213"/>
      <c r="X6432" s="214"/>
      <c r="Y6432" s="214"/>
      <c r="Z6432" s="214"/>
      <c r="AA6432" s="217"/>
      <c r="AB6432" s="217"/>
      <c r="AC6432" s="217"/>
      <c r="AD6432" s="213"/>
    </row>
    <row r="6433" spans="20:30" x14ac:dyDescent="0.2">
      <c r="T6433" s="212"/>
      <c r="U6433" s="213"/>
      <c r="V6433" s="213"/>
      <c r="W6433" s="213"/>
      <c r="X6433" s="214"/>
      <c r="Y6433" s="214"/>
      <c r="Z6433" s="214"/>
      <c r="AA6433" s="217"/>
      <c r="AB6433" s="217"/>
      <c r="AC6433" s="217"/>
      <c r="AD6433" s="213"/>
    </row>
    <row r="6434" spans="20:30" x14ac:dyDescent="0.2">
      <c r="T6434" s="212"/>
      <c r="U6434" s="213"/>
      <c r="V6434" s="213"/>
      <c r="W6434" s="213"/>
      <c r="X6434" s="214"/>
      <c r="Y6434" s="214"/>
      <c r="Z6434" s="214"/>
      <c r="AA6434" s="217"/>
      <c r="AB6434" s="217"/>
      <c r="AC6434" s="217"/>
      <c r="AD6434" s="213"/>
    </row>
    <row r="6435" spans="20:30" x14ac:dyDescent="0.2">
      <c r="T6435" s="212"/>
      <c r="U6435" s="213"/>
      <c r="V6435" s="213"/>
      <c r="W6435" s="213"/>
      <c r="X6435" s="214"/>
      <c r="Y6435" s="214"/>
      <c r="Z6435" s="214"/>
      <c r="AA6435" s="217"/>
      <c r="AB6435" s="217"/>
      <c r="AC6435" s="217"/>
      <c r="AD6435" s="213"/>
    </row>
    <row r="6436" spans="20:30" x14ac:dyDescent="0.2">
      <c r="T6436" s="212"/>
      <c r="U6436" s="213"/>
      <c r="V6436" s="213"/>
      <c r="W6436" s="213"/>
      <c r="X6436" s="214"/>
      <c r="Y6436" s="214"/>
      <c r="Z6436" s="214"/>
      <c r="AA6436" s="217"/>
      <c r="AB6436" s="217"/>
      <c r="AC6436" s="217"/>
      <c r="AD6436" s="213"/>
    </row>
    <row r="6437" spans="20:30" x14ac:dyDescent="0.2">
      <c r="T6437" s="212"/>
      <c r="U6437" s="213"/>
      <c r="V6437" s="213"/>
      <c r="W6437" s="213"/>
      <c r="X6437" s="214"/>
      <c r="Y6437" s="214"/>
      <c r="Z6437" s="214"/>
      <c r="AA6437" s="217"/>
      <c r="AB6437" s="217"/>
      <c r="AC6437" s="217"/>
      <c r="AD6437" s="213"/>
    </row>
    <row r="6438" spans="20:30" x14ac:dyDescent="0.2">
      <c r="T6438" s="212"/>
      <c r="U6438" s="213"/>
      <c r="V6438" s="213"/>
      <c r="W6438" s="213"/>
      <c r="X6438" s="214"/>
      <c r="Y6438" s="214"/>
      <c r="Z6438" s="214"/>
      <c r="AA6438" s="217"/>
      <c r="AB6438" s="217"/>
      <c r="AC6438" s="217"/>
      <c r="AD6438" s="213"/>
    </row>
    <row r="6439" spans="20:30" x14ac:dyDescent="0.2">
      <c r="T6439" s="212"/>
      <c r="U6439" s="213"/>
      <c r="V6439" s="213"/>
      <c r="W6439" s="213"/>
      <c r="X6439" s="214"/>
      <c r="Y6439" s="214"/>
      <c r="Z6439" s="214"/>
      <c r="AA6439" s="217"/>
      <c r="AB6439" s="217"/>
      <c r="AC6439" s="217"/>
      <c r="AD6439" s="213"/>
    </row>
    <row r="6440" spans="20:30" x14ac:dyDescent="0.2">
      <c r="T6440" s="212"/>
      <c r="U6440" s="213"/>
      <c r="V6440" s="213"/>
      <c r="W6440" s="213"/>
      <c r="X6440" s="214"/>
      <c r="Y6440" s="214"/>
      <c r="Z6440" s="214"/>
      <c r="AA6440" s="217"/>
      <c r="AB6440" s="217"/>
      <c r="AC6440" s="217"/>
      <c r="AD6440" s="213"/>
    </row>
    <row r="6441" spans="20:30" x14ac:dyDescent="0.2">
      <c r="T6441" s="212"/>
      <c r="U6441" s="213"/>
      <c r="V6441" s="213"/>
      <c r="W6441" s="213"/>
      <c r="X6441" s="214"/>
      <c r="Y6441" s="214"/>
      <c r="Z6441" s="214"/>
      <c r="AA6441" s="217"/>
      <c r="AB6441" s="217"/>
      <c r="AC6441" s="217"/>
      <c r="AD6441" s="213"/>
    </row>
    <row r="6442" spans="20:30" x14ac:dyDescent="0.2">
      <c r="T6442" s="212"/>
      <c r="U6442" s="213"/>
      <c r="V6442" s="213"/>
      <c r="W6442" s="213"/>
      <c r="X6442" s="214"/>
      <c r="Y6442" s="214"/>
      <c r="Z6442" s="214"/>
      <c r="AA6442" s="217"/>
      <c r="AB6442" s="217"/>
      <c r="AC6442" s="217"/>
      <c r="AD6442" s="213"/>
    </row>
    <row r="6443" spans="20:30" x14ac:dyDescent="0.2">
      <c r="T6443" s="212"/>
      <c r="U6443" s="213"/>
      <c r="V6443" s="213"/>
      <c r="W6443" s="213"/>
      <c r="X6443" s="214"/>
      <c r="Y6443" s="214"/>
      <c r="Z6443" s="214"/>
      <c r="AA6443" s="217"/>
      <c r="AB6443" s="217"/>
      <c r="AC6443" s="217"/>
      <c r="AD6443" s="213"/>
    </row>
    <row r="6444" spans="20:30" x14ac:dyDescent="0.2">
      <c r="T6444" s="212"/>
      <c r="U6444" s="213"/>
      <c r="V6444" s="213"/>
      <c r="W6444" s="213"/>
      <c r="X6444" s="214"/>
      <c r="Y6444" s="214"/>
      <c r="Z6444" s="214"/>
      <c r="AA6444" s="217"/>
      <c r="AB6444" s="217"/>
      <c r="AC6444" s="217"/>
      <c r="AD6444" s="213"/>
    </row>
    <row r="6445" spans="20:30" x14ac:dyDescent="0.2">
      <c r="T6445" s="212"/>
      <c r="U6445" s="213"/>
      <c r="V6445" s="213"/>
      <c r="W6445" s="213"/>
      <c r="X6445" s="214"/>
      <c r="Y6445" s="214"/>
      <c r="Z6445" s="214"/>
      <c r="AA6445" s="217"/>
      <c r="AB6445" s="217"/>
      <c r="AC6445" s="217"/>
      <c r="AD6445" s="213"/>
    </row>
    <row r="6446" spans="20:30" x14ac:dyDescent="0.2">
      <c r="T6446" s="212"/>
      <c r="U6446" s="213"/>
      <c r="V6446" s="213"/>
      <c r="W6446" s="213"/>
      <c r="X6446" s="214"/>
      <c r="Y6446" s="214"/>
      <c r="Z6446" s="214"/>
      <c r="AA6446" s="217"/>
      <c r="AB6446" s="217"/>
      <c r="AC6446" s="217"/>
      <c r="AD6446" s="213"/>
    </row>
    <row r="6447" spans="20:30" x14ac:dyDescent="0.2">
      <c r="T6447" s="212"/>
      <c r="U6447" s="213"/>
      <c r="V6447" s="213"/>
      <c r="W6447" s="213"/>
      <c r="X6447" s="214"/>
      <c r="Y6447" s="214"/>
      <c r="Z6447" s="214"/>
      <c r="AA6447" s="217"/>
      <c r="AB6447" s="217"/>
      <c r="AC6447" s="217"/>
      <c r="AD6447" s="213"/>
    </row>
    <row r="6448" spans="20:30" x14ac:dyDescent="0.2">
      <c r="T6448" s="212"/>
      <c r="U6448" s="213"/>
      <c r="V6448" s="213"/>
      <c r="W6448" s="213"/>
      <c r="X6448" s="214"/>
      <c r="Y6448" s="214"/>
      <c r="Z6448" s="214"/>
      <c r="AA6448" s="217"/>
      <c r="AB6448" s="217"/>
      <c r="AC6448" s="217"/>
      <c r="AD6448" s="213"/>
    </row>
    <row r="6449" spans="20:30" x14ac:dyDescent="0.2">
      <c r="T6449" s="212"/>
      <c r="U6449" s="213"/>
      <c r="V6449" s="213"/>
      <c r="W6449" s="213"/>
      <c r="X6449" s="214"/>
      <c r="Y6449" s="214"/>
      <c r="Z6449" s="214"/>
      <c r="AA6449" s="217"/>
      <c r="AB6449" s="217"/>
      <c r="AC6449" s="217"/>
      <c r="AD6449" s="213"/>
    </row>
    <row r="6450" spans="20:30" x14ac:dyDescent="0.2">
      <c r="T6450" s="212"/>
      <c r="U6450" s="213"/>
      <c r="V6450" s="213"/>
      <c r="W6450" s="213"/>
      <c r="X6450" s="214"/>
      <c r="Y6450" s="214"/>
      <c r="Z6450" s="214"/>
      <c r="AA6450" s="217"/>
      <c r="AB6450" s="217"/>
      <c r="AC6450" s="217"/>
      <c r="AD6450" s="213"/>
    </row>
    <row r="6451" spans="20:30" x14ac:dyDescent="0.2">
      <c r="T6451" s="212"/>
      <c r="U6451" s="213"/>
      <c r="V6451" s="213"/>
      <c r="W6451" s="213"/>
      <c r="X6451" s="214"/>
      <c r="Y6451" s="214"/>
      <c r="Z6451" s="214"/>
      <c r="AA6451" s="217"/>
      <c r="AB6451" s="217"/>
      <c r="AC6451" s="217"/>
      <c r="AD6451" s="213"/>
    </row>
    <row r="6452" spans="20:30" x14ac:dyDescent="0.2">
      <c r="T6452" s="212"/>
      <c r="U6452" s="213"/>
      <c r="V6452" s="213"/>
      <c r="W6452" s="213"/>
      <c r="X6452" s="214"/>
      <c r="Y6452" s="214"/>
      <c r="Z6452" s="214"/>
      <c r="AA6452" s="217"/>
      <c r="AB6452" s="217"/>
      <c r="AC6452" s="217"/>
      <c r="AD6452" s="213"/>
    </row>
    <row r="6453" spans="20:30" x14ac:dyDescent="0.2">
      <c r="T6453" s="212"/>
      <c r="U6453" s="213"/>
      <c r="V6453" s="213"/>
      <c r="W6453" s="213"/>
      <c r="X6453" s="214"/>
      <c r="Y6453" s="214"/>
      <c r="Z6453" s="214"/>
      <c r="AA6453" s="217"/>
      <c r="AB6453" s="217"/>
      <c r="AC6453" s="217"/>
      <c r="AD6453" s="213"/>
    </row>
    <row r="6454" spans="20:30" x14ac:dyDescent="0.2">
      <c r="T6454" s="212"/>
      <c r="U6454" s="213"/>
      <c r="V6454" s="213"/>
      <c r="W6454" s="213"/>
      <c r="X6454" s="214"/>
      <c r="Y6454" s="214"/>
      <c r="Z6454" s="214"/>
      <c r="AA6454" s="217"/>
      <c r="AB6454" s="217"/>
      <c r="AC6454" s="217"/>
      <c r="AD6454" s="213"/>
    </row>
    <row r="6455" spans="20:30" x14ac:dyDescent="0.2">
      <c r="T6455" s="212"/>
      <c r="U6455" s="213"/>
      <c r="V6455" s="213"/>
      <c r="W6455" s="213"/>
      <c r="X6455" s="214"/>
      <c r="Y6455" s="214"/>
      <c r="Z6455" s="214"/>
      <c r="AA6455" s="217"/>
      <c r="AB6455" s="217"/>
      <c r="AC6455" s="217"/>
      <c r="AD6455" s="213"/>
    </row>
    <row r="6456" spans="20:30" x14ac:dyDescent="0.2">
      <c r="T6456" s="212"/>
      <c r="U6456" s="213"/>
      <c r="V6456" s="213"/>
      <c r="W6456" s="213"/>
      <c r="X6456" s="214"/>
      <c r="Y6456" s="214"/>
      <c r="Z6456" s="214"/>
      <c r="AA6456" s="217"/>
      <c r="AB6456" s="217"/>
      <c r="AC6456" s="217"/>
      <c r="AD6456" s="213"/>
    </row>
    <row r="6457" spans="20:30" x14ac:dyDescent="0.2">
      <c r="T6457" s="212"/>
      <c r="U6457" s="213"/>
      <c r="V6457" s="213"/>
      <c r="W6457" s="213"/>
      <c r="X6457" s="214"/>
      <c r="Y6457" s="214"/>
      <c r="Z6457" s="214"/>
      <c r="AA6457" s="217"/>
      <c r="AB6457" s="217"/>
      <c r="AC6457" s="217"/>
      <c r="AD6457" s="213"/>
    </row>
    <row r="6458" spans="20:30" x14ac:dyDescent="0.2">
      <c r="T6458" s="212"/>
      <c r="U6458" s="213"/>
      <c r="V6458" s="213"/>
      <c r="W6458" s="213"/>
      <c r="X6458" s="214"/>
      <c r="Y6458" s="214"/>
      <c r="Z6458" s="214"/>
      <c r="AA6458" s="217"/>
      <c r="AB6458" s="217"/>
      <c r="AC6458" s="217"/>
      <c r="AD6458" s="213"/>
    </row>
    <row r="6459" spans="20:30" x14ac:dyDescent="0.2">
      <c r="T6459" s="212"/>
      <c r="U6459" s="213"/>
      <c r="V6459" s="213"/>
      <c r="W6459" s="213"/>
      <c r="X6459" s="214"/>
      <c r="Y6459" s="214"/>
      <c r="Z6459" s="214"/>
      <c r="AA6459" s="217"/>
      <c r="AB6459" s="217"/>
      <c r="AC6459" s="217"/>
      <c r="AD6459" s="213"/>
    </row>
    <row r="6460" spans="20:30" x14ac:dyDescent="0.2">
      <c r="T6460" s="212"/>
      <c r="U6460" s="213"/>
      <c r="V6460" s="213"/>
      <c r="W6460" s="213"/>
      <c r="X6460" s="214"/>
      <c r="Y6460" s="214"/>
      <c r="Z6460" s="214"/>
      <c r="AA6460" s="217"/>
      <c r="AB6460" s="217"/>
      <c r="AC6460" s="217"/>
      <c r="AD6460" s="213"/>
    </row>
    <row r="6461" spans="20:30" x14ac:dyDescent="0.2">
      <c r="T6461" s="212"/>
      <c r="U6461" s="213"/>
      <c r="V6461" s="213"/>
      <c r="W6461" s="213"/>
      <c r="X6461" s="214"/>
      <c r="Y6461" s="214"/>
      <c r="Z6461" s="214"/>
      <c r="AA6461" s="217"/>
      <c r="AB6461" s="217"/>
      <c r="AC6461" s="217"/>
      <c r="AD6461" s="213"/>
    </row>
    <row r="6462" spans="20:30" x14ac:dyDescent="0.2">
      <c r="T6462" s="212"/>
      <c r="U6462" s="213"/>
      <c r="V6462" s="213"/>
      <c r="W6462" s="213"/>
      <c r="X6462" s="214"/>
      <c r="Y6462" s="214"/>
      <c r="Z6462" s="214"/>
      <c r="AA6462" s="217"/>
      <c r="AB6462" s="217"/>
      <c r="AC6462" s="217"/>
      <c r="AD6462" s="213"/>
    </row>
    <row r="6463" spans="20:30" x14ac:dyDescent="0.2">
      <c r="T6463" s="212"/>
      <c r="U6463" s="213"/>
      <c r="V6463" s="213"/>
      <c r="W6463" s="213"/>
      <c r="X6463" s="214"/>
      <c r="Y6463" s="214"/>
      <c r="Z6463" s="214"/>
      <c r="AA6463" s="217"/>
      <c r="AB6463" s="217"/>
      <c r="AC6463" s="217"/>
      <c r="AD6463" s="213"/>
    </row>
    <row r="6464" spans="20:30" x14ac:dyDescent="0.2">
      <c r="T6464" s="212"/>
      <c r="U6464" s="213"/>
      <c r="V6464" s="213"/>
      <c r="W6464" s="213"/>
      <c r="X6464" s="214"/>
      <c r="Y6464" s="214"/>
      <c r="Z6464" s="214"/>
      <c r="AA6464" s="217"/>
      <c r="AB6464" s="217"/>
      <c r="AC6464" s="217"/>
      <c r="AD6464" s="213"/>
    </row>
    <row r="6465" spans="20:30" x14ac:dyDescent="0.2">
      <c r="T6465" s="212"/>
      <c r="U6465" s="213"/>
      <c r="V6465" s="213"/>
      <c r="W6465" s="213"/>
      <c r="X6465" s="214"/>
      <c r="Y6465" s="214"/>
      <c r="Z6465" s="214"/>
      <c r="AA6465" s="217"/>
      <c r="AB6465" s="217"/>
      <c r="AC6465" s="217"/>
      <c r="AD6465" s="213"/>
    </row>
    <row r="6466" spans="20:30" x14ac:dyDescent="0.2">
      <c r="T6466" s="212"/>
      <c r="U6466" s="213"/>
      <c r="V6466" s="213"/>
      <c r="W6466" s="213"/>
      <c r="X6466" s="214"/>
      <c r="Y6466" s="214"/>
      <c r="Z6466" s="214"/>
      <c r="AA6466" s="217"/>
      <c r="AB6466" s="217"/>
      <c r="AC6466" s="217"/>
      <c r="AD6466" s="213"/>
    </row>
    <row r="6467" spans="20:30" x14ac:dyDescent="0.2">
      <c r="T6467" s="212"/>
      <c r="U6467" s="213"/>
      <c r="V6467" s="213"/>
      <c r="W6467" s="213"/>
      <c r="X6467" s="214"/>
      <c r="Y6467" s="214"/>
      <c r="Z6467" s="214"/>
      <c r="AA6467" s="217"/>
      <c r="AB6467" s="217"/>
      <c r="AC6467" s="217"/>
      <c r="AD6467" s="213"/>
    </row>
    <row r="6468" spans="20:30" x14ac:dyDescent="0.2">
      <c r="T6468" s="212"/>
      <c r="U6468" s="213"/>
      <c r="V6468" s="213"/>
      <c r="W6468" s="213"/>
      <c r="X6468" s="214"/>
      <c r="Y6468" s="214"/>
      <c r="Z6468" s="214"/>
      <c r="AA6468" s="217"/>
      <c r="AB6468" s="217"/>
      <c r="AC6468" s="217"/>
      <c r="AD6468" s="213"/>
    </row>
    <row r="6469" spans="20:30" x14ac:dyDescent="0.2">
      <c r="T6469" s="212"/>
      <c r="U6469" s="213"/>
      <c r="V6469" s="213"/>
      <c r="W6469" s="213"/>
      <c r="X6469" s="214"/>
      <c r="Y6469" s="214"/>
      <c r="Z6469" s="214"/>
      <c r="AA6469" s="217"/>
      <c r="AB6469" s="217"/>
      <c r="AC6469" s="217"/>
      <c r="AD6469" s="213"/>
    </row>
    <row r="6470" spans="20:30" x14ac:dyDescent="0.2">
      <c r="T6470" s="212"/>
      <c r="U6470" s="213"/>
      <c r="V6470" s="213"/>
      <c r="W6470" s="213"/>
      <c r="X6470" s="214"/>
      <c r="Y6470" s="214"/>
      <c r="Z6470" s="214"/>
      <c r="AA6470" s="217"/>
      <c r="AB6470" s="217"/>
      <c r="AC6470" s="217"/>
      <c r="AD6470" s="213"/>
    </row>
    <row r="6471" spans="20:30" x14ac:dyDescent="0.2">
      <c r="T6471" s="212"/>
      <c r="U6471" s="213"/>
      <c r="V6471" s="213"/>
      <c r="W6471" s="213"/>
      <c r="X6471" s="214"/>
      <c r="Y6471" s="214"/>
      <c r="Z6471" s="214"/>
      <c r="AA6471" s="217"/>
      <c r="AB6471" s="217"/>
      <c r="AC6471" s="217"/>
      <c r="AD6471" s="213"/>
    </row>
    <row r="6472" spans="20:30" x14ac:dyDescent="0.2">
      <c r="T6472" s="212"/>
      <c r="U6472" s="213"/>
      <c r="V6472" s="213"/>
      <c r="W6472" s="213"/>
      <c r="X6472" s="214"/>
      <c r="Y6472" s="214"/>
      <c r="Z6472" s="214"/>
      <c r="AA6472" s="217"/>
      <c r="AB6472" s="217"/>
      <c r="AC6472" s="217"/>
      <c r="AD6472" s="213"/>
    </row>
    <row r="6473" spans="20:30" x14ac:dyDescent="0.2">
      <c r="T6473" s="212"/>
      <c r="U6473" s="213"/>
      <c r="V6473" s="213"/>
      <c r="W6473" s="213"/>
      <c r="X6473" s="214"/>
      <c r="Y6473" s="214"/>
      <c r="Z6473" s="214"/>
      <c r="AA6473" s="217"/>
      <c r="AB6473" s="217"/>
      <c r="AC6473" s="217"/>
      <c r="AD6473" s="213"/>
    </row>
    <row r="6474" spans="20:30" x14ac:dyDescent="0.2">
      <c r="T6474" s="212"/>
      <c r="U6474" s="213"/>
      <c r="V6474" s="213"/>
      <c r="W6474" s="213"/>
      <c r="X6474" s="214"/>
      <c r="Y6474" s="214"/>
      <c r="Z6474" s="214"/>
      <c r="AA6474" s="217"/>
      <c r="AB6474" s="217"/>
      <c r="AC6474" s="217"/>
      <c r="AD6474" s="213"/>
    </row>
    <row r="6475" spans="20:30" x14ac:dyDescent="0.2">
      <c r="T6475" s="212"/>
      <c r="U6475" s="213"/>
      <c r="V6475" s="213"/>
      <c r="W6475" s="213"/>
      <c r="X6475" s="214"/>
      <c r="Y6475" s="214"/>
      <c r="Z6475" s="214"/>
      <c r="AA6475" s="217"/>
      <c r="AB6475" s="217"/>
      <c r="AC6475" s="217"/>
      <c r="AD6475" s="213"/>
    </row>
    <row r="6476" spans="20:30" x14ac:dyDescent="0.2">
      <c r="T6476" s="212"/>
      <c r="U6476" s="213"/>
      <c r="V6476" s="213"/>
      <c r="W6476" s="213"/>
      <c r="X6476" s="214"/>
      <c r="Y6476" s="214"/>
      <c r="Z6476" s="214"/>
      <c r="AA6476" s="217"/>
      <c r="AB6476" s="217"/>
      <c r="AC6476" s="217"/>
      <c r="AD6476" s="213"/>
    </row>
    <row r="6477" spans="20:30" x14ac:dyDescent="0.2">
      <c r="T6477" s="212"/>
      <c r="U6477" s="213"/>
      <c r="V6477" s="213"/>
      <c r="W6477" s="213"/>
      <c r="X6477" s="214"/>
      <c r="Y6477" s="214"/>
      <c r="Z6477" s="214"/>
      <c r="AA6477" s="217"/>
      <c r="AB6477" s="217"/>
      <c r="AC6477" s="217"/>
      <c r="AD6477" s="213"/>
    </row>
    <row r="6478" spans="20:30" x14ac:dyDescent="0.2">
      <c r="T6478" s="212"/>
      <c r="U6478" s="213"/>
      <c r="V6478" s="213"/>
      <c r="W6478" s="213"/>
      <c r="X6478" s="214"/>
      <c r="Y6478" s="214"/>
      <c r="Z6478" s="214"/>
      <c r="AA6478" s="217"/>
      <c r="AB6478" s="217"/>
      <c r="AC6478" s="217"/>
      <c r="AD6478" s="213"/>
    </row>
    <row r="6479" spans="20:30" x14ac:dyDescent="0.2">
      <c r="T6479" s="212"/>
      <c r="U6479" s="213"/>
      <c r="V6479" s="213"/>
      <c r="W6479" s="213"/>
      <c r="X6479" s="214"/>
      <c r="Y6479" s="214"/>
      <c r="Z6479" s="214"/>
      <c r="AA6479" s="217"/>
      <c r="AB6479" s="217"/>
      <c r="AC6479" s="217"/>
      <c r="AD6479" s="213"/>
    </row>
    <row r="6480" spans="20:30" x14ac:dyDescent="0.2">
      <c r="T6480" s="212"/>
      <c r="U6480" s="213"/>
      <c r="V6480" s="213"/>
      <c r="W6480" s="213"/>
      <c r="X6480" s="214"/>
      <c r="Y6480" s="214"/>
      <c r="Z6480" s="214"/>
      <c r="AA6480" s="217"/>
      <c r="AB6480" s="217"/>
      <c r="AC6480" s="217"/>
      <c r="AD6480" s="213"/>
    </row>
    <row r="6481" spans="20:30" x14ac:dyDescent="0.2">
      <c r="T6481" s="212"/>
      <c r="U6481" s="213"/>
      <c r="V6481" s="213"/>
      <c r="W6481" s="213"/>
      <c r="X6481" s="214"/>
      <c r="Y6481" s="214"/>
      <c r="Z6481" s="214"/>
      <c r="AA6481" s="217"/>
      <c r="AB6481" s="217"/>
      <c r="AC6481" s="217"/>
      <c r="AD6481" s="213"/>
    </row>
    <row r="6482" spans="20:30" x14ac:dyDescent="0.2">
      <c r="T6482" s="212"/>
      <c r="U6482" s="213"/>
      <c r="V6482" s="213"/>
      <c r="W6482" s="213"/>
      <c r="X6482" s="214"/>
      <c r="Y6482" s="214"/>
      <c r="Z6482" s="214"/>
      <c r="AA6482" s="217"/>
      <c r="AB6482" s="217"/>
      <c r="AC6482" s="217"/>
      <c r="AD6482" s="213"/>
    </row>
    <row r="6483" spans="20:30" x14ac:dyDescent="0.2">
      <c r="T6483" s="212"/>
      <c r="U6483" s="213"/>
      <c r="V6483" s="213"/>
      <c r="W6483" s="213"/>
      <c r="X6483" s="214"/>
      <c r="Y6483" s="214"/>
      <c r="Z6483" s="214"/>
      <c r="AA6483" s="217"/>
      <c r="AB6483" s="217"/>
      <c r="AC6483" s="217"/>
      <c r="AD6483" s="213"/>
    </row>
    <row r="6484" spans="20:30" x14ac:dyDescent="0.2">
      <c r="T6484" s="212"/>
      <c r="U6484" s="213"/>
      <c r="V6484" s="213"/>
      <c r="W6484" s="213"/>
      <c r="X6484" s="214"/>
      <c r="Y6484" s="214"/>
      <c r="Z6484" s="214"/>
      <c r="AA6484" s="217"/>
      <c r="AB6484" s="217"/>
      <c r="AC6484" s="217"/>
      <c r="AD6484" s="213"/>
    </row>
    <row r="6485" spans="20:30" x14ac:dyDescent="0.2">
      <c r="T6485" s="212"/>
      <c r="U6485" s="213"/>
      <c r="V6485" s="213"/>
      <c r="W6485" s="213"/>
      <c r="X6485" s="214"/>
      <c r="Y6485" s="214"/>
      <c r="Z6485" s="214"/>
      <c r="AA6485" s="217"/>
      <c r="AB6485" s="217"/>
      <c r="AC6485" s="217"/>
      <c r="AD6485" s="213"/>
    </row>
    <row r="6486" spans="20:30" x14ac:dyDescent="0.2">
      <c r="T6486" s="212"/>
      <c r="U6486" s="213"/>
      <c r="V6486" s="213"/>
      <c r="W6486" s="213"/>
      <c r="X6486" s="214"/>
      <c r="Y6486" s="214"/>
      <c r="Z6486" s="214"/>
      <c r="AA6486" s="217"/>
      <c r="AB6486" s="217"/>
      <c r="AC6486" s="217"/>
      <c r="AD6486" s="213"/>
    </row>
    <row r="6487" spans="20:30" x14ac:dyDescent="0.2">
      <c r="T6487" s="212"/>
      <c r="U6487" s="213"/>
      <c r="V6487" s="213"/>
      <c r="W6487" s="213"/>
      <c r="X6487" s="214"/>
      <c r="Y6487" s="214"/>
      <c r="Z6487" s="214"/>
      <c r="AA6487" s="217"/>
      <c r="AB6487" s="217"/>
      <c r="AC6487" s="217"/>
      <c r="AD6487" s="213"/>
    </row>
    <row r="6488" spans="20:30" x14ac:dyDescent="0.2">
      <c r="T6488" s="212"/>
      <c r="U6488" s="213"/>
      <c r="V6488" s="213"/>
      <c r="W6488" s="213"/>
      <c r="X6488" s="214"/>
      <c r="Y6488" s="214"/>
      <c r="Z6488" s="214"/>
      <c r="AA6488" s="217"/>
      <c r="AB6488" s="217"/>
      <c r="AC6488" s="217"/>
      <c r="AD6488" s="213"/>
    </row>
    <row r="6489" spans="20:30" x14ac:dyDescent="0.2">
      <c r="T6489" s="212"/>
      <c r="U6489" s="213"/>
      <c r="V6489" s="213"/>
      <c r="W6489" s="213"/>
      <c r="X6489" s="214"/>
      <c r="Y6489" s="214"/>
      <c r="Z6489" s="214"/>
      <c r="AA6489" s="217"/>
      <c r="AB6489" s="217"/>
      <c r="AC6489" s="217"/>
      <c r="AD6489" s="213"/>
    </row>
    <row r="6490" spans="20:30" x14ac:dyDescent="0.2">
      <c r="T6490" s="212"/>
      <c r="U6490" s="213"/>
      <c r="V6490" s="213"/>
      <c r="W6490" s="213"/>
      <c r="X6490" s="214"/>
      <c r="Y6490" s="214"/>
      <c r="Z6490" s="214"/>
      <c r="AA6490" s="217"/>
      <c r="AB6490" s="217"/>
      <c r="AC6490" s="217"/>
      <c r="AD6490" s="213"/>
    </row>
    <row r="6491" spans="20:30" x14ac:dyDescent="0.2">
      <c r="T6491" s="212"/>
      <c r="U6491" s="213"/>
      <c r="V6491" s="213"/>
      <c r="W6491" s="213"/>
      <c r="X6491" s="214"/>
      <c r="Y6491" s="214"/>
      <c r="Z6491" s="214"/>
      <c r="AA6491" s="217"/>
      <c r="AB6491" s="217"/>
      <c r="AC6491" s="217"/>
      <c r="AD6491" s="213"/>
    </row>
    <row r="6492" spans="20:30" x14ac:dyDescent="0.2">
      <c r="T6492" s="212"/>
      <c r="U6492" s="213"/>
      <c r="V6492" s="213"/>
      <c r="W6492" s="213"/>
      <c r="X6492" s="214"/>
      <c r="Y6492" s="214"/>
      <c r="Z6492" s="214"/>
      <c r="AA6492" s="217"/>
      <c r="AB6492" s="217"/>
      <c r="AC6492" s="217"/>
      <c r="AD6492" s="213"/>
    </row>
    <row r="6493" spans="20:30" x14ac:dyDescent="0.2">
      <c r="T6493" s="212"/>
      <c r="U6493" s="213"/>
      <c r="V6493" s="213"/>
      <c r="W6493" s="213"/>
      <c r="X6493" s="214"/>
      <c r="Y6493" s="214"/>
      <c r="Z6493" s="214"/>
      <c r="AA6493" s="217"/>
      <c r="AB6493" s="217"/>
      <c r="AC6493" s="217"/>
      <c r="AD6493" s="213"/>
    </row>
    <row r="6494" spans="20:30" x14ac:dyDescent="0.2">
      <c r="T6494" s="212"/>
      <c r="U6494" s="213"/>
      <c r="V6494" s="213"/>
      <c r="W6494" s="213"/>
      <c r="X6494" s="214"/>
      <c r="Y6494" s="214"/>
      <c r="Z6494" s="214"/>
      <c r="AA6494" s="217"/>
      <c r="AB6494" s="217"/>
      <c r="AC6494" s="217"/>
      <c r="AD6494" s="213"/>
    </row>
    <row r="6495" spans="20:30" x14ac:dyDescent="0.2">
      <c r="T6495" s="212"/>
      <c r="U6495" s="213"/>
      <c r="V6495" s="213"/>
      <c r="W6495" s="213"/>
      <c r="X6495" s="214"/>
      <c r="Y6495" s="214"/>
      <c r="Z6495" s="214"/>
      <c r="AA6495" s="217"/>
      <c r="AB6495" s="217"/>
      <c r="AC6495" s="217"/>
      <c r="AD6495" s="213"/>
    </row>
    <row r="6496" spans="20:30" x14ac:dyDescent="0.2">
      <c r="T6496" s="212"/>
      <c r="U6496" s="213"/>
      <c r="V6496" s="213"/>
      <c r="W6496" s="213"/>
      <c r="X6496" s="214"/>
      <c r="Y6496" s="214"/>
      <c r="Z6496" s="214"/>
      <c r="AA6496" s="217"/>
      <c r="AB6496" s="217"/>
      <c r="AC6496" s="217"/>
      <c r="AD6496" s="213"/>
    </row>
    <row r="6497" spans="20:30" x14ac:dyDescent="0.2">
      <c r="T6497" s="212"/>
      <c r="U6497" s="213"/>
      <c r="V6497" s="213"/>
      <c r="W6497" s="213"/>
      <c r="X6497" s="214"/>
      <c r="Y6497" s="214"/>
      <c r="Z6497" s="214"/>
      <c r="AA6497" s="217"/>
      <c r="AB6497" s="217"/>
      <c r="AC6497" s="217"/>
      <c r="AD6497" s="213"/>
    </row>
    <row r="6498" spans="20:30" x14ac:dyDescent="0.2">
      <c r="T6498" s="212"/>
      <c r="U6498" s="213"/>
      <c r="V6498" s="213"/>
      <c r="W6498" s="213"/>
      <c r="X6498" s="214"/>
      <c r="Y6498" s="214"/>
      <c r="Z6498" s="214"/>
      <c r="AA6498" s="217"/>
      <c r="AB6498" s="217"/>
      <c r="AC6498" s="217"/>
      <c r="AD6498" s="213"/>
    </row>
    <row r="6499" spans="20:30" x14ac:dyDescent="0.2">
      <c r="T6499" s="212"/>
      <c r="U6499" s="213"/>
      <c r="V6499" s="213"/>
      <c r="W6499" s="213"/>
      <c r="X6499" s="214"/>
      <c r="Y6499" s="214"/>
      <c r="Z6499" s="214"/>
      <c r="AA6499" s="217"/>
      <c r="AB6499" s="217"/>
      <c r="AC6499" s="217"/>
      <c r="AD6499" s="213"/>
    </row>
    <row r="6500" spans="20:30" x14ac:dyDescent="0.2">
      <c r="T6500" s="212"/>
      <c r="U6500" s="213"/>
      <c r="V6500" s="213"/>
      <c r="W6500" s="213"/>
      <c r="X6500" s="214"/>
      <c r="Y6500" s="214"/>
      <c r="Z6500" s="214"/>
      <c r="AA6500" s="217"/>
      <c r="AB6500" s="217"/>
      <c r="AC6500" s="217"/>
      <c r="AD6500" s="213"/>
    </row>
    <row r="6501" spans="20:30" x14ac:dyDescent="0.2">
      <c r="T6501" s="212"/>
      <c r="U6501" s="213"/>
      <c r="V6501" s="213"/>
      <c r="W6501" s="213"/>
      <c r="X6501" s="214"/>
      <c r="Y6501" s="214"/>
      <c r="Z6501" s="214"/>
      <c r="AA6501" s="217"/>
      <c r="AB6501" s="217"/>
      <c r="AC6501" s="217"/>
      <c r="AD6501" s="213"/>
    </row>
    <row r="6502" spans="20:30" x14ac:dyDescent="0.2">
      <c r="T6502" s="212"/>
      <c r="U6502" s="213"/>
      <c r="V6502" s="213"/>
      <c r="W6502" s="213"/>
      <c r="X6502" s="214"/>
      <c r="Y6502" s="214"/>
      <c r="Z6502" s="214"/>
      <c r="AA6502" s="217"/>
      <c r="AB6502" s="217"/>
      <c r="AC6502" s="217"/>
      <c r="AD6502" s="213"/>
    </row>
    <row r="6503" spans="20:30" x14ac:dyDescent="0.2">
      <c r="T6503" s="212"/>
      <c r="U6503" s="213"/>
      <c r="V6503" s="213"/>
      <c r="W6503" s="213"/>
      <c r="X6503" s="214"/>
      <c r="Y6503" s="214"/>
      <c r="Z6503" s="214"/>
      <c r="AA6503" s="217"/>
      <c r="AB6503" s="217"/>
      <c r="AC6503" s="217"/>
      <c r="AD6503" s="213"/>
    </row>
    <row r="6504" spans="20:30" x14ac:dyDescent="0.2">
      <c r="T6504" s="212"/>
      <c r="U6504" s="213"/>
      <c r="V6504" s="213"/>
      <c r="W6504" s="213"/>
      <c r="X6504" s="214"/>
      <c r="Y6504" s="214"/>
      <c r="Z6504" s="214"/>
      <c r="AA6504" s="217"/>
      <c r="AB6504" s="217"/>
      <c r="AC6504" s="217"/>
      <c r="AD6504" s="213"/>
    </row>
    <row r="6505" spans="20:30" x14ac:dyDescent="0.2">
      <c r="T6505" s="212"/>
      <c r="U6505" s="213"/>
      <c r="V6505" s="213"/>
      <c r="W6505" s="213"/>
      <c r="X6505" s="214"/>
      <c r="Y6505" s="214"/>
      <c r="Z6505" s="214"/>
      <c r="AA6505" s="217"/>
      <c r="AB6505" s="217"/>
      <c r="AC6505" s="217"/>
      <c r="AD6505" s="213"/>
    </row>
    <row r="6506" spans="20:30" x14ac:dyDescent="0.2">
      <c r="T6506" s="212"/>
      <c r="U6506" s="213"/>
      <c r="V6506" s="213"/>
      <c r="W6506" s="213"/>
      <c r="X6506" s="214"/>
      <c r="Y6506" s="214"/>
      <c r="Z6506" s="214"/>
      <c r="AA6506" s="217"/>
      <c r="AB6506" s="217"/>
      <c r="AC6506" s="217"/>
      <c r="AD6506" s="213"/>
    </row>
    <row r="6507" spans="20:30" x14ac:dyDescent="0.2">
      <c r="T6507" s="212"/>
      <c r="U6507" s="213"/>
      <c r="V6507" s="213"/>
      <c r="W6507" s="213"/>
      <c r="X6507" s="214"/>
      <c r="Y6507" s="214"/>
      <c r="Z6507" s="214"/>
      <c r="AA6507" s="217"/>
      <c r="AB6507" s="217"/>
      <c r="AC6507" s="217"/>
      <c r="AD6507" s="213"/>
    </row>
    <row r="6508" spans="20:30" x14ac:dyDescent="0.2">
      <c r="T6508" s="212"/>
      <c r="U6508" s="213"/>
      <c r="V6508" s="213"/>
      <c r="W6508" s="213"/>
      <c r="X6508" s="214"/>
      <c r="Y6508" s="214"/>
      <c r="Z6508" s="214"/>
      <c r="AA6508" s="217"/>
      <c r="AB6508" s="217"/>
      <c r="AC6508" s="217"/>
      <c r="AD6508" s="213"/>
    </row>
    <row r="6509" spans="20:30" x14ac:dyDescent="0.2">
      <c r="T6509" s="212"/>
      <c r="U6509" s="213"/>
      <c r="V6509" s="213"/>
      <c r="W6509" s="213"/>
      <c r="X6509" s="214"/>
      <c r="Y6509" s="214"/>
      <c r="Z6509" s="214"/>
      <c r="AA6509" s="217"/>
      <c r="AB6509" s="217"/>
      <c r="AC6509" s="217"/>
      <c r="AD6509" s="213"/>
    </row>
    <row r="6510" spans="20:30" x14ac:dyDescent="0.2">
      <c r="T6510" s="212"/>
      <c r="U6510" s="213"/>
      <c r="V6510" s="213"/>
      <c r="W6510" s="213"/>
      <c r="X6510" s="214"/>
      <c r="Y6510" s="214"/>
      <c r="Z6510" s="214"/>
      <c r="AA6510" s="217"/>
      <c r="AB6510" s="217"/>
      <c r="AC6510" s="217"/>
      <c r="AD6510" s="213"/>
    </row>
    <row r="6511" spans="20:30" x14ac:dyDescent="0.2">
      <c r="T6511" s="212"/>
      <c r="U6511" s="213"/>
      <c r="V6511" s="213"/>
      <c r="W6511" s="213"/>
      <c r="X6511" s="214"/>
      <c r="Y6511" s="214"/>
      <c r="Z6511" s="214"/>
      <c r="AA6511" s="217"/>
      <c r="AB6511" s="217"/>
      <c r="AC6511" s="217"/>
      <c r="AD6511" s="213"/>
    </row>
    <row r="6512" spans="20:30" x14ac:dyDescent="0.2">
      <c r="T6512" s="212"/>
      <c r="U6512" s="213"/>
      <c r="V6512" s="213"/>
      <c r="W6512" s="213"/>
      <c r="X6512" s="214"/>
      <c r="Y6512" s="214"/>
      <c r="Z6512" s="214"/>
      <c r="AA6512" s="217"/>
      <c r="AB6512" s="217"/>
      <c r="AC6512" s="217"/>
      <c r="AD6512" s="213"/>
    </row>
    <row r="6513" spans="20:30" x14ac:dyDescent="0.2">
      <c r="T6513" s="212"/>
      <c r="U6513" s="213"/>
      <c r="V6513" s="213"/>
      <c r="W6513" s="213"/>
      <c r="X6513" s="214"/>
      <c r="Y6513" s="214"/>
      <c r="Z6513" s="214"/>
      <c r="AA6513" s="217"/>
      <c r="AB6513" s="217"/>
      <c r="AC6513" s="217"/>
      <c r="AD6513" s="213"/>
    </row>
    <row r="6514" spans="20:30" x14ac:dyDescent="0.2">
      <c r="T6514" s="212"/>
      <c r="U6514" s="213"/>
      <c r="V6514" s="213"/>
      <c r="W6514" s="213"/>
      <c r="X6514" s="214"/>
      <c r="Y6514" s="214"/>
      <c r="Z6514" s="214"/>
      <c r="AA6514" s="217"/>
      <c r="AB6514" s="217"/>
      <c r="AC6514" s="217"/>
      <c r="AD6514" s="213"/>
    </row>
    <row r="6515" spans="20:30" x14ac:dyDescent="0.2">
      <c r="T6515" s="212"/>
      <c r="U6515" s="213"/>
      <c r="V6515" s="213"/>
      <c r="W6515" s="213"/>
      <c r="X6515" s="214"/>
      <c r="Y6515" s="214"/>
      <c r="Z6515" s="214"/>
      <c r="AA6515" s="217"/>
      <c r="AB6515" s="217"/>
      <c r="AC6515" s="217"/>
      <c r="AD6515" s="213"/>
    </row>
    <row r="6516" spans="20:30" x14ac:dyDescent="0.2">
      <c r="T6516" s="212"/>
      <c r="U6516" s="213"/>
      <c r="V6516" s="213"/>
      <c r="W6516" s="213"/>
      <c r="X6516" s="214"/>
      <c r="Y6516" s="214"/>
      <c r="Z6516" s="214"/>
      <c r="AA6516" s="217"/>
      <c r="AB6516" s="217"/>
      <c r="AC6516" s="217"/>
      <c r="AD6516" s="213"/>
    </row>
    <row r="6517" spans="20:30" x14ac:dyDescent="0.2">
      <c r="T6517" s="212"/>
      <c r="U6517" s="213"/>
      <c r="V6517" s="213"/>
      <c r="W6517" s="213"/>
      <c r="X6517" s="214"/>
      <c r="Y6517" s="214"/>
      <c r="Z6517" s="214"/>
      <c r="AA6517" s="217"/>
      <c r="AB6517" s="217"/>
      <c r="AC6517" s="217"/>
      <c r="AD6517" s="213"/>
    </row>
    <row r="6518" spans="20:30" x14ac:dyDescent="0.2">
      <c r="T6518" s="212"/>
      <c r="U6518" s="213"/>
      <c r="V6518" s="213"/>
      <c r="W6518" s="213"/>
      <c r="X6518" s="214"/>
      <c r="Y6518" s="214"/>
      <c r="Z6518" s="214"/>
      <c r="AA6518" s="217"/>
      <c r="AB6518" s="217"/>
      <c r="AC6518" s="217"/>
      <c r="AD6518" s="213"/>
    </row>
    <row r="6519" spans="20:30" x14ac:dyDescent="0.2">
      <c r="T6519" s="212"/>
      <c r="U6519" s="213"/>
      <c r="V6519" s="213"/>
      <c r="W6519" s="213"/>
      <c r="X6519" s="214"/>
      <c r="Y6519" s="214"/>
      <c r="Z6519" s="214"/>
      <c r="AA6519" s="217"/>
      <c r="AB6519" s="217"/>
      <c r="AC6519" s="217"/>
      <c r="AD6519" s="213"/>
    </row>
    <row r="6520" spans="20:30" x14ac:dyDescent="0.2">
      <c r="T6520" s="212"/>
      <c r="U6520" s="213"/>
      <c r="V6520" s="213"/>
      <c r="W6520" s="213"/>
      <c r="X6520" s="214"/>
      <c r="Y6520" s="214"/>
      <c r="Z6520" s="214"/>
      <c r="AA6520" s="217"/>
      <c r="AB6520" s="217"/>
      <c r="AC6520" s="217"/>
      <c r="AD6520" s="213"/>
    </row>
    <row r="6521" spans="20:30" x14ac:dyDescent="0.2">
      <c r="T6521" s="212"/>
      <c r="U6521" s="213"/>
      <c r="V6521" s="213"/>
      <c r="W6521" s="213"/>
      <c r="X6521" s="214"/>
      <c r="Y6521" s="214"/>
      <c r="Z6521" s="214"/>
      <c r="AA6521" s="217"/>
      <c r="AB6521" s="217"/>
      <c r="AC6521" s="217"/>
      <c r="AD6521" s="213"/>
    </row>
    <row r="6522" spans="20:30" x14ac:dyDescent="0.2">
      <c r="T6522" s="212"/>
      <c r="U6522" s="213"/>
      <c r="V6522" s="213"/>
      <c r="W6522" s="213"/>
      <c r="X6522" s="214"/>
      <c r="Y6522" s="214"/>
      <c r="Z6522" s="214"/>
      <c r="AA6522" s="217"/>
      <c r="AB6522" s="217"/>
      <c r="AC6522" s="217"/>
      <c r="AD6522" s="213"/>
    </row>
    <row r="6523" spans="20:30" x14ac:dyDescent="0.2">
      <c r="T6523" s="212"/>
      <c r="U6523" s="213"/>
      <c r="V6523" s="213"/>
      <c r="W6523" s="213"/>
      <c r="X6523" s="214"/>
      <c r="Y6523" s="214"/>
      <c r="Z6523" s="214"/>
      <c r="AA6523" s="217"/>
      <c r="AB6523" s="217"/>
      <c r="AC6523" s="217"/>
      <c r="AD6523" s="213"/>
    </row>
    <row r="6524" spans="20:30" x14ac:dyDescent="0.2">
      <c r="T6524" s="212"/>
      <c r="U6524" s="213"/>
      <c r="V6524" s="213"/>
      <c r="W6524" s="213"/>
      <c r="X6524" s="214"/>
      <c r="Y6524" s="214"/>
      <c r="Z6524" s="214"/>
      <c r="AA6524" s="217"/>
      <c r="AB6524" s="217"/>
      <c r="AC6524" s="217"/>
      <c r="AD6524" s="213"/>
    </row>
    <row r="6525" spans="20:30" x14ac:dyDescent="0.2">
      <c r="T6525" s="212"/>
      <c r="U6525" s="213"/>
      <c r="V6525" s="213"/>
      <c r="W6525" s="213"/>
      <c r="X6525" s="214"/>
      <c r="Y6525" s="214"/>
      <c r="Z6525" s="214"/>
      <c r="AA6525" s="217"/>
      <c r="AB6525" s="217"/>
      <c r="AC6525" s="217"/>
      <c r="AD6525" s="213"/>
    </row>
    <row r="6526" spans="20:30" x14ac:dyDescent="0.2">
      <c r="T6526" s="212"/>
      <c r="U6526" s="213"/>
      <c r="V6526" s="213"/>
      <c r="W6526" s="213"/>
      <c r="X6526" s="214"/>
      <c r="Y6526" s="214"/>
      <c r="Z6526" s="214"/>
      <c r="AA6526" s="217"/>
      <c r="AB6526" s="217"/>
      <c r="AC6526" s="217"/>
      <c r="AD6526" s="213"/>
    </row>
    <row r="6527" spans="20:30" x14ac:dyDescent="0.2">
      <c r="T6527" s="212"/>
      <c r="U6527" s="213"/>
      <c r="V6527" s="213"/>
      <c r="W6527" s="213"/>
      <c r="X6527" s="214"/>
      <c r="Y6527" s="214"/>
      <c r="Z6527" s="214"/>
      <c r="AA6527" s="217"/>
      <c r="AB6527" s="217"/>
      <c r="AC6527" s="217"/>
      <c r="AD6527" s="213"/>
    </row>
    <row r="6528" spans="20:30" x14ac:dyDescent="0.2">
      <c r="T6528" s="212"/>
      <c r="U6528" s="213"/>
      <c r="V6528" s="213"/>
      <c r="W6528" s="213"/>
      <c r="X6528" s="214"/>
      <c r="Y6528" s="214"/>
      <c r="Z6528" s="214"/>
      <c r="AA6528" s="217"/>
      <c r="AB6528" s="217"/>
      <c r="AC6528" s="217"/>
      <c r="AD6528" s="213"/>
    </row>
    <row r="6529" spans="20:30" x14ac:dyDescent="0.2">
      <c r="T6529" s="212"/>
      <c r="U6529" s="213"/>
      <c r="V6529" s="213"/>
      <c r="W6529" s="213"/>
      <c r="X6529" s="214"/>
      <c r="Y6529" s="214"/>
      <c r="Z6529" s="214"/>
      <c r="AA6529" s="217"/>
      <c r="AB6529" s="217"/>
      <c r="AC6529" s="217"/>
      <c r="AD6529" s="213"/>
    </row>
    <row r="6530" spans="20:30" x14ac:dyDescent="0.2">
      <c r="T6530" s="212"/>
      <c r="U6530" s="213"/>
      <c r="V6530" s="213"/>
      <c r="W6530" s="213"/>
      <c r="X6530" s="214"/>
      <c r="Y6530" s="214"/>
      <c r="Z6530" s="214"/>
      <c r="AA6530" s="217"/>
      <c r="AB6530" s="217"/>
      <c r="AC6530" s="217"/>
      <c r="AD6530" s="213"/>
    </row>
    <row r="6531" spans="20:30" x14ac:dyDescent="0.2">
      <c r="T6531" s="212"/>
      <c r="U6531" s="213"/>
      <c r="V6531" s="213"/>
      <c r="W6531" s="213"/>
      <c r="X6531" s="214"/>
      <c r="Y6531" s="214"/>
      <c r="Z6531" s="214"/>
      <c r="AA6531" s="217"/>
      <c r="AB6531" s="217"/>
      <c r="AC6531" s="217"/>
      <c r="AD6531" s="213"/>
    </row>
    <row r="6532" spans="20:30" x14ac:dyDescent="0.2">
      <c r="T6532" s="212"/>
      <c r="U6532" s="213"/>
      <c r="V6532" s="213"/>
      <c r="W6532" s="213"/>
      <c r="X6532" s="214"/>
      <c r="Y6532" s="214"/>
      <c r="Z6532" s="214"/>
      <c r="AA6532" s="217"/>
      <c r="AB6532" s="217"/>
      <c r="AC6532" s="217"/>
      <c r="AD6532" s="213"/>
    </row>
    <row r="6533" spans="20:30" x14ac:dyDescent="0.2">
      <c r="T6533" s="212"/>
      <c r="U6533" s="213"/>
      <c r="V6533" s="213"/>
      <c r="W6533" s="213"/>
      <c r="X6533" s="214"/>
      <c r="Y6533" s="214"/>
      <c r="Z6533" s="214"/>
      <c r="AA6533" s="217"/>
      <c r="AB6533" s="217"/>
      <c r="AC6533" s="217"/>
      <c r="AD6533" s="213"/>
    </row>
    <row r="6534" spans="20:30" x14ac:dyDescent="0.2">
      <c r="T6534" s="212"/>
      <c r="U6534" s="213"/>
      <c r="V6534" s="213"/>
      <c r="W6534" s="213"/>
      <c r="X6534" s="214"/>
      <c r="Y6534" s="214"/>
      <c r="Z6534" s="214"/>
      <c r="AA6534" s="217"/>
      <c r="AB6534" s="217"/>
      <c r="AC6534" s="217"/>
      <c r="AD6534" s="213"/>
    </row>
    <row r="6535" spans="20:30" x14ac:dyDescent="0.2">
      <c r="T6535" s="212"/>
      <c r="U6535" s="213"/>
      <c r="V6535" s="213"/>
      <c r="W6535" s="213"/>
      <c r="X6535" s="214"/>
      <c r="Y6535" s="214"/>
      <c r="Z6535" s="214"/>
      <c r="AA6535" s="217"/>
      <c r="AB6535" s="217"/>
      <c r="AC6535" s="217"/>
      <c r="AD6535" s="213"/>
    </row>
    <row r="6536" spans="20:30" x14ac:dyDescent="0.2">
      <c r="T6536" s="212"/>
      <c r="U6536" s="213"/>
      <c r="V6536" s="213"/>
      <c r="W6536" s="213"/>
      <c r="X6536" s="214"/>
      <c r="Y6536" s="214"/>
      <c r="Z6536" s="214"/>
      <c r="AA6536" s="217"/>
      <c r="AB6536" s="217"/>
      <c r="AC6536" s="217"/>
      <c r="AD6536" s="213"/>
    </row>
    <row r="6537" spans="20:30" x14ac:dyDescent="0.2">
      <c r="T6537" s="212"/>
      <c r="U6537" s="213"/>
      <c r="V6537" s="213"/>
      <c r="W6537" s="213"/>
      <c r="X6537" s="214"/>
      <c r="Y6537" s="214"/>
      <c r="Z6537" s="214"/>
      <c r="AA6537" s="217"/>
      <c r="AB6537" s="217"/>
      <c r="AC6537" s="217"/>
      <c r="AD6537" s="213"/>
    </row>
    <row r="6538" spans="20:30" x14ac:dyDescent="0.2">
      <c r="T6538" s="212"/>
      <c r="U6538" s="213"/>
      <c r="V6538" s="213"/>
      <c r="W6538" s="213"/>
      <c r="X6538" s="214"/>
      <c r="Y6538" s="214"/>
      <c r="Z6538" s="214"/>
      <c r="AA6538" s="217"/>
      <c r="AB6538" s="217"/>
      <c r="AC6538" s="217"/>
      <c r="AD6538" s="213"/>
    </row>
    <row r="6539" spans="20:30" x14ac:dyDescent="0.2">
      <c r="T6539" s="212"/>
      <c r="U6539" s="213"/>
      <c r="V6539" s="213"/>
      <c r="W6539" s="213"/>
      <c r="X6539" s="214"/>
      <c r="Y6539" s="214"/>
      <c r="Z6539" s="214"/>
      <c r="AA6539" s="217"/>
      <c r="AB6539" s="217"/>
      <c r="AC6539" s="217"/>
      <c r="AD6539" s="213"/>
    </row>
    <row r="6540" spans="20:30" x14ac:dyDescent="0.2">
      <c r="T6540" s="212"/>
      <c r="U6540" s="213"/>
      <c r="V6540" s="213"/>
      <c r="W6540" s="213"/>
      <c r="X6540" s="214"/>
      <c r="Y6540" s="214"/>
      <c r="Z6540" s="214"/>
      <c r="AA6540" s="217"/>
      <c r="AB6540" s="217"/>
      <c r="AC6540" s="217"/>
      <c r="AD6540" s="213"/>
    </row>
    <row r="6541" spans="20:30" x14ac:dyDescent="0.2">
      <c r="T6541" s="212"/>
      <c r="U6541" s="213"/>
      <c r="V6541" s="213"/>
      <c r="W6541" s="213"/>
      <c r="X6541" s="214"/>
      <c r="Y6541" s="214"/>
      <c r="Z6541" s="214"/>
      <c r="AA6541" s="217"/>
      <c r="AB6541" s="217"/>
      <c r="AC6541" s="217"/>
      <c r="AD6541" s="213"/>
    </row>
    <row r="6542" spans="20:30" x14ac:dyDescent="0.2">
      <c r="T6542" s="212"/>
      <c r="U6542" s="213"/>
      <c r="V6542" s="213"/>
      <c r="W6542" s="213"/>
      <c r="X6542" s="214"/>
      <c r="Y6542" s="214"/>
      <c r="Z6542" s="214"/>
      <c r="AA6542" s="217"/>
      <c r="AB6542" s="217"/>
      <c r="AC6542" s="217"/>
      <c r="AD6542" s="213"/>
    </row>
    <row r="6543" spans="20:30" x14ac:dyDescent="0.2">
      <c r="T6543" s="212"/>
      <c r="U6543" s="213"/>
      <c r="V6543" s="213"/>
      <c r="W6543" s="213"/>
      <c r="X6543" s="214"/>
      <c r="Y6543" s="214"/>
      <c r="Z6543" s="214"/>
      <c r="AA6543" s="217"/>
      <c r="AB6543" s="217"/>
      <c r="AC6543" s="217"/>
      <c r="AD6543" s="213"/>
    </row>
    <row r="6544" spans="20:30" x14ac:dyDescent="0.2">
      <c r="T6544" s="212"/>
      <c r="U6544" s="213"/>
      <c r="V6544" s="213"/>
      <c r="W6544" s="213"/>
      <c r="X6544" s="214"/>
      <c r="Y6544" s="214"/>
      <c r="Z6544" s="214"/>
      <c r="AA6544" s="217"/>
      <c r="AB6544" s="217"/>
      <c r="AC6544" s="217"/>
      <c r="AD6544" s="213"/>
    </row>
    <row r="6545" spans="20:30" x14ac:dyDescent="0.2">
      <c r="T6545" s="212"/>
      <c r="U6545" s="213"/>
      <c r="V6545" s="213"/>
      <c r="W6545" s="213"/>
      <c r="X6545" s="214"/>
      <c r="Y6545" s="214"/>
      <c r="Z6545" s="214"/>
      <c r="AA6545" s="217"/>
      <c r="AB6545" s="217"/>
      <c r="AC6545" s="217"/>
      <c r="AD6545" s="213"/>
    </row>
    <row r="6546" spans="20:30" x14ac:dyDescent="0.2">
      <c r="T6546" s="212"/>
      <c r="U6546" s="213"/>
      <c r="V6546" s="213"/>
      <c r="W6546" s="213"/>
      <c r="X6546" s="214"/>
      <c r="Y6546" s="214"/>
      <c r="Z6546" s="214"/>
      <c r="AA6546" s="217"/>
      <c r="AB6546" s="217"/>
      <c r="AC6546" s="217"/>
      <c r="AD6546" s="213"/>
    </row>
    <row r="6547" spans="20:30" x14ac:dyDescent="0.2">
      <c r="T6547" s="212"/>
      <c r="U6547" s="213"/>
      <c r="V6547" s="213"/>
      <c r="W6547" s="213"/>
      <c r="X6547" s="214"/>
      <c r="Y6547" s="214"/>
      <c r="Z6547" s="214"/>
      <c r="AA6547" s="217"/>
      <c r="AB6547" s="217"/>
      <c r="AC6547" s="217"/>
      <c r="AD6547" s="213"/>
    </row>
    <row r="6548" spans="20:30" x14ac:dyDescent="0.2">
      <c r="T6548" s="212"/>
      <c r="U6548" s="213"/>
      <c r="V6548" s="213"/>
      <c r="W6548" s="213"/>
      <c r="X6548" s="214"/>
      <c r="Y6548" s="214"/>
      <c r="Z6548" s="214"/>
      <c r="AA6548" s="217"/>
      <c r="AB6548" s="217"/>
      <c r="AC6548" s="217"/>
      <c r="AD6548" s="213"/>
    </row>
    <row r="6549" spans="20:30" x14ac:dyDescent="0.2">
      <c r="T6549" s="212"/>
      <c r="U6549" s="213"/>
      <c r="V6549" s="213"/>
      <c r="W6549" s="213"/>
      <c r="X6549" s="214"/>
      <c r="Y6549" s="214"/>
      <c r="Z6549" s="214"/>
      <c r="AA6549" s="217"/>
      <c r="AB6549" s="217"/>
      <c r="AC6549" s="217"/>
      <c r="AD6549" s="213"/>
    </row>
    <row r="6550" spans="20:30" x14ac:dyDescent="0.2">
      <c r="T6550" s="212"/>
      <c r="U6550" s="213"/>
      <c r="V6550" s="213"/>
      <c r="W6550" s="213"/>
      <c r="X6550" s="214"/>
      <c r="Y6550" s="214"/>
      <c r="Z6550" s="214"/>
      <c r="AA6550" s="217"/>
      <c r="AB6550" s="217"/>
      <c r="AC6550" s="217"/>
      <c r="AD6550" s="213"/>
    </row>
    <row r="6551" spans="20:30" x14ac:dyDescent="0.2">
      <c r="T6551" s="212"/>
      <c r="U6551" s="213"/>
      <c r="V6551" s="213"/>
      <c r="W6551" s="213"/>
      <c r="X6551" s="214"/>
      <c r="Y6551" s="214"/>
      <c r="Z6551" s="214"/>
      <c r="AA6551" s="217"/>
      <c r="AB6551" s="217"/>
      <c r="AC6551" s="217"/>
      <c r="AD6551" s="213"/>
    </row>
    <row r="6552" spans="20:30" x14ac:dyDescent="0.2">
      <c r="T6552" s="212"/>
      <c r="U6552" s="213"/>
      <c r="V6552" s="213"/>
      <c r="W6552" s="213"/>
      <c r="X6552" s="214"/>
      <c r="Y6552" s="214"/>
      <c r="Z6552" s="214"/>
      <c r="AA6552" s="217"/>
      <c r="AB6552" s="217"/>
      <c r="AC6552" s="217"/>
      <c r="AD6552" s="213"/>
    </row>
    <row r="6553" spans="20:30" x14ac:dyDescent="0.2">
      <c r="T6553" s="212"/>
      <c r="U6553" s="213"/>
      <c r="V6553" s="213"/>
      <c r="W6553" s="213"/>
      <c r="X6553" s="214"/>
      <c r="Y6553" s="214"/>
      <c r="Z6553" s="214"/>
      <c r="AA6553" s="217"/>
      <c r="AB6553" s="217"/>
      <c r="AC6553" s="217"/>
      <c r="AD6553" s="213"/>
    </row>
    <row r="6554" spans="20:30" x14ac:dyDescent="0.2">
      <c r="T6554" s="212"/>
      <c r="U6554" s="213"/>
      <c r="V6554" s="213"/>
      <c r="W6554" s="213"/>
      <c r="X6554" s="214"/>
      <c r="Y6554" s="214"/>
      <c r="Z6554" s="214"/>
      <c r="AA6554" s="217"/>
      <c r="AB6554" s="217"/>
      <c r="AC6554" s="217"/>
      <c r="AD6554" s="213"/>
    </row>
    <row r="6555" spans="20:30" x14ac:dyDescent="0.2">
      <c r="T6555" s="212"/>
      <c r="U6555" s="213"/>
      <c r="V6555" s="213"/>
      <c r="W6555" s="213"/>
      <c r="X6555" s="214"/>
      <c r="Y6555" s="214"/>
      <c r="Z6555" s="214"/>
      <c r="AA6555" s="217"/>
      <c r="AB6555" s="217"/>
      <c r="AC6555" s="217"/>
      <c r="AD6555" s="213"/>
    </row>
    <row r="6556" spans="20:30" x14ac:dyDescent="0.2">
      <c r="T6556" s="212"/>
      <c r="U6556" s="213"/>
      <c r="V6556" s="213"/>
      <c r="W6556" s="213"/>
      <c r="X6556" s="214"/>
      <c r="Y6556" s="214"/>
      <c r="Z6556" s="214"/>
      <c r="AA6556" s="217"/>
      <c r="AB6556" s="217"/>
      <c r="AC6556" s="217"/>
      <c r="AD6556" s="213"/>
    </row>
    <row r="6557" spans="20:30" x14ac:dyDescent="0.2">
      <c r="T6557" s="212"/>
      <c r="U6557" s="213"/>
      <c r="V6557" s="213"/>
      <c r="W6557" s="213"/>
      <c r="X6557" s="214"/>
      <c r="Y6557" s="214"/>
      <c r="Z6557" s="214"/>
      <c r="AA6557" s="217"/>
      <c r="AB6557" s="217"/>
      <c r="AC6557" s="217"/>
      <c r="AD6557" s="213"/>
    </row>
    <row r="6558" spans="20:30" x14ac:dyDescent="0.2">
      <c r="T6558" s="212"/>
      <c r="U6558" s="213"/>
      <c r="V6558" s="213"/>
      <c r="W6558" s="213"/>
      <c r="X6558" s="214"/>
      <c r="Y6558" s="214"/>
      <c r="Z6558" s="214"/>
      <c r="AA6558" s="217"/>
      <c r="AB6558" s="217"/>
      <c r="AC6558" s="217"/>
      <c r="AD6558" s="213"/>
    </row>
    <row r="6559" spans="20:30" x14ac:dyDescent="0.2">
      <c r="T6559" s="212"/>
      <c r="U6559" s="213"/>
      <c r="V6559" s="213"/>
      <c r="W6559" s="213"/>
      <c r="X6559" s="214"/>
      <c r="Y6559" s="214"/>
      <c r="Z6559" s="214"/>
      <c r="AA6559" s="217"/>
      <c r="AB6559" s="217"/>
      <c r="AC6559" s="217"/>
      <c r="AD6559" s="213"/>
    </row>
    <row r="6560" spans="20:30" x14ac:dyDescent="0.2">
      <c r="T6560" s="212"/>
      <c r="U6560" s="213"/>
      <c r="V6560" s="213"/>
      <c r="W6560" s="213"/>
      <c r="X6560" s="214"/>
      <c r="Y6560" s="214"/>
      <c r="Z6560" s="214"/>
      <c r="AA6560" s="217"/>
      <c r="AB6560" s="217"/>
      <c r="AC6560" s="217"/>
      <c r="AD6560" s="213"/>
    </row>
    <row r="6561" spans="20:30" x14ac:dyDescent="0.2">
      <c r="T6561" s="212"/>
      <c r="U6561" s="213"/>
      <c r="V6561" s="213"/>
      <c r="W6561" s="213"/>
      <c r="X6561" s="214"/>
      <c r="Y6561" s="214"/>
      <c r="Z6561" s="214"/>
      <c r="AA6561" s="217"/>
      <c r="AB6561" s="217"/>
      <c r="AC6561" s="217"/>
      <c r="AD6561" s="213"/>
    </row>
    <row r="6562" spans="20:30" x14ac:dyDescent="0.2">
      <c r="T6562" s="212"/>
      <c r="U6562" s="213"/>
      <c r="V6562" s="213"/>
      <c r="W6562" s="213"/>
      <c r="X6562" s="214"/>
      <c r="Y6562" s="214"/>
      <c r="Z6562" s="214"/>
      <c r="AA6562" s="217"/>
      <c r="AB6562" s="217"/>
      <c r="AC6562" s="217"/>
      <c r="AD6562" s="213"/>
    </row>
    <row r="6563" spans="20:30" x14ac:dyDescent="0.2">
      <c r="T6563" s="212"/>
      <c r="U6563" s="213"/>
      <c r="V6563" s="213"/>
      <c r="W6563" s="213"/>
      <c r="X6563" s="214"/>
      <c r="Y6563" s="214"/>
      <c r="Z6563" s="214"/>
      <c r="AA6563" s="217"/>
      <c r="AB6563" s="217"/>
      <c r="AC6563" s="217"/>
      <c r="AD6563" s="213"/>
    </row>
    <row r="6564" spans="20:30" x14ac:dyDescent="0.2">
      <c r="T6564" s="212"/>
      <c r="U6564" s="213"/>
      <c r="V6564" s="213"/>
      <c r="W6564" s="213"/>
      <c r="X6564" s="214"/>
      <c r="Y6564" s="214"/>
      <c r="Z6564" s="214"/>
      <c r="AA6564" s="217"/>
      <c r="AB6564" s="217"/>
      <c r="AC6564" s="217"/>
      <c r="AD6564" s="213"/>
    </row>
    <row r="6565" spans="20:30" x14ac:dyDescent="0.2">
      <c r="T6565" s="212"/>
      <c r="U6565" s="213"/>
      <c r="V6565" s="213"/>
      <c r="W6565" s="213"/>
      <c r="X6565" s="214"/>
      <c r="Y6565" s="214"/>
      <c r="Z6565" s="214"/>
      <c r="AA6565" s="217"/>
      <c r="AB6565" s="217"/>
      <c r="AC6565" s="217"/>
      <c r="AD6565" s="213"/>
    </row>
    <row r="6566" spans="20:30" x14ac:dyDescent="0.2">
      <c r="T6566" s="212"/>
      <c r="U6566" s="213"/>
      <c r="V6566" s="213"/>
      <c r="W6566" s="213"/>
      <c r="X6566" s="214"/>
      <c r="Y6566" s="214"/>
      <c r="Z6566" s="214"/>
      <c r="AA6566" s="217"/>
      <c r="AB6566" s="217"/>
      <c r="AC6566" s="217"/>
      <c r="AD6566" s="213"/>
    </row>
    <row r="6567" spans="20:30" x14ac:dyDescent="0.2">
      <c r="T6567" s="212"/>
      <c r="U6567" s="213"/>
      <c r="V6567" s="213"/>
      <c r="W6567" s="213"/>
      <c r="X6567" s="214"/>
      <c r="Y6567" s="214"/>
      <c r="Z6567" s="214"/>
      <c r="AA6567" s="217"/>
      <c r="AB6567" s="217"/>
      <c r="AC6567" s="217"/>
      <c r="AD6567" s="213"/>
    </row>
    <row r="6568" spans="20:30" x14ac:dyDescent="0.2">
      <c r="T6568" s="212"/>
      <c r="U6568" s="213"/>
      <c r="V6568" s="213"/>
      <c r="W6568" s="213"/>
      <c r="X6568" s="214"/>
      <c r="Y6568" s="214"/>
      <c r="Z6568" s="214"/>
      <c r="AA6568" s="217"/>
      <c r="AB6568" s="217"/>
      <c r="AC6568" s="217"/>
      <c r="AD6568" s="213"/>
    </row>
    <row r="6569" spans="20:30" x14ac:dyDescent="0.2">
      <c r="T6569" s="212"/>
      <c r="U6569" s="213"/>
      <c r="V6569" s="213"/>
      <c r="W6569" s="213"/>
      <c r="X6569" s="214"/>
      <c r="Y6569" s="214"/>
      <c r="Z6569" s="214"/>
      <c r="AA6569" s="217"/>
      <c r="AB6569" s="217"/>
      <c r="AC6569" s="217"/>
      <c r="AD6569" s="213"/>
    </row>
    <row r="6570" spans="20:30" x14ac:dyDescent="0.2">
      <c r="T6570" s="212"/>
      <c r="U6570" s="213"/>
      <c r="V6570" s="213"/>
      <c r="W6570" s="213"/>
      <c r="X6570" s="214"/>
      <c r="Y6570" s="214"/>
      <c r="Z6570" s="214"/>
      <c r="AA6570" s="217"/>
      <c r="AB6570" s="217"/>
      <c r="AC6570" s="217"/>
      <c r="AD6570" s="213"/>
    </row>
    <row r="6571" spans="20:30" x14ac:dyDescent="0.2">
      <c r="T6571" s="212"/>
      <c r="U6571" s="213"/>
      <c r="V6571" s="213"/>
      <c r="W6571" s="213"/>
      <c r="X6571" s="214"/>
      <c r="Y6571" s="214"/>
      <c r="Z6571" s="214"/>
      <c r="AA6571" s="217"/>
      <c r="AB6571" s="217"/>
      <c r="AC6571" s="217"/>
      <c r="AD6571" s="213"/>
    </row>
    <row r="6572" spans="20:30" x14ac:dyDescent="0.2">
      <c r="T6572" s="212"/>
      <c r="U6572" s="213"/>
      <c r="V6572" s="213"/>
      <c r="W6572" s="213"/>
      <c r="X6572" s="214"/>
      <c r="Y6572" s="214"/>
      <c r="Z6572" s="214"/>
      <c r="AA6572" s="217"/>
      <c r="AB6572" s="217"/>
      <c r="AC6572" s="217"/>
      <c r="AD6572" s="213"/>
    </row>
    <row r="6573" spans="20:30" x14ac:dyDescent="0.2">
      <c r="T6573" s="212"/>
      <c r="U6573" s="213"/>
      <c r="V6573" s="213"/>
      <c r="W6573" s="213"/>
      <c r="X6573" s="214"/>
      <c r="Y6573" s="214"/>
      <c r="Z6573" s="214"/>
      <c r="AA6573" s="217"/>
      <c r="AB6573" s="217"/>
      <c r="AC6573" s="217"/>
      <c r="AD6573" s="213"/>
    </row>
    <row r="6574" spans="20:30" x14ac:dyDescent="0.2">
      <c r="T6574" s="212"/>
      <c r="U6574" s="213"/>
      <c r="V6574" s="213"/>
      <c r="W6574" s="213"/>
      <c r="X6574" s="214"/>
      <c r="Y6574" s="214"/>
      <c r="Z6574" s="214"/>
      <c r="AA6574" s="217"/>
      <c r="AB6574" s="217"/>
      <c r="AC6574" s="217"/>
      <c r="AD6574" s="213"/>
    </row>
    <row r="6575" spans="20:30" x14ac:dyDescent="0.2">
      <c r="T6575" s="212"/>
      <c r="U6575" s="213"/>
      <c r="V6575" s="213"/>
      <c r="W6575" s="213"/>
      <c r="X6575" s="214"/>
      <c r="Y6575" s="214"/>
      <c r="Z6575" s="214"/>
      <c r="AA6575" s="217"/>
      <c r="AB6575" s="217"/>
      <c r="AC6575" s="217"/>
      <c r="AD6575" s="213"/>
    </row>
    <row r="6576" spans="20:30" x14ac:dyDescent="0.2">
      <c r="T6576" s="212"/>
      <c r="U6576" s="213"/>
      <c r="V6576" s="213"/>
      <c r="W6576" s="213"/>
      <c r="X6576" s="214"/>
      <c r="Y6576" s="214"/>
      <c r="Z6576" s="214"/>
      <c r="AA6576" s="217"/>
      <c r="AB6576" s="217"/>
      <c r="AC6576" s="217"/>
      <c r="AD6576" s="213"/>
    </row>
    <row r="6577" spans="20:30" x14ac:dyDescent="0.2">
      <c r="T6577" s="212"/>
      <c r="U6577" s="213"/>
      <c r="V6577" s="213"/>
      <c r="W6577" s="213"/>
      <c r="X6577" s="214"/>
      <c r="Y6577" s="214"/>
      <c r="Z6577" s="214"/>
      <c r="AA6577" s="217"/>
      <c r="AB6577" s="217"/>
      <c r="AC6577" s="217"/>
      <c r="AD6577" s="213"/>
    </row>
    <row r="6578" spans="20:30" x14ac:dyDescent="0.2">
      <c r="T6578" s="212"/>
      <c r="U6578" s="213"/>
      <c r="V6578" s="213"/>
      <c r="W6578" s="213"/>
      <c r="X6578" s="214"/>
      <c r="Y6578" s="214"/>
      <c r="Z6578" s="214"/>
      <c r="AA6578" s="217"/>
      <c r="AB6578" s="217"/>
      <c r="AC6578" s="217"/>
      <c r="AD6578" s="213"/>
    </row>
    <row r="6579" spans="20:30" x14ac:dyDescent="0.2">
      <c r="T6579" s="212"/>
      <c r="U6579" s="213"/>
      <c r="V6579" s="213"/>
      <c r="W6579" s="213"/>
      <c r="X6579" s="214"/>
      <c r="Y6579" s="214"/>
      <c r="Z6579" s="214"/>
      <c r="AA6579" s="217"/>
      <c r="AB6579" s="217"/>
      <c r="AC6579" s="217"/>
      <c r="AD6579" s="213"/>
    </row>
    <row r="6580" spans="20:30" x14ac:dyDescent="0.2">
      <c r="T6580" s="212"/>
      <c r="U6580" s="213"/>
      <c r="V6580" s="213"/>
      <c r="W6580" s="213"/>
      <c r="X6580" s="214"/>
      <c r="Y6580" s="214"/>
      <c r="Z6580" s="214"/>
      <c r="AA6580" s="217"/>
      <c r="AB6580" s="217"/>
      <c r="AC6580" s="217"/>
      <c r="AD6580" s="213"/>
    </row>
    <row r="6581" spans="20:30" x14ac:dyDescent="0.2">
      <c r="T6581" s="212"/>
      <c r="U6581" s="213"/>
      <c r="V6581" s="213"/>
      <c r="W6581" s="213"/>
      <c r="X6581" s="214"/>
      <c r="Y6581" s="214"/>
      <c r="Z6581" s="214"/>
      <c r="AA6581" s="217"/>
      <c r="AB6581" s="217"/>
      <c r="AC6581" s="217"/>
      <c r="AD6581" s="213"/>
    </row>
    <row r="6582" spans="20:30" x14ac:dyDescent="0.2">
      <c r="T6582" s="212"/>
      <c r="U6582" s="213"/>
      <c r="V6582" s="213"/>
      <c r="W6582" s="213"/>
      <c r="X6582" s="214"/>
      <c r="Y6582" s="214"/>
      <c r="Z6582" s="214"/>
      <c r="AA6582" s="217"/>
      <c r="AB6582" s="217"/>
      <c r="AC6582" s="217"/>
      <c r="AD6582" s="213"/>
    </row>
    <row r="6583" spans="20:30" x14ac:dyDescent="0.2">
      <c r="T6583" s="212"/>
      <c r="U6583" s="213"/>
      <c r="V6583" s="213"/>
      <c r="W6583" s="213"/>
      <c r="X6583" s="214"/>
      <c r="Y6583" s="214"/>
      <c r="Z6583" s="214"/>
      <c r="AA6583" s="217"/>
      <c r="AB6583" s="217"/>
      <c r="AC6583" s="217"/>
      <c r="AD6583" s="213"/>
    </row>
    <row r="6584" spans="20:30" x14ac:dyDescent="0.2">
      <c r="T6584" s="212"/>
      <c r="U6584" s="213"/>
      <c r="V6584" s="213"/>
      <c r="W6584" s="213"/>
      <c r="X6584" s="214"/>
      <c r="Y6584" s="214"/>
      <c r="Z6584" s="214"/>
      <c r="AA6584" s="217"/>
      <c r="AB6584" s="217"/>
      <c r="AC6584" s="217"/>
      <c r="AD6584" s="213"/>
    </row>
    <row r="6585" spans="20:30" x14ac:dyDescent="0.2">
      <c r="T6585" s="212"/>
      <c r="U6585" s="213"/>
      <c r="V6585" s="213"/>
      <c r="W6585" s="213"/>
      <c r="X6585" s="214"/>
      <c r="Y6585" s="214"/>
      <c r="Z6585" s="214"/>
      <c r="AA6585" s="217"/>
      <c r="AB6585" s="217"/>
      <c r="AC6585" s="217"/>
      <c r="AD6585" s="213"/>
    </row>
    <row r="6586" spans="20:30" x14ac:dyDescent="0.2">
      <c r="T6586" s="212"/>
      <c r="U6586" s="213"/>
      <c r="V6586" s="213"/>
      <c r="W6586" s="213"/>
      <c r="X6586" s="214"/>
      <c r="Y6586" s="214"/>
      <c r="Z6586" s="214"/>
      <c r="AA6586" s="217"/>
      <c r="AB6586" s="217"/>
      <c r="AC6586" s="217"/>
      <c r="AD6586" s="213"/>
    </row>
    <row r="6587" spans="20:30" x14ac:dyDescent="0.2">
      <c r="T6587" s="212"/>
      <c r="U6587" s="213"/>
      <c r="V6587" s="213"/>
      <c r="W6587" s="213"/>
      <c r="X6587" s="214"/>
      <c r="Y6587" s="214"/>
      <c r="Z6587" s="214"/>
      <c r="AA6587" s="217"/>
      <c r="AB6587" s="217"/>
      <c r="AC6587" s="217"/>
      <c r="AD6587" s="213"/>
    </row>
    <row r="6588" spans="20:30" x14ac:dyDescent="0.2">
      <c r="T6588" s="212"/>
      <c r="U6588" s="213"/>
      <c r="V6588" s="213"/>
      <c r="W6588" s="213"/>
      <c r="X6588" s="214"/>
      <c r="Y6588" s="214"/>
      <c r="Z6588" s="214"/>
      <c r="AA6588" s="217"/>
      <c r="AB6588" s="217"/>
      <c r="AC6588" s="217"/>
      <c r="AD6588" s="213"/>
    </row>
    <row r="6589" spans="20:30" x14ac:dyDescent="0.2">
      <c r="T6589" s="212"/>
      <c r="U6589" s="213"/>
      <c r="V6589" s="213"/>
      <c r="W6589" s="213"/>
      <c r="X6589" s="214"/>
      <c r="Y6589" s="214"/>
      <c r="Z6589" s="214"/>
      <c r="AA6589" s="217"/>
      <c r="AB6589" s="217"/>
      <c r="AC6589" s="217"/>
      <c r="AD6589" s="213"/>
    </row>
    <row r="6590" spans="20:30" x14ac:dyDescent="0.2">
      <c r="T6590" s="212"/>
      <c r="U6590" s="213"/>
      <c r="V6590" s="213"/>
      <c r="W6590" s="213"/>
      <c r="X6590" s="214"/>
      <c r="Y6590" s="214"/>
      <c r="Z6590" s="214"/>
      <c r="AA6590" s="217"/>
      <c r="AB6590" s="217"/>
      <c r="AC6590" s="217"/>
      <c r="AD6590" s="213"/>
    </row>
    <row r="6591" spans="20:30" x14ac:dyDescent="0.2">
      <c r="T6591" s="212"/>
      <c r="U6591" s="213"/>
      <c r="V6591" s="213"/>
      <c r="W6591" s="213"/>
      <c r="X6591" s="214"/>
      <c r="Y6591" s="214"/>
      <c r="Z6591" s="214"/>
      <c r="AA6591" s="217"/>
      <c r="AB6591" s="217"/>
      <c r="AC6591" s="217"/>
      <c r="AD6591" s="213"/>
    </row>
    <row r="6592" spans="20:30" x14ac:dyDescent="0.2">
      <c r="T6592" s="212"/>
      <c r="U6592" s="213"/>
      <c r="V6592" s="213"/>
      <c r="W6592" s="213"/>
      <c r="X6592" s="214"/>
      <c r="Y6592" s="214"/>
      <c r="Z6592" s="214"/>
      <c r="AA6592" s="217"/>
      <c r="AB6592" s="217"/>
      <c r="AC6592" s="217"/>
      <c r="AD6592" s="213"/>
    </row>
    <row r="6593" spans="20:30" x14ac:dyDescent="0.2">
      <c r="T6593" s="212"/>
      <c r="U6593" s="213"/>
      <c r="V6593" s="213"/>
      <c r="W6593" s="213"/>
      <c r="X6593" s="214"/>
      <c r="Y6593" s="214"/>
      <c r="Z6593" s="214"/>
      <c r="AA6593" s="217"/>
      <c r="AB6593" s="217"/>
      <c r="AC6593" s="217"/>
      <c r="AD6593" s="213"/>
    </row>
    <row r="6594" spans="20:30" x14ac:dyDescent="0.2">
      <c r="T6594" s="212"/>
      <c r="U6594" s="213"/>
      <c r="V6594" s="213"/>
      <c r="W6594" s="213"/>
      <c r="X6594" s="214"/>
      <c r="Y6594" s="214"/>
      <c r="Z6594" s="214"/>
      <c r="AA6594" s="217"/>
      <c r="AB6594" s="217"/>
      <c r="AC6594" s="217"/>
      <c r="AD6594" s="213"/>
    </row>
    <row r="6595" spans="20:30" x14ac:dyDescent="0.2">
      <c r="T6595" s="212"/>
      <c r="U6595" s="213"/>
      <c r="V6595" s="213"/>
      <c r="W6595" s="213"/>
      <c r="X6595" s="214"/>
      <c r="Y6595" s="214"/>
      <c r="Z6595" s="214"/>
      <c r="AA6595" s="217"/>
      <c r="AB6595" s="217"/>
      <c r="AC6595" s="217"/>
      <c r="AD6595" s="213"/>
    </row>
    <row r="6596" spans="20:30" x14ac:dyDescent="0.2">
      <c r="T6596" s="212"/>
      <c r="U6596" s="213"/>
      <c r="V6596" s="213"/>
      <c r="W6596" s="213"/>
      <c r="X6596" s="214"/>
      <c r="Y6596" s="214"/>
      <c r="Z6596" s="214"/>
      <c r="AA6596" s="217"/>
      <c r="AB6596" s="217"/>
      <c r="AC6596" s="217"/>
      <c r="AD6596" s="213"/>
    </row>
    <row r="6597" spans="20:30" x14ac:dyDescent="0.2">
      <c r="T6597" s="212"/>
      <c r="U6597" s="213"/>
      <c r="V6597" s="213"/>
      <c r="W6597" s="213"/>
      <c r="X6597" s="214"/>
      <c r="Y6597" s="214"/>
      <c r="Z6597" s="214"/>
      <c r="AA6597" s="217"/>
      <c r="AB6597" s="217"/>
      <c r="AC6597" s="217"/>
      <c r="AD6597" s="213"/>
    </row>
    <row r="6598" spans="20:30" x14ac:dyDescent="0.2">
      <c r="T6598" s="212"/>
      <c r="U6598" s="213"/>
      <c r="V6598" s="213"/>
      <c r="W6598" s="213"/>
      <c r="X6598" s="214"/>
      <c r="Y6598" s="214"/>
      <c r="Z6598" s="214"/>
      <c r="AA6598" s="217"/>
      <c r="AB6598" s="217"/>
      <c r="AC6598" s="217"/>
      <c r="AD6598" s="213"/>
    </row>
    <row r="6599" spans="20:30" x14ac:dyDescent="0.2">
      <c r="T6599" s="212"/>
      <c r="U6599" s="213"/>
      <c r="V6599" s="213"/>
      <c r="W6599" s="213"/>
      <c r="X6599" s="214"/>
      <c r="Y6599" s="214"/>
      <c r="Z6599" s="214"/>
      <c r="AA6599" s="217"/>
      <c r="AB6599" s="217"/>
      <c r="AC6599" s="217"/>
      <c r="AD6599" s="213"/>
    </row>
    <row r="6600" spans="20:30" x14ac:dyDescent="0.2">
      <c r="T6600" s="212"/>
      <c r="U6600" s="213"/>
      <c r="V6600" s="213"/>
      <c r="W6600" s="213"/>
      <c r="X6600" s="214"/>
      <c r="Y6600" s="214"/>
      <c r="Z6600" s="214"/>
      <c r="AA6600" s="217"/>
      <c r="AB6600" s="217"/>
      <c r="AC6600" s="217"/>
      <c r="AD6600" s="213"/>
    </row>
    <row r="6601" spans="20:30" x14ac:dyDescent="0.2">
      <c r="T6601" s="212"/>
      <c r="U6601" s="213"/>
      <c r="V6601" s="213"/>
      <c r="W6601" s="213"/>
      <c r="X6601" s="214"/>
      <c r="Y6601" s="214"/>
      <c r="Z6601" s="214"/>
      <c r="AA6601" s="217"/>
      <c r="AB6601" s="217"/>
      <c r="AC6601" s="217"/>
      <c r="AD6601" s="213"/>
    </row>
    <row r="6602" spans="20:30" x14ac:dyDescent="0.2">
      <c r="T6602" s="212"/>
      <c r="U6602" s="213"/>
      <c r="V6602" s="213"/>
      <c r="W6602" s="213"/>
      <c r="X6602" s="214"/>
      <c r="Y6602" s="214"/>
      <c r="Z6602" s="214"/>
      <c r="AA6602" s="217"/>
      <c r="AB6602" s="217"/>
      <c r="AC6602" s="217"/>
      <c r="AD6602" s="213"/>
    </row>
    <row r="6603" spans="20:30" x14ac:dyDescent="0.2">
      <c r="T6603" s="212"/>
      <c r="U6603" s="213"/>
      <c r="V6603" s="213"/>
      <c r="W6603" s="213"/>
      <c r="X6603" s="214"/>
      <c r="Y6603" s="214"/>
      <c r="Z6603" s="214"/>
      <c r="AA6603" s="217"/>
      <c r="AB6603" s="217"/>
      <c r="AC6603" s="217"/>
      <c r="AD6603" s="213"/>
    </row>
    <row r="6604" spans="20:30" x14ac:dyDescent="0.2">
      <c r="T6604" s="212"/>
      <c r="U6604" s="213"/>
      <c r="V6604" s="213"/>
      <c r="W6604" s="213"/>
      <c r="X6604" s="214"/>
      <c r="Y6604" s="214"/>
      <c r="Z6604" s="214"/>
      <c r="AA6604" s="217"/>
      <c r="AB6604" s="217"/>
      <c r="AC6604" s="217"/>
      <c r="AD6604" s="213"/>
    </row>
    <row r="6605" spans="20:30" x14ac:dyDescent="0.2">
      <c r="T6605" s="212"/>
      <c r="U6605" s="213"/>
      <c r="V6605" s="213"/>
      <c r="W6605" s="213"/>
      <c r="X6605" s="214"/>
      <c r="Y6605" s="214"/>
      <c r="Z6605" s="214"/>
      <c r="AA6605" s="217"/>
      <c r="AB6605" s="217"/>
      <c r="AC6605" s="217"/>
      <c r="AD6605" s="213"/>
    </row>
    <row r="6606" spans="20:30" x14ac:dyDescent="0.2">
      <c r="T6606" s="212"/>
      <c r="U6606" s="213"/>
      <c r="V6606" s="213"/>
      <c r="W6606" s="213"/>
      <c r="X6606" s="214"/>
      <c r="Y6606" s="214"/>
      <c r="Z6606" s="214"/>
      <c r="AA6606" s="217"/>
      <c r="AB6606" s="217"/>
      <c r="AC6606" s="217"/>
      <c r="AD6606" s="213"/>
    </row>
    <row r="6607" spans="20:30" x14ac:dyDescent="0.2">
      <c r="T6607" s="212"/>
      <c r="U6607" s="213"/>
      <c r="V6607" s="213"/>
      <c r="W6607" s="213"/>
      <c r="X6607" s="214"/>
      <c r="Y6607" s="214"/>
      <c r="Z6607" s="214"/>
      <c r="AA6607" s="217"/>
      <c r="AB6607" s="217"/>
      <c r="AC6607" s="217"/>
      <c r="AD6607" s="213"/>
    </row>
    <row r="6608" spans="20:30" x14ac:dyDescent="0.2">
      <c r="T6608" s="212"/>
      <c r="U6608" s="213"/>
      <c r="V6608" s="213"/>
      <c r="W6608" s="213"/>
      <c r="X6608" s="214"/>
      <c r="Y6608" s="214"/>
      <c r="Z6608" s="214"/>
      <c r="AA6608" s="217"/>
      <c r="AB6608" s="217"/>
      <c r="AC6608" s="217"/>
      <c r="AD6608" s="213"/>
    </row>
    <row r="6609" spans="20:30" x14ac:dyDescent="0.2">
      <c r="T6609" s="212"/>
      <c r="U6609" s="213"/>
      <c r="V6609" s="213"/>
      <c r="W6609" s="213"/>
      <c r="X6609" s="214"/>
      <c r="Y6609" s="214"/>
      <c r="Z6609" s="214"/>
      <c r="AA6609" s="217"/>
      <c r="AB6609" s="217"/>
      <c r="AC6609" s="217"/>
      <c r="AD6609" s="213"/>
    </row>
    <row r="6610" spans="20:30" x14ac:dyDescent="0.2">
      <c r="T6610" s="212"/>
      <c r="U6610" s="213"/>
      <c r="V6610" s="213"/>
      <c r="W6610" s="213"/>
      <c r="X6610" s="214"/>
      <c r="Y6610" s="214"/>
      <c r="Z6610" s="214"/>
      <c r="AA6610" s="217"/>
      <c r="AB6610" s="217"/>
      <c r="AC6610" s="217"/>
      <c r="AD6610" s="213"/>
    </row>
    <row r="6611" spans="20:30" x14ac:dyDescent="0.2">
      <c r="T6611" s="212"/>
      <c r="U6611" s="213"/>
      <c r="V6611" s="213"/>
      <c r="W6611" s="213"/>
      <c r="X6611" s="214"/>
      <c r="Y6611" s="214"/>
      <c r="Z6611" s="214"/>
      <c r="AA6611" s="217"/>
      <c r="AB6611" s="217"/>
      <c r="AC6611" s="217"/>
      <c r="AD6611" s="213"/>
    </row>
    <row r="6612" spans="20:30" x14ac:dyDescent="0.2">
      <c r="T6612" s="212"/>
      <c r="U6612" s="213"/>
      <c r="V6612" s="213"/>
      <c r="W6612" s="213"/>
      <c r="X6612" s="214"/>
      <c r="Y6612" s="214"/>
      <c r="Z6612" s="214"/>
      <c r="AA6612" s="217"/>
      <c r="AB6612" s="217"/>
      <c r="AC6612" s="217"/>
      <c r="AD6612" s="213"/>
    </row>
    <row r="6613" spans="20:30" x14ac:dyDescent="0.2">
      <c r="T6613" s="212"/>
      <c r="U6613" s="213"/>
      <c r="V6613" s="213"/>
      <c r="W6613" s="213"/>
      <c r="X6613" s="214"/>
      <c r="Y6613" s="214"/>
      <c r="Z6613" s="214"/>
      <c r="AA6613" s="217"/>
      <c r="AB6613" s="217"/>
      <c r="AC6613" s="217"/>
      <c r="AD6613" s="213"/>
    </row>
    <row r="6614" spans="20:30" x14ac:dyDescent="0.2">
      <c r="T6614" s="212"/>
      <c r="U6614" s="213"/>
      <c r="V6614" s="213"/>
      <c r="W6614" s="213"/>
      <c r="X6614" s="214"/>
      <c r="Y6614" s="214"/>
      <c r="Z6614" s="214"/>
      <c r="AA6614" s="217"/>
      <c r="AB6614" s="217"/>
      <c r="AC6614" s="217"/>
      <c r="AD6614" s="213"/>
    </row>
    <row r="6615" spans="20:30" x14ac:dyDescent="0.2">
      <c r="T6615" s="212"/>
      <c r="U6615" s="213"/>
      <c r="V6615" s="213"/>
      <c r="W6615" s="213"/>
      <c r="X6615" s="214"/>
      <c r="Y6615" s="214"/>
      <c r="Z6615" s="214"/>
      <c r="AA6615" s="217"/>
      <c r="AB6615" s="217"/>
      <c r="AC6615" s="217"/>
      <c r="AD6615" s="213"/>
    </row>
    <row r="6616" spans="20:30" x14ac:dyDescent="0.2">
      <c r="T6616" s="212"/>
      <c r="U6616" s="213"/>
      <c r="V6616" s="213"/>
      <c r="W6616" s="213"/>
      <c r="X6616" s="214"/>
      <c r="Y6616" s="214"/>
      <c r="Z6616" s="214"/>
      <c r="AA6616" s="217"/>
      <c r="AB6616" s="217"/>
      <c r="AC6616" s="217"/>
      <c r="AD6616" s="213"/>
    </row>
    <row r="6617" spans="20:30" x14ac:dyDescent="0.2">
      <c r="T6617" s="212"/>
      <c r="U6617" s="213"/>
      <c r="V6617" s="213"/>
      <c r="W6617" s="213"/>
      <c r="X6617" s="214"/>
      <c r="Y6617" s="214"/>
      <c r="Z6617" s="214"/>
      <c r="AA6617" s="217"/>
      <c r="AB6617" s="217"/>
      <c r="AC6617" s="217"/>
      <c r="AD6617" s="213"/>
    </row>
    <row r="6618" spans="20:30" x14ac:dyDescent="0.2">
      <c r="T6618" s="212"/>
      <c r="U6618" s="213"/>
      <c r="V6618" s="213"/>
      <c r="W6618" s="213"/>
      <c r="X6618" s="214"/>
      <c r="Y6618" s="214"/>
      <c r="Z6618" s="214"/>
      <c r="AA6618" s="217"/>
      <c r="AB6618" s="217"/>
      <c r="AC6618" s="217"/>
      <c r="AD6618" s="213"/>
    </row>
    <row r="6619" spans="20:30" x14ac:dyDescent="0.2">
      <c r="T6619" s="212"/>
      <c r="U6619" s="213"/>
      <c r="V6619" s="213"/>
      <c r="W6619" s="213"/>
      <c r="X6619" s="214"/>
      <c r="Y6619" s="214"/>
      <c r="Z6619" s="214"/>
      <c r="AA6619" s="217"/>
      <c r="AB6619" s="217"/>
      <c r="AC6619" s="217"/>
      <c r="AD6619" s="213"/>
    </row>
    <row r="6620" spans="20:30" x14ac:dyDescent="0.2">
      <c r="T6620" s="212"/>
      <c r="U6620" s="213"/>
      <c r="V6620" s="213"/>
      <c r="W6620" s="213"/>
      <c r="X6620" s="214"/>
      <c r="Y6620" s="214"/>
      <c r="Z6620" s="214"/>
      <c r="AA6620" s="217"/>
      <c r="AB6620" s="217"/>
      <c r="AC6620" s="217"/>
      <c r="AD6620" s="213"/>
    </row>
    <row r="6621" spans="20:30" x14ac:dyDescent="0.2">
      <c r="T6621" s="212"/>
      <c r="U6621" s="213"/>
      <c r="V6621" s="213"/>
      <c r="W6621" s="213"/>
      <c r="X6621" s="214"/>
      <c r="Y6621" s="214"/>
      <c r="Z6621" s="214"/>
      <c r="AA6621" s="217"/>
      <c r="AB6621" s="217"/>
      <c r="AC6621" s="217"/>
      <c r="AD6621" s="213"/>
    </row>
    <row r="6622" spans="20:30" x14ac:dyDescent="0.2">
      <c r="T6622" s="212"/>
      <c r="U6622" s="213"/>
      <c r="V6622" s="213"/>
      <c r="W6622" s="213"/>
      <c r="X6622" s="214"/>
      <c r="Y6622" s="214"/>
      <c r="Z6622" s="214"/>
      <c r="AA6622" s="217"/>
      <c r="AB6622" s="217"/>
      <c r="AC6622" s="217"/>
      <c r="AD6622" s="213"/>
    </row>
    <row r="6623" spans="20:30" x14ac:dyDescent="0.2">
      <c r="T6623" s="212"/>
      <c r="U6623" s="213"/>
      <c r="V6623" s="213"/>
      <c r="W6623" s="213"/>
      <c r="X6623" s="214"/>
      <c r="Y6623" s="214"/>
      <c r="Z6623" s="214"/>
      <c r="AA6623" s="217"/>
      <c r="AB6623" s="217"/>
      <c r="AC6623" s="217"/>
      <c r="AD6623" s="213"/>
    </row>
    <row r="6624" spans="20:30" x14ac:dyDescent="0.2">
      <c r="T6624" s="212"/>
      <c r="U6624" s="213"/>
      <c r="V6624" s="213"/>
      <c r="W6624" s="213"/>
      <c r="X6624" s="214"/>
      <c r="Y6624" s="214"/>
      <c r="Z6624" s="214"/>
      <c r="AA6624" s="217"/>
      <c r="AB6624" s="217"/>
      <c r="AC6624" s="217"/>
      <c r="AD6624" s="213"/>
    </row>
    <row r="6625" spans="20:30" x14ac:dyDescent="0.2">
      <c r="T6625" s="212"/>
      <c r="U6625" s="213"/>
      <c r="V6625" s="213"/>
      <c r="W6625" s="213"/>
      <c r="X6625" s="214"/>
      <c r="Y6625" s="214"/>
      <c r="Z6625" s="214"/>
      <c r="AA6625" s="217"/>
      <c r="AB6625" s="217"/>
      <c r="AC6625" s="217"/>
      <c r="AD6625" s="213"/>
    </row>
    <row r="6626" spans="20:30" x14ac:dyDescent="0.2">
      <c r="T6626" s="212"/>
      <c r="U6626" s="213"/>
      <c r="V6626" s="213"/>
      <c r="W6626" s="213"/>
      <c r="X6626" s="214"/>
      <c r="Y6626" s="214"/>
      <c r="Z6626" s="214"/>
      <c r="AA6626" s="217"/>
      <c r="AB6626" s="217"/>
      <c r="AC6626" s="217"/>
      <c r="AD6626" s="213"/>
    </row>
    <row r="6627" spans="20:30" x14ac:dyDescent="0.2">
      <c r="T6627" s="212"/>
      <c r="U6627" s="213"/>
      <c r="V6627" s="213"/>
      <c r="W6627" s="213"/>
      <c r="X6627" s="214"/>
      <c r="Y6627" s="214"/>
      <c r="Z6627" s="214"/>
      <c r="AA6627" s="217"/>
      <c r="AB6627" s="217"/>
      <c r="AC6627" s="217"/>
      <c r="AD6627" s="213"/>
    </row>
    <row r="6628" spans="20:30" x14ac:dyDescent="0.2">
      <c r="T6628" s="212"/>
      <c r="U6628" s="213"/>
      <c r="V6628" s="213"/>
      <c r="W6628" s="213"/>
      <c r="X6628" s="214"/>
      <c r="Y6628" s="214"/>
      <c r="Z6628" s="214"/>
      <c r="AA6628" s="217"/>
      <c r="AB6628" s="217"/>
      <c r="AC6628" s="217"/>
      <c r="AD6628" s="213"/>
    </row>
    <row r="6629" spans="20:30" x14ac:dyDescent="0.2">
      <c r="T6629" s="212"/>
      <c r="U6629" s="213"/>
      <c r="V6629" s="213"/>
      <c r="W6629" s="213"/>
      <c r="X6629" s="214"/>
      <c r="Y6629" s="214"/>
      <c r="Z6629" s="214"/>
      <c r="AA6629" s="217"/>
      <c r="AB6629" s="217"/>
      <c r="AC6629" s="217"/>
      <c r="AD6629" s="213"/>
    </row>
    <row r="6630" spans="20:30" x14ac:dyDescent="0.2">
      <c r="T6630" s="212"/>
      <c r="U6630" s="213"/>
      <c r="V6630" s="213"/>
      <c r="W6630" s="213"/>
      <c r="X6630" s="214"/>
      <c r="Y6630" s="214"/>
      <c r="Z6630" s="214"/>
      <c r="AA6630" s="217"/>
      <c r="AB6630" s="217"/>
      <c r="AC6630" s="217"/>
      <c r="AD6630" s="213"/>
    </row>
    <row r="6631" spans="20:30" x14ac:dyDescent="0.2">
      <c r="T6631" s="212"/>
      <c r="U6631" s="213"/>
      <c r="V6631" s="213"/>
      <c r="W6631" s="213"/>
      <c r="X6631" s="214"/>
      <c r="Y6631" s="214"/>
      <c r="Z6631" s="214"/>
      <c r="AA6631" s="217"/>
      <c r="AB6631" s="217"/>
      <c r="AC6631" s="217"/>
      <c r="AD6631" s="213"/>
    </row>
    <row r="6632" spans="20:30" x14ac:dyDescent="0.2">
      <c r="T6632" s="212"/>
      <c r="U6632" s="213"/>
      <c r="V6632" s="213"/>
      <c r="W6632" s="213"/>
      <c r="X6632" s="214"/>
      <c r="Y6632" s="214"/>
      <c r="Z6632" s="214"/>
      <c r="AA6632" s="217"/>
      <c r="AB6632" s="217"/>
      <c r="AC6632" s="217"/>
      <c r="AD6632" s="213"/>
    </row>
    <row r="6633" spans="20:30" x14ac:dyDescent="0.2">
      <c r="T6633" s="212"/>
      <c r="U6633" s="213"/>
      <c r="V6633" s="213"/>
      <c r="W6633" s="213"/>
      <c r="X6633" s="214"/>
      <c r="Y6633" s="214"/>
      <c r="Z6633" s="214"/>
      <c r="AA6633" s="217"/>
      <c r="AB6633" s="217"/>
      <c r="AC6633" s="217"/>
      <c r="AD6633" s="213"/>
    </row>
    <row r="6634" spans="20:30" x14ac:dyDescent="0.2">
      <c r="T6634" s="212"/>
      <c r="U6634" s="213"/>
      <c r="V6634" s="213"/>
      <c r="W6634" s="213"/>
      <c r="X6634" s="214"/>
      <c r="Y6634" s="214"/>
      <c r="Z6634" s="214"/>
      <c r="AA6634" s="217"/>
      <c r="AB6634" s="217"/>
      <c r="AC6634" s="217"/>
      <c r="AD6634" s="213"/>
    </row>
    <row r="6635" spans="20:30" x14ac:dyDescent="0.2">
      <c r="T6635" s="212"/>
      <c r="U6635" s="213"/>
      <c r="V6635" s="213"/>
      <c r="W6635" s="213"/>
      <c r="X6635" s="214"/>
      <c r="Y6635" s="214"/>
      <c r="Z6635" s="214"/>
      <c r="AA6635" s="217"/>
      <c r="AB6635" s="217"/>
      <c r="AC6635" s="217"/>
      <c r="AD6635" s="213"/>
    </row>
    <row r="6636" spans="20:30" x14ac:dyDescent="0.2">
      <c r="T6636" s="212"/>
      <c r="U6636" s="213"/>
      <c r="V6636" s="213"/>
      <c r="W6636" s="213"/>
      <c r="X6636" s="214"/>
      <c r="Y6636" s="214"/>
      <c r="Z6636" s="214"/>
      <c r="AA6636" s="217"/>
      <c r="AB6636" s="217"/>
      <c r="AC6636" s="217"/>
      <c r="AD6636" s="213"/>
    </row>
    <row r="6637" spans="20:30" x14ac:dyDescent="0.2">
      <c r="T6637" s="212"/>
      <c r="U6637" s="213"/>
      <c r="V6637" s="213"/>
      <c r="W6637" s="213"/>
      <c r="X6637" s="214"/>
      <c r="Y6637" s="214"/>
      <c r="Z6637" s="214"/>
      <c r="AA6637" s="217"/>
      <c r="AB6637" s="217"/>
      <c r="AC6637" s="217"/>
      <c r="AD6637" s="213"/>
    </row>
    <row r="6638" spans="20:30" x14ac:dyDescent="0.2">
      <c r="T6638" s="212"/>
      <c r="U6638" s="213"/>
      <c r="V6638" s="213"/>
      <c r="W6638" s="213"/>
      <c r="X6638" s="214"/>
      <c r="Y6638" s="214"/>
      <c r="Z6638" s="214"/>
      <c r="AA6638" s="217"/>
      <c r="AB6638" s="217"/>
      <c r="AC6638" s="217"/>
      <c r="AD6638" s="213"/>
    </row>
    <row r="6639" spans="20:30" x14ac:dyDescent="0.2">
      <c r="T6639" s="212"/>
      <c r="U6639" s="213"/>
      <c r="V6639" s="213"/>
      <c r="W6639" s="213"/>
      <c r="X6639" s="214"/>
      <c r="Y6639" s="214"/>
      <c r="Z6639" s="214"/>
      <c r="AA6639" s="217"/>
      <c r="AB6639" s="217"/>
      <c r="AC6639" s="217"/>
      <c r="AD6639" s="213"/>
    </row>
    <row r="6640" spans="20:30" x14ac:dyDescent="0.2">
      <c r="T6640" s="212"/>
      <c r="U6640" s="213"/>
      <c r="V6640" s="213"/>
      <c r="W6640" s="213"/>
      <c r="X6640" s="214"/>
      <c r="Y6640" s="214"/>
      <c r="Z6640" s="214"/>
      <c r="AA6640" s="217"/>
      <c r="AB6640" s="217"/>
      <c r="AC6640" s="217"/>
      <c r="AD6640" s="213"/>
    </row>
    <row r="6641" spans="20:30" x14ac:dyDescent="0.2">
      <c r="T6641" s="212"/>
      <c r="U6641" s="213"/>
      <c r="V6641" s="213"/>
      <c r="W6641" s="213"/>
      <c r="X6641" s="214"/>
      <c r="Y6641" s="214"/>
      <c r="Z6641" s="214"/>
      <c r="AA6641" s="217"/>
      <c r="AB6641" s="217"/>
      <c r="AC6641" s="217"/>
      <c r="AD6641" s="213"/>
    </row>
    <row r="6642" spans="20:30" x14ac:dyDescent="0.2">
      <c r="T6642" s="212"/>
      <c r="U6642" s="213"/>
      <c r="V6642" s="213"/>
      <c r="W6642" s="213"/>
      <c r="X6642" s="214"/>
      <c r="Y6642" s="214"/>
      <c r="Z6642" s="214"/>
      <c r="AA6642" s="217"/>
      <c r="AB6642" s="217"/>
      <c r="AC6642" s="217"/>
      <c r="AD6642" s="213"/>
    </row>
    <row r="6643" spans="20:30" x14ac:dyDescent="0.2">
      <c r="T6643" s="212"/>
      <c r="U6643" s="213"/>
      <c r="V6643" s="213"/>
      <c r="W6643" s="213"/>
      <c r="X6643" s="214"/>
      <c r="Y6643" s="214"/>
      <c r="Z6643" s="214"/>
      <c r="AA6643" s="217"/>
      <c r="AB6643" s="217"/>
      <c r="AC6643" s="217"/>
      <c r="AD6643" s="213"/>
    </row>
    <row r="6644" spans="20:30" x14ac:dyDescent="0.2">
      <c r="T6644" s="212"/>
      <c r="U6644" s="213"/>
      <c r="V6644" s="213"/>
      <c r="W6644" s="213"/>
      <c r="X6644" s="214"/>
      <c r="Y6644" s="214"/>
      <c r="Z6644" s="214"/>
      <c r="AA6644" s="217"/>
      <c r="AB6644" s="217"/>
      <c r="AC6644" s="217"/>
      <c r="AD6644" s="213"/>
    </row>
    <row r="6645" spans="20:30" x14ac:dyDescent="0.2">
      <c r="T6645" s="212"/>
      <c r="U6645" s="213"/>
      <c r="V6645" s="213"/>
      <c r="W6645" s="213"/>
      <c r="X6645" s="214"/>
      <c r="Y6645" s="214"/>
      <c r="Z6645" s="214"/>
      <c r="AA6645" s="217"/>
      <c r="AB6645" s="217"/>
      <c r="AC6645" s="217"/>
      <c r="AD6645" s="213"/>
    </row>
    <row r="6646" spans="20:30" x14ac:dyDescent="0.2">
      <c r="T6646" s="212"/>
      <c r="U6646" s="213"/>
      <c r="V6646" s="213"/>
      <c r="W6646" s="213"/>
      <c r="X6646" s="214"/>
      <c r="Y6646" s="214"/>
      <c r="Z6646" s="214"/>
      <c r="AA6646" s="217"/>
      <c r="AB6646" s="217"/>
      <c r="AC6646" s="217"/>
      <c r="AD6646" s="213"/>
    </row>
    <row r="6647" spans="20:30" x14ac:dyDescent="0.2">
      <c r="T6647" s="212"/>
      <c r="U6647" s="213"/>
      <c r="V6647" s="213"/>
      <c r="W6647" s="213"/>
      <c r="X6647" s="214"/>
      <c r="Y6647" s="214"/>
      <c r="Z6647" s="214"/>
      <c r="AA6647" s="217"/>
      <c r="AB6647" s="217"/>
      <c r="AC6647" s="217"/>
      <c r="AD6647" s="213"/>
    </row>
    <row r="6648" spans="20:30" x14ac:dyDescent="0.2">
      <c r="T6648" s="212"/>
      <c r="U6648" s="213"/>
      <c r="V6648" s="213"/>
      <c r="W6648" s="213"/>
      <c r="X6648" s="214"/>
      <c r="Y6648" s="214"/>
      <c r="Z6648" s="214"/>
      <c r="AA6648" s="217"/>
      <c r="AB6648" s="217"/>
      <c r="AC6648" s="217"/>
      <c r="AD6648" s="213"/>
    </row>
    <row r="6649" spans="20:30" x14ac:dyDescent="0.2">
      <c r="T6649" s="212"/>
      <c r="U6649" s="213"/>
      <c r="V6649" s="213"/>
      <c r="W6649" s="213"/>
      <c r="X6649" s="214"/>
      <c r="Y6649" s="214"/>
      <c r="Z6649" s="214"/>
      <c r="AA6649" s="217"/>
      <c r="AB6649" s="217"/>
      <c r="AC6649" s="217"/>
      <c r="AD6649" s="213"/>
    </row>
    <row r="6650" spans="20:30" x14ac:dyDescent="0.2">
      <c r="T6650" s="212"/>
      <c r="U6650" s="213"/>
      <c r="V6650" s="213"/>
      <c r="W6650" s="213"/>
      <c r="X6650" s="214"/>
      <c r="Y6650" s="214"/>
      <c r="Z6650" s="214"/>
      <c r="AA6650" s="217"/>
      <c r="AB6650" s="217"/>
      <c r="AC6650" s="217"/>
      <c r="AD6650" s="213"/>
    </row>
    <row r="6651" spans="20:30" x14ac:dyDescent="0.2">
      <c r="T6651" s="212"/>
      <c r="U6651" s="213"/>
      <c r="V6651" s="213"/>
      <c r="W6651" s="213"/>
      <c r="X6651" s="214"/>
      <c r="Y6651" s="214"/>
      <c r="Z6651" s="214"/>
      <c r="AA6651" s="217"/>
      <c r="AB6651" s="217"/>
      <c r="AC6651" s="217"/>
      <c r="AD6651" s="213"/>
    </row>
    <row r="6652" spans="20:30" x14ac:dyDescent="0.2">
      <c r="T6652" s="212"/>
      <c r="U6652" s="213"/>
      <c r="V6652" s="213"/>
      <c r="W6652" s="213"/>
      <c r="X6652" s="214"/>
      <c r="Y6652" s="214"/>
      <c r="Z6652" s="214"/>
      <c r="AA6652" s="217"/>
      <c r="AB6652" s="217"/>
      <c r="AC6652" s="217"/>
      <c r="AD6652" s="213"/>
    </row>
    <row r="6653" spans="20:30" x14ac:dyDescent="0.2">
      <c r="T6653" s="212"/>
      <c r="U6653" s="213"/>
      <c r="V6653" s="213"/>
      <c r="W6653" s="213"/>
      <c r="X6653" s="214"/>
      <c r="Y6653" s="214"/>
      <c r="Z6653" s="214"/>
      <c r="AA6653" s="217"/>
      <c r="AB6653" s="217"/>
      <c r="AC6653" s="217"/>
      <c r="AD6653" s="213"/>
    </row>
    <row r="6654" spans="20:30" x14ac:dyDescent="0.2">
      <c r="T6654" s="212"/>
      <c r="U6654" s="213"/>
      <c r="V6654" s="213"/>
      <c r="W6654" s="213"/>
      <c r="X6654" s="214"/>
      <c r="Y6654" s="214"/>
      <c r="Z6654" s="214"/>
      <c r="AA6654" s="217"/>
      <c r="AB6654" s="217"/>
      <c r="AC6654" s="217"/>
      <c r="AD6654" s="213"/>
    </row>
    <row r="6655" spans="20:30" x14ac:dyDescent="0.2">
      <c r="T6655" s="212"/>
      <c r="U6655" s="213"/>
      <c r="V6655" s="213"/>
      <c r="W6655" s="213"/>
      <c r="X6655" s="214"/>
      <c r="Y6655" s="214"/>
      <c r="Z6655" s="214"/>
      <c r="AA6655" s="217"/>
      <c r="AB6655" s="217"/>
      <c r="AC6655" s="217"/>
      <c r="AD6655" s="213"/>
    </row>
    <row r="6656" spans="20:30" x14ac:dyDescent="0.2">
      <c r="T6656" s="212"/>
      <c r="U6656" s="213"/>
      <c r="V6656" s="213"/>
      <c r="W6656" s="213"/>
      <c r="X6656" s="214"/>
      <c r="Y6656" s="214"/>
      <c r="Z6656" s="214"/>
      <c r="AA6656" s="217"/>
      <c r="AB6656" s="217"/>
      <c r="AC6656" s="217"/>
      <c r="AD6656" s="213"/>
    </row>
    <row r="6657" spans="20:30" x14ac:dyDescent="0.2">
      <c r="T6657" s="212"/>
      <c r="U6657" s="213"/>
      <c r="V6657" s="213"/>
      <c r="W6657" s="213"/>
      <c r="X6657" s="214"/>
      <c r="Y6657" s="214"/>
      <c r="Z6657" s="214"/>
      <c r="AA6657" s="217"/>
      <c r="AB6657" s="217"/>
      <c r="AC6657" s="217"/>
      <c r="AD6657" s="213"/>
    </row>
    <row r="6658" spans="20:30" x14ac:dyDescent="0.2">
      <c r="T6658" s="212"/>
      <c r="U6658" s="213"/>
      <c r="V6658" s="213"/>
      <c r="W6658" s="213"/>
      <c r="X6658" s="214"/>
      <c r="Y6658" s="214"/>
      <c r="Z6658" s="214"/>
      <c r="AA6658" s="217"/>
      <c r="AB6658" s="217"/>
      <c r="AC6658" s="217"/>
      <c r="AD6658" s="213"/>
    </row>
    <row r="6659" spans="20:30" x14ac:dyDescent="0.2">
      <c r="T6659" s="212"/>
      <c r="U6659" s="213"/>
      <c r="V6659" s="213"/>
      <c r="W6659" s="213"/>
      <c r="X6659" s="214"/>
      <c r="Y6659" s="214"/>
      <c r="Z6659" s="214"/>
      <c r="AA6659" s="217"/>
      <c r="AB6659" s="217"/>
      <c r="AC6659" s="217"/>
      <c r="AD6659" s="213"/>
    </row>
    <row r="6660" spans="20:30" x14ac:dyDescent="0.2">
      <c r="T6660" s="212"/>
      <c r="U6660" s="213"/>
      <c r="V6660" s="213"/>
      <c r="W6660" s="213"/>
      <c r="X6660" s="214"/>
      <c r="Y6660" s="214"/>
      <c r="Z6660" s="214"/>
      <c r="AA6660" s="217"/>
      <c r="AB6660" s="217"/>
      <c r="AC6660" s="217"/>
      <c r="AD6660" s="213"/>
    </row>
    <row r="6661" spans="20:30" x14ac:dyDescent="0.2">
      <c r="T6661" s="212"/>
      <c r="U6661" s="213"/>
      <c r="V6661" s="213"/>
      <c r="W6661" s="213"/>
      <c r="X6661" s="214"/>
      <c r="Y6661" s="214"/>
      <c r="Z6661" s="214"/>
      <c r="AA6661" s="217"/>
      <c r="AB6661" s="217"/>
      <c r="AC6661" s="217"/>
      <c r="AD6661" s="213"/>
    </row>
    <row r="6662" spans="20:30" x14ac:dyDescent="0.2">
      <c r="T6662" s="212"/>
      <c r="U6662" s="213"/>
      <c r="V6662" s="213"/>
      <c r="W6662" s="213"/>
      <c r="X6662" s="214"/>
      <c r="Y6662" s="214"/>
      <c r="Z6662" s="214"/>
      <c r="AA6662" s="217"/>
      <c r="AB6662" s="217"/>
      <c r="AC6662" s="217"/>
      <c r="AD6662" s="213"/>
    </row>
    <row r="6663" spans="20:30" x14ac:dyDescent="0.2">
      <c r="T6663" s="212"/>
      <c r="U6663" s="213"/>
      <c r="V6663" s="213"/>
      <c r="W6663" s="213"/>
      <c r="X6663" s="214"/>
      <c r="Y6663" s="214"/>
      <c r="Z6663" s="214"/>
      <c r="AA6663" s="217"/>
      <c r="AB6663" s="217"/>
      <c r="AC6663" s="217"/>
      <c r="AD6663" s="213"/>
    </row>
    <row r="6664" spans="20:30" x14ac:dyDescent="0.2">
      <c r="T6664" s="212"/>
      <c r="U6664" s="213"/>
      <c r="V6664" s="213"/>
      <c r="W6664" s="213"/>
      <c r="X6664" s="214"/>
      <c r="Y6664" s="214"/>
      <c r="Z6664" s="214"/>
      <c r="AA6664" s="217"/>
      <c r="AB6664" s="217"/>
      <c r="AC6664" s="217"/>
      <c r="AD6664" s="213"/>
    </row>
    <row r="6665" spans="20:30" x14ac:dyDescent="0.2">
      <c r="T6665" s="212"/>
      <c r="U6665" s="213"/>
      <c r="V6665" s="213"/>
      <c r="W6665" s="213"/>
      <c r="X6665" s="214"/>
      <c r="Y6665" s="214"/>
      <c r="Z6665" s="214"/>
      <c r="AA6665" s="217"/>
      <c r="AB6665" s="217"/>
      <c r="AC6665" s="217"/>
      <c r="AD6665" s="213"/>
    </row>
    <row r="6666" spans="20:30" x14ac:dyDescent="0.2">
      <c r="T6666" s="212"/>
      <c r="U6666" s="213"/>
      <c r="V6666" s="213"/>
      <c r="W6666" s="213"/>
      <c r="X6666" s="214"/>
      <c r="Y6666" s="214"/>
      <c r="Z6666" s="214"/>
      <c r="AA6666" s="217"/>
      <c r="AB6666" s="217"/>
      <c r="AC6666" s="217"/>
      <c r="AD6666" s="213"/>
    </row>
    <row r="6667" spans="20:30" x14ac:dyDescent="0.2">
      <c r="T6667" s="212"/>
      <c r="U6667" s="213"/>
      <c r="V6667" s="213"/>
      <c r="W6667" s="213"/>
      <c r="X6667" s="214"/>
      <c r="Y6667" s="214"/>
      <c r="Z6667" s="214"/>
      <c r="AA6667" s="217"/>
      <c r="AB6667" s="217"/>
      <c r="AC6667" s="217"/>
      <c r="AD6667" s="213"/>
    </row>
    <row r="6668" spans="20:30" x14ac:dyDescent="0.2">
      <c r="T6668" s="212"/>
      <c r="U6668" s="213"/>
      <c r="V6668" s="213"/>
      <c r="W6668" s="213"/>
      <c r="X6668" s="214"/>
      <c r="Y6668" s="214"/>
      <c r="Z6668" s="214"/>
      <c r="AA6668" s="217"/>
      <c r="AB6668" s="217"/>
      <c r="AC6668" s="217"/>
      <c r="AD6668" s="213"/>
    </row>
    <row r="6669" spans="20:30" x14ac:dyDescent="0.2">
      <c r="T6669" s="212"/>
      <c r="U6669" s="213"/>
      <c r="V6669" s="213"/>
      <c r="W6669" s="213"/>
      <c r="X6669" s="214"/>
      <c r="Y6669" s="214"/>
      <c r="Z6669" s="214"/>
      <c r="AA6669" s="217"/>
      <c r="AB6669" s="217"/>
      <c r="AC6669" s="217"/>
      <c r="AD6669" s="213"/>
    </row>
    <row r="6670" spans="20:30" x14ac:dyDescent="0.2">
      <c r="T6670" s="212"/>
      <c r="U6670" s="213"/>
      <c r="V6670" s="213"/>
      <c r="W6670" s="213"/>
      <c r="X6670" s="214"/>
      <c r="Y6670" s="214"/>
      <c r="Z6670" s="214"/>
      <c r="AA6670" s="217"/>
      <c r="AB6670" s="217"/>
      <c r="AC6670" s="217"/>
      <c r="AD6670" s="213"/>
    </row>
    <row r="6671" spans="20:30" x14ac:dyDescent="0.2">
      <c r="T6671" s="212"/>
      <c r="U6671" s="213"/>
      <c r="V6671" s="213"/>
      <c r="W6671" s="213"/>
      <c r="X6671" s="214"/>
      <c r="Y6671" s="214"/>
      <c r="Z6671" s="214"/>
      <c r="AA6671" s="217"/>
      <c r="AB6671" s="217"/>
      <c r="AC6671" s="217"/>
      <c r="AD6671" s="213"/>
    </row>
    <row r="6672" spans="20:30" x14ac:dyDescent="0.2">
      <c r="T6672" s="212"/>
      <c r="U6672" s="213"/>
      <c r="V6672" s="213"/>
      <c r="W6672" s="213"/>
      <c r="X6672" s="214"/>
      <c r="Y6672" s="214"/>
      <c r="Z6672" s="214"/>
      <c r="AA6672" s="217"/>
      <c r="AB6672" s="217"/>
      <c r="AC6672" s="217"/>
      <c r="AD6672" s="213"/>
    </row>
    <row r="6673" spans="20:30" x14ac:dyDescent="0.2">
      <c r="T6673" s="212"/>
      <c r="U6673" s="213"/>
      <c r="V6673" s="213"/>
      <c r="W6673" s="213"/>
      <c r="X6673" s="214"/>
      <c r="Y6673" s="214"/>
      <c r="Z6673" s="214"/>
      <c r="AA6673" s="217"/>
      <c r="AB6673" s="217"/>
      <c r="AC6673" s="217"/>
      <c r="AD6673" s="213"/>
    </row>
    <row r="6674" spans="20:30" x14ac:dyDescent="0.2">
      <c r="T6674" s="212"/>
      <c r="U6674" s="213"/>
      <c r="V6674" s="213"/>
      <c r="W6674" s="213"/>
      <c r="X6674" s="214"/>
      <c r="Y6674" s="214"/>
      <c r="Z6674" s="214"/>
      <c r="AA6674" s="217"/>
      <c r="AB6674" s="217"/>
      <c r="AC6674" s="217"/>
      <c r="AD6674" s="213"/>
    </row>
    <row r="6675" spans="20:30" x14ac:dyDescent="0.2">
      <c r="T6675" s="212"/>
      <c r="U6675" s="213"/>
      <c r="V6675" s="213"/>
      <c r="W6675" s="213"/>
      <c r="X6675" s="214"/>
      <c r="Y6675" s="214"/>
      <c r="Z6675" s="214"/>
      <c r="AA6675" s="217"/>
      <c r="AB6675" s="217"/>
      <c r="AC6675" s="217"/>
      <c r="AD6675" s="213"/>
    </row>
    <row r="6676" spans="20:30" x14ac:dyDescent="0.2">
      <c r="T6676" s="212"/>
      <c r="U6676" s="213"/>
      <c r="V6676" s="213"/>
      <c r="W6676" s="213"/>
      <c r="X6676" s="214"/>
      <c r="Y6676" s="214"/>
      <c r="Z6676" s="214"/>
      <c r="AA6676" s="217"/>
      <c r="AB6676" s="217"/>
      <c r="AC6676" s="217"/>
      <c r="AD6676" s="213"/>
    </row>
    <row r="6677" spans="20:30" x14ac:dyDescent="0.2">
      <c r="T6677" s="212"/>
      <c r="U6677" s="213"/>
      <c r="V6677" s="213"/>
      <c r="W6677" s="213"/>
      <c r="X6677" s="214"/>
      <c r="Y6677" s="214"/>
      <c r="Z6677" s="214"/>
      <c r="AA6677" s="217"/>
      <c r="AB6677" s="217"/>
      <c r="AC6677" s="217"/>
      <c r="AD6677" s="213"/>
    </row>
    <row r="6678" spans="20:30" x14ac:dyDescent="0.2">
      <c r="T6678" s="212"/>
      <c r="U6678" s="213"/>
      <c r="V6678" s="213"/>
      <c r="W6678" s="213"/>
      <c r="X6678" s="214"/>
      <c r="Y6678" s="214"/>
      <c r="Z6678" s="214"/>
      <c r="AA6678" s="217"/>
      <c r="AB6678" s="217"/>
      <c r="AC6678" s="217"/>
      <c r="AD6678" s="213"/>
    </row>
    <row r="6679" spans="20:30" x14ac:dyDescent="0.2">
      <c r="T6679" s="212"/>
      <c r="U6679" s="213"/>
      <c r="V6679" s="213"/>
      <c r="W6679" s="213"/>
      <c r="X6679" s="214"/>
      <c r="Y6679" s="214"/>
      <c r="Z6679" s="214"/>
      <c r="AA6679" s="217"/>
      <c r="AB6679" s="217"/>
      <c r="AC6679" s="217"/>
      <c r="AD6679" s="213"/>
    </row>
    <row r="6680" spans="20:30" x14ac:dyDescent="0.2">
      <c r="T6680" s="212"/>
      <c r="U6680" s="213"/>
      <c r="V6680" s="213"/>
      <c r="W6680" s="213"/>
      <c r="X6680" s="214"/>
      <c r="Y6680" s="214"/>
      <c r="Z6680" s="214"/>
      <c r="AA6680" s="217"/>
      <c r="AB6680" s="217"/>
      <c r="AC6680" s="217"/>
      <c r="AD6680" s="213"/>
    </row>
    <row r="6681" spans="20:30" x14ac:dyDescent="0.2">
      <c r="T6681" s="212"/>
      <c r="U6681" s="213"/>
      <c r="V6681" s="213"/>
      <c r="W6681" s="213"/>
      <c r="X6681" s="214"/>
      <c r="Y6681" s="214"/>
      <c r="Z6681" s="214"/>
      <c r="AA6681" s="217"/>
      <c r="AB6681" s="217"/>
      <c r="AC6681" s="217"/>
      <c r="AD6681" s="213"/>
    </row>
    <row r="6682" spans="20:30" x14ac:dyDescent="0.2">
      <c r="T6682" s="212"/>
      <c r="U6682" s="213"/>
      <c r="V6682" s="213"/>
      <c r="W6682" s="213"/>
      <c r="X6682" s="214"/>
      <c r="Y6682" s="214"/>
      <c r="Z6682" s="214"/>
      <c r="AA6682" s="217"/>
      <c r="AB6682" s="217"/>
      <c r="AC6682" s="217"/>
      <c r="AD6682" s="213"/>
    </row>
    <row r="6683" spans="20:30" x14ac:dyDescent="0.2">
      <c r="T6683" s="212"/>
      <c r="U6683" s="213"/>
      <c r="V6683" s="213"/>
      <c r="W6683" s="213"/>
      <c r="X6683" s="214"/>
      <c r="Y6683" s="214"/>
      <c r="Z6683" s="214"/>
      <c r="AA6683" s="217"/>
      <c r="AB6683" s="217"/>
      <c r="AC6683" s="217"/>
      <c r="AD6683" s="213"/>
    </row>
    <row r="6684" spans="20:30" x14ac:dyDescent="0.2">
      <c r="T6684" s="212"/>
      <c r="U6684" s="213"/>
      <c r="V6684" s="213"/>
      <c r="W6684" s="213"/>
      <c r="X6684" s="214"/>
      <c r="Y6684" s="214"/>
      <c r="Z6684" s="214"/>
      <c r="AA6684" s="217"/>
      <c r="AB6684" s="217"/>
      <c r="AC6684" s="217"/>
      <c r="AD6684" s="213"/>
    </row>
    <row r="6685" spans="20:30" x14ac:dyDescent="0.2">
      <c r="T6685" s="212"/>
      <c r="U6685" s="213"/>
      <c r="V6685" s="213"/>
      <c r="W6685" s="213"/>
      <c r="X6685" s="214"/>
      <c r="Y6685" s="214"/>
      <c r="Z6685" s="214"/>
      <c r="AA6685" s="217"/>
      <c r="AB6685" s="217"/>
      <c r="AC6685" s="217"/>
      <c r="AD6685" s="213"/>
    </row>
    <row r="6686" spans="20:30" x14ac:dyDescent="0.2">
      <c r="T6686" s="212"/>
      <c r="U6686" s="213"/>
      <c r="V6686" s="213"/>
      <c r="W6686" s="213"/>
      <c r="X6686" s="214"/>
      <c r="Y6686" s="214"/>
      <c r="Z6686" s="214"/>
      <c r="AA6686" s="217"/>
      <c r="AB6686" s="217"/>
      <c r="AC6686" s="217"/>
      <c r="AD6686" s="213"/>
    </row>
    <row r="6687" spans="20:30" x14ac:dyDescent="0.2">
      <c r="T6687" s="212"/>
      <c r="U6687" s="213"/>
      <c r="V6687" s="213"/>
      <c r="W6687" s="213"/>
      <c r="X6687" s="214"/>
      <c r="Y6687" s="214"/>
      <c r="Z6687" s="214"/>
      <c r="AA6687" s="217"/>
      <c r="AB6687" s="217"/>
      <c r="AC6687" s="217"/>
      <c r="AD6687" s="213"/>
    </row>
    <row r="6688" spans="20:30" x14ac:dyDescent="0.2">
      <c r="T6688" s="212"/>
      <c r="U6688" s="213"/>
      <c r="V6688" s="213"/>
      <c r="W6688" s="213"/>
      <c r="X6688" s="214"/>
      <c r="Y6688" s="214"/>
      <c r="Z6688" s="214"/>
      <c r="AA6688" s="217"/>
      <c r="AB6688" s="217"/>
      <c r="AC6688" s="217"/>
      <c r="AD6688" s="213"/>
    </row>
    <row r="6689" spans="20:30" x14ac:dyDescent="0.2">
      <c r="T6689" s="212"/>
      <c r="U6689" s="213"/>
      <c r="V6689" s="213"/>
      <c r="W6689" s="213"/>
      <c r="X6689" s="214"/>
      <c r="Y6689" s="214"/>
      <c r="Z6689" s="214"/>
      <c r="AA6689" s="217"/>
      <c r="AB6689" s="217"/>
      <c r="AC6689" s="217"/>
      <c r="AD6689" s="213"/>
    </row>
    <row r="6690" spans="20:30" x14ac:dyDescent="0.2">
      <c r="T6690" s="212"/>
      <c r="U6690" s="213"/>
      <c r="V6690" s="213"/>
      <c r="W6690" s="213"/>
      <c r="X6690" s="214"/>
      <c r="Y6690" s="214"/>
      <c r="Z6690" s="214"/>
      <c r="AA6690" s="217"/>
      <c r="AB6690" s="217"/>
      <c r="AC6690" s="217"/>
      <c r="AD6690" s="213"/>
    </row>
    <row r="6691" spans="20:30" x14ac:dyDescent="0.2">
      <c r="T6691" s="212"/>
      <c r="U6691" s="213"/>
      <c r="V6691" s="213"/>
      <c r="W6691" s="213"/>
      <c r="X6691" s="214"/>
      <c r="Y6691" s="214"/>
      <c r="Z6691" s="214"/>
      <c r="AA6691" s="217"/>
      <c r="AB6691" s="217"/>
      <c r="AC6691" s="217"/>
      <c r="AD6691" s="213"/>
    </row>
    <row r="6692" spans="20:30" x14ac:dyDescent="0.2">
      <c r="T6692" s="212"/>
      <c r="U6692" s="213"/>
      <c r="V6692" s="213"/>
      <c r="W6692" s="213"/>
      <c r="X6692" s="214"/>
      <c r="Y6692" s="214"/>
      <c r="Z6692" s="214"/>
      <c r="AA6692" s="217"/>
      <c r="AB6692" s="217"/>
      <c r="AC6692" s="217"/>
      <c r="AD6692" s="213"/>
    </row>
    <row r="6693" spans="20:30" x14ac:dyDescent="0.2">
      <c r="T6693" s="212"/>
      <c r="U6693" s="213"/>
      <c r="V6693" s="213"/>
      <c r="W6693" s="213"/>
      <c r="X6693" s="214"/>
      <c r="Y6693" s="214"/>
      <c r="Z6693" s="214"/>
      <c r="AA6693" s="217"/>
      <c r="AB6693" s="217"/>
      <c r="AC6693" s="217"/>
      <c r="AD6693" s="213"/>
    </row>
    <row r="6694" spans="20:30" x14ac:dyDescent="0.2">
      <c r="T6694" s="212"/>
      <c r="U6694" s="213"/>
      <c r="V6694" s="213"/>
      <c r="W6694" s="213"/>
      <c r="X6694" s="214"/>
      <c r="Y6694" s="214"/>
      <c r="Z6694" s="214"/>
      <c r="AA6694" s="217"/>
      <c r="AB6694" s="217"/>
      <c r="AC6694" s="217"/>
      <c r="AD6694" s="213"/>
    </row>
    <row r="6695" spans="20:30" x14ac:dyDescent="0.2">
      <c r="T6695" s="212"/>
      <c r="U6695" s="213"/>
      <c r="V6695" s="213"/>
      <c r="W6695" s="213"/>
      <c r="X6695" s="214"/>
      <c r="Y6695" s="214"/>
      <c r="Z6695" s="214"/>
      <c r="AA6695" s="217"/>
      <c r="AB6695" s="217"/>
      <c r="AC6695" s="217"/>
      <c r="AD6695" s="213"/>
    </row>
    <row r="6696" spans="20:30" x14ac:dyDescent="0.2">
      <c r="T6696" s="212"/>
      <c r="U6696" s="213"/>
      <c r="V6696" s="213"/>
      <c r="W6696" s="213"/>
      <c r="X6696" s="214"/>
      <c r="Y6696" s="214"/>
      <c r="Z6696" s="214"/>
      <c r="AA6696" s="217"/>
      <c r="AB6696" s="217"/>
      <c r="AC6696" s="217"/>
      <c r="AD6696" s="213"/>
    </row>
    <row r="6697" spans="20:30" x14ac:dyDescent="0.2">
      <c r="T6697" s="212"/>
      <c r="U6697" s="213"/>
      <c r="V6697" s="213"/>
      <c r="W6697" s="213"/>
      <c r="X6697" s="214"/>
      <c r="Y6697" s="214"/>
      <c r="Z6697" s="214"/>
      <c r="AA6697" s="217"/>
      <c r="AB6697" s="217"/>
      <c r="AC6697" s="217"/>
      <c r="AD6697" s="213"/>
    </row>
    <row r="6698" spans="20:30" x14ac:dyDescent="0.2">
      <c r="T6698" s="212"/>
      <c r="U6698" s="213"/>
      <c r="V6698" s="213"/>
      <c r="W6698" s="213"/>
      <c r="X6698" s="214"/>
      <c r="Y6698" s="214"/>
      <c r="Z6698" s="214"/>
      <c r="AA6698" s="217"/>
      <c r="AB6698" s="217"/>
      <c r="AC6698" s="217"/>
      <c r="AD6698" s="213"/>
    </row>
    <row r="6699" spans="20:30" x14ac:dyDescent="0.2">
      <c r="T6699" s="212"/>
      <c r="U6699" s="213"/>
      <c r="V6699" s="213"/>
      <c r="W6699" s="213"/>
      <c r="X6699" s="214"/>
      <c r="Y6699" s="214"/>
      <c r="Z6699" s="214"/>
      <c r="AA6699" s="217"/>
      <c r="AB6699" s="217"/>
      <c r="AC6699" s="217"/>
      <c r="AD6699" s="213"/>
    </row>
    <row r="6700" spans="20:30" x14ac:dyDescent="0.2">
      <c r="T6700" s="212"/>
      <c r="U6700" s="213"/>
      <c r="V6700" s="213"/>
      <c r="W6700" s="213"/>
      <c r="X6700" s="214"/>
      <c r="Y6700" s="214"/>
      <c r="Z6700" s="214"/>
      <c r="AA6700" s="217"/>
      <c r="AB6700" s="217"/>
      <c r="AC6700" s="217"/>
      <c r="AD6700" s="213"/>
    </row>
    <row r="6701" spans="20:30" x14ac:dyDescent="0.2">
      <c r="T6701" s="212"/>
      <c r="U6701" s="213"/>
      <c r="V6701" s="213"/>
      <c r="W6701" s="213"/>
      <c r="X6701" s="214"/>
      <c r="Y6701" s="214"/>
      <c r="Z6701" s="214"/>
      <c r="AA6701" s="217"/>
      <c r="AB6701" s="217"/>
      <c r="AC6701" s="217"/>
      <c r="AD6701" s="213"/>
    </row>
    <row r="6702" spans="20:30" x14ac:dyDescent="0.2">
      <c r="T6702" s="212"/>
      <c r="U6702" s="213"/>
      <c r="V6702" s="213"/>
      <c r="W6702" s="213"/>
      <c r="X6702" s="214"/>
      <c r="Y6702" s="214"/>
      <c r="Z6702" s="214"/>
      <c r="AA6702" s="217"/>
      <c r="AB6702" s="217"/>
      <c r="AC6702" s="217"/>
      <c r="AD6702" s="213"/>
    </row>
    <row r="6703" spans="20:30" x14ac:dyDescent="0.2">
      <c r="T6703" s="212"/>
      <c r="U6703" s="213"/>
      <c r="V6703" s="213"/>
      <c r="W6703" s="213"/>
      <c r="X6703" s="214"/>
      <c r="Y6703" s="214"/>
      <c r="Z6703" s="214"/>
      <c r="AA6703" s="217"/>
      <c r="AB6703" s="217"/>
      <c r="AC6703" s="217"/>
      <c r="AD6703" s="213"/>
    </row>
    <row r="6704" spans="20:30" x14ac:dyDescent="0.2">
      <c r="T6704" s="212"/>
      <c r="U6704" s="213"/>
      <c r="V6704" s="213"/>
      <c r="W6704" s="213"/>
      <c r="X6704" s="214"/>
      <c r="Y6704" s="214"/>
      <c r="Z6704" s="214"/>
      <c r="AA6704" s="217"/>
      <c r="AB6704" s="217"/>
      <c r="AC6704" s="217"/>
      <c r="AD6704" s="213"/>
    </row>
    <row r="6705" spans="20:30" x14ac:dyDescent="0.2">
      <c r="T6705" s="212"/>
      <c r="U6705" s="213"/>
      <c r="V6705" s="213"/>
      <c r="W6705" s="213"/>
      <c r="X6705" s="214"/>
      <c r="Y6705" s="214"/>
      <c r="Z6705" s="214"/>
      <c r="AA6705" s="217"/>
      <c r="AB6705" s="217"/>
      <c r="AC6705" s="217"/>
      <c r="AD6705" s="213"/>
    </row>
    <row r="6706" spans="20:30" x14ac:dyDescent="0.2">
      <c r="T6706" s="212"/>
      <c r="U6706" s="213"/>
      <c r="V6706" s="213"/>
      <c r="W6706" s="213"/>
      <c r="X6706" s="214"/>
      <c r="Y6706" s="214"/>
      <c r="Z6706" s="214"/>
      <c r="AA6706" s="217"/>
      <c r="AB6706" s="217"/>
      <c r="AC6706" s="217"/>
      <c r="AD6706" s="213"/>
    </row>
    <row r="6707" spans="20:30" x14ac:dyDescent="0.2">
      <c r="T6707" s="212"/>
      <c r="U6707" s="213"/>
      <c r="V6707" s="213"/>
      <c r="W6707" s="213"/>
      <c r="X6707" s="214"/>
      <c r="Y6707" s="214"/>
      <c r="Z6707" s="214"/>
      <c r="AA6707" s="217"/>
      <c r="AB6707" s="217"/>
      <c r="AC6707" s="217"/>
      <c r="AD6707" s="213"/>
    </row>
    <row r="6708" spans="20:30" x14ac:dyDescent="0.2">
      <c r="T6708" s="212"/>
      <c r="U6708" s="213"/>
      <c r="V6708" s="213"/>
      <c r="W6708" s="213"/>
      <c r="X6708" s="214"/>
      <c r="Y6708" s="214"/>
      <c r="Z6708" s="214"/>
      <c r="AA6708" s="217"/>
      <c r="AB6708" s="217"/>
      <c r="AC6708" s="217"/>
      <c r="AD6708" s="213"/>
    </row>
    <row r="6709" spans="20:30" x14ac:dyDescent="0.2">
      <c r="T6709" s="212"/>
      <c r="U6709" s="213"/>
      <c r="V6709" s="213"/>
      <c r="W6709" s="213"/>
      <c r="X6709" s="214"/>
      <c r="Y6709" s="214"/>
      <c r="Z6709" s="214"/>
      <c r="AA6709" s="217"/>
      <c r="AB6709" s="217"/>
      <c r="AC6709" s="217"/>
      <c r="AD6709" s="213"/>
    </row>
    <row r="6710" spans="20:30" x14ac:dyDescent="0.2">
      <c r="T6710" s="212"/>
      <c r="U6710" s="213"/>
      <c r="V6710" s="213"/>
      <c r="W6710" s="213"/>
      <c r="X6710" s="214"/>
      <c r="Y6710" s="214"/>
      <c r="Z6710" s="214"/>
      <c r="AA6710" s="217"/>
      <c r="AB6710" s="217"/>
      <c r="AC6710" s="217"/>
      <c r="AD6710" s="213"/>
    </row>
    <row r="6711" spans="20:30" x14ac:dyDescent="0.2">
      <c r="T6711" s="212"/>
      <c r="U6711" s="213"/>
      <c r="V6711" s="213"/>
      <c r="W6711" s="213"/>
      <c r="X6711" s="214"/>
      <c r="Y6711" s="214"/>
      <c r="Z6711" s="214"/>
      <c r="AA6711" s="217"/>
      <c r="AB6711" s="217"/>
      <c r="AC6711" s="217"/>
      <c r="AD6711" s="213"/>
    </row>
    <row r="6712" spans="20:30" x14ac:dyDescent="0.2">
      <c r="T6712" s="212"/>
      <c r="U6712" s="213"/>
      <c r="V6712" s="213"/>
      <c r="W6712" s="213"/>
      <c r="X6712" s="214"/>
      <c r="Y6712" s="214"/>
      <c r="Z6712" s="214"/>
      <c r="AA6712" s="217"/>
      <c r="AB6712" s="217"/>
      <c r="AC6712" s="217"/>
      <c r="AD6712" s="213"/>
    </row>
    <row r="6713" spans="20:30" x14ac:dyDescent="0.2">
      <c r="T6713" s="212"/>
      <c r="U6713" s="213"/>
      <c r="V6713" s="213"/>
      <c r="W6713" s="213"/>
      <c r="X6713" s="214"/>
      <c r="Y6713" s="214"/>
      <c r="Z6713" s="214"/>
      <c r="AA6713" s="217"/>
      <c r="AB6713" s="217"/>
      <c r="AC6713" s="217"/>
      <c r="AD6713" s="213"/>
    </row>
    <row r="6714" spans="20:30" x14ac:dyDescent="0.2">
      <c r="T6714" s="212"/>
      <c r="U6714" s="213"/>
      <c r="V6714" s="213"/>
      <c r="W6714" s="213"/>
      <c r="X6714" s="214"/>
      <c r="Y6714" s="214"/>
      <c r="Z6714" s="214"/>
      <c r="AA6714" s="217"/>
      <c r="AB6714" s="217"/>
      <c r="AC6714" s="217"/>
      <c r="AD6714" s="213"/>
    </row>
    <row r="6715" spans="20:30" x14ac:dyDescent="0.2">
      <c r="T6715" s="212"/>
      <c r="U6715" s="213"/>
      <c r="V6715" s="213"/>
      <c r="W6715" s="213"/>
      <c r="X6715" s="214"/>
      <c r="Y6715" s="214"/>
      <c r="Z6715" s="214"/>
      <c r="AA6715" s="217"/>
      <c r="AB6715" s="217"/>
      <c r="AC6715" s="217"/>
      <c r="AD6715" s="213"/>
    </row>
    <row r="6716" spans="20:30" x14ac:dyDescent="0.2">
      <c r="T6716" s="212"/>
      <c r="U6716" s="213"/>
      <c r="V6716" s="213"/>
      <c r="W6716" s="213"/>
      <c r="X6716" s="214"/>
      <c r="Y6716" s="214"/>
      <c r="Z6716" s="214"/>
      <c r="AA6716" s="217"/>
      <c r="AB6716" s="217"/>
      <c r="AC6716" s="217"/>
      <c r="AD6716" s="213"/>
    </row>
    <row r="6717" spans="20:30" x14ac:dyDescent="0.2">
      <c r="T6717" s="212"/>
      <c r="U6717" s="213"/>
      <c r="V6717" s="213"/>
      <c r="W6717" s="213"/>
      <c r="X6717" s="214"/>
      <c r="Y6717" s="214"/>
      <c r="Z6717" s="214"/>
      <c r="AA6717" s="217"/>
      <c r="AB6717" s="217"/>
      <c r="AC6717" s="217"/>
      <c r="AD6717" s="213"/>
    </row>
    <row r="6718" spans="20:30" x14ac:dyDescent="0.2">
      <c r="T6718" s="212"/>
      <c r="U6718" s="213"/>
      <c r="V6718" s="213"/>
      <c r="W6718" s="213"/>
      <c r="X6718" s="214"/>
      <c r="Y6718" s="214"/>
      <c r="Z6718" s="214"/>
      <c r="AA6718" s="217"/>
      <c r="AB6718" s="217"/>
      <c r="AC6718" s="217"/>
      <c r="AD6718" s="213"/>
    </row>
    <row r="6719" spans="20:30" x14ac:dyDescent="0.2">
      <c r="T6719" s="212"/>
      <c r="U6719" s="213"/>
      <c r="V6719" s="213"/>
      <c r="W6719" s="213"/>
      <c r="X6719" s="214"/>
      <c r="Y6719" s="214"/>
      <c r="Z6719" s="214"/>
      <c r="AA6719" s="217"/>
      <c r="AB6719" s="217"/>
      <c r="AC6719" s="217"/>
      <c r="AD6719" s="213"/>
    </row>
    <row r="6720" spans="20:30" x14ac:dyDescent="0.2">
      <c r="T6720" s="212"/>
      <c r="U6720" s="213"/>
      <c r="V6720" s="213"/>
      <c r="W6720" s="213"/>
      <c r="X6720" s="214"/>
      <c r="Y6720" s="214"/>
      <c r="Z6720" s="214"/>
      <c r="AA6720" s="217"/>
      <c r="AB6720" s="217"/>
      <c r="AC6720" s="217"/>
      <c r="AD6720" s="213"/>
    </row>
    <row r="6721" spans="20:30" x14ac:dyDescent="0.2">
      <c r="T6721" s="212"/>
      <c r="U6721" s="213"/>
      <c r="V6721" s="213"/>
      <c r="W6721" s="213"/>
      <c r="X6721" s="214"/>
      <c r="Y6721" s="214"/>
      <c r="Z6721" s="214"/>
      <c r="AA6721" s="217"/>
      <c r="AB6721" s="217"/>
      <c r="AC6721" s="217"/>
      <c r="AD6721" s="213"/>
    </row>
    <row r="6722" spans="20:30" x14ac:dyDescent="0.2">
      <c r="T6722" s="212"/>
      <c r="U6722" s="213"/>
      <c r="V6722" s="213"/>
      <c r="W6722" s="213"/>
      <c r="X6722" s="214"/>
      <c r="Y6722" s="214"/>
      <c r="Z6722" s="214"/>
      <c r="AA6722" s="217"/>
      <c r="AB6722" s="217"/>
      <c r="AC6722" s="217"/>
      <c r="AD6722" s="213"/>
    </row>
    <row r="6723" spans="20:30" x14ac:dyDescent="0.2">
      <c r="T6723" s="212"/>
      <c r="U6723" s="213"/>
      <c r="V6723" s="213"/>
      <c r="W6723" s="213"/>
      <c r="X6723" s="214"/>
      <c r="Y6723" s="214"/>
      <c r="Z6723" s="214"/>
      <c r="AA6723" s="217"/>
      <c r="AB6723" s="217"/>
      <c r="AC6723" s="217"/>
      <c r="AD6723" s="213"/>
    </row>
    <row r="6724" spans="20:30" x14ac:dyDescent="0.2">
      <c r="T6724" s="212"/>
      <c r="U6724" s="213"/>
      <c r="V6724" s="213"/>
      <c r="W6724" s="213"/>
      <c r="X6724" s="214"/>
      <c r="Y6724" s="214"/>
      <c r="Z6724" s="214"/>
      <c r="AA6724" s="217"/>
      <c r="AB6724" s="217"/>
      <c r="AC6724" s="217"/>
      <c r="AD6724" s="213"/>
    </row>
    <row r="6725" spans="20:30" x14ac:dyDescent="0.2">
      <c r="T6725" s="212"/>
      <c r="U6725" s="213"/>
      <c r="V6725" s="213"/>
      <c r="W6725" s="213"/>
      <c r="X6725" s="214"/>
      <c r="Y6725" s="214"/>
      <c r="Z6725" s="214"/>
      <c r="AA6725" s="217"/>
      <c r="AB6725" s="217"/>
      <c r="AC6725" s="217"/>
      <c r="AD6725" s="213"/>
    </row>
    <row r="6726" spans="20:30" x14ac:dyDescent="0.2">
      <c r="T6726" s="212"/>
      <c r="U6726" s="213"/>
      <c r="V6726" s="213"/>
      <c r="W6726" s="213"/>
      <c r="X6726" s="214"/>
      <c r="Y6726" s="214"/>
      <c r="Z6726" s="214"/>
      <c r="AA6726" s="217"/>
      <c r="AB6726" s="217"/>
      <c r="AC6726" s="217"/>
      <c r="AD6726" s="213"/>
    </row>
    <row r="6727" spans="20:30" x14ac:dyDescent="0.2">
      <c r="T6727" s="212"/>
      <c r="U6727" s="213"/>
      <c r="V6727" s="213"/>
      <c r="W6727" s="213"/>
      <c r="X6727" s="214"/>
      <c r="Y6727" s="214"/>
      <c r="Z6727" s="214"/>
      <c r="AA6727" s="217"/>
      <c r="AB6727" s="217"/>
      <c r="AC6727" s="217"/>
      <c r="AD6727" s="213"/>
    </row>
    <row r="6728" spans="20:30" x14ac:dyDescent="0.2">
      <c r="T6728" s="212"/>
      <c r="U6728" s="213"/>
      <c r="V6728" s="213"/>
      <c r="W6728" s="213"/>
      <c r="X6728" s="214"/>
      <c r="Y6728" s="214"/>
      <c r="Z6728" s="214"/>
      <c r="AA6728" s="217"/>
      <c r="AB6728" s="217"/>
      <c r="AC6728" s="217"/>
      <c r="AD6728" s="213"/>
    </row>
    <row r="6729" spans="20:30" x14ac:dyDescent="0.2">
      <c r="T6729" s="212"/>
      <c r="U6729" s="213"/>
      <c r="V6729" s="213"/>
      <c r="W6729" s="213"/>
      <c r="X6729" s="214"/>
      <c r="Y6729" s="214"/>
      <c r="Z6729" s="214"/>
      <c r="AA6729" s="217"/>
      <c r="AB6729" s="217"/>
      <c r="AC6729" s="217"/>
      <c r="AD6729" s="213"/>
    </row>
    <row r="6730" spans="20:30" x14ac:dyDescent="0.2">
      <c r="T6730" s="212"/>
      <c r="U6730" s="213"/>
      <c r="V6730" s="213"/>
      <c r="W6730" s="213"/>
      <c r="X6730" s="214"/>
      <c r="Y6730" s="214"/>
      <c r="Z6730" s="214"/>
      <c r="AA6730" s="217"/>
      <c r="AB6730" s="217"/>
      <c r="AC6730" s="217"/>
      <c r="AD6730" s="213"/>
    </row>
    <row r="6731" spans="20:30" x14ac:dyDescent="0.2">
      <c r="T6731" s="212"/>
      <c r="U6731" s="213"/>
      <c r="V6731" s="213"/>
      <c r="W6731" s="213"/>
      <c r="X6731" s="214"/>
      <c r="Y6731" s="214"/>
      <c r="Z6731" s="214"/>
      <c r="AA6731" s="217"/>
      <c r="AB6731" s="217"/>
      <c r="AC6731" s="217"/>
      <c r="AD6731" s="213"/>
    </row>
    <row r="6732" spans="20:30" x14ac:dyDescent="0.2">
      <c r="T6732" s="212"/>
      <c r="U6732" s="213"/>
      <c r="V6732" s="213"/>
      <c r="W6732" s="213"/>
      <c r="X6732" s="214"/>
      <c r="Y6732" s="214"/>
      <c r="Z6732" s="214"/>
      <c r="AA6732" s="217"/>
      <c r="AB6732" s="217"/>
      <c r="AC6732" s="217"/>
      <c r="AD6732" s="213"/>
    </row>
    <row r="6733" spans="20:30" x14ac:dyDescent="0.2">
      <c r="T6733" s="212"/>
      <c r="U6733" s="213"/>
      <c r="V6733" s="213"/>
      <c r="W6733" s="213"/>
      <c r="X6733" s="214"/>
      <c r="Y6733" s="214"/>
      <c r="Z6733" s="214"/>
      <c r="AA6733" s="217"/>
      <c r="AB6733" s="217"/>
      <c r="AC6733" s="217"/>
      <c r="AD6733" s="213"/>
    </row>
    <row r="6734" spans="20:30" x14ac:dyDescent="0.2">
      <c r="T6734" s="212"/>
      <c r="U6734" s="213"/>
      <c r="V6734" s="213"/>
      <c r="W6734" s="213"/>
      <c r="X6734" s="214"/>
      <c r="Y6734" s="214"/>
      <c r="Z6734" s="214"/>
      <c r="AA6734" s="217"/>
      <c r="AB6734" s="217"/>
      <c r="AC6734" s="217"/>
      <c r="AD6734" s="213"/>
    </row>
    <row r="6735" spans="20:30" x14ac:dyDescent="0.2">
      <c r="T6735" s="212"/>
      <c r="U6735" s="213"/>
      <c r="V6735" s="213"/>
      <c r="W6735" s="213"/>
      <c r="X6735" s="214"/>
      <c r="Y6735" s="214"/>
      <c r="Z6735" s="214"/>
      <c r="AA6735" s="217"/>
      <c r="AB6735" s="217"/>
      <c r="AC6735" s="217"/>
      <c r="AD6735" s="213"/>
    </row>
    <row r="6736" spans="20:30" x14ac:dyDescent="0.2">
      <c r="T6736" s="212"/>
      <c r="U6736" s="213"/>
      <c r="V6736" s="213"/>
      <c r="W6736" s="213"/>
      <c r="X6736" s="214"/>
      <c r="Y6736" s="214"/>
      <c r="Z6736" s="214"/>
      <c r="AA6736" s="217"/>
      <c r="AB6736" s="217"/>
      <c r="AC6736" s="217"/>
      <c r="AD6736" s="213"/>
    </row>
    <row r="6737" spans="20:30" x14ac:dyDescent="0.2">
      <c r="T6737" s="212"/>
      <c r="U6737" s="213"/>
      <c r="V6737" s="213"/>
      <c r="W6737" s="213"/>
      <c r="X6737" s="214"/>
      <c r="Y6737" s="214"/>
      <c r="Z6737" s="214"/>
      <c r="AA6737" s="217"/>
      <c r="AB6737" s="217"/>
      <c r="AC6737" s="217"/>
      <c r="AD6737" s="213"/>
    </row>
    <row r="6738" spans="20:30" x14ac:dyDescent="0.2">
      <c r="T6738" s="212"/>
      <c r="U6738" s="213"/>
      <c r="V6738" s="213"/>
      <c r="W6738" s="213"/>
      <c r="X6738" s="214"/>
      <c r="Y6738" s="214"/>
      <c r="Z6738" s="214"/>
      <c r="AA6738" s="217"/>
      <c r="AB6738" s="217"/>
      <c r="AC6738" s="217"/>
      <c r="AD6738" s="213"/>
    </row>
    <row r="6739" spans="20:30" x14ac:dyDescent="0.2">
      <c r="T6739" s="212"/>
      <c r="U6739" s="213"/>
      <c r="V6739" s="213"/>
      <c r="W6739" s="213"/>
      <c r="X6739" s="214"/>
      <c r="Y6739" s="214"/>
      <c r="Z6739" s="214"/>
      <c r="AA6739" s="217"/>
      <c r="AB6739" s="217"/>
      <c r="AC6739" s="217"/>
      <c r="AD6739" s="213"/>
    </row>
    <row r="6740" spans="20:30" x14ac:dyDescent="0.2">
      <c r="T6740" s="212"/>
      <c r="U6740" s="213"/>
      <c r="V6740" s="213"/>
      <c r="W6740" s="213"/>
      <c r="X6740" s="214"/>
      <c r="Y6740" s="214"/>
      <c r="Z6740" s="214"/>
      <c r="AA6740" s="217"/>
      <c r="AB6740" s="217"/>
      <c r="AC6740" s="217"/>
      <c r="AD6740" s="213"/>
    </row>
    <row r="6741" spans="20:30" x14ac:dyDescent="0.2">
      <c r="T6741" s="212"/>
      <c r="U6741" s="213"/>
      <c r="V6741" s="213"/>
      <c r="W6741" s="213"/>
      <c r="X6741" s="214"/>
      <c r="Y6741" s="214"/>
      <c r="Z6741" s="214"/>
      <c r="AA6741" s="217"/>
      <c r="AB6741" s="217"/>
      <c r="AC6741" s="217"/>
      <c r="AD6741" s="213"/>
    </row>
    <row r="6742" spans="20:30" x14ac:dyDescent="0.2">
      <c r="T6742" s="212"/>
      <c r="U6742" s="213"/>
      <c r="V6742" s="213"/>
      <c r="W6742" s="213"/>
      <c r="X6742" s="214"/>
      <c r="Y6742" s="214"/>
      <c r="Z6742" s="214"/>
      <c r="AA6742" s="217"/>
      <c r="AB6742" s="217"/>
      <c r="AC6742" s="217"/>
      <c r="AD6742" s="213"/>
    </row>
    <row r="6743" spans="20:30" x14ac:dyDescent="0.2">
      <c r="T6743" s="212"/>
      <c r="U6743" s="213"/>
      <c r="V6743" s="213"/>
      <c r="W6743" s="213"/>
      <c r="X6743" s="214"/>
      <c r="Y6743" s="214"/>
      <c r="Z6743" s="214"/>
      <c r="AA6743" s="217"/>
      <c r="AB6743" s="217"/>
      <c r="AC6743" s="217"/>
      <c r="AD6743" s="213"/>
    </row>
    <row r="6744" spans="20:30" x14ac:dyDescent="0.2">
      <c r="T6744" s="212"/>
      <c r="U6744" s="213"/>
      <c r="V6744" s="213"/>
      <c r="W6744" s="213"/>
      <c r="X6744" s="214"/>
      <c r="Y6744" s="214"/>
      <c r="Z6744" s="214"/>
      <c r="AA6744" s="217"/>
      <c r="AB6744" s="217"/>
      <c r="AC6744" s="217"/>
      <c r="AD6744" s="213"/>
    </row>
    <row r="6745" spans="20:30" x14ac:dyDescent="0.2">
      <c r="T6745" s="212"/>
      <c r="U6745" s="213"/>
      <c r="V6745" s="213"/>
      <c r="W6745" s="213"/>
      <c r="X6745" s="214"/>
      <c r="Y6745" s="214"/>
      <c r="Z6745" s="214"/>
      <c r="AA6745" s="217"/>
      <c r="AB6745" s="217"/>
      <c r="AC6745" s="217"/>
      <c r="AD6745" s="213"/>
    </row>
    <row r="6746" spans="20:30" x14ac:dyDescent="0.2">
      <c r="T6746" s="212"/>
      <c r="U6746" s="213"/>
      <c r="V6746" s="213"/>
      <c r="W6746" s="213"/>
      <c r="X6746" s="214"/>
      <c r="Y6746" s="214"/>
      <c r="Z6746" s="214"/>
      <c r="AA6746" s="217"/>
      <c r="AB6746" s="217"/>
      <c r="AC6746" s="217"/>
      <c r="AD6746" s="213"/>
    </row>
    <row r="6747" spans="20:30" x14ac:dyDescent="0.2">
      <c r="T6747" s="212"/>
      <c r="U6747" s="213"/>
      <c r="V6747" s="213"/>
      <c r="W6747" s="213"/>
      <c r="X6747" s="214"/>
      <c r="Y6747" s="214"/>
      <c r="Z6747" s="214"/>
      <c r="AA6747" s="217"/>
      <c r="AB6747" s="217"/>
      <c r="AC6747" s="217"/>
      <c r="AD6747" s="213"/>
    </row>
    <row r="6748" spans="20:30" x14ac:dyDescent="0.2">
      <c r="T6748" s="212"/>
      <c r="U6748" s="213"/>
      <c r="V6748" s="213"/>
      <c r="W6748" s="213"/>
      <c r="X6748" s="214"/>
      <c r="Y6748" s="214"/>
      <c r="Z6748" s="214"/>
      <c r="AA6748" s="217"/>
      <c r="AB6748" s="217"/>
      <c r="AC6748" s="217"/>
      <c r="AD6748" s="213"/>
    </row>
    <row r="6749" spans="20:30" x14ac:dyDescent="0.2">
      <c r="T6749" s="212"/>
      <c r="U6749" s="213"/>
      <c r="V6749" s="213"/>
      <c r="W6749" s="213"/>
      <c r="X6749" s="214"/>
      <c r="Y6749" s="214"/>
      <c r="Z6749" s="214"/>
      <c r="AA6749" s="217"/>
      <c r="AB6749" s="217"/>
      <c r="AC6749" s="217"/>
      <c r="AD6749" s="213"/>
    </row>
    <row r="6750" spans="20:30" x14ac:dyDescent="0.2">
      <c r="T6750" s="212"/>
      <c r="U6750" s="213"/>
      <c r="V6750" s="213"/>
      <c r="W6750" s="213"/>
      <c r="X6750" s="214"/>
      <c r="Y6750" s="214"/>
      <c r="Z6750" s="214"/>
      <c r="AA6750" s="217"/>
      <c r="AB6750" s="217"/>
      <c r="AC6750" s="217"/>
      <c r="AD6750" s="213"/>
    </row>
    <row r="6751" spans="20:30" x14ac:dyDescent="0.2">
      <c r="T6751" s="212"/>
      <c r="U6751" s="213"/>
      <c r="V6751" s="213"/>
      <c r="W6751" s="213"/>
      <c r="X6751" s="214"/>
      <c r="Y6751" s="214"/>
      <c r="Z6751" s="214"/>
      <c r="AA6751" s="217"/>
      <c r="AB6751" s="217"/>
      <c r="AC6751" s="217"/>
      <c r="AD6751" s="213"/>
    </row>
    <row r="6752" spans="20:30" x14ac:dyDescent="0.2">
      <c r="T6752" s="212"/>
      <c r="U6752" s="213"/>
      <c r="V6752" s="213"/>
      <c r="W6752" s="213"/>
      <c r="X6752" s="214"/>
      <c r="Y6752" s="214"/>
      <c r="Z6752" s="214"/>
      <c r="AA6752" s="217"/>
      <c r="AB6752" s="217"/>
      <c r="AC6752" s="217"/>
      <c r="AD6752" s="213"/>
    </row>
    <row r="6753" spans="20:30" x14ac:dyDescent="0.2">
      <c r="T6753" s="212"/>
      <c r="U6753" s="213"/>
      <c r="V6753" s="213"/>
      <c r="W6753" s="213"/>
      <c r="X6753" s="214"/>
      <c r="Y6753" s="214"/>
      <c r="Z6753" s="214"/>
      <c r="AA6753" s="217"/>
      <c r="AB6753" s="217"/>
      <c r="AC6753" s="217"/>
      <c r="AD6753" s="213"/>
    </row>
    <row r="6754" spans="20:30" x14ac:dyDescent="0.2">
      <c r="T6754" s="212"/>
      <c r="U6754" s="213"/>
      <c r="V6754" s="213"/>
      <c r="W6754" s="213"/>
      <c r="X6754" s="214"/>
      <c r="Y6754" s="214"/>
      <c r="Z6754" s="214"/>
      <c r="AA6754" s="217"/>
      <c r="AB6754" s="217"/>
      <c r="AC6754" s="217"/>
      <c r="AD6754" s="213"/>
    </row>
    <row r="6755" spans="20:30" x14ac:dyDescent="0.2">
      <c r="T6755" s="212"/>
      <c r="U6755" s="213"/>
      <c r="V6755" s="213"/>
      <c r="W6755" s="213"/>
      <c r="X6755" s="214"/>
      <c r="Y6755" s="214"/>
      <c r="Z6755" s="214"/>
      <c r="AA6755" s="217"/>
      <c r="AB6755" s="217"/>
      <c r="AC6755" s="217"/>
      <c r="AD6755" s="213"/>
    </row>
    <row r="6756" spans="20:30" x14ac:dyDescent="0.2">
      <c r="T6756" s="212"/>
      <c r="U6756" s="213"/>
      <c r="V6756" s="213"/>
      <c r="W6756" s="213"/>
      <c r="X6756" s="214"/>
      <c r="Y6756" s="214"/>
      <c r="Z6756" s="214"/>
      <c r="AA6756" s="217"/>
      <c r="AB6756" s="217"/>
      <c r="AC6756" s="217"/>
      <c r="AD6756" s="213"/>
    </row>
    <row r="6757" spans="20:30" x14ac:dyDescent="0.2">
      <c r="T6757" s="212"/>
      <c r="U6757" s="213"/>
      <c r="V6757" s="213"/>
      <c r="W6757" s="213"/>
      <c r="X6757" s="214"/>
      <c r="Y6757" s="214"/>
      <c r="Z6757" s="214"/>
      <c r="AA6757" s="217"/>
      <c r="AB6757" s="217"/>
      <c r="AC6757" s="217"/>
      <c r="AD6757" s="213"/>
    </row>
    <row r="6758" spans="20:30" x14ac:dyDescent="0.2">
      <c r="T6758" s="212"/>
      <c r="U6758" s="213"/>
      <c r="V6758" s="213"/>
      <c r="W6758" s="213"/>
      <c r="X6758" s="214"/>
      <c r="Y6758" s="214"/>
      <c r="Z6758" s="214"/>
      <c r="AA6758" s="217"/>
      <c r="AB6758" s="217"/>
      <c r="AC6758" s="217"/>
      <c r="AD6758" s="213"/>
    </row>
    <row r="6759" spans="20:30" x14ac:dyDescent="0.2">
      <c r="T6759" s="212"/>
      <c r="U6759" s="213"/>
      <c r="V6759" s="213"/>
      <c r="W6759" s="213"/>
      <c r="X6759" s="214"/>
      <c r="Y6759" s="214"/>
      <c r="Z6759" s="214"/>
      <c r="AA6759" s="217"/>
      <c r="AB6759" s="217"/>
      <c r="AC6759" s="217"/>
      <c r="AD6759" s="213"/>
    </row>
    <row r="6760" spans="20:30" x14ac:dyDescent="0.2">
      <c r="T6760" s="212"/>
      <c r="U6760" s="213"/>
      <c r="V6760" s="213"/>
      <c r="W6760" s="213"/>
      <c r="X6760" s="214"/>
      <c r="Y6760" s="214"/>
      <c r="Z6760" s="214"/>
      <c r="AA6760" s="217"/>
      <c r="AB6760" s="217"/>
      <c r="AC6760" s="217"/>
      <c r="AD6760" s="213"/>
    </row>
    <row r="6761" spans="20:30" x14ac:dyDescent="0.2">
      <c r="T6761" s="212"/>
      <c r="U6761" s="213"/>
      <c r="V6761" s="213"/>
      <c r="W6761" s="213"/>
      <c r="X6761" s="214"/>
      <c r="Y6761" s="214"/>
      <c r="Z6761" s="214"/>
      <c r="AA6761" s="217"/>
      <c r="AB6761" s="217"/>
      <c r="AC6761" s="217"/>
      <c r="AD6761" s="213"/>
    </row>
    <row r="6762" spans="20:30" x14ac:dyDescent="0.2">
      <c r="T6762" s="212"/>
      <c r="U6762" s="213"/>
      <c r="V6762" s="213"/>
      <c r="W6762" s="213"/>
      <c r="X6762" s="214"/>
      <c r="Y6762" s="214"/>
      <c r="Z6762" s="214"/>
      <c r="AA6762" s="217"/>
      <c r="AB6762" s="217"/>
      <c r="AC6762" s="217"/>
      <c r="AD6762" s="213"/>
    </row>
    <row r="6763" spans="20:30" x14ac:dyDescent="0.2">
      <c r="T6763" s="212"/>
      <c r="U6763" s="213"/>
      <c r="V6763" s="213"/>
      <c r="W6763" s="213"/>
      <c r="X6763" s="214"/>
      <c r="Y6763" s="214"/>
      <c r="Z6763" s="214"/>
      <c r="AA6763" s="217"/>
      <c r="AB6763" s="217"/>
      <c r="AC6763" s="217"/>
      <c r="AD6763" s="213"/>
    </row>
    <row r="6764" spans="20:30" x14ac:dyDescent="0.2">
      <c r="T6764" s="212"/>
      <c r="U6764" s="213"/>
      <c r="V6764" s="213"/>
      <c r="W6764" s="213"/>
      <c r="X6764" s="214"/>
      <c r="Y6764" s="214"/>
      <c r="Z6764" s="214"/>
      <c r="AA6764" s="217"/>
      <c r="AB6764" s="217"/>
      <c r="AC6764" s="217"/>
      <c r="AD6764" s="213"/>
    </row>
    <row r="6765" spans="20:30" x14ac:dyDescent="0.2">
      <c r="T6765" s="212"/>
      <c r="U6765" s="213"/>
      <c r="V6765" s="213"/>
      <c r="W6765" s="213"/>
      <c r="X6765" s="214"/>
      <c r="Y6765" s="214"/>
      <c r="Z6765" s="214"/>
      <c r="AA6765" s="217"/>
      <c r="AB6765" s="217"/>
      <c r="AC6765" s="217"/>
      <c r="AD6765" s="213"/>
    </row>
    <row r="6766" spans="20:30" x14ac:dyDescent="0.2">
      <c r="T6766" s="212"/>
      <c r="U6766" s="213"/>
      <c r="V6766" s="213"/>
      <c r="W6766" s="213"/>
      <c r="X6766" s="214"/>
      <c r="Y6766" s="214"/>
      <c r="Z6766" s="214"/>
      <c r="AA6766" s="217"/>
      <c r="AB6766" s="217"/>
      <c r="AC6766" s="217"/>
      <c r="AD6766" s="213"/>
    </row>
    <row r="6767" spans="20:30" x14ac:dyDescent="0.2">
      <c r="T6767" s="212"/>
      <c r="U6767" s="213"/>
      <c r="V6767" s="213"/>
      <c r="W6767" s="213"/>
      <c r="X6767" s="214"/>
      <c r="Y6767" s="214"/>
      <c r="Z6767" s="214"/>
      <c r="AA6767" s="217"/>
      <c r="AB6767" s="217"/>
      <c r="AC6767" s="217"/>
      <c r="AD6767" s="213"/>
    </row>
    <row r="6768" spans="20:30" x14ac:dyDescent="0.2">
      <c r="T6768" s="212"/>
      <c r="U6768" s="213"/>
      <c r="V6768" s="213"/>
      <c r="W6768" s="213"/>
      <c r="X6768" s="214"/>
      <c r="Y6768" s="214"/>
      <c r="Z6768" s="214"/>
      <c r="AA6768" s="217"/>
      <c r="AB6768" s="217"/>
      <c r="AC6768" s="217"/>
      <c r="AD6768" s="213"/>
    </row>
    <row r="6769" spans="20:30" x14ac:dyDescent="0.2">
      <c r="T6769" s="212"/>
      <c r="U6769" s="213"/>
      <c r="V6769" s="213"/>
      <c r="W6769" s="213"/>
      <c r="X6769" s="214"/>
      <c r="Y6769" s="214"/>
      <c r="Z6769" s="214"/>
      <c r="AA6769" s="217"/>
      <c r="AB6769" s="217"/>
      <c r="AC6769" s="217"/>
      <c r="AD6769" s="213"/>
    </row>
    <row r="6770" spans="20:30" x14ac:dyDescent="0.2">
      <c r="T6770" s="212"/>
      <c r="U6770" s="213"/>
      <c r="V6770" s="213"/>
      <c r="W6770" s="213"/>
      <c r="X6770" s="214"/>
      <c r="Y6770" s="214"/>
      <c r="Z6770" s="214"/>
      <c r="AA6770" s="217"/>
      <c r="AB6770" s="217"/>
      <c r="AC6770" s="217"/>
      <c r="AD6770" s="213"/>
    </row>
    <row r="6771" spans="20:30" x14ac:dyDescent="0.2">
      <c r="T6771" s="212"/>
      <c r="U6771" s="213"/>
      <c r="V6771" s="213"/>
      <c r="W6771" s="213"/>
      <c r="X6771" s="214"/>
      <c r="Y6771" s="214"/>
      <c r="Z6771" s="214"/>
      <c r="AA6771" s="217"/>
      <c r="AB6771" s="217"/>
      <c r="AC6771" s="217"/>
      <c r="AD6771" s="213"/>
    </row>
    <row r="6772" spans="20:30" x14ac:dyDescent="0.2">
      <c r="T6772" s="212"/>
      <c r="U6772" s="213"/>
      <c r="V6772" s="213"/>
      <c r="W6772" s="213"/>
      <c r="X6772" s="214"/>
      <c r="Y6772" s="214"/>
      <c r="Z6772" s="214"/>
      <c r="AA6772" s="217"/>
      <c r="AB6772" s="217"/>
      <c r="AC6772" s="217"/>
      <c r="AD6772" s="213"/>
    </row>
    <row r="6773" spans="20:30" x14ac:dyDescent="0.2">
      <c r="T6773" s="212"/>
      <c r="U6773" s="213"/>
      <c r="V6773" s="213"/>
      <c r="W6773" s="213"/>
      <c r="X6773" s="214"/>
      <c r="Y6773" s="214"/>
      <c r="Z6773" s="214"/>
      <c r="AA6773" s="217"/>
      <c r="AB6773" s="217"/>
      <c r="AC6773" s="217"/>
      <c r="AD6773" s="213"/>
    </row>
    <row r="6774" spans="20:30" x14ac:dyDescent="0.2">
      <c r="T6774" s="212"/>
      <c r="U6774" s="213"/>
      <c r="V6774" s="213"/>
      <c r="W6774" s="213"/>
      <c r="X6774" s="214"/>
      <c r="Y6774" s="214"/>
      <c r="Z6774" s="214"/>
      <c r="AA6774" s="217"/>
      <c r="AB6774" s="217"/>
      <c r="AC6774" s="217"/>
      <c r="AD6774" s="213"/>
    </row>
    <row r="6775" spans="20:30" x14ac:dyDescent="0.2">
      <c r="T6775" s="212"/>
      <c r="U6775" s="213"/>
      <c r="V6775" s="213"/>
      <c r="W6775" s="213"/>
      <c r="X6775" s="214"/>
      <c r="Y6775" s="214"/>
      <c r="Z6775" s="214"/>
      <c r="AA6775" s="217"/>
      <c r="AB6775" s="217"/>
      <c r="AC6775" s="217"/>
      <c r="AD6775" s="213"/>
    </row>
    <row r="6776" spans="20:30" x14ac:dyDescent="0.2">
      <c r="T6776" s="212"/>
      <c r="U6776" s="213"/>
      <c r="V6776" s="213"/>
      <c r="W6776" s="213"/>
      <c r="X6776" s="214"/>
      <c r="Y6776" s="214"/>
      <c r="Z6776" s="214"/>
      <c r="AA6776" s="217"/>
      <c r="AB6776" s="217"/>
      <c r="AC6776" s="217"/>
      <c r="AD6776" s="213"/>
    </row>
    <row r="6777" spans="20:30" x14ac:dyDescent="0.2">
      <c r="T6777" s="212"/>
      <c r="U6777" s="213"/>
      <c r="V6777" s="213"/>
      <c r="W6777" s="213"/>
      <c r="X6777" s="214"/>
      <c r="Y6777" s="214"/>
      <c r="Z6777" s="214"/>
      <c r="AA6777" s="217"/>
      <c r="AB6777" s="217"/>
      <c r="AC6777" s="217"/>
      <c r="AD6777" s="213"/>
    </row>
    <row r="6778" spans="20:30" x14ac:dyDescent="0.2">
      <c r="T6778" s="212"/>
      <c r="U6778" s="213"/>
      <c r="V6778" s="213"/>
      <c r="W6778" s="213"/>
      <c r="X6778" s="214"/>
      <c r="Y6778" s="214"/>
      <c r="Z6778" s="214"/>
      <c r="AA6778" s="217"/>
      <c r="AB6778" s="217"/>
      <c r="AC6778" s="217"/>
      <c r="AD6778" s="213"/>
    </row>
    <row r="6779" spans="20:30" x14ac:dyDescent="0.2">
      <c r="T6779" s="212"/>
      <c r="U6779" s="213"/>
      <c r="V6779" s="213"/>
      <c r="W6779" s="213"/>
      <c r="X6779" s="214"/>
      <c r="Y6779" s="214"/>
      <c r="Z6779" s="214"/>
      <c r="AA6779" s="217"/>
      <c r="AB6779" s="217"/>
      <c r="AC6779" s="217"/>
      <c r="AD6779" s="213"/>
    </row>
    <row r="6780" spans="20:30" x14ac:dyDescent="0.2">
      <c r="T6780" s="212"/>
      <c r="U6780" s="213"/>
      <c r="V6780" s="213"/>
      <c r="W6780" s="213"/>
      <c r="X6780" s="214"/>
      <c r="Y6780" s="214"/>
      <c r="Z6780" s="214"/>
      <c r="AA6780" s="217"/>
      <c r="AB6780" s="217"/>
      <c r="AC6780" s="217"/>
      <c r="AD6780" s="213"/>
    </row>
    <row r="6781" spans="20:30" x14ac:dyDescent="0.2">
      <c r="T6781" s="212"/>
      <c r="U6781" s="213"/>
      <c r="V6781" s="213"/>
      <c r="W6781" s="213"/>
      <c r="X6781" s="214"/>
      <c r="Y6781" s="214"/>
      <c r="Z6781" s="214"/>
      <c r="AA6781" s="217"/>
      <c r="AB6781" s="217"/>
      <c r="AC6781" s="217"/>
      <c r="AD6781" s="213"/>
    </row>
    <row r="6782" spans="20:30" x14ac:dyDescent="0.2">
      <c r="T6782" s="212"/>
      <c r="U6782" s="213"/>
      <c r="V6782" s="213"/>
      <c r="W6782" s="213"/>
      <c r="X6782" s="214"/>
      <c r="Y6782" s="214"/>
      <c r="Z6782" s="214"/>
      <c r="AA6782" s="217"/>
      <c r="AB6782" s="217"/>
      <c r="AC6782" s="217"/>
      <c r="AD6782" s="213"/>
    </row>
    <row r="6783" spans="20:30" x14ac:dyDescent="0.2">
      <c r="T6783" s="212"/>
      <c r="U6783" s="213"/>
      <c r="V6783" s="213"/>
      <c r="W6783" s="213"/>
      <c r="X6783" s="214"/>
      <c r="Y6783" s="214"/>
      <c r="Z6783" s="214"/>
      <c r="AA6783" s="217"/>
      <c r="AB6783" s="217"/>
      <c r="AC6783" s="217"/>
      <c r="AD6783" s="213"/>
    </row>
    <row r="6784" spans="20:30" x14ac:dyDescent="0.2">
      <c r="T6784" s="212"/>
      <c r="U6784" s="213"/>
      <c r="V6784" s="213"/>
      <c r="W6784" s="213"/>
      <c r="X6784" s="214"/>
      <c r="Y6784" s="214"/>
      <c r="Z6784" s="214"/>
      <c r="AA6784" s="217"/>
      <c r="AB6784" s="217"/>
      <c r="AC6784" s="217"/>
      <c r="AD6784" s="213"/>
    </row>
    <row r="6785" spans="20:30" x14ac:dyDescent="0.2">
      <c r="T6785" s="212"/>
      <c r="U6785" s="213"/>
      <c r="V6785" s="213"/>
      <c r="W6785" s="213"/>
      <c r="X6785" s="214"/>
      <c r="Y6785" s="214"/>
      <c r="Z6785" s="214"/>
      <c r="AA6785" s="217"/>
      <c r="AB6785" s="217"/>
      <c r="AC6785" s="217"/>
      <c r="AD6785" s="213"/>
    </row>
    <row r="6786" spans="20:30" x14ac:dyDescent="0.2">
      <c r="T6786" s="212"/>
      <c r="U6786" s="213"/>
      <c r="V6786" s="213"/>
      <c r="W6786" s="213"/>
      <c r="X6786" s="214"/>
      <c r="Y6786" s="214"/>
      <c r="Z6786" s="214"/>
      <c r="AA6786" s="217"/>
      <c r="AB6786" s="217"/>
      <c r="AC6786" s="217"/>
      <c r="AD6786" s="213"/>
    </row>
    <row r="6787" spans="20:30" x14ac:dyDescent="0.2">
      <c r="T6787" s="212"/>
      <c r="U6787" s="213"/>
      <c r="V6787" s="213"/>
      <c r="W6787" s="213"/>
      <c r="X6787" s="214"/>
      <c r="Y6787" s="214"/>
      <c r="Z6787" s="214"/>
      <c r="AA6787" s="217"/>
      <c r="AB6787" s="217"/>
      <c r="AC6787" s="217"/>
      <c r="AD6787" s="213"/>
    </row>
    <row r="6788" spans="20:30" x14ac:dyDescent="0.2">
      <c r="T6788" s="212"/>
      <c r="U6788" s="213"/>
      <c r="V6788" s="213"/>
      <c r="W6788" s="213"/>
      <c r="X6788" s="214"/>
      <c r="Y6788" s="214"/>
      <c r="Z6788" s="214"/>
      <c r="AA6788" s="217"/>
      <c r="AB6788" s="217"/>
      <c r="AC6788" s="217"/>
      <c r="AD6788" s="213"/>
    </row>
    <row r="6789" spans="20:30" x14ac:dyDescent="0.2">
      <c r="T6789" s="212"/>
      <c r="U6789" s="213"/>
      <c r="V6789" s="213"/>
      <c r="W6789" s="213"/>
      <c r="X6789" s="214"/>
      <c r="Y6789" s="214"/>
      <c r="Z6789" s="214"/>
      <c r="AA6789" s="217"/>
      <c r="AB6789" s="217"/>
      <c r="AC6789" s="217"/>
      <c r="AD6789" s="213"/>
    </row>
    <row r="6790" spans="20:30" x14ac:dyDescent="0.2">
      <c r="T6790" s="212"/>
      <c r="U6790" s="213"/>
      <c r="V6790" s="213"/>
      <c r="W6790" s="213"/>
      <c r="X6790" s="214"/>
      <c r="Y6790" s="214"/>
      <c r="Z6790" s="214"/>
      <c r="AA6790" s="217"/>
      <c r="AB6790" s="217"/>
      <c r="AC6790" s="217"/>
      <c r="AD6790" s="213"/>
    </row>
    <row r="6791" spans="20:30" x14ac:dyDescent="0.2">
      <c r="T6791" s="212"/>
      <c r="U6791" s="213"/>
      <c r="V6791" s="213"/>
      <c r="W6791" s="213"/>
      <c r="X6791" s="214"/>
      <c r="Y6791" s="214"/>
      <c r="Z6791" s="214"/>
      <c r="AA6791" s="217"/>
      <c r="AB6791" s="217"/>
      <c r="AC6791" s="217"/>
      <c r="AD6791" s="213"/>
    </row>
    <row r="6792" spans="20:30" x14ac:dyDescent="0.2">
      <c r="T6792" s="212"/>
      <c r="U6792" s="213"/>
      <c r="V6792" s="213"/>
      <c r="W6792" s="213"/>
      <c r="X6792" s="214"/>
      <c r="Y6792" s="214"/>
      <c r="Z6792" s="214"/>
      <c r="AA6792" s="217"/>
      <c r="AB6792" s="217"/>
      <c r="AC6792" s="217"/>
      <c r="AD6792" s="213"/>
    </row>
    <row r="6793" spans="20:30" x14ac:dyDescent="0.2">
      <c r="T6793" s="212"/>
      <c r="U6793" s="213"/>
      <c r="V6793" s="213"/>
      <c r="W6793" s="213"/>
      <c r="X6793" s="214"/>
      <c r="Y6793" s="214"/>
      <c r="Z6793" s="214"/>
      <c r="AA6793" s="217"/>
      <c r="AB6793" s="217"/>
      <c r="AC6793" s="217"/>
      <c r="AD6793" s="213"/>
    </row>
    <row r="6794" spans="20:30" x14ac:dyDescent="0.2">
      <c r="T6794" s="212"/>
      <c r="U6794" s="213"/>
      <c r="V6794" s="213"/>
      <c r="W6794" s="213"/>
      <c r="X6794" s="214"/>
      <c r="Y6794" s="214"/>
      <c r="Z6794" s="214"/>
      <c r="AA6794" s="217"/>
      <c r="AB6794" s="217"/>
      <c r="AC6794" s="217"/>
      <c r="AD6794" s="213"/>
    </row>
    <row r="6795" spans="20:30" x14ac:dyDescent="0.2">
      <c r="T6795" s="212"/>
      <c r="U6795" s="213"/>
      <c r="V6795" s="213"/>
      <c r="W6795" s="213"/>
      <c r="X6795" s="214"/>
      <c r="Y6795" s="214"/>
      <c r="Z6795" s="214"/>
      <c r="AA6795" s="217"/>
      <c r="AB6795" s="217"/>
      <c r="AC6795" s="217"/>
      <c r="AD6795" s="213"/>
    </row>
    <row r="6796" spans="20:30" x14ac:dyDescent="0.2">
      <c r="T6796" s="212"/>
      <c r="U6796" s="213"/>
      <c r="V6796" s="213"/>
      <c r="W6796" s="213"/>
      <c r="X6796" s="214"/>
      <c r="Y6796" s="214"/>
      <c r="Z6796" s="214"/>
      <c r="AA6796" s="217"/>
      <c r="AB6796" s="217"/>
      <c r="AC6796" s="217"/>
      <c r="AD6796" s="213"/>
    </row>
    <row r="6797" spans="20:30" x14ac:dyDescent="0.2">
      <c r="T6797" s="212"/>
      <c r="U6797" s="213"/>
      <c r="V6797" s="213"/>
      <c r="W6797" s="213"/>
      <c r="X6797" s="214"/>
      <c r="Y6797" s="214"/>
      <c r="Z6797" s="214"/>
      <c r="AA6797" s="217"/>
      <c r="AB6797" s="217"/>
      <c r="AC6797" s="217"/>
      <c r="AD6797" s="213"/>
    </row>
    <row r="6798" spans="20:30" x14ac:dyDescent="0.2">
      <c r="T6798" s="212"/>
      <c r="U6798" s="213"/>
      <c r="V6798" s="213"/>
      <c r="W6798" s="213"/>
      <c r="X6798" s="214"/>
      <c r="Y6798" s="214"/>
      <c r="Z6798" s="214"/>
      <c r="AA6798" s="217"/>
      <c r="AB6798" s="217"/>
      <c r="AC6798" s="217"/>
      <c r="AD6798" s="213"/>
    </row>
    <row r="6799" spans="20:30" x14ac:dyDescent="0.2">
      <c r="T6799" s="212"/>
      <c r="U6799" s="213"/>
      <c r="V6799" s="213"/>
      <c r="W6799" s="213"/>
      <c r="X6799" s="214"/>
      <c r="Y6799" s="214"/>
      <c r="Z6799" s="214"/>
      <c r="AA6799" s="217"/>
      <c r="AB6799" s="217"/>
      <c r="AC6799" s="217"/>
      <c r="AD6799" s="213"/>
    </row>
    <row r="6800" spans="20:30" x14ac:dyDescent="0.2">
      <c r="T6800" s="212"/>
      <c r="U6800" s="213"/>
      <c r="V6800" s="213"/>
      <c r="W6800" s="213"/>
      <c r="X6800" s="214"/>
      <c r="Y6800" s="214"/>
      <c r="Z6800" s="214"/>
      <c r="AA6800" s="217"/>
      <c r="AB6800" s="217"/>
      <c r="AC6800" s="217"/>
      <c r="AD6800" s="213"/>
    </row>
    <row r="6801" spans="20:30" x14ac:dyDescent="0.2">
      <c r="T6801" s="212"/>
      <c r="U6801" s="213"/>
      <c r="V6801" s="213"/>
      <c r="W6801" s="213"/>
      <c r="X6801" s="214"/>
      <c r="Y6801" s="214"/>
      <c r="Z6801" s="214"/>
      <c r="AA6801" s="217"/>
      <c r="AB6801" s="217"/>
      <c r="AC6801" s="217"/>
      <c r="AD6801" s="213"/>
    </row>
    <row r="6802" spans="20:30" x14ac:dyDescent="0.2">
      <c r="T6802" s="212"/>
      <c r="U6802" s="213"/>
      <c r="V6802" s="213"/>
      <c r="W6802" s="213"/>
      <c r="X6802" s="214"/>
      <c r="Y6802" s="214"/>
      <c r="Z6802" s="214"/>
      <c r="AA6802" s="217"/>
      <c r="AB6802" s="217"/>
      <c r="AC6802" s="217"/>
      <c r="AD6802" s="213"/>
    </row>
    <row r="6803" spans="20:30" x14ac:dyDescent="0.2">
      <c r="T6803" s="212"/>
      <c r="U6803" s="213"/>
      <c r="V6803" s="213"/>
      <c r="W6803" s="213"/>
      <c r="X6803" s="214"/>
      <c r="Y6803" s="214"/>
      <c r="Z6803" s="214"/>
      <c r="AA6803" s="217"/>
      <c r="AB6803" s="217"/>
      <c r="AC6803" s="217"/>
      <c r="AD6803" s="213"/>
    </row>
    <row r="6804" spans="20:30" x14ac:dyDescent="0.2">
      <c r="T6804" s="212"/>
      <c r="U6804" s="213"/>
      <c r="V6804" s="213"/>
      <c r="W6804" s="213"/>
      <c r="X6804" s="214"/>
      <c r="Y6804" s="214"/>
      <c r="Z6804" s="214"/>
      <c r="AA6804" s="217"/>
      <c r="AB6804" s="217"/>
      <c r="AC6804" s="217"/>
      <c r="AD6804" s="213"/>
    </row>
    <row r="6805" spans="20:30" x14ac:dyDescent="0.2">
      <c r="T6805" s="212"/>
      <c r="U6805" s="213"/>
      <c r="V6805" s="213"/>
      <c r="W6805" s="213"/>
      <c r="X6805" s="214"/>
      <c r="Y6805" s="214"/>
      <c r="Z6805" s="214"/>
      <c r="AA6805" s="217"/>
      <c r="AB6805" s="217"/>
      <c r="AC6805" s="217"/>
      <c r="AD6805" s="213"/>
    </row>
    <row r="6806" spans="20:30" x14ac:dyDescent="0.2">
      <c r="T6806" s="212"/>
      <c r="U6806" s="213"/>
      <c r="V6806" s="213"/>
      <c r="W6806" s="213"/>
      <c r="X6806" s="214"/>
      <c r="Y6806" s="214"/>
      <c r="Z6806" s="214"/>
      <c r="AA6806" s="217"/>
      <c r="AB6806" s="217"/>
      <c r="AC6806" s="217"/>
      <c r="AD6806" s="213"/>
    </row>
    <row r="6807" spans="20:30" x14ac:dyDescent="0.2">
      <c r="T6807" s="212"/>
      <c r="U6807" s="213"/>
      <c r="V6807" s="213"/>
      <c r="W6807" s="213"/>
      <c r="X6807" s="214"/>
      <c r="Y6807" s="214"/>
      <c r="Z6807" s="214"/>
      <c r="AA6807" s="217"/>
      <c r="AB6807" s="217"/>
      <c r="AC6807" s="217"/>
      <c r="AD6807" s="213"/>
    </row>
    <row r="6808" spans="20:30" x14ac:dyDescent="0.2">
      <c r="T6808" s="212"/>
      <c r="U6808" s="213"/>
      <c r="V6808" s="213"/>
      <c r="W6808" s="213"/>
      <c r="X6808" s="214"/>
      <c r="Y6808" s="214"/>
      <c r="Z6808" s="214"/>
      <c r="AA6808" s="217"/>
      <c r="AB6808" s="217"/>
      <c r="AC6808" s="217"/>
      <c r="AD6808" s="213"/>
    </row>
    <row r="6809" spans="20:30" x14ac:dyDescent="0.2">
      <c r="T6809" s="212"/>
      <c r="U6809" s="213"/>
      <c r="V6809" s="213"/>
      <c r="W6809" s="213"/>
      <c r="X6809" s="214"/>
      <c r="Y6809" s="214"/>
      <c r="Z6809" s="214"/>
      <c r="AA6809" s="217"/>
      <c r="AB6809" s="217"/>
      <c r="AC6809" s="217"/>
      <c r="AD6809" s="213"/>
    </row>
    <row r="6810" spans="20:30" x14ac:dyDescent="0.2">
      <c r="T6810" s="212"/>
      <c r="U6810" s="213"/>
      <c r="V6810" s="213"/>
      <c r="W6810" s="213"/>
      <c r="X6810" s="214"/>
      <c r="Y6810" s="214"/>
      <c r="Z6810" s="214"/>
      <c r="AA6810" s="217"/>
      <c r="AB6810" s="217"/>
      <c r="AC6810" s="217"/>
      <c r="AD6810" s="213"/>
    </row>
    <row r="6811" spans="20:30" x14ac:dyDescent="0.2">
      <c r="T6811" s="212"/>
      <c r="U6811" s="213"/>
      <c r="V6811" s="213"/>
      <c r="W6811" s="213"/>
      <c r="X6811" s="214"/>
      <c r="Y6811" s="214"/>
      <c r="Z6811" s="214"/>
      <c r="AA6811" s="217"/>
      <c r="AB6811" s="217"/>
      <c r="AC6811" s="217"/>
      <c r="AD6811" s="213"/>
    </row>
    <row r="6812" spans="20:30" x14ac:dyDescent="0.2">
      <c r="T6812" s="212"/>
      <c r="U6812" s="213"/>
      <c r="V6812" s="213"/>
      <c r="W6812" s="213"/>
      <c r="X6812" s="214"/>
      <c r="Y6812" s="214"/>
      <c r="Z6812" s="214"/>
      <c r="AA6812" s="217"/>
      <c r="AB6812" s="217"/>
      <c r="AC6812" s="217"/>
      <c r="AD6812" s="213"/>
    </row>
    <row r="6813" spans="20:30" x14ac:dyDescent="0.2">
      <c r="T6813" s="212"/>
      <c r="U6813" s="213"/>
      <c r="V6813" s="213"/>
      <c r="W6813" s="213"/>
      <c r="X6813" s="214"/>
      <c r="Y6813" s="214"/>
      <c r="Z6813" s="214"/>
      <c r="AA6813" s="217"/>
      <c r="AB6813" s="217"/>
      <c r="AC6813" s="217"/>
      <c r="AD6813" s="213"/>
    </row>
    <row r="6814" spans="20:30" x14ac:dyDescent="0.2">
      <c r="T6814" s="212"/>
      <c r="U6814" s="213"/>
      <c r="V6814" s="213"/>
      <c r="W6814" s="213"/>
      <c r="X6814" s="214"/>
      <c r="Y6814" s="214"/>
      <c r="Z6814" s="214"/>
      <c r="AA6814" s="217"/>
      <c r="AB6814" s="217"/>
      <c r="AC6814" s="217"/>
      <c r="AD6814" s="213"/>
    </row>
    <row r="6815" spans="20:30" x14ac:dyDescent="0.2">
      <c r="T6815" s="212"/>
      <c r="U6815" s="213"/>
      <c r="V6815" s="213"/>
      <c r="W6815" s="213"/>
      <c r="X6815" s="214"/>
      <c r="Y6815" s="214"/>
      <c r="Z6815" s="214"/>
      <c r="AA6815" s="217"/>
      <c r="AB6815" s="217"/>
      <c r="AC6815" s="217"/>
      <c r="AD6815" s="213"/>
    </row>
    <row r="6816" spans="20:30" x14ac:dyDescent="0.2">
      <c r="T6816" s="212"/>
      <c r="U6816" s="213"/>
      <c r="V6816" s="213"/>
      <c r="W6816" s="213"/>
      <c r="X6816" s="214"/>
      <c r="Y6816" s="214"/>
      <c r="Z6816" s="214"/>
      <c r="AA6816" s="217"/>
      <c r="AB6816" s="217"/>
      <c r="AC6816" s="217"/>
      <c r="AD6816" s="213"/>
    </row>
    <row r="6817" spans="20:30" x14ac:dyDescent="0.2">
      <c r="T6817" s="212"/>
      <c r="U6817" s="213"/>
      <c r="V6817" s="213"/>
      <c r="W6817" s="213"/>
      <c r="X6817" s="214"/>
      <c r="Y6817" s="214"/>
      <c r="Z6817" s="214"/>
      <c r="AA6817" s="217"/>
      <c r="AB6817" s="217"/>
      <c r="AC6817" s="217"/>
      <c r="AD6817" s="213"/>
    </row>
    <row r="6818" spans="20:30" x14ac:dyDescent="0.2">
      <c r="T6818" s="212"/>
      <c r="U6818" s="213"/>
      <c r="V6818" s="213"/>
      <c r="W6818" s="213"/>
      <c r="X6818" s="214"/>
      <c r="Y6818" s="214"/>
      <c r="Z6818" s="214"/>
      <c r="AA6818" s="217"/>
      <c r="AB6818" s="217"/>
      <c r="AC6818" s="217"/>
      <c r="AD6818" s="213"/>
    </row>
    <row r="6819" spans="20:30" x14ac:dyDescent="0.2">
      <c r="T6819" s="212"/>
      <c r="U6819" s="213"/>
      <c r="V6819" s="213"/>
      <c r="W6819" s="213"/>
      <c r="X6819" s="214"/>
      <c r="Y6819" s="214"/>
      <c r="Z6819" s="214"/>
      <c r="AA6819" s="217"/>
      <c r="AB6819" s="217"/>
      <c r="AC6819" s="217"/>
      <c r="AD6819" s="213"/>
    </row>
    <row r="6820" spans="20:30" x14ac:dyDescent="0.2">
      <c r="T6820" s="212"/>
      <c r="U6820" s="213"/>
      <c r="V6820" s="213"/>
      <c r="W6820" s="213"/>
      <c r="X6820" s="214"/>
      <c r="Y6820" s="214"/>
      <c r="Z6820" s="214"/>
      <c r="AA6820" s="217"/>
      <c r="AB6820" s="217"/>
      <c r="AC6820" s="217"/>
      <c r="AD6820" s="213"/>
    </row>
    <row r="6821" spans="20:30" x14ac:dyDescent="0.2">
      <c r="T6821" s="212"/>
      <c r="U6821" s="213"/>
      <c r="V6821" s="213"/>
      <c r="W6821" s="213"/>
      <c r="X6821" s="214"/>
      <c r="Y6821" s="214"/>
      <c r="Z6821" s="214"/>
      <c r="AA6821" s="217"/>
      <c r="AB6821" s="217"/>
      <c r="AC6821" s="217"/>
      <c r="AD6821" s="213"/>
    </row>
    <row r="6822" spans="20:30" x14ac:dyDescent="0.2">
      <c r="T6822" s="212"/>
      <c r="U6822" s="213"/>
      <c r="V6822" s="213"/>
      <c r="W6822" s="213"/>
      <c r="X6822" s="214"/>
      <c r="Y6822" s="214"/>
      <c r="Z6822" s="214"/>
      <c r="AA6822" s="217"/>
      <c r="AB6822" s="217"/>
      <c r="AC6822" s="217"/>
      <c r="AD6822" s="213"/>
    </row>
    <row r="6823" spans="20:30" x14ac:dyDescent="0.2">
      <c r="T6823" s="212"/>
      <c r="U6823" s="213"/>
      <c r="V6823" s="213"/>
      <c r="W6823" s="213"/>
      <c r="X6823" s="214"/>
      <c r="Y6823" s="214"/>
      <c r="Z6823" s="214"/>
      <c r="AA6823" s="217"/>
      <c r="AB6823" s="217"/>
      <c r="AC6823" s="217"/>
      <c r="AD6823" s="213"/>
    </row>
    <row r="6824" spans="20:30" x14ac:dyDescent="0.2">
      <c r="T6824" s="212"/>
      <c r="U6824" s="213"/>
      <c r="V6824" s="213"/>
      <c r="W6824" s="213"/>
      <c r="X6824" s="214"/>
      <c r="Y6824" s="214"/>
      <c r="Z6824" s="214"/>
      <c r="AA6824" s="217"/>
      <c r="AB6824" s="217"/>
      <c r="AC6824" s="217"/>
      <c r="AD6824" s="213"/>
    </row>
    <row r="6825" spans="20:30" x14ac:dyDescent="0.2">
      <c r="T6825" s="212"/>
      <c r="U6825" s="213"/>
      <c r="V6825" s="213"/>
      <c r="W6825" s="213"/>
      <c r="X6825" s="214"/>
      <c r="Y6825" s="214"/>
      <c r="Z6825" s="214"/>
      <c r="AA6825" s="217"/>
      <c r="AB6825" s="217"/>
      <c r="AC6825" s="217"/>
      <c r="AD6825" s="213"/>
    </row>
    <row r="6826" spans="20:30" x14ac:dyDescent="0.2">
      <c r="T6826" s="212"/>
      <c r="U6826" s="213"/>
      <c r="V6826" s="213"/>
      <c r="W6826" s="213"/>
      <c r="X6826" s="214"/>
      <c r="Y6826" s="214"/>
      <c r="Z6826" s="214"/>
      <c r="AA6826" s="217"/>
      <c r="AB6826" s="217"/>
      <c r="AC6826" s="217"/>
      <c r="AD6826" s="213"/>
    </row>
    <row r="6827" spans="20:30" x14ac:dyDescent="0.2">
      <c r="T6827" s="212"/>
      <c r="U6827" s="213"/>
      <c r="V6827" s="213"/>
      <c r="W6827" s="213"/>
      <c r="X6827" s="214"/>
      <c r="Y6827" s="214"/>
      <c r="Z6827" s="214"/>
      <c r="AA6827" s="217"/>
      <c r="AB6827" s="217"/>
      <c r="AC6827" s="217"/>
      <c r="AD6827" s="213"/>
    </row>
    <row r="6828" spans="20:30" x14ac:dyDescent="0.2">
      <c r="T6828" s="212"/>
      <c r="U6828" s="213"/>
      <c r="V6828" s="213"/>
      <c r="W6828" s="213"/>
      <c r="X6828" s="214"/>
      <c r="Y6828" s="214"/>
      <c r="Z6828" s="214"/>
      <c r="AA6828" s="217"/>
      <c r="AB6828" s="217"/>
      <c r="AC6828" s="217"/>
      <c r="AD6828" s="213"/>
    </row>
    <row r="6829" spans="20:30" x14ac:dyDescent="0.2">
      <c r="T6829" s="212"/>
      <c r="U6829" s="213"/>
      <c r="V6829" s="213"/>
      <c r="W6829" s="213"/>
      <c r="X6829" s="214"/>
      <c r="Y6829" s="214"/>
      <c r="Z6829" s="214"/>
      <c r="AA6829" s="217"/>
      <c r="AB6829" s="217"/>
      <c r="AC6829" s="217"/>
      <c r="AD6829" s="213"/>
    </row>
    <row r="6830" spans="20:30" x14ac:dyDescent="0.2">
      <c r="T6830" s="212"/>
      <c r="U6830" s="213"/>
      <c r="V6830" s="213"/>
      <c r="W6830" s="213"/>
      <c r="X6830" s="214"/>
      <c r="Y6830" s="214"/>
      <c r="Z6830" s="214"/>
      <c r="AA6830" s="217"/>
      <c r="AB6830" s="217"/>
      <c r="AC6830" s="217"/>
      <c r="AD6830" s="213"/>
    </row>
    <row r="6831" spans="20:30" x14ac:dyDescent="0.2">
      <c r="T6831" s="212"/>
      <c r="U6831" s="213"/>
      <c r="V6831" s="213"/>
      <c r="W6831" s="213"/>
      <c r="X6831" s="214"/>
      <c r="Y6831" s="214"/>
      <c r="Z6831" s="214"/>
      <c r="AA6831" s="217"/>
      <c r="AB6831" s="217"/>
      <c r="AC6831" s="217"/>
      <c r="AD6831" s="213"/>
    </row>
    <row r="6832" spans="20:30" x14ac:dyDescent="0.2">
      <c r="T6832" s="212"/>
      <c r="U6832" s="213"/>
      <c r="V6832" s="213"/>
      <c r="W6832" s="213"/>
      <c r="X6832" s="214"/>
      <c r="Y6832" s="214"/>
      <c r="Z6832" s="214"/>
      <c r="AA6832" s="217"/>
      <c r="AB6832" s="217"/>
      <c r="AC6832" s="217"/>
      <c r="AD6832" s="213"/>
    </row>
    <row r="6833" spans="20:30" x14ac:dyDescent="0.2">
      <c r="T6833" s="212"/>
      <c r="U6833" s="213"/>
      <c r="V6833" s="213"/>
      <c r="W6833" s="213"/>
      <c r="X6833" s="214"/>
      <c r="Y6833" s="214"/>
      <c r="Z6833" s="214"/>
      <c r="AA6833" s="217"/>
      <c r="AB6833" s="217"/>
      <c r="AC6833" s="217"/>
      <c r="AD6833" s="213"/>
    </row>
    <row r="6834" spans="20:30" x14ac:dyDescent="0.2">
      <c r="T6834" s="212"/>
      <c r="U6834" s="213"/>
      <c r="V6834" s="213"/>
      <c r="W6834" s="213"/>
      <c r="X6834" s="214"/>
      <c r="Y6834" s="214"/>
      <c r="Z6834" s="214"/>
      <c r="AA6834" s="217"/>
      <c r="AB6834" s="217"/>
      <c r="AC6834" s="217"/>
      <c r="AD6834" s="213"/>
    </row>
    <row r="6835" spans="20:30" x14ac:dyDescent="0.2">
      <c r="T6835" s="212"/>
      <c r="U6835" s="213"/>
      <c r="V6835" s="213"/>
      <c r="W6835" s="213"/>
      <c r="X6835" s="214"/>
      <c r="Y6835" s="214"/>
      <c r="Z6835" s="214"/>
      <c r="AA6835" s="217"/>
      <c r="AB6835" s="217"/>
      <c r="AC6835" s="217"/>
      <c r="AD6835" s="213"/>
    </row>
    <row r="6836" spans="20:30" x14ac:dyDescent="0.2">
      <c r="T6836" s="212"/>
      <c r="U6836" s="213"/>
      <c r="V6836" s="213"/>
      <c r="W6836" s="213"/>
      <c r="X6836" s="214"/>
      <c r="Y6836" s="214"/>
      <c r="Z6836" s="214"/>
      <c r="AA6836" s="217"/>
      <c r="AB6836" s="217"/>
      <c r="AC6836" s="217"/>
      <c r="AD6836" s="213"/>
    </row>
    <row r="6837" spans="20:30" x14ac:dyDescent="0.2">
      <c r="T6837" s="212"/>
      <c r="U6837" s="213"/>
      <c r="V6837" s="213"/>
      <c r="W6837" s="213"/>
      <c r="X6837" s="214"/>
      <c r="Y6837" s="214"/>
      <c r="Z6837" s="214"/>
      <c r="AA6837" s="217"/>
      <c r="AB6837" s="217"/>
      <c r="AC6837" s="217"/>
      <c r="AD6837" s="213"/>
    </row>
    <row r="6838" spans="20:30" x14ac:dyDescent="0.2">
      <c r="T6838" s="212"/>
      <c r="U6838" s="213"/>
      <c r="V6838" s="213"/>
      <c r="W6838" s="213"/>
      <c r="X6838" s="214"/>
      <c r="Y6838" s="214"/>
      <c r="Z6838" s="214"/>
      <c r="AA6838" s="217"/>
      <c r="AB6838" s="217"/>
      <c r="AC6838" s="217"/>
      <c r="AD6838" s="213"/>
    </row>
    <row r="6839" spans="20:30" x14ac:dyDescent="0.2">
      <c r="T6839" s="212"/>
      <c r="U6839" s="213"/>
      <c r="V6839" s="213"/>
      <c r="W6839" s="213"/>
      <c r="X6839" s="214"/>
      <c r="Y6839" s="214"/>
      <c r="Z6839" s="214"/>
      <c r="AA6839" s="217"/>
      <c r="AB6839" s="217"/>
      <c r="AC6839" s="217"/>
      <c r="AD6839" s="213"/>
    </row>
    <row r="6840" spans="20:30" x14ac:dyDescent="0.2">
      <c r="T6840" s="212"/>
      <c r="U6840" s="213"/>
      <c r="V6840" s="213"/>
      <c r="W6840" s="213"/>
      <c r="X6840" s="214"/>
      <c r="Y6840" s="214"/>
      <c r="Z6840" s="214"/>
      <c r="AA6840" s="217"/>
      <c r="AB6840" s="217"/>
      <c r="AC6840" s="217"/>
      <c r="AD6840" s="213"/>
    </row>
    <row r="6841" spans="20:30" x14ac:dyDescent="0.2">
      <c r="T6841" s="212"/>
      <c r="U6841" s="213"/>
      <c r="V6841" s="213"/>
      <c r="W6841" s="213"/>
      <c r="X6841" s="214"/>
      <c r="Y6841" s="214"/>
      <c r="Z6841" s="214"/>
      <c r="AA6841" s="217"/>
      <c r="AB6841" s="217"/>
      <c r="AC6841" s="217"/>
      <c r="AD6841" s="213"/>
    </row>
    <row r="6842" spans="20:30" x14ac:dyDescent="0.2">
      <c r="T6842" s="212"/>
      <c r="U6842" s="213"/>
      <c r="V6842" s="213"/>
      <c r="W6842" s="213"/>
      <c r="X6842" s="214"/>
      <c r="Y6842" s="214"/>
      <c r="Z6842" s="214"/>
      <c r="AA6842" s="217"/>
      <c r="AB6842" s="217"/>
      <c r="AC6842" s="217"/>
      <c r="AD6842" s="213"/>
    </row>
    <row r="6843" spans="20:30" x14ac:dyDescent="0.2">
      <c r="T6843" s="212"/>
      <c r="U6843" s="213"/>
      <c r="V6843" s="213"/>
      <c r="W6843" s="213"/>
      <c r="X6843" s="214"/>
      <c r="Y6843" s="214"/>
      <c r="Z6843" s="214"/>
      <c r="AA6843" s="217"/>
      <c r="AB6843" s="217"/>
      <c r="AC6843" s="217"/>
      <c r="AD6843" s="213"/>
    </row>
    <row r="6844" spans="20:30" x14ac:dyDescent="0.2">
      <c r="T6844" s="212"/>
      <c r="U6844" s="213"/>
      <c r="V6844" s="213"/>
      <c r="W6844" s="213"/>
      <c r="X6844" s="214"/>
      <c r="Y6844" s="214"/>
      <c r="Z6844" s="214"/>
      <c r="AA6844" s="217"/>
      <c r="AB6844" s="217"/>
      <c r="AC6844" s="217"/>
      <c r="AD6844" s="213"/>
    </row>
    <row r="6845" spans="20:30" x14ac:dyDescent="0.2">
      <c r="T6845" s="212"/>
      <c r="U6845" s="213"/>
      <c r="V6845" s="213"/>
      <c r="W6845" s="213"/>
      <c r="X6845" s="214"/>
      <c r="Y6845" s="214"/>
      <c r="Z6845" s="214"/>
      <c r="AA6845" s="217"/>
      <c r="AB6845" s="217"/>
      <c r="AC6845" s="217"/>
      <c r="AD6845" s="213"/>
    </row>
    <row r="6846" spans="20:30" x14ac:dyDescent="0.2">
      <c r="T6846" s="212"/>
      <c r="U6846" s="213"/>
      <c r="V6846" s="213"/>
      <c r="W6846" s="213"/>
      <c r="X6846" s="214"/>
      <c r="Y6846" s="214"/>
      <c r="Z6846" s="214"/>
      <c r="AA6846" s="217"/>
      <c r="AB6846" s="217"/>
      <c r="AC6846" s="217"/>
      <c r="AD6846" s="213"/>
    </row>
    <row r="6847" spans="20:30" x14ac:dyDescent="0.2">
      <c r="T6847" s="212"/>
      <c r="U6847" s="213"/>
      <c r="V6847" s="213"/>
      <c r="W6847" s="213"/>
      <c r="X6847" s="214"/>
      <c r="Y6847" s="214"/>
      <c r="Z6847" s="214"/>
      <c r="AA6847" s="217"/>
      <c r="AB6847" s="217"/>
      <c r="AC6847" s="217"/>
      <c r="AD6847" s="213"/>
    </row>
    <row r="6848" spans="20:30" x14ac:dyDescent="0.2">
      <c r="T6848" s="212"/>
      <c r="U6848" s="213"/>
      <c r="V6848" s="213"/>
      <c r="W6848" s="213"/>
      <c r="X6848" s="214"/>
      <c r="Y6848" s="214"/>
      <c r="Z6848" s="214"/>
      <c r="AA6848" s="217"/>
      <c r="AB6848" s="217"/>
      <c r="AC6848" s="217"/>
      <c r="AD6848" s="213"/>
    </row>
    <row r="6849" spans="20:30" x14ac:dyDescent="0.2">
      <c r="T6849" s="212"/>
      <c r="U6849" s="213"/>
      <c r="V6849" s="213"/>
      <c r="W6849" s="213"/>
      <c r="X6849" s="214"/>
      <c r="Y6849" s="214"/>
      <c r="Z6849" s="214"/>
      <c r="AA6849" s="217"/>
      <c r="AB6849" s="217"/>
      <c r="AC6849" s="217"/>
      <c r="AD6849" s="213"/>
    </row>
    <row r="6850" spans="20:30" x14ac:dyDescent="0.2">
      <c r="T6850" s="212"/>
      <c r="U6850" s="213"/>
      <c r="V6850" s="213"/>
      <c r="W6850" s="213"/>
      <c r="X6850" s="214"/>
      <c r="Y6850" s="214"/>
      <c r="Z6850" s="214"/>
      <c r="AA6850" s="217"/>
      <c r="AB6850" s="217"/>
      <c r="AC6850" s="217"/>
      <c r="AD6850" s="213"/>
    </row>
    <row r="6851" spans="20:30" x14ac:dyDescent="0.2">
      <c r="T6851" s="212"/>
      <c r="U6851" s="213"/>
      <c r="V6851" s="213"/>
      <c r="W6851" s="213"/>
      <c r="X6851" s="214"/>
      <c r="Y6851" s="214"/>
      <c r="Z6851" s="214"/>
      <c r="AA6851" s="217"/>
      <c r="AB6851" s="217"/>
      <c r="AC6851" s="217"/>
      <c r="AD6851" s="213"/>
    </row>
    <row r="6852" spans="20:30" x14ac:dyDescent="0.2">
      <c r="T6852" s="212"/>
      <c r="U6852" s="213"/>
      <c r="V6852" s="213"/>
      <c r="W6852" s="213"/>
      <c r="X6852" s="214"/>
      <c r="Y6852" s="214"/>
      <c r="Z6852" s="214"/>
      <c r="AA6852" s="217"/>
      <c r="AB6852" s="217"/>
      <c r="AC6852" s="217"/>
      <c r="AD6852" s="213"/>
    </row>
    <row r="6853" spans="20:30" x14ac:dyDescent="0.2">
      <c r="T6853" s="212"/>
      <c r="U6853" s="213"/>
      <c r="V6853" s="213"/>
      <c r="W6853" s="213"/>
      <c r="X6853" s="214"/>
      <c r="Y6853" s="214"/>
      <c r="Z6853" s="214"/>
      <c r="AA6853" s="217"/>
      <c r="AB6853" s="217"/>
      <c r="AC6853" s="217"/>
      <c r="AD6853" s="213"/>
    </row>
    <row r="6854" spans="20:30" x14ac:dyDescent="0.2">
      <c r="T6854" s="212"/>
      <c r="U6854" s="213"/>
      <c r="V6854" s="213"/>
      <c r="W6854" s="213"/>
      <c r="X6854" s="214"/>
      <c r="Y6854" s="214"/>
      <c r="Z6854" s="214"/>
      <c r="AA6854" s="217"/>
      <c r="AB6854" s="217"/>
      <c r="AC6854" s="217"/>
      <c r="AD6854" s="213"/>
    </row>
    <row r="6855" spans="20:30" x14ac:dyDescent="0.2">
      <c r="T6855" s="212"/>
      <c r="U6855" s="213"/>
      <c r="V6855" s="213"/>
      <c r="W6855" s="213"/>
      <c r="X6855" s="214"/>
      <c r="Y6855" s="214"/>
      <c r="Z6855" s="214"/>
      <c r="AA6855" s="217"/>
      <c r="AB6855" s="217"/>
      <c r="AC6855" s="217"/>
      <c r="AD6855" s="213"/>
    </row>
    <row r="6856" spans="20:30" x14ac:dyDescent="0.2">
      <c r="T6856" s="212"/>
      <c r="U6856" s="213"/>
      <c r="V6856" s="213"/>
      <c r="W6856" s="213"/>
      <c r="X6856" s="214"/>
      <c r="Y6856" s="214"/>
      <c r="Z6856" s="214"/>
      <c r="AA6856" s="217"/>
      <c r="AB6856" s="217"/>
      <c r="AC6856" s="217"/>
      <c r="AD6856" s="213"/>
    </row>
    <row r="6857" spans="20:30" x14ac:dyDescent="0.2">
      <c r="T6857" s="212"/>
      <c r="U6857" s="213"/>
      <c r="V6857" s="213"/>
      <c r="W6857" s="213"/>
      <c r="X6857" s="214"/>
      <c r="Y6857" s="214"/>
      <c r="Z6857" s="214"/>
      <c r="AA6857" s="217"/>
      <c r="AB6857" s="217"/>
      <c r="AC6857" s="217"/>
      <c r="AD6857" s="213"/>
    </row>
    <row r="6858" spans="20:30" x14ac:dyDescent="0.2">
      <c r="T6858" s="212"/>
      <c r="U6858" s="213"/>
      <c r="V6858" s="213"/>
      <c r="W6858" s="213"/>
      <c r="X6858" s="214"/>
      <c r="Y6858" s="214"/>
      <c r="Z6858" s="214"/>
      <c r="AA6858" s="217"/>
      <c r="AB6858" s="217"/>
      <c r="AC6858" s="217"/>
      <c r="AD6858" s="213"/>
    </row>
    <row r="6859" spans="20:30" x14ac:dyDescent="0.2">
      <c r="T6859" s="212"/>
      <c r="U6859" s="213"/>
      <c r="V6859" s="213"/>
      <c r="W6859" s="213"/>
      <c r="X6859" s="214"/>
      <c r="Y6859" s="214"/>
      <c r="Z6859" s="214"/>
      <c r="AA6859" s="217"/>
      <c r="AB6859" s="217"/>
      <c r="AC6859" s="217"/>
      <c r="AD6859" s="213"/>
    </row>
    <row r="6860" spans="20:30" x14ac:dyDescent="0.2">
      <c r="T6860" s="212"/>
      <c r="U6860" s="213"/>
      <c r="V6860" s="213"/>
      <c r="W6860" s="213"/>
      <c r="X6860" s="214"/>
      <c r="Y6860" s="214"/>
      <c r="Z6860" s="214"/>
      <c r="AA6860" s="217"/>
      <c r="AB6860" s="217"/>
      <c r="AC6860" s="217"/>
      <c r="AD6860" s="213"/>
    </row>
    <row r="6861" spans="20:30" x14ac:dyDescent="0.2">
      <c r="T6861" s="212"/>
      <c r="U6861" s="213"/>
      <c r="V6861" s="213"/>
      <c r="W6861" s="213"/>
      <c r="X6861" s="214"/>
      <c r="Y6861" s="214"/>
      <c r="Z6861" s="214"/>
      <c r="AA6861" s="217"/>
      <c r="AB6861" s="217"/>
      <c r="AC6861" s="217"/>
      <c r="AD6861" s="213"/>
    </row>
    <row r="6862" spans="20:30" x14ac:dyDescent="0.2">
      <c r="T6862" s="212"/>
      <c r="U6862" s="213"/>
      <c r="V6862" s="213"/>
      <c r="W6862" s="213"/>
      <c r="X6862" s="214"/>
      <c r="Y6862" s="214"/>
      <c r="Z6862" s="214"/>
      <c r="AA6862" s="217"/>
      <c r="AB6862" s="217"/>
      <c r="AC6862" s="217"/>
      <c r="AD6862" s="213"/>
    </row>
    <row r="6863" spans="20:30" x14ac:dyDescent="0.2">
      <c r="T6863" s="212"/>
      <c r="U6863" s="213"/>
      <c r="V6863" s="213"/>
      <c r="W6863" s="213"/>
      <c r="X6863" s="214"/>
      <c r="Y6863" s="214"/>
      <c r="Z6863" s="214"/>
      <c r="AA6863" s="217"/>
      <c r="AB6863" s="217"/>
      <c r="AC6863" s="217"/>
      <c r="AD6863" s="213"/>
    </row>
    <row r="6864" spans="20:30" x14ac:dyDescent="0.2">
      <c r="T6864" s="212"/>
      <c r="U6864" s="213"/>
      <c r="V6864" s="213"/>
      <c r="W6864" s="213"/>
      <c r="X6864" s="214"/>
      <c r="Y6864" s="214"/>
      <c r="Z6864" s="214"/>
      <c r="AA6864" s="217"/>
      <c r="AB6864" s="217"/>
      <c r="AC6864" s="217"/>
      <c r="AD6864" s="213"/>
    </row>
    <row r="6865" spans="20:30" x14ac:dyDescent="0.2">
      <c r="T6865" s="212"/>
      <c r="U6865" s="213"/>
      <c r="V6865" s="213"/>
      <c r="W6865" s="213"/>
      <c r="X6865" s="214"/>
      <c r="Y6865" s="214"/>
      <c r="Z6865" s="214"/>
      <c r="AA6865" s="217"/>
      <c r="AB6865" s="217"/>
      <c r="AC6865" s="217"/>
      <c r="AD6865" s="213"/>
    </row>
    <row r="6866" spans="20:30" x14ac:dyDescent="0.2">
      <c r="T6866" s="212"/>
      <c r="U6866" s="213"/>
      <c r="V6866" s="213"/>
      <c r="W6866" s="213"/>
      <c r="X6866" s="214"/>
      <c r="Y6866" s="214"/>
      <c r="Z6866" s="214"/>
      <c r="AA6866" s="217"/>
      <c r="AB6866" s="217"/>
      <c r="AC6866" s="217"/>
      <c r="AD6866" s="213"/>
    </row>
    <row r="6867" spans="20:30" x14ac:dyDescent="0.2">
      <c r="T6867" s="212"/>
      <c r="U6867" s="213"/>
      <c r="V6867" s="213"/>
      <c r="W6867" s="213"/>
      <c r="X6867" s="214"/>
      <c r="Y6867" s="214"/>
      <c r="Z6867" s="214"/>
      <c r="AA6867" s="217"/>
      <c r="AB6867" s="217"/>
      <c r="AC6867" s="217"/>
      <c r="AD6867" s="213"/>
    </row>
    <row r="6868" spans="20:30" x14ac:dyDescent="0.2">
      <c r="T6868" s="212"/>
      <c r="U6868" s="213"/>
      <c r="V6868" s="213"/>
      <c r="W6868" s="213"/>
      <c r="X6868" s="214"/>
      <c r="Y6868" s="214"/>
      <c r="Z6868" s="214"/>
      <c r="AA6868" s="217"/>
      <c r="AB6868" s="217"/>
      <c r="AC6868" s="217"/>
      <c r="AD6868" s="213"/>
    </row>
    <row r="6869" spans="20:30" x14ac:dyDescent="0.2">
      <c r="T6869" s="212"/>
      <c r="U6869" s="213"/>
      <c r="V6869" s="213"/>
      <c r="W6869" s="213"/>
      <c r="X6869" s="214"/>
      <c r="Y6869" s="214"/>
      <c r="Z6869" s="214"/>
      <c r="AA6869" s="217"/>
      <c r="AB6869" s="217"/>
      <c r="AC6869" s="217"/>
      <c r="AD6869" s="213"/>
    </row>
    <row r="6870" spans="20:30" x14ac:dyDescent="0.2">
      <c r="T6870" s="212"/>
      <c r="U6870" s="213"/>
      <c r="V6870" s="213"/>
      <c r="W6870" s="213"/>
      <c r="X6870" s="214"/>
      <c r="Y6870" s="214"/>
      <c r="Z6870" s="214"/>
      <c r="AA6870" s="217"/>
      <c r="AB6870" s="217"/>
      <c r="AC6870" s="217"/>
      <c r="AD6870" s="213"/>
    </row>
    <row r="6871" spans="20:30" x14ac:dyDescent="0.2">
      <c r="T6871" s="212"/>
      <c r="U6871" s="213"/>
      <c r="V6871" s="213"/>
      <c r="W6871" s="213"/>
      <c r="X6871" s="214"/>
      <c r="Y6871" s="214"/>
      <c r="Z6871" s="214"/>
      <c r="AA6871" s="217"/>
      <c r="AB6871" s="217"/>
      <c r="AC6871" s="217"/>
      <c r="AD6871" s="213"/>
    </row>
    <row r="6872" spans="20:30" x14ac:dyDescent="0.2">
      <c r="T6872" s="212"/>
      <c r="U6872" s="213"/>
      <c r="V6872" s="213"/>
      <c r="W6872" s="213"/>
      <c r="X6872" s="214"/>
      <c r="Y6872" s="214"/>
      <c r="Z6872" s="214"/>
      <c r="AA6872" s="217"/>
      <c r="AB6872" s="217"/>
      <c r="AC6872" s="217"/>
      <c r="AD6872" s="213"/>
    </row>
    <row r="6873" spans="20:30" x14ac:dyDescent="0.2">
      <c r="T6873" s="212"/>
      <c r="U6873" s="213"/>
      <c r="V6873" s="213"/>
      <c r="W6873" s="213"/>
      <c r="X6873" s="214"/>
      <c r="Y6873" s="214"/>
      <c r="Z6873" s="214"/>
      <c r="AA6873" s="217"/>
      <c r="AB6873" s="217"/>
      <c r="AC6873" s="217"/>
      <c r="AD6873" s="213"/>
    </row>
    <row r="6874" spans="20:30" x14ac:dyDescent="0.2">
      <c r="T6874" s="212"/>
      <c r="U6874" s="213"/>
      <c r="V6874" s="213"/>
      <c r="W6874" s="213"/>
      <c r="X6874" s="214"/>
      <c r="Y6874" s="214"/>
      <c r="Z6874" s="214"/>
      <c r="AA6874" s="217"/>
      <c r="AB6874" s="217"/>
      <c r="AC6874" s="217"/>
      <c r="AD6874" s="213"/>
    </row>
    <row r="6875" spans="20:30" x14ac:dyDescent="0.2">
      <c r="T6875" s="212"/>
      <c r="U6875" s="213"/>
      <c r="V6875" s="213"/>
      <c r="W6875" s="213"/>
      <c r="X6875" s="214"/>
      <c r="Y6875" s="214"/>
      <c r="Z6875" s="214"/>
      <c r="AA6875" s="217"/>
      <c r="AB6875" s="217"/>
      <c r="AC6875" s="217"/>
      <c r="AD6875" s="213"/>
    </row>
    <row r="6876" spans="20:30" x14ac:dyDescent="0.2">
      <c r="T6876" s="212"/>
      <c r="U6876" s="213"/>
      <c r="V6876" s="213"/>
      <c r="W6876" s="213"/>
      <c r="X6876" s="214"/>
      <c r="Y6876" s="214"/>
      <c r="Z6876" s="214"/>
      <c r="AA6876" s="217"/>
      <c r="AB6876" s="217"/>
      <c r="AC6876" s="217"/>
      <c r="AD6876" s="213"/>
    </row>
    <row r="6877" spans="20:30" x14ac:dyDescent="0.2">
      <c r="T6877" s="212"/>
      <c r="U6877" s="213"/>
      <c r="V6877" s="213"/>
      <c r="W6877" s="213"/>
      <c r="X6877" s="214"/>
      <c r="Y6877" s="214"/>
      <c r="Z6877" s="214"/>
      <c r="AA6877" s="217"/>
      <c r="AB6877" s="217"/>
      <c r="AC6877" s="217"/>
      <c r="AD6877" s="213"/>
    </row>
    <row r="6878" spans="20:30" x14ac:dyDescent="0.2">
      <c r="T6878" s="212"/>
      <c r="U6878" s="213"/>
      <c r="V6878" s="213"/>
      <c r="W6878" s="213"/>
      <c r="X6878" s="214"/>
      <c r="Y6878" s="214"/>
      <c r="Z6878" s="214"/>
      <c r="AA6878" s="217"/>
      <c r="AB6878" s="217"/>
      <c r="AC6878" s="217"/>
      <c r="AD6878" s="213"/>
    </row>
    <row r="6879" spans="20:30" x14ac:dyDescent="0.2">
      <c r="T6879" s="212"/>
      <c r="U6879" s="213"/>
      <c r="V6879" s="213"/>
      <c r="W6879" s="213"/>
      <c r="X6879" s="214"/>
      <c r="Y6879" s="214"/>
      <c r="Z6879" s="214"/>
      <c r="AA6879" s="217"/>
      <c r="AB6879" s="217"/>
      <c r="AC6879" s="217"/>
      <c r="AD6879" s="213"/>
    </row>
    <row r="6880" spans="20:30" x14ac:dyDescent="0.2">
      <c r="T6880" s="212"/>
      <c r="U6880" s="213"/>
      <c r="V6880" s="213"/>
      <c r="W6880" s="213"/>
      <c r="X6880" s="214"/>
      <c r="Y6880" s="214"/>
      <c r="Z6880" s="214"/>
      <c r="AA6880" s="217"/>
      <c r="AB6880" s="217"/>
      <c r="AC6880" s="217"/>
      <c r="AD6880" s="213"/>
    </row>
    <row r="6881" spans="20:30" x14ac:dyDescent="0.2">
      <c r="T6881" s="212"/>
      <c r="U6881" s="213"/>
      <c r="V6881" s="213"/>
      <c r="W6881" s="213"/>
      <c r="X6881" s="214"/>
      <c r="Y6881" s="214"/>
      <c r="Z6881" s="214"/>
      <c r="AA6881" s="217"/>
      <c r="AB6881" s="217"/>
      <c r="AC6881" s="217"/>
      <c r="AD6881" s="213"/>
    </row>
    <row r="6882" spans="20:30" x14ac:dyDescent="0.2">
      <c r="T6882" s="212"/>
      <c r="U6882" s="213"/>
      <c r="V6882" s="213"/>
      <c r="W6882" s="213"/>
      <c r="X6882" s="214"/>
      <c r="Y6882" s="214"/>
      <c r="Z6882" s="214"/>
      <c r="AA6882" s="217"/>
      <c r="AB6882" s="217"/>
      <c r="AC6882" s="217"/>
      <c r="AD6882" s="213"/>
    </row>
    <row r="6883" spans="20:30" x14ac:dyDescent="0.2">
      <c r="T6883" s="212"/>
      <c r="U6883" s="213"/>
      <c r="V6883" s="213"/>
      <c r="W6883" s="213"/>
      <c r="X6883" s="214"/>
      <c r="Y6883" s="214"/>
      <c r="Z6883" s="214"/>
      <c r="AA6883" s="217"/>
      <c r="AB6883" s="217"/>
      <c r="AC6883" s="217"/>
      <c r="AD6883" s="213"/>
    </row>
    <row r="6884" spans="20:30" x14ac:dyDescent="0.2">
      <c r="T6884" s="212"/>
      <c r="U6884" s="213"/>
      <c r="V6884" s="213"/>
      <c r="W6884" s="213"/>
      <c r="X6884" s="214"/>
      <c r="Y6884" s="214"/>
      <c r="Z6884" s="214"/>
      <c r="AA6884" s="217"/>
      <c r="AB6884" s="217"/>
      <c r="AC6884" s="217"/>
      <c r="AD6884" s="213"/>
    </row>
    <row r="6885" spans="20:30" x14ac:dyDescent="0.2">
      <c r="T6885" s="212"/>
      <c r="U6885" s="213"/>
      <c r="V6885" s="213"/>
      <c r="W6885" s="213"/>
      <c r="X6885" s="214"/>
      <c r="Y6885" s="214"/>
      <c r="Z6885" s="214"/>
      <c r="AA6885" s="217"/>
      <c r="AB6885" s="217"/>
      <c r="AC6885" s="217"/>
      <c r="AD6885" s="213"/>
    </row>
    <row r="6886" spans="20:30" x14ac:dyDescent="0.2">
      <c r="T6886" s="212"/>
      <c r="U6886" s="213"/>
      <c r="V6886" s="213"/>
      <c r="W6886" s="213"/>
      <c r="X6886" s="214"/>
      <c r="Y6886" s="214"/>
      <c r="Z6886" s="214"/>
      <c r="AA6886" s="217"/>
      <c r="AB6886" s="217"/>
      <c r="AC6886" s="217"/>
      <c r="AD6886" s="213"/>
    </row>
    <row r="6887" spans="20:30" x14ac:dyDescent="0.2">
      <c r="T6887" s="212"/>
      <c r="U6887" s="213"/>
      <c r="V6887" s="213"/>
      <c r="W6887" s="213"/>
      <c r="X6887" s="214"/>
      <c r="Y6887" s="214"/>
      <c r="Z6887" s="214"/>
      <c r="AA6887" s="217"/>
      <c r="AB6887" s="217"/>
      <c r="AC6887" s="217"/>
      <c r="AD6887" s="213"/>
    </row>
    <row r="6888" spans="20:30" x14ac:dyDescent="0.2">
      <c r="T6888" s="212"/>
      <c r="U6888" s="213"/>
      <c r="V6888" s="213"/>
      <c r="W6888" s="213"/>
      <c r="X6888" s="214"/>
      <c r="Y6888" s="214"/>
      <c r="Z6888" s="214"/>
      <c r="AA6888" s="217"/>
      <c r="AB6888" s="217"/>
      <c r="AC6888" s="217"/>
      <c r="AD6888" s="213"/>
    </row>
    <row r="6889" spans="20:30" x14ac:dyDescent="0.2">
      <c r="T6889" s="212"/>
      <c r="U6889" s="213"/>
      <c r="V6889" s="213"/>
      <c r="W6889" s="213"/>
      <c r="X6889" s="214"/>
      <c r="Y6889" s="214"/>
      <c r="Z6889" s="214"/>
      <c r="AA6889" s="217"/>
      <c r="AB6889" s="217"/>
      <c r="AC6889" s="217"/>
      <c r="AD6889" s="213"/>
    </row>
    <row r="6890" spans="20:30" x14ac:dyDescent="0.2">
      <c r="T6890" s="212"/>
      <c r="U6890" s="213"/>
      <c r="V6890" s="213"/>
      <c r="W6890" s="213"/>
      <c r="X6890" s="214"/>
      <c r="Y6890" s="214"/>
      <c r="Z6890" s="214"/>
      <c r="AA6890" s="217"/>
      <c r="AB6890" s="217"/>
      <c r="AC6890" s="217"/>
      <c r="AD6890" s="213"/>
    </row>
    <row r="6891" spans="20:30" x14ac:dyDescent="0.2">
      <c r="T6891" s="212"/>
      <c r="U6891" s="213"/>
      <c r="V6891" s="213"/>
      <c r="W6891" s="213"/>
      <c r="X6891" s="214"/>
      <c r="Y6891" s="214"/>
      <c r="Z6891" s="214"/>
      <c r="AA6891" s="217"/>
      <c r="AB6891" s="217"/>
      <c r="AC6891" s="217"/>
      <c r="AD6891" s="213"/>
    </row>
    <row r="6892" spans="20:30" x14ac:dyDescent="0.2">
      <c r="T6892" s="212"/>
      <c r="U6892" s="213"/>
      <c r="V6892" s="213"/>
      <c r="W6892" s="213"/>
      <c r="X6892" s="214"/>
      <c r="Y6892" s="214"/>
      <c r="Z6892" s="214"/>
      <c r="AA6892" s="217"/>
      <c r="AB6892" s="217"/>
      <c r="AC6892" s="217"/>
      <c r="AD6892" s="213"/>
    </row>
    <row r="6893" spans="20:30" x14ac:dyDescent="0.2">
      <c r="T6893" s="212"/>
      <c r="U6893" s="213"/>
      <c r="V6893" s="213"/>
      <c r="W6893" s="213"/>
      <c r="X6893" s="214"/>
      <c r="Y6893" s="214"/>
      <c r="Z6893" s="214"/>
      <c r="AA6893" s="217"/>
      <c r="AB6893" s="217"/>
      <c r="AC6893" s="217"/>
      <c r="AD6893" s="213"/>
    </row>
    <row r="6894" spans="20:30" x14ac:dyDescent="0.2">
      <c r="T6894" s="212"/>
      <c r="U6894" s="213"/>
      <c r="V6894" s="213"/>
      <c r="W6894" s="213"/>
      <c r="X6894" s="214"/>
      <c r="Y6894" s="214"/>
      <c r="Z6894" s="214"/>
      <c r="AA6894" s="217"/>
      <c r="AB6894" s="217"/>
      <c r="AC6894" s="217"/>
      <c r="AD6894" s="213"/>
    </row>
    <row r="6895" spans="20:30" x14ac:dyDescent="0.2">
      <c r="T6895" s="212"/>
      <c r="U6895" s="213"/>
      <c r="V6895" s="213"/>
      <c r="W6895" s="213"/>
      <c r="X6895" s="214"/>
      <c r="Y6895" s="214"/>
      <c r="Z6895" s="214"/>
      <c r="AA6895" s="217"/>
      <c r="AB6895" s="217"/>
      <c r="AC6895" s="217"/>
      <c r="AD6895" s="213"/>
    </row>
    <row r="6896" spans="20:30" x14ac:dyDescent="0.2">
      <c r="T6896" s="212"/>
      <c r="U6896" s="213"/>
      <c r="V6896" s="213"/>
      <c r="W6896" s="213"/>
      <c r="X6896" s="214"/>
      <c r="Y6896" s="214"/>
      <c r="Z6896" s="214"/>
      <c r="AA6896" s="217"/>
      <c r="AB6896" s="217"/>
      <c r="AC6896" s="217"/>
      <c r="AD6896" s="213"/>
    </row>
    <row r="6897" spans="20:30" x14ac:dyDescent="0.2">
      <c r="T6897" s="212"/>
      <c r="U6897" s="213"/>
      <c r="V6897" s="213"/>
      <c r="W6897" s="213"/>
      <c r="X6897" s="214"/>
      <c r="Y6897" s="214"/>
      <c r="Z6897" s="214"/>
      <c r="AA6897" s="217"/>
      <c r="AB6897" s="217"/>
      <c r="AC6897" s="217"/>
      <c r="AD6897" s="213"/>
    </row>
    <row r="6898" spans="20:30" x14ac:dyDescent="0.2">
      <c r="T6898" s="212"/>
      <c r="U6898" s="213"/>
      <c r="V6898" s="213"/>
      <c r="W6898" s="213"/>
      <c r="X6898" s="214"/>
      <c r="Y6898" s="214"/>
      <c r="Z6898" s="214"/>
      <c r="AA6898" s="217"/>
      <c r="AB6898" s="217"/>
      <c r="AC6898" s="217"/>
      <c r="AD6898" s="213"/>
    </row>
    <row r="6899" spans="20:30" x14ac:dyDescent="0.2">
      <c r="T6899" s="212"/>
      <c r="U6899" s="213"/>
      <c r="V6899" s="213"/>
      <c r="W6899" s="213"/>
      <c r="X6899" s="214"/>
      <c r="Y6899" s="214"/>
      <c r="Z6899" s="214"/>
      <c r="AA6899" s="217"/>
      <c r="AB6899" s="217"/>
      <c r="AC6899" s="217"/>
      <c r="AD6899" s="213"/>
    </row>
    <row r="6900" spans="20:30" x14ac:dyDescent="0.2">
      <c r="T6900" s="212"/>
      <c r="U6900" s="213"/>
      <c r="V6900" s="213"/>
      <c r="W6900" s="213"/>
      <c r="X6900" s="214"/>
      <c r="Y6900" s="214"/>
      <c r="Z6900" s="214"/>
      <c r="AA6900" s="217"/>
      <c r="AB6900" s="217"/>
      <c r="AC6900" s="217"/>
      <c r="AD6900" s="213"/>
    </row>
    <row r="6901" spans="20:30" x14ac:dyDescent="0.2">
      <c r="T6901" s="212"/>
      <c r="U6901" s="213"/>
      <c r="V6901" s="213"/>
      <c r="W6901" s="213"/>
      <c r="X6901" s="214"/>
      <c r="Y6901" s="214"/>
      <c r="Z6901" s="214"/>
      <c r="AA6901" s="217"/>
      <c r="AB6901" s="217"/>
      <c r="AC6901" s="217"/>
      <c r="AD6901" s="213"/>
    </row>
    <row r="6902" spans="20:30" x14ac:dyDescent="0.2">
      <c r="T6902" s="212"/>
      <c r="U6902" s="213"/>
      <c r="V6902" s="213"/>
      <c r="W6902" s="213"/>
      <c r="X6902" s="214"/>
      <c r="Y6902" s="214"/>
      <c r="Z6902" s="214"/>
      <c r="AA6902" s="217"/>
      <c r="AB6902" s="217"/>
      <c r="AC6902" s="217"/>
      <c r="AD6902" s="213"/>
    </row>
    <row r="6903" spans="20:30" x14ac:dyDescent="0.2">
      <c r="T6903" s="212"/>
      <c r="U6903" s="213"/>
      <c r="V6903" s="213"/>
      <c r="W6903" s="213"/>
      <c r="X6903" s="214"/>
      <c r="Y6903" s="214"/>
      <c r="Z6903" s="214"/>
      <c r="AA6903" s="217"/>
      <c r="AB6903" s="217"/>
      <c r="AC6903" s="217"/>
      <c r="AD6903" s="213"/>
    </row>
    <row r="6904" spans="20:30" x14ac:dyDescent="0.2">
      <c r="T6904" s="212"/>
      <c r="U6904" s="213"/>
      <c r="V6904" s="213"/>
      <c r="W6904" s="213"/>
      <c r="X6904" s="214"/>
      <c r="Y6904" s="214"/>
      <c r="Z6904" s="214"/>
      <c r="AA6904" s="217"/>
      <c r="AB6904" s="217"/>
      <c r="AC6904" s="217"/>
      <c r="AD6904" s="213"/>
    </row>
    <row r="6905" spans="20:30" x14ac:dyDescent="0.2">
      <c r="T6905" s="212"/>
      <c r="U6905" s="213"/>
      <c r="V6905" s="213"/>
      <c r="W6905" s="213"/>
      <c r="X6905" s="214"/>
      <c r="Y6905" s="214"/>
      <c r="Z6905" s="214"/>
      <c r="AA6905" s="217"/>
      <c r="AB6905" s="217"/>
      <c r="AC6905" s="217"/>
      <c r="AD6905" s="213"/>
    </row>
    <row r="6906" spans="20:30" x14ac:dyDescent="0.2">
      <c r="T6906" s="212"/>
      <c r="U6906" s="213"/>
      <c r="V6906" s="213"/>
      <c r="W6906" s="213"/>
      <c r="X6906" s="214"/>
      <c r="Y6906" s="214"/>
      <c r="Z6906" s="214"/>
      <c r="AA6906" s="217"/>
      <c r="AB6906" s="217"/>
      <c r="AC6906" s="217"/>
      <c r="AD6906" s="213"/>
    </row>
    <row r="6907" spans="20:30" x14ac:dyDescent="0.2">
      <c r="T6907" s="212"/>
      <c r="U6907" s="213"/>
      <c r="V6907" s="213"/>
      <c r="W6907" s="213"/>
      <c r="X6907" s="214"/>
      <c r="Y6907" s="214"/>
      <c r="Z6907" s="214"/>
      <c r="AA6907" s="217"/>
      <c r="AB6907" s="217"/>
      <c r="AC6907" s="217"/>
      <c r="AD6907" s="213"/>
    </row>
    <row r="6908" spans="20:30" x14ac:dyDescent="0.2">
      <c r="T6908" s="212"/>
      <c r="U6908" s="213"/>
      <c r="V6908" s="213"/>
      <c r="W6908" s="213"/>
      <c r="X6908" s="214"/>
      <c r="Y6908" s="214"/>
      <c r="Z6908" s="214"/>
      <c r="AA6908" s="217"/>
      <c r="AB6908" s="217"/>
      <c r="AC6908" s="217"/>
      <c r="AD6908" s="213"/>
    </row>
    <row r="6909" spans="20:30" x14ac:dyDescent="0.2">
      <c r="T6909" s="212"/>
      <c r="U6909" s="213"/>
      <c r="V6909" s="213"/>
      <c r="W6909" s="213"/>
      <c r="X6909" s="214"/>
      <c r="Y6909" s="214"/>
      <c r="Z6909" s="214"/>
      <c r="AA6909" s="217"/>
      <c r="AB6909" s="217"/>
      <c r="AC6909" s="217"/>
      <c r="AD6909" s="213"/>
    </row>
    <row r="6910" spans="20:30" x14ac:dyDescent="0.2">
      <c r="T6910" s="212"/>
      <c r="U6910" s="213"/>
      <c r="V6910" s="213"/>
      <c r="W6910" s="213"/>
      <c r="X6910" s="214"/>
      <c r="Y6910" s="214"/>
      <c r="Z6910" s="214"/>
      <c r="AA6910" s="217"/>
      <c r="AB6910" s="217"/>
      <c r="AC6910" s="217"/>
      <c r="AD6910" s="213"/>
    </row>
    <row r="6911" spans="20:30" x14ac:dyDescent="0.2">
      <c r="T6911" s="212"/>
      <c r="U6911" s="213"/>
      <c r="V6911" s="213"/>
      <c r="W6911" s="213"/>
      <c r="X6911" s="214"/>
      <c r="Y6911" s="214"/>
      <c r="Z6911" s="214"/>
      <c r="AA6911" s="217"/>
      <c r="AB6911" s="217"/>
      <c r="AC6911" s="217"/>
      <c r="AD6911" s="213"/>
    </row>
    <row r="6912" spans="20:30" x14ac:dyDescent="0.2">
      <c r="T6912" s="212"/>
      <c r="U6912" s="213"/>
      <c r="V6912" s="213"/>
      <c r="W6912" s="213"/>
      <c r="X6912" s="214"/>
      <c r="Y6912" s="214"/>
      <c r="Z6912" s="214"/>
      <c r="AA6912" s="217"/>
      <c r="AB6912" s="217"/>
      <c r="AC6912" s="217"/>
      <c r="AD6912" s="213"/>
    </row>
    <row r="6913" spans="20:30" x14ac:dyDescent="0.2">
      <c r="T6913" s="212"/>
      <c r="U6913" s="213"/>
      <c r="V6913" s="213"/>
      <c r="W6913" s="213"/>
      <c r="X6913" s="214"/>
      <c r="Y6913" s="214"/>
      <c r="Z6913" s="214"/>
      <c r="AA6913" s="217"/>
      <c r="AB6913" s="217"/>
      <c r="AC6913" s="217"/>
      <c r="AD6913" s="213"/>
    </row>
    <row r="6914" spans="20:30" x14ac:dyDescent="0.2">
      <c r="T6914" s="212"/>
      <c r="U6914" s="213"/>
      <c r="V6914" s="213"/>
      <c r="W6914" s="213"/>
      <c r="X6914" s="214"/>
      <c r="Y6914" s="214"/>
      <c r="Z6914" s="214"/>
      <c r="AA6914" s="217"/>
      <c r="AB6914" s="217"/>
      <c r="AC6914" s="217"/>
      <c r="AD6914" s="213"/>
    </row>
    <row r="6915" spans="20:30" x14ac:dyDescent="0.2">
      <c r="T6915" s="212"/>
      <c r="U6915" s="213"/>
      <c r="V6915" s="213"/>
      <c r="W6915" s="213"/>
      <c r="X6915" s="214"/>
      <c r="Y6915" s="214"/>
      <c r="Z6915" s="214"/>
      <c r="AA6915" s="217"/>
      <c r="AB6915" s="217"/>
      <c r="AC6915" s="217"/>
      <c r="AD6915" s="213"/>
    </row>
    <row r="6916" spans="20:30" x14ac:dyDescent="0.2">
      <c r="T6916" s="212"/>
      <c r="U6916" s="213"/>
      <c r="V6916" s="213"/>
      <c r="W6916" s="213"/>
      <c r="X6916" s="214"/>
      <c r="Y6916" s="214"/>
      <c r="Z6916" s="214"/>
      <c r="AA6916" s="217"/>
      <c r="AB6916" s="217"/>
      <c r="AC6916" s="217"/>
      <c r="AD6916" s="213"/>
    </row>
    <row r="6917" spans="20:30" x14ac:dyDescent="0.2">
      <c r="T6917" s="212"/>
      <c r="U6917" s="213"/>
      <c r="V6917" s="213"/>
      <c r="W6917" s="213"/>
      <c r="X6917" s="214"/>
      <c r="Y6917" s="214"/>
      <c r="Z6917" s="214"/>
      <c r="AA6917" s="217"/>
      <c r="AB6917" s="217"/>
      <c r="AC6917" s="217"/>
      <c r="AD6917" s="213"/>
    </row>
    <row r="6918" spans="20:30" x14ac:dyDescent="0.2">
      <c r="T6918" s="212"/>
      <c r="U6918" s="213"/>
      <c r="V6918" s="213"/>
      <c r="W6918" s="213"/>
      <c r="X6918" s="214"/>
      <c r="Y6918" s="214"/>
      <c r="Z6918" s="214"/>
      <c r="AA6918" s="217"/>
      <c r="AB6918" s="217"/>
      <c r="AC6918" s="217"/>
      <c r="AD6918" s="213"/>
    </row>
    <row r="6919" spans="20:30" x14ac:dyDescent="0.2">
      <c r="T6919" s="212"/>
      <c r="U6919" s="213"/>
      <c r="V6919" s="213"/>
      <c r="W6919" s="213"/>
      <c r="X6919" s="214"/>
      <c r="Y6919" s="214"/>
      <c r="Z6919" s="214"/>
      <c r="AA6919" s="217"/>
      <c r="AB6919" s="217"/>
      <c r="AC6919" s="217"/>
      <c r="AD6919" s="213"/>
    </row>
    <row r="6920" spans="20:30" x14ac:dyDescent="0.2">
      <c r="T6920" s="212"/>
      <c r="U6920" s="213"/>
      <c r="V6920" s="213"/>
      <c r="W6920" s="213"/>
      <c r="X6920" s="214"/>
      <c r="Y6920" s="214"/>
      <c r="Z6920" s="214"/>
      <c r="AA6920" s="217"/>
      <c r="AB6920" s="217"/>
      <c r="AC6920" s="217"/>
      <c r="AD6920" s="213"/>
    </row>
    <row r="6921" spans="20:30" x14ac:dyDescent="0.2">
      <c r="T6921" s="212"/>
      <c r="U6921" s="213"/>
      <c r="V6921" s="213"/>
      <c r="W6921" s="213"/>
      <c r="X6921" s="214"/>
      <c r="Y6921" s="214"/>
      <c r="Z6921" s="214"/>
      <c r="AA6921" s="217"/>
      <c r="AB6921" s="217"/>
      <c r="AC6921" s="217"/>
      <c r="AD6921" s="213"/>
    </row>
    <row r="6922" spans="20:30" x14ac:dyDescent="0.2">
      <c r="T6922" s="212"/>
      <c r="U6922" s="213"/>
      <c r="V6922" s="213"/>
      <c r="W6922" s="213"/>
      <c r="X6922" s="214"/>
      <c r="Y6922" s="214"/>
      <c r="Z6922" s="214"/>
      <c r="AA6922" s="217"/>
      <c r="AB6922" s="217"/>
      <c r="AC6922" s="217"/>
      <c r="AD6922" s="213"/>
    </row>
    <row r="6923" spans="20:30" x14ac:dyDescent="0.2">
      <c r="T6923" s="212"/>
      <c r="U6923" s="213"/>
      <c r="V6923" s="213"/>
      <c r="W6923" s="213"/>
      <c r="X6923" s="214"/>
      <c r="Y6923" s="214"/>
      <c r="Z6923" s="214"/>
      <c r="AA6923" s="217"/>
      <c r="AB6923" s="217"/>
      <c r="AC6923" s="217"/>
      <c r="AD6923" s="213"/>
    </row>
    <row r="6924" spans="20:30" x14ac:dyDescent="0.2">
      <c r="T6924" s="212"/>
      <c r="U6924" s="213"/>
      <c r="V6924" s="213"/>
      <c r="W6924" s="213"/>
      <c r="X6924" s="214"/>
      <c r="Y6924" s="214"/>
      <c r="Z6924" s="214"/>
      <c r="AA6924" s="217"/>
      <c r="AB6924" s="217"/>
      <c r="AC6924" s="217"/>
      <c r="AD6924" s="213"/>
    </row>
    <row r="6925" spans="20:30" x14ac:dyDescent="0.2">
      <c r="T6925" s="212"/>
      <c r="U6925" s="213"/>
      <c r="V6925" s="213"/>
      <c r="W6925" s="213"/>
      <c r="X6925" s="214"/>
      <c r="Y6925" s="214"/>
      <c r="Z6925" s="214"/>
      <c r="AA6925" s="217"/>
      <c r="AB6925" s="217"/>
      <c r="AC6925" s="217"/>
      <c r="AD6925" s="213"/>
    </row>
    <row r="6926" spans="20:30" x14ac:dyDescent="0.2">
      <c r="T6926" s="212"/>
      <c r="U6926" s="213"/>
      <c r="V6926" s="213"/>
      <c r="W6926" s="213"/>
      <c r="X6926" s="214"/>
      <c r="Y6926" s="214"/>
      <c r="Z6926" s="214"/>
      <c r="AA6926" s="217"/>
      <c r="AB6926" s="217"/>
      <c r="AC6926" s="217"/>
      <c r="AD6926" s="213"/>
    </row>
    <row r="6927" spans="20:30" x14ac:dyDescent="0.2">
      <c r="T6927" s="212"/>
      <c r="U6927" s="213"/>
      <c r="V6927" s="213"/>
      <c r="W6927" s="213"/>
      <c r="X6927" s="214"/>
      <c r="Y6927" s="214"/>
      <c r="Z6927" s="214"/>
      <c r="AA6927" s="217"/>
      <c r="AB6927" s="217"/>
      <c r="AC6927" s="217"/>
      <c r="AD6927" s="213"/>
    </row>
    <row r="6928" spans="20:30" x14ac:dyDescent="0.2">
      <c r="T6928" s="212"/>
      <c r="U6928" s="213"/>
      <c r="V6928" s="213"/>
      <c r="W6928" s="213"/>
      <c r="X6928" s="214"/>
      <c r="Y6928" s="214"/>
      <c r="Z6928" s="214"/>
      <c r="AA6928" s="217"/>
      <c r="AB6928" s="217"/>
      <c r="AC6928" s="217"/>
      <c r="AD6928" s="213"/>
    </row>
    <row r="6929" spans="20:30" x14ac:dyDescent="0.2">
      <c r="T6929" s="212"/>
      <c r="U6929" s="213"/>
      <c r="V6929" s="213"/>
      <c r="W6929" s="213"/>
      <c r="X6929" s="214"/>
      <c r="Y6929" s="214"/>
      <c r="Z6929" s="214"/>
      <c r="AA6929" s="217"/>
      <c r="AB6929" s="217"/>
      <c r="AC6929" s="217"/>
      <c r="AD6929" s="213"/>
    </row>
    <row r="6930" spans="20:30" x14ac:dyDescent="0.2">
      <c r="T6930" s="212"/>
      <c r="U6930" s="213"/>
      <c r="V6930" s="213"/>
      <c r="W6930" s="213"/>
      <c r="X6930" s="214"/>
      <c r="Y6930" s="214"/>
      <c r="Z6930" s="214"/>
      <c r="AA6930" s="217"/>
      <c r="AB6930" s="217"/>
      <c r="AC6930" s="217"/>
      <c r="AD6930" s="213"/>
    </row>
    <row r="6931" spans="20:30" x14ac:dyDescent="0.2">
      <c r="T6931" s="212"/>
      <c r="U6931" s="213"/>
      <c r="V6931" s="213"/>
      <c r="W6931" s="213"/>
      <c r="X6931" s="214"/>
      <c r="Y6931" s="214"/>
      <c r="Z6931" s="214"/>
      <c r="AA6931" s="217"/>
      <c r="AB6931" s="217"/>
      <c r="AC6931" s="217"/>
      <c r="AD6931" s="213"/>
    </row>
    <row r="6932" spans="20:30" x14ac:dyDescent="0.2">
      <c r="T6932" s="212"/>
      <c r="U6932" s="213"/>
      <c r="V6932" s="213"/>
      <c r="W6932" s="213"/>
      <c r="X6932" s="214"/>
      <c r="Y6932" s="214"/>
      <c r="Z6932" s="214"/>
      <c r="AA6932" s="217"/>
      <c r="AB6932" s="217"/>
      <c r="AC6932" s="217"/>
      <c r="AD6932" s="213"/>
    </row>
    <row r="6933" spans="20:30" x14ac:dyDescent="0.2">
      <c r="T6933" s="212"/>
      <c r="U6933" s="213"/>
      <c r="V6933" s="213"/>
      <c r="W6933" s="213"/>
      <c r="X6933" s="214"/>
      <c r="Y6933" s="214"/>
      <c r="Z6933" s="214"/>
      <c r="AA6933" s="217"/>
      <c r="AB6933" s="217"/>
      <c r="AC6933" s="217"/>
      <c r="AD6933" s="213"/>
    </row>
    <row r="6934" spans="20:30" x14ac:dyDescent="0.2">
      <c r="T6934" s="212"/>
      <c r="U6934" s="213"/>
      <c r="V6934" s="213"/>
      <c r="W6934" s="213"/>
      <c r="X6934" s="214"/>
      <c r="Y6934" s="214"/>
      <c r="Z6934" s="214"/>
      <c r="AA6934" s="217"/>
      <c r="AB6934" s="217"/>
      <c r="AC6934" s="217"/>
      <c r="AD6934" s="213"/>
    </row>
    <row r="6935" spans="20:30" x14ac:dyDescent="0.2">
      <c r="T6935" s="212"/>
      <c r="U6935" s="213"/>
      <c r="V6935" s="213"/>
      <c r="W6935" s="213"/>
      <c r="X6935" s="214"/>
      <c r="Y6935" s="214"/>
      <c r="Z6935" s="214"/>
      <c r="AA6935" s="217"/>
      <c r="AB6935" s="217"/>
      <c r="AC6935" s="217"/>
      <c r="AD6935" s="213"/>
    </row>
    <row r="6936" spans="20:30" x14ac:dyDescent="0.2">
      <c r="T6936" s="212"/>
      <c r="U6936" s="213"/>
      <c r="V6936" s="213"/>
      <c r="W6936" s="213"/>
      <c r="X6936" s="214"/>
      <c r="Y6936" s="214"/>
      <c r="Z6936" s="214"/>
      <c r="AA6936" s="217"/>
      <c r="AB6936" s="217"/>
      <c r="AC6936" s="217"/>
      <c r="AD6936" s="213"/>
    </row>
    <row r="6937" spans="20:30" x14ac:dyDescent="0.2">
      <c r="T6937" s="212"/>
      <c r="U6937" s="213"/>
      <c r="V6937" s="213"/>
      <c r="W6937" s="213"/>
      <c r="X6937" s="214"/>
      <c r="Y6937" s="214"/>
      <c r="Z6937" s="214"/>
      <c r="AA6937" s="217"/>
      <c r="AB6937" s="217"/>
      <c r="AC6937" s="217"/>
      <c r="AD6937" s="213"/>
    </row>
    <row r="6938" spans="20:30" x14ac:dyDescent="0.2">
      <c r="T6938" s="212"/>
      <c r="U6938" s="213"/>
      <c r="V6938" s="213"/>
      <c r="W6938" s="213"/>
      <c r="X6938" s="214"/>
      <c r="Y6938" s="214"/>
      <c r="Z6938" s="214"/>
      <c r="AA6938" s="217"/>
      <c r="AB6938" s="217"/>
      <c r="AC6938" s="217"/>
      <c r="AD6938" s="213"/>
    </row>
    <row r="6939" spans="20:30" x14ac:dyDescent="0.2">
      <c r="T6939" s="212"/>
      <c r="U6939" s="213"/>
      <c r="V6939" s="213"/>
      <c r="W6939" s="213"/>
      <c r="X6939" s="214"/>
      <c r="Y6939" s="214"/>
      <c r="Z6939" s="214"/>
      <c r="AA6939" s="217"/>
      <c r="AB6939" s="217"/>
      <c r="AC6939" s="217"/>
      <c r="AD6939" s="213"/>
    </row>
    <row r="6940" spans="20:30" x14ac:dyDescent="0.2">
      <c r="T6940" s="212"/>
      <c r="U6940" s="213"/>
      <c r="V6940" s="213"/>
      <c r="W6940" s="213"/>
      <c r="X6940" s="214"/>
      <c r="Y6940" s="214"/>
      <c r="Z6940" s="214"/>
      <c r="AA6940" s="217"/>
      <c r="AB6940" s="217"/>
      <c r="AC6940" s="217"/>
      <c r="AD6940" s="213"/>
    </row>
    <row r="6941" spans="20:30" x14ac:dyDescent="0.2">
      <c r="T6941" s="212"/>
      <c r="U6941" s="213"/>
      <c r="V6941" s="213"/>
      <c r="W6941" s="213"/>
      <c r="X6941" s="214"/>
      <c r="Y6941" s="214"/>
      <c r="Z6941" s="214"/>
      <c r="AA6941" s="217"/>
      <c r="AB6941" s="217"/>
      <c r="AC6941" s="217"/>
      <c r="AD6941" s="213"/>
    </row>
    <row r="6942" spans="20:30" x14ac:dyDescent="0.2">
      <c r="T6942" s="212"/>
      <c r="U6942" s="213"/>
      <c r="V6942" s="213"/>
      <c r="W6942" s="213"/>
      <c r="X6942" s="214"/>
      <c r="Y6942" s="214"/>
      <c r="Z6942" s="214"/>
      <c r="AA6942" s="217"/>
      <c r="AB6942" s="217"/>
      <c r="AC6942" s="217"/>
      <c r="AD6942" s="213"/>
    </row>
    <row r="6943" spans="20:30" x14ac:dyDescent="0.2">
      <c r="T6943" s="212"/>
      <c r="U6943" s="213"/>
      <c r="V6943" s="213"/>
      <c r="W6943" s="213"/>
      <c r="X6943" s="214"/>
      <c r="Y6943" s="214"/>
      <c r="Z6943" s="214"/>
      <c r="AA6943" s="217"/>
      <c r="AB6943" s="217"/>
      <c r="AC6943" s="217"/>
      <c r="AD6943" s="213"/>
    </row>
    <row r="6944" spans="20:30" x14ac:dyDescent="0.2">
      <c r="T6944" s="212"/>
      <c r="U6944" s="213"/>
      <c r="V6944" s="213"/>
      <c r="W6944" s="213"/>
      <c r="X6944" s="214"/>
      <c r="Y6944" s="214"/>
      <c r="Z6944" s="214"/>
      <c r="AA6944" s="217"/>
      <c r="AB6944" s="217"/>
      <c r="AC6944" s="217"/>
      <c r="AD6944" s="213"/>
    </row>
    <row r="6945" spans="20:30" x14ac:dyDescent="0.2">
      <c r="T6945" s="212"/>
      <c r="U6945" s="213"/>
      <c r="V6945" s="213"/>
      <c r="W6945" s="213"/>
      <c r="X6945" s="214"/>
      <c r="Y6945" s="214"/>
      <c r="Z6945" s="214"/>
      <c r="AA6945" s="217"/>
      <c r="AB6945" s="217"/>
      <c r="AC6945" s="217"/>
      <c r="AD6945" s="213"/>
    </row>
    <row r="6946" spans="20:30" x14ac:dyDescent="0.2">
      <c r="T6946" s="212"/>
      <c r="U6946" s="213"/>
      <c r="V6946" s="213"/>
      <c r="W6946" s="213"/>
      <c r="X6946" s="214"/>
      <c r="Y6946" s="214"/>
      <c r="Z6946" s="214"/>
      <c r="AA6946" s="217"/>
      <c r="AB6946" s="217"/>
      <c r="AC6946" s="217"/>
      <c r="AD6946" s="213"/>
    </row>
    <row r="6947" spans="20:30" x14ac:dyDescent="0.2">
      <c r="T6947" s="212"/>
      <c r="U6947" s="213"/>
      <c r="V6947" s="213"/>
      <c r="W6947" s="213"/>
      <c r="X6947" s="214"/>
      <c r="Y6947" s="214"/>
      <c r="Z6947" s="214"/>
      <c r="AA6947" s="217"/>
      <c r="AB6947" s="217"/>
      <c r="AC6947" s="217"/>
      <c r="AD6947" s="213"/>
    </row>
    <row r="6948" spans="20:30" x14ac:dyDescent="0.2">
      <c r="T6948" s="212"/>
      <c r="U6948" s="213"/>
      <c r="V6948" s="213"/>
      <c r="W6948" s="213"/>
      <c r="X6948" s="214"/>
      <c r="Y6948" s="214"/>
      <c r="Z6948" s="214"/>
      <c r="AA6948" s="217"/>
      <c r="AB6948" s="217"/>
      <c r="AC6948" s="217"/>
      <c r="AD6948" s="213"/>
    </row>
    <row r="6949" spans="20:30" x14ac:dyDescent="0.2">
      <c r="T6949" s="212"/>
      <c r="U6949" s="213"/>
      <c r="V6949" s="213"/>
      <c r="W6949" s="213"/>
      <c r="X6949" s="214"/>
      <c r="Y6949" s="214"/>
      <c r="Z6949" s="214"/>
      <c r="AA6949" s="217"/>
      <c r="AB6949" s="217"/>
      <c r="AC6949" s="217"/>
      <c r="AD6949" s="213"/>
    </row>
    <row r="6950" spans="20:30" x14ac:dyDescent="0.2">
      <c r="T6950" s="212"/>
      <c r="U6950" s="213"/>
      <c r="V6950" s="213"/>
      <c r="W6950" s="213"/>
      <c r="X6950" s="214"/>
      <c r="Y6950" s="214"/>
      <c r="Z6950" s="214"/>
      <c r="AA6950" s="217"/>
      <c r="AB6950" s="217"/>
      <c r="AC6950" s="217"/>
      <c r="AD6950" s="213"/>
    </row>
    <row r="6951" spans="20:30" x14ac:dyDescent="0.2">
      <c r="T6951" s="212"/>
      <c r="U6951" s="213"/>
      <c r="V6951" s="213"/>
      <c r="W6951" s="213"/>
      <c r="X6951" s="214"/>
      <c r="Y6951" s="214"/>
      <c r="Z6951" s="214"/>
      <c r="AA6951" s="217"/>
      <c r="AB6951" s="217"/>
      <c r="AC6951" s="217"/>
      <c r="AD6951" s="213"/>
    </row>
    <row r="6952" spans="20:30" x14ac:dyDescent="0.2">
      <c r="T6952" s="212"/>
      <c r="U6952" s="213"/>
      <c r="V6952" s="213"/>
      <c r="W6952" s="213"/>
      <c r="X6952" s="214"/>
      <c r="Y6952" s="214"/>
      <c r="Z6952" s="214"/>
      <c r="AA6952" s="217"/>
      <c r="AB6952" s="217"/>
      <c r="AC6952" s="217"/>
      <c r="AD6952" s="213"/>
    </row>
    <row r="6953" spans="20:30" x14ac:dyDescent="0.2">
      <c r="T6953" s="212"/>
      <c r="U6953" s="213"/>
      <c r="V6953" s="213"/>
      <c r="W6953" s="213"/>
      <c r="X6953" s="214"/>
      <c r="Y6953" s="214"/>
      <c r="Z6953" s="214"/>
      <c r="AA6953" s="217"/>
      <c r="AB6953" s="217"/>
      <c r="AC6953" s="217"/>
      <c r="AD6953" s="213"/>
    </row>
    <row r="6954" spans="20:30" x14ac:dyDescent="0.2">
      <c r="T6954" s="212"/>
      <c r="U6954" s="213"/>
      <c r="V6954" s="213"/>
      <c r="W6954" s="213"/>
      <c r="X6954" s="214"/>
      <c r="Y6954" s="214"/>
      <c r="Z6954" s="214"/>
      <c r="AA6954" s="217"/>
      <c r="AB6954" s="217"/>
      <c r="AC6954" s="217"/>
      <c r="AD6954" s="213"/>
    </row>
    <row r="6955" spans="20:30" x14ac:dyDescent="0.2">
      <c r="T6955" s="212"/>
      <c r="U6955" s="213"/>
      <c r="V6955" s="213"/>
      <c r="W6955" s="213"/>
      <c r="X6955" s="214"/>
      <c r="Y6955" s="214"/>
      <c r="Z6955" s="214"/>
      <c r="AA6955" s="217"/>
      <c r="AB6955" s="217"/>
      <c r="AC6955" s="217"/>
      <c r="AD6955" s="213"/>
    </row>
    <row r="6956" spans="20:30" x14ac:dyDescent="0.2">
      <c r="T6956" s="212"/>
      <c r="U6956" s="213"/>
      <c r="V6956" s="213"/>
      <c r="W6956" s="213"/>
      <c r="X6956" s="214"/>
      <c r="Y6956" s="214"/>
      <c r="Z6956" s="214"/>
      <c r="AA6956" s="217"/>
      <c r="AB6956" s="217"/>
      <c r="AC6956" s="217"/>
      <c r="AD6956" s="213"/>
    </row>
    <row r="6957" spans="20:30" x14ac:dyDescent="0.2">
      <c r="T6957" s="212"/>
      <c r="U6957" s="213"/>
      <c r="V6957" s="213"/>
      <c r="W6957" s="213"/>
      <c r="X6957" s="214"/>
      <c r="Y6957" s="214"/>
      <c r="Z6957" s="214"/>
      <c r="AA6957" s="217"/>
      <c r="AB6957" s="217"/>
      <c r="AC6957" s="217"/>
      <c r="AD6957" s="213"/>
    </row>
    <row r="6958" spans="20:30" x14ac:dyDescent="0.2">
      <c r="T6958" s="212"/>
      <c r="U6958" s="213"/>
      <c r="V6958" s="213"/>
      <c r="W6958" s="213"/>
      <c r="X6958" s="214"/>
      <c r="Y6958" s="214"/>
      <c r="Z6958" s="214"/>
      <c r="AA6958" s="217"/>
      <c r="AB6958" s="217"/>
      <c r="AC6958" s="217"/>
      <c r="AD6958" s="213"/>
    </row>
    <row r="6959" spans="20:30" x14ac:dyDescent="0.2">
      <c r="T6959" s="212"/>
      <c r="U6959" s="213"/>
      <c r="V6959" s="213"/>
      <c r="W6959" s="213"/>
      <c r="X6959" s="214"/>
      <c r="Y6959" s="214"/>
      <c r="Z6959" s="214"/>
      <c r="AA6959" s="217"/>
      <c r="AB6959" s="217"/>
      <c r="AC6959" s="217"/>
      <c r="AD6959" s="213"/>
    </row>
    <row r="6960" spans="20:30" x14ac:dyDescent="0.2">
      <c r="T6960" s="212"/>
      <c r="U6960" s="213"/>
      <c r="V6960" s="213"/>
      <c r="W6960" s="213"/>
      <c r="X6960" s="214"/>
      <c r="Y6960" s="214"/>
      <c r="Z6960" s="214"/>
      <c r="AA6960" s="217"/>
      <c r="AB6960" s="217"/>
      <c r="AC6960" s="217"/>
      <c r="AD6960" s="213"/>
    </row>
    <row r="6961" spans="20:30" x14ac:dyDescent="0.2">
      <c r="T6961" s="212"/>
      <c r="U6961" s="213"/>
      <c r="V6961" s="213"/>
      <c r="W6961" s="213"/>
      <c r="X6961" s="214"/>
      <c r="Y6961" s="214"/>
      <c r="Z6961" s="214"/>
      <c r="AA6961" s="217"/>
      <c r="AB6961" s="217"/>
      <c r="AC6961" s="217"/>
      <c r="AD6961" s="213"/>
    </row>
    <row r="6962" spans="20:30" x14ac:dyDescent="0.2">
      <c r="T6962" s="212"/>
      <c r="U6962" s="213"/>
      <c r="V6962" s="213"/>
      <c r="W6962" s="213"/>
      <c r="X6962" s="214"/>
      <c r="Y6962" s="214"/>
      <c r="Z6962" s="214"/>
      <c r="AA6962" s="217"/>
      <c r="AB6962" s="217"/>
      <c r="AC6962" s="217"/>
      <c r="AD6962" s="213"/>
    </row>
    <row r="6963" spans="20:30" x14ac:dyDescent="0.2">
      <c r="T6963" s="212"/>
      <c r="U6963" s="213"/>
      <c r="V6963" s="213"/>
      <c r="W6963" s="213"/>
      <c r="X6963" s="214"/>
      <c r="Y6963" s="214"/>
      <c r="Z6963" s="214"/>
      <c r="AA6963" s="217"/>
      <c r="AB6963" s="217"/>
      <c r="AC6963" s="217"/>
      <c r="AD6963" s="213"/>
    </row>
    <row r="6964" spans="20:30" x14ac:dyDescent="0.2">
      <c r="T6964" s="212"/>
      <c r="U6964" s="213"/>
      <c r="V6964" s="213"/>
      <c r="W6964" s="213"/>
      <c r="X6964" s="214"/>
      <c r="Y6964" s="214"/>
      <c r="Z6964" s="214"/>
      <c r="AA6964" s="217"/>
      <c r="AB6964" s="217"/>
      <c r="AC6964" s="217"/>
      <c r="AD6964" s="213"/>
    </row>
    <row r="6965" spans="20:30" x14ac:dyDescent="0.2">
      <c r="T6965" s="212"/>
      <c r="U6965" s="213"/>
      <c r="V6965" s="213"/>
      <c r="W6965" s="213"/>
      <c r="X6965" s="214"/>
      <c r="Y6965" s="214"/>
      <c r="Z6965" s="214"/>
      <c r="AA6965" s="217"/>
      <c r="AB6965" s="217"/>
      <c r="AC6965" s="217"/>
      <c r="AD6965" s="213"/>
    </row>
    <row r="6966" spans="20:30" x14ac:dyDescent="0.2">
      <c r="T6966" s="212"/>
      <c r="U6966" s="213"/>
      <c r="V6966" s="213"/>
      <c r="W6966" s="213"/>
      <c r="X6966" s="214"/>
      <c r="Y6966" s="214"/>
      <c r="Z6966" s="214"/>
      <c r="AA6966" s="217"/>
      <c r="AB6966" s="217"/>
      <c r="AC6966" s="217"/>
      <c r="AD6966" s="213"/>
    </row>
    <row r="6967" spans="20:30" x14ac:dyDescent="0.2">
      <c r="T6967" s="212"/>
      <c r="U6967" s="213"/>
      <c r="V6967" s="213"/>
      <c r="W6967" s="213"/>
      <c r="X6967" s="214"/>
      <c r="Y6967" s="214"/>
      <c r="Z6967" s="214"/>
      <c r="AA6967" s="217"/>
      <c r="AB6967" s="217"/>
      <c r="AC6967" s="217"/>
      <c r="AD6967" s="213"/>
    </row>
    <row r="6968" spans="20:30" x14ac:dyDescent="0.2">
      <c r="T6968" s="212"/>
      <c r="U6968" s="213"/>
      <c r="V6968" s="213"/>
      <c r="W6968" s="213"/>
      <c r="X6968" s="214"/>
      <c r="Y6968" s="214"/>
      <c r="Z6968" s="214"/>
      <c r="AA6968" s="217"/>
      <c r="AB6968" s="217"/>
      <c r="AC6968" s="217"/>
      <c r="AD6968" s="213"/>
    </row>
    <row r="6969" spans="20:30" x14ac:dyDescent="0.2">
      <c r="T6969" s="212"/>
      <c r="U6969" s="213"/>
      <c r="V6969" s="213"/>
      <c r="W6969" s="213"/>
      <c r="X6969" s="214"/>
      <c r="Y6969" s="214"/>
      <c r="Z6969" s="214"/>
      <c r="AA6969" s="217"/>
      <c r="AB6969" s="217"/>
      <c r="AC6969" s="217"/>
      <c r="AD6969" s="213"/>
    </row>
    <row r="6970" spans="20:30" x14ac:dyDescent="0.2">
      <c r="T6970" s="212"/>
      <c r="U6970" s="213"/>
      <c r="V6970" s="213"/>
      <c r="W6970" s="213"/>
      <c r="X6970" s="214"/>
      <c r="Y6970" s="214"/>
      <c r="Z6970" s="214"/>
      <c r="AA6970" s="217"/>
      <c r="AB6970" s="217"/>
      <c r="AC6970" s="217"/>
      <c r="AD6970" s="213"/>
    </row>
    <row r="6971" spans="20:30" x14ac:dyDescent="0.2">
      <c r="T6971" s="212"/>
      <c r="U6971" s="213"/>
      <c r="V6971" s="213"/>
      <c r="W6971" s="213"/>
      <c r="X6971" s="214"/>
      <c r="Y6971" s="214"/>
      <c r="Z6971" s="214"/>
      <c r="AA6971" s="217"/>
      <c r="AB6971" s="217"/>
      <c r="AC6971" s="217"/>
      <c r="AD6971" s="213"/>
    </row>
    <row r="6972" spans="20:30" x14ac:dyDescent="0.2">
      <c r="T6972" s="212"/>
      <c r="U6972" s="213"/>
      <c r="V6972" s="213"/>
      <c r="W6972" s="213"/>
      <c r="X6972" s="214"/>
      <c r="Y6972" s="214"/>
      <c r="Z6972" s="214"/>
      <c r="AA6972" s="217"/>
      <c r="AB6972" s="217"/>
      <c r="AC6972" s="217"/>
      <c r="AD6972" s="213"/>
    </row>
    <row r="6973" spans="20:30" x14ac:dyDescent="0.2">
      <c r="T6973" s="212"/>
      <c r="U6973" s="213"/>
      <c r="V6973" s="213"/>
      <c r="W6973" s="213"/>
      <c r="X6973" s="214"/>
      <c r="Y6973" s="214"/>
      <c r="Z6973" s="214"/>
      <c r="AA6973" s="217"/>
      <c r="AB6973" s="217"/>
      <c r="AC6973" s="217"/>
      <c r="AD6973" s="213"/>
    </row>
    <row r="6974" spans="20:30" x14ac:dyDescent="0.2">
      <c r="T6974" s="212"/>
      <c r="U6974" s="213"/>
      <c r="V6974" s="213"/>
      <c r="W6974" s="213"/>
      <c r="X6974" s="214"/>
      <c r="Y6974" s="214"/>
      <c r="Z6974" s="214"/>
      <c r="AA6974" s="217"/>
      <c r="AB6974" s="217"/>
      <c r="AC6974" s="217"/>
      <c r="AD6974" s="213"/>
    </row>
    <row r="6975" spans="20:30" x14ac:dyDescent="0.2">
      <c r="T6975" s="212"/>
      <c r="U6975" s="213"/>
      <c r="V6975" s="213"/>
      <c r="W6975" s="213"/>
      <c r="X6975" s="214"/>
      <c r="Y6975" s="214"/>
      <c r="Z6975" s="214"/>
      <c r="AA6975" s="217"/>
      <c r="AB6975" s="217"/>
      <c r="AC6975" s="217"/>
      <c r="AD6975" s="213"/>
    </row>
    <row r="6976" spans="20:30" x14ac:dyDescent="0.2">
      <c r="T6976" s="212"/>
      <c r="U6976" s="213"/>
      <c r="V6976" s="213"/>
      <c r="W6976" s="213"/>
      <c r="X6976" s="214"/>
      <c r="Y6976" s="214"/>
      <c r="Z6976" s="214"/>
      <c r="AA6976" s="217"/>
      <c r="AB6976" s="217"/>
      <c r="AC6976" s="217"/>
      <c r="AD6976" s="213"/>
    </row>
    <row r="6977" spans="20:30" x14ac:dyDescent="0.2">
      <c r="T6977" s="212"/>
      <c r="U6977" s="213"/>
      <c r="V6977" s="213"/>
      <c r="W6977" s="213"/>
      <c r="X6977" s="214"/>
      <c r="Y6977" s="214"/>
      <c r="Z6977" s="214"/>
      <c r="AA6977" s="217"/>
      <c r="AB6977" s="217"/>
      <c r="AC6977" s="217"/>
      <c r="AD6977" s="213"/>
    </row>
    <row r="6978" spans="20:30" x14ac:dyDescent="0.2">
      <c r="T6978" s="212"/>
      <c r="U6978" s="213"/>
      <c r="V6978" s="213"/>
      <c r="W6978" s="213"/>
      <c r="X6978" s="214"/>
      <c r="Y6978" s="214"/>
      <c r="Z6978" s="214"/>
      <c r="AA6978" s="217"/>
      <c r="AB6978" s="217"/>
      <c r="AC6978" s="217"/>
      <c r="AD6978" s="213"/>
    </row>
    <row r="6979" spans="20:30" x14ac:dyDescent="0.2">
      <c r="T6979" s="212"/>
      <c r="U6979" s="213"/>
      <c r="V6979" s="213"/>
      <c r="W6979" s="213"/>
      <c r="X6979" s="214"/>
      <c r="Y6979" s="214"/>
      <c r="Z6979" s="214"/>
      <c r="AA6979" s="217"/>
      <c r="AB6979" s="217"/>
      <c r="AC6979" s="217"/>
      <c r="AD6979" s="213"/>
    </row>
    <row r="6980" spans="20:30" x14ac:dyDescent="0.2">
      <c r="T6980" s="212"/>
      <c r="U6980" s="213"/>
      <c r="V6980" s="213"/>
      <c r="W6980" s="213"/>
      <c r="X6980" s="214"/>
      <c r="Y6980" s="214"/>
      <c r="Z6980" s="214"/>
      <c r="AA6980" s="217"/>
      <c r="AB6980" s="217"/>
      <c r="AC6980" s="217"/>
      <c r="AD6980" s="213"/>
    </row>
    <row r="6981" spans="20:30" x14ac:dyDescent="0.2">
      <c r="T6981" s="212"/>
      <c r="U6981" s="213"/>
      <c r="V6981" s="213"/>
      <c r="W6981" s="213"/>
      <c r="X6981" s="214"/>
      <c r="Y6981" s="214"/>
      <c r="Z6981" s="214"/>
      <c r="AA6981" s="217"/>
      <c r="AB6981" s="217"/>
      <c r="AC6981" s="217"/>
      <c r="AD6981" s="213"/>
    </row>
    <row r="6982" spans="20:30" x14ac:dyDescent="0.2">
      <c r="T6982" s="212"/>
      <c r="U6982" s="213"/>
      <c r="V6982" s="213"/>
      <c r="W6982" s="213"/>
      <c r="X6982" s="214"/>
      <c r="Y6982" s="214"/>
      <c r="Z6982" s="214"/>
      <c r="AA6982" s="217"/>
      <c r="AB6982" s="217"/>
      <c r="AC6982" s="217"/>
      <c r="AD6982" s="213"/>
    </row>
    <row r="6983" spans="20:30" x14ac:dyDescent="0.2">
      <c r="T6983" s="212"/>
      <c r="U6983" s="213"/>
      <c r="V6983" s="213"/>
      <c r="W6983" s="213"/>
      <c r="X6983" s="214"/>
      <c r="Y6983" s="214"/>
      <c r="Z6983" s="214"/>
      <c r="AA6983" s="217"/>
      <c r="AB6983" s="217"/>
      <c r="AC6983" s="217"/>
      <c r="AD6983" s="213"/>
    </row>
    <row r="6984" spans="20:30" x14ac:dyDescent="0.2">
      <c r="T6984" s="212"/>
      <c r="U6984" s="213"/>
      <c r="V6984" s="213"/>
      <c r="W6984" s="213"/>
      <c r="X6984" s="214"/>
      <c r="Y6984" s="214"/>
      <c r="Z6984" s="214"/>
      <c r="AA6984" s="217"/>
      <c r="AB6984" s="217"/>
      <c r="AC6984" s="217"/>
      <c r="AD6984" s="213"/>
    </row>
    <row r="6985" spans="20:30" x14ac:dyDescent="0.2">
      <c r="T6985" s="212"/>
      <c r="U6985" s="213"/>
      <c r="V6985" s="213"/>
      <c r="W6985" s="213"/>
      <c r="X6985" s="214"/>
      <c r="Y6985" s="214"/>
      <c r="Z6985" s="214"/>
      <c r="AA6985" s="217"/>
      <c r="AB6985" s="217"/>
      <c r="AC6985" s="217"/>
      <c r="AD6985" s="213"/>
    </row>
    <row r="6986" spans="20:30" x14ac:dyDescent="0.2">
      <c r="T6986" s="212"/>
      <c r="U6986" s="213"/>
      <c r="V6986" s="213"/>
      <c r="W6986" s="213"/>
      <c r="X6986" s="214"/>
      <c r="Y6986" s="214"/>
      <c r="Z6986" s="214"/>
      <c r="AA6986" s="217"/>
      <c r="AB6986" s="217"/>
      <c r="AC6986" s="217"/>
      <c r="AD6986" s="213"/>
    </row>
    <row r="6987" spans="20:30" x14ac:dyDescent="0.2">
      <c r="T6987" s="212"/>
      <c r="U6987" s="213"/>
      <c r="V6987" s="213"/>
      <c r="W6987" s="213"/>
      <c r="X6987" s="214"/>
      <c r="Y6987" s="214"/>
      <c r="Z6987" s="214"/>
      <c r="AA6987" s="217"/>
      <c r="AB6987" s="217"/>
      <c r="AC6987" s="217"/>
      <c r="AD6987" s="213"/>
    </row>
    <row r="6988" spans="20:30" x14ac:dyDescent="0.2">
      <c r="T6988" s="212"/>
      <c r="U6988" s="213"/>
      <c r="V6988" s="213"/>
      <c r="W6988" s="213"/>
      <c r="X6988" s="214"/>
      <c r="Y6988" s="214"/>
      <c r="Z6988" s="214"/>
      <c r="AA6988" s="217"/>
      <c r="AB6988" s="217"/>
      <c r="AC6988" s="217"/>
      <c r="AD6988" s="213"/>
    </row>
    <row r="6989" spans="20:30" x14ac:dyDescent="0.2">
      <c r="T6989" s="212"/>
      <c r="U6989" s="213"/>
      <c r="V6989" s="213"/>
      <c r="W6989" s="213"/>
      <c r="X6989" s="214"/>
      <c r="Y6989" s="214"/>
      <c r="Z6989" s="214"/>
      <c r="AA6989" s="217"/>
      <c r="AB6989" s="217"/>
      <c r="AC6989" s="217"/>
      <c r="AD6989" s="213"/>
    </row>
    <row r="6990" spans="20:30" x14ac:dyDescent="0.2">
      <c r="T6990" s="212"/>
      <c r="U6990" s="213"/>
      <c r="V6990" s="213"/>
      <c r="W6990" s="213"/>
      <c r="X6990" s="214"/>
      <c r="Y6990" s="214"/>
      <c r="Z6990" s="214"/>
      <c r="AA6990" s="217"/>
      <c r="AB6990" s="217"/>
      <c r="AC6990" s="217"/>
      <c r="AD6990" s="213"/>
    </row>
    <row r="6991" spans="20:30" x14ac:dyDescent="0.2">
      <c r="T6991" s="212"/>
      <c r="U6991" s="213"/>
      <c r="V6991" s="213"/>
      <c r="W6991" s="213"/>
      <c r="X6991" s="214"/>
      <c r="Y6991" s="214"/>
      <c r="Z6991" s="214"/>
      <c r="AA6991" s="217"/>
      <c r="AB6991" s="217"/>
      <c r="AC6991" s="217"/>
      <c r="AD6991" s="213"/>
    </row>
    <row r="6992" spans="20:30" x14ac:dyDescent="0.2">
      <c r="T6992" s="212"/>
      <c r="U6992" s="213"/>
      <c r="V6992" s="213"/>
      <c r="W6992" s="213"/>
      <c r="X6992" s="214"/>
      <c r="Y6992" s="214"/>
      <c r="Z6992" s="214"/>
      <c r="AA6992" s="217"/>
      <c r="AB6992" s="217"/>
      <c r="AC6992" s="217"/>
      <c r="AD6992" s="213"/>
    </row>
    <row r="6993" spans="20:30" x14ac:dyDescent="0.2">
      <c r="T6993" s="212"/>
      <c r="U6993" s="213"/>
      <c r="V6993" s="213"/>
      <c r="W6993" s="213"/>
      <c r="X6993" s="214"/>
      <c r="Y6993" s="214"/>
      <c r="Z6993" s="214"/>
      <c r="AA6993" s="217"/>
      <c r="AB6993" s="217"/>
      <c r="AC6993" s="217"/>
      <c r="AD6993" s="213"/>
    </row>
    <row r="6994" spans="20:30" x14ac:dyDescent="0.2">
      <c r="T6994" s="212"/>
      <c r="U6994" s="213"/>
      <c r="V6994" s="213"/>
      <c r="W6994" s="213"/>
      <c r="X6994" s="214"/>
      <c r="Y6994" s="214"/>
      <c r="Z6994" s="214"/>
      <c r="AA6994" s="217"/>
      <c r="AB6994" s="217"/>
      <c r="AC6994" s="217"/>
      <c r="AD6994" s="213"/>
    </row>
    <row r="6995" spans="20:30" x14ac:dyDescent="0.2">
      <c r="T6995" s="212"/>
      <c r="U6995" s="213"/>
      <c r="V6995" s="213"/>
      <c r="W6995" s="213"/>
      <c r="X6995" s="214"/>
      <c r="Y6995" s="214"/>
      <c r="Z6995" s="214"/>
      <c r="AA6995" s="217"/>
      <c r="AB6995" s="217"/>
      <c r="AC6995" s="217"/>
      <c r="AD6995" s="213"/>
    </row>
    <row r="6996" spans="20:30" x14ac:dyDescent="0.2">
      <c r="T6996" s="212"/>
      <c r="U6996" s="213"/>
      <c r="V6996" s="213"/>
      <c r="W6996" s="213"/>
      <c r="X6996" s="214"/>
      <c r="Y6996" s="214"/>
      <c r="Z6996" s="214"/>
      <c r="AA6996" s="217"/>
      <c r="AB6996" s="217"/>
      <c r="AC6996" s="217"/>
      <c r="AD6996" s="213"/>
    </row>
    <row r="6997" spans="20:30" x14ac:dyDescent="0.2">
      <c r="T6997" s="212"/>
      <c r="U6997" s="213"/>
      <c r="V6997" s="213"/>
      <c r="W6997" s="213"/>
      <c r="X6997" s="214"/>
      <c r="Y6997" s="214"/>
      <c r="Z6997" s="214"/>
      <c r="AA6997" s="217"/>
      <c r="AB6997" s="217"/>
      <c r="AC6997" s="217"/>
      <c r="AD6997" s="213"/>
    </row>
    <row r="6998" spans="20:30" x14ac:dyDescent="0.2">
      <c r="T6998" s="212"/>
      <c r="U6998" s="213"/>
      <c r="V6998" s="213"/>
      <c r="W6998" s="213"/>
      <c r="X6998" s="214"/>
      <c r="Y6998" s="214"/>
      <c r="Z6998" s="214"/>
      <c r="AA6998" s="217"/>
      <c r="AB6998" s="217"/>
      <c r="AC6998" s="217"/>
      <c r="AD6998" s="213"/>
    </row>
    <row r="6999" spans="20:30" x14ac:dyDescent="0.2">
      <c r="T6999" s="212"/>
      <c r="U6999" s="213"/>
      <c r="V6999" s="213"/>
      <c r="W6999" s="213"/>
      <c r="X6999" s="214"/>
      <c r="Y6999" s="214"/>
      <c r="Z6999" s="214"/>
      <c r="AA6999" s="217"/>
      <c r="AB6999" s="217"/>
      <c r="AC6999" s="217"/>
      <c r="AD6999" s="213"/>
    </row>
    <row r="7000" spans="20:30" x14ac:dyDescent="0.2">
      <c r="T7000" s="212"/>
      <c r="U7000" s="213"/>
      <c r="V7000" s="213"/>
      <c r="W7000" s="213"/>
      <c r="X7000" s="214"/>
      <c r="Y7000" s="214"/>
      <c r="Z7000" s="214"/>
      <c r="AA7000" s="217"/>
      <c r="AB7000" s="217"/>
      <c r="AC7000" s="217"/>
      <c r="AD7000" s="213"/>
    </row>
    <row r="7001" spans="20:30" x14ac:dyDescent="0.2">
      <c r="T7001" s="212"/>
      <c r="U7001" s="213"/>
      <c r="V7001" s="213"/>
      <c r="W7001" s="213"/>
      <c r="X7001" s="214"/>
      <c r="Y7001" s="214"/>
      <c r="Z7001" s="214"/>
      <c r="AA7001" s="217"/>
      <c r="AB7001" s="217"/>
      <c r="AC7001" s="217"/>
      <c r="AD7001" s="213"/>
    </row>
    <row r="7002" spans="20:30" x14ac:dyDescent="0.2">
      <c r="T7002" s="212"/>
      <c r="U7002" s="213"/>
      <c r="V7002" s="213"/>
      <c r="W7002" s="213"/>
      <c r="X7002" s="214"/>
      <c r="Y7002" s="214"/>
      <c r="Z7002" s="214"/>
      <c r="AA7002" s="217"/>
      <c r="AB7002" s="217"/>
      <c r="AC7002" s="217"/>
      <c r="AD7002" s="213"/>
    </row>
    <row r="7003" spans="20:30" x14ac:dyDescent="0.2">
      <c r="T7003" s="212"/>
      <c r="U7003" s="213"/>
      <c r="V7003" s="213"/>
      <c r="W7003" s="213"/>
      <c r="X7003" s="214"/>
      <c r="Y7003" s="214"/>
      <c r="Z7003" s="214"/>
      <c r="AA7003" s="217"/>
      <c r="AB7003" s="217"/>
      <c r="AC7003" s="217"/>
      <c r="AD7003" s="213"/>
    </row>
    <row r="7004" spans="20:30" x14ac:dyDescent="0.2">
      <c r="T7004" s="212"/>
      <c r="U7004" s="213"/>
      <c r="V7004" s="213"/>
      <c r="W7004" s="213"/>
      <c r="X7004" s="214"/>
      <c r="Y7004" s="214"/>
      <c r="Z7004" s="214"/>
      <c r="AA7004" s="217"/>
      <c r="AB7004" s="217"/>
      <c r="AC7004" s="217"/>
      <c r="AD7004" s="213"/>
    </row>
    <row r="7005" spans="20:30" x14ac:dyDescent="0.2">
      <c r="T7005" s="212"/>
      <c r="U7005" s="213"/>
      <c r="V7005" s="213"/>
      <c r="W7005" s="213"/>
      <c r="X7005" s="214"/>
      <c r="Y7005" s="214"/>
      <c r="Z7005" s="214"/>
      <c r="AA7005" s="217"/>
      <c r="AB7005" s="217"/>
      <c r="AC7005" s="217"/>
      <c r="AD7005" s="213"/>
    </row>
    <row r="7006" spans="20:30" x14ac:dyDescent="0.2">
      <c r="T7006" s="212"/>
      <c r="U7006" s="213"/>
      <c r="V7006" s="213"/>
      <c r="W7006" s="213"/>
      <c r="X7006" s="214"/>
      <c r="Y7006" s="214"/>
      <c r="Z7006" s="214"/>
      <c r="AA7006" s="217"/>
      <c r="AB7006" s="217"/>
      <c r="AC7006" s="217"/>
      <c r="AD7006" s="213"/>
    </row>
    <row r="7007" spans="20:30" x14ac:dyDescent="0.2">
      <c r="T7007" s="212"/>
      <c r="U7007" s="213"/>
      <c r="V7007" s="213"/>
      <c r="W7007" s="213"/>
      <c r="X7007" s="214"/>
      <c r="Y7007" s="214"/>
      <c r="Z7007" s="214"/>
      <c r="AA7007" s="217"/>
      <c r="AB7007" s="217"/>
      <c r="AC7007" s="217"/>
      <c r="AD7007" s="213"/>
    </row>
    <row r="7008" spans="20:30" x14ac:dyDescent="0.2">
      <c r="T7008" s="212"/>
      <c r="U7008" s="213"/>
      <c r="V7008" s="213"/>
      <c r="W7008" s="213"/>
      <c r="X7008" s="214"/>
      <c r="Y7008" s="214"/>
      <c r="Z7008" s="214"/>
      <c r="AA7008" s="217"/>
      <c r="AB7008" s="217"/>
      <c r="AC7008" s="217"/>
      <c r="AD7008" s="213"/>
    </row>
    <row r="7009" spans="20:30" x14ac:dyDescent="0.2">
      <c r="T7009" s="212"/>
      <c r="U7009" s="213"/>
      <c r="V7009" s="213"/>
      <c r="W7009" s="213"/>
      <c r="X7009" s="214"/>
      <c r="Y7009" s="214"/>
      <c r="Z7009" s="214"/>
      <c r="AA7009" s="217"/>
      <c r="AB7009" s="217"/>
      <c r="AC7009" s="217"/>
      <c r="AD7009" s="213"/>
    </row>
    <row r="7010" spans="20:30" x14ac:dyDescent="0.2">
      <c r="T7010" s="212"/>
      <c r="U7010" s="213"/>
      <c r="V7010" s="213"/>
      <c r="W7010" s="213"/>
      <c r="X7010" s="214"/>
      <c r="Y7010" s="214"/>
      <c r="Z7010" s="214"/>
      <c r="AA7010" s="217"/>
      <c r="AB7010" s="217"/>
      <c r="AC7010" s="217"/>
      <c r="AD7010" s="213"/>
    </row>
    <row r="7011" spans="20:30" x14ac:dyDescent="0.2">
      <c r="T7011" s="212"/>
      <c r="U7011" s="213"/>
      <c r="V7011" s="213"/>
      <c r="W7011" s="213"/>
      <c r="X7011" s="214"/>
      <c r="Y7011" s="214"/>
      <c r="Z7011" s="214"/>
      <c r="AA7011" s="217"/>
      <c r="AB7011" s="217"/>
      <c r="AC7011" s="217"/>
      <c r="AD7011" s="213"/>
    </row>
    <row r="7012" spans="20:30" x14ac:dyDescent="0.2">
      <c r="T7012" s="212"/>
      <c r="U7012" s="213"/>
      <c r="V7012" s="213"/>
      <c r="W7012" s="213"/>
      <c r="X7012" s="214"/>
      <c r="Y7012" s="214"/>
      <c r="Z7012" s="214"/>
      <c r="AA7012" s="217"/>
      <c r="AB7012" s="217"/>
      <c r="AC7012" s="217"/>
      <c r="AD7012" s="213"/>
    </row>
    <row r="7013" spans="20:30" x14ac:dyDescent="0.2">
      <c r="T7013" s="212"/>
      <c r="U7013" s="213"/>
      <c r="V7013" s="213"/>
      <c r="W7013" s="213"/>
      <c r="X7013" s="214"/>
      <c r="Y7013" s="214"/>
      <c r="Z7013" s="214"/>
      <c r="AA7013" s="217"/>
      <c r="AB7013" s="217"/>
      <c r="AC7013" s="217"/>
      <c r="AD7013" s="213"/>
    </row>
    <row r="7014" spans="20:30" x14ac:dyDescent="0.2">
      <c r="T7014" s="212"/>
      <c r="U7014" s="213"/>
      <c r="V7014" s="213"/>
      <c r="W7014" s="213"/>
      <c r="X7014" s="214"/>
      <c r="Y7014" s="214"/>
      <c r="Z7014" s="214"/>
      <c r="AA7014" s="217"/>
      <c r="AB7014" s="217"/>
      <c r="AC7014" s="217"/>
      <c r="AD7014" s="213"/>
    </row>
    <row r="7015" spans="20:30" x14ac:dyDescent="0.2">
      <c r="T7015" s="212"/>
      <c r="U7015" s="213"/>
      <c r="V7015" s="213"/>
      <c r="W7015" s="213"/>
      <c r="X7015" s="214"/>
      <c r="Y7015" s="214"/>
      <c r="Z7015" s="214"/>
      <c r="AA7015" s="217"/>
      <c r="AB7015" s="217"/>
      <c r="AC7015" s="217"/>
      <c r="AD7015" s="213"/>
    </row>
    <row r="7016" spans="20:30" x14ac:dyDescent="0.2">
      <c r="T7016" s="212"/>
      <c r="U7016" s="213"/>
      <c r="V7016" s="213"/>
      <c r="W7016" s="213"/>
      <c r="X7016" s="214"/>
      <c r="Y7016" s="214"/>
      <c r="Z7016" s="214"/>
      <c r="AA7016" s="217"/>
      <c r="AB7016" s="217"/>
      <c r="AC7016" s="217"/>
      <c r="AD7016" s="213"/>
    </row>
    <row r="7017" spans="20:30" x14ac:dyDescent="0.2">
      <c r="T7017" s="212"/>
      <c r="U7017" s="213"/>
      <c r="V7017" s="213"/>
      <c r="W7017" s="213"/>
      <c r="X7017" s="214"/>
      <c r="Y7017" s="214"/>
      <c r="Z7017" s="214"/>
      <c r="AA7017" s="217"/>
      <c r="AB7017" s="217"/>
      <c r="AC7017" s="217"/>
      <c r="AD7017" s="213"/>
    </row>
    <row r="7018" spans="20:30" x14ac:dyDescent="0.2">
      <c r="T7018" s="212"/>
      <c r="U7018" s="213"/>
      <c r="V7018" s="213"/>
      <c r="W7018" s="213"/>
      <c r="X7018" s="214"/>
      <c r="Y7018" s="214"/>
      <c r="Z7018" s="214"/>
      <c r="AA7018" s="217"/>
      <c r="AB7018" s="217"/>
      <c r="AC7018" s="217"/>
      <c r="AD7018" s="213"/>
    </row>
    <row r="7019" spans="20:30" x14ac:dyDescent="0.2">
      <c r="T7019" s="212"/>
      <c r="U7019" s="213"/>
      <c r="V7019" s="213"/>
      <c r="W7019" s="213"/>
      <c r="X7019" s="214"/>
      <c r="Y7019" s="214"/>
      <c r="Z7019" s="214"/>
      <c r="AA7019" s="217"/>
      <c r="AB7019" s="217"/>
      <c r="AC7019" s="217"/>
      <c r="AD7019" s="213"/>
    </row>
    <row r="7020" spans="20:30" x14ac:dyDescent="0.2">
      <c r="T7020" s="212"/>
      <c r="U7020" s="213"/>
      <c r="V7020" s="213"/>
      <c r="W7020" s="213"/>
      <c r="X7020" s="214"/>
      <c r="Y7020" s="214"/>
      <c r="Z7020" s="214"/>
      <c r="AA7020" s="217"/>
      <c r="AB7020" s="217"/>
      <c r="AC7020" s="217"/>
      <c r="AD7020" s="213"/>
    </row>
    <row r="7021" spans="20:30" x14ac:dyDescent="0.2">
      <c r="T7021" s="212"/>
      <c r="U7021" s="213"/>
      <c r="V7021" s="213"/>
      <c r="W7021" s="213"/>
      <c r="X7021" s="214"/>
      <c r="Y7021" s="214"/>
      <c r="Z7021" s="214"/>
      <c r="AA7021" s="217"/>
      <c r="AB7021" s="217"/>
      <c r="AC7021" s="217"/>
      <c r="AD7021" s="213"/>
    </row>
    <row r="7022" spans="20:30" x14ac:dyDescent="0.2">
      <c r="T7022" s="212"/>
      <c r="U7022" s="213"/>
      <c r="V7022" s="213"/>
      <c r="W7022" s="213"/>
      <c r="X7022" s="214"/>
      <c r="Y7022" s="214"/>
      <c r="Z7022" s="214"/>
      <c r="AA7022" s="217"/>
      <c r="AB7022" s="217"/>
      <c r="AC7022" s="217"/>
      <c r="AD7022" s="213"/>
    </row>
    <row r="7023" spans="20:30" x14ac:dyDescent="0.2">
      <c r="T7023" s="212"/>
      <c r="U7023" s="213"/>
      <c r="V7023" s="213"/>
      <c r="W7023" s="213"/>
      <c r="X7023" s="214"/>
      <c r="Y7023" s="214"/>
      <c r="Z7023" s="214"/>
      <c r="AA7023" s="217"/>
      <c r="AB7023" s="217"/>
      <c r="AC7023" s="217"/>
      <c r="AD7023" s="213"/>
    </row>
    <row r="7024" spans="20:30" x14ac:dyDescent="0.2">
      <c r="T7024" s="212"/>
      <c r="U7024" s="213"/>
      <c r="V7024" s="213"/>
      <c r="W7024" s="213"/>
      <c r="X7024" s="214"/>
      <c r="Y7024" s="214"/>
      <c r="Z7024" s="214"/>
      <c r="AA7024" s="217"/>
      <c r="AB7024" s="217"/>
      <c r="AC7024" s="217"/>
      <c r="AD7024" s="213"/>
    </row>
    <row r="7025" spans="20:30" x14ac:dyDescent="0.2">
      <c r="T7025" s="212"/>
      <c r="U7025" s="213"/>
      <c r="V7025" s="213"/>
      <c r="W7025" s="213"/>
      <c r="X7025" s="214"/>
      <c r="Y7025" s="214"/>
      <c r="Z7025" s="214"/>
      <c r="AA7025" s="217"/>
      <c r="AB7025" s="217"/>
      <c r="AC7025" s="217"/>
      <c r="AD7025" s="213"/>
    </row>
    <row r="7026" spans="20:30" x14ac:dyDescent="0.2">
      <c r="T7026" s="212"/>
      <c r="U7026" s="213"/>
      <c r="V7026" s="213"/>
      <c r="W7026" s="213"/>
      <c r="X7026" s="214"/>
      <c r="Y7026" s="214"/>
      <c r="Z7026" s="214"/>
      <c r="AA7026" s="217"/>
      <c r="AB7026" s="217"/>
      <c r="AC7026" s="217"/>
      <c r="AD7026" s="213"/>
    </row>
    <row r="7027" spans="20:30" x14ac:dyDescent="0.2">
      <c r="T7027" s="212"/>
      <c r="U7027" s="213"/>
      <c r="V7027" s="213"/>
      <c r="W7027" s="213"/>
      <c r="X7027" s="214"/>
      <c r="Y7027" s="214"/>
      <c r="Z7027" s="214"/>
      <c r="AA7027" s="217"/>
      <c r="AB7027" s="217"/>
      <c r="AC7027" s="217"/>
      <c r="AD7027" s="213"/>
    </row>
    <row r="7028" spans="20:30" x14ac:dyDescent="0.2">
      <c r="T7028" s="212"/>
      <c r="U7028" s="213"/>
      <c r="V7028" s="213"/>
      <c r="W7028" s="213"/>
      <c r="X7028" s="214"/>
      <c r="Y7028" s="214"/>
      <c r="Z7028" s="214"/>
      <c r="AA7028" s="217"/>
      <c r="AB7028" s="217"/>
      <c r="AC7028" s="217"/>
      <c r="AD7028" s="213"/>
    </row>
    <row r="7029" spans="20:30" x14ac:dyDescent="0.2">
      <c r="T7029" s="212"/>
      <c r="U7029" s="213"/>
      <c r="V7029" s="213"/>
      <c r="W7029" s="213"/>
      <c r="X7029" s="214"/>
      <c r="Y7029" s="214"/>
      <c r="Z7029" s="214"/>
      <c r="AA7029" s="217"/>
      <c r="AB7029" s="217"/>
      <c r="AC7029" s="217"/>
      <c r="AD7029" s="213"/>
    </row>
    <row r="7030" spans="20:30" x14ac:dyDescent="0.2">
      <c r="T7030" s="212"/>
      <c r="U7030" s="213"/>
      <c r="V7030" s="213"/>
      <c r="W7030" s="213"/>
      <c r="X7030" s="214"/>
      <c r="Y7030" s="214"/>
      <c r="Z7030" s="214"/>
      <c r="AA7030" s="217"/>
      <c r="AB7030" s="217"/>
      <c r="AC7030" s="217"/>
      <c r="AD7030" s="213"/>
    </row>
    <row r="7031" spans="20:30" x14ac:dyDescent="0.2">
      <c r="T7031" s="212"/>
      <c r="U7031" s="213"/>
      <c r="V7031" s="213"/>
      <c r="W7031" s="213"/>
      <c r="X7031" s="214"/>
      <c r="Y7031" s="214"/>
      <c r="Z7031" s="214"/>
      <c r="AA7031" s="217"/>
      <c r="AB7031" s="217"/>
      <c r="AC7031" s="217"/>
      <c r="AD7031" s="213"/>
    </row>
    <row r="7032" spans="20:30" x14ac:dyDescent="0.2">
      <c r="T7032" s="212"/>
      <c r="U7032" s="213"/>
      <c r="V7032" s="213"/>
      <c r="W7032" s="213"/>
      <c r="X7032" s="214"/>
      <c r="Y7032" s="214"/>
      <c r="Z7032" s="214"/>
      <c r="AA7032" s="217"/>
      <c r="AB7032" s="217"/>
      <c r="AC7032" s="217"/>
      <c r="AD7032" s="213"/>
    </row>
    <row r="7033" spans="20:30" x14ac:dyDescent="0.2">
      <c r="T7033" s="212"/>
      <c r="U7033" s="213"/>
      <c r="V7033" s="213"/>
      <c r="W7033" s="213"/>
      <c r="X7033" s="214"/>
      <c r="Y7033" s="214"/>
      <c r="Z7033" s="214"/>
      <c r="AA7033" s="217"/>
      <c r="AB7033" s="217"/>
      <c r="AC7033" s="217"/>
      <c r="AD7033" s="213"/>
    </row>
    <row r="7034" spans="20:30" x14ac:dyDescent="0.2">
      <c r="T7034" s="212"/>
      <c r="U7034" s="213"/>
      <c r="V7034" s="213"/>
      <c r="W7034" s="213"/>
      <c r="X7034" s="214"/>
      <c r="Y7034" s="214"/>
      <c r="Z7034" s="214"/>
      <c r="AA7034" s="217"/>
      <c r="AB7034" s="217"/>
      <c r="AC7034" s="217"/>
      <c r="AD7034" s="213"/>
    </row>
    <row r="7035" spans="20:30" x14ac:dyDescent="0.2">
      <c r="T7035" s="212"/>
      <c r="U7035" s="213"/>
      <c r="V7035" s="213"/>
      <c r="W7035" s="213"/>
      <c r="X7035" s="214"/>
      <c r="Y7035" s="214"/>
      <c r="Z7035" s="214"/>
      <c r="AA7035" s="217"/>
      <c r="AB7035" s="217"/>
      <c r="AC7035" s="217"/>
      <c r="AD7035" s="213"/>
    </row>
    <row r="7036" spans="20:30" x14ac:dyDescent="0.2">
      <c r="T7036" s="212"/>
      <c r="U7036" s="213"/>
      <c r="V7036" s="213"/>
      <c r="W7036" s="213"/>
      <c r="X7036" s="214"/>
      <c r="Y7036" s="214"/>
      <c r="Z7036" s="214"/>
      <c r="AA7036" s="217"/>
      <c r="AB7036" s="217"/>
      <c r="AC7036" s="217"/>
      <c r="AD7036" s="213"/>
    </row>
    <row r="7037" spans="20:30" x14ac:dyDescent="0.2">
      <c r="T7037" s="212"/>
      <c r="U7037" s="213"/>
      <c r="V7037" s="213"/>
      <c r="W7037" s="213"/>
      <c r="X7037" s="214"/>
      <c r="Y7037" s="214"/>
      <c r="Z7037" s="214"/>
      <c r="AA7037" s="217"/>
      <c r="AB7037" s="217"/>
      <c r="AC7037" s="217"/>
      <c r="AD7037" s="213"/>
    </row>
    <row r="7038" spans="20:30" x14ac:dyDescent="0.2">
      <c r="T7038" s="212"/>
      <c r="U7038" s="213"/>
      <c r="V7038" s="213"/>
      <c r="W7038" s="213"/>
      <c r="X7038" s="214"/>
      <c r="Y7038" s="214"/>
      <c r="Z7038" s="214"/>
      <c r="AA7038" s="217"/>
      <c r="AB7038" s="217"/>
      <c r="AC7038" s="217"/>
      <c r="AD7038" s="213"/>
    </row>
    <row r="7039" spans="20:30" x14ac:dyDescent="0.2">
      <c r="T7039" s="212"/>
      <c r="U7039" s="213"/>
      <c r="V7039" s="213"/>
      <c r="W7039" s="213"/>
      <c r="X7039" s="214"/>
      <c r="Y7039" s="214"/>
      <c r="Z7039" s="214"/>
      <c r="AA7039" s="217"/>
      <c r="AB7039" s="217"/>
      <c r="AC7039" s="217"/>
      <c r="AD7039" s="213"/>
    </row>
    <row r="7040" spans="20:30" x14ac:dyDescent="0.2">
      <c r="T7040" s="212"/>
      <c r="U7040" s="213"/>
      <c r="V7040" s="213"/>
      <c r="W7040" s="213"/>
      <c r="X7040" s="214"/>
      <c r="Y7040" s="214"/>
      <c r="Z7040" s="214"/>
      <c r="AA7040" s="217"/>
      <c r="AB7040" s="217"/>
      <c r="AC7040" s="217"/>
      <c r="AD7040" s="213"/>
    </row>
    <row r="7041" spans="20:30" x14ac:dyDescent="0.2">
      <c r="T7041" s="212"/>
      <c r="U7041" s="213"/>
      <c r="V7041" s="213"/>
      <c r="W7041" s="213"/>
      <c r="X7041" s="214"/>
      <c r="Y7041" s="214"/>
      <c r="Z7041" s="214"/>
      <c r="AA7041" s="217"/>
      <c r="AB7041" s="217"/>
      <c r="AC7041" s="217"/>
      <c r="AD7041" s="213"/>
    </row>
    <row r="7042" spans="20:30" x14ac:dyDescent="0.2">
      <c r="T7042" s="212"/>
      <c r="U7042" s="213"/>
      <c r="V7042" s="213"/>
      <c r="W7042" s="213"/>
      <c r="X7042" s="214"/>
      <c r="Y7042" s="214"/>
      <c r="Z7042" s="214"/>
      <c r="AA7042" s="217"/>
      <c r="AB7042" s="217"/>
      <c r="AC7042" s="217"/>
      <c r="AD7042" s="213"/>
    </row>
    <row r="7043" spans="20:30" x14ac:dyDescent="0.2">
      <c r="T7043" s="212"/>
      <c r="U7043" s="213"/>
      <c r="V7043" s="213"/>
      <c r="W7043" s="213"/>
      <c r="X7043" s="214"/>
      <c r="Y7043" s="214"/>
      <c r="Z7043" s="214"/>
      <c r="AA7043" s="217"/>
      <c r="AB7043" s="217"/>
      <c r="AC7043" s="217"/>
      <c r="AD7043" s="213"/>
    </row>
    <row r="7044" spans="20:30" x14ac:dyDescent="0.2">
      <c r="T7044" s="212"/>
      <c r="U7044" s="213"/>
      <c r="V7044" s="213"/>
      <c r="W7044" s="213"/>
      <c r="X7044" s="214"/>
      <c r="Y7044" s="214"/>
      <c r="Z7044" s="214"/>
      <c r="AA7044" s="217"/>
      <c r="AB7044" s="217"/>
      <c r="AC7044" s="217"/>
      <c r="AD7044" s="213"/>
    </row>
    <row r="7045" spans="20:30" x14ac:dyDescent="0.2">
      <c r="T7045" s="212"/>
      <c r="U7045" s="213"/>
      <c r="V7045" s="213"/>
      <c r="W7045" s="213"/>
      <c r="X7045" s="214"/>
      <c r="Y7045" s="214"/>
      <c r="Z7045" s="214"/>
      <c r="AA7045" s="217"/>
      <c r="AB7045" s="217"/>
      <c r="AC7045" s="217"/>
      <c r="AD7045" s="213"/>
    </row>
    <row r="7046" spans="20:30" x14ac:dyDescent="0.2">
      <c r="T7046" s="212"/>
      <c r="U7046" s="213"/>
      <c r="V7046" s="213"/>
      <c r="W7046" s="213"/>
      <c r="X7046" s="214"/>
      <c r="Y7046" s="214"/>
      <c r="Z7046" s="214"/>
      <c r="AA7046" s="217"/>
      <c r="AB7046" s="217"/>
      <c r="AC7046" s="217"/>
      <c r="AD7046" s="213"/>
    </row>
    <row r="7047" spans="20:30" x14ac:dyDescent="0.2">
      <c r="T7047" s="212"/>
      <c r="U7047" s="213"/>
      <c r="V7047" s="213"/>
      <c r="W7047" s="213"/>
      <c r="X7047" s="214"/>
      <c r="Y7047" s="214"/>
      <c r="Z7047" s="214"/>
      <c r="AA7047" s="217"/>
      <c r="AB7047" s="217"/>
      <c r="AC7047" s="217"/>
      <c r="AD7047" s="213"/>
    </row>
    <row r="7048" spans="20:30" x14ac:dyDescent="0.2">
      <c r="T7048" s="212"/>
      <c r="U7048" s="213"/>
      <c r="V7048" s="213"/>
      <c r="W7048" s="213"/>
      <c r="X7048" s="214"/>
      <c r="Y7048" s="214"/>
      <c r="Z7048" s="214"/>
      <c r="AA7048" s="217"/>
      <c r="AB7048" s="217"/>
      <c r="AC7048" s="217"/>
      <c r="AD7048" s="213"/>
    </row>
    <row r="7049" spans="20:30" x14ac:dyDescent="0.2">
      <c r="T7049" s="212"/>
      <c r="U7049" s="213"/>
      <c r="V7049" s="213"/>
      <c r="W7049" s="213"/>
      <c r="X7049" s="214"/>
      <c r="Y7049" s="214"/>
      <c r="Z7049" s="214"/>
      <c r="AA7049" s="217"/>
      <c r="AB7049" s="217"/>
      <c r="AC7049" s="217"/>
      <c r="AD7049" s="213"/>
    </row>
    <row r="7050" spans="20:30" x14ac:dyDescent="0.2">
      <c r="T7050" s="212"/>
      <c r="U7050" s="213"/>
      <c r="V7050" s="213"/>
      <c r="W7050" s="213"/>
      <c r="X7050" s="214"/>
      <c r="Y7050" s="214"/>
      <c r="Z7050" s="214"/>
      <c r="AA7050" s="217"/>
      <c r="AB7050" s="217"/>
      <c r="AC7050" s="217"/>
      <c r="AD7050" s="213"/>
    </row>
    <row r="7051" spans="20:30" x14ac:dyDescent="0.2">
      <c r="T7051" s="212"/>
      <c r="U7051" s="213"/>
      <c r="V7051" s="213"/>
      <c r="W7051" s="213"/>
      <c r="X7051" s="214"/>
      <c r="Y7051" s="214"/>
      <c r="Z7051" s="214"/>
      <c r="AA7051" s="217"/>
      <c r="AB7051" s="217"/>
      <c r="AC7051" s="217"/>
      <c r="AD7051" s="213"/>
    </row>
    <row r="7052" spans="20:30" x14ac:dyDescent="0.2">
      <c r="T7052" s="212"/>
      <c r="U7052" s="213"/>
      <c r="V7052" s="213"/>
      <c r="W7052" s="213"/>
      <c r="X7052" s="214"/>
      <c r="Y7052" s="214"/>
      <c r="Z7052" s="214"/>
      <c r="AA7052" s="217"/>
      <c r="AB7052" s="217"/>
      <c r="AC7052" s="217"/>
      <c r="AD7052" s="213"/>
    </row>
    <row r="7053" spans="20:30" x14ac:dyDescent="0.2">
      <c r="T7053" s="212"/>
      <c r="U7053" s="213"/>
      <c r="V7053" s="213"/>
      <c r="W7053" s="213"/>
      <c r="X7053" s="214"/>
      <c r="Y7053" s="214"/>
      <c r="Z7053" s="214"/>
      <c r="AA7053" s="217"/>
      <c r="AB7053" s="217"/>
      <c r="AC7053" s="217"/>
      <c r="AD7053" s="213"/>
    </row>
    <row r="7054" spans="20:30" x14ac:dyDescent="0.2">
      <c r="T7054" s="212"/>
      <c r="U7054" s="213"/>
      <c r="V7054" s="213"/>
      <c r="W7054" s="213"/>
      <c r="X7054" s="214"/>
      <c r="Y7054" s="214"/>
      <c r="Z7054" s="214"/>
      <c r="AA7054" s="217"/>
      <c r="AB7054" s="217"/>
      <c r="AC7054" s="217"/>
      <c r="AD7054" s="213"/>
    </row>
    <row r="7055" spans="20:30" x14ac:dyDescent="0.2">
      <c r="T7055" s="212"/>
      <c r="U7055" s="213"/>
      <c r="V7055" s="213"/>
      <c r="W7055" s="213"/>
      <c r="X7055" s="214"/>
      <c r="Y7055" s="214"/>
      <c r="Z7055" s="214"/>
      <c r="AA7055" s="217"/>
      <c r="AB7055" s="217"/>
      <c r="AC7055" s="217"/>
      <c r="AD7055" s="213"/>
    </row>
    <row r="7056" spans="20:30" x14ac:dyDescent="0.2">
      <c r="T7056" s="212"/>
      <c r="U7056" s="213"/>
      <c r="V7056" s="213"/>
      <c r="W7056" s="213"/>
      <c r="X7056" s="214"/>
      <c r="Y7056" s="214"/>
      <c r="Z7056" s="214"/>
      <c r="AA7056" s="217"/>
      <c r="AB7056" s="217"/>
      <c r="AC7056" s="217"/>
      <c r="AD7056" s="213"/>
    </row>
    <row r="7057" spans="20:30" x14ac:dyDescent="0.2">
      <c r="T7057" s="212"/>
      <c r="U7057" s="213"/>
      <c r="V7057" s="213"/>
      <c r="W7057" s="213"/>
      <c r="X7057" s="214"/>
      <c r="Y7057" s="214"/>
      <c r="Z7057" s="214"/>
      <c r="AA7057" s="217"/>
      <c r="AB7057" s="217"/>
      <c r="AC7057" s="217"/>
      <c r="AD7057" s="213"/>
    </row>
    <row r="7058" spans="20:30" x14ac:dyDescent="0.2">
      <c r="T7058" s="212"/>
      <c r="U7058" s="213"/>
      <c r="V7058" s="213"/>
      <c r="W7058" s="213"/>
      <c r="X7058" s="214"/>
      <c r="Y7058" s="214"/>
      <c r="Z7058" s="214"/>
      <c r="AA7058" s="217"/>
      <c r="AB7058" s="217"/>
      <c r="AC7058" s="217"/>
      <c r="AD7058" s="213"/>
    </row>
    <row r="7059" spans="20:30" x14ac:dyDescent="0.2">
      <c r="T7059" s="212"/>
      <c r="U7059" s="213"/>
      <c r="V7059" s="213"/>
      <c r="W7059" s="213"/>
      <c r="X7059" s="214"/>
      <c r="Y7059" s="214"/>
      <c r="Z7059" s="214"/>
      <c r="AA7059" s="217"/>
      <c r="AB7059" s="217"/>
      <c r="AC7059" s="217"/>
      <c r="AD7059" s="213"/>
    </row>
    <row r="7060" spans="20:30" x14ac:dyDescent="0.2">
      <c r="T7060" s="212"/>
      <c r="U7060" s="213"/>
      <c r="V7060" s="213"/>
      <c r="W7060" s="213"/>
      <c r="X7060" s="214"/>
      <c r="Y7060" s="214"/>
      <c r="Z7060" s="214"/>
      <c r="AA7060" s="217"/>
      <c r="AB7060" s="217"/>
      <c r="AC7060" s="217"/>
      <c r="AD7060" s="213"/>
    </row>
    <row r="7061" spans="20:30" x14ac:dyDescent="0.2">
      <c r="T7061" s="212"/>
      <c r="U7061" s="213"/>
      <c r="V7061" s="213"/>
      <c r="W7061" s="213"/>
      <c r="X7061" s="214"/>
      <c r="Y7061" s="214"/>
      <c r="Z7061" s="214"/>
      <c r="AA7061" s="217"/>
      <c r="AB7061" s="217"/>
      <c r="AC7061" s="217"/>
      <c r="AD7061" s="213"/>
    </row>
    <row r="7062" spans="20:30" x14ac:dyDescent="0.2">
      <c r="T7062" s="212"/>
      <c r="U7062" s="213"/>
      <c r="V7062" s="213"/>
      <c r="W7062" s="213"/>
      <c r="X7062" s="214"/>
      <c r="Y7062" s="214"/>
      <c r="Z7062" s="214"/>
      <c r="AA7062" s="217"/>
      <c r="AB7062" s="217"/>
      <c r="AC7062" s="217"/>
      <c r="AD7062" s="213"/>
    </row>
    <row r="7063" spans="20:30" x14ac:dyDescent="0.2">
      <c r="T7063" s="212"/>
      <c r="U7063" s="213"/>
      <c r="V7063" s="213"/>
      <c r="W7063" s="213"/>
      <c r="X7063" s="214"/>
      <c r="Y7063" s="214"/>
      <c r="Z7063" s="214"/>
      <c r="AA7063" s="217"/>
      <c r="AB7063" s="217"/>
      <c r="AC7063" s="217"/>
      <c r="AD7063" s="213"/>
    </row>
    <row r="7064" spans="20:30" x14ac:dyDescent="0.2">
      <c r="T7064" s="212"/>
      <c r="U7064" s="213"/>
      <c r="V7064" s="213"/>
      <c r="W7064" s="213"/>
      <c r="X7064" s="214"/>
      <c r="Y7064" s="214"/>
      <c r="Z7064" s="214"/>
      <c r="AA7064" s="217"/>
      <c r="AB7064" s="217"/>
      <c r="AC7064" s="217"/>
      <c r="AD7064" s="213"/>
    </row>
    <row r="7065" spans="20:30" x14ac:dyDescent="0.2">
      <c r="T7065" s="212"/>
      <c r="U7065" s="213"/>
      <c r="V7065" s="213"/>
      <c r="W7065" s="213"/>
      <c r="X7065" s="214"/>
      <c r="Y7065" s="214"/>
      <c r="Z7065" s="214"/>
      <c r="AA7065" s="217"/>
      <c r="AB7065" s="217"/>
      <c r="AC7065" s="217"/>
      <c r="AD7065" s="213"/>
    </row>
    <row r="7066" spans="20:30" x14ac:dyDescent="0.2">
      <c r="T7066" s="212"/>
      <c r="U7066" s="213"/>
      <c r="V7066" s="213"/>
      <c r="W7066" s="213"/>
      <c r="X7066" s="214"/>
      <c r="Y7066" s="214"/>
      <c r="Z7066" s="214"/>
      <c r="AA7066" s="217"/>
      <c r="AB7066" s="217"/>
      <c r="AC7066" s="217"/>
      <c r="AD7066" s="213"/>
    </row>
    <row r="7067" spans="20:30" x14ac:dyDescent="0.2">
      <c r="T7067" s="212"/>
      <c r="U7067" s="213"/>
      <c r="V7067" s="213"/>
      <c r="W7067" s="213"/>
      <c r="X7067" s="214"/>
      <c r="Y7067" s="214"/>
      <c r="Z7067" s="214"/>
      <c r="AA7067" s="217"/>
      <c r="AB7067" s="217"/>
      <c r="AC7067" s="217"/>
      <c r="AD7067" s="213"/>
    </row>
    <row r="7068" spans="20:30" x14ac:dyDescent="0.2">
      <c r="T7068" s="212"/>
      <c r="U7068" s="213"/>
      <c r="V7068" s="213"/>
      <c r="W7068" s="213"/>
      <c r="X7068" s="214"/>
      <c r="Y7068" s="214"/>
      <c r="Z7068" s="214"/>
      <c r="AA7068" s="217"/>
      <c r="AB7068" s="217"/>
      <c r="AC7068" s="217"/>
      <c r="AD7068" s="213"/>
    </row>
    <row r="7069" spans="20:30" x14ac:dyDescent="0.2">
      <c r="T7069" s="212"/>
      <c r="U7069" s="213"/>
      <c r="V7069" s="213"/>
      <c r="W7069" s="213"/>
      <c r="X7069" s="214"/>
      <c r="Y7069" s="214"/>
      <c r="Z7069" s="214"/>
      <c r="AA7069" s="217"/>
      <c r="AB7069" s="217"/>
      <c r="AC7069" s="217"/>
      <c r="AD7069" s="213"/>
    </row>
    <row r="7070" spans="20:30" x14ac:dyDescent="0.2">
      <c r="T7070" s="212"/>
      <c r="U7070" s="213"/>
      <c r="V7070" s="213"/>
      <c r="W7070" s="213"/>
      <c r="X7070" s="214"/>
      <c r="Y7070" s="214"/>
      <c r="Z7070" s="214"/>
      <c r="AA7070" s="217"/>
      <c r="AB7070" s="217"/>
      <c r="AC7070" s="217"/>
      <c r="AD7070" s="213"/>
    </row>
    <row r="7071" spans="20:30" x14ac:dyDescent="0.2">
      <c r="T7071" s="212"/>
      <c r="U7071" s="213"/>
      <c r="V7071" s="213"/>
      <c r="W7071" s="213"/>
      <c r="X7071" s="214"/>
      <c r="Y7071" s="214"/>
      <c r="Z7071" s="214"/>
      <c r="AA7071" s="217"/>
      <c r="AB7071" s="217"/>
      <c r="AC7071" s="217"/>
      <c r="AD7071" s="213"/>
    </row>
    <row r="7072" spans="20:30" x14ac:dyDescent="0.2">
      <c r="T7072" s="212"/>
      <c r="U7072" s="213"/>
      <c r="V7072" s="213"/>
      <c r="W7072" s="213"/>
      <c r="X7072" s="214"/>
      <c r="Y7072" s="214"/>
      <c r="Z7072" s="214"/>
      <c r="AA7072" s="217"/>
      <c r="AB7072" s="217"/>
      <c r="AC7072" s="217"/>
      <c r="AD7072" s="213"/>
    </row>
    <row r="7073" spans="20:30" x14ac:dyDescent="0.2">
      <c r="T7073" s="212"/>
      <c r="U7073" s="213"/>
      <c r="V7073" s="213"/>
      <c r="W7073" s="213"/>
      <c r="X7073" s="214"/>
      <c r="Y7073" s="214"/>
      <c r="Z7073" s="214"/>
      <c r="AA7073" s="217"/>
      <c r="AB7073" s="217"/>
      <c r="AC7073" s="217"/>
      <c r="AD7073" s="213"/>
    </row>
    <row r="7074" spans="20:30" x14ac:dyDescent="0.2">
      <c r="T7074" s="212"/>
      <c r="U7074" s="213"/>
      <c r="V7074" s="213"/>
      <c r="W7074" s="213"/>
      <c r="X7074" s="214"/>
      <c r="Y7074" s="214"/>
      <c r="Z7074" s="214"/>
      <c r="AA7074" s="217"/>
      <c r="AB7074" s="217"/>
      <c r="AC7074" s="217"/>
      <c r="AD7074" s="213"/>
    </row>
    <row r="7075" spans="20:30" x14ac:dyDescent="0.2">
      <c r="T7075" s="212"/>
      <c r="U7075" s="213"/>
      <c r="V7075" s="213"/>
      <c r="W7075" s="213"/>
      <c r="X7075" s="214"/>
      <c r="Y7075" s="214"/>
      <c r="Z7075" s="214"/>
      <c r="AA7075" s="217"/>
      <c r="AB7075" s="217"/>
      <c r="AC7075" s="217"/>
      <c r="AD7075" s="213"/>
    </row>
    <row r="7076" spans="20:30" x14ac:dyDescent="0.2">
      <c r="T7076" s="212"/>
      <c r="U7076" s="213"/>
      <c r="V7076" s="213"/>
      <c r="W7076" s="213"/>
      <c r="X7076" s="214"/>
      <c r="Y7076" s="214"/>
      <c r="Z7076" s="214"/>
      <c r="AA7076" s="217"/>
      <c r="AB7076" s="217"/>
      <c r="AC7076" s="217"/>
      <c r="AD7076" s="213"/>
    </row>
    <row r="7077" spans="20:30" x14ac:dyDescent="0.2">
      <c r="T7077" s="212"/>
      <c r="U7077" s="213"/>
      <c r="V7077" s="213"/>
      <c r="W7077" s="213"/>
      <c r="X7077" s="214"/>
      <c r="Y7077" s="214"/>
      <c r="Z7077" s="214"/>
      <c r="AA7077" s="217"/>
      <c r="AB7077" s="217"/>
      <c r="AC7077" s="217"/>
      <c r="AD7077" s="213"/>
    </row>
    <row r="7078" spans="20:30" x14ac:dyDescent="0.2">
      <c r="T7078" s="212"/>
      <c r="U7078" s="213"/>
      <c r="V7078" s="213"/>
      <c r="W7078" s="213"/>
      <c r="X7078" s="214"/>
      <c r="Y7078" s="214"/>
      <c r="Z7078" s="214"/>
      <c r="AA7078" s="217"/>
      <c r="AB7078" s="217"/>
      <c r="AC7078" s="217"/>
      <c r="AD7078" s="213"/>
    </row>
    <row r="7079" spans="20:30" x14ac:dyDescent="0.2">
      <c r="T7079" s="212"/>
      <c r="U7079" s="213"/>
      <c r="V7079" s="213"/>
      <c r="W7079" s="213"/>
      <c r="X7079" s="214"/>
      <c r="Y7079" s="214"/>
      <c r="Z7079" s="214"/>
      <c r="AA7079" s="217"/>
      <c r="AB7079" s="217"/>
      <c r="AC7079" s="217"/>
      <c r="AD7079" s="213"/>
    </row>
    <row r="7080" spans="20:30" x14ac:dyDescent="0.2">
      <c r="T7080" s="212"/>
      <c r="U7080" s="213"/>
      <c r="V7080" s="213"/>
      <c r="W7080" s="213"/>
      <c r="X7080" s="214"/>
      <c r="Y7080" s="214"/>
      <c r="Z7080" s="214"/>
      <c r="AA7080" s="217"/>
      <c r="AB7080" s="217"/>
      <c r="AC7080" s="217"/>
      <c r="AD7080" s="213"/>
    </row>
    <row r="7081" spans="20:30" x14ac:dyDescent="0.2">
      <c r="T7081" s="212"/>
      <c r="U7081" s="213"/>
      <c r="V7081" s="213"/>
      <c r="W7081" s="213"/>
      <c r="X7081" s="214"/>
      <c r="Y7081" s="214"/>
      <c r="Z7081" s="214"/>
      <c r="AA7081" s="217"/>
      <c r="AB7081" s="217"/>
      <c r="AC7081" s="217"/>
      <c r="AD7081" s="213"/>
    </row>
    <row r="7082" spans="20:30" x14ac:dyDescent="0.2">
      <c r="T7082" s="212"/>
      <c r="U7082" s="213"/>
      <c r="V7082" s="213"/>
      <c r="W7082" s="213"/>
      <c r="X7082" s="214"/>
      <c r="Y7082" s="214"/>
      <c r="Z7082" s="214"/>
      <c r="AA7082" s="217"/>
      <c r="AB7082" s="217"/>
      <c r="AC7082" s="217"/>
      <c r="AD7082" s="213"/>
    </row>
    <row r="7083" spans="20:30" x14ac:dyDescent="0.2">
      <c r="T7083" s="212"/>
      <c r="U7083" s="213"/>
      <c r="V7083" s="213"/>
      <c r="W7083" s="213"/>
      <c r="X7083" s="214"/>
      <c r="Y7083" s="214"/>
      <c r="Z7083" s="214"/>
      <c r="AA7083" s="217"/>
      <c r="AB7083" s="217"/>
      <c r="AC7083" s="217"/>
      <c r="AD7083" s="213"/>
    </row>
    <row r="7084" spans="20:30" x14ac:dyDescent="0.2">
      <c r="T7084" s="212"/>
      <c r="U7084" s="213"/>
      <c r="V7084" s="213"/>
      <c r="W7084" s="213"/>
      <c r="X7084" s="214"/>
      <c r="Y7084" s="214"/>
      <c r="Z7084" s="214"/>
      <c r="AA7084" s="217"/>
      <c r="AB7084" s="217"/>
      <c r="AC7084" s="217"/>
      <c r="AD7084" s="213"/>
    </row>
    <row r="7085" spans="20:30" x14ac:dyDescent="0.2">
      <c r="T7085" s="212"/>
      <c r="U7085" s="213"/>
      <c r="V7085" s="213"/>
      <c r="W7085" s="213"/>
      <c r="X7085" s="214"/>
      <c r="Y7085" s="214"/>
      <c r="Z7085" s="214"/>
      <c r="AA7085" s="217"/>
      <c r="AB7085" s="217"/>
      <c r="AC7085" s="217"/>
      <c r="AD7085" s="213"/>
    </row>
    <row r="7086" spans="20:30" x14ac:dyDescent="0.2">
      <c r="T7086" s="212"/>
      <c r="U7086" s="213"/>
      <c r="V7086" s="213"/>
      <c r="W7086" s="213"/>
      <c r="X7086" s="214"/>
      <c r="Y7086" s="214"/>
      <c r="Z7086" s="214"/>
      <c r="AA7086" s="217"/>
      <c r="AB7086" s="217"/>
      <c r="AC7086" s="217"/>
      <c r="AD7086" s="213"/>
    </row>
    <row r="7087" spans="20:30" x14ac:dyDescent="0.2">
      <c r="T7087" s="212"/>
      <c r="U7087" s="213"/>
      <c r="V7087" s="213"/>
      <c r="W7087" s="213"/>
      <c r="X7087" s="214"/>
      <c r="Y7087" s="214"/>
      <c r="Z7087" s="214"/>
      <c r="AA7087" s="217"/>
      <c r="AB7087" s="217"/>
      <c r="AC7087" s="217"/>
      <c r="AD7087" s="213"/>
    </row>
    <row r="7088" spans="20:30" x14ac:dyDescent="0.2">
      <c r="T7088" s="212"/>
      <c r="U7088" s="213"/>
      <c r="V7088" s="213"/>
      <c r="W7088" s="213"/>
      <c r="X7088" s="214"/>
      <c r="Y7088" s="214"/>
      <c r="Z7088" s="214"/>
      <c r="AA7088" s="217"/>
      <c r="AB7088" s="217"/>
      <c r="AC7088" s="217"/>
      <c r="AD7088" s="213"/>
    </row>
    <row r="7089" spans="20:30" x14ac:dyDescent="0.2">
      <c r="T7089" s="212"/>
      <c r="U7089" s="213"/>
      <c r="V7089" s="213"/>
      <c r="W7089" s="213"/>
      <c r="X7089" s="214"/>
      <c r="Y7089" s="214"/>
      <c r="Z7089" s="214"/>
      <c r="AA7089" s="217"/>
      <c r="AB7089" s="217"/>
      <c r="AC7089" s="217"/>
      <c r="AD7089" s="213"/>
    </row>
    <row r="7090" spans="20:30" x14ac:dyDescent="0.2">
      <c r="T7090" s="212"/>
      <c r="U7090" s="213"/>
      <c r="V7090" s="213"/>
      <c r="W7090" s="213"/>
      <c r="X7090" s="214"/>
      <c r="Y7090" s="214"/>
      <c r="Z7090" s="214"/>
      <c r="AA7090" s="217"/>
      <c r="AB7090" s="217"/>
      <c r="AC7090" s="217"/>
      <c r="AD7090" s="213"/>
    </row>
    <row r="7091" spans="20:30" x14ac:dyDescent="0.2">
      <c r="T7091" s="212"/>
      <c r="U7091" s="213"/>
      <c r="V7091" s="213"/>
      <c r="W7091" s="213"/>
      <c r="X7091" s="214"/>
      <c r="Y7091" s="214"/>
      <c r="Z7091" s="214"/>
      <c r="AA7091" s="217"/>
      <c r="AB7091" s="217"/>
      <c r="AC7091" s="217"/>
      <c r="AD7091" s="213"/>
    </row>
    <row r="7092" spans="20:30" x14ac:dyDescent="0.2">
      <c r="T7092" s="212"/>
      <c r="U7092" s="213"/>
      <c r="V7092" s="213"/>
      <c r="W7092" s="213"/>
      <c r="X7092" s="214"/>
      <c r="Y7092" s="214"/>
      <c r="Z7092" s="214"/>
      <c r="AA7092" s="217"/>
      <c r="AB7092" s="217"/>
      <c r="AC7092" s="217"/>
      <c r="AD7092" s="213"/>
    </row>
    <row r="7093" spans="20:30" x14ac:dyDescent="0.2">
      <c r="T7093" s="212"/>
      <c r="U7093" s="213"/>
      <c r="V7093" s="213"/>
      <c r="W7093" s="213"/>
      <c r="X7093" s="214"/>
      <c r="Y7093" s="214"/>
      <c r="Z7093" s="214"/>
      <c r="AA7093" s="217"/>
      <c r="AB7093" s="217"/>
      <c r="AC7093" s="217"/>
      <c r="AD7093" s="213"/>
    </row>
    <row r="7094" spans="20:30" x14ac:dyDescent="0.2">
      <c r="T7094" s="212"/>
      <c r="U7094" s="213"/>
      <c r="V7094" s="213"/>
      <c r="W7094" s="213"/>
      <c r="X7094" s="214"/>
      <c r="Y7094" s="214"/>
      <c r="Z7094" s="214"/>
      <c r="AA7094" s="217"/>
      <c r="AB7094" s="217"/>
      <c r="AC7094" s="217"/>
      <c r="AD7094" s="213"/>
    </row>
    <row r="7095" spans="20:30" x14ac:dyDescent="0.2">
      <c r="T7095" s="212"/>
      <c r="U7095" s="213"/>
      <c r="V7095" s="213"/>
      <c r="W7095" s="213"/>
      <c r="X7095" s="214"/>
      <c r="Y7095" s="214"/>
      <c r="Z7095" s="214"/>
      <c r="AA7095" s="217"/>
      <c r="AB7095" s="217"/>
      <c r="AC7095" s="217"/>
      <c r="AD7095" s="213"/>
    </row>
    <row r="7096" spans="20:30" x14ac:dyDescent="0.2">
      <c r="T7096" s="212"/>
      <c r="U7096" s="213"/>
      <c r="V7096" s="213"/>
      <c r="W7096" s="213"/>
      <c r="X7096" s="214"/>
      <c r="Y7096" s="214"/>
      <c r="Z7096" s="214"/>
      <c r="AA7096" s="217"/>
      <c r="AB7096" s="217"/>
      <c r="AC7096" s="217"/>
      <c r="AD7096" s="213"/>
    </row>
    <row r="7097" spans="20:30" x14ac:dyDescent="0.2">
      <c r="T7097" s="212"/>
      <c r="U7097" s="213"/>
      <c r="V7097" s="213"/>
      <c r="W7097" s="213"/>
      <c r="X7097" s="214"/>
      <c r="Y7097" s="214"/>
      <c r="Z7097" s="214"/>
      <c r="AA7097" s="217"/>
      <c r="AB7097" s="217"/>
      <c r="AC7097" s="217"/>
      <c r="AD7097" s="213"/>
    </row>
    <row r="7098" spans="20:30" x14ac:dyDescent="0.2">
      <c r="T7098" s="212"/>
      <c r="U7098" s="213"/>
      <c r="V7098" s="213"/>
      <c r="W7098" s="213"/>
      <c r="X7098" s="214"/>
      <c r="Y7098" s="214"/>
      <c r="Z7098" s="214"/>
      <c r="AA7098" s="217"/>
      <c r="AB7098" s="217"/>
      <c r="AC7098" s="217"/>
      <c r="AD7098" s="213"/>
    </row>
    <row r="7099" spans="20:30" x14ac:dyDescent="0.2">
      <c r="T7099" s="212"/>
      <c r="U7099" s="213"/>
      <c r="V7099" s="213"/>
      <c r="W7099" s="213"/>
      <c r="X7099" s="214"/>
      <c r="Y7099" s="214"/>
      <c r="Z7099" s="214"/>
      <c r="AA7099" s="217"/>
      <c r="AB7099" s="217"/>
      <c r="AC7099" s="217"/>
      <c r="AD7099" s="213"/>
    </row>
    <row r="7100" spans="20:30" x14ac:dyDescent="0.2">
      <c r="T7100" s="212"/>
      <c r="U7100" s="213"/>
      <c r="V7100" s="213"/>
      <c r="W7100" s="213"/>
      <c r="X7100" s="214"/>
      <c r="Y7100" s="214"/>
      <c r="Z7100" s="214"/>
      <c r="AA7100" s="217"/>
      <c r="AB7100" s="217"/>
      <c r="AC7100" s="217"/>
      <c r="AD7100" s="213"/>
    </row>
    <row r="7101" spans="20:30" x14ac:dyDescent="0.2">
      <c r="T7101" s="212"/>
      <c r="U7101" s="213"/>
      <c r="V7101" s="213"/>
      <c r="W7101" s="213"/>
      <c r="X7101" s="214"/>
      <c r="Y7101" s="214"/>
      <c r="Z7101" s="214"/>
      <c r="AA7101" s="217"/>
      <c r="AB7101" s="217"/>
      <c r="AC7101" s="217"/>
      <c r="AD7101" s="213"/>
    </row>
    <row r="7102" spans="20:30" x14ac:dyDescent="0.2">
      <c r="T7102" s="212"/>
      <c r="U7102" s="213"/>
      <c r="V7102" s="213"/>
      <c r="W7102" s="213"/>
      <c r="X7102" s="214"/>
      <c r="Y7102" s="214"/>
      <c r="Z7102" s="214"/>
      <c r="AA7102" s="217"/>
      <c r="AB7102" s="217"/>
      <c r="AC7102" s="217"/>
      <c r="AD7102" s="213"/>
    </row>
    <row r="7103" spans="20:30" x14ac:dyDescent="0.2">
      <c r="T7103" s="212"/>
      <c r="U7103" s="213"/>
      <c r="V7103" s="213"/>
      <c r="W7103" s="213"/>
      <c r="X7103" s="214"/>
      <c r="Y7103" s="214"/>
      <c r="Z7103" s="214"/>
      <c r="AA7103" s="217"/>
      <c r="AB7103" s="217"/>
      <c r="AC7103" s="217"/>
      <c r="AD7103" s="213"/>
    </row>
    <row r="7104" spans="20:30" x14ac:dyDescent="0.2">
      <c r="T7104" s="212"/>
      <c r="U7104" s="213"/>
      <c r="V7104" s="213"/>
      <c r="W7104" s="213"/>
      <c r="X7104" s="214"/>
      <c r="Y7104" s="214"/>
      <c r="Z7104" s="214"/>
      <c r="AA7104" s="217"/>
      <c r="AB7104" s="217"/>
      <c r="AC7104" s="217"/>
      <c r="AD7104" s="213"/>
    </row>
    <row r="7105" spans="20:30" x14ac:dyDescent="0.2">
      <c r="T7105" s="212"/>
      <c r="U7105" s="213"/>
      <c r="V7105" s="213"/>
      <c r="W7105" s="213"/>
      <c r="X7105" s="214"/>
      <c r="Y7105" s="214"/>
      <c r="Z7105" s="214"/>
      <c r="AA7105" s="217"/>
      <c r="AB7105" s="217"/>
      <c r="AC7105" s="217"/>
      <c r="AD7105" s="213"/>
    </row>
    <row r="7106" spans="20:30" x14ac:dyDescent="0.2">
      <c r="T7106" s="212"/>
      <c r="U7106" s="213"/>
      <c r="V7106" s="213"/>
      <c r="W7106" s="213"/>
      <c r="X7106" s="214"/>
      <c r="Y7106" s="214"/>
      <c r="Z7106" s="214"/>
      <c r="AA7106" s="217"/>
      <c r="AB7106" s="217"/>
      <c r="AC7106" s="217"/>
      <c r="AD7106" s="213"/>
    </row>
    <row r="7107" spans="20:30" x14ac:dyDescent="0.2">
      <c r="T7107" s="212"/>
      <c r="U7107" s="213"/>
      <c r="V7107" s="213"/>
      <c r="W7107" s="213"/>
      <c r="X7107" s="214"/>
      <c r="Y7107" s="214"/>
      <c r="Z7107" s="214"/>
      <c r="AA7107" s="217"/>
      <c r="AB7107" s="217"/>
      <c r="AC7107" s="217"/>
      <c r="AD7107" s="213"/>
    </row>
    <row r="7108" spans="20:30" x14ac:dyDescent="0.2">
      <c r="T7108" s="212"/>
      <c r="U7108" s="213"/>
      <c r="V7108" s="213"/>
      <c r="W7108" s="213"/>
      <c r="X7108" s="214"/>
      <c r="Y7108" s="214"/>
      <c r="Z7108" s="214"/>
      <c r="AA7108" s="217"/>
      <c r="AB7108" s="217"/>
      <c r="AC7108" s="217"/>
      <c r="AD7108" s="213"/>
    </row>
    <row r="7109" spans="20:30" x14ac:dyDescent="0.2">
      <c r="T7109" s="212"/>
      <c r="U7109" s="213"/>
      <c r="V7109" s="213"/>
      <c r="W7109" s="213"/>
      <c r="X7109" s="214"/>
      <c r="Y7109" s="214"/>
      <c r="Z7109" s="214"/>
      <c r="AA7109" s="217"/>
      <c r="AB7109" s="217"/>
      <c r="AC7109" s="217"/>
      <c r="AD7109" s="213"/>
    </row>
    <row r="7110" spans="20:30" x14ac:dyDescent="0.2">
      <c r="T7110" s="212"/>
      <c r="U7110" s="213"/>
      <c r="V7110" s="213"/>
      <c r="W7110" s="213"/>
      <c r="X7110" s="214"/>
      <c r="Y7110" s="214"/>
      <c r="Z7110" s="214"/>
      <c r="AA7110" s="217"/>
      <c r="AB7110" s="217"/>
      <c r="AC7110" s="217"/>
      <c r="AD7110" s="213"/>
    </row>
    <row r="7111" spans="20:30" x14ac:dyDescent="0.2">
      <c r="T7111" s="212"/>
      <c r="U7111" s="213"/>
      <c r="V7111" s="213"/>
      <c r="W7111" s="213"/>
      <c r="X7111" s="214"/>
      <c r="Y7111" s="214"/>
      <c r="Z7111" s="214"/>
      <c r="AA7111" s="217"/>
      <c r="AB7111" s="217"/>
      <c r="AC7111" s="217"/>
      <c r="AD7111" s="213"/>
    </row>
    <row r="7112" spans="20:30" x14ac:dyDescent="0.2">
      <c r="T7112" s="212"/>
      <c r="U7112" s="213"/>
      <c r="V7112" s="213"/>
      <c r="W7112" s="213"/>
      <c r="X7112" s="214"/>
      <c r="Y7112" s="214"/>
      <c r="Z7112" s="214"/>
      <c r="AA7112" s="217"/>
      <c r="AB7112" s="217"/>
      <c r="AC7112" s="217"/>
      <c r="AD7112" s="213"/>
    </row>
    <row r="7113" spans="20:30" x14ac:dyDescent="0.2">
      <c r="T7113" s="212"/>
      <c r="U7113" s="213"/>
      <c r="V7113" s="213"/>
      <c r="W7113" s="213"/>
      <c r="X7113" s="214"/>
      <c r="Y7113" s="214"/>
      <c r="Z7113" s="214"/>
      <c r="AA7113" s="217"/>
      <c r="AB7113" s="217"/>
      <c r="AC7113" s="217"/>
      <c r="AD7113" s="213"/>
    </row>
    <row r="7114" spans="20:30" x14ac:dyDescent="0.2">
      <c r="T7114" s="212"/>
      <c r="U7114" s="213"/>
      <c r="V7114" s="213"/>
      <c r="W7114" s="213"/>
      <c r="X7114" s="214"/>
      <c r="Y7114" s="214"/>
      <c r="Z7114" s="214"/>
      <c r="AA7114" s="217"/>
      <c r="AB7114" s="217"/>
      <c r="AC7114" s="217"/>
      <c r="AD7114" s="213"/>
    </row>
    <row r="7115" spans="20:30" x14ac:dyDescent="0.2">
      <c r="T7115" s="212"/>
      <c r="U7115" s="213"/>
      <c r="V7115" s="213"/>
      <c r="W7115" s="213"/>
      <c r="X7115" s="214"/>
      <c r="Y7115" s="214"/>
      <c r="Z7115" s="214"/>
      <c r="AA7115" s="217"/>
      <c r="AB7115" s="217"/>
      <c r="AC7115" s="217"/>
      <c r="AD7115" s="213"/>
    </row>
    <row r="7116" spans="20:30" x14ac:dyDescent="0.2">
      <c r="T7116" s="212"/>
      <c r="U7116" s="213"/>
      <c r="V7116" s="213"/>
      <c r="W7116" s="213"/>
      <c r="X7116" s="214"/>
      <c r="Y7116" s="214"/>
      <c r="Z7116" s="214"/>
      <c r="AA7116" s="217"/>
      <c r="AB7116" s="217"/>
      <c r="AC7116" s="217"/>
      <c r="AD7116" s="213"/>
    </row>
    <row r="7117" spans="20:30" x14ac:dyDescent="0.2">
      <c r="T7117" s="212"/>
      <c r="U7117" s="213"/>
      <c r="V7117" s="213"/>
      <c r="W7117" s="213"/>
      <c r="X7117" s="214"/>
      <c r="Y7117" s="214"/>
      <c r="Z7117" s="214"/>
      <c r="AA7117" s="217"/>
      <c r="AB7117" s="217"/>
      <c r="AC7117" s="217"/>
      <c r="AD7117" s="213"/>
    </row>
    <row r="7118" spans="20:30" x14ac:dyDescent="0.2">
      <c r="T7118" s="212"/>
      <c r="U7118" s="213"/>
      <c r="V7118" s="213"/>
      <c r="W7118" s="213"/>
      <c r="X7118" s="214"/>
      <c r="Y7118" s="214"/>
      <c r="Z7118" s="214"/>
      <c r="AA7118" s="217"/>
      <c r="AB7118" s="217"/>
      <c r="AC7118" s="217"/>
      <c r="AD7118" s="213"/>
    </row>
    <row r="7119" spans="20:30" x14ac:dyDescent="0.2">
      <c r="T7119" s="212"/>
      <c r="U7119" s="213"/>
      <c r="V7119" s="213"/>
      <c r="W7119" s="213"/>
      <c r="X7119" s="214"/>
      <c r="Y7119" s="214"/>
      <c r="Z7119" s="214"/>
      <c r="AA7119" s="217"/>
      <c r="AB7119" s="217"/>
      <c r="AC7119" s="217"/>
      <c r="AD7119" s="213"/>
    </row>
    <row r="7120" spans="20:30" x14ac:dyDescent="0.2">
      <c r="T7120" s="212"/>
      <c r="U7120" s="213"/>
      <c r="V7120" s="213"/>
      <c r="W7120" s="213"/>
      <c r="X7120" s="214"/>
      <c r="Y7120" s="214"/>
      <c r="Z7120" s="214"/>
      <c r="AA7120" s="217"/>
      <c r="AB7120" s="217"/>
      <c r="AC7120" s="217"/>
      <c r="AD7120" s="213"/>
    </row>
    <row r="7121" spans="20:30" x14ac:dyDescent="0.2">
      <c r="T7121" s="212"/>
      <c r="U7121" s="213"/>
      <c r="V7121" s="213"/>
      <c r="W7121" s="213"/>
      <c r="X7121" s="214"/>
      <c r="Y7121" s="214"/>
      <c r="Z7121" s="214"/>
      <c r="AA7121" s="217"/>
      <c r="AB7121" s="217"/>
      <c r="AC7121" s="217"/>
      <c r="AD7121" s="213"/>
    </row>
    <row r="7122" spans="20:30" x14ac:dyDescent="0.2">
      <c r="T7122" s="212"/>
      <c r="U7122" s="213"/>
      <c r="V7122" s="213"/>
      <c r="W7122" s="213"/>
      <c r="X7122" s="214"/>
      <c r="Y7122" s="214"/>
      <c r="Z7122" s="214"/>
      <c r="AA7122" s="217"/>
      <c r="AB7122" s="217"/>
      <c r="AC7122" s="217"/>
      <c r="AD7122" s="213"/>
    </row>
    <row r="7123" spans="20:30" x14ac:dyDescent="0.2">
      <c r="T7123" s="212"/>
      <c r="U7123" s="213"/>
      <c r="V7123" s="213"/>
      <c r="W7123" s="213"/>
      <c r="X7123" s="214"/>
      <c r="Y7123" s="214"/>
      <c r="Z7123" s="214"/>
      <c r="AA7123" s="217"/>
      <c r="AB7123" s="217"/>
      <c r="AC7123" s="217"/>
      <c r="AD7123" s="213"/>
    </row>
    <row r="7124" spans="20:30" x14ac:dyDescent="0.2">
      <c r="T7124" s="212"/>
      <c r="U7124" s="213"/>
      <c r="V7124" s="213"/>
      <c r="W7124" s="213"/>
      <c r="X7124" s="214"/>
      <c r="Y7124" s="214"/>
      <c r="Z7124" s="214"/>
      <c r="AA7124" s="217"/>
      <c r="AB7124" s="217"/>
      <c r="AC7124" s="217"/>
      <c r="AD7124" s="213"/>
    </row>
    <row r="7125" spans="20:30" x14ac:dyDescent="0.2">
      <c r="T7125" s="212"/>
      <c r="U7125" s="213"/>
      <c r="V7125" s="213"/>
      <c r="W7125" s="213"/>
      <c r="X7125" s="214"/>
      <c r="Y7125" s="214"/>
      <c r="Z7125" s="214"/>
      <c r="AA7125" s="217"/>
      <c r="AB7125" s="217"/>
      <c r="AC7125" s="217"/>
      <c r="AD7125" s="213"/>
    </row>
    <row r="7126" spans="20:30" x14ac:dyDescent="0.2">
      <c r="T7126" s="212"/>
      <c r="U7126" s="213"/>
      <c r="V7126" s="213"/>
      <c r="W7126" s="213"/>
      <c r="X7126" s="214"/>
      <c r="Y7126" s="214"/>
      <c r="Z7126" s="214"/>
      <c r="AA7126" s="217"/>
      <c r="AB7126" s="217"/>
      <c r="AC7126" s="217"/>
      <c r="AD7126" s="213"/>
    </row>
    <row r="7127" spans="20:30" x14ac:dyDescent="0.2">
      <c r="T7127" s="212"/>
      <c r="U7127" s="213"/>
      <c r="V7127" s="213"/>
      <c r="W7127" s="213"/>
      <c r="X7127" s="214"/>
      <c r="Y7127" s="214"/>
      <c r="Z7127" s="214"/>
      <c r="AA7127" s="217"/>
      <c r="AB7127" s="217"/>
      <c r="AC7127" s="217"/>
      <c r="AD7127" s="213"/>
    </row>
    <row r="7128" spans="20:30" x14ac:dyDescent="0.2">
      <c r="T7128" s="212"/>
      <c r="U7128" s="213"/>
      <c r="V7128" s="213"/>
      <c r="W7128" s="213"/>
      <c r="X7128" s="214"/>
      <c r="Y7128" s="214"/>
      <c r="Z7128" s="214"/>
      <c r="AA7128" s="217"/>
      <c r="AB7128" s="217"/>
      <c r="AC7128" s="217"/>
      <c r="AD7128" s="213"/>
    </row>
    <row r="7129" spans="20:30" x14ac:dyDescent="0.2">
      <c r="T7129" s="212"/>
      <c r="U7129" s="213"/>
      <c r="V7129" s="213"/>
      <c r="W7129" s="213"/>
      <c r="X7129" s="214"/>
      <c r="Y7129" s="214"/>
      <c r="Z7129" s="214"/>
      <c r="AA7129" s="217"/>
      <c r="AB7129" s="217"/>
      <c r="AC7129" s="217"/>
      <c r="AD7129" s="213"/>
    </row>
    <row r="7130" spans="20:30" x14ac:dyDescent="0.2">
      <c r="T7130" s="212"/>
      <c r="U7130" s="213"/>
      <c r="V7130" s="213"/>
      <c r="W7130" s="213"/>
      <c r="X7130" s="214"/>
      <c r="Y7130" s="214"/>
      <c r="Z7130" s="214"/>
      <c r="AA7130" s="217"/>
      <c r="AB7130" s="217"/>
      <c r="AC7130" s="217"/>
      <c r="AD7130" s="213"/>
    </row>
    <row r="7131" spans="20:30" x14ac:dyDescent="0.2">
      <c r="T7131" s="212"/>
      <c r="U7131" s="213"/>
      <c r="V7131" s="213"/>
      <c r="W7131" s="213"/>
      <c r="X7131" s="214"/>
      <c r="Y7131" s="214"/>
      <c r="Z7131" s="214"/>
      <c r="AA7131" s="217"/>
      <c r="AB7131" s="217"/>
      <c r="AC7131" s="217"/>
      <c r="AD7131" s="213"/>
    </row>
    <row r="7132" spans="20:30" x14ac:dyDescent="0.2">
      <c r="T7132" s="212"/>
      <c r="U7132" s="213"/>
      <c r="V7132" s="213"/>
      <c r="W7132" s="213"/>
      <c r="X7132" s="214"/>
      <c r="Y7132" s="214"/>
      <c r="Z7132" s="214"/>
      <c r="AA7132" s="217"/>
      <c r="AB7132" s="217"/>
      <c r="AC7132" s="217"/>
      <c r="AD7132" s="213"/>
    </row>
    <row r="7133" spans="20:30" x14ac:dyDescent="0.2">
      <c r="T7133" s="212"/>
      <c r="U7133" s="213"/>
      <c r="V7133" s="213"/>
      <c r="W7133" s="213"/>
      <c r="X7133" s="214"/>
      <c r="Y7133" s="214"/>
      <c r="Z7133" s="214"/>
      <c r="AA7133" s="217"/>
      <c r="AB7133" s="217"/>
      <c r="AC7133" s="217"/>
      <c r="AD7133" s="213"/>
    </row>
    <row r="7134" spans="20:30" x14ac:dyDescent="0.2">
      <c r="T7134" s="212"/>
      <c r="U7134" s="213"/>
      <c r="V7134" s="213"/>
      <c r="W7134" s="213"/>
      <c r="X7134" s="214"/>
      <c r="Y7134" s="214"/>
      <c r="Z7134" s="214"/>
      <c r="AA7134" s="217"/>
      <c r="AB7134" s="217"/>
      <c r="AC7134" s="217"/>
      <c r="AD7134" s="213"/>
    </row>
    <row r="7135" spans="20:30" x14ac:dyDescent="0.2">
      <c r="T7135" s="212"/>
      <c r="U7135" s="213"/>
      <c r="V7135" s="213"/>
      <c r="W7135" s="213"/>
      <c r="X7135" s="214"/>
      <c r="Y7135" s="214"/>
      <c r="Z7135" s="214"/>
      <c r="AA7135" s="217"/>
      <c r="AB7135" s="217"/>
      <c r="AC7135" s="217"/>
      <c r="AD7135" s="213"/>
    </row>
    <row r="7136" spans="20:30" x14ac:dyDescent="0.2">
      <c r="T7136" s="212"/>
      <c r="U7136" s="213"/>
      <c r="V7136" s="213"/>
      <c r="W7136" s="213"/>
      <c r="X7136" s="214"/>
      <c r="Y7136" s="214"/>
      <c r="Z7136" s="214"/>
      <c r="AA7136" s="217"/>
      <c r="AB7136" s="217"/>
      <c r="AC7136" s="217"/>
      <c r="AD7136" s="213"/>
    </row>
    <row r="7137" spans="20:30" x14ac:dyDescent="0.2">
      <c r="T7137" s="212"/>
      <c r="U7137" s="213"/>
      <c r="V7137" s="213"/>
      <c r="W7137" s="213"/>
      <c r="X7137" s="214"/>
      <c r="Y7137" s="214"/>
      <c r="Z7137" s="214"/>
      <c r="AA7137" s="217"/>
      <c r="AB7137" s="217"/>
      <c r="AC7137" s="217"/>
      <c r="AD7137" s="213"/>
    </row>
    <row r="7138" spans="20:30" x14ac:dyDescent="0.2">
      <c r="T7138" s="212"/>
      <c r="U7138" s="213"/>
      <c r="V7138" s="213"/>
      <c r="W7138" s="213"/>
      <c r="X7138" s="214"/>
      <c r="Y7138" s="214"/>
      <c r="Z7138" s="214"/>
      <c r="AA7138" s="217"/>
      <c r="AB7138" s="217"/>
      <c r="AC7138" s="217"/>
      <c r="AD7138" s="213"/>
    </row>
    <row r="7139" spans="20:30" x14ac:dyDescent="0.2">
      <c r="T7139" s="212"/>
      <c r="U7139" s="213"/>
      <c r="V7139" s="213"/>
      <c r="W7139" s="213"/>
      <c r="X7139" s="214"/>
      <c r="Y7139" s="214"/>
      <c r="Z7139" s="214"/>
      <c r="AA7139" s="217"/>
      <c r="AB7139" s="217"/>
      <c r="AC7139" s="217"/>
      <c r="AD7139" s="213"/>
    </row>
    <row r="7140" spans="20:30" x14ac:dyDescent="0.2">
      <c r="T7140" s="212"/>
      <c r="U7140" s="213"/>
      <c r="V7140" s="213"/>
      <c r="W7140" s="213"/>
      <c r="X7140" s="214"/>
      <c r="Y7140" s="214"/>
      <c r="Z7140" s="214"/>
      <c r="AA7140" s="217"/>
      <c r="AB7140" s="217"/>
      <c r="AC7140" s="217"/>
      <c r="AD7140" s="213"/>
    </row>
    <row r="7141" spans="20:30" x14ac:dyDescent="0.2">
      <c r="T7141" s="212"/>
      <c r="U7141" s="213"/>
      <c r="V7141" s="213"/>
      <c r="W7141" s="213"/>
      <c r="X7141" s="214"/>
      <c r="Y7141" s="214"/>
      <c r="Z7141" s="214"/>
      <c r="AA7141" s="217"/>
      <c r="AB7141" s="217"/>
      <c r="AC7141" s="217"/>
      <c r="AD7141" s="213"/>
    </row>
    <row r="7142" spans="20:30" x14ac:dyDescent="0.2">
      <c r="T7142" s="212"/>
      <c r="U7142" s="213"/>
      <c r="V7142" s="213"/>
      <c r="W7142" s="213"/>
      <c r="X7142" s="214"/>
      <c r="Y7142" s="214"/>
      <c r="Z7142" s="214"/>
      <c r="AA7142" s="217"/>
      <c r="AB7142" s="217"/>
      <c r="AC7142" s="217"/>
      <c r="AD7142" s="213"/>
    </row>
    <row r="7143" spans="20:30" x14ac:dyDescent="0.2">
      <c r="T7143" s="212"/>
      <c r="U7143" s="213"/>
      <c r="V7143" s="213"/>
      <c r="W7143" s="213"/>
      <c r="X7143" s="214"/>
      <c r="Y7143" s="214"/>
      <c r="Z7143" s="214"/>
      <c r="AA7143" s="217"/>
      <c r="AB7143" s="217"/>
      <c r="AC7143" s="217"/>
      <c r="AD7143" s="213"/>
    </row>
    <row r="7144" spans="20:30" x14ac:dyDescent="0.2">
      <c r="T7144" s="212"/>
      <c r="U7144" s="213"/>
      <c r="V7144" s="213"/>
      <c r="W7144" s="213"/>
      <c r="X7144" s="214"/>
      <c r="Y7144" s="214"/>
      <c r="Z7144" s="214"/>
      <c r="AA7144" s="217"/>
      <c r="AB7144" s="217"/>
      <c r="AC7144" s="217"/>
      <c r="AD7144" s="213"/>
    </row>
    <row r="7145" spans="20:30" x14ac:dyDescent="0.2">
      <c r="T7145" s="212"/>
      <c r="U7145" s="213"/>
      <c r="V7145" s="213"/>
      <c r="W7145" s="213"/>
      <c r="X7145" s="214"/>
      <c r="Y7145" s="214"/>
      <c r="Z7145" s="214"/>
      <c r="AA7145" s="217"/>
      <c r="AB7145" s="217"/>
      <c r="AC7145" s="217"/>
      <c r="AD7145" s="213"/>
    </row>
    <row r="7146" spans="20:30" x14ac:dyDescent="0.2">
      <c r="T7146" s="212"/>
      <c r="U7146" s="213"/>
      <c r="V7146" s="213"/>
      <c r="W7146" s="213"/>
      <c r="X7146" s="214"/>
      <c r="Y7146" s="214"/>
      <c r="Z7146" s="214"/>
      <c r="AA7146" s="217"/>
      <c r="AB7146" s="217"/>
      <c r="AC7146" s="217"/>
      <c r="AD7146" s="213"/>
    </row>
    <row r="7147" spans="20:30" x14ac:dyDescent="0.2">
      <c r="T7147" s="212"/>
      <c r="U7147" s="213"/>
      <c r="V7147" s="213"/>
      <c r="W7147" s="213"/>
      <c r="X7147" s="214"/>
      <c r="Y7147" s="214"/>
      <c r="Z7147" s="214"/>
      <c r="AA7147" s="217"/>
      <c r="AB7147" s="217"/>
      <c r="AC7147" s="217"/>
      <c r="AD7147" s="213"/>
    </row>
    <row r="7148" spans="20:30" x14ac:dyDescent="0.2">
      <c r="T7148" s="212"/>
      <c r="U7148" s="213"/>
      <c r="V7148" s="213"/>
      <c r="W7148" s="213"/>
      <c r="X7148" s="214"/>
      <c r="Y7148" s="214"/>
      <c r="Z7148" s="214"/>
      <c r="AA7148" s="217"/>
      <c r="AB7148" s="217"/>
      <c r="AC7148" s="217"/>
      <c r="AD7148" s="213"/>
    </row>
    <row r="7149" spans="20:30" x14ac:dyDescent="0.2">
      <c r="T7149" s="212"/>
      <c r="U7149" s="213"/>
      <c r="V7149" s="213"/>
      <c r="W7149" s="213"/>
      <c r="X7149" s="214"/>
      <c r="Y7149" s="214"/>
      <c r="Z7149" s="214"/>
      <c r="AA7149" s="217"/>
      <c r="AB7149" s="217"/>
      <c r="AC7149" s="217"/>
      <c r="AD7149" s="213"/>
    </row>
    <row r="7150" spans="20:30" x14ac:dyDescent="0.2">
      <c r="T7150" s="212"/>
      <c r="U7150" s="213"/>
      <c r="V7150" s="213"/>
      <c r="W7150" s="213"/>
      <c r="X7150" s="214"/>
      <c r="Y7150" s="214"/>
      <c r="Z7150" s="214"/>
      <c r="AA7150" s="217"/>
      <c r="AB7150" s="217"/>
      <c r="AC7150" s="217"/>
      <c r="AD7150" s="213"/>
    </row>
    <row r="7151" spans="20:30" x14ac:dyDescent="0.2">
      <c r="T7151" s="212"/>
      <c r="U7151" s="213"/>
      <c r="V7151" s="213"/>
      <c r="W7151" s="213"/>
      <c r="X7151" s="214"/>
      <c r="Y7151" s="214"/>
      <c r="Z7151" s="214"/>
      <c r="AA7151" s="217"/>
      <c r="AB7151" s="217"/>
      <c r="AC7151" s="217"/>
      <c r="AD7151" s="213"/>
    </row>
    <row r="7152" spans="20:30" x14ac:dyDescent="0.2">
      <c r="T7152" s="212"/>
      <c r="U7152" s="213"/>
      <c r="V7152" s="213"/>
      <c r="W7152" s="213"/>
      <c r="X7152" s="214"/>
      <c r="Y7152" s="214"/>
      <c r="Z7152" s="214"/>
      <c r="AA7152" s="217"/>
      <c r="AB7152" s="217"/>
      <c r="AC7152" s="217"/>
      <c r="AD7152" s="213"/>
    </row>
    <row r="7153" spans="20:30" x14ac:dyDescent="0.2">
      <c r="T7153" s="212"/>
      <c r="U7153" s="213"/>
      <c r="V7153" s="213"/>
      <c r="W7153" s="213"/>
      <c r="X7153" s="214"/>
      <c r="Y7153" s="214"/>
      <c r="Z7153" s="214"/>
      <c r="AA7153" s="217"/>
      <c r="AB7153" s="217"/>
      <c r="AC7153" s="217"/>
      <c r="AD7153" s="213"/>
    </row>
    <row r="7154" spans="20:30" x14ac:dyDescent="0.2">
      <c r="T7154" s="212"/>
      <c r="U7154" s="213"/>
      <c r="V7154" s="213"/>
      <c r="W7154" s="213"/>
      <c r="X7154" s="214"/>
      <c r="Y7154" s="214"/>
      <c r="Z7154" s="214"/>
      <c r="AA7154" s="217"/>
      <c r="AB7154" s="217"/>
      <c r="AC7154" s="217"/>
      <c r="AD7154" s="213"/>
    </row>
    <row r="7155" spans="20:30" x14ac:dyDescent="0.2">
      <c r="T7155" s="212"/>
      <c r="U7155" s="213"/>
      <c r="V7155" s="213"/>
      <c r="W7155" s="213"/>
      <c r="X7155" s="214"/>
      <c r="Y7155" s="214"/>
      <c r="Z7155" s="214"/>
      <c r="AA7155" s="217"/>
      <c r="AB7155" s="217"/>
      <c r="AC7155" s="217"/>
      <c r="AD7155" s="213"/>
    </row>
    <row r="7156" spans="20:30" x14ac:dyDescent="0.2">
      <c r="T7156" s="212"/>
      <c r="U7156" s="213"/>
      <c r="V7156" s="213"/>
      <c r="W7156" s="213"/>
      <c r="X7156" s="214"/>
      <c r="Y7156" s="214"/>
      <c r="Z7156" s="214"/>
      <c r="AA7156" s="217"/>
      <c r="AB7156" s="217"/>
      <c r="AC7156" s="217"/>
      <c r="AD7156" s="213"/>
    </row>
    <row r="7157" spans="20:30" x14ac:dyDescent="0.2">
      <c r="T7157" s="212"/>
      <c r="U7157" s="213"/>
      <c r="V7157" s="213"/>
      <c r="W7157" s="213"/>
      <c r="X7157" s="214"/>
      <c r="Y7157" s="214"/>
      <c r="Z7157" s="214"/>
      <c r="AA7157" s="217"/>
      <c r="AB7157" s="217"/>
      <c r="AC7157" s="217"/>
      <c r="AD7157" s="213"/>
    </row>
    <row r="7158" spans="20:30" x14ac:dyDescent="0.2">
      <c r="T7158" s="212"/>
      <c r="U7158" s="213"/>
      <c r="V7158" s="213"/>
      <c r="W7158" s="213"/>
      <c r="X7158" s="214"/>
      <c r="Y7158" s="214"/>
      <c r="Z7158" s="214"/>
      <c r="AA7158" s="217"/>
      <c r="AB7158" s="217"/>
      <c r="AC7158" s="217"/>
      <c r="AD7158" s="213"/>
    </row>
    <row r="7159" spans="20:30" x14ac:dyDescent="0.2">
      <c r="T7159" s="212"/>
      <c r="U7159" s="213"/>
      <c r="V7159" s="213"/>
      <c r="W7159" s="213"/>
      <c r="X7159" s="214"/>
      <c r="Y7159" s="214"/>
      <c r="Z7159" s="214"/>
      <c r="AA7159" s="217"/>
      <c r="AB7159" s="217"/>
      <c r="AC7159" s="217"/>
      <c r="AD7159" s="213"/>
    </row>
    <row r="7160" spans="20:30" x14ac:dyDescent="0.2">
      <c r="T7160" s="212"/>
      <c r="U7160" s="213"/>
      <c r="V7160" s="213"/>
      <c r="W7160" s="213"/>
      <c r="X7160" s="214"/>
      <c r="Y7160" s="214"/>
      <c r="Z7160" s="214"/>
      <c r="AA7160" s="217"/>
      <c r="AB7160" s="217"/>
      <c r="AC7160" s="217"/>
      <c r="AD7160" s="213"/>
    </row>
    <row r="7161" spans="20:30" x14ac:dyDescent="0.2">
      <c r="T7161" s="212"/>
      <c r="U7161" s="213"/>
      <c r="V7161" s="213"/>
      <c r="W7161" s="213"/>
      <c r="X7161" s="214"/>
      <c r="Y7161" s="214"/>
      <c r="Z7161" s="214"/>
      <c r="AA7161" s="217"/>
      <c r="AB7161" s="217"/>
      <c r="AC7161" s="217"/>
      <c r="AD7161" s="213"/>
    </row>
    <row r="7162" spans="20:30" x14ac:dyDescent="0.2">
      <c r="T7162" s="212"/>
      <c r="U7162" s="213"/>
      <c r="V7162" s="213"/>
      <c r="W7162" s="213"/>
      <c r="X7162" s="214"/>
      <c r="Y7162" s="214"/>
      <c r="Z7162" s="214"/>
      <c r="AA7162" s="217"/>
      <c r="AB7162" s="217"/>
      <c r="AC7162" s="217"/>
      <c r="AD7162" s="213"/>
    </row>
    <row r="7163" spans="20:30" x14ac:dyDescent="0.2">
      <c r="T7163" s="212"/>
      <c r="U7163" s="213"/>
      <c r="V7163" s="213"/>
      <c r="W7163" s="213"/>
      <c r="X7163" s="214"/>
      <c r="Y7163" s="214"/>
      <c r="Z7163" s="214"/>
      <c r="AA7163" s="217"/>
      <c r="AB7163" s="217"/>
      <c r="AC7163" s="217"/>
      <c r="AD7163" s="213"/>
    </row>
    <row r="7164" spans="20:30" x14ac:dyDescent="0.2">
      <c r="T7164" s="212"/>
      <c r="U7164" s="213"/>
      <c r="V7164" s="213"/>
      <c r="W7164" s="213"/>
      <c r="X7164" s="214"/>
      <c r="Y7164" s="214"/>
      <c r="Z7164" s="214"/>
      <c r="AA7164" s="217"/>
      <c r="AB7164" s="217"/>
      <c r="AC7164" s="217"/>
      <c r="AD7164" s="213"/>
    </row>
    <row r="7165" spans="20:30" x14ac:dyDescent="0.2">
      <c r="T7165" s="212"/>
      <c r="U7165" s="213"/>
      <c r="V7165" s="213"/>
      <c r="W7165" s="213"/>
      <c r="X7165" s="214"/>
      <c r="Y7165" s="214"/>
      <c r="Z7165" s="214"/>
      <c r="AA7165" s="217"/>
      <c r="AB7165" s="217"/>
      <c r="AC7165" s="217"/>
      <c r="AD7165" s="213"/>
    </row>
    <row r="7166" spans="20:30" x14ac:dyDescent="0.2">
      <c r="T7166" s="212"/>
      <c r="U7166" s="213"/>
      <c r="V7166" s="213"/>
      <c r="W7166" s="213"/>
      <c r="X7166" s="214"/>
      <c r="Y7166" s="214"/>
      <c r="Z7166" s="214"/>
      <c r="AA7166" s="217"/>
      <c r="AB7166" s="217"/>
      <c r="AC7166" s="217"/>
      <c r="AD7166" s="213"/>
    </row>
    <row r="7167" spans="20:30" x14ac:dyDescent="0.2">
      <c r="T7167" s="212"/>
      <c r="U7167" s="213"/>
      <c r="V7167" s="213"/>
      <c r="W7167" s="213"/>
      <c r="X7167" s="214"/>
      <c r="Y7167" s="214"/>
      <c r="Z7167" s="214"/>
      <c r="AA7167" s="217"/>
      <c r="AB7167" s="217"/>
      <c r="AC7167" s="217"/>
      <c r="AD7167" s="213"/>
    </row>
    <row r="7168" spans="20:30" x14ac:dyDescent="0.2">
      <c r="T7168" s="212"/>
      <c r="U7168" s="213"/>
      <c r="V7168" s="213"/>
      <c r="W7168" s="213"/>
      <c r="X7168" s="214"/>
      <c r="Y7168" s="214"/>
      <c r="Z7168" s="214"/>
      <c r="AA7168" s="217"/>
      <c r="AB7168" s="217"/>
      <c r="AC7168" s="217"/>
      <c r="AD7168" s="213"/>
    </row>
    <row r="7169" spans="20:30" x14ac:dyDescent="0.2">
      <c r="T7169" s="212"/>
      <c r="U7169" s="213"/>
      <c r="V7169" s="213"/>
      <c r="W7169" s="213"/>
      <c r="X7169" s="214"/>
      <c r="Y7169" s="214"/>
      <c r="Z7169" s="214"/>
      <c r="AA7169" s="217"/>
      <c r="AB7169" s="217"/>
      <c r="AC7169" s="217"/>
      <c r="AD7169" s="213"/>
    </row>
    <row r="7170" spans="20:30" x14ac:dyDescent="0.2">
      <c r="T7170" s="212"/>
      <c r="U7170" s="213"/>
      <c r="V7170" s="213"/>
      <c r="W7170" s="213"/>
      <c r="X7170" s="214"/>
      <c r="Y7170" s="214"/>
      <c r="Z7170" s="214"/>
      <c r="AA7170" s="217"/>
      <c r="AB7170" s="217"/>
      <c r="AC7170" s="217"/>
      <c r="AD7170" s="213"/>
    </row>
    <row r="7171" spans="20:30" x14ac:dyDescent="0.2">
      <c r="T7171" s="212"/>
      <c r="U7171" s="213"/>
      <c r="V7171" s="213"/>
      <c r="W7171" s="213"/>
      <c r="X7171" s="214"/>
      <c r="Y7171" s="214"/>
      <c r="Z7171" s="214"/>
      <c r="AA7171" s="217"/>
      <c r="AB7171" s="217"/>
      <c r="AC7171" s="217"/>
      <c r="AD7171" s="213"/>
    </row>
    <row r="7172" spans="20:30" x14ac:dyDescent="0.2">
      <c r="T7172" s="212"/>
      <c r="U7172" s="213"/>
      <c r="V7172" s="213"/>
      <c r="W7172" s="213"/>
      <c r="X7172" s="214"/>
      <c r="Y7172" s="214"/>
      <c r="Z7172" s="214"/>
      <c r="AA7172" s="217"/>
      <c r="AB7172" s="217"/>
      <c r="AC7172" s="217"/>
      <c r="AD7172" s="213"/>
    </row>
    <row r="7173" spans="20:30" x14ac:dyDescent="0.2">
      <c r="T7173" s="212"/>
      <c r="U7173" s="213"/>
      <c r="V7173" s="213"/>
      <c r="W7173" s="213"/>
      <c r="X7173" s="214"/>
      <c r="Y7173" s="214"/>
      <c r="Z7173" s="214"/>
      <c r="AA7173" s="217"/>
      <c r="AB7173" s="217"/>
      <c r="AC7173" s="217"/>
      <c r="AD7173" s="213"/>
    </row>
    <row r="7174" spans="20:30" x14ac:dyDescent="0.2">
      <c r="T7174" s="212"/>
      <c r="U7174" s="213"/>
      <c r="V7174" s="213"/>
      <c r="W7174" s="213"/>
      <c r="X7174" s="214"/>
      <c r="Y7174" s="214"/>
      <c r="Z7174" s="214"/>
      <c r="AA7174" s="217"/>
      <c r="AB7174" s="217"/>
      <c r="AC7174" s="217"/>
      <c r="AD7174" s="213"/>
    </row>
    <row r="7175" spans="20:30" x14ac:dyDescent="0.2">
      <c r="T7175" s="212"/>
      <c r="U7175" s="213"/>
      <c r="V7175" s="213"/>
      <c r="W7175" s="213"/>
      <c r="X7175" s="214"/>
      <c r="Y7175" s="214"/>
      <c r="Z7175" s="214"/>
      <c r="AA7175" s="217"/>
      <c r="AB7175" s="217"/>
      <c r="AC7175" s="217"/>
      <c r="AD7175" s="213"/>
    </row>
    <row r="7176" spans="20:30" x14ac:dyDescent="0.2">
      <c r="T7176" s="212"/>
      <c r="U7176" s="213"/>
      <c r="V7176" s="213"/>
      <c r="W7176" s="213"/>
      <c r="X7176" s="214"/>
      <c r="Y7176" s="214"/>
      <c r="Z7176" s="214"/>
      <c r="AA7176" s="217"/>
      <c r="AB7176" s="217"/>
      <c r="AC7176" s="217"/>
      <c r="AD7176" s="213"/>
    </row>
    <row r="7177" spans="20:30" x14ac:dyDescent="0.2">
      <c r="T7177" s="212"/>
      <c r="U7177" s="213"/>
      <c r="V7177" s="213"/>
      <c r="W7177" s="213"/>
      <c r="X7177" s="214"/>
      <c r="Y7177" s="214"/>
      <c r="Z7177" s="214"/>
      <c r="AA7177" s="217"/>
      <c r="AB7177" s="217"/>
      <c r="AC7177" s="217"/>
      <c r="AD7177" s="213"/>
    </row>
    <row r="7178" spans="20:30" x14ac:dyDescent="0.2">
      <c r="T7178" s="212"/>
      <c r="U7178" s="213"/>
      <c r="V7178" s="213"/>
      <c r="W7178" s="213"/>
      <c r="X7178" s="214"/>
      <c r="Y7178" s="214"/>
      <c r="Z7178" s="214"/>
      <c r="AA7178" s="217"/>
      <c r="AB7178" s="217"/>
      <c r="AC7178" s="217"/>
      <c r="AD7178" s="213"/>
    </row>
    <row r="7179" spans="20:30" x14ac:dyDescent="0.2">
      <c r="T7179" s="212"/>
      <c r="U7179" s="213"/>
      <c r="V7179" s="213"/>
      <c r="W7179" s="213"/>
      <c r="X7179" s="214"/>
      <c r="Y7179" s="214"/>
      <c r="Z7179" s="214"/>
      <c r="AA7179" s="217"/>
      <c r="AB7179" s="217"/>
      <c r="AC7179" s="217"/>
      <c r="AD7179" s="213"/>
    </row>
    <row r="7180" spans="20:30" x14ac:dyDescent="0.2">
      <c r="T7180" s="212"/>
      <c r="U7180" s="213"/>
      <c r="V7180" s="213"/>
      <c r="W7180" s="213"/>
      <c r="X7180" s="214"/>
      <c r="Y7180" s="214"/>
      <c r="Z7180" s="214"/>
      <c r="AA7180" s="217"/>
      <c r="AB7180" s="217"/>
      <c r="AC7180" s="217"/>
      <c r="AD7180" s="213"/>
    </row>
    <row r="7181" spans="20:30" x14ac:dyDescent="0.2">
      <c r="T7181" s="212"/>
      <c r="U7181" s="213"/>
      <c r="V7181" s="213"/>
      <c r="W7181" s="213"/>
      <c r="X7181" s="214"/>
      <c r="Y7181" s="214"/>
      <c r="Z7181" s="214"/>
      <c r="AA7181" s="217"/>
      <c r="AB7181" s="217"/>
      <c r="AC7181" s="217"/>
      <c r="AD7181" s="213"/>
    </row>
    <row r="7182" spans="20:30" x14ac:dyDescent="0.2">
      <c r="T7182" s="212"/>
      <c r="U7182" s="213"/>
      <c r="V7182" s="213"/>
      <c r="W7182" s="213"/>
      <c r="X7182" s="214"/>
      <c r="Y7182" s="214"/>
      <c r="Z7182" s="214"/>
      <c r="AA7182" s="217"/>
      <c r="AB7182" s="217"/>
      <c r="AC7182" s="217"/>
      <c r="AD7182" s="213"/>
    </row>
    <row r="7183" spans="20:30" x14ac:dyDescent="0.2">
      <c r="T7183" s="212"/>
      <c r="U7183" s="213"/>
      <c r="V7183" s="213"/>
      <c r="W7183" s="213"/>
      <c r="X7183" s="214"/>
      <c r="Y7183" s="214"/>
      <c r="Z7183" s="214"/>
      <c r="AA7183" s="217"/>
      <c r="AB7183" s="217"/>
      <c r="AC7183" s="217"/>
      <c r="AD7183" s="213"/>
    </row>
    <row r="7184" spans="20:30" x14ac:dyDescent="0.2">
      <c r="T7184" s="212"/>
      <c r="U7184" s="213"/>
      <c r="V7184" s="213"/>
      <c r="W7184" s="213"/>
      <c r="X7184" s="214"/>
      <c r="Y7184" s="214"/>
      <c r="Z7184" s="214"/>
      <c r="AA7184" s="217"/>
      <c r="AB7184" s="217"/>
      <c r="AC7184" s="217"/>
      <c r="AD7184" s="213"/>
    </row>
    <row r="7185" spans="20:30" x14ac:dyDescent="0.2">
      <c r="T7185" s="212"/>
      <c r="U7185" s="213"/>
      <c r="V7185" s="213"/>
      <c r="W7185" s="213"/>
      <c r="X7185" s="214"/>
      <c r="Y7185" s="214"/>
      <c r="Z7185" s="214"/>
      <c r="AA7185" s="217"/>
      <c r="AB7185" s="217"/>
      <c r="AC7185" s="217"/>
      <c r="AD7185" s="213"/>
    </row>
    <row r="7186" spans="20:30" x14ac:dyDescent="0.2">
      <c r="T7186" s="212"/>
      <c r="U7186" s="213"/>
      <c r="V7186" s="213"/>
      <c r="W7186" s="213"/>
      <c r="X7186" s="214"/>
      <c r="Y7186" s="214"/>
      <c r="Z7186" s="214"/>
      <c r="AA7186" s="217"/>
      <c r="AB7186" s="217"/>
      <c r="AC7186" s="217"/>
      <c r="AD7186" s="213"/>
    </row>
    <row r="7187" spans="20:30" x14ac:dyDescent="0.2">
      <c r="T7187" s="212"/>
      <c r="U7187" s="213"/>
      <c r="V7187" s="213"/>
      <c r="W7187" s="213"/>
      <c r="X7187" s="214"/>
      <c r="Y7187" s="214"/>
      <c r="Z7187" s="214"/>
      <c r="AA7187" s="217"/>
      <c r="AB7187" s="217"/>
      <c r="AC7187" s="217"/>
      <c r="AD7187" s="213"/>
    </row>
    <row r="7188" spans="20:30" x14ac:dyDescent="0.2">
      <c r="T7188" s="212"/>
      <c r="U7188" s="213"/>
      <c r="V7188" s="213"/>
      <c r="W7188" s="213"/>
      <c r="X7188" s="214"/>
      <c r="Y7188" s="214"/>
      <c r="Z7188" s="214"/>
      <c r="AA7188" s="217"/>
      <c r="AB7188" s="217"/>
      <c r="AC7188" s="217"/>
      <c r="AD7188" s="213"/>
    </row>
    <row r="7189" spans="20:30" x14ac:dyDescent="0.2">
      <c r="T7189" s="212"/>
      <c r="U7189" s="213"/>
      <c r="V7189" s="213"/>
      <c r="W7189" s="213"/>
      <c r="X7189" s="214"/>
      <c r="Y7189" s="214"/>
      <c r="Z7189" s="214"/>
      <c r="AA7189" s="217"/>
      <c r="AB7189" s="217"/>
      <c r="AC7189" s="217"/>
      <c r="AD7189" s="213"/>
    </row>
    <row r="7190" spans="20:30" x14ac:dyDescent="0.2">
      <c r="T7190" s="212"/>
      <c r="U7190" s="213"/>
      <c r="V7190" s="213"/>
      <c r="W7190" s="213"/>
      <c r="X7190" s="214"/>
      <c r="Y7190" s="214"/>
      <c r="Z7190" s="214"/>
      <c r="AA7190" s="217"/>
      <c r="AB7190" s="217"/>
      <c r="AC7190" s="217"/>
      <c r="AD7190" s="213"/>
    </row>
    <row r="7191" spans="20:30" x14ac:dyDescent="0.2">
      <c r="T7191" s="212"/>
      <c r="U7191" s="213"/>
      <c r="V7191" s="213"/>
      <c r="W7191" s="213"/>
      <c r="X7191" s="214"/>
      <c r="Y7191" s="214"/>
      <c r="Z7191" s="214"/>
      <c r="AA7191" s="217"/>
      <c r="AB7191" s="217"/>
      <c r="AC7191" s="217"/>
      <c r="AD7191" s="213"/>
    </row>
    <row r="7192" spans="20:30" x14ac:dyDescent="0.2">
      <c r="T7192" s="212"/>
      <c r="U7192" s="213"/>
      <c r="V7192" s="213"/>
      <c r="W7192" s="213"/>
      <c r="X7192" s="214"/>
      <c r="Y7192" s="214"/>
      <c r="Z7192" s="214"/>
      <c r="AA7192" s="217"/>
      <c r="AB7192" s="217"/>
      <c r="AC7192" s="217"/>
      <c r="AD7192" s="213"/>
    </row>
    <row r="7193" spans="20:30" x14ac:dyDescent="0.2">
      <c r="T7193" s="212"/>
      <c r="U7193" s="213"/>
      <c r="V7193" s="213"/>
      <c r="W7193" s="213"/>
      <c r="X7193" s="214"/>
      <c r="Y7193" s="214"/>
      <c r="Z7193" s="214"/>
      <c r="AA7193" s="217"/>
      <c r="AB7193" s="217"/>
      <c r="AC7193" s="217"/>
      <c r="AD7193" s="213"/>
    </row>
    <row r="7194" spans="20:30" x14ac:dyDescent="0.2">
      <c r="T7194" s="212"/>
      <c r="U7194" s="213"/>
      <c r="V7194" s="213"/>
      <c r="W7194" s="213"/>
      <c r="X7194" s="214"/>
      <c r="Y7194" s="214"/>
      <c r="Z7194" s="214"/>
      <c r="AA7194" s="217"/>
      <c r="AB7194" s="217"/>
      <c r="AC7194" s="217"/>
      <c r="AD7194" s="213"/>
    </row>
    <row r="7195" spans="20:30" x14ac:dyDescent="0.2">
      <c r="T7195" s="212"/>
      <c r="U7195" s="213"/>
      <c r="V7195" s="213"/>
      <c r="W7195" s="213"/>
      <c r="X7195" s="214"/>
      <c r="Y7195" s="214"/>
      <c r="Z7195" s="214"/>
      <c r="AA7195" s="217"/>
      <c r="AB7195" s="217"/>
      <c r="AC7195" s="217"/>
      <c r="AD7195" s="213"/>
    </row>
    <row r="7196" spans="20:30" x14ac:dyDescent="0.2">
      <c r="T7196" s="212"/>
      <c r="U7196" s="213"/>
      <c r="V7196" s="213"/>
      <c r="W7196" s="213"/>
      <c r="X7196" s="214"/>
      <c r="Y7196" s="214"/>
      <c r="Z7196" s="214"/>
      <c r="AA7196" s="217"/>
      <c r="AB7196" s="217"/>
      <c r="AC7196" s="217"/>
      <c r="AD7196" s="213"/>
    </row>
    <row r="7197" spans="20:30" x14ac:dyDescent="0.2">
      <c r="T7197" s="212"/>
      <c r="U7197" s="213"/>
      <c r="V7197" s="213"/>
      <c r="W7197" s="213"/>
      <c r="X7197" s="214"/>
      <c r="Y7197" s="214"/>
      <c r="Z7197" s="214"/>
      <c r="AA7197" s="217"/>
      <c r="AB7197" s="217"/>
      <c r="AC7197" s="217"/>
      <c r="AD7197" s="213"/>
    </row>
    <row r="7198" spans="20:30" x14ac:dyDescent="0.2">
      <c r="T7198" s="212"/>
      <c r="U7198" s="213"/>
      <c r="V7198" s="213"/>
      <c r="W7198" s="213"/>
      <c r="X7198" s="214"/>
      <c r="Y7198" s="214"/>
      <c r="Z7198" s="214"/>
      <c r="AA7198" s="217"/>
      <c r="AB7198" s="217"/>
      <c r="AC7198" s="217"/>
      <c r="AD7198" s="213"/>
    </row>
    <row r="7199" spans="20:30" x14ac:dyDescent="0.2">
      <c r="T7199" s="212"/>
      <c r="U7199" s="213"/>
      <c r="V7199" s="213"/>
      <c r="W7199" s="213"/>
      <c r="X7199" s="214"/>
      <c r="Y7199" s="214"/>
      <c r="Z7199" s="214"/>
      <c r="AA7199" s="217"/>
      <c r="AB7199" s="217"/>
      <c r="AC7199" s="217"/>
      <c r="AD7199" s="213"/>
    </row>
    <row r="7200" spans="20:30" x14ac:dyDescent="0.2">
      <c r="T7200" s="212"/>
      <c r="U7200" s="213"/>
      <c r="V7200" s="213"/>
      <c r="W7200" s="213"/>
      <c r="X7200" s="214"/>
      <c r="Y7200" s="214"/>
      <c r="Z7200" s="214"/>
      <c r="AA7200" s="217"/>
      <c r="AB7200" s="217"/>
      <c r="AC7200" s="217"/>
      <c r="AD7200" s="213"/>
    </row>
    <row r="7201" spans="20:30" x14ac:dyDescent="0.2">
      <c r="T7201" s="212"/>
      <c r="U7201" s="213"/>
      <c r="V7201" s="213"/>
      <c r="W7201" s="213"/>
      <c r="X7201" s="214"/>
      <c r="Y7201" s="214"/>
      <c r="Z7201" s="214"/>
      <c r="AA7201" s="217"/>
      <c r="AB7201" s="217"/>
      <c r="AC7201" s="217"/>
      <c r="AD7201" s="213"/>
    </row>
    <row r="7202" spans="20:30" x14ac:dyDescent="0.2">
      <c r="T7202" s="212"/>
      <c r="U7202" s="213"/>
      <c r="V7202" s="213"/>
      <c r="W7202" s="213"/>
      <c r="X7202" s="214"/>
      <c r="Y7202" s="214"/>
      <c r="Z7202" s="214"/>
      <c r="AA7202" s="217"/>
      <c r="AB7202" s="217"/>
      <c r="AC7202" s="217"/>
      <c r="AD7202" s="213"/>
    </row>
    <row r="7203" spans="20:30" x14ac:dyDescent="0.2">
      <c r="T7203" s="212"/>
      <c r="U7203" s="213"/>
      <c r="V7203" s="213"/>
      <c r="W7203" s="213"/>
      <c r="X7203" s="214"/>
      <c r="Y7203" s="214"/>
      <c r="Z7203" s="214"/>
      <c r="AA7203" s="217"/>
      <c r="AB7203" s="217"/>
      <c r="AC7203" s="217"/>
      <c r="AD7203" s="213"/>
    </row>
    <row r="7204" spans="20:30" x14ac:dyDescent="0.2">
      <c r="T7204" s="212"/>
      <c r="U7204" s="213"/>
      <c r="V7204" s="213"/>
      <c r="W7204" s="213"/>
      <c r="X7204" s="214"/>
      <c r="Y7204" s="214"/>
      <c r="Z7204" s="214"/>
      <c r="AA7204" s="217"/>
      <c r="AB7204" s="217"/>
      <c r="AC7204" s="217"/>
      <c r="AD7204" s="213"/>
    </row>
    <row r="7205" spans="20:30" x14ac:dyDescent="0.2">
      <c r="T7205" s="212"/>
      <c r="U7205" s="213"/>
      <c r="V7205" s="213"/>
      <c r="W7205" s="213"/>
      <c r="X7205" s="214"/>
      <c r="Y7205" s="214"/>
      <c r="Z7205" s="214"/>
      <c r="AA7205" s="217"/>
      <c r="AB7205" s="217"/>
      <c r="AC7205" s="217"/>
      <c r="AD7205" s="213"/>
    </row>
    <row r="7206" spans="20:30" x14ac:dyDescent="0.2">
      <c r="T7206" s="212"/>
      <c r="U7206" s="213"/>
      <c r="V7206" s="213"/>
      <c r="W7206" s="213"/>
      <c r="X7206" s="214"/>
      <c r="Y7206" s="214"/>
      <c r="Z7206" s="214"/>
      <c r="AA7206" s="217"/>
      <c r="AB7206" s="217"/>
      <c r="AC7206" s="217"/>
      <c r="AD7206" s="213"/>
    </row>
    <row r="7207" spans="20:30" x14ac:dyDescent="0.2">
      <c r="T7207" s="212"/>
      <c r="U7207" s="213"/>
      <c r="V7207" s="213"/>
      <c r="W7207" s="213"/>
      <c r="X7207" s="214"/>
      <c r="Y7207" s="214"/>
      <c r="Z7207" s="214"/>
      <c r="AA7207" s="217"/>
      <c r="AB7207" s="217"/>
      <c r="AC7207" s="217"/>
      <c r="AD7207" s="213"/>
    </row>
    <row r="7208" spans="20:30" x14ac:dyDescent="0.2">
      <c r="T7208" s="212"/>
      <c r="U7208" s="213"/>
      <c r="V7208" s="213"/>
      <c r="W7208" s="213"/>
      <c r="X7208" s="214"/>
      <c r="Y7208" s="214"/>
      <c r="Z7208" s="214"/>
      <c r="AA7208" s="217"/>
      <c r="AB7208" s="217"/>
      <c r="AC7208" s="217"/>
      <c r="AD7208" s="213"/>
    </row>
    <row r="7209" spans="20:30" x14ac:dyDescent="0.2">
      <c r="T7209" s="212"/>
      <c r="U7209" s="213"/>
      <c r="V7209" s="213"/>
      <c r="W7209" s="213"/>
      <c r="X7209" s="214"/>
      <c r="Y7209" s="214"/>
      <c r="Z7209" s="214"/>
      <c r="AA7209" s="217"/>
      <c r="AB7209" s="217"/>
      <c r="AC7209" s="217"/>
      <c r="AD7209" s="213"/>
    </row>
    <row r="7210" spans="20:30" x14ac:dyDescent="0.2">
      <c r="T7210" s="212"/>
      <c r="U7210" s="213"/>
      <c r="V7210" s="213"/>
      <c r="W7210" s="213"/>
      <c r="X7210" s="214"/>
      <c r="Y7210" s="214"/>
      <c r="Z7210" s="214"/>
      <c r="AA7210" s="217"/>
      <c r="AB7210" s="217"/>
      <c r="AC7210" s="217"/>
      <c r="AD7210" s="213"/>
    </row>
    <row r="7211" spans="20:30" x14ac:dyDescent="0.2">
      <c r="T7211" s="212"/>
      <c r="U7211" s="213"/>
      <c r="V7211" s="213"/>
      <c r="W7211" s="213"/>
      <c r="X7211" s="214"/>
      <c r="Y7211" s="214"/>
      <c r="Z7211" s="214"/>
      <c r="AA7211" s="217"/>
      <c r="AB7211" s="217"/>
      <c r="AC7211" s="217"/>
      <c r="AD7211" s="213"/>
    </row>
    <row r="7212" spans="20:30" x14ac:dyDescent="0.2">
      <c r="T7212" s="212"/>
      <c r="U7212" s="213"/>
      <c r="V7212" s="213"/>
      <c r="W7212" s="213"/>
      <c r="X7212" s="214"/>
      <c r="Y7212" s="214"/>
      <c r="Z7212" s="214"/>
      <c r="AA7212" s="217"/>
      <c r="AB7212" s="217"/>
      <c r="AC7212" s="217"/>
      <c r="AD7212" s="213"/>
    </row>
    <row r="7213" spans="20:30" x14ac:dyDescent="0.2">
      <c r="T7213" s="212"/>
      <c r="U7213" s="213"/>
      <c r="V7213" s="213"/>
      <c r="W7213" s="213"/>
      <c r="X7213" s="214"/>
      <c r="Y7213" s="214"/>
      <c r="Z7213" s="214"/>
      <c r="AA7213" s="217"/>
      <c r="AB7213" s="217"/>
      <c r="AC7213" s="217"/>
      <c r="AD7213" s="213"/>
    </row>
    <row r="7214" spans="20:30" x14ac:dyDescent="0.2">
      <c r="T7214" s="212"/>
      <c r="U7214" s="213"/>
      <c r="V7214" s="213"/>
      <c r="W7214" s="213"/>
      <c r="X7214" s="214"/>
      <c r="Y7214" s="214"/>
      <c r="Z7214" s="214"/>
      <c r="AA7214" s="217"/>
      <c r="AB7214" s="217"/>
      <c r="AC7214" s="217"/>
      <c r="AD7214" s="213"/>
    </row>
    <row r="7215" spans="20:30" x14ac:dyDescent="0.2">
      <c r="T7215" s="212"/>
      <c r="U7215" s="213"/>
      <c r="V7215" s="213"/>
      <c r="W7215" s="213"/>
      <c r="X7215" s="214"/>
      <c r="Y7215" s="214"/>
      <c r="Z7215" s="214"/>
      <c r="AA7215" s="217"/>
      <c r="AB7215" s="217"/>
      <c r="AC7215" s="217"/>
      <c r="AD7215" s="213"/>
    </row>
    <row r="7216" spans="20:30" x14ac:dyDescent="0.2">
      <c r="T7216" s="212"/>
      <c r="U7216" s="213"/>
      <c r="V7216" s="213"/>
      <c r="W7216" s="213"/>
      <c r="X7216" s="214"/>
      <c r="Y7216" s="214"/>
      <c r="Z7216" s="214"/>
      <c r="AA7216" s="217"/>
      <c r="AB7216" s="217"/>
      <c r="AC7216" s="217"/>
      <c r="AD7216" s="213"/>
    </row>
    <row r="7217" spans="20:30" x14ac:dyDescent="0.2">
      <c r="T7217" s="212"/>
      <c r="U7217" s="213"/>
      <c r="V7217" s="213"/>
      <c r="W7217" s="213"/>
      <c r="X7217" s="214"/>
      <c r="Y7217" s="214"/>
      <c r="Z7217" s="214"/>
      <c r="AA7217" s="217"/>
      <c r="AB7217" s="217"/>
      <c r="AC7217" s="217"/>
      <c r="AD7217" s="213"/>
    </row>
    <row r="7218" spans="20:30" x14ac:dyDescent="0.2">
      <c r="T7218" s="212"/>
      <c r="U7218" s="213"/>
      <c r="V7218" s="213"/>
      <c r="W7218" s="213"/>
      <c r="X7218" s="214"/>
      <c r="Y7218" s="214"/>
      <c r="Z7218" s="214"/>
      <c r="AA7218" s="217"/>
      <c r="AB7218" s="217"/>
      <c r="AC7218" s="217"/>
      <c r="AD7218" s="213"/>
    </row>
    <row r="7219" spans="20:30" x14ac:dyDescent="0.2">
      <c r="T7219" s="212"/>
      <c r="U7219" s="213"/>
      <c r="V7219" s="213"/>
      <c r="W7219" s="213"/>
      <c r="X7219" s="214"/>
      <c r="Y7219" s="214"/>
      <c r="Z7219" s="214"/>
      <c r="AA7219" s="217"/>
      <c r="AB7219" s="217"/>
      <c r="AC7219" s="217"/>
      <c r="AD7219" s="213"/>
    </row>
    <row r="7220" spans="20:30" x14ac:dyDescent="0.2">
      <c r="T7220" s="212"/>
      <c r="U7220" s="213"/>
      <c r="V7220" s="213"/>
      <c r="W7220" s="213"/>
      <c r="X7220" s="214"/>
      <c r="Y7220" s="214"/>
      <c r="Z7220" s="214"/>
      <c r="AA7220" s="217"/>
      <c r="AB7220" s="217"/>
      <c r="AC7220" s="217"/>
      <c r="AD7220" s="213"/>
    </row>
    <row r="7221" spans="20:30" x14ac:dyDescent="0.2">
      <c r="T7221" s="212"/>
      <c r="U7221" s="213"/>
      <c r="V7221" s="213"/>
      <c r="W7221" s="213"/>
      <c r="X7221" s="214"/>
      <c r="Y7221" s="214"/>
      <c r="Z7221" s="214"/>
      <c r="AA7221" s="217"/>
      <c r="AB7221" s="217"/>
      <c r="AC7221" s="217"/>
      <c r="AD7221" s="213"/>
    </row>
    <row r="7222" spans="20:30" x14ac:dyDescent="0.2">
      <c r="T7222" s="212"/>
      <c r="U7222" s="213"/>
      <c r="V7222" s="213"/>
      <c r="W7222" s="213"/>
      <c r="X7222" s="214"/>
      <c r="Y7222" s="214"/>
      <c r="Z7222" s="214"/>
      <c r="AA7222" s="217"/>
      <c r="AB7222" s="217"/>
      <c r="AC7222" s="217"/>
      <c r="AD7222" s="213"/>
    </row>
    <row r="7223" spans="20:30" x14ac:dyDescent="0.2">
      <c r="T7223" s="212"/>
      <c r="U7223" s="213"/>
      <c r="V7223" s="213"/>
      <c r="W7223" s="213"/>
      <c r="X7223" s="214"/>
      <c r="Y7223" s="214"/>
      <c r="Z7223" s="214"/>
      <c r="AA7223" s="217"/>
      <c r="AB7223" s="217"/>
      <c r="AC7223" s="217"/>
      <c r="AD7223" s="213"/>
    </row>
    <row r="7224" spans="20:30" x14ac:dyDescent="0.2">
      <c r="T7224" s="212"/>
      <c r="U7224" s="213"/>
      <c r="V7224" s="213"/>
      <c r="W7224" s="213"/>
      <c r="X7224" s="214"/>
      <c r="Y7224" s="214"/>
      <c r="Z7224" s="214"/>
      <c r="AA7224" s="217"/>
      <c r="AB7224" s="217"/>
      <c r="AC7224" s="217"/>
      <c r="AD7224" s="213"/>
    </row>
    <row r="7225" spans="20:30" x14ac:dyDescent="0.2">
      <c r="T7225" s="212"/>
      <c r="U7225" s="213"/>
      <c r="V7225" s="213"/>
      <c r="W7225" s="213"/>
      <c r="X7225" s="214"/>
      <c r="Y7225" s="214"/>
      <c r="Z7225" s="214"/>
      <c r="AA7225" s="217"/>
      <c r="AB7225" s="217"/>
      <c r="AC7225" s="217"/>
      <c r="AD7225" s="213"/>
    </row>
    <row r="7226" spans="20:30" x14ac:dyDescent="0.2">
      <c r="T7226" s="212"/>
      <c r="U7226" s="213"/>
      <c r="V7226" s="213"/>
      <c r="W7226" s="213"/>
      <c r="X7226" s="214"/>
      <c r="Y7226" s="214"/>
      <c r="Z7226" s="214"/>
      <c r="AA7226" s="217"/>
      <c r="AB7226" s="217"/>
      <c r="AC7226" s="217"/>
      <c r="AD7226" s="213"/>
    </row>
    <row r="7227" spans="20:30" x14ac:dyDescent="0.2">
      <c r="T7227" s="212"/>
      <c r="U7227" s="213"/>
      <c r="V7227" s="213"/>
      <c r="W7227" s="213"/>
      <c r="X7227" s="214"/>
      <c r="Y7227" s="214"/>
      <c r="Z7227" s="214"/>
      <c r="AA7227" s="217"/>
      <c r="AB7227" s="217"/>
      <c r="AC7227" s="217"/>
      <c r="AD7227" s="213"/>
    </row>
    <row r="7228" spans="20:30" x14ac:dyDescent="0.2">
      <c r="T7228" s="212"/>
      <c r="U7228" s="213"/>
      <c r="V7228" s="213"/>
      <c r="W7228" s="213"/>
      <c r="X7228" s="214"/>
      <c r="Y7228" s="214"/>
      <c r="Z7228" s="214"/>
      <c r="AA7228" s="217"/>
      <c r="AB7228" s="217"/>
      <c r="AC7228" s="217"/>
      <c r="AD7228" s="213"/>
    </row>
    <row r="7229" spans="20:30" x14ac:dyDescent="0.2">
      <c r="T7229" s="212"/>
      <c r="U7229" s="213"/>
      <c r="V7229" s="213"/>
      <c r="W7229" s="213"/>
      <c r="X7229" s="214"/>
      <c r="Y7229" s="214"/>
      <c r="Z7229" s="214"/>
      <c r="AA7229" s="217"/>
      <c r="AB7229" s="217"/>
      <c r="AC7229" s="217"/>
      <c r="AD7229" s="213"/>
    </row>
    <row r="7230" spans="20:30" x14ac:dyDescent="0.2">
      <c r="T7230" s="212"/>
      <c r="U7230" s="213"/>
      <c r="V7230" s="213"/>
      <c r="W7230" s="213"/>
      <c r="X7230" s="214"/>
      <c r="Y7230" s="214"/>
      <c r="Z7230" s="214"/>
      <c r="AA7230" s="217"/>
      <c r="AB7230" s="217"/>
      <c r="AC7230" s="217"/>
      <c r="AD7230" s="213"/>
    </row>
    <row r="7231" spans="20:30" x14ac:dyDescent="0.2">
      <c r="T7231" s="212"/>
      <c r="U7231" s="213"/>
      <c r="V7231" s="213"/>
      <c r="W7231" s="213"/>
      <c r="X7231" s="214"/>
      <c r="Y7231" s="214"/>
      <c r="Z7231" s="214"/>
      <c r="AA7231" s="217"/>
      <c r="AB7231" s="217"/>
      <c r="AC7231" s="217"/>
      <c r="AD7231" s="213"/>
    </row>
    <row r="7232" spans="20:30" x14ac:dyDescent="0.2">
      <c r="T7232" s="212"/>
      <c r="U7232" s="213"/>
      <c r="V7232" s="213"/>
      <c r="W7232" s="213"/>
      <c r="X7232" s="214"/>
      <c r="Y7232" s="214"/>
      <c r="Z7232" s="214"/>
      <c r="AA7232" s="217"/>
      <c r="AB7232" s="217"/>
      <c r="AC7232" s="217"/>
      <c r="AD7232" s="213"/>
    </row>
    <row r="7233" spans="20:30" x14ac:dyDescent="0.2">
      <c r="T7233" s="212"/>
      <c r="U7233" s="213"/>
      <c r="V7233" s="213"/>
      <c r="W7233" s="213"/>
      <c r="X7233" s="214"/>
      <c r="Y7233" s="214"/>
      <c r="Z7233" s="214"/>
      <c r="AA7233" s="217"/>
      <c r="AB7233" s="217"/>
      <c r="AC7233" s="217"/>
      <c r="AD7233" s="213"/>
    </row>
    <row r="7234" spans="20:30" x14ac:dyDescent="0.2">
      <c r="T7234" s="212"/>
      <c r="U7234" s="213"/>
      <c r="V7234" s="213"/>
      <c r="W7234" s="213"/>
      <c r="X7234" s="214"/>
      <c r="Y7234" s="214"/>
      <c r="Z7234" s="214"/>
      <c r="AA7234" s="217"/>
      <c r="AB7234" s="217"/>
      <c r="AC7234" s="217"/>
      <c r="AD7234" s="213"/>
    </row>
    <row r="7235" spans="20:30" x14ac:dyDescent="0.2">
      <c r="T7235" s="212"/>
      <c r="U7235" s="213"/>
      <c r="V7235" s="213"/>
      <c r="W7235" s="213"/>
      <c r="X7235" s="214"/>
      <c r="Y7235" s="214"/>
      <c r="Z7235" s="214"/>
      <c r="AA7235" s="217"/>
      <c r="AB7235" s="217"/>
      <c r="AC7235" s="217"/>
      <c r="AD7235" s="213"/>
    </row>
    <row r="7236" spans="20:30" x14ac:dyDescent="0.2">
      <c r="T7236" s="212"/>
      <c r="U7236" s="213"/>
      <c r="V7236" s="213"/>
      <c r="W7236" s="213"/>
      <c r="X7236" s="214"/>
      <c r="Y7236" s="214"/>
      <c r="Z7236" s="214"/>
      <c r="AA7236" s="217"/>
      <c r="AB7236" s="217"/>
      <c r="AC7236" s="217"/>
      <c r="AD7236" s="213"/>
    </row>
    <row r="7237" spans="20:30" x14ac:dyDescent="0.2">
      <c r="T7237" s="212"/>
      <c r="U7237" s="213"/>
      <c r="V7237" s="213"/>
      <c r="W7237" s="213"/>
      <c r="X7237" s="214"/>
      <c r="Y7237" s="214"/>
      <c r="Z7237" s="214"/>
      <c r="AA7237" s="217"/>
      <c r="AB7237" s="217"/>
      <c r="AC7237" s="217"/>
      <c r="AD7237" s="213"/>
    </row>
    <row r="7238" spans="20:30" x14ac:dyDescent="0.2">
      <c r="T7238" s="212"/>
      <c r="U7238" s="213"/>
      <c r="V7238" s="213"/>
      <c r="W7238" s="213"/>
      <c r="X7238" s="214"/>
      <c r="Y7238" s="214"/>
      <c r="Z7238" s="214"/>
      <c r="AA7238" s="217"/>
      <c r="AB7238" s="217"/>
      <c r="AC7238" s="217"/>
      <c r="AD7238" s="213"/>
    </row>
    <row r="7239" spans="20:30" x14ac:dyDescent="0.2">
      <c r="T7239" s="212"/>
      <c r="U7239" s="213"/>
      <c r="V7239" s="213"/>
      <c r="W7239" s="213"/>
      <c r="X7239" s="214"/>
      <c r="Y7239" s="214"/>
      <c r="Z7239" s="214"/>
      <c r="AA7239" s="217"/>
      <c r="AB7239" s="217"/>
      <c r="AC7239" s="217"/>
      <c r="AD7239" s="213"/>
    </row>
    <row r="7240" spans="20:30" x14ac:dyDescent="0.2">
      <c r="T7240" s="212"/>
      <c r="U7240" s="213"/>
      <c r="V7240" s="213"/>
      <c r="W7240" s="213"/>
      <c r="X7240" s="214"/>
      <c r="Y7240" s="214"/>
      <c r="Z7240" s="214"/>
      <c r="AA7240" s="217"/>
      <c r="AB7240" s="217"/>
      <c r="AC7240" s="217"/>
      <c r="AD7240" s="213"/>
    </row>
    <row r="7241" spans="20:30" x14ac:dyDescent="0.2">
      <c r="T7241" s="212"/>
      <c r="U7241" s="213"/>
      <c r="V7241" s="213"/>
      <c r="W7241" s="213"/>
      <c r="X7241" s="214"/>
      <c r="Y7241" s="214"/>
      <c r="Z7241" s="214"/>
      <c r="AA7241" s="217"/>
      <c r="AB7241" s="217"/>
      <c r="AC7241" s="217"/>
      <c r="AD7241" s="213"/>
    </row>
    <row r="7242" spans="20:30" x14ac:dyDescent="0.2">
      <c r="T7242" s="212"/>
      <c r="U7242" s="213"/>
      <c r="V7242" s="213"/>
      <c r="W7242" s="213"/>
      <c r="X7242" s="214"/>
      <c r="Y7242" s="214"/>
      <c r="Z7242" s="214"/>
      <c r="AA7242" s="217"/>
      <c r="AB7242" s="217"/>
      <c r="AC7242" s="217"/>
      <c r="AD7242" s="213"/>
    </row>
    <row r="7243" spans="20:30" x14ac:dyDescent="0.2">
      <c r="T7243" s="212"/>
      <c r="U7243" s="213"/>
      <c r="V7243" s="213"/>
      <c r="W7243" s="213"/>
      <c r="X7243" s="214"/>
      <c r="Y7243" s="214"/>
      <c r="Z7243" s="214"/>
      <c r="AA7243" s="217"/>
      <c r="AB7243" s="217"/>
      <c r="AC7243" s="217"/>
      <c r="AD7243" s="213"/>
    </row>
    <row r="7244" spans="20:30" x14ac:dyDescent="0.2">
      <c r="T7244" s="212"/>
      <c r="U7244" s="213"/>
      <c r="V7244" s="213"/>
      <c r="W7244" s="213"/>
      <c r="X7244" s="214"/>
      <c r="Y7244" s="214"/>
      <c r="Z7244" s="214"/>
      <c r="AA7244" s="217"/>
      <c r="AB7244" s="217"/>
      <c r="AC7244" s="217"/>
      <c r="AD7244" s="213"/>
    </row>
    <row r="7245" spans="20:30" x14ac:dyDescent="0.2">
      <c r="T7245" s="212"/>
      <c r="U7245" s="213"/>
      <c r="V7245" s="213"/>
      <c r="W7245" s="213"/>
      <c r="X7245" s="214"/>
      <c r="Y7245" s="214"/>
      <c r="Z7245" s="214"/>
      <c r="AA7245" s="217"/>
      <c r="AB7245" s="217"/>
      <c r="AC7245" s="217"/>
      <c r="AD7245" s="213"/>
    </row>
    <row r="7246" spans="20:30" x14ac:dyDescent="0.2">
      <c r="T7246" s="212"/>
      <c r="U7246" s="213"/>
      <c r="V7246" s="213"/>
      <c r="W7246" s="213"/>
      <c r="X7246" s="214"/>
      <c r="Y7246" s="214"/>
      <c r="Z7246" s="214"/>
      <c r="AA7246" s="217"/>
      <c r="AB7246" s="217"/>
      <c r="AC7246" s="217"/>
      <c r="AD7246" s="213"/>
    </row>
    <row r="7247" spans="20:30" x14ac:dyDescent="0.2">
      <c r="T7247" s="212"/>
      <c r="U7247" s="213"/>
      <c r="V7247" s="213"/>
      <c r="W7247" s="213"/>
      <c r="X7247" s="214"/>
      <c r="Y7247" s="214"/>
      <c r="Z7247" s="214"/>
      <c r="AA7247" s="217"/>
      <c r="AB7247" s="217"/>
      <c r="AC7247" s="217"/>
      <c r="AD7247" s="213"/>
    </row>
    <row r="7248" spans="20:30" x14ac:dyDescent="0.2">
      <c r="T7248" s="212"/>
      <c r="U7248" s="213"/>
      <c r="V7248" s="213"/>
      <c r="W7248" s="213"/>
      <c r="X7248" s="214"/>
      <c r="Y7248" s="214"/>
      <c r="Z7248" s="214"/>
      <c r="AA7248" s="217"/>
      <c r="AB7248" s="217"/>
      <c r="AC7248" s="217"/>
      <c r="AD7248" s="213"/>
    </row>
    <row r="7249" spans="20:30" x14ac:dyDescent="0.2">
      <c r="T7249" s="212"/>
      <c r="U7249" s="213"/>
      <c r="V7249" s="213"/>
      <c r="W7249" s="213"/>
      <c r="X7249" s="214"/>
      <c r="Y7249" s="214"/>
      <c r="Z7249" s="214"/>
      <c r="AA7249" s="217"/>
      <c r="AB7249" s="217"/>
      <c r="AC7249" s="217"/>
      <c r="AD7249" s="213"/>
    </row>
    <row r="7250" spans="20:30" x14ac:dyDescent="0.2">
      <c r="T7250" s="212"/>
      <c r="U7250" s="213"/>
      <c r="V7250" s="213"/>
      <c r="W7250" s="213"/>
      <c r="X7250" s="214"/>
      <c r="Y7250" s="214"/>
      <c r="Z7250" s="214"/>
      <c r="AA7250" s="217"/>
      <c r="AB7250" s="217"/>
      <c r="AC7250" s="217"/>
      <c r="AD7250" s="213"/>
    </row>
    <row r="7251" spans="20:30" x14ac:dyDescent="0.2">
      <c r="T7251" s="212"/>
      <c r="U7251" s="213"/>
      <c r="V7251" s="213"/>
      <c r="W7251" s="213"/>
      <c r="X7251" s="214"/>
      <c r="Y7251" s="214"/>
      <c r="Z7251" s="214"/>
      <c r="AA7251" s="217"/>
      <c r="AB7251" s="217"/>
      <c r="AC7251" s="217"/>
      <c r="AD7251" s="213"/>
    </row>
    <row r="7252" spans="20:30" x14ac:dyDescent="0.2">
      <c r="T7252" s="212"/>
      <c r="U7252" s="213"/>
      <c r="V7252" s="213"/>
      <c r="W7252" s="213"/>
      <c r="X7252" s="214"/>
      <c r="Y7252" s="214"/>
      <c r="Z7252" s="214"/>
      <c r="AA7252" s="217"/>
      <c r="AB7252" s="217"/>
      <c r="AC7252" s="217"/>
      <c r="AD7252" s="213"/>
    </row>
    <row r="7253" spans="20:30" x14ac:dyDescent="0.2">
      <c r="T7253" s="212"/>
      <c r="U7253" s="213"/>
      <c r="V7253" s="213"/>
      <c r="W7253" s="213"/>
      <c r="X7253" s="214"/>
      <c r="Y7253" s="214"/>
      <c r="Z7253" s="214"/>
      <c r="AA7253" s="217"/>
      <c r="AB7253" s="217"/>
      <c r="AC7253" s="217"/>
      <c r="AD7253" s="213"/>
    </row>
    <row r="7254" spans="20:30" x14ac:dyDescent="0.2">
      <c r="T7254" s="212"/>
      <c r="U7254" s="213"/>
      <c r="V7254" s="213"/>
      <c r="W7254" s="213"/>
      <c r="X7254" s="214"/>
      <c r="Y7254" s="214"/>
      <c r="Z7254" s="214"/>
      <c r="AA7254" s="217"/>
      <c r="AB7254" s="217"/>
      <c r="AC7254" s="217"/>
      <c r="AD7254" s="213"/>
    </row>
    <row r="7255" spans="20:30" x14ac:dyDescent="0.2">
      <c r="T7255" s="212"/>
      <c r="U7255" s="213"/>
      <c r="V7255" s="213"/>
      <c r="W7255" s="213"/>
      <c r="X7255" s="214"/>
      <c r="Y7255" s="214"/>
      <c r="Z7255" s="214"/>
      <c r="AA7255" s="217"/>
      <c r="AB7255" s="217"/>
      <c r="AC7255" s="217"/>
      <c r="AD7255" s="213"/>
    </row>
    <row r="7256" spans="20:30" x14ac:dyDescent="0.2">
      <c r="T7256" s="212"/>
      <c r="U7256" s="213"/>
      <c r="V7256" s="213"/>
      <c r="W7256" s="213"/>
      <c r="X7256" s="214"/>
      <c r="Y7256" s="214"/>
      <c r="Z7256" s="214"/>
      <c r="AA7256" s="217"/>
      <c r="AB7256" s="217"/>
      <c r="AC7256" s="217"/>
      <c r="AD7256" s="213"/>
    </row>
    <row r="7257" spans="20:30" x14ac:dyDescent="0.2">
      <c r="T7257" s="212"/>
      <c r="U7257" s="213"/>
      <c r="V7257" s="213"/>
      <c r="W7257" s="213"/>
      <c r="X7257" s="214"/>
      <c r="Y7257" s="214"/>
      <c r="Z7257" s="214"/>
      <c r="AA7257" s="217"/>
      <c r="AB7257" s="217"/>
      <c r="AC7257" s="217"/>
      <c r="AD7257" s="213"/>
    </row>
    <row r="7258" spans="20:30" x14ac:dyDescent="0.2">
      <c r="T7258" s="212"/>
      <c r="U7258" s="213"/>
      <c r="V7258" s="213"/>
      <c r="W7258" s="213"/>
      <c r="X7258" s="214"/>
      <c r="Y7258" s="214"/>
      <c r="Z7258" s="214"/>
      <c r="AA7258" s="217"/>
      <c r="AB7258" s="217"/>
      <c r="AC7258" s="217"/>
      <c r="AD7258" s="213"/>
    </row>
    <row r="7259" spans="20:30" x14ac:dyDescent="0.2">
      <c r="T7259" s="212"/>
      <c r="U7259" s="213"/>
      <c r="V7259" s="213"/>
      <c r="W7259" s="213"/>
      <c r="X7259" s="214"/>
      <c r="Y7259" s="214"/>
      <c r="Z7259" s="214"/>
      <c r="AA7259" s="217"/>
      <c r="AB7259" s="217"/>
      <c r="AC7259" s="217"/>
      <c r="AD7259" s="213"/>
    </row>
    <row r="7260" spans="20:30" x14ac:dyDescent="0.2">
      <c r="T7260" s="212"/>
      <c r="U7260" s="213"/>
      <c r="V7260" s="213"/>
      <c r="W7260" s="213"/>
      <c r="X7260" s="214"/>
      <c r="Y7260" s="214"/>
      <c r="Z7260" s="214"/>
      <c r="AA7260" s="217"/>
      <c r="AB7260" s="217"/>
      <c r="AC7260" s="217"/>
      <c r="AD7260" s="213"/>
    </row>
    <row r="7261" spans="20:30" x14ac:dyDescent="0.2">
      <c r="T7261" s="212"/>
      <c r="U7261" s="213"/>
      <c r="V7261" s="213"/>
      <c r="W7261" s="213"/>
      <c r="X7261" s="214"/>
      <c r="Y7261" s="214"/>
      <c r="Z7261" s="214"/>
      <c r="AA7261" s="217"/>
      <c r="AB7261" s="217"/>
      <c r="AC7261" s="217"/>
      <c r="AD7261" s="213"/>
    </row>
    <row r="7262" spans="20:30" x14ac:dyDescent="0.2">
      <c r="T7262" s="212"/>
      <c r="U7262" s="213"/>
      <c r="V7262" s="213"/>
      <c r="W7262" s="213"/>
      <c r="X7262" s="214"/>
      <c r="Y7262" s="214"/>
      <c r="Z7262" s="214"/>
      <c r="AA7262" s="217"/>
      <c r="AB7262" s="217"/>
      <c r="AC7262" s="217"/>
      <c r="AD7262" s="213"/>
    </row>
    <row r="7263" spans="20:30" x14ac:dyDescent="0.2">
      <c r="T7263" s="212"/>
      <c r="U7263" s="213"/>
      <c r="V7263" s="213"/>
      <c r="W7263" s="213"/>
      <c r="X7263" s="214"/>
      <c r="Y7263" s="214"/>
      <c r="Z7263" s="214"/>
      <c r="AA7263" s="217"/>
      <c r="AB7263" s="217"/>
      <c r="AC7263" s="217"/>
      <c r="AD7263" s="213"/>
    </row>
    <row r="7264" spans="20:30" x14ac:dyDescent="0.2">
      <c r="T7264" s="212"/>
      <c r="U7264" s="213"/>
      <c r="V7264" s="213"/>
      <c r="W7264" s="213"/>
      <c r="X7264" s="214"/>
      <c r="Y7264" s="214"/>
      <c r="Z7264" s="214"/>
      <c r="AA7264" s="217"/>
      <c r="AB7264" s="217"/>
      <c r="AC7264" s="217"/>
      <c r="AD7264" s="213"/>
    </row>
    <row r="7265" spans="20:30" x14ac:dyDescent="0.2">
      <c r="T7265" s="212"/>
      <c r="U7265" s="213"/>
      <c r="V7265" s="213"/>
      <c r="W7265" s="213"/>
      <c r="X7265" s="214"/>
      <c r="Y7265" s="214"/>
      <c r="Z7265" s="214"/>
      <c r="AA7265" s="217"/>
      <c r="AB7265" s="217"/>
      <c r="AC7265" s="217"/>
      <c r="AD7265" s="213"/>
    </row>
    <row r="7266" spans="20:30" x14ac:dyDescent="0.2">
      <c r="T7266" s="212"/>
      <c r="U7266" s="213"/>
      <c r="V7266" s="213"/>
      <c r="W7266" s="213"/>
      <c r="X7266" s="214"/>
      <c r="Y7266" s="214"/>
      <c r="Z7266" s="214"/>
      <c r="AA7266" s="217"/>
      <c r="AB7266" s="217"/>
      <c r="AC7266" s="217"/>
      <c r="AD7266" s="213"/>
    </row>
    <row r="7267" spans="20:30" x14ac:dyDescent="0.2">
      <c r="T7267" s="212"/>
      <c r="U7267" s="213"/>
      <c r="V7267" s="213"/>
      <c r="W7267" s="213"/>
      <c r="X7267" s="214"/>
      <c r="Y7267" s="214"/>
      <c r="Z7267" s="214"/>
      <c r="AA7267" s="217"/>
      <c r="AB7267" s="217"/>
      <c r="AC7267" s="217"/>
      <c r="AD7267" s="213"/>
    </row>
    <row r="7268" spans="20:30" x14ac:dyDescent="0.2">
      <c r="T7268" s="212"/>
      <c r="U7268" s="213"/>
      <c r="V7268" s="213"/>
      <c r="W7268" s="213"/>
      <c r="X7268" s="214"/>
      <c r="Y7268" s="214"/>
      <c r="Z7268" s="214"/>
      <c r="AA7268" s="217"/>
      <c r="AB7268" s="217"/>
      <c r="AC7268" s="217"/>
      <c r="AD7268" s="213"/>
    </row>
    <row r="7269" spans="20:30" x14ac:dyDescent="0.2">
      <c r="T7269" s="212"/>
      <c r="U7269" s="213"/>
      <c r="V7269" s="213"/>
      <c r="W7269" s="213"/>
      <c r="X7269" s="214"/>
      <c r="Y7269" s="214"/>
      <c r="Z7269" s="214"/>
      <c r="AA7269" s="217"/>
      <c r="AB7269" s="217"/>
      <c r="AC7269" s="217"/>
      <c r="AD7269" s="213"/>
    </row>
    <row r="7270" spans="20:30" x14ac:dyDescent="0.2">
      <c r="T7270" s="212"/>
      <c r="U7270" s="213"/>
      <c r="V7270" s="213"/>
      <c r="W7270" s="213"/>
      <c r="X7270" s="214"/>
      <c r="Y7270" s="214"/>
      <c r="Z7270" s="214"/>
      <c r="AA7270" s="217"/>
      <c r="AB7270" s="217"/>
      <c r="AC7270" s="217"/>
      <c r="AD7270" s="213"/>
    </row>
    <row r="7271" spans="20:30" x14ac:dyDescent="0.2">
      <c r="T7271" s="212"/>
      <c r="U7271" s="213"/>
      <c r="V7271" s="213"/>
      <c r="W7271" s="213"/>
      <c r="X7271" s="214"/>
      <c r="Y7271" s="214"/>
      <c r="Z7271" s="214"/>
      <c r="AA7271" s="217"/>
      <c r="AB7271" s="217"/>
      <c r="AC7271" s="217"/>
      <c r="AD7271" s="213"/>
    </row>
    <row r="7272" spans="20:30" x14ac:dyDescent="0.2">
      <c r="T7272" s="212"/>
      <c r="U7272" s="213"/>
      <c r="V7272" s="213"/>
      <c r="W7272" s="213"/>
      <c r="X7272" s="214"/>
      <c r="Y7272" s="214"/>
      <c r="Z7272" s="214"/>
      <c r="AA7272" s="217"/>
      <c r="AB7272" s="217"/>
      <c r="AC7272" s="217"/>
      <c r="AD7272" s="213"/>
    </row>
    <row r="7273" spans="20:30" x14ac:dyDescent="0.2">
      <c r="T7273" s="212"/>
      <c r="U7273" s="213"/>
      <c r="V7273" s="213"/>
      <c r="W7273" s="213"/>
      <c r="X7273" s="214"/>
      <c r="Y7273" s="214"/>
      <c r="Z7273" s="214"/>
      <c r="AA7273" s="217"/>
      <c r="AB7273" s="217"/>
      <c r="AC7273" s="217"/>
      <c r="AD7273" s="213"/>
    </row>
    <row r="7274" spans="20:30" x14ac:dyDescent="0.2">
      <c r="T7274" s="212"/>
      <c r="U7274" s="213"/>
      <c r="V7274" s="213"/>
      <c r="W7274" s="213"/>
      <c r="X7274" s="214"/>
      <c r="Y7274" s="214"/>
      <c r="Z7274" s="214"/>
      <c r="AA7274" s="217"/>
      <c r="AB7274" s="217"/>
      <c r="AC7274" s="217"/>
      <c r="AD7274" s="213"/>
    </row>
    <row r="7275" spans="20:30" x14ac:dyDescent="0.2">
      <c r="T7275" s="212"/>
      <c r="U7275" s="213"/>
      <c r="V7275" s="213"/>
      <c r="W7275" s="213"/>
      <c r="X7275" s="214"/>
      <c r="Y7275" s="214"/>
      <c r="Z7275" s="214"/>
      <c r="AA7275" s="217"/>
      <c r="AB7275" s="217"/>
      <c r="AC7275" s="217"/>
      <c r="AD7275" s="213"/>
    </row>
    <row r="7276" spans="20:30" x14ac:dyDescent="0.2">
      <c r="T7276" s="212"/>
      <c r="U7276" s="213"/>
      <c r="V7276" s="213"/>
      <c r="W7276" s="213"/>
      <c r="X7276" s="214"/>
      <c r="Y7276" s="214"/>
      <c r="Z7276" s="214"/>
      <c r="AA7276" s="217"/>
      <c r="AB7276" s="217"/>
      <c r="AC7276" s="217"/>
      <c r="AD7276" s="213"/>
    </row>
    <row r="7277" spans="20:30" x14ac:dyDescent="0.2">
      <c r="T7277" s="212"/>
      <c r="U7277" s="213"/>
      <c r="V7277" s="213"/>
      <c r="W7277" s="213"/>
      <c r="X7277" s="214"/>
      <c r="Y7277" s="214"/>
      <c r="Z7277" s="214"/>
      <c r="AA7277" s="217"/>
      <c r="AB7277" s="217"/>
      <c r="AC7277" s="217"/>
      <c r="AD7277" s="213"/>
    </row>
    <row r="7278" spans="20:30" x14ac:dyDescent="0.2">
      <c r="T7278" s="212"/>
      <c r="U7278" s="213"/>
      <c r="V7278" s="213"/>
      <c r="W7278" s="213"/>
      <c r="X7278" s="214"/>
      <c r="Y7278" s="214"/>
      <c r="Z7278" s="214"/>
      <c r="AA7278" s="217"/>
      <c r="AB7278" s="217"/>
      <c r="AC7278" s="217"/>
      <c r="AD7278" s="213"/>
    </row>
    <row r="7279" spans="20:30" x14ac:dyDescent="0.2">
      <c r="T7279" s="212"/>
      <c r="U7279" s="213"/>
      <c r="V7279" s="213"/>
      <c r="W7279" s="213"/>
      <c r="X7279" s="214"/>
      <c r="Y7279" s="214"/>
      <c r="Z7279" s="214"/>
      <c r="AA7279" s="217"/>
      <c r="AB7279" s="217"/>
      <c r="AC7279" s="217"/>
      <c r="AD7279" s="213"/>
    </row>
    <row r="7280" spans="20:30" x14ac:dyDescent="0.2">
      <c r="T7280" s="212"/>
      <c r="U7280" s="213"/>
      <c r="V7280" s="213"/>
      <c r="W7280" s="213"/>
      <c r="X7280" s="214"/>
      <c r="Y7280" s="214"/>
      <c r="Z7280" s="214"/>
      <c r="AA7280" s="217"/>
      <c r="AB7280" s="217"/>
      <c r="AC7280" s="217"/>
      <c r="AD7280" s="213"/>
    </row>
    <row r="7281" spans="20:30" x14ac:dyDescent="0.2">
      <c r="T7281" s="212"/>
      <c r="U7281" s="213"/>
      <c r="V7281" s="213"/>
      <c r="W7281" s="213"/>
      <c r="X7281" s="214"/>
      <c r="Y7281" s="214"/>
      <c r="Z7281" s="214"/>
      <c r="AA7281" s="217"/>
      <c r="AB7281" s="217"/>
      <c r="AC7281" s="217"/>
      <c r="AD7281" s="213"/>
    </row>
    <row r="7282" spans="20:30" x14ac:dyDescent="0.2">
      <c r="T7282" s="212"/>
      <c r="U7282" s="213"/>
      <c r="V7282" s="213"/>
      <c r="W7282" s="213"/>
      <c r="X7282" s="214"/>
      <c r="Y7282" s="214"/>
      <c r="Z7282" s="214"/>
      <c r="AA7282" s="217"/>
      <c r="AB7282" s="217"/>
      <c r="AC7282" s="217"/>
      <c r="AD7282" s="213"/>
    </row>
    <row r="7283" spans="20:30" x14ac:dyDescent="0.2">
      <c r="T7283" s="212"/>
      <c r="U7283" s="213"/>
      <c r="V7283" s="213"/>
      <c r="W7283" s="213"/>
      <c r="X7283" s="214"/>
      <c r="Y7283" s="214"/>
      <c r="Z7283" s="214"/>
      <c r="AA7283" s="217"/>
      <c r="AB7283" s="217"/>
      <c r="AC7283" s="217"/>
      <c r="AD7283" s="213"/>
    </row>
    <row r="7284" spans="20:30" x14ac:dyDescent="0.2">
      <c r="T7284" s="212"/>
      <c r="U7284" s="213"/>
      <c r="V7284" s="213"/>
      <c r="W7284" s="213"/>
      <c r="X7284" s="214"/>
      <c r="Y7284" s="214"/>
      <c r="Z7284" s="214"/>
      <c r="AA7284" s="217"/>
      <c r="AB7284" s="217"/>
      <c r="AC7284" s="217"/>
      <c r="AD7284" s="213"/>
    </row>
    <row r="7285" spans="20:30" x14ac:dyDescent="0.2">
      <c r="T7285" s="212"/>
      <c r="U7285" s="213"/>
      <c r="V7285" s="213"/>
      <c r="W7285" s="213"/>
      <c r="X7285" s="214"/>
      <c r="Y7285" s="214"/>
      <c r="Z7285" s="214"/>
      <c r="AA7285" s="217"/>
      <c r="AB7285" s="217"/>
      <c r="AC7285" s="217"/>
      <c r="AD7285" s="213"/>
    </row>
    <row r="7286" spans="20:30" x14ac:dyDescent="0.2">
      <c r="T7286" s="212"/>
      <c r="U7286" s="213"/>
      <c r="V7286" s="213"/>
      <c r="W7286" s="213"/>
      <c r="X7286" s="214"/>
      <c r="Y7286" s="214"/>
      <c r="Z7286" s="214"/>
      <c r="AA7286" s="217"/>
      <c r="AB7286" s="217"/>
      <c r="AC7286" s="217"/>
      <c r="AD7286" s="213"/>
    </row>
    <row r="7287" spans="20:30" x14ac:dyDescent="0.2">
      <c r="T7287" s="212"/>
      <c r="U7287" s="213"/>
      <c r="V7287" s="213"/>
      <c r="W7287" s="213"/>
      <c r="X7287" s="214"/>
      <c r="Y7287" s="214"/>
      <c r="Z7287" s="214"/>
      <c r="AA7287" s="217"/>
      <c r="AB7287" s="217"/>
      <c r="AC7287" s="217"/>
      <c r="AD7287" s="213"/>
    </row>
    <row r="7288" spans="20:30" x14ac:dyDescent="0.2">
      <c r="T7288" s="212"/>
      <c r="U7288" s="213"/>
      <c r="V7288" s="213"/>
      <c r="W7288" s="213"/>
      <c r="X7288" s="214"/>
      <c r="Y7288" s="214"/>
      <c r="Z7288" s="214"/>
      <c r="AA7288" s="217"/>
      <c r="AB7288" s="217"/>
      <c r="AC7288" s="217"/>
      <c r="AD7288" s="213"/>
    </row>
    <row r="7289" spans="20:30" x14ac:dyDescent="0.2">
      <c r="T7289" s="212"/>
      <c r="U7289" s="213"/>
      <c r="V7289" s="213"/>
      <c r="W7289" s="213"/>
      <c r="X7289" s="214"/>
      <c r="Y7289" s="214"/>
      <c r="Z7289" s="214"/>
      <c r="AA7289" s="217"/>
      <c r="AB7289" s="217"/>
      <c r="AC7289" s="217"/>
      <c r="AD7289" s="213"/>
    </row>
    <row r="7290" spans="20:30" x14ac:dyDescent="0.2">
      <c r="T7290" s="212"/>
      <c r="U7290" s="213"/>
      <c r="V7290" s="213"/>
      <c r="W7290" s="213"/>
      <c r="X7290" s="214"/>
      <c r="Y7290" s="214"/>
      <c r="Z7290" s="214"/>
      <c r="AA7290" s="217"/>
      <c r="AB7290" s="217"/>
      <c r="AC7290" s="217"/>
      <c r="AD7290" s="213"/>
    </row>
    <row r="7291" spans="20:30" x14ac:dyDescent="0.2">
      <c r="T7291" s="212"/>
      <c r="U7291" s="213"/>
      <c r="V7291" s="213"/>
      <c r="W7291" s="213"/>
      <c r="X7291" s="214"/>
      <c r="Y7291" s="214"/>
      <c r="Z7291" s="214"/>
      <c r="AA7291" s="217"/>
      <c r="AB7291" s="217"/>
      <c r="AC7291" s="217"/>
      <c r="AD7291" s="213"/>
    </row>
    <row r="7292" spans="20:30" x14ac:dyDescent="0.2">
      <c r="T7292" s="212"/>
      <c r="U7292" s="213"/>
      <c r="V7292" s="213"/>
      <c r="W7292" s="213"/>
      <c r="X7292" s="214"/>
      <c r="Y7292" s="214"/>
      <c r="Z7292" s="214"/>
      <c r="AA7292" s="217"/>
      <c r="AB7292" s="217"/>
      <c r="AC7292" s="217"/>
      <c r="AD7292" s="213"/>
    </row>
    <row r="7293" spans="20:30" x14ac:dyDescent="0.2">
      <c r="T7293" s="212"/>
      <c r="U7293" s="213"/>
      <c r="V7293" s="213"/>
      <c r="W7293" s="213"/>
      <c r="X7293" s="214"/>
      <c r="Y7293" s="214"/>
      <c r="Z7293" s="214"/>
      <c r="AA7293" s="217"/>
      <c r="AB7293" s="217"/>
      <c r="AC7293" s="217"/>
      <c r="AD7293" s="213"/>
    </row>
    <row r="7294" spans="20:30" x14ac:dyDescent="0.2">
      <c r="T7294" s="212"/>
      <c r="U7294" s="213"/>
      <c r="V7294" s="213"/>
      <c r="W7294" s="213"/>
      <c r="X7294" s="214"/>
      <c r="Y7294" s="214"/>
      <c r="Z7294" s="214"/>
      <c r="AA7294" s="217"/>
      <c r="AB7294" s="217"/>
      <c r="AC7294" s="217"/>
      <c r="AD7294" s="213"/>
    </row>
    <row r="7295" spans="20:30" x14ac:dyDescent="0.2">
      <c r="T7295" s="212"/>
      <c r="U7295" s="213"/>
      <c r="V7295" s="213"/>
      <c r="W7295" s="213"/>
      <c r="X7295" s="214"/>
      <c r="Y7295" s="214"/>
      <c r="Z7295" s="214"/>
      <c r="AA7295" s="217"/>
      <c r="AB7295" s="217"/>
      <c r="AC7295" s="217"/>
      <c r="AD7295" s="213"/>
    </row>
    <row r="7296" spans="20:30" x14ac:dyDescent="0.2">
      <c r="T7296" s="212"/>
      <c r="U7296" s="213"/>
      <c r="V7296" s="213"/>
      <c r="W7296" s="213"/>
      <c r="X7296" s="214"/>
      <c r="Y7296" s="214"/>
      <c r="Z7296" s="214"/>
      <c r="AA7296" s="217"/>
      <c r="AB7296" s="217"/>
      <c r="AC7296" s="217"/>
      <c r="AD7296" s="213"/>
    </row>
    <row r="7297" spans="20:30" x14ac:dyDescent="0.2">
      <c r="T7297" s="212"/>
      <c r="U7297" s="213"/>
      <c r="V7297" s="213"/>
      <c r="W7297" s="213"/>
      <c r="X7297" s="214"/>
      <c r="Y7297" s="214"/>
      <c r="Z7297" s="214"/>
      <c r="AA7297" s="217"/>
      <c r="AB7297" s="217"/>
      <c r="AC7297" s="217"/>
      <c r="AD7297" s="213"/>
    </row>
    <row r="7298" spans="20:30" x14ac:dyDescent="0.2">
      <c r="T7298" s="212"/>
      <c r="U7298" s="213"/>
      <c r="V7298" s="213"/>
      <c r="W7298" s="213"/>
      <c r="X7298" s="214"/>
      <c r="Y7298" s="214"/>
      <c r="Z7298" s="214"/>
      <c r="AA7298" s="217"/>
      <c r="AB7298" s="217"/>
      <c r="AC7298" s="217"/>
      <c r="AD7298" s="213"/>
    </row>
    <row r="7299" spans="20:30" x14ac:dyDescent="0.2">
      <c r="T7299" s="212"/>
      <c r="U7299" s="213"/>
      <c r="V7299" s="213"/>
      <c r="W7299" s="213"/>
      <c r="X7299" s="214"/>
      <c r="Y7299" s="214"/>
      <c r="Z7299" s="214"/>
      <c r="AA7299" s="217"/>
      <c r="AB7299" s="217"/>
      <c r="AC7299" s="217"/>
      <c r="AD7299" s="213"/>
    </row>
    <row r="7300" spans="20:30" x14ac:dyDescent="0.2">
      <c r="T7300" s="212"/>
      <c r="U7300" s="213"/>
      <c r="V7300" s="213"/>
      <c r="W7300" s="213"/>
      <c r="X7300" s="214"/>
      <c r="Y7300" s="214"/>
      <c r="Z7300" s="214"/>
      <c r="AA7300" s="217"/>
      <c r="AB7300" s="217"/>
      <c r="AC7300" s="217"/>
      <c r="AD7300" s="213"/>
    </row>
    <row r="7301" spans="20:30" x14ac:dyDescent="0.2">
      <c r="T7301" s="212"/>
      <c r="U7301" s="213"/>
      <c r="V7301" s="213"/>
      <c r="W7301" s="213"/>
      <c r="X7301" s="214"/>
      <c r="Y7301" s="214"/>
      <c r="Z7301" s="214"/>
      <c r="AA7301" s="217"/>
      <c r="AB7301" s="217"/>
      <c r="AC7301" s="217"/>
      <c r="AD7301" s="213"/>
    </row>
    <row r="7302" spans="20:30" x14ac:dyDescent="0.2">
      <c r="T7302" s="212"/>
      <c r="U7302" s="213"/>
      <c r="V7302" s="213"/>
      <c r="W7302" s="213"/>
      <c r="X7302" s="214"/>
      <c r="Y7302" s="214"/>
      <c r="Z7302" s="214"/>
      <c r="AA7302" s="217"/>
      <c r="AB7302" s="217"/>
      <c r="AC7302" s="217"/>
      <c r="AD7302" s="213"/>
    </row>
    <row r="7303" spans="20:30" x14ac:dyDescent="0.2">
      <c r="T7303" s="212"/>
      <c r="U7303" s="213"/>
      <c r="V7303" s="213"/>
      <c r="W7303" s="213"/>
      <c r="X7303" s="214"/>
      <c r="Y7303" s="214"/>
      <c r="Z7303" s="214"/>
      <c r="AA7303" s="217"/>
      <c r="AB7303" s="217"/>
      <c r="AC7303" s="217"/>
      <c r="AD7303" s="213"/>
    </row>
    <row r="7304" spans="20:30" x14ac:dyDescent="0.2">
      <c r="T7304" s="212"/>
      <c r="U7304" s="213"/>
      <c r="V7304" s="213"/>
      <c r="W7304" s="213"/>
      <c r="X7304" s="214"/>
      <c r="Y7304" s="214"/>
      <c r="Z7304" s="214"/>
      <c r="AA7304" s="217"/>
      <c r="AB7304" s="217"/>
      <c r="AC7304" s="217"/>
      <c r="AD7304" s="213"/>
    </row>
    <row r="7305" spans="20:30" x14ac:dyDescent="0.2">
      <c r="T7305" s="212"/>
      <c r="U7305" s="213"/>
      <c r="V7305" s="213"/>
      <c r="W7305" s="213"/>
      <c r="X7305" s="214"/>
      <c r="Y7305" s="214"/>
      <c r="Z7305" s="214"/>
      <c r="AA7305" s="217"/>
      <c r="AB7305" s="217"/>
      <c r="AC7305" s="217"/>
      <c r="AD7305" s="213"/>
    </row>
    <row r="7306" spans="20:30" x14ac:dyDescent="0.2">
      <c r="T7306" s="212"/>
      <c r="U7306" s="213"/>
      <c r="V7306" s="213"/>
      <c r="W7306" s="213"/>
      <c r="X7306" s="214"/>
      <c r="Y7306" s="214"/>
      <c r="Z7306" s="214"/>
      <c r="AA7306" s="217"/>
      <c r="AB7306" s="217"/>
      <c r="AC7306" s="217"/>
      <c r="AD7306" s="213"/>
    </row>
    <row r="7307" spans="20:30" x14ac:dyDescent="0.2">
      <c r="T7307" s="212"/>
      <c r="U7307" s="213"/>
      <c r="V7307" s="213"/>
      <c r="W7307" s="213"/>
      <c r="X7307" s="214"/>
      <c r="Y7307" s="214"/>
      <c r="Z7307" s="214"/>
      <c r="AA7307" s="217"/>
      <c r="AB7307" s="217"/>
      <c r="AC7307" s="217"/>
      <c r="AD7307" s="213"/>
    </row>
    <row r="7308" spans="20:30" x14ac:dyDescent="0.2">
      <c r="T7308" s="212"/>
      <c r="U7308" s="213"/>
      <c r="V7308" s="213"/>
      <c r="W7308" s="213"/>
      <c r="X7308" s="214"/>
      <c r="Y7308" s="214"/>
      <c r="Z7308" s="214"/>
      <c r="AA7308" s="217"/>
      <c r="AB7308" s="217"/>
      <c r="AC7308" s="217"/>
      <c r="AD7308" s="213"/>
    </row>
    <row r="7309" spans="20:30" x14ac:dyDescent="0.2">
      <c r="T7309" s="212"/>
      <c r="U7309" s="213"/>
      <c r="V7309" s="213"/>
      <c r="W7309" s="213"/>
      <c r="X7309" s="214"/>
      <c r="Y7309" s="214"/>
      <c r="Z7309" s="214"/>
      <c r="AA7309" s="217"/>
      <c r="AB7309" s="217"/>
      <c r="AC7309" s="217"/>
      <c r="AD7309" s="213"/>
    </row>
    <row r="7310" spans="20:30" x14ac:dyDescent="0.2">
      <c r="T7310" s="212"/>
      <c r="U7310" s="213"/>
      <c r="V7310" s="213"/>
      <c r="W7310" s="213"/>
      <c r="X7310" s="214"/>
      <c r="Y7310" s="214"/>
      <c r="Z7310" s="214"/>
      <c r="AA7310" s="217"/>
      <c r="AB7310" s="217"/>
      <c r="AC7310" s="217"/>
      <c r="AD7310" s="213"/>
    </row>
    <row r="7311" spans="20:30" x14ac:dyDescent="0.2">
      <c r="T7311" s="212"/>
      <c r="U7311" s="213"/>
      <c r="V7311" s="213"/>
      <c r="W7311" s="213"/>
      <c r="X7311" s="214"/>
      <c r="Y7311" s="214"/>
      <c r="Z7311" s="214"/>
      <c r="AA7311" s="217"/>
      <c r="AB7311" s="217"/>
      <c r="AC7311" s="217"/>
      <c r="AD7311" s="213"/>
    </row>
    <row r="7312" spans="20:30" x14ac:dyDescent="0.2">
      <c r="T7312" s="212"/>
      <c r="U7312" s="213"/>
      <c r="V7312" s="213"/>
      <c r="W7312" s="213"/>
      <c r="X7312" s="214"/>
      <c r="Y7312" s="214"/>
      <c r="Z7312" s="214"/>
      <c r="AA7312" s="217"/>
      <c r="AB7312" s="217"/>
      <c r="AC7312" s="217"/>
      <c r="AD7312" s="213"/>
    </row>
    <row r="7313" spans="20:30" x14ac:dyDescent="0.2">
      <c r="T7313" s="212"/>
      <c r="U7313" s="213"/>
      <c r="V7313" s="213"/>
      <c r="W7313" s="213"/>
      <c r="X7313" s="214"/>
      <c r="Y7313" s="214"/>
      <c r="Z7313" s="214"/>
      <c r="AA7313" s="217"/>
      <c r="AB7313" s="217"/>
      <c r="AC7313" s="217"/>
      <c r="AD7313" s="213"/>
    </row>
    <row r="7314" spans="20:30" x14ac:dyDescent="0.2">
      <c r="T7314" s="212"/>
      <c r="U7314" s="213"/>
      <c r="V7314" s="213"/>
      <c r="W7314" s="213"/>
      <c r="X7314" s="214"/>
      <c r="Y7314" s="214"/>
      <c r="Z7314" s="214"/>
      <c r="AA7314" s="217"/>
      <c r="AB7314" s="217"/>
      <c r="AC7314" s="217"/>
      <c r="AD7314" s="213"/>
    </row>
    <row r="7315" spans="20:30" x14ac:dyDescent="0.2">
      <c r="T7315" s="212"/>
      <c r="U7315" s="213"/>
      <c r="V7315" s="213"/>
      <c r="W7315" s="213"/>
      <c r="X7315" s="214"/>
      <c r="Y7315" s="214"/>
      <c r="Z7315" s="214"/>
      <c r="AA7315" s="217"/>
      <c r="AB7315" s="217"/>
      <c r="AC7315" s="217"/>
      <c r="AD7315" s="213"/>
    </row>
    <row r="7316" spans="20:30" x14ac:dyDescent="0.2">
      <c r="T7316" s="212"/>
      <c r="U7316" s="213"/>
      <c r="V7316" s="213"/>
      <c r="W7316" s="213"/>
      <c r="X7316" s="214"/>
      <c r="Y7316" s="214"/>
      <c r="Z7316" s="214"/>
      <c r="AA7316" s="217"/>
      <c r="AB7316" s="217"/>
      <c r="AC7316" s="217"/>
      <c r="AD7316" s="213"/>
    </row>
    <row r="7317" spans="20:30" x14ac:dyDescent="0.2">
      <c r="T7317" s="212"/>
      <c r="U7317" s="213"/>
      <c r="V7317" s="213"/>
      <c r="W7317" s="213"/>
      <c r="X7317" s="214"/>
      <c r="Y7317" s="214"/>
      <c r="Z7317" s="214"/>
      <c r="AA7317" s="217"/>
      <c r="AB7317" s="217"/>
      <c r="AC7317" s="217"/>
      <c r="AD7317" s="213"/>
    </row>
    <row r="7318" spans="20:30" x14ac:dyDescent="0.2">
      <c r="T7318" s="212"/>
      <c r="U7318" s="213"/>
      <c r="V7318" s="213"/>
      <c r="W7318" s="213"/>
      <c r="X7318" s="214"/>
      <c r="Y7318" s="214"/>
      <c r="Z7318" s="214"/>
      <c r="AA7318" s="217"/>
      <c r="AB7318" s="217"/>
      <c r="AC7318" s="217"/>
      <c r="AD7318" s="213"/>
    </row>
    <row r="7319" spans="20:30" x14ac:dyDescent="0.2">
      <c r="T7319" s="212"/>
      <c r="U7319" s="213"/>
      <c r="V7319" s="213"/>
      <c r="W7319" s="213"/>
      <c r="X7319" s="214"/>
      <c r="Y7319" s="214"/>
      <c r="Z7319" s="214"/>
      <c r="AA7319" s="217"/>
      <c r="AB7319" s="217"/>
      <c r="AC7319" s="217"/>
      <c r="AD7319" s="213"/>
    </row>
    <row r="7320" spans="20:30" x14ac:dyDescent="0.2">
      <c r="T7320" s="212"/>
      <c r="U7320" s="213"/>
      <c r="V7320" s="213"/>
      <c r="W7320" s="213"/>
      <c r="X7320" s="214"/>
      <c r="Y7320" s="214"/>
      <c r="Z7320" s="214"/>
      <c r="AA7320" s="217"/>
      <c r="AB7320" s="217"/>
      <c r="AC7320" s="217"/>
      <c r="AD7320" s="213"/>
    </row>
    <row r="7321" spans="20:30" x14ac:dyDescent="0.2">
      <c r="T7321" s="212"/>
      <c r="U7321" s="213"/>
      <c r="V7321" s="213"/>
      <c r="W7321" s="213"/>
      <c r="X7321" s="214"/>
      <c r="Y7321" s="214"/>
      <c r="Z7321" s="214"/>
      <c r="AA7321" s="217"/>
      <c r="AB7321" s="217"/>
      <c r="AC7321" s="217"/>
      <c r="AD7321" s="213"/>
    </row>
    <row r="7322" spans="20:30" x14ac:dyDescent="0.2">
      <c r="T7322" s="212"/>
      <c r="U7322" s="213"/>
      <c r="V7322" s="213"/>
      <c r="W7322" s="213"/>
      <c r="X7322" s="214"/>
      <c r="Y7322" s="214"/>
      <c r="Z7322" s="214"/>
      <c r="AA7322" s="217"/>
      <c r="AB7322" s="217"/>
      <c r="AC7322" s="217"/>
      <c r="AD7322" s="213"/>
    </row>
    <row r="7323" spans="20:30" x14ac:dyDescent="0.2">
      <c r="T7323" s="212"/>
      <c r="U7323" s="213"/>
      <c r="V7323" s="213"/>
      <c r="W7323" s="213"/>
      <c r="X7323" s="214"/>
      <c r="Y7323" s="214"/>
      <c r="Z7323" s="214"/>
      <c r="AA7323" s="217"/>
      <c r="AB7323" s="217"/>
      <c r="AC7323" s="217"/>
      <c r="AD7323" s="213"/>
    </row>
    <row r="7324" spans="20:30" x14ac:dyDescent="0.2">
      <c r="T7324" s="212"/>
      <c r="U7324" s="213"/>
      <c r="V7324" s="213"/>
      <c r="W7324" s="213"/>
      <c r="X7324" s="214"/>
      <c r="Y7324" s="214"/>
      <c r="Z7324" s="214"/>
      <c r="AA7324" s="217"/>
      <c r="AB7324" s="217"/>
      <c r="AC7324" s="217"/>
      <c r="AD7324" s="213"/>
    </row>
    <row r="7325" spans="20:30" x14ac:dyDescent="0.2">
      <c r="T7325" s="212"/>
      <c r="U7325" s="213"/>
      <c r="V7325" s="213"/>
      <c r="W7325" s="213"/>
      <c r="X7325" s="214"/>
      <c r="Y7325" s="214"/>
      <c r="Z7325" s="214"/>
      <c r="AA7325" s="217"/>
      <c r="AB7325" s="217"/>
      <c r="AC7325" s="217"/>
      <c r="AD7325" s="213"/>
    </row>
    <row r="7326" spans="20:30" x14ac:dyDescent="0.2">
      <c r="T7326" s="212"/>
      <c r="U7326" s="213"/>
      <c r="V7326" s="213"/>
      <c r="W7326" s="213"/>
      <c r="X7326" s="214"/>
      <c r="Y7326" s="214"/>
      <c r="Z7326" s="214"/>
      <c r="AA7326" s="217"/>
      <c r="AB7326" s="217"/>
      <c r="AC7326" s="217"/>
      <c r="AD7326" s="213"/>
    </row>
    <row r="7327" spans="20:30" x14ac:dyDescent="0.2">
      <c r="T7327" s="212"/>
      <c r="U7327" s="213"/>
      <c r="V7327" s="213"/>
      <c r="W7327" s="213"/>
      <c r="X7327" s="214"/>
      <c r="Y7327" s="214"/>
      <c r="Z7327" s="214"/>
      <c r="AA7327" s="217"/>
      <c r="AB7327" s="217"/>
      <c r="AC7327" s="217"/>
      <c r="AD7327" s="213"/>
    </row>
    <row r="7328" spans="20:30" x14ac:dyDescent="0.2">
      <c r="T7328" s="212"/>
      <c r="U7328" s="213"/>
      <c r="V7328" s="213"/>
      <c r="W7328" s="213"/>
      <c r="X7328" s="214"/>
      <c r="Y7328" s="214"/>
      <c r="Z7328" s="214"/>
      <c r="AA7328" s="217"/>
      <c r="AB7328" s="217"/>
      <c r="AC7328" s="217"/>
      <c r="AD7328" s="213"/>
    </row>
    <row r="7329" spans="20:30" x14ac:dyDescent="0.2">
      <c r="T7329" s="212"/>
      <c r="U7329" s="213"/>
      <c r="V7329" s="213"/>
      <c r="W7329" s="213"/>
      <c r="X7329" s="214"/>
      <c r="Y7329" s="214"/>
      <c r="Z7329" s="214"/>
      <c r="AA7329" s="217"/>
      <c r="AB7329" s="217"/>
      <c r="AC7329" s="217"/>
      <c r="AD7329" s="213"/>
    </row>
    <row r="7330" spans="20:30" x14ac:dyDescent="0.2">
      <c r="T7330" s="212"/>
      <c r="U7330" s="213"/>
      <c r="V7330" s="213"/>
      <c r="W7330" s="213"/>
      <c r="X7330" s="214"/>
      <c r="Y7330" s="214"/>
      <c r="Z7330" s="214"/>
      <c r="AA7330" s="217"/>
      <c r="AB7330" s="217"/>
      <c r="AC7330" s="217"/>
      <c r="AD7330" s="213"/>
    </row>
    <row r="7331" spans="20:30" x14ac:dyDescent="0.2">
      <c r="T7331" s="212"/>
      <c r="U7331" s="213"/>
      <c r="V7331" s="213"/>
      <c r="W7331" s="213"/>
      <c r="X7331" s="214"/>
      <c r="Y7331" s="214"/>
      <c r="Z7331" s="214"/>
      <c r="AA7331" s="217"/>
      <c r="AB7331" s="217"/>
      <c r="AC7331" s="217"/>
      <c r="AD7331" s="213"/>
    </row>
    <row r="7332" spans="20:30" x14ac:dyDescent="0.2">
      <c r="T7332" s="212"/>
      <c r="U7332" s="213"/>
      <c r="V7332" s="213"/>
      <c r="W7332" s="213"/>
      <c r="X7332" s="214"/>
      <c r="Y7332" s="214"/>
      <c r="Z7332" s="214"/>
      <c r="AA7332" s="217"/>
      <c r="AB7332" s="217"/>
      <c r="AC7332" s="217"/>
      <c r="AD7332" s="213"/>
    </row>
    <row r="7333" spans="20:30" x14ac:dyDescent="0.2">
      <c r="T7333" s="212"/>
      <c r="U7333" s="213"/>
      <c r="V7333" s="213"/>
      <c r="W7333" s="213"/>
      <c r="X7333" s="214"/>
      <c r="Y7333" s="214"/>
      <c r="Z7333" s="214"/>
      <c r="AA7333" s="217"/>
      <c r="AB7333" s="217"/>
      <c r="AC7333" s="217"/>
      <c r="AD7333" s="213"/>
    </row>
    <row r="7334" spans="20:30" x14ac:dyDescent="0.2">
      <c r="T7334" s="212"/>
      <c r="U7334" s="213"/>
      <c r="V7334" s="213"/>
      <c r="W7334" s="213"/>
      <c r="X7334" s="214"/>
      <c r="Y7334" s="214"/>
      <c r="Z7334" s="214"/>
      <c r="AA7334" s="217"/>
      <c r="AB7334" s="217"/>
      <c r="AC7334" s="217"/>
      <c r="AD7334" s="213"/>
    </row>
    <row r="7335" spans="20:30" x14ac:dyDescent="0.2">
      <c r="T7335" s="212"/>
      <c r="U7335" s="213"/>
      <c r="V7335" s="213"/>
      <c r="W7335" s="213"/>
      <c r="X7335" s="214"/>
      <c r="Y7335" s="214"/>
      <c r="Z7335" s="214"/>
      <c r="AA7335" s="217"/>
      <c r="AB7335" s="217"/>
      <c r="AC7335" s="217"/>
      <c r="AD7335" s="213"/>
    </row>
    <row r="7336" spans="20:30" x14ac:dyDescent="0.2">
      <c r="T7336" s="212"/>
      <c r="U7336" s="213"/>
      <c r="V7336" s="213"/>
      <c r="W7336" s="213"/>
      <c r="X7336" s="214"/>
      <c r="Y7336" s="214"/>
      <c r="Z7336" s="214"/>
      <c r="AA7336" s="217"/>
      <c r="AB7336" s="217"/>
      <c r="AC7336" s="217"/>
      <c r="AD7336" s="213"/>
    </row>
    <row r="7337" spans="20:30" x14ac:dyDescent="0.2">
      <c r="T7337" s="212"/>
      <c r="U7337" s="213"/>
      <c r="V7337" s="213"/>
      <c r="W7337" s="213"/>
      <c r="X7337" s="214"/>
      <c r="Y7337" s="214"/>
      <c r="Z7337" s="214"/>
      <c r="AA7337" s="217"/>
      <c r="AB7337" s="217"/>
      <c r="AC7337" s="217"/>
      <c r="AD7337" s="213"/>
    </row>
    <row r="7338" spans="20:30" x14ac:dyDescent="0.2">
      <c r="T7338" s="212"/>
      <c r="U7338" s="213"/>
      <c r="V7338" s="213"/>
      <c r="W7338" s="213"/>
      <c r="X7338" s="214"/>
      <c r="Y7338" s="214"/>
      <c r="Z7338" s="214"/>
      <c r="AA7338" s="217"/>
      <c r="AB7338" s="217"/>
      <c r="AC7338" s="217"/>
      <c r="AD7338" s="213"/>
    </row>
    <row r="7339" spans="20:30" x14ac:dyDescent="0.2">
      <c r="T7339" s="212"/>
      <c r="U7339" s="213"/>
      <c r="V7339" s="213"/>
      <c r="W7339" s="213"/>
      <c r="X7339" s="214"/>
      <c r="Y7339" s="214"/>
      <c r="Z7339" s="214"/>
      <c r="AA7339" s="217"/>
      <c r="AB7339" s="217"/>
      <c r="AC7339" s="217"/>
      <c r="AD7339" s="213"/>
    </row>
    <row r="7340" spans="20:30" x14ac:dyDescent="0.2">
      <c r="T7340" s="212"/>
      <c r="U7340" s="213"/>
      <c r="V7340" s="213"/>
      <c r="W7340" s="213"/>
      <c r="X7340" s="214"/>
      <c r="Y7340" s="214"/>
      <c r="Z7340" s="214"/>
      <c r="AA7340" s="217"/>
      <c r="AB7340" s="217"/>
      <c r="AC7340" s="217"/>
      <c r="AD7340" s="213"/>
    </row>
    <row r="7341" spans="20:30" x14ac:dyDescent="0.2">
      <c r="T7341" s="212"/>
      <c r="U7341" s="213"/>
      <c r="V7341" s="213"/>
      <c r="W7341" s="213"/>
      <c r="X7341" s="214"/>
      <c r="Y7341" s="214"/>
      <c r="Z7341" s="214"/>
      <c r="AA7341" s="217"/>
      <c r="AB7341" s="217"/>
      <c r="AC7341" s="217"/>
      <c r="AD7341" s="213"/>
    </row>
    <row r="7342" spans="20:30" x14ac:dyDescent="0.2">
      <c r="T7342" s="212"/>
      <c r="U7342" s="213"/>
      <c r="V7342" s="213"/>
      <c r="W7342" s="213"/>
      <c r="X7342" s="214"/>
      <c r="Y7342" s="214"/>
      <c r="Z7342" s="214"/>
      <c r="AA7342" s="217"/>
      <c r="AB7342" s="217"/>
      <c r="AC7342" s="217"/>
      <c r="AD7342" s="213"/>
    </row>
    <row r="7343" spans="20:30" x14ac:dyDescent="0.2">
      <c r="T7343" s="212"/>
      <c r="U7343" s="213"/>
      <c r="V7343" s="213"/>
      <c r="W7343" s="213"/>
      <c r="X7343" s="214"/>
      <c r="Y7343" s="214"/>
      <c r="Z7343" s="214"/>
      <c r="AA7343" s="217"/>
      <c r="AB7343" s="217"/>
      <c r="AC7343" s="217"/>
      <c r="AD7343" s="213"/>
    </row>
    <row r="7344" spans="20:30" x14ac:dyDescent="0.2">
      <c r="T7344" s="212"/>
      <c r="U7344" s="213"/>
      <c r="V7344" s="213"/>
      <c r="W7344" s="213"/>
      <c r="X7344" s="214"/>
      <c r="Y7344" s="214"/>
      <c r="Z7344" s="214"/>
      <c r="AA7344" s="217"/>
      <c r="AB7344" s="217"/>
      <c r="AC7344" s="217"/>
      <c r="AD7344" s="213"/>
    </row>
    <row r="7345" spans="20:30" x14ac:dyDescent="0.2">
      <c r="T7345" s="212"/>
      <c r="U7345" s="213"/>
      <c r="V7345" s="213"/>
      <c r="W7345" s="213"/>
      <c r="X7345" s="214"/>
      <c r="Y7345" s="214"/>
      <c r="Z7345" s="214"/>
      <c r="AA7345" s="217"/>
      <c r="AB7345" s="217"/>
      <c r="AC7345" s="217"/>
      <c r="AD7345" s="213"/>
    </row>
    <row r="7346" spans="20:30" x14ac:dyDescent="0.2">
      <c r="T7346" s="212"/>
      <c r="U7346" s="213"/>
      <c r="V7346" s="213"/>
      <c r="W7346" s="213"/>
      <c r="X7346" s="214"/>
      <c r="Y7346" s="214"/>
      <c r="Z7346" s="214"/>
      <c r="AA7346" s="217"/>
      <c r="AB7346" s="217"/>
      <c r="AC7346" s="217"/>
      <c r="AD7346" s="213"/>
    </row>
    <row r="7347" spans="20:30" x14ac:dyDescent="0.2">
      <c r="T7347" s="212"/>
      <c r="U7347" s="213"/>
      <c r="V7347" s="213"/>
      <c r="W7347" s="213"/>
      <c r="X7347" s="214"/>
      <c r="Y7347" s="214"/>
      <c r="Z7347" s="214"/>
      <c r="AA7347" s="217"/>
      <c r="AB7347" s="217"/>
      <c r="AC7347" s="217"/>
      <c r="AD7347" s="213"/>
    </row>
    <row r="7348" spans="20:30" x14ac:dyDescent="0.2">
      <c r="T7348" s="212"/>
      <c r="U7348" s="213"/>
      <c r="V7348" s="213"/>
      <c r="W7348" s="213"/>
      <c r="X7348" s="214"/>
      <c r="Y7348" s="214"/>
      <c r="Z7348" s="214"/>
      <c r="AA7348" s="217"/>
      <c r="AB7348" s="217"/>
      <c r="AC7348" s="217"/>
      <c r="AD7348" s="213"/>
    </row>
    <row r="7349" spans="20:30" x14ac:dyDescent="0.2">
      <c r="T7349" s="212"/>
      <c r="U7349" s="213"/>
      <c r="V7349" s="213"/>
      <c r="W7349" s="213"/>
      <c r="X7349" s="214"/>
      <c r="Y7349" s="214"/>
      <c r="Z7349" s="214"/>
      <c r="AA7349" s="217"/>
      <c r="AB7349" s="217"/>
      <c r="AC7349" s="217"/>
      <c r="AD7349" s="213"/>
    </row>
    <row r="7350" spans="20:30" x14ac:dyDescent="0.2">
      <c r="T7350" s="212"/>
      <c r="U7350" s="213"/>
      <c r="V7350" s="213"/>
      <c r="W7350" s="213"/>
      <c r="X7350" s="214"/>
      <c r="Y7350" s="214"/>
      <c r="Z7350" s="214"/>
      <c r="AA7350" s="217"/>
      <c r="AB7350" s="217"/>
      <c r="AC7350" s="217"/>
      <c r="AD7350" s="213"/>
    </row>
    <row r="7351" spans="20:30" x14ac:dyDescent="0.2">
      <c r="T7351" s="212"/>
      <c r="U7351" s="213"/>
      <c r="V7351" s="213"/>
      <c r="W7351" s="213"/>
      <c r="X7351" s="214"/>
      <c r="Y7351" s="214"/>
      <c r="Z7351" s="214"/>
      <c r="AA7351" s="217"/>
      <c r="AB7351" s="217"/>
      <c r="AC7351" s="217"/>
      <c r="AD7351" s="213"/>
    </row>
    <row r="7352" spans="20:30" x14ac:dyDescent="0.2">
      <c r="T7352" s="212"/>
      <c r="U7352" s="213"/>
      <c r="V7352" s="213"/>
      <c r="W7352" s="213"/>
      <c r="X7352" s="214"/>
      <c r="Y7352" s="214"/>
      <c r="Z7352" s="214"/>
      <c r="AA7352" s="217"/>
      <c r="AB7352" s="217"/>
      <c r="AC7352" s="217"/>
      <c r="AD7352" s="213"/>
    </row>
    <row r="7353" spans="20:30" x14ac:dyDescent="0.2">
      <c r="T7353" s="212"/>
      <c r="U7353" s="213"/>
      <c r="V7353" s="213"/>
      <c r="W7353" s="213"/>
      <c r="X7353" s="214"/>
      <c r="Y7353" s="214"/>
      <c r="Z7353" s="214"/>
      <c r="AA7353" s="217"/>
      <c r="AB7353" s="217"/>
      <c r="AC7353" s="217"/>
      <c r="AD7353" s="213"/>
    </row>
    <row r="7354" spans="20:30" x14ac:dyDescent="0.2">
      <c r="T7354" s="212"/>
      <c r="U7354" s="213"/>
      <c r="V7354" s="213"/>
      <c r="W7354" s="213"/>
      <c r="X7354" s="214"/>
      <c r="Y7354" s="214"/>
      <c r="Z7354" s="214"/>
      <c r="AA7354" s="217"/>
      <c r="AB7354" s="217"/>
      <c r="AC7354" s="217"/>
      <c r="AD7354" s="213"/>
    </row>
    <row r="7355" spans="20:30" x14ac:dyDescent="0.2">
      <c r="T7355" s="212"/>
      <c r="U7355" s="213"/>
      <c r="V7355" s="213"/>
      <c r="W7355" s="213"/>
      <c r="X7355" s="214"/>
      <c r="Y7355" s="214"/>
      <c r="Z7355" s="214"/>
      <c r="AA7355" s="217"/>
      <c r="AB7355" s="217"/>
      <c r="AC7355" s="217"/>
      <c r="AD7355" s="213"/>
    </row>
    <row r="7356" spans="20:30" x14ac:dyDescent="0.2">
      <c r="T7356" s="212"/>
      <c r="U7356" s="213"/>
      <c r="V7356" s="213"/>
      <c r="W7356" s="213"/>
      <c r="X7356" s="214"/>
      <c r="Y7356" s="214"/>
      <c r="Z7356" s="214"/>
      <c r="AA7356" s="217"/>
      <c r="AB7356" s="217"/>
      <c r="AC7356" s="217"/>
      <c r="AD7356" s="213"/>
    </row>
    <row r="7357" spans="20:30" x14ac:dyDescent="0.2">
      <c r="T7357" s="212"/>
      <c r="U7357" s="213"/>
      <c r="V7357" s="213"/>
      <c r="W7357" s="213"/>
      <c r="X7357" s="214"/>
      <c r="Y7357" s="214"/>
      <c r="Z7357" s="214"/>
      <c r="AA7357" s="217"/>
      <c r="AB7357" s="217"/>
      <c r="AC7357" s="217"/>
      <c r="AD7357" s="213"/>
    </row>
    <row r="7358" spans="20:30" x14ac:dyDescent="0.2">
      <c r="T7358" s="212"/>
      <c r="U7358" s="213"/>
      <c r="V7358" s="213"/>
      <c r="W7358" s="213"/>
      <c r="X7358" s="214"/>
      <c r="Y7358" s="214"/>
      <c r="Z7358" s="214"/>
      <c r="AA7358" s="217"/>
      <c r="AB7358" s="217"/>
      <c r="AC7358" s="217"/>
      <c r="AD7358" s="213"/>
    </row>
    <row r="7359" spans="20:30" x14ac:dyDescent="0.2">
      <c r="T7359" s="212"/>
      <c r="U7359" s="213"/>
      <c r="V7359" s="213"/>
      <c r="W7359" s="213"/>
      <c r="X7359" s="214"/>
      <c r="Y7359" s="214"/>
      <c r="Z7359" s="214"/>
      <c r="AA7359" s="217"/>
      <c r="AB7359" s="217"/>
      <c r="AC7359" s="217"/>
      <c r="AD7359" s="213"/>
    </row>
    <row r="7360" spans="20:30" x14ac:dyDescent="0.2">
      <c r="T7360" s="212"/>
      <c r="U7360" s="213"/>
      <c r="V7360" s="213"/>
      <c r="W7360" s="213"/>
      <c r="X7360" s="214"/>
      <c r="Y7360" s="214"/>
      <c r="Z7360" s="214"/>
      <c r="AA7360" s="217"/>
      <c r="AB7360" s="217"/>
      <c r="AC7360" s="217"/>
      <c r="AD7360" s="213"/>
    </row>
    <row r="7361" spans="20:30" x14ac:dyDescent="0.2">
      <c r="T7361" s="212"/>
      <c r="U7361" s="213"/>
      <c r="V7361" s="213"/>
      <c r="W7361" s="213"/>
      <c r="X7361" s="214"/>
      <c r="Y7361" s="214"/>
      <c r="Z7361" s="214"/>
      <c r="AA7361" s="217"/>
      <c r="AB7361" s="217"/>
      <c r="AC7361" s="217"/>
      <c r="AD7361" s="213"/>
    </row>
    <row r="7362" spans="20:30" x14ac:dyDescent="0.2">
      <c r="T7362" s="212"/>
      <c r="U7362" s="213"/>
      <c r="V7362" s="213"/>
      <c r="W7362" s="213"/>
      <c r="X7362" s="214"/>
      <c r="Y7362" s="214"/>
      <c r="Z7362" s="214"/>
      <c r="AA7362" s="217"/>
      <c r="AB7362" s="217"/>
      <c r="AC7362" s="217"/>
      <c r="AD7362" s="213"/>
    </row>
    <row r="7363" spans="20:30" x14ac:dyDescent="0.2">
      <c r="T7363" s="212"/>
      <c r="U7363" s="213"/>
      <c r="V7363" s="213"/>
      <c r="W7363" s="213"/>
      <c r="X7363" s="214"/>
      <c r="Y7363" s="214"/>
      <c r="Z7363" s="214"/>
      <c r="AA7363" s="217"/>
      <c r="AB7363" s="217"/>
      <c r="AC7363" s="217"/>
      <c r="AD7363" s="213"/>
    </row>
    <row r="7364" spans="20:30" x14ac:dyDescent="0.2">
      <c r="T7364" s="212"/>
      <c r="U7364" s="213"/>
      <c r="V7364" s="213"/>
      <c r="W7364" s="213"/>
      <c r="X7364" s="214"/>
      <c r="Y7364" s="214"/>
      <c r="Z7364" s="214"/>
      <c r="AA7364" s="217"/>
      <c r="AB7364" s="217"/>
      <c r="AC7364" s="217"/>
      <c r="AD7364" s="213"/>
    </row>
    <row r="7365" spans="20:30" x14ac:dyDescent="0.2">
      <c r="T7365" s="212"/>
      <c r="U7365" s="213"/>
      <c r="V7365" s="213"/>
      <c r="W7365" s="213"/>
      <c r="X7365" s="214"/>
      <c r="Y7365" s="214"/>
      <c r="Z7365" s="214"/>
      <c r="AA7365" s="217"/>
      <c r="AB7365" s="217"/>
      <c r="AC7365" s="217"/>
      <c r="AD7365" s="213"/>
    </row>
    <row r="7366" spans="20:30" x14ac:dyDescent="0.2">
      <c r="T7366" s="212"/>
      <c r="U7366" s="213"/>
      <c r="V7366" s="213"/>
      <c r="W7366" s="213"/>
      <c r="X7366" s="214"/>
      <c r="Y7366" s="214"/>
      <c r="Z7366" s="214"/>
      <c r="AA7366" s="217"/>
      <c r="AB7366" s="217"/>
      <c r="AC7366" s="217"/>
      <c r="AD7366" s="213"/>
    </row>
    <row r="7367" spans="20:30" x14ac:dyDescent="0.2">
      <c r="T7367" s="212"/>
      <c r="U7367" s="213"/>
      <c r="V7367" s="213"/>
      <c r="W7367" s="213"/>
      <c r="X7367" s="214"/>
      <c r="Y7367" s="214"/>
      <c r="Z7367" s="214"/>
      <c r="AA7367" s="217"/>
      <c r="AB7367" s="217"/>
      <c r="AC7367" s="217"/>
      <c r="AD7367" s="213"/>
    </row>
    <row r="7368" spans="20:30" x14ac:dyDescent="0.2">
      <c r="T7368" s="212"/>
      <c r="U7368" s="213"/>
      <c r="V7368" s="213"/>
      <c r="W7368" s="213"/>
      <c r="X7368" s="214"/>
      <c r="Y7368" s="214"/>
      <c r="Z7368" s="214"/>
      <c r="AA7368" s="217"/>
      <c r="AB7368" s="217"/>
      <c r="AC7368" s="217"/>
      <c r="AD7368" s="213"/>
    </row>
    <row r="7369" spans="20:30" x14ac:dyDescent="0.2">
      <c r="T7369" s="212"/>
      <c r="U7369" s="213"/>
      <c r="V7369" s="213"/>
      <c r="W7369" s="213"/>
      <c r="X7369" s="214"/>
      <c r="Y7369" s="214"/>
      <c r="Z7369" s="214"/>
      <c r="AA7369" s="217"/>
      <c r="AB7369" s="217"/>
      <c r="AC7369" s="217"/>
      <c r="AD7369" s="213"/>
    </row>
    <row r="7370" spans="20:30" x14ac:dyDescent="0.2">
      <c r="T7370" s="212"/>
      <c r="U7370" s="213"/>
      <c r="V7370" s="213"/>
      <c r="W7370" s="213"/>
      <c r="X7370" s="214"/>
      <c r="Y7370" s="214"/>
      <c r="Z7370" s="214"/>
      <c r="AA7370" s="217"/>
      <c r="AB7370" s="217"/>
      <c r="AC7370" s="217"/>
      <c r="AD7370" s="213"/>
    </row>
    <row r="7371" spans="20:30" x14ac:dyDescent="0.2">
      <c r="T7371" s="212"/>
      <c r="U7371" s="213"/>
      <c r="V7371" s="213"/>
      <c r="W7371" s="213"/>
      <c r="X7371" s="214"/>
      <c r="Y7371" s="214"/>
      <c r="Z7371" s="214"/>
      <c r="AA7371" s="217"/>
      <c r="AB7371" s="217"/>
      <c r="AC7371" s="217"/>
      <c r="AD7371" s="213"/>
    </row>
    <row r="7372" spans="20:30" x14ac:dyDescent="0.2">
      <c r="T7372" s="212"/>
      <c r="U7372" s="213"/>
      <c r="V7372" s="213"/>
      <c r="W7372" s="213"/>
      <c r="X7372" s="214"/>
      <c r="Y7372" s="214"/>
      <c r="Z7372" s="214"/>
      <c r="AA7372" s="217"/>
      <c r="AB7372" s="217"/>
      <c r="AC7372" s="217"/>
      <c r="AD7372" s="213"/>
    </row>
    <row r="7373" spans="20:30" x14ac:dyDescent="0.2">
      <c r="T7373" s="212"/>
      <c r="U7373" s="213"/>
      <c r="V7373" s="213"/>
      <c r="W7373" s="213"/>
      <c r="X7373" s="214"/>
      <c r="Y7373" s="214"/>
      <c r="Z7373" s="214"/>
      <c r="AA7373" s="217"/>
      <c r="AB7373" s="217"/>
      <c r="AC7373" s="217"/>
      <c r="AD7373" s="213"/>
    </row>
    <row r="7374" spans="20:30" x14ac:dyDescent="0.2">
      <c r="T7374" s="212"/>
      <c r="U7374" s="213"/>
      <c r="V7374" s="213"/>
      <c r="W7374" s="213"/>
      <c r="X7374" s="214"/>
      <c r="Y7374" s="214"/>
      <c r="Z7374" s="214"/>
      <c r="AA7374" s="217"/>
      <c r="AB7374" s="217"/>
      <c r="AC7374" s="217"/>
      <c r="AD7374" s="213"/>
    </row>
    <row r="7375" spans="20:30" x14ac:dyDescent="0.2">
      <c r="T7375" s="212"/>
      <c r="U7375" s="213"/>
      <c r="V7375" s="213"/>
      <c r="W7375" s="213"/>
      <c r="X7375" s="214"/>
      <c r="Y7375" s="214"/>
      <c r="Z7375" s="214"/>
      <c r="AA7375" s="217"/>
      <c r="AB7375" s="217"/>
      <c r="AC7375" s="217"/>
      <c r="AD7375" s="213"/>
    </row>
    <row r="7376" spans="20:30" x14ac:dyDescent="0.2">
      <c r="T7376" s="212"/>
      <c r="U7376" s="213"/>
      <c r="V7376" s="213"/>
      <c r="W7376" s="213"/>
      <c r="X7376" s="214"/>
      <c r="Y7376" s="214"/>
      <c r="Z7376" s="214"/>
      <c r="AA7376" s="217"/>
      <c r="AB7376" s="217"/>
      <c r="AC7376" s="217"/>
      <c r="AD7376" s="213"/>
    </row>
    <row r="7377" spans="20:30" x14ac:dyDescent="0.2">
      <c r="T7377" s="212"/>
      <c r="U7377" s="213"/>
      <c r="V7377" s="213"/>
      <c r="W7377" s="213"/>
      <c r="X7377" s="214"/>
      <c r="Y7377" s="214"/>
      <c r="Z7377" s="214"/>
      <c r="AA7377" s="217"/>
      <c r="AB7377" s="217"/>
      <c r="AC7377" s="217"/>
      <c r="AD7377" s="213"/>
    </row>
    <row r="7378" spans="20:30" x14ac:dyDescent="0.2">
      <c r="T7378" s="212"/>
      <c r="U7378" s="213"/>
      <c r="V7378" s="213"/>
      <c r="W7378" s="213"/>
      <c r="X7378" s="214"/>
      <c r="Y7378" s="214"/>
      <c r="Z7378" s="214"/>
      <c r="AA7378" s="217"/>
      <c r="AB7378" s="217"/>
      <c r="AC7378" s="217"/>
      <c r="AD7378" s="213"/>
    </row>
    <row r="7379" spans="20:30" x14ac:dyDescent="0.2">
      <c r="T7379" s="212"/>
      <c r="U7379" s="213"/>
      <c r="V7379" s="213"/>
      <c r="W7379" s="213"/>
      <c r="X7379" s="214"/>
      <c r="Y7379" s="214"/>
      <c r="Z7379" s="214"/>
      <c r="AA7379" s="217"/>
      <c r="AB7379" s="217"/>
      <c r="AC7379" s="217"/>
      <c r="AD7379" s="213"/>
    </row>
    <row r="7380" spans="20:30" x14ac:dyDescent="0.2">
      <c r="T7380" s="212"/>
      <c r="U7380" s="213"/>
      <c r="V7380" s="213"/>
      <c r="W7380" s="213"/>
      <c r="X7380" s="214"/>
      <c r="Y7380" s="214"/>
      <c r="Z7380" s="214"/>
      <c r="AA7380" s="217"/>
      <c r="AB7380" s="217"/>
      <c r="AC7380" s="217"/>
      <c r="AD7380" s="213"/>
    </row>
    <row r="7381" spans="20:30" x14ac:dyDescent="0.2">
      <c r="T7381" s="212"/>
      <c r="U7381" s="213"/>
      <c r="V7381" s="213"/>
      <c r="W7381" s="213"/>
      <c r="X7381" s="214"/>
      <c r="Y7381" s="214"/>
      <c r="Z7381" s="214"/>
      <c r="AA7381" s="217"/>
      <c r="AB7381" s="217"/>
      <c r="AC7381" s="217"/>
      <c r="AD7381" s="213"/>
    </row>
    <row r="7382" spans="20:30" x14ac:dyDescent="0.2">
      <c r="T7382" s="212"/>
      <c r="U7382" s="213"/>
      <c r="V7382" s="213"/>
      <c r="W7382" s="213"/>
      <c r="X7382" s="214"/>
      <c r="Y7382" s="214"/>
      <c r="Z7382" s="214"/>
      <c r="AA7382" s="217"/>
      <c r="AB7382" s="217"/>
      <c r="AC7382" s="217"/>
      <c r="AD7382" s="213"/>
    </row>
    <row r="7383" spans="20:30" x14ac:dyDescent="0.2">
      <c r="T7383" s="212"/>
      <c r="U7383" s="213"/>
      <c r="V7383" s="213"/>
      <c r="W7383" s="213"/>
      <c r="X7383" s="214"/>
      <c r="Y7383" s="214"/>
      <c r="Z7383" s="214"/>
      <c r="AA7383" s="217"/>
      <c r="AB7383" s="217"/>
      <c r="AC7383" s="217"/>
      <c r="AD7383" s="213"/>
    </row>
    <row r="7384" spans="20:30" x14ac:dyDescent="0.2">
      <c r="T7384" s="212"/>
      <c r="U7384" s="213"/>
      <c r="V7384" s="213"/>
      <c r="W7384" s="213"/>
      <c r="X7384" s="214"/>
      <c r="Y7384" s="214"/>
      <c r="Z7384" s="214"/>
      <c r="AA7384" s="217"/>
      <c r="AB7384" s="217"/>
      <c r="AC7384" s="217"/>
      <c r="AD7384" s="213"/>
    </row>
    <row r="7385" spans="20:30" x14ac:dyDescent="0.2">
      <c r="T7385" s="212"/>
      <c r="U7385" s="213"/>
      <c r="V7385" s="213"/>
      <c r="W7385" s="213"/>
      <c r="X7385" s="214"/>
      <c r="Y7385" s="214"/>
      <c r="Z7385" s="214"/>
      <c r="AA7385" s="217"/>
      <c r="AB7385" s="217"/>
      <c r="AC7385" s="217"/>
      <c r="AD7385" s="213"/>
    </row>
    <row r="7386" spans="20:30" x14ac:dyDescent="0.2">
      <c r="T7386" s="212"/>
      <c r="U7386" s="213"/>
      <c r="V7386" s="213"/>
      <c r="W7386" s="213"/>
      <c r="X7386" s="214"/>
      <c r="Y7386" s="214"/>
      <c r="Z7386" s="214"/>
      <c r="AA7386" s="217"/>
      <c r="AB7386" s="217"/>
      <c r="AC7386" s="217"/>
      <c r="AD7386" s="213"/>
    </row>
    <row r="7387" spans="20:30" x14ac:dyDescent="0.2">
      <c r="T7387" s="212"/>
      <c r="U7387" s="213"/>
      <c r="V7387" s="213"/>
      <c r="W7387" s="213"/>
      <c r="X7387" s="214"/>
      <c r="Y7387" s="214"/>
      <c r="Z7387" s="214"/>
      <c r="AA7387" s="217"/>
      <c r="AB7387" s="217"/>
      <c r="AC7387" s="217"/>
      <c r="AD7387" s="213"/>
    </row>
    <row r="7388" spans="20:30" x14ac:dyDescent="0.2">
      <c r="T7388" s="212"/>
      <c r="U7388" s="213"/>
      <c r="V7388" s="213"/>
      <c r="W7388" s="213"/>
      <c r="X7388" s="214"/>
      <c r="Y7388" s="214"/>
      <c r="Z7388" s="214"/>
      <c r="AA7388" s="217"/>
      <c r="AB7388" s="217"/>
      <c r="AC7388" s="217"/>
      <c r="AD7388" s="213"/>
    </row>
    <row r="7389" spans="20:30" x14ac:dyDescent="0.2">
      <c r="T7389" s="212"/>
      <c r="U7389" s="213"/>
      <c r="V7389" s="213"/>
      <c r="W7389" s="213"/>
      <c r="X7389" s="214"/>
      <c r="Y7389" s="214"/>
      <c r="Z7389" s="214"/>
      <c r="AA7389" s="217"/>
      <c r="AB7389" s="217"/>
      <c r="AC7389" s="217"/>
      <c r="AD7389" s="213"/>
    </row>
    <row r="7390" spans="20:30" x14ac:dyDescent="0.2">
      <c r="T7390" s="212"/>
      <c r="U7390" s="213"/>
      <c r="V7390" s="213"/>
      <c r="W7390" s="213"/>
      <c r="X7390" s="214"/>
      <c r="Y7390" s="214"/>
      <c r="Z7390" s="214"/>
      <c r="AA7390" s="217"/>
      <c r="AB7390" s="217"/>
      <c r="AC7390" s="217"/>
      <c r="AD7390" s="213"/>
    </row>
    <row r="7391" spans="20:30" x14ac:dyDescent="0.2">
      <c r="T7391" s="212"/>
      <c r="U7391" s="213"/>
      <c r="V7391" s="213"/>
      <c r="W7391" s="213"/>
      <c r="X7391" s="214"/>
      <c r="Y7391" s="214"/>
      <c r="Z7391" s="214"/>
      <c r="AA7391" s="217"/>
      <c r="AB7391" s="217"/>
      <c r="AC7391" s="217"/>
      <c r="AD7391" s="213"/>
    </row>
    <row r="7392" spans="20:30" x14ac:dyDescent="0.2">
      <c r="T7392" s="212"/>
      <c r="U7392" s="213"/>
      <c r="V7392" s="213"/>
      <c r="W7392" s="213"/>
      <c r="X7392" s="214"/>
      <c r="Y7392" s="214"/>
      <c r="Z7392" s="214"/>
      <c r="AA7392" s="217"/>
      <c r="AB7392" s="217"/>
      <c r="AC7392" s="217"/>
      <c r="AD7392" s="213"/>
    </row>
    <row r="7393" spans="20:30" x14ac:dyDescent="0.2">
      <c r="T7393" s="212"/>
      <c r="U7393" s="213"/>
      <c r="V7393" s="213"/>
      <c r="W7393" s="213"/>
      <c r="X7393" s="214"/>
      <c r="Y7393" s="214"/>
      <c r="Z7393" s="214"/>
      <c r="AA7393" s="217"/>
      <c r="AB7393" s="217"/>
      <c r="AC7393" s="217"/>
      <c r="AD7393" s="213"/>
    </row>
    <row r="7394" spans="20:30" x14ac:dyDescent="0.2">
      <c r="T7394" s="212"/>
      <c r="U7394" s="213"/>
      <c r="V7394" s="213"/>
      <c r="W7394" s="213"/>
      <c r="X7394" s="214"/>
      <c r="Y7394" s="214"/>
      <c r="Z7394" s="214"/>
      <c r="AA7394" s="217"/>
      <c r="AB7394" s="217"/>
      <c r="AC7394" s="217"/>
      <c r="AD7394" s="213"/>
    </row>
    <row r="7395" spans="20:30" x14ac:dyDescent="0.2">
      <c r="T7395" s="212"/>
      <c r="U7395" s="213"/>
      <c r="V7395" s="213"/>
      <c r="W7395" s="213"/>
      <c r="X7395" s="214"/>
      <c r="Y7395" s="214"/>
      <c r="Z7395" s="214"/>
      <c r="AA7395" s="217"/>
      <c r="AB7395" s="217"/>
      <c r="AC7395" s="217"/>
      <c r="AD7395" s="213"/>
    </row>
    <row r="7396" spans="20:30" x14ac:dyDescent="0.2">
      <c r="T7396" s="212"/>
      <c r="U7396" s="213"/>
      <c r="V7396" s="213"/>
      <c r="W7396" s="213"/>
      <c r="X7396" s="214"/>
      <c r="Y7396" s="214"/>
      <c r="Z7396" s="214"/>
      <c r="AA7396" s="217"/>
      <c r="AB7396" s="217"/>
      <c r="AC7396" s="217"/>
      <c r="AD7396" s="213"/>
    </row>
    <row r="7397" spans="20:30" x14ac:dyDescent="0.2">
      <c r="T7397" s="212"/>
      <c r="U7397" s="213"/>
      <c r="V7397" s="213"/>
      <c r="W7397" s="213"/>
      <c r="X7397" s="214"/>
      <c r="Y7397" s="214"/>
      <c r="Z7397" s="214"/>
      <c r="AA7397" s="217"/>
      <c r="AB7397" s="217"/>
      <c r="AC7397" s="217"/>
      <c r="AD7397" s="213"/>
    </row>
    <row r="7398" spans="20:30" x14ac:dyDescent="0.2">
      <c r="T7398" s="212"/>
      <c r="U7398" s="213"/>
      <c r="V7398" s="213"/>
      <c r="W7398" s="213"/>
      <c r="X7398" s="214"/>
      <c r="Y7398" s="214"/>
      <c r="Z7398" s="214"/>
      <c r="AA7398" s="217"/>
      <c r="AB7398" s="217"/>
      <c r="AC7398" s="217"/>
      <c r="AD7398" s="213"/>
    </row>
    <row r="7399" spans="20:30" x14ac:dyDescent="0.2">
      <c r="T7399" s="212"/>
      <c r="U7399" s="213"/>
      <c r="V7399" s="213"/>
      <c r="W7399" s="213"/>
      <c r="X7399" s="214"/>
      <c r="Y7399" s="214"/>
      <c r="Z7399" s="214"/>
      <c r="AA7399" s="217"/>
      <c r="AB7399" s="217"/>
      <c r="AC7399" s="217"/>
      <c r="AD7399" s="213"/>
    </row>
    <row r="7400" spans="20:30" x14ac:dyDescent="0.2">
      <c r="T7400" s="212"/>
      <c r="U7400" s="213"/>
      <c r="V7400" s="213"/>
      <c r="W7400" s="213"/>
      <c r="X7400" s="214"/>
      <c r="Y7400" s="214"/>
      <c r="Z7400" s="214"/>
      <c r="AA7400" s="217"/>
      <c r="AB7400" s="217"/>
      <c r="AC7400" s="217"/>
      <c r="AD7400" s="213"/>
    </row>
    <row r="7401" spans="20:30" x14ac:dyDescent="0.2">
      <c r="T7401" s="212"/>
      <c r="U7401" s="213"/>
      <c r="V7401" s="213"/>
      <c r="W7401" s="213"/>
      <c r="X7401" s="214"/>
      <c r="Y7401" s="214"/>
      <c r="Z7401" s="214"/>
      <c r="AA7401" s="217"/>
      <c r="AB7401" s="217"/>
      <c r="AC7401" s="217"/>
      <c r="AD7401" s="213"/>
    </row>
    <row r="7402" spans="20:30" x14ac:dyDescent="0.2">
      <c r="T7402" s="212"/>
      <c r="U7402" s="213"/>
      <c r="V7402" s="213"/>
      <c r="W7402" s="213"/>
      <c r="X7402" s="214"/>
      <c r="Y7402" s="214"/>
      <c r="Z7402" s="214"/>
      <c r="AA7402" s="217"/>
      <c r="AB7402" s="217"/>
      <c r="AC7402" s="217"/>
      <c r="AD7402" s="213"/>
    </row>
    <row r="7403" spans="20:30" x14ac:dyDescent="0.2">
      <c r="T7403" s="212"/>
      <c r="U7403" s="213"/>
      <c r="V7403" s="213"/>
      <c r="W7403" s="213"/>
      <c r="X7403" s="214"/>
      <c r="Y7403" s="214"/>
      <c r="Z7403" s="214"/>
      <c r="AA7403" s="217"/>
      <c r="AB7403" s="217"/>
      <c r="AC7403" s="217"/>
      <c r="AD7403" s="213"/>
    </row>
    <row r="7404" spans="20:30" x14ac:dyDescent="0.2">
      <c r="T7404" s="212"/>
      <c r="U7404" s="213"/>
      <c r="V7404" s="213"/>
      <c r="W7404" s="213"/>
      <c r="X7404" s="214"/>
      <c r="Y7404" s="214"/>
      <c r="Z7404" s="214"/>
      <c r="AA7404" s="217"/>
      <c r="AB7404" s="217"/>
      <c r="AC7404" s="217"/>
      <c r="AD7404" s="213"/>
    </row>
    <row r="7405" spans="20:30" x14ac:dyDescent="0.2">
      <c r="T7405" s="212"/>
      <c r="U7405" s="213"/>
      <c r="V7405" s="213"/>
      <c r="W7405" s="213"/>
      <c r="X7405" s="214"/>
      <c r="Y7405" s="214"/>
      <c r="Z7405" s="214"/>
      <c r="AA7405" s="217"/>
      <c r="AB7405" s="217"/>
      <c r="AC7405" s="217"/>
      <c r="AD7405" s="213"/>
    </row>
    <row r="7406" spans="20:30" x14ac:dyDescent="0.2">
      <c r="T7406" s="212"/>
      <c r="U7406" s="213"/>
      <c r="V7406" s="213"/>
      <c r="W7406" s="213"/>
      <c r="X7406" s="214"/>
      <c r="Y7406" s="214"/>
      <c r="Z7406" s="214"/>
      <c r="AA7406" s="217"/>
      <c r="AB7406" s="217"/>
      <c r="AC7406" s="217"/>
      <c r="AD7406" s="213"/>
    </row>
    <row r="7407" spans="20:30" x14ac:dyDescent="0.2">
      <c r="T7407" s="212"/>
      <c r="U7407" s="213"/>
      <c r="V7407" s="213"/>
      <c r="W7407" s="213"/>
      <c r="X7407" s="214"/>
      <c r="Y7407" s="214"/>
      <c r="Z7407" s="214"/>
      <c r="AA7407" s="217"/>
      <c r="AB7407" s="217"/>
      <c r="AC7407" s="217"/>
      <c r="AD7407" s="213"/>
    </row>
    <row r="7408" spans="20:30" x14ac:dyDescent="0.2">
      <c r="T7408" s="212"/>
      <c r="U7408" s="213"/>
      <c r="V7408" s="213"/>
      <c r="W7408" s="213"/>
      <c r="X7408" s="214"/>
      <c r="Y7408" s="214"/>
      <c r="Z7408" s="214"/>
      <c r="AA7408" s="217"/>
      <c r="AB7408" s="217"/>
      <c r="AC7408" s="217"/>
      <c r="AD7408" s="213"/>
    </row>
    <row r="7409" spans="20:30" x14ac:dyDescent="0.2">
      <c r="T7409" s="212"/>
      <c r="U7409" s="213"/>
      <c r="V7409" s="213"/>
      <c r="W7409" s="213"/>
      <c r="X7409" s="214"/>
      <c r="Y7409" s="214"/>
      <c r="Z7409" s="214"/>
      <c r="AA7409" s="217"/>
      <c r="AB7409" s="217"/>
      <c r="AC7409" s="217"/>
      <c r="AD7409" s="213"/>
    </row>
    <row r="7410" spans="20:30" x14ac:dyDescent="0.2">
      <c r="T7410" s="212"/>
      <c r="U7410" s="213"/>
      <c r="V7410" s="213"/>
      <c r="W7410" s="213"/>
      <c r="X7410" s="214"/>
      <c r="Y7410" s="214"/>
      <c r="Z7410" s="214"/>
      <c r="AA7410" s="217"/>
      <c r="AB7410" s="217"/>
      <c r="AC7410" s="217"/>
      <c r="AD7410" s="213"/>
    </row>
    <row r="7411" spans="20:30" x14ac:dyDescent="0.2">
      <c r="T7411" s="212"/>
      <c r="U7411" s="213"/>
      <c r="V7411" s="213"/>
      <c r="W7411" s="213"/>
      <c r="X7411" s="214"/>
      <c r="Y7411" s="214"/>
      <c r="Z7411" s="214"/>
      <c r="AA7411" s="217"/>
      <c r="AB7411" s="217"/>
      <c r="AC7411" s="217"/>
      <c r="AD7411" s="213"/>
    </row>
    <row r="7412" spans="20:30" x14ac:dyDescent="0.2">
      <c r="T7412" s="212"/>
      <c r="U7412" s="213"/>
      <c r="V7412" s="213"/>
      <c r="W7412" s="213"/>
      <c r="X7412" s="214"/>
      <c r="Y7412" s="214"/>
      <c r="Z7412" s="214"/>
      <c r="AA7412" s="217"/>
      <c r="AB7412" s="217"/>
      <c r="AC7412" s="217"/>
      <c r="AD7412" s="213"/>
    </row>
    <row r="7413" spans="20:30" x14ac:dyDescent="0.2">
      <c r="T7413" s="212"/>
      <c r="U7413" s="213"/>
      <c r="V7413" s="213"/>
      <c r="W7413" s="213"/>
      <c r="X7413" s="214"/>
      <c r="Y7413" s="214"/>
      <c r="Z7413" s="214"/>
      <c r="AA7413" s="217"/>
      <c r="AB7413" s="217"/>
      <c r="AC7413" s="217"/>
      <c r="AD7413" s="213"/>
    </row>
    <row r="7414" spans="20:30" x14ac:dyDescent="0.2">
      <c r="T7414" s="212"/>
      <c r="U7414" s="213"/>
      <c r="V7414" s="213"/>
      <c r="W7414" s="213"/>
      <c r="X7414" s="214"/>
      <c r="Y7414" s="214"/>
      <c r="Z7414" s="214"/>
      <c r="AA7414" s="217"/>
      <c r="AB7414" s="217"/>
      <c r="AC7414" s="217"/>
      <c r="AD7414" s="213"/>
    </row>
    <row r="7415" spans="20:30" x14ac:dyDescent="0.2">
      <c r="T7415" s="212"/>
      <c r="U7415" s="213"/>
      <c r="V7415" s="213"/>
      <c r="W7415" s="213"/>
      <c r="X7415" s="214"/>
      <c r="Y7415" s="214"/>
      <c r="Z7415" s="214"/>
      <c r="AA7415" s="217"/>
      <c r="AB7415" s="217"/>
      <c r="AC7415" s="217"/>
      <c r="AD7415" s="213"/>
    </row>
    <row r="7416" spans="20:30" x14ac:dyDescent="0.2">
      <c r="T7416" s="212"/>
      <c r="U7416" s="213"/>
      <c r="V7416" s="213"/>
      <c r="W7416" s="213"/>
      <c r="X7416" s="214"/>
      <c r="Y7416" s="214"/>
      <c r="Z7416" s="214"/>
      <c r="AA7416" s="217"/>
      <c r="AB7416" s="217"/>
      <c r="AC7416" s="217"/>
      <c r="AD7416" s="213"/>
    </row>
    <row r="7417" spans="20:30" x14ac:dyDescent="0.2">
      <c r="T7417" s="212"/>
      <c r="U7417" s="213"/>
      <c r="V7417" s="213"/>
      <c r="W7417" s="213"/>
      <c r="X7417" s="214"/>
      <c r="Y7417" s="214"/>
      <c r="Z7417" s="214"/>
      <c r="AA7417" s="217"/>
      <c r="AB7417" s="217"/>
      <c r="AC7417" s="217"/>
      <c r="AD7417" s="213"/>
    </row>
    <row r="7418" spans="20:30" x14ac:dyDescent="0.2">
      <c r="T7418" s="212"/>
      <c r="U7418" s="213"/>
      <c r="V7418" s="213"/>
      <c r="W7418" s="213"/>
      <c r="X7418" s="214"/>
      <c r="Y7418" s="214"/>
      <c r="Z7418" s="214"/>
      <c r="AA7418" s="217"/>
      <c r="AB7418" s="217"/>
      <c r="AC7418" s="217"/>
      <c r="AD7418" s="213"/>
    </row>
    <row r="7419" spans="20:30" x14ac:dyDescent="0.2">
      <c r="T7419" s="212"/>
      <c r="U7419" s="213"/>
      <c r="V7419" s="213"/>
      <c r="W7419" s="213"/>
      <c r="X7419" s="214"/>
      <c r="Y7419" s="214"/>
      <c r="Z7419" s="214"/>
      <c r="AA7419" s="217"/>
      <c r="AB7419" s="217"/>
      <c r="AC7419" s="217"/>
      <c r="AD7419" s="213"/>
    </row>
    <row r="7420" spans="20:30" x14ac:dyDescent="0.2">
      <c r="T7420" s="212"/>
      <c r="U7420" s="213"/>
      <c r="V7420" s="213"/>
      <c r="W7420" s="213"/>
      <c r="X7420" s="214"/>
      <c r="Y7420" s="214"/>
      <c r="Z7420" s="214"/>
      <c r="AA7420" s="217"/>
      <c r="AB7420" s="217"/>
      <c r="AC7420" s="217"/>
      <c r="AD7420" s="213"/>
    </row>
    <row r="7421" spans="20:30" x14ac:dyDescent="0.2">
      <c r="T7421" s="212"/>
      <c r="U7421" s="213"/>
      <c r="V7421" s="213"/>
      <c r="W7421" s="213"/>
      <c r="X7421" s="214"/>
      <c r="Y7421" s="214"/>
      <c r="Z7421" s="214"/>
      <c r="AA7421" s="217"/>
      <c r="AB7421" s="217"/>
      <c r="AC7421" s="217"/>
      <c r="AD7421" s="213"/>
    </row>
    <row r="7422" spans="20:30" x14ac:dyDescent="0.2">
      <c r="T7422" s="212"/>
      <c r="U7422" s="213"/>
      <c r="V7422" s="213"/>
      <c r="W7422" s="213"/>
      <c r="X7422" s="214"/>
      <c r="Y7422" s="214"/>
      <c r="Z7422" s="214"/>
      <c r="AA7422" s="217"/>
      <c r="AB7422" s="217"/>
      <c r="AC7422" s="217"/>
      <c r="AD7422" s="213"/>
    </row>
    <row r="7423" spans="20:30" x14ac:dyDescent="0.2">
      <c r="T7423" s="212"/>
      <c r="U7423" s="213"/>
      <c r="V7423" s="213"/>
      <c r="W7423" s="213"/>
      <c r="X7423" s="214"/>
      <c r="Y7423" s="214"/>
      <c r="Z7423" s="214"/>
      <c r="AA7423" s="217"/>
      <c r="AB7423" s="217"/>
      <c r="AC7423" s="217"/>
      <c r="AD7423" s="213"/>
    </row>
    <row r="7424" spans="20:30" x14ac:dyDescent="0.2">
      <c r="T7424" s="212"/>
      <c r="U7424" s="213"/>
      <c r="V7424" s="213"/>
      <c r="W7424" s="213"/>
      <c r="X7424" s="214"/>
      <c r="Y7424" s="214"/>
      <c r="Z7424" s="214"/>
      <c r="AA7424" s="217"/>
      <c r="AB7424" s="217"/>
      <c r="AC7424" s="217"/>
      <c r="AD7424" s="213"/>
    </row>
    <row r="7425" spans="20:30" x14ac:dyDescent="0.2">
      <c r="T7425" s="212"/>
      <c r="U7425" s="213"/>
      <c r="V7425" s="213"/>
      <c r="W7425" s="213"/>
      <c r="X7425" s="214"/>
      <c r="Y7425" s="214"/>
      <c r="Z7425" s="214"/>
      <c r="AA7425" s="217"/>
      <c r="AB7425" s="217"/>
      <c r="AC7425" s="217"/>
      <c r="AD7425" s="213"/>
    </row>
    <row r="7426" spans="20:30" x14ac:dyDescent="0.2">
      <c r="T7426" s="212"/>
      <c r="U7426" s="213"/>
      <c r="V7426" s="213"/>
      <c r="W7426" s="213"/>
      <c r="X7426" s="214"/>
      <c r="Y7426" s="214"/>
      <c r="Z7426" s="214"/>
      <c r="AA7426" s="217"/>
      <c r="AB7426" s="217"/>
      <c r="AC7426" s="217"/>
      <c r="AD7426" s="213"/>
    </row>
    <row r="7427" spans="20:30" x14ac:dyDescent="0.2">
      <c r="T7427" s="212"/>
      <c r="U7427" s="213"/>
      <c r="V7427" s="213"/>
      <c r="W7427" s="213"/>
      <c r="X7427" s="214"/>
      <c r="Y7427" s="214"/>
      <c r="Z7427" s="214"/>
      <c r="AA7427" s="217"/>
      <c r="AB7427" s="217"/>
      <c r="AC7427" s="217"/>
      <c r="AD7427" s="213"/>
    </row>
    <row r="7428" spans="20:30" x14ac:dyDescent="0.2">
      <c r="T7428" s="212"/>
      <c r="U7428" s="213"/>
      <c r="V7428" s="213"/>
      <c r="W7428" s="213"/>
      <c r="X7428" s="214"/>
      <c r="Y7428" s="214"/>
      <c r="Z7428" s="214"/>
      <c r="AA7428" s="217"/>
      <c r="AB7428" s="217"/>
      <c r="AC7428" s="217"/>
      <c r="AD7428" s="213"/>
    </row>
    <row r="7429" spans="20:30" x14ac:dyDescent="0.2">
      <c r="T7429" s="212"/>
      <c r="U7429" s="213"/>
      <c r="V7429" s="213"/>
      <c r="W7429" s="213"/>
      <c r="X7429" s="214"/>
      <c r="Y7429" s="214"/>
      <c r="Z7429" s="214"/>
      <c r="AA7429" s="217"/>
      <c r="AB7429" s="217"/>
      <c r="AC7429" s="217"/>
      <c r="AD7429" s="213"/>
    </row>
    <row r="7430" spans="20:30" x14ac:dyDescent="0.2">
      <c r="T7430" s="212"/>
      <c r="U7430" s="213"/>
      <c r="V7430" s="213"/>
      <c r="W7430" s="213"/>
      <c r="X7430" s="214"/>
      <c r="Y7430" s="214"/>
      <c r="Z7430" s="214"/>
      <c r="AA7430" s="217"/>
      <c r="AB7430" s="217"/>
      <c r="AC7430" s="217"/>
      <c r="AD7430" s="213"/>
    </row>
    <row r="7431" spans="20:30" x14ac:dyDescent="0.2">
      <c r="T7431" s="212"/>
      <c r="U7431" s="213"/>
      <c r="V7431" s="213"/>
      <c r="W7431" s="213"/>
      <c r="X7431" s="214"/>
      <c r="Y7431" s="214"/>
      <c r="Z7431" s="214"/>
      <c r="AA7431" s="217"/>
      <c r="AB7431" s="217"/>
      <c r="AC7431" s="217"/>
      <c r="AD7431" s="213"/>
    </row>
    <row r="7432" spans="20:30" x14ac:dyDescent="0.2">
      <c r="T7432" s="212"/>
      <c r="U7432" s="213"/>
      <c r="V7432" s="213"/>
      <c r="W7432" s="213"/>
      <c r="X7432" s="214"/>
      <c r="Y7432" s="214"/>
      <c r="Z7432" s="214"/>
      <c r="AA7432" s="217"/>
      <c r="AB7432" s="217"/>
      <c r="AC7432" s="217"/>
      <c r="AD7432" s="213"/>
    </row>
    <row r="7433" spans="20:30" x14ac:dyDescent="0.2">
      <c r="T7433" s="212"/>
      <c r="U7433" s="213"/>
      <c r="V7433" s="213"/>
      <c r="W7433" s="213"/>
      <c r="X7433" s="214"/>
      <c r="Y7433" s="214"/>
      <c r="Z7433" s="214"/>
      <c r="AA7433" s="217"/>
      <c r="AB7433" s="217"/>
      <c r="AC7433" s="217"/>
      <c r="AD7433" s="213"/>
    </row>
    <row r="7434" spans="20:30" x14ac:dyDescent="0.2">
      <c r="T7434" s="212"/>
      <c r="U7434" s="213"/>
      <c r="V7434" s="213"/>
      <c r="W7434" s="213"/>
      <c r="X7434" s="214"/>
      <c r="Y7434" s="214"/>
      <c r="Z7434" s="214"/>
      <c r="AA7434" s="217"/>
      <c r="AB7434" s="217"/>
      <c r="AC7434" s="217"/>
      <c r="AD7434" s="213"/>
    </row>
    <row r="7435" spans="20:30" x14ac:dyDescent="0.2">
      <c r="T7435" s="212"/>
      <c r="U7435" s="213"/>
      <c r="V7435" s="213"/>
      <c r="W7435" s="213"/>
      <c r="X7435" s="214"/>
      <c r="Y7435" s="214"/>
      <c r="Z7435" s="214"/>
      <c r="AA7435" s="217"/>
      <c r="AB7435" s="217"/>
      <c r="AC7435" s="217"/>
      <c r="AD7435" s="213"/>
    </row>
    <row r="7436" spans="20:30" x14ac:dyDescent="0.2">
      <c r="T7436" s="212"/>
      <c r="U7436" s="213"/>
      <c r="V7436" s="213"/>
      <c r="W7436" s="213"/>
      <c r="X7436" s="214"/>
      <c r="Y7436" s="214"/>
      <c r="Z7436" s="214"/>
      <c r="AA7436" s="217"/>
      <c r="AB7436" s="217"/>
      <c r="AC7436" s="217"/>
      <c r="AD7436" s="213"/>
    </row>
    <row r="7437" spans="20:30" x14ac:dyDescent="0.2">
      <c r="T7437" s="212"/>
      <c r="U7437" s="213"/>
      <c r="V7437" s="213"/>
      <c r="W7437" s="213"/>
      <c r="X7437" s="214"/>
      <c r="Y7437" s="214"/>
      <c r="Z7437" s="214"/>
      <c r="AA7437" s="217"/>
      <c r="AB7437" s="217"/>
      <c r="AC7437" s="217"/>
      <c r="AD7437" s="213"/>
    </row>
    <row r="7438" spans="20:30" x14ac:dyDescent="0.2">
      <c r="T7438" s="212"/>
      <c r="U7438" s="213"/>
      <c r="V7438" s="213"/>
      <c r="W7438" s="213"/>
      <c r="X7438" s="214"/>
      <c r="Y7438" s="214"/>
      <c r="Z7438" s="214"/>
      <c r="AA7438" s="217"/>
      <c r="AB7438" s="217"/>
      <c r="AC7438" s="217"/>
      <c r="AD7438" s="213"/>
    </row>
    <row r="7439" spans="20:30" x14ac:dyDescent="0.2">
      <c r="T7439" s="212"/>
      <c r="U7439" s="213"/>
      <c r="V7439" s="213"/>
      <c r="W7439" s="213"/>
      <c r="X7439" s="214"/>
      <c r="Y7439" s="214"/>
      <c r="Z7439" s="214"/>
      <c r="AA7439" s="217"/>
      <c r="AB7439" s="217"/>
      <c r="AC7439" s="217"/>
      <c r="AD7439" s="213"/>
    </row>
    <row r="7440" spans="20:30" x14ac:dyDescent="0.2">
      <c r="T7440" s="212"/>
      <c r="U7440" s="213"/>
      <c r="V7440" s="213"/>
      <c r="W7440" s="213"/>
      <c r="X7440" s="214"/>
      <c r="Y7440" s="214"/>
      <c r="Z7440" s="214"/>
      <c r="AA7440" s="217"/>
      <c r="AB7440" s="217"/>
      <c r="AC7440" s="217"/>
      <c r="AD7440" s="213"/>
    </row>
    <row r="7441" spans="20:30" x14ac:dyDescent="0.2">
      <c r="T7441" s="212"/>
      <c r="U7441" s="213"/>
      <c r="V7441" s="213"/>
      <c r="W7441" s="213"/>
      <c r="X7441" s="214"/>
      <c r="Y7441" s="214"/>
      <c r="Z7441" s="214"/>
      <c r="AA7441" s="217"/>
      <c r="AB7441" s="217"/>
      <c r="AC7441" s="217"/>
      <c r="AD7441" s="213"/>
    </row>
    <row r="7442" spans="20:30" x14ac:dyDescent="0.2">
      <c r="T7442" s="212"/>
      <c r="U7442" s="213"/>
      <c r="V7442" s="213"/>
      <c r="W7442" s="213"/>
      <c r="X7442" s="214"/>
      <c r="Y7442" s="214"/>
      <c r="Z7442" s="214"/>
      <c r="AA7442" s="217"/>
      <c r="AB7442" s="217"/>
      <c r="AC7442" s="217"/>
      <c r="AD7442" s="213"/>
    </row>
    <row r="7443" spans="20:30" x14ac:dyDescent="0.2">
      <c r="T7443" s="212"/>
      <c r="U7443" s="213"/>
      <c r="V7443" s="213"/>
      <c r="W7443" s="213"/>
      <c r="X7443" s="214"/>
      <c r="Y7443" s="214"/>
      <c r="Z7443" s="214"/>
      <c r="AA7443" s="217"/>
      <c r="AB7443" s="217"/>
      <c r="AC7443" s="217"/>
      <c r="AD7443" s="213"/>
    </row>
    <row r="7444" spans="20:30" x14ac:dyDescent="0.2">
      <c r="T7444" s="212"/>
      <c r="U7444" s="213"/>
      <c r="V7444" s="213"/>
      <c r="W7444" s="213"/>
      <c r="X7444" s="214"/>
      <c r="Y7444" s="214"/>
      <c r="Z7444" s="214"/>
      <c r="AA7444" s="217"/>
      <c r="AB7444" s="217"/>
      <c r="AC7444" s="217"/>
      <c r="AD7444" s="213"/>
    </row>
    <row r="7445" spans="20:30" x14ac:dyDescent="0.2">
      <c r="T7445" s="212"/>
      <c r="U7445" s="213"/>
      <c r="V7445" s="213"/>
      <c r="W7445" s="213"/>
      <c r="X7445" s="214"/>
      <c r="Y7445" s="214"/>
      <c r="Z7445" s="214"/>
      <c r="AA7445" s="217"/>
      <c r="AB7445" s="217"/>
      <c r="AC7445" s="217"/>
      <c r="AD7445" s="213"/>
    </row>
    <row r="7446" spans="20:30" x14ac:dyDescent="0.2">
      <c r="T7446" s="212"/>
      <c r="U7446" s="213"/>
      <c r="V7446" s="213"/>
      <c r="W7446" s="213"/>
      <c r="X7446" s="214"/>
      <c r="Y7446" s="214"/>
      <c r="Z7446" s="214"/>
      <c r="AA7446" s="217"/>
      <c r="AB7446" s="217"/>
      <c r="AC7446" s="217"/>
      <c r="AD7446" s="213"/>
    </row>
    <row r="7447" spans="20:30" x14ac:dyDescent="0.2">
      <c r="T7447" s="212"/>
      <c r="U7447" s="213"/>
      <c r="V7447" s="213"/>
      <c r="W7447" s="213"/>
      <c r="X7447" s="214"/>
      <c r="Y7447" s="214"/>
      <c r="Z7447" s="214"/>
      <c r="AA7447" s="217"/>
      <c r="AB7447" s="217"/>
      <c r="AC7447" s="217"/>
      <c r="AD7447" s="213"/>
    </row>
    <row r="7448" spans="20:30" x14ac:dyDescent="0.2">
      <c r="T7448" s="212"/>
      <c r="U7448" s="213"/>
      <c r="V7448" s="213"/>
      <c r="W7448" s="213"/>
      <c r="X7448" s="214"/>
      <c r="Y7448" s="214"/>
      <c r="Z7448" s="214"/>
      <c r="AA7448" s="217"/>
      <c r="AB7448" s="217"/>
      <c r="AC7448" s="217"/>
      <c r="AD7448" s="213"/>
    </row>
    <row r="7449" spans="20:30" x14ac:dyDescent="0.2">
      <c r="T7449" s="212"/>
      <c r="U7449" s="213"/>
      <c r="V7449" s="213"/>
      <c r="W7449" s="213"/>
      <c r="X7449" s="214"/>
      <c r="Y7449" s="214"/>
      <c r="Z7449" s="214"/>
      <c r="AA7449" s="217"/>
      <c r="AB7449" s="217"/>
      <c r="AC7449" s="217"/>
      <c r="AD7449" s="213"/>
    </row>
    <row r="7450" spans="20:30" x14ac:dyDescent="0.2">
      <c r="T7450" s="212"/>
      <c r="U7450" s="213"/>
      <c r="V7450" s="213"/>
      <c r="W7450" s="213"/>
      <c r="X7450" s="214"/>
      <c r="Y7450" s="214"/>
      <c r="Z7450" s="214"/>
      <c r="AA7450" s="217"/>
      <c r="AB7450" s="217"/>
      <c r="AC7450" s="217"/>
      <c r="AD7450" s="213"/>
    </row>
    <row r="7451" spans="20:30" x14ac:dyDescent="0.2">
      <c r="T7451" s="212"/>
      <c r="U7451" s="213"/>
      <c r="V7451" s="213"/>
      <c r="W7451" s="213"/>
      <c r="X7451" s="214"/>
      <c r="Y7451" s="214"/>
      <c r="Z7451" s="214"/>
      <c r="AA7451" s="217"/>
      <c r="AB7451" s="217"/>
      <c r="AC7451" s="217"/>
      <c r="AD7451" s="213"/>
    </row>
    <row r="7452" spans="20:30" x14ac:dyDescent="0.2">
      <c r="T7452" s="212"/>
      <c r="U7452" s="213"/>
      <c r="V7452" s="213"/>
      <c r="W7452" s="213"/>
      <c r="X7452" s="214"/>
      <c r="Y7452" s="214"/>
      <c r="Z7452" s="214"/>
      <c r="AA7452" s="217"/>
      <c r="AB7452" s="217"/>
      <c r="AC7452" s="217"/>
      <c r="AD7452" s="213"/>
    </row>
    <row r="7453" spans="20:30" x14ac:dyDescent="0.2">
      <c r="T7453" s="212"/>
      <c r="U7453" s="213"/>
      <c r="V7453" s="213"/>
      <c r="W7453" s="213"/>
      <c r="X7453" s="214"/>
      <c r="Y7453" s="214"/>
      <c r="Z7453" s="214"/>
      <c r="AA7453" s="217"/>
      <c r="AB7453" s="217"/>
      <c r="AC7453" s="217"/>
      <c r="AD7453" s="213"/>
    </row>
    <row r="7454" spans="20:30" x14ac:dyDescent="0.2">
      <c r="T7454" s="212"/>
      <c r="U7454" s="213"/>
      <c r="V7454" s="213"/>
      <c r="W7454" s="213"/>
      <c r="X7454" s="214"/>
      <c r="Y7454" s="214"/>
      <c r="Z7454" s="214"/>
      <c r="AA7454" s="217"/>
      <c r="AB7454" s="217"/>
      <c r="AC7454" s="217"/>
      <c r="AD7454" s="213"/>
    </row>
    <row r="7455" spans="20:30" x14ac:dyDescent="0.2">
      <c r="T7455" s="212"/>
      <c r="U7455" s="213"/>
      <c r="V7455" s="213"/>
      <c r="W7455" s="213"/>
      <c r="X7455" s="214"/>
      <c r="Y7455" s="214"/>
      <c r="Z7455" s="214"/>
      <c r="AA7455" s="217"/>
      <c r="AB7455" s="217"/>
      <c r="AC7455" s="217"/>
      <c r="AD7455" s="213"/>
    </row>
    <row r="7456" spans="20:30" x14ac:dyDescent="0.2">
      <c r="T7456" s="212"/>
      <c r="U7456" s="213"/>
      <c r="V7456" s="213"/>
      <c r="W7456" s="213"/>
      <c r="X7456" s="214"/>
      <c r="Y7456" s="214"/>
      <c r="Z7456" s="214"/>
      <c r="AA7456" s="217"/>
      <c r="AB7456" s="217"/>
      <c r="AC7456" s="217"/>
      <c r="AD7456" s="213"/>
    </row>
    <row r="7457" spans="20:30" x14ac:dyDescent="0.2">
      <c r="T7457" s="212"/>
      <c r="U7457" s="213"/>
      <c r="V7457" s="213"/>
      <c r="W7457" s="213"/>
      <c r="X7457" s="214"/>
      <c r="Y7457" s="214"/>
      <c r="Z7457" s="214"/>
      <c r="AA7457" s="217"/>
      <c r="AB7457" s="217"/>
      <c r="AC7457" s="217"/>
      <c r="AD7457" s="213"/>
    </row>
    <row r="7458" spans="20:30" x14ac:dyDescent="0.2">
      <c r="T7458" s="212"/>
      <c r="U7458" s="213"/>
      <c r="V7458" s="213"/>
      <c r="W7458" s="213"/>
      <c r="X7458" s="214"/>
      <c r="Y7458" s="214"/>
      <c r="Z7458" s="214"/>
      <c r="AA7458" s="217"/>
      <c r="AB7458" s="217"/>
      <c r="AC7458" s="217"/>
      <c r="AD7458" s="213"/>
    </row>
    <row r="7459" spans="20:30" x14ac:dyDescent="0.2">
      <c r="T7459" s="212"/>
      <c r="U7459" s="213"/>
      <c r="V7459" s="213"/>
      <c r="W7459" s="213"/>
      <c r="X7459" s="214"/>
      <c r="Y7459" s="214"/>
      <c r="Z7459" s="214"/>
      <c r="AA7459" s="217"/>
      <c r="AB7459" s="217"/>
      <c r="AC7459" s="217"/>
      <c r="AD7459" s="213"/>
    </row>
    <row r="7460" spans="20:30" x14ac:dyDescent="0.2">
      <c r="T7460" s="212"/>
      <c r="U7460" s="213"/>
      <c r="V7460" s="213"/>
      <c r="W7460" s="213"/>
      <c r="X7460" s="214"/>
      <c r="Y7460" s="214"/>
      <c r="Z7460" s="214"/>
      <c r="AA7460" s="217"/>
      <c r="AB7460" s="217"/>
      <c r="AC7460" s="217"/>
      <c r="AD7460" s="213"/>
    </row>
    <row r="7461" spans="20:30" x14ac:dyDescent="0.2">
      <c r="T7461" s="212"/>
      <c r="U7461" s="213"/>
      <c r="V7461" s="213"/>
      <c r="W7461" s="213"/>
      <c r="X7461" s="214"/>
      <c r="Y7461" s="214"/>
      <c r="Z7461" s="214"/>
      <c r="AA7461" s="217"/>
      <c r="AB7461" s="217"/>
      <c r="AC7461" s="217"/>
      <c r="AD7461" s="213"/>
    </row>
    <row r="7462" spans="20:30" x14ac:dyDescent="0.2">
      <c r="T7462" s="212"/>
      <c r="U7462" s="213"/>
      <c r="V7462" s="213"/>
      <c r="W7462" s="213"/>
      <c r="X7462" s="214"/>
      <c r="Y7462" s="214"/>
      <c r="Z7462" s="214"/>
      <c r="AA7462" s="217"/>
      <c r="AB7462" s="217"/>
      <c r="AC7462" s="217"/>
      <c r="AD7462" s="213"/>
    </row>
    <row r="7463" spans="20:30" x14ac:dyDescent="0.2">
      <c r="T7463" s="212"/>
      <c r="U7463" s="213"/>
      <c r="V7463" s="213"/>
      <c r="W7463" s="213"/>
      <c r="X7463" s="214"/>
      <c r="Y7463" s="214"/>
      <c r="Z7463" s="214"/>
      <c r="AA7463" s="217"/>
      <c r="AB7463" s="217"/>
      <c r="AC7463" s="217"/>
      <c r="AD7463" s="213"/>
    </row>
    <row r="7464" spans="20:30" x14ac:dyDescent="0.2">
      <c r="T7464" s="212"/>
      <c r="U7464" s="213"/>
      <c r="V7464" s="213"/>
      <c r="W7464" s="213"/>
      <c r="X7464" s="214"/>
      <c r="Y7464" s="214"/>
      <c r="Z7464" s="214"/>
      <c r="AA7464" s="217"/>
      <c r="AB7464" s="217"/>
      <c r="AC7464" s="217"/>
      <c r="AD7464" s="213"/>
    </row>
    <row r="7465" spans="20:30" x14ac:dyDescent="0.2">
      <c r="T7465" s="212"/>
      <c r="U7465" s="213"/>
      <c r="V7465" s="213"/>
      <c r="W7465" s="213"/>
      <c r="X7465" s="214"/>
      <c r="Y7465" s="214"/>
      <c r="Z7465" s="214"/>
      <c r="AA7465" s="217"/>
      <c r="AB7465" s="217"/>
      <c r="AC7465" s="217"/>
      <c r="AD7465" s="213"/>
    </row>
    <row r="7466" spans="20:30" x14ac:dyDescent="0.2">
      <c r="T7466" s="212"/>
      <c r="U7466" s="213"/>
      <c r="V7466" s="213"/>
      <c r="W7466" s="213"/>
      <c r="X7466" s="214"/>
      <c r="Y7466" s="214"/>
      <c r="Z7466" s="214"/>
      <c r="AA7466" s="217"/>
      <c r="AB7466" s="217"/>
      <c r="AC7466" s="217"/>
      <c r="AD7466" s="213"/>
    </row>
    <row r="7467" spans="20:30" x14ac:dyDescent="0.2">
      <c r="T7467" s="212"/>
      <c r="U7467" s="213"/>
      <c r="V7467" s="213"/>
      <c r="W7467" s="213"/>
      <c r="X7467" s="214"/>
      <c r="Y7467" s="214"/>
      <c r="Z7467" s="214"/>
      <c r="AA7467" s="217"/>
      <c r="AB7467" s="217"/>
      <c r="AC7467" s="217"/>
      <c r="AD7467" s="213"/>
    </row>
    <row r="7468" spans="20:30" x14ac:dyDescent="0.2">
      <c r="T7468" s="212"/>
      <c r="U7468" s="213"/>
      <c r="V7468" s="213"/>
      <c r="W7468" s="213"/>
      <c r="X7468" s="214"/>
      <c r="Y7468" s="214"/>
      <c r="Z7468" s="214"/>
      <c r="AA7468" s="217"/>
      <c r="AB7468" s="217"/>
      <c r="AC7468" s="217"/>
      <c r="AD7468" s="213"/>
    </row>
    <row r="7469" spans="20:30" x14ac:dyDescent="0.2">
      <c r="T7469" s="212"/>
      <c r="U7469" s="213"/>
      <c r="V7469" s="213"/>
      <c r="W7469" s="213"/>
      <c r="X7469" s="214"/>
      <c r="Y7469" s="214"/>
      <c r="Z7469" s="214"/>
      <c r="AA7469" s="217"/>
      <c r="AB7469" s="217"/>
      <c r="AC7469" s="217"/>
      <c r="AD7469" s="213"/>
    </row>
    <row r="7470" spans="20:30" x14ac:dyDescent="0.2">
      <c r="T7470" s="212"/>
      <c r="U7470" s="213"/>
      <c r="V7470" s="213"/>
      <c r="W7470" s="213"/>
      <c r="X7470" s="214"/>
      <c r="Y7470" s="214"/>
      <c r="Z7470" s="214"/>
      <c r="AA7470" s="217"/>
      <c r="AB7470" s="217"/>
      <c r="AC7470" s="217"/>
      <c r="AD7470" s="213"/>
    </row>
    <row r="7471" spans="20:30" x14ac:dyDescent="0.2">
      <c r="T7471" s="212"/>
      <c r="U7471" s="213"/>
      <c r="V7471" s="213"/>
      <c r="W7471" s="213"/>
      <c r="X7471" s="214"/>
      <c r="Y7471" s="214"/>
      <c r="Z7471" s="214"/>
      <c r="AA7471" s="217"/>
      <c r="AB7471" s="217"/>
      <c r="AC7471" s="217"/>
      <c r="AD7471" s="213"/>
    </row>
    <row r="7472" spans="20:30" x14ac:dyDescent="0.2">
      <c r="T7472" s="212"/>
      <c r="U7472" s="213"/>
      <c r="V7472" s="213"/>
      <c r="W7472" s="213"/>
      <c r="X7472" s="214"/>
      <c r="Y7472" s="214"/>
      <c r="Z7472" s="214"/>
      <c r="AA7472" s="217"/>
      <c r="AB7472" s="217"/>
      <c r="AC7472" s="217"/>
      <c r="AD7472" s="213"/>
    </row>
    <row r="7473" spans="20:30" x14ac:dyDescent="0.2">
      <c r="T7473" s="212"/>
      <c r="U7473" s="213"/>
      <c r="V7473" s="213"/>
      <c r="W7473" s="213"/>
      <c r="X7473" s="214"/>
      <c r="Y7473" s="214"/>
      <c r="Z7473" s="214"/>
      <c r="AA7473" s="217"/>
      <c r="AB7473" s="217"/>
      <c r="AC7473" s="217"/>
      <c r="AD7473" s="213"/>
    </row>
    <row r="7474" spans="20:30" x14ac:dyDescent="0.2">
      <c r="T7474" s="212"/>
      <c r="U7474" s="213"/>
      <c r="V7474" s="213"/>
      <c r="W7474" s="213"/>
      <c r="X7474" s="214"/>
      <c r="Y7474" s="214"/>
      <c r="Z7474" s="214"/>
      <c r="AA7474" s="217"/>
      <c r="AB7474" s="217"/>
      <c r="AC7474" s="217"/>
      <c r="AD7474" s="213"/>
    </row>
    <row r="7475" spans="20:30" x14ac:dyDescent="0.2">
      <c r="T7475" s="212"/>
      <c r="U7475" s="213"/>
      <c r="V7475" s="213"/>
      <c r="W7475" s="213"/>
      <c r="X7475" s="214"/>
      <c r="Y7475" s="214"/>
      <c r="Z7475" s="214"/>
      <c r="AA7475" s="217"/>
      <c r="AB7475" s="217"/>
      <c r="AC7475" s="217"/>
      <c r="AD7475" s="213"/>
    </row>
    <row r="7476" spans="20:30" x14ac:dyDescent="0.2">
      <c r="T7476" s="212"/>
      <c r="U7476" s="213"/>
      <c r="V7476" s="213"/>
      <c r="W7476" s="213"/>
      <c r="X7476" s="214"/>
      <c r="Y7476" s="214"/>
      <c r="Z7476" s="214"/>
      <c r="AA7476" s="217"/>
      <c r="AB7476" s="217"/>
      <c r="AC7476" s="217"/>
      <c r="AD7476" s="213"/>
    </row>
    <row r="7477" spans="20:30" x14ac:dyDescent="0.2">
      <c r="T7477" s="212"/>
      <c r="U7477" s="213"/>
      <c r="V7477" s="213"/>
      <c r="W7477" s="213"/>
      <c r="X7477" s="214"/>
      <c r="Y7477" s="214"/>
      <c r="Z7477" s="214"/>
      <c r="AA7477" s="217"/>
      <c r="AB7477" s="217"/>
      <c r="AC7477" s="217"/>
      <c r="AD7477" s="213"/>
    </row>
    <row r="7478" spans="20:30" x14ac:dyDescent="0.2">
      <c r="T7478" s="212"/>
      <c r="U7478" s="213"/>
      <c r="V7478" s="213"/>
      <c r="W7478" s="213"/>
      <c r="X7478" s="214"/>
      <c r="Y7478" s="214"/>
      <c r="Z7478" s="214"/>
      <c r="AA7478" s="217"/>
      <c r="AB7478" s="217"/>
      <c r="AC7478" s="217"/>
      <c r="AD7478" s="213"/>
    </row>
    <row r="7479" spans="20:30" x14ac:dyDescent="0.2">
      <c r="T7479" s="212"/>
      <c r="U7479" s="213"/>
      <c r="V7479" s="213"/>
      <c r="W7479" s="213"/>
      <c r="X7479" s="214"/>
      <c r="Y7479" s="214"/>
      <c r="Z7479" s="214"/>
      <c r="AA7479" s="217"/>
      <c r="AB7479" s="217"/>
      <c r="AC7479" s="217"/>
      <c r="AD7479" s="213"/>
    </row>
    <row r="7480" spans="20:30" x14ac:dyDescent="0.2">
      <c r="T7480" s="212"/>
      <c r="U7480" s="213"/>
      <c r="V7480" s="213"/>
      <c r="W7480" s="213"/>
      <c r="X7480" s="214"/>
      <c r="Y7480" s="214"/>
      <c r="Z7480" s="214"/>
      <c r="AA7480" s="217"/>
      <c r="AB7480" s="217"/>
      <c r="AC7480" s="217"/>
      <c r="AD7480" s="213"/>
    </row>
    <row r="7481" spans="20:30" x14ac:dyDescent="0.2">
      <c r="T7481" s="212"/>
      <c r="U7481" s="213"/>
      <c r="V7481" s="213"/>
      <c r="W7481" s="213"/>
      <c r="X7481" s="214"/>
      <c r="Y7481" s="214"/>
      <c r="Z7481" s="214"/>
      <c r="AA7481" s="217"/>
      <c r="AB7481" s="217"/>
      <c r="AC7481" s="217"/>
      <c r="AD7481" s="213"/>
    </row>
    <row r="7482" spans="20:30" x14ac:dyDescent="0.2">
      <c r="T7482" s="212"/>
      <c r="U7482" s="213"/>
      <c r="V7482" s="213"/>
      <c r="W7482" s="213"/>
      <c r="X7482" s="214"/>
      <c r="Y7482" s="214"/>
      <c r="Z7482" s="214"/>
      <c r="AA7482" s="217"/>
      <c r="AB7482" s="217"/>
      <c r="AC7482" s="217"/>
      <c r="AD7482" s="213"/>
    </row>
    <row r="7483" spans="20:30" x14ac:dyDescent="0.2">
      <c r="T7483" s="212"/>
      <c r="U7483" s="213"/>
      <c r="V7483" s="213"/>
      <c r="W7483" s="213"/>
      <c r="X7483" s="214"/>
      <c r="Y7483" s="214"/>
      <c r="Z7483" s="214"/>
      <c r="AA7483" s="217"/>
      <c r="AB7483" s="217"/>
      <c r="AC7483" s="217"/>
      <c r="AD7483" s="213"/>
    </row>
    <row r="7484" spans="20:30" x14ac:dyDescent="0.2">
      <c r="T7484" s="212"/>
      <c r="U7484" s="213"/>
      <c r="V7484" s="213"/>
      <c r="W7484" s="213"/>
      <c r="X7484" s="214"/>
      <c r="Y7484" s="214"/>
      <c r="Z7484" s="214"/>
      <c r="AA7484" s="217"/>
      <c r="AB7484" s="217"/>
      <c r="AC7484" s="217"/>
      <c r="AD7484" s="213"/>
    </row>
    <row r="7485" spans="20:30" x14ac:dyDescent="0.2">
      <c r="T7485" s="212"/>
      <c r="U7485" s="213"/>
      <c r="V7485" s="213"/>
      <c r="W7485" s="213"/>
      <c r="X7485" s="214"/>
      <c r="Y7485" s="214"/>
      <c r="Z7485" s="214"/>
      <c r="AA7485" s="217"/>
      <c r="AB7485" s="217"/>
      <c r="AC7485" s="217"/>
      <c r="AD7485" s="213"/>
    </row>
    <row r="7486" spans="20:30" x14ac:dyDescent="0.2">
      <c r="T7486" s="212"/>
      <c r="U7486" s="213"/>
      <c r="V7486" s="213"/>
      <c r="W7486" s="213"/>
      <c r="X7486" s="214"/>
      <c r="Y7486" s="214"/>
      <c r="Z7486" s="214"/>
      <c r="AA7486" s="217"/>
      <c r="AB7486" s="217"/>
      <c r="AC7486" s="217"/>
      <c r="AD7486" s="213"/>
    </row>
    <row r="7487" spans="20:30" x14ac:dyDescent="0.2">
      <c r="T7487" s="212"/>
      <c r="U7487" s="213"/>
      <c r="V7487" s="213"/>
      <c r="W7487" s="213"/>
      <c r="X7487" s="214"/>
      <c r="Y7487" s="214"/>
      <c r="Z7487" s="214"/>
      <c r="AA7487" s="217"/>
      <c r="AB7487" s="217"/>
      <c r="AC7487" s="217"/>
      <c r="AD7487" s="213"/>
    </row>
    <row r="7488" spans="20:30" x14ac:dyDescent="0.2">
      <c r="T7488" s="212"/>
      <c r="U7488" s="213"/>
      <c r="V7488" s="213"/>
      <c r="W7488" s="213"/>
      <c r="X7488" s="214"/>
      <c r="Y7488" s="214"/>
      <c r="Z7488" s="214"/>
      <c r="AA7488" s="217"/>
      <c r="AB7488" s="217"/>
      <c r="AC7488" s="217"/>
      <c r="AD7488" s="213"/>
    </row>
    <row r="7489" spans="20:30" x14ac:dyDescent="0.2">
      <c r="T7489" s="212"/>
      <c r="U7489" s="213"/>
      <c r="V7489" s="213"/>
      <c r="W7489" s="213"/>
      <c r="X7489" s="214"/>
      <c r="Y7489" s="214"/>
      <c r="Z7489" s="214"/>
      <c r="AA7489" s="217"/>
      <c r="AB7489" s="217"/>
      <c r="AC7489" s="217"/>
      <c r="AD7489" s="213"/>
    </row>
    <row r="7490" spans="20:30" x14ac:dyDescent="0.2">
      <c r="T7490" s="212"/>
      <c r="U7490" s="213"/>
      <c r="V7490" s="213"/>
      <c r="W7490" s="213"/>
      <c r="X7490" s="214"/>
      <c r="Y7490" s="214"/>
      <c r="Z7490" s="214"/>
      <c r="AA7490" s="217"/>
      <c r="AB7490" s="217"/>
      <c r="AC7490" s="217"/>
      <c r="AD7490" s="213"/>
    </row>
    <row r="7491" spans="20:30" x14ac:dyDescent="0.2">
      <c r="T7491" s="212"/>
      <c r="U7491" s="213"/>
      <c r="V7491" s="213"/>
      <c r="W7491" s="213"/>
      <c r="X7491" s="214"/>
      <c r="Y7491" s="214"/>
      <c r="Z7491" s="214"/>
      <c r="AA7491" s="217"/>
      <c r="AB7491" s="217"/>
      <c r="AC7491" s="217"/>
      <c r="AD7491" s="213"/>
    </row>
    <row r="7492" spans="20:30" x14ac:dyDescent="0.2">
      <c r="T7492" s="212"/>
      <c r="U7492" s="213"/>
      <c r="V7492" s="213"/>
      <c r="W7492" s="213"/>
      <c r="X7492" s="214"/>
      <c r="Y7492" s="214"/>
      <c r="Z7492" s="214"/>
      <c r="AA7492" s="217"/>
      <c r="AB7492" s="217"/>
      <c r="AC7492" s="217"/>
      <c r="AD7492" s="213"/>
    </row>
    <row r="7493" spans="20:30" x14ac:dyDescent="0.2">
      <c r="T7493" s="212"/>
      <c r="U7493" s="213"/>
      <c r="V7493" s="213"/>
      <c r="W7493" s="213"/>
      <c r="X7493" s="214"/>
      <c r="Y7493" s="214"/>
      <c r="Z7493" s="214"/>
      <c r="AA7493" s="217"/>
      <c r="AB7493" s="217"/>
      <c r="AC7493" s="217"/>
      <c r="AD7493" s="213"/>
    </row>
    <row r="7494" spans="20:30" x14ac:dyDescent="0.2">
      <c r="T7494" s="212"/>
      <c r="U7494" s="213"/>
      <c r="V7494" s="213"/>
      <c r="W7494" s="213"/>
      <c r="X7494" s="214"/>
      <c r="Y7494" s="214"/>
      <c r="Z7494" s="214"/>
      <c r="AA7494" s="217"/>
      <c r="AB7494" s="217"/>
      <c r="AC7494" s="217"/>
      <c r="AD7494" s="213"/>
    </row>
    <row r="7495" spans="20:30" x14ac:dyDescent="0.2">
      <c r="T7495" s="212"/>
      <c r="U7495" s="213"/>
      <c r="V7495" s="213"/>
      <c r="W7495" s="213"/>
      <c r="X7495" s="214"/>
      <c r="Y7495" s="214"/>
      <c r="Z7495" s="214"/>
      <c r="AA7495" s="217"/>
      <c r="AB7495" s="217"/>
      <c r="AC7495" s="217"/>
      <c r="AD7495" s="213"/>
    </row>
    <row r="7496" spans="20:30" x14ac:dyDescent="0.2">
      <c r="T7496" s="212"/>
      <c r="U7496" s="213"/>
      <c r="V7496" s="213"/>
      <c r="W7496" s="213"/>
      <c r="X7496" s="214"/>
      <c r="Y7496" s="214"/>
      <c r="Z7496" s="214"/>
      <c r="AA7496" s="217"/>
      <c r="AB7496" s="217"/>
      <c r="AC7496" s="217"/>
      <c r="AD7496" s="213"/>
    </row>
    <row r="7497" spans="20:30" x14ac:dyDescent="0.2">
      <c r="T7497" s="212"/>
      <c r="U7497" s="213"/>
      <c r="V7497" s="213"/>
      <c r="W7497" s="213"/>
      <c r="X7497" s="214"/>
      <c r="Y7497" s="214"/>
      <c r="Z7497" s="214"/>
      <c r="AA7497" s="217"/>
      <c r="AB7497" s="217"/>
      <c r="AC7497" s="217"/>
      <c r="AD7497" s="213"/>
    </row>
    <row r="7498" spans="20:30" x14ac:dyDescent="0.2">
      <c r="T7498" s="212"/>
      <c r="U7498" s="213"/>
      <c r="V7498" s="213"/>
      <c r="W7498" s="213"/>
      <c r="X7498" s="214"/>
      <c r="Y7498" s="214"/>
      <c r="Z7498" s="214"/>
      <c r="AA7498" s="217"/>
      <c r="AB7498" s="217"/>
      <c r="AC7498" s="217"/>
      <c r="AD7498" s="213"/>
    </row>
    <row r="7499" spans="20:30" x14ac:dyDescent="0.2">
      <c r="T7499" s="212"/>
      <c r="U7499" s="213"/>
      <c r="V7499" s="213"/>
      <c r="W7499" s="213"/>
      <c r="X7499" s="214"/>
      <c r="Y7499" s="214"/>
      <c r="Z7499" s="214"/>
      <c r="AA7499" s="217"/>
      <c r="AB7499" s="217"/>
      <c r="AC7499" s="217"/>
      <c r="AD7499" s="213"/>
    </row>
    <row r="7500" spans="20:30" x14ac:dyDescent="0.2">
      <c r="T7500" s="212"/>
      <c r="U7500" s="213"/>
      <c r="V7500" s="213"/>
      <c r="W7500" s="213"/>
      <c r="X7500" s="214"/>
      <c r="Y7500" s="214"/>
      <c r="Z7500" s="214"/>
      <c r="AA7500" s="217"/>
      <c r="AB7500" s="217"/>
      <c r="AC7500" s="217"/>
      <c r="AD7500" s="213"/>
    </row>
    <row r="7501" spans="20:30" x14ac:dyDescent="0.2">
      <c r="T7501" s="212"/>
      <c r="U7501" s="213"/>
      <c r="V7501" s="213"/>
      <c r="W7501" s="213"/>
      <c r="X7501" s="214"/>
      <c r="Y7501" s="214"/>
      <c r="Z7501" s="214"/>
      <c r="AA7501" s="217"/>
      <c r="AB7501" s="217"/>
      <c r="AC7501" s="217"/>
      <c r="AD7501" s="213"/>
    </row>
    <row r="7502" spans="20:30" x14ac:dyDescent="0.2">
      <c r="T7502" s="212"/>
      <c r="U7502" s="213"/>
      <c r="V7502" s="213"/>
      <c r="W7502" s="213"/>
      <c r="X7502" s="214"/>
      <c r="Y7502" s="214"/>
      <c r="Z7502" s="214"/>
      <c r="AA7502" s="217"/>
      <c r="AB7502" s="217"/>
      <c r="AC7502" s="217"/>
      <c r="AD7502" s="213"/>
    </row>
    <row r="7503" spans="20:30" x14ac:dyDescent="0.2">
      <c r="T7503" s="212"/>
      <c r="U7503" s="213"/>
      <c r="V7503" s="213"/>
      <c r="W7503" s="213"/>
      <c r="X7503" s="214"/>
      <c r="Y7503" s="214"/>
      <c r="Z7503" s="214"/>
      <c r="AA7503" s="217"/>
      <c r="AB7503" s="217"/>
      <c r="AC7503" s="217"/>
      <c r="AD7503" s="213"/>
    </row>
    <row r="7504" spans="20:30" x14ac:dyDescent="0.2">
      <c r="T7504" s="212"/>
      <c r="U7504" s="213"/>
      <c r="V7504" s="213"/>
      <c r="W7504" s="213"/>
      <c r="X7504" s="214"/>
      <c r="Y7504" s="214"/>
      <c r="Z7504" s="214"/>
      <c r="AA7504" s="217"/>
      <c r="AB7504" s="217"/>
      <c r="AC7504" s="217"/>
      <c r="AD7504" s="213"/>
    </row>
    <row r="7505" spans="20:30" x14ac:dyDescent="0.2">
      <c r="T7505" s="212"/>
      <c r="U7505" s="213"/>
      <c r="V7505" s="213"/>
      <c r="W7505" s="213"/>
      <c r="X7505" s="214"/>
      <c r="Y7505" s="214"/>
      <c r="Z7505" s="214"/>
      <c r="AA7505" s="217"/>
      <c r="AB7505" s="217"/>
      <c r="AC7505" s="217"/>
      <c r="AD7505" s="213"/>
    </row>
    <row r="7506" spans="20:30" x14ac:dyDescent="0.2">
      <c r="T7506" s="212"/>
      <c r="U7506" s="213"/>
      <c r="V7506" s="213"/>
      <c r="W7506" s="213"/>
      <c r="X7506" s="214"/>
      <c r="Y7506" s="214"/>
      <c r="Z7506" s="214"/>
      <c r="AA7506" s="217"/>
      <c r="AB7506" s="217"/>
      <c r="AC7506" s="217"/>
      <c r="AD7506" s="213"/>
    </row>
    <row r="7507" spans="20:30" x14ac:dyDescent="0.2">
      <c r="T7507" s="212"/>
      <c r="U7507" s="213"/>
      <c r="V7507" s="213"/>
      <c r="W7507" s="213"/>
      <c r="X7507" s="214"/>
      <c r="Y7507" s="214"/>
      <c r="Z7507" s="214"/>
      <c r="AA7507" s="217"/>
      <c r="AB7507" s="217"/>
      <c r="AC7507" s="217"/>
      <c r="AD7507" s="213"/>
    </row>
    <row r="7508" spans="20:30" x14ac:dyDescent="0.2">
      <c r="T7508" s="212"/>
      <c r="U7508" s="213"/>
      <c r="V7508" s="213"/>
      <c r="W7508" s="213"/>
      <c r="X7508" s="214"/>
      <c r="Y7508" s="214"/>
      <c r="Z7508" s="214"/>
      <c r="AA7508" s="217"/>
      <c r="AB7508" s="217"/>
      <c r="AC7508" s="217"/>
      <c r="AD7508" s="213"/>
    </row>
    <row r="7509" spans="20:30" x14ac:dyDescent="0.2">
      <c r="T7509" s="212"/>
      <c r="U7509" s="213"/>
      <c r="V7509" s="213"/>
      <c r="W7509" s="213"/>
      <c r="X7509" s="214"/>
      <c r="Y7509" s="214"/>
      <c r="Z7509" s="214"/>
      <c r="AA7509" s="217"/>
      <c r="AB7509" s="217"/>
      <c r="AC7509" s="217"/>
      <c r="AD7509" s="213"/>
    </row>
    <row r="7510" spans="20:30" x14ac:dyDescent="0.2">
      <c r="T7510" s="212"/>
      <c r="U7510" s="213"/>
      <c r="V7510" s="213"/>
      <c r="W7510" s="213"/>
      <c r="X7510" s="214"/>
      <c r="Y7510" s="214"/>
      <c r="Z7510" s="214"/>
      <c r="AA7510" s="217"/>
      <c r="AB7510" s="217"/>
      <c r="AC7510" s="217"/>
      <c r="AD7510" s="213"/>
    </row>
    <row r="7511" spans="20:30" x14ac:dyDescent="0.2">
      <c r="T7511" s="212"/>
      <c r="U7511" s="213"/>
      <c r="V7511" s="213"/>
      <c r="W7511" s="213"/>
      <c r="X7511" s="214"/>
      <c r="Y7511" s="214"/>
      <c r="Z7511" s="214"/>
      <c r="AA7511" s="217"/>
      <c r="AB7511" s="217"/>
      <c r="AC7511" s="217"/>
      <c r="AD7511" s="213"/>
    </row>
    <row r="7512" spans="20:30" x14ac:dyDescent="0.2">
      <c r="T7512" s="212"/>
      <c r="U7512" s="213"/>
      <c r="V7512" s="213"/>
      <c r="W7512" s="213"/>
      <c r="X7512" s="214"/>
      <c r="Y7512" s="214"/>
      <c r="Z7512" s="214"/>
      <c r="AA7512" s="217"/>
      <c r="AB7512" s="217"/>
      <c r="AC7512" s="217"/>
      <c r="AD7512" s="213"/>
    </row>
    <row r="7513" spans="20:30" x14ac:dyDescent="0.2">
      <c r="T7513" s="212"/>
      <c r="U7513" s="213"/>
      <c r="V7513" s="213"/>
      <c r="W7513" s="213"/>
      <c r="X7513" s="214"/>
      <c r="Y7513" s="214"/>
      <c r="Z7513" s="214"/>
      <c r="AA7513" s="217"/>
      <c r="AB7513" s="217"/>
      <c r="AC7513" s="217"/>
      <c r="AD7513" s="213"/>
    </row>
    <row r="7514" spans="20:30" x14ac:dyDescent="0.2">
      <c r="T7514" s="212"/>
      <c r="U7514" s="213"/>
      <c r="V7514" s="213"/>
      <c r="W7514" s="213"/>
      <c r="X7514" s="214"/>
      <c r="Y7514" s="214"/>
      <c r="Z7514" s="214"/>
      <c r="AA7514" s="217"/>
      <c r="AB7514" s="217"/>
      <c r="AC7514" s="217"/>
      <c r="AD7514" s="213"/>
    </row>
    <row r="7515" spans="20:30" x14ac:dyDescent="0.2">
      <c r="T7515" s="212"/>
      <c r="U7515" s="213"/>
      <c r="V7515" s="213"/>
      <c r="W7515" s="213"/>
      <c r="X7515" s="214"/>
      <c r="Y7515" s="214"/>
      <c r="Z7515" s="214"/>
      <c r="AA7515" s="217"/>
      <c r="AB7515" s="217"/>
      <c r="AC7515" s="217"/>
      <c r="AD7515" s="213"/>
    </row>
    <row r="7516" spans="20:30" x14ac:dyDescent="0.2">
      <c r="T7516" s="212"/>
      <c r="U7516" s="213"/>
      <c r="V7516" s="213"/>
      <c r="W7516" s="213"/>
      <c r="X7516" s="214"/>
      <c r="Y7516" s="214"/>
      <c r="Z7516" s="214"/>
      <c r="AA7516" s="217"/>
      <c r="AB7516" s="217"/>
      <c r="AC7516" s="217"/>
      <c r="AD7516" s="213"/>
    </row>
    <row r="7517" spans="20:30" x14ac:dyDescent="0.2">
      <c r="T7517" s="212"/>
      <c r="U7517" s="213"/>
      <c r="V7517" s="213"/>
      <c r="W7517" s="213"/>
      <c r="X7517" s="214"/>
      <c r="Y7517" s="214"/>
      <c r="Z7517" s="214"/>
      <c r="AA7517" s="217"/>
      <c r="AB7517" s="217"/>
      <c r="AC7517" s="217"/>
      <c r="AD7517" s="213"/>
    </row>
    <row r="7518" spans="20:30" x14ac:dyDescent="0.2">
      <c r="T7518" s="212"/>
      <c r="U7518" s="213"/>
      <c r="V7518" s="213"/>
      <c r="W7518" s="213"/>
      <c r="X7518" s="214"/>
      <c r="Y7518" s="214"/>
      <c r="Z7518" s="214"/>
      <c r="AA7518" s="217"/>
      <c r="AB7518" s="217"/>
      <c r="AC7518" s="217"/>
      <c r="AD7518" s="213"/>
    </row>
    <row r="7519" spans="20:30" x14ac:dyDescent="0.2">
      <c r="T7519" s="212"/>
      <c r="U7519" s="213"/>
      <c r="V7519" s="213"/>
      <c r="W7519" s="213"/>
      <c r="X7519" s="214"/>
      <c r="Y7519" s="214"/>
      <c r="Z7519" s="214"/>
      <c r="AA7519" s="217"/>
      <c r="AB7519" s="217"/>
      <c r="AC7519" s="217"/>
      <c r="AD7519" s="213"/>
    </row>
    <row r="7520" spans="20:30" x14ac:dyDescent="0.2">
      <c r="T7520" s="212"/>
      <c r="U7520" s="213"/>
      <c r="V7520" s="213"/>
      <c r="W7520" s="213"/>
      <c r="X7520" s="214"/>
      <c r="Y7520" s="214"/>
      <c r="Z7520" s="214"/>
      <c r="AA7520" s="217"/>
      <c r="AB7520" s="217"/>
      <c r="AC7520" s="217"/>
      <c r="AD7520" s="213"/>
    </row>
    <row r="7521" spans="20:30" x14ac:dyDescent="0.2">
      <c r="T7521" s="212"/>
      <c r="U7521" s="213"/>
      <c r="V7521" s="213"/>
      <c r="W7521" s="213"/>
      <c r="X7521" s="214"/>
      <c r="Y7521" s="214"/>
      <c r="Z7521" s="214"/>
      <c r="AA7521" s="217"/>
      <c r="AB7521" s="217"/>
      <c r="AC7521" s="217"/>
      <c r="AD7521" s="213"/>
    </row>
    <row r="7522" spans="20:30" x14ac:dyDescent="0.2">
      <c r="T7522" s="212"/>
      <c r="U7522" s="213"/>
      <c r="V7522" s="213"/>
      <c r="W7522" s="213"/>
      <c r="X7522" s="214"/>
      <c r="Y7522" s="214"/>
      <c r="Z7522" s="214"/>
      <c r="AA7522" s="217"/>
      <c r="AB7522" s="217"/>
      <c r="AC7522" s="217"/>
      <c r="AD7522" s="213"/>
    </row>
    <row r="7523" spans="20:30" x14ac:dyDescent="0.2">
      <c r="T7523" s="212"/>
      <c r="U7523" s="213"/>
      <c r="V7523" s="213"/>
      <c r="W7523" s="213"/>
      <c r="X7523" s="214"/>
      <c r="Y7523" s="214"/>
      <c r="Z7523" s="214"/>
      <c r="AA7523" s="217"/>
      <c r="AB7523" s="217"/>
      <c r="AC7523" s="217"/>
      <c r="AD7523" s="213"/>
    </row>
    <row r="7524" spans="20:30" x14ac:dyDescent="0.2">
      <c r="T7524" s="212"/>
      <c r="U7524" s="213"/>
      <c r="V7524" s="213"/>
      <c r="W7524" s="213"/>
      <c r="X7524" s="214"/>
      <c r="Y7524" s="214"/>
      <c r="Z7524" s="214"/>
      <c r="AA7524" s="217"/>
      <c r="AB7524" s="217"/>
      <c r="AC7524" s="217"/>
      <c r="AD7524" s="213"/>
    </row>
    <row r="7525" spans="20:30" x14ac:dyDescent="0.2">
      <c r="T7525" s="212"/>
      <c r="U7525" s="213"/>
      <c r="V7525" s="213"/>
      <c r="W7525" s="213"/>
      <c r="X7525" s="214"/>
      <c r="Y7525" s="214"/>
      <c r="Z7525" s="214"/>
      <c r="AA7525" s="217"/>
      <c r="AB7525" s="217"/>
      <c r="AC7525" s="217"/>
      <c r="AD7525" s="213"/>
    </row>
    <row r="7526" spans="20:30" x14ac:dyDescent="0.2">
      <c r="T7526" s="212"/>
      <c r="U7526" s="213"/>
      <c r="V7526" s="213"/>
      <c r="W7526" s="213"/>
      <c r="X7526" s="214"/>
      <c r="Y7526" s="214"/>
      <c r="Z7526" s="214"/>
      <c r="AA7526" s="217"/>
      <c r="AB7526" s="217"/>
      <c r="AC7526" s="217"/>
      <c r="AD7526" s="213"/>
    </row>
    <row r="7527" spans="20:30" x14ac:dyDescent="0.2">
      <c r="T7527" s="212"/>
      <c r="U7527" s="213"/>
      <c r="V7527" s="213"/>
      <c r="W7527" s="213"/>
      <c r="X7527" s="214"/>
      <c r="Y7527" s="214"/>
      <c r="Z7527" s="214"/>
      <c r="AA7527" s="217"/>
      <c r="AB7527" s="217"/>
      <c r="AC7527" s="217"/>
      <c r="AD7527" s="213"/>
    </row>
    <row r="7528" spans="20:30" x14ac:dyDescent="0.2">
      <c r="T7528" s="212"/>
      <c r="U7528" s="213"/>
      <c r="V7528" s="213"/>
      <c r="W7528" s="213"/>
      <c r="X7528" s="214"/>
      <c r="Y7528" s="214"/>
      <c r="Z7528" s="214"/>
      <c r="AA7528" s="217"/>
      <c r="AB7528" s="217"/>
      <c r="AC7528" s="217"/>
      <c r="AD7528" s="213"/>
    </row>
    <row r="7529" spans="20:30" x14ac:dyDescent="0.2">
      <c r="T7529" s="212"/>
      <c r="U7529" s="213"/>
      <c r="V7529" s="213"/>
      <c r="W7529" s="213"/>
      <c r="X7529" s="214"/>
      <c r="Y7529" s="214"/>
      <c r="Z7529" s="214"/>
      <c r="AA7529" s="217"/>
      <c r="AB7529" s="217"/>
      <c r="AC7529" s="217"/>
      <c r="AD7529" s="213"/>
    </row>
    <row r="7530" spans="20:30" x14ac:dyDescent="0.2">
      <c r="T7530" s="212"/>
      <c r="U7530" s="213"/>
      <c r="V7530" s="213"/>
      <c r="W7530" s="213"/>
      <c r="X7530" s="214"/>
      <c r="Y7530" s="214"/>
      <c r="Z7530" s="214"/>
      <c r="AA7530" s="217"/>
      <c r="AB7530" s="217"/>
      <c r="AC7530" s="217"/>
      <c r="AD7530" s="213"/>
    </row>
    <row r="7531" spans="20:30" x14ac:dyDescent="0.2">
      <c r="T7531" s="212"/>
      <c r="U7531" s="213"/>
      <c r="V7531" s="213"/>
      <c r="W7531" s="213"/>
      <c r="X7531" s="214"/>
      <c r="Y7531" s="214"/>
      <c r="Z7531" s="214"/>
      <c r="AA7531" s="217"/>
      <c r="AB7531" s="217"/>
      <c r="AC7531" s="217"/>
      <c r="AD7531" s="213"/>
    </row>
    <row r="7532" spans="20:30" x14ac:dyDescent="0.2">
      <c r="T7532" s="212"/>
      <c r="U7532" s="213"/>
      <c r="V7532" s="213"/>
      <c r="W7532" s="213"/>
      <c r="X7532" s="214"/>
      <c r="Y7532" s="214"/>
      <c r="Z7532" s="214"/>
      <c r="AA7532" s="217"/>
      <c r="AB7532" s="217"/>
      <c r="AC7532" s="217"/>
      <c r="AD7532" s="213"/>
    </row>
    <row r="7533" spans="20:30" x14ac:dyDescent="0.2">
      <c r="T7533" s="212"/>
      <c r="U7533" s="213"/>
      <c r="V7533" s="213"/>
      <c r="W7533" s="213"/>
      <c r="X7533" s="214"/>
      <c r="Y7533" s="214"/>
      <c r="Z7533" s="214"/>
      <c r="AA7533" s="217"/>
      <c r="AB7533" s="217"/>
      <c r="AC7533" s="217"/>
      <c r="AD7533" s="213"/>
    </row>
    <row r="7534" spans="20:30" x14ac:dyDescent="0.2">
      <c r="T7534" s="212"/>
      <c r="U7534" s="213"/>
      <c r="V7534" s="213"/>
      <c r="W7534" s="213"/>
      <c r="X7534" s="214"/>
      <c r="Y7534" s="214"/>
      <c r="Z7534" s="214"/>
      <c r="AA7534" s="217"/>
      <c r="AB7534" s="217"/>
      <c r="AC7534" s="217"/>
      <c r="AD7534" s="213"/>
    </row>
    <row r="7535" spans="20:30" x14ac:dyDescent="0.2">
      <c r="T7535" s="212"/>
      <c r="U7535" s="213"/>
      <c r="V7535" s="213"/>
      <c r="W7535" s="213"/>
      <c r="X7535" s="214"/>
      <c r="Y7535" s="214"/>
      <c r="Z7535" s="214"/>
      <c r="AA7535" s="217"/>
      <c r="AB7535" s="217"/>
      <c r="AC7535" s="217"/>
      <c r="AD7535" s="213"/>
    </row>
    <row r="7536" spans="20:30" x14ac:dyDescent="0.2">
      <c r="T7536" s="212"/>
      <c r="U7536" s="213"/>
      <c r="V7536" s="213"/>
      <c r="W7536" s="213"/>
      <c r="X7536" s="214"/>
      <c r="Y7536" s="214"/>
      <c r="Z7536" s="214"/>
      <c r="AA7536" s="217"/>
      <c r="AB7536" s="217"/>
      <c r="AC7536" s="217"/>
      <c r="AD7536" s="213"/>
    </row>
    <row r="7537" spans="20:30" x14ac:dyDescent="0.2">
      <c r="T7537" s="212"/>
      <c r="U7537" s="213"/>
      <c r="V7537" s="213"/>
      <c r="W7537" s="213"/>
      <c r="X7537" s="214"/>
      <c r="Y7537" s="214"/>
      <c r="Z7537" s="214"/>
      <c r="AA7537" s="217"/>
      <c r="AB7537" s="217"/>
      <c r="AC7537" s="217"/>
      <c r="AD7537" s="213"/>
    </row>
    <row r="7538" spans="20:30" x14ac:dyDescent="0.2">
      <c r="T7538" s="212"/>
      <c r="U7538" s="213"/>
      <c r="V7538" s="213"/>
      <c r="W7538" s="213"/>
      <c r="X7538" s="214"/>
      <c r="Y7538" s="214"/>
      <c r="Z7538" s="214"/>
      <c r="AA7538" s="217"/>
      <c r="AB7538" s="217"/>
      <c r="AC7538" s="217"/>
      <c r="AD7538" s="213"/>
    </row>
    <row r="7539" spans="20:30" x14ac:dyDescent="0.2">
      <c r="T7539" s="212"/>
      <c r="U7539" s="213"/>
      <c r="V7539" s="213"/>
      <c r="W7539" s="213"/>
      <c r="X7539" s="214"/>
      <c r="Y7539" s="214"/>
      <c r="Z7539" s="214"/>
      <c r="AA7539" s="217"/>
      <c r="AB7539" s="217"/>
      <c r="AC7539" s="217"/>
      <c r="AD7539" s="213"/>
    </row>
    <row r="7540" spans="20:30" x14ac:dyDescent="0.2">
      <c r="T7540" s="212"/>
      <c r="U7540" s="213"/>
      <c r="V7540" s="213"/>
      <c r="W7540" s="213"/>
      <c r="X7540" s="214"/>
      <c r="Y7540" s="214"/>
      <c r="Z7540" s="214"/>
      <c r="AA7540" s="217"/>
      <c r="AB7540" s="217"/>
      <c r="AC7540" s="217"/>
      <c r="AD7540" s="213"/>
    </row>
    <row r="7541" spans="20:30" x14ac:dyDescent="0.2">
      <c r="T7541" s="212"/>
      <c r="U7541" s="213"/>
      <c r="V7541" s="213"/>
      <c r="W7541" s="213"/>
      <c r="X7541" s="214"/>
      <c r="Y7541" s="214"/>
      <c r="Z7541" s="214"/>
      <c r="AA7541" s="217"/>
      <c r="AB7541" s="217"/>
      <c r="AC7541" s="217"/>
      <c r="AD7541" s="213"/>
    </row>
    <row r="7542" spans="20:30" x14ac:dyDescent="0.2">
      <c r="T7542" s="212"/>
      <c r="U7542" s="213"/>
      <c r="V7542" s="213"/>
      <c r="W7542" s="213"/>
      <c r="X7542" s="214"/>
      <c r="Y7542" s="214"/>
      <c r="Z7542" s="214"/>
      <c r="AA7542" s="217"/>
      <c r="AB7542" s="217"/>
      <c r="AC7542" s="217"/>
      <c r="AD7542" s="213"/>
    </row>
    <row r="7543" spans="20:30" x14ac:dyDescent="0.2">
      <c r="T7543" s="212"/>
      <c r="U7543" s="213"/>
      <c r="V7543" s="213"/>
      <c r="W7543" s="213"/>
      <c r="X7543" s="214"/>
      <c r="Y7543" s="214"/>
      <c r="Z7543" s="214"/>
      <c r="AA7543" s="217"/>
      <c r="AB7543" s="217"/>
      <c r="AC7543" s="217"/>
      <c r="AD7543" s="213"/>
    </row>
    <row r="7544" spans="20:30" x14ac:dyDescent="0.2">
      <c r="T7544" s="212"/>
      <c r="U7544" s="213"/>
      <c r="V7544" s="213"/>
      <c r="W7544" s="213"/>
      <c r="X7544" s="214"/>
      <c r="Y7544" s="214"/>
      <c r="Z7544" s="214"/>
      <c r="AA7544" s="217"/>
      <c r="AB7544" s="217"/>
      <c r="AC7544" s="217"/>
      <c r="AD7544" s="213"/>
    </row>
    <row r="7545" spans="20:30" x14ac:dyDescent="0.2">
      <c r="T7545" s="212"/>
      <c r="U7545" s="213"/>
      <c r="V7545" s="213"/>
      <c r="W7545" s="213"/>
      <c r="X7545" s="214"/>
      <c r="Y7545" s="214"/>
      <c r="Z7545" s="214"/>
      <c r="AA7545" s="217"/>
      <c r="AB7545" s="217"/>
      <c r="AC7545" s="217"/>
      <c r="AD7545" s="213"/>
    </row>
    <row r="7546" spans="20:30" x14ac:dyDescent="0.2">
      <c r="T7546" s="212"/>
      <c r="U7546" s="213"/>
      <c r="V7546" s="213"/>
      <c r="W7546" s="213"/>
      <c r="X7546" s="214"/>
      <c r="Y7546" s="214"/>
      <c r="Z7546" s="214"/>
      <c r="AA7546" s="217"/>
      <c r="AB7546" s="217"/>
      <c r="AC7546" s="217"/>
      <c r="AD7546" s="213"/>
    </row>
    <row r="7547" spans="20:30" x14ac:dyDescent="0.2">
      <c r="T7547" s="212"/>
      <c r="U7547" s="213"/>
      <c r="V7547" s="213"/>
      <c r="W7547" s="213"/>
      <c r="X7547" s="214"/>
      <c r="Y7547" s="214"/>
      <c r="Z7547" s="214"/>
      <c r="AA7547" s="217"/>
      <c r="AB7547" s="217"/>
      <c r="AC7547" s="217"/>
      <c r="AD7547" s="213"/>
    </row>
    <row r="7548" spans="20:30" x14ac:dyDescent="0.2">
      <c r="T7548" s="212"/>
      <c r="U7548" s="213"/>
      <c r="V7548" s="213"/>
      <c r="W7548" s="213"/>
      <c r="X7548" s="214"/>
      <c r="Y7548" s="214"/>
      <c r="Z7548" s="214"/>
      <c r="AA7548" s="217"/>
      <c r="AB7548" s="217"/>
      <c r="AC7548" s="217"/>
      <c r="AD7548" s="213"/>
    </row>
    <row r="7549" spans="20:30" x14ac:dyDescent="0.2">
      <c r="T7549" s="212"/>
      <c r="U7549" s="213"/>
      <c r="V7549" s="213"/>
      <c r="W7549" s="213"/>
      <c r="X7549" s="214"/>
      <c r="Y7549" s="214"/>
      <c r="Z7549" s="214"/>
      <c r="AA7549" s="217"/>
      <c r="AB7549" s="217"/>
      <c r="AC7549" s="217"/>
      <c r="AD7549" s="213"/>
    </row>
    <row r="7550" spans="20:30" x14ac:dyDescent="0.2">
      <c r="T7550" s="212"/>
      <c r="U7550" s="213"/>
      <c r="V7550" s="213"/>
      <c r="W7550" s="213"/>
      <c r="X7550" s="214"/>
      <c r="Y7550" s="214"/>
      <c r="Z7550" s="214"/>
      <c r="AA7550" s="217"/>
      <c r="AB7550" s="217"/>
      <c r="AC7550" s="217"/>
      <c r="AD7550" s="213"/>
    </row>
    <row r="7551" spans="20:30" x14ac:dyDescent="0.2">
      <c r="T7551" s="212"/>
      <c r="U7551" s="213"/>
      <c r="V7551" s="213"/>
      <c r="W7551" s="213"/>
      <c r="X7551" s="214"/>
      <c r="Y7551" s="214"/>
      <c r="Z7551" s="214"/>
      <c r="AA7551" s="217"/>
      <c r="AB7551" s="217"/>
      <c r="AC7551" s="217"/>
      <c r="AD7551" s="213"/>
    </row>
    <row r="7552" spans="20:30" x14ac:dyDescent="0.2">
      <c r="T7552" s="212"/>
      <c r="U7552" s="213"/>
      <c r="V7552" s="213"/>
      <c r="W7552" s="213"/>
      <c r="X7552" s="214"/>
      <c r="Y7552" s="214"/>
      <c r="Z7552" s="214"/>
      <c r="AA7552" s="217"/>
      <c r="AB7552" s="217"/>
      <c r="AC7552" s="217"/>
      <c r="AD7552" s="213"/>
    </row>
    <row r="7553" spans="20:30" x14ac:dyDescent="0.2">
      <c r="T7553" s="212"/>
      <c r="U7553" s="213"/>
      <c r="V7553" s="213"/>
      <c r="W7553" s="213"/>
      <c r="X7553" s="214"/>
      <c r="Y7553" s="214"/>
      <c r="Z7553" s="214"/>
      <c r="AA7553" s="217"/>
      <c r="AB7553" s="217"/>
      <c r="AC7553" s="217"/>
      <c r="AD7553" s="213"/>
    </row>
    <row r="7554" spans="20:30" x14ac:dyDescent="0.2">
      <c r="T7554" s="212"/>
      <c r="U7554" s="213"/>
      <c r="V7554" s="213"/>
      <c r="W7554" s="213"/>
      <c r="X7554" s="214"/>
      <c r="Y7554" s="214"/>
      <c r="Z7554" s="214"/>
      <c r="AA7554" s="217"/>
      <c r="AB7554" s="217"/>
      <c r="AC7554" s="217"/>
      <c r="AD7554" s="213"/>
    </row>
    <row r="7555" spans="20:30" x14ac:dyDescent="0.2">
      <c r="T7555" s="212"/>
      <c r="U7555" s="213"/>
      <c r="V7555" s="213"/>
      <c r="W7555" s="213"/>
      <c r="X7555" s="214"/>
      <c r="Y7555" s="214"/>
      <c r="Z7555" s="214"/>
      <c r="AA7555" s="217"/>
      <c r="AB7555" s="217"/>
      <c r="AC7555" s="217"/>
      <c r="AD7555" s="213"/>
    </row>
    <row r="7556" spans="20:30" x14ac:dyDescent="0.2">
      <c r="T7556" s="212"/>
      <c r="U7556" s="213"/>
      <c r="V7556" s="213"/>
      <c r="W7556" s="213"/>
      <c r="X7556" s="214"/>
      <c r="Y7556" s="214"/>
      <c r="Z7556" s="214"/>
      <c r="AA7556" s="217"/>
      <c r="AB7556" s="217"/>
      <c r="AC7556" s="217"/>
      <c r="AD7556" s="213"/>
    </row>
    <row r="7557" spans="20:30" x14ac:dyDescent="0.2">
      <c r="T7557" s="212"/>
      <c r="U7557" s="213"/>
      <c r="V7557" s="213"/>
      <c r="W7557" s="213"/>
      <c r="X7557" s="214"/>
      <c r="Y7557" s="214"/>
      <c r="Z7557" s="214"/>
      <c r="AA7557" s="217"/>
      <c r="AB7557" s="217"/>
      <c r="AC7557" s="217"/>
      <c r="AD7557" s="213"/>
    </row>
    <row r="7558" spans="20:30" x14ac:dyDescent="0.2">
      <c r="T7558" s="212"/>
      <c r="U7558" s="213"/>
      <c r="V7558" s="213"/>
      <c r="W7558" s="213"/>
      <c r="X7558" s="214"/>
      <c r="Y7558" s="214"/>
      <c r="Z7558" s="214"/>
      <c r="AA7558" s="217"/>
      <c r="AB7558" s="217"/>
      <c r="AC7558" s="217"/>
      <c r="AD7558" s="213"/>
    </row>
    <row r="7559" spans="20:30" x14ac:dyDescent="0.2">
      <c r="T7559" s="212"/>
      <c r="U7559" s="213"/>
      <c r="V7559" s="213"/>
      <c r="W7559" s="213"/>
      <c r="X7559" s="214"/>
      <c r="Y7559" s="214"/>
      <c r="Z7559" s="214"/>
      <c r="AA7559" s="217"/>
      <c r="AB7559" s="217"/>
      <c r="AC7559" s="217"/>
      <c r="AD7559" s="213"/>
    </row>
    <row r="7560" spans="20:30" x14ac:dyDescent="0.2">
      <c r="T7560" s="212"/>
      <c r="U7560" s="213"/>
      <c r="V7560" s="213"/>
      <c r="W7560" s="213"/>
      <c r="X7560" s="214"/>
      <c r="Y7560" s="214"/>
      <c r="Z7560" s="214"/>
      <c r="AA7560" s="217"/>
      <c r="AB7560" s="217"/>
      <c r="AC7560" s="217"/>
      <c r="AD7560" s="213"/>
    </row>
    <row r="7561" spans="20:30" x14ac:dyDescent="0.2">
      <c r="T7561" s="212"/>
      <c r="U7561" s="213"/>
      <c r="V7561" s="213"/>
      <c r="W7561" s="213"/>
      <c r="X7561" s="214"/>
      <c r="Y7561" s="214"/>
      <c r="Z7561" s="214"/>
      <c r="AA7561" s="217"/>
      <c r="AB7561" s="217"/>
      <c r="AC7561" s="217"/>
      <c r="AD7561" s="213"/>
    </row>
    <row r="7562" spans="20:30" x14ac:dyDescent="0.2">
      <c r="T7562" s="212"/>
      <c r="U7562" s="213"/>
      <c r="V7562" s="213"/>
      <c r="W7562" s="213"/>
      <c r="X7562" s="214"/>
      <c r="Y7562" s="214"/>
      <c r="Z7562" s="214"/>
      <c r="AA7562" s="217"/>
      <c r="AB7562" s="217"/>
      <c r="AC7562" s="217"/>
      <c r="AD7562" s="213"/>
    </row>
    <row r="7563" spans="20:30" x14ac:dyDescent="0.2">
      <c r="T7563" s="212"/>
      <c r="U7563" s="213"/>
      <c r="V7563" s="213"/>
      <c r="W7563" s="213"/>
      <c r="X7563" s="214"/>
      <c r="Y7563" s="214"/>
      <c r="Z7563" s="214"/>
      <c r="AA7563" s="217"/>
      <c r="AB7563" s="217"/>
      <c r="AC7563" s="217"/>
      <c r="AD7563" s="213"/>
    </row>
    <row r="7564" spans="20:30" x14ac:dyDescent="0.2">
      <c r="T7564" s="212"/>
      <c r="U7564" s="213"/>
      <c r="V7564" s="213"/>
      <c r="W7564" s="213"/>
      <c r="X7564" s="214"/>
      <c r="Y7564" s="214"/>
      <c r="Z7564" s="214"/>
      <c r="AA7564" s="217"/>
      <c r="AB7564" s="217"/>
      <c r="AC7564" s="217"/>
      <c r="AD7564" s="213"/>
    </row>
    <row r="7565" spans="20:30" x14ac:dyDescent="0.2">
      <c r="T7565" s="212"/>
      <c r="U7565" s="213"/>
      <c r="V7565" s="213"/>
      <c r="W7565" s="213"/>
      <c r="X7565" s="214"/>
      <c r="Y7565" s="214"/>
      <c r="Z7565" s="214"/>
      <c r="AA7565" s="217"/>
      <c r="AB7565" s="217"/>
      <c r="AC7565" s="217"/>
      <c r="AD7565" s="213"/>
    </row>
    <row r="7566" spans="20:30" x14ac:dyDescent="0.2">
      <c r="T7566" s="212"/>
      <c r="U7566" s="213"/>
      <c r="V7566" s="213"/>
      <c r="W7566" s="213"/>
      <c r="X7566" s="214"/>
      <c r="Y7566" s="214"/>
      <c r="Z7566" s="214"/>
      <c r="AA7566" s="217"/>
      <c r="AB7566" s="217"/>
      <c r="AC7566" s="217"/>
      <c r="AD7566" s="213"/>
    </row>
    <row r="7567" spans="20:30" x14ac:dyDescent="0.2">
      <c r="T7567" s="212"/>
      <c r="U7567" s="213"/>
      <c r="V7567" s="213"/>
      <c r="W7567" s="213"/>
      <c r="X7567" s="214"/>
      <c r="Y7567" s="214"/>
      <c r="Z7567" s="214"/>
      <c r="AA7567" s="217"/>
      <c r="AB7567" s="217"/>
      <c r="AC7567" s="217"/>
      <c r="AD7567" s="213"/>
    </row>
    <row r="7568" spans="20:30" x14ac:dyDescent="0.2">
      <c r="T7568" s="212"/>
      <c r="U7568" s="213"/>
      <c r="V7568" s="213"/>
      <c r="W7568" s="213"/>
      <c r="X7568" s="214"/>
      <c r="Y7568" s="214"/>
      <c r="Z7568" s="214"/>
      <c r="AA7568" s="217"/>
      <c r="AB7568" s="217"/>
      <c r="AC7568" s="217"/>
      <c r="AD7568" s="213"/>
    </row>
    <row r="7569" spans="20:30" x14ac:dyDescent="0.2">
      <c r="T7569" s="212"/>
      <c r="U7569" s="213"/>
      <c r="V7569" s="213"/>
      <c r="W7569" s="213"/>
      <c r="X7569" s="214"/>
      <c r="Y7569" s="214"/>
      <c r="Z7569" s="214"/>
      <c r="AA7569" s="217"/>
      <c r="AB7569" s="217"/>
      <c r="AC7569" s="217"/>
      <c r="AD7569" s="213"/>
    </row>
    <row r="7570" spans="20:30" x14ac:dyDescent="0.2">
      <c r="T7570" s="212"/>
      <c r="U7570" s="213"/>
      <c r="V7570" s="213"/>
      <c r="W7570" s="213"/>
      <c r="X7570" s="214"/>
      <c r="Y7570" s="214"/>
      <c r="Z7570" s="214"/>
      <c r="AA7570" s="217"/>
      <c r="AB7570" s="217"/>
      <c r="AC7570" s="217"/>
      <c r="AD7570" s="213"/>
    </row>
    <row r="7571" spans="20:30" x14ac:dyDescent="0.2">
      <c r="T7571" s="212"/>
      <c r="U7571" s="213"/>
      <c r="V7571" s="213"/>
      <c r="W7571" s="213"/>
      <c r="X7571" s="214"/>
      <c r="Y7571" s="214"/>
      <c r="Z7571" s="214"/>
      <c r="AA7571" s="217"/>
      <c r="AB7571" s="217"/>
      <c r="AC7571" s="217"/>
      <c r="AD7571" s="213"/>
    </row>
    <row r="7572" spans="20:30" x14ac:dyDescent="0.2">
      <c r="T7572" s="212"/>
      <c r="U7572" s="213"/>
      <c r="V7572" s="213"/>
      <c r="W7572" s="213"/>
      <c r="X7572" s="214"/>
      <c r="Y7572" s="214"/>
      <c r="Z7572" s="214"/>
      <c r="AA7572" s="217"/>
      <c r="AB7572" s="217"/>
      <c r="AC7572" s="217"/>
      <c r="AD7572" s="213"/>
    </row>
    <row r="7573" spans="20:30" x14ac:dyDescent="0.2">
      <c r="T7573" s="212"/>
      <c r="U7573" s="213"/>
      <c r="V7573" s="213"/>
      <c r="W7573" s="213"/>
      <c r="X7573" s="214"/>
      <c r="Y7573" s="214"/>
      <c r="Z7573" s="214"/>
      <c r="AA7573" s="217"/>
      <c r="AB7573" s="217"/>
      <c r="AC7573" s="217"/>
      <c r="AD7573" s="213"/>
    </row>
    <row r="7574" spans="20:30" x14ac:dyDescent="0.2">
      <c r="T7574" s="212"/>
      <c r="U7574" s="213"/>
      <c r="V7574" s="213"/>
      <c r="W7574" s="213"/>
      <c r="X7574" s="214"/>
      <c r="Y7574" s="214"/>
      <c r="Z7574" s="214"/>
      <c r="AA7574" s="217"/>
      <c r="AB7574" s="217"/>
      <c r="AC7574" s="217"/>
      <c r="AD7574" s="213"/>
    </row>
    <row r="7575" spans="20:30" x14ac:dyDescent="0.2">
      <c r="T7575" s="212"/>
      <c r="U7575" s="213"/>
      <c r="V7575" s="213"/>
      <c r="W7575" s="213"/>
      <c r="X7575" s="214"/>
      <c r="Y7575" s="214"/>
      <c r="Z7575" s="214"/>
      <c r="AA7575" s="217"/>
      <c r="AB7575" s="217"/>
      <c r="AC7575" s="217"/>
      <c r="AD7575" s="213"/>
    </row>
    <row r="7576" spans="20:30" x14ac:dyDescent="0.2">
      <c r="T7576" s="212"/>
      <c r="U7576" s="213"/>
      <c r="V7576" s="213"/>
      <c r="W7576" s="213"/>
      <c r="X7576" s="214"/>
      <c r="Y7576" s="214"/>
      <c r="Z7576" s="214"/>
      <c r="AA7576" s="217"/>
      <c r="AB7576" s="217"/>
      <c r="AC7576" s="217"/>
      <c r="AD7576" s="213"/>
    </row>
    <row r="7577" spans="20:30" x14ac:dyDescent="0.2">
      <c r="T7577" s="212"/>
      <c r="U7577" s="213"/>
      <c r="V7577" s="213"/>
      <c r="W7577" s="213"/>
      <c r="X7577" s="214"/>
      <c r="Y7577" s="214"/>
      <c r="Z7577" s="214"/>
      <c r="AA7577" s="217"/>
      <c r="AB7577" s="217"/>
      <c r="AC7577" s="217"/>
      <c r="AD7577" s="213"/>
    </row>
    <row r="7578" spans="20:30" x14ac:dyDescent="0.2">
      <c r="T7578" s="212"/>
      <c r="U7578" s="213"/>
      <c r="V7578" s="213"/>
      <c r="W7578" s="213"/>
      <c r="X7578" s="214"/>
      <c r="Y7578" s="214"/>
      <c r="Z7578" s="214"/>
      <c r="AA7578" s="217"/>
      <c r="AB7578" s="217"/>
      <c r="AC7578" s="217"/>
      <c r="AD7578" s="213"/>
    </row>
    <row r="7579" spans="20:30" x14ac:dyDescent="0.2">
      <c r="T7579" s="212"/>
      <c r="U7579" s="213"/>
      <c r="V7579" s="213"/>
      <c r="W7579" s="213"/>
      <c r="X7579" s="214"/>
      <c r="Y7579" s="214"/>
      <c r="Z7579" s="214"/>
      <c r="AA7579" s="217"/>
      <c r="AB7579" s="217"/>
      <c r="AC7579" s="217"/>
      <c r="AD7579" s="213"/>
    </row>
    <row r="7580" spans="20:30" x14ac:dyDescent="0.2">
      <c r="T7580" s="212"/>
      <c r="U7580" s="213"/>
      <c r="V7580" s="213"/>
      <c r="W7580" s="213"/>
      <c r="X7580" s="214"/>
      <c r="Y7580" s="214"/>
      <c r="Z7580" s="214"/>
      <c r="AA7580" s="217"/>
      <c r="AB7580" s="217"/>
      <c r="AC7580" s="217"/>
      <c r="AD7580" s="213"/>
    </row>
    <row r="7581" spans="20:30" x14ac:dyDescent="0.2">
      <c r="T7581" s="212"/>
      <c r="U7581" s="213"/>
      <c r="V7581" s="213"/>
      <c r="W7581" s="213"/>
      <c r="X7581" s="214"/>
      <c r="Y7581" s="214"/>
      <c r="Z7581" s="214"/>
      <c r="AA7581" s="217"/>
      <c r="AB7581" s="217"/>
      <c r="AC7581" s="217"/>
      <c r="AD7581" s="213"/>
    </row>
    <row r="7582" spans="20:30" x14ac:dyDescent="0.2">
      <c r="T7582" s="212"/>
      <c r="U7582" s="213"/>
      <c r="V7582" s="213"/>
      <c r="W7582" s="213"/>
      <c r="X7582" s="214"/>
      <c r="Y7582" s="214"/>
      <c r="Z7582" s="214"/>
      <c r="AA7582" s="217"/>
      <c r="AB7582" s="217"/>
      <c r="AC7582" s="217"/>
      <c r="AD7582" s="213"/>
    </row>
    <row r="7583" spans="20:30" x14ac:dyDescent="0.2">
      <c r="T7583" s="212"/>
      <c r="U7583" s="213"/>
      <c r="V7583" s="213"/>
      <c r="W7583" s="213"/>
      <c r="X7583" s="214"/>
      <c r="Y7583" s="214"/>
      <c r="Z7583" s="214"/>
      <c r="AA7583" s="217"/>
      <c r="AB7583" s="217"/>
      <c r="AC7583" s="217"/>
      <c r="AD7583" s="213"/>
    </row>
    <row r="7584" spans="20:30" x14ac:dyDescent="0.2">
      <c r="T7584" s="212"/>
      <c r="U7584" s="213"/>
      <c r="V7584" s="213"/>
      <c r="W7584" s="213"/>
      <c r="X7584" s="214"/>
      <c r="Y7584" s="214"/>
      <c r="Z7584" s="214"/>
      <c r="AA7584" s="217"/>
      <c r="AB7584" s="217"/>
      <c r="AC7584" s="217"/>
      <c r="AD7584" s="213"/>
    </row>
    <row r="7585" spans="20:30" x14ac:dyDescent="0.2">
      <c r="T7585" s="212"/>
      <c r="U7585" s="213"/>
      <c r="V7585" s="213"/>
      <c r="W7585" s="213"/>
      <c r="X7585" s="214"/>
      <c r="Y7585" s="214"/>
      <c r="Z7585" s="214"/>
      <c r="AA7585" s="217"/>
      <c r="AB7585" s="217"/>
      <c r="AC7585" s="217"/>
      <c r="AD7585" s="213"/>
    </row>
    <row r="7586" spans="20:30" x14ac:dyDescent="0.2">
      <c r="T7586" s="212"/>
      <c r="U7586" s="213"/>
      <c r="V7586" s="213"/>
      <c r="W7586" s="213"/>
      <c r="X7586" s="214"/>
      <c r="Y7586" s="214"/>
      <c r="Z7586" s="214"/>
      <c r="AA7586" s="217"/>
      <c r="AB7586" s="217"/>
      <c r="AC7586" s="217"/>
      <c r="AD7586" s="213"/>
    </row>
    <row r="7587" spans="20:30" x14ac:dyDescent="0.2">
      <c r="T7587" s="212"/>
      <c r="U7587" s="213"/>
      <c r="V7587" s="213"/>
      <c r="W7587" s="213"/>
      <c r="X7587" s="214"/>
      <c r="Y7587" s="214"/>
      <c r="Z7587" s="214"/>
      <c r="AA7587" s="217"/>
      <c r="AB7587" s="217"/>
      <c r="AC7587" s="217"/>
      <c r="AD7587" s="213"/>
    </row>
    <row r="7588" spans="20:30" x14ac:dyDescent="0.2">
      <c r="T7588" s="212"/>
      <c r="U7588" s="213"/>
      <c r="V7588" s="213"/>
      <c r="W7588" s="213"/>
      <c r="X7588" s="214"/>
      <c r="Y7588" s="214"/>
      <c r="Z7588" s="214"/>
      <c r="AA7588" s="217"/>
      <c r="AB7588" s="217"/>
      <c r="AC7588" s="217"/>
      <c r="AD7588" s="213"/>
    </row>
    <row r="7589" spans="20:30" x14ac:dyDescent="0.2">
      <c r="T7589" s="212"/>
      <c r="U7589" s="213"/>
      <c r="V7589" s="213"/>
      <c r="W7589" s="213"/>
      <c r="X7589" s="214"/>
      <c r="Y7589" s="214"/>
      <c r="Z7589" s="214"/>
      <c r="AA7589" s="217"/>
      <c r="AB7589" s="217"/>
      <c r="AC7589" s="217"/>
      <c r="AD7589" s="213"/>
    </row>
    <row r="7590" spans="20:30" x14ac:dyDescent="0.2">
      <c r="T7590" s="212"/>
      <c r="U7590" s="213"/>
      <c r="V7590" s="213"/>
      <c r="W7590" s="213"/>
      <c r="X7590" s="214"/>
      <c r="Y7590" s="214"/>
      <c r="Z7590" s="214"/>
      <c r="AA7590" s="217"/>
      <c r="AB7590" s="217"/>
      <c r="AC7590" s="217"/>
      <c r="AD7590" s="213"/>
    </row>
    <row r="7591" spans="20:30" x14ac:dyDescent="0.2">
      <c r="T7591" s="212"/>
      <c r="U7591" s="213"/>
      <c r="V7591" s="213"/>
      <c r="W7591" s="213"/>
      <c r="X7591" s="214"/>
      <c r="Y7591" s="214"/>
      <c r="Z7591" s="214"/>
      <c r="AA7591" s="217"/>
      <c r="AB7591" s="217"/>
      <c r="AC7591" s="217"/>
      <c r="AD7591" s="213"/>
    </row>
    <row r="7592" spans="20:30" x14ac:dyDescent="0.2">
      <c r="T7592" s="212"/>
      <c r="U7592" s="213"/>
      <c r="V7592" s="213"/>
      <c r="W7592" s="213"/>
      <c r="X7592" s="214"/>
      <c r="Y7592" s="214"/>
      <c r="Z7592" s="214"/>
      <c r="AA7592" s="217"/>
      <c r="AB7592" s="217"/>
      <c r="AC7592" s="217"/>
      <c r="AD7592" s="213"/>
    </row>
    <row r="7593" spans="20:30" x14ac:dyDescent="0.2">
      <c r="T7593" s="212"/>
      <c r="U7593" s="213"/>
      <c r="V7593" s="213"/>
      <c r="W7593" s="213"/>
      <c r="X7593" s="214"/>
      <c r="Y7593" s="214"/>
      <c r="Z7593" s="214"/>
      <c r="AA7593" s="217"/>
      <c r="AB7593" s="217"/>
      <c r="AC7593" s="217"/>
      <c r="AD7593" s="213"/>
    </row>
    <row r="7594" spans="20:30" x14ac:dyDescent="0.2">
      <c r="T7594" s="212"/>
      <c r="U7594" s="213"/>
      <c r="V7594" s="213"/>
      <c r="W7594" s="213"/>
      <c r="X7594" s="214"/>
      <c r="Y7594" s="214"/>
      <c r="Z7594" s="214"/>
      <c r="AA7594" s="217"/>
      <c r="AB7594" s="217"/>
      <c r="AC7594" s="217"/>
      <c r="AD7594" s="213"/>
    </row>
    <row r="7595" spans="20:30" x14ac:dyDescent="0.2">
      <c r="T7595" s="212"/>
      <c r="U7595" s="213"/>
      <c r="V7595" s="213"/>
      <c r="W7595" s="213"/>
      <c r="X7595" s="214"/>
      <c r="Y7595" s="214"/>
      <c r="Z7595" s="214"/>
      <c r="AA7595" s="217"/>
      <c r="AB7595" s="217"/>
      <c r="AC7595" s="217"/>
      <c r="AD7595" s="213"/>
    </row>
    <row r="7596" spans="20:30" x14ac:dyDescent="0.2">
      <c r="T7596" s="212"/>
      <c r="U7596" s="213"/>
      <c r="V7596" s="213"/>
      <c r="W7596" s="213"/>
      <c r="X7596" s="214"/>
      <c r="Y7596" s="214"/>
      <c r="Z7596" s="214"/>
      <c r="AA7596" s="217"/>
      <c r="AB7596" s="217"/>
      <c r="AC7596" s="217"/>
      <c r="AD7596" s="213"/>
    </row>
    <row r="7597" spans="20:30" x14ac:dyDescent="0.2">
      <c r="T7597" s="212"/>
      <c r="U7597" s="213"/>
      <c r="V7597" s="213"/>
      <c r="W7597" s="213"/>
      <c r="X7597" s="214"/>
      <c r="Y7597" s="214"/>
      <c r="Z7597" s="214"/>
      <c r="AA7597" s="217"/>
      <c r="AB7597" s="217"/>
      <c r="AC7597" s="217"/>
      <c r="AD7597" s="213"/>
    </row>
    <row r="7598" spans="20:30" x14ac:dyDescent="0.2">
      <c r="T7598" s="212"/>
      <c r="U7598" s="213"/>
      <c r="V7598" s="213"/>
      <c r="W7598" s="213"/>
      <c r="X7598" s="214"/>
      <c r="Y7598" s="214"/>
      <c r="Z7598" s="214"/>
      <c r="AA7598" s="217"/>
      <c r="AB7598" s="217"/>
      <c r="AC7598" s="217"/>
      <c r="AD7598" s="213"/>
    </row>
    <row r="7599" spans="20:30" x14ac:dyDescent="0.2">
      <c r="T7599" s="212"/>
      <c r="U7599" s="213"/>
      <c r="V7599" s="213"/>
      <c r="W7599" s="213"/>
      <c r="X7599" s="214"/>
      <c r="Y7599" s="214"/>
      <c r="Z7599" s="214"/>
      <c r="AA7599" s="217"/>
      <c r="AB7599" s="217"/>
      <c r="AC7599" s="217"/>
      <c r="AD7599" s="213"/>
    </row>
    <row r="7600" spans="20:30" x14ac:dyDescent="0.2">
      <c r="T7600" s="212"/>
      <c r="U7600" s="213"/>
      <c r="V7600" s="213"/>
      <c r="W7600" s="213"/>
      <c r="X7600" s="214"/>
      <c r="Y7600" s="214"/>
      <c r="Z7600" s="214"/>
      <c r="AA7600" s="217"/>
      <c r="AB7600" s="217"/>
      <c r="AC7600" s="217"/>
      <c r="AD7600" s="213"/>
    </row>
    <row r="7601" spans="20:30" x14ac:dyDescent="0.2">
      <c r="T7601" s="212"/>
      <c r="U7601" s="213"/>
      <c r="V7601" s="213"/>
      <c r="W7601" s="213"/>
      <c r="X7601" s="214"/>
      <c r="Y7601" s="214"/>
      <c r="Z7601" s="214"/>
      <c r="AA7601" s="217"/>
      <c r="AB7601" s="217"/>
      <c r="AC7601" s="217"/>
      <c r="AD7601" s="213"/>
    </row>
    <row r="7602" spans="20:30" x14ac:dyDescent="0.2">
      <c r="T7602" s="212"/>
      <c r="U7602" s="213"/>
      <c r="V7602" s="213"/>
      <c r="W7602" s="213"/>
      <c r="X7602" s="214"/>
      <c r="Y7602" s="214"/>
      <c r="Z7602" s="214"/>
      <c r="AA7602" s="217"/>
      <c r="AB7602" s="217"/>
      <c r="AC7602" s="217"/>
      <c r="AD7602" s="213"/>
    </row>
    <row r="7603" spans="20:30" x14ac:dyDescent="0.2">
      <c r="T7603" s="212"/>
      <c r="U7603" s="213"/>
      <c r="V7603" s="213"/>
      <c r="W7603" s="213"/>
      <c r="X7603" s="214"/>
      <c r="Y7603" s="214"/>
      <c r="Z7603" s="214"/>
      <c r="AA7603" s="217"/>
      <c r="AB7603" s="217"/>
      <c r="AC7603" s="217"/>
      <c r="AD7603" s="213"/>
    </row>
    <row r="7604" spans="20:30" x14ac:dyDescent="0.2">
      <c r="T7604" s="212"/>
      <c r="U7604" s="213"/>
      <c r="V7604" s="213"/>
      <c r="W7604" s="213"/>
      <c r="X7604" s="214"/>
      <c r="Y7604" s="214"/>
      <c r="Z7604" s="214"/>
      <c r="AA7604" s="217"/>
      <c r="AB7604" s="217"/>
      <c r="AC7604" s="217"/>
      <c r="AD7604" s="213"/>
    </row>
    <row r="7605" spans="20:30" x14ac:dyDescent="0.2">
      <c r="T7605" s="212"/>
      <c r="U7605" s="213"/>
      <c r="V7605" s="213"/>
      <c r="W7605" s="213"/>
      <c r="X7605" s="214"/>
      <c r="Y7605" s="214"/>
      <c r="Z7605" s="214"/>
      <c r="AA7605" s="217"/>
      <c r="AB7605" s="217"/>
      <c r="AC7605" s="217"/>
      <c r="AD7605" s="213"/>
    </row>
    <row r="7606" spans="20:30" x14ac:dyDescent="0.2">
      <c r="T7606" s="212"/>
      <c r="U7606" s="213"/>
      <c r="V7606" s="213"/>
      <c r="W7606" s="213"/>
      <c r="X7606" s="214"/>
      <c r="Y7606" s="214"/>
      <c r="Z7606" s="214"/>
      <c r="AA7606" s="217"/>
      <c r="AB7606" s="217"/>
      <c r="AC7606" s="217"/>
      <c r="AD7606" s="213"/>
    </row>
    <row r="7607" spans="20:30" x14ac:dyDescent="0.2">
      <c r="T7607" s="212"/>
      <c r="U7607" s="213"/>
      <c r="V7607" s="213"/>
      <c r="W7607" s="213"/>
      <c r="X7607" s="214"/>
      <c r="Y7607" s="214"/>
      <c r="Z7607" s="214"/>
      <c r="AA7607" s="217"/>
      <c r="AB7607" s="217"/>
      <c r="AC7607" s="217"/>
      <c r="AD7607" s="213"/>
    </row>
    <row r="7608" spans="20:30" x14ac:dyDescent="0.2">
      <c r="T7608" s="212"/>
      <c r="U7608" s="213"/>
      <c r="V7608" s="213"/>
      <c r="W7608" s="213"/>
      <c r="X7608" s="214"/>
      <c r="Y7608" s="214"/>
      <c r="Z7608" s="214"/>
      <c r="AA7608" s="217"/>
      <c r="AB7608" s="217"/>
      <c r="AC7608" s="217"/>
      <c r="AD7608" s="213"/>
    </row>
    <row r="7609" spans="20:30" x14ac:dyDescent="0.2">
      <c r="T7609" s="212"/>
      <c r="U7609" s="213"/>
      <c r="V7609" s="213"/>
      <c r="W7609" s="213"/>
      <c r="X7609" s="214"/>
      <c r="Y7609" s="214"/>
      <c r="Z7609" s="214"/>
      <c r="AA7609" s="217"/>
      <c r="AB7609" s="217"/>
      <c r="AC7609" s="217"/>
      <c r="AD7609" s="213"/>
    </row>
    <row r="7610" spans="20:30" x14ac:dyDescent="0.2">
      <c r="T7610" s="212"/>
      <c r="U7610" s="213"/>
      <c r="V7610" s="213"/>
      <c r="W7610" s="213"/>
      <c r="X7610" s="214"/>
      <c r="Y7610" s="214"/>
      <c r="Z7610" s="214"/>
      <c r="AA7610" s="217"/>
      <c r="AB7610" s="217"/>
      <c r="AC7610" s="217"/>
      <c r="AD7610" s="213"/>
    </row>
    <row r="7611" spans="20:30" x14ac:dyDescent="0.2">
      <c r="T7611" s="212"/>
      <c r="U7611" s="213"/>
      <c r="V7611" s="213"/>
      <c r="W7611" s="213"/>
      <c r="X7611" s="214"/>
      <c r="Y7611" s="214"/>
      <c r="Z7611" s="214"/>
      <c r="AA7611" s="217"/>
      <c r="AB7611" s="217"/>
      <c r="AC7611" s="217"/>
      <c r="AD7611" s="213"/>
    </row>
    <row r="7612" spans="20:30" x14ac:dyDescent="0.2">
      <c r="T7612" s="212"/>
      <c r="U7612" s="213"/>
      <c r="V7612" s="213"/>
      <c r="W7612" s="213"/>
      <c r="X7612" s="214"/>
      <c r="Y7612" s="214"/>
      <c r="Z7612" s="214"/>
      <c r="AA7612" s="217"/>
      <c r="AB7612" s="217"/>
      <c r="AC7612" s="217"/>
      <c r="AD7612" s="213"/>
    </row>
    <row r="7613" spans="20:30" x14ac:dyDescent="0.2">
      <c r="T7613" s="212"/>
      <c r="U7613" s="213"/>
      <c r="V7613" s="213"/>
      <c r="W7613" s="213"/>
      <c r="X7613" s="214"/>
      <c r="Y7613" s="214"/>
      <c r="Z7613" s="214"/>
      <c r="AA7613" s="217"/>
      <c r="AB7613" s="217"/>
      <c r="AC7613" s="217"/>
      <c r="AD7613" s="213"/>
    </row>
    <row r="7614" spans="20:30" x14ac:dyDescent="0.2">
      <c r="T7614" s="212"/>
      <c r="U7614" s="213"/>
      <c r="V7614" s="213"/>
      <c r="W7614" s="213"/>
      <c r="X7614" s="214"/>
      <c r="Y7614" s="214"/>
      <c r="Z7614" s="214"/>
      <c r="AA7614" s="217"/>
      <c r="AB7614" s="217"/>
      <c r="AC7614" s="217"/>
      <c r="AD7614" s="213"/>
    </row>
    <row r="7615" spans="20:30" x14ac:dyDescent="0.2">
      <c r="T7615" s="212"/>
      <c r="U7615" s="213"/>
      <c r="V7615" s="213"/>
      <c r="W7615" s="213"/>
      <c r="X7615" s="214"/>
      <c r="Y7615" s="214"/>
      <c r="Z7615" s="214"/>
      <c r="AA7615" s="217"/>
      <c r="AB7615" s="217"/>
      <c r="AC7615" s="217"/>
      <c r="AD7615" s="213"/>
    </row>
    <row r="7616" spans="20:30" x14ac:dyDescent="0.2">
      <c r="T7616" s="212"/>
      <c r="U7616" s="213"/>
      <c r="V7616" s="213"/>
      <c r="W7616" s="213"/>
      <c r="X7616" s="214"/>
      <c r="Y7616" s="214"/>
      <c r="Z7616" s="214"/>
      <c r="AA7616" s="217"/>
      <c r="AB7616" s="217"/>
      <c r="AC7616" s="217"/>
      <c r="AD7616" s="213"/>
    </row>
    <row r="7617" spans="20:30" x14ac:dyDescent="0.2">
      <c r="T7617" s="212"/>
      <c r="U7617" s="213"/>
      <c r="V7617" s="213"/>
      <c r="W7617" s="213"/>
      <c r="X7617" s="214"/>
      <c r="Y7617" s="214"/>
      <c r="Z7617" s="214"/>
      <c r="AA7617" s="217"/>
      <c r="AB7617" s="217"/>
      <c r="AC7617" s="217"/>
      <c r="AD7617" s="213"/>
    </row>
    <row r="7618" spans="20:30" x14ac:dyDescent="0.2">
      <c r="T7618" s="212"/>
      <c r="U7618" s="213"/>
      <c r="V7618" s="213"/>
      <c r="W7618" s="213"/>
      <c r="X7618" s="214"/>
      <c r="Y7618" s="214"/>
      <c r="Z7618" s="214"/>
      <c r="AA7618" s="217"/>
      <c r="AB7618" s="217"/>
      <c r="AC7618" s="217"/>
      <c r="AD7618" s="213"/>
    </row>
    <row r="7619" spans="20:30" x14ac:dyDescent="0.2">
      <c r="T7619" s="212"/>
      <c r="U7619" s="213"/>
      <c r="V7619" s="213"/>
      <c r="W7619" s="213"/>
      <c r="X7619" s="214"/>
      <c r="Y7619" s="214"/>
      <c r="Z7619" s="214"/>
      <c r="AA7619" s="217"/>
      <c r="AB7619" s="217"/>
      <c r="AC7619" s="217"/>
      <c r="AD7619" s="213"/>
    </row>
    <row r="7620" spans="20:30" x14ac:dyDescent="0.2">
      <c r="T7620" s="212"/>
      <c r="U7620" s="213"/>
      <c r="V7620" s="213"/>
      <c r="W7620" s="213"/>
      <c r="X7620" s="214"/>
      <c r="Y7620" s="214"/>
      <c r="Z7620" s="214"/>
      <c r="AA7620" s="217"/>
      <c r="AB7620" s="217"/>
      <c r="AC7620" s="217"/>
      <c r="AD7620" s="213"/>
    </row>
    <row r="7621" spans="20:30" x14ac:dyDescent="0.2">
      <c r="T7621" s="212"/>
      <c r="U7621" s="213"/>
      <c r="V7621" s="213"/>
      <c r="W7621" s="213"/>
      <c r="X7621" s="214"/>
      <c r="Y7621" s="214"/>
      <c r="Z7621" s="214"/>
      <c r="AA7621" s="217"/>
      <c r="AB7621" s="217"/>
      <c r="AC7621" s="217"/>
      <c r="AD7621" s="213"/>
    </row>
    <row r="7622" spans="20:30" x14ac:dyDescent="0.2">
      <c r="T7622" s="212"/>
      <c r="U7622" s="213"/>
      <c r="V7622" s="213"/>
      <c r="W7622" s="213"/>
      <c r="X7622" s="214"/>
      <c r="Y7622" s="214"/>
      <c r="Z7622" s="214"/>
      <c r="AA7622" s="217"/>
      <c r="AB7622" s="217"/>
      <c r="AC7622" s="217"/>
      <c r="AD7622" s="213"/>
    </row>
    <row r="7623" spans="20:30" x14ac:dyDescent="0.2">
      <c r="T7623" s="212"/>
      <c r="U7623" s="213"/>
      <c r="V7623" s="213"/>
      <c r="W7623" s="213"/>
      <c r="X7623" s="214"/>
      <c r="Y7623" s="214"/>
      <c r="Z7623" s="214"/>
      <c r="AA7623" s="217"/>
      <c r="AB7623" s="217"/>
      <c r="AC7623" s="217"/>
      <c r="AD7623" s="213"/>
    </row>
    <row r="7624" spans="20:30" x14ac:dyDescent="0.2">
      <c r="T7624" s="212"/>
      <c r="U7624" s="213"/>
      <c r="V7624" s="213"/>
      <c r="W7624" s="213"/>
      <c r="X7624" s="214"/>
      <c r="Y7624" s="214"/>
      <c r="Z7624" s="214"/>
      <c r="AA7624" s="217"/>
      <c r="AB7624" s="217"/>
      <c r="AC7624" s="217"/>
      <c r="AD7624" s="213"/>
    </row>
    <row r="7625" spans="20:30" x14ac:dyDescent="0.2">
      <c r="T7625" s="212"/>
      <c r="U7625" s="213"/>
      <c r="V7625" s="213"/>
      <c r="W7625" s="213"/>
      <c r="X7625" s="214"/>
      <c r="Y7625" s="214"/>
      <c r="Z7625" s="214"/>
      <c r="AA7625" s="217"/>
      <c r="AB7625" s="217"/>
      <c r="AC7625" s="217"/>
      <c r="AD7625" s="213"/>
    </row>
    <row r="7626" spans="20:30" x14ac:dyDescent="0.2">
      <c r="T7626" s="212"/>
      <c r="U7626" s="213"/>
      <c r="V7626" s="213"/>
      <c r="W7626" s="213"/>
      <c r="X7626" s="214"/>
      <c r="Y7626" s="214"/>
      <c r="Z7626" s="214"/>
      <c r="AA7626" s="217"/>
      <c r="AB7626" s="217"/>
      <c r="AC7626" s="217"/>
      <c r="AD7626" s="213"/>
    </row>
    <row r="7627" spans="20:30" x14ac:dyDescent="0.2">
      <c r="T7627" s="212"/>
      <c r="U7627" s="213"/>
      <c r="V7627" s="213"/>
      <c r="W7627" s="213"/>
      <c r="X7627" s="214"/>
      <c r="Y7627" s="214"/>
      <c r="Z7627" s="214"/>
      <c r="AA7627" s="217"/>
      <c r="AB7627" s="217"/>
      <c r="AC7627" s="217"/>
      <c r="AD7627" s="213"/>
    </row>
    <row r="7628" spans="20:30" x14ac:dyDescent="0.2">
      <c r="T7628" s="212"/>
      <c r="U7628" s="213"/>
      <c r="V7628" s="213"/>
      <c r="W7628" s="213"/>
      <c r="X7628" s="214"/>
      <c r="Y7628" s="214"/>
      <c r="Z7628" s="214"/>
      <c r="AA7628" s="217"/>
      <c r="AB7628" s="217"/>
      <c r="AC7628" s="217"/>
      <c r="AD7628" s="213"/>
    </row>
    <row r="7629" spans="20:30" x14ac:dyDescent="0.2">
      <c r="T7629" s="212"/>
      <c r="U7629" s="213"/>
      <c r="V7629" s="213"/>
      <c r="W7629" s="213"/>
      <c r="X7629" s="214"/>
      <c r="Y7629" s="214"/>
      <c r="Z7629" s="214"/>
      <c r="AA7629" s="217"/>
      <c r="AB7629" s="217"/>
      <c r="AC7629" s="217"/>
      <c r="AD7629" s="213"/>
    </row>
    <row r="7630" spans="20:30" x14ac:dyDescent="0.2">
      <c r="T7630" s="212"/>
      <c r="U7630" s="213"/>
      <c r="V7630" s="213"/>
      <c r="W7630" s="213"/>
      <c r="X7630" s="214"/>
      <c r="Y7630" s="214"/>
      <c r="Z7630" s="214"/>
      <c r="AA7630" s="217"/>
      <c r="AB7630" s="217"/>
      <c r="AC7630" s="217"/>
      <c r="AD7630" s="213"/>
    </row>
    <row r="7631" spans="20:30" x14ac:dyDescent="0.2">
      <c r="T7631" s="212"/>
      <c r="U7631" s="213"/>
      <c r="V7631" s="213"/>
      <c r="W7631" s="213"/>
      <c r="X7631" s="214"/>
      <c r="Y7631" s="214"/>
      <c r="Z7631" s="214"/>
      <c r="AA7631" s="217"/>
      <c r="AB7631" s="217"/>
      <c r="AC7631" s="217"/>
      <c r="AD7631" s="213"/>
    </row>
    <row r="7632" spans="20:30" x14ac:dyDescent="0.2">
      <c r="T7632" s="212"/>
      <c r="U7632" s="213"/>
      <c r="V7632" s="213"/>
      <c r="W7632" s="213"/>
      <c r="X7632" s="214"/>
      <c r="Y7632" s="214"/>
      <c r="Z7632" s="214"/>
      <c r="AA7632" s="217"/>
      <c r="AB7632" s="217"/>
      <c r="AC7632" s="217"/>
      <c r="AD7632" s="213"/>
    </row>
    <row r="7633" spans="20:30" x14ac:dyDescent="0.2">
      <c r="T7633" s="212"/>
      <c r="U7633" s="213"/>
      <c r="V7633" s="213"/>
      <c r="W7633" s="213"/>
      <c r="X7633" s="214"/>
      <c r="Y7633" s="214"/>
      <c r="Z7633" s="214"/>
      <c r="AA7633" s="217"/>
      <c r="AB7633" s="217"/>
      <c r="AC7633" s="217"/>
      <c r="AD7633" s="213"/>
    </row>
    <row r="7634" spans="20:30" x14ac:dyDescent="0.2">
      <c r="T7634" s="212"/>
      <c r="U7634" s="213"/>
      <c r="V7634" s="213"/>
      <c r="W7634" s="213"/>
      <c r="X7634" s="214"/>
      <c r="Y7634" s="214"/>
      <c r="Z7634" s="214"/>
      <c r="AA7634" s="217"/>
      <c r="AB7634" s="217"/>
      <c r="AC7634" s="217"/>
      <c r="AD7634" s="213"/>
    </row>
    <row r="7635" spans="20:30" x14ac:dyDescent="0.2">
      <c r="T7635" s="212"/>
      <c r="U7635" s="213"/>
      <c r="V7635" s="213"/>
      <c r="W7635" s="213"/>
      <c r="X7635" s="214"/>
      <c r="Y7635" s="214"/>
      <c r="Z7635" s="214"/>
      <c r="AA7635" s="217"/>
      <c r="AB7635" s="217"/>
      <c r="AC7635" s="217"/>
      <c r="AD7635" s="213"/>
    </row>
    <row r="7636" spans="20:30" x14ac:dyDescent="0.2">
      <c r="T7636" s="212"/>
      <c r="U7636" s="213"/>
      <c r="V7636" s="213"/>
      <c r="W7636" s="213"/>
      <c r="X7636" s="214"/>
      <c r="Y7636" s="214"/>
      <c r="Z7636" s="214"/>
      <c r="AA7636" s="217"/>
      <c r="AB7636" s="217"/>
      <c r="AC7636" s="217"/>
      <c r="AD7636" s="213"/>
    </row>
    <row r="7637" spans="20:30" x14ac:dyDescent="0.2">
      <c r="T7637" s="212"/>
      <c r="U7637" s="213"/>
      <c r="V7637" s="213"/>
      <c r="W7637" s="213"/>
      <c r="X7637" s="214"/>
      <c r="Y7637" s="214"/>
      <c r="Z7637" s="214"/>
      <c r="AA7637" s="217"/>
      <c r="AB7637" s="217"/>
      <c r="AC7637" s="217"/>
      <c r="AD7637" s="213"/>
    </row>
    <row r="7638" spans="20:30" x14ac:dyDescent="0.2">
      <c r="T7638" s="212"/>
      <c r="U7638" s="213"/>
      <c r="V7638" s="213"/>
      <c r="W7638" s="213"/>
      <c r="X7638" s="214"/>
      <c r="Y7638" s="214"/>
      <c r="Z7638" s="214"/>
      <c r="AA7638" s="217"/>
      <c r="AB7638" s="217"/>
      <c r="AC7638" s="217"/>
      <c r="AD7638" s="213"/>
    </row>
    <row r="7639" spans="20:30" x14ac:dyDescent="0.2">
      <c r="T7639" s="212"/>
      <c r="U7639" s="213"/>
      <c r="V7639" s="213"/>
      <c r="W7639" s="213"/>
      <c r="X7639" s="214"/>
      <c r="Y7639" s="214"/>
      <c r="Z7639" s="214"/>
      <c r="AA7639" s="217"/>
      <c r="AB7639" s="217"/>
      <c r="AC7639" s="217"/>
      <c r="AD7639" s="213"/>
    </row>
    <row r="7640" spans="20:30" x14ac:dyDescent="0.2">
      <c r="T7640" s="212"/>
      <c r="U7640" s="213"/>
      <c r="V7640" s="213"/>
      <c r="W7640" s="213"/>
      <c r="X7640" s="214"/>
      <c r="Y7640" s="214"/>
      <c r="Z7640" s="214"/>
      <c r="AA7640" s="217"/>
      <c r="AB7640" s="217"/>
      <c r="AC7640" s="217"/>
      <c r="AD7640" s="213"/>
    </row>
    <row r="7641" spans="20:30" x14ac:dyDescent="0.2">
      <c r="T7641" s="212"/>
      <c r="U7641" s="213"/>
      <c r="V7641" s="213"/>
      <c r="W7641" s="213"/>
      <c r="X7641" s="214"/>
      <c r="Y7641" s="214"/>
      <c r="Z7641" s="214"/>
      <c r="AA7641" s="217"/>
      <c r="AB7641" s="217"/>
      <c r="AC7641" s="217"/>
      <c r="AD7641" s="213"/>
    </row>
    <row r="7642" spans="20:30" x14ac:dyDescent="0.2">
      <c r="T7642" s="212"/>
      <c r="U7642" s="213"/>
      <c r="V7642" s="213"/>
      <c r="W7642" s="213"/>
      <c r="X7642" s="214"/>
      <c r="Y7642" s="214"/>
      <c r="Z7642" s="214"/>
      <c r="AA7642" s="217"/>
      <c r="AB7642" s="217"/>
      <c r="AC7642" s="217"/>
      <c r="AD7642" s="213"/>
    </row>
    <row r="7643" spans="20:30" x14ac:dyDescent="0.2">
      <c r="T7643" s="212"/>
      <c r="U7643" s="213"/>
      <c r="V7643" s="213"/>
      <c r="W7643" s="213"/>
      <c r="X7643" s="214"/>
      <c r="Y7643" s="214"/>
      <c r="Z7643" s="214"/>
      <c r="AA7643" s="217"/>
      <c r="AB7643" s="217"/>
      <c r="AC7643" s="217"/>
      <c r="AD7643" s="213"/>
    </row>
    <row r="7644" spans="20:30" x14ac:dyDescent="0.2">
      <c r="T7644" s="212"/>
      <c r="U7644" s="213"/>
      <c r="V7644" s="213"/>
      <c r="W7644" s="213"/>
      <c r="X7644" s="214"/>
      <c r="Y7644" s="214"/>
      <c r="Z7644" s="214"/>
      <c r="AA7644" s="217"/>
      <c r="AB7644" s="217"/>
      <c r="AC7644" s="217"/>
      <c r="AD7644" s="213"/>
    </row>
    <row r="7645" spans="20:30" x14ac:dyDescent="0.2">
      <c r="T7645" s="212"/>
      <c r="U7645" s="213"/>
      <c r="V7645" s="213"/>
      <c r="W7645" s="213"/>
      <c r="X7645" s="214"/>
      <c r="Y7645" s="214"/>
      <c r="Z7645" s="214"/>
      <c r="AA7645" s="217"/>
      <c r="AB7645" s="217"/>
      <c r="AC7645" s="217"/>
      <c r="AD7645" s="213"/>
    </row>
    <row r="7646" spans="20:30" x14ac:dyDescent="0.2">
      <c r="T7646" s="212"/>
      <c r="U7646" s="213"/>
      <c r="V7646" s="213"/>
      <c r="W7646" s="213"/>
      <c r="X7646" s="214"/>
      <c r="Y7646" s="214"/>
      <c r="Z7646" s="214"/>
      <c r="AA7646" s="217"/>
      <c r="AB7646" s="217"/>
      <c r="AC7646" s="217"/>
      <c r="AD7646" s="213"/>
    </row>
    <row r="7647" spans="20:30" x14ac:dyDescent="0.2">
      <c r="T7647" s="212"/>
      <c r="U7647" s="213"/>
      <c r="V7647" s="213"/>
      <c r="W7647" s="213"/>
      <c r="X7647" s="214"/>
      <c r="Y7647" s="214"/>
      <c r="Z7647" s="214"/>
      <c r="AA7647" s="217"/>
      <c r="AB7647" s="217"/>
      <c r="AC7647" s="217"/>
      <c r="AD7647" s="213"/>
    </row>
    <row r="7648" spans="20:30" x14ac:dyDescent="0.2">
      <c r="T7648" s="212"/>
      <c r="U7648" s="213"/>
      <c r="V7648" s="213"/>
      <c r="W7648" s="213"/>
      <c r="X7648" s="214"/>
      <c r="Y7648" s="214"/>
      <c r="Z7648" s="214"/>
      <c r="AA7648" s="217"/>
      <c r="AB7648" s="217"/>
      <c r="AC7648" s="217"/>
      <c r="AD7648" s="213"/>
    </row>
    <row r="7649" spans="20:30" x14ac:dyDescent="0.2">
      <c r="T7649" s="212"/>
      <c r="U7649" s="213"/>
      <c r="V7649" s="213"/>
      <c r="W7649" s="213"/>
      <c r="X7649" s="214"/>
      <c r="Y7649" s="214"/>
      <c r="Z7649" s="214"/>
      <c r="AA7649" s="217"/>
      <c r="AB7649" s="217"/>
      <c r="AC7649" s="217"/>
      <c r="AD7649" s="213"/>
    </row>
    <row r="7650" spans="20:30" x14ac:dyDescent="0.2">
      <c r="T7650" s="212"/>
      <c r="U7650" s="213"/>
      <c r="V7650" s="213"/>
      <c r="W7650" s="213"/>
      <c r="X7650" s="214"/>
      <c r="Y7650" s="214"/>
      <c r="Z7650" s="214"/>
      <c r="AA7650" s="217"/>
      <c r="AB7650" s="217"/>
      <c r="AC7650" s="217"/>
      <c r="AD7650" s="213"/>
    </row>
    <row r="7651" spans="20:30" x14ac:dyDescent="0.2">
      <c r="T7651" s="212"/>
      <c r="U7651" s="213"/>
      <c r="V7651" s="213"/>
      <c r="W7651" s="213"/>
      <c r="X7651" s="214"/>
      <c r="Y7651" s="214"/>
      <c r="Z7651" s="214"/>
      <c r="AA7651" s="217"/>
      <c r="AB7651" s="217"/>
      <c r="AC7651" s="217"/>
      <c r="AD7651" s="213"/>
    </row>
    <row r="7652" spans="20:30" x14ac:dyDescent="0.2">
      <c r="T7652" s="212"/>
      <c r="U7652" s="213"/>
      <c r="V7652" s="213"/>
      <c r="W7652" s="213"/>
      <c r="X7652" s="214"/>
      <c r="Y7652" s="214"/>
      <c r="Z7652" s="214"/>
      <c r="AA7652" s="217"/>
      <c r="AB7652" s="217"/>
      <c r="AC7652" s="217"/>
      <c r="AD7652" s="213"/>
    </row>
    <row r="7653" spans="20:30" x14ac:dyDescent="0.2">
      <c r="T7653" s="212"/>
      <c r="U7653" s="213"/>
      <c r="V7653" s="213"/>
      <c r="W7653" s="213"/>
      <c r="X7653" s="214"/>
      <c r="Y7653" s="214"/>
      <c r="Z7653" s="214"/>
      <c r="AA7653" s="217"/>
      <c r="AB7653" s="217"/>
      <c r="AC7653" s="217"/>
      <c r="AD7653" s="213"/>
    </row>
    <row r="7654" spans="20:30" x14ac:dyDescent="0.2">
      <c r="T7654" s="212"/>
      <c r="U7654" s="213"/>
      <c r="V7654" s="213"/>
      <c r="W7654" s="213"/>
      <c r="X7654" s="214"/>
      <c r="Y7654" s="214"/>
      <c r="Z7654" s="214"/>
      <c r="AA7654" s="217"/>
      <c r="AB7654" s="217"/>
      <c r="AC7654" s="217"/>
      <c r="AD7654" s="213"/>
    </row>
    <row r="7655" spans="20:30" x14ac:dyDescent="0.2">
      <c r="T7655" s="212"/>
      <c r="U7655" s="213"/>
      <c r="V7655" s="213"/>
      <c r="W7655" s="213"/>
      <c r="X7655" s="214"/>
      <c r="Y7655" s="214"/>
      <c r="Z7655" s="214"/>
      <c r="AA7655" s="217"/>
      <c r="AB7655" s="217"/>
      <c r="AC7655" s="217"/>
      <c r="AD7655" s="213"/>
    </row>
    <row r="7656" spans="20:30" x14ac:dyDescent="0.2">
      <c r="T7656" s="212"/>
      <c r="U7656" s="213"/>
      <c r="V7656" s="213"/>
      <c r="W7656" s="213"/>
      <c r="X7656" s="214"/>
      <c r="Y7656" s="214"/>
      <c r="Z7656" s="214"/>
      <c r="AA7656" s="217"/>
      <c r="AB7656" s="217"/>
      <c r="AC7656" s="217"/>
      <c r="AD7656" s="213"/>
    </row>
    <row r="7657" spans="20:30" x14ac:dyDescent="0.2">
      <c r="T7657" s="212"/>
      <c r="U7657" s="213"/>
      <c r="V7657" s="213"/>
      <c r="W7657" s="213"/>
      <c r="X7657" s="214"/>
      <c r="Y7657" s="214"/>
      <c r="Z7657" s="214"/>
      <c r="AA7657" s="217"/>
      <c r="AB7657" s="217"/>
      <c r="AC7657" s="217"/>
      <c r="AD7657" s="213"/>
    </row>
    <row r="7658" spans="20:30" x14ac:dyDescent="0.2">
      <c r="T7658" s="212"/>
      <c r="U7658" s="213"/>
      <c r="V7658" s="213"/>
      <c r="W7658" s="213"/>
      <c r="X7658" s="214"/>
      <c r="Y7658" s="214"/>
      <c r="Z7658" s="214"/>
      <c r="AA7658" s="217"/>
      <c r="AB7658" s="217"/>
      <c r="AC7658" s="217"/>
      <c r="AD7658" s="213"/>
    </row>
    <row r="7659" spans="20:30" x14ac:dyDescent="0.2">
      <c r="T7659" s="212"/>
      <c r="U7659" s="213"/>
      <c r="V7659" s="213"/>
      <c r="W7659" s="213"/>
      <c r="X7659" s="214"/>
      <c r="Y7659" s="214"/>
      <c r="Z7659" s="214"/>
      <c r="AA7659" s="217"/>
      <c r="AB7659" s="217"/>
      <c r="AC7659" s="217"/>
      <c r="AD7659" s="213"/>
    </row>
    <row r="7660" spans="20:30" x14ac:dyDescent="0.2">
      <c r="T7660" s="212"/>
      <c r="U7660" s="213"/>
      <c r="V7660" s="213"/>
      <c r="W7660" s="213"/>
      <c r="X7660" s="214"/>
      <c r="Y7660" s="214"/>
      <c r="Z7660" s="214"/>
      <c r="AA7660" s="217"/>
      <c r="AB7660" s="217"/>
      <c r="AC7660" s="217"/>
      <c r="AD7660" s="213"/>
    </row>
    <row r="7661" spans="20:30" x14ac:dyDescent="0.2">
      <c r="T7661" s="212"/>
      <c r="U7661" s="213"/>
      <c r="V7661" s="213"/>
      <c r="W7661" s="213"/>
      <c r="X7661" s="214"/>
      <c r="Y7661" s="214"/>
      <c r="Z7661" s="214"/>
      <c r="AA7661" s="217"/>
      <c r="AB7661" s="217"/>
      <c r="AC7661" s="217"/>
      <c r="AD7661" s="213"/>
    </row>
    <row r="7662" spans="20:30" x14ac:dyDescent="0.2">
      <c r="T7662" s="212"/>
      <c r="U7662" s="213"/>
      <c r="V7662" s="213"/>
      <c r="W7662" s="213"/>
      <c r="X7662" s="214"/>
      <c r="Y7662" s="214"/>
      <c r="Z7662" s="214"/>
      <c r="AA7662" s="217"/>
      <c r="AB7662" s="217"/>
      <c r="AC7662" s="217"/>
      <c r="AD7662" s="213"/>
    </row>
    <row r="7663" spans="20:30" x14ac:dyDescent="0.2">
      <c r="T7663" s="212"/>
      <c r="U7663" s="213"/>
      <c r="V7663" s="213"/>
      <c r="W7663" s="213"/>
      <c r="X7663" s="214"/>
      <c r="Y7663" s="214"/>
      <c r="Z7663" s="214"/>
      <c r="AA7663" s="217"/>
      <c r="AB7663" s="217"/>
      <c r="AC7663" s="217"/>
      <c r="AD7663" s="213"/>
    </row>
    <row r="7664" spans="20:30" x14ac:dyDescent="0.2">
      <c r="T7664" s="212"/>
      <c r="U7664" s="213"/>
      <c r="V7664" s="213"/>
      <c r="W7664" s="213"/>
      <c r="X7664" s="214"/>
      <c r="Y7664" s="214"/>
      <c r="Z7664" s="214"/>
      <c r="AA7664" s="217"/>
      <c r="AB7664" s="217"/>
      <c r="AC7664" s="217"/>
      <c r="AD7664" s="213"/>
    </row>
    <row r="7665" spans="20:30" x14ac:dyDescent="0.2">
      <c r="T7665" s="212"/>
      <c r="U7665" s="213"/>
      <c r="V7665" s="213"/>
      <c r="W7665" s="213"/>
      <c r="X7665" s="214"/>
      <c r="Y7665" s="214"/>
      <c r="Z7665" s="214"/>
      <c r="AA7665" s="217"/>
      <c r="AB7665" s="217"/>
      <c r="AC7665" s="217"/>
      <c r="AD7665" s="213"/>
    </row>
    <row r="7666" spans="20:30" x14ac:dyDescent="0.2">
      <c r="T7666" s="212"/>
      <c r="U7666" s="213"/>
      <c r="V7666" s="213"/>
      <c r="W7666" s="213"/>
      <c r="X7666" s="214"/>
      <c r="Y7666" s="214"/>
      <c r="Z7666" s="214"/>
      <c r="AA7666" s="217"/>
      <c r="AB7666" s="217"/>
      <c r="AC7666" s="217"/>
      <c r="AD7666" s="213"/>
    </row>
    <row r="7667" spans="20:30" x14ac:dyDescent="0.2">
      <c r="T7667" s="212"/>
      <c r="U7667" s="213"/>
      <c r="V7667" s="213"/>
      <c r="W7667" s="213"/>
      <c r="X7667" s="214"/>
      <c r="Y7667" s="214"/>
      <c r="Z7667" s="214"/>
      <c r="AA7667" s="217"/>
      <c r="AB7667" s="217"/>
      <c r="AC7667" s="217"/>
      <c r="AD7667" s="213"/>
    </row>
    <row r="7668" spans="20:30" x14ac:dyDescent="0.2">
      <c r="T7668" s="212"/>
      <c r="U7668" s="213"/>
      <c r="V7668" s="213"/>
      <c r="W7668" s="213"/>
      <c r="X7668" s="214"/>
      <c r="Y7668" s="214"/>
      <c r="Z7668" s="214"/>
      <c r="AA7668" s="217"/>
      <c r="AB7668" s="217"/>
      <c r="AC7668" s="217"/>
      <c r="AD7668" s="213"/>
    </row>
    <row r="7669" spans="20:30" x14ac:dyDescent="0.2">
      <c r="T7669" s="212"/>
      <c r="U7669" s="213"/>
      <c r="V7669" s="213"/>
      <c r="W7669" s="213"/>
      <c r="X7669" s="214"/>
      <c r="Y7669" s="214"/>
      <c r="Z7669" s="214"/>
      <c r="AA7669" s="217"/>
      <c r="AB7669" s="217"/>
      <c r="AC7669" s="217"/>
      <c r="AD7669" s="213"/>
    </row>
    <row r="7670" spans="20:30" x14ac:dyDescent="0.2">
      <c r="T7670" s="212"/>
      <c r="U7670" s="213"/>
      <c r="V7670" s="213"/>
      <c r="W7670" s="213"/>
      <c r="X7670" s="214"/>
      <c r="Y7670" s="214"/>
      <c r="Z7670" s="214"/>
      <c r="AA7670" s="217"/>
      <c r="AB7670" s="217"/>
      <c r="AC7670" s="217"/>
      <c r="AD7670" s="213"/>
    </row>
    <row r="7671" spans="20:30" x14ac:dyDescent="0.2">
      <c r="T7671" s="212"/>
      <c r="U7671" s="213"/>
      <c r="V7671" s="213"/>
      <c r="W7671" s="213"/>
      <c r="X7671" s="214"/>
      <c r="Y7671" s="214"/>
      <c r="Z7671" s="214"/>
      <c r="AA7671" s="217"/>
      <c r="AB7671" s="217"/>
      <c r="AC7671" s="217"/>
      <c r="AD7671" s="213"/>
    </row>
    <row r="7672" spans="20:30" x14ac:dyDescent="0.2">
      <c r="T7672" s="212"/>
      <c r="U7672" s="213"/>
      <c r="V7672" s="213"/>
      <c r="W7672" s="213"/>
      <c r="X7672" s="214"/>
      <c r="Y7672" s="214"/>
      <c r="Z7672" s="214"/>
      <c r="AA7672" s="217"/>
      <c r="AB7672" s="217"/>
      <c r="AC7672" s="217"/>
      <c r="AD7672" s="213"/>
    </row>
    <row r="7673" spans="20:30" x14ac:dyDescent="0.2">
      <c r="T7673" s="212"/>
      <c r="U7673" s="213"/>
      <c r="V7673" s="213"/>
      <c r="W7673" s="213"/>
      <c r="X7673" s="214"/>
      <c r="Y7673" s="214"/>
      <c r="Z7673" s="214"/>
      <c r="AA7673" s="217"/>
      <c r="AB7673" s="217"/>
      <c r="AC7673" s="217"/>
      <c r="AD7673" s="213"/>
    </row>
    <row r="7674" spans="20:30" x14ac:dyDescent="0.2">
      <c r="T7674" s="212"/>
      <c r="U7674" s="213"/>
      <c r="V7674" s="213"/>
      <c r="W7674" s="213"/>
      <c r="X7674" s="214"/>
      <c r="Y7674" s="214"/>
      <c r="Z7674" s="214"/>
      <c r="AA7674" s="217"/>
      <c r="AB7674" s="217"/>
      <c r="AC7674" s="217"/>
      <c r="AD7674" s="213"/>
    </row>
    <row r="7675" spans="20:30" x14ac:dyDescent="0.2">
      <c r="T7675" s="212"/>
      <c r="U7675" s="213"/>
      <c r="V7675" s="213"/>
      <c r="W7675" s="213"/>
      <c r="X7675" s="214"/>
      <c r="Y7675" s="214"/>
      <c r="Z7675" s="214"/>
      <c r="AA7675" s="217"/>
      <c r="AB7675" s="217"/>
      <c r="AC7675" s="217"/>
      <c r="AD7675" s="213"/>
    </row>
    <row r="7676" spans="20:30" x14ac:dyDescent="0.2">
      <c r="T7676" s="212"/>
      <c r="U7676" s="213"/>
      <c r="V7676" s="213"/>
      <c r="W7676" s="213"/>
      <c r="X7676" s="214"/>
      <c r="Y7676" s="214"/>
      <c r="Z7676" s="214"/>
      <c r="AA7676" s="217"/>
      <c r="AB7676" s="217"/>
      <c r="AC7676" s="217"/>
      <c r="AD7676" s="213"/>
    </row>
    <row r="7677" spans="20:30" x14ac:dyDescent="0.2">
      <c r="T7677" s="212"/>
      <c r="U7677" s="213"/>
      <c r="V7677" s="213"/>
      <c r="W7677" s="213"/>
      <c r="X7677" s="214"/>
      <c r="Y7677" s="214"/>
      <c r="Z7677" s="214"/>
      <c r="AA7677" s="217"/>
      <c r="AB7677" s="217"/>
      <c r="AC7677" s="217"/>
      <c r="AD7677" s="213"/>
    </row>
    <row r="7678" spans="20:30" x14ac:dyDescent="0.2">
      <c r="T7678" s="212"/>
      <c r="U7678" s="213"/>
      <c r="V7678" s="213"/>
      <c r="W7678" s="213"/>
      <c r="X7678" s="214"/>
      <c r="Y7678" s="214"/>
      <c r="Z7678" s="214"/>
      <c r="AA7678" s="217"/>
      <c r="AB7678" s="217"/>
      <c r="AC7678" s="217"/>
      <c r="AD7678" s="213"/>
    </row>
    <row r="7679" spans="20:30" x14ac:dyDescent="0.2">
      <c r="T7679" s="212"/>
      <c r="U7679" s="213"/>
      <c r="V7679" s="213"/>
      <c r="W7679" s="213"/>
      <c r="X7679" s="214"/>
      <c r="Y7679" s="214"/>
      <c r="Z7679" s="214"/>
      <c r="AA7679" s="217"/>
      <c r="AB7679" s="217"/>
      <c r="AC7679" s="217"/>
      <c r="AD7679" s="213"/>
    </row>
    <row r="7680" spans="20:30" x14ac:dyDescent="0.2">
      <c r="T7680" s="212"/>
      <c r="U7680" s="213"/>
      <c r="V7680" s="213"/>
      <c r="W7680" s="213"/>
      <c r="X7680" s="214"/>
      <c r="Y7680" s="214"/>
      <c r="Z7680" s="214"/>
      <c r="AA7680" s="217"/>
      <c r="AB7680" s="217"/>
      <c r="AC7680" s="217"/>
      <c r="AD7680" s="213"/>
    </row>
    <row r="7681" spans="20:30" x14ac:dyDescent="0.2">
      <c r="T7681" s="212"/>
      <c r="U7681" s="213"/>
      <c r="V7681" s="213"/>
      <c r="W7681" s="213"/>
      <c r="X7681" s="214"/>
      <c r="Y7681" s="214"/>
      <c r="Z7681" s="214"/>
      <c r="AA7681" s="217"/>
      <c r="AB7681" s="217"/>
      <c r="AC7681" s="217"/>
      <c r="AD7681" s="213"/>
    </row>
    <row r="7682" spans="20:30" x14ac:dyDescent="0.2">
      <c r="T7682" s="212"/>
      <c r="U7682" s="213"/>
      <c r="V7682" s="213"/>
      <c r="W7682" s="213"/>
      <c r="X7682" s="214"/>
      <c r="Y7682" s="214"/>
      <c r="Z7682" s="214"/>
      <c r="AA7682" s="217"/>
      <c r="AB7682" s="217"/>
      <c r="AC7682" s="217"/>
      <c r="AD7682" s="213"/>
    </row>
    <row r="7683" spans="20:30" x14ac:dyDescent="0.2">
      <c r="T7683" s="212"/>
      <c r="U7683" s="213"/>
      <c r="V7683" s="213"/>
      <c r="W7683" s="213"/>
      <c r="X7683" s="214"/>
      <c r="Y7683" s="214"/>
      <c r="Z7683" s="214"/>
      <c r="AA7683" s="217"/>
      <c r="AB7683" s="217"/>
      <c r="AC7683" s="217"/>
      <c r="AD7683" s="213"/>
    </row>
    <row r="7684" spans="20:30" x14ac:dyDescent="0.2">
      <c r="T7684" s="212"/>
      <c r="U7684" s="213"/>
      <c r="V7684" s="213"/>
      <c r="W7684" s="213"/>
      <c r="X7684" s="214"/>
      <c r="Y7684" s="214"/>
      <c r="Z7684" s="214"/>
      <c r="AA7684" s="217"/>
      <c r="AB7684" s="217"/>
      <c r="AC7684" s="217"/>
      <c r="AD7684" s="213"/>
    </row>
    <row r="7685" spans="20:30" x14ac:dyDescent="0.2">
      <c r="T7685" s="212"/>
      <c r="U7685" s="213"/>
      <c r="V7685" s="213"/>
      <c r="W7685" s="213"/>
      <c r="X7685" s="214"/>
      <c r="Y7685" s="214"/>
      <c r="Z7685" s="214"/>
      <c r="AA7685" s="217"/>
      <c r="AB7685" s="217"/>
      <c r="AC7685" s="217"/>
      <c r="AD7685" s="213"/>
    </row>
    <row r="7686" spans="20:30" x14ac:dyDescent="0.2">
      <c r="T7686" s="212"/>
      <c r="U7686" s="213"/>
      <c r="V7686" s="213"/>
      <c r="W7686" s="213"/>
      <c r="X7686" s="214"/>
      <c r="Y7686" s="214"/>
      <c r="Z7686" s="214"/>
      <c r="AA7686" s="217"/>
      <c r="AB7686" s="217"/>
      <c r="AC7686" s="217"/>
      <c r="AD7686" s="213"/>
    </row>
    <row r="7687" spans="20:30" x14ac:dyDescent="0.2">
      <c r="T7687" s="212"/>
      <c r="U7687" s="213"/>
      <c r="V7687" s="213"/>
      <c r="W7687" s="213"/>
      <c r="X7687" s="214"/>
      <c r="Y7687" s="214"/>
      <c r="Z7687" s="214"/>
      <c r="AA7687" s="217"/>
      <c r="AB7687" s="217"/>
      <c r="AC7687" s="217"/>
      <c r="AD7687" s="213"/>
    </row>
    <row r="7688" spans="20:30" x14ac:dyDescent="0.2">
      <c r="T7688" s="212"/>
      <c r="U7688" s="213"/>
      <c r="V7688" s="213"/>
      <c r="W7688" s="213"/>
      <c r="X7688" s="214"/>
      <c r="Y7688" s="214"/>
      <c r="Z7688" s="214"/>
      <c r="AA7688" s="217"/>
      <c r="AB7688" s="217"/>
      <c r="AC7688" s="217"/>
      <c r="AD7688" s="213"/>
    </row>
    <row r="7689" spans="20:30" x14ac:dyDescent="0.2">
      <c r="T7689" s="212"/>
      <c r="U7689" s="213"/>
      <c r="V7689" s="213"/>
      <c r="W7689" s="213"/>
      <c r="X7689" s="214"/>
      <c r="Y7689" s="214"/>
      <c r="Z7689" s="214"/>
      <c r="AA7689" s="217"/>
      <c r="AB7689" s="217"/>
      <c r="AC7689" s="217"/>
      <c r="AD7689" s="213"/>
    </row>
    <row r="7690" spans="20:30" x14ac:dyDescent="0.2">
      <c r="T7690" s="212"/>
      <c r="U7690" s="213"/>
      <c r="V7690" s="213"/>
      <c r="W7690" s="213"/>
      <c r="X7690" s="214"/>
      <c r="Y7690" s="214"/>
      <c r="Z7690" s="214"/>
      <c r="AA7690" s="217"/>
      <c r="AB7690" s="217"/>
      <c r="AC7690" s="217"/>
      <c r="AD7690" s="213"/>
    </row>
    <row r="7691" spans="20:30" x14ac:dyDescent="0.2">
      <c r="T7691" s="212"/>
      <c r="U7691" s="213"/>
      <c r="V7691" s="213"/>
      <c r="W7691" s="213"/>
      <c r="X7691" s="214"/>
      <c r="Y7691" s="214"/>
      <c r="Z7691" s="214"/>
      <c r="AA7691" s="217"/>
      <c r="AB7691" s="217"/>
      <c r="AC7691" s="217"/>
      <c r="AD7691" s="213"/>
    </row>
    <row r="7692" spans="20:30" x14ac:dyDescent="0.2">
      <c r="T7692" s="212"/>
      <c r="U7692" s="213"/>
      <c r="V7692" s="213"/>
      <c r="W7692" s="213"/>
      <c r="X7692" s="214"/>
      <c r="Y7692" s="214"/>
      <c r="Z7692" s="214"/>
      <c r="AA7692" s="217"/>
      <c r="AB7692" s="217"/>
      <c r="AC7692" s="217"/>
      <c r="AD7692" s="213"/>
    </row>
    <row r="7693" spans="20:30" x14ac:dyDescent="0.2">
      <c r="T7693" s="212"/>
      <c r="U7693" s="213"/>
      <c r="V7693" s="213"/>
      <c r="W7693" s="213"/>
      <c r="X7693" s="214"/>
      <c r="Y7693" s="214"/>
      <c r="Z7693" s="214"/>
      <c r="AA7693" s="217"/>
      <c r="AB7693" s="217"/>
      <c r="AC7693" s="217"/>
      <c r="AD7693" s="213"/>
    </row>
    <row r="7694" spans="20:30" x14ac:dyDescent="0.2">
      <c r="T7694" s="212"/>
      <c r="U7694" s="213"/>
      <c r="V7694" s="213"/>
      <c r="W7694" s="213"/>
      <c r="X7694" s="214"/>
      <c r="Y7694" s="214"/>
      <c r="Z7694" s="214"/>
      <c r="AA7694" s="217"/>
      <c r="AB7694" s="217"/>
      <c r="AC7694" s="217"/>
      <c r="AD7694" s="213"/>
    </row>
    <row r="7695" spans="20:30" x14ac:dyDescent="0.2">
      <c r="T7695" s="212"/>
      <c r="U7695" s="213"/>
      <c r="V7695" s="213"/>
      <c r="W7695" s="213"/>
      <c r="X7695" s="214"/>
      <c r="Y7695" s="214"/>
      <c r="Z7695" s="214"/>
      <c r="AA7695" s="217"/>
      <c r="AB7695" s="217"/>
      <c r="AC7695" s="217"/>
      <c r="AD7695" s="213"/>
    </row>
    <row r="7696" spans="20:30" x14ac:dyDescent="0.2">
      <c r="T7696" s="212"/>
      <c r="U7696" s="213"/>
      <c r="V7696" s="213"/>
      <c r="W7696" s="213"/>
      <c r="X7696" s="214"/>
      <c r="Y7696" s="214"/>
      <c r="Z7696" s="214"/>
      <c r="AA7696" s="217"/>
      <c r="AB7696" s="217"/>
      <c r="AC7696" s="217"/>
      <c r="AD7696" s="213"/>
    </row>
    <row r="7697" spans="20:30" x14ac:dyDescent="0.2">
      <c r="T7697" s="212"/>
      <c r="U7697" s="213"/>
      <c r="V7697" s="213"/>
      <c r="W7697" s="213"/>
      <c r="X7697" s="214"/>
      <c r="Y7697" s="214"/>
      <c r="Z7697" s="214"/>
      <c r="AA7697" s="217"/>
      <c r="AB7697" s="217"/>
      <c r="AC7697" s="217"/>
      <c r="AD7697" s="213"/>
    </row>
    <row r="7698" spans="20:30" x14ac:dyDescent="0.2">
      <c r="T7698" s="212"/>
      <c r="U7698" s="213"/>
      <c r="V7698" s="213"/>
      <c r="W7698" s="213"/>
      <c r="X7698" s="214"/>
      <c r="Y7698" s="214"/>
      <c r="Z7698" s="214"/>
      <c r="AA7698" s="217"/>
      <c r="AB7698" s="217"/>
      <c r="AC7698" s="217"/>
      <c r="AD7698" s="213"/>
    </row>
    <row r="7699" spans="20:30" x14ac:dyDescent="0.2">
      <c r="T7699" s="212"/>
      <c r="U7699" s="213"/>
      <c r="V7699" s="213"/>
      <c r="W7699" s="213"/>
      <c r="X7699" s="214"/>
      <c r="Y7699" s="214"/>
      <c r="Z7699" s="214"/>
      <c r="AA7699" s="217"/>
      <c r="AB7699" s="217"/>
      <c r="AC7699" s="217"/>
      <c r="AD7699" s="213"/>
    </row>
    <row r="7700" spans="20:30" x14ac:dyDescent="0.2">
      <c r="T7700" s="212"/>
      <c r="U7700" s="213"/>
      <c r="V7700" s="213"/>
      <c r="W7700" s="213"/>
      <c r="X7700" s="214"/>
      <c r="Y7700" s="214"/>
      <c r="Z7700" s="214"/>
      <c r="AA7700" s="217"/>
      <c r="AB7700" s="217"/>
      <c r="AC7700" s="217"/>
      <c r="AD7700" s="213"/>
    </row>
    <row r="7701" spans="20:30" x14ac:dyDescent="0.2">
      <c r="T7701" s="212"/>
      <c r="U7701" s="213"/>
      <c r="V7701" s="213"/>
      <c r="W7701" s="213"/>
      <c r="X7701" s="214"/>
      <c r="Y7701" s="214"/>
      <c r="Z7701" s="214"/>
      <c r="AA7701" s="217"/>
      <c r="AB7701" s="217"/>
      <c r="AC7701" s="217"/>
      <c r="AD7701" s="213"/>
    </row>
    <row r="7702" spans="20:30" x14ac:dyDescent="0.2">
      <c r="T7702" s="212"/>
      <c r="U7702" s="213"/>
      <c r="V7702" s="213"/>
      <c r="W7702" s="213"/>
      <c r="X7702" s="214"/>
      <c r="Y7702" s="214"/>
      <c r="Z7702" s="214"/>
      <c r="AA7702" s="217"/>
      <c r="AB7702" s="217"/>
      <c r="AC7702" s="217"/>
      <c r="AD7702" s="213"/>
    </row>
    <row r="7703" spans="20:30" x14ac:dyDescent="0.2">
      <c r="T7703" s="212"/>
      <c r="U7703" s="213"/>
      <c r="V7703" s="213"/>
      <c r="W7703" s="213"/>
      <c r="X7703" s="214"/>
      <c r="Y7703" s="214"/>
      <c r="Z7703" s="214"/>
      <c r="AA7703" s="217"/>
      <c r="AB7703" s="217"/>
      <c r="AC7703" s="217"/>
      <c r="AD7703" s="213"/>
    </row>
    <row r="7704" spans="20:30" x14ac:dyDescent="0.2">
      <c r="T7704" s="212"/>
      <c r="U7704" s="213"/>
      <c r="V7704" s="213"/>
      <c r="W7704" s="213"/>
      <c r="X7704" s="214"/>
      <c r="Y7704" s="214"/>
      <c r="Z7704" s="214"/>
      <c r="AA7704" s="217"/>
      <c r="AB7704" s="217"/>
      <c r="AC7704" s="217"/>
      <c r="AD7704" s="213"/>
    </row>
    <row r="7705" spans="20:30" x14ac:dyDescent="0.2">
      <c r="T7705" s="212"/>
      <c r="U7705" s="213"/>
      <c r="V7705" s="213"/>
      <c r="W7705" s="213"/>
      <c r="X7705" s="214"/>
      <c r="Y7705" s="214"/>
      <c r="Z7705" s="214"/>
      <c r="AA7705" s="217"/>
      <c r="AB7705" s="217"/>
      <c r="AC7705" s="217"/>
      <c r="AD7705" s="213"/>
    </row>
    <row r="7706" spans="20:30" x14ac:dyDescent="0.2">
      <c r="T7706" s="212"/>
      <c r="U7706" s="213"/>
      <c r="V7706" s="213"/>
      <c r="W7706" s="213"/>
      <c r="X7706" s="214"/>
      <c r="Y7706" s="214"/>
      <c r="Z7706" s="214"/>
      <c r="AA7706" s="217"/>
      <c r="AB7706" s="217"/>
      <c r="AC7706" s="217"/>
      <c r="AD7706" s="213"/>
    </row>
    <row r="7707" spans="20:30" x14ac:dyDescent="0.2">
      <c r="T7707" s="212"/>
      <c r="U7707" s="213"/>
      <c r="V7707" s="213"/>
      <c r="W7707" s="213"/>
      <c r="X7707" s="214"/>
      <c r="Y7707" s="214"/>
      <c r="Z7707" s="214"/>
      <c r="AA7707" s="217"/>
      <c r="AB7707" s="217"/>
      <c r="AC7707" s="217"/>
      <c r="AD7707" s="213"/>
    </row>
    <row r="7708" spans="20:30" x14ac:dyDescent="0.2">
      <c r="T7708" s="212"/>
      <c r="U7708" s="213"/>
      <c r="V7708" s="213"/>
      <c r="W7708" s="213"/>
      <c r="X7708" s="214"/>
      <c r="Y7708" s="214"/>
      <c r="Z7708" s="214"/>
      <c r="AA7708" s="217"/>
      <c r="AB7708" s="217"/>
      <c r="AC7708" s="217"/>
      <c r="AD7708" s="213"/>
    </row>
    <row r="7709" spans="20:30" x14ac:dyDescent="0.2">
      <c r="T7709" s="212"/>
      <c r="U7709" s="213"/>
      <c r="V7709" s="213"/>
      <c r="W7709" s="213"/>
      <c r="X7709" s="214"/>
      <c r="Y7709" s="214"/>
      <c r="Z7709" s="214"/>
      <c r="AA7709" s="217"/>
      <c r="AB7709" s="217"/>
      <c r="AC7709" s="217"/>
      <c r="AD7709" s="213"/>
    </row>
    <row r="7710" spans="20:30" x14ac:dyDescent="0.2">
      <c r="T7710" s="212"/>
      <c r="U7710" s="213"/>
      <c r="V7710" s="213"/>
      <c r="W7710" s="213"/>
      <c r="X7710" s="214"/>
      <c r="Y7710" s="214"/>
      <c r="Z7710" s="214"/>
      <c r="AA7710" s="217"/>
      <c r="AB7710" s="217"/>
      <c r="AC7710" s="217"/>
      <c r="AD7710" s="213"/>
    </row>
    <row r="7711" spans="20:30" x14ac:dyDescent="0.2">
      <c r="T7711" s="212"/>
      <c r="U7711" s="213"/>
      <c r="V7711" s="213"/>
      <c r="W7711" s="213"/>
      <c r="X7711" s="214"/>
      <c r="Y7711" s="214"/>
      <c r="Z7711" s="214"/>
      <c r="AA7711" s="217"/>
      <c r="AB7711" s="217"/>
      <c r="AC7711" s="217"/>
      <c r="AD7711" s="213"/>
    </row>
    <row r="7712" spans="20:30" x14ac:dyDescent="0.2">
      <c r="T7712" s="212"/>
      <c r="U7712" s="213"/>
      <c r="V7712" s="213"/>
      <c r="W7712" s="213"/>
      <c r="X7712" s="214"/>
      <c r="Y7712" s="214"/>
      <c r="Z7712" s="214"/>
      <c r="AA7712" s="217"/>
      <c r="AB7712" s="217"/>
      <c r="AC7712" s="217"/>
      <c r="AD7712" s="213"/>
    </row>
    <row r="7713" spans="20:30" x14ac:dyDescent="0.2">
      <c r="T7713" s="212"/>
      <c r="U7713" s="213"/>
      <c r="V7713" s="213"/>
      <c r="W7713" s="213"/>
      <c r="X7713" s="214"/>
      <c r="Y7713" s="214"/>
      <c r="Z7713" s="214"/>
      <c r="AA7713" s="217"/>
      <c r="AB7713" s="217"/>
      <c r="AC7713" s="217"/>
      <c r="AD7713" s="213"/>
    </row>
    <row r="7714" spans="20:30" x14ac:dyDescent="0.2">
      <c r="T7714" s="212"/>
      <c r="U7714" s="213"/>
      <c r="V7714" s="213"/>
      <c r="W7714" s="213"/>
      <c r="X7714" s="214"/>
      <c r="Y7714" s="214"/>
      <c r="Z7714" s="214"/>
      <c r="AA7714" s="217"/>
      <c r="AB7714" s="217"/>
      <c r="AC7714" s="217"/>
      <c r="AD7714" s="213"/>
    </row>
    <row r="7715" spans="20:30" x14ac:dyDescent="0.2">
      <c r="T7715" s="212"/>
      <c r="U7715" s="213"/>
      <c r="V7715" s="213"/>
      <c r="W7715" s="213"/>
      <c r="X7715" s="214"/>
      <c r="Y7715" s="214"/>
      <c r="Z7715" s="214"/>
      <c r="AA7715" s="217"/>
      <c r="AB7715" s="217"/>
      <c r="AC7715" s="217"/>
      <c r="AD7715" s="213"/>
    </row>
    <row r="7716" spans="20:30" x14ac:dyDescent="0.2">
      <c r="T7716" s="212"/>
      <c r="U7716" s="213"/>
      <c r="V7716" s="213"/>
      <c r="W7716" s="213"/>
      <c r="X7716" s="214"/>
      <c r="Y7716" s="214"/>
      <c r="Z7716" s="214"/>
      <c r="AA7716" s="217"/>
      <c r="AB7716" s="217"/>
      <c r="AC7716" s="217"/>
      <c r="AD7716" s="213"/>
    </row>
    <row r="7717" spans="20:30" x14ac:dyDescent="0.2">
      <c r="T7717" s="212"/>
      <c r="U7717" s="213"/>
      <c r="V7717" s="213"/>
      <c r="W7717" s="213"/>
      <c r="X7717" s="214"/>
      <c r="Y7717" s="214"/>
      <c r="Z7717" s="214"/>
      <c r="AA7717" s="217"/>
      <c r="AB7717" s="217"/>
      <c r="AC7717" s="217"/>
      <c r="AD7717" s="213"/>
    </row>
    <row r="7718" spans="20:30" x14ac:dyDescent="0.2">
      <c r="T7718" s="212"/>
      <c r="U7718" s="213"/>
      <c r="V7718" s="213"/>
      <c r="W7718" s="213"/>
      <c r="X7718" s="214"/>
      <c r="Y7718" s="214"/>
      <c r="Z7718" s="214"/>
      <c r="AA7718" s="217"/>
      <c r="AB7718" s="217"/>
      <c r="AC7718" s="217"/>
      <c r="AD7718" s="213"/>
    </row>
    <row r="7719" spans="20:30" x14ac:dyDescent="0.2">
      <c r="T7719" s="212"/>
      <c r="U7719" s="213"/>
      <c r="V7719" s="213"/>
      <c r="W7719" s="213"/>
      <c r="X7719" s="214"/>
      <c r="Y7719" s="214"/>
      <c r="Z7719" s="214"/>
      <c r="AA7719" s="217"/>
      <c r="AB7719" s="217"/>
      <c r="AC7719" s="217"/>
      <c r="AD7719" s="213"/>
    </row>
    <row r="7720" spans="20:30" x14ac:dyDescent="0.2">
      <c r="T7720" s="212"/>
      <c r="U7720" s="213"/>
      <c r="V7720" s="213"/>
      <c r="W7720" s="213"/>
      <c r="X7720" s="214"/>
      <c r="Y7720" s="214"/>
      <c r="Z7720" s="214"/>
      <c r="AA7720" s="217"/>
      <c r="AB7720" s="217"/>
      <c r="AC7720" s="217"/>
      <c r="AD7720" s="213"/>
    </row>
    <row r="7721" spans="20:30" x14ac:dyDescent="0.2">
      <c r="T7721" s="212"/>
      <c r="U7721" s="213"/>
      <c r="V7721" s="213"/>
      <c r="W7721" s="213"/>
      <c r="X7721" s="214"/>
      <c r="Y7721" s="214"/>
      <c r="Z7721" s="214"/>
      <c r="AA7721" s="217"/>
      <c r="AB7721" s="217"/>
      <c r="AC7721" s="217"/>
      <c r="AD7721" s="213"/>
    </row>
    <row r="7722" spans="20:30" x14ac:dyDescent="0.2">
      <c r="T7722" s="212"/>
      <c r="U7722" s="213"/>
      <c r="V7722" s="213"/>
      <c r="W7722" s="213"/>
      <c r="X7722" s="214"/>
      <c r="Y7722" s="214"/>
      <c r="Z7722" s="214"/>
      <c r="AA7722" s="217"/>
      <c r="AB7722" s="217"/>
      <c r="AC7722" s="217"/>
      <c r="AD7722" s="213"/>
    </row>
    <row r="7723" spans="20:30" x14ac:dyDescent="0.2">
      <c r="T7723" s="212"/>
      <c r="U7723" s="213"/>
      <c r="V7723" s="213"/>
      <c r="W7723" s="213"/>
      <c r="X7723" s="214"/>
      <c r="Y7723" s="214"/>
      <c r="Z7723" s="214"/>
      <c r="AA7723" s="217"/>
      <c r="AB7723" s="217"/>
      <c r="AC7723" s="217"/>
      <c r="AD7723" s="213"/>
    </row>
    <row r="7724" spans="20:30" x14ac:dyDescent="0.2">
      <c r="T7724" s="212"/>
      <c r="U7724" s="213"/>
      <c r="V7724" s="213"/>
      <c r="W7724" s="213"/>
      <c r="X7724" s="214"/>
      <c r="Y7724" s="214"/>
      <c r="Z7724" s="214"/>
      <c r="AA7724" s="217"/>
      <c r="AB7724" s="217"/>
      <c r="AC7724" s="217"/>
      <c r="AD7724" s="213"/>
    </row>
    <row r="7725" spans="20:30" x14ac:dyDescent="0.2">
      <c r="T7725" s="212"/>
      <c r="U7725" s="213"/>
      <c r="V7725" s="213"/>
      <c r="W7725" s="213"/>
      <c r="X7725" s="214"/>
      <c r="Y7725" s="214"/>
      <c r="Z7725" s="214"/>
      <c r="AA7725" s="217"/>
      <c r="AB7725" s="217"/>
      <c r="AC7725" s="217"/>
      <c r="AD7725" s="213"/>
    </row>
    <row r="7726" spans="20:30" x14ac:dyDescent="0.2">
      <c r="T7726" s="212"/>
      <c r="U7726" s="213"/>
      <c r="V7726" s="213"/>
      <c r="W7726" s="213"/>
      <c r="X7726" s="214"/>
      <c r="Y7726" s="214"/>
      <c r="Z7726" s="214"/>
      <c r="AA7726" s="217"/>
      <c r="AB7726" s="217"/>
      <c r="AC7726" s="217"/>
      <c r="AD7726" s="213"/>
    </row>
    <row r="7727" spans="20:30" x14ac:dyDescent="0.2">
      <c r="T7727" s="212"/>
      <c r="U7727" s="213"/>
      <c r="V7727" s="213"/>
      <c r="W7727" s="213"/>
      <c r="X7727" s="214"/>
      <c r="Y7727" s="214"/>
      <c r="Z7727" s="214"/>
      <c r="AA7727" s="217"/>
      <c r="AB7727" s="217"/>
      <c r="AC7727" s="217"/>
      <c r="AD7727" s="213"/>
    </row>
    <row r="7728" spans="20:30" x14ac:dyDescent="0.2">
      <c r="T7728" s="212"/>
      <c r="U7728" s="213"/>
      <c r="V7728" s="213"/>
      <c r="W7728" s="213"/>
      <c r="X7728" s="214"/>
      <c r="Y7728" s="214"/>
      <c r="Z7728" s="214"/>
      <c r="AA7728" s="217"/>
      <c r="AB7728" s="217"/>
      <c r="AC7728" s="217"/>
      <c r="AD7728" s="213"/>
    </row>
    <row r="7729" spans="20:30" x14ac:dyDescent="0.2">
      <c r="T7729" s="212"/>
      <c r="U7729" s="213"/>
      <c r="V7729" s="213"/>
      <c r="W7729" s="213"/>
      <c r="X7729" s="214"/>
      <c r="Y7729" s="214"/>
      <c r="Z7729" s="214"/>
      <c r="AA7729" s="217"/>
      <c r="AB7729" s="217"/>
      <c r="AC7729" s="217"/>
      <c r="AD7729" s="213"/>
    </row>
    <row r="7730" spans="20:30" x14ac:dyDescent="0.2">
      <c r="T7730" s="212"/>
      <c r="U7730" s="213"/>
      <c r="V7730" s="213"/>
      <c r="W7730" s="213"/>
      <c r="X7730" s="214"/>
      <c r="Y7730" s="214"/>
      <c r="Z7730" s="214"/>
      <c r="AA7730" s="217"/>
      <c r="AB7730" s="217"/>
      <c r="AC7730" s="217"/>
      <c r="AD7730" s="213"/>
    </row>
    <row r="7731" spans="20:30" x14ac:dyDescent="0.2">
      <c r="T7731" s="212"/>
      <c r="U7731" s="213"/>
      <c r="V7731" s="213"/>
      <c r="W7731" s="213"/>
      <c r="X7731" s="214"/>
      <c r="Y7731" s="214"/>
      <c r="Z7731" s="214"/>
      <c r="AA7731" s="217"/>
      <c r="AB7731" s="217"/>
      <c r="AC7731" s="217"/>
      <c r="AD7731" s="213"/>
    </row>
    <row r="7732" spans="20:30" x14ac:dyDescent="0.2">
      <c r="T7732" s="212"/>
      <c r="U7732" s="213"/>
      <c r="V7732" s="213"/>
      <c r="W7732" s="213"/>
      <c r="X7732" s="214"/>
      <c r="Y7732" s="214"/>
      <c r="Z7732" s="214"/>
      <c r="AA7732" s="217"/>
      <c r="AB7732" s="217"/>
      <c r="AC7732" s="217"/>
      <c r="AD7732" s="213"/>
    </row>
    <row r="7733" spans="20:30" x14ac:dyDescent="0.2">
      <c r="T7733" s="212"/>
      <c r="U7733" s="213"/>
      <c r="V7733" s="213"/>
      <c r="W7733" s="213"/>
      <c r="X7733" s="214"/>
      <c r="Y7733" s="214"/>
      <c r="Z7733" s="214"/>
      <c r="AA7733" s="217"/>
      <c r="AB7733" s="217"/>
      <c r="AC7733" s="217"/>
      <c r="AD7733" s="213"/>
    </row>
    <row r="7734" spans="20:30" x14ac:dyDescent="0.2">
      <c r="T7734" s="212"/>
      <c r="U7734" s="213"/>
      <c r="V7734" s="213"/>
      <c r="W7734" s="213"/>
      <c r="X7734" s="214"/>
      <c r="Y7734" s="214"/>
      <c r="Z7734" s="214"/>
      <c r="AA7734" s="217"/>
      <c r="AB7734" s="217"/>
      <c r="AC7734" s="217"/>
      <c r="AD7734" s="213"/>
    </row>
    <row r="7735" spans="20:30" x14ac:dyDescent="0.2">
      <c r="T7735" s="212"/>
      <c r="U7735" s="213"/>
      <c r="V7735" s="213"/>
      <c r="W7735" s="213"/>
      <c r="X7735" s="214"/>
      <c r="Y7735" s="214"/>
      <c r="Z7735" s="214"/>
      <c r="AA7735" s="217"/>
      <c r="AB7735" s="217"/>
      <c r="AC7735" s="217"/>
      <c r="AD7735" s="213"/>
    </row>
    <row r="7736" spans="20:30" x14ac:dyDescent="0.2">
      <c r="T7736" s="212"/>
      <c r="U7736" s="213"/>
      <c r="V7736" s="213"/>
      <c r="W7736" s="213"/>
      <c r="X7736" s="214"/>
      <c r="Y7736" s="214"/>
      <c r="Z7736" s="214"/>
      <c r="AA7736" s="217"/>
      <c r="AB7736" s="217"/>
      <c r="AC7736" s="217"/>
      <c r="AD7736" s="213"/>
    </row>
    <row r="7737" spans="20:30" x14ac:dyDescent="0.2">
      <c r="T7737" s="212"/>
      <c r="U7737" s="213"/>
      <c r="V7737" s="213"/>
      <c r="W7737" s="213"/>
      <c r="X7737" s="214"/>
      <c r="Y7737" s="214"/>
      <c r="Z7737" s="214"/>
      <c r="AA7737" s="217"/>
      <c r="AB7737" s="217"/>
      <c r="AC7737" s="217"/>
      <c r="AD7737" s="213"/>
    </row>
    <row r="7738" spans="20:30" x14ac:dyDescent="0.2">
      <c r="T7738" s="212"/>
      <c r="U7738" s="213"/>
      <c r="V7738" s="213"/>
      <c r="W7738" s="213"/>
      <c r="X7738" s="214"/>
      <c r="Y7738" s="214"/>
      <c r="Z7738" s="214"/>
      <c r="AA7738" s="217"/>
      <c r="AB7738" s="217"/>
      <c r="AC7738" s="217"/>
      <c r="AD7738" s="213"/>
    </row>
    <row r="7739" spans="20:30" x14ac:dyDescent="0.2">
      <c r="T7739" s="212"/>
      <c r="U7739" s="213"/>
      <c r="V7739" s="213"/>
      <c r="W7739" s="213"/>
      <c r="X7739" s="214"/>
      <c r="Y7739" s="214"/>
      <c r="Z7739" s="214"/>
      <c r="AA7739" s="217"/>
      <c r="AB7739" s="217"/>
      <c r="AC7739" s="217"/>
      <c r="AD7739" s="213"/>
    </row>
    <row r="7740" spans="20:30" x14ac:dyDescent="0.2">
      <c r="T7740" s="212"/>
      <c r="U7740" s="213"/>
      <c r="V7740" s="213"/>
      <c r="W7740" s="213"/>
      <c r="X7740" s="214"/>
      <c r="Y7740" s="214"/>
      <c r="Z7740" s="214"/>
      <c r="AA7740" s="217"/>
      <c r="AB7740" s="217"/>
      <c r="AC7740" s="217"/>
      <c r="AD7740" s="213"/>
    </row>
    <row r="7741" spans="20:30" x14ac:dyDescent="0.2">
      <c r="T7741" s="212"/>
      <c r="U7741" s="213"/>
      <c r="V7741" s="213"/>
      <c r="W7741" s="213"/>
      <c r="X7741" s="214"/>
      <c r="Y7741" s="214"/>
      <c r="Z7741" s="214"/>
      <c r="AA7741" s="217"/>
      <c r="AB7741" s="217"/>
      <c r="AC7741" s="217"/>
      <c r="AD7741" s="213"/>
    </row>
    <row r="7742" spans="20:30" x14ac:dyDescent="0.2">
      <c r="T7742" s="212"/>
      <c r="U7742" s="213"/>
      <c r="V7742" s="213"/>
      <c r="W7742" s="213"/>
      <c r="X7742" s="214"/>
      <c r="Y7742" s="214"/>
      <c r="Z7742" s="214"/>
      <c r="AA7742" s="217"/>
      <c r="AB7742" s="217"/>
      <c r="AC7742" s="217"/>
      <c r="AD7742" s="213"/>
    </row>
    <row r="7743" spans="20:30" x14ac:dyDescent="0.2">
      <c r="T7743" s="212"/>
      <c r="U7743" s="213"/>
      <c r="V7743" s="213"/>
      <c r="W7743" s="213"/>
      <c r="X7743" s="214"/>
      <c r="Y7743" s="214"/>
      <c r="Z7743" s="214"/>
      <c r="AA7743" s="217"/>
      <c r="AB7743" s="217"/>
      <c r="AC7743" s="217"/>
      <c r="AD7743" s="213"/>
    </row>
    <row r="7744" spans="20:30" x14ac:dyDescent="0.2">
      <c r="T7744" s="212"/>
      <c r="U7744" s="213"/>
      <c r="V7744" s="213"/>
      <c r="W7744" s="213"/>
      <c r="X7744" s="214"/>
      <c r="Y7744" s="214"/>
      <c r="Z7744" s="214"/>
      <c r="AA7744" s="217"/>
      <c r="AB7744" s="217"/>
      <c r="AC7744" s="217"/>
      <c r="AD7744" s="213"/>
    </row>
    <row r="7745" spans="20:30" x14ac:dyDescent="0.2">
      <c r="T7745" s="212"/>
      <c r="U7745" s="213"/>
      <c r="V7745" s="213"/>
      <c r="W7745" s="213"/>
      <c r="X7745" s="214"/>
      <c r="Y7745" s="214"/>
      <c r="Z7745" s="214"/>
      <c r="AA7745" s="217"/>
      <c r="AB7745" s="217"/>
      <c r="AC7745" s="217"/>
      <c r="AD7745" s="213"/>
    </row>
    <row r="7746" spans="20:30" x14ac:dyDescent="0.2">
      <c r="T7746" s="212"/>
      <c r="U7746" s="213"/>
      <c r="V7746" s="213"/>
      <c r="W7746" s="213"/>
      <c r="X7746" s="214"/>
      <c r="Y7746" s="214"/>
      <c r="Z7746" s="214"/>
      <c r="AA7746" s="217"/>
      <c r="AB7746" s="217"/>
      <c r="AC7746" s="217"/>
      <c r="AD7746" s="213"/>
    </row>
    <row r="7747" spans="20:30" x14ac:dyDescent="0.2">
      <c r="T7747" s="212"/>
      <c r="U7747" s="213"/>
      <c r="V7747" s="213"/>
      <c r="W7747" s="213"/>
      <c r="X7747" s="214"/>
      <c r="Y7747" s="214"/>
      <c r="Z7747" s="214"/>
      <c r="AA7747" s="217"/>
      <c r="AB7747" s="217"/>
      <c r="AC7747" s="217"/>
      <c r="AD7747" s="213"/>
    </row>
    <row r="7748" spans="20:30" x14ac:dyDescent="0.2">
      <c r="T7748" s="212"/>
      <c r="U7748" s="213"/>
      <c r="V7748" s="213"/>
      <c r="W7748" s="213"/>
      <c r="X7748" s="214"/>
      <c r="Y7748" s="214"/>
      <c r="Z7748" s="214"/>
      <c r="AA7748" s="217"/>
      <c r="AB7748" s="217"/>
      <c r="AC7748" s="217"/>
      <c r="AD7748" s="213"/>
    </row>
    <row r="7749" spans="20:30" x14ac:dyDescent="0.2">
      <c r="T7749" s="212"/>
      <c r="U7749" s="213"/>
      <c r="V7749" s="213"/>
      <c r="W7749" s="213"/>
      <c r="X7749" s="214"/>
      <c r="Y7749" s="214"/>
      <c r="Z7749" s="214"/>
      <c r="AA7749" s="217"/>
      <c r="AB7749" s="217"/>
      <c r="AC7749" s="217"/>
      <c r="AD7749" s="213"/>
    </row>
    <row r="7750" spans="20:30" x14ac:dyDescent="0.2">
      <c r="T7750" s="212"/>
      <c r="U7750" s="213"/>
      <c r="V7750" s="213"/>
      <c r="W7750" s="213"/>
      <c r="X7750" s="214"/>
      <c r="Y7750" s="214"/>
      <c r="Z7750" s="214"/>
      <c r="AA7750" s="217"/>
      <c r="AB7750" s="217"/>
      <c r="AC7750" s="217"/>
      <c r="AD7750" s="213"/>
    </row>
    <row r="7751" spans="20:30" x14ac:dyDescent="0.2">
      <c r="T7751" s="212"/>
      <c r="U7751" s="213"/>
      <c r="V7751" s="213"/>
      <c r="W7751" s="213"/>
      <c r="X7751" s="214"/>
      <c r="Y7751" s="214"/>
      <c r="Z7751" s="214"/>
      <c r="AA7751" s="217"/>
      <c r="AB7751" s="217"/>
      <c r="AC7751" s="217"/>
      <c r="AD7751" s="213"/>
    </row>
    <row r="7752" spans="20:30" x14ac:dyDescent="0.2">
      <c r="T7752" s="212"/>
      <c r="U7752" s="213"/>
      <c r="V7752" s="213"/>
      <c r="W7752" s="213"/>
      <c r="X7752" s="214"/>
      <c r="Y7752" s="214"/>
      <c r="Z7752" s="214"/>
      <c r="AA7752" s="217"/>
      <c r="AB7752" s="217"/>
      <c r="AC7752" s="217"/>
      <c r="AD7752" s="213"/>
    </row>
    <row r="7753" spans="20:30" x14ac:dyDescent="0.2">
      <c r="T7753" s="212"/>
      <c r="U7753" s="213"/>
      <c r="V7753" s="213"/>
      <c r="W7753" s="213"/>
      <c r="X7753" s="214"/>
      <c r="Y7753" s="214"/>
      <c r="Z7753" s="214"/>
      <c r="AA7753" s="217"/>
      <c r="AB7753" s="217"/>
      <c r="AC7753" s="217"/>
      <c r="AD7753" s="213"/>
    </row>
    <row r="7754" spans="20:30" x14ac:dyDescent="0.2">
      <c r="T7754" s="212"/>
      <c r="U7754" s="213"/>
      <c r="V7754" s="213"/>
      <c r="W7754" s="213"/>
      <c r="X7754" s="214"/>
      <c r="Y7754" s="214"/>
      <c r="Z7754" s="214"/>
      <c r="AA7754" s="217"/>
      <c r="AB7754" s="217"/>
      <c r="AC7754" s="217"/>
      <c r="AD7754" s="213"/>
    </row>
    <row r="7755" spans="20:30" x14ac:dyDescent="0.2">
      <c r="T7755" s="212"/>
      <c r="U7755" s="213"/>
      <c r="V7755" s="213"/>
      <c r="W7755" s="213"/>
      <c r="X7755" s="214"/>
      <c r="Y7755" s="214"/>
      <c r="Z7755" s="214"/>
      <c r="AA7755" s="217"/>
      <c r="AB7755" s="217"/>
      <c r="AC7755" s="217"/>
      <c r="AD7755" s="213"/>
    </row>
    <row r="7756" spans="20:30" x14ac:dyDescent="0.2">
      <c r="T7756" s="212"/>
      <c r="U7756" s="213"/>
      <c r="V7756" s="213"/>
      <c r="W7756" s="213"/>
      <c r="X7756" s="214"/>
      <c r="Y7756" s="214"/>
      <c r="Z7756" s="214"/>
      <c r="AA7756" s="217"/>
      <c r="AB7756" s="217"/>
      <c r="AC7756" s="217"/>
      <c r="AD7756" s="213"/>
    </row>
    <row r="7757" spans="20:30" x14ac:dyDescent="0.2">
      <c r="T7757" s="212"/>
      <c r="U7757" s="213"/>
      <c r="V7757" s="213"/>
      <c r="W7757" s="213"/>
      <c r="X7757" s="214"/>
      <c r="Y7757" s="214"/>
      <c r="Z7757" s="214"/>
      <c r="AA7757" s="217"/>
      <c r="AB7757" s="217"/>
      <c r="AC7757" s="217"/>
      <c r="AD7757" s="213"/>
    </row>
    <row r="7758" spans="20:30" x14ac:dyDescent="0.2">
      <c r="T7758" s="212"/>
      <c r="U7758" s="213"/>
      <c r="V7758" s="213"/>
      <c r="W7758" s="213"/>
      <c r="X7758" s="214"/>
      <c r="Y7758" s="214"/>
      <c r="Z7758" s="214"/>
      <c r="AA7758" s="217"/>
      <c r="AB7758" s="217"/>
      <c r="AC7758" s="217"/>
      <c r="AD7758" s="213"/>
    </row>
    <row r="7759" spans="20:30" x14ac:dyDescent="0.2">
      <c r="T7759" s="212"/>
      <c r="U7759" s="213"/>
      <c r="V7759" s="213"/>
      <c r="W7759" s="213"/>
      <c r="X7759" s="214"/>
      <c r="Y7759" s="214"/>
      <c r="Z7759" s="214"/>
      <c r="AA7759" s="217"/>
      <c r="AB7759" s="217"/>
      <c r="AC7759" s="217"/>
      <c r="AD7759" s="213"/>
    </row>
    <row r="7760" spans="20:30" x14ac:dyDescent="0.2">
      <c r="T7760" s="212"/>
      <c r="U7760" s="213"/>
      <c r="V7760" s="213"/>
      <c r="W7760" s="213"/>
      <c r="X7760" s="214"/>
      <c r="Y7760" s="214"/>
      <c r="Z7760" s="214"/>
      <c r="AA7760" s="217"/>
      <c r="AB7760" s="217"/>
      <c r="AC7760" s="217"/>
      <c r="AD7760" s="213"/>
    </row>
    <row r="7761" spans="20:30" x14ac:dyDescent="0.2">
      <c r="T7761" s="212"/>
      <c r="U7761" s="213"/>
      <c r="V7761" s="213"/>
      <c r="W7761" s="213"/>
      <c r="X7761" s="214"/>
      <c r="Y7761" s="214"/>
      <c r="Z7761" s="214"/>
      <c r="AA7761" s="217"/>
      <c r="AB7761" s="217"/>
      <c r="AC7761" s="217"/>
      <c r="AD7761" s="213"/>
    </row>
    <row r="7762" spans="20:30" x14ac:dyDescent="0.2">
      <c r="T7762" s="212"/>
      <c r="U7762" s="213"/>
      <c r="V7762" s="213"/>
      <c r="W7762" s="213"/>
      <c r="X7762" s="214"/>
      <c r="Y7762" s="214"/>
      <c r="Z7762" s="214"/>
      <c r="AA7762" s="217"/>
      <c r="AB7762" s="217"/>
      <c r="AC7762" s="217"/>
      <c r="AD7762" s="213"/>
    </row>
    <row r="7763" spans="20:30" x14ac:dyDescent="0.2">
      <c r="T7763" s="212"/>
      <c r="U7763" s="213"/>
      <c r="V7763" s="213"/>
      <c r="W7763" s="213"/>
      <c r="X7763" s="214"/>
      <c r="Y7763" s="214"/>
      <c r="Z7763" s="214"/>
      <c r="AA7763" s="217"/>
      <c r="AB7763" s="217"/>
      <c r="AC7763" s="217"/>
      <c r="AD7763" s="213"/>
    </row>
    <row r="7764" spans="20:30" x14ac:dyDescent="0.2">
      <c r="T7764" s="212"/>
      <c r="U7764" s="213"/>
      <c r="V7764" s="213"/>
      <c r="W7764" s="213"/>
      <c r="X7764" s="214"/>
      <c r="Y7764" s="214"/>
      <c r="Z7764" s="214"/>
      <c r="AA7764" s="217"/>
      <c r="AB7764" s="217"/>
      <c r="AC7764" s="217"/>
      <c r="AD7764" s="213"/>
    </row>
    <row r="7765" spans="20:30" x14ac:dyDescent="0.2">
      <c r="T7765" s="212"/>
      <c r="U7765" s="213"/>
      <c r="V7765" s="213"/>
      <c r="W7765" s="213"/>
      <c r="X7765" s="214"/>
      <c r="Y7765" s="214"/>
      <c r="Z7765" s="214"/>
      <c r="AA7765" s="217"/>
      <c r="AB7765" s="217"/>
      <c r="AC7765" s="217"/>
      <c r="AD7765" s="213"/>
    </row>
    <row r="7766" spans="20:30" x14ac:dyDescent="0.2">
      <c r="T7766" s="212"/>
      <c r="U7766" s="213"/>
      <c r="V7766" s="213"/>
      <c r="W7766" s="213"/>
      <c r="X7766" s="214"/>
      <c r="Y7766" s="214"/>
      <c r="Z7766" s="214"/>
      <c r="AA7766" s="217"/>
      <c r="AB7766" s="217"/>
      <c r="AC7766" s="217"/>
      <c r="AD7766" s="213"/>
    </row>
    <row r="7767" spans="20:30" x14ac:dyDescent="0.2">
      <c r="T7767" s="212"/>
      <c r="U7767" s="213"/>
      <c r="V7767" s="213"/>
      <c r="W7767" s="213"/>
      <c r="X7767" s="214"/>
      <c r="Y7767" s="214"/>
      <c r="Z7767" s="214"/>
      <c r="AA7767" s="217"/>
      <c r="AB7767" s="217"/>
      <c r="AC7767" s="217"/>
      <c r="AD7767" s="213"/>
    </row>
    <row r="7768" spans="20:30" x14ac:dyDescent="0.2">
      <c r="T7768" s="212"/>
      <c r="U7768" s="213"/>
      <c r="V7768" s="213"/>
      <c r="W7768" s="213"/>
      <c r="X7768" s="214"/>
      <c r="Y7768" s="214"/>
      <c r="Z7768" s="214"/>
      <c r="AA7768" s="217"/>
      <c r="AB7768" s="217"/>
      <c r="AC7768" s="217"/>
      <c r="AD7768" s="213"/>
    </row>
    <row r="7769" spans="20:30" x14ac:dyDescent="0.2">
      <c r="T7769" s="212"/>
      <c r="U7769" s="213"/>
      <c r="V7769" s="213"/>
      <c r="W7769" s="213"/>
      <c r="X7769" s="214"/>
      <c r="Y7769" s="214"/>
      <c r="Z7769" s="214"/>
      <c r="AA7769" s="217"/>
      <c r="AB7769" s="217"/>
      <c r="AC7769" s="217"/>
      <c r="AD7769" s="213"/>
    </row>
    <row r="7770" spans="20:30" x14ac:dyDescent="0.2">
      <c r="T7770" s="212"/>
      <c r="U7770" s="213"/>
      <c r="V7770" s="213"/>
      <c r="W7770" s="213"/>
      <c r="X7770" s="214"/>
      <c r="Y7770" s="214"/>
      <c r="Z7770" s="214"/>
      <c r="AA7770" s="217"/>
      <c r="AB7770" s="217"/>
      <c r="AC7770" s="217"/>
      <c r="AD7770" s="213"/>
    </row>
    <row r="7771" spans="20:30" x14ac:dyDescent="0.2">
      <c r="T7771" s="212"/>
      <c r="U7771" s="213"/>
      <c r="V7771" s="213"/>
      <c r="W7771" s="213"/>
      <c r="X7771" s="214"/>
      <c r="Y7771" s="214"/>
      <c r="Z7771" s="214"/>
      <c r="AA7771" s="217"/>
      <c r="AB7771" s="217"/>
      <c r="AC7771" s="217"/>
      <c r="AD7771" s="213"/>
    </row>
    <row r="7772" spans="20:30" x14ac:dyDescent="0.2">
      <c r="T7772" s="212"/>
      <c r="U7772" s="213"/>
      <c r="V7772" s="213"/>
      <c r="W7772" s="213"/>
      <c r="X7772" s="214"/>
      <c r="Y7772" s="214"/>
      <c r="Z7772" s="214"/>
      <c r="AA7772" s="217"/>
      <c r="AB7772" s="217"/>
      <c r="AC7772" s="217"/>
      <c r="AD7772" s="213"/>
    </row>
    <row r="7773" spans="20:30" x14ac:dyDescent="0.2">
      <c r="T7773" s="212"/>
      <c r="U7773" s="213"/>
      <c r="V7773" s="213"/>
      <c r="W7773" s="213"/>
      <c r="X7773" s="214"/>
      <c r="Y7773" s="214"/>
      <c r="Z7773" s="214"/>
      <c r="AA7773" s="217"/>
      <c r="AB7773" s="217"/>
      <c r="AC7773" s="217"/>
      <c r="AD7773" s="213"/>
    </row>
    <row r="7774" spans="20:30" x14ac:dyDescent="0.2">
      <c r="T7774" s="212"/>
      <c r="U7774" s="213"/>
      <c r="V7774" s="213"/>
      <c r="W7774" s="213"/>
      <c r="X7774" s="214"/>
      <c r="Y7774" s="214"/>
      <c r="Z7774" s="214"/>
      <c r="AA7774" s="217"/>
      <c r="AB7774" s="217"/>
      <c r="AC7774" s="217"/>
      <c r="AD7774" s="213"/>
    </row>
    <row r="7775" spans="20:30" x14ac:dyDescent="0.2">
      <c r="T7775" s="212"/>
      <c r="U7775" s="213"/>
      <c r="V7775" s="213"/>
      <c r="W7775" s="213"/>
      <c r="X7775" s="214"/>
      <c r="Y7775" s="214"/>
      <c r="Z7775" s="214"/>
      <c r="AA7775" s="217"/>
      <c r="AB7775" s="217"/>
      <c r="AC7775" s="217"/>
      <c r="AD7775" s="213"/>
    </row>
    <row r="7776" spans="20:30" x14ac:dyDescent="0.2">
      <c r="T7776" s="212"/>
      <c r="U7776" s="213"/>
      <c r="V7776" s="213"/>
      <c r="W7776" s="213"/>
      <c r="X7776" s="214"/>
      <c r="Y7776" s="214"/>
      <c r="Z7776" s="214"/>
      <c r="AA7776" s="217"/>
      <c r="AB7776" s="217"/>
      <c r="AC7776" s="217"/>
      <c r="AD7776" s="213"/>
    </row>
    <row r="7777" spans="20:30" x14ac:dyDescent="0.2">
      <c r="T7777" s="212"/>
      <c r="U7777" s="213"/>
      <c r="V7777" s="213"/>
      <c r="W7777" s="213"/>
      <c r="X7777" s="214"/>
      <c r="Y7777" s="214"/>
      <c r="Z7777" s="214"/>
      <c r="AA7777" s="217"/>
      <c r="AB7777" s="217"/>
      <c r="AC7777" s="217"/>
      <c r="AD7777" s="213"/>
    </row>
    <row r="7778" spans="20:30" x14ac:dyDescent="0.2">
      <c r="T7778" s="212"/>
      <c r="U7778" s="213"/>
      <c r="V7778" s="213"/>
      <c r="W7778" s="213"/>
      <c r="X7778" s="214"/>
      <c r="Y7778" s="214"/>
      <c r="Z7778" s="214"/>
      <c r="AA7778" s="217"/>
      <c r="AB7778" s="217"/>
      <c r="AC7778" s="217"/>
      <c r="AD7778" s="213"/>
    </row>
    <row r="7779" spans="20:30" x14ac:dyDescent="0.2">
      <c r="T7779" s="212"/>
      <c r="U7779" s="213"/>
      <c r="V7779" s="213"/>
      <c r="W7779" s="213"/>
      <c r="X7779" s="214"/>
      <c r="Y7779" s="214"/>
      <c r="Z7779" s="214"/>
      <c r="AA7779" s="217"/>
      <c r="AB7779" s="217"/>
      <c r="AC7779" s="217"/>
      <c r="AD7779" s="213"/>
    </row>
    <row r="7780" spans="20:30" x14ac:dyDescent="0.2">
      <c r="T7780" s="212"/>
      <c r="U7780" s="213"/>
      <c r="V7780" s="213"/>
      <c r="W7780" s="213"/>
      <c r="X7780" s="214"/>
      <c r="Y7780" s="214"/>
      <c r="Z7780" s="214"/>
      <c r="AA7780" s="217"/>
      <c r="AB7780" s="217"/>
      <c r="AC7780" s="217"/>
      <c r="AD7780" s="213"/>
    </row>
    <row r="7781" spans="20:30" x14ac:dyDescent="0.2">
      <c r="T7781" s="212"/>
      <c r="U7781" s="213"/>
      <c r="V7781" s="213"/>
      <c r="W7781" s="213"/>
      <c r="X7781" s="214"/>
      <c r="Y7781" s="214"/>
      <c r="Z7781" s="214"/>
      <c r="AA7781" s="217"/>
      <c r="AB7781" s="217"/>
      <c r="AC7781" s="217"/>
      <c r="AD7781" s="213"/>
    </row>
    <row r="7782" spans="20:30" x14ac:dyDescent="0.2">
      <c r="T7782" s="212"/>
      <c r="U7782" s="213"/>
      <c r="V7782" s="213"/>
      <c r="W7782" s="213"/>
      <c r="X7782" s="214"/>
      <c r="Y7782" s="214"/>
      <c r="Z7782" s="214"/>
      <c r="AA7782" s="217"/>
      <c r="AB7782" s="217"/>
      <c r="AC7782" s="217"/>
      <c r="AD7782" s="213"/>
    </row>
    <row r="7783" spans="20:30" x14ac:dyDescent="0.2">
      <c r="T7783" s="212"/>
      <c r="U7783" s="213"/>
      <c r="V7783" s="213"/>
      <c r="W7783" s="213"/>
      <c r="X7783" s="214"/>
      <c r="Y7783" s="214"/>
      <c r="Z7783" s="214"/>
      <c r="AA7783" s="217"/>
      <c r="AB7783" s="217"/>
      <c r="AC7783" s="217"/>
      <c r="AD7783" s="213"/>
    </row>
    <row r="7784" spans="20:30" x14ac:dyDescent="0.2">
      <c r="T7784" s="212"/>
      <c r="U7784" s="213"/>
      <c r="V7784" s="213"/>
      <c r="W7784" s="213"/>
      <c r="X7784" s="214"/>
      <c r="Y7784" s="214"/>
      <c r="Z7784" s="214"/>
      <c r="AA7784" s="217"/>
      <c r="AB7784" s="217"/>
      <c r="AC7784" s="217"/>
      <c r="AD7784" s="213"/>
    </row>
    <row r="7785" spans="20:30" x14ac:dyDescent="0.2">
      <c r="T7785" s="212"/>
      <c r="U7785" s="213"/>
      <c r="V7785" s="213"/>
      <c r="W7785" s="213"/>
      <c r="X7785" s="214"/>
      <c r="Y7785" s="214"/>
      <c r="Z7785" s="214"/>
      <c r="AA7785" s="217"/>
      <c r="AB7785" s="217"/>
      <c r="AC7785" s="217"/>
      <c r="AD7785" s="213"/>
    </row>
    <row r="7786" spans="20:30" x14ac:dyDescent="0.2">
      <c r="T7786" s="212"/>
      <c r="U7786" s="213"/>
      <c r="V7786" s="213"/>
      <c r="W7786" s="213"/>
      <c r="X7786" s="214"/>
      <c r="Y7786" s="214"/>
      <c r="Z7786" s="214"/>
      <c r="AA7786" s="217"/>
      <c r="AB7786" s="217"/>
      <c r="AC7786" s="217"/>
      <c r="AD7786" s="213"/>
    </row>
    <row r="7787" spans="20:30" x14ac:dyDescent="0.2">
      <c r="T7787" s="212"/>
      <c r="U7787" s="213"/>
      <c r="V7787" s="213"/>
      <c r="W7787" s="213"/>
      <c r="X7787" s="214"/>
      <c r="Y7787" s="214"/>
      <c r="Z7787" s="214"/>
      <c r="AA7787" s="217"/>
      <c r="AB7787" s="217"/>
      <c r="AC7787" s="217"/>
      <c r="AD7787" s="213"/>
    </row>
    <row r="7788" spans="20:30" x14ac:dyDescent="0.2">
      <c r="T7788" s="212"/>
      <c r="U7788" s="213"/>
      <c r="V7788" s="213"/>
      <c r="W7788" s="213"/>
      <c r="X7788" s="214"/>
      <c r="Y7788" s="214"/>
      <c r="Z7788" s="214"/>
      <c r="AA7788" s="217"/>
      <c r="AB7788" s="217"/>
      <c r="AC7788" s="217"/>
      <c r="AD7788" s="213"/>
    </row>
    <row r="7789" spans="20:30" x14ac:dyDescent="0.2">
      <c r="T7789" s="212"/>
      <c r="U7789" s="213"/>
      <c r="V7789" s="213"/>
      <c r="W7789" s="213"/>
      <c r="X7789" s="214"/>
      <c r="Y7789" s="214"/>
      <c r="Z7789" s="214"/>
      <c r="AA7789" s="217"/>
      <c r="AB7789" s="217"/>
      <c r="AC7789" s="217"/>
      <c r="AD7789" s="213"/>
    </row>
    <row r="7790" spans="20:30" x14ac:dyDescent="0.2">
      <c r="T7790" s="212"/>
      <c r="U7790" s="213"/>
      <c r="V7790" s="213"/>
      <c r="W7790" s="213"/>
      <c r="X7790" s="214"/>
      <c r="Y7790" s="214"/>
      <c r="Z7790" s="214"/>
      <c r="AA7790" s="217"/>
      <c r="AB7790" s="217"/>
      <c r="AC7790" s="217"/>
      <c r="AD7790" s="213"/>
    </row>
    <row r="7791" spans="20:30" x14ac:dyDescent="0.2">
      <c r="T7791" s="212"/>
      <c r="U7791" s="213"/>
      <c r="V7791" s="213"/>
      <c r="W7791" s="213"/>
      <c r="X7791" s="214"/>
      <c r="Y7791" s="214"/>
      <c r="Z7791" s="214"/>
      <c r="AA7791" s="217"/>
      <c r="AB7791" s="217"/>
      <c r="AC7791" s="217"/>
      <c r="AD7791" s="213"/>
    </row>
    <row r="7792" spans="20:30" x14ac:dyDescent="0.2">
      <c r="T7792" s="212"/>
      <c r="U7792" s="213"/>
      <c r="V7792" s="213"/>
      <c r="W7792" s="213"/>
      <c r="X7792" s="214"/>
      <c r="Y7792" s="214"/>
      <c r="Z7792" s="214"/>
      <c r="AA7792" s="217"/>
      <c r="AB7792" s="217"/>
      <c r="AC7792" s="217"/>
      <c r="AD7792" s="213"/>
    </row>
    <row r="7793" spans="20:30" x14ac:dyDescent="0.2">
      <c r="T7793" s="212"/>
      <c r="U7793" s="213"/>
      <c r="V7793" s="213"/>
      <c r="W7793" s="213"/>
      <c r="X7793" s="214"/>
      <c r="Y7793" s="214"/>
      <c r="Z7793" s="214"/>
      <c r="AA7793" s="217"/>
      <c r="AB7793" s="217"/>
      <c r="AC7793" s="217"/>
      <c r="AD7793" s="213"/>
    </row>
    <row r="7794" spans="20:30" x14ac:dyDescent="0.2">
      <c r="T7794" s="212"/>
      <c r="U7794" s="213"/>
      <c r="V7794" s="213"/>
      <c r="W7794" s="213"/>
      <c r="X7794" s="214"/>
      <c r="Y7794" s="214"/>
      <c r="Z7794" s="214"/>
      <c r="AA7794" s="217"/>
      <c r="AB7794" s="217"/>
      <c r="AC7794" s="217"/>
      <c r="AD7794" s="213"/>
    </row>
    <row r="7795" spans="20:30" x14ac:dyDescent="0.2">
      <c r="T7795" s="212"/>
      <c r="U7795" s="213"/>
      <c r="V7795" s="213"/>
      <c r="W7795" s="213"/>
      <c r="X7795" s="214"/>
      <c r="Y7795" s="214"/>
      <c r="Z7795" s="214"/>
      <c r="AA7795" s="217"/>
      <c r="AB7795" s="217"/>
      <c r="AC7795" s="217"/>
      <c r="AD7795" s="213"/>
    </row>
    <row r="7796" spans="20:30" x14ac:dyDescent="0.2">
      <c r="T7796" s="212"/>
      <c r="U7796" s="213"/>
      <c r="V7796" s="213"/>
      <c r="W7796" s="213"/>
      <c r="X7796" s="214"/>
      <c r="Y7796" s="214"/>
      <c r="Z7796" s="214"/>
      <c r="AA7796" s="217"/>
      <c r="AB7796" s="217"/>
      <c r="AC7796" s="217"/>
      <c r="AD7796" s="213"/>
    </row>
    <row r="7797" spans="20:30" x14ac:dyDescent="0.2">
      <c r="T7797" s="212"/>
      <c r="U7797" s="213"/>
      <c r="V7797" s="213"/>
      <c r="W7797" s="213"/>
      <c r="X7797" s="214"/>
      <c r="Y7797" s="214"/>
      <c r="Z7797" s="214"/>
      <c r="AA7797" s="217"/>
      <c r="AB7797" s="217"/>
      <c r="AC7797" s="217"/>
      <c r="AD7797" s="213"/>
    </row>
    <row r="7798" spans="20:30" x14ac:dyDescent="0.2">
      <c r="T7798" s="212"/>
      <c r="U7798" s="213"/>
      <c r="V7798" s="213"/>
      <c r="W7798" s="213"/>
      <c r="X7798" s="214"/>
      <c r="Y7798" s="214"/>
      <c r="Z7798" s="214"/>
      <c r="AA7798" s="217"/>
      <c r="AB7798" s="217"/>
      <c r="AC7798" s="217"/>
      <c r="AD7798" s="213"/>
    </row>
    <row r="7799" spans="20:30" x14ac:dyDescent="0.2">
      <c r="T7799" s="212"/>
      <c r="U7799" s="213"/>
      <c r="V7799" s="213"/>
      <c r="W7799" s="213"/>
      <c r="X7799" s="214"/>
      <c r="Y7799" s="214"/>
      <c r="Z7799" s="214"/>
      <c r="AA7799" s="217"/>
      <c r="AB7799" s="217"/>
      <c r="AC7799" s="217"/>
      <c r="AD7799" s="213"/>
    </row>
    <row r="7800" spans="20:30" x14ac:dyDescent="0.2">
      <c r="T7800" s="212"/>
      <c r="U7800" s="213"/>
      <c r="V7800" s="213"/>
      <c r="W7800" s="213"/>
      <c r="X7800" s="214"/>
      <c r="Y7800" s="214"/>
      <c r="Z7800" s="214"/>
      <c r="AA7800" s="217"/>
      <c r="AB7800" s="217"/>
      <c r="AC7800" s="217"/>
      <c r="AD7800" s="213"/>
    </row>
    <row r="7801" spans="20:30" x14ac:dyDescent="0.2">
      <c r="T7801" s="212"/>
      <c r="U7801" s="213"/>
      <c r="V7801" s="213"/>
      <c r="W7801" s="213"/>
      <c r="X7801" s="214"/>
      <c r="Y7801" s="214"/>
      <c r="Z7801" s="214"/>
      <c r="AA7801" s="217"/>
      <c r="AB7801" s="217"/>
      <c r="AC7801" s="217"/>
      <c r="AD7801" s="213"/>
    </row>
    <row r="7802" spans="20:30" x14ac:dyDescent="0.2">
      <c r="T7802" s="212"/>
      <c r="U7802" s="213"/>
      <c r="V7802" s="213"/>
      <c r="W7802" s="213"/>
      <c r="X7802" s="214"/>
      <c r="Y7802" s="214"/>
      <c r="Z7802" s="214"/>
      <c r="AA7802" s="217"/>
      <c r="AB7802" s="217"/>
      <c r="AC7802" s="217"/>
      <c r="AD7802" s="213"/>
    </row>
    <row r="7803" spans="20:30" x14ac:dyDescent="0.2">
      <c r="T7803" s="212"/>
      <c r="U7803" s="213"/>
      <c r="V7803" s="213"/>
      <c r="W7803" s="213"/>
      <c r="X7803" s="214"/>
      <c r="Y7803" s="214"/>
      <c r="Z7803" s="214"/>
      <c r="AA7803" s="217"/>
      <c r="AB7803" s="217"/>
      <c r="AC7803" s="217"/>
      <c r="AD7803" s="213"/>
    </row>
    <row r="7804" spans="20:30" x14ac:dyDescent="0.2">
      <c r="T7804" s="212"/>
      <c r="U7804" s="213"/>
      <c r="V7804" s="213"/>
      <c r="W7804" s="213"/>
      <c r="X7804" s="214"/>
      <c r="Y7804" s="214"/>
      <c r="Z7804" s="214"/>
      <c r="AA7804" s="217"/>
      <c r="AB7804" s="217"/>
      <c r="AC7804" s="217"/>
      <c r="AD7804" s="213"/>
    </row>
    <row r="7805" spans="20:30" x14ac:dyDescent="0.2">
      <c r="T7805" s="212"/>
      <c r="U7805" s="213"/>
      <c r="V7805" s="213"/>
      <c r="W7805" s="213"/>
      <c r="X7805" s="214"/>
      <c r="Y7805" s="214"/>
      <c r="Z7805" s="214"/>
      <c r="AA7805" s="217"/>
      <c r="AB7805" s="217"/>
      <c r="AC7805" s="217"/>
      <c r="AD7805" s="213"/>
    </row>
    <row r="7806" spans="20:30" x14ac:dyDescent="0.2">
      <c r="T7806" s="212"/>
      <c r="U7806" s="213"/>
      <c r="V7806" s="213"/>
      <c r="W7806" s="213"/>
      <c r="X7806" s="214"/>
      <c r="Y7806" s="214"/>
      <c r="Z7806" s="214"/>
      <c r="AA7806" s="217"/>
      <c r="AB7806" s="217"/>
      <c r="AC7806" s="217"/>
      <c r="AD7806" s="213"/>
    </row>
    <row r="7807" spans="20:30" x14ac:dyDescent="0.2">
      <c r="T7807" s="212"/>
      <c r="U7807" s="213"/>
      <c r="V7807" s="213"/>
      <c r="W7807" s="213"/>
      <c r="X7807" s="214"/>
      <c r="Y7807" s="214"/>
      <c r="Z7807" s="214"/>
      <c r="AA7807" s="217"/>
      <c r="AB7807" s="217"/>
      <c r="AC7807" s="217"/>
      <c r="AD7807" s="213"/>
    </row>
    <row r="7808" spans="20:30" x14ac:dyDescent="0.2">
      <c r="T7808" s="212"/>
      <c r="U7808" s="213"/>
      <c r="V7808" s="213"/>
      <c r="W7808" s="213"/>
      <c r="X7808" s="214"/>
      <c r="Y7808" s="214"/>
      <c r="Z7808" s="214"/>
      <c r="AA7808" s="217"/>
      <c r="AB7808" s="217"/>
      <c r="AC7808" s="217"/>
      <c r="AD7808" s="213"/>
    </row>
    <row r="7809" spans="20:30" x14ac:dyDescent="0.2">
      <c r="T7809" s="212"/>
      <c r="U7809" s="213"/>
      <c r="V7809" s="213"/>
      <c r="W7809" s="213"/>
      <c r="X7809" s="214"/>
      <c r="Y7809" s="214"/>
      <c r="Z7809" s="214"/>
      <c r="AA7809" s="217"/>
      <c r="AB7809" s="217"/>
      <c r="AC7809" s="217"/>
      <c r="AD7809" s="213"/>
    </row>
    <row r="7810" spans="20:30" x14ac:dyDescent="0.2">
      <c r="T7810" s="212"/>
      <c r="U7810" s="213"/>
      <c r="V7810" s="213"/>
      <c r="W7810" s="213"/>
      <c r="X7810" s="214"/>
      <c r="Y7810" s="214"/>
      <c r="Z7810" s="214"/>
      <c r="AA7810" s="217"/>
      <c r="AB7810" s="217"/>
      <c r="AC7810" s="217"/>
      <c r="AD7810" s="213"/>
    </row>
    <row r="7811" spans="20:30" x14ac:dyDescent="0.2">
      <c r="T7811" s="212"/>
      <c r="U7811" s="213"/>
      <c r="V7811" s="213"/>
      <c r="W7811" s="213"/>
      <c r="X7811" s="214"/>
      <c r="Y7811" s="214"/>
      <c r="Z7811" s="214"/>
      <c r="AA7811" s="217"/>
      <c r="AB7811" s="217"/>
      <c r="AC7811" s="217"/>
      <c r="AD7811" s="213"/>
    </row>
    <row r="7812" spans="20:30" x14ac:dyDescent="0.2">
      <c r="T7812" s="212"/>
      <c r="U7812" s="213"/>
      <c r="V7812" s="213"/>
      <c r="W7812" s="213"/>
      <c r="X7812" s="214"/>
      <c r="Y7812" s="214"/>
      <c r="Z7812" s="214"/>
      <c r="AA7812" s="217"/>
      <c r="AB7812" s="217"/>
      <c r="AC7812" s="217"/>
      <c r="AD7812" s="213"/>
    </row>
    <row r="7813" spans="20:30" x14ac:dyDescent="0.2">
      <c r="T7813" s="212"/>
      <c r="U7813" s="213"/>
      <c r="V7813" s="213"/>
      <c r="W7813" s="213"/>
      <c r="X7813" s="214"/>
      <c r="Y7813" s="214"/>
      <c r="Z7813" s="214"/>
      <c r="AA7813" s="217"/>
      <c r="AB7813" s="217"/>
      <c r="AC7813" s="217"/>
      <c r="AD7813" s="213"/>
    </row>
    <row r="7814" spans="20:30" x14ac:dyDescent="0.2">
      <c r="T7814" s="212"/>
      <c r="U7814" s="213"/>
      <c r="V7814" s="213"/>
      <c r="W7814" s="213"/>
      <c r="X7814" s="214"/>
      <c r="Y7814" s="214"/>
      <c r="Z7814" s="214"/>
      <c r="AA7814" s="217"/>
      <c r="AB7814" s="217"/>
      <c r="AC7814" s="217"/>
      <c r="AD7814" s="213"/>
    </row>
    <row r="7815" spans="20:30" x14ac:dyDescent="0.2">
      <c r="T7815" s="212"/>
      <c r="U7815" s="213"/>
      <c r="V7815" s="213"/>
      <c r="W7815" s="213"/>
      <c r="X7815" s="214"/>
      <c r="Y7815" s="214"/>
      <c r="Z7815" s="214"/>
      <c r="AA7815" s="217"/>
      <c r="AB7815" s="217"/>
      <c r="AC7815" s="217"/>
      <c r="AD7815" s="213"/>
    </row>
    <row r="7816" spans="20:30" x14ac:dyDescent="0.2">
      <c r="T7816" s="212"/>
      <c r="U7816" s="213"/>
      <c r="V7816" s="213"/>
      <c r="W7816" s="213"/>
      <c r="X7816" s="214"/>
      <c r="Y7816" s="214"/>
      <c r="Z7816" s="214"/>
      <c r="AA7816" s="217"/>
      <c r="AB7816" s="217"/>
      <c r="AC7816" s="217"/>
      <c r="AD7816" s="213"/>
    </row>
    <row r="7817" spans="20:30" x14ac:dyDescent="0.2">
      <c r="T7817" s="212"/>
      <c r="U7817" s="213"/>
      <c r="V7817" s="213"/>
      <c r="W7817" s="213"/>
      <c r="X7817" s="214"/>
      <c r="Y7817" s="214"/>
      <c r="Z7817" s="214"/>
      <c r="AA7817" s="217"/>
      <c r="AB7817" s="217"/>
      <c r="AC7817" s="217"/>
      <c r="AD7817" s="213"/>
    </row>
    <row r="7818" spans="20:30" x14ac:dyDescent="0.2">
      <c r="T7818" s="212"/>
      <c r="U7818" s="213"/>
      <c r="V7818" s="213"/>
      <c r="W7818" s="213"/>
      <c r="X7818" s="214"/>
      <c r="Y7818" s="214"/>
      <c r="Z7818" s="214"/>
      <c r="AA7818" s="217"/>
      <c r="AB7818" s="217"/>
      <c r="AC7818" s="217"/>
      <c r="AD7818" s="213"/>
    </row>
    <row r="7819" spans="20:30" x14ac:dyDescent="0.2">
      <c r="T7819" s="212"/>
      <c r="U7819" s="213"/>
      <c r="V7819" s="213"/>
      <c r="W7819" s="213"/>
      <c r="X7819" s="214"/>
      <c r="Y7819" s="214"/>
      <c r="Z7819" s="214"/>
      <c r="AA7819" s="217"/>
      <c r="AB7819" s="217"/>
      <c r="AC7819" s="217"/>
      <c r="AD7819" s="213"/>
    </row>
    <row r="7820" spans="20:30" x14ac:dyDescent="0.2">
      <c r="T7820" s="212"/>
      <c r="U7820" s="213"/>
      <c r="V7820" s="213"/>
      <c r="W7820" s="213"/>
      <c r="X7820" s="214"/>
      <c r="Y7820" s="214"/>
      <c r="Z7820" s="214"/>
      <c r="AA7820" s="217"/>
      <c r="AB7820" s="217"/>
      <c r="AC7820" s="217"/>
      <c r="AD7820" s="213"/>
    </row>
    <row r="7821" spans="20:30" x14ac:dyDescent="0.2">
      <c r="T7821" s="212"/>
      <c r="U7821" s="213"/>
      <c r="V7821" s="213"/>
      <c r="W7821" s="213"/>
      <c r="X7821" s="214"/>
      <c r="Y7821" s="214"/>
      <c r="Z7821" s="214"/>
      <c r="AA7821" s="217"/>
      <c r="AB7821" s="217"/>
      <c r="AC7821" s="217"/>
      <c r="AD7821" s="213"/>
    </row>
    <row r="7822" spans="20:30" x14ac:dyDescent="0.2">
      <c r="T7822" s="212"/>
      <c r="U7822" s="213"/>
      <c r="V7822" s="213"/>
      <c r="W7822" s="213"/>
      <c r="X7822" s="214"/>
      <c r="Y7822" s="214"/>
      <c r="Z7822" s="214"/>
      <c r="AA7822" s="217"/>
      <c r="AB7822" s="217"/>
      <c r="AC7822" s="217"/>
      <c r="AD7822" s="213"/>
    </row>
    <row r="7823" spans="20:30" x14ac:dyDescent="0.2">
      <c r="T7823" s="212"/>
      <c r="U7823" s="213"/>
      <c r="V7823" s="213"/>
      <c r="W7823" s="213"/>
      <c r="X7823" s="214"/>
      <c r="Y7823" s="214"/>
      <c r="Z7823" s="214"/>
      <c r="AA7823" s="217"/>
      <c r="AB7823" s="217"/>
      <c r="AC7823" s="217"/>
      <c r="AD7823" s="213"/>
    </row>
    <row r="7824" spans="20:30" x14ac:dyDescent="0.2">
      <c r="T7824" s="212"/>
      <c r="U7824" s="213"/>
      <c r="V7824" s="213"/>
      <c r="W7824" s="213"/>
      <c r="X7824" s="214"/>
      <c r="Y7824" s="214"/>
      <c r="Z7824" s="214"/>
      <c r="AA7824" s="217"/>
      <c r="AB7824" s="217"/>
      <c r="AC7824" s="217"/>
      <c r="AD7824" s="213"/>
    </row>
    <row r="7825" spans="20:30" x14ac:dyDescent="0.2">
      <c r="T7825" s="212"/>
      <c r="U7825" s="213"/>
      <c r="V7825" s="213"/>
      <c r="W7825" s="213"/>
      <c r="X7825" s="214"/>
      <c r="Y7825" s="214"/>
      <c r="Z7825" s="214"/>
      <c r="AA7825" s="217"/>
      <c r="AB7825" s="217"/>
      <c r="AC7825" s="217"/>
      <c r="AD7825" s="213"/>
    </row>
    <row r="7826" spans="20:30" x14ac:dyDescent="0.2">
      <c r="T7826" s="212"/>
      <c r="U7826" s="213"/>
      <c r="V7826" s="213"/>
      <c r="W7826" s="213"/>
      <c r="X7826" s="214"/>
      <c r="Y7826" s="214"/>
      <c r="Z7826" s="214"/>
      <c r="AA7826" s="217"/>
      <c r="AB7826" s="217"/>
      <c r="AC7826" s="217"/>
      <c r="AD7826" s="213"/>
    </row>
    <row r="7827" spans="20:30" x14ac:dyDescent="0.2">
      <c r="T7827" s="212"/>
      <c r="U7827" s="213"/>
      <c r="V7827" s="213"/>
      <c r="W7827" s="213"/>
      <c r="X7827" s="214"/>
      <c r="Y7827" s="214"/>
      <c r="Z7827" s="214"/>
      <c r="AA7827" s="217"/>
      <c r="AB7827" s="217"/>
      <c r="AC7827" s="217"/>
      <c r="AD7827" s="213"/>
    </row>
    <row r="7828" spans="20:30" x14ac:dyDescent="0.2">
      <c r="T7828" s="212"/>
      <c r="U7828" s="213"/>
      <c r="V7828" s="213"/>
      <c r="W7828" s="213"/>
      <c r="X7828" s="214"/>
      <c r="Y7828" s="214"/>
      <c r="Z7828" s="214"/>
      <c r="AA7828" s="217"/>
      <c r="AB7828" s="217"/>
      <c r="AC7828" s="217"/>
      <c r="AD7828" s="213"/>
    </row>
    <row r="7829" spans="20:30" x14ac:dyDescent="0.2">
      <c r="T7829" s="212"/>
      <c r="U7829" s="213"/>
      <c r="V7829" s="213"/>
      <c r="W7829" s="213"/>
      <c r="X7829" s="214"/>
      <c r="Y7829" s="214"/>
      <c r="Z7829" s="214"/>
      <c r="AA7829" s="217"/>
      <c r="AB7829" s="217"/>
      <c r="AC7829" s="217"/>
      <c r="AD7829" s="213"/>
    </row>
    <row r="7830" spans="20:30" x14ac:dyDescent="0.2">
      <c r="T7830" s="212"/>
      <c r="U7830" s="213"/>
      <c r="V7830" s="213"/>
      <c r="W7830" s="213"/>
      <c r="X7830" s="214"/>
      <c r="Y7830" s="214"/>
      <c r="Z7830" s="214"/>
      <c r="AA7830" s="217"/>
      <c r="AB7830" s="217"/>
      <c r="AC7830" s="217"/>
      <c r="AD7830" s="213"/>
    </row>
    <row r="7831" spans="20:30" x14ac:dyDescent="0.2">
      <c r="T7831" s="212"/>
      <c r="U7831" s="213"/>
      <c r="V7831" s="213"/>
      <c r="W7831" s="213"/>
      <c r="X7831" s="214"/>
      <c r="Y7831" s="214"/>
      <c r="Z7831" s="214"/>
      <c r="AA7831" s="217"/>
      <c r="AB7831" s="217"/>
      <c r="AC7831" s="217"/>
      <c r="AD7831" s="213"/>
    </row>
    <row r="7832" spans="20:30" x14ac:dyDescent="0.2">
      <c r="T7832" s="212"/>
      <c r="U7832" s="213"/>
      <c r="V7832" s="213"/>
      <c r="W7832" s="213"/>
      <c r="X7832" s="214"/>
      <c r="Y7832" s="214"/>
      <c r="Z7832" s="214"/>
      <c r="AA7832" s="217"/>
      <c r="AB7832" s="217"/>
      <c r="AC7832" s="217"/>
      <c r="AD7832" s="213"/>
    </row>
    <row r="7833" spans="20:30" x14ac:dyDescent="0.2">
      <c r="T7833" s="212"/>
      <c r="U7833" s="213"/>
      <c r="V7833" s="213"/>
      <c r="W7833" s="213"/>
      <c r="X7833" s="214"/>
      <c r="Y7833" s="214"/>
      <c r="Z7833" s="214"/>
      <c r="AA7833" s="217"/>
      <c r="AB7833" s="217"/>
      <c r="AC7833" s="217"/>
      <c r="AD7833" s="213"/>
    </row>
    <row r="7834" spans="20:30" x14ac:dyDescent="0.2">
      <c r="T7834" s="212"/>
      <c r="U7834" s="213"/>
      <c r="V7834" s="213"/>
      <c r="W7834" s="213"/>
      <c r="X7834" s="214"/>
      <c r="Y7834" s="214"/>
      <c r="Z7834" s="214"/>
      <c r="AA7834" s="217"/>
      <c r="AB7834" s="217"/>
      <c r="AC7834" s="217"/>
      <c r="AD7834" s="213"/>
    </row>
    <row r="7835" spans="20:30" x14ac:dyDescent="0.2">
      <c r="T7835" s="212"/>
      <c r="U7835" s="213"/>
      <c r="V7835" s="213"/>
      <c r="W7835" s="213"/>
      <c r="X7835" s="214"/>
      <c r="Y7835" s="214"/>
      <c r="Z7835" s="214"/>
      <c r="AA7835" s="217"/>
      <c r="AB7835" s="217"/>
      <c r="AC7835" s="217"/>
      <c r="AD7835" s="213"/>
    </row>
    <row r="7836" spans="20:30" x14ac:dyDescent="0.2">
      <c r="T7836" s="212"/>
      <c r="U7836" s="213"/>
      <c r="V7836" s="213"/>
      <c r="W7836" s="213"/>
      <c r="X7836" s="214"/>
      <c r="Y7836" s="214"/>
      <c r="Z7836" s="214"/>
      <c r="AA7836" s="217"/>
      <c r="AB7836" s="217"/>
      <c r="AC7836" s="217"/>
      <c r="AD7836" s="213"/>
    </row>
    <row r="7837" spans="20:30" x14ac:dyDescent="0.2">
      <c r="T7837" s="212"/>
      <c r="U7837" s="213"/>
      <c r="V7837" s="213"/>
      <c r="W7837" s="213"/>
      <c r="X7837" s="214"/>
      <c r="Y7837" s="214"/>
      <c r="Z7837" s="214"/>
      <c r="AA7837" s="217"/>
      <c r="AB7837" s="217"/>
      <c r="AC7837" s="217"/>
      <c r="AD7837" s="213"/>
    </row>
    <row r="7838" spans="20:30" x14ac:dyDescent="0.2">
      <c r="T7838" s="212"/>
      <c r="U7838" s="213"/>
      <c r="V7838" s="213"/>
      <c r="W7838" s="213"/>
      <c r="X7838" s="214"/>
      <c r="Y7838" s="214"/>
      <c r="Z7838" s="214"/>
      <c r="AA7838" s="217"/>
      <c r="AB7838" s="217"/>
      <c r="AC7838" s="217"/>
      <c r="AD7838" s="213"/>
    </row>
    <row r="7839" spans="20:30" x14ac:dyDescent="0.2">
      <c r="T7839" s="212"/>
      <c r="U7839" s="213"/>
      <c r="V7839" s="213"/>
      <c r="W7839" s="213"/>
      <c r="X7839" s="214"/>
      <c r="Y7839" s="214"/>
      <c r="Z7839" s="214"/>
      <c r="AA7839" s="217"/>
      <c r="AB7839" s="217"/>
      <c r="AC7839" s="217"/>
      <c r="AD7839" s="213"/>
    </row>
    <row r="7840" spans="20:30" x14ac:dyDescent="0.2">
      <c r="T7840" s="212"/>
      <c r="U7840" s="213"/>
      <c r="V7840" s="213"/>
      <c r="W7840" s="213"/>
      <c r="X7840" s="214"/>
      <c r="Y7840" s="214"/>
      <c r="Z7840" s="214"/>
      <c r="AA7840" s="217"/>
      <c r="AB7840" s="217"/>
      <c r="AC7840" s="217"/>
      <c r="AD7840" s="213"/>
    </row>
    <row r="7841" spans="20:30" x14ac:dyDescent="0.2">
      <c r="T7841" s="212"/>
      <c r="U7841" s="213"/>
      <c r="V7841" s="213"/>
      <c r="W7841" s="213"/>
      <c r="X7841" s="214"/>
      <c r="Y7841" s="214"/>
      <c r="Z7841" s="214"/>
      <c r="AA7841" s="217"/>
      <c r="AB7841" s="217"/>
      <c r="AC7841" s="217"/>
      <c r="AD7841" s="213"/>
    </row>
    <row r="7842" spans="20:30" x14ac:dyDescent="0.2">
      <c r="T7842" s="212"/>
      <c r="U7842" s="213"/>
      <c r="V7842" s="213"/>
      <c r="W7842" s="213"/>
      <c r="X7842" s="214"/>
      <c r="Y7842" s="214"/>
      <c r="Z7842" s="214"/>
      <c r="AA7842" s="217"/>
      <c r="AB7842" s="217"/>
      <c r="AC7842" s="217"/>
      <c r="AD7842" s="213"/>
    </row>
    <row r="7843" spans="20:30" x14ac:dyDescent="0.2">
      <c r="T7843" s="212"/>
      <c r="U7843" s="213"/>
      <c r="V7843" s="213"/>
      <c r="W7843" s="213"/>
      <c r="X7843" s="214"/>
      <c r="Y7843" s="214"/>
      <c r="Z7843" s="214"/>
      <c r="AA7843" s="217"/>
      <c r="AB7843" s="217"/>
      <c r="AC7843" s="217"/>
      <c r="AD7843" s="213"/>
    </row>
    <row r="7844" spans="20:30" x14ac:dyDescent="0.2">
      <c r="T7844" s="212"/>
      <c r="U7844" s="213"/>
      <c r="V7844" s="213"/>
      <c r="W7844" s="213"/>
      <c r="X7844" s="214"/>
      <c r="Y7844" s="214"/>
      <c r="Z7844" s="214"/>
      <c r="AA7844" s="217"/>
      <c r="AB7844" s="217"/>
      <c r="AC7844" s="217"/>
      <c r="AD7844" s="213"/>
    </row>
    <row r="7845" spans="20:30" x14ac:dyDescent="0.2">
      <c r="T7845" s="212"/>
      <c r="U7845" s="213"/>
      <c r="V7845" s="213"/>
      <c r="W7845" s="213"/>
      <c r="X7845" s="214"/>
      <c r="Y7845" s="214"/>
      <c r="Z7845" s="214"/>
      <c r="AA7845" s="217"/>
      <c r="AB7845" s="217"/>
      <c r="AC7845" s="217"/>
      <c r="AD7845" s="213"/>
    </row>
    <row r="7846" spans="20:30" x14ac:dyDescent="0.2">
      <c r="T7846" s="212"/>
      <c r="U7846" s="213"/>
      <c r="V7846" s="213"/>
      <c r="W7846" s="213"/>
      <c r="X7846" s="214"/>
      <c r="Y7846" s="214"/>
      <c r="Z7846" s="214"/>
      <c r="AA7846" s="217"/>
      <c r="AB7846" s="217"/>
      <c r="AC7846" s="217"/>
      <c r="AD7846" s="213"/>
    </row>
    <row r="7847" spans="20:30" x14ac:dyDescent="0.2">
      <c r="T7847" s="212"/>
      <c r="U7847" s="213"/>
      <c r="V7847" s="213"/>
      <c r="W7847" s="213"/>
      <c r="X7847" s="214"/>
      <c r="Y7847" s="214"/>
      <c r="Z7847" s="214"/>
      <c r="AA7847" s="217"/>
      <c r="AB7847" s="217"/>
      <c r="AC7847" s="217"/>
      <c r="AD7847" s="213"/>
    </row>
    <row r="7848" spans="20:30" x14ac:dyDescent="0.2">
      <c r="T7848" s="212"/>
      <c r="U7848" s="213"/>
      <c r="V7848" s="213"/>
      <c r="W7848" s="213"/>
      <c r="X7848" s="214"/>
      <c r="Y7848" s="214"/>
      <c r="Z7848" s="214"/>
      <c r="AA7848" s="217"/>
      <c r="AB7848" s="217"/>
      <c r="AC7848" s="217"/>
      <c r="AD7848" s="213"/>
    </row>
    <row r="7849" spans="20:30" x14ac:dyDescent="0.2">
      <c r="T7849" s="212"/>
      <c r="U7849" s="213"/>
      <c r="V7849" s="213"/>
      <c r="W7849" s="213"/>
      <c r="X7849" s="214"/>
      <c r="Y7849" s="214"/>
      <c r="Z7849" s="214"/>
      <c r="AA7849" s="217"/>
      <c r="AB7849" s="217"/>
      <c r="AC7849" s="217"/>
      <c r="AD7849" s="213"/>
    </row>
    <row r="7850" spans="20:30" x14ac:dyDescent="0.2">
      <c r="T7850" s="212"/>
      <c r="U7850" s="213"/>
      <c r="V7850" s="213"/>
      <c r="W7850" s="213"/>
      <c r="X7850" s="214"/>
      <c r="Y7850" s="214"/>
      <c r="Z7850" s="214"/>
      <c r="AA7850" s="217"/>
      <c r="AB7850" s="217"/>
      <c r="AC7850" s="217"/>
      <c r="AD7850" s="213"/>
    </row>
    <row r="7851" spans="20:30" x14ac:dyDescent="0.2">
      <c r="T7851" s="212"/>
      <c r="U7851" s="213"/>
      <c r="V7851" s="213"/>
      <c r="W7851" s="213"/>
      <c r="X7851" s="214"/>
      <c r="Y7851" s="214"/>
      <c r="Z7851" s="214"/>
      <c r="AA7851" s="217"/>
      <c r="AB7851" s="217"/>
      <c r="AC7851" s="217"/>
      <c r="AD7851" s="213"/>
    </row>
    <row r="7852" spans="20:30" x14ac:dyDescent="0.2">
      <c r="T7852" s="212"/>
      <c r="U7852" s="213"/>
      <c r="V7852" s="213"/>
      <c r="W7852" s="213"/>
      <c r="X7852" s="214"/>
      <c r="Y7852" s="214"/>
      <c r="Z7852" s="214"/>
      <c r="AA7852" s="217"/>
      <c r="AB7852" s="217"/>
      <c r="AC7852" s="217"/>
      <c r="AD7852" s="213"/>
    </row>
    <row r="7853" spans="20:30" x14ac:dyDescent="0.2">
      <c r="T7853" s="212"/>
      <c r="U7853" s="213"/>
      <c r="V7853" s="213"/>
      <c r="W7853" s="213"/>
      <c r="X7853" s="214"/>
      <c r="Y7853" s="214"/>
      <c r="Z7853" s="214"/>
      <c r="AA7853" s="217"/>
      <c r="AB7853" s="217"/>
      <c r="AC7853" s="217"/>
      <c r="AD7853" s="213"/>
    </row>
    <row r="7854" spans="20:30" x14ac:dyDescent="0.2">
      <c r="T7854" s="212"/>
      <c r="U7854" s="213"/>
      <c r="V7854" s="213"/>
      <c r="W7854" s="213"/>
      <c r="X7854" s="214"/>
      <c r="Y7854" s="214"/>
      <c r="Z7854" s="214"/>
      <c r="AA7854" s="217"/>
      <c r="AB7854" s="217"/>
      <c r="AC7854" s="217"/>
      <c r="AD7854" s="213"/>
    </row>
    <row r="7855" spans="20:30" x14ac:dyDescent="0.2">
      <c r="T7855" s="212"/>
      <c r="U7855" s="213"/>
      <c r="V7855" s="213"/>
      <c r="W7855" s="213"/>
      <c r="X7855" s="214"/>
      <c r="Y7855" s="214"/>
      <c r="Z7855" s="214"/>
      <c r="AA7855" s="217"/>
      <c r="AB7855" s="217"/>
      <c r="AC7855" s="217"/>
      <c r="AD7855" s="213"/>
    </row>
    <row r="7856" spans="20:30" x14ac:dyDescent="0.2">
      <c r="T7856" s="212"/>
      <c r="U7856" s="213"/>
      <c r="V7856" s="213"/>
      <c r="W7856" s="213"/>
      <c r="X7856" s="214"/>
      <c r="Y7856" s="214"/>
      <c r="Z7856" s="214"/>
      <c r="AA7856" s="217"/>
      <c r="AB7856" s="217"/>
      <c r="AC7856" s="217"/>
      <c r="AD7856" s="213"/>
    </row>
    <row r="7857" spans="20:30" x14ac:dyDescent="0.2">
      <c r="T7857" s="212"/>
      <c r="U7857" s="213"/>
      <c r="V7857" s="213"/>
      <c r="W7857" s="213"/>
      <c r="X7857" s="214"/>
      <c r="Y7857" s="214"/>
      <c r="Z7857" s="214"/>
      <c r="AA7857" s="217"/>
      <c r="AB7857" s="217"/>
      <c r="AC7857" s="217"/>
      <c r="AD7857" s="213"/>
    </row>
    <row r="7858" spans="20:30" x14ac:dyDescent="0.2">
      <c r="T7858" s="212"/>
      <c r="U7858" s="213"/>
      <c r="V7858" s="213"/>
      <c r="W7858" s="213"/>
      <c r="X7858" s="214"/>
      <c r="Y7858" s="214"/>
      <c r="Z7858" s="214"/>
      <c r="AA7858" s="217"/>
      <c r="AB7858" s="217"/>
      <c r="AC7858" s="217"/>
      <c r="AD7858" s="213"/>
    </row>
    <row r="7859" spans="20:30" x14ac:dyDescent="0.2">
      <c r="T7859" s="212"/>
      <c r="U7859" s="213"/>
      <c r="V7859" s="213"/>
      <c r="W7859" s="213"/>
      <c r="X7859" s="214"/>
      <c r="Y7859" s="214"/>
      <c r="Z7859" s="214"/>
      <c r="AA7859" s="217"/>
      <c r="AB7859" s="217"/>
      <c r="AC7859" s="217"/>
      <c r="AD7859" s="213"/>
    </row>
    <row r="7860" spans="20:30" x14ac:dyDescent="0.2">
      <c r="T7860" s="212"/>
      <c r="U7860" s="213"/>
      <c r="V7860" s="213"/>
      <c r="W7860" s="213"/>
      <c r="X7860" s="214"/>
      <c r="Y7860" s="214"/>
      <c r="Z7860" s="214"/>
      <c r="AA7860" s="217"/>
      <c r="AB7860" s="217"/>
      <c r="AC7860" s="217"/>
      <c r="AD7860" s="213"/>
    </row>
    <row r="7861" spans="20:30" x14ac:dyDescent="0.2">
      <c r="T7861" s="212"/>
      <c r="U7861" s="213"/>
      <c r="V7861" s="213"/>
      <c r="W7861" s="213"/>
      <c r="X7861" s="214"/>
      <c r="Y7861" s="214"/>
      <c r="Z7861" s="214"/>
      <c r="AA7861" s="217"/>
      <c r="AB7861" s="217"/>
      <c r="AC7861" s="217"/>
      <c r="AD7861" s="213"/>
    </row>
    <row r="7862" spans="20:30" x14ac:dyDescent="0.2">
      <c r="T7862" s="212"/>
      <c r="U7862" s="213"/>
      <c r="V7862" s="213"/>
      <c r="W7862" s="213"/>
      <c r="X7862" s="214"/>
      <c r="Y7862" s="214"/>
      <c r="Z7862" s="214"/>
      <c r="AA7862" s="217"/>
      <c r="AB7862" s="217"/>
      <c r="AC7862" s="217"/>
      <c r="AD7862" s="213"/>
    </row>
    <row r="7863" spans="20:30" x14ac:dyDescent="0.2">
      <c r="T7863" s="212"/>
      <c r="U7863" s="213"/>
      <c r="V7863" s="213"/>
      <c r="W7863" s="213"/>
      <c r="X7863" s="214"/>
      <c r="Y7863" s="214"/>
      <c r="Z7863" s="214"/>
      <c r="AA7863" s="217"/>
      <c r="AB7863" s="217"/>
      <c r="AC7863" s="217"/>
      <c r="AD7863" s="213"/>
    </row>
    <row r="7864" spans="20:30" x14ac:dyDescent="0.2">
      <c r="T7864" s="212"/>
      <c r="U7864" s="213"/>
      <c r="V7864" s="213"/>
      <c r="W7864" s="213"/>
      <c r="X7864" s="214"/>
      <c r="Y7864" s="214"/>
      <c r="Z7864" s="214"/>
      <c r="AA7864" s="217"/>
      <c r="AB7864" s="217"/>
      <c r="AC7864" s="217"/>
      <c r="AD7864" s="213"/>
    </row>
    <row r="7865" spans="20:30" x14ac:dyDescent="0.2">
      <c r="T7865" s="212"/>
      <c r="U7865" s="213"/>
      <c r="V7865" s="213"/>
      <c r="W7865" s="213"/>
      <c r="X7865" s="214"/>
      <c r="Y7865" s="214"/>
      <c r="Z7865" s="214"/>
      <c r="AA7865" s="217"/>
      <c r="AB7865" s="217"/>
      <c r="AC7865" s="217"/>
      <c r="AD7865" s="213"/>
    </row>
    <row r="7866" spans="20:30" x14ac:dyDescent="0.2">
      <c r="T7866" s="212"/>
      <c r="U7866" s="213"/>
      <c r="V7866" s="213"/>
      <c r="W7866" s="213"/>
      <c r="X7866" s="214"/>
      <c r="Y7866" s="214"/>
      <c r="Z7866" s="214"/>
      <c r="AA7866" s="217"/>
      <c r="AB7866" s="217"/>
      <c r="AC7866" s="217"/>
      <c r="AD7866" s="213"/>
    </row>
    <row r="7867" spans="20:30" x14ac:dyDescent="0.2">
      <c r="T7867" s="212"/>
      <c r="U7867" s="213"/>
      <c r="V7867" s="213"/>
      <c r="W7867" s="213"/>
      <c r="X7867" s="214"/>
      <c r="Y7867" s="214"/>
      <c r="Z7867" s="214"/>
      <c r="AA7867" s="217"/>
      <c r="AB7867" s="217"/>
      <c r="AC7867" s="217"/>
      <c r="AD7867" s="213"/>
    </row>
    <row r="7868" spans="20:30" x14ac:dyDescent="0.2">
      <c r="T7868" s="212"/>
      <c r="U7868" s="213"/>
      <c r="V7868" s="213"/>
      <c r="W7868" s="213"/>
      <c r="X7868" s="214"/>
      <c r="Y7868" s="214"/>
      <c r="Z7868" s="214"/>
      <c r="AA7868" s="217"/>
      <c r="AB7868" s="217"/>
      <c r="AC7868" s="217"/>
      <c r="AD7868" s="213"/>
    </row>
    <row r="7869" spans="20:30" x14ac:dyDescent="0.2">
      <c r="T7869" s="212"/>
      <c r="U7869" s="213"/>
      <c r="V7869" s="213"/>
      <c r="W7869" s="213"/>
      <c r="X7869" s="214"/>
      <c r="Y7869" s="214"/>
      <c r="Z7869" s="214"/>
      <c r="AA7869" s="217"/>
      <c r="AB7869" s="217"/>
      <c r="AC7869" s="217"/>
      <c r="AD7869" s="213"/>
    </row>
    <row r="7870" spans="20:30" x14ac:dyDescent="0.2">
      <c r="T7870" s="212"/>
      <c r="U7870" s="213"/>
      <c r="V7870" s="213"/>
      <c r="W7870" s="213"/>
      <c r="X7870" s="214"/>
      <c r="Y7870" s="214"/>
      <c r="Z7870" s="214"/>
      <c r="AA7870" s="217"/>
      <c r="AB7870" s="217"/>
      <c r="AC7870" s="217"/>
      <c r="AD7870" s="213"/>
    </row>
    <row r="7871" spans="20:30" x14ac:dyDescent="0.2">
      <c r="T7871" s="212"/>
      <c r="U7871" s="213"/>
      <c r="V7871" s="213"/>
      <c r="W7871" s="213"/>
      <c r="X7871" s="214"/>
      <c r="Y7871" s="214"/>
      <c r="Z7871" s="214"/>
      <c r="AA7871" s="217"/>
      <c r="AB7871" s="217"/>
      <c r="AC7871" s="217"/>
      <c r="AD7871" s="213"/>
    </row>
    <row r="7872" spans="20:30" x14ac:dyDescent="0.2">
      <c r="T7872" s="212"/>
      <c r="U7872" s="213"/>
      <c r="V7872" s="213"/>
      <c r="W7872" s="213"/>
      <c r="X7872" s="214"/>
      <c r="Y7872" s="214"/>
      <c r="Z7872" s="214"/>
      <c r="AA7872" s="217"/>
      <c r="AB7872" s="217"/>
      <c r="AC7872" s="217"/>
      <c r="AD7872" s="213"/>
    </row>
    <row r="7873" spans="20:30" x14ac:dyDescent="0.2">
      <c r="T7873" s="212"/>
      <c r="U7873" s="213"/>
      <c r="V7873" s="213"/>
      <c r="W7873" s="213"/>
      <c r="X7873" s="214"/>
      <c r="Y7873" s="214"/>
      <c r="Z7873" s="214"/>
      <c r="AA7873" s="217"/>
      <c r="AB7873" s="217"/>
      <c r="AC7873" s="217"/>
      <c r="AD7873" s="213"/>
    </row>
    <row r="7874" spans="20:30" x14ac:dyDescent="0.2">
      <c r="T7874" s="212"/>
      <c r="U7874" s="213"/>
      <c r="V7874" s="213"/>
      <c r="W7874" s="213"/>
      <c r="X7874" s="214"/>
      <c r="Y7874" s="214"/>
      <c r="Z7874" s="214"/>
      <c r="AA7874" s="217"/>
      <c r="AB7874" s="217"/>
      <c r="AC7874" s="217"/>
      <c r="AD7874" s="213"/>
    </row>
    <row r="7875" spans="20:30" x14ac:dyDescent="0.2">
      <c r="T7875" s="212"/>
      <c r="U7875" s="213"/>
      <c r="V7875" s="213"/>
      <c r="W7875" s="213"/>
      <c r="X7875" s="214"/>
      <c r="Y7875" s="214"/>
      <c r="Z7875" s="214"/>
      <c r="AA7875" s="217"/>
      <c r="AB7875" s="217"/>
      <c r="AC7875" s="217"/>
      <c r="AD7875" s="213"/>
    </row>
    <row r="7876" spans="20:30" x14ac:dyDescent="0.2">
      <c r="T7876" s="212"/>
      <c r="U7876" s="213"/>
      <c r="V7876" s="213"/>
      <c r="W7876" s="213"/>
      <c r="X7876" s="214"/>
      <c r="Y7876" s="214"/>
      <c r="Z7876" s="214"/>
      <c r="AA7876" s="217"/>
      <c r="AB7876" s="217"/>
      <c r="AC7876" s="217"/>
      <c r="AD7876" s="213"/>
    </row>
    <row r="7877" spans="20:30" x14ac:dyDescent="0.2">
      <c r="T7877" s="212"/>
      <c r="U7877" s="213"/>
      <c r="V7877" s="213"/>
      <c r="W7877" s="213"/>
      <c r="X7877" s="214"/>
      <c r="Y7877" s="214"/>
      <c r="Z7877" s="214"/>
      <c r="AA7877" s="217"/>
      <c r="AB7877" s="217"/>
      <c r="AC7877" s="217"/>
      <c r="AD7877" s="213"/>
    </row>
    <row r="7878" spans="20:30" x14ac:dyDescent="0.2">
      <c r="T7878" s="212"/>
      <c r="U7878" s="213"/>
      <c r="V7878" s="213"/>
      <c r="W7878" s="213"/>
      <c r="X7878" s="214"/>
      <c r="Y7878" s="214"/>
      <c r="Z7878" s="214"/>
      <c r="AA7878" s="217"/>
      <c r="AB7878" s="217"/>
      <c r="AC7878" s="217"/>
      <c r="AD7878" s="213"/>
    </row>
    <row r="7879" spans="20:30" x14ac:dyDescent="0.2">
      <c r="T7879" s="212"/>
      <c r="U7879" s="213"/>
      <c r="V7879" s="213"/>
      <c r="W7879" s="213"/>
      <c r="X7879" s="214"/>
      <c r="Y7879" s="214"/>
      <c r="Z7879" s="214"/>
      <c r="AA7879" s="217"/>
      <c r="AB7879" s="217"/>
      <c r="AC7879" s="217"/>
      <c r="AD7879" s="213"/>
    </row>
    <row r="7880" spans="20:30" x14ac:dyDescent="0.2">
      <c r="T7880" s="212"/>
      <c r="U7880" s="213"/>
      <c r="V7880" s="213"/>
      <c r="W7880" s="213"/>
      <c r="X7880" s="214"/>
      <c r="Y7880" s="214"/>
      <c r="Z7880" s="214"/>
      <c r="AA7880" s="217"/>
      <c r="AB7880" s="217"/>
      <c r="AC7880" s="217"/>
      <c r="AD7880" s="213"/>
    </row>
    <row r="7881" spans="20:30" x14ac:dyDescent="0.2">
      <c r="T7881" s="212"/>
      <c r="U7881" s="213"/>
      <c r="V7881" s="213"/>
      <c r="W7881" s="213"/>
      <c r="X7881" s="214"/>
      <c r="Y7881" s="214"/>
      <c r="Z7881" s="214"/>
      <c r="AA7881" s="217"/>
      <c r="AB7881" s="217"/>
      <c r="AC7881" s="217"/>
      <c r="AD7881" s="213"/>
    </row>
    <row r="7882" spans="20:30" x14ac:dyDescent="0.2">
      <c r="T7882" s="212"/>
      <c r="U7882" s="213"/>
      <c r="V7882" s="213"/>
      <c r="W7882" s="213"/>
      <c r="X7882" s="214"/>
      <c r="Y7882" s="214"/>
      <c r="Z7882" s="214"/>
      <c r="AA7882" s="217"/>
      <c r="AB7882" s="217"/>
      <c r="AC7882" s="217"/>
      <c r="AD7882" s="213"/>
    </row>
    <row r="7883" spans="20:30" x14ac:dyDescent="0.2">
      <c r="T7883" s="212"/>
      <c r="U7883" s="213"/>
      <c r="V7883" s="213"/>
      <c r="W7883" s="213"/>
      <c r="X7883" s="214"/>
      <c r="Y7883" s="214"/>
      <c r="Z7883" s="214"/>
      <c r="AA7883" s="217"/>
      <c r="AB7883" s="217"/>
      <c r="AC7883" s="217"/>
      <c r="AD7883" s="213"/>
    </row>
    <row r="7884" spans="20:30" x14ac:dyDescent="0.2">
      <c r="T7884" s="212"/>
      <c r="U7884" s="213"/>
      <c r="V7884" s="213"/>
      <c r="W7884" s="213"/>
      <c r="X7884" s="214"/>
      <c r="Y7884" s="214"/>
      <c r="Z7884" s="214"/>
      <c r="AA7884" s="217"/>
      <c r="AB7884" s="217"/>
      <c r="AC7884" s="217"/>
      <c r="AD7884" s="213"/>
    </row>
    <row r="7885" spans="20:30" x14ac:dyDescent="0.2">
      <c r="T7885" s="212"/>
      <c r="U7885" s="213"/>
      <c r="V7885" s="213"/>
      <c r="W7885" s="213"/>
      <c r="X7885" s="214"/>
      <c r="Y7885" s="214"/>
      <c r="Z7885" s="214"/>
      <c r="AA7885" s="217"/>
      <c r="AB7885" s="217"/>
      <c r="AC7885" s="217"/>
      <c r="AD7885" s="213"/>
    </row>
    <row r="7886" spans="20:30" x14ac:dyDescent="0.2">
      <c r="T7886" s="212"/>
      <c r="U7886" s="213"/>
      <c r="V7886" s="213"/>
      <c r="W7886" s="213"/>
      <c r="X7886" s="214"/>
      <c r="Y7886" s="214"/>
      <c r="Z7886" s="214"/>
      <c r="AA7886" s="217"/>
      <c r="AB7886" s="217"/>
      <c r="AC7886" s="217"/>
      <c r="AD7886" s="213"/>
    </row>
    <row r="7887" spans="20:30" x14ac:dyDescent="0.2">
      <c r="T7887" s="212"/>
      <c r="U7887" s="213"/>
      <c r="V7887" s="213"/>
      <c r="W7887" s="213"/>
      <c r="X7887" s="214"/>
      <c r="Y7887" s="214"/>
      <c r="Z7887" s="214"/>
      <c r="AA7887" s="217"/>
      <c r="AB7887" s="217"/>
      <c r="AC7887" s="217"/>
      <c r="AD7887" s="213"/>
    </row>
    <row r="7888" spans="20:30" x14ac:dyDescent="0.2">
      <c r="T7888" s="212"/>
      <c r="U7888" s="213"/>
      <c r="V7888" s="213"/>
      <c r="W7888" s="213"/>
      <c r="X7888" s="214"/>
      <c r="Y7888" s="214"/>
      <c r="Z7888" s="214"/>
      <c r="AA7888" s="217"/>
      <c r="AB7888" s="217"/>
      <c r="AC7888" s="217"/>
      <c r="AD7888" s="213"/>
    </row>
    <row r="7889" spans="20:30" x14ac:dyDescent="0.2">
      <c r="T7889" s="212"/>
      <c r="U7889" s="213"/>
      <c r="V7889" s="213"/>
      <c r="W7889" s="213"/>
      <c r="X7889" s="214"/>
      <c r="Y7889" s="214"/>
      <c r="Z7889" s="214"/>
      <c r="AA7889" s="217"/>
      <c r="AB7889" s="217"/>
      <c r="AC7889" s="217"/>
      <c r="AD7889" s="213"/>
    </row>
    <row r="7890" spans="20:30" x14ac:dyDescent="0.2">
      <c r="T7890" s="212"/>
      <c r="U7890" s="213"/>
      <c r="V7890" s="213"/>
      <c r="W7890" s="213"/>
      <c r="X7890" s="214"/>
      <c r="Y7890" s="214"/>
      <c r="Z7890" s="214"/>
      <c r="AA7890" s="217"/>
      <c r="AB7890" s="217"/>
      <c r="AC7890" s="217"/>
      <c r="AD7890" s="213"/>
    </row>
    <row r="7891" spans="20:30" x14ac:dyDescent="0.2">
      <c r="T7891" s="212"/>
      <c r="U7891" s="213"/>
      <c r="V7891" s="213"/>
      <c r="W7891" s="213"/>
      <c r="X7891" s="214"/>
      <c r="Y7891" s="214"/>
      <c r="Z7891" s="214"/>
      <c r="AA7891" s="217"/>
      <c r="AB7891" s="217"/>
      <c r="AC7891" s="217"/>
      <c r="AD7891" s="213"/>
    </row>
    <row r="7892" spans="20:30" x14ac:dyDescent="0.2">
      <c r="T7892" s="212"/>
      <c r="U7892" s="213"/>
      <c r="V7892" s="213"/>
      <c r="W7892" s="213"/>
      <c r="X7892" s="214"/>
      <c r="Y7892" s="214"/>
      <c r="Z7892" s="214"/>
      <c r="AA7892" s="217"/>
      <c r="AB7892" s="217"/>
      <c r="AC7892" s="217"/>
      <c r="AD7892" s="213"/>
    </row>
    <row r="7893" spans="20:30" x14ac:dyDescent="0.2">
      <c r="T7893" s="212"/>
      <c r="U7893" s="213"/>
      <c r="V7893" s="213"/>
      <c r="W7893" s="213"/>
      <c r="X7893" s="214"/>
      <c r="Y7893" s="214"/>
      <c r="Z7893" s="214"/>
      <c r="AA7893" s="217"/>
      <c r="AB7893" s="217"/>
      <c r="AC7893" s="217"/>
      <c r="AD7893" s="213"/>
    </row>
    <row r="7894" spans="20:30" x14ac:dyDescent="0.2">
      <c r="T7894" s="212"/>
      <c r="U7894" s="213"/>
      <c r="V7894" s="213"/>
      <c r="W7894" s="213"/>
      <c r="X7894" s="214"/>
      <c r="Y7894" s="214"/>
      <c r="Z7894" s="214"/>
      <c r="AA7894" s="217"/>
      <c r="AB7894" s="217"/>
      <c r="AC7894" s="217"/>
      <c r="AD7894" s="213"/>
    </row>
    <row r="7895" spans="20:30" x14ac:dyDescent="0.2">
      <c r="T7895" s="212"/>
      <c r="U7895" s="213"/>
      <c r="V7895" s="213"/>
      <c r="W7895" s="213"/>
      <c r="X7895" s="214"/>
      <c r="Y7895" s="214"/>
      <c r="Z7895" s="214"/>
      <c r="AA7895" s="217"/>
      <c r="AB7895" s="217"/>
      <c r="AC7895" s="217"/>
      <c r="AD7895" s="213"/>
    </row>
    <row r="7896" spans="20:30" x14ac:dyDescent="0.2">
      <c r="T7896" s="212"/>
      <c r="U7896" s="213"/>
      <c r="V7896" s="213"/>
      <c r="W7896" s="213"/>
      <c r="X7896" s="214"/>
      <c r="Y7896" s="214"/>
      <c r="Z7896" s="214"/>
      <c r="AA7896" s="217"/>
      <c r="AB7896" s="217"/>
      <c r="AC7896" s="217"/>
      <c r="AD7896" s="213"/>
    </row>
    <row r="7897" spans="20:30" x14ac:dyDescent="0.2">
      <c r="T7897" s="212"/>
      <c r="U7897" s="213"/>
      <c r="V7897" s="213"/>
      <c r="W7897" s="213"/>
      <c r="X7897" s="214"/>
      <c r="Y7897" s="214"/>
      <c r="Z7897" s="214"/>
      <c r="AA7897" s="217"/>
      <c r="AB7897" s="217"/>
      <c r="AC7897" s="217"/>
      <c r="AD7897" s="213"/>
    </row>
    <row r="7898" spans="20:30" x14ac:dyDescent="0.2">
      <c r="T7898" s="212"/>
      <c r="U7898" s="213"/>
      <c r="V7898" s="213"/>
      <c r="W7898" s="213"/>
      <c r="X7898" s="214"/>
      <c r="Y7898" s="214"/>
      <c r="Z7898" s="214"/>
      <c r="AA7898" s="217"/>
      <c r="AB7898" s="217"/>
      <c r="AC7898" s="217"/>
      <c r="AD7898" s="213"/>
    </row>
    <row r="7899" spans="20:30" x14ac:dyDescent="0.2">
      <c r="T7899" s="212"/>
      <c r="U7899" s="213"/>
      <c r="V7899" s="213"/>
      <c r="W7899" s="213"/>
      <c r="X7899" s="214"/>
      <c r="Y7899" s="214"/>
      <c r="Z7899" s="214"/>
      <c r="AA7899" s="217"/>
      <c r="AB7899" s="217"/>
      <c r="AC7899" s="217"/>
      <c r="AD7899" s="213"/>
    </row>
    <row r="7900" spans="20:30" x14ac:dyDescent="0.2">
      <c r="T7900" s="212"/>
      <c r="U7900" s="213"/>
      <c r="V7900" s="213"/>
      <c r="W7900" s="213"/>
      <c r="X7900" s="214"/>
      <c r="Y7900" s="214"/>
      <c r="Z7900" s="214"/>
      <c r="AA7900" s="217"/>
      <c r="AB7900" s="217"/>
      <c r="AC7900" s="217"/>
      <c r="AD7900" s="213"/>
    </row>
    <row r="7901" spans="20:30" x14ac:dyDescent="0.2">
      <c r="T7901" s="212"/>
      <c r="U7901" s="213"/>
      <c r="V7901" s="213"/>
      <c r="W7901" s="213"/>
      <c r="X7901" s="214"/>
      <c r="Y7901" s="214"/>
      <c r="Z7901" s="214"/>
      <c r="AA7901" s="217"/>
      <c r="AB7901" s="217"/>
      <c r="AC7901" s="217"/>
      <c r="AD7901" s="213"/>
    </row>
    <row r="7902" spans="20:30" x14ac:dyDescent="0.2">
      <c r="T7902" s="212"/>
      <c r="U7902" s="213"/>
      <c r="V7902" s="213"/>
      <c r="W7902" s="213"/>
      <c r="X7902" s="214"/>
      <c r="Y7902" s="214"/>
      <c r="Z7902" s="214"/>
      <c r="AA7902" s="217"/>
      <c r="AB7902" s="217"/>
      <c r="AC7902" s="217"/>
      <c r="AD7902" s="213"/>
    </row>
    <row r="7903" spans="20:30" x14ac:dyDescent="0.2">
      <c r="T7903" s="212"/>
      <c r="U7903" s="213"/>
      <c r="V7903" s="213"/>
      <c r="W7903" s="213"/>
      <c r="X7903" s="214"/>
      <c r="Y7903" s="214"/>
      <c r="Z7903" s="214"/>
      <c r="AA7903" s="217"/>
      <c r="AB7903" s="217"/>
      <c r="AC7903" s="217"/>
      <c r="AD7903" s="213"/>
    </row>
    <row r="7904" spans="20:30" x14ac:dyDescent="0.2">
      <c r="T7904" s="212"/>
      <c r="U7904" s="213"/>
      <c r="V7904" s="213"/>
      <c r="W7904" s="213"/>
      <c r="X7904" s="214"/>
      <c r="Y7904" s="214"/>
      <c r="Z7904" s="214"/>
      <c r="AA7904" s="217"/>
      <c r="AB7904" s="217"/>
      <c r="AC7904" s="217"/>
      <c r="AD7904" s="213"/>
    </row>
    <row r="7905" spans="20:30" x14ac:dyDescent="0.2">
      <c r="T7905" s="212"/>
      <c r="U7905" s="213"/>
      <c r="V7905" s="213"/>
      <c r="W7905" s="213"/>
      <c r="X7905" s="214"/>
      <c r="Y7905" s="214"/>
      <c r="Z7905" s="214"/>
      <c r="AA7905" s="217"/>
      <c r="AB7905" s="217"/>
      <c r="AC7905" s="217"/>
      <c r="AD7905" s="213"/>
    </row>
    <row r="7906" spans="20:30" x14ac:dyDescent="0.2">
      <c r="T7906" s="212"/>
      <c r="U7906" s="213"/>
      <c r="V7906" s="213"/>
      <c r="W7906" s="213"/>
      <c r="X7906" s="214"/>
      <c r="Y7906" s="214"/>
      <c r="Z7906" s="214"/>
      <c r="AA7906" s="217"/>
      <c r="AB7906" s="217"/>
      <c r="AC7906" s="217"/>
      <c r="AD7906" s="213"/>
    </row>
    <row r="7907" spans="20:30" x14ac:dyDescent="0.2">
      <c r="T7907" s="212"/>
      <c r="U7907" s="213"/>
      <c r="V7907" s="213"/>
      <c r="W7907" s="213"/>
      <c r="X7907" s="214"/>
      <c r="Y7907" s="214"/>
      <c r="Z7907" s="214"/>
      <c r="AA7907" s="217"/>
      <c r="AB7907" s="217"/>
      <c r="AC7907" s="217"/>
      <c r="AD7907" s="213"/>
    </row>
    <row r="7908" spans="20:30" x14ac:dyDescent="0.2">
      <c r="T7908" s="212"/>
      <c r="U7908" s="213"/>
      <c r="V7908" s="213"/>
      <c r="W7908" s="213"/>
      <c r="X7908" s="214"/>
      <c r="Y7908" s="214"/>
      <c r="Z7908" s="214"/>
      <c r="AA7908" s="217"/>
      <c r="AB7908" s="217"/>
      <c r="AC7908" s="217"/>
      <c r="AD7908" s="213"/>
    </row>
    <row r="7909" spans="20:30" x14ac:dyDescent="0.2">
      <c r="T7909" s="212"/>
      <c r="U7909" s="213"/>
      <c r="V7909" s="213"/>
      <c r="W7909" s="213"/>
      <c r="X7909" s="214"/>
      <c r="Y7909" s="214"/>
      <c r="Z7909" s="214"/>
      <c r="AA7909" s="217"/>
      <c r="AB7909" s="217"/>
      <c r="AC7909" s="217"/>
      <c r="AD7909" s="213"/>
    </row>
    <row r="7910" spans="20:30" x14ac:dyDescent="0.2">
      <c r="T7910" s="212"/>
      <c r="U7910" s="213"/>
      <c r="V7910" s="213"/>
      <c r="W7910" s="213"/>
      <c r="X7910" s="214"/>
      <c r="Y7910" s="214"/>
      <c r="Z7910" s="214"/>
      <c r="AA7910" s="217"/>
      <c r="AB7910" s="217"/>
      <c r="AC7910" s="217"/>
      <c r="AD7910" s="213"/>
    </row>
    <row r="7911" spans="20:30" x14ac:dyDescent="0.2">
      <c r="T7911" s="212"/>
      <c r="U7911" s="213"/>
      <c r="V7911" s="213"/>
      <c r="W7911" s="213"/>
      <c r="X7911" s="214"/>
      <c r="Y7911" s="214"/>
      <c r="Z7911" s="214"/>
      <c r="AA7911" s="217"/>
      <c r="AB7911" s="217"/>
      <c r="AC7911" s="217"/>
      <c r="AD7911" s="213"/>
    </row>
    <row r="7912" spans="20:30" x14ac:dyDescent="0.2">
      <c r="T7912" s="212"/>
      <c r="U7912" s="213"/>
      <c r="V7912" s="213"/>
      <c r="W7912" s="213"/>
      <c r="X7912" s="214"/>
      <c r="Y7912" s="214"/>
      <c r="Z7912" s="214"/>
      <c r="AA7912" s="217"/>
      <c r="AB7912" s="217"/>
      <c r="AC7912" s="217"/>
      <c r="AD7912" s="213"/>
    </row>
    <row r="7913" spans="20:30" x14ac:dyDescent="0.2">
      <c r="T7913" s="212"/>
      <c r="U7913" s="213"/>
      <c r="V7913" s="213"/>
      <c r="W7913" s="213"/>
      <c r="X7913" s="214"/>
      <c r="Y7913" s="214"/>
      <c r="Z7913" s="214"/>
      <c r="AA7913" s="217"/>
      <c r="AB7913" s="217"/>
      <c r="AC7913" s="217"/>
      <c r="AD7913" s="213"/>
    </row>
    <row r="7914" spans="20:30" x14ac:dyDescent="0.2">
      <c r="T7914" s="212"/>
      <c r="U7914" s="213"/>
      <c r="V7914" s="213"/>
      <c r="W7914" s="213"/>
      <c r="X7914" s="214"/>
      <c r="Y7914" s="214"/>
      <c r="Z7914" s="214"/>
      <c r="AA7914" s="217"/>
      <c r="AB7914" s="217"/>
      <c r="AC7914" s="217"/>
      <c r="AD7914" s="213"/>
    </row>
    <row r="7915" spans="20:30" x14ac:dyDescent="0.2">
      <c r="T7915" s="212"/>
      <c r="U7915" s="213"/>
      <c r="V7915" s="213"/>
      <c r="W7915" s="213"/>
      <c r="X7915" s="214"/>
      <c r="Y7915" s="214"/>
      <c r="Z7915" s="214"/>
      <c r="AA7915" s="217"/>
      <c r="AB7915" s="217"/>
      <c r="AC7915" s="217"/>
      <c r="AD7915" s="213"/>
    </row>
    <row r="7916" spans="20:30" x14ac:dyDescent="0.2">
      <c r="T7916" s="212"/>
      <c r="U7916" s="213"/>
      <c r="V7916" s="213"/>
      <c r="W7916" s="213"/>
      <c r="X7916" s="214"/>
      <c r="Y7916" s="214"/>
      <c r="Z7916" s="214"/>
      <c r="AA7916" s="217"/>
      <c r="AB7916" s="217"/>
      <c r="AC7916" s="217"/>
      <c r="AD7916" s="213"/>
    </row>
    <row r="7917" spans="20:30" x14ac:dyDescent="0.2">
      <c r="T7917" s="212"/>
      <c r="U7917" s="213"/>
      <c r="V7917" s="213"/>
      <c r="W7917" s="213"/>
      <c r="X7917" s="214"/>
      <c r="Y7917" s="214"/>
      <c r="Z7917" s="214"/>
      <c r="AA7917" s="217"/>
      <c r="AB7917" s="217"/>
      <c r="AC7917" s="217"/>
      <c r="AD7917" s="213"/>
    </row>
    <row r="7918" spans="20:30" x14ac:dyDescent="0.2">
      <c r="T7918" s="212"/>
      <c r="U7918" s="213"/>
      <c r="V7918" s="213"/>
      <c r="W7918" s="213"/>
      <c r="X7918" s="214"/>
      <c r="Y7918" s="214"/>
      <c r="Z7918" s="214"/>
      <c r="AA7918" s="217"/>
      <c r="AB7918" s="217"/>
      <c r="AC7918" s="217"/>
      <c r="AD7918" s="213"/>
    </row>
    <row r="7919" spans="20:30" x14ac:dyDescent="0.2">
      <c r="T7919" s="212"/>
      <c r="U7919" s="213"/>
      <c r="V7919" s="213"/>
      <c r="W7919" s="213"/>
      <c r="X7919" s="214"/>
      <c r="Y7919" s="214"/>
      <c r="Z7919" s="214"/>
      <c r="AA7919" s="217"/>
      <c r="AB7919" s="217"/>
      <c r="AC7919" s="217"/>
      <c r="AD7919" s="213"/>
    </row>
    <row r="7920" spans="20:30" x14ac:dyDescent="0.2">
      <c r="T7920" s="212"/>
      <c r="U7920" s="213"/>
      <c r="V7920" s="213"/>
      <c r="W7920" s="213"/>
      <c r="X7920" s="214"/>
      <c r="Y7920" s="214"/>
      <c r="Z7920" s="214"/>
      <c r="AA7920" s="217"/>
      <c r="AB7920" s="217"/>
      <c r="AC7920" s="217"/>
      <c r="AD7920" s="213"/>
    </row>
    <row r="7921" spans="20:30" x14ac:dyDescent="0.2">
      <c r="T7921" s="212"/>
      <c r="U7921" s="213"/>
      <c r="V7921" s="213"/>
      <c r="W7921" s="213"/>
      <c r="X7921" s="214"/>
      <c r="Y7921" s="214"/>
      <c r="Z7921" s="214"/>
      <c r="AA7921" s="217"/>
      <c r="AB7921" s="217"/>
      <c r="AC7921" s="217"/>
      <c r="AD7921" s="213"/>
    </row>
    <row r="7922" spans="20:30" x14ac:dyDescent="0.2">
      <c r="T7922" s="212"/>
      <c r="U7922" s="213"/>
      <c r="V7922" s="213"/>
      <c r="W7922" s="213"/>
      <c r="X7922" s="214"/>
      <c r="Y7922" s="214"/>
      <c r="Z7922" s="214"/>
      <c r="AA7922" s="217"/>
      <c r="AB7922" s="217"/>
      <c r="AC7922" s="217"/>
      <c r="AD7922" s="213"/>
    </row>
    <row r="7923" spans="20:30" x14ac:dyDescent="0.2">
      <c r="T7923" s="212"/>
      <c r="U7923" s="213"/>
      <c r="V7923" s="213"/>
      <c r="W7923" s="213"/>
      <c r="X7923" s="214"/>
      <c r="Y7923" s="214"/>
      <c r="Z7923" s="214"/>
      <c r="AA7923" s="217"/>
      <c r="AB7923" s="217"/>
      <c r="AC7923" s="217"/>
      <c r="AD7923" s="213"/>
    </row>
    <row r="7924" spans="20:30" x14ac:dyDescent="0.2">
      <c r="T7924" s="212"/>
      <c r="U7924" s="213"/>
      <c r="V7924" s="213"/>
      <c r="W7924" s="213"/>
      <c r="X7924" s="214"/>
      <c r="Y7924" s="214"/>
      <c r="Z7924" s="214"/>
      <c r="AA7924" s="217"/>
      <c r="AB7924" s="217"/>
      <c r="AC7924" s="217"/>
      <c r="AD7924" s="213"/>
    </row>
    <row r="7925" spans="20:30" x14ac:dyDescent="0.2">
      <c r="T7925" s="212"/>
      <c r="U7925" s="213"/>
      <c r="V7925" s="213"/>
      <c r="W7925" s="213"/>
      <c r="X7925" s="214"/>
      <c r="Y7925" s="214"/>
      <c r="Z7925" s="214"/>
      <c r="AA7925" s="217"/>
      <c r="AB7925" s="217"/>
      <c r="AC7925" s="217"/>
      <c r="AD7925" s="213"/>
    </row>
    <row r="7926" spans="20:30" x14ac:dyDescent="0.2">
      <c r="T7926" s="212"/>
      <c r="U7926" s="213"/>
      <c r="V7926" s="213"/>
      <c r="W7926" s="213"/>
      <c r="X7926" s="214"/>
      <c r="Y7926" s="214"/>
      <c r="Z7926" s="214"/>
      <c r="AA7926" s="217"/>
      <c r="AB7926" s="217"/>
      <c r="AC7926" s="217"/>
      <c r="AD7926" s="213"/>
    </row>
    <row r="7927" spans="20:30" x14ac:dyDescent="0.2">
      <c r="T7927" s="212"/>
      <c r="U7927" s="213"/>
      <c r="V7927" s="213"/>
      <c r="W7927" s="213"/>
      <c r="X7927" s="214"/>
      <c r="Y7927" s="214"/>
      <c r="Z7927" s="214"/>
      <c r="AA7927" s="217"/>
      <c r="AB7927" s="217"/>
      <c r="AC7927" s="217"/>
      <c r="AD7927" s="213"/>
    </row>
    <row r="7928" spans="20:30" x14ac:dyDescent="0.2">
      <c r="T7928" s="212"/>
      <c r="U7928" s="213"/>
      <c r="V7928" s="213"/>
      <c r="W7928" s="213"/>
      <c r="X7928" s="214"/>
      <c r="Y7928" s="214"/>
      <c r="Z7928" s="214"/>
      <c r="AA7928" s="217"/>
      <c r="AB7928" s="217"/>
      <c r="AC7928" s="217"/>
      <c r="AD7928" s="213"/>
    </row>
    <row r="7929" spans="20:30" x14ac:dyDescent="0.2">
      <c r="T7929" s="212"/>
      <c r="U7929" s="213"/>
      <c r="V7929" s="213"/>
      <c r="W7929" s="213"/>
      <c r="X7929" s="214"/>
      <c r="Y7929" s="214"/>
      <c r="Z7929" s="214"/>
      <c r="AA7929" s="217"/>
      <c r="AB7929" s="217"/>
      <c r="AC7929" s="217"/>
      <c r="AD7929" s="213"/>
    </row>
    <row r="7930" spans="20:30" x14ac:dyDescent="0.2">
      <c r="T7930" s="212"/>
      <c r="U7930" s="213"/>
      <c r="V7930" s="213"/>
      <c r="W7930" s="213"/>
      <c r="X7930" s="214"/>
      <c r="Y7930" s="214"/>
      <c r="Z7930" s="214"/>
      <c r="AA7930" s="217"/>
      <c r="AB7930" s="217"/>
      <c r="AC7930" s="217"/>
      <c r="AD7930" s="213"/>
    </row>
    <row r="7931" spans="20:30" x14ac:dyDescent="0.2">
      <c r="T7931" s="212"/>
      <c r="U7931" s="213"/>
      <c r="V7931" s="213"/>
      <c r="W7931" s="213"/>
      <c r="X7931" s="214"/>
      <c r="Y7931" s="214"/>
      <c r="Z7931" s="214"/>
      <c r="AA7931" s="217"/>
      <c r="AB7931" s="217"/>
      <c r="AC7931" s="217"/>
      <c r="AD7931" s="213"/>
    </row>
    <row r="7932" spans="20:30" x14ac:dyDescent="0.2">
      <c r="T7932" s="212"/>
      <c r="U7932" s="213"/>
      <c r="V7932" s="213"/>
      <c r="W7932" s="213"/>
      <c r="X7932" s="214"/>
      <c r="Y7932" s="214"/>
      <c r="Z7932" s="214"/>
      <c r="AA7932" s="217"/>
      <c r="AB7932" s="217"/>
      <c r="AC7932" s="217"/>
      <c r="AD7932" s="213"/>
    </row>
    <row r="7933" spans="20:30" x14ac:dyDescent="0.2">
      <c r="T7933" s="212"/>
      <c r="U7933" s="213"/>
      <c r="V7933" s="213"/>
      <c r="W7933" s="213"/>
      <c r="X7933" s="214"/>
      <c r="Y7933" s="214"/>
      <c r="Z7933" s="214"/>
      <c r="AA7933" s="217"/>
      <c r="AB7933" s="217"/>
      <c r="AC7933" s="217"/>
      <c r="AD7933" s="213"/>
    </row>
    <row r="7934" spans="20:30" x14ac:dyDescent="0.2">
      <c r="T7934" s="212"/>
      <c r="U7934" s="213"/>
      <c r="V7934" s="213"/>
      <c r="W7934" s="213"/>
      <c r="X7934" s="214"/>
      <c r="Y7934" s="214"/>
      <c r="Z7934" s="214"/>
      <c r="AA7934" s="217"/>
      <c r="AB7934" s="217"/>
      <c r="AC7934" s="217"/>
      <c r="AD7934" s="213"/>
    </row>
    <row r="7935" spans="20:30" x14ac:dyDescent="0.2">
      <c r="T7935" s="212"/>
      <c r="U7935" s="213"/>
      <c r="V7935" s="213"/>
      <c r="W7935" s="213"/>
      <c r="X7935" s="214"/>
      <c r="Y7935" s="214"/>
      <c r="Z7935" s="214"/>
      <c r="AA7935" s="217"/>
      <c r="AB7935" s="217"/>
      <c r="AC7935" s="217"/>
      <c r="AD7935" s="213"/>
    </row>
    <row r="7936" spans="20:30" x14ac:dyDescent="0.2">
      <c r="T7936" s="212"/>
      <c r="U7936" s="213"/>
      <c r="V7936" s="213"/>
      <c r="W7936" s="213"/>
      <c r="X7936" s="214"/>
      <c r="Y7936" s="214"/>
      <c r="Z7936" s="214"/>
      <c r="AA7936" s="217"/>
      <c r="AB7936" s="217"/>
      <c r="AC7936" s="217"/>
      <c r="AD7936" s="213"/>
    </row>
    <row r="7937" spans="20:30" x14ac:dyDescent="0.2">
      <c r="T7937" s="212"/>
      <c r="U7937" s="213"/>
      <c r="V7937" s="213"/>
      <c r="W7937" s="213"/>
      <c r="X7937" s="214"/>
      <c r="Y7937" s="214"/>
      <c r="Z7937" s="214"/>
      <c r="AA7937" s="217"/>
      <c r="AB7937" s="217"/>
      <c r="AC7937" s="217"/>
      <c r="AD7937" s="213"/>
    </row>
    <row r="7938" spans="20:30" x14ac:dyDescent="0.2">
      <c r="T7938" s="212"/>
      <c r="U7938" s="213"/>
      <c r="V7938" s="213"/>
      <c r="W7938" s="213"/>
      <c r="X7938" s="214"/>
      <c r="Y7938" s="214"/>
      <c r="Z7938" s="214"/>
      <c r="AA7938" s="217"/>
      <c r="AB7938" s="217"/>
      <c r="AC7938" s="217"/>
      <c r="AD7938" s="213"/>
    </row>
    <row r="7939" spans="20:30" x14ac:dyDescent="0.2">
      <c r="T7939" s="212"/>
      <c r="U7939" s="213"/>
      <c r="V7939" s="213"/>
      <c r="W7939" s="213"/>
      <c r="X7939" s="214"/>
      <c r="Y7939" s="214"/>
      <c r="Z7939" s="214"/>
      <c r="AA7939" s="217"/>
      <c r="AB7939" s="217"/>
      <c r="AC7939" s="217"/>
      <c r="AD7939" s="213"/>
    </row>
    <row r="7940" spans="20:30" x14ac:dyDescent="0.2">
      <c r="T7940" s="212"/>
      <c r="U7940" s="213"/>
      <c r="V7940" s="213"/>
      <c r="W7940" s="213"/>
      <c r="X7940" s="214"/>
      <c r="Y7940" s="214"/>
      <c r="Z7940" s="214"/>
      <c r="AA7940" s="217"/>
      <c r="AB7940" s="217"/>
      <c r="AC7940" s="217"/>
      <c r="AD7940" s="213"/>
    </row>
    <row r="7941" spans="20:30" x14ac:dyDescent="0.2">
      <c r="T7941" s="212"/>
      <c r="U7941" s="213"/>
      <c r="V7941" s="213"/>
      <c r="W7941" s="213"/>
      <c r="X7941" s="214"/>
      <c r="Y7941" s="214"/>
      <c r="Z7941" s="214"/>
      <c r="AA7941" s="217"/>
      <c r="AB7941" s="217"/>
      <c r="AC7941" s="217"/>
      <c r="AD7941" s="213"/>
    </row>
    <row r="7942" spans="20:30" x14ac:dyDescent="0.2">
      <c r="T7942" s="212"/>
      <c r="U7942" s="213"/>
      <c r="V7942" s="213"/>
      <c r="W7942" s="213"/>
      <c r="X7942" s="214"/>
      <c r="Y7942" s="214"/>
      <c r="Z7942" s="214"/>
      <c r="AA7942" s="217"/>
      <c r="AB7942" s="217"/>
      <c r="AC7942" s="217"/>
      <c r="AD7942" s="213"/>
    </row>
    <row r="7943" spans="20:30" x14ac:dyDescent="0.2">
      <c r="T7943" s="212"/>
      <c r="U7943" s="213"/>
      <c r="V7943" s="213"/>
      <c r="W7943" s="213"/>
      <c r="X7943" s="214"/>
      <c r="Y7943" s="214"/>
      <c r="Z7943" s="214"/>
      <c r="AA7943" s="217"/>
      <c r="AB7943" s="217"/>
      <c r="AC7943" s="217"/>
      <c r="AD7943" s="213"/>
    </row>
    <row r="7944" spans="20:30" x14ac:dyDescent="0.2">
      <c r="T7944" s="212"/>
      <c r="U7944" s="213"/>
      <c r="V7944" s="213"/>
      <c r="W7944" s="213"/>
      <c r="X7944" s="214"/>
      <c r="Y7944" s="214"/>
      <c r="Z7944" s="214"/>
      <c r="AA7944" s="217"/>
      <c r="AB7944" s="217"/>
      <c r="AC7944" s="217"/>
      <c r="AD7944" s="213"/>
    </row>
    <row r="7945" spans="20:30" x14ac:dyDescent="0.2">
      <c r="T7945" s="212"/>
      <c r="U7945" s="213"/>
      <c r="V7945" s="213"/>
      <c r="W7945" s="213"/>
      <c r="X7945" s="214"/>
      <c r="Y7945" s="214"/>
      <c r="Z7945" s="214"/>
      <c r="AA7945" s="217"/>
      <c r="AB7945" s="217"/>
      <c r="AC7945" s="217"/>
      <c r="AD7945" s="213"/>
    </row>
    <row r="7946" spans="20:30" x14ac:dyDescent="0.2">
      <c r="T7946" s="212"/>
      <c r="U7946" s="213"/>
      <c r="V7946" s="213"/>
      <c r="W7946" s="213"/>
      <c r="X7946" s="214"/>
      <c r="Y7946" s="214"/>
      <c r="Z7946" s="214"/>
      <c r="AA7946" s="217"/>
      <c r="AB7946" s="217"/>
      <c r="AC7946" s="217"/>
      <c r="AD7946" s="213"/>
    </row>
    <row r="7947" spans="20:30" x14ac:dyDescent="0.2">
      <c r="T7947" s="212"/>
      <c r="U7947" s="213"/>
      <c r="V7947" s="213"/>
      <c r="W7947" s="213"/>
      <c r="X7947" s="214"/>
      <c r="Y7947" s="214"/>
      <c r="Z7947" s="214"/>
      <c r="AA7947" s="217"/>
      <c r="AB7947" s="217"/>
      <c r="AC7947" s="217"/>
      <c r="AD7947" s="213"/>
    </row>
    <row r="7948" spans="20:30" x14ac:dyDescent="0.2">
      <c r="T7948" s="212"/>
      <c r="U7948" s="213"/>
      <c r="V7948" s="213"/>
      <c r="W7948" s="213"/>
      <c r="X7948" s="214"/>
      <c r="Y7948" s="214"/>
      <c r="Z7948" s="214"/>
      <c r="AA7948" s="217"/>
      <c r="AB7948" s="217"/>
      <c r="AC7948" s="217"/>
      <c r="AD7948" s="213"/>
    </row>
    <row r="7949" spans="20:30" x14ac:dyDescent="0.2">
      <c r="T7949" s="212"/>
      <c r="U7949" s="213"/>
      <c r="V7949" s="213"/>
      <c r="W7949" s="213"/>
      <c r="X7949" s="214"/>
      <c r="Y7949" s="214"/>
      <c r="Z7949" s="214"/>
      <c r="AA7949" s="217"/>
      <c r="AB7949" s="217"/>
      <c r="AC7949" s="217"/>
      <c r="AD7949" s="213"/>
    </row>
    <row r="7950" spans="20:30" x14ac:dyDescent="0.2">
      <c r="T7950" s="212"/>
      <c r="U7950" s="213"/>
      <c r="V7950" s="213"/>
      <c r="W7950" s="213"/>
      <c r="X7950" s="214"/>
      <c r="Y7950" s="214"/>
      <c r="Z7950" s="214"/>
      <c r="AA7950" s="217"/>
      <c r="AB7950" s="217"/>
      <c r="AC7950" s="217"/>
      <c r="AD7950" s="213"/>
    </row>
    <row r="7951" spans="20:30" x14ac:dyDescent="0.2">
      <c r="T7951" s="212"/>
      <c r="U7951" s="213"/>
      <c r="V7951" s="213"/>
      <c r="W7951" s="213"/>
      <c r="X7951" s="214"/>
      <c r="Y7951" s="214"/>
      <c r="Z7951" s="214"/>
      <c r="AA7951" s="217"/>
      <c r="AB7951" s="217"/>
      <c r="AC7951" s="217"/>
      <c r="AD7951" s="213"/>
    </row>
    <row r="7952" spans="20:30" x14ac:dyDescent="0.2">
      <c r="T7952" s="212"/>
      <c r="U7952" s="213"/>
      <c r="V7952" s="213"/>
      <c r="W7952" s="213"/>
      <c r="X7952" s="214"/>
      <c r="Y7952" s="214"/>
      <c r="Z7952" s="214"/>
      <c r="AA7952" s="217"/>
      <c r="AB7952" s="217"/>
      <c r="AC7952" s="217"/>
      <c r="AD7952" s="213"/>
    </row>
    <row r="7953" spans="20:30" x14ac:dyDescent="0.2">
      <c r="T7953" s="212"/>
      <c r="U7953" s="213"/>
      <c r="V7953" s="213"/>
      <c r="W7953" s="213"/>
      <c r="X7953" s="214"/>
      <c r="Y7953" s="214"/>
      <c r="Z7953" s="214"/>
      <c r="AA7953" s="217"/>
      <c r="AB7953" s="217"/>
      <c r="AC7953" s="217"/>
      <c r="AD7953" s="213"/>
    </row>
    <row r="7954" spans="20:30" x14ac:dyDescent="0.2">
      <c r="T7954" s="212"/>
      <c r="U7954" s="213"/>
      <c r="V7954" s="213"/>
      <c r="W7954" s="213"/>
      <c r="X7954" s="214"/>
      <c r="Y7954" s="214"/>
      <c r="Z7954" s="214"/>
      <c r="AA7954" s="217"/>
      <c r="AB7954" s="217"/>
      <c r="AC7954" s="217"/>
      <c r="AD7954" s="213"/>
    </row>
    <row r="7955" spans="20:30" x14ac:dyDescent="0.2">
      <c r="T7955" s="212"/>
      <c r="U7955" s="213"/>
      <c r="V7955" s="213"/>
      <c r="W7955" s="213"/>
      <c r="X7955" s="214"/>
      <c r="Y7955" s="214"/>
      <c r="Z7955" s="214"/>
      <c r="AA7955" s="217"/>
      <c r="AB7955" s="217"/>
      <c r="AC7955" s="217"/>
      <c r="AD7955" s="213"/>
    </row>
    <row r="7956" spans="20:30" x14ac:dyDescent="0.2">
      <c r="T7956" s="212"/>
      <c r="U7956" s="213"/>
      <c r="V7956" s="213"/>
      <c r="W7956" s="213"/>
      <c r="X7956" s="214"/>
      <c r="Y7956" s="214"/>
      <c r="Z7956" s="214"/>
      <c r="AA7956" s="217"/>
      <c r="AB7956" s="217"/>
      <c r="AC7956" s="217"/>
      <c r="AD7956" s="213"/>
    </row>
    <row r="7957" spans="20:30" x14ac:dyDescent="0.2">
      <c r="T7957" s="212"/>
      <c r="U7957" s="213"/>
      <c r="V7957" s="213"/>
      <c r="W7957" s="213"/>
      <c r="X7957" s="214"/>
      <c r="Y7957" s="214"/>
      <c r="Z7957" s="214"/>
      <c r="AA7957" s="217"/>
      <c r="AB7957" s="217"/>
      <c r="AC7957" s="217"/>
      <c r="AD7957" s="213"/>
    </row>
    <row r="7958" spans="20:30" x14ac:dyDescent="0.2">
      <c r="T7958" s="212"/>
      <c r="U7958" s="213"/>
      <c r="V7958" s="213"/>
      <c r="W7958" s="213"/>
      <c r="X7958" s="214"/>
      <c r="Y7958" s="214"/>
      <c r="Z7958" s="214"/>
      <c r="AA7958" s="217"/>
      <c r="AB7958" s="217"/>
      <c r="AC7958" s="217"/>
      <c r="AD7958" s="213"/>
    </row>
    <row r="7959" spans="20:30" x14ac:dyDescent="0.2">
      <c r="T7959" s="212"/>
      <c r="U7959" s="213"/>
      <c r="V7959" s="213"/>
      <c r="W7959" s="213"/>
      <c r="X7959" s="214"/>
      <c r="Y7959" s="214"/>
      <c r="Z7959" s="214"/>
      <c r="AA7959" s="217"/>
      <c r="AB7959" s="217"/>
      <c r="AC7959" s="217"/>
      <c r="AD7959" s="213"/>
    </row>
    <row r="7960" spans="20:30" x14ac:dyDescent="0.2">
      <c r="T7960" s="212"/>
      <c r="U7960" s="213"/>
      <c r="V7960" s="213"/>
      <c r="W7960" s="213"/>
      <c r="X7960" s="214"/>
      <c r="Y7960" s="214"/>
      <c r="Z7960" s="214"/>
      <c r="AA7960" s="217"/>
      <c r="AB7960" s="217"/>
      <c r="AC7960" s="217"/>
      <c r="AD7960" s="213"/>
    </row>
    <row r="7961" spans="20:30" x14ac:dyDescent="0.2">
      <c r="T7961" s="212"/>
      <c r="U7961" s="213"/>
      <c r="V7961" s="213"/>
      <c r="W7961" s="213"/>
      <c r="X7961" s="214"/>
      <c r="Y7961" s="214"/>
      <c r="Z7961" s="214"/>
      <c r="AA7961" s="217"/>
      <c r="AB7961" s="217"/>
      <c r="AC7961" s="217"/>
      <c r="AD7961" s="213"/>
    </row>
    <row r="7962" spans="20:30" x14ac:dyDescent="0.2">
      <c r="T7962" s="212"/>
      <c r="U7962" s="213"/>
      <c r="V7962" s="213"/>
      <c r="W7962" s="213"/>
      <c r="X7962" s="214"/>
      <c r="Y7962" s="214"/>
      <c r="Z7962" s="214"/>
      <c r="AA7962" s="217"/>
      <c r="AB7962" s="217"/>
      <c r="AC7962" s="217"/>
      <c r="AD7962" s="213"/>
    </row>
    <row r="7963" spans="20:30" x14ac:dyDescent="0.2">
      <c r="T7963" s="212"/>
      <c r="U7963" s="213"/>
      <c r="V7963" s="213"/>
      <c r="W7963" s="213"/>
      <c r="X7963" s="214"/>
      <c r="Y7963" s="214"/>
      <c r="Z7963" s="214"/>
      <c r="AA7963" s="217"/>
      <c r="AB7963" s="217"/>
      <c r="AC7963" s="217"/>
      <c r="AD7963" s="213"/>
    </row>
    <row r="7964" spans="20:30" x14ac:dyDescent="0.2">
      <c r="T7964" s="212"/>
      <c r="U7964" s="213"/>
      <c r="V7964" s="213"/>
      <c r="W7964" s="213"/>
      <c r="X7964" s="214"/>
      <c r="Y7964" s="214"/>
      <c r="Z7964" s="214"/>
      <c r="AA7964" s="217"/>
      <c r="AB7964" s="217"/>
      <c r="AC7964" s="217"/>
      <c r="AD7964" s="213"/>
    </row>
    <row r="7965" spans="20:30" x14ac:dyDescent="0.2">
      <c r="T7965" s="212"/>
      <c r="U7965" s="213"/>
      <c r="V7965" s="213"/>
      <c r="W7965" s="213"/>
      <c r="X7965" s="214"/>
      <c r="Y7965" s="214"/>
      <c r="Z7965" s="214"/>
      <c r="AA7965" s="217"/>
      <c r="AB7965" s="217"/>
      <c r="AC7965" s="217"/>
      <c r="AD7965" s="213"/>
    </row>
    <row r="7966" spans="20:30" x14ac:dyDescent="0.2">
      <c r="T7966" s="212"/>
      <c r="U7966" s="213"/>
      <c r="V7966" s="213"/>
      <c r="W7966" s="213"/>
      <c r="X7966" s="214"/>
      <c r="Y7966" s="214"/>
      <c r="Z7966" s="214"/>
      <c r="AA7966" s="217"/>
      <c r="AB7966" s="217"/>
      <c r="AC7966" s="217"/>
      <c r="AD7966" s="213"/>
    </row>
    <row r="7967" spans="20:30" x14ac:dyDescent="0.2">
      <c r="T7967" s="212"/>
      <c r="U7967" s="213"/>
      <c r="V7967" s="213"/>
      <c r="W7967" s="213"/>
      <c r="X7967" s="214"/>
      <c r="Y7967" s="214"/>
      <c r="Z7967" s="214"/>
      <c r="AA7967" s="217"/>
      <c r="AB7967" s="217"/>
      <c r="AC7967" s="217"/>
      <c r="AD7967" s="213"/>
    </row>
    <row r="7968" spans="20:30" x14ac:dyDescent="0.2">
      <c r="T7968" s="212"/>
      <c r="U7968" s="213"/>
      <c r="V7968" s="213"/>
      <c r="W7968" s="213"/>
      <c r="X7968" s="214"/>
      <c r="Y7968" s="214"/>
      <c r="Z7968" s="214"/>
      <c r="AA7968" s="217"/>
      <c r="AB7968" s="217"/>
      <c r="AC7968" s="217"/>
      <c r="AD7968" s="213"/>
    </row>
    <row r="7969" spans="20:30" x14ac:dyDescent="0.2">
      <c r="T7969" s="212"/>
      <c r="U7969" s="213"/>
      <c r="V7969" s="213"/>
      <c r="W7969" s="213"/>
      <c r="X7969" s="214"/>
      <c r="Y7969" s="214"/>
      <c r="Z7969" s="214"/>
      <c r="AA7969" s="217"/>
      <c r="AB7969" s="217"/>
      <c r="AC7969" s="217"/>
      <c r="AD7969" s="213"/>
    </row>
    <row r="7970" spans="20:30" x14ac:dyDescent="0.2">
      <c r="T7970" s="212"/>
      <c r="U7970" s="213"/>
      <c r="V7970" s="213"/>
      <c r="W7970" s="213"/>
      <c r="X7970" s="214"/>
      <c r="Y7970" s="214"/>
      <c r="Z7970" s="214"/>
      <c r="AA7970" s="217"/>
      <c r="AB7970" s="217"/>
      <c r="AC7970" s="217"/>
      <c r="AD7970" s="213"/>
    </row>
    <row r="7971" spans="20:30" x14ac:dyDescent="0.2">
      <c r="T7971" s="212"/>
      <c r="U7971" s="213"/>
      <c r="V7971" s="213"/>
      <c r="W7971" s="213"/>
      <c r="X7971" s="214"/>
      <c r="Y7971" s="214"/>
      <c r="Z7971" s="214"/>
      <c r="AA7971" s="217"/>
      <c r="AB7971" s="217"/>
      <c r="AC7971" s="217"/>
      <c r="AD7971" s="213"/>
    </row>
    <row r="7972" spans="20:30" x14ac:dyDescent="0.2">
      <c r="T7972" s="212"/>
      <c r="U7972" s="213"/>
      <c r="V7972" s="213"/>
      <c r="W7972" s="213"/>
      <c r="X7972" s="214"/>
      <c r="Y7972" s="214"/>
      <c r="Z7972" s="214"/>
      <c r="AA7972" s="217"/>
      <c r="AB7972" s="217"/>
      <c r="AC7972" s="217"/>
      <c r="AD7972" s="213"/>
    </row>
    <row r="7973" spans="20:30" x14ac:dyDescent="0.2">
      <c r="T7973" s="212"/>
      <c r="U7973" s="213"/>
      <c r="V7973" s="213"/>
      <c r="W7973" s="213"/>
      <c r="X7973" s="214"/>
      <c r="Y7973" s="214"/>
      <c r="Z7973" s="214"/>
      <c r="AA7973" s="217"/>
      <c r="AB7973" s="217"/>
      <c r="AC7973" s="217"/>
      <c r="AD7973" s="213"/>
    </row>
    <row r="7974" spans="20:30" x14ac:dyDescent="0.2">
      <c r="T7974" s="212"/>
      <c r="U7974" s="213"/>
      <c r="V7974" s="213"/>
      <c r="W7974" s="213"/>
      <c r="X7974" s="214"/>
      <c r="Y7974" s="214"/>
      <c r="Z7974" s="214"/>
      <c r="AA7974" s="217"/>
      <c r="AB7974" s="217"/>
      <c r="AC7974" s="217"/>
      <c r="AD7974" s="213"/>
    </row>
    <row r="7975" spans="20:30" x14ac:dyDescent="0.2">
      <c r="T7975" s="212"/>
      <c r="U7975" s="213"/>
      <c r="V7975" s="213"/>
      <c r="W7975" s="213"/>
      <c r="X7975" s="214"/>
      <c r="Y7975" s="214"/>
      <c r="Z7975" s="214"/>
      <c r="AA7975" s="217"/>
      <c r="AB7975" s="217"/>
      <c r="AC7975" s="217"/>
      <c r="AD7975" s="213"/>
    </row>
    <row r="7976" spans="20:30" x14ac:dyDescent="0.2">
      <c r="T7976" s="212"/>
      <c r="U7976" s="213"/>
      <c r="V7976" s="213"/>
      <c r="W7976" s="213"/>
      <c r="X7976" s="214"/>
      <c r="Y7976" s="214"/>
      <c r="Z7976" s="214"/>
      <c r="AA7976" s="217"/>
      <c r="AB7976" s="217"/>
      <c r="AC7976" s="217"/>
      <c r="AD7976" s="213"/>
    </row>
    <row r="7977" spans="20:30" x14ac:dyDescent="0.2">
      <c r="T7977" s="212"/>
      <c r="U7977" s="213"/>
      <c r="V7977" s="213"/>
      <c r="W7977" s="213"/>
      <c r="X7977" s="214"/>
      <c r="Y7977" s="214"/>
      <c r="Z7977" s="214"/>
      <c r="AA7977" s="217"/>
      <c r="AB7977" s="217"/>
      <c r="AC7977" s="217"/>
      <c r="AD7977" s="213"/>
    </row>
    <row r="7978" spans="20:30" x14ac:dyDescent="0.2">
      <c r="T7978" s="212"/>
      <c r="U7978" s="213"/>
      <c r="V7978" s="213"/>
      <c r="W7978" s="213"/>
      <c r="X7978" s="214"/>
      <c r="Y7978" s="214"/>
      <c r="Z7978" s="214"/>
      <c r="AA7978" s="217"/>
      <c r="AB7978" s="217"/>
      <c r="AC7978" s="217"/>
      <c r="AD7978" s="213"/>
    </row>
    <row r="7979" spans="20:30" x14ac:dyDescent="0.2">
      <c r="T7979" s="212"/>
      <c r="U7979" s="213"/>
      <c r="V7979" s="213"/>
      <c r="W7979" s="213"/>
      <c r="X7979" s="214"/>
      <c r="Y7979" s="214"/>
      <c r="Z7979" s="214"/>
      <c r="AA7979" s="217"/>
      <c r="AB7979" s="217"/>
      <c r="AC7979" s="217"/>
      <c r="AD7979" s="213"/>
    </row>
    <row r="7980" spans="20:30" x14ac:dyDescent="0.2">
      <c r="T7980" s="212"/>
      <c r="U7980" s="213"/>
      <c r="V7980" s="213"/>
      <c r="W7980" s="213"/>
      <c r="X7980" s="214"/>
      <c r="Y7980" s="214"/>
      <c r="Z7980" s="214"/>
      <c r="AA7980" s="217"/>
      <c r="AB7980" s="217"/>
      <c r="AC7980" s="217"/>
      <c r="AD7980" s="213"/>
    </row>
    <row r="7981" spans="20:30" x14ac:dyDescent="0.2">
      <c r="T7981" s="212"/>
      <c r="U7981" s="213"/>
      <c r="V7981" s="213"/>
      <c r="W7981" s="213"/>
      <c r="X7981" s="214"/>
      <c r="Y7981" s="214"/>
      <c r="Z7981" s="214"/>
      <c r="AA7981" s="217"/>
      <c r="AB7981" s="217"/>
      <c r="AC7981" s="217"/>
      <c r="AD7981" s="213"/>
    </row>
    <row r="7982" spans="20:30" x14ac:dyDescent="0.2">
      <c r="T7982" s="212"/>
      <c r="U7982" s="213"/>
      <c r="V7982" s="213"/>
      <c r="W7982" s="213"/>
      <c r="X7982" s="214"/>
      <c r="Y7982" s="214"/>
      <c r="Z7982" s="214"/>
      <c r="AA7982" s="217"/>
      <c r="AB7982" s="217"/>
      <c r="AC7982" s="217"/>
      <c r="AD7982" s="213"/>
    </row>
    <row r="7983" spans="20:30" x14ac:dyDescent="0.2">
      <c r="T7983" s="212"/>
      <c r="U7983" s="213"/>
      <c r="V7983" s="213"/>
      <c r="W7983" s="213"/>
      <c r="X7983" s="214"/>
      <c r="Y7983" s="214"/>
      <c r="Z7983" s="214"/>
      <c r="AA7983" s="217"/>
      <c r="AB7983" s="217"/>
      <c r="AC7983" s="217"/>
      <c r="AD7983" s="213"/>
    </row>
    <row r="7984" spans="20:30" x14ac:dyDescent="0.2">
      <c r="T7984" s="212"/>
      <c r="U7984" s="213"/>
      <c r="V7984" s="213"/>
      <c r="W7984" s="213"/>
      <c r="X7984" s="214"/>
      <c r="Y7984" s="214"/>
      <c r="Z7984" s="214"/>
      <c r="AA7984" s="217"/>
      <c r="AB7984" s="217"/>
      <c r="AC7984" s="217"/>
      <c r="AD7984" s="213"/>
    </row>
    <row r="7985" spans="20:30" x14ac:dyDescent="0.2">
      <c r="T7985" s="212"/>
      <c r="U7985" s="213"/>
      <c r="V7985" s="213"/>
      <c r="W7985" s="213"/>
      <c r="X7985" s="214"/>
      <c r="Y7985" s="214"/>
      <c r="Z7985" s="214"/>
      <c r="AA7985" s="217"/>
      <c r="AB7985" s="217"/>
      <c r="AC7985" s="217"/>
      <c r="AD7985" s="213"/>
    </row>
    <row r="7986" spans="20:30" x14ac:dyDescent="0.2">
      <c r="T7986" s="212"/>
      <c r="U7986" s="213"/>
      <c r="V7986" s="213"/>
      <c r="W7986" s="213"/>
      <c r="X7986" s="214"/>
      <c r="Y7986" s="214"/>
      <c r="Z7986" s="214"/>
      <c r="AA7986" s="217"/>
      <c r="AB7986" s="217"/>
      <c r="AC7986" s="217"/>
      <c r="AD7986" s="213"/>
    </row>
    <row r="7987" spans="20:30" x14ac:dyDescent="0.2">
      <c r="T7987" s="212"/>
      <c r="U7987" s="213"/>
      <c r="V7987" s="213"/>
      <c r="W7987" s="213"/>
      <c r="X7987" s="214"/>
      <c r="Y7987" s="214"/>
      <c r="Z7987" s="214"/>
      <c r="AA7987" s="217"/>
      <c r="AB7987" s="217"/>
      <c r="AC7987" s="217"/>
      <c r="AD7987" s="213"/>
    </row>
    <row r="7988" spans="20:30" x14ac:dyDescent="0.2">
      <c r="T7988" s="212"/>
      <c r="U7988" s="213"/>
      <c r="V7988" s="213"/>
      <c r="W7988" s="213"/>
      <c r="X7988" s="214"/>
      <c r="Y7988" s="214"/>
      <c r="Z7988" s="214"/>
      <c r="AA7988" s="217"/>
      <c r="AB7988" s="217"/>
      <c r="AC7988" s="217"/>
      <c r="AD7988" s="213"/>
    </row>
    <row r="7989" spans="20:30" x14ac:dyDescent="0.2">
      <c r="T7989" s="212"/>
      <c r="U7989" s="213"/>
      <c r="V7989" s="213"/>
      <c r="W7989" s="213"/>
      <c r="X7989" s="214"/>
      <c r="Y7989" s="214"/>
      <c r="Z7989" s="214"/>
      <c r="AA7989" s="217"/>
      <c r="AB7989" s="217"/>
      <c r="AC7989" s="217"/>
      <c r="AD7989" s="213"/>
    </row>
    <row r="7990" spans="20:30" x14ac:dyDescent="0.2">
      <c r="T7990" s="212"/>
      <c r="U7990" s="213"/>
      <c r="V7990" s="213"/>
      <c r="W7990" s="213"/>
      <c r="X7990" s="214"/>
      <c r="Y7990" s="214"/>
      <c r="Z7990" s="214"/>
      <c r="AA7990" s="217"/>
      <c r="AB7990" s="217"/>
      <c r="AC7990" s="217"/>
      <c r="AD7990" s="213"/>
    </row>
    <row r="7991" spans="20:30" x14ac:dyDescent="0.2">
      <c r="T7991" s="212"/>
      <c r="U7991" s="213"/>
      <c r="V7991" s="213"/>
      <c r="W7991" s="213"/>
      <c r="X7991" s="214"/>
      <c r="Y7991" s="214"/>
      <c r="Z7991" s="214"/>
      <c r="AA7991" s="217"/>
      <c r="AB7991" s="217"/>
      <c r="AC7991" s="217"/>
      <c r="AD7991" s="213"/>
    </row>
    <row r="7992" spans="20:30" x14ac:dyDescent="0.2">
      <c r="T7992" s="212"/>
      <c r="U7992" s="213"/>
      <c r="V7992" s="213"/>
      <c r="W7992" s="213"/>
      <c r="X7992" s="214"/>
      <c r="Y7992" s="214"/>
      <c r="Z7992" s="214"/>
      <c r="AA7992" s="217"/>
      <c r="AB7992" s="217"/>
      <c r="AC7992" s="217"/>
      <c r="AD7992" s="213"/>
    </row>
    <row r="7993" spans="20:30" x14ac:dyDescent="0.2">
      <c r="T7993" s="212"/>
      <c r="U7993" s="213"/>
      <c r="V7993" s="213"/>
      <c r="W7993" s="213"/>
      <c r="X7993" s="214"/>
      <c r="Y7993" s="214"/>
      <c r="Z7993" s="214"/>
      <c r="AA7993" s="217"/>
      <c r="AB7993" s="217"/>
      <c r="AC7993" s="217"/>
      <c r="AD7993" s="213"/>
    </row>
    <row r="7994" spans="20:30" x14ac:dyDescent="0.2">
      <c r="T7994" s="212"/>
      <c r="U7994" s="213"/>
      <c r="V7994" s="213"/>
      <c r="W7994" s="213"/>
      <c r="X7994" s="214"/>
      <c r="Y7994" s="214"/>
      <c r="Z7994" s="214"/>
      <c r="AA7994" s="217"/>
      <c r="AB7994" s="217"/>
      <c r="AC7994" s="217"/>
      <c r="AD7994" s="213"/>
    </row>
    <row r="7995" spans="20:30" x14ac:dyDescent="0.2">
      <c r="T7995" s="212"/>
      <c r="U7995" s="213"/>
      <c r="V7995" s="213"/>
      <c r="W7995" s="213"/>
      <c r="X7995" s="214"/>
      <c r="Y7995" s="214"/>
      <c r="Z7995" s="214"/>
      <c r="AA7995" s="217"/>
      <c r="AB7995" s="217"/>
      <c r="AC7995" s="217"/>
      <c r="AD7995" s="213"/>
    </row>
    <row r="7996" spans="20:30" x14ac:dyDescent="0.2">
      <c r="T7996" s="212"/>
      <c r="U7996" s="213"/>
      <c r="V7996" s="213"/>
      <c r="W7996" s="213"/>
      <c r="X7996" s="214"/>
      <c r="Y7996" s="214"/>
      <c r="Z7996" s="214"/>
      <c r="AA7996" s="217"/>
      <c r="AB7996" s="217"/>
      <c r="AC7996" s="217"/>
      <c r="AD7996" s="213"/>
    </row>
    <row r="7997" spans="20:30" x14ac:dyDescent="0.2">
      <c r="T7997" s="212"/>
      <c r="U7997" s="213"/>
      <c r="V7997" s="213"/>
      <c r="W7997" s="213"/>
      <c r="X7997" s="214"/>
      <c r="Y7997" s="214"/>
      <c r="Z7997" s="214"/>
      <c r="AA7997" s="217"/>
      <c r="AB7997" s="217"/>
      <c r="AC7997" s="217"/>
      <c r="AD7997" s="213"/>
    </row>
    <row r="7998" spans="20:30" x14ac:dyDescent="0.2">
      <c r="T7998" s="212"/>
      <c r="U7998" s="213"/>
      <c r="V7998" s="213"/>
      <c r="W7998" s="213"/>
      <c r="X7998" s="214"/>
      <c r="Y7998" s="214"/>
      <c r="Z7998" s="214"/>
      <c r="AA7998" s="217"/>
      <c r="AB7998" s="217"/>
      <c r="AC7998" s="217"/>
      <c r="AD7998" s="213"/>
    </row>
    <row r="7999" spans="20:30" x14ac:dyDescent="0.2">
      <c r="T7999" s="212"/>
      <c r="U7999" s="213"/>
      <c r="V7999" s="213"/>
      <c r="W7999" s="213"/>
      <c r="X7999" s="214"/>
      <c r="Y7999" s="214"/>
      <c r="Z7999" s="214"/>
      <c r="AA7999" s="217"/>
      <c r="AB7999" s="217"/>
      <c r="AC7999" s="217"/>
      <c r="AD7999" s="213"/>
    </row>
    <row r="8000" spans="20:30" x14ac:dyDescent="0.2">
      <c r="T8000" s="212"/>
      <c r="U8000" s="213"/>
      <c r="V8000" s="213"/>
      <c r="W8000" s="213"/>
      <c r="X8000" s="214"/>
      <c r="Y8000" s="214"/>
      <c r="Z8000" s="214"/>
      <c r="AA8000" s="217"/>
      <c r="AB8000" s="217"/>
      <c r="AC8000" s="217"/>
      <c r="AD8000" s="213"/>
    </row>
    <row r="8001" spans="20:30" x14ac:dyDescent="0.2">
      <c r="T8001" s="212"/>
      <c r="U8001" s="213"/>
      <c r="V8001" s="213"/>
      <c r="W8001" s="213"/>
      <c r="X8001" s="214"/>
      <c r="Y8001" s="214"/>
      <c r="Z8001" s="214"/>
      <c r="AA8001" s="217"/>
      <c r="AB8001" s="217"/>
      <c r="AC8001" s="217"/>
      <c r="AD8001" s="213"/>
    </row>
    <row r="8002" spans="20:30" x14ac:dyDescent="0.2">
      <c r="T8002" s="212"/>
      <c r="U8002" s="213"/>
      <c r="V8002" s="213"/>
      <c r="W8002" s="213"/>
      <c r="X8002" s="214"/>
      <c r="Y8002" s="214"/>
      <c r="Z8002" s="214"/>
      <c r="AA8002" s="217"/>
      <c r="AB8002" s="217"/>
      <c r="AC8002" s="217"/>
      <c r="AD8002" s="213"/>
    </row>
    <row r="8003" spans="20:30" x14ac:dyDescent="0.2">
      <c r="T8003" s="212"/>
      <c r="U8003" s="213"/>
      <c r="V8003" s="213"/>
      <c r="W8003" s="213"/>
      <c r="X8003" s="214"/>
      <c r="Y8003" s="214"/>
      <c r="Z8003" s="214"/>
      <c r="AA8003" s="217"/>
      <c r="AB8003" s="217"/>
      <c r="AC8003" s="217"/>
      <c r="AD8003" s="213"/>
    </row>
    <row r="8004" spans="20:30" x14ac:dyDescent="0.2">
      <c r="T8004" s="212"/>
      <c r="U8004" s="213"/>
      <c r="V8004" s="213"/>
      <c r="W8004" s="213"/>
      <c r="X8004" s="214"/>
      <c r="Y8004" s="214"/>
      <c r="Z8004" s="214"/>
      <c r="AA8004" s="217"/>
      <c r="AB8004" s="217"/>
      <c r="AC8004" s="217"/>
      <c r="AD8004" s="213"/>
    </row>
    <row r="8005" spans="20:30" x14ac:dyDescent="0.2">
      <c r="T8005" s="212"/>
      <c r="U8005" s="213"/>
      <c r="V8005" s="213"/>
      <c r="W8005" s="213"/>
      <c r="X8005" s="214"/>
      <c r="Y8005" s="214"/>
      <c r="Z8005" s="214"/>
      <c r="AA8005" s="217"/>
      <c r="AB8005" s="217"/>
      <c r="AC8005" s="217"/>
      <c r="AD8005" s="213"/>
    </row>
    <row r="8006" spans="20:30" x14ac:dyDescent="0.2">
      <c r="T8006" s="212"/>
      <c r="U8006" s="213"/>
      <c r="V8006" s="213"/>
      <c r="W8006" s="213"/>
      <c r="X8006" s="214"/>
      <c r="Y8006" s="214"/>
      <c r="Z8006" s="214"/>
      <c r="AA8006" s="217"/>
      <c r="AB8006" s="217"/>
      <c r="AC8006" s="217"/>
      <c r="AD8006" s="213"/>
    </row>
    <row r="8007" spans="20:30" x14ac:dyDescent="0.2">
      <c r="T8007" s="212"/>
      <c r="U8007" s="213"/>
      <c r="V8007" s="213"/>
      <c r="W8007" s="213"/>
      <c r="X8007" s="214"/>
      <c r="Y8007" s="214"/>
      <c r="Z8007" s="214"/>
      <c r="AA8007" s="217"/>
      <c r="AB8007" s="217"/>
      <c r="AC8007" s="217"/>
      <c r="AD8007" s="213"/>
    </row>
    <row r="8008" spans="20:30" x14ac:dyDescent="0.2">
      <c r="T8008" s="212"/>
      <c r="U8008" s="213"/>
      <c r="V8008" s="213"/>
      <c r="W8008" s="213"/>
      <c r="X8008" s="214"/>
      <c r="Y8008" s="214"/>
      <c r="Z8008" s="214"/>
      <c r="AA8008" s="217"/>
      <c r="AB8008" s="217"/>
      <c r="AC8008" s="217"/>
      <c r="AD8008" s="213"/>
    </row>
    <row r="8009" spans="20:30" x14ac:dyDescent="0.2">
      <c r="T8009" s="212"/>
      <c r="U8009" s="213"/>
      <c r="V8009" s="213"/>
      <c r="W8009" s="213"/>
      <c r="X8009" s="214"/>
      <c r="Y8009" s="214"/>
      <c r="Z8009" s="214"/>
      <c r="AA8009" s="217"/>
      <c r="AB8009" s="217"/>
      <c r="AC8009" s="217"/>
      <c r="AD8009" s="213"/>
    </row>
    <row r="8010" spans="20:30" x14ac:dyDescent="0.2">
      <c r="T8010" s="212"/>
      <c r="U8010" s="213"/>
      <c r="V8010" s="213"/>
      <c r="W8010" s="213"/>
      <c r="X8010" s="214"/>
      <c r="Y8010" s="214"/>
      <c r="Z8010" s="214"/>
      <c r="AA8010" s="217"/>
      <c r="AB8010" s="217"/>
      <c r="AC8010" s="217"/>
      <c r="AD8010" s="213"/>
    </row>
    <row r="8011" spans="20:30" x14ac:dyDescent="0.2">
      <c r="T8011" s="212"/>
      <c r="U8011" s="213"/>
      <c r="V8011" s="213"/>
      <c r="W8011" s="213"/>
      <c r="X8011" s="214"/>
      <c r="Y8011" s="214"/>
      <c r="Z8011" s="214"/>
      <c r="AA8011" s="217"/>
      <c r="AB8011" s="217"/>
      <c r="AC8011" s="217"/>
      <c r="AD8011" s="213"/>
    </row>
    <row r="8012" spans="20:30" x14ac:dyDescent="0.2">
      <c r="T8012" s="212"/>
      <c r="U8012" s="213"/>
      <c r="V8012" s="213"/>
      <c r="W8012" s="213"/>
      <c r="X8012" s="214"/>
      <c r="Y8012" s="214"/>
      <c r="Z8012" s="214"/>
      <c r="AA8012" s="217"/>
      <c r="AB8012" s="217"/>
      <c r="AC8012" s="217"/>
      <c r="AD8012" s="213"/>
    </row>
    <row r="8013" spans="20:30" x14ac:dyDescent="0.2">
      <c r="T8013" s="212"/>
      <c r="U8013" s="213"/>
      <c r="V8013" s="213"/>
      <c r="W8013" s="213"/>
      <c r="X8013" s="214"/>
      <c r="Y8013" s="214"/>
      <c r="Z8013" s="214"/>
      <c r="AA8013" s="217"/>
      <c r="AB8013" s="217"/>
      <c r="AC8013" s="217"/>
      <c r="AD8013" s="213"/>
    </row>
    <row r="8014" spans="20:30" x14ac:dyDescent="0.2">
      <c r="T8014" s="212"/>
      <c r="U8014" s="213"/>
      <c r="V8014" s="213"/>
      <c r="W8014" s="213"/>
      <c r="X8014" s="214"/>
      <c r="Y8014" s="214"/>
      <c r="Z8014" s="214"/>
      <c r="AA8014" s="217"/>
      <c r="AB8014" s="217"/>
      <c r="AC8014" s="217"/>
      <c r="AD8014" s="213"/>
    </row>
    <row r="8015" spans="20:30" x14ac:dyDescent="0.2">
      <c r="T8015" s="212"/>
      <c r="U8015" s="213"/>
      <c r="V8015" s="213"/>
      <c r="W8015" s="213"/>
      <c r="X8015" s="214"/>
      <c r="Y8015" s="214"/>
      <c r="Z8015" s="214"/>
      <c r="AA8015" s="217"/>
      <c r="AB8015" s="217"/>
      <c r="AC8015" s="217"/>
      <c r="AD8015" s="213"/>
    </row>
    <row r="8016" spans="20:30" x14ac:dyDescent="0.2">
      <c r="T8016" s="212"/>
      <c r="U8016" s="213"/>
      <c r="V8016" s="213"/>
      <c r="W8016" s="213"/>
      <c r="X8016" s="214"/>
      <c r="Y8016" s="214"/>
      <c r="Z8016" s="214"/>
      <c r="AA8016" s="217"/>
      <c r="AB8016" s="217"/>
      <c r="AC8016" s="217"/>
      <c r="AD8016" s="213"/>
    </row>
    <row r="8017" spans="20:30" x14ac:dyDescent="0.2">
      <c r="T8017" s="212"/>
      <c r="U8017" s="213"/>
      <c r="V8017" s="213"/>
      <c r="W8017" s="213"/>
      <c r="X8017" s="214"/>
      <c r="Y8017" s="214"/>
      <c r="Z8017" s="214"/>
      <c r="AA8017" s="217"/>
      <c r="AB8017" s="217"/>
      <c r="AC8017" s="217"/>
      <c r="AD8017" s="213"/>
    </row>
    <row r="8018" spans="20:30" x14ac:dyDescent="0.2">
      <c r="T8018" s="212"/>
      <c r="U8018" s="213"/>
      <c r="V8018" s="213"/>
      <c r="W8018" s="213"/>
      <c r="X8018" s="214"/>
      <c r="Y8018" s="214"/>
      <c r="Z8018" s="214"/>
      <c r="AA8018" s="217"/>
      <c r="AB8018" s="217"/>
      <c r="AC8018" s="217"/>
      <c r="AD8018" s="213"/>
    </row>
    <row r="8019" spans="20:30" x14ac:dyDescent="0.2">
      <c r="T8019" s="212"/>
      <c r="U8019" s="213"/>
      <c r="V8019" s="213"/>
      <c r="W8019" s="213"/>
      <c r="X8019" s="214"/>
      <c r="Y8019" s="214"/>
      <c r="Z8019" s="214"/>
      <c r="AA8019" s="217"/>
      <c r="AB8019" s="217"/>
      <c r="AC8019" s="217"/>
      <c r="AD8019" s="213"/>
    </row>
    <row r="8020" spans="20:30" x14ac:dyDescent="0.2">
      <c r="T8020" s="212"/>
      <c r="U8020" s="213"/>
      <c r="V8020" s="213"/>
      <c r="W8020" s="213"/>
      <c r="X8020" s="214"/>
      <c r="Y8020" s="214"/>
      <c r="Z8020" s="214"/>
      <c r="AA8020" s="217"/>
      <c r="AB8020" s="217"/>
      <c r="AC8020" s="217"/>
      <c r="AD8020" s="213"/>
    </row>
    <row r="8021" spans="20:30" x14ac:dyDescent="0.2">
      <c r="T8021" s="212"/>
      <c r="U8021" s="213"/>
      <c r="V8021" s="213"/>
      <c r="W8021" s="213"/>
      <c r="X8021" s="214"/>
      <c r="Y8021" s="214"/>
      <c r="Z8021" s="214"/>
      <c r="AA8021" s="217"/>
      <c r="AB8021" s="217"/>
      <c r="AC8021" s="217"/>
      <c r="AD8021" s="213"/>
    </row>
    <row r="8022" spans="20:30" x14ac:dyDescent="0.2">
      <c r="T8022" s="212"/>
      <c r="U8022" s="213"/>
      <c r="V8022" s="213"/>
      <c r="W8022" s="213"/>
      <c r="X8022" s="214"/>
      <c r="Y8022" s="214"/>
      <c r="Z8022" s="214"/>
      <c r="AA8022" s="217"/>
      <c r="AB8022" s="217"/>
      <c r="AC8022" s="217"/>
      <c r="AD8022" s="213"/>
    </row>
    <row r="8023" spans="20:30" x14ac:dyDescent="0.2">
      <c r="T8023" s="212"/>
      <c r="U8023" s="213"/>
      <c r="V8023" s="213"/>
      <c r="W8023" s="213"/>
      <c r="X8023" s="214"/>
      <c r="Y8023" s="214"/>
      <c r="Z8023" s="214"/>
      <c r="AA8023" s="217"/>
      <c r="AB8023" s="217"/>
      <c r="AC8023" s="217"/>
      <c r="AD8023" s="213"/>
    </row>
    <row r="8024" spans="20:30" x14ac:dyDescent="0.2">
      <c r="T8024" s="212"/>
      <c r="U8024" s="213"/>
      <c r="V8024" s="213"/>
      <c r="W8024" s="213"/>
      <c r="X8024" s="214"/>
      <c r="Y8024" s="214"/>
      <c r="Z8024" s="214"/>
      <c r="AA8024" s="217"/>
      <c r="AB8024" s="217"/>
      <c r="AC8024" s="217"/>
      <c r="AD8024" s="213"/>
    </row>
    <row r="8025" spans="20:30" x14ac:dyDescent="0.2">
      <c r="T8025" s="212"/>
      <c r="U8025" s="213"/>
      <c r="V8025" s="213"/>
      <c r="W8025" s="213"/>
      <c r="X8025" s="214"/>
      <c r="Y8025" s="214"/>
      <c r="Z8025" s="214"/>
      <c r="AA8025" s="217"/>
      <c r="AB8025" s="217"/>
      <c r="AC8025" s="217"/>
      <c r="AD8025" s="213"/>
    </row>
    <row r="8026" spans="20:30" x14ac:dyDescent="0.2">
      <c r="T8026" s="212"/>
      <c r="U8026" s="213"/>
      <c r="V8026" s="213"/>
      <c r="W8026" s="213"/>
      <c r="X8026" s="214"/>
      <c r="Y8026" s="214"/>
      <c r="Z8026" s="214"/>
      <c r="AA8026" s="217"/>
      <c r="AB8026" s="217"/>
      <c r="AC8026" s="217"/>
      <c r="AD8026" s="213"/>
    </row>
    <row r="8027" spans="20:30" x14ac:dyDescent="0.2">
      <c r="T8027" s="212"/>
      <c r="U8027" s="213"/>
      <c r="V8027" s="213"/>
      <c r="W8027" s="213"/>
      <c r="X8027" s="214"/>
      <c r="Y8027" s="214"/>
      <c r="Z8027" s="214"/>
      <c r="AA8027" s="217"/>
      <c r="AB8027" s="217"/>
      <c r="AC8027" s="217"/>
      <c r="AD8027" s="213"/>
    </row>
    <row r="8028" spans="20:30" x14ac:dyDescent="0.2">
      <c r="T8028" s="212"/>
      <c r="U8028" s="213"/>
      <c r="V8028" s="213"/>
      <c r="W8028" s="213"/>
      <c r="X8028" s="214"/>
      <c r="Y8028" s="214"/>
      <c r="Z8028" s="214"/>
      <c r="AA8028" s="217"/>
      <c r="AB8028" s="217"/>
      <c r="AC8028" s="217"/>
      <c r="AD8028" s="213"/>
    </row>
    <row r="8029" spans="20:30" x14ac:dyDescent="0.2">
      <c r="T8029" s="212"/>
      <c r="U8029" s="213"/>
      <c r="V8029" s="213"/>
      <c r="W8029" s="213"/>
      <c r="X8029" s="214"/>
      <c r="Y8029" s="214"/>
      <c r="Z8029" s="214"/>
      <c r="AA8029" s="217"/>
      <c r="AB8029" s="217"/>
      <c r="AC8029" s="217"/>
      <c r="AD8029" s="213"/>
    </row>
    <row r="8030" spans="20:30" x14ac:dyDescent="0.2">
      <c r="T8030" s="212"/>
      <c r="U8030" s="213"/>
      <c r="V8030" s="213"/>
      <c r="W8030" s="213"/>
      <c r="X8030" s="214"/>
      <c r="Y8030" s="214"/>
      <c r="Z8030" s="214"/>
      <c r="AA8030" s="217"/>
      <c r="AB8030" s="217"/>
      <c r="AC8030" s="217"/>
      <c r="AD8030" s="213"/>
    </row>
    <row r="8031" spans="20:30" x14ac:dyDescent="0.2">
      <c r="T8031" s="212"/>
      <c r="U8031" s="213"/>
      <c r="V8031" s="213"/>
      <c r="W8031" s="213"/>
      <c r="X8031" s="214"/>
      <c r="Y8031" s="214"/>
      <c r="Z8031" s="214"/>
      <c r="AA8031" s="217"/>
      <c r="AB8031" s="217"/>
      <c r="AC8031" s="217"/>
      <c r="AD8031" s="213"/>
    </row>
    <row r="8032" spans="20:30" x14ac:dyDescent="0.2">
      <c r="T8032" s="212"/>
      <c r="U8032" s="213"/>
      <c r="V8032" s="213"/>
      <c r="W8032" s="213"/>
      <c r="X8032" s="214"/>
      <c r="Y8032" s="214"/>
      <c r="Z8032" s="214"/>
      <c r="AA8032" s="217"/>
      <c r="AB8032" s="217"/>
      <c r="AC8032" s="217"/>
      <c r="AD8032" s="213"/>
    </row>
    <row r="8033" spans="20:30" x14ac:dyDescent="0.2">
      <c r="T8033" s="212"/>
      <c r="U8033" s="213"/>
      <c r="V8033" s="213"/>
      <c r="W8033" s="213"/>
      <c r="X8033" s="214"/>
      <c r="Y8033" s="214"/>
      <c r="Z8033" s="214"/>
      <c r="AA8033" s="217"/>
      <c r="AB8033" s="217"/>
      <c r="AC8033" s="217"/>
      <c r="AD8033" s="213"/>
    </row>
    <row r="8034" spans="20:30" x14ac:dyDescent="0.2">
      <c r="T8034" s="212"/>
      <c r="U8034" s="213"/>
      <c r="V8034" s="213"/>
      <c r="W8034" s="213"/>
      <c r="X8034" s="214"/>
      <c r="Y8034" s="214"/>
      <c r="Z8034" s="214"/>
      <c r="AA8034" s="217"/>
      <c r="AB8034" s="217"/>
      <c r="AC8034" s="217"/>
      <c r="AD8034" s="213"/>
    </row>
    <row r="8035" spans="20:30" x14ac:dyDescent="0.2">
      <c r="T8035" s="212"/>
      <c r="U8035" s="213"/>
      <c r="V8035" s="213"/>
      <c r="W8035" s="213"/>
      <c r="X8035" s="214"/>
      <c r="Y8035" s="214"/>
      <c r="Z8035" s="214"/>
      <c r="AA8035" s="217"/>
      <c r="AB8035" s="217"/>
      <c r="AC8035" s="217"/>
      <c r="AD8035" s="213"/>
    </row>
    <row r="8036" spans="20:30" x14ac:dyDescent="0.2">
      <c r="T8036" s="212"/>
      <c r="U8036" s="213"/>
      <c r="V8036" s="213"/>
      <c r="W8036" s="213"/>
      <c r="X8036" s="214"/>
      <c r="Y8036" s="214"/>
      <c r="Z8036" s="214"/>
      <c r="AA8036" s="217"/>
      <c r="AB8036" s="217"/>
      <c r="AC8036" s="217"/>
      <c r="AD8036" s="213"/>
    </row>
    <row r="8037" spans="20:30" x14ac:dyDescent="0.2">
      <c r="T8037" s="212"/>
      <c r="U8037" s="213"/>
      <c r="V8037" s="213"/>
      <c r="W8037" s="213"/>
      <c r="X8037" s="214"/>
      <c r="Y8037" s="214"/>
      <c r="Z8037" s="214"/>
      <c r="AA8037" s="217"/>
      <c r="AB8037" s="217"/>
      <c r="AC8037" s="217"/>
      <c r="AD8037" s="213"/>
    </row>
    <row r="8038" spans="20:30" x14ac:dyDescent="0.2">
      <c r="T8038" s="212"/>
      <c r="U8038" s="213"/>
      <c r="V8038" s="213"/>
      <c r="W8038" s="213"/>
      <c r="X8038" s="214"/>
      <c r="Y8038" s="214"/>
      <c r="Z8038" s="214"/>
      <c r="AA8038" s="217"/>
      <c r="AB8038" s="217"/>
      <c r="AC8038" s="217"/>
      <c r="AD8038" s="213"/>
    </row>
    <row r="8039" spans="20:30" x14ac:dyDescent="0.2">
      <c r="T8039" s="212"/>
      <c r="U8039" s="213"/>
      <c r="V8039" s="213"/>
      <c r="W8039" s="213"/>
      <c r="X8039" s="214"/>
      <c r="Y8039" s="214"/>
      <c r="Z8039" s="214"/>
      <c r="AA8039" s="217"/>
      <c r="AB8039" s="217"/>
      <c r="AC8039" s="217"/>
      <c r="AD8039" s="213"/>
    </row>
    <row r="8040" spans="20:30" x14ac:dyDescent="0.2">
      <c r="T8040" s="212"/>
      <c r="U8040" s="213"/>
      <c r="V8040" s="213"/>
      <c r="W8040" s="213"/>
      <c r="X8040" s="214"/>
      <c r="Y8040" s="214"/>
      <c r="Z8040" s="214"/>
      <c r="AA8040" s="217"/>
      <c r="AB8040" s="217"/>
      <c r="AC8040" s="217"/>
      <c r="AD8040" s="213"/>
    </row>
    <row r="8041" spans="20:30" x14ac:dyDescent="0.2">
      <c r="T8041" s="212"/>
      <c r="U8041" s="213"/>
      <c r="V8041" s="213"/>
      <c r="W8041" s="213"/>
      <c r="X8041" s="214"/>
      <c r="Y8041" s="214"/>
      <c r="Z8041" s="214"/>
      <c r="AA8041" s="217"/>
      <c r="AB8041" s="217"/>
      <c r="AC8041" s="217"/>
      <c r="AD8041" s="213"/>
    </row>
    <row r="8042" spans="20:30" x14ac:dyDescent="0.2">
      <c r="T8042" s="212"/>
      <c r="U8042" s="213"/>
      <c r="V8042" s="213"/>
      <c r="W8042" s="213"/>
      <c r="X8042" s="214"/>
      <c r="Y8042" s="214"/>
      <c r="Z8042" s="214"/>
      <c r="AA8042" s="217"/>
      <c r="AB8042" s="217"/>
      <c r="AC8042" s="217"/>
      <c r="AD8042" s="213"/>
    </row>
    <row r="8043" spans="20:30" x14ac:dyDescent="0.2">
      <c r="T8043" s="212"/>
      <c r="U8043" s="213"/>
      <c r="V8043" s="213"/>
      <c r="W8043" s="213"/>
      <c r="X8043" s="214"/>
      <c r="Y8043" s="214"/>
      <c r="Z8043" s="214"/>
      <c r="AA8043" s="217"/>
      <c r="AB8043" s="217"/>
      <c r="AC8043" s="217"/>
      <c r="AD8043" s="213"/>
    </row>
    <row r="8044" spans="20:30" x14ac:dyDescent="0.2">
      <c r="T8044" s="212"/>
      <c r="U8044" s="213"/>
      <c r="V8044" s="213"/>
      <c r="W8044" s="213"/>
      <c r="X8044" s="214"/>
      <c r="Y8044" s="214"/>
      <c r="Z8044" s="214"/>
      <c r="AA8044" s="217"/>
      <c r="AB8044" s="217"/>
      <c r="AC8044" s="217"/>
      <c r="AD8044" s="213"/>
    </row>
    <row r="8045" spans="20:30" x14ac:dyDescent="0.2">
      <c r="T8045" s="212"/>
      <c r="U8045" s="213"/>
      <c r="V8045" s="213"/>
      <c r="W8045" s="213"/>
      <c r="X8045" s="214"/>
      <c r="Y8045" s="214"/>
      <c r="Z8045" s="214"/>
      <c r="AA8045" s="217"/>
      <c r="AB8045" s="217"/>
      <c r="AC8045" s="217"/>
      <c r="AD8045" s="213"/>
    </row>
    <row r="8046" spans="20:30" x14ac:dyDescent="0.2">
      <c r="T8046" s="212"/>
      <c r="U8046" s="213"/>
      <c r="V8046" s="213"/>
      <c r="W8046" s="213"/>
      <c r="X8046" s="214"/>
      <c r="Y8046" s="214"/>
      <c r="Z8046" s="214"/>
      <c r="AA8046" s="217"/>
      <c r="AB8046" s="217"/>
      <c r="AC8046" s="217"/>
      <c r="AD8046" s="213"/>
    </row>
    <row r="8047" spans="20:30" x14ac:dyDescent="0.2">
      <c r="T8047" s="212"/>
      <c r="U8047" s="213"/>
      <c r="V8047" s="213"/>
      <c r="W8047" s="213"/>
      <c r="X8047" s="214"/>
      <c r="Y8047" s="214"/>
      <c r="Z8047" s="214"/>
      <c r="AA8047" s="217"/>
      <c r="AB8047" s="217"/>
      <c r="AC8047" s="217"/>
      <c r="AD8047" s="213"/>
    </row>
    <row r="8048" spans="20:30" x14ac:dyDescent="0.2">
      <c r="T8048" s="212"/>
      <c r="U8048" s="213"/>
      <c r="V8048" s="213"/>
      <c r="W8048" s="213"/>
      <c r="X8048" s="214"/>
      <c r="Y8048" s="214"/>
      <c r="Z8048" s="214"/>
      <c r="AA8048" s="217"/>
      <c r="AB8048" s="217"/>
      <c r="AC8048" s="217"/>
      <c r="AD8048" s="213"/>
    </row>
    <row r="8049" spans="20:30" x14ac:dyDescent="0.2">
      <c r="T8049" s="212"/>
      <c r="U8049" s="213"/>
      <c r="V8049" s="213"/>
      <c r="W8049" s="213"/>
      <c r="X8049" s="214"/>
      <c r="Y8049" s="214"/>
      <c r="Z8049" s="214"/>
      <c r="AA8049" s="217"/>
      <c r="AB8049" s="217"/>
      <c r="AC8049" s="217"/>
      <c r="AD8049" s="213"/>
    </row>
    <row r="8050" spans="20:30" x14ac:dyDescent="0.2">
      <c r="T8050" s="212"/>
      <c r="U8050" s="213"/>
      <c r="V8050" s="213"/>
      <c r="W8050" s="213"/>
      <c r="X8050" s="214"/>
      <c r="Y8050" s="214"/>
      <c r="Z8050" s="214"/>
      <c r="AA8050" s="217"/>
      <c r="AB8050" s="217"/>
      <c r="AC8050" s="217"/>
      <c r="AD8050" s="213"/>
    </row>
    <row r="8051" spans="20:30" x14ac:dyDescent="0.2">
      <c r="T8051" s="212"/>
      <c r="U8051" s="213"/>
      <c r="V8051" s="213"/>
      <c r="W8051" s="213"/>
      <c r="X8051" s="214"/>
      <c r="Y8051" s="214"/>
      <c r="Z8051" s="214"/>
      <c r="AA8051" s="217"/>
      <c r="AB8051" s="217"/>
      <c r="AC8051" s="217"/>
      <c r="AD8051" s="213"/>
    </row>
    <row r="8052" spans="20:30" x14ac:dyDescent="0.2">
      <c r="T8052" s="212"/>
      <c r="U8052" s="213"/>
      <c r="V8052" s="213"/>
      <c r="W8052" s="213"/>
      <c r="X8052" s="214"/>
      <c r="Y8052" s="214"/>
      <c r="Z8052" s="214"/>
      <c r="AA8052" s="217"/>
      <c r="AB8052" s="217"/>
      <c r="AC8052" s="217"/>
      <c r="AD8052" s="213"/>
    </row>
    <row r="8053" spans="20:30" x14ac:dyDescent="0.2">
      <c r="T8053" s="212"/>
      <c r="U8053" s="213"/>
      <c r="V8053" s="213"/>
      <c r="W8053" s="213"/>
      <c r="X8053" s="214"/>
      <c r="Y8053" s="214"/>
      <c r="Z8053" s="214"/>
      <c r="AA8053" s="217"/>
      <c r="AB8053" s="217"/>
      <c r="AC8053" s="217"/>
      <c r="AD8053" s="213"/>
    </row>
    <row r="8054" spans="20:30" x14ac:dyDescent="0.2">
      <c r="T8054" s="212"/>
      <c r="U8054" s="213"/>
      <c r="V8054" s="213"/>
      <c r="W8054" s="213"/>
      <c r="X8054" s="214"/>
      <c r="Y8054" s="214"/>
      <c r="Z8054" s="214"/>
      <c r="AA8054" s="217"/>
      <c r="AB8054" s="217"/>
      <c r="AC8054" s="217"/>
      <c r="AD8054" s="213"/>
    </row>
    <row r="8055" spans="20:30" x14ac:dyDescent="0.2">
      <c r="T8055" s="212"/>
      <c r="U8055" s="213"/>
      <c r="V8055" s="213"/>
      <c r="W8055" s="213"/>
      <c r="X8055" s="214"/>
      <c r="Y8055" s="214"/>
      <c r="Z8055" s="214"/>
      <c r="AA8055" s="217"/>
      <c r="AB8055" s="217"/>
      <c r="AC8055" s="217"/>
      <c r="AD8055" s="213"/>
    </row>
    <row r="8056" spans="20:30" x14ac:dyDescent="0.2">
      <c r="T8056" s="212"/>
      <c r="U8056" s="213"/>
      <c r="V8056" s="213"/>
      <c r="W8056" s="213"/>
      <c r="X8056" s="214"/>
      <c r="Y8056" s="214"/>
      <c r="Z8056" s="214"/>
      <c r="AA8056" s="217"/>
      <c r="AB8056" s="217"/>
      <c r="AC8056" s="217"/>
      <c r="AD8056" s="213"/>
    </row>
    <row r="8057" spans="20:30" x14ac:dyDescent="0.2">
      <c r="T8057" s="212"/>
      <c r="U8057" s="213"/>
      <c r="V8057" s="213"/>
      <c r="W8057" s="213"/>
      <c r="X8057" s="214"/>
      <c r="Y8057" s="214"/>
      <c r="Z8057" s="214"/>
      <c r="AA8057" s="217"/>
      <c r="AB8057" s="217"/>
      <c r="AC8057" s="217"/>
      <c r="AD8057" s="213"/>
    </row>
    <row r="8058" spans="20:30" x14ac:dyDescent="0.2">
      <c r="T8058" s="212"/>
      <c r="U8058" s="213"/>
      <c r="V8058" s="213"/>
      <c r="W8058" s="213"/>
      <c r="X8058" s="214"/>
      <c r="Y8058" s="214"/>
      <c r="Z8058" s="214"/>
      <c r="AA8058" s="217"/>
      <c r="AB8058" s="217"/>
      <c r="AC8058" s="217"/>
      <c r="AD8058" s="213"/>
    </row>
    <row r="8059" spans="20:30" x14ac:dyDescent="0.2">
      <c r="T8059" s="212"/>
      <c r="U8059" s="213"/>
      <c r="V8059" s="213"/>
      <c r="W8059" s="213"/>
      <c r="X8059" s="214"/>
      <c r="Y8059" s="214"/>
      <c r="Z8059" s="214"/>
      <c r="AA8059" s="217"/>
      <c r="AB8059" s="217"/>
      <c r="AC8059" s="217"/>
      <c r="AD8059" s="213"/>
    </row>
    <row r="8060" spans="20:30" x14ac:dyDescent="0.2">
      <c r="T8060" s="212"/>
      <c r="U8060" s="213"/>
      <c r="V8060" s="213"/>
      <c r="W8060" s="213"/>
      <c r="X8060" s="214"/>
      <c r="Y8060" s="214"/>
      <c r="Z8060" s="214"/>
      <c r="AA8060" s="217"/>
      <c r="AB8060" s="217"/>
      <c r="AC8060" s="217"/>
      <c r="AD8060" s="213"/>
    </row>
    <row r="8061" spans="20:30" x14ac:dyDescent="0.2">
      <c r="T8061" s="212"/>
      <c r="U8061" s="213"/>
      <c r="V8061" s="213"/>
      <c r="W8061" s="213"/>
      <c r="X8061" s="214"/>
      <c r="Y8061" s="214"/>
      <c r="Z8061" s="214"/>
      <c r="AA8061" s="217"/>
      <c r="AB8061" s="217"/>
      <c r="AC8061" s="217"/>
      <c r="AD8061" s="213"/>
    </row>
    <row r="8062" spans="20:30" x14ac:dyDescent="0.2">
      <c r="T8062" s="212"/>
      <c r="U8062" s="213"/>
      <c r="V8062" s="213"/>
      <c r="W8062" s="213"/>
      <c r="X8062" s="214"/>
      <c r="Y8062" s="214"/>
      <c r="Z8062" s="214"/>
      <c r="AA8062" s="217"/>
      <c r="AB8062" s="217"/>
      <c r="AC8062" s="217"/>
      <c r="AD8062" s="213"/>
    </row>
    <row r="8063" spans="20:30" x14ac:dyDescent="0.2">
      <c r="T8063" s="212"/>
      <c r="U8063" s="213"/>
      <c r="V8063" s="213"/>
      <c r="W8063" s="213"/>
      <c r="X8063" s="214"/>
      <c r="Y8063" s="214"/>
      <c r="Z8063" s="214"/>
      <c r="AA8063" s="217"/>
      <c r="AB8063" s="217"/>
      <c r="AC8063" s="217"/>
      <c r="AD8063" s="213"/>
    </row>
    <row r="8064" spans="20:30" x14ac:dyDescent="0.2">
      <c r="T8064" s="212"/>
      <c r="U8064" s="213"/>
      <c r="V8064" s="213"/>
      <c r="W8064" s="213"/>
      <c r="X8064" s="214"/>
      <c r="Y8064" s="214"/>
      <c r="Z8064" s="214"/>
      <c r="AA8064" s="217"/>
      <c r="AB8064" s="217"/>
      <c r="AC8064" s="217"/>
      <c r="AD8064" s="213"/>
    </row>
    <row r="8065" spans="20:30" x14ac:dyDescent="0.2">
      <c r="T8065" s="212"/>
      <c r="U8065" s="213"/>
      <c r="V8065" s="213"/>
      <c r="W8065" s="213"/>
      <c r="X8065" s="214"/>
      <c r="Y8065" s="214"/>
      <c r="Z8065" s="214"/>
      <c r="AA8065" s="217"/>
      <c r="AB8065" s="217"/>
      <c r="AC8065" s="217"/>
      <c r="AD8065" s="213"/>
    </row>
    <row r="8066" spans="20:30" x14ac:dyDescent="0.2">
      <c r="T8066" s="212"/>
      <c r="U8066" s="213"/>
      <c r="V8066" s="213"/>
      <c r="W8066" s="213"/>
      <c r="X8066" s="214"/>
      <c r="Y8066" s="214"/>
      <c r="Z8066" s="214"/>
      <c r="AA8066" s="217"/>
      <c r="AB8066" s="217"/>
      <c r="AC8066" s="217"/>
      <c r="AD8066" s="213"/>
    </row>
    <row r="8067" spans="20:30" x14ac:dyDescent="0.2">
      <c r="T8067" s="212"/>
      <c r="U8067" s="213"/>
      <c r="V8067" s="213"/>
      <c r="W8067" s="213"/>
      <c r="X8067" s="214"/>
      <c r="Y8067" s="214"/>
      <c r="Z8067" s="214"/>
      <c r="AA8067" s="217"/>
      <c r="AB8067" s="217"/>
      <c r="AC8067" s="217"/>
      <c r="AD8067" s="213"/>
    </row>
    <row r="8068" spans="20:30" x14ac:dyDescent="0.2">
      <c r="T8068" s="212"/>
      <c r="U8068" s="213"/>
      <c r="V8068" s="213"/>
      <c r="W8068" s="213"/>
      <c r="X8068" s="214"/>
      <c r="Y8068" s="214"/>
      <c r="Z8068" s="214"/>
      <c r="AA8068" s="217"/>
      <c r="AB8068" s="217"/>
      <c r="AC8068" s="217"/>
      <c r="AD8068" s="213"/>
    </row>
    <row r="8069" spans="20:30" x14ac:dyDescent="0.2">
      <c r="T8069" s="212"/>
      <c r="U8069" s="213"/>
      <c r="V8069" s="213"/>
      <c r="W8069" s="213"/>
      <c r="X8069" s="214"/>
      <c r="Y8069" s="214"/>
      <c r="Z8069" s="214"/>
      <c r="AA8069" s="217"/>
      <c r="AB8069" s="217"/>
      <c r="AC8069" s="217"/>
      <c r="AD8069" s="213"/>
    </row>
    <row r="8070" spans="20:30" x14ac:dyDescent="0.2">
      <c r="T8070" s="212"/>
      <c r="U8070" s="213"/>
      <c r="V8070" s="213"/>
      <c r="W8070" s="213"/>
      <c r="X8070" s="214"/>
      <c r="Y8070" s="214"/>
      <c r="Z8070" s="214"/>
      <c r="AA8070" s="217"/>
      <c r="AB8070" s="217"/>
      <c r="AC8070" s="217"/>
      <c r="AD8070" s="213"/>
    </row>
    <row r="8071" spans="20:30" x14ac:dyDescent="0.2">
      <c r="T8071" s="212"/>
      <c r="U8071" s="213"/>
      <c r="V8071" s="213"/>
      <c r="W8071" s="213"/>
      <c r="X8071" s="214"/>
      <c r="Y8071" s="214"/>
      <c r="Z8071" s="214"/>
      <c r="AA8071" s="217"/>
      <c r="AB8071" s="217"/>
      <c r="AC8071" s="217"/>
      <c r="AD8071" s="213"/>
    </row>
    <row r="8072" spans="20:30" x14ac:dyDescent="0.2">
      <c r="T8072" s="212"/>
      <c r="U8072" s="213"/>
      <c r="V8072" s="213"/>
      <c r="W8072" s="213"/>
      <c r="X8072" s="214"/>
      <c r="Y8072" s="214"/>
      <c r="Z8072" s="214"/>
      <c r="AA8072" s="217"/>
      <c r="AB8072" s="217"/>
      <c r="AC8072" s="217"/>
      <c r="AD8072" s="213"/>
    </row>
    <row r="8073" spans="20:30" x14ac:dyDescent="0.2">
      <c r="T8073" s="212"/>
      <c r="U8073" s="213"/>
      <c r="V8073" s="213"/>
      <c r="W8073" s="213"/>
      <c r="X8073" s="214"/>
      <c r="Y8073" s="214"/>
      <c r="Z8073" s="214"/>
      <c r="AA8073" s="217"/>
      <c r="AB8073" s="217"/>
      <c r="AC8073" s="217"/>
      <c r="AD8073" s="213"/>
    </row>
    <row r="8074" spans="20:30" x14ac:dyDescent="0.2">
      <c r="T8074" s="212"/>
      <c r="U8074" s="213"/>
      <c r="V8074" s="213"/>
      <c r="W8074" s="213"/>
      <c r="X8074" s="214"/>
      <c r="Y8074" s="214"/>
      <c r="Z8074" s="214"/>
      <c r="AA8074" s="217"/>
      <c r="AB8074" s="217"/>
      <c r="AC8074" s="217"/>
      <c r="AD8074" s="213"/>
    </row>
    <row r="8075" spans="20:30" x14ac:dyDescent="0.2">
      <c r="T8075" s="212"/>
      <c r="U8075" s="213"/>
      <c r="V8075" s="213"/>
      <c r="W8075" s="213"/>
      <c r="X8075" s="214"/>
      <c r="Y8075" s="214"/>
      <c r="Z8075" s="214"/>
      <c r="AA8075" s="217"/>
      <c r="AB8075" s="217"/>
      <c r="AC8075" s="217"/>
      <c r="AD8075" s="213"/>
    </row>
    <row r="8076" spans="20:30" x14ac:dyDescent="0.2">
      <c r="T8076" s="212"/>
      <c r="U8076" s="213"/>
      <c r="V8076" s="213"/>
      <c r="W8076" s="213"/>
      <c r="X8076" s="214"/>
      <c r="Y8076" s="214"/>
      <c r="Z8076" s="214"/>
      <c r="AA8076" s="217"/>
      <c r="AB8076" s="217"/>
      <c r="AC8076" s="217"/>
      <c r="AD8076" s="213"/>
    </row>
    <row r="8077" spans="20:30" x14ac:dyDescent="0.2">
      <c r="T8077" s="212"/>
      <c r="U8077" s="213"/>
      <c r="V8077" s="213"/>
      <c r="W8077" s="213"/>
      <c r="X8077" s="214"/>
      <c r="Y8077" s="214"/>
      <c r="Z8077" s="214"/>
      <c r="AA8077" s="217"/>
      <c r="AB8077" s="217"/>
      <c r="AC8077" s="217"/>
      <c r="AD8077" s="213"/>
    </row>
    <row r="8078" spans="20:30" x14ac:dyDescent="0.2">
      <c r="T8078" s="212"/>
      <c r="U8078" s="213"/>
      <c r="V8078" s="213"/>
      <c r="W8078" s="213"/>
      <c r="X8078" s="214"/>
      <c r="Y8078" s="214"/>
      <c r="Z8078" s="214"/>
      <c r="AA8078" s="217"/>
      <c r="AB8078" s="217"/>
      <c r="AC8078" s="217"/>
      <c r="AD8078" s="213"/>
    </row>
    <row r="8079" spans="20:30" x14ac:dyDescent="0.2">
      <c r="T8079" s="212"/>
      <c r="U8079" s="213"/>
      <c r="V8079" s="213"/>
      <c r="W8079" s="213"/>
      <c r="X8079" s="214"/>
      <c r="Y8079" s="214"/>
      <c r="Z8079" s="214"/>
      <c r="AA8079" s="217"/>
      <c r="AB8079" s="217"/>
      <c r="AC8079" s="217"/>
      <c r="AD8079" s="213"/>
    </row>
    <row r="8080" spans="20:30" x14ac:dyDescent="0.2">
      <c r="T8080" s="212"/>
      <c r="U8080" s="213"/>
      <c r="V8080" s="213"/>
      <c r="W8080" s="213"/>
      <c r="X8080" s="214"/>
      <c r="Y8080" s="214"/>
      <c r="Z8080" s="214"/>
      <c r="AA8080" s="217"/>
      <c r="AB8080" s="217"/>
      <c r="AC8080" s="217"/>
      <c r="AD8080" s="213"/>
    </row>
    <row r="8081" spans="20:30" x14ac:dyDescent="0.2">
      <c r="T8081" s="212"/>
      <c r="U8081" s="213"/>
      <c r="V8081" s="213"/>
      <c r="W8081" s="213"/>
      <c r="X8081" s="214"/>
      <c r="Y8081" s="214"/>
      <c r="Z8081" s="214"/>
      <c r="AA8081" s="217"/>
      <c r="AB8081" s="217"/>
      <c r="AC8081" s="217"/>
      <c r="AD8081" s="213"/>
    </row>
    <row r="8082" spans="20:30" x14ac:dyDescent="0.2">
      <c r="T8082" s="212"/>
      <c r="U8082" s="213"/>
      <c r="V8082" s="213"/>
      <c r="W8082" s="213"/>
      <c r="X8082" s="214"/>
      <c r="Y8082" s="214"/>
      <c r="Z8082" s="214"/>
      <c r="AA8082" s="217"/>
      <c r="AB8082" s="217"/>
      <c r="AC8082" s="217"/>
      <c r="AD8082" s="213"/>
    </row>
    <row r="8083" spans="20:30" x14ac:dyDescent="0.2">
      <c r="T8083" s="212"/>
      <c r="U8083" s="213"/>
      <c r="V8083" s="213"/>
      <c r="W8083" s="213"/>
      <c r="X8083" s="214"/>
      <c r="Y8083" s="214"/>
      <c r="Z8083" s="214"/>
      <c r="AA8083" s="217"/>
      <c r="AB8083" s="217"/>
      <c r="AC8083" s="217"/>
      <c r="AD8083" s="213"/>
    </row>
    <row r="8084" spans="20:30" x14ac:dyDescent="0.2">
      <c r="T8084" s="212"/>
      <c r="U8084" s="213"/>
      <c r="V8084" s="213"/>
      <c r="W8084" s="213"/>
      <c r="X8084" s="214"/>
      <c r="Y8084" s="214"/>
      <c r="Z8084" s="214"/>
      <c r="AA8084" s="217"/>
      <c r="AB8084" s="217"/>
      <c r="AC8084" s="217"/>
      <c r="AD8084" s="213"/>
    </row>
    <row r="8085" spans="20:30" x14ac:dyDescent="0.2">
      <c r="T8085" s="212"/>
      <c r="U8085" s="213"/>
      <c r="V8085" s="213"/>
      <c r="W8085" s="213"/>
      <c r="X8085" s="214"/>
      <c r="Y8085" s="214"/>
      <c r="Z8085" s="214"/>
      <c r="AA8085" s="217"/>
      <c r="AB8085" s="217"/>
      <c r="AC8085" s="217"/>
      <c r="AD8085" s="213"/>
    </row>
    <row r="8086" spans="20:30" x14ac:dyDescent="0.2">
      <c r="T8086" s="212"/>
      <c r="U8086" s="213"/>
      <c r="V8086" s="213"/>
      <c r="W8086" s="213"/>
      <c r="X8086" s="214"/>
      <c r="Y8086" s="214"/>
      <c r="Z8086" s="214"/>
      <c r="AA8086" s="217"/>
      <c r="AB8086" s="217"/>
      <c r="AC8086" s="217"/>
      <c r="AD8086" s="213"/>
    </row>
    <row r="8087" spans="20:30" x14ac:dyDescent="0.2">
      <c r="T8087" s="212"/>
      <c r="U8087" s="213"/>
      <c r="V8087" s="213"/>
      <c r="W8087" s="213"/>
      <c r="X8087" s="214"/>
      <c r="Y8087" s="214"/>
      <c r="Z8087" s="214"/>
      <c r="AA8087" s="217"/>
      <c r="AB8087" s="217"/>
      <c r="AC8087" s="217"/>
      <c r="AD8087" s="213"/>
    </row>
    <row r="8088" spans="20:30" x14ac:dyDescent="0.2">
      <c r="T8088" s="212"/>
      <c r="U8088" s="213"/>
      <c r="V8088" s="213"/>
      <c r="W8088" s="213"/>
      <c r="X8088" s="214"/>
      <c r="Y8088" s="214"/>
      <c r="Z8088" s="214"/>
      <c r="AA8088" s="217"/>
      <c r="AB8088" s="217"/>
      <c r="AC8088" s="217"/>
      <c r="AD8088" s="213"/>
    </row>
    <row r="8089" spans="20:30" x14ac:dyDescent="0.2">
      <c r="T8089" s="212"/>
      <c r="U8089" s="213"/>
      <c r="V8089" s="213"/>
      <c r="W8089" s="213"/>
      <c r="X8089" s="214"/>
      <c r="Y8089" s="214"/>
      <c r="Z8089" s="214"/>
      <c r="AA8089" s="217"/>
      <c r="AB8089" s="217"/>
      <c r="AC8089" s="217"/>
      <c r="AD8089" s="213"/>
    </row>
    <row r="8090" spans="20:30" x14ac:dyDescent="0.2">
      <c r="T8090" s="212"/>
      <c r="U8090" s="213"/>
      <c r="V8090" s="213"/>
      <c r="W8090" s="213"/>
      <c r="X8090" s="214"/>
      <c r="Y8090" s="214"/>
      <c r="Z8090" s="214"/>
      <c r="AA8090" s="217"/>
      <c r="AB8090" s="217"/>
      <c r="AC8090" s="217"/>
      <c r="AD8090" s="213"/>
    </row>
    <row r="8091" spans="20:30" x14ac:dyDescent="0.2">
      <c r="T8091" s="212"/>
      <c r="U8091" s="213"/>
      <c r="V8091" s="213"/>
      <c r="W8091" s="213"/>
      <c r="X8091" s="214"/>
      <c r="Y8091" s="214"/>
      <c r="Z8091" s="214"/>
      <c r="AA8091" s="217"/>
      <c r="AB8091" s="217"/>
      <c r="AC8091" s="217"/>
      <c r="AD8091" s="213"/>
    </row>
    <row r="8092" spans="20:30" x14ac:dyDescent="0.2">
      <c r="T8092" s="212"/>
      <c r="U8092" s="213"/>
      <c r="V8092" s="213"/>
      <c r="W8092" s="213"/>
      <c r="X8092" s="214"/>
      <c r="Y8092" s="214"/>
      <c r="Z8092" s="214"/>
      <c r="AA8092" s="217"/>
      <c r="AB8092" s="217"/>
      <c r="AC8092" s="217"/>
      <c r="AD8092" s="213"/>
    </row>
    <row r="8093" spans="20:30" x14ac:dyDescent="0.2">
      <c r="T8093" s="212"/>
      <c r="U8093" s="213"/>
      <c r="V8093" s="213"/>
      <c r="W8093" s="213"/>
      <c r="X8093" s="214"/>
      <c r="Y8093" s="214"/>
      <c r="Z8093" s="214"/>
      <c r="AA8093" s="217"/>
      <c r="AB8093" s="217"/>
      <c r="AC8093" s="217"/>
      <c r="AD8093" s="213"/>
    </row>
    <row r="8094" spans="20:30" x14ac:dyDescent="0.2">
      <c r="T8094" s="212"/>
      <c r="U8094" s="213"/>
      <c r="V8094" s="213"/>
      <c r="W8094" s="213"/>
      <c r="X8094" s="214"/>
      <c r="Y8094" s="214"/>
      <c r="Z8094" s="214"/>
      <c r="AA8094" s="217"/>
      <c r="AB8094" s="217"/>
      <c r="AC8094" s="217"/>
      <c r="AD8094" s="213"/>
    </row>
    <row r="8095" spans="20:30" x14ac:dyDescent="0.2">
      <c r="T8095" s="212"/>
      <c r="U8095" s="213"/>
      <c r="V8095" s="213"/>
      <c r="W8095" s="213"/>
      <c r="X8095" s="214"/>
      <c r="Y8095" s="214"/>
      <c r="Z8095" s="214"/>
      <c r="AA8095" s="217"/>
      <c r="AB8095" s="217"/>
      <c r="AC8095" s="217"/>
      <c r="AD8095" s="213"/>
    </row>
    <row r="8096" spans="20:30" x14ac:dyDescent="0.2">
      <c r="T8096" s="212"/>
      <c r="U8096" s="213"/>
      <c r="V8096" s="213"/>
      <c r="W8096" s="213"/>
      <c r="X8096" s="214"/>
      <c r="Y8096" s="214"/>
      <c r="Z8096" s="214"/>
      <c r="AA8096" s="217"/>
      <c r="AB8096" s="217"/>
      <c r="AC8096" s="217"/>
      <c r="AD8096" s="213"/>
    </row>
    <row r="8097" spans="20:30" x14ac:dyDescent="0.2">
      <c r="T8097" s="212"/>
      <c r="U8097" s="213"/>
      <c r="V8097" s="213"/>
      <c r="W8097" s="213"/>
      <c r="X8097" s="214"/>
      <c r="Y8097" s="214"/>
      <c r="Z8097" s="214"/>
      <c r="AA8097" s="217"/>
      <c r="AB8097" s="217"/>
      <c r="AC8097" s="217"/>
      <c r="AD8097" s="213"/>
    </row>
    <row r="8098" spans="20:30" x14ac:dyDescent="0.2">
      <c r="T8098" s="212"/>
      <c r="U8098" s="213"/>
      <c r="V8098" s="213"/>
      <c r="W8098" s="213"/>
      <c r="X8098" s="214"/>
      <c r="Y8098" s="214"/>
      <c r="Z8098" s="214"/>
      <c r="AA8098" s="217"/>
      <c r="AB8098" s="217"/>
      <c r="AC8098" s="217"/>
      <c r="AD8098" s="213"/>
    </row>
    <row r="8099" spans="20:30" x14ac:dyDescent="0.2">
      <c r="T8099" s="212"/>
      <c r="U8099" s="213"/>
      <c r="V8099" s="213"/>
      <c r="W8099" s="213"/>
      <c r="X8099" s="214"/>
      <c r="Y8099" s="214"/>
      <c r="Z8099" s="214"/>
      <c r="AA8099" s="217"/>
      <c r="AB8099" s="217"/>
      <c r="AC8099" s="217"/>
      <c r="AD8099" s="213"/>
    </row>
    <row r="8100" spans="20:30" x14ac:dyDescent="0.2">
      <c r="T8100" s="212"/>
      <c r="U8100" s="213"/>
      <c r="V8100" s="213"/>
      <c r="W8100" s="213"/>
      <c r="X8100" s="214"/>
      <c r="Y8100" s="214"/>
      <c r="Z8100" s="214"/>
      <c r="AA8100" s="217"/>
      <c r="AB8100" s="217"/>
      <c r="AC8100" s="217"/>
      <c r="AD8100" s="213"/>
    </row>
    <row r="8101" spans="20:30" x14ac:dyDescent="0.2">
      <c r="T8101" s="212"/>
      <c r="U8101" s="213"/>
      <c r="V8101" s="213"/>
      <c r="W8101" s="213"/>
      <c r="X8101" s="214"/>
      <c r="Y8101" s="214"/>
      <c r="Z8101" s="214"/>
      <c r="AA8101" s="217"/>
      <c r="AB8101" s="217"/>
      <c r="AC8101" s="217"/>
      <c r="AD8101" s="213"/>
    </row>
    <row r="8102" spans="20:30" x14ac:dyDescent="0.2">
      <c r="T8102" s="212"/>
      <c r="U8102" s="213"/>
      <c r="V8102" s="213"/>
      <c r="W8102" s="213"/>
      <c r="X8102" s="214"/>
      <c r="Y8102" s="214"/>
      <c r="Z8102" s="214"/>
      <c r="AA8102" s="217"/>
      <c r="AB8102" s="217"/>
      <c r="AC8102" s="217"/>
      <c r="AD8102" s="213"/>
    </row>
    <row r="8103" spans="20:30" x14ac:dyDescent="0.2">
      <c r="T8103" s="212"/>
      <c r="U8103" s="213"/>
      <c r="V8103" s="213"/>
      <c r="W8103" s="213"/>
      <c r="X8103" s="214"/>
      <c r="Y8103" s="214"/>
      <c r="Z8103" s="214"/>
      <c r="AA8103" s="217"/>
      <c r="AB8103" s="217"/>
      <c r="AC8103" s="217"/>
      <c r="AD8103" s="213"/>
    </row>
    <row r="8104" spans="20:30" x14ac:dyDescent="0.2">
      <c r="T8104" s="212"/>
      <c r="U8104" s="213"/>
      <c r="V8104" s="213"/>
      <c r="W8104" s="213"/>
      <c r="X8104" s="214"/>
      <c r="Y8104" s="214"/>
      <c r="Z8104" s="214"/>
      <c r="AA8104" s="217"/>
      <c r="AB8104" s="217"/>
      <c r="AC8104" s="217"/>
      <c r="AD8104" s="213"/>
    </row>
    <row r="8105" spans="20:30" x14ac:dyDescent="0.2">
      <c r="T8105" s="212"/>
      <c r="U8105" s="213"/>
      <c r="V8105" s="213"/>
      <c r="W8105" s="213"/>
      <c r="X8105" s="214"/>
      <c r="Y8105" s="214"/>
      <c r="Z8105" s="214"/>
      <c r="AA8105" s="217"/>
      <c r="AB8105" s="217"/>
      <c r="AC8105" s="217"/>
      <c r="AD8105" s="213"/>
    </row>
    <row r="8106" spans="20:30" x14ac:dyDescent="0.2">
      <c r="T8106" s="212"/>
      <c r="U8106" s="213"/>
      <c r="V8106" s="213"/>
      <c r="W8106" s="213"/>
      <c r="X8106" s="214"/>
      <c r="Y8106" s="214"/>
      <c r="Z8106" s="214"/>
      <c r="AA8106" s="217"/>
      <c r="AB8106" s="217"/>
      <c r="AC8106" s="217"/>
      <c r="AD8106" s="213"/>
    </row>
    <row r="8107" spans="20:30" x14ac:dyDescent="0.2">
      <c r="T8107" s="212"/>
      <c r="U8107" s="213"/>
      <c r="V8107" s="213"/>
      <c r="W8107" s="213"/>
      <c r="X8107" s="214"/>
      <c r="Y8107" s="214"/>
      <c r="Z8107" s="214"/>
      <c r="AA8107" s="217"/>
      <c r="AB8107" s="217"/>
      <c r="AC8107" s="217"/>
      <c r="AD8107" s="213"/>
    </row>
    <row r="8108" spans="20:30" x14ac:dyDescent="0.2">
      <c r="T8108" s="212"/>
      <c r="U8108" s="213"/>
      <c r="V8108" s="213"/>
      <c r="W8108" s="213"/>
      <c r="X8108" s="214"/>
      <c r="Y8108" s="214"/>
      <c r="Z8108" s="214"/>
      <c r="AA8108" s="217"/>
      <c r="AB8108" s="217"/>
      <c r="AC8108" s="217"/>
      <c r="AD8108" s="213"/>
    </row>
    <row r="8109" spans="20:30" x14ac:dyDescent="0.2">
      <c r="T8109" s="212"/>
      <c r="U8109" s="213"/>
      <c r="V8109" s="213"/>
      <c r="W8109" s="213"/>
      <c r="X8109" s="214"/>
      <c r="Y8109" s="214"/>
      <c r="Z8109" s="214"/>
      <c r="AA8109" s="217"/>
      <c r="AB8109" s="217"/>
      <c r="AC8109" s="217"/>
      <c r="AD8109" s="213"/>
    </row>
    <row r="8110" spans="20:30" x14ac:dyDescent="0.2">
      <c r="T8110" s="212"/>
      <c r="U8110" s="213"/>
      <c r="V8110" s="213"/>
      <c r="W8110" s="213"/>
      <c r="X8110" s="214"/>
      <c r="Y8110" s="214"/>
      <c r="Z8110" s="214"/>
      <c r="AA8110" s="217"/>
      <c r="AB8110" s="217"/>
      <c r="AC8110" s="217"/>
      <c r="AD8110" s="213"/>
    </row>
    <row r="8111" spans="20:30" x14ac:dyDescent="0.2">
      <c r="T8111" s="212"/>
      <c r="U8111" s="213"/>
      <c r="V8111" s="213"/>
      <c r="W8111" s="213"/>
      <c r="X8111" s="214"/>
      <c r="Y8111" s="214"/>
      <c r="Z8111" s="214"/>
      <c r="AA8111" s="217"/>
      <c r="AB8111" s="217"/>
      <c r="AC8111" s="217"/>
      <c r="AD8111" s="213"/>
    </row>
    <row r="8112" spans="20:30" x14ac:dyDescent="0.2">
      <c r="T8112" s="212"/>
      <c r="U8112" s="213"/>
      <c r="V8112" s="213"/>
      <c r="W8112" s="213"/>
      <c r="X8112" s="214"/>
      <c r="Y8112" s="214"/>
      <c r="Z8112" s="214"/>
      <c r="AA8112" s="217"/>
      <c r="AB8112" s="217"/>
      <c r="AC8112" s="217"/>
      <c r="AD8112" s="213"/>
    </row>
    <row r="8113" spans="20:30" x14ac:dyDescent="0.2">
      <c r="T8113" s="212"/>
      <c r="U8113" s="213"/>
      <c r="V8113" s="213"/>
      <c r="W8113" s="213"/>
      <c r="X8113" s="214"/>
      <c r="Y8113" s="214"/>
      <c r="Z8113" s="214"/>
      <c r="AA8113" s="217"/>
      <c r="AB8113" s="217"/>
      <c r="AC8113" s="217"/>
      <c r="AD8113" s="213"/>
    </row>
    <row r="8114" spans="20:30" x14ac:dyDescent="0.2">
      <c r="T8114" s="212"/>
      <c r="U8114" s="213"/>
      <c r="V8114" s="213"/>
      <c r="W8114" s="213"/>
      <c r="X8114" s="214"/>
      <c r="Y8114" s="214"/>
      <c r="Z8114" s="214"/>
      <c r="AA8114" s="217"/>
      <c r="AB8114" s="217"/>
      <c r="AC8114" s="217"/>
      <c r="AD8114" s="213"/>
    </row>
    <row r="8115" spans="20:30" x14ac:dyDescent="0.2">
      <c r="T8115" s="212"/>
      <c r="U8115" s="213"/>
      <c r="V8115" s="213"/>
      <c r="W8115" s="213"/>
      <c r="X8115" s="214"/>
      <c r="Y8115" s="214"/>
      <c r="Z8115" s="214"/>
      <c r="AA8115" s="217"/>
      <c r="AB8115" s="217"/>
      <c r="AC8115" s="217"/>
      <c r="AD8115" s="213"/>
    </row>
    <row r="8116" spans="20:30" x14ac:dyDescent="0.2">
      <c r="T8116" s="212"/>
      <c r="U8116" s="213"/>
      <c r="V8116" s="213"/>
      <c r="W8116" s="213"/>
      <c r="X8116" s="214"/>
      <c r="Y8116" s="214"/>
      <c r="Z8116" s="214"/>
      <c r="AA8116" s="217"/>
      <c r="AB8116" s="217"/>
      <c r="AC8116" s="217"/>
      <c r="AD8116" s="213"/>
    </row>
    <row r="8117" spans="20:30" x14ac:dyDescent="0.2">
      <c r="T8117" s="212"/>
      <c r="U8117" s="213"/>
      <c r="V8117" s="213"/>
      <c r="W8117" s="213"/>
      <c r="X8117" s="214"/>
      <c r="Y8117" s="214"/>
      <c r="Z8117" s="214"/>
      <c r="AA8117" s="217"/>
      <c r="AB8117" s="217"/>
      <c r="AC8117" s="217"/>
      <c r="AD8117" s="213"/>
    </row>
    <row r="8118" spans="20:30" x14ac:dyDescent="0.2">
      <c r="T8118" s="212"/>
      <c r="U8118" s="213"/>
      <c r="V8118" s="213"/>
      <c r="W8118" s="213"/>
      <c r="X8118" s="214"/>
      <c r="Y8118" s="214"/>
      <c r="Z8118" s="214"/>
      <c r="AA8118" s="217"/>
      <c r="AB8118" s="217"/>
      <c r="AC8118" s="217"/>
      <c r="AD8118" s="213"/>
    </row>
    <row r="8119" spans="20:30" x14ac:dyDescent="0.2">
      <c r="T8119" s="212"/>
      <c r="U8119" s="213"/>
      <c r="V8119" s="213"/>
      <c r="W8119" s="213"/>
      <c r="X8119" s="214"/>
      <c r="Y8119" s="214"/>
      <c r="Z8119" s="214"/>
      <c r="AA8119" s="217"/>
      <c r="AB8119" s="217"/>
      <c r="AC8119" s="217"/>
      <c r="AD8119" s="213"/>
    </row>
    <row r="8120" spans="20:30" x14ac:dyDescent="0.2">
      <c r="T8120" s="212"/>
      <c r="U8120" s="213"/>
      <c r="V8120" s="213"/>
      <c r="W8120" s="213"/>
      <c r="X8120" s="214"/>
      <c r="Y8120" s="214"/>
      <c r="Z8120" s="214"/>
      <c r="AA8120" s="217"/>
      <c r="AB8120" s="217"/>
      <c r="AC8120" s="217"/>
      <c r="AD8120" s="213"/>
    </row>
    <row r="8121" spans="20:30" x14ac:dyDescent="0.2">
      <c r="T8121" s="212"/>
      <c r="U8121" s="213"/>
      <c r="V8121" s="213"/>
      <c r="W8121" s="213"/>
      <c r="X8121" s="214"/>
      <c r="Y8121" s="214"/>
      <c r="Z8121" s="214"/>
      <c r="AA8121" s="217"/>
      <c r="AB8121" s="217"/>
      <c r="AC8121" s="217"/>
      <c r="AD8121" s="213"/>
    </row>
    <row r="8122" spans="20:30" x14ac:dyDescent="0.2">
      <c r="T8122" s="212"/>
      <c r="U8122" s="213"/>
      <c r="V8122" s="213"/>
      <c r="W8122" s="213"/>
      <c r="X8122" s="214"/>
      <c r="Y8122" s="214"/>
      <c r="Z8122" s="214"/>
      <c r="AA8122" s="217"/>
      <c r="AB8122" s="217"/>
      <c r="AC8122" s="217"/>
      <c r="AD8122" s="213"/>
    </row>
    <row r="8123" spans="20:30" x14ac:dyDescent="0.2">
      <c r="T8123" s="212"/>
      <c r="U8123" s="213"/>
      <c r="V8123" s="213"/>
      <c r="W8123" s="213"/>
      <c r="X8123" s="214"/>
      <c r="Y8123" s="214"/>
      <c r="Z8123" s="214"/>
      <c r="AA8123" s="217"/>
      <c r="AB8123" s="217"/>
      <c r="AC8123" s="217"/>
      <c r="AD8123" s="213"/>
    </row>
    <row r="8124" spans="20:30" x14ac:dyDescent="0.2">
      <c r="T8124" s="212"/>
      <c r="U8124" s="213"/>
      <c r="V8124" s="213"/>
      <c r="W8124" s="213"/>
      <c r="X8124" s="214"/>
      <c r="Y8124" s="214"/>
      <c r="Z8124" s="214"/>
      <c r="AA8124" s="217"/>
      <c r="AB8124" s="217"/>
      <c r="AC8124" s="217"/>
      <c r="AD8124" s="213"/>
    </row>
    <row r="8125" spans="20:30" x14ac:dyDescent="0.2">
      <c r="T8125" s="212"/>
      <c r="U8125" s="213"/>
      <c r="V8125" s="213"/>
      <c r="W8125" s="213"/>
      <c r="X8125" s="214"/>
      <c r="Y8125" s="214"/>
      <c r="Z8125" s="214"/>
      <c r="AA8125" s="217"/>
      <c r="AB8125" s="217"/>
      <c r="AC8125" s="217"/>
      <c r="AD8125" s="213"/>
    </row>
    <row r="8126" spans="20:30" x14ac:dyDescent="0.2">
      <c r="T8126" s="212"/>
      <c r="U8126" s="213"/>
      <c r="V8126" s="213"/>
      <c r="W8126" s="213"/>
      <c r="X8126" s="214"/>
      <c r="Y8126" s="214"/>
      <c r="Z8126" s="214"/>
      <c r="AA8126" s="217"/>
      <c r="AB8126" s="217"/>
      <c r="AC8126" s="217"/>
      <c r="AD8126" s="213"/>
    </row>
    <row r="8127" spans="20:30" x14ac:dyDescent="0.2">
      <c r="T8127" s="212"/>
      <c r="U8127" s="213"/>
      <c r="V8127" s="213"/>
      <c r="W8127" s="213"/>
      <c r="X8127" s="214"/>
      <c r="Y8127" s="214"/>
      <c r="Z8127" s="214"/>
      <c r="AA8127" s="217"/>
      <c r="AB8127" s="217"/>
      <c r="AC8127" s="217"/>
      <c r="AD8127" s="213"/>
    </row>
    <row r="8128" spans="20:30" x14ac:dyDescent="0.2">
      <c r="T8128" s="212"/>
      <c r="U8128" s="213"/>
      <c r="V8128" s="213"/>
      <c r="W8128" s="213"/>
      <c r="X8128" s="214"/>
      <c r="Y8128" s="214"/>
      <c r="Z8128" s="214"/>
      <c r="AA8128" s="217"/>
      <c r="AB8128" s="217"/>
      <c r="AC8128" s="217"/>
      <c r="AD8128" s="213"/>
    </row>
    <row r="8129" spans="20:30" x14ac:dyDescent="0.2">
      <c r="T8129" s="212"/>
      <c r="U8129" s="213"/>
      <c r="V8129" s="213"/>
      <c r="W8129" s="213"/>
      <c r="X8129" s="214"/>
      <c r="Y8129" s="214"/>
      <c r="Z8129" s="214"/>
      <c r="AA8129" s="217"/>
      <c r="AB8129" s="217"/>
      <c r="AC8129" s="217"/>
      <c r="AD8129" s="213"/>
    </row>
    <row r="8130" spans="20:30" x14ac:dyDescent="0.2">
      <c r="T8130" s="212"/>
      <c r="U8130" s="213"/>
      <c r="V8130" s="213"/>
      <c r="W8130" s="213"/>
      <c r="X8130" s="214"/>
      <c r="Y8130" s="214"/>
      <c r="Z8130" s="214"/>
      <c r="AA8130" s="217"/>
      <c r="AB8130" s="217"/>
      <c r="AC8130" s="217"/>
      <c r="AD8130" s="213"/>
    </row>
    <row r="8131" spans="20:30" x14ac:dyDescent="0.2">
      <c r="T8131" s="212"/>
      <c r="U8131" s="213"/>
      <c r="V8131" s="213"/>
      <c r="W8131" s="213"/>
      <c r="X8131" s="214"/>
      <c r="Y8131" s="214"/>
      <c r="Z8131" s="214"/>
      <c r="AA8131" s="217"/>
      <c r="AB8131" s="217"/>
      <c r="AC8131" s="217"/>
      <c r="AD8131" s="213"/>
    </row>
    <row r="8132" spans="20:30" x14ac:dyDescent="0.2">
      <c r="T8132" s="212"/>
      <c r="U8132" s="213"/>
      <c r="V8132" s="213"/>
      <c r="W8132" s="213"/>
      <c r="X8132" s="214"/>
      <c r="Y8132" s="214"/>
      <c r="Z8132" s="214"/>
      <c r="AA8132" s="217"/>
      <c r="AB8132" s="217"/>
      <c r="AC8132" s="217"/>
      <c r="AD8132" s="213"/>
    </row>
    <row r="8133" spans="20:30" x14ac:dyDescent="0.2">
      <c r="T8133" s="212"/>
      <c r="U8133" s="213"/>
      <c r="V8133" s="213"/>
      <c r="W8133" s="213"/>
      <c r="X8133" s="214"/>
      <c r="Y8133" s="214"/>
      <c r="Z8133" s="214"/>
      <c r="AA8133" s="217"/>
      <c r="AB8133" s="217"/>
      <c r="AC8133" s="217"/>
      <c r="AD8133" s="213"/>
    </row>
    <row r="8134" spans="20:30" x14ac:dyDescent="0.2">
      <c r="T8134" s="212"/>
      <c r="U8134" s="213"/>
      <c r="V8134" s="213"/>
      <c r="W8134" s="213"/>
      <c r="X8134" s="214"/>
      <c r="Y8134" s="214"/>
      <c r="Z8134" s="214"/>
      <c r="AA8134" s="217"/>
      <c r="AB8134" s="217"/>
      <c r="AC8134" s="217"/>
      <c r="AD8134" s="213"/>
    </row>
    <row r="8135" spans="20:30" x14ac:dyDescent="0.2">
      <c r="T8135" s="212"/>
      <c r="U8135" s="213"/>
      <c r="V8135" s="213"/>
      <c r="W8135" s="213"/>
      <c r="X8135" s="214"/>
      <c r="Y8135" s="214"/>
      <c r="Z8135" s="214"/>
      <c r="AA8135" s="217"/>
      <c r="AB8135" s="217"/>
      <c r="AC8135" s="217"/>
      <c r="AD8135" s="213"/>
    </row>
    <row r="8136" spans="20:30" x14ac:dyDescent="0.2">
      <c r="T8136" s="212"/>
      <c r="U8136" s="213"/>
      <c r="V8136" s="213"/>
      <c r="W8136" s="213"/>
      <c r="X8136" s="214"/>
      <c r="Y8136" s="214"/>
      <c r="Z8136" s="214"/>
      <c r="AA8136" s="217"/>
      <c r="AB8136" s="217"/>
      <c r="AC8136" s="217"/>
      <c r="AD8136" s="213"/>
    </row>
    <row r="8137" spans="20:30" x14ac:dyDescent="0.2">
      <c r="T8137" s="212"/>
      <c r="U8137" s="213"/>
      <c r="V8137" s="213"/>
      <c r="W8137" s="213"/>
      <c r="X8137" s="214"/>
      <c r="Y8137" s="214"/>
      <c r="Z8137" s="214"/>
      <c r="AA8137" s="217"/>
      <c r="AB8137" s="217"/>
      <c r="AC8137" s="217"/>
      <c r="AD8137" s="213"/>
    </row>
    <row r="8138" spans="20:30" x14ac:dyDescent="0.2">
      <c r="T8138" s="212"/>
      <c r="U8138" s="213"/>
      <c r="V8138" s="213"/>
      <c r="W8138" s="213"/>
      <c r="X8138" s="214"/>
      <c r="Y8138" s="214"/>
      <c r="Z8138" s="214"/>
      <c r="AA8138" s="217"/>
      <c r="AB8138" s="217"/>
      <c r="AC8138" s="217"/>
      <c r="AD8138" s="213"/>
    </row>
    <row r="8139" spans="20:30" x14ac:dyDescent="0.2">
      <c r="T8139" s="212"/>
      <c r="U8139" s="213"/>
      <c r="V8139" s="213"/>
      <c r="W8139" s="213"/>
      <c r="X8139" s="214"/>
      <c r="Y8139" s="214"/>
      <c r="Z8139" s="214"/>
      <c r="AA8139" s="217"/>
      <c r="AB8139" s="217"/>
      <c r="AC8139" s="217"/>
      <c r="AD8139" s="213"/>
    </row>
    <row r="8140" spans="20:30" x14ac:dyDescent="0.2">
      <c r="T8140" s="212"/>
      <c r="U8140" s="213"/>
      <c r="V8140" s="213"/>
      <c r="W8140" s="213"/>
      <c r="X8140" s="214"/>
      <c r="Y8140" s="214"/>
      <c r="Z8140" s="214"/>
      <c r="AA8140" s="217"/>
      <c r="AB8140" s="217"/>
      <c r="AC8140" s="217"/>
      <c r="AD8140" s="213"/>
    </row>
    <row r="8141" spans="20:30" x14ac:dyDescent="0.2">
      <c r="T8141" s="212"/>
      <c r="U8141" s="213"/>
      <c r="V8141" s="213"/>
      <c r="W8141" s="213"/>
      <c r="X8141" s="214"/>
      <c r="Y8141" s="214"/>
      <c r="Z8141" s="214"/>
      <c r="AA8141" s="217"/>
      <c r="AB8141" s="217"/>
      <c r="AC8141" s="217"/>
      <c r="AD8141" s="213"/>
    </row>
    <row r="8142" spans="20:30" x14ac:dyDescent="0.2">
      <c r="T8142" s="212"/>
      <c r="U8142" s="213"/>
      <c r="V8142" s="213"/>
      <c r="W8142" s="213"/>
      <c r="X8142" s="214"/>
      <c r="Y8142" s="214"/>
      <c r="Z8142" s="214"/>
      <c r="AA8142" s="217"/>
      <c r="AB8142" s="217"/>
      <c r="AC8142" s="217"/>
      <c r="AD8142" s="213"/>
    </row>
    <row r="8143" spans="20:30" x14ac:dyDescent="0.2">
      <c r="T8143" s="212"/>
      <c r="U8143" s="213"/>
      <c r="V8143" s="213"/>
      <c r="W8143" s="213"/>
      <c r="X8143" s="214"/>
      <c r="Y8143" s="214"/>
      <c r="Z8143" s="214"/>
      <c r="AA8143" s="217"/>
      <c r="AB8143" s="217"/>
      <c r="AC8143" s="217"/>
      <c r="AD8143" s="213"/>
    </row>
    <row r="8144" spans="20:30" x14ac:dyDescent="0.2">
      <c r="T8144" s="212"/>
      <c r="U8144" s="213"/>
      <c r="V8144" s="213"/>
      <c r="W8144" s="213"/>
      <c r="X8144" s="214"/>
      <c r="Y8144" s="214"/>
      <c r="Z8144" s="214"/>
      <c r="AA8144" s="217"/>
      <c r="AB8144" s="217"/>
      <c r="AC8144" s="217"/>
      <c r="AD8144" s="213"/>
    </row>
    <row r="8145" spans="20:30" x14ac:dyDescent="0.2">
      <c r="T8145" s="212"/>
      <c r="U8145" s="213"/>
      <c r="V8145" s="213"/>
      <c r="W8145" s="213"/>
      <c r="X8145" s="214"/>
      <c r="Y8145" s="214"/>
      <c r="Z8145" s="214"/>
      <c r="AA8145" s="217"/>
      <c r="AB8145" s="217"/>
      <c r="AC8145" s="217"/>
      <c r="AD8145" s="213"/>
    </row>
    <row r="8146" spans="20:30" x14ac:dyDescent="0.2">
      <c r="T8146" s="212"/>
      <c r="U8146" s="213"/>
      <c r="V8146" s="213"/>
      <c r="W8146" s="213"/>
      <c r="X8146" s="214"/>
      <c r="Y8146" s="214"/>
      <c r="Z8146" s="214"/>
      <c r="AA8146" s="217"/>
      <c r="AB8146" s="217"/>
      <c r="AC8146" s="217"/>
      <c r="AD8146" s="213"/>
    </row>
    <row r="8147" spans="20:30" x14ac:dyDescent="0.2">
      <c r="T8147" s="212"/>
      <c r="U8147" s="213"/>
      <c r="V8147" s="213"/>
      <c r="W8147" s="213"/>
      <c r="X8147" s="214"/>
      <c r="Y8147" s="214"/>
      <c r="Z8147" s="214"/>
      <c r="AA8147" s="217"/>
      <c r="AB8147" s="217"/>
      <c r="AC8147" s="217"/>
      <c r="AD8147" s="213"/>
    </row>
    <row r="8148" spans="20:30" x14ac:dyDescent="0.2">
      <c r="T8148" s="212"/>
      <c r="U8148" s="213"/>
      <c r="V8148" s="213"/>
      <c r="W8148" s="213"/>
      <c r="X8148" s="214"/>
      <c r="Y8148" s="214"/>
      <c r="Z8148" s="214"/>
      <c r="AA8148" s="217"/>
      <c r="AB8148" s="217"/>
      <c r="AC8148" s="217"/>
      <c r="AD8148" s="213"/>
    </row>
    <row r="8149" spans="20:30" x14ac:dyDescent="0.2">
      <c r="T8149" s="212"/>
      <c r="U8149" s="213"/>
      <c r="V8149" s="213"/>
      <c r="W8149" s="213"/>
      <c r="X8149" s="214"/>
      <c r="Y8149" s="214"/>
      <c r="Z8149" s="214"/>
      <c r="AA8149" s="217"/>
      <c r="AB8149" s="217"/>
      <c r="AC8149" s="217"/>
      <c r="AD8149" s="213"/>
    </row>
    <row r="8150" spans="20:30" x14ac:dyDescent="0.2">
      <c r="T8150" s="212"/>
      <c r="U8150" s="213"/>
      <c r="V8150" s="213"/>
      <c r="W8150" s="213"/>
      <c r="X8150" s="214"/>
      <c r="Y8150" s="214"/>
      <c r="Z8150" s="214"/>
      <c r="AA8150" s="217"/>
      <c r="AB8150" s="217"/>
      <c r="AC8150" s="217"/>
      <c r="AD8150" s="213"/>
    </row>
    <row r="8151" spans="20:30" x14ac:dyDescent="0.2">
      <c r="T8151" s="212"/>
      <c r="U8151" s="213"/>
      <c r="V8151" s="213"/>
      <c r="W8151" s="213"/>
      <c r="X8151" s="214"/>
      <c r="Y8151" s="214"/>
      <c r="Z8151" s="214"/>
      <c r="AA8151" s="217"/>
      <c r="AB8151" s="217"/>
      <c r="AC8151" s="217"/>
      <c r="AD8151" s="213"/>
    </row>
    <row r="8152" spans="20:30" x14ac:dyDescent="0.2">
      <c r="T8152" s="212"/>
      <c r="U8152" s="213"/>
      <c r="V8152" s="213"/>
      <c r="W8152" s="213"/>
      <c r="X8152" s="214"/>
      <c r="Y8152" s="214"/>
      <c r="Z8152" s="214"/>
      <c r="AA8152" s="217"/>
      <c r="AB8152" s="217"/>
      <c r="AC8152" s="217"/>
      <c r="AD8152" s="213"/>
    </row>
    <row r="8153" spans="20:30" x14ac:dyDescent="0.2">
      <c r="T8153" s="212"/>
      <c r="U8153" s="213"/>
      <c r="V8153" s="213"/>
      <c r="W8153" s="213"/>
      <c r="X8153" s="214"/>
      <c r="Y8153" s="214"/>
      <c r="Z8153" s="214"/>
      <c r="AA8153" s="217"/>
      <c r="AB8153" s="217"/>
      <c r="AC8153" s="217"/>
      <c r="AD8153" s="213"/>
    </row>
    <row r="8154" spans="20:30" x14ac:dyDescent="0.2">
      <c r="T8154" s="212"/>
      <c r="U8154" s="213"/>
      <c r="V8154" s="213"/>
      <c r="W8154" s="213"/>
      <c r="X8154" s="214"/>
      <c r="Y8154" s="214"/>
      <c r="Z8154" s="214"/>
      <c r="AA8154" s="217"/>
      <c r="AB8154" s="217"/>
      <c r="AC8154" s="217"/>
      <c r="AD8154" s="213"/>
    </row>
    <row r="8155" spans="20:30" x14ac:dyDescent="0.2">
      <c r="T8155" s="212"/>
      <c r="U8155" s="213"/>
      <c r="V8155" s="213"/>
      <c r="W8155" s="213"/>
      <c r="X8155" s="214"/>
      <c r="Y8155" s="214"/>
      <c r="Z8155" s="214"/>
      <c r="AA8155" s="217"/>
      <c r="AB8155" s="217"/>
      <c r="AC8155" s="217"/>
      <c r="AD8155" s="213"/>
    </row>
    <row r="8156" spans="20:30" x14ac:dyDescent="0.2">
      <c r="T8156" s="212"/>
      <c r="U8156" s="213"/>
      <c r="V8156" s="213"/>
      <c r="W8156" s="213"/>
      <c r="X8156" s="214"/>
      <c r="Y8156" s="214"/>
      <c r="Z8156" s="214"/>
      <c r="AA8156" s="217"/>
      <c r="AB8156" s="217"/>
      <c r="AC8156" s="217"/>
      <c r="AD8156" s="213"/>
    </row>
    <row r="8157" spans="20:30" x14ac:dyDescent="0.2">
      <c r="T8157" s="212"/>
      <c r="U8157" s="213"/>
      <c r="V8157" s="213"/>
      <c r="W8157" s="213"/>
      <c r="X8157" s="214"/>
      <c r="Y8157" s="214"/>
      <c r="Z8157" s="214"/>
      <c r="AA8157" s="217"/>
      <c r="AB8157" s="217"/>
      <c r="AC8157" s="217"/>
      <c r="AD8157" s="213"/>
    </row>
    <row r="8158" spans="20:30" x14ac:dyDescent="0.2">
      <c r="T8158" s="212"/>
      <c r="U8158" s="213"/>
      <c r="V8158" s="213"/>
      <c r="W8158" s="213"/>
      <c r="X8158" s="214"/>
      <c r="Y8158" s="214"/>
      <c r="Z8158" s="214"/>
      <c r="AA8158" s="217"/>
      <c r="AB8158" s="217"/>
      <c r="AC8158" s="217"/>
      <c r="AD8158" s="213"/>
    </row>
    <row r="8159" spans="20:30" x14ac:dyDescent="0.2">
      <c r="T8159" s="212"/>
      <c r="U8159" s="213"/>
      <c r="V8159" s="213"/>
      <c r="W8159" s="213"/>
      <c r="X8159" s="214"/>
      <c r="Y8159" s="214"/>
      <c r="Z8159" s="214"/>
      <c r="AA8159" s="217"/>
      <c r="AB8159" s="217"/>
      <c r="AC8159" s="217"/>
      <c r="AD8159" s="213"/>
    </row>
    <row r="8160" spans="20:30" x14ac:dyDescent="0.2">
      <c r="T8160" s="212"/>
      <c r="U8160" s="213"/>
      <c r="V8160" s="213"/>
      <c r="W8160" s="213"/>
      <c r="X8160" s="214"/>
      <c r="Y8160" s="214"/>
      <c r="Z8160" s="214"/>
      <c r="AA8160" s="217"/>
      <c r="AB8160" s="217"/>
      <c r="AC8160" s="217"/>
      <c r="AD8160" s="213"/>
    </row>
    <row r="8161" spans="20:30" x14ac:dyDescent="0.2">
      <c r="T8161" s="212"/>
      <c r="U8161" s="213"/>
      <c r="V8161" s="213"/>
      <c r="W8161" s="213"/>
      <c r="X8161" s="214"/>
      <c r="Y8161" s="214"/>
      <c r="Z8161" s="214"/>
      <c r="AA8161" s="217"/>
      <c r="AB8161" s="217"/>
      <c r="AC8161" s="217"/>
      <c r="AD8161" s="213"/>
    </row>
    <row r="8162" spans="20:30" x14ac:dyDescent="0.2">
      <c r="T8162" s="212"/>
      <c r="U8162" s="213"/>
      <c r="V8162" s="213"/>
      <c r="W8162" s="213"/>
      <c r="X8162" s="214"/>
      <c r="Y8162" s="214"/>
      <c r="Z8162" s="214"/>
      <c r="AA8162" s="217"/>
      <c r="AB8162" s="217"/>
      <c r="AC8162" s="217"/>
      <c r="AD8162" s="213"/>
    </row>
    <row r="8163" spans="20:30" x14ac:dyDescent="0.2">
      <c r="T8163" s="212"/>
      <c r="U8163" s="213"/>
      <c r="V8163" s="213"/>
      <c r="W8163" s="213"/>
      <c r="X8163" s="214"/>
      <c r="Y8163" s="214"/>
      <c r="Z8163" s="214"/>
      <c r="AA8163" s="217"/>
      <c r="AB8163" s="217"/>
      <c r="AC8163" s="217"/>
      <c r="AD8163" s="213"/>
    </row>
    <row r="8164" spans="20:30" x14ac:dyDescent="0.2">
      <c r="T8164" s="212"/>
      <c r="U8164" s="213"/>
      <c r="V8164" s="213"/>
      <c r="W8164" s="213"/>
      <c r="X8164" s="214"/>
      <c r="Y8164" s="214"/>
      <c r="Z8164" s="214"/>
      <c r="AA8164" s="217"/>
      <c r="AB8164" s="217"/>
      <c r="AC8164" s="217"/>
      <c r="AD8164" s="213"/>
    </row>
    <row r="8165" spans="20:30" x14ac:dyDescent="0.2">
      <c r="T8165" s="212"/>
      <c r="U8165" s="213"/>
      <c r="V8165" s="213"/>
      <c r="W8165" s="213"/>
      <c r="X8165" s="214"/>
      <c r="Y8165" s="214"/>
      <c r="Z8165" s="214"/>
      <c r="AA8165" s="217"/>
      <c r="AB8165" s="217"/>
      <c r="AC8165" s="217"/>
      <c r="AD8165" s="213"/>
    </row>
    <row r="8166" spans="20:30" x14ac:dyDescent="0.2">
      <c r="T8166" s="212"/>
      <c r="U8166" s="213"/>
      <c r="V8166" s="213"/>
      <c r="W8166" s="213"/>
      <c r="X8166" s="214"/>
      <c r="Y8166" s="214"/>
      <c r="Z8166" s="214"/>
      <c r="AA8166" s="217"/>
      <c r="AB8166" s="217"/>
      <c r="AC8166" s="217"/>
      <c r="AD8166" s="213"/>
    </row>
    <row r="8167" spans="20:30" x14ac:dyDescent="0.2">
      <c r="T8167" s="212"/>
      <c r="U8167" s="213"/>
      <c r="V8167" s="213"/>
      <c r="W8167" s="213"/>
      <c r="X8167" s="214"/>
      <c r="Y8167" s="214"/>
      <c r="Z8167" s="214"/>
      <c r="AA8167" s="217"/>
      <c r="AB8167" s="217"/>
      <c r="AC8167" s="217"/>
      <c r="AD8167" s="213"/>
    </row>
    <row r="8168" spans="20:30" x14ac:dyDescent="0.2">
      <c r="T8168" s="212"/>
      <c r="U8168" s="213"/>
      <c r="V8168" s="213"/>
      <c r="W8168" s="213"/>
      <c r="X8168" s="214"/>
      <c r="Y8168" s="214"/>
      <c r="Z8168" s="214"/>
      <c r="AA8168" s="217"/>
      <c r="AB8168" s="217"/>
      <c r="AC8168" s="217"/>
      <c r="AD8168" s="213"/>
    </row>
    <row r="8169" spans="20:30" x14ac:dyDescent="0.2">
      <c r="T8169" s="212"/>
      <c r="U8169" s="213"/>
      <c r="V8169" s="213"/>
      <c r="W8169" s="213"/>
      <c r="X8169" s="214"/>
      <c r="Y8169" s="214"/>
      <c r="Z8169" s="214"/>
      <c r="AA8169" s="217"/>
      <c r="AB8169" s="217"/>
      <c r="AC8169" s="217"/>
      <c r="AD8169" s="213"/>
    </row>
    <row r="8170" spans="20:30" x14ac:dyDescent="0.2">
      <c r="T8170" s="212"/>
      <c r="U8170" s="213"/>
      <c r="V8170" s="213"/>
      <c r="W8170" s="213"/>
      <c r="X8170" s="214"/>
      <c r="Y8170" s="214"/>
      <c r="Z8170" s="214"/>
      <c r="AA8170" s="217"/>
      <c r="AB8170" s="217"/>
      <c r="AC8170" s="217"/>
      <c r="AD8170" s="213"/>
    </row>
    <row r="8171" spans="20:30" x14ac:dyDescent="0.2">
      <c r="T8171" s="212"/>
      <c r="U8171" s="213"/>
      <c r="V8171" s="213"/>
      <c r="W8171" s="213"/>
      <c r="X8171" s="214"/>
      <c r="Y8171" s="214"/>
      <c r="Z8171" s="214"/>
      <c r="AA8171" s="217"/>
      <c r="AB8171" s="217"/>
      <c r="AC8171" s="217"/>
      <c r="AD8171" s="213"/>
    </row>
    <row r="8172" spans="20:30" x14ac:dyDescent="0.2">
      <c r="T8172" s="212"/>
      <c r="U8172" s="213"/>
      <c r="V8172" s="213"/>
      <c r="W8172" s="213"/>
      <c r="X8172" s="214"/>
      <c r="Y8172" s="214"/>
      <c r="Z8172" s="214"/>
      <c r="AA8172" s="217"/>
      <c r="AB8172" s="217"/>
      <c r="AC8172" s="217"/>
      <c r="AD8172" s="213"/>
    </row>
    <row r="8173" spans="20:30" x14ac:dyDescent="0.2">
      <c r="T8173" s="212"/>
      <c r="U8173" s="213"/>
      <c r="V8173" s="213"/>
      <c r="W8173" s="213"/>
      <c r="X8173" s="214"/>
      <c r="Y8173" s="214"/>
      <c r="Z8173" s="214"/>
      <c r="AA8173" s="217"/>
      <c r="AB8173" s="217"/>
      <c r="AC8173" s="217"/>
      <c r="AD8173" s="213"/>
    </row>
    <row r="8174" spans="20:30" x14ac:dyDescent="0.2">
      <c r="T8174" s="212"/>
      <c r="U8174" s="213"/>
      <c r="V8174" s="213"/>
      <c r="W8174" s="213"/>
      <c r="X8174" s="214"/>
      <c r="Y8174" s="214"/>
      <c r="Z8174" s="214"/>
      <c r="AA8174" s="217"/>
      <c r="AB8174" s="217"/>
      <c r="AC8174" s="217"/>
      <c r="AD8174" s="213"/>
    </row>
    <row r="8175" spans="20:30" x14ac:dyDescent="0.2">
      <c r="T8175" s="212"/>
      <c r="U8175" s="213"/>
      <c r="V8175" s="213"/>
      <c r="W8175" s="213"/>
      <c r="X8175" s="214"/>
      <c r="Y8175" s="214"/>
      <c r="Z8175" s="214"/>
      <c r="AA8175" s="217"/>
      <c r="AB8175" s="217"/>
      <c r="AC8175" s="217"/>
      <c r="AD8175" s="213"/>
    </row>
    <row r="8176" spans="20:30" x14ac:dyDescent="0.2">
      <c r="T8176" s="212"/>
      <c r="U8176" s="213"/>
      <c r="V8176" s="213"/>
      <c r="W8176" s="213"/>
      <c r="X8176" s="214"/>
      <c r="Y8176" s="214"/>
      <c r="Z8176" s="214"/>
      <c r="AA8176" s="217"/>
      <c r="AB8176" s="217"/>
      <c r="AC8176" s="217"/>
      <c r="AD8176" s="213"/>
    </row>
    <row r="8177" spans="20:30" x14ac:dyDescent="0.2">
      <c r="T8177" s="212"/>
      <c r="U8177" s="213"/>
      <c r="V8177" s="213"/>
      <c r="W8177" s="213"/>
      <c r="X8177" s="214"/>
      <c r="Y8177" s="214"/>
      <c r="Z8177" s="214"/>
      <c r="AA8177" s="217"/>
      <c r="AB8177" s="217"/>
      <c r="AC8177" s="217"/>
      <c r="AD8177" s="213"/>
    </row>
    <row r="8178" spans="20:30" x14ac:dyDescent="0.2">
      <c r="T8178" s="212"/>
      <c r="U8178" s="213"/>
      <c r="V8178" s="213"/>
      <c r="W8178" s="213"/>
      <c r="X8178" s="214"/>
      <c r="Y8178" s="214"/>
      <c r="Z8178" s="214"/>
      <c r="AA8178" s="217"/>
      <c r="AB8178" s="217"/>
      <c r="AC8178" s="217"/>
      <c r="AD8178" s="213"/>
    </row>
    <row r="8179" spans="20:30" x14ac:dyDescent="0.2">
      <c r="T8179" s="212"/>
      <c r="U8179" s="213"/>
      <c r="V8179" s="213"/>
      <c r="W8179" s="213"/>
      <c r="X8179" s="214"/>
      <c r="Y8179" s="214"/>
      <c r="Z8179" s="214"/>
      <c r="AA8179" s="217"/>
      <c r="AB8179" s="217"/>
      <c r="AC8179" s="217"/>
      <c r="AD8179" s="213"/>
    </row>
    <row r="8180" spans="20:30" x14ac:dyDescent="0.2">
      <c r="T8180" s="212"/>
      <c r="U8180" s="213"/>
      <c r="V8180" s="213"/>
      <c r="W8180" s="213"/>
      <c r="X8180" s="214"/>
      <c r="Y8180" s="214"/>
      <c r="Z8180" s="214"/>
      <c r="AA8180" s="217"/>
      <c r="AB8180" s="217"/>
      <c r="AC8180" s="217"/>
      <c r="AD8180" s="213"/>
    </row>
    <row r="8181" spans="20:30" x14ac:dyDescent="0.2">
      <c r="T8181" s="212"/>
      <c r="U8181" s="213"/>
      <c r="V8181" s="213"/>
      <c r="W8181" s="213"/>
      <c r="X8181" s="214"/>
      <c r="Y8181" s="214"/>
      <c r="Z8181" s="214"/>
      <c r="AA8181" s="217"/>
      <c r="AB8181" s="217"/>
      <c r="AC8181" s="217"/>
      <c r="AD8181" s="213"/>
    </row>
    <row r="8182" spans="20:30" x14ac:dyDescent="0.2">
      <c r="T8182" s="212"/>
      <c r="U8182" s="213"/>
      <c r="V8182" s="213"/>
      <c r="W8182" s="213"/>
      <c r="X8182" s="214"/>
      <c r="Y8182" s="214"/>
      <c r="Z8182" s="214"/>
      <c r="AA8182" s="217"/>
      <c r="AB8182" s="217"/>
      <c r="AC8182" s="217"/>
      <c r="AD8182" s="213"/>
    </row>
    <row r="8183" spans="20:30" x14ac:dyDescent="0.2">
      <c r="T8183" s="212"/>
      <c r="U8183" s="213"/>
      <c r="V8183" s="213"/>
      <c r="W8183" s="213"/>
      <c r="X8183" s="214"/>
      <c r="Y8183" s="214"/>
      <c r="Z8183" s="214"/>
      <c r="AA8183" s="217"/>
      <c r="AB8183" s="217"/>
      <c r="AC8183" s="217"/>
      <c r="AD8183" s="213"/>
    </row>
    <row r="8184" spans="20:30" x14ac:dyDescent="0.2">
      <c r="T8184" s="212"/>
      <c r="U8184" s="213"/>
      <c r="V8184" s="213"/>
      <c r="W8184" s="213"/>
      <c r="X8184" s="214"/>
      <c r="Y8184" s="214"/>
      <c r="Z8184" s="214"/>
      <c r="AA8184" s="217"/>
      <c r="AB8184" s="217"/>
      <c r="AC8184" s="217"/>
      <c r="AD8184" s="213"/>
    </row>
    <row r="8185" spans="20:30" x14ac:dyDescent="0.2">
      <c r="T8185" s="212"/>
      <c r="U8185" s="213"/>
      <c r="V8185" s="213"/>
      <c r="W8185" s="213"/>
      <c r="X8185" s="214"/>
      <c r="Y8185" s="214"/>
      <c r="Z8185" s="214"/>
      <c r="AA8185" s="217"/>
      <c r="AB8185" s="217"/>
      <c r="AC8185" s="217"/>
      <c r="AD8185" s="213"/>
    </row>
    <row r="8186" spans="20:30" x14ac:dyDescent="0.2">
      <c r="T8186" s="212"/>
      <c r="U8186" s="213"/>
      <c r="V8186" s="213"/>
      <c r="W8186" s="213"/>
      <c r="X8186" s="214"/>
      <c r="Y8186" s="214"/>
      <c r="Z8186" s="214"/>
      <c r="AA8186" s="217"/>
      <c r="AB8186" s="217"/>
      <c r="AC8186" s="217"/>
      <c r="AD8186" s="213"/>
    </row>
    <row r="8187" spans="20:30" x14ac:dyDescent="0.2">
      <c r="T8187" s="212"/>
      <c r="U8187" s="213"/>
      <c r="V8187" s="213"/>
      <c r="W8187" s="213"/>
      <c r="X8187" s="214"/>
      <c r="Y8187" s="214"/>
      <c r="Z8187" s="214"/>
      <c r="AA8187" s="217"/>
      <c r="AB8187" s="217"/>
      <c r="AC8187" s="217"/>
      <c r="AD8187" s="213"/>
    </row>
    <row r="8188" spans="20:30" x14ac:dyDescent="0.2">
      <c r="T8188" s="212"/>
      <c r="U8188" s="213"/>
      <c r="V8188" s="213"/>
      <c r="W8188" s="213"/>
      <c r="X8188" s="214"/>
      <c r="Y8188" s="214"/>
      <c r="Z8188" s="214"/>
      <c r="AA8188" s="217"/>
      <c r="AB8188" s="217"/>
      <c r="AC8188" s="217"/>
      <c r="AD8188" s="213"/>
    </row>
    <row r="8189" spans="20:30" x14ac:dyDescent="0.2">
      <c r="T8189" s="212"/>
      <c r="U8189" s="213"/>
      <c r="V8189" s="213"/>
      <c r="W8189" s="213"/>
      <c r="X8189" s="214"/>
      <c r="Y8189" s="214"/>
      <c r="Z8189" s="214"/>
      <c r="AA8189" s="217"/>
      <c r="AB8189" s="217"/>
      <c r="AC8189" s="217"/>
      <c r="AD8189" s="213"/>
    </row>
    <row r="8190" spans="20:30" x14ac:dyDescent="0.2">
      <c r="T8190" s="212"/>
      <c r="U8190" s="213"/>
      <c r="V8190" s="213"/>
      <c r="W8190" s="213"/>
      <c r="X8190" s="214"/>
      <c r="Y8190" s="214"/>
      <c r="Z8190" s="214"/>
      <c r="AA8190" s="217"/>
      <c r="AB8190" s="217"/>
      <c r="AC8190" s="217"/>
      <c r="AD8190" s="213"/>
    </row>
    <row r="8191" spans="20:30" x14ac:dyDescent="0.2">
      <c r="T8191" s="212"/>
      <c r="U8191" s="213"/>
      <c r="V8191" s="213"/>
      <c r="W8191" s="213"/>
      <c r="X8191" s="214"/>
      <c r="Y8191" s="214"/>
      <c r="Z8191" s="214"/>
      <c r="AA8191" s="217"/>
      <c r="AB8191" s="217"/>
      <c r="AC8191" s="217"/>
      <c r="AD8191" s="213"/>
    </row>
    <row r="8192" spans="20:30" x14ac:dyDescent="0.2">
      <c r="T8192" s="212"/>
      <c r="U8192" s="213"/>
      <c r="V8192" s="213"/>
      <c r="W8192" s="213"/>
      <c r="X8192" s="214"/>
      <c r="Y8192" s="214"/>
      <c r="Z8192" s="214"/>
      <c r="AA8192" s="217"/>
      <c r="AB8192" s="217"/>
      <c r="AC8192" s="217"/>
      <c r="AD8192" s="213"/>
    </row>
    <row r="8193" spans="20:30" x14ac:dyDescent="0.2">
      <c r="T8193" s="212"/>
      <c r="U8193" s="213"/>
      <c r="V8193" s="213"/>
      <c r="W8193" s="213"/>
      <c r="X8193" s="214"/>
      <c r="Y8193" s="214"/>
      <c r="Z8193" s="214"/>
      <c r="AA8193" s="217"/>
      <c r="AB8193" s="217"/>
      <c r="AC8193" s="217"/>
      <c r="AD8193" s="213"/>
    </row>
    <row r="8194" spans="20:30" x14ac:dyDescent="0.2">
      <c r="T8194" s="212"/>
      <c r="U8194" s="213"/>
      <c r="V8194" s="213"/>
      <c r="W8194" s="213"/>
      <c r="X8194" s="214"/>
      <c r="Y8194" s="214"/>
      <c r="Z8194" s="214"/>
      <c r="AA8194" s="217"/>
      <c r="AB8194" s="217"/>
      <c r="AC8194" s="217"/>
      <c r="AD8194" s="213"/>
    </row>
    <row r="8195" spans="20:30" x14ac:dyDescent="0.2">
      <c r="T8195" s="212"/>
      <c r="U8195" s="213"/>
      <c r="V8195" s="213"/>
      <c r="W8195" s="213"/>
      <c r="X8195" s="214"/>
      <c r="Y8195" s="214"/>
      <c r="Z8195" s="214"/>
      <c r="AA8195" s="217"/>
      <c r="AB8195" s="217"/>
      <c r="AC8195" s="217"/>
      <c r="AD8195" s="213"/>
    </row>
    <row r="8196" spans="20:30" x14ac:dyDescent="0.2">
      <c r="T8196" s="212"/>
      <c r="U8196" s="213"/>
      <c r="V8196" s="213"/>
      <c r="W8196" s="213"/>
      <c r="X8196" s="214"/>
      <c r="Y8196" s="214"/>
      <c r="Z8196" s="214"/>
      <c r="AA8196" s="217"/>
      <c r="AB8196" s="217"/>
      <c r="AC8196" s="217"/>
      <c r="AD8196" s="213"/>
    </row>
    <row r="8197" spans="20:30" x14ac:dyDescent="0.2">
      <c r="T8197" s="212"/>
      <c r="U8197" s="213"/>
      <c r="V8197" s="213"/>
      <c r="W8197" s="213"/>
      <c r="X8197" s="214"/>
      <c r="Y8197" s="214"/>
      <c r="Z8197" s="214"/>
      <c r="AA8197" s="217"/>
      <c r="AB8197" s="217"/>
      <c r="AC8197" s="217"/>
      <c r="AD8197" s="213"/>
    </row>
    <row r="8198" spans="20:30" x14ac:dyDescent="0.2">
      <c r="T8198" s="212"/>
      <c r="U8198" s="213"/>
      <c r="V8198" s="213"/>
      <c r="W8198" s="213"/>
      <c r="X8198" s="214"/>
      <c r="Y8198" s="214"/>
      <c r="Z8198" s="214"/>
      <c r="AA8198" s="217"/>
      <c r="AB8198" s="217"/>
      <c r="AC8198" s="217"/>
      <c r="AD8198" s="213"/>
    </row>
    <row r="8199" spans="20:30" x14ac:dyDescent="0.2">
      <c r="T8199" s="212"/>
      <c r="U8199" s="213"/>
      <c r="V8199" s="213"/>
      <c r="W8199" s="213"/>
      <c r="X8199" s="214"/>
      <c r="Y8199" s="214"/>
      <c r="Z8199" s="214"/>
      <c r="AA8199" s="217"/>
      <c r="AB8199" s="217"/>
      <c r="AC8199" s="217"/>
      <c r="AD8199" s="213"/>
    </row>
    <row r="8200" spans="20:30" x14ac:dyDescent="0.2">
      <c r="T8200" s="212"/>
      <c r="U8200" s="213"/>
      <c r="V8200" s="213"/>
      <c r="W8200" s="213"/>
      <c r="X8200" s="214"/>
      <c r="Y8200" s="214"/>
      <c r="Z8200" s="214"/>
      <c r="AA8200" s="217"/>
      <c r="AB8200" s="217"/>
      <c r="AC8200" s="217"/>
      <c r="AD8200" s="213"/>
    </row>
    <row r="8201" spans="20:30" x14ac:dyDescent="0.2">
      <c r="T8201" s="212"/>
      <c r="U8201" s="213"/>
      <c r="V8201" s="213"/>
      <c r="W8201" s="213"/>
      <c r="X8201" s="214"/>
      <c r="Y8201" s="214"/>
      <c r="Z8201" s="214"/>
      <c r="AA8201" s="217"/>
      <c r="AB8201" s="217"/>
      <c r="AC8201" s="217"/>
      <c r="AD8201" s="213"/>
    </row>
    <row r="8202" spans="20:30" x14ac:dyDescent="0.2">
      <c r="T8202" s="212"/>
      <c r="U8202" s="213"/>
      <c r="V8202" s="213"/>
      <c r="W8202" s="213"/>
      <c r="X8202" s="214"/>
      <c r="Y8202" s="214"/>
      <c r="Z8202" s="214"/>
      <c r="AA8202" s="217"/>
      <c r="AB8202" s="217"/>
      <c r="AC8202" s="217"/>
      <c r="AD8202" s="213"/>
    </row>
    <row r="8203" spans="20:30" x14ac:dyDescent="0.2">
      <c r="T8203" s="212"/>
      <c r="U8203" s="213"/>
      <c r="V8203" s="213"/>
      <c r="W8203" s="213"/>
      <c r="X8203" s="214"/>
      <c r="Y8203" s="214"/>
      <c r="Z8203" s="214"/>
      <c r="AA8203" s="217"/>
      <c r="AB8203" s="217"/>
      <c r="AC8203" s="217"/>
      <c r="AD8203" s="213"/>
    </row>
    <row r="8204" spans="20:30" x14ac:dyDescent="0.2">
      <c r="T8204" s="212"/>
      <c r="U8204" s="213"/>
      <c r="V8204" s="213"/>
      <c r="W8204" s="213"/>
      <c r="X8204" s="214"/>
      <c r="Y8204" s="214"/>
      <c r="Z8204" s="214"/>
      <c r="AA8204" s="217"/>
      <c r="AB8204" s="217"/>
      <c r="AC8204" s="217"/>
      <c r="AD8204" s="213"/>
    </row>
    <row r="8205" spans="20:30" x14ac:dyDescent="0.2">
      <c r="T8205" s="212"/>
      <c r="U8205" s="213"/>
      <c r="V8205" s="213"/>
      <c r="W8205" s="213"/>
      <c r="X8205" s="214"/>
      <c r="Y8205" s="214"/>
      <c r="Z8205" s="214"/>
      <c r="AA8205" s="217"/>
      <c r="AB8205" s="217"/>
      <c r="AC8205" s="217"/>
      <c r="AD8205" s="213"/>
    </row>
    <row r="8206" spans="20:30" x14ac:dyDescent="0.2">
      <c r="T8206" s="212"/>
      <c r="U8206" s="213"/>
      <c r="V8206" s="213"/>
      <c r="W8206" s="213"/>
      <c r="X8206" s="214"/>
      <c r="Y8206" s="214"/>
      <c r="Z8206" s="214"/>
      <c r="AA8206" s="217"/>
      <c r="AB8206" s="217"/>
      <c r="AC8206" s="217"/>
      <c r="AD8206" s="213"/>
    </row>
    <row r="8207" spans="20:30" x14ac:dyDescent="0.2">
      <c r="T8207" s="212"/>
      <c r="U8207" s="213"/>
      <c r="V8207" s="213"/>
      <c r="W8207" s="213"/>
      <c r="X8207" s="214"/>
      <c r="Y8207" s="214"/>
      <c r="Z8207" s="214"/>
      <c r="AA8207" s="217"/>
      <c r="AB8207" s="217"/>
      <c r="AC8207" s="217"/>
      <c r="AD8207" s="213"/>
    </row>
    <row r="8208" spans="20:30" x14ac:dyDescent="0.2">
      <c r="T8208" s="212"/>
      <c r="U8208" s="213"/>
      <c r="V8208" s="213"/>
      <c r="W8208" s="213"/>
      <c r="X8208" s="214"/>
      <c r="Y8208" s="214"/>
      <c r="Z8208" s="214"/>
      <c r="AA8208" s="217"/>
      <c r="AB8208" s="217"/>
      <c r="AC8208" s="217"/>
      <c r="AD8208" s="213"/>
    </row>
    <row r="8209" spans="20:30" x14ac:dyDescent="0.2">
      <c r="T8209" s="212"/>
      <c r="U8209" s="213"/>
      <c r="V8209" s="213"/>
      <c r="W8209" s="213"/>
      <c r="X8209" s="214"/>
      <c r="Y8209" s="214"/>
      <c r="Z8209" s="214"/>
      <c r="AA8209" s="217"/>
      <c r="AB8209" s="217"/>
      <c r="AC8209" s="217"/>
      <c r="AD8209" s="213"/>
    </row>
    <row r="8210" spans="20:30" x14ac:dyDescent="0.2">
      <c r="T8210" s="212"/>
      <c r="U8210" s="213"/>
      <c r="V8210" s="213"/>
      <c r="W8210" s="213"/>
      <c r="X8210" s="214"/>
      <c r="Y8210" s="214"/>
      <c r="Z8210" s="214"/>
      <c r="AA8210" s="217"/>
      <c r="AB8210" s="217"/>
      <c r="AC8210" s="217"/>
      <c r="AD8210" s="213"/>
    </row>
    <row r="8211" spans="20:30" x14ac:dyDescent="0.2">
      <c r="T8211" s="212"/>
      <c r="U8211" s="213"/>
      <c r="V8211" s="213"/>
      <c r="W8211" s="213"/>
      <c r="X8211" s="214"/>
      <c r="Y8211" s="214"/>
      <c r="Z8211" s="214"/>
      <c r="AA8211" s="217"/>
      <c r="AB8211" s="217"/>
      <c r="AC8211" s="217"/>
      <c r="AD8211" s="213"/>
    </row>
    <row r="8212" spans="20:30" x14ac:dyDescent="0.2">
      <c r="T8212" s="212"/>
      <c r="U8212" s="213"/>
      <c r="V8212" s="213"/>
      <c r="W8212" s="213"/>
      <c r="X8212" s="214"/>
      <c r="Y8212" s="214"/>
      <c r="Z8212" s="214"/>
      <c r="AA8212" s="217"/>
      <c r="AB8212" s="217"/>
      <c r="AC8212" s="217"/>
      <c r="AD8212" s="213"/>
    </row>
    <row r="8213" spans="20:30" x14ac:dyDescent="0.2">
      <c r="T8213" s="212"/>
      <c r="U8213" s="213"/>
      <c r="V8213" s="213"/>
      <c r="W8213" s="213"/>
      <c r="X8213" s="214"/>
      <c r="Y8213" s="214"/>
      <c r="Z8213" s="214"/>
      <c r="AA8213" s="217"/>
      <c r="AB8213" s="217"/>
      <c r="AC8213" s="217"/>
      <c r="AD8213" s="213"/>
    </row>
    <row r="8214" spans="20:30" x14ac:dyDescent="0.2">
      <c r="T8214" s="212"/>
      <c r="U8214" s="213"/>
      <c r="V8214" s="213"/>
      <c r="W8214" s="213"/>
      <c r="X8214" s="214"/>
      <c r="Y8214" s="214"/>
      <c r="Z8214" s="214"/>
      <c r="AA8214" s="217"/>
      <c r="AB8214" s="217"/>
      <c r="AC8214" s="217"/>
      <c r="AD8214" s="213"/>
    </row>
    <row r="8215" spans="20:30" x14ac:dyDescent="0.2">
      <c r="T8215" s="212"/>
      <c r="U8215" s="213"/>
      <c r="V8215" s="213"/>
      <c r="W8215" s="213"/>
      <c r="X8215" s="214"/>
      <c r="Y8215" s="214"/>
      <c r="Z8215" s="214"/>
      <c r="AA8215" s="217"/>
      <c r="AB8215" s="217"/>
      <c r="AC8215" s="217"/>
      <c r="AD8215" s="213"/>
    </row>
    <row r="8216" spans="20:30" x14ac:dyDescent="0.2">
      <c r="T8216" s="212"/>
      <c r="U8216" s="213"/>
      <c r="V8216" s="213"/>
      <c r="W8216" s="213"/>
      <c r="X8216" s="214"/>
      <c r="Y8216" s="214"/>
      <c r="Z8216" s="214"/>
      <c r="AA8216" s="217"/>
      <c r="AB8216" s="217"/>
      <c r="AC8216" s="217"/>
      <c r="AD8216" s="213"/>
    </row>
    <row r="8217" spans="20:30" x14ac:dyDescent="0.2">
      <c r="T8217" s="212"/>
      <c r="U8217" s="213"/>
      <c r="V8217" s="213"/>
      <c r="W8217" s="213"/>
      <c r="X8217" s="214"/>
      <c r="Y8217" s="214"/>
      <c r="Z8217" s="214"/>
      <c r="AA8217" s="217"/>
      <c r="AB8217" s="217"/>
      <c r="AC8217" s="217"/>
      <c r="AD8217" s="213"/>
    </row>
    <row r="8218" spans="20:30" x14ac:dyDescent="0.2">
      <c r="T8218" s="212"/>
      <c r="U8218" s="213"/>
      <c r="V8218" s="213"/>
      <c r="W8218" s="213"/>
      <c r="X8218" s="214"/>
      <c r="Y8218" s="214"/>
      <c r="Z8218" s="214"/>
      <c r="AA8218" s="217"/>
      <c r="AB8218" s="217"/>
      <c r="AC8218" s="217"/>
      <c r="AD8218" s="213"/>
    </row>
    <row r="8219" spans="20:30" x14ac:dyDescent="0.2">
      <c r="T8219" s="212"/>
      <c r="U8219" s="213"/>
      <c r="V8219" s="213"/>
      <c r="W8219" s="213"/>
      <c r="X8219" s="214"/>
      <c r="Y8219" s="214"/>
      <c r="Z8219" s="214"/>
      <c r="AA8219" s="217"/>
      <c r="AB8219" s="217"/>
      <c r="AC8219" s="217"/>
      <c r="AD8219" s="213"/>
    </row>
    <row r="8220" spans="20:30" x14ac:dyDescent="0.2">
      <c r="T8220" s="212"/>
      <c r="U8220" s="213"/>
      <c r="V8220" s="213"/>
      <c r="W8220" s="213"/>
      <c r="X8220" s="214"/>
      <c r="Y8220" s="214"/>
      <c r="Z8220" s="214"/>
      <c r="AA8220" s="217"/>
      <c r="AB8220" s="217"/>
      <c r="AC8220" s="217"/>
      <c r="AD8220" s="213"/>
    </row>
    <row r="8221" spans="20:30" x14ac:dyDescent="0.2">
      <c r="T8221" s="212"/>
      <c r="U8221" s="213"/>
      <c r="V8221" s="213"/>
      <c r="W8221" s="213"/>
      <c r="X8221" s="214"/>
      <c r="Y8221" s="214"/>
      <c r="Z8221" s="214"/>
      <c r="AA8221" s="217"/>
      <c r="AB8221" s="217"/>
      <c r="AC8221" s="217"/>
      <c r="AD8221" s="213"/>
    </row>
    <row r="8222" spans="20:30" x14ac:dyDescent="0.2">
      <c r="T8222" s="212"/>
      <c r="U8222" s="213"/>
      <c r="V8222" s="213"/>
      <c r="W8222" s="213"/>
      <c r="X8222" s="214"/>
      <c r="Y8222" s="214"/>
      <c r="Z8222" s="214"/>
      <c r="AA8222" s="217"/>
      <c r="AB8222" s="217"/>
      <c r="AC8222" s="217"/>
      <c r="AD8222" s="213"/>
    </row>
    <row r="8223" spans="20:30" x14ac:dyDescent="0.2">
      <c r="T8223" s="212"/>
      <c r="U8223" s="213"/>
      <c r="V8223" s="213"/>
      <c r="W8223" s="213"/>
      <c r="X8223" s="214"/>
      <c r="Y8223" s="214"/>
      <c r="Z8223" s="214"/>
      <c r="AA8223" s="217"/>
      <c r="AB8223" s="217"/>
      <c r="AC8223" s="217"/>
      <c r="AD8223" s="213"/>
    </row>
    <row r="8224" spans="20:30" x14ac:dyDescent="0.2">
      <c r="T8224" s="212"/>
      <c r="U8224" s="213"/>
      <c r="V8224" s="213"/>
      <c r="W8224" s="213"/>
      <c r="X8224" s="214"/>
      <c r="Y8224" s="214"/>
      <c r="Z8224" s="214"/>
      <c r="AA8224" s="217"/>
      <c r="AB8224" s="217"/>
      <c r="AC8224" s="217"/>
      <c r="AD8224" s="213"/>
    </row>
    <row r="8225" spans="20:30" x14ac:dyDescent="0.2">
      <c r="T8225" s="212"/>
      <c r="U8225" s="213"/>
      <c r="V8225" s="213"/>
      <c r="W8225" s="213"/>
      <c r="X8225" s="214"/>
      <c r="Y8225" s="214"/>
      <c r="Z8225" s="214"/>
      <c r="AA8225" s="217"/>
      <c r="AB8225" s="217"/>
      <c r="AC8225" s="217"/>
      <c r="AD8225" s="213"/>
    </row>
    <row r="8226" spans="20:30" x14ac:dyDescent="0.2">
      <c r="T8226" s="212"/>
      <c r="U8226" s="213"/>
      <c r="V8226" s="213"/>
      <c r="W8226" s="213"/>
      <c r="X8226" s="214"/>
      <c r="Y8226" s="214"/>
      <c r="Z8226" s="214"/>
      <c r="AA8226" s="217"/>
      <c r="AB8226" s="217"/>
      <c r="AC8226" s="217"/>
      <c r="AD8226" s="213"/>
    </row>
    <row r="8227" spans="20:30" x14ac:dyDescent="0.2">
      <c r="T8227" s="212"/>
      <c r="U8227" s="213"/>
      <c r="V8227" s="213"/>
      <c r="W8227" s="213"/>
      <c r="X8227" s="214"/>
      <c r="Y8227" s="214"/>
      <c r="Z8227" s="214"/>
      <c r="AA8227" s="217"/>
      <c r="AB8227" s="217"/>
      <c r="AC8227" s="217"/>
      <c r="AD8227" s="213"/>
    </row>
    <row r="8228" spans="20:30" x14ac:dyDescent="0.2">
      <c r="T8228" s="212"/>
      <c r="U8228" s="213"/>
      <c r="V8228" s="213"/>
      <c r="W8228" s="213"/>
      <c r="X8228" s="214"/>
      <c r="Y8228" s="214"/>
      <c r="Z8228" s="214"/>
      <c r="AA8228" s="217"/>
      <c r="AB8228" s="217"/>
      <c r="AC8228" s="217"/>
      <c r="AD8228" s="213"/>
    </row>
    <row r="8229" spans="20:30" x14ac:dyDescent="0.2">
      <c r="T8229" s="212"/>
      <c r="U8229" s="213"/>
      <c r="V8229" s="213"/>
      <c r="W8229" s="213"/>
      <c r="X8229" s="214"/>
      <c r="Y8229" s="214"/>
      <c r="Z8229" s="214"/>
      <c r="AA8229" s="217"/>
      <c r="AB8229" s="217"/>
      <c r="AC8229" s="217"/>
      <c r="AD8229" s="213"/>
    </row>
    <row r="8230" spans="20:30" x14ac:dyDescent="0.2">
      <c r="T8230" s="212"/>
      <c r="U8230" s="213"/>
      <c r="V8230" s="213"/>
      <c r="W8230" s="213"/>
      <c r="X8230" s="214"/>
      <c r="Y8230" s="214"/>
      <c r="Z8230" s="214"/>
      <c r="AA8230" s="217"/>
      <c r="AB8230" s="217"/>
      <c r="AC8230" s="217"/>
      <c r="AD8230" s="213"/>
    </row>
    <row r="8231" spans="20:30" x14ac:dyDescent="0.2">
      <c r="T8231" s="212"/>
      <c r="U8231" s="213"/>
      <c r="V8231" s="213"/>
      <c r="W8231" s="213"/>
      <c r="X8231" s="214"/>
      <c r="Y8231" s="214"/>
      <c r="Z8231" s="214"/>
      <c r="AA8231" s="217"/>
      <c r="AB8231" s="217"/>
      <c r="AC8231" s="217"/>
      <c r="AD8231" s="213"/>
    </row>
    <row r="8232" spans="20:30" x14ac:dyDescent="0.2">
      <c r="T8232" s="212"/>
      <c r="U8232" s="213"/>
      <c r="V8232" s="213"/>
      <c r="W8232" s="213"/>
      <c r="X8232" s="214"/>
      <c r="Y8232" s="214"/>
      <c r="Z8232" s="214"/>
      <c r="AA8232" s="217"/>
      <c r="AB8232" s="217"/>
      <c r="AC8232" s="217"/>
      <c r="AD8232" s="213"/>
    </row>
    <row r="8233" spans="20:30" x14ac:dyDescent="0.2">
      <c r="T8233" s="212"/>
      <c r="U8233" s="213"/>
      <c r="V8233" s="213"/>
      <c r="W8233" s="213"/>
      <c r="X8233" s="214"/>
      <c r="Y8233" s="214"/>
      <c r="Z8233" s="214"/>
      <c r="AA8233" s="217"/>
      <c r="AB8233" s="217"/>
      <c r="AC8233" s="217"/>
      <c r="AD8233" s="213"/>
    </row>
    <row r="8234" spans="20:30" x14ac:dyDescent="0.2">
      <c r="T8234" s="212"/>
      <c r="U8234" s="213"/>
      <c r="V8234" s="213"/>
      <c r="W8234" s="213"/>
      <c r="X8234" s="214"/>
      <c r="Y8234" s="214"/>
      <c r="Z8234" s="214"/>
      <c r="AA8234" s="217"/>
      <c r="AB8234" s="217"/>
      <c r="AC8234" s="217"/>
      <c r="AD8234" s="213"/>
    </row>
    <row r="8235" spans="20:30" x14ac:dyDescent="0.2">
      <c r="T8235" s="212"/>
      <c r="U8235" s="213"/>
      <c r="V8235" s="213"/>
      <c r="W8235" s="213"/>
      <c r="X8235" s="214"/>
      <c r="Y8235" s="214"/>
      <c r="Z8235" s="214"/>
      <c r="AA8235" s="217"/>
      <c r="AB8235" s="217"/>
      <c r="AC8235" s="217"/>
      <c r="AD8235" s="213"/>
    </row>
    <row r="8236" spans="20:30" x14ac:dyDescent="0.2">
      <c r="T8236" s="212"/>
      <c r="U8236" s="213"/>
      <c r="V8236" s="213"/>
      <c r="W8236" s="213"/>
      <c r="X8236" s="214"/>
      <c r="Y8236" s="214"/>
      <c r="Z8236" s="214"/>
      <c r="AA8236" s="217"/>
      <c r="AB8236" s="217"/>
      <c r="AC8236" s="217"/>
      <c r="AD8236" s="213"/>
    </row>
    <row r="8237" spans="20:30" x14ac:dyDescent="0.2">
      <c r="T8237" s="212"/>
      <c r="U8237" s="213"/>
      <c r="V8237" s="213"/>
      <c r="W8237" s="213"/>
      <c r="X8237" s="214"/>
      <c r="Y8237" s="214"/>
      <c r="Z8237" s="214"/>
      <c r="AA8237" s="217"/>
      <c r="AB8237" s="217"/>
      <c r="AC8237" s="217"/>
      <c r="AD8237" s="213"/>
    </row>
    <row r="8238" spans="20:30" x14ac:dyDescent="0.2">
      <c r="T8238" s="212"/>
      <c r="U8238" s="213"/>
      <c r="V8238" s="213"/>
      <c r="W8238" s="213"/>
      <c r="X8238" s="214"/>
      <c r="Y8238" s="214"/>
      <c r="Z8238" s="214"/>
      <c r="AA8238" s="217"/>
      <c r="AB8238" s="217"/>
      <c r="AC8238" s="217"/>
      <c r="AD8238" s="213"/>
    </row>
    <row r="8239" spans="20:30" x14ac:dyDescent="0.2">
      <c r="T8239" s="212"/>
      <c r="U8239" s="213"/>
      <c r="V8239" s="213"/>
      <c r="W8239" s="213"/>
      <c r="X8239" s="214"/>
      <c r="Y8239" s="214"/>
      <c r="Z8239" s="214"/>
      <c r="AA8239" s="217"/>
      <c r="AB8239" s="217"/>
      <c r="AC8239" s="217"/>
      <c r="AD8239" s="213"/>
    </row>
    <row r="8240" spans="20:30" x14ac:dyDescent="0.2">
      <c r="T8240" s="212"/>
      <c r="U8240" s="213"/>
      <c r="V8240" s="213"/>
      <c r="W8240" s="213"/>
      <c r="X8240" s="214"/>
      <c r="Y8240" s="214"/>
      <c r="Z8240" s="214"/>
      <c r="AA8240" s="217"/>
      <c r="AB8240" s="217"/>
      <c r="AC8240" s="217"/>
      <c r="AD8240" s="213"/>
    </row>
    <row r="8241" spans="20:30" x14ac:dyDescent="0.2">
      <c r="T8241" s="212"/>
      <c r="U8241" s="213"/>
      <c r="V8241" s="213"/>
      <c r="W8241" s="213"/>
      <c r="X8241" s="214"/>
      <c r="Y8241" s="214"/>
      <c r="Z8241" s="214"/>
      <c r="AA8241" s="217"/>
      <c r="AB8241" s="217"/>
      <c r="AC8241" s="217"/>
      <c r="AD8241" s="213"/>
    </row>
    <row r="8242" spans="20:30" x14ac:dyDescent="0.2">
      <c r="T8242" s="212"/>
      <c r="U8242" s="213"/>
      <c r="V8242" s="213"/>
      <c r="W8242" s="213"/>
      <c r="X8242" s="214"/>
      <c r="Y8242" s="214"/>
      <c r="Z8242" s="214"/>
      <c r="AA8242" s="217"/>
      <c r="AB8242" s="217"/>
      <c r="AC8242" s="217"/>
      <c r="AD8242" s="213"/>
    </row>
    <row r="8243" spans="20:30" x14ac:dyDescent="0.2">
      <c r="T8243" s="212"/>
      <c r="U8243" s="213"/>
      <c r="V8243" s="213"/>
      <c r="W8243" s="213"/>
      <c r="X8243" s="214"/>
      <c r="Y8243" s="214"/>
      <c r="Z8243" s="214"/>
      <c r="AA8243" s="217"/>
      <c r="AB8243" s="217"/>
      <c r="AC8243" s="217"/>
      <c r="AD8243" s="213"/>
    </row>
    <row r="8244" spans="20:30" x14ac:dyDescent="0.2">
      <c r="T8244" s="212"/>
      <c r="U8244" s="213"/>
      <c r="V8244" s="213"/>
      <c r="W8244" s="213"/>
      <c r="X8244" s="214"/>
      <c r="Y8244" s="214"/>
      <c r="Z8244" s="214"/>
      <c r="AA8244" s="217"/>
      <c r="AB8244" s="217"/>
      <c r="AC8244" s="217"/>
      <c r="AD8244" s="213"/>
    </row>
    <row r="8245" spans="20:30" x14ac:dyDescent="0.2">
      <c r="T8245" s="212"/>
      <c r="U8245" s="213"/>
      <c r="V8245" s="213"/>
      <c r="W8245" s="213"/>
      <c r="X8245" s="214"/>
      <c r="Y8245" s="214"/>
      <c r="Z8245" s="214"/>
      <c r="AA8245" s="217"/>
      <c r="AB8245" s="217"/>
      <c r="AC8245" s="217"/>
      <c r="AD8245" s="213"/>
    </row>
    <row r="8246" spans="20:30" x14ac:dyDescent="0.2">
      <c r="T8246" s="212"/>
      <c r="U8246" s="213"/>
      <c r="V8246" s="213"/>
      <c r="W8246" s="213"/>
      <c r="X8246" s="214"/>
      <c r="Y8246" s="214"/>
      <c r="Z8246" s="214"/>
      <c r="AA8246" s="217"/>
      <c r="AB8246" s="217"/>
      <c r="AC8246" s="217"/>
      <c r="AD8246" s="213"/>
    </row>
    <row r="8247" spans="20:30" x14ac:dyDescent="0.2">
      <c r="T8247" s="212"/>
      <c r="U8247" s="213"/>
      <c r="V8247" s="213"/>
      <c r="W8247" s="213"/>
      <c r="X8247" s="214"/>
      <c r="Y8247" s="214"/>
      <c r="Z8247" s="214"/>
      <c r="AA8247" s="217"/>
      <c r="AB8247" s="217"/>
      <c r="AC8247" s="217"/>
      <c r="AD8247" s="213"/>
    </row>
    <row r="8248" spans="20:30" x14ac:dyDescent="0.2">
      <c r="T8248" s="212"/>
      <c r="U8248" s="213"/>
      <c r="V8248" s="213"/>
      <c r="W8248" s="213"/>
      <c r="X8248" s="214"/>
      <c r="Y8248" s="214"/>
      <c r="Z8248" s="214"/>
      <c r="AA8248" s="217"/>
      <c r="AB8248" s="217"/>
      <c r="AC8248" s="217"/>
      <c r="AD8248" s="213"/>
    </row>
    <row r="8249" spans="20:30" x14ac:dyDescent="0.2">
      <c r="T8249" s="212"/>
      <c r="U8249" s="213"/>
      <c r="V8249" s="213"/>
      <c r="W8249" s="213"/>
      <c r="X8249" s="214"/>
      <c r="Y8249" s="214"/>
      <c r="Z8249" s="214"/>
      <c r="AA8249" s="217"/>
      <c r="AB8249" s="217"/>
      <c r="AC8249" s="217"/>
      <c r="AD8249" s="213"/>
    </row>
    <row r="8250" spans="20:30" x14ac:dyDescent="0.2">
      <c r="T8250" s="212"/>
      <c r="U8250" s="213"/>
      <c r="V8250" s="213"/>
      <c r="W8250" s="213"/>
      <c r="X8250" s="214"/>
      <c r="Y8250" s="214"/>
      <c r="Z8250" s="214"/>
      <c r="AA8250" s="217"/>
      <c r="AB8250" s="217"/>
      <c r="AC8250" s="217"/>
      <c r="AD8250" s="213"/>
    </row>
    <row r="8251" spans="20:30" x14ac:dyDescent="0.2">
      <c r="T8251" s="212"/>
      <c r="U8251" s="213"/>
      <c r="V8251" s="213"/>
      <c r="W8251" s="213"/>
      <c r="X8251" s="214"/>
      <c r="Y8251" s="214"/>
      <c r="Z8251" s="214"/>
      <c r="AA8251" s="217"/>
      <c r="AB8251" s="217"/>
      <c r="AC8251" s="217"/>
      <c r="AD8251" s="213"/>
    </row>
    <row r="8252" spans="20:30" x14ac:dyDescent="0.2">
      <c r="T8252" s="212"/>
      <c r="U8252" s="213"/>
      <c r="V8252" s="213"/>
      <c r="W8252" s="213"/>
      <c r="X8252" s="214"/>
      <c r="Y8252" s="214"/>
      <c r="Z8252" s="214"/>
      <c r="AA8252" s="217"/>
      <c r="AB8252" s="217"/>
      <c r="AC8252" s="217"/>
      <c r="AD8252" s="213"/>
    </row>
    <row r="8253" spans="20:30" x14ac:dyDescent="0.2">
      <c r="T8253" s="212"/>
      <c r="U8253" s="213"/>
      <c r="V8253" s="213"/>
      <c r="W8253" s="213"/>
      <c r="X8253" s="214"/>
      <c r="Y8253" s="214"/>
      <c r="Z8253" s="214"/>
      <c r="AA8253" s="217"/>
      <c r="AB8253" s="217"/>
      <c r="AC8253" s="217"/>
      <c r="AD8253" s="213"/>
    </row>
    <row r="8254" spans="20:30" x14ac:dyDescent="0.2">
      <c r="T8254" s="212"/>
      <c r="U8254" s="213"/>
      <c r="V8254" s="213"/>
      <c r="W8254" s="213"/>
      <c r="X8254" s="214"/>
      <c r="Y8254" s="214"/>
      <c r="Z8254" s="214"/>
      <c r="AA8254" s="217"/>
      <c r="AB8254" s="217"/>
      <c r="AC8254" s="217"/>
      <c r="AD8254" s="213"/>
    </row>
    <row r="8255" spans="20:30" x14ac:dyDescent="0.2">
      <c r="T8255" s="212"/>
      <c r="U8255" s="213"/>
      <c r="V8255" s="213"/>
      <c r="W8255" s="213"/>
      <c r="X8255" s="214"/>
      <c r="Y8255" s="214"/>
      <c r="Z8255" s="214"/>
      <c r="AA8255" s="217"/>
      <c r="AB8255" s="217"/>
      <c r="AC8255" s="217"/>
      <c r="AD8255" s="213"/>
    </row>
    <row r="8256" spans="20:30" x14ac:dyDescent="0.2">
      <c r="T8256" s="212"/>
      <c r="U8256" s="213"/>
      <c r="V8256" s="213"/>
      <c r="W8256" s="213"/>
      <c r="X8256" s="214"/>
      <c r="Y8256" s="214"/>
      <c r="Z8256" s="214"/>
      <c r="AA8256" s="217"/>
      <c r="AB8256" s="217"/>
      <c r="AC8256" s="217"/>
      <c r="AD8256" s="213"/>
    </row>
    <row r="8257" spans="20:30" x14ac:dyDescent="0.2">
      <c r="T8257" s="212"/>
      <c r="U8257" s="213"/>
      <c r="V8257" s="213"/>
      <c r="W8257" s="213"/>
      <c r="X8257" s="214"/>
      <c r="Y8257" s="214"/>
      <c r="Z8257" s="214"/>
      <c r="AA8257" s="217"/>
      <c r="AB8257" s="217"/>
      <c r="AC8257" s="217"/>
      <c r="AD8257" s="213"/>
    </row>
    <row r="8258" spans="20:30" x14ac:dyDescent="0.2">
      <c r="T8258" s="212"/>
      <c r="U8258" s="213"/>
      <c r="V8258" s="213"/>
      <c r="W8258" s="213"/>
      <c r="X8258" s="214"/>
      <c r="Y8258" s="214"/>
      <c r="Z8258" s="214"/>
      <c r="AA8258" s="217"/>
      <c r="AB8258" s="217"/>
      <c r="AC8258" s="217"/>
      <c r="AD8258" s="213"/>
    </row>
    <row r="8259" spans="20:30" x14ac:dyDescent="0.2">
      <c r="T8259" s="212"/>
      <c r="U8259" s="213"/>
      <c r="V8259" s="213"/>
      <c r="W8259" s="213"/>
      <c r="X8259" s="214"/>
      <c r="Y8259" s="214"/>
      <c r="Z8259" s="214"/>
      <c r="AA8259" s="217"/>
      <c r="AB8259" s="217"/>
      <c r="AC8259" s="217"/>
      <c r="AD8259" s="213"/>
    </row>
    <row r="8260" spans="20:30" x14ac:dyDescent="0.2">
      <c r="T8260" s="212"/>
      <c r="U8260" s="213"/>
      <c r="V8260" s="213"/>
      <c r="W8260" s="213"/>
      <c r="X8260" s="214"/>
      <c r="Y8260" s="214"/>
      <c r="Z8260" s="214"/>
      <c r="AA8260" s="217"/>
      <c r="AB8260" s="217"/>
      <c r="AC8260" s="217"/>
      <c r="AD8260" s="213"/>
    </row>
    <row r="8261" spans="20:30" x14ac:dyDescent="0.2">
      <c r="T8261" s="212"/>
      <c r="U8261" s="213"/>
      <c r="V8261" s="213"/>
      <c r="W8261" s="213"/>
      <c r="X8261" s="214"/>
      <c r="Y8261" s="214"/>
      <c r="Z8261" s="214"/>
      <c r="AA8261" s="217"/>
      <c r="AB8261" s="217"/>
      <c r="AC8261" s="217"/>
      <c r="AD8261" s="213"/>
    </row>
    <row r="8262" spans="20:30" x14ac:dyDescent="0.2">
      <c r="T8262" s="212"/>
      <c r="U8262" s="213"/>
      <c r="V8262" s="213"/>
      <c r="W8262" s="213"/>
      <c r="X8262" s="214"/>
      <c r="Y8262" s="214"/>
      <c r="Z8262" s="214"/>
      <c r="AA8262" s="217"/>
      <c r="AB8262" s="217"/>
      <c r="AC8262" s="217"/>
      <c r="AD8262" s="213"/>
    </row>
    <row r="8263" spans="20:30" x14ac:dyDescent="0.2">
      <c r="T8263" s="212"/>
      <c r="U8263" s="213"/>
      <c r="V8263" s="213"/>
      <c r="W8263" s="213"/>
      <c r="X8263" s="214"/>
      <c r="Y8263" s="214"/>
      <c r="Z8263" s="214"/>
      <c r="AA8263" s="217"/>
      <c r="AB8263" s="217"/>
      <c r="AC8263" s="217"/>
      <c r="AD8263" s="213"/>
    </row>
    <row r="8264" spans="20:30" x14ac:dyDescent="0.2">
      <c r="T8264" s="212"/>
      <c r="U8264" s="213"/>
      <c r="V8264" s="213"/>
      <c r="W8264" s="213"/>
      <c r="X8264" s="214"/>
      <c r="Y8264" s="214"/>
      <c r="Z8264" s="214"/>
      <c r="AA8264" s="217"/>
      <c r="AB8264" s="217"/>
      <c r="AC8264" s="217"/>
      <c r="AD8264" s="213"/>
    </row>
    <row r="8265" spans="20:30" x14ac:dyDescent="0.2">
      <c r="T8265" s="212"/>
      <c r="U8265" s="213"/>
      <c r="V8265" s="213"/>
      <c r="W8265" s="213"/>
      <c r="X8265" s="214"/>
      <c r="Y8265" s="214"/>
      <c r="Z8265" s="214"/>
      <c r="AA8265" s="217"/>
      <c r="AB8265" s="217"/>
      <c r="AC8265" s="217"/>
      <c r="AD8265" s="213"/>
    </row>
    <row r="8266" spans="20:30" x14ac:dyDescent="0.2">
      <c r="T8266" s="212"/>
      <c r="U8266" s="213"/>
      <c r="V8266" s="213"/>
      <c r="W8266" s="213"/>
      <c r="X8266" s="214"/>
      <c r="Y8266" s="214"/>
      <c r="Z8266" s="214"/>
      <c r="AA8266" s="217"/>
      <c r="AB8266" s="217"/>
      <c r="AC8266" s="217"/>
      <c r="AD8266" s="213"/>
    </row>
    <row r="8267" spans="20:30" x14ac:dyDescent="0.2">
      <c r="T8267" s="212"/>
      <c r="U8267" s="213"/>
      <c r="V8267" s="213"/>
      <c r="W8267" s="213"/>
      <c r="X8267" s="214"/>
      <c r="Y8267" s="214"/>
      <c r="Z8267" s="214"/>
      <c r="AA8267" s="217"/>
      <c r="AB8267" s="217"/>
      <c r="AC8267" s="217"/>
      <c r="AD8267" s="213"/>
    </row>
    <row r="8268" spans="20:30" x14ac:dyDescent="0.2">
      <c r="T8268" s="212"/>
      <c r="U8268" s="213"/>
      <c r="V8268" s="213"/>
      <c r="W8268" s="213"/>
      <c r="X8268" s="214"/>
      <c r="Y8268" s="214"/>
      <c r="Z8268" s="214"/>
      <c r="AA8268" s="217"/>
      <c r="AB8268" s="217"/>
      <c r="AC8268" s="217"/>
      <c r="AD8268" s="213"/>
    </row>
    <row r="8269" spans="20:30" x14ac:dyDescent="0.2">
      <c r="T8269" s="212"/>
      <c r="U8269" s="213"/>
      <c r="V8269" s="213"/>
      <c r="W8269" s="213"/>
      <c r="X8269" s="214"/>
      <c r="Y8269" s="214"/>
      <c r="Z8269" s="214"/>
      <c r="AA8269" s="217"/>
      <c r="AB8269" s="217"/>
      <c r="AC8269" s="217"/>
      <c r="AD8269" s="213"/>
    </row>
    <row r="8270" spans="20:30" x14ac:dyDescent="0.2">
      <c r="T8270" s="212"/>
      <c r="U8270" s="213"/>
      <c r="V8270" s="213"/>
      <c r="W8270" s="213"/>
      <c r="X8270" s="214"/>
      <c r="Y8270" s="214"/>
      <c r="Z8270" s="214"/>
      <c r="AA8270" s="217"/>
      <c r="AB8270" s="217"/>
      <c r="AC8270" s="217"/>
      <c r="AD8270" s="213"/>
    </row>
    <row r="8271" spans="20:30" x14ac:dyDescent="0.2">
      <c r="T8271" s="212"/>
      <c r="U8271" s="213"/>
      <c r="V8271" s="213"/>
      <c r="W8271" s="213"/>
      <c r="X8271" s="214"/>
      <c r="Y8271" s="214"/>
      <c r="Z8271" s="214"/>
      <c r="AA8271" s="217"/>
      <c r="AB8271" s="217"/>
      <c r="AC8271" s="217"/>
      <c r="AD8271" s="213"/>
    </row>
    <row r="8272" spans="20:30" x14ac:dyDescent="0.2">
      <c r="T8272" s="212"/>
      <c r="U8272" s="213"/>
      <c r="V8272" s="213"/>
      <c r="W8272" s="213"/>
      <c r="X8272" s="214"/>
      <c r="Y8272" s="214"/>
      <c r="Z8272" s="214"/>
      <c r="AA8272" s="217"/>
      <c r="AB8272" s="217"/>
      <c r="AC8272" s="217"/>
      <c r="AD8272" s="213"/>
    </row>
    <row r="8273" spans="20:30" x14ac:dyDescent="0.2">
      <c r="T8273" s="212"/>
      <c r="U8273" s="213"/>
      <c r="V8273" s="213"/>
      <c r="W8273" s="213"/>
      <c r="X8273" s="214"/>
      <c r="Y8273" s="214"/>
      <c r="Z8273" s="214"/>
      <c r="AA8273" s="217"/>
      <c r="AB8273" s="217"/>
      <c r="AC8273" s="217"/>
      <c r="AD8273" s="213"/>
    </row>
    <row r="8274" spans="20:30" x14ac:dyDescent="0.2">
      <c r="T8274" s="212"/>
      <c r="U8274" s="213"/>
      <c r="V8274" s="213"/>
      <c r="W8274" s="213"/>
      <c r="X8274" s="214"/>
      <c r="Y8274" s="214"/>
      <c r="Z8274" s="214"/>
      <c r="AA8274" s="217"/>
      <c r="AB8274" s="217"/>
      <c r="AC8274" s="217"/>
      <c r="AD8274" s="213"/>
    </row>
    <row r="8275" spans="20:30" x14ac:dyDescent="0.2">
      <c r="T8275" s="212"/>
      <c r="U8275" s="213"/>
      <c r="V8275" s="213"/>
      <c r="W8275" s="213"/>
      <c r="X8275" s="214"/>
      <c r="Y8275" s="214"/>
      <c r="Z8275" s="214"/>
      <c r="AA8275" s="217"/>
      <c r="AB8275" s="217"/>
      <c r="AC8275" s="217"/>
      <c r="AD8275" s="213"/>
    </row>
    <row r="8276" spans="20:30" x14ac:dyDescent="0.2">
      <c r="T8276" s="212"/>
      <c r="U8276" s="213"/>
      <c r="V8276" s="213"/>
      <c r="W8276" s="213"/>
      <c r="X8276" s="214"/>
      <c r="Y8276" s="214"/>
      <c r="Z8276" s="214"/>
      <c r="AA8276" s="217"/>
      <c r="AB8276" s="217"/>
      <c r="AC8276" s="217"/>
      <c r="AD8276" s="213"/>
    </row>
    <row r="8277" spans="20:30" x14ac:dyDescent="0.2">
      <c r="T8277" s="212"/>
      <c r="U8277" s="213"/>
      <c r="V8277" s="213"/>
      <c r="W8277" s="213"/>
      <c r="X8277" s="214"/>
      <c r="Y8277" s="214"/>
      <c r="Z8277" s="214"/>
      <c r="AA8277" s="217"/>
      <c r="AB8277" s="217"/>
      <c r="AC8277" s="217"/>
      <c r="AD8277" s="213"/>
    </row>
    <row r="8278" spans="20:30" x14ac:dyDescent="0.2">
      <c r="T8278" s="212"/>
      <c r="U8278" s="213"/>
      <c r="V8278" s="213"/>
      <c r="W8278" s="213"/>
      <c r="X8278" s="214"/>
      <c r="Y8278" s="214"/>
      <c r="Z8278" s="214"/>
      <c r="AA8278" s="217"/>
      <c r="AB8278" s="217"/>
      <c r="AC8278" s="217"/>
      <c r="AD8278" s="213"/>
    </row>
    <row r="8279" spans="20:30" x14ac:dyDescent="0.2">
      <c r="T8279" s="212"/>
      <c r="U8279" s="213"/>
      <c r="V8279" s="213"/>
      <c r="W8279" s="213"/>
      <c r="X8279" s="214"/>
      <c r="Y8279" s="214"/>
      <c r="Z8279" s="214"/>
      <c r="AA8279" s="217"/>
      <c r="AB8279" s="217"/>
      <c r="AC8279" s="217"/>
      <c r="AD8279" s="213"/>
    </row>
    <row r="8280" spans="20:30" x14ac:dyDescent="0.2">
      <c r="T8280" s="212"/>
      <c r="U8280" s="213"/>
      <c r="V8280" s="213"/>
      <c r="W8280" s="213"/>
      <c r="X8280" s="214"/>
      <c r="Y8280" s="214"/>
      <c r="Z8280" s="214"/>
      <c r="AA8280" s="217"/>
      <c r="AB8280" s="217"/>
      <c r="AC8280" s="217"/>
      <c r="AD8280" s="213"/>
    </row>
    <row r="8281" spans="20:30" x14ac:dyDescent="0.2">
      <c r="T8281" s="212"/>
      <c r="U8281" s="213"/>
      <c r="V8281" s="213"/>
      <c r="W8281" s="213"/>
      <c r="X8281" s="214"/>
      <c r="Y8281" s="214"/>
      <c r="Z8281" s="214"/>
      <c r="AA8281" s="217"/>
      <c r="AB8281" s="217"/>
      <c r="AC8281" s="217"/>
      <c r="AD8281" s="213"/>
    </row>
    <row r="8282" spans="20:30" x14ac:dyDescent="0.2">
      <c r="T8282" s="212"/>
      <c r="U8282" s="213"/>
      <c r="V8282" s="213"/>
      <c r="W8282" s="213"/>
      <c r="X8282" s="214"/>
      <c r="Y8282" s="214"/>
      <c r="Z8282" s="214"/>
      <c r="AA8282" s="217"/>
      <c r="AB8282" s="217"/>
      <c r="AC8282" s="217"/>
      <c r="AD8282" s="213"/>
    </row>
    <row r="8283" spans="20:30" x14ac:dyDescent="0.2">
      <c r="T8283" s="212"/>
      <c r="U8283" s="213"/>
      <c r="V8283" s="213"/>
      <c r="W8283" s="213"/>
      <c r="X8283" s="214"/>
      <c r="Y8283" s="214"/>
      <c r="Z8283" s="214"/>
      <c r="AA8283" s="217"/>
      <c r="AB8283" s="217"/>
      <c r="AC8283" s="217"/>
      <c r="AD8283" s="213"/>
    </row>
    <row r="8284" spans="20:30" x14ac:dyDescent="0.2">
      <c r="T8284" s="212"/>
      <c r="U8284" s="213"/>
      <c r="V8284" s="213"/>
      <c r="W8284" s="213"/>
      <c r="X8284" s="214"/>
      <c r="Y8284" s="214"/>
      <c r="Z8284" s="214"/>
      <c r="AA8284" s="217"/>
      <c r="AB8284" s="217"/>
      <c r="AC8284" s="217"/>
      <c r="AD8284" s="213"/>
    </row>
    <row r="8285" spans="20:30" x14ac:dyDescent="0.2">
      <c r="T8285" s="212"/>
      <c r="U8285" s="213"/>
      <c r="V8285" s="213"/>
      <c r="W8285" s="213"/>
      <c r="X8285" s="214"/>
      <c r="Y8285" s="214"/>
      <c r="Z8285" s="214"/>
      <c r="AA8285" s="217"/>
      <c r="AB8285" s="217"/>
      <c r="AC8285" s="217"/>
      <c r="AD8285" s="213"/>
    </row>
    <row r="8286" spans="20:30" x14ac:dyDescent="0.2">
      <c r="T8286" s="212"/>
      <c r="U8286" s="213"/>
      <c r="V8286" s="213"/>
      <c r="W8286" s="213"/>
      <c r="X8286" s="214"/>
      <c r="Y8286" s="214"/>
      <c r="Z8286" s="214"/>
      <c r="AA8286" s="217"/>
      <c r="AB8286" s="217"/>
      <c r="AC8286" s="217"/>
      <c r="AD8286" s="213"/>
    </row>
    <row r="8287" spans="20:30" x14ac:dyDescent="0.2">
      <c r="T8287" s="212"/>
      <c r="U8287" s="213"/>
      <c r="V8287" s="213"/>
      <c r="W8287" s="213"/>
      <c r="X8287" s="214"/>
      <c r="Y8287" s="214"/>
      <c r="Z8287" s="214"/>
      <c r="AA8287" s="217"/>
      <c r="AB8287" s="217"/>
      <c r="AC8287" s="217"/>
      <c r="AD8287" s="213"/>
    </row>
    <row r="8288" spans="20:30" x14ac:dyDescent="0.2">
      <c r="T8288" s="212"/>
      <c r="U8288" s="213"/>
      <c r="V8288" s="213"/>
      <c r="W8288" s="213"/>
      <c r="X8288" s="214"/>
      <c r="Y8288" s="214"/>
      <c r="Z8288" s="214"/>
      <c r="AA8288" s="217"/>
      <c r="AB8288" s="217"/>
      <c r="AC8288" s="217"/>
      <c r="AD8288" s="213"/>
    </row>
    <row r="8289" spans="20:30" x14ac:dyDescent="0.2">
      <c r="T8289" s="212"/>
      <c r="U8289" s="213"/>
      <c r="V8289" s="213"/>
      <c r="W8289" s="213"/>
      <c r="X8289" s="214"/>
      <c r="Y8289" s="214"/>
      <c r="Z8289" s="214"/>
      <c r="AA8289" s="217"/>
      <c r="AB8289" s="217"/>
      <c r="AC8289" s="217"/>
      <c r="AD8289" s="213"/>
    </row>
    <row r="8290" spans="20:30" x14ac:dyDescent="0.2">
      <c r="T8290" s="212"/>
      <c r="U8290" s="213"/>
      <c r="V8290" s="213"/>
      <c r="W8290" s="213"/>
      <c r="X8290" s="214"/>
      <c r="Y8290" s="214"/>
      <c r="Z8290" s="214"/>
      <c r="AA8290" s="217"/>
      <c r="AB8290" s="217"/>
      <c r="AC8290" s="217"/>
      <c r="AD8290" s="213"/>
    </row>
    <row r="8291" spans="20:30" x14ac:dyDescent="0.2">
      <c r="T8291" s="212"/>
      <c r="U8291" s="213"/>
      <c r="V8291" s="213"/>
      <c r="W8291" s="213"/>
      <c r="X8291" s="214"/>
      <c r="Y8291" s="214"/>
      <c r="Z8291" s="214"/>
      <c r="AA8291" s="217"/>
      <c r="AB8291" s="217"/>
      <c r="AC8291" s="217"/>
      <c r="AD8291" s="213"/>
    </row>
    <row r="8292" spans="20:30" x14ac:dyDescent="0.2">
      <c r="T8292" s="212"/>
      <c r="U8292" s="213"/>
      <c r="V8292" s="213"/>
      <c r="W8292" s="213"/>
      <c r="X8292" s="214"/>
      <c r="Y8292" s="214"/>
      <c r="Z8292" s="214"/>
      <c r="AA8292" s="217"/>
      <c r="AB8292" s="217"/>
      <c r="AC8292" s="217"/>
      <c r="AD8292" s="213"/>
    </row>
    <row r="8293" spans="20:30" x14ac:dyDescent="0.2">
      <c r="T8293" s="212"/>
      <c r="U8293" s="213"/>
      <c r="V8293" s="213"/>
      <c r="W8293" s="213"/>
      <c r="X8293" s="214"/>
      <c r="Y8293" s="214"/>
      <c r="Z8293" s="214"/>
      <c r="AA8293" s="217"/>
      <c r="AB8293" s="217"/>
      <c r="AC8293" s="217"/>
      <c r="AD8293" s="213"/>
    </row>
    <row r="8294" spans="20:30" x14ac:dyDescent="0.2">
      <c r="T8294" s="212"/>
      <c r="U8294" s="213"/>
      <c r="V8294" s="213"/>
      <c r="W8294" s="213"/>
      <c r="X8294" s="214"/>
      <c r="Y8294" s="214"/>
      <c r="Z8294" s="214"/>
      <c r="AA8294" s="217"/>
      <c r="AB8294" s="217"/>
      <c r="AC8294" s="217"/>
      <c r="AD8294" s="213"/>
    </row>
    <row r="8295" spans="20:30" x14ac:dyDescent="0.2">
      <c r="T8295" s="212"/>
      <c r="U8295" s="213"/>
      <c r="V8295" s="213"/>
      <c r="W8295" s="213"/>
      <c r="X8295" s="214"/>
      <c r="Y8295" s="214"/>
      <c r="Z8295" s="214"/>
      <c r="AA8295" s="217"/>
      <c r="AB8295" s="217"/>
      <c r="AC8295" s="217"/>
      <c r="AD8295" s="213"/>
    </row>
    <row r="8296" spans="20:30" x14ac:dyDescent="0.2">
      <c r="T8296" s="212"/>
      <c r="U8296" s="213"/>
      <c r="V8296" s="213"/>
      <c r="W8296" s="213"/>
      <c r="X8296" s="214"/>
      <c r="Y8296" s="214"/>
      <c r="Z8296" s="214"/>
      <c r="AA8296" s="217"/>
      <c r="AB8296" s="217"/>
      <c r="AC8296" s="217"/>
      <c r="AD8296" s="213"/>
    </row>
    <row r="8297" spans="20:30" x14ac:dyDescent="0.2">
      <c r="T8297" s="212"/>
      <c r="U8297" s="213"/>
      <c r="V8297" s="213"/>
      <c r="W8297" s="213"/>
      <c r="X8297" s="214"/>
      <c r="Y8297" s="214"/>
      <c r="Z8297" s="214"/>
      <c r="AA8297" s="217"/>
      <c r="AB8297" s="217"/>
      <c r="AC8297" s="217"/>
      <c r="AD8297" s="213"/>
    </row>
    <row r="8298" spans="20:30" x14ac:dyDescent="0.2">
      <c r="T8298" s="212"/>
      <c r="U8298" s="213"/>
      <c r="V8298" s="213"/>
      <c r="W8298" s="213"/>
      <c r="X8298" s="214"/>
      <c r="Y8298" s="214"/>
      <c r="Z8298" s="214"/>
      <c r="AA8298" s="217"/>
      <c r="AB8298" s="217"/>
      <c r="AC8298" s="217"/>
      <c r="AD8298" s="213"/>
    </row>
    <row r="8299" spans="20:30" x14ac:dyDescent="0.2">
      <c r="T8299" s="212"/>
      <c r="U8299" s="213"/>
      <c r="V8299" s="213"/>
      <c r="W8299" s="213"/>
      <c r="X8299" s="214"/>
      <c r="Y8299" s="214"/>
      <c r="Z8299" s="214"/>
      <c r="AA8299" s="217"/>
      <c r="AB8299" s="217"/>
      <c r="AC8299" s="217"/>
      <c r="AD8299" s="213"/>
    </row>
    <row r="8300" spans="20:30" x14ac:dyDescent="0.2">
      <c r="T8300" s="212"/>
      <c r="U8300" s="213"/>
      <c r="V8300" s="213"/>
      <c r="W8300" s="213"/>
      <c r="X8300" s="214"/>
      <c r="Y8300" s="214"/>
      <c r="Z8300" s="214"/>
      <c r="AA8300" s="217"/>
      <c r="AB8300" s="217"/>
      <c r="AC8300" s="217"/>
      <c r="AD8300" s="213"/>
    </row>
    <row r="8301" spans="20:30" x14ac:dyDescent="0.2">
      <c r="T8301" s="212"/>
      <c r="U8301" s="213"/>
      <c r="V8301" s="213"/>
      <c r="W8301" s="213"/>
      <c r="X8301" s="214"/>
      <c r="Y8301" s="214"/>
      <c r="Z8301" s="214"/>
      <c r="AA8301" s="217"/>
      <c r="AB8301" s="217"/>
      <c r="AC8301" s="217"/>
      <c r="AD8301" s="213"/>
    </row>
    <row r="8302" spans="20:30" x14ac:dyDescent="0.2">
      <c r="T8302" s="212"/>
      <c r="U8302" s="213"/>
      <c r="V8302" s="213"/>
      <c r="W8302" s="213"/>
      <c r="X8302" s="214"/>
      <c r="Y8302" s="214"/>
      <c r="Z8302" s="214"/>
      <c r="AA8302" s="217"/>
      <c r="AB8302" s="217"/>
      <c r="AC8302" s="217"/>
      <c r="AD8302" s="213"/>
    </row>
    <row r="8303" spans="20:30" x14ac:dyDescent="0.2">
      <c r="T8303" s="212"/>
      <c r="U8303" s="213"/>
      <c r="V8303" s="213"/>
      <c r="W8303" s="213"/>
      <c r="X8303" s="214"/>
      <c r="Y8303" s="214"/>
      <c r="Z8303" s="214"/>
      <c r="AA8303" s="217"/>
      <c r="AB8303" s="217"/>
      <c r="AC8303" s="217"/>
      <c r="AD8303" s="213"/>
    </row>
    <row r="8304" spans="20:30" x14ac:dyDescent="0.2">
      <c r="T8304" s="212"/>
      <c r="U8304" s="213"/>
      <c r="V8304" s="213"/>
      <c r="W8304" s="213"/>
      <c r="X8304" s="214"/>
      <c r="Y8304" s="214"/>
      <c r="Z8304" s="214"/>
      <c r="AA8304" s="217"/>
      <c r="AB8304" s="217"/>
      <c r="AC8304" s="217"/>
      <c r="AD8304" s="213"/>
    </row>
    <row r="8305" spans="20:30" x14ac:dyDescent="0.2">
      <c r="T8305" s="212"/>
      <c r="U8305" s="213"/>
      <c r="V8305" s="213"/>
      <c r="W8305" s="213"/>
      <c r="X8305" s="214"/>
      <c r="Y8305" s="214"/>
      <c r="Z8305" s="214"/>
      <c r="AA8305" s="217"/>
      <c r="AB8305" s="217"/>
      <c r="AC8305" s="217"/>
      <c r="AD8305" s="213"/>
    </row>
    <row r="8306" spans="20:30" x14ac:dyDescent="0.2">
      <c r="T8306" s="212"/>
      <c r="U8306" s="213"/>
      <c r="V8306" s="213"/>
      <c r="W8306" s="213"/>
      <c r="X8306" s="214"/>
      <c r="Y8306" s="214"/>
      <c r="Z8306" s="214"/>
      <c r="AA8306" s="217"/>
      <c r="AB8306" s="217"/>
      <c r="AC8306" s="217"/>
      <c r="AD8306" s="213"/>
    </row>
    <row r="8307" spans="20:30" x14ac:dyDescent="0.2">
      <c r="T8307" s="212"/>
      <c r="U8307" s="213"/>
      <c r="V8307" s="213"/>
      <c r="W8307" s="213"/>
      <c r="X8307" s="214"/>
      <c r="Y8307" s="214"/>
      <c r="Z8307" s="214"/>
      <c r="AA8307" s="217"/>
      <c r="AB8307" s="217"/>
      <c r="AC8307" s="217"/>
      <c r="AD8307" s="213"/>
    </row>
    <row r="8308" spans="20:30" x14ac:dyDescent="0.2">
      <c r="T8308" s="212"/>
      <c r="U8308" s="213"/>
      <c r="V8308" s="213"/>
      <c r="W8308" s="213"/>
      <c r="X8308" s="214"/>
      <c r="Y8308" s="214"/>
      <c r="Z8308" s="214"/>
      <c r="AA8308" s="217"/>
      <c r="AB8308" s="217"/>
      <c r="AC8308" s="217"/>
      <c r="AD8308" s="213"/>
    </row>
    <row r="8309" spans="20:30" x14ac:dyDescent="0.2">
      <c r="T8309" s="212"/>
      <c r="U8309" s="213"/>
      <c r="V8309" s="213"/>
      <c r="W8309" s="213"/>
      <c r="X8309" s="214"/>
      <c r="Y8309" s="214"/>
      <c r="Z8309" s="214"/>
      <c r="AA8309" s="217"/>
      <c r="AB8309" s="217"/>
      <c r="AC8309" s="217"/>
      <c r="AD8309" s="213"/>
    </row>
    <row r="8310" spans="20:30" x14ac:dyDescent="0.2">
      <c r="T8310" s="212"/>
      <c r="U8310" s="213"/>
      <c r="V8310" s="213"/>
      <c r="W8310" s="213"/>
      <c r="X8310" s="214"/>
      <c r="Y8310" s="214"/>
      <c r="Z8310" s="214"/>
      <c r="AA8310" s="217"/>
      <c r="AB8310" s="217"/>
      <c r="AC8310" s="217"/>
      <c r="AD8310" s="213"/>
    </row>
    <row r="8311" spans="20:30" x14ac:dyDescent="0.2">
      <c r="T8311" s="212"/>
      <c r="U8311" s="213"/>
      <c r="V8311" s="213"/>
      <c r="W8311" s="213"/>
      <c r="X8311" s="214"/>
      <c r="Y8311" s="214"/>
      <c r="Z8311" s="214"/>
      <c r="AA8311" s="217"/>
      <c r="AB8311" s="217"/>
      <c r="AC8311" s="217"/>
      <c r="AD8311" s="213"/>
    </row>
    <row r="8312" spans="20:30" x14ac:dyDescent="0.2">
      <c r="T8312" s="212"/>
      <c r="U8312" s="213"/>
      <c r="V8312" s="213"/>
      <c r="W8312" s="213"/>
      <c r="X8312" s="214"/>
      <c r="Y8312" s="214"/>
      <c r="Z8312" s="214"/>
      <c r="AA8312" s="217"/>
      <c r="AB8312" s="217"/>
      <c r="AC8312" s="217"/>
      <c r="AD8312" s="213"/>
    </row>
    <row r="8313" spans="20:30" x14ac:dyDescent="0.2">
      <c r="T8313" s="212"/>
      <c r="U8313" s="213"/>
      <c r="V8313" s="213"/>
      <c r="W8313" s="213"/>
      <c r="X8313" s="214"/>
      <c r="Y8313" s="214"/>
      <c r="Z8313" s="214"/>
      <c r="AA8313" s="217"/>
      <c r="AB8313" s="217"/>
      <c r="AC8313" s="217"/>
      <c r="AD8313" s="213"/>
    </row>
    <row r="8314" spans="20:30" x14ac:dyDescent="0.2">
      <c r="T8314" s="212"/>
      <c r="U8314" s="213"/>
      <c r="V8314" s="213"/>
      <c r="W8314" s="213"/>
      <c r="X8314" s="214"/>
      <c r="Y8314" s="214"/>
      <c r="Z8314" s="214"/>
      <c r="AA8314" s="217"/>
      <c r="AB8314" s="217"/>
      <c r="AC8314" s="217"/>
      <c r="AD8314" s="213"/>
    </row>
    <row r="8315" spans="20:30" x14ac:dyDescent="0.2">
      <c r="T8315" s="212"/>
      <c r="U8315" s="213"/>
      <c r="V8315" s="213"/>
      <c r="W8315" s="213"/>
      <c r="X8315" s="214"/>
      <c r="Y8315" s="214"/>
      <c r="Z8315" s="214"/>
      <c r="AA8315" s="217"/>
      <c r="AB8315" s="217"/>
      <c r="AC8315" s="217"/>
      <c r="AD8315" s="213"/>
    </row>
    <row r="8316" spans="20:30" x14ac:dyDescent="0.2">
      <c r="T8316" s="212"/>
      <c r="U8316" s="213"/>
      <c r="V8316" s="213"/>
      <c r="W8316" s="213"/>
      <c r="X8316" s="214"/>
      <c r="Y8316" s="214"/>
      <c r="Z8316" s="214"/>
      <c r="AA8316" s="217"/>
      <c r="AB8316" s="217"/>
      <c r="AC8316" s="217"/>
      <c r="AD8316" s="213"/>
    </row>
    <row r="8317" spans="20:30" x14ac:dyDescent="0.2">
      <c r="T8317" s="212"/>
      <c r="U8317" s="213"/>
      <c r="V8317" s="213"/>
      <c r="W8317" s="213"/>
      <c r="X8317" s="214"/>
      <c r="Y8317" s="214"/>
      <c r="Z8317" s="214"/>
      <c r="AA8317" s="217"/>
      <c r="AB8317" s="217"/>
      <c r="AC8317" s="217"/>
      <c r="AD8317" s="213"/>
    </row>
    <row r="8318" spans="20:30" x14ac:dyDescent="0.2">
      <c r="T8318" s="212"/>
      <c r="U8318" s="213"/>
      <c r="V8318" s="213"/>
      <c r="W8318" s="213"/>
      <c r="X8318" s="214"/>
      <c r="Y8318" s="214"/>
      <c r="Z8318" s="214"/>
      <c r="AA8318" s="217"/>
      <c r="AB8318" s="217"/>
      <c r="AC8318" s="217"/>
      <c r="AD8318" s="213"/>
    </row>
    <row r="8319" spans="20:30" x14ac:dyDescent="0.2">
      <c r="T8319" s="212"/>
      <c r="U8319" s="213"/>
      <c r="V8319" s="213"/>
      <c r="W8319" s="213"/>
      <c r="X8319" s="214"/>
      <c r="Y8319" s="214"/>
      <c r="Z8319" s="214"/>
      <c r="AA8319" s="217"/>
      <c r="AB8319" s="217"/>
      <c r="AC8319" s="217"/>
      <c r="AD8319" s="213"/>
    </row>
    <row r="8320" spans="20:30" x14ac:dyDescent="0.2">
      <c r="T8320" s="212"/>
      <c r="U8320" s="213"/>
      <c r="V8320" s="213"/>
      <c r="W8320" s="213"/>
      <c r="X8320" s="214"/>
      <c r="Y8320" s="214"/>
      <c r="Z8320" s="214"/>
      <c r="AA8320" s="217"/>
      <c r="AB8320" s="217"/>
      <c r="AC8320" s="217"/>
      <c r="AD8320" s="213"/>
    </row>
    <row r="8321" spans="20:30" x14ac:dyDescent="0.2">
      <c r="T8321" s="212"/>
      <c r="U8321" s="213"/>
      <c r="V8321" s="213"/>
      <c r="W8321" s="213"/>
      <c r="X8321" s="214"/>
      <c r="Y8321" s="214"/>
      <c r="Z8321" s="214"/>
      <c r="AA8321" s="217"/>
      <c r="AB8321" s="217"/>
      <c r="AC8321" s="217"/>
      <c r="AD8321" s="213"/>
    </row>
    <row r="8322" spans="20:30" x14ac:dyDescent="0.2">
      <c r="T8322" s="212"/>
      <c r="U8322" s="213"/>
      <c r="V8322" s="213"/>
      <c r="W8322" s="213"/>
      <c r="X8322" s="214"/>
      <c r="Y8322" s="214"/>
      <c r="Z8322" s="214"/>
      <c r="AA8322" s="217"/>
      <c r="AB8322" s="217"/>
      <c r="AC8322" s="217"/>
      <c r="AD8322" s="213"/>
    </row>
    <row r="8323" spans="20:30" x14ac:dyDescent="0.2">
      <c r="T8323" s="212"/>
      <c r="U8323" s="213"/>
      <c r="V8323" s="213"/>
      <c r="W8323" s="213"/>
      <c r="X8323" s="214"/>
      <c r="Y8323" s="214"/>
      <c r="Z8323" s="214"/>
      <c r="AA8323" s="217"/>
      <c r="AB8323" s="217"/>
      <c r="AC8323" s="217"/>
      <c r="AD8323" s="213"/>
    </row>
    <row r="8324" spans="20:30" x14ac:dyDescent="0.2">
      <c r="T8324" s="212"/>
      <c r="U8324" s="213"/>
      <c r="V8324" s="213"/>
      <c r="W8324" s="213"/>
      <c r="X8324" s="214"/>
      <c r="Y8324" s="214"/>
      <c r="Z8324" s="214"/>
      <c r="AA8324" s="217"/>
      <c r="AB8324" s="217"/>
      <c r="AC8324" s="217"/>
      <c r="AD8324" s="213"/>
    </row>
    <row r="8325" spans="20:30" x14ac:dyDescent="0.2">
      <c r="T8325" s="212"/>
      <c r="U8325" s="213"/>
      <c r="V8325" s="213"/>
      <c r="W8325" s="213"/>
      <c r="X8325" s="214"/>
      <c r="Y8325" s="214"/>
      <c r="Z8325" s="214"/>
      <c r="AA8325" s="217"/>
      <c r="AB8325" s="217"/>
      <c r="AC8325" s="217"/>
      <c r="AD8325" s="213"/>
    </row>
    <row r="8326" spans="20:30" x14ac:dyDescent="0.2">
      <c r="T8326" s="212"/>
      <c r="U8326" s="213"/>
      <c r="V8326" s="213"/>
      <c r="W8326" s="213"/>
      <c r="X8326" s="214"/>
      <c r="Y8326" s="214"/>
      <c r="Z8326" s="214"/>
      <c r="AA8326" s="217"/>
      <c r="AB8326" s="217"/>
      <c r="AC8326" s="217"/>
      <c r="AD8326" s="213"/>
    </row>
    <row r="8327" spans="20:30" x14ac:dyDescent="0.2">
      <c r="T8327" s="212"/>
      <c r="U8327" s="213"/>
      <c r="V8327" s="213"/>
      <c r="W8327" s="213"/>
      <c r="X8327" s="214"/>
      <c r="Y8327" s="214"/>
      <c r="Z8327" s="214"/>
      <c r="AA8327" s="217"/>
      <c r="AB8327" s="217"/>
      <c r="AC8327" s="217"/>
      <c r="AD8327" s="213"/>
    </row>
    <row r="8328" spans="20:30" x14ac:dyDescent="0.2">
      <c r="T8328" s="212"/>
      <c r="U8328" s="213"/>
      <c r="V8328" s="213"/>
      <c r="W8328" s="213"/>
      <c r="X8328" s="214"/>
      <c r="Y8328" s="214"/>
      <c r="Z8328" s="214"/>
      <c r="AA8328" s="217"/>
      <c r="AB8328" s="217"/>
      <c r="AC8328" s="217"/>
      <c r="AD8328" s="213"/>
    </row>
    <row r="8329" spans="20:30" x14ac:dyDescent="0.2">
      <c r="T8329" s="212"/>
      <c r="U8329" s="213"/>
      <c r="V8329" s="213"/>
      <c r="W8329" s="213"/>
      <c r="X8329" s="214"/>
      <c r="Y8329" s="214"/>
      <c r="Z8329" s="214"/>
      <c r="AA8329" s="217"/>
      <c r="AB8329" s="217"/>
      <c r="AC8329" s="217"/>
      <c r="AD8329" s="213"/>
    </row>
    <row r="8330" spans="20:30" x14ac:dyDescent="0.2">
      <c r="T8330" s="212"/>
      <c r="U8330" s="213"/>
      <c r="V8330" s="213"/>
      <c r="W8330" s="213"/>
      <c r="X8330" s="214"/>
      <c r="Y8330" s="214"/>
      <c r="Z8330" s="214"/>
      <c r="AA8330" s="217"/>
      <c r="AB8330" s="217"/>
      <c r="AC8330" s="217"/>
      <c r="AD8330" s="213"/>
    </row>
    <row r="8331" spans="20:30" x14ac:dyDescent="0.2">
      <c r="T8331" s="212"/>
      <c r="U8331" s="213"/>
      <c r="V8331" s="213"/>
      <c r="W8331" s="213"/>
      <c r="X8331" s="214"/>
      <c r="Y8331" s="214"/>
      <c r="Z8331" s="214"/>
      <c r="AA8331" s="217"/>
      <c r="AB8331" s="217"/>
      <c r="AC8331" s="217"/>
      <c r="AD8331" s="213"/>
    </row>
    <row r="8332" spans="20:30" x14ac:dyDescent="0.2">
      <c r="T8332" s="212"/>
      <c r="U8332" s="213"/>
      <c r="V8332" s="213"/>
      <c r="W8332" s="213"/>
      <c r="X8332" s="214"/>
      <c r="Y8332" s="214"/>
      <c r="Z8332" s="214"/>
      <c r="AA8332" s="217"/>
      <c r="AB8332" s="217"/>
      <c r="AC8332" s="217"/>
      <c r="AD8332" s="213"/>
    </row>
    <row r="8333" spans="20:30" x14ac:dyDescent="0.2">
      <c r="T8333" s="212"/>
      <c r="U8333" s="213"/>
      <c r="V8333" s="213"/>
      <c r="W8333" s="213"/>
      <c r="X8333" s="214"/>
      <c r="Y8333" s="214"/>
      <c r="Z8333" s="214"/>
      <c r="AA8333" s="217"/>
      <c r="AB8333" s="217"/>
      <c r="AC8333" s="217"/>
      <c r="AD8333" s="213"/>
    </row>
    <row r="8334" spans="20:30" x14ac:dyDescent="0.2">
      <c r="T8334" s="212"/>
      <c r="U8334" s="213"/>
      <c r="V8334" s="213"/>
      <c r="W8334" s="213"/>
      <c r="X8334" s="214"/>
      <c r="Y8334" s="214"/>
      <c r="Z8334" s="214"/>
      <c r="AA8334" s="217"/>
      <c r="AB8334" s="217"/>
      <c r="AC8334" s="217"/>
      <c r="AD8334" s="213"/>
    </row>
    <row r="8335" spans="20:30" x14ac:dyDescent="0.2">
      <c r="T8335" s="212"/>
      <c r="U8335" s="213"/>
      <c r="V8335" s="213"/>
      <c r="W8335" s="213"/>
      <c r="X8335" s="214"/>
      <c r="Y8335" s="214"/>
      <c r="Z8335" s="214"/>
      <c r="AA8335" s="217"/>
      <c r="AB8335" s="217"/>
      <c r="AC8335" s="217"/>
      <c r="AD8335" s="213"/>
    </row>
    <row r="8336" spans="20:30" x14ac:dyDescent="0.2">
      <c r="T8336" s="212"/>
      <c r="U8336" s="213"/>
      <c r="V8336" s="213"/>
      <c r="W8336" s="213"/>
      <c r="X8336" s="214"/>
      <c r="Y8336" s="214"/>
      <c r="Z8336" s="214"/>
      <c r="AA8336" s="217"/>
      <c r="AB8336" s="217"/>
      <c r="AC8336" s="217"/>
      <c r="AD8336" s="213"/>
    </row>
    <row r="8337" spans="20:30" x14ac:dyDescent="0.2">
      <c r="T8337" s="212"/>
      <c r="U8337" s="213"/>
      <c r="V8337" s="213"/>
      <c r="W8337" s="213"/>
      <c r="X8337" s="214"/>
      <c r="Y8337" s="214"/>
      <c r="Z8337" s="214"/>
      <c r="AA8337" s="217"/>
      <c r="AB8337" s="217"/>
      <c r="AC8337" s="217"/>
      <c r="AD8337" s="213"/>
    </row>
    <row r="8338" spans="20:30" x14ac:dyDescent="0.2">
      <c r="T8338" s="212"/>
      <c r="U8338" s="213"/>
      <c r="V8338" s="213"/>
      <c r="W8338" s="213"/>
      <c r="X8338" s="214"/>
      <c r="Y8338" s="214"/>
      <c r="Z8338" s="214"/>
      <c r="AA8338" s="217"/>
      <c r="AB8338" s="217"/>
      <c r="AC8338" s="217"/>
      <c r="AD8338" s="213"/>
    </row>
    <row r="8339" spans="20:30" x14ac:dyDescent="0.2">
      <c r="T8339" s="212"/>
      <c r="U8339" s="213"/>
      <c r="V8339" s="213"/>
      <c r="W8339" s="213"/>
      <c r="X8339" s="214"/>
      <c r="Y8339" s="214"/>
      <c r="Z8339" s="214"/>
      <c r="AA8339" s="217"/>
      <c r="AB8339" s="217"/>
      <c r="AC8339" s="217"/>
      <c r="AD8339" s="213"/>
    </row>
    <row r="8340" spans="20:30" x14ac:dyDescent="0.2">
      <c r="T8340" s="212"/>
      <c r="U8340" s="213"/>
      <c r="V8340" s="213"/>
      <c r="W8340" s="213"/>
      <c r="X8340" s="214"/>
      <c r="Y8340" s="214"/>
      <c r="Z8340" s="214"/>
      <c r="AA8340" s="217"/>
      <c r="AB8340" s="217"/>
      <c r="AC8340" s="217"/>
      <c r="AD8340" s="213"/>
    </row>
    <row r="8341" spans="20:30" x14ac:dyDescent="0.2">
      <c r="T8341" s="212"/>
      <c r="U8341" s="213"/>
      <c r="V8341" s="213"/>
      <c r="W8341" s="213"/>
      <c r="X8341" s="214"/>
      <c r="Y8341" s="214"/>
      <c r="Z8341" s="214"/>
      <c r="AA8341" s="217"/>
      <c r="AB8341" s="217"/>
      <c r="AC8341" s="217"/>
      <c r="AD8341" s="213"/>
    </row>
    <row r="8342" spans="20:30" x14ac:dyDescent="0.2">
      <c r="T8342" s="212"/>
      <c r="U8342" s="213"/>
      <c r="V8342" s="213"/>
      <c r="W8342" s="213"/>
      <c r="X8342" s="214"/>
      <c r="Y8342" s="214"/>
      <c r="Z8342" s="214"/>
      <c r="AA8342" s="217"/>
      <c r="AB8342" s="217"/>
      <c r="AC8342" s="217"/>
      <c r="AD8342" s="213"/>
    </row>
    <row r="8343" spans="20:30" x14ac:dyDescent="0.2">
      <c r="T8343" s="212"/>
      <c r="U8343" s="213"/>
      <c r="V8343" s="213"/>
      <c r="W8343" s="213"/>
      <c r="X8343" s="214"/>
      <c r="Y8343" s="214"/>
      <c r="Z8343" s="214"/>
      <c r="AA8343" s="217"/>
      <c r="AB8343" s="217"/>
      <c r="AC8343" s="217"/>
      <c r="AD8343" s="213"/>
    </row>
    <row r="8344" spans="20:30" x14ac:dyDescent="0.2">
      <c r="T8344" s="212"/>
      <c r="U8344" s="213"/>
      <c r="V8344" s="213"/>
      <c r="W8344" s="213"/>
      <c r="X8344" s="214"/>
      <c r="Y8344" s="214"/>
      <c r="Z8344" s="214"/>
      <c r="AA8344" s="217"/>
      <c r="AB8344" s="217"/>
      <c r="AC8344" s="217"/>
      <c r="AD8344" s="213"/>
    </row>
    <row r="8345" spans="20:30" x14ac:dyDescent="0.2">
      <c r="T8345" s="212"/>
      <c r="U8345" s="213"/>
      <c r="V8345" s="213"/>
      <c r="W8345" s="213"/>
      <c r="X8345" s="214"/>
      <c r="Y8345" s="214"/>
      <c r="Z8345" s="214"/>
      <c r="AA8345" s="217"/>
      <c r="AB8345" s="217"/>
      <c r="AC8345" s="217"/>
      <c r="AD8345" s="213"/>
    </row>
    <row r="8346" spans="20:30" x14ac:dyDescent="0.2">
      <c r="T8346" s="212"/>
      <c r="U8346" s="213"/>
      <c r="V8346" s="213"/>
      <c r="W8346" s="213"/>
      <c r="X8346" s="214"/>
      <c r="Y8346" s="214"/>
      <c r="Z8346" s="214"/>
      <c r="AA8346" s="217"/>
      <c r="AB8346" s="217"/>
      <c r="AC8346" s="217"/>
      <c r="AD8346" s="213"/>
    </row>
    <row r="8347" spans="20:30" x14ac:dyDescent="0.2">
      <c r="T8347" s="212"/>
      <c r="U8347" s="213"/>
      <c r="V8347" s="213"/>
      <c r="W8347" s="213"/>
      <c r="X8347" s="214"/>
      <c r="Y8347" s="214"/>
      <c r="Z8347" s="214"/>
      <c r="AA8347" s="217"/>
      <c r="AB8347" s="217"/>
      <c r="AC8347" s="217"/>
      <c r="AD8347" s="213"/>
    </row>
    <row r="8348" spans="20:30" x14ac:dyDescent="0.2">
      <c r="T8348" s="212"/>
      <c r="U8348" s="213"/>
      <c r="V8348" s="213"/>
      <c r="W8348" s="213"/>
      <c r="X8348" s="214"/>
      <c r="Y8348" s="214"/>
      <c r="Z8348" s="214"/>
      <c r="AA8348" s="217"/>
      <c r="AB8348" s="217"/>
      <c r="AC8348" s="217"/>
      <c r="AD8348" s="213"/>
    </row>
    <row r="8349" spans="20:30" x14ac:dyDescent="0.2">
      <c r="T8349" s="212"/>
      <c r="U8349" s="213"/>
      <c r="V8349" s="213"/>
      <c r="W8349" s="213"/>
      <c r="X8349" s="214"/>
      <c r="Y8349" s="214"/>
      <c r="Z8349" s="214"/>
      <c r="AA8349" s="217"/>
      <c r="AB8349" s="217"/>
      <c r="AC8349" s="217"/>
      <c r="AD8349" s="213"/>
    </row>
    <row r="8350" spans="20:30" x14ac:dyDescent="0.2">
      <c r="T8350" s="212"/>
      <c r="U8350" s="213"/>
      <c r="V8350" s="213"/>
      <c r="W8350" s="213"/>
      <c r="X8350" s="214"/>
      <c r="Y8350" s="214"/>
      <c r="Z8350" s="214"/>
      <c r="AA8350" s="217"/>
      <c r="AB8350" s="217"/>
      <c r="AC8350" s="217"/>
      <c r="AD8350" s="213"/>
    </row>
    <row r="8351" spans="20:30" x14ac:dyDescent="0.2">
      <c r="T8351" s="212"/>
      <c r="U8351" s="213"/>
      <c r="V8351" s="213"/>
      <c r="W8351" s="213"/>
      <c r="X8351" s="214"/>
      <c r="Y8351" s="214"/>
      <c r="Z8351" s="214"/>
      <c r="AA8351" s="217"/>
      <c r="AB8351" s="217"/>
      <c r="AC8351" s="217"/>
      <c r="AD8351" s="213"/>
    </row>
    <row r="8352" spans="20:30" x14ac:dyDescent="0.2">
      <c r="T8352" s="212"/>
      <c r="U8352" s="213"/>
      <c r="V8352" s="213"/>
      <c r="W8352" s="213"/>
      <c r="X8352" s="214"/>
      <c r="Y8352" s="214"/>
      <c r="Z8352" s="214"/>
      <c r="AA8352" s="217"/>
      <c r="AB8352" s="217"/>
      <c r="AC8352" s="217"/>
      <c r="AD8352" s="213"/>
    </row>
    <row r="8353" spans="20:30" x14ac:dyDescent="0.2">
      <c r="T8353" s="212"/>
      <c r="U8353" s="213"/>
      <c r="V8353" s="213"/>
      <c r="W8353" s="213"/>
      <c r="X8353" s="214"/>
      <c r="Y8353" s="214"/>
      <c r="Z8353" s="214"/>
      <c r="AA8353" s="217"/>
      <c r="AB8353" s="217"/>
      <c r="AC8353" s="217"/>
      <c r="AD8353" s="213"/>
    </row>
    <row r="8354" spans="20:30" x14ac:dyDescent="0.2">
      <c r="T8354" s="212"/>
      <c r="U8354" s="213"/>
      <c r="V8354" s="213"/>
      <c r="W8354" s="213"/>
      <c r="X8354" s="214"/>
      <c r="Y8354" s="214"/>
      <c r="Z8354" s="214"/>
      <c r="AA8354" s="217"/>
      <c r="AB8354" s="217"/>
      <c r="AC8354" s="217"/>
      <c r="AD8354" s="213"/>
    </row>
    <row r="8355" spans="20:30" x14ac:dyDescent="0.2">
      <c r="T8355" s="212"/>
      <c r="U8355" s="213"/>
      <c r="V8355" s="213"/>
      <c r="W8355" s="213"/>
      <c r="X8355" s="214"/>
      <c r="Y8355" s="214"/>
      <c r="Z8355" s="214"/>
      <c r="AA8355" s="217"/>
      <c r="AB8355" s="217"/>
      <c r="AC8355" s="217"/>
      <c r="AD8355" s="213"/>
    </row>
    <row r="8356" spans="20:30" x14ac:dyDescent="0.2">
      <c r="T8356" s="212"/>
      <c r="U8356" s="213"/>
      <c r="V8356" s="213"/>
      <c r="W8356" s="213"/>
      <c r="X8356" s="214"/>
      <c r="Y8356" s="214"/>
      <c r="Z8356" s="214"/>
      <c r="AA8356" s="217"/>
      <c r="AB8356" s="217"/>
      <c r="AC8356" s="217"/>
      <c r="AD8356" s="213"/>
    </row>
    <row r="8357" spans="20:30" x14ac:dyDescent="0.2">
      <c r="T8357" s="212"/>
      <c r="U8357" s="213"/>
      <c r="V8357" s="213"/>
      <c r="W8357" s="213"/>
      <c r="X8357" s="214"/>
      <c r="Y8357" s="214"/>
      <c r="Z8357" s="214"/>
      <c r="AA8357" s="217"/>
      <c r="AB8357" s="217"/>
      <c r="AC8357" s="217"/>
      <c r="AD8357" s="213"/>
    </row>
    <row r="8358" spans="20:30" x14ac:dyDescent="0.2">
      <c r="T8358" s="212"/>
      <c r="U8358" s="213"/>
      <c r="V8358" s="213"/>
      <c r="W8358" s="213"/>
      <c r="X8358" s="214"/>
      <c r="Y8358" s="214"/>
      <c r="Z8358" s="214"/>
      <c r="AA8358" s="217"/>
      <c r="AB8358" s="217"/>
      <c r="AC8358" s="217"/>
      <c r="AD8358" s="213"/>
    </row>
    <row r="8359" spans="20:30" x14ac:dyDescent="0.2">
      <c r="T8359" s="212"/>
      <c r="U8359" s="213"/>
      <c r="V8359" s="213"/>
      <c r="W8359" s="213"/>
      <c r="X8359" s="214"/>
      <c r="Y8359" s="214"/>
      <c r="Z8359" s="214"/>
      <c r="AA8359" s="217"/>
      <c r="AB8359" s="217"/>
      <c r="AC8359" s="217"/>
      <c r="AD8359" s="213"/>
    </row>
    <row r="8360" spans="20:30" x14ac:dyDescent="0.2">
      <c r="T8360" s="212"/>
      <c r="U8360" s="213"/>
      <c r="V8360" s="213"/>
      <c r="W8360" s="213"/>
      <c r="X8360" s="214"/>
      <c r="Y8360" s="214"/>
      <c r="Z8360" s="214"/>
      <c r="AA8360" s="217"/>
      <c r="AB8360" s="217"/>
      <c r="AC8360" s="217"/>
      <c r="AD8360" s="213"/>
    </row>
    <row r="8361" spans="20:30" x14ac:dyDescent="0.2">
      <c r="T8361" s="212"/>
      <c r="U8361" s="213"/>
      <c r="V8361" s="213"/>
      <c r="W8361" s="213"/>
      <c r="X8361" s="214"/>
      <c r="Y8361" s="214"/>
      <c r="Z8361" s="214"/>
      <c r="AA8361" s="217"/>
      <c r="AB8361" s="217"/>
      <c r="AC8361" s="217"/>
      <c r="AD8361" s="213"/>
    </row>
    <row r="8362" spans="20:30" x14ac:dyDescent="0.2">
      <c r="T8362" s="212"/>
      <c r="U8362" s="213"/>
      <c r="V8362" s="213"/>
      <c r="W8362" s="213"/>
      <c r="X8362" s="214"/>
      <c r="Y8362" s="214"/>
      <c r="Z8362" s="214"/>
      <c r="AA8362" s="217"/>
      <c r="AB8362" s="217"/>
      <c r="AC8362" s="217"/>
      <c r="AD8362" s="213"/>
    </row>
    <row r="8363" spans="20:30" x14ac:dyDescent="0.2">
      <c r="T8363" s="212"/>
      <c r="U8363" s="213"/>
      <c r="V8363" s="213"/>
      <c r="W8363" s="213"/>
      <c r="X8363" s="214"/>
      <c r="Y8363" s="214"/>
      <c r="Z8363" s="214"/>
      <c r="AA8363" s="217"/>
      <c r="AB8363" s="217"/>
      <c r="AC8363" s="217"/>
      <c r="AD8363" s="213"/>
    </row>
    <row r="8364" spans="20:30" x14ac:dyDescent="0.2">
      <c r="T8364" s="212"/>
      <c r="U8364" s="213"/>
      <c r="V8364" s="213"/>
      <c r="W8364" s="213"/>
      <c r="X8364" s="214"/>
      <c r="Y8364" s="214"/>
      <c r="Z8364" s="214"/>
      <c r="AA8364" s="217"/>
      <c r="AB8364" s="217"/>
      <c r="AC8364" s="217"/>
      <c r="AD8364" s="213"/>
    </row>
    <row r="8365" spans="20:30" x14ac:dyDescent="0.2">
      <c r="T8365" s="212"/>
      <c r="U8365" s="213"/>
      <c r="V8365" s="213"/>
      <c r="W8365" s="213"/>
      <c r="X8365" s="214"/>
      <c r="Y8365" s="214"/>
      <c r="Z8365" s="214"/>
      <c r="AA8365" s="217"/>
      <c r="AB8365" s="217"/>
      <c r="AC8365" s="217"/>
      <c r="AD8365" s="213"/>
    </row>
    <row r="8366" spans="20:30" x14ac:dyDescent="0.2">
      <c r="T8366" s="212"/>
      <c r="U8366" s="213"/>
      <c r="V8366" s="213"/>
      <c r="W8366" s="213"/>
      <c r="X8366" s="214"/>
      <c r="Y8366" s="214"/>
      <c r="Z8366" s="214"/>
      <c r="AA8366" s="217"/>
      <c r="AB8366" s="217"/>
      <c r="AC8366" s="217"/>
      <c r="AD8366" s="213"/>
    </row>
    <row r="8367" spans="20:30" x14ac:dyDescent="0.2">
      <c r="T8367" s="212"/>
      <c r="U8367" s="213"/>
      <c r="V8367" s="213"/>
      <c r="W8367" s="213"/>
      <c r="X8367" s="214"/>
      <c r="Y8367" s="214"/>
      <c r="Z8367" s="214"/>
      <c r="AA8367" s="217"/>
      <c r="AB8367" s="217"/>
      <c r="AC8367" s="217"/>
      <c r="AD8367" s="213"/>
    </row>
    <row r="8368" spans="20:30" x14ac:dyDescent="0.2">
      <c r="T8368" s="212"/>
      <c r="U8368" s="213"/>
      <c r="V8368" s="213"/>
      <c r="W8368" s="213"/>
      <c r="X8368" s="214"/>
      <c r="Y8368" s="214"/>
      <c r="Z8368" s="214"/>
      <c r="AA8368" s="217"/>
      <c r="AB8368" s="217"/>
      <c r="AC8368" s="217"/>
      <c r="AD8368" s="213"/>
    </row>
    <row r="8369" spans="20:30" x14ac:dyDescent="0.2">
      <c r="T8369" s="212"/>
      <c r="U8369" s="213"/>
      <c r="V8369" s="213"/>
      <c r="W8369" s="213"/>
      <c r="X8369" s="214"/>
      <c r="Y8369" s="214"/>
      <c r="Z8369" s="214"/>
      <c r="AA8369" s="217"/>
      <c r="AB8369" s="217"/>
      <c r="AC8369" s="217"/>
      <c r="AD8369" s="213"/>
    </row>
    <row r="8370" spans="20:30" x14ac:dyDescent="0.2">
      <c r="T8370" s="212"/>
      <c r="U8370" s="213"/>
      <c r="V8370" s="213"/>
      <c r="W8370" s="213"/>
      <c r="X8370" s="214"/>
      <c r="Y8370" s="214"/>
      <c r="Z8370" s="214"/>
      <c r="AA8370" s="217"/>
      <c r="AB8370" s="217"/>
      <c r="AC8370" s="217"/>
      <c r="AD8370" s="213"/>
    </row>
    <row r="8371" spans="20:30" x14ac:dyDescent="0.2">
      <c r="T8371" s="212"/>
      <c r="U8371" s="213"/>
      <c r="V8371" s="213"/>
      <c r="W8371" s="213"/>
      <c r="X8371" s="214"/>
      <c r="Y8371" s="214"/>
      <c r="Z8371" s="214"/>
      <c r="AA8371" s="217"/>
      <c r="AB8371" s="217"/>
      <c r="AC8371" s="217"/>
      <c r="AD8371" s="213"/>
    </row>
    <row r="8372" spans="20:30" x14ac:dyDescent="0.2">
      <c r="T8372" s="212"/>
      <c r="U8372" s="213"/>
      <c r="V8372" s="213"/>
      <c r="W8372" s="213"/>
      <c r="X8372" s="214"/>
      <c r="Y8372" s="214"/>
      <c r="Z8372" s="214"/>
      <c r="AA8372" s="217"/>
      <c r="AB8372" s="217"/>
      <c r="AC8372" s="217"/>
      <c r="AD8372" s="213"/>
    </row>
    <row r="8373" spans="20:30" x14ac:dyDescent="0.2">
      <c r="T8373" s="212"/>
      <c r="U8373" s="213"/>
      <c r="V8373" s="213"/>
      <c r="W8373" s="213"/>
      <c r="X8373" s="214"/>
      <c r="Y8373" s="214"/>
      <c r="Z8373" s="214"/>
      <c r="AA8373" s="217"/>
      <c r="AB8373" s="217"/>
      <c r="AC8373" s="217"/>
      <c r="AD8373" s="213"/>
    </row>
    <row r="8374" spans="20:30" x14ac:dyDescent="0.2">
      <c r="T8374" s="212"/>
      <c r="U8374" s="213"/>
      <c r="V8374" s="213"/>
      <c r="W8374" s="213"/>
      <c r="X8374" s="214"/>
      <c r="Y8374" s="214"/>
      <c r="Z8374" s="214"/>
      <c r="AA8374" s="217"/>
      <c r="AB8374" s="217"/>
      <c r="AC8374" s="217"/>
      <c r="AD8374" s="213"/>
    </row>
    <row r="8375" spans="20:30" x14ac:dyDescent="0.2">
      <c r="T8375" s="212"/>
      <c r="U8375" s="213"/>
      <c r="V8375" s="213"/>
      <c r="W8375" s="213"/>
      <c r="X8375" s="214"/>
      <c r="Y8375" s="214"/>
      <c r="Z8375" s="214"/>
      <c r="AA8375" s="217"/>
      <c r="AB8375" s="217"/>
      <c r="AC8375" s="217"/>
      <c r="AD8375" s="213"/>
    </row>
    <row r="8376" spans="20:30" x14ac:dyDescent="0.2">
      <c r="T8376" s="212"/>
      <c r="U8376" s="213"/>
      <c r="V8376" s="213"/>
      <c r="W8376" s="213"/>
      <c r="X8376" s="214"/>
      <c r="Y8376" s="214"/>
      <c r="Z8376" s="214"/>
      <c r="AA8376" s="217"/>
      <c r="AB8376" s="217"/>
      <c r="AC8376" s="217"/>
      <c r="AD8376" s="213"/>
    </row>
    <row r="8377" spans="20:30" x14ac:dyDescent="0.2">
      <c r="T8377" s="212"/>
      <c r="U8377" s="213"/>
      <c r="V8377" s="213"/>
      <c r="W8377" s="213"/>
      <c r="X8377" s="214"/>
      <c r="Y8377" s="214"/>
      <c r="Z8377" s="214"/>
      <c r="AA8377" s="217"/>
      <c r="AB8377" s="217"/>
      <c r="AC8377" s="217"/>
      <c r="AD8377" s="213"/>
    </row>
    <row r="8378" spans="20:30" x14ac:dyDescent="0.2">
      <c r="T8378" s="212"/>
      <c r="U8378" s="213"/>
      <c r="V8378" s="213"/>
      <c r="W8378" s="213"/>
      <c r="X8378" s="214"/>
      <c r="Y8378" s="214"/>
      <c r="Z8378" s="214"/>
      <c r="AA8378" s="217"/>
      <c r="AB8378" s="217"/>
      <c r="AC8378" s="217"/>
      <c r="AD8378" s="213"/>
    </row>
    <row r="8379" spans="20:30" x14ac:dyDescent="0.2">
      <c r="T8379" s="212"/>
      <c r="U8379" s="213"/>
      <c r="V8379" s="213"/>
      <c r="W8379" s="213"/>
      <c r="X8379" s="214"/>
      <c r="Y8379" s="214"/>
      <c r="Z8379" s="214"/>
      <c r="AA8379" s="217"/>
      <c r="AB8379" s="217"/>
      <c r="AC8379" s="217"/>
      <c r="AD8379" s="213"/>
    </row>
    <row r="8380" spans="20:30" x14ac:dyDescent="0.2">
      <c r="T8380" s="212"/>
      <c r="U8380" s="213"/>
      <c r="V8380" s="213"/>
      <c r="W8380" s="213"/>
      <c r="X8380" s="214"/>
      <c r="Y8380" s="214"/>
      <c r="Z8380" s="214"/>
      <c r="AA8380" s="217"/>
      <c r="AB8380" s="217"/>
      <c r="AC8380" s="217"/>
      <c r="AD8380" s="213"/>
    </row>
    <row r="8381" spans="20:30" x14ac:dyDescent="0.2">
      <c r="T8381" s="212"/>
      <c r="U8381" s="213"/>
      <c r="V8381" s="213"/>
      <c r="W8381" s="213"/>
      <c r="X8381" s="214"/>
      <c r="Y8381" s="214"/>
      <c r="Z8381" s="214"/>
      <c r="AA8381" s="217"/>
      <c r="AB8381" s="217"/>
      <c r="AC8381" s="217"/>
      <c r="AD8381" s="213"/>
    </row>
    <row r="8382" spans="20:30" x14ac:dyDescent="0.2">
      <c r="T8382" s="212"/>
      <c r="U8382" s="213"/>
      <c r="V8382" s="213"/>
      <c r="W8382" s="213"/>
      <c r="X8382" s="214"/>
      <c r="Y8382" s="214"/>
      <c r="Z8382" s="214"/>
      <c r="AA8382" s="217"/>
      <c r="AB8382" s="217"/>
      <c r="AC8382" s="217"/>
      <c r="AD8382" s="213"/>
    </row>
    <row r="8383" spans="20:30" x14ac:dyDescent="0.2">
      <c r="T8383" s="212"/>
      <c r="U8383" s="213"/>
      <c r="V8383" s="213"/>
      <c r="W8383" s="213"/>
      <c r="X8383" s="214"/>
      <c r="Y8383" s="214"/>
      <c r="Z8383" s="214"/>
      <c r="AA8383" s="217"/>
      <c r="AB8383" s="217"/>
      <c r="AC8383" s="217"/>
      <c r="AD8383" s="213"/>
    </row>
    <row r="8384" spans="20:30" x14ac:dyDescent="0.2">
      <c r="T8384" s="212"/>
      <c r="U8384" s="213"/>
      <c r="V8384" s="213"/>
      <c r="W8384" s="213"/>
      <c r="X8384" s="214"/>
      <c r="Y8384" s="214"/>
      <c r="Z8384" s="214"/>
      <c r="AA8384" s="217"/>
      <c r="AB8384" s="217"/>
      <c r="AC8384" s="217"/>
      <c r="AD8384" s="213"/>
    </row>
    <row r="8385" spans="20:30" x14ac:dyDescent="0.2">
      <c r="T8385" s="212"/>
      <c r="U8385" s="213"/>
      <c r="V8385" s="213"/>
      <c r="W8385" s="213"/>
      <c r="X8385" s="214"/>
      <c r="Y8385" s="214"/>
      <c r="Z8385" s="214"/>
      <c r="AA8385" s="217"/>
      <c r="AB8385" s="217"/>
      <c r="AC8385" s="217"/>
      <c r="AD8385" s="213"/>
    </row>
    <row r="8386" spans="20:30" x14ac:dyDescent="0.2">
      <c r="T8386" s="212"/>
      <c r="U8386" s="213"/>
      <c r="V8386" s="213"/>
      <c r="W8386" s="213"/>
      <c r="X8386" s="214"/>
      <c r="Y8386" s="214"/>
      <c r="Z8386" s="214"/>
      <c r="AA8386" s="217"/>
      <c r="AB8386" s="217"/>
      <c r="AC8386" s="217"/>
      <c r="AD8386" s="213"/>
    </row>
    <row r="8387" spans="20:30" x14ac:dyDescent="0.2">
      <c r="T8387" s="212"/>
      <c r="U8387" s="213"/>
      <c r="V8387" s="213"/>
      <c r="W8387" s="213"/>
      <c r="X8387" s="214"/>
      <c r="Y8387" s="214"/>
      <c r="Z8387" s="214"/>
      <c r="AA8387" s="217"/>
      <c r="AB8387" s="217"/>
      <c r="AC8387" s="217"/>
      <c r="AD8387" s="213"/>
    </row>
    <row r="8388" spans="20:30" x14ac:dyDescent="0.2">
      <c r="T8388" s="212"/>
      <c r="U8388" s="213"/>
      <c r="V8388" s="213"/>
      <c r="W8388" s="213"/>
      <c r="X8388" s="214"/>
      <c r="Y8388" s="214"/>
      <c r="Z8388" s="214"/>
      <c r="AA8388" s="217"/>
      <c r="AB8388" s="217"/>
      <c r="AC8388" s="217"/>
      <c r="AD8388" s="213"/>
    </row>
    <row r="8389" spans="20:30" x14ac:dyDescent="0.2">
      <c r="T8389" s="212"/>
      <c r="U8389" s="213"/>
      <c r="V8389" s="213"/>
      <c r="W8389" s="213"/>
      <c r="X8389" s="214"/>
      <c r="Y8389" s="214"/>
      <c r="Z8389" s="214"/>
      <c r="AA8389" s="217"/>
      <c r="AB8389" s="217"/>
      <c r="AC8389" s="217"/>
      <c r="AD8389" s="213"/>
    </row>
    <row r="8390" spans="20:30" x14ac:dyDescent="0.2">
      <c r="T8390" s="212"/>
      <c r="U8390" s="213"/>
      <c r="V8390" s="213"/>
      <c r="W8390" s="213"/>
      <c r="X8390" s="214"/>
      <c r="Y8390" s="214"/>
      <c r="Z8390" s="214"/>
      <c r="AA8390" s="217"/>
      <c r="AB8390" s="217"/>
      <c r="AC8390" s="217"/>
      <c r="AD8390" s="213"/>
    </row>
    <row r="8391" spans="20:30" x14ac:dyDescent="0.2">
      <c r="T8391" s="212"/>
      <c r="U8391" s="213"/>
      <c r="V8391" s="213"/>
      <c r="W8391" s="213"/>
      <c r="X8391" s="214"/>
      <c r="Y8391" s="214"/>
      <c r="Z8391" s="214"/>
      <c r="AA8391" s="217"/>
      <c r="AB8391" s="217"/>
      <c r="AC8391" s="217"/>
      <c r="AD8391" s="213"/>
    </row>
    <row r="8392" spans="20:30" x14ac:dyDescent="0.2">
      <c r="T8392" s="212"/>
      <c r="U8392" s="213"/>
      <c r="V8392" s="213"/>
      <c r="W8392" s="213"/>
      <c r="X8392" s="214"/>
      <c r="Y8392" s="214"/>
      <c r="Z8392" s="214"/>
      <c r="AA8392" s="217"/>
      <c r="AB8392" s="217"/>
      <c r="AC8392" s="217"/>
      <c r="AD8392" s="213"/>
    </row>
    <row r="8393" spans="20:30" x14ac:dyDescent="0.2">
      <c r="T8393" s="212"/>
      <c r="U8393" s="213"/>
      <c r="V8393" s="213"/>
      <c r="W8393" s="213"/>
      <c r="X8393" s="214"/>
      <c r="Y8393" s="214"/>
      <c r="Z8393" s="214"/>
      <c r="AA8393" s="217"/>
      <c r="AB8393" s="217"/>
      <c r="AC8393" s="217"/>
      <c r="AD8393" s="213"/>
    </row>
    <row r="8394" spans="20:30" x14ac:dyDescent="0.2">
      <c r="T8394" s="212"/>
      <c r="U8394" s="213"/>
      <c r="V8394" s="213"/>
      <c r="W8394" s="213"/>
      <c r="X8394" s="214"/>
      <c r="Y8394" s="214"/>
      <c r="Z8394" s="214"/>
      <c r="AA8394" s="217"/>
      <c r="AB8394" s="217"/>
      <c r="AC8394" s="217"/>
      <c r="AD8394" s="213"/>
    </row>
    <row r="8395" spans="20:30" x14ac:dyDescent="0.2">
      <c r="T8395" s="212"/>
      <c r="U8395" s="213"/>
      <c r="V8395" s="213"/>
      <c r="W8395" s="213"/>
      <c r="X8395" s="214"/>
      <c r="Y8395" s="214"/>
      <c r="Z8395" s="214"/>
      <c r="AA8395" s="217"/>
      <c r="AB8395" s="217"/>
      <c r="AC8395" s="217"/>
      <c r="AD8395" s="213"/>
    </row>
    <row r="8396" spans="20:30" x14ac:dyDescent="0.2">
      <c r="T8396" s="212"/>
      <c r="U8396" s="213"/>
      <c r="V8396" s="213"/>
      <c r="W8396" s="213"/>
      <c r="X8396" s="214"/>
      <c r="Y8396" s="214"/>
      <c r="Z8396" s="214"/>
      <c r="AA8396" s="217"/>
      <c r="AB8396" s="217"/>
      <c r="AC8396" s="217"/>
      <c r="AD8396" s="213"/>
    </row>
    <row r="8397" spans="20:30" x14ac:dyDescent="0.2">
      <c r="T8397" s="212"/>
      <c r="U8397" s="213"/>
      <c r="V8397" s="213"/>
      <c r="W8397" s="213"/>
      <c r="X8397" s="214"/>
      <c r="Y8397" s="214"/>
      <c r="Z8397" s="214"/>
      <c r="AA8397" s="217"/>
      <c r="AB8397" s="217"/>
      <c r="AC8397" s="217"/>
      <c r="AD8397" s="213"/>
    </row>
    <row r="8398" spans="20:30" x14ac:dyDescent="0.2">
      <c r="T8398" s="212"/>
      <c r="U8398" s="213"/>
      <c r="V8398" s="213"/>
      <c r="W8398" s="213"/>
      <c r="X8398" s="214"/>
      <c r="Y8398" s="214"/>
      <c r="Z8398" s="214"/>
      <c r="AA8398" s="217"/>
      <c r="AB8398" s="217"/>
      <c r="AC8398" s="217"/>
      <c r="AD8398" s="213"/>
    </row>
    <row r="8399" spans="20:30" x14ac:dyDescent="0.2">
      <c r="T8399" s="212"/>
      <c r="U8399" s="213"/>
      <c r="V8399" s="213"/>
      <c r="W8399" s="213"/>
      <c r="X8399" s="214"/>
      <c r="Y8399" s="214"/>
      <c r="Z8399" s="214"/>
      <c r="AA8399" s="217"/>
      <c r="AB8399" s="217"/>
      <c r="AC8399" s="217"/>
      <c r="AD8399" s="213"/>
    </row>
    <row r="8400" spans="20:30" x14ac:dyDescent="0.2">
      <c r="T8400" s="212"/>
      <c r="U8400" s="213"/>
      <c r="V8400" s="213"/>
      <c r="W8400" s="213"/>
      <c r="X8400" s="214"/>
      <c r="Y8400" s="214"/>
      <c r="Z8400" s="214"/>
      <c r="AA8400" s="217"/>
      <c r="AB8400" s="217"/>
      <c r="AC8400" s="217"/>
      <c r="AD8400" s="213"/>
    </row>
    <row r="8401" spans="20:30" x14ac:dyDescent="0.2">
      <c r="T8401" s="212"/>
      <c r="U8401" s="213"/>
      <c r="V8401" s="213"/>
      <c r="W8401" s="213"/>
      <c r="X8401" s="214"/>
      <c r="Y8401" s="214"/>
      <c r="Z8401" s="214"/>
      <c r="AA8401" s="217"/>
      <c r="AB8401" s="217"/>
      <c r="AC8401" s="217"/>
      <c r="AD8401" s="213"/>
    </row>
    <row r="8402" spans="20:30" x14ac:dyDescent="0.2">
      <c r="T8402" s="212"/>
      <c r="U8402" s="213"/>
      <c r="V8402" s="213"/>
      <c r="W8402" s="213"/>
      <c r="X8402" s="214"/>
      <c r="Y8402" s="214"/>
      <c r="Z8402" s="214"/>
      <c r="AA8402" s="217"/>
      <c r="AB8402" s="217"/>
      <c r="AC8402" s="217"/>
      <c r="AD8402" s="213"/>
    </row>
    <row r="8403" spans="20:30" x14ac:dyDescent="0.2">
      <c r="T8403" s="212"/>
      <c r="U8403" s="213"/>
      <c r="V8403" s="213"/>
      <c r="W8403" s="213"/>
      <c r="X8403" s="214"/>
      <c r="Y8403" s="214"/>
      <c r="Z8403" s="214"/>
      <c r="AA8403" s="217"/>
      <c r="AB8403" s="217"/>
      <c r="AC8403" s="217"/>
      <c r="AD8403" s="213"/>
    </row>
    <row r="8404" spans="20:30" x14ac:dyDescent="0.2">
      <c r="T8404" s="212"/>
      <c r="U8404" s="213"/>
      <c r="V8404" s="213"/>
      <c r="W8404" s="213"/>
      <c r="X8404" s="214"/>
      <c r="Y8404" s="214"/>
      <c r="Z8404" s="214"/>
      <c r="AA8404" s="217"/>
      <c r="AB8404" s="217"/>
      <c r="AC8404" s="217"/>
      <c r="AD8404" s="213"/>
    </row>
    <row r="8405" spans="20:30" x14ac:dyDescent="0.2">
      <c r="T8405" s="212"/>
      <c r="U8405" s="213"/>
      <c r="V8405" s="213"/>
      <c r="W8405" s="213"/>
      <c r="X8405" s="214"/>
      <c r="Y8405" s="214"/>
      <c r="Z8405" s="214"/>
      <c r="AA8405" s="217"/>
      <c r="AB8405" s="217"/>
      <c r="AC8405" s="217"/>
      <c r="AD8405" s="213"/>
    </row>
    <row r="8406" spans="20:30" x14ac:dyDescent="0.2">
      <c r="T8406" s="212"/>
      <c r="U8406" s="213"/>
      <c r="V8406" s="213"/>
      <c r="W8406" s="213"/>
      <c r="X8406" s="214"/>
      <c r="Y8406" s="214"/>
      <c r="Z8406" s="214"/>
      <c r="AA8406" s="217"/>
      <c r="AB8406" s="217"/>
      <c r="AC8406" s="217"/>
      <c r="AD8406" s="213"/>
    </row>
    <row r="8407" spans="20:30" x14ac:dyDescent="0.2">
      <c r="T8407" s="212"/>
      <c r="U8407" s="213"/>
      <c r="V8407" s="213"/>
      <c r="W8407" s="213"/>
      <c r="X8407" s="214"/>
      <c r="Y8407" s="214"/>
      <c r="Z8407" s="214"/>
      <c r="AA8407" s="217"/>
      <c r="AB8407" s="217"/>
      <c r="AC8407" s="217"/>
      <c r="AD8407" s="213"/>
    </row>
    <row r="8408" spans="20:30" x14ac:dyDescent="0.2">
      <c r="T8408" s="212"/>
      <c r="U8408" s="213"/>
      <c r="V8408" s="213"/>
      <c r="W8408" s="213"/>
      <c r="X8408" s="214"/>
      <c r="Y8408" s="214"/>
      <c r="Z8408" s="214"/>
      <c r="AA8408" s="217"/>
      <c r="AB8408" s="217"/>
      <c r="AC8408" s="217"/>
      <c r="AD8408" s="213"/>
    </row>
    <row r="8409" spans="20:30" x14ac:dyDescent="0.2">
      <c r="T8409" s="212"/>
      <c r="U8409" s="213"/>
      <c r="V8409" s="213"/>
      <c r="W8409" s="213"/>
      <c r="X8409" s="214"/>
      <c r="Y8409" s="214"/>
      <c r="Z8409" s="214"/>
      <c r="AA8409" s="217"/>
      <c r="AB8409" s="217"/>
      <c r="AC8409" s="217"/>
      <c r="AD8409" s="213"/>
    </row>
    <row r="8410" spans="20:30" x14ac:dyDescent="0.2">
      <c r="T8410" s="212"/>
      <c r="U8410" s="213"/>
      <c r="V8410" s="213"/>
      <c r="W8410" s="213"/>
      <c r="X8410" s="214"/>
      <c r="Y8410" s="214"/>
      <c r="Z8410" s="214"/>
      <c r="AA8410" s="217"/>
      <c r="AB8410" s="217"/>
      <c r="AC8410" s="217"/>
      <c r="AD8410" s="213"/>
    </row>
    <row r="8411" spans="20:30" x14ac:dyDescent="0.2">
      <c r="T8411" s="212"/>
      <c r="U8411" s="213"/>
      <c r="V8411" s="213"/>
      <c r="W8411" s="213"/>
      <c r="X8411" s="214"/>
      <c r="Y8411" s="214"/>
      <c r="Z8411" s="214"/>
      <c r="AA8411" s="217"/>
      <c r="AB8411" s="217"/>
      <c r="AC8411" s="217"/>
      <c r="AD8411" s="213"/>
    </row>
    <row r="8412" spans="20:30" x14ac:dyDescent="0.2">
      <c r="T8412" s="212"/>
      <c r="U8412" s="213"/>
      <c r="V8412" s="213"/>
      <c r="W8412" s="213"/>
      <c r="X8412" s="214"/>
      <c r="Y8412" s="214"/>
      <c r="Z8412" s="214"/>
      <c r="AA8412" s="217"/>
      <c r="AB8412" s="217"/>
      <c r="AC8412" s="217"/>
      <c r="AD8412" s="213"/>
    </row>
    <row r="8413" spans="20:30" x14ac:dyDescent="0.2">
      <c r="T8413" s="212"/>
      <c r="U8413" s="213"/>
      <c r="V8413" s="213"/>
      <c r="W8413" s="213"/>
      <c r="X8413" s="214"/>
      <c r="Y8413" s="214"/>
      <c r="Z8413" s="214"/>
      <c r="AA8413" s="217"/>
      <c r="AB8413" s="217"/>
      <c r="AC8413" s="217"/>
      <c r="AD8413" s="213"/>
    </row>
    <row r="8414" spans="20:30" x14ac:dyDescent="0.2">
      <c r="T8414" s="212"/>
      <c r="U8414" s="213"/>
      <c r="V8414" s="213"/>
      <c r="W8414" s="213"/>
      <c r="X8414" s="214"/>
      <c r="Y8414" s="214"/>
      <c r="Z8414" s="214"/>
      <c r="AA8414" s="217"/>
      <c r="AB8414" s="217"/>
      <c r="AC8414" s="217"/>
      <c r="AD8414" s="213"/>
    </row>
    <row r="8415" spans="20:30" x14ac:dyDescent="0.2">
      <c r="T8415" s="212"/>
      <c r="U8415" s="213"/>
      <c r="V8415" s="213"/>
      <c r="W8415" s="213"/>
      <c r="X8415" s="214"/>
      <c r="Y8415" s="214"/>
      <c r="Z8415" s="214"/>
      <c r="AA8415" s="217"/>
      <c r="AB8415" s="217"/>
      <c r="AC8415" s="217"/>
      <c r="AD8415" s="213"/>
    </row>
    <row r="8416" spans="20:30" x14ac:dyDescent="0.2">
      <c r="T8416" s="212"/>
      <c r="U8416" s="213"/>
      <c r="V8416" s="213"/>
      <c r="W8416" s="213"/>
      <c r="X8416" s="214"/>
      <c r="Y8416" s="214"/>
      <c r="Z8416" s="214"/>
      <c r="AA8416" s="217"/>
      <c r="AB8416" s="217"/>
      <c r="AC8416" s="217"/>
      <c r="AD8416" s="213"/>
    </row>
    <row r="8417" spans="20:30" x14ac:dyDescent="0.2">
      <c r="T8417" s="212"/>
      <c r="U8417" s="213"/>
      <c r="V8417" s="213"/>
      <c r="W8417" s="213"/>
      <c r="X8417" s="214"/>
      <c r="Y8417" s="214"/>
      <c r="Z8417" s="214"/>
      <c r="AA8417" s="217"/>
      <c r="AB8417" s="217"/>
      <c r="AC8417" s="217"/>
      <c r="AD8417" s="213"/>
    </row>
    <row r="8418" spans="20:30" x14ac:dyDescent="0.2">
      <c r="T8418" s="212"/>
      <c r="U8418" s="213"/>
      <c r="V8418" s="213"/>
      <c r="W8418" s="213"/>
      <c r="X8418" s="214"/>
      <c r="Y8418" s="214"/>
      <c r="Z8418" s="214"/>
      <c r="AA8418" s="217"/>
      <c r="AB8418" s="217"/>
      <c r="AC8418" s="217"/>
      <c r="AD8418" s="213"/>
    </row>
    <row r="8419" spans="20:30" x14ac:dyDescent="0.2">
      <c r="T8419" s="212"/>
      <c r="U8419" s="213"/>
      <c r="V8419" s="213"/>
      <c r="W8419" s="213"/>
      <c r="X8419" s="214"/>
      <c r="Y8419" s="214"/>
      <c r="Z8419" s="214"/>
      <c r="AA8419" s="217"/>
      <c r="AB8419" s="217"/>
      <c r="AC8419" s="217"/>
      <c r="AD8419" s="213"/>
    </row>
    <row r="8420" spans="20:30" x14ac:dyDescent="0.2">
      <c r="T8420" s="212"/>
      <c r="U8420" s="213"/>
      <c r="V8420" s="213"/>
      <c r="W8420" s="213"/>
      <c r="X8420" s="214"/>
      <c r="Y8420" s="214"/>
      <c r="Z8420" s="214"/>
      <c r="AA8420" s="217"/>
      <c r="AB8420" s="217"/>
      <c r="AC8420" s="217"/>
      <c r="AD8420" s="213"/>
    </row>
    <row r="8421" spans="20:30" x14ac:dyDescent="0.2">
      <c r="T8421" s="212"/>
      <c r="U8421" s="213"/>
      <c r="V8421" s="213"/>
      <c r="W8421" s="213"/>
      <c r="X8421" s="214"/>
      <c r="Y8421" s="214"/>
      <c r="Z8421" s="214"/>
      <c r="AA8421" s="217"/>
      <c r="AB8421" s="217"/>
      <c r="AC8421" s="217"/>
      <c r="AD8421" s="213"/>
    </row>
    <row r="8422" spans="20:30" x14ac:dyDescent="0.2">
      <c r="T8422" s="212"/>
      <c r="U8422" s="213"/>
      <c r="V8422" s="213"/>
      <c r="W8422" s="213"/>
      <c r="X8422" s="214"/>
      <c r="Y8422" s="214"/>
      <c r="Z8422" s="214"/>
      <c r="AA8422" s="217"/>
      <c r="AB8422" s="217"/>
      <c r="AC8422" s="217"/>
      <c r="AD8422" s="213"/>
    </row>
    <row r="8423" spans="20:30" x14ac:dyDescent="0.2">
      <c r="T8423" s="212"/>
      <c r="U8423" s="213"/>
      <c r="V8423" s="213"/>
      <c r="W8423" s="213"/>
      <c r="X8423" s="214"/>
      <c r="Y8423" s="214"/>
      <c r="Z8423" s="214"/>
      <c r="AA8423" s="217"/>
      <c r="AB8423" s="217"/>
      <c r="AC8423" s="217"/>
      <c r="AD8423" s="213"/>
    </row>
    <row r="8424" spans="20:30" x14ac:dyDescent="0.2">
      <c r="T8424" s="212"/>
      <c r="U8424" s="213"/>
      <c r="V8424" s="213"/>
      <c r="W8424" s="213"/>
      <c r="X8424" s="214"/>
      <c r="Y8424" s="214"/>
      <c r="Z8424" s="214"/>
      <c r="AA8424" s="217"/>
      <c r="AB8424" s="217"/>
      <c r="AC8424" s="217"/>
      <c r="AD8424" s="213"/>
    </row>
    <row r="8425" spans="20:30" x14ac:dyDescent="0.2">
      <c r="T8425" s="212"/>
      <c r="U8425" s="213"/>
      <c r="V8425" s="213"/>
      <c r="W8425" s="213"/>
      <c r="X8425" s="214"/>
      <c r="Y8425" s="214"/>
      <c r="Z8425" s="214"/>
      <c r="AA8425" s="217"/>
      <c r="AB8425" s="217"/>
      <c r="AC8425" s="217"/>
      <c r="AD8425" s="213"/>
    </row>
    <row r="8426" spans="20:30" x14ac:dyDescent="0.2">
      <c r="T8426" s="212"/>
      <c r="U8426" s="213"/>
      <c r="V8426" s="213"/>
      <c r="W8426" s="213"/>
      <c r="X8426" s="214"/>
      <c r="Y8426" s="214"/>
      <c r="Z8426" s="214"/>
      <c r="AA8426" s="217"/>
      <c r="AB8426" s="217"/>
      <c r="AC8426" s="217"/>
      <c r="AD8426" s="213"/>
    </row>
    <row r="8427" spans="20:30" x14ac:dyDescent="0.2">
      <c r="T8427" s="212"/>
      <c r="U8427" s="213"/>
      <c r="V8427" s="213"/>
      <c r="W8427" s="213"/>
      <c r="X8427" s="214"/>
      <c r="Y8427" s="214"/>
      <c r="Z8427" s="214"/>
      <c r="AA8427" s="217"/>
      <c r="AB8427" s="217"/>
      <c r="AC8427" s="217"/>
      <c r="AD8427" s="213"/>
    </row>
    <row r="8428" spans="20:30" x14ac:dyDescent="0.2">
      <c r="T8428" s="212"/>
      <c r="U8428" s="213"/>
      <c r="V8428" s="213"/>
      <c r="W8428" s="213"/>
      <c r="X8428" s="214"/>
      <c r="Y8428" s="214"/>
      <c r="Z8428" s="214"/>
      <c r="AA8428" s="217"/>
      <c r="AB8428" s="217"/>
      <c r="AC8428" s="217"/>
      <c r="AD8428" s="213"/>
    </row>
    <row r="8429" spans="20:30" x14ac:dyDescent="0.2">
      <c r="T8429" s="212"/>
      <c r="U8429" s="213"/>
      <c r="V8429" s="213"/>
      <c r="W8429" s="213"/>
      <c r="X8429" s="214"/>
      <c r="Y8429" s="214"/>
      <c r="Z8429" s="214"/>
      <c r="AA8429" s="217"/>
      <c r="AB8429" s="217"/>
      <c r="AC8429" s="217"/>
      <c r="AD8429" s="213"/>
    </row>
    <row r="8430" spans="20:30" x14ac:dyDescent="0.2">
      <c r="T8430" s="212"/>
      <c r="U8430" s="213"/>
      <c r="V8430" s="213"/>
      <c r="W8430" s="213"/>
      <c r="X8430" s="214"/>
      <c r="Y8430" s="214"/>
      <c r="Z8430" s="214"/>
      <c r="AA8430" s="217"/>
      <c r="AB8430" s="217"/>
      <c r="AC8430" s="217"/>
      <c r="AD8430" s="213"/>
    </row>
    <row r="8431" spans="20:30" x14ac:dyDescent="0.2">
      <c r="T8431" s="212"/>
      <c r="U8431" s="213"/>
      <c r="V8431" s="213"/>
      <c r="W8431" s="213"/>
      <c r="X8431" s="214"/>
      <c r="Y8431" s="214"/>
      <c r="Z8431" s="214"/>
      <c r="AA8431" s="217"/>
      <c r="AB8431" s="217"/>
      <c r="AC8431" s="217"/>
      <c r="AD8431" s="213"/>
    </row>
    <row r="8432" spans="20:30" x14ac:dyDescent="0.2">
      <c r="T8432" s="212"/>
      <c r="U8432" s="213"/>
      <c r="V8432" s="213"/>
      <c r="W8432" s="213"/>
      <c r="X8432" s="214"/>
      <c r="Y8432" s="214"/>
      <c r="Z8432" s="214"/>
      <c r="AA8432" s="217"/>
      <c r="AB8432" s="217"/>
      <c r="AC8432" s="217"/>
      <c r="AD8432" s="213"/>
    </row>
    <row r="8433" spans="20:30" x14ac:dyDescent="0.2">
      <c r="T8433" s="212"/>
      <c r="U8433" s="213"/>
      <c r="V8433" s="213"/>
      <c r="W8433" s="213"/>
      <c r="X8433" s="214"/>
      <c r="Y8433" s="214"/>
      <c r="Z8433" s="214"/>
      <c r="AA8433" s="217"/>
      <c r="AB8433" s="217"/>
      <c r="AC8433" s="217"/>
      <c r="AD8433" s="213"/>
    </row>
    <row r="8434" spans="20:30" x14ac:dyDescent="0.2">
      <c r="T8434" s="212"/>
      <c r="U8434" s="213"/>
      <c r="V8434" s="213"/>
      <c r="W8434" s="213"/>
      <c r="X8434" s="214"/>
      <c r="Y8434" s="214"/>
      <c r="Z8434" s="214"/>
      <c r="AA8434" s="217"/>
      <c r="AB8434" s="217"/>
      <c r="AC8434" s="217"/>
      <c r="AD8434" s="213"/>
    </row>
    <row r="8435" spans="20:30" x14ac:dyDescent="0.2">
      <c r="T8435" s="212"/>
      <c r="U8435" s="213"/>
      <c r="V8435" s="213"/>
      <c r="W8435" s="213"/>
      <c r="X8435" s="214"/>
      <c r="Y8435" s="214"/>
      <c r="Z8435" s="214"/>
      <c r="AA8435" s="217"/>
      <c r="AB8435" s="217"/>
      <c r="AC8435" s="217"/>
      <c r="AD8435" s="213"/>
    </row>
    <row r="8436" spans="20:30" x14ac:dyDescent="0.2">
      <c r="T8436" s="212"/>
      <c r="U8436" s="213"/>
      <c r="V8436" s="213"/>
      <c r="W8436" s="213"/>
      <c r="X8436" s="214"/>
      <c r="Y8436" s="214"/>
      <c r="Z8436" s="214"/>
      <c r="AA8436" s="217"/>
      <c r="AB8436" s="217"/>
      <c r="AC8436" s="217"/>
      <c r="AD8436" s="213"/>
    </row>
    <row r="8437" spans="20:30" x14ac:dyDescent="0.2">
      <c r="T8437" s="212"/>
      <c r="U8437" s="213"/>
      <c r="V8437" s="213"/>
      <c r="W8437" s="213"/>
      <c r="X8437" s="214"/>
      <c r="Y8437" s="214"/>
      <c r="Z8437" s="214"/>
      <c r="AA8437" s="217"/>
      <c r="AB8437" s="217"/>
      <c r="AC8437" s="217"/>
      <c r="AD8437" s="213"/>
    </row>
    <row r="8438" spans="20:30" x14ac:dyDescent="0.2">
      <c r="T8438" s="212"/>
      <c r="U8438" s="213"/>
      <c r="V8438" s="213"/>
      <c r="W8438" s="213"/>
      <c r="X8438" s="214"/>
      <c r="Y8438" s="214"/>
      <c r="Z8438" s="214"/>
      <c r="AA8438" s="217"/>
      <c r="AB8438" s="217"/>
      <c r="AC8438" s="217"/>
      <c r="AD8438" s="213"/>
    </row>
    <row r="8439" spans="20:30" x14ac:dyDescent="0.2">
      <c r="T8439" s="212"/>
      <c r="U8439" s="213"/>
      <c r="V8439" s="213"/>
      <c r="W8439" s="213"/>
      <c r="X8439" s="214"/>
      <c r="Y8439" s="214"/>
      <c r="Z8439" s="214"/>
      <c r="AA8439" s="217"/>
      <c r="AB8439" s="217"/>
      <c r="AC8439" s="217"/>
      <c r="AD8439" s="213"/>
    </row>
    <row r="8440" spans="20:30" x14ac:dyDescent="0.2">
      <c r="T8440" s="212"/>
      <c r="U8440" s="213"/>
      <c r="V8440" s="213"/>
      <c r="W8440" s="213"/>
      <c r="X8440" s="214"/>
      <c r="Y8440" s="214"/>
      <c r="Z8440" s="214"/>
      <c r="AA8440" s="217"/>
      <c r="AB8440" s="217"/>
      <c r="AC8440" s="217"/>
      <c r="AD8440" s="213"/>
    </row>
    <row r="8441" spans="20:30" x14ac:dyDescent="0.2">
      <c r="T8441" s="212"/>
      <c r="U8441" s="213"/>
      <c r="V8441" s="213"/>
      <c r="W8441" s="213"/>
      <c r="X8441" s="214"/>
      <c r="Y8441" s="214"/>
      <c r="Z8441" s="214"/>
      <c r="AA8441" s="217"/>
      <c r="AB8441" s="217"/>
      <c r="AC8441" s="217"/>
      <c r="AD8441" s="213"/>
    </row>
    <row r="8442" spans="20:30" x14ac:dyDescent="0.2">
      <c r="T8442" s="212"/>
      <c r="U8442" s="213"/>
      <c r="V8442" s="213"/>
      <c r="W8442" s="213"/>
      <c r="X8442" s="214"/>
      <c r="Y8442" s="214"/>
      <c r="Z8442" s="214"/>
      <c r="AA8442" s="217"/>
      <c r="AB8442" s="217"/>
      <c r="AC8442" s="217"/>
      <c r="AD8442" s="213"/>
    </row>
    <row r="8443" spans="20:30" x14ac:dyDescent="0.2">
      <c r="T8443" s="212"/>
      <c r="U8443" s="213"/>
      <c r="V8443" s="213"/>
      <c r="W8443" s="213"/>
      <c r="X8443" s="214"/>
      <c r="Y8443" s="214"/>
      <c r="Z8443" s="214"/>
      <c r="AA8443" s="217"/>
      <c r="AB8443" s="217"/>
      <c r="AC8443" s="217"/>
      <c r="AD8443" s="213"/>
    </row>
    <row r="8444" spans="20:30" x14ac:dyDescent="0.2">
      <c r="T8444" s="212"/>
      <c r="U8444" s="213"/>
      <c r="V8444" s="213"/>
      <c r="W8444" s="213"/>
      <c r="X8444" s="214"/>
      <c r="Y8444" s="214"/>
      <c r="Z8444" s="214"/>
      <c r="AA8444" s="217"/>
      <c r="AB8444" s="217"/>
      <c r="AC8444" s="217"/>
      <c r="AD8444" s="213"/>
    </row>
    <row r="8445" spans="20:30" x14ac:dyDescent="0.2">
      <c r="T8445" s="212"/>
      <c r="U8445" s="213"/>
      <c r="V8445" s="213"/>
      <c r="W8445" s="213"/>
      <c r="X8445" s="214"/>
      <c r="Y8445" s="214"/>
      <c r="Z8445" s="214"/>
      <c r="AA8445" s="217"/>
      <c r="AB8445" s="217"/>
      <c r="AC8445" s="217"/>
      <c r="AD8445" s="213"/>
    </row>
    <row r="8446" spans="20:30" x14ac:dyDescent="0.2">
      <c r="T8446" s="212"/>
      <c r="U8446" s="213"/>
      <c r="V8446" s="213"/>
      <c r="W8446" s="213"/>
      <c r="X8446" s="214"/>
      <c r="Y8446" s="214"/>
      <c r="Z8446" s="214"/>
      <c r="AA8446" s="217"/>
      <c r="AB8446" s="217"/>
      <c r="AC8446" s="217"/>
      <c r="AD8446" s="213"/>
    </row>
    <row r="8447" spans="20:30" x14ac:dyDescent="0.2">
      <c r="T8447" s="212"/>
      <c r="U8447" s="213"/>
      <c r="V8447" s="213"/>
      <c r="W8447" s="213"/>
      <c r="X8447" s="214"/>
      <c r="Y8447" s="214"/>
      <c r="Z8447" s="214"/>
      <c r="AA8447" s="217"/>
      <c r="AB8447" s="217"/>
      <c r="AC8447" s="217"/>
      <c r="AD8447" s="213"/>
    </row>
    <row r="8448" spans="20:30" x14ac:dyDescent="0.2">
      <c r="T8448" s="212"/>
      <c r="U8448" s="213"/>
      <c r="V8448" s="213"/>
      <c r="W8448" s="213"/>
      <c r="X8448" s="214"/>
      <c r="Y8448" s="214"/>
      <c r="Z8448" s="214"/>
      <c r="AA8448" s="217"/>
      <c r="AB8448" s="217"/>
      <c r="AC8448" s="217"/>
      <c r="AD8448" s="213"/>
    </row>
    <row r="8449" spans="20:30" x14ac:dyDescent="0.2">
      <c r="T8449" s="212"/>
      <c r="U8449" s="213"/>
      <c r="V8449" s="213"/>
      <c r="W8449" s="213"/>
      <c r="X8449" s="214"/>
      <c r="Y8449" s="214"/>
      <c r="Z8449" s="214"/>
      <c r="AA8449" s="217"/>
      <c r="AB8449" s="217"/>
      <c r="AC8449" s="217"/>
      <c r="AD8449" s="213"/>
    </row>
    <row r="8450" spans="20:30" x14ac:dyDescent="0.2">
      <c r="T8450" s="212"/>
      <c r="U8450" s="213"/>
      <c r="V8450" s="213"/>
      <c r="W8450" s="213"/>
      <c r="X8450" s="214"/>
      <c r="Y8450" s="214"/>
      <c r="Z8450" s="214"/>
      <c r="AA8450" s="217"/>
      <c r="AB8450" s="217"/>
      <c r="AC8450" s="217"/>
      <c r="AD8450" s="213"/>
    </row>
    <row r="8451" spans="20:30" x14ac:dyDescent="0.2">
      <c r="T8451" s="212"/>
      <c r="U8451" s="213"/>
      <c r="V8451" s="213"/>
      <c r="W8451" s="213"/>
      <c r="X8451" s="214"/>
      <c r="Y8451" s="214"/>
      <c r="Z8451" s="214"/>
      <c r="AA8451" s="217"/>
      <c r="AB8451" s="217"/>
      <c r="AC8451" s="217"/>
      <c r="AD8451" s="213"/>
    </row>
    <row r="8452" spans="20:30" x14ac:dyDescent="0.2">
      <c r="T8452" s="212"/>
      <c r="U8452" s="213"/>
      <c r="V8452" s="213"/>
      <c r="W8452" s="213"/>
      <c r="X8452" s="214"/>
      <c r="Y8452" s="214"/>
      <c r="Z8452" s="214"/>
      <c r="AA8452" s="217"/>
      <c r="AB8452" s="217"/>
      <c r="AC8452" s="217"/>
      <c r="AD8452" s="213"/>
    </row>
    <row r="8453" spans="20:30" x14ac:dyDescent="0.2">
      <c r="T8453" s="212"/>
      <c r="U8453" s="213"/>
      <c r="V8453" s="213"/>
      <c r="W8453" s="213"/>
      <c r="X8453" s="214"/>
      <c r="Y8453" s="214"/>
      <c r="Z8453" s="214"/>
      <c r="AA8453" s="217"/>
      <c r="AB8453" s="217"/>
      <c r="AC8453" s="217"/>
      <c r="AD8453" s="213"/>
    </row>
    <row r="8454" spans="20:30" x14ac:dyDescent="0.2">
      <c r="T8454" s="212"/>
      <c r="U8454" s="213"/>
      <c r="V8454" s="213"/>
      <c r="W8454" s="213"/>
      <c r="X8454" s="214"/>
      <c r="Y8454" s="214"/>
      <c r="Z8454" s="214"/>
      <c r="AA8454" s="217"/>
      <c r="AB8454" s="217"/>
      <c r="AC8454" s="217"/>
      <c r="AD8454" s="213"/>
    </row>
    <row r="8455" spans="20:30" x14ac:dyDescent="0.2">
      <c r="T8455" s="212"/>
      <c r="U8455" s="213"/>
      <c r="V8455" s="213"/>
      <c r="W8455" s="213"/>
      <c r="X8455" s="214"/>
      <c r="Y8455" s="214"/>
      <c r="Z8455" s="214"/>
      <c r="AA8455" s="217"/>
      <c r="AB8455" s="217"/>
      <c r="AC8455" s="217"/>
      <c r="AD8455" s="213"/>
    </row>
    <row r="8456" spans="20:30" x14ac:dyDescent="0.2">
      <c r="T8456" s="212"/>
      <c r="U8456" s="213"/>
      <c r="V8456" s="213"/>
      <c r="W8456" s="213"/>
      <c r="X8456" s="214"/>
      <c r="Y8456" s="214"/>
      <c r="Z8456" s="214"/>
      <c r="AA8456" s="217"/>
      <c r="AB8456" s="217"/>
      <c r="AC8456" s="217"/>
      <c r="AD8456" s="213"/>
    </row>
    <row r="8457" spans="20:30" x14ac:dyDescent="0.2">
      <c r="T8457" s="212"/>
      <c r="U8457" s="213"/>
      <c r="V8457" s="213"/>
      <c r="W8457" s="213"/>
      <c r="X8457" s="214"/>
      <c r="Y8457" s="214"/>
      <c r="Z8457" s="214"/>
      <c r="AA8457" s="217"/>
      <c r="AB8457" s="217"/>
      <c r="AC8457" s="217"/>
      <c r="AD8457" s="213"/>
    </row>
    <row r="8458" spans="20:30" x14ac:dyDescent="0.2">
      <c r="T8458" s="212"/>
      <c r="U8458" s="213"/>
      <c r="V8458" s="213"/>
      <c r="W8458" s="213"/>
      <c r="X8458" s="214"/>
      <c r="Y8458" s="214"/>
      <c r="Z8458" s="214"/>
      <c r="AA8458" s="217"/>
      <c r="AB8458" s="217"/>
      <c r="AC8458" s="217"/>
      <c r="AD8458" s="213"/>
    </row>
    <row r="8459" spans="20:30" x14ac:dyDescent="0.2">
      <c r="T8459" s="212"/>
      <c r="U8459" s="213"/>
      <c r="V8459" s="213"/>
      <c r="W8459" s="213"/>
      <c r="X8459" s="214"/>
      <c r="Y8459" s="214"/>
      <c r="Z8459" s="214"/>
      <c r="AA8459" s="217"/>
      <c r="AB8459" s="217"/>
      <c r="AC8459" s="217"/>
      <c r="AD8459" s="213"/>
    </row>
    <row r="8460" spans="20:30" x14ac:dyDescent="0.2">
      <c r="T8460" s="212"/>
      <c r="U8460" s="213"/>
      <c r="V8460" s="213"/>
      <c r="W8460" s="213"/>
      <c r="X8460" s="214"/>
      <c r="Y8460" s="214"/>
      <c r="Z8460" s="214"/>
      <c r="AA8460" s="217"/>
      <c r="AB8460" s="217"/>
      <c r="AC8460" s="217"/>
      <c r="AD8460" s="213"/>
    </row>
    <row r="8461" spans="20:30" x14ac:dyDescent="0.2">
      <c r="T8461" s="212"/>
      <c r="U8461" s="213"/>
      <c r="V8461" s="213"/>
      <c r="W8461" s="213"/>
      <c r="X8461" s="214"/>
      <c r="Y8461" s="214"/>
      <c r="Z8461" s="214"/>
      <c r="AA8461" s="217"/>
      <c r="AB8461" s="217"/>
      <c r="AC8461" s="217"/>
      <c r="AD8461" s="213"/>
    </row>
    <row r="8462" spans="20:30" x14ac:dyDescent="0.2">
      <c r="T8462" s="212"/>
      <c r="U8462" s="213"/>
      <c r="V8462" s="213"/>
      <c r="W8462" s="213"/>
      <c r="X8462" s="214"/>
      <c r="Y8462" s="214"/>
      <c r="Z8462" s="214"/>
      <c r="AA8462" s="217"/>
      <c r="AB8462" s="217"/>
      <c r="AC8462" s="217"/>
      <c r="AD8462" s="213"/>
    </row>
    <row r="8463" spans="20:30" x14ac:dyDescent="0.2">
      <c r="T8463" s="212"/>
      <c r="U8463" s="213"/>
      <c r="V8463" s="213"/>
      <c r="W8463" s="213"/>
      <c r="X8463" s="214"/>
      <c r="Y8463" s="214"/>
      <c r="Z8463" s="214"/>
      <c r="AA8463" s="217"/>
      <c r="AB8463" s="217"/>
      <c r="AC8463" s="217"/>
      <c r="AD8463" s="213"/>
    </row>
    <row r="8464" spans="20:30" x14ac:dyDescent="0.2">
      <c r="T8464" s="212"/>
      <c r="U8464" s="213"/>
      <c r="V8464" s="213"/>
      <c r="W8464" s="213"/>
      <c r="X8464" s="214"/>
      <c r="Y8464" s="214"/>
      <c r="Z8464" s="214"/>
      <c r="AA8464" s="217"/>
      <c r="AB8464" s="217"/>
      <c r="AC8464" s="217"/>
      <c r="AD8464" s="213"/>
    </row>
    <row r="8465" spans="20:30" x14ac:dyDescent="0.2">
      <c r="T8465" s="212"/>
      <c r="U8465" s="213"/>
      <c r="V8465" s="213"/>
      <c r="W8465" s="213"/>
      <c r="X8465" s="214"/>
      <c r="Y8465" s="214"/>
      <c r="Z8465" s="214"/>
      <c r="AA8465" s="217"/>
      <c r="AB8465" s="217"/>
      <c r="AC8465" s="217"/>
      <c r="AD8465" s="213"/>
    </row>
    <row r="8466" spans="20:30" x14ac:dyDescent="0.2">
      <c r="T8466" s="212"/>
      <c r="U8466" s="213"/>
      <c r="V8466" s="213"/>
      <c r="W8466" s="213"/>
      <c r="X8466" s="214"/>
      <c r="Y8466" s="214"/>
      <c r="Z8466" s="214"/>
      <c r="AA8466" s="217"/>
      <c r="AB8466" s="217"/>
      <c r="AC8466" s="217"/>
      <c r="AD8466" s="213"/>
    </row>
    <row r="8467" spans="20:30" x14ac:dyDescent="0.2">
      <c r="T8467" s="212"/>
      <c r="U8467" s="213"/>
      <c r="V8467" s="213"/>
      <c r="W8467" s="213"/>
      <c r="X8467" s="214"/>
      <c r="Y8467" s="214"/>
      <c r="Z8467" s="214"/>
      <c r="AA8467" s="217"/>
      <c r="AB8467" s="217"/>
      <c r="AC8467" s="217"/>
      <c r="AD8467" s="213"/>
    </row>
    <row r="8468" spans="20:30" x14ac:dyDescent="0.2">
      <c r="T8468" s="212"/>
      <c r="U8468" s="213"/>
      <c r="V8468" s="213"/>
      <c r="W8468" s="213"/>
      <c r="X8468" s="214"/>
      <c r="Y8468" s="214"/>
      <c r="Z8468" s="214"/>
      <c r="AA8468" s="217"/>
      <c r="AB8468" s="217"/>
      <c r="AC8468" s="217"/>
      <c r="AD8468" s="213"/>
    </row>
    <row r="8469" spans="20:30" x14ac:dyDescent="0.2">
      <c r="T8469" s="212"/>
      <c r="U8469" s="213"/>
      <c r="V8469" s="213"/>
      <c r="W8469" s="213"/>
      <c r="X8469" s="214"/>
      <c r="Y8469" s="214"/>
      <c r="Z8469" s="214"/>
      <c r="AA8469" s="217"/>
      <c r="AB8469" s="217"/>
      <c r="AC8469" s="217"/>
      <c r="AD8469" s="213"/>
    </row>
    <row r="8470" spans="20:30" x14ac:dyDescent="0.2">
      <c r="T8470" s="212"/>
      <c r="U8470" s="213"/>
      <c r="V8470" s="213"/>
      <c r="W8470" s="213"/>
      <c r="X8470" s="214"/>
      <c r="Y8470" s="214"/>
      <c r="Z8470" s="214"/>
      <c r="AA8470" s="217"/>
      <c r="AB8470" s="217"/>
      <c r="AC8470" s="217"/>
      <c r="AD8470" s="213"/>
    </row>
    <row r="8471" spans="20:30" x14ac:dyDescent="0.2">
      <c r="T8471" s="212"/>
      <c r="U8471" s="213"/>
      <c r="V8471" s="213"/>
      <c r="W8471" s="213"/>
      <c r="X8471" s="214"/>
      <c r="Y8471" s="214"/>
      <c r="Z8471" s="214"/>
      <c r="AA8471" s="217"/>
      <c r="AB8471" s="217"/>
      <c r="AC8471" s="217"/>
      <c r="AD8471" s="213"/>
    </row>
    <row r="8472" spans="20:30" x14ac:dyDescent="0.2">
      <c r="T8472" s="212"/>
      <c r="U8472" s="213"/>
      <c r="V8472" s="213"/>
      <c r="W8472" s="213"/>
      <c r="X8472" s="214"/>
      <c r="Y8472" s="214"/>
      <c r="Z8472" s="214"/>
      <c r="AA8472" s="217"/>
      <c r="AB8472" s="217"/>
      <c r="AC8472" s="217"/>
      <c r="AD8472" s="213"/>
    </row>
    <row r="8473" spans="20:30" x14ac:dyDescent="0.2">
      <c r="T8473" s="212"/>
      <c r="U8473" s="213"/>
      <c r="V8473" s="213"/>
      <c r="W8473" s="213"/>
      <c r="X8473" s="214"/>
      <c r="Y8473" s="214"/>
      <c r="Z8473" s="214"/>
      <c r="AA8473" s="217"/>
      <c r="AB8473" s="217"/>
      <c r="AC8473" s="217"/>
      <c r="AD8473" s="213"/>
    </row>
    <row r="8474" spans="20:30" x14ac:dyDescent="0.2">
      <c r="T8474" s="212"/>
      <c r="U8474" s="213"/>
      <c r="V8474" s="213"/>
      <c r="W8474" s="213"/>
      <c r="X8474" s="214"/>
      <c r="Y8474" s="214"/>
      <c r="Z8474" s="214"/>
      <c r="AA8474" s="217"/>
      <c r="AB8474" s="217"/>
      <c r="AC8474" s="217"/>
      <c r="AD8474" s="213"/>
    </row>
    <row r="8475" spans="20:30" x14ac:dyDescent="0.2">
      <c r="T8475" s="212"/>
      <c r="U8475" s="213"/>
      <c r="V8475" s="213"/>
      <c r="W8475" s="213"/>
      <c r="X8475" s="214"/>
      <c r="Y8475" s="214"/>
      <c r="Z8475" s="214"/>
      <c r="AA8475" s="217"/>
      <c r="AB8475" s="217"/>
      <c r="AC8475" s="217"/>
      <c r="AD8475" s="213"/>
    </row>
    <row r="8476" spans="20:30" x14ac:dyDescent="0.2">
      <c r="T8476" s="212"/>
      <c r="U8476" s="213"/>
      <c r="V8476" s="213"/>
      <c r="W8476" s="213"/>
      <c r="X8476" s="214"/>
      <c r="Y8476" s="214"/>
      <c r="Z8476" s="214"/>
      <c r="AA8476" s="217"/>
      <c r="AB8476" s="217"/>
      <c r="AC8476" s="217"/>
      <c r="AD8476" s="213"/>
    </row>
    <row r="8477" spans="20:30" x14ac:dyDescent="0.2">
      <c r="T8477" s="212"/>
      <c r="U8477" s="213"/>
      <c r="V8477" s="213"/>
      <c r="W8477" s="213"/>
      <c r="X8477" s="214"/>
      <c r="Y8477" s="214"/>
      <c r="Z8477" s="214"/>
      <c r="AA8477" s="217"/>
      <c r="AB8477" s="217"/>
      <c r="AC8477" s="217"/>
      <c r="AD8477" s="213"/>
    </row>
    <row r="8478" spans="20:30" x14ac:dyDescent="0.2">
      <c r="T8478" s="212"/>
      <c r="U8478" s="213"/>
      <c r="V8478" s="213"/>
      <c r="W8478" s="213"/>
      <c r="X8478" s="214"/>
      <c r="Y8478" s="214"/>
      <c r="Z8478" s="214"/>
      <c r="AA8478" s="217"/>
      <c r="AB8478" s="217"/>
      <c r="AC8478" s="217"/>
      <c r="AD8478" s="213"/>
    </row>
    <row r="8479" spans="20:30" x14ac:dyDescent="0.2">
      <c r="T8479" s="212"/>
      <c r="U8479" s="213"/>
      <c r="V8479" s="213"/>
      <c r="W8479" s="213"/>
      <c r="X8479" s="214"/>
      <c r="Y8479" s="214"/>
      <c r="Z8479" s="214"/>
      <c r="AA8479" s="217"/>
      <c r="AB8479" s="217"/>
      <c r="AC8479" s="217"/>
      <c r="AD8479" s="213"/>
    </row>
    <row r="8480" spans="20:30" x14ac:dyDescent="0.2">
      <c r="T8480" s="212"/>
      <c r="U8480" s="213"/>
      <c r="V8480" s="213"/>
      <c r="W8480" s="213"/>
      <c r="X8480" s="214"/>
      <c r="Y8480" s="214"/>
      <c r="Z8480" s="214"/>
      <c r="AA8480" s="217"/>
      <c r="AB8480" s="217"/>
      <c r="AC8480" s="217"/>
      <c r="AD8480" s="213"/>
    </row>
    <row r="8481" spans="20:30" x14ac:dyDescent="0.2">
      <c r="T8481" s="212"/>
      <c r="U8481" s="213"/>
      <c r="V8481" s="213"/>
      <c r="W8481" s="213"/>
      <c r="X8481" s="214"/>
      <c r="Y8481" s="214"/>
      <c r="Z8481" s="214"/>
      <c r="AA8481" s="217"/>
      <c r="AB8481" s="217"/>
      <c r="AC8481" s="217"/>
      <c r="AD8481" s="213"/>
    </row>
    <row r="8482" spans="20:30" x14ac:dyDescent="0.2">
      <c r="T8482" s="212"/>
      <c r="U8482" s="213"/>
      <c r="V8482" s="213"/>
      <c r="W8482" s="213"/>
      <c r="X8482" s="214"/>
      <c r="Y8482" s="214"/>
      <c r="Z8482" s="214"/>
      <c r="AA8482" s="217"/>
      <c r="AB8482" s="217"/>
      <c r="AC8482" s="217"/>
      <c r="AD8482" s="213"/>
    </row>
    <row r="8483" spans="20:30" x14ac:dyDescent="0.2">
      <c r="T8483" s="212"/>
      <c r="U8483" s="213"/>
      <c r="V8483" s="213"/>
      <c r="W8483" s="213"/>
      <c r="X8483" s="214"/>
      <c r="Y8483" s="214"/>
      <c r="Z8483" s="214"/>
      <c r="AA8483" s="217"/>
      <c r="AB8483" s="217"/>
      <c r="AC8483" s="217"/>
      <c r="AD8483" s="213"/>
    </row>
    <row r="8484" spans="20:30" x14ac:dyDescent="0.2">
      <c r="T8484" s="212"/>
      <c r="U8484" s="213"/>
      <c r="V8484" s="213"/>
      <c r="W8484" s="213"/>
      <c r="X8484" s="214"/>
      <c r="Y8484" s="214"/>
      <c r="Z8484" s="214"/>
      <c r="AA8484" s="217"/>
      <c r="AB8484" s="217"/>
      <c r="AC8484" s="217"/>
      <c r="AD8484" s="213"/>
    </row>
    <row r="8485" spans="20:30" x14ac:dyDescent="0.2">
      <c r="T8485" s="212"/>
      <c r="U8485" s="213"/>
      <c r="V8485" s="213"/>
      <c r="W8485" s="213"/>
      <c r="X8485" s="214"/>
      <c r="Y8485" s="214"/>
      <c r="Z8485" s="214"/>
      <c r="AA8485" s="217"/>
      <c r="AB8485" s="217"/>
      <c r="AC8485" s="217"/>
      <c r="AD8485" s="213"/>
    </row>
    <row r="8486" spans="20:30" x14ac:dyDescent="0.2">
      <c r="T8486" s="212"/>
      <c r="U8486" s="213"/>
      <c r="V8486" s="213"/>
      <c r="W8486" s="213"/>
      <c r="X8486" s="214"/>
      <c r="Y8486" s="214"/>
      <c r="Z8486" s="214"/>
      <c r="AA8486" s="217"/>
      <c r="AB8486" s="217"/>
      <c r="AC8486" s="217"/>
      <c r="AD8486" s="213"/>
    </row>
    <row r="8487" spans="20:30" x14ac:dyDescent="0.2">
      <c r="T8487" s="212"/>
      <c r="U8487" s="213"/>
      <c r="V8487" s="213"/>
      <c r="W8487" s="213"/>
      <c r="X8487" s="214"/>
      <c r="Y8487" s="214"/>
      <c r="Z8487" s="214"/>
      <c r="AA8487" s="217"/>
      <c r="AB8487" s="217"/>
      <c r="AC8487" s="217"/>
      <c r="AD8487" s="213"/>
    </row>
    <row r="8488" spans="20:30" x14ac:dyDescent="0.2">
      <c r="T8488" s="212"/>
      <c r="U8488" s="213"/>
      <c r="V8488" s="213"/>
      <c r="W8488" s="213"/>
      <c r="X8488" s="214"/>
      <c r="Y8488" s="214"/>
      <c r="Z8488" s="214"/>
      <c r="AA8488" s="217"/>
      <c r="AB8488" s="217"/>
      <c r="AC8488" s="217"/>
      <c r="AD8488" s="213"/>
    </row>
    <row r="8489" spans="20:30" x14ac:dyDescent="0.2">
      <c r="T8489" s="212"/>
      <c r="U8489" s="213"/>
      <c r="V8489" s="213"/>
      <c r="W8489" s="213"/>
      <c r="X8489" s="214"/>
      <c r="Y8489" s="214"/>
      <c r="Z8489" s="214"/>
      <c r="AA8489" s="217"/>
      <c r="AB8489" s="217"/>
      <c r="AC8489" s="217"/>
      <c r="AD8489" s="213"/>
    </row>
    <row r="8490" spans="20:30" x14ac:dyDescent="0.2">
      <c r="T8490" s="212"/>
      <c r="U8490" s="213"/>
      <c r="V8490" s="213"/>
      <c r="W8490" s="213"/>
      <c r="X8490" s="214"/>
      <c r="Y8490" s="214"/>
      <c r="Z8490" s="214"/>
      <c r="AA8490" s="217"/>
      <c r="AB8490" s="217"/>
      <c r="AC8490" s="217"/>
      <c r="AD8490" s="213"/>
    </row>
    <row r="8491" spans="20:30" x14ac:dyDescent="0.2">
      <c r="T8491" s="212"/>
      <c r="U8491" s="213"/>
      <c r="V8491" s="213"/>
      <c r="W8491" s="213"/>
      <c r="X8491" s="214"/>
      <c r="Y8491" s="214"/>
      <c r="Z8491" s="214"/>
      <c r="AA8491" s="217"/>
      <c r="AB8491" s="217"/>
      <c r="AC8491" s="217"/>
      <c r="AD8491" s="213"/>
    </row>
    <row r="8492" spans="20:30" x14ac:dyDescent="0.2">
      <c r="T8492" s="212"/>
      <c r="U8492" s="213"/>
      <c r="V8492" s="213"/>
      <c r="W8492" s="213"/>
      <c r="X8492" s="214"/>
      <c r="Y8492" s="214"/>
      <c r="Z8492" s="214"/>
      <c r="AA8492" s="217"/>
      <c r="AB8492" s="217"/>
      <c r="AC8492" s="217"/>
      <c r="AD8492" s="213"/>
    </row>
    <row r="8493" spans="20:30" x14ac:dyDescent="0.2">
      <c r="T8493" s="212"/>
      <c r="U8493" s="213"/>
      <c r="V8493" s="213"/>
      <c r="W8493" s="213"/>
      <c r="X8493" s="214"/>
      <c r="Y8493" s="214"/>
      <c r="Z8493" s="214"/>
      <c r="AA8493" s="217"/>
      <c r="AB8493" s="217"/>
      <c r="AC8493" s="217"/>
      <c r="AD8493" s="213"/>
    </row>
    <row r="8494" spans="20:30" x14ac:dyDescent="0.2">
      <c r="T8494" s="212"/>
      <c r="U8494" s="213"/>
      <c r="V8494" s="213"/>
      <c r="W8494" s="213"/>
      <c r="X8494" s="214"/>
      <c r="Y8494" s="214"/>
      <c r="Z8494" s="214"/>
      <c r="AA8494" s="217"/>
      <c r="AB8494" s="217"/>
      <c r="AC8494" s="217"/>
      <c r="AD8494" s="213"/>
    </row>
    <row r="8495" spans="20:30" x14ac:dyDescent="0.2">
      <c r="T8495" s="212"/>
      <c r="U8495" s="213"/>
      <c r="V8495" s="213"/>
      <c r="W8495" s="213"/>
      <c r="X8495" s="214"/>
      <c r="Y8495" s="214"/>
      <c r="Z8495" s="214"/>
      <c r="AA8495" s="217"/>
      <c r="AB8495" s="217"/>
      <c r="AC8495" s="217"/>
      <c r="AD8495" s="213"/>
    </row>
    <row r="8496" spans="20:30" x14ac:dyDescent="0.2">
      <c r="T8496" s="212"/>
      <c r="U8496" s="213"/>
      <c r="V8496" s="213"/>
      <c r="W8496" s="213"/>
      <c r="X8496" s="214"/>
      <c r="Y8496" s="214"/>
      <c r="Z8496" s="214"/>
      <c r="AA8496" s="217"/>
      <c r="AB8496" s="217"/>
      <c r="AC8496" s="217"/>
      <c r="AD8496" s="213"/>
    </row>
    <row r="8497" spans="20:30" x14ac:dyDescent="0.2">
      <c r="T8497" s="212"/>
      <c r="U8497" s="213"/>
      <c r="V8497" s="213"/>
      <c r="W8497" s="213"/>
      <c r="X8497" s="214"/>
      <c r="Y8497" s="214"/>
      <c r="Z8497" s="214"/>
      <c r="AA8497" s="217"/>
      <c r="AB8497" s="217"/>
      <c r="AC8497" s="217"/>
      <c r="AD8497" s="213"/>
    </row>
    <row r="8498" spans="20:30" x14ac:dyDescent="0.2">
      <c r="T8498" s="212"/>
      <c r="U8498" s="213"/>
      <c r="V8498" s="213"/>
      <c r="W8498" s="213"/>
      <c r="X8498" s="214"/>
      <c r="Y8498" s="214"/>
      <c r="Z8498" s="214"/>
      <c r="AA8498" s="217"/>
      <c r="AB8498" s="217"/>
      <c r="AC8498" s="217"/>
      <c r="AD8498" s="213"/>
    </row>
    <row r="8499" spans="20:30" x14ac:dyDescent="0.2">
      <c r="T8499" s="212"/>
      <c r="U8499" s="213"/>
      <c r="V8499" s="213"/>
      <c r="W8499" s="213"/>
      <c r="X8499" s="214"/>
      <c r="Y8499" s="214"/>
      <c r="Z8499" s="214"/>
      <c r="AA8499" s="217"/>
      <c r="AB8499" s="217"/>
      <c r="AC8499" s="217"/>
      <c r="AD8499" s="213"/>
    </row>
    <row r="8500" spans="20:30" x14ac:dyDescent="0.2">
      <c r="T8500" s="212"/>
      <c r="U8500" s="213"/>
      <c r="V8500" s="213"/>
      <c r="W8500" s="213"/>
      <c r="X8500" s="214"/>
      <c r="Y8500" s="214"/>
      <c r="Z8500" s="214"/>
      <c r="AA8500" s="217"/>
      <c r="AB8500" s="217"/>
      <c r="AC8500" s="217"/>
      <c r="AD8500" s="213"/>
    </row>
    <row r="8501" spans="20:30" x14ac:dyDescent="0.2">
      <c r="T8501" s="212"/>
      <c r="U8501" s="213"/>
      <c r="V8501" s="213"/>
      <c r="W8501" s="213"/>
      <c r="X8501" s="214"/>
      <c r="Y8501" s="214"/>
      <c r="Z8501" s="214"/>
      <c r="AA8501" s="217"/>
      <c r="AB8501" s="217"/>
      <c r="AC8501" s="217"/>
      <c r="AD8501" s="213"/>
    </row>
    <row r="8502" spans="20:30" x14ac:dyDescent="0.2">
      <c r="T8502" s="212"/>
      <c r="U8502" s="213"/>
      <c r="V8502" s="213"/>
      <c r="W8502" s="213"/>
      <c r="X8502" s="214"/>
      <c r="Y8502" s="214"/>
      <c r="Z8502" s="214"/>
      <c r="AA8502" s="217"/>
      <c r="AB8502" s="217"/>
      <c r="AC8502" s="217"/>
      <c r="AD8502" s="213"/>
    </row>
    <row r="8503" spans="20:30" x14ac:dyDescent="0.2">
      <c r="T8503" s="212"/>
      <c r="U8503" s="213"/>
      <c r="V8503" s="213"/>
      <c r="W8503" s="213"/>
      <c r="X8503" s="214"/>
      <c r="Y8503" s="214"/>
      <c r="Z8503" s="214"/>
      <c r="AA8503" s="217"/>
      <c r="AB8503" s="217"/>
      <c r="AC8503" s="217"/>
      <c r="AD8503" s="213"/>
    </row>
    <row r="8504" spans="20:30" x14ac:dyDescent="0.2">
      <c r="T8504" s="212"/>
      <c r="U8504" s="213"/>
      <c r="V8504" s="213"/>
      <c r="W8504" s="213"/>
      <c r="X8504" s="214"/>
      <c r="Y8504" s="214"/>
      <c r="Z8504" s="214"/>
      <c r="AA8504" s="217"/>
      <c r="AB8504" s="217"/>
      <c r="AC8504" s="217"/>
      <c r="AD8504" s="213"/>
    </row>
    <row r="8505" spans="20:30" x14ac:dyDescent="0.2">
      <c r="T8505" s="212"/>
      <c r="U8505" s="213"/>
      <c r="V8505" s="213"/>
      <c r="W8505" s="213"/>
      <c r="X8505" s="214"/>
      <c r="Y8505" s="214"/>
      <c r="Z8505" s="214"/>
      <c r="AA8505" s="217"/>
      <c r="AB8505" s="217"/>
      <c r="AC8505" s="217"/>
      <c r="AD8505" s="213"/>
    </row>
    <row r="8506" spans="20:30" x14ac:dyDescent="0.2">
      <c r="T8506" s="212"/>
      <c r="U8506" s="213"/>
      <c r="V8506" s="213"/>
      <c r="W8506" s="213"/>
      <c r="X8506" s="214"/>
      <c r="Y8506" s="214"/>
      <c r="Z8506" s="214"/>
      <c r="AA8506" s="217"/>
      <c r="AB8506" s="217"/>
      <c r="AC8506" s="217"/>
      <c r="AD8506" s="213"/>
    </row>
    <row r="8507" spans="20:30" x14ac:dyDescent="0.2">
      <c r="T8507" s="212"/>
      <c r="U8507" s="213"/>
      <c r="V8507" s="213"/>
      <c r="W8507" s="213"/>
      <c r="X8507" s="214"/>
      <c r="Y8507" s="214"/>
      <c r="Z8507" s="214"/>
      <c r="AA8507" s="217"/>
      <c r="AB8507" s="217"/>
      <c r="AC8507" s="217"/>
      <c r="AD8507" s="213"/>
    </row>
    <row r="8508" spans="20:30" x14ac:dyDescent="0.2">
      <c r="T8508" s="212"/>
      <c r="U8508" s="213"/>
      <c r="V8508" s="213"/>
      <c r="W8508" s="213"/>
      <c r="X8508" s="214"/>
      <c r="Y8508" s="214"/>
      <c r="Z8508" s="214"/>
      <c r="AA8508" s="217"/>
      <c r="AB8508" s="217"/>
      <c r="AC8508" s="217"/>
      <c r="AD8508" s="213"/>
    </row>
    <row r="8509" spans="20:30" x14ac:dyDescent="0.2">
      <c r="T8509" s="212"/>
      <c r="U8509" s="213"/>
      <c r="V8509" s="213"/>
      <c r="W8509" s="213"/>
      <c r="X8509" s="214"/>
      <c r="Y8509" s="214"/>
      <c r="Z8509" s="214"/>
      <c r="AA8509" s="217"/>
      <c r="AB8509" s="217"/>
      <c r="AC8509" s="217"/>
      <c r="AD8509" s="213"/>
    </row>
    <row r="8510" spans="20:30" x14ac:dyDescent="0.2">
      <c r="T8510" s="212"/>
      <c r="U8510" s="213"/>
      <c r="V8510" s="213"/>
      <c r="W8510" s="213"/>
      <c r="X8510" s="214"/>
      <c r="Y8510" s="214"/>
      <c r="Z8510" s="214"/>
      <c r="AA8510" s="217"/>
      <c r="AB8510" s="217"/>
      <c r="AC8510" s="217"/>
      <c r="AD8510" s="213"/>
    </row>
    <row r="8511" spans="20:30" x14ac:dyDescent="0.2">
      <c r="T8511" s="212"/>
      <c r="U8511" s="213"/>
      <c r="V8511" s="213"/>
      <c r="W8511" s="213"/>
      <c r="X8511" s="214"/>
      <c r="Y8511" s="214"/>
      <c r="Z8511" s="214"/>
      <c r="AA8511" s="217"/>
      <c r="AB8511" s="217"/>
      <c r="AC8511" s="217"/>
      <c r="AD8511" s="213"/>
    </row>
    <row r="8512" spans="20:30" x14ac:dyDescent="0.2">
      <c r="T8512" s="212"/>
      <c r="U8512" s="213"/>
      <c r="V8512" s="213"/>
      <c r="W8512" s="213"/>
      <c r="X8512" s="214"/>
      <c r="Y8512" s="214"/>
      <c r="Z8512" s="214"/>
      <c r="AA8512" s="217"/>
      <c r="AB8512" s="217"/>
      <c r="AC8512" s="217"/>
      <c r="AD8512" s="213"/>
    </row>
    <row r="8513" spans="20:30" x14ac:dyDescent="0.2">
      <c r="T8513" s="212"/>
      <c r="U8513" s="213"/>
      <c r="V8513" s="213"/>
      <c r="W8513" s="213"/>
      <c r="X8513" s="214"/>
      <c r="Y8513" s="214"/>
      <c r="Z8513" s="214"/>
      <c r="AA8513" s="217"/>
      <c r="AB8513" s="217"/>
      <c r="AC8513" s="217"/>
      <c r="AD8513" s="213"/>
    </row>
    <row r="8514" spans="20:30" x14ac:dyDescent="0.2">
      <c r="T8514" s="212"/>
      <c r="U8514" s="213"/>
      <c r="V8514" s="213"/>
      <c r="W8514" s="213"/>
      <c r="X8514" s="214"/>
      <c r="Y8514" s="214"/>
      <c r="Z8514" s="214"/>
      <c r="AA8514" s="217"/>
      <c r="AB8514" s="217"/>
      <c r="AC8514" s="217"/>
      <c r="AD8514" s="213"/>
    </row>
    <row r="8515" spans="20:30" x14ac:dyDescent="0.2">
      <c r="T8515" s="212"/>
      <c r="U8515" s="213"/>
      <c r="V8515" s="213"/>
      <c r="W8515" s="213"/>
      <c r="X8515" s="214"/>
      <c r="Y8515" s="214"/>
      <c r="Z8515" s="214"/>
      <c r="AA8515" s="217"/>
      <c r="AB8515" s="217"/>
      <c r="AC8515" s="217"/>
      <c r="AD8515" s="213"/>
    </row>
    <row r="8516" spans="20:30" x14ac:dyDescent="0.2">
      <c r="T8516" s="212"/>
      <c r="U8516" s="213"/>
      <c r="V8516" s="213"/>
      <c r="W8516" s="213"/>
      <c r="X8516" s="214"/>
      <c r="Y8516" s="214"/>
      <c r="Z8516" s="214"/>
      <c r="AA8516" s="217"/>
      <c r="AB8516" s="217"/>
      <c r="AC8516" s="217"/>
      <c r="AD8516" s="213"/>
    </row>
    <row r="8517" spans="20:30" x14ac:dyDescent="0.2">
      <c r="T8517" s="212"/>
      <c r="U8517" s="213"/>
      <c r="V8517" s="213"/>
      <c r="W8517" s="213"/>
      <c r="X8517" s="214"/>
      <c r="Y8517" s="214"/>
      <c r="Z8517" s="214"/>
      <c r="AA8517" s="217"/>
      <c r="AB8517" s="217"/>
      <c r="AC8517" s="217"/>
      <c r="AD8517" s="213"/>
    </row>
    <row r="8518" spans="20:30" x14ac:dyDescent="0.2">
      <c r="T8518" s="212"/>
      <c r="U8518" s="213"/>
      <c r="V8518" s="213"/>
      <c r="W8518" s="213"/>
      <c r="X8518" s="214"/>
      <c r="Y8518" s="214"/>
      <c r="Z8518" s="214"/>
      <c r="AA8518" s="217"/>
      <c r="AB8518" s="217"/>
      <c r="AC8518" s="217"/>
      <c r="AD8518" s="213"/>
    </row>
    <row r="8519" spans="20:30" x14ac:dyDescent="0.2">
      <c r="T8519" s="212"/>
      <c r="U8519" s="213"/>
      <c r="V8519" s="213"/>
      <c r="W8519" s="213"/>
      <c r="X8519" s="214"/>
      <c r="Y8519" s="214"/>
      <c r="Z8519" s="214"/>
      <c r="AA8519" s="217"/>
      <c r="AB8519" s="217"/>
      <c r="AC8519" s="217"/>
      <c r="AD8519" s="213"/>
    </row>
    <row r="8520" spans="20:30" x14ac:dyDescent="0.2">
      <c r="T8520" s="212"/>
      <c r="U8520" s="213"/>
      <c r="V8520" s="213"/>
      <c r="W8520" s="213"/>
      <c r="X8520" s="214"/>
      <c r="Y8520" s="214"/>
      <c r="Z8520" s="214"/>
      <c r="AA8520" s="217"/>
      <c r="AB8520" s="217"/>
      <c r="AC8520" s="217"/>
      <c r="AD8520" s="213"/>
    </row>
    <row r="8521" spans="20:30" x14ac:dyDescent="0.2">
      <c r="T8521" s="212"/>
      <c r="U8521" s="213"/>
      <c r="V8521" s="213"/>
      <c r="W8521" s="213"/>
      <c r="X8521" s="214"/>
      <c r="Y8521" s="214"/>
      <c r="Z8521" s="214"/>
      <c r="AA8521" s="217"/>
      <c r="AB8521" s="217"/>
      <c r="AC8521" s="217"/>
      <c r="AD8521" s="213"/>
    </row>
    <row r="8522" spans="20:30" x14ac:dyDescent="0.2">
      <c r="T8522" s="212"/>
      <c r="U8522" s="213"/>
      <c r="V8522" s="213"/>
      <c r="W8522" s="213"/>
      <c r="X8522" s="214"/>
      <c r="Y8522" s="214"/>
      <c r="Z8522" s="214"/>
      <c r="AA8522" s="217"/>
      <c r="AB8522" s="217"/>
      <c r="AC8522" s="217"/>
      <c r="AD8522" s="213"/>
    </row>
    <row r="8523" spans="20:30" x14ac:dyDescent="0.2">
      <c r="T8523" s="212"/>
      <c r="U8523" s="213"/>
      <c r="V8523" s="213"/>
      <c r="W8523" s="213"/>
      <c r="X8523" s="214"/>
      <c r="Y8523" s="214"/>
      <c r="Z8523" s="214"/>
      <c r="AA8523" s="217"/>
      <c r="AB8523" s="217"/>
      <c r="AC8523" s="217"/>
      <c r="AD8523" s="213"/>
    </row>
    <row r="8524" spans="20:30" x14ac:dyDescent="0.2">
      <c r="T8524" s="212"/>
      <c r="U8524" s="213"/>
      <c r="V8524" s="213"/>
      <c r="W8524" s="213"/>
      <c r="X8524" s="214"/>
      <c r="Y8524" s="214"/>
      <c r="Z8524" s="214"/>
      <c r="AA8524" s="217"/>
      <c r="AB8524" s="217"/>
      <c r="AC8524" s="217"/>
      <c r="AD8524" s="213"/>
    </row>
    <row r="8525" spans="20:30" x14ac:dyDescent="0.2">
      <c r="T8525" s="212"/>
      <c r="U8525" s="213"/>
      <c r="V8525" s="213"/>
      <c r="W8525" s="213"/>
      <c r="X8525" s="214"/>
      <c r="Y8525" s="214"/>
      <c r="Z8525" s="214"/>
      <c r="AA8525" s="217"/>
      <c r="AB8525" s="217"/>
      <c r="AC8525" s="217"/>
      <c r="AD8525" s="213"/>
    </row>
    <row r="8526" spans="20:30" x14ac:dyDescent="0.2">
      <c r="T8526" s="212"/>
      <c r="U8526" s="213"/>
      <c r="V8526" s="213"/>
      <c r="W8526" s="213"/>
      <c r="X8526" s="214"/>
      <c r="Y8526" s="214"/>
      <c r="Z8526" s="214"/>
      <c r="AA8526" s="217"/>
      <c r="AB8526" s="217"/>
      <c r="AC8526" s="217"/>
      <c r="AD8526" s="213"/>
    </row>
    <row r="8527" spans="20:30" x14ac:dyDescent="0.2">
      <c r="T8527" s="212"/>
      <c r="U8527" s="213"/>
      <c r="V8527" s="213"/>
      <c r="W8527" s="213"/>
      <c r="X8527" s="214"/>
      <c r="Y8527" s="214"/>
      <c r="Z8527" s="214"/>
      <c r="AA8527" s="217"/>
      <c r="AB8527" s="217"/>
      <c r="AC8527" s="217"/>
      <c r="AD8527" s="213"/>
    </row>
    <row r="8528" spans="20:30" x14ac:dyDescent="0.2">
      <c r="T8528" s="212"/>
      <c r="U8528" s="213"/>
      <c r="V8528" s="213"/>
      <c r="W8528" s="213"/>
      <c r="X8528" s="214"/>
      <c r="Y8528" s="214"/>
      <c r="Z8528" s="214"/>
      <c r="AA8528" s="217"/>
      <c r="AB8528" s="217"/>
      <c r="AC8528" s="217"/>
      <c r="AD8528" s="213"/>
    </row>
    <row r="8529" spans="20:30" x14ac:dyDescent="0.2">
      <c r="T8529" s="212"/>
      <c r="U8529" s="213"/>
      <c r="V8529" s="213"/>
      <c r="W8529" s="213"/>
      <c r="X8529" s="214"/>
      <c r="Y8529" s="214"/>
      <c r="Z8529" s="214"/>
      <c r="AA8529" s="217"/>
      <c r="AB8529" s="217"/>
      <c r="AC8529" s="217"/>
      <c r="AD8529" s="213"/>
    </row>
    <row r="8530" spans="20:30" x14ac:dyDescent="0.2">
      <c r="T8530" s="212"/>
      <c r="U8530" s="213"/>
      <c r="V8530" s="213"/>
      <c r="W8530" s="213"/>
      <c r="X8530" s="214"/>
      <c r="Y8530" s="214"/>
      <c r="Z8530" s="214"/>
      <c r="AA8530" s="217"/>
      <c r="AB8530" s="217"/>
      <c r="AC8530" s="217"/>
      <c r="AD8530" s="213"/>
    </row>
    <row r="8531" spans="20:30" x14ac:dyDescent="0.2">
      <c r="T8531" s="212"/>
      <c r="U8531" s="213"/>
      <c r="V8531" s="213"/>
      <c r="W8531" s="213"/>
      <c r="X8531" s="214"/>
      <c r="Y8531" s="214"/>
      <c r="Z8531" s="214"/>
      <c r="AA8531" s="217"/>
      <c r="AB8531" s="217"/>
      <c r="AC8531" s="217"/>
      <c r="AD8531" s="213"/>
    </row>
    <row r="8532" spans="20:30" x14ac:dyDescent="0.2">
      <c r="T8532" s="212"/>
      <c r="U8532" s="213"/>
      <c r="V8532" s="213"/>
      <c r="W8532" s="213"/>
      <c r="X8532" s="214"/>
      <c r="Y8532" s="214"/>
      <c r="Z8532" s="214"/>
      <c r="AA8532" s="217"/>
      <c r="AB8532" s="217"/>
      <c r="AC8532" s="217"/>
      <c r="AD8532" s="213"/>
    </row>
    <row r="8533" spans="20:30" x14ac:dyDescent="0.2">
      <c r="T8533" s="212"/>
      <c r="U8533" s="213"/>
      <c r="V8533" s="213"/>
      <c r="W8533" s="213"/>
      <c r="X8533" s="214"/>
      <c r="Y8533" s="214"/>
      <c r="Z8533" s="214"/>
      <c r="AA8533" s="217"/>
      <c r="AB8533" s="217"/>
      <c r="AC8533" s="217"/>
      <c r="AD8533" s="213"/>
    </row>
    <row r="8534" spans="20:30" x14ac:dyDescent="0.2">
      <c r="T8534" s="212"/>
      <c r="U8534" s="213"/>
      <c r="V8534" s="213"/>
      <c r="W8534" s="213"/>
      <c r="X8534" s="214"/>
      <c r="Y8534" s="214"/>
      <c r="Z8534" s="214"/>
      <c r="AA8534" s="217"/>
      <c r="AB8534" s="217"/>
      <c r="AC8534" s="217"/>
      <c r="AD8534" s="213"/>
    </row>
    <row r="8535" spans="20:30" x14ac:dyDescent="0.2">
      <c r="T8535" s="212"/>
      <c r="U8535" s="213"/>
      <c r="V8535" s="213"/>
      <c r="W8535" s="213"/>
      <c r="X8535" s="214"/>
      <c r="Y8535" s="214"/>
      <c r="Z8535" s="214"/>
      <c r="AA8535" s="217"/>
      <c r="AB8535" s="217"/>
      <c r="AC8535" s="217"/>
      <c r="AD8535" s="213"/>
    </row>
    <row r="8536" spans="20:30" x14ac:dyDescent="0.2">
      <c r="T8536" s="212"/>
      <c r="U8536" s="213"/>
      <c r="V8536" s="213"/>
      <c r="W8536" s="213"/>
      <c r="X8536" s="214"/>
      <c r="Y8536" s="214"/>
      <c r="Z8536" s="214"/>
      <c r="AA8536" s="217"/>
      <c r="AB8536" s="217"/>
      <c r="AC8536" s="217"/>
      <c r="AD8536" s="213"/>
    </row>
    <row r="8537" spans="20:30" x14ac:dyDescent="0.2">
      <c r="T8537" s="212"/>
      <c r="U8537" s="213"/>
      <c r="V8537" s="213"/>
      <c r="W8537" s="213"/>
      <c r="X8537" s="214"/>
      <c r="Y8537" s="214"/>
      <c r="Z8537" s="214"/>
      <c r="AA8537" s="217"/>
      <c r="AB8537" s="217"/>
      <c r="AC8537" s="217"/>
      <c r="AD8537" s="213"/>
    </row>
    <row r="8538" spans="20:30" x14ac:dyDescent="0.2">
      <c r="T8538" s="212"/>
      <c r="U8538" s="213"/>
      <c r="V8538" s="213"/>
      <c r="W8538" s="213"/>
      <c r="X8538" s="214"/>
      <c r="Y8538" s="214"/>
      <c r="Z8538" s="214"/>
      <c r="AA8538" s="217"/>
      <c r="AB8538" s="217"/>
      <c r="AC8538" s="217"/>
      <c r="AD8538" s="213"/>
    </row>
    <row r="8539" spans="20:30" x14ac:dyDescent="0.2">
      <c r="T8539" s="212"/>
      <c r="U8539" s="213"/>
      <c r="V8539" s="213"/>
      <c r="W8539" s="213"/>
      <c r="X8539" s="214"/>
      <c r="Y8539" s="214"/>
      <c r="Z8539" s="214"/>
      <c r="AA8539" s="217"/>
      <c r="AB8539" s="217"/>
      <c r="AC8539" s="217"/>
      <c r="AD8539" s="213"/>
    </row>
    <row r="8540" spans="20:30" x14ac:dyDescent="0.2">
      <c r="T8540" s="212"/>
      <c r="U8540" s="213"/>
      <c r="V8540" s="213"/>
      <c r="W8540" s="213"/>
      <c r="X8540" s="214"/>
      <c r="Y8540" s="214"/>
      <c r="Z8540" s="214"/>
      <c r="AA8540" s="217"/>
      <c r="AB8540" s="217"/>
      <c r="AC8540" s="217"/>
      <c r="AD8540" s="213"/>
    </row>
    <row r="8541" spans="20:30" x14ac:dyDescent="0.2">
      <c r="T8541" s="212"/>
      <c r="U8541" s="213"/>
      <c r="V8541" s="213"/>
      <c r="W8541" s="213"/>
      <c r="X8541" s="214"/>
      <c r="Y8541" s="214"/>
      <c r="Z8541" s="214"/>
      <c r="AA8541" s="217"/>
      <c r="AB8541" s="217"/>
      <c r="AC8541" s="217"/>
      <c r="AD8541" s="213"/>
    </row>
    <row r="8542" spans="20:30" x14ac:dyDescent="0.2">
      <c r="T8542" s="212"/>
      <c r="U8542" s="213"/>
      <c r="V8542" s="213"/>
      <c r="W8542" s="213"/>
      <c r="X8542" s="214"/>
      <c r="Y8542" s="214"/>
      <c r="Z8542" s="214"/>
      <c r="AA8542" s="217"/>
      <c r="AB8542" s="217"/>
      <c r="AC8542" s="217"/>
      <c r="AD8542" s="213"/>
    </row>
    <row r="8543" spans="20:30" x14ac:dyDescent="0.2">
      <c r="T8543" s="212"/>
      <c r="U8543" s="213"/>
      <c r="V8543" s="213"/>
      <c r="W8543" s="213"/>
      <c r="X8543" s="214"/>
      <c r="Y8543" s="214"/>
      <c r="Z8543" s="214"/>
      <c r="AA8543" s="217"/>
      <c r="AB8543" s="217"/>
      <c r="AC8543" s="217"/>
      <c r="AD8543" s="213"/>
    </row>
    <row r="8544" spans="20:30" x14ac:dyDescent="0.2">
      <c r="T8544" s="212"/>
      <c r="U8544" s="213"/>
      <c r="V8544" s="213"/>
      <c r="W8544" s="213"/>
      <c r="X8544" s="214"/>
      <c r="Y8544" s="214"/>
      <c r="Z8544" s="214"/>
      <c r="AA8544" s="217"/>
      <c r="AB8544" s="217"/>
      <c r="AC8544" s="217"/>
      <c r="AD8544" s="213"/>
    </row>
    <row r="8545" spans="20:30" x14ac:dyDescent="0.2">
      <c r="T8545" s="212"/>
      <c r="U8545" s="213"/>
      <c r="V8545" s="213"/>
      <c r="W8545" s="213"/>
      <c r="X8545" s="214"/>
      <c r="Y8545" s="214"/>
      <c r="Z8545" s="214"/>
      <c r="AA8545" s="217"/>
      <c r="AB8545" s="217"/>
      <c r="AC8545" s="217"/>
      <c r="AD8545" s="213"/>
    </row>
    <row r="8546" spans="20:30" x14ac:dyDescent="0.2">
      <c r="T8546" s="212"/>
      <c r="U8546" s="213"/>
      <c r="V8546" s="213"/>
      <c r="W8546" s="213"/>
      <c r="X8546" s="214"/>
      <c r="Y8546" s="214"/>
      <c r="Z8546" s="214"/>
      <c r="AA8546" s="217"/>
      <c r="AB8546" s="217"/>
      <c r="AC8546" s="217"/>
      <c r="AD8546" s="213"/>
    </row>
    <row r="8547" spans="20:30" x14ac:dyDescent="0.2">
      <c r="T8547" s="212"/>
      <c r="U8547" s="213"/>
      <c r="V8547" s="213"/>
      <c r="W8547" s="213"/>
      <c r="X8547" s="214"/>
      <c r="Y8547" s="214"/>
      <c r="Z8547" s="214"/>
      <c r="AA8547" s="217"/>
      <c r="AB8547" s="217"/>
      <c r="AC8547" s="217"/>
      <c r="AD8547" s="213"/>
    </row>
    <row r="8548" spans="20:30" x14ac:dyDescent="0.2">
      <c r="T8548" s="212"/>
      <c r="U8548" s="213"/>
      <c r="V8548" s="213"/>
      <c r="W8548" s="213"/>
      <c r="X8548" s="214"/>
      <c r="Y8548" s="214"/>
      <c r="Z8548" s="214"/>
      <c r="AA8548" s="217"/>
      <c r="AB8548" s="217"/>
      <c r="AC8548" s="217"/>
      <c r="AD8548" s="213"/>
    </row>
    <row r="8549" spans="20:30" x14ac:dyDescent="0.2">
      <c r="T8549" s="212"/>
      <c r="U8549" s="213"/>
      <c r="V8549" s="213"/>
      <c r="W8549" s="213"/>
      <c r="X8549" s="214"/>
      <c r="Y8549" s="214"/>
      <c r="Z8549" s="214"/>
      <c r="AA8549" s="217"/>
      <c r="AB8549" s="217"/>
      <c r="AC8549" s="217"/>
      <c r="AD8549" s="213"/>
    </row>
    <row r="8550" spans="20:30" x14ac:dyDescent="0.2">
      <c r="T8550" s="212"/>
      <c r="U8550" s="213"/>
      <c r="V8550" s="213"/>
      <c r="W8550" s="213"/>
      <c r="X8550" s="214"/>
      <c r="Y8550" s="214"/>
      <c r="Z8550" s="214"/>
      <c r="AA8550" s="217"/>
      <c r="AB8550" s="217"/>
      <c r="AC8550" s="217"/>
      <c r="AD8550" s="213"/>
    </row>
    <row r="8551" spans="20:30" x14ac:dyDescent="0.2">
      <c r="T8551" s="212"/>
      <c r="U8551" s="213"/>
      <c r="V8551" s="213"/>
      <c r="W8551" s="213"/>
      <c r="X8551" s="214"/>
      <c r="Y8551" s="214"/>
      <c r="Z8551" s="214"/>
      <c r="AA8551" s="217"/>
      <c r="AB8551" s="217"/>
      <c r="AC8551" s="217"/>
      <c r="AD8551" s="213"/>
    </row>
    <row r="8552" spans="20:30" x14ac:dyDescent="0.2">
      <c r="T8552" s="212"/>
      <c r="U8552" s="213"/>
      <c r="V8552" s="213"/>
      <c r="W8552" s="213"/>
      <c r="X8552" s="214"/>
      <c r="Y8552" s="214"/>
      <c r="Z8552" s="214"/>
      <c r="AA8552" s="217"/>
      <c r="AB8552" s="217"/>
      <c r="AC8552" s="217"/>
      <c r="AD8552" s="213"/>
    </row>
    <row r="8553" spans="20:30" x14ac:dyDescent="0.2">
      <c r="T8553" s="212"/>
      <c r="U8553" s="213"/>
      <c r="V8553" s="213"/>
      <c r="W8553" s="213"/>
      <c r="X8553" s="214"/>
      <c r="Y8553" s="214"/>
      <c r="Z8553" s="214"/>
      <c r="AA8553" s="217"/>
      <c r="AB8553" s="217"/>
      <c r="AC8553" s="217"/>
      <c r="AD8553" s="213"/>
    </row>
    <row r="8554" spans="20:30" x14ac:dyDescent="0.2">
      <c r="T8554" s="212"/>
      <c r="U8554" s="213"/>
      <c r="V8554" s="213"/>
      <c r="W8554" s="213"/>
      <c r="X8554" s="214"/>
      <c r="Y8554" s="214"/>
      <c r="Z8554" s="214"/>
      <c r="AA8554" s="217"/>
      <c r="AB8554" s="217"/>
      <c r="AC8554" s="217"/>
      <c r="AD8554" s="213"/>
    </row>
    <row r="8555" spans="20:30" x14ac:dyDescent="0.2">
      <c r="T8555" s="212"/>
      <c r="U8555" s="213"/>
      <c r="V8555" s="213"/>
      <c r="W8555" s="213"/>
      <c r="X8555" s="214"/>
      <c r="Y8555" s="214"/>
      <c r="Z8555" s="214"/>
      <c r="AA8555" s="217"/>
      <c r="AB8555" s="217"/>
      <c r="AC8555" s="217"/>
      <c r="AD8555" s="213"/>
    </row>
    <row r="8556" spans="20:30" x14ac:dyDescent="0.2">
      <c r="T8556" s="212"/>
      <c r="U8556" s="213"/>
      <c r="V8556" s="213"/>
      <c r="W8556" s="213"/>
      <c r="X8556" s="214"/>
      <c r="Y8556" s="214"/>
      <c r="Z8556" s="214"/>
      <c r="AA8556" s="217"/>
      <c r="AB8556" s="217"/>
      <c r="AC8556" s="217"/>
      <c r="AD8556" s="213"/>
    </row>
    <row r="8557" spans="20:30" x14ac:dyDescent="0.2">
      <c r="T8557" s="212"/>
      <c r="U8557" s="213"/>
      <c r="V8557" s="213"/>
      <c r="W8557" s="213"/>
      <c r="X8557" s="214"/>
      <c r="Y8557" s="214"/>
      <c r="Z8557" s="214"/>
      <c r="AA8557" s="217"/>
      <c r="AB8557" s="217"/>
      <c r="AC8557" s="217"/>
      <c r="AD8557" s="213"/>
    </row>
    <row r="8558" spans="20:30" x14ac:dyDescent="0.2">
      <c r="T8558" s="212"/>
      <c r="U8558" s="213"/>
      <c r="V8558" s="213"/>
      <c r="W8558" s="213"/>
      <c r="X8558" s="214"/>
      <c r="Y8558" s="214"/>
      <c r="Z8558" s="214"/>
      <c r="AA8558" s="217"/>
      <c r="AB8558" s="217"/>
      <c r="AC8558" s="217"/>
      <c r="AD8558" s="213"/>
    </row>
    <row r="8559" spans="20:30" x14ac:dyDescent="0.2">
      <c r="T8559" s="212"/>
      <c r="U8559" s="213"/>
      <c r="V8559" s="213"/>
      <c r="W8559" s="213"/>
      <c r="X8559" s="214"/>
      <c r="Y8559" s="214"/>
      <c r="Z8559" s="214"/>
      <c r="AA8559" s="217"/>
      <c r="AB8559" s="217"/>
      <c r="AC8559" s="217"/>
      <c r="AD8559" s="213"/>
    </row>
    <row r="8560" spans="20:30" x14ac:dyDescent="0.2">
      <c r="T8560" s="212"/>
      <c r="U8560" s="213"/>
      <c r="V8560" s="213"/>
      <c r="W8560" s="213"/>
      <c r="X8560" s="214"/>
      <c r="Y8560" s="214"/>
      <c r="Z8560" s="214"/>
      <c r="AA8560" s="217"/>
      <c r="AB8560" s="217"/>
      <c r="AC8560" s="217"/>
      <c r="AD8560" s="213"/>
    </row>
    <row r="8561" spans="20:30" x14ac:dyDescent="0.2">
      <c r="T8561" s="212"/>
      <c r="U8561" s="213"/>
      <c r="V8561" s="213"/>
      <c r="W8561" s="213"/>
      <c r="X8561" s="214"/>
      <c r="Y8561" s="214"/>
      <c r="Z8561" s="214"/>
      <c r="AA8561" s="217"/>
      <c r="AB8561" s="217"/>
      <c r="AC8561" s="217"/>
      <c r="AD8561" s="213"/>
    </row>
    <row r="8562" spans="20:30" x14ac:dyDescent="0.2">
      <c r="T8562" s="212"/>
      <c r="U8562" s="213"/>
      <c r="V8562" s="213"/>
      <c r="W8562" s="213"/>
      <c r="X8562" s="214"/>
      <c r="Y8562" s="214"/>
      <c r="Z8562" s="214"/>
      <c r="AA8562" s="217"/>
      <c r="AB8562" s="217"/>
      <c r="AC8562" s="217"/>
      <c r="AD8562" s="213"/>
    </row>
    <row r="8563" spans="20:30" x14ac:dyDescent="0.2">
      <c r="T8563" s="212"/>
      <c r="U8563" s="213"/>
      <c r="V8563" s="213"/>
      <c r="W8563" s="213"/>
      <c r="X8563" s="214"/>
      <c r="Y8563" s="214"/>
      <c r="Z8563" s="214"/>
      <c r="AA8563" s="217"/>
      <c r="AB8563" s="217"/>
      <c r="AC8563" s="217"/>
      <c r="AD8563" s="213"/>
    </row>
    <row r="8564" spans="20:30" x14ac:dyDescent="0.2">
      <c r="T8564" s="212"/>
      <c r="U8564" s="213"/>
      <c r="V8564" s="213"/>
      <c r="W8564" s="213"/>
      <c r="X8564" s="214"/>
      <c r="Y8564" s="214"/>
      <c r="Z8564" s="214"/>
      <c r="AA8564" s="217"/>
      <c r="AB8564" s="217"/>
      <c r="AC8564" s="217"/>
      <c r="AD8564" s="213"/>
    </row>
    <row r="8565" spans="20:30" x14ac:dyDescent="0.2">
      <c r="T8565" s="212"/>
      <c r="U8565" s="213"/>
      <c r="V8565" s="213"/>
      <c r="W8565" s="213"/>
      <c r="X8565" s="214"/>
      <c r="Y8565" s="214"/>
      <c r="Z8565" s="214"/>
      <c r="AA8565" s="217"/>
      <c r="AB8565" s="217"/>
      <c r="AC8565" s="217"/>
      <c r="AD8565" s="213"/>
    </row>
    <row r="8566" spans="20:30" x14ac:dyDescent="0.2">
      <c r="T8566" s="212"/>
      <c r="U8566" s="213"/>
      <c r="V8566" s="213"/>
      <c r="W8566" s="213"/>
      <c r="X8566" s="214"/>
      <c r="Y8566" s="214"/>
      <c r="Z8566" s="214"/>
      <c r="AA8566" s="217"/>
      <c r="AB8566" s="217"/>
      <c r="AC8566" s="217"/>
      <c r="AD8566" s="213"/>
    </row>
    <row r="8567" spans="20:30" x14ac:dyDescent="0.2">
      <c r="T8567" s="212"/>
      <c r="U8567" s="213"/>
      <c r="V8567" s="213"/>
      <c r="W8567" s="213"/>
      <c r="X8567" s="214"/>
      <c r="Y8567" s="214"/>
      <c r="Z8567" s="214"/>
      <c r="AA8567" s="217"/>
      <c r="AB8567" s="217"/>
      <c r="AC8567" s="217"/>
      <c r="AD8567" s="213"/>
    </row>
    <row r="8568" spans="20:30" x14ac:dyDescent="0.2">
      <c r="T8568" s="212"/>
      <c r="U8568" s="213"/>
      <c r="V8568" s="213"/>
      <c r="W8568" s="213"/>
      <c r="X8568" s="214"/>
      <c r="Y8568" s="214"/>
      <c r="Z8568" s="214"/>
      <c r="AA8568" s="217"/>
      <c r="AB8568" s="217"/>
      <c r="AC8568" s="217"/>
      <c r="AD8568" s="213"/>
    </row>
    <row r="8569" spans="20:30" x14ac:dyDescent="0.2">
      <c r="T8569" s="212"/>
      <c r="U8569" s="213"/>
      <c r="V8569" s="213"/>
      <c r="W8569" s="213"/>
      <c r="X8569" s="214"/>
      <c r="Y8569" s="214"/>
      <c r="Z8569" s="214"/>
      <c r="AA8569" s="217"/>
      <c r="AB8569" s="217"/>
      <c r="AC8569" s="217"/>
      <c r="AD8569" s="213"/>
    </row>
    <row r="8570" spans="20:30" x14ac:dyDescent="0.2">
      <c r="T8570" s="212"/>
      <c r="U8570" s="213"/>
      <c r="V8570" s="213"/>
      <c r="W8570" s="213"/>
      <c r="X8570" s="214"/>
      <c r="Y8570" s="214"/>
      <c r="Z8570" s="214"/>
      <c r="AA8570" s="217"/>
      <c r="AB8570" s="217"/>
      <c r="AC8570" s="217"/>
      <c r="AD8570" s="213"/>
    </row>
    <row r="8571" spans="20:30" x14ac:dyDescent="0.2">
      <c r="T8571" s="212"/>
      <c r="U8571" s="213"/>
      <c r="V8571" s="213"/>
      <c r="W8571" s="213"/>
      <c r="X8571" s="214"/>
      <c r="Y8571" s="214"/>
      <c r="Z8571" s="214"/>
      <c r="AA8571" s="217"/>
      <c r="AB8571" s="217"/>
      <c r="AC8571" s="217"/>
      <c r="AD8571" s="213"/>
    </row>
    <row r="8572" spans="20:30" x14ac:dyDescent="0.2">
      <c r="T8572" s="212"/>
      <c r="U8572" s="213"/>
      <c r="V8572" s="213"/>
      <c r="W8572" s="213"/>
      <c r="X8572" s="214"/>
      <c r="Y8572" s="214"/>
      <c r="Z8572" s="214"/>
      <c r="AA8572" s="217"/>
      <c r="AB8572" s="217"/>
      <c r="AC8572" s="217"/>
      <c r="AD8572" s="213"/>
    </row>
    <row r="8573" spans="20:30" x14ac:dyDescent="0.2">
      <c r="T8573" s="212"/>
      <c r="U8573" s="213"/>
      <c r="V8573" s="213"/>
      <c r="W8573" s="213"/>
      <c r="X8573" s="214"/>
      <c r="Y8573" s="214"/>
      <c r="Z8573" s="214"/>
      <c r="AA8573" s="217"/>
      <c r="AB8573" s="217"/>
      <c r="AC8573" s="217"/>
      <c r="AD8573" s="213"/>
    </row>
    <row r="8574" spans="20:30" x14ac:dyDescent="0.2">
      <c r="T8574" s="212"/>
      <c r="U8574" s="213"/>
      <c r="V8574" s="213"/>
      <c r="W8574" s="213"/>
      <c r="X8574" s="214"/>
      <c r="Y8574" s="214"/>
      <c r="Z8574" s="214"/>
      <c r="AA8574" s="217"/>
      <c r="AB8574" s="217"/>
      <c r="AC8574" s="217"/>
      <c r="AD8574" s="213"/>
    </row>
    <row r="8575" spans="20:30" x14ac:dyDescent="0.2">
      <c r="T8575" s="212"/>
      <c r="U8575" s="213"/>
      <c r="V8575" s="213"/>
      <c r="W8575" s="213"/>
      <c r="X8575" s="214"/>
      <c r="Y8575" s="214"/>
      <c r="Z8575" s="214"/>
      <c r="AA8575" s="217"/>
      <c r="AB8575" s="217"/>
      <c r="AC8575" s="217"/>
      <c r="AD8575" s="213"/>
    </row>
    <row r="8576" spans="20:30" x14ac:dyDescent="0.2">
      <c r="T8576" s="212"/>
      <c r="U8576" s="213"/>
      <c r="V8576" s="213"/>
      <c r="W8576" s="213"/>
      <c r="X8576" s="214"/>
      <c r="Y8576" s="214"/>
      <c r="Z8576" s="214"/>
      <c r="AA8576" s="217"/>
      <c r="AB8576" s="217"/>
      <c r="AC8576" s="217"/>
      <c r="AD8576" s="213"/>
    </row>
    <row r="8577" spans="20:30" x14ac:dyDescent="0.2">
      <c r="T8577" s="212"/>
      <c r="U8577" s="213"/>
      <c r="V8577" s="213"/>
      <c r="W8577" s="213"/>
      <c r="X8577" s="214"/>
      <c r="Y8577" s="214"/>
      <c r="Z8577" s="214"/>
      <c r="AA8577" s="217"/>
      <c r="AB8577" s="217"/>
      <c r="AC8577" s="217"/>
      <c r="AD8577" s="213"/>
    </row>
    <row r="8578" spans="20:30" x14ac:dyDescent="0.2">
      <c r="T8578" s="212"/>
      <c r="U8578" s="213"/>
      <c r="V8578" s="213"/>
      <c r="W8578" s="213"/>
      <c r="X8578" s="214"/>
      <c r="Y8578" s="214"/>
      <c r="Z8578" s="214"/>
      <c r="AA8578" s="217"/>
      <c r="AB8578" s="217"/>
      <c r="AC8578" s="217"/>
      <c r="AD8578" s="213"/>
    </row>
    <row r="8579" spans="20:30" x14ac:dyDescent="0.2">
      <c r="T8579" s="212"/>
      <c r="U8579" s="213"/>
      <c r="V8579" s="213"/>
      <c r="W8579" s="213"/>
      <c r="X8579" s="214"/>
      <c r="Y8579" s="214"/>
      <c r="Z8579" s="214"/>
      <c r="AA8579" s="217"/>
      <c r="AB8579" s="217"/>
      <c r="AC8579" s="217"/>
      <c r="AD8579" s="213"/>
    </row>
    <row r="8580" spans="20:30" x14ac:dyDescent="0.2">
      <c r="T8580" s="212"/>
      <c r="U8580" s="213"/>
      <c r="V8580" s="213"/>
      <c r="W8580" s="213"/>
      <c r="X8580" s="214"/>
      <c r="Y8580" s="214"/>
      <c r="Z8580" s="214"/>
      <c r="AA8580" s="217"/>
      <c r="AB8580" s="217"/>
      <c r="AC8580" s="217"/>
      <c r="AD8580" s="213"/>
    </row>
    <row r="8581" spans="20:30" x14ac:dyDescent="0.2">
      <c r="T8581" s="212"/>
      <c r="U8581" s="213"/>
      <c r="V8581" s="213"/>
      <c r="W8581" s="213"/>
      <c r="X8581" s="214"/>
      <c r="Y8581" s="214"/>
      <c r="Z8581" s="214"/>
      <c r="AA8581" s="217"/>
      <c r="AB8581" s="217"/>
      <c r="AC8581" s="217"/>
      <c r="AD8581" s="213"/>
    </row>
    <row r="8582" spans="20:30" x14ac:dyDescent="0.2">
      <c r="T8582" s="212"/>
      <c r="U8582" s="213"/>
      <c r="V8582" s="213"/>
      <c r="W8582" s="213"/>
      <c r="X8582" s="214"/>
      <c r="Y8582" s="214"/>
      <c r="Z8582" s="214"/>
      <c r="AA8582" s="217"/>
      <c r="AB8582" s="217"/>
      <c r="AC8582" s="217"/>
      <c r="AD8582" s="213"/>
    </row>
    <row r="8583" spans="20:30" x14ac:dyDescent="0.2">
      <c r="T8583" s="212"/>
      <c r="U8583" s="213"/>
      <c r="V8583" s="213"/>
      <c r="W8583" s="213"/>
      <c r="X8583" s="214"/>
      <c r="Y8583" s="214"/>
      <c r="Z8583" s="214"/>
      <c r="AA8583" s="217"/>
      <c r="AB8583" s="217"/>
      <c r="AC8583" s="217"/>
      <c r="AD8583" s="213"/>
    </row>
    <row r="8584" spans="20:30" x14ac:dyDescent="0.2">
      <c r="T8584" s="212"/>
      <c r="U8584" s="213"/>
      <c r="V8584" s="213"/>
      <c r="W8584" s="213"/>
      <c r="X8584" s="214"/>
      <c r="Y8584" s="214"/>
      <c r="Z8584" s="214"/>
      <c r="AA8584" s="217"/>
      <c r="AB8584" s="217"/>
      <c r="AC8584" s="217"/>
      <c r="AD8584" s="213"/>
    </row>
    <row r="8585" spans="20:30" x14ac:dyDescent="0.2">
      <c r="T8585" s="212"/>
      <c r="U8585" s="213"/>
      <c r="V8585" s="213"/>
      <c r="W8585" s="213"/>
      <c r="X8585" s="214"/>
      <c r="Y8585" s="214"/>
      <c r="Z8585" s="214"/>
      <c r="AA8585" s="217"/>
      <c r="AB8585" s="217"/>
      <c r="AC8585" s="217"/>
      <c r="AD8585" s="213"/>
    </row>
    <row r="8586" spans="20:30" x14ac:dyDescent="0.2">
      <c r="T8586" s="212"/>
      <c r="U8586" s="213"/>
      <c r="V8586" s="213"/>
      <c r="W8586" s="213"/>
      <c r="X8586" s="214"/>
      <c r="Y8586" s="214"/>
      <c r="Z8586" s="214"/>
      <c r="AA8586" s="217"/>
      <c r="AB8586" s="217"/>
      <c r="AC8586" s="217"/>
      <c r="AD8586" s="213"/>
    </row>
    <row r="8587" spans="20:30" x14ac:dyDescent="0.2">
      <c r="T8587" s="212"/>
      <c r="U8587" s="213"/>
      <c r="V8587" s="213"/>
      <c r="W8587" s="213"/>
      <c r="X8587" s="214"/>
      <c r="Y8587" s="214"/>
      <c r="Z8587" s="214"/>
      <c r="AA8587" s="217"/>
      <c r="AB8587" s="217"/>
      <c r="AC8587" s="217"/>
      <c r="AD8587" s="213"/>
    </row>
    <row r="8588" spans="20:30" x14ac:dyDescent="0.2">
      <c r="T8588" s="212"/>
      <c r="U8588" s="213"/>
      <c r="V8588" s="213"/>
      <c r="W8588" s="213"/>
      <c r="X8588" s="214"/>
      <c r="Y8588" s="214"/>
      <c r="Z8588" s="214"/>
      <c r="AA8588" s="217"/>
      <c r="AB8588" s="217"/>
      <c r="AC8588" s="217"/>
      <c r="AD8588" s="213"/>
    </row>
    <row r="8589" spans="20:30" x14ac:dyDescent="0.2">
      <c r="T8589" s="212"/>
      <c r="U8589" s="213"/>
      <c r="V8589" s="213"/>
      <c r="W8589" s="213"/>
      <c r="X8589" s="214"/>
      <c r="Y8589" s="214"/>
      <c r="Z8589" s="214"/>
      <c r="AA8589" s="217"/>
      <c r="AB8589" s="217"/>
      <c r="AC8589" s="217"/>
      <c r="AD8589" s="213"/>
    </row>
    <row r="8590" spans="20:30" x14ac:dyDescent="0.2">
      <c r="T8590" s="212"/>
      <c r="U8590" s="213"/>
      <c r="V8590" s="213"/>
      <c r="W8590" s="213"/>
      <c r="X8590" s="214"/>
      <c r="Y8590" s="214"/>
      <c r="Z8590" s="214"/>
      <c r="AA8590" s="217"/>
      <c r="AB8590" s="217"/>
      <c r="AC8590" s="217"/>
      <c r="AD8590" s="213"/>
    </row>
    <row r="8591" spans="20:30" x14ac:dyDescent="0.2">
      <c r="T8591" s="212"/>
      <c r="U8591" s="213"/>
      <c r="V8591" s="213"/>
      <c r="W8591" s="213"/>
      <c r="X8591" s="214"/>
      <c r="Y8591" s="214"/>
      <c r="Z8591" s="214"/>
      <c r="AA8591" s="217"/>
      <c r="AB8591" s="217"/>
      <c r="AC8591" s="217"/>
      <c r="AD8591" s="213"/>
    </row>
    <row r="8592" spans="20:30" x14ac:dyDescent="0.2">
      <c r="T8592" s="212"/>
      <c r="U8592" s="213"/>
      <c r="V8592" s="213"/>
      <c r="W8592" s="213"/>
      <c r="X8592" s="214"/>
      <c r="Y8592" s="214"/>
      <c r="Z8592" s="214"/>
      <c r="AA8592" s="217"/>
      <c r="AB8592" s="217"/>
      <c r="AC8592" s="217"/>
      <c r="AD8592" s="213"/>
    </row>
    <row r="8593" spans="20:30" x14ac:dyDescent="0.2">
      <c r="T8593" s="212"/>
      <c r="U8593" s="213"/>
      <c r="V8593" s="213"/>
      <c r="W8593" s="213"/>
      <c r="X8593" s="214"/>
      <c r="Y8593" s="214"/>
      <c r="Z8593" s="214"/>
      <c r="AA8593" s="217"/>
      <c r="AB8593" s="217"/>
      <c r="AC8593" s="217"/>
      <c r="AD8593" s="213"/>
    </row>
    <row r="8594" spans="20:30" x14ac:dyDescent="0.2">
      <c r="T8594" s="212"/>
      <c r="U8594" s="213"/>
      <c r="V8594" s="213"/>
      <c r="W8594" s="213"/>
      <c r="X8594" s="214"/>
      <c r="Y8594" s="214"/>
      <c r="Z8594" s="214"/>
      <c r="AA8594" s="217"/>
      <c r="AB8594" s="217"/>
      <c r="AC8594" s="217"/>
      <c r="AD8594" s="213"/>
    </row>
    <row r="8595" spans="20:30" x14ac:dyDescent="0.2">
      <c r="T8595" s="212"/>
      <c r="U8595" s="213"/>
      <c r="V8595" s="213"/>
      <c r="W8595" s="213"/>
      <c r="X8595" s="214"/>
      <c r="Y8595" s="214"/>
      <c r="Z8595" s="214"/>
      <c r="AA8595" s="217"/>
      <c r="AB8595" s="217"/>
      <c r="AC8595" s="217"/>
      <c r="AD8595" s="213"/>
    </row>
    <row r="8596" spans="20:30" x14ac:dyDescent="0.2">
      <c r="T8596" s="212"/>
      <c r="U8596" s="213"/>
      <c r="V8596" s="213"/>
      <c r="W8596" s="213"/>
      <c r="X8596" s="214"/>
      <c r="Y8596" s="214"/>
      <c r="Z8596" s="214"/>
      <c r="AA8596" s="217"/>
      <c r="AB8596" s="217"/>
      <c r="AC8596" s="217"/>
      <c r="AD8596" s="213"/>
    </row>
    <row r="8597" spans="20:30" x14ac:dyDescent="0.2">
      <c r="T8597" s="212"/>
      <c r="U8597" s="213"/>
      <c r="V8597" s="213"/>
      <c r="W8597" s="213"/>
      <c r="X8597" s="214"/>
      <c r="Y8597" s="214"/>
      <c r="Z8597" s="214"/>
      <c r="AA8597" s="217"/>
      <c r="AB8597" s="217"/>
      <c r="AC8597" s="217"/>
      <c r="AD8597" s="213"/>
    </row>
    <row r="8598" spans="20:30" x14ac:dyDescent="0.2">
      <c r="T8598" s="212"/>
      <c r="U8598" s="213"/>
      <c r="V8598" s="213"/>
      <c r="W8598" s="213"/>
      <c r="X8598" s="214"/>
      <c r="Y8598" s="214"/>
      <c r="Z8598" s="214"/>
      <c r="AA8598" s="217"/>
      <c r="AB8598" s="217"/>
      <c r="AC8598" s="217"/>
      <c r="AD8598" s="213"/>
    </row>
    <row r="8599" spans="20:30" x14ac:dyDescent="0.2">
      <c r="T8599" s="212"/>
      <c r="U8599" s="213"/>
      <c r="V8599" s="213"/>
      <c r="W8599" s="213"/>
      <c r="X8599" s="214"/>
      <c r="Y8599" s="214"/>
      <c r="Z8599" s="214"/>
      <c r="AA8599" s="217"/>
      <c r="AB8599" s="217"/>
      <c r="AC8599" s="217"/>
      <c r="AD8599" s="213"/>
    </row>
    <row r="8600" spans="20:30" x14ac:dyDescent="0.2">
      <c r="T8600" s="212"/>
      <c r="U8600" s="213"/>
      <c r="V8600" s="213"/>
      <c r="W8600" s="213"/>
      <c r="X8600" s="214"/>
      <c r="Y8600" s="214"/>
      <c r="Z8600" s="214"/>
      <c r="AA8600" s="217"/>
      <c r="AB8600" s="217"/>
      <c r="AC8600" s="217"/>
      <c r="AD8600" s="213"/>
    </row>
    <row r="8601" spans="20:30" x14ac:dyDescent="0.2">
      <c r="T8601" s="212"/>
      <c r="U8601" s="213"/>
      <c r="V8601" s="213"/>
      <c r="W8601" s="213"/>
      <c r="X8601" s="214"/>
      <c r="Y8601" s="214"/>
      <c r="Z8601" s="214"/>
      <c r="AA8601" s="217"/>
      <c r="AB8601" s="217"/>
      <c r="AC8601" s="217"/>
      <c r="AD8601" s="213"/>
    </row>
    <row r="8602" spans="20:30" x14ac:dyDescent="0.2">
      <c r="T8602" s="212"/>
      <c r="U8602" s="213"/>
      <c r="V8602" s="213"/>
      <c r="W8602" s="213"/>
      <c r="X8602" s="214"/>
      <c r="Y8602" s="214"/>
      <c r="Z8602" s="214"/>
      <c r="AA8602" s="217"/>
      <c r="AB8602" s="217"/>
      <c r="AC8602" s="217"/>
      <c r="AD8602" s="213"/>
    </row>
    <row r="8603" spans="20:30" x14ac:dyDescent="0.2">
      <c r="T8603" s="212"/>
      <c r="U8603" s="213"/>
      <c r="V8603" s="213"/>
      <c r="W8603" s="213"/>
      <c r="X8603" s="214"/>
      <c r="Y8603" s="214"/>
      <c r="Z8603" s="214"/>
      <c r="AA8603" s="217"/>
      <c r="AB8603" s="217"/>
      <c r="AC8603" s="217"/>
      <c r="AD8603" s="213"/>
    </row>
    <row r="8604" spans="20:30" x14ac:dyDescent="0.2">
      <c r="T8604" s="212"/>
      <c r="U8604" s="213"/>
      <c r="V8604" s="213"/>
      <c r="W8604" s="213"/>
      <c r="X8604" s="214"/>
      <c r="Y8604" s="214"/>
      <c r="Z8604" s="214"/>
      <c r="AA8604" s="217"/>
      <c r="AB8604" s="217"/>
      <c r="AC8604" s="217"/>
      <c r="AD8604" s="213"/>
    </row>
    <row r="8605" spans="20:30" x14ac:dyDescent="0.2">
      <c r="T8605" s="212"/>
      <c r="U8605" s="213"/>
      <c r="V8605" s="213"/>
      <c r="W8605" s="213"/>
      <c r="X8605" s="214"/>
      <c r="Y8605" s="214"/>
      <c r="Z8605" s="214"/>
      <c r="AA8605" s="217"/>
      <c r="AB8605" s="217"/>
      <c r="AC8605" s="217"/>
      <c r="AD8605" s="213"/>
    </row>
    <row r="8606" spans="20:30" x14ac:dyDescent="0.2">
      <c r="T8606" s="212"/>
      <c r="U8606" s="213"/>
      <c r="V8606" s="213"/>
      <c r="W8606" s="213"/>
      <c r="X8606" s="214"/>
      <c r="Y8606" s="214"/>
      <c r="Z8606" s="214"/>
      <c r="AA8606" s="217"/>
      <c r="AB8606" s="217"/>
      <c r="AC8606" s="217"/>
      <c r="AD8606" s="213"/>
    </row>
    <row r="8607" spans="20:30" x14ac:dyDescent="0.2">
      <c r="T8607" s="212"/>
      <c r="U8607" s="213"/>
      <c r="V8607" s="213"/>
      <c r="W8607" s="213"/>
      <c r="X8607" s="214"/>
      <c r="Y8607" s="214"/>
      <c r="Z8607" s="214"/>
      <c r="AA8607" s="217"/>
      <c r="AB8607" s="217"/>
      <c r="AC8607" s="217"/>
      <c r="AD8607" s="213"/>
    </row>
    <row r="8608" spans="20:30" x14ac:dyDescent="0.2">
      <c r="T8608" s="212"/>
      <c r="U8608" s="213"/>
      <c r="V8608" s="213"/>
      <c r="W8608" s="213"/>
      <c r="X8608" s="214"/>
      <c r="Y8608" s="214"/>
      <c r="Z8608" s="214"/>
      <c r="AA8608" s="217"/>
      <c r="AB8608" s="217"/>
      <c r="AC8608" s="217"/>
      <c r="AD8608" s="213"/>
    </row>
    <row r="8609" spans="20:30" x14ac:dyDescent="0.2">
      <c r="T8609" s="212"/>
      <c r="U8609" s="213"/>
      <c r="V8609" s="213"/>
      <c r="W8609" s="213"/>
      <c r="X8609" s="214"/>
      <c r="Y8609" s="214"/>
      <c r="Z8609" s="214"/>
      <c r="AA8609" s="217"/>
      <c r="AB8609" s="217"/>
      <c r="AC8609" s="217"/>
      <c r="AD8609" s="213"/>
    </row>
    <row r="8610" spans="20:30" x14ac:dyDescent="0.2">
      <c r="T8610" s="212"/>
      <c r="U8610" s="213"/>
      <c r="V8610" s="213"/>
      <c r="W8610" s="213"/>
      <c r="X8610" s="214"/>
      <c r="Y8610" s="214"/>
      <c r="Z8610" s="214"/>
      <c r="AA8610" s="217"/>
      <c r="AB8610" s="217"/>
      <c r="AC8610" s="217"/>
      <c r="AD8610" s="213"/>
    </row>
    <row r="8611" spans="20:30" x14ac:dyDescent="0.2">
      <c r="T8611" s="212"/>
      <c r="U8611" s="213"/>
      <c r="V8611" s="213"/>
      <c r="W8611" s="213"/>
      <c r="X8611" s="214"/>
      <c r="Y8611" s="214"/>
      <c r="Z8611" s="214"/>
      <c r="AA8611" s="217"/>
      <c r="AB8611" s="217"/>
      <c r="AC8611" s="217"/>
      <c r="AD8611" s="213"/>
    </row>
    <row r="8612" spans="20:30" x14ac:dyDescent="0.2">
      <c r="T8612" s="212"/>
      <c r="U8612" s="213"/>
      <c r="V8612" s="213"/>
      <c r="W8612" s="213"/>
      <c r="X8612" s="214"/>
      <c r="Y8612" s="214"/>
      <c r="Z8612" s="214"/>
      <c r="AA8612" s="217"/>
      <c r="AB8612" s="217"/>
      <c r="AC8612" s="217"/>
      <c r="AD8612" s="213"/>
    </row>
    <row r="8613" spans="20:30" x14ac:dyDescent="0.2">
      <c r="T8613" s="212"/>
      <c r="U8613" s="213"/>
      <c r="V8613" s="213"/>
      <c r="W8613" s="213"/>
      <c r="X8613" s="214"/>
      <c r="Y8613" s="214"/>
      <c r="Z8613" s="214"/>
      <c r="AA8613" s="217"/>
      <c r="AB8613" s="217"/>
      <c r="AC8613" s="217"/>
      <c r="AD8613" s="213"/>
    </row>
    <row r="8614" spans="20:30" x14ac:dyDescent="0.2">
      <c r="T8614" s="212"/>
      <c r="U8614" s="213"/>
      <c r="V8614" s="213"/>
      <c r="W8614" s="213"/>
      <c r="X8614" s="214"/>
      <c r="Y8614" s="214"/>
      <c r="Z8614" s="214"/>
      <c r="AA8614" s="217"/>
      <c r="AB8614" s="217"/>
      <c r="AC8614" s="217"/>
      <c r="AD8614" s="213"/>
    </row>
    <row r="8615" spans="20:30" x14ac:dyDescent="0.2">
      <c r="T8615" s="212"/>
      <c r="U8615" s="213"/>
      <c r="V8615" s="213"/>
      <c r="W8615" s="213"/>
      <c r="X8615" s="214"/>
      <c r="Y8615" s="214"/>
      <c r="Z8615" s="214"/>
      <c r="AA8615" s="217"/>
      <c r="AB8615" s="217"/>
      <c r="AC8615" s="217"/>
      <c r="AD8615" s="213"/>
    </row>
    <row r="8616" spans="20:30" x14ac:dyDescent="0.2">
      <c r="T8616" s="212"/>
      <c r="U8616" s="213"/>
      <c r="V8616" s="213"/>
      <c r="W8616" s="213"/>
      <c r="X8616" s="214"/>
      <c r="Y8616" s="214"/>
      <c r="Z8616" s="214"/>
      <c r="AA8616" s="217"/>
      <c r="AB8616" s="217"/>
      <c r="AC8616" s="217"/>
      <c r="AD8616" s="213"/>
    </row>
    <row r="8617" spans="20:30" x14ac:dyDescent="0.2">
      <c r="T8617" s="212"/>
      <c r="U8617" s="213"/>
      <c r="V8617" s="213"/>
      <c r="W8617" s="213"/>
      <c r="X8617" s="214"/>
      <c r="Y8617" s="214"/>
      <c r="Z8617" s="214"/>
      <c r="AA8617" s="217"/>
      <c r="AB8617" s="217"/>
      <c r="AC8617" s="217"/>
      <c r="AD8617" s="213"/>
    </row>
    <row r="8618" spans="20:30" x14ac:dyDescent="0.2">
      <c r="T8618" s="212"/>
      <c r="U8618" s="213"/>
      <c r="V8618" s="213"/>
      <c r="W8618" s="213"/>
      <c r="X8618" s="214"/>
      <c r="Y8618" s="214"/>
      <c r="Z8618" s="214"/>
      <c r="AA8618" s="217"/>
      <c r="AB8618" s="217"/>
      <c r="AC8618" s="217"/>
      <c r="AD8618" s="213"/>
    </row>
    <row r="8619" spans="20:30" x14ac:dyDescent="0.2">
      <c r="T8619" s="212"/>
      <c r="U8619" s="213"/>
      <c r="V8619" s="213"/>
      <c r="W8619" s="213"/>
      <c r="X8619" s="214"/>
      <c r="Y8619" s="214"/>
      <c r="Z8619" s="214"/>
      <c r="AA8619" s="217"/>
      <c r="AB8619" s="217"/>
      <c r="AC8619" s="217"/>
      <c r="AD8619" s="213"/>
    </row>
    <row r="8620" spans="20:30" x14ac:dyDescent="0.2">
      <c r="T8620" s="212"/>
      <c r="U8620" s="213"/>
      <c r="V8620" s="213"/>
      <c r="W8620" s="213"/>
      <c r="X8620" s="214"/>
      <c r="Y8620" s="214"/>
      <c r="Z8620" s="214"/>
      <c r="AA8620" s="217"/>
      <c r="AB8620" s="217"/>
      <c r="AC8620" s="217"/>
      <c r="AD8620" s="213"/>
    </row>
    <row r="8621" spans="20:30" x14ac:dyDescent="0.2">
      <c r="T8621" s="212"/>
      <c r="U8621" s="213"/>
      <c r="V8621" s="213"/>
      <c r="W8621" s="213"/>
      <c r="X8621" s="214"/>
      <c r="Y8621" s="214"/>
      <c r="Z8621" s="214"/>
      <c r="AA8621" s="217"/>
      <c r="AB8621" s="217"/>
      <c r="AC8621" s="217"/>
      <c r="AD8621" s="213"/>
    </row>
    <row r="8622" spans="20:30" x14ac:dyDescent="0.2">
      <c r="T8622" s="212"/>
      <c r="U8622" s="213"/>
      <c r="V8622" s="213"/>
      <c r="W8622" s="213"/>
      <c r="X8622" s="214"/>
      <c r="Y8622" s="214"/>
      <c r="Z8622" s="214"/>
      <c r="AA8622" s="217"/>
      <c r="AB8622" s="217"/>
      <c r="AC8622" s="217"/>
      <c r="AD8622" s="213"/>
    </row>
    <row r="8623" spans="20:30" x14ac:dyDescent="0.2">
      <c r="T8623" s="212"/>
      <c r="U8623" s="213"/>
      <c r="V8623" s="213"/>
      <c r="W8623" s="213"/>
      <c r="X8623" s="214"/>
      <c r="Y8623" s="214"/>
      <c r="Z8623" s="214"/>
      <c r="AA8623" s="217"/>
      <c r="AB8623" s="217"/>
      <c r="AC8623" s="217"/>
      <c r="AD8623" s="213"/>
    </row>
    <row r="8624" spans="20:30" x14ac:dyDescent="0.2">
      <c r="T8624" s="212"/>
      <c r="U8624" s="213"/>
      <c r="V8624" s="213"/>
      <c r="W8624" s="213"/>
      <c r="X8624" s="214"/>
      <c r="Y8624" s="214"/>
      <c r="Z8624" s="214"/>
      <c r="AA8624" s="217"/>
      <c r="AB8624" s="217"/>
      <c r="AC8624" s="217"/>
      <c r="AD8624" s="213"/>
    </row>
    <row r="8625" spans="20:30" x14ac:dyDescent="0.2">
      <c r="T8625" s="212"/>
      <c r="U8625" s="213"/>
      <c r="V8625" s="213"/>
      <c r="W8625" s="213"/>
      <c r="X8625" s="214"/>
      <c r="Y8625" s="214"/>
      <c r="Z8625" s="214"/>
      <c r="AA8625" s="217"/>
      <c r="AB8625" s="217"/>
      <c r="AC8625" s="217"/>
      <c r="AD8625" s="213"/>
    </row>
    <row r="8626" spans="20:30" x14ac:dyDescent="0.2">
      <c r="T8626" s="212"/>
      <c r="U8626" s="213"/>
      <c r="V8626" s="213"/>
      <c r="W8626" s="213"/>
      <c r="X8626" s="214"/>
      <c r="Y8626" s="214"/>
      <c r="Z8626" s="214"/>
      <c r="AA8626" s="217"/>
      <c r="AB8626" s="217"/>
      <c r="AC8626" s="217"/>
      <c r="AD8626" s="213"/>
    </row>
    <row r="8627" spans="20:30" x14ac:dyDescent="0.2">
      <c r="T8627" s="212"/>
      <c r="U8627" s="213"/>
      <c r="V8627" s="213"/>
      <c r="W8627" s="213"/>
      <c r="X8627" s="214"/>
      <c r="Y8627" s="214"/>
      <c r="Z8627" s="214"/>
      <c r="AA8627" s="217"/>
      <c r="AB8627" s="217"/>
      <c r="AC8627" s="217"/>
      <c r="AD8627" s="213"/>
    </row>
    <row r="8628" spans="20:30" x14ac:dyDescent="0.2">
      <c r="T8628" s="212"/>
      <c r="U8628" s="213"/>
      <c r="V8628" s="213"/>
      <c r="W8628" s="213"/>
      <c r="X8628" s="214"/>
      <c r="Y8628" s="214"/>
      <c r="Z8628" s="214"/>
      <c r="AA8628" s="217"/>
      <c r="AB8628" s="217"/>
      <c r="AC8628" s="217"/>
      <c r="AD8628" s="213"/>
    </row>
    <row r="8629" spans="20:30" x14ac:dyDescent="0.2">
      <c r="T8629" s="212"/>
      <c r="U8629" s="213"/>
      <c r="V8629" s="213"/>
      <c r="W8629" s="213"/>
      <c r="X8629" s="214"/>
      <c r="Y8629" s="214"/>
      <c r="Z8629" s="214"/>
      <c r="AA8629" s="217"/>
      <c r="AB8629" s="217"/>
      <c r="AC8629" s="217"/>
      <c r="AD8629" s="213"/>
    </row>
    <row r="8630" spans="20:30" x14ac:dyDescent="0.2">
      <c r="T8630" s="212"/>
      <c r="U8630" s="213"/>
      <c r="V8630" s="213"/>
      <c r="W8630" s="213"/>
      <c r="X8630" s="214"/>
      <c r="Y8630" s="214"/>
      <c r="Z8630" s="214"/>
      <c r="AA8630" s="217"/>
      <c r="AB8630" s="217"/>
      <c r="AC8630" s="217"/>
      <c r="AD8630" s="213"/>
    </row>
    <row r="8631" spans="20:30" x14ac:dyDescent="0.2">
      <c r="T8631" s="212"/>
      <c r="U8631" s="213"/>
      <c r="V8631" s="213"/>
      <c r="W8631" s="213"/>
      <c r="X8631" s="214"/>
      <c r="Y8631" s="214"/>
      <c r="Z8631" s="214"/>
      <c r="AA8631" s="217"/>
      <c r="AB8631" s="217"/>
      <c r="AC8631" s="217"/>
      <c r="AD8631" s="213"/>
    </row>
    <row r="8632" spans="20:30" x14ac:dyDescent="0.2">
      <c r="T8632" s="212"/>
      <c r="U8632" s="213"/>
      <c r="V8632" s="213"/>
      <c r="W8632" s="213"/>
      <c r="X8632" s="214"/>
      <c r="Y8632" s="214"/>
      <c r="Z8632" s="214"/>
      <c r="AA8632" s="217"/>
      <c r="AB8632" s="217"/>
      <c r="AC8632" s="217"/>
      <c r="AD8632" s="213"/>
    </row>
    <row r="8633" spans="20:30" x14ac:dyDescent="0.2">
      <c r="T8633" s="212"/>
      <c r="U8633" s="213"/>
      <c r="V8633" s="213"/>
      <c r="W8633" s="213"/>
      <c r="X8633" s="214"/>
      <c r="Y8633" s="214"/>
      <c r="Z8633" s="214"/>
      <c r="AA8633" s="217"/>
      <c r="AB8633" s="217"/>
      <c r="AC8633" s="217"/>
      <c r="AD8633" s="213"/>
    </row>
    <row r="8634" spans="20:30" x14ac:dyDescent="0.2">
      <c r="T8634" s="212"/>
      <c r="U8634" s="213"/>
      <c r="V8634" s="213"/>
      <c r="W8634" s="213"/>
      <c r="X8634" s="214"/>
      <c r="Y8634" s="214"/>
      <c r="Z8634" s="214"/>
      <c r="AA8634" s="217"/>
      <c r="AB8634" s="217"/>
      <c r="AC8634" s="217"/>
      <c r="AD8634" s="213"/>
    </row>
    <row r="8635" spans="20:30" x14ac:dyDescent="0.2">
      <c r="T8635" s="212"/>
      <c r="U8635" s="213"/>
      <c r="V8635" s="213"/>
      <c r="W8635" s="213"/>
      <c r="X8635" s="214"/>
      <c r="Y8635" s="214"/>
      <c r="Z8635" s="214"/>
      <c r="AA8635" s="217"/>
      <c r="AB8635" s="217"/>
      <c r="AC8635" s="217"/>
      <c r="AD8635" s="213"/>
    </row>
    <row r="8636" spans="20:30" x14ac:dyDescent="0.2">
      <c r="T8636" s="212"/>
      <c r="U8636" s="213"/>
      <c r="V8636" s="213"/>
      <c r="W8636" s="213"/>
      <c r="X8636" s="214"/>
      <c r="Y8636" s="214"/>
      <c r="Z8636" s="214"/>
      <c r="AA8636" s="217"/>
      <c r="AB8636" s="217"/>
      <c r="AC8636" s="217"/>
      <c r="AD8636" s="213"/>
    </row>
    <row r="8637" spans="20:30" x14ac:dyDescent="0.2">
      <c r="T8637" s="212"/>
      <c r="U8637" s="213"/>
      <c r="V8637" s="213"/>
      <c r="W8637" s="213"/>
      <c r="X8637" s="214"/>
      <c r="Y8637" s="214"/>
      <c r="Z8637" s="214"/>
      <c r="AA8637" s="217"/>
      <c r="AB8637" s="217"/>
      <c r="AC8637" s="217"/>
      <c r="AD8637" s="213"/>
    </row>
    <row r="8638" spans="20:30" x14ac:dyDescent="0.2">
      <c r="T8638" s="212"/>
      <c r="U8638" s="213"/>
      <c r="V8638" s="213"/>
      <c r="W8638" s="213"/>
      <c r="X8638" s="214"/>
      <c r="Y8638" s="214"/>
      <c r="Z8638" s="214"/>
      <c r="AA8638" s="217"/>
      <c r="AB8638" s="217"/>
      <c r="AC8638" s="217"/>
      <c r="AD8638" s="213"/>
    </row>
    <row r="8639" spans="20:30" x14ac:dyDescent="0.2">
      <c r="T8639" s="212"/>
      <c r="U8639" s="213"/>
      <c r="V8639" s="213"/>
      <c r="W8639" s="213"/>
      <c r="X8639" s="214"/>
      <c r="Y8639" s="214"/>
      <c r="Z8639" s="214"/>
      <c r="AA8639" s="217"/>
      <c r="AB8639" s="217"/>
      <c r="AC8639" s="217"/>
      <c r="AD8639" s="213"/>
    </row>
    <row r="8640" spans="20:30" x14ac:dyDescent="0.2">
      <c r="T8640" s="212"/>
      <c r="U8640" s="213"/>
      <c r="V8640" s="213"/>
      <c r="W8640" s="213"/>
      <c r="X8640" s="214"/>
      <c r="Y8640" s="214"/>
      <c r="Z8640" s="214"/>
      <c r="AA8640" s="217"/>
      <c r="AB8640" s="217"/>
      <c r="AC8640" s="217"/>
      <c r="AD8640" s="213"/>
    </row>
    <row r="8641" spans="20:30" x14ac:dyDescent="0.2">
      <c r="T8641" s="212"/>
      <c r="U8641" s="213"/>
      <c r="V8641" s="213"/>
      <c r="W8641" s="213"/>
      <c r="X8641" s="214"/>
      <c r="Y8641" s="214"/>
      <c r="Z8641" s="214"/>
      <c r="AA8641" s="217"/>
      <c r="AB8641" s="217"/>
      <c r="AC8641" s="217"/>
      <c r="AD8641" s="213"/>
    </row>
    <row r="8642" spans="20:30" x14ac:dyDescent="0.2">
      <c r="T8642" s="212"/>
      <c r="U8642" s="213"/>
      <c r="V8642" s="213"/>
      <c r="W8642" s="213"/>
      <c r="X8642" s="214"/>
      <c r="Y8642" s="214"/>
      <c r="Z8642" s="214"/>
      <c r="AA8642" s="217"/>
      <c r="AB8642" s="217"/>
      <c r="AC8642" s="217"/>
      <c r="AD8642" s="213"/>
    </row>
    <row r="8643" spans="20:30" x14ac:dyDescent="0.2">
      <c r="T8643" s="212"/>
      <c r="U8643" s="213"/>
      <c r="V8643" s="213"/>
      <c r="W8643" s="213"/>
      <c r="X8643" s="214"/>
      <c r="Y8643" s="214"/>
      <c r="Z8643" s="214"/>
      <c r="AA8643" s="217"/>
      <c r="AB8643" s="217"/>
      <c r="AC8643" s="217"/>
      <c r="AD8643" s="213"/>
    </row>
    <row r="8644" spans="20:30" x14ac:dyDescent="0.2">
      <c r="T8644" s="212"/>
      <c r="U8644" s="213"/>
      <c r="V8644" s="213"/>
      <c r="W8644" s="213"/>
      <c r="X8644" s="214"/>
      <c r="Y8644" s="214"/>
      <c r="Z8644" s="214"/>
      <c r="AA8644" s="217"/>
      <c r="AB8644" s="217"/>
      <c r="AC8644" s="217"/>
      <c r="AD8644" s="213"/>
    </row>
    <row r="8645" spans="20:30" x14ac:dyDescent="0.2">
      <c r="T8645" s="212"/>
      <c r="U8645" s="213"/>
      <c r="V8645" s="213"/>
      <c r="W8645" s="213"/>
      <c r="X8645" s="214"/>
      <c r="Y8645" s="214"/>
      <c r="Z8645" s="214"/>
      <c r="AA8645" s="217"/>
      <c r="AB8645" s="217"/>
      <c r="AC8645" s="217"/>
      <c r="AD8645" s="213"/>
    </row>
    <row r="8646" spans="20:30" x14ac:dyDescent="0.2">
      <c r="T8646" s="212"/>
      <c r="U8646" s="213"/>
      <c r="V8646" s="213"/>
      <c r="W8646" s="213"/>
      <c r="X8646" s="214"/>
      <c r="Y8646" s="214"/>
      <c r="Z8646" s="214"/>
      <c r="AA8646" s="217"/>
      <c r="AB8646" s="217"/>
      <c r="AC8646" s="217"/>
      <c r="AD8646" s="213"/>
    </row>
    <row r="8647" spans="20:30" x14ac:dyDescent="0.2">
      <c r="T8647" s="212"/>
      <c r="U8647" s="213"/>
      <c r="V8647" s="213"/>
      <c r="W8647" s="213"/>
      <c r="X8647" s="214"/>
      <c r="Y8647" s="214"/>
      <c r="Z8647" s="214"/>
      <c r="AA8647" s="217"/>
      <c r="AB8647" s="217"/>
      <c r="AC8647" s="217"/>
      <c r="AD8647" s="213"/>
    </row>
    <row r="8648" spans="20:30" x14ac:dyDescent="0.2">
      <c r="T8648" s="212"/>
      <c r="U8648" s="213"/>
      <c r="V8648" s="213"/>
      <c r="W8648" s="213"/>
      <c r="X8648" s="214"/>
      <c r="Y8648" s="214"/>
      <c r="Z8648" s="214"/>
      <c r="AA8648" s="217"/>
      <c r="AB8648" s="217"/>
      <c r="AC8648" s="217"/>
      <c r="AD8648" s="213"/>
    </row>
    <row r="8649" spans="20:30" x14ac:dyDescent="0.2">
      <c r="T8649" s="212"/>
      <c r="U8649" s="213"/>
      <c r="V8649" s="213"/>
      <c r="W8649" s="213"/>
      <c r="X8649" s="214"/>
      <c r="Y8649" s="214"/>
      <c r="Z8649" s="214"/>
      <c r="AA8649" s="217"/>
      <c r="AB8649" s="217"/>
      <c r="AC8649" s="217"/>
      <c r="AD8649" s="213"/>
    </row>
    <row r="8650" spans="20:30" x14ac:dyDescent="0.2">
      <c r="T8650" s="212"/>
      <c r="U8650" s="213"/>
      <c r="V8650" s="213"/>
      <c r="W8650" s="213"/>
      <c r="X8650" s="214"/>
      <c r="Y8650" s="214"/>
      <c r="Z8650" s="214"/>
      <c r="AA8650" s="217"/>
      <c r="AB8650" s="217"/>
      <c r="AC8650" s="217"/>
      <c r="AD8650" s="213"/>
    </row>
    <row r="8651" spans="20:30" x14ac:dyDescent="0.2">
      <c r="T8651" s="212"/>
      <c r="U8651" s="213"/>
      <c r="V8651" s="213"/>
      <c r="W8651" s="213"/>
      <c r="X8651" s="214"/>
      <c r="Y8651" s="214"/>
      <c r="Z8651" s="214"/>
      <c r="AA8651" s="217"/>
      <c r="AB8651" s="217"/>
      <c r="AC8651" s="217"/>
      <c r="AD8651" s="213"/>
    </row>
    <row r="8652" spans="20:30" x14ac:dyDescent="0.2">
      <c r="T8652" s="212"/>
      <c r="U8652" s="213"/>
      <c r="V8652" s="213"/>
      <c r="W8652" s="213"/>
      <c r="X8652" s="214"/>
      <c r="Y8652" s="214"/>
      <c r="Z8652" s="214"/>
      <c r="AA8652" s="217"/>
      <c r="AB8652" s="217"/>
      <c r="AC8652" s="217"/>
      <c r="AD8652" s="213"/>
    </row>
    <row r="8653" spans="20:30" x14ac:dyDescent="0.2">
      <c r="T8653" s="212"/>
      <c r="U8653" s="213"/>
      <c r="V8653" s="213"/>
      <c r="W8653" s="213"/>
      <c r="X8653" s="214"/>
      <c r="Y8653" s="214"/>
      <c r="Z8653" s="214"/>
      <c r="AA8653" s="217"/>
      <c r="AB8653" s="217"/>
      <c r="AC8653" s="217"/>
      <c r="AD8653" s="213"/>
    </row>
    <row r="8654" spans="20:30" x14ac:dyDescent="0.2">
      <c r="T8654" s="212"/>
      <c r="U8654" s="213"/>
      <c r="V8654" s="213"/>
      <c r="W8654" s="213"/>
      <c r="X8654" s="214"/>
      <c r="Y8654" s="214"/>
      <c r="Z8654" s="214"/>
      <c r="AA8654" s="217"/>
      <c r="AB8654" s="217"/>
      <c r="AC8654" s="217"/>
      <c r="AD8654" s="213"/>
    </row>
    <row r="8655" spans="20:30" x14ac:dyDescent="0.2">
      <c r="T8655" s="212"/>
      <c r="U8655" s="213"/>
      <c r="V8655" s="213"/>
      <c r="W8655" s="213"/>
      <c r="X8655" s="214"/>
      <c r="Y8655" s="214"/>
      <c r="Z8655" s="214"/>
      <c r="AA8655" s="217"/>
      <c r="AB8655" s="217"/>
      <c r="AC8655" s="217"/>
      <c r="AD8655" s="213"/>
    </row>
    <row r="8656" spans="20:30" x14ac:dyDescent="0.2">
      <c r="T8656" s="212"/>
      <c r="U8656" s="213"/>
      <c r="V8656" s="213"/>
      <c r="W8656" s="213"/>
      <c r="X8656" s="214"/>
      <c r="Y8656" s="214"/>
      <c r="Z8656" s="214"/>
      <c r="AA8656" s="217"/>
      <c r="AB8656" s="217"/>
      <c r="AC8656" s="217"/>
      <c r="AD8656" s="213"/>
    </row>
    <row r="8657" spans="20:30" x14ac:dyDescent="0.2">
      <c r="T8657" s="212"/>
      <c r="U8657" s="213"/>
      <c r="V8657" s="213"/>
      <c r="W8657" s="213"/>
      <c r="X8657" s="214"/>
      <c r="Y8657" s="214"/>
      <c r="Z8657" s="214"/>
      <c r="AA8657" s="217"/>
      <c r="AB8657" s="217"/>
      <c r="AC8657" s="217"/>
      <c r="AD8657" s="213"/>
    </row>
    <row r="8658" spans="20:30" x14ac:dyDescent="0.2">
      <c r="T8658" s="212"/>
      <c r="U8658" s="213"/>
      <c r="V8658" s="213"/>
      <c r="W8658" s="213"/>
      <c r="X8658" s="214"/>
      <c r="Y8658" s="214"/>
      <c r="Z8658" s="214"/>
      <c r="AA8658" s="217"/>
      <c r="AB8658" s="217"/>
      <c r="AC8658" s="217"/>
      <c r="AD8658" s="213"/>
    </row>
    <row r="8659" spans="20:30" x14ac:dyDescent="0.2">
      <c r="T8659" s="212"/>
      <c r="U8659" s="213"/>
      <c r="V8659" s="213"/>
      <c r="W8659" s="213"/>
      <c r="X8659" s="214"/>
      <c r="Y8659" s="214"/>
      <c r="Z8659" s="214"/>
      <c r="AA8659" s="217"/>
      <c r="AB8659" s="217"/>
      <c r="AC8659" s="217"/>
      <c r="AD8659" s="213"/>
    </row>
    <row r="8660" spans="20:30" x14ac:dyDescent="0.2">
      <c r="T8660" s="212"/>
      <c r="U8660" s="213"/>
      <c r="V8660" s="213"/>
      <c r="W8660" s="213"/>
      <c r="X8660" s="214"/>
      <c r="Y8660" s="214"/>
      <c r="Z8660" s="214"/>
      <c r="AA8660" s="217"/>
      <c r="AB8660" s="217"/>
      <c r="AC8660" s="217"/>
      <c r="AD8660" s="213"/>
    </row>
    <row r="8661" spans="20:30" x14ac:dyDescent="0.2">
      <c r="T8661" s="212"/>
      <c r="U8661" s="213"/>
      <c r="V8661" s="213"/>
      <c r="W8661" s="213"/>
      <c r="X8661" s="214"/>
      <c r="Y8661" s="214"/>
      <c r="Z8661" s="214"/>
      <c r="AA8661" s="217"/>
      <c r="AB8661" s="217"/>
      <c r="AC8661" s="217"/>
      <c r="AD8661" s="213"/>
    </row>
    <row r="8662" spans="20:30" x14ac:dyDescent="0.2">
      <c r="T8662" s="212"/>
      <c r="U8662" s="213"/>
      <c r="V8662" s="213"/>
      <c r="W8662" s="213"/>
      <c r="X8662" s="214"/>
      <c r="Y8662" s="214"/>
      <c r="Z8662" s="214"/>
      <c r="AA8662" s="217"/>
      <c r="AB8662" s="217"/>
      <c r="AC8662" s="217"/>
      <c r="AD8662" s="213"/>
    </row>
    <row r="8663" spans="20:30" x14ac:dyDescent="0.2">
      <c r="T8663" s="212"/>
      <c r="U8663" s="213"/>
      <c r="V8663" s="213"/>
      <c r="W8663" s="213"/>
      <c r="X8663" s="214"/>
      <c r="Y8663" s="214"/>
      <c r="Z8663" s="214"/>
      <c r="AA8663" s="217"/>
      <c r="AB8663" s="217"/>
      <c r="AC8663" s="217"/>
      <c r="AD8663" s="213"/>
    </row>
    <row r="8664" spans="20:30" x14ac:dyDescent="0.2">
      <c r="T8664" s="212"/>
      <c r="U8664" s="213"/>
      <c r="V8664" s="213"/>
      <c r="W8664" s="213"/>
      <c r="X8664" s="214"/>
      <c r="Y8664" s="214"/>
      <c r="Z8664" s="214"/>
      <c r="AA8664" s="217"/>
      <c r="AB8664" s="217"/>
      <c r="AC8664" s="217"/>
      <c r="AD8664" s="213"/>
    </row>
    <row r="8665" spans="20:30" x14ac:dyDescent="0.2">
      <c r="T8665" s="212"/>
      <c r="U8665" s="213"/>
      <c r="V8665" s="213"/>
      <c r="W8665" s="213"/>
      <c r="X8665" s="214"/>
      <c r="Y8665" s="214"/>
      <c r="Z8665" s="214"/>
      <c r="AA8665" s="217"/>
      <c r="AB8665" s="217"/>
      <c r="AC8665" s="217"/>
      <c r="AD8665" s="213"/>
    </row>
    <row r="8666" spans="20:30" x14ac:dyDescent="0.2">
      <c r="T8666" s="212"/>
      <c r="U8666" s="213"/>
      <c r="V8666" s="213"/>
      <c r="W8666" s="213"/>
      <c r="X8666" s="214"/>
      <c r="Y8666" s="214"/>
      <c r="Z8666" s="214"/>
      <c r="AA8666" s="217"/>
      <c r="AB8666" s="217"/>
      <c r="AC8666" s="217"/>
      <c r="AD8666" s="213"/>
    </row>
    <row r="8667" spans="20:30" x14ac:dyDescent="0.2">
      <c r="T8667" s="212"/>
      <c r="U8667" s="213"/>
      <c r="V8667" s="213"/>
      <c r="W8667" s="213"/>
      <c r="X8667" s="214"/>
      <c r="Y8667" s="214"/>
      <c r="Z8667" s="214"/>
      <c r="AA8667" s="217"/>
      <c r="AB8667" s="217"/>
      <c r="AC8667" s="217"/>
      <c r="AD8667" s="213"/>
    </row>
    <row r="8668" spans="20:30" x14ac:dyDescent="0.2">
      <c r="T8668" s="212"/>
      <c r="U8668" s="213"/>
      <c r="V8668" s="213"/>
      <c r="W8668" s="213"/>
      <c r="X8668" s="214"/>
      <c r="Y8668" s="214"/>
      <c r="Z8668" s="214"/>
      <c r="AA8668" s="217"/>
      <c r="AB8668" s="217"/>
      <c r="AC8668" s="217"/>
      <c r="AD8668" s="213"/>
    </row>
    <row r="8669" spans="20:30" x14ac:dyDescent="0.2">
      <c r="T8669" s="212"/>
      <c r="U8669" s="213"/>
      <c r="V8669" s="213"/>
      <c r="W8669" s="213"/>
      <c r="X8669" s="214"/>
      <c r="Y8669" s="214"/>
      <c r="Z8669" s="214"/>
      <c r="AA8669" s="217"/>
      <c r="AB8669" s="217"/>
      <c r="AC8669" s="217"/>
      <c r="AD8669" s="213"/>
    </row>
    <row r="8670" spans="20:30" x14ac:dyDescent="0.2">
      <c r="T8670" s="212"/>
      <c r="U8670" s="213"/>
      <c r="V8670" s="213"/>
      <c r="W8670" s="213"/>
      <c r="X8670" s="214"/>
      <c r="Y8670" s="214"/>
      <c r="Z8670" s="214"/>
      <c r="AA8670" s="217"/>
      <c r="AB8670" s="217"/>
      <c r="AC8670" s="217"/>
      <c r="AD8670" s="213"/>
    </row>
    <row r="8671" spans="20:30" x14ac:dyDescent="0.2">
      <c r="T8671" s="212"/>
      <c r="U8671" s="213"/>
      <c r="V8671" s="213"/>
      <c r="W8671" s="213"/>
      <c r="X8671" s="214"/>
      <c r="Y8671" s="214"/>
      <c r="Z8671" s="214"/>
      <c r="AA8671" s="217"/>
      <c r="AB8671" s="217"/>
      <c r="AC8671" s="217"/>
      <c r="AD8671" s="213"/>
    </row>
    <row r="8672" spans="20:30" x14ac:dyDescent="0.2">
      <c r="T8672" s="212"/>
      <c r="U8672" s="213"/>
      <c r="V8672" s="213"/>
      <c r="W8672" s="213"/>
      <c r="X8672" s="214"/>
      <c r="Y8672" s="214"/>
      <c r="Z8672" s="214"/>
      <c r="AA8672" s="217"/>
      <c r="AB8672" s="217"/>
      <c r="AC8672" s="217"/>
      <c r="AD8672" s="213"/>
    </row>
    <row r="8673" spans="20:30" x14ac:dyDescent="0.2">
      <c r="T8673" s="212"/>
      <c r="U8673" s="213"/>
      <c r="V8673" s="213"/>
      <c r="W8673" s="213"/>
      <c r="X8673" s="214"/>
      <c r="Y8673" s="214"/>
      <c r="Z8673" s="214"/>
      <c r="AA8673" s="217"/>
      <c r="AB8673" s="217"/>
      <c r="AC8673" s="217"/>
      <c r="AD8673" s="213"/>
    </row>
    <row r="8674" spans="20:30" x14ac:dyDescent="0.2">
      <c r="T8674" s="212"/>
      <c r="U8674" s="213"/>
      <c r="V8674" s="213"/>
      <c r="W8674" s="213"/>
      <c r="X8674" s="214"/>
      <c r="Y8674" s="214"/>
      <c r="Z8674" s="214"/>
      <c r="AA8674" s="217"/>
      <c r="AB8674" s="217"/>
      <c r="AC8674" s="217"/>
      <c r="AD8674" s="213"/>
    </row>
    <row r="8675" spans="20:30" x14ac:dyDescent="0.2">
      <c r="T8675" s="212"/>
      <c r="U8675" s="213"/>
      <c r="V8675" s="213"/>
      <c r="W8675" s="213"/>
      <c r="X8675" s="214"/>
      <c r="Y8675" s="214"/>
      <c r="Z8675" s="214"/>
      <c r="AA8675" s="217"/>
      <c r="AB8675" s="217"/>
      <c r="AC8675" s="217"/>
      <c r="AD8675" s="213"/>
    </row>
    <row r="8676" spans="20:30" x14ac:dyDescent="0.2">
      <c r="T8676" s="212"/>
      <c r="U8676" s="213"/>
      <c r="V8676" s="213"/>
      <c r="W8676" s="213"/>
      <c r="X8676" s="214"/>
      <c r="Y8676" s="214"/>
      <c r="Z8676" s="214"/>
      <c r="AA8676" s="217"/>
      <c r="AB8676" s="217"/>
      <c r="AC8676" s="217"/>
      <c r="AD8676" s="213"/>
    </row>
    <row r="8677" spans="20:30" x14ac:dyDescent="0.2">
      <c r="T8677" s="212"/>
      <c r="U8677" s="213"/>
      <c r="V8677" s="213"/>
      <c r="W8677" s="213"/>
      <c r="X8677" s="214"/>
      <c r="Y8677" s="214"/>
      <c r="Z8677" s="214"/>
      <c r="AA8677" s="217"/>
      <c r="AB8677" s="217"/>
      <c r="AC8677" s="217"/>
      <c r="AD8677" s="213"/>
    </row>
    <row r="8678" spans="20:30" x14ac:dyDescent="0.2">
      <c r="T8678" s="212"/>
      <c r="U8678" s="213"/>
      <c r="V8678" s="213"/>
      <c r="W8678" s="213"/>
      <c r="X8678" s="214"/>
      <c r="Y8678" s="214"/>
      <c r="Z8678" s="214"/>
      <c r="AA8678" s="217"/>
      <c r="AB8678" s="217"/>
      <c r="AC8678" s="217"/>
      <c r="AD8678" s="213"/>
    </row>
    <row r="8679" spans="20:30" x14ac:dyDescent="0.2">
      <c r="T8679" s="212"/>
      <c r="U8679" s="213"/>
      <c r="V8679" s="213"/>
      <c r="W8679" s="213"/>
      <c r="X8679" s="214"/>
      <c r="Y8679" s="214"/>
      <c r="Z8679" s="214"/>
      <c r="AA8679" s="217"/>
      <c r="AB8679" s="217"/>
      <c r="AC8679" s="217"/>
      <c r="AD8679" s="213"/>
    </row>
    <row r="8680" spans="20:30" x14ac:dyDescent="0.2">
      <c r="T8680" s="212"/>
      <c r="U8680" s="213"/>
      <c r="V8680" s="213"/>
      <c r="W8680" s="213"/>
      <c r="X8680" s="214"/>
      <c r="Y8680" s="214"/>
      <c r="Z8680" s="214"/>
      <c r="AA8680" s="217"/>
      <c r="AB8680" s="217"/>
      <c r="AC8680" s="217"/>
      <c r="AD8680" s="213"/>
    </row>
    <row r="8681" spans="20:30" x14ac:dyDescent="0.2">
      <c r="T8681" s="212"/>
      <c r="U8681" s="213"/>
      <c r="V8681" s="213"/>
      <c r="W8681" s="213"/>
      <c r="X8681" s="214"/>
      <c r="Y8681" s="214"/>
      <c r="Z8681" s="214"/>
      <c r="AA8681" s="217"/>
      <c r="AB8681" s="217"/>
      <c r="AC8681" s="217"/>
      <c r="AD8681" s="213"/>
    </row>
    <row r="8682" spans="20:30" x14ac:dyDescent="0.2">
      <c r="T8682" s="212"/>
      <c r="U8682" s="213"/>
      <c r="V8682" s="213"/>
      <c r="W8682" s="213"/>
      <c r="X8682" s="214"/>
      <c r="Y8682" s="214"/>
      <c r="Z8682" s="214"/>
      <c r="AA8682" s="217"/>
      <c r="AB8682" s="217"/>
      <c r="AC8682" s="217"/>
      <c r="AD8682" s="213"/>
    </row>
    <row r="8683" spans="20:30" x14ac:dyDescent="0.2">
      <c r="T8683" s="212"/>
      <c r="U8683" s="213"/>
      <c r="V8683" s="213"/>
      <c r="W8683" s="213"/>
      <c r="X8683" s="214"/>
      <c r="Y8683" s="214"/>
      <c r="Z8683" s="214"/>
      <c r="AA8683" s="217"/>
      <c r="AB8683" s="217"/>
      <c r="AC8683" s="217"/>
      <c r="AD8683" s="213"/>
    </row>
    <row r="8684" spans="20:30" x14ac:dyDescent="0.2">
      <c r="T8684" s="212"/>
      <c r="U8684" s="213"/>
      <c r="V8684" s="213"/>
      <c r="W8684" s="213"/>
      <c r="X8684" s="214"/>
      <c r="Y8684" s="214"/>
      <c r="Z8684" s="214"/>
      <c r="AA8684" s="217"/>
      <c r="AB8684" s="217"/>
      <c r="AC8684" s="217"/>
      <c r="AD8684" s="213"/>
    </row>
    <row r="8685" spans="20:30" x14ac:dyDescent="0.2">
      <c r="T8685" s="212"/>
      <c r="U8685" s="213"/>
      <c r="V8685" s="213"/>
      <c r="W8685" s="213"/>
      <c r="X8685" s="214"/>
      <c r="Y8685" s="214"/>
      <c r="Z8685" s="214"/>
      <c r="AA8685" s="217"/>
      <c r="AB8685" s="217"/>
      <c r="AC8685" s="217"/>
      <c r="AD8685" s="213"/>
    </row>
    <row r="8686" spans="20:30" x14ac:dyDescent="0.2">
      <c r="T8686" s="212"/>
      <c r="U8686" s="213"/>
      <c r="V8686" s="213"/>
      <c r="W8686" s="213"/>
      <c r="X8686" s="214"/>
      <c r="Y8686" s="214"/>
      <c r="Z8686" s="214"/>
      <c r="AA8686" s="217"/>
      <c r="AB8686" s="217"/>
      <c r="AC8686" s="217"/>
      <c r="AD8686" s="213"/>
    </row>
    <row r="8687" spans="20:30" x14ac:dyDescent="0.2">
      <c r="T8687" s="212"/>
      <c r="U8687" s="213"/>
      <c r="V8687" s="213"/>
      <c r="W8687" s="213"/>
      <c r="X8687" s="214"/>
      <c r="Y8687" s="214"/>
      <c r="Z8687" s="214"/>
      <c r="AA8687" s="217"/>
      <c r="AB8687" s="217"/>
      <c r="AC8687" s="217"/>
      <c r="AD8687" s="213"/>
    </row>
    <row r="8688" spans="20:30" x14ac:dyDescent="0.2">
      <c r="T8688" s="212"/>
      <c r="U8688" s="213"/>
      <c r="V8688" s="213"/>
      <c r="W8688" s="213"/>
      <c r="X8688" s="214"/>
      <c r="Y8688" s="214"/>
      <c r="Z8688" s="214"/>
      <c r="AA8688" s="217"/>
      <c r="AB8688" s="217"/>
      <c r="AC8688" s="217"/>
      <c r="AD8688" s="213"/>
    </row>
    <row r="8689" spans="20:30" x14ac:dyDescent="0.2">
      <c r="T8689" s="212"/>
      <c r="U8689" s="213"/>
      <c r="V8689" s="213"/>
      <c r="W8689" s="213"/>
      <c r="X8689" s="214"/>
      <c r="Y8689" s="214"/>
      <c r="Z8689" s="214"/>
      <c r="AA8689" s="217"/>
      <c r="AB8689" s="217"/>
      <c r="AC8689" s="217"/>
      <c r="AD8689" s="213"/>
    </row>
    <row r="8690" spans="20:30" x14ac:dyDescent="0.2">
      <c r="T8690" s="212"/>
      <c r="U8690" s="213"/>
      <c r="V8690" s="213"/>
      <c r="W8690" s="213"/>
      <c r="X8690" s="214"/>
      <c r="Y8690" s="214"/>
      <c r="Z8690" s="214"/>
      <c r="AA8690" s="217"/>
      <c r="AB8690" s="217"/>
      <c r="AC8690" s="217"/>
      <c r="AD8690" s="213"/>
    </row>
    <row r="8691" spans="20:30" x14ac:dyDescent="0.2">
      <c r="T8691" s="212"/>
      <c r="U8691" s="213"/>
      <c r="V8691" s="213"/>
      <c r="W8691" s="213"/>
      <c r="X8691" s="214"/>
      <c r="Y8691" s="214"/>
      <c r="Z8691" s="214"/>
      <c r="AA8691" s="217"/>
      <c r="AB8691" s="217"/>
      <c r="AC8691" s="217"/>
      <c r="AD8691" s="213"/>
    </row>
    <row r="8692" spans="20:30" x14ac:dyDescent="0.2">
      <c r="T8692" s="212"/>
      <c r="U8692" s="213"/>
      <c r="V8692" s="213"/>
      <c r="W8692" s="213"/>
      <c r="X8692" s="214"/>
      <c r="Y8692" s="214"/>
      <c r="Z8692" s="214"/>
      <c r="AA8692" s="217"/>
      <c r="AB8692" s="217"/>
      <c r="AC8692" s="217"/>
      <c r="AD8692" s="213"/>
    </row>
    <row r="8693" spans="20:30" x14ac:dyDescent="0.2">
      <c r="T8693" s="212"/>
      <c r="U8693" s="213"/>
      <c r="V8693" s="213"/>
      <c r="W8693" s="213"/>
      <c r="X8693" s="214"/>
      <c r="Y8693" s="214"/>
      <c r="Z8693" s="214"/>
      <c r="AA8693" s="217"/>
      <c r="AB8693" s="217"/>
      <c r="AC8693" s="217"/>
      <c r="AD8693" s="213"/>
    </row>
    <row r="8694" spans="20:30" x14ac:dyDescent="0.2">
      <c r="T8694" s="212"/>
      <c r="U8694" s="213"/>
      <c r="V8694" s="213"/>
      <c r="W8694" s="213"/>
      <c r="X8694" s="214"/>
      <c r="Y8694" s="214"/>
      <c r="Z8694" s="214"/>
      <c r="AA8694" s="217"/>
      <c r="AB8694" s="217"/>
      <c r="AC8694" s="217"/>
      <c r="AD8694" s="213"/>
    </row>
    <row r="8695" spans="20:30" x14ac:dyDescent="0.2">
      <c r="T8695" s="212"/>
      <c r="U8695" s="213"/>
      <c r="V8695" s="213"/>
      <c r="W8695" s="213"/>
      <c r="X8695" s="214"/>
      <c r="Y8695" s="214"/>
      <c r="Z8695" s="214"/>
      <c r="AA8695" s="217"/>
      <c r="AB8695" s="217"/>
      <c r="AC8695" s="217"/>
      <c r="AD8695" s="213"/>
    </row>
    <row r="8696" spans="20:30" x14ac:dyDescent="0.2">
      <c r="T8696" s="212"/>
      <c r="U8696" s="213"/>
      <c r="V8696" s="213"/>
      <c r="W8696" s="213"/>
      <c r="X8696" s="214"/>
      <c r="Y8696" s="214"/>
      <c r="Z8696" s="214"/>
      <c r="AA8696" s="217"/>
      <c r="AB8696" s="217"/>
      <c r="AC8696" s="217"/>
      <c r="AD8696" s="213"/>
    </row>
    <row r="8697" spans="20:30" x14ac:dyDescent="0.2">
      <c r="T8697" s="212"/>
      <c r="U8697" s="213"/>
      <c r="V8697" s="213"/>
      <c r="W8697" s="213"/>
      <c r="X8697" s="214"/>
      <c r="Y8697" s="214"/>
      <c r="Z8697" s="214"/>
      <c r="AA8697" s="217"/>
      <c r="AB8697" s="217"/>
      <c r="AC8697" s="217"/>
      <c r="AD8697" s="213"/>
    </row>
    <row r="8698" spans="20:30" x14ac:dyDescent="0.2">
      <c r="T8698" s="212"/>
      <c r="U8698" s="213"/>
      <c r="V8698" s="213"/>
      <c r="W8698" s="213"/>
      <c r="X8698" s="214"/>
      <c r="Y8698" s="214"/>
      <c r="Z8698" s="214"/>
      <c r="AA8698" s="217"/>
      <c r="AB8698" s="217"/>
      <c r="AC8698" s="217"/>
      <c r="AD8698" s="213"/>
    </row>
    <row r="8699" spans="20:30" x14ac:dyDescent="0.2">
      <c r="T8699" s="212"/>
      <c r="U8699" s="213"/>
      <c r="V8699" s="213"/>
      <c r="W8699" s="213"/>
      <c r="X8699" s="214"/>
      <c r="Y8699" s="214"/>
      <c r="Z8699" s="214"/>
      <c r="AA8699" s="217"/>
      <c r="AB8699" s="217"/>
      <c r="AC8699" s="217"/>
      <c r="AD8699" s="213"/>
    </row>
    <row r="8700" spans="20:30" x14ac:dyDescent="0.2">
      <c r="T8700" s="212"/>
      <c r="U8700" s="213"/>
      <c r="V8700" s="213"/>
      <c r="W8700" s="213"/>
      <c r="X8700" s="214"/>
      <c r="Y8700" s="214"/>
      <c r="Z8700" s="214"/>
      <c r="AA8700" s="217"/>
      <c r="AB8700" s="217"/>
      <c r="AC8700" s="217"/>
      <c r="AD8700" s="213"/>
    </row>
    <row r="8701" spans="20:30" x14ac:dyDescent="0.2">
      <c r="T8701" s="212"/>
      <c r="U8701" s="213"/>
      <c r="V8701" s="213"/>
      <c r="W8701" s="213"/>
      <c r="X8701" s="214"/>
      <c r="Y8701" s="214"/>
      <c r="Z8701" s="214"/>
      <c r="AA8701" s="217"/>
      <c r="AB8701" s="217"/>
      <c r="AC8701" s="217"/>
      <c r="AD8701" s="213"/>
    </row>
    <row r="8702" spans="20:30" x14ac:dyDescent="0.2">
      <c r="T8702" s="212"/>
      <c r="U8702" s="213"/>
      <c r="V8702" s="213"/>
      <c r="W8702" s="213"/>
      <c r="X8702" s="214"/>
      <c r="Y8702" s="214"/>
      <c r="Z8702" s="214"/>
      <c r="AA8702" s="217"/>
      <c r="AB8702" s="217"/>
      <c r="AC8702" s="217"/>
      <c r="AD8702" s="213"/>
    </row>
    <row r="8703" spans="20:30" x14ac:dyDescent="0.2">
      <c r="T8703" s="212"/>
      <c r="U8703" s="213"/>
      <c r="V8703" s="213"/>
      <c r="W8703" s="213"/>
      <c r="X8703" s="214"/>
      <c r="Y8703" s="214"/>
      <c r="Z8703" s="214"/>
      <c r="AA8703" s="217"/>
      <c r="AB8703" s="217"/>
      <c r="AC8703" s="217"/>
      <c r="AD8703" s="213"/>
    </row>
    <row r="8704" spans="20:30" x14ac:dyDescent="0.2">
      <c r="T8704" s="212"/>
      <c r="U8704" s="213"/>
      <c r="V8704" s="213"/>
      <c r="W8704" s="213"/>
      <c r="X8704" s="214"/>
      <c r="Y8704" s="214"/>
      <c r="Z8704" s="214"/>
      <c r="AA8704" s="217"/>
      <c r="AB8704" s="217"/>
      <c r="AC8704" s="217"/>
      <c r="AD8704" s="213"/>
    </row>
    <row r="8705" spans="20:30" x14ac:dyDescent="0.2">
      <c r="T8705" s="212"/>
      <c r="U8705" s="213"/>
      <c r="V8705" s="213"/>
      <c r="W8705" s="213"/>
      <c r="X8705" s="214"/>
      <c r="Y8705" s="214"/>
      <c r="Z8705" s="214"/>
      <c r="AA8705" s="217"/>
      <c r="AB8705" s="217"/>
      <c r="AC8705" s="217"/>
      <c r="AD8705" s="213"/>
    </row>
    <row r="8706" spans="20:30" x14ac:dyDescent="0.2">
      <c r="T8706" s="212"/>
      <c r="U8706" s="213"/>
      <c r="V8706" s="213"/>
      <c r="W8706" s="213"/>
      <c r="X8706" s="214"/>
      <c r="Y8706" s="214"/>
      <c r="Z8706" s="214"/>
      <c r="AA8706" s="217"/>
      <c r="AB8706" s="217"/>
      <c r="AC8706" s="217"/>
      <c r="AD8706" s="213"/>
    </row>
    <row r="8707" spans="20:30" x14ac:dyDescent="0.2">
      <c r="T8707" s="212"/>
      <c r="U8707" s="213"/>
      <c r="V8707" s="213"/>
      <c r="W8707" s="213"/>
      <c r="X8707" s="214"/>
      <c r="Y8707" s="214"/>
      <c r="Z8707" s="214"/>
      <c r="AA8707" s="217"/>
      <c r="AB8707" s="217"/>
      <c r="AC8707" s="217"/>
      <c r="AD8707" s="213"/>
    </row>
    <row r="8708" spans="20:30" x14ac:dyDescent="0.2">
      <c r="T8708" s="212"/>
      <c r="U8708" s="213"/>
      <c r="V8708" s="213"/>
      <c r="W8708" s="213"/>
      <c r="X8708" s="214"/>
      <c r="Y8708" s="214"/>
      <c r="Z8708" s="214"/>
      <c r="AA8708" s="217"/>
      <c r="AB8708" s="217"/>
      <c r="AC8708" s="217"/>
      <c r="AD8708" s="213"/>
    </row>
    <row r="8709" spans="20:30" x14ac:dyDescent="0.2">
      <c r="T8709" s="212"/>
      <c r="U8709" s="213"/>
      <c r="V8709" s="213"/>
      <c r="W8709" s="213"/>
      <c r="X8709" s="214"/>
      <c r="Y8709" s="214"/>
      <c r="Z8709" s="214"/>
      <c r="AA8709" s="217"/>
      <c r="AB8709" s="217"/>
      <c r="AC8709" s="217"/>
      <c r="AD8709" s="213"/>
    </row>
    <row r="8710" spans="20:30" x14ac:dyDescent="0.2">
      <c r="T8710" s="212"/>
      <c r="U8710" s="213"/>
      <c r="V8710" s="213"/>
      <c r="W8710" s="213"/>
      <c r="X8710" s="214"/>
      <c r="Y8710" s="214"/>
      <c r="Z8710" s="214"/>
      <c r="AA8710" s="217"/>
      <c r="AB8710" s="217"/>
      <c r="AC8710" s="217"/>
      <c r="AD8710" s="213"/>
    </row>
    <row r="8711" spans="20:30" x14ac:dyDescent="0.2">
      <c r="T8711" s="212"/>
      <c r="U8711" s="213"/>
      <c r="V8711" s="213"/>
      <c r="W8711" s="213"/>
      <c r="X8711" s="214"/>
      <c r="Y8711" s="214"/>
      <c r="Z8711" s="214"/>
      <c r="AA8711" s="217"/>
      <c r="AB8711" s="217"/>
      <c r="AC8711" s="217"/>
      <c r="AD8711" s="213"/>
    </row>
    <row r="8712" spans="20:30" x14ac:dyDescent="0.2">
      <c r="T8712" s="212"/>
      <c r="U8712" s="213"/>
      <c r="V8712" s="213"/>
      <c r="W8712" s="213"/>
      <c r="X8712" s="214"/>
      <c r="Y8712" s="214"/>
      <c r="Z8712" s="214"/>
      <c r="AA8712" s="217"/>
      <c r="AB8712" s="217"/>
      <c r="AC8712" s="217"/>
      <c r="AD8712" s="213"/>
    </row>
    <row r="8713" spans="20:30" x14ac:dyDescent="0.2">
      <c r="T8713" s="212"/>
      <c r="U8713" s="213"/>
      <c r="V8713" s="213"/>
      <c r="W8713" s="213"/>
      <c r="X8713" s="214"/>
      <c r="Y8713" s="214"/>
      <c r="Z8713" s="214"/>
      <c r="AA8713" s="217"/>
      <c r="AB8713" s="217"/>
      <c r="AC8713" s="217"/>
      <c r="AD8713" s="213"/>
    </row>
    <row r="8714" spans="20:30" x14ac:dyDescent="0.2">
      <c r="T8714" s="212"/>
      <c r="U8714" s="213"/>
      <c r="V8714" s="213"/>
      <c r="W8714" s="213"/>
      <c r="X8714" s="214"/>
      <c r="Y8714" s="214"/>
      <c r="Z8714" s="214"/>
      <c r="AA8714" s="217"/>
      <c r="AB8714" s="217"/>
      <c r="AC8714" s="217"/>
      <c r="AD8714" s="213"/>
    </row>
    <row r="8715" spans="20:30" x14ac:dyDescent="0.2">
      <c r="T8715" s="212"/>
      <c r="U8715" s="213"/>
      <c r="V8715" s="213"/>
      <c r="W8715" s="213"/>
      <c r="X8715" s="214"/>
      <c r="Y8715" s="214"/>
      <c r="Z8715" s="214"/>
      <c r="AA8715" s="217"/>
      <c r="AB8715" s="217"/>
      <c r="AC8715" s="217"/>
      <c r="AD8715" s="213"/>
    </row>
    <row r="8716" spans="20:30" x14ac:dyDescent="0.2">
      <c r="T8716" s="212"/>
      <c r="U8716" s="213"/>
      <c r="V8716" s="213"/>
      <c r="W8716" s="213"/>
      <c r="X8716" s="214"/>
      <c r="Y8716" s="214"/>
      <c r="Z8716" s="214"/>
      <c r="AA8716" s="217"/>
      <c r="AB8716" s="217"/>
      <c r="AC8716" s="217"/>
      <c r="AD8716" s="213"/>
    </row>
    <row r="8717" spans="20:30" x14ac:dyDescent="0.2">
      <c r="T8717" s="212"/>
      <c r="U8717" s="213"/>
      <c r="V8717" s="213"/>
      <c r="W8717" s="213"/>
      <c r="X8717" s="214"/>
      <c r="Y8717" s="214"/>
      <c r="Z8717" s="214"/>
      <c r="AA8717" s="217"/>
      <c r="AB8717" s="217"/>
      <c r="AC8717" s="217"/>
      <c r="AD8717" s="213"/>
    </row>
    <row r="8718" spans="20:30" x14ac:dyDescent="0.2">
      <c r="T8718" s="212"/>
      <c r="U8718" s="213"/>
      <c r="V8718" s="213"/>
      <c r="W8718" s="213"/>
      <c r="X8718" s="214"/>
      <c r="Y8718" s="214"/>
      <c r="Z8718" s="214"/>
      <c r="AA8718" s="217"/>
      <c r="AB8718" s="217"/>
      <c r="AC8718" s="217"/>
      <c r="AD8718" s="213"/>
    </row>
    <row r="8719" spans="20:30" x14ac:dyDescent="0.2">
      <c r="T8719" s="212"/>
      <c r="U8719" s="213"/>
      <c r="V8719" s="213"/>
      <c r="W8719" s="213"/>
      <c r="X8719" s="214"/>
      <c r="Y8719" s="214"/>
      <c r="Z8719" s="214"/>
      <c r="AA8719" s="217"/>
      <c r="AB8719" s="217"/>
      <c r="AC8719" s="217"/>
      <c r="AD8719" s="213"/>
    </row>
    <row r="8720" spans="20:30" x14ac:dyDescent="0.2">
      <c r="T8720" s="212"/>
      <c r="U8720" s="213"/>
      <c r="V8720" s="213"/>
      <c r="W8720" s="213"/>
      <c r="X8720" s="214"/>
      <c r="Y8720" s="214"/>
      <c r="Z8720" s="214"/>
      <c r="AA8720" s="217"/>
      <c r="AB8720" s="217"/>
      <c r="AC8720" s="217"/>
      <c r="AD8720" s="213"/>
    </row>
    <row r="8721" spans="20:30" x14ac:dyDescent="0.2">
      <c r="T8721" s="212"/>
      <c r="U8721" s="213"/>
      <c r="V8721" s="213"/>
      <c r="W8721" s="213"/>
      <c r="X8721" s="214"/>
      <c r="Y8721" s="214"/>
      <c r="Z8721" s="214"/>
      <c r="AA8721" s="217"/>
      <c r="AB8721" s="217"/>
      <c r="AC8721" s="217"/>
      <c r="AD8721" s="213"/>
    </row>
    <row r="8722" spans="20:30" x14ac:dyDescent="0.2">
      <c r="T8722" s="212"/>
      <c r="U8722" s="213"/>
      <c r="V8722" s="213"/>
      <c r="W8722" s="213"/>
      <c r="X8722" s="214"/>
      <c r="Y8722" s="214"/>
      <c r="Z8722" s="214"/>
      <c r="AA8722" s="217"/>
      <c r="AB8722" s="217"/>
      <c r="AC8722" s="217"/>
      <c r="AD8722" s="213"/>
    </row>
    <row r="8723" spans="20:30" x14ac:dyDescent="0.2">
      <c r="T8723" s="212"/>
      <c r="U8723" s="213"/>
      <c r="V8723" s="213"/>
      <c r="W8723" s="213"/>
      <c r="X8723" s="214"/>
      <c r="Y8723" s="214"/>
      <c r="Z8723" s="214"/>
      <c r="AA8723" s="217"/>
      <c r="AB8723" s="217"/>
      <c r="AC8723" s="217"/>
      <c r="AD8723" s="213"/>
    </row>
    <row r="8724" spans="20:30" x14ac:dyDescent="0.2">
      <c r="T8724" s="212"/>
      <c r="U8724" s="213"/>
      <c r="V8724" s="213"/>
      <c r="W8724" s="213"/>
      <c r="X8724" s="214"/>
      <c r="Y8724" s="214"/>
      <c r="Z8724" s="214"/>
      <c r="AA8724" s="217"/>
      <c r="AB8724" s="217"/>
      <c r="AC8724" s="217"/>
      <c r="AD8724" s="213"/>
    </row>
    <row r="8725" spans="20:30" x14ac:dyDescent="0.2">
      <c r="T8725" s="212"/>
      <c r="U8725" s="213"/>
      <c r="V8725" s="213"/>
      <c r="W8725" s="213"/>
      <c r="X8725" s="214"/>
      <c r="Y8725" s="214"/>
      <c r="Z8725" s="214"/>
      <c r="AA8725" s="217"/>
      <c r="AB8725" s="217"/>
      <c r="AC8725" s="217"/>
      <c r="AD8725" s="213"/>
    </row>
    <row r="8726" spans="20:30" x14ac:dyDescent="0.2">
      <c r="T8726" s="212"/>
      <c r="U8726" s="213"/>
      <c r="V8726" s="213"/>
      <c r="W8726" s="213"/>
      <c r="X8726" s="214"/>
      <c r="Y8726" s="214"/>
      <c r="Z8726" s="214"/>
      <c r="AA8726" s="217"/>
      <c r="AB8726" s="217"/>
      <c r="AC8726" s="217"/>
      <c r="AD8726" s="213"/>
    </row>
    <row r="8727" spans="20:30" x14ac:dyDescent="0.2">
      <c r="T8727" s="212"/>
      <c r="U8727" s="213"/>
      <c r="V8727" s="213"/>
      <c r="W8727" s="213"/>
      <c r="X8727" s="214"/>
      <c r="Y8727" s="214"/>
      <c r="Z8727" s="214"/>
      <c r="AA8727" s="217"/>
      <c r="AB8727" s="217"/>
      <c r="AC8727" s="217"/>
      <c r="AD8727" s="213"/>
    </row>
    <row r="8728" spans="20:30" x14ac:dyDescent="0.2">
      <c r="T8728" s="212"/>
      <c r="U8728" s="213"/>
      <c r="V8728" s="213"/>
      <c r="W8728" s="213"/>
      <c r="X8728" s="214"/>
      <c r="Y8728" s="214"/>
      <c r="Z8728" s="214"/>
      <c r="AA8728" s="217"/>
      <c r="AB8728" s="217"/>
      <c r="AC8728" s="217"/>
      <c r="AD8728" s="213"/>
    </row>
    <row r="8729" spans="20:30" x14ac:dyDescent="0.2">
      <c r="T8729" s="212"/>
      <c r="U8729" s="213"/>
      <c r="V8729" s="213"/>
      <c r="W8729" s="213"/>
      <c r="X8729" s="214"/>
      <c r="Y8729" s="214"/>
      <c r="Z8729" s="214"/>
      <c r="AA8729" s="217"/>
      <c r="AB8729" s="217"/>
      <c r="AC8729" s="217"/>
      <c r="AD8729" s="213"/>
    </row>
    <row r="8730" spans="20:30" x14ac:dyDescent="0.2">
      <c r="T8730" s="212"/>
      <c r="U8730" s="213"/>
      <c r="V8730" s="213"/>
      <c r="W8730" s="213"/>
      <c r="X8730" s="214"/>
      <c r="Y8730" s="214"/>
      <c r="Z8730" s="214"/>
      <c r="AA8730" s="217"/>
      <c r="AB8730" s="217"/>
      <c r="AC8730" s="217"/>
      <c r="AD8730" s="213"/>
    </row>
    <row r="8731" spans="20:30" x14ac:dyDescent="0.2">
      <c r="T8731" s="212"/>
      <c r="U8731" s="213"/>
      <c r="V8731" s="213"/>
      <c r="W8731" s="213"/>
      <c r="X8731" s="214"/>
      <c r="Y8731" s="214"/>
      <c r="Z8731" s="214"/>
      <c r="AA8731" s="217"/>
      <c r="AB8731" s="217"/>
      <c r="AC8731" s="217"/>
      <c r="AD8731" s="213"/>
    </row>
    <row r="8732" spans="20:30" x14ac:dyDescent="0.2">
      <c r="T8732" s="212"/>
      <c r="U8732" s="213"/>
      <c r="V8732" s="213"/>
      <c r="W8732" s="213"/>
      <c r="X8732" s="214"/>
      <c r="Y8732" s="214"/>
      <c r="Z8732" s="214"/>
      <c r="AA8732" s="217"/>
      <c r="AB8732" s="217"/>
      <c r="AC8732" s="217"/>
      <c r="AD8732" s="213"/>
    </row>
    <row r="8733" spans="20:30" x14ac:dyDescent="0.2">
      <c r="T8733" s="212"/>
      <c r="U8733" s="213"/>
      <c r="V8733" s="213"/>
      <c r="W8733" s="213"/>
      <c r="X8733" s="214"/>
      <c r="Y8733" s="214"/>
      <c r="Z8733" s="214"/>
      <c r="AA8733" s="217"/>
      <c r="AB8733" s="217"/>
      <c r="AC8733" s="217"/>
      <c r="AD8733" s="213"/>
    </row>
    <row r="8734" spans="20:30" x14ac:dyDescent="0.2">
      <c r="T8734" s="212"/>
      <c r="U8734" s="213"/>
      <c r="V8734" s="213"/>
      <c r="W8734" s="213"/>
      <c r="X8734" s="214"/>
      <c r="Y8734" s="214"/>
      <c r="Z8734" s="214"/>
      <c r="AA8734" s="217"/>
      <c r="AB8734" s="217"/>
      <c r="AC8734" s="217"/>
      <c r="AD8734" s="213"/>
    </row>
    <row r="8735" spans="20:30" x14ac:dyDescent="0.2">
      <c r="T8735" s="212"/>
      <c r="U8735" s="213"/>
      <c r="V8735" s="213"/>
      <c r="W8735" s="213"/>
      <c r="X8735" s="214"/>
      <c r="Y8735" s="214"/>
      <c r="Z8735" s="214"/>
      <c r="AA8735" s="217"/>
      <c r="AB8735" s="217"/>
      <c r="AC8735" s="217"/>
      <c r="AD8735" s="213"/>
    </row>
    <row r="8736" spans="20:30" x14ac:dyDescent="0.2">
      <c r="T8736" s="212"/>
      <c r="U8736" s="213"/>
      <c r="V8736" s="213"/>
      <c r="W8736" s="213"/>
      <c r="X8736" s="214"/>
      <c r="Y8736" s="214"/>
      <c r="Z8736" s="214"/>
      <c r="AA8736" s="217"/>
      <c r="AB8736" s="217"/>
      <c r="AC8736" s="217"/>
      <c r="AD8736" s="213"/>
    </row>
    <row r="8737" spans="20:30" x14ac:dyDescent="0.2">
      <c r="T8737" s="212"/>
      <c r="U8737" s="213"/>
      <c r="V8737" s="213"/>
      <c r="W8737" s="213"/>
      <c r="X8737" s="214"/>
      <c r="Y8737" s="214"/>
      <c r="Z8737" s="214"/>
      <c r="AA8737" s="217"/>
      <c r="AB8737" s="217"/>
      <c r="AC8737" s="217"/>
      <c r="AD8737" s="213"/>
    </row>
    <row r="8738" spans="20:30" x14ac:dyDescent="0.2">
      <c r="T8738" s="212"/>
      <c r="U8738" s="213"/>
      <c r="V8738" s="213"/>
      <c r="W8738" s="213"/>
      <c r="X8738" s="214"/>
      <c r="Y8738" s="214"/>
      <c r="Z8738" s="214"/>
      <c r="AA8738" s="217"/>
      <c r="AB8738" s="217"/>
      <c r="AC8738" s="217"/>
      <c r="AD8738" s="213"/>
    </row>
    <row r="8739" spans="20:30" x14ac:dyDescent="0.2">
      <c r="T8739" s="212"/>
      <c r="U8739" s="213"/>
      <c r="V8739" s="213"/>
      <c r="W8739" s="213"/>
      <c r="X8739" s="214"/>
      <c r="Y8739" s="214"/>
      <c r="Z8739" s="214"/>
      <c r="AA8739" s="217"/>
      <c r="AB8739" s="217"/>
      <c r="AC8739" s="217"/>
      <c r="AD8739" s="213"/>
    </row>
    <row r="8740" spans="20:30" x14ac:dyDescent="0.2">
      <c r="T8740" s="212"/>
      <c r="U8740" s="213"/>
      <c r="V8740" s="213"/>
      <c r="W8740" s="213"/>
      <c r="X8740" s="214"/>
      <c r="Y8740" s="214"/>
      <c r="Z8740" s="214"/>
      <c r="AA8740" s="217"/>
      <c r="AB8740" s="217"/>
      <c r="AC8740" s="217"/>
      <c r="AD8740" s="213"/>
    </row>
    <row r="8741" spans="20:30" x14ac:dyDescent="0.2">
      <c r="T8741" s="212"/>
      <c r="U8741" s="213"/>
      <c r="V8741" s="213"/>
      <c r="W8741" s="213"/>
      <c r="X8741" s="214"/>
      <c r="Y8741" s="214"/>
      <c r="Z8741" s="214"/>
      <c r="AA8741" s="217"/>
      <c r="AB8741" s="217"/>
      <c r="AC8741" s="217"/>
      <c r="AD8741" s="213"/>
    </row>
    <row r="8742" spans="20:30" x14ac:dyDescent="0.2">
      <c r="T8742" s="212"/>
      <c r="U8742" s="213"/>
      <c r="V8742" s="213"/>
      <c r="W8742" s="213"/>
      <c r="X8742" s="214"/>
      <c r="Y8742" s="214"/>
      <c r="Z8742" s="214"/>
      <c r="AA8742" s="217"/>
      <c r="AB8742" s="217"/>
      <c r="AC8742" s="217"/>
      <c r="AD8742" s="213"/>
    </row>
    <row r="8743" spans="20:30" x14ac:dyDescent="0.2">
      <c r="T8743" s="212"/>
      <c r="U8743" s="213"/>
      <c r="V8743" s="213"/>
      <c r="W8743" s="213"/>
      <c r="X8743" s="214"/>
      <c r="Y8743" s="214"/>
      <c r="Z8743" s="214"/>
      <c r="AA8743" s="217"/>
      <c r="AB8743" s="217"/>
      <c r="AC8743" s="217"/>
      <c r="AD8743" s="213"/>
    </row>
    <row r="8744" spans="20:30" x14ac:dyDescent="0.2">
      <c r="T8744" s="212"/>
      <c r="U8744" s="213"/>
      <c r="V8744" s="213"/>
      <c r="W8744" s="213"/>
      <c r="X8744" s="214"/>
      <c r="Y8744" s="214"/>
      <c r="Z8744" s="214"/>
      <c r="AA8744" s="217"/>
      <c r="AB8744" s="217"/>
      <c r="AC8744" s="217"/>
      <c r="AD8744" s="213"/>
    </row>
    <row r="8745" spans="20:30" x14ac:dyDescent="0.2">
      <c r="T8745" s="212"/>
      <c r="U8745" s="213"/>
      <c r="V8745" s="213"/>
      <c r="W8745" s="213"/>
      <c r="X8745" s="214"/>
      <c r="Y8745" s="214"/>
      <c r="Z8745" s="214"/>
      <c r="AA8745" s="217"/>
      <c r="AB8745" s="217"/>
      <c r="AC8745" s="217"/>
      <c r="AD8745" s="213"/>
    </row>
    <row r="8746" spans="20:30" x14ac:dyDescent="0.2">
      <c r="T8746" s="212"/>
      <c r="U8746" s="213"/>
      <c r="V8746" s="213"/>
      <c r="W8746" s="213"/>
      <c r="X8746" s="214"/>
      <c r="Y8746" s="214"/>
      <c r="Z8746" s="214"/>
      <c r="AA8746" s="217"/>
      <c r="AB8746" s="217"/>
      <c r="AC8746" s="217"/>
      <c r="AD8746" s="213"/>
    </row>
    <row r="8747" spans="20:30" x14ac:dyDescent="0.2">
      <c r="T8747" s="212"/>
      <c r="U8747" s="213"/>
      <c r="V8747" s="213"/>
      <c r="W8747" s="213"/>
      <c r="X8747" s="214"/>
      <c r="Y8747" s="214"/>
      <c r="Z8747" s="214"/>
      <c r="AA8747" s="217"/>
      <c r="AB8747" s="217"/>
      <c r="AC8747" s="217"/>
      <c r="AD8747" s="213"/>
    </row>
    <row r="8748" spans="20:30" x14ac:dyDescent="0.2">
      <c r="T8748" s="212"/>
      <c r="U8748" s="213"/>
      <c r="V8748" s="213"/>
      <c r="W8748" s="213"/>
      <c r="X8748" s="214"/>
      <c r="Y8748" s="214"/>
      <c r="Z8748" s="214"/>
      <c r="AA8748" s="217"/>
      <c r="AB8748" s="217"/>
      <c r="AC8748" s="217"/>
      <c r="AD8748" s="213"/>
    </row>
    <row r="8749" spans="20:30" x14ac:dyDescent="0.2">
      <c r="T8749" s="212"/>
      <c r="U8749" s="213"/>
      <c r="V8749" s="213"/>
      <c r="W8749" s="213"/>
      <c r="X8749" s="214"/>
      <c r="Y8749" s="214"/>
      <c r="Z8749" s="214"/>
      <c r="AA8749" s="217"/>
      <c r="AB8749" s="217"/>
      <c r="AC8749" s="217"/>
      <c r="AD8749" s="213"/>
    </row>
    <row r="8750" spans="20:30" x14ac:dyDescent="0.2">
      <c r="T8750" s="212"/>
      <c r="U8750" s="213"/>
      <c r="V8750" s="213"/>
      <c r="W8750" s="213"/>
      <c r="X8750" s="214"/>
      <c r="Y8750" s="214"/>
      <c r="Z8750" s="214"/>
      <c r="AA8750" s="217"/>
      <c r="AB8750" s="217"/>
      <c r="AC8750" s="217"/>
      <c r="AD8750" s="213"/>
    </row>
    <row r="8751" spans="20:30" x14ac:dyDescent="0.2">
      <c r="T8751" s="212"/>
      <c r="U8751" s="213"/>
      <c r="V8751" s="213"/>
      <c r="W8751" s="213"/>
      <c r="X8751" s="214"/>
      <c r="Y8751" s="214"/>
      <c r="Z8751" s="214"/>
      <c r="AA8751" s="217"/>
      <c r="AB8751" s="217"/>
      <c r="AC8751" s="217"/>
      <c r="AD8751" s="213"/>
    </row>
    <row r="8752" spans="20:30" x14ac:dyDescent="0.2">
      <c r="T8752" s="212"/>
      <c r="U8752" s="213"/>
      <c r="V8752" s="213"/>
      <c r="W8752" s="213"/>
      <c r="X8752" s="214"/>
      <c r="Y8752" s="214"/>
      <c r="Z8752" s="214"/>
      <c r="AA8752" s="217"/>
      <c r="AB8752" s="217"/>
      <c r="AC8752" s="217"/>
      <c r="AD8752" s="213"/>
    </row>
    <row r="8753" spans="20:30" x14ac:dyDescent="0.2">
      <c r="T8753" s="212"/>
      <c r="U8753" s="213"/>
      <c r="V8753" s="213"/>
      <c r="W8753" s="213"/>
      <c r="X8753" s="214"/>
      <c r="Y8753" s="214"/>
      <c r="Z8753" s="214"/>
      <c r="AA8753" s="217"/>
      <c r="AB8753" s="217"/>
      <c r="AC8753" s="217"/>
      <c r="AD8753" s="213"/>
    </row>
    <row r="8754" spans="20:30" x14ac:dyDescent="0.2">
      <c r="T8754" s="212"/>
      <c r="U8754" s="213"/>
      <c r="V8754" s="213"/>
      <c r="W8754" s="213"/>
      <c r="X8754" s="214"/>
      <c r="Y8754" s="214"/>
      <c r="Z8754" s="214"/>
      <c r="AA8754" s="217"/>
      <c r="AB8754" s="217"/>
      <c r="AC8754" s="217"/>
      <c r="AD8754" s="213"/>
    </row>
    <row r="8755" spans="20:30" x14ac:dyDescent="0.2">
      <c r="T8755" s="212"/>
      <c r="U8755" s="213"/>
      <c r="V8755" s="213"/>
      <c r="W8755" s="213"/>
      <c r="X8755" s="214"/>
      <c r="Y8755" s="214"/>
      <c r="Z8755" s="214"/>
      <c r="AA8755" s="217"/>
      <c r="AB8755" s="217"/>
      <c r="AC8755" s="217"/>
      <c r="AD8755" s="213"/>
    </row>
    <row r="8756" spans="20:30" x14ac:dyDescent="0.2">
      <c r="T8756" s="212"/>
      <c r="U8756" s="213"/>
      <c r="V8756" s="213"/>
      <c r="W8756" s="213"/>
      <c r="X8756" s="214"/>
      <c r="Y8756" s="214"/>
      <c r="Z8756" s="214"/>
      <c r="AA8756" s="217"/>
      <c r="AB8756" s="217"/>
      <c r="AC8756" s="217"/>
      <c r="AD8756" s="213"/>
    </row>
    <row r="8757" spans="20:30" x14ac:dyDescent="0.2">
      <c r="T8757" s="212"/>
      <c r="U8757" s="213"/>
      <c r="V8757" s="213"/>
      <c r="W8757" s="213"/>
      <c r="X8757" s="214"/>
      <c r="Y8757" s="214"/>
      <c r="Z8757" s="214"/>
      <c r="AA8757" s="217"/>
      <c r="AB8757" s="217"/>
      <c r="AC8757" s="217"/>
      <c r="AD8757" s="213"/>
    </row>
    <row r="8758" spans="20:30" x14ac:dyDescent="0.2">
      <c r="T8758" s="212"/>
      <c r="U8758" s="213"/>
      <c r="V8758" s="213"/>
      <c r="W8758" s="213"/>
      <c r="X8758" s="214"/>
      <c r="Y8758" s="214"/>
      <c r="Z8758" s="214"/>
      <c r="AA8758" s="217"/>
      <c r="AB8758" s="217"/>
      <c r="AC8758" s="217"/>
      <c r="AD8758" s="213"/>
    </row>
    <row r="8759" spans="20:30" x14ac:dyDescent="0.2">
      <c r="T8759" s="212"/>
      <c r="U8759" s="213"/>
      <c r="V8759" s="213"/>
      <c r="W8759" s="213"/>
      <c r="X8759" s="214"/>
      <c r="Y8759" s="214"/>
      <c r="Z8759" s="214"/>
      <c r="AA8759" s="217"/>
      <c r="AB8759" s="217"/>
      <c r="AC8759" s="217"/>
      <c r="AD8759" s="213"/>
    </row>
    <row r="8760" spans="20:30" x14ac:dyDescent="0.2">
      <c r="T8760" s="212"/>
      <c r="U8760" s="213"/>
      <c r="V8760" s="213"/>
      <c r="W8760" s="213"/>
      <c r="X8760" s="214"/>
      <c r="Y8760" s="214"/>
      <c r="Z8760" s="214"/>
      <c r="AA8760" s="217"/>
      <c r="AB8760" s="217"/>
      <c r="AC8760" s="217"/>
      <c r="AD8760" s="213"/>
    </row>
    <row r="8761" spans="20:30" x14ac:dyDescent="0.2">
      <c r="T8761" s="212"/>
      <c r="U8761" s="213"/>
      <c r="V8761" s="213"/>
      <c r="W8761" s="213"/>
      <c r="X8761" s="214"/>
      <c r="Y8761" s="214"/>
      <c r="Z8761" s="214"/>
      <c r="AA8761" s="217"/>
      <c r="AB8761" s="217"/>
      <c r="AC8761" s="217"/>
      <c r="AD8761" s="213"/>
    </row>
    <row r="8762" spans="20:30" x14ac:dyDescent="0.2">
      <c r="T8762" s="212"/>
      <c r="U8762" s="213"/>
      <c r="V8762" s="213"/>
      <c r="W8762" s="213"/>
      <c r="X8762" s="214"/>
      <c r="Y8762" s="214"/>
      <c r="Z8762" s="214"/>
      <c r="AA8762" s="217"/>
      <c r="AB8762" s="217"/>
      <c r="AC8762" s="217"/>
      <c r="AD8762" s="213"/>
    </row>
    <row r="8763" spans="20:30" x14ac:dyDescent="0.2">
      <c r="T8763" s="212"/>
      <c r="U8763" s="213"/>
      <c r="V8763" s="213"/>
      <c r="W8763" s="213"/>
      <c r="X8763" s="214"/>
      <c r="Y8763" s="214"/>
      <c r="Z8763" s="214"/>
      <c r="AA8763" s="217"/>
      <c r="AB8763" s="217"/>
      <c r="AC8763" s="217"/>
      <c r="AD8763" s="213"/>
    </row>
    <row r="8764" spans="20:30" x14ac:dyDescent="0.2">
      <c r="T8764" s="212"/>
      <c r="U8764" s="213"/>
      <c r="V8764" s="213"/>
      <c r="W8764" s="213"/>
      <c r="X8764" s="214"/>
      <c r="Y8764" s="214"/>
      <c r="Z8764" s="214"/>
      <c r="AA8764" s="217"/>
      <c r="AB8764" s="217"/>
      <c r="AC8764" s="217"/>
      <c r="AD8764" s="213"/>
    </row>
    <row r="8765" spans="20:30" x14ac:dyDescent="0.2">
      <c r="T8765" s="212"/>
      <c r="U8765" s="213"/>
      <c r="V8765" s="213"/>
      <c r="W8765" s="213"/>
      <c r="X8765" s="214"/>
      <c r="Y8765" s="214"/>
      <c r="Z8765" s="214"/>
      <c r="AA8765" s="217"/>
      <c r="AB8765" s="217"/>
      <c r="AC8765" s="217"/>
      <c r="AD8765" s="213"/>
    </row>
    <row r="8766" spans="20:30" x14ac:dyDescent="0.2">
      <c r="T8766" s="212"/>
      <c r="U8766" s="213"/>
      <c r="V8766" s="213"/>
      <c r="W8766" s="213"/>
      <c r="X8766" s="214"/>
      <c r="Y8766" s="214"/>
      <c r="Z8766" s="214"/>
      <c r="AA8766" s="217"/>
      <c r="AB8766" s="217"/>
      <c r="AC8766" s="217"/>
      <c r="AD8766" s="213"/>
    </row>
    <row r="8767" spans="20:30" x14ac:dyDescent="0.2">
      <c r="T8767" s="212"/>
      <c r="U8767" s="213"/>
      <c r="V8767" s="213"/>
      <c r="W8767" s="213"/>
      <c r="X8767" s="214"/>
      <c r="Y8767" s="214"/>
      <c r="Z8767" s="214"/>
      <c r="AA8767" s="217"/>
      <c r="AB8767" s="217"/>
      <c r="AC8767" s="217"/>
      <c r="AD8767" s="213"/>
    </row>
    <row r="8768" spans="20:30" x14ac:dyDescent="0.2">
      <c r="T8768" s="212"/>
      <c r="U8768" s="213"/>
      <c r="V8768" s="213"/>
      <c r="W8768" s="213"/>
      <c r="X8768" s="214"/>
      <c r="Y8768" s="214"/>
      <c r="Z8768" s="214"/>
      <c r="AA8768" s="217"/>
      <c r="AB8768" s="217"/>
      <c r="AC8768" s="217"/>
      <c r="AD8768" s="213"/>
    </row>
    <row r="8769" spans="20:30" x14ac:dyDescent="0.2">
      <c r="T8769" s="212"/>
      <c r="U8769" s="213"/>
      <c r="V8769" s="213"/>
      <c r="W8769" s="213"/>
      <c r="X8769" s="214"/>
      <c r="Y8769" s="214"/>
      <c r="Z8769" s="214"/>
      <c r="AA8769" s="217"/>
      <c r="AB8769" s="217"/>
      <c r="AC8769" s="217"/>
      <c r="AD8769" s="213"/>
    </row>
    <row r="8770" spans="20:30" x14ac:dyDescent="0.2">
      <c r="T8770" s="212"/>
      <c r="U8770" s="213"/>
      <c r="V8770" s="213"/>
      <c r="W8770" s="213"/>
      <c r="X8770" s="214"/>
      <c r="Y8770" s="214"/>
      <c r="Z8770" s="214"/>
      <c r="AA8770" s="217"/>
      <c r="AB8770" s="217"/>
      <c r="AC8770" s="217"/>
      <c r="AD8770" s="213"/>
    </row>
    <row r="8771" spans="20:30" x14ac:dyDescent="0.2">
      <c r="T8771" s="212"/>
      <c r="U8771" s="213"/>
      <c r="V8771" s="213"/>
      <c r="W8771" s="213"/>
      <c r="X8771" s="214"/>
      <c r="Y8771" s="214"/>
      <c r="Z8771" s="214"/>
      <c r="AA8771" s="217"/>
      <c r="AB8771" s="217"/>
      <c r="AC8771" s="217"/>
      <c r="AD8771" s="213"/>
    </row>
    <row r="8772" spans="20:30" x14ac:dyDescent="0.2">
      <c r="T8772" s="212"/>
      <c r="U8772" s="213"/>
      <c r="V8772" s="213"/>
      <c r="W8772" s="213"/>
      <c r="X8772" s="214"/>
      <c r="Y8772" s="214"/>
      <c r="Z8772" s="214"/>
      <c r="AA8772" s="217"/>
      <c r="AB8772" s="217"/>
      <c r="AC8772" s="217"/>
      <c r="AD8772" s="213"/>
    </row>
    <row r="8773" spans="20:30" x14ac:dyDescent="0.2">
      <c r="T8773" s="212"/>
      <c r="U8773" s="213"/>
      <c r="V8773" s="213"/>
      <c r="W8773" s="213"/>
      <c r="X8773" s="214"/>
      <c r="Y8773" s="214"/>
      <c r="Z8773" s="214"/>
      <c r="AA8773" s="217"/>
      <c r="AB8773" s="217"/>
      <c r="AC8773" s="217"/>
      <c r="AD8773" s="213"/>
    </row>
    <row r="8774" spans="20:30" x14ac:dyDescent="0.2">
      <c r="T8774" s="212"/>
      <c r="U8774" s="213"/>
      <c r="V8774" s="213"/>
      <c r="W8774" s="213"/>
      <c r="X8774" s="214"/>
      <c r="Y8774" s="214"/>
      <c r="Z8774" s="214"/>
      <c r="AA8774" s="217"/>
      <c r="AB8774" s="217"/>
      <c r="AC8774" s="217"/>
      <c r="AD8774" s="213"/>
    </row>
    <row r="8775" spans="20:30" x14ac:dyDescent="0.2">
      <c r="T8775" s="212"/>
      <c r="U8775" s="213"/>
      <c r="V8775" s="213"/>
      <c r="W8775" s="213"/>
      <c r="X8775" s="214"/>
      <c r="Y8775" s="214"/>
      <c r="Z8775" s="214"/>
      <c r="AA8775" s="217"/>
      <c r="AB8775" s="217"/>
      <c r="AC8775" s="217"/>
      <c r="AD8775" s="213"/>
    </row>
    <row r="8776" spans="20:30" x14ac:dyDescent="0.2">
      <c r="T8776" s="212"/>
      <c r="U8776" s="213"/>
      <c r="V8776" s="213"/>
      <c r="W8776" s="213"/>
      <c r="X8776" s="214"/>
      <c r="Y8776" s="214"/>
      <c r="Z8776" s="214"/>
      <c r="AA8776" s="217"/>
      <c r="AB8776" s="217"/>
      <c r="AC8776" s="217"/>
      <c r="AD8776" s="213"/>
    </row>
    <row r="8777" spans="20:30" x14ac:dyDescent="0.2">
      <c r="T8777" s="212"/>
      <c r="U8777" s="213"/>
      <c r="V8777" s="213"/>
      <c r="W8777" s="213"/>
      <c r="X8777" s="214"/>
      <c r="Y8777" s="214"/>
      <c r="Z8777" s="214"/>
      <c r="AA8777" s="217"/>
      <c r="AB8777" s="217"/>
      <c r="AC8777" s="217"/>
      <c r="AD8777" s="213"/>
    </row>
    <row r="8778" spans="20:30" x14ac:dyDescent="0.2">
      <c r="T8778" s="212"/>
      <c r="U8778" s="213"/>
      <c r="V8778" s="213"/>
      <c r="W8778" s="213"/>
      <c r="X8778" s="214"/>
      <c r="Y8778" s="214"/>
      <c r="Z8778" s="214"/>
      <c r="AA8778" s="217"/>
      <c r="AB8778" s="217"/>
      <c r="AC8778" s="217"/>
      <c r="AD8778" s="213"/>
    </row>
    <row r="8779" spans="20:30" x14ac:dyDescent="0.2">
      <c r="T8779" s="212"/>
      <c r="U8779" s="213"/>
      <c r="V8779" s="213"/>
      <c r="W8779" s="213"/>
      <c r="X8779" s="214"/>
      <c r="Y8779" s="214"/>
      <c r="Z8779" s="214"/>
      <c r="AA8779" s="217"/>
      <c r="AB8779" s="217"/>
      <c r="AC8779" s="217"/>
      <c r="AD8779" s="213"/>
    </row>
    <row r="8780" spans="20:30" x14ac:dyDescent="0.2">
      <c r="T8780" s="212"/>
      <c r="U8780" s="213"/>
      <c r="V8780" s="213"/>
      <c r="W8780" s="213"/>
      <c r="X8780" s="214"/>
      <c r="Y8780" s="214"/>
      <c r="Z8780" s="214"/>
      <c r="AA8780" s="217"/>
      <c r="AB8780" s="217"/>
      <c r="AC8780" s="217"/>
      <c r="AD8780" s="213"/>
    </row>
    <row r="8781" spans="20:30" x14ac:dyDescent="0.2">
      <c r="T8781" s="212"/>
      <c r="U8781" s="213"/>
      <c r="V8781" s="213"/>
      <c r="W8781" s="213"/>
      <c r="X8781" s="214"/>
      <c r="Y8781" s="214"/>
      <c r="Z8781" s="214"/>
      <c r="AA8781" s="217"/>
      <c r="AB8781" s="217"/>
      <c r="AC8781" s="217"/>
      <c r="AD8781" s="213"/>
    </row>
    <row r="8782" spans="20:30" x14ac:dyDescent="0.2">
      <c r="T8782" s="212"/>
      <c r="U8782" s="213"/>
      <c r="V8782" s="213"/>
      <c r="W8782" s="213"/>
      <c r="X8782" s="214"/>
      <c r="Y8782" s="214"/>
      <c r="Z8782" s="214"/>
      <c r="AA8782" s="217"/>
      <c r="AB8782" s="217"/>
      <c r="AC8782" s="217"/>
      <c r="AD8782" s="213"/>
    </row>
    <row r="8783" spans="20:30" x14ac:dyDescent="0.2">
      <c r="T8783" s="212"/>
      <c r="U8783" s="213"/>
      <c r="V8783" s="213"/>
      <c r="W8783" s="213"/>
      <c r="X8783" s="214"/>
      <c r="Y8783" s="214"/>
      <c r="Z8783" s="214"/>
      <c r="AA8783" s="217"/>
      <c r="AB8783" s="217"/>
      <c r="AC8783" s="217"/>
      <c r="AD8783" s="213"/>
    </row>
    <row r="8784" spans="20:30" x14ac:dyDescent="0.2">
      <c r="T8784" s="212"/>
      <c r="U8784" s="213"/>
      <c r="V8784" s="213"/>
      <c r="W8784" s="213"/>
      <c r="X8784" s="214"/>
      <c r="Y8784" s="214"/>
      <c r="Z8784" s="214"/>
      <c r="AA8784" s="217"/>
      <c r="AB8784" s="217"/>
      <c r="AC8784" s="217"/>
      <c r="AD8784" s="213"/>
    </row>
    <row r="8785" spans="20:30" x14ac:dyDescent="0.2">
      <c r="T8785" s="212"/>
      <c r="U8785" s="213"/>
      <c r="V8785" s="213"/>
      <c r="W8785" s="213"/>
      <c r="X8785" s="214"/>
      <c r="Y8785" s="214"/>
      <c r="Z8785" s="214"/>
      <c r="AA8785" s="217"/>
      <c r="AB8785" s="217"/>
      <c r="AC8785" s="217"/>
      <c r="AD8785" s="213"/>
    </row>
    <row r="8786" spans="20:30" x14ac:dyDescent="0.2">
      <c r="T8786" s="212"/>
      <c r="U8786" s="213"/>
      <c r="V8786" s="213"/>
      <c r="W8786" s="213"/>
      <c r="X8786" s="214"/>
      <c r="Y8786" s="214"/>
      <c r="Z8786" s="214"/>
      <c r="AA8786" s="217"/>
      <c r="AB8786" s="217"/>
      <c r="AC8786" s="217"/>
      <c r="AD8786" s="213"/>
    </row>
    <row r="8787" spans="20:30" x14ac:dyDescent="0.2">
      <c r="T8787" s="212"/>
      <c r="U8787" s="213"/>
      <c r="V8787" s="213"/>
      <c r="W8787" s="213"/>
      <c r="X8787" s="214"/>
      <c r="Y8787" s="214"/>
      <c r="Z8787" s="214"/>
      <c r="AA8787" s="217"/>
      <c r="AB8787" s="217"/>
      <c r="AC8787" s="217"/>
      <c r="AD8787" s="213"/>
    </row>
    <row r="8788" spans="20:30" x14ac:dyDescent="0.2">
      <c r="T8788" s="212"/>
      <c r="U8788" s="213"/>
      <c r="V8788" s="213"/>
      <c r="W8788" s="213"/>
      <c r="X8788" s="214"/>
      <c r="Y8788" s="214"/>
      <c r="Z8788" s="214"/>
      <c r="AA8788" s="217"/>
      <c r="AB8788" s="217"/>
      <c r="AC8788" s="217"/>
      <c r="AD8788" s="213"/>
    </row>
    <row r="8789" spans="20:30" x14ac:dyDescent="0.2">
      <c r="T8789" s="212"/>
      <c r="U8789" s="213"/>
      <c r="V8789" s="213"/>
      <c r="W8789" s="213"/>
      <c r="X8789" s="214"/>
      <c r="Y8789" s="214"/>
      <c r="Z8789" s="214"/>
      <c r="AA8789" s="217"/>
      <c r="AB8789" s="217"/>
      <c r="AC8789" s="217"/>
      <c r="AD8789" s="213"/>
    </row>
    <row r="8790" spans="20:30" x14ac:dyDescent="0.2">
      <c r="T8790" s="212"/>
      <c r="U8790" s="213"/>
      <c r="V8790" s="213"/>
      <c r="W8790" s="213"/>
      <c r="X8790" s="214"/>
      <c r="Y8790" s="214"/>
      <c r="Z8790" s="214"/>
      <c r="AA8790" s="217"/>
      <c r="AB8790" s="217"/>
      <c r="AC8790" s="217"/>
      <c r="AD8790" s="213"/>
    </row>
    <row r="8791" spans="20:30" x14ac:dyDescent="0.2">
      <c r="T8791" s="212"/>
      <c r="U8791" s="213"/>
      <c r="V8791" s="213"/>
      <c r="W8791" s="213"/>
      <c r="X8791" s="214"/>
      <c r="Y8791" s="214"/>
      <c r="Z8791" s="214"/>
      <c r="AA8791" s="217"/>
      <c r="AB8791" s="217"/>
      <c r="AC8791" s="217"/>
      <c r="AD8791" s="213"/>
    </row>
    <row r="8792" spans="20:30" x14ac:dyDescent="0.2">
      <c r="T8792" s="212"/>
      <c r="U8792" s="213"/>
      <c r="V8792" s="213"/>
      <c r="W8792" s="213"/>
      <c r="X8792" s="214"/>
      <c r="Y8792" s="214"/>
      <c r="Z8792" s="214"/>
      <c r="AA8792" s="217"/>
      <c r="AB8792" s="217"/>
      <c r="AC8792" s="217"/>
      <c r="AD8792" s="213"/>
    </row>
    <row r="8793" spans="20:30" x14ac:dyDescent="0.2">
      <c r="T8793" s="212"/>
      <c r="U8793" s="213"/>
      <c r="V8793" s="213"/>
      <c r="W8793" s="213"/>
      <c r="X8793" s="214"/>
      <c r="Y8793" s="214"/>
      <c r="Z8793" s="214"/>
      <c r="AA8793" s="217"/>
      <c r="AB8793" s="217"/>
      <c r="AC8793" s="217"/>
      <c r="AD8793" s="213"/>
    </row>
    <row r="8794" spans="20:30" x14ac:dyDescent="0.2">
      <c r="T8794" s="212"/>
      <c r="U8794" s="213"/>
      <c r="V8794" s="213"/>
      <c r="W8794" s="213"/>
      <c r="X8794" s="214"/>
      <c r="Y8794" s="214"/>
      <c r="Z8794" s="214"/>
      <c r="AA8794" s="217"/>
      <c r="AB8794" s="217"/>
      <c r="AC8794" s="217"/>
      <c r="AD8794" s="213"/>
    </row>
    <row r="8795" spans="20:30" x14ac:dyDescent="0.2">
      <c r="T8795" s="212"/>
      <c r="U8795" s="213"/>
      <c r="V8795" s="213"/>
      <c r="W8795" s="213"/>
      <c r="X8795" s="214"/>
      <c r="Y8795" s="214"/>
      <c r="Z8795" s="214"/>
      <c r="AA8795" s="217"/>
      <c r="AB8795" s="217"/>
      <c r="AC8795" s="217"/>
      <c r="AD8795" s="213"/>
    </row>
    <row r="8796" spans="20:30" x14ac:dyDescent="0.2">
      <c r="T8796" s="212"/>
      <c r="U8796" s="213"/>
      <c r="V8796" s="213"/>
      <c r="W8796" s="213"/>
      <c r="X8796" s="214"/>
      <c r="Y8796" s="214"/>
      <c r="Z8796" s="214"/>
      <c r="AA8796" s="217"/>
      <c r="AB8796" s="217"/>
      <c r="AC8796" s="217"/>
      <c r="AD8796" s="213"/>
    </row>
    <row r="8797" spans="20:30" x14ac:dyDescent="0.2">
      <c r="T8797" s="212"/>
      <c r="U8797" s="213"/>
      <c r="V8797" s="213"/>
      <c r="W8797" s="213"/>
      <c r="X8797" s="214"/>
      <c r="Y8797" s="214"/>
      <c r="Z8797" s="214"/>
      <c r="AA8797" s="217"/>
      <c r="AB8797" s="217"/>
      <c r="AC8797" s="217"/>
      <c r="AD8797" s="213"/>
    </row>
    <row r="8798" spans="20:30" x14ac:dyDescent="0.2">
      <c r="T8798" s="212"/>
      <c r="U8798" s="213"/>
      <c r="V8798" s="213"/>
      <c r="W8798" s="213"/>
      <c r="X8798" s="214"/>
      <c r="Y8798" s="214"/>
      <c r="Z8798" s="214"/>
      <c r="AA8798" s="217"/>
      <c r="AB8798" s="217"/>
      <c r="AC8798" s="217"/>
      <c r="AD8798" s="213"/>
    </row>
    <row r="8799" spans="20:30" x14ac:dyDescent="0.2">
      <c r="T8799" s="212"/>
      <c r="U8799" s="213"/>
      <c r="V8799" s="213"/>
      <c r="W8799" s="213"/>
      <c r="X8799" s="214"/>
      <c r="Y8799" s="214"/>
      <c r="Z8799" s="214"/>
      <c r="AA8799" s="217"/>
      <c r="AB8799" s="217"/>
      <c r="AC8799" s="217"/>
      <c r="AD8799" s="213"/>
    </row>
    <row r="8800" spans="20:30" x14ac:dyDescent="0.2">
      <c r="T8800" s="212"/>
      <c r="U8800" s="213"/>
      <c r="V8800" s="213"/>
      <c r="W8800" s="213"/>
      <c r="X8800" s="214"/>
      <c r="Y8800" s="214"/>
      <c r="Z8800" s="214"/>
      <c r="AA8800" s="217"/>
      <c r="AB8800" s="217"/>
      <c r="AC8800" s="217"/>
      <c r="AD8800" s="213"/>
    </row>
    <row r="8801" spans="20:30" x14ac:dyDescent="0.2">
      <c r="T8801" s="212"/>
      <c r="U8801" s="213"/>
      <c r="V8801" s="213"/>
      <c r="W8801" s="213"/>
      <c r="X8801" s="214"/>
      <c r="Y8801" s="214"/>
      <c r="Z8801" s="214"/>
      <c r="AA8801" s="217"/>
      <c r="AB8801" s="217"/>
      <c r="AC8801" s="217"/>
      <c r="AD8801" s="213"/>
    </row>
    <row r="8802" spans="20:30" x14ac:dyDescent="0.2">
      <c r="T8802" s="212"/>
      <c r="U8802" s="213"/>
      <c r="V8802" s="213"/>
      <c r="W8802" s="213"/>
      <c r="X8802" s="214"/>
      <c r="Y8802" s="214"/>
      <c r="Z8802" s="214"/>
      <c r="AA8802" s="217"/>
      <c r="AB8802" s="217"/>
      <c r="AC8802" s="217"/>
      <c r="AD8802" s="213"/>
    </row>
    <row r="8803" spans="20:30" x14ac:dyDescent="0.2">
      <c r="T8803" s="212"/>
      <c r="U8803" s="213"/>
      <c r="V8803" s="213"/>
      <c r="W8803" s="213"/>
      <c r="X8803" s="214"/>
      <c r="Y8803" s="214"/>
      <c r="Z8803" s="214"/>
      <c r="AA8803" s="217"/>
      <c r="AB8803" s="217"/>
      <c r="AC8803" s="217"/>
      <c r="AD8803" s="213"/>
    </row>
    <row r="8804" spans="20:30" x14ac:dyDescent="0.2">
      <c r="T8804" s="212"/>
      <c r="U8804" s="213"/>
      <c r="V8804" s="213"/>
      <c r="W8804" s="213"/>
      <c r="X8804" s="214"/>
      <c r="Y8804" s="214"/>
      <c r="Z8804" s="214"/>
      <c r="AA8804" s="217"/>
      <c r="AB8804" s="217"/>
      <c r="AC8804" s="217"/>
      <c r="AD8804" s="213"/>
    </row>
    <row r="8805" spans="20:30" x14ac:dyDescent="0.2">
      <c r="T8805" s="212"/>
      <c r="U8805" s="213"/>
      <c r="V8805" s="213"/>
      <c r="W8805" s="213"/>
      <c r="X8805" s="214"/>
      <c r="Y8805" s="214"/>
      <c r="Z8805" s="214"/>
      <c r="AA8805" s="217"/>
      <c r="AB8805" s="217"/>
      <c r="AC8805" s="217"/>
      <c r="AD8805" s="213"/>
    </row>
    <row r="8806" spans="20:30" x14ac:dyDescent="0.2">
      <c r="T8806" s="212"/>
      <c r="U8806" s="213"/>
      <c r="V8806" s="213"/>
      <c r="W8806" s="213"/>
      <c r="X8806" s="214"/>
      <c r="Y8806" s="214"/>
      <c r="Z8806" s="214"/>
      <c r="AA8806" s="217"/>
      <c r="AB8806" s="217"/>
      <c r="AC8806" s="217"/>
      <c r="AD8806" s="213"/>
    </row>
    <row r="8807" spans="20:30" x14ac:dyDescent="0.2">
      <c r="T8807" s="212"/>
      <c r="U8807" s="213"/>
      <c r="V8807" s="213"/>
      <c r="W8807" s="213"/>
      <c r="X8807" s="214"/>
      <c r="Y8807" s="214"/>
      <c r="Z8807" s="214"/>
      <c r="AA8807" s="217"/>
      <c r="AB8807" s="217"/>
      <c r="AC8807" s="217"/>
      <c r="AD8807" s="213"/>
    </row>
    <row r="8808" spans="20:30" x14ac:dyDescent="0.2">
      <c r="T8808" s="212"/>
      <c r="U8808" s="213"/>
      <c r="V8808" s="213"/>
      <c r="W8808" s="213"/>
      <c r="X8808" s="214"/>
      <c r="Y8808" s="214"/>
      <c r="Z8808" s="214"/>
      <c r="AA8808" s="217"/>
      <c r="AB8808" s="217"/>
      <c r="AC8808" s="217"/>
      <c r="AD8808" s="213"/>
    </row>
    <row r="8809" spans="20:30" x14ac:dyDescent="0.2">
      <c r="T8809" s="212"/>
      <c r="U8809" s="213"/>
      <c r="V8809" s="213"/>
      <c r="W8809" s="213"/>
      <c r="X8809" s="214"/>
      <c r="Y8809" s="214"/>
      <c r="Z8809" s="214"/>
      <c r="AA8809" s="217"/>
      <c r="AB8809" s="217"/>
      <c r="AC8809" s="217"/>
      <c r="AD8809" s="213"/>
    </row>
    <row r="8810" spans="20:30" x14ac:dyDescent="0.2">
      <c r="T8810" s="212"/>
      <c r="U8810" s="213"/>
      <c r="V8810" s="213"/>
      <c r="W8810" s="213"/>
      <c r="X8810" s="214"/>
      <c r="Y8810" s="214"/>
      <c r="Z8810" s="214"/>
      <c r="AA8810" s="217"/>
      <c r="AB8810" s="217"/>
      <c r="AC8810" s="217"/>
      <c r="AD8810" s="213"/>
    </row>
    <row r="8811" spans="20:30" x14ac:dyDescent="0.2">
      <c r="T8811" s="212"/>
      <c r="U8811" s="213"/>
      <c r="V8811" s="213"/>
      <c r="W8811" s="213"/>
      <c r="X8811" s="214"/>
      <c r="Y8811" s="214"/>
      <c r="Z8811" s="214"/>
      <c r="AA8811" s="217"/>
      <c r="AB8811" s="217"/>
      <c r="AC8811" s="217"/>
      <c r="AD8811" s="213"/>
    </row>
    <row r="8812" spans="20:30" x14ac:dyDescent="0.2">
      <c r="T8812" s="212"/>
      <c r="U8812" s="213"/>
      <c r="V8812" s="213"/>
      <c r="W8812" s="213"/>
      <c r="X8812" s="214"/>
      <c r="Y8812" s="214"/>
      <c r="Z8812" s="214"/>
      <c r="AA8812" s="217"/>
      <c r="AB8812" s="217"/>
      <c r="AC8812" s="217"/>
      <c r="AD8812" s="213"/>
    </row>
    <row r="8813" spans="20:30" x14ac:dyDescent="0.2">
      <c r="T8813" s="212"/>
      <c r="U8813" s="213"/>
      <c r="V8813" s="213"/>
      <c r="W8813" s="213"/>
      <c r="X8813" s="214"/>
      <c r="Y8813" s="214"/>
      <c r="Z8813" s="214"/>
      <c r="AA8813" s="217"/>
      <c r="AB8813" s="217"/>
      <c r="AC8813" s="217"/>
      <c r="AD8813" s="213"/>
    </row>
    <row r="8814" spans="20:30" x14ac:dyDescent="0.2">
      <c r="T8814" s="212"/>
      <c r="U8814" s="213"/>
      <c r="V8814" s="213"/>
      <c r="W8814" s="213"/>
      <c r="X8814" s="214"/>
      <c r="Y8814" s="214"/>
      <c r="Z8814" s="214"/>
      <c r="AA8814" s="217"/>
      <c r="AB8814" s="217"/>
      <c r="AC8814" s="217"/>
      <c r="AD8814" s="213"/>
    </row>
    <row r="8815" spans="20:30" x14ac:dyDescent="0.2">
      <c r="T8815" s="212"/>
      <c r="U8815" s="213"/>
      <c r="V8815" s="213"/>
      <c r="W8815" s="213"/>
      <c r="X8815" s="214"/>
      <c r="Y8815" s="214"/>
      <c r="Z8815" s="214"/>
      <c r="AA8815" s="217"/>
      <c r="AB8815" s="217"/>
      <c r="AC8815" s="217"/>
      <c r="AD8815" s="213"/>
    </row>
    <row r="8816" spans="20:30" x14ac:dyDescent="0.2">
      <c r="T8816" s="212"/>
      <c r="U8816" s="213"/>
      <c r="V8816" s="213"/>
      <c r="W8816" s="213"/>
      <c r="X8816" s="214"/>
      <c r="Y8816" s="214"/>
      <c r="Z8816" s="214"/>
      <c r="AA8816" s="217"/>
      <c r="AB8816" s="217"/>
      <c r="AC8816" s="217"/>
      <c r="AD8816" s="213"/>
    </row>
    <row r="8817" spans="20:30" x14ac:dyDescent="0.2">
      <c r="T8817" s="212"/>
      <c r="U8817" s="213"/>
      <c r="V8817" s="213"/>
      <c r="W8817" s="213"/>
      <c r="X8817" s="214"/>
      <c r="Y8817" s="214"/>
      <c r="Z8817" s="214"/>
      <c r="AA8817" s="217"/>
      <c r="AB8817" s="217"/>
      <c r="AC8817" s="217"/>
      <c r="AD8817" s="213"/>
    </row>
    <row r="8818" spans="20:30" x14ac:dyDescent="0.2">
      <c r="T8818" s="212"/>
      <c r="U8818" s="213"/>
      <c r="V8818" s="213"/>
      <c r="W8818" s="213"/>
      <c r="X8818" s="214"/>
      <c r="Y8818" s="214"/>
      <c r="Z8818" s="214"/>
      <c r="AA8818" s="217"/>
      <c r="AB8818" s="217"/>
      <c r="AC8818" s="217"/>
      <c r="AD8818" s="213"/>
    </row>
    <row r="8819" spans="20:30" x14ac:dyDescent="0.2">
      <c r="T8819" s="212"/>
      <c r="U8819" s="213"/>
      <c r="V8819" s="213"/>
      <c r="W8819" s="213"/>
      <c r="X8819" s="214"/>
      <c r="Y8819" s="214"/>
      <c r="Z8819" s="214"/>
      <c r="AA8819" s="217"/>
      <c r="AB8819" s="217"/>
      <c r="AC8819" s="217"/>
      <c r="AD8819" s="213"/>
    </row>
    <row r="8820" spans="20:30" x14ac:dyDescent="0.2">
      <c r="T8820" s="212"/>
      <c r="U8820" s="213"/>
      <c r="V8820" s="213"/>
      <c r="W8820" s="213"/>
      <c r="X8820" s="214"/>
      <c r="Y8820" s="214"/>
      <c r="Z8820" s="214"/>
      <c r="AA8820" s="217"/>
      <c r="AB8820" s="217"/>
      <c r="AC8820" s="217"/>
      <c r="AD8820" s="213"/>
    </row>
    <row r="8821" spans="20:30" x14ac:dyDescent="0.2">
      <c r="T8821" s="212"/>
      <c r="U8821" s="213"/>
      <c r="V8821" s="213"/>
      <c r="W8821" s="213"/>
      <c r="X8821" s="214"/>
      <c r="Y8821" s="214"/>
      <c r="Z8821" s="214"/>
      <c r="AA8821" s="217"/>
      <c r="AB8821" s="217"/>
      <c r="AC8821" s="217"/>
      <c r="AD8821" s="213"/>
    </row>
    <row r="8822" spans="20:30" x14ac:dyDescent="0.2">
      <c r="T8822" s="212"/>
      <c r="U8822" s="213"/>
      <c r="V8822" s="213"/>
      <c r="W8822" s="213"/>
      <c r="X8822" s="214"/>
      <c r="Y8822" s="214"/>
      <c r="Z8822" s="214"/>
      <c r="AA8822" s="217"/>
      <c r="AB8822" s="217"/>
      <c r="AC8822" s="217"/>
      <c r="AD8822" s="213"/>
    </row>
    <row r="8823" spans="20:30" x14ac:dyDescent="0.2">
      <c r="T8823" s="212"/>
      <c r="U8823" s="213"/>
      <c r="V8823" s="213"/>
      <c r="W8823" s="213"/>
      <c r="X8823" s="214"/>
      <c r="Y8823" s="214"/>
      <c r="Z8823" s="214"/>
      <c r="AA8823" s="217"/>
      <c r="AB8823" s="217"/>
      <c r="AC8823" s="217"/>
      <c r="AD8823" s="213"/>
    </row>
    <row r="8824" spans="20:30" x14ac:dyDescent="0.2">
      <c r="T8824" s="212"/>
      <c r="U8824" s="213"/>
      <c r="V8824" s="213"/>
      <c r="W8824" s="213"/>
      <c r="X8824" s="214"/>
      <c r="Y8824" s="214"/>
      <c r="Z8824" s="214"/>
      <c r="AA8824" s="217"/>
      <c r="AB8824" s="217"/>
      <c r="AC8824" s="217"/>
      <c r="AD8824" s="213"/>
    </row>
    <row r="8825" spans="20:30" x14ac:dyDescent="0.2">
      <c r="T8825" s="212"/>
      <c r="U8825" s="213"/>
      <c r="V8825" s="213"/>
      <c r="W8825" s="213"/>
      <c r="X8825" s="214"/>
      <c r="Y8825" s="214"/>
      <c r="Z8825" s="214"/>
      <c r="AA8825" s="217"/>
      <c r="AB8825" s="217"/>
      <c r="AC8825" s="217"/>
      <c r="AD8825" s="213"/>
    </row>
    <row r="8826" spans="20:30" x14ac:dyDescent="0.2">
      <c r="T8826" s="212"/>
      <c r="U8826" s="213"/>
      <c r="V8826" s="213"/>
      <c r="W8826" s="213"/>
      <c r="X8826" s="214"/>
      <c r="Y8826" s="214"/>
      <c r="Z8826" s="214"/>
      <c r="AA8826" s="217"/>
      <c r="AB8826" s="217"/>
      <c r="AC8826" s="217"/>
      <c r="AD8826" s="213"/>
    </row>
    <row r="8827" spans="20:30" x14ac:dyDescent="0.2">
      <c r="T8827" s="212"/>
      <c r="U8827" s="213"/>
      <c r="V8827" s="213"/>
      <c r="W8827" s="213"/>
      <c r="X8827" s="214"/>
      <c r="Y8827" s="214"/>
      <c r="Z8827" s="214"/>
      <c r="AA8827" s="217"/>
      <c r="AB8827" s="217"/>
      <c r="AC8827" s="217"/>
      <c r="AD8827" s="213"/>
    </row>
    <row r="8828" spans="20:30" x14ac:dyDescent="0.2">
      <c r="T8828" s="212"/>
      <c r="U8828" s="213"/>
      <c r="V8828" s="213"/>
      <c r="W8828" s="213"/>
      <c r="X8828" s="214"/>
      <c r="Y8828" s="214"/>
      <c r="Z8828" s="214"/>
      <c r="AA8828" s="217"/>
      <c r="AB8828" s="217"/>
      <c r="AC8828" s="217"/>
      <c r="AD8828" s="213"/>
    </row>
    <row r="8829" spans="20:30" x14ac:dyDescent="0.2">
      <c r="T8829" s="212"/>
      <c r="U8829" s="213"/>
      <c r="V8829" s="213"/>
      <c r="W8829" s="213"/>
      <c r="X8829" s="214"/>
      <c r="Y8829" s="214"/>
      <c r="Z8829" s="214"/>
      <c r="AA8829" s="217"/>
      <c r="AB8829" s="217"/>
      <c r="AC8829" s="217"/>
      <c r="AD8829" s="213"/>
    </row>
    <row r="8830" spans="20:30" x14ac:dyDescent="0.2">
      <c r="T8830" s="212"/>
      <c r="U8830" s="213"/>
      <c r="V8830" s="213"/>
      <c r="W8830" s="213"/>
      <c r="X8830" s="214"/>
      <c r="Y8830" s="214"/>
      <c r="Z8830" s="214"/>
      <c r="AA8830" s="217"/>
      <c r="AB8830" s="217"/>
      <c r="AC8830" s="217"/>
      <c r="AD8830" s="213"/>
    </row>
    <row r="8831" spans="20:30" x14ac:dyDescent="0.2">
      <c r="T8831" s="212"/>
      <c r="U8831" s="213"/>
      <c r="V8831" s="213"/>
      <c r="W8831" s="213"/>
      <c r="X8831" s="214"/>
      <c r="Y8831" s="214"/>
      <c r="Z8831" s="214"/>
      <c r="AA8831" s="217"/>
      <c r="AB8831" s="217"/>
      <c r="AC8831" s="217"/>
      <c r="AD8831" s="213"/>
    </row>
    <row r="8832" spans="20:30" x14ac:dyDescent="0.2">
      <c r="T8832" s="212"/>
      <c r="U8832" s="213"/>
      <c r="V8832" s="213"/>
      <c r="W8832" s="213"/>
      <c r="X8832" s="214"/>
      <c r="Y8832" s="214"/>
      <c r="Z8832" s="214"/>
      <c r="AA8832" s="217"/>
      <c r="AB8832" s="217"/>
      <c r="AC8832" s="217"/>
      <c r="AD8832" s="213"/>
    </row>
    <row r="8833" spans="20:30" x14ac:dyDescent="0.2">
      <c r="T8833" s="212"/>
      <c r="U8833" s="213"/>
      <c r="V8833" s="213"/>
      <c r="W8833" s="213"/>
      <c r="X8833" s="214"/>
      <c r="Y8833" s="214"/>
      <c r="Z8833" s="214"/>
      <c r="AA8833" s="217"/>
      <c r="AB8833" s="217"/>
      <c r="AC8833" s="217"/>
      <c r="AD8833" s="213"/>
    </row>
    <row r="8834" spans="20:30" x14ac:dyDescent="0.2">
      <c r="T8834" s="212"/>
      <c r="U8834" s="213"/>
      <c r="V8834" s="213"/>
      <c r="W8834" s="213"/>
      <c r="X8834" s="214"/>
      <c r="Y8834" s="214"/>
      <c r="Z8834" s="214"/>
      <c r="AA8834" s="217"/>
      <c r="AB8834" s="217"/>
      <c r="AC8834" s="217"/>
      <c r="AD8834" s="213"/>
    </row>
    <row r="8835" spans="20:30" x14ac:dyDescent="0.2">
      <c r="T8835" s="212"/>
      <c r="U8835" s="213"/>
      <c r="V8835" s="213"/>
      <c r="W8835" s="213"/>
      <c r="X8835" s="214"/>
      <c r="Y8835" s="214"/>
      <c r="Z8835" s="214"/>
      <c r="AA8835" s="217"/>
      <c r="AB8835" s="217"/>
      <c r="AC8835" s="217"/>
      <c r="AD8835" s="213"/>
    </row>
    <row r="8836" spans="20:30" x14ac:dyDescent="0.2">
      <c r="T8836" s="212"/>
      <c r="U8836" s="213"/>
      <c r="V8836" s="213"/>
      <c r="W8836" s="213"/>
      <c r="X8836" s="214"/>
      <c r="Y8836" s="214"/>
      <c r="Z8836" s="214"/>
      <c r="AA8836" s="217"/>
      <c r="AB8836" s="217"/>
      <c r="AC8836" s="217"/>
      <c r="AD8836" s="213"/>
    </row>
    <row r="8837" spans="20:30" x14ac:dyDescent="0.2">
      <c r="T8837" s="212"/>
      <c r="U8837" s="213"/>
      <c r="V8837" s="213"/>
      <c r="W8837" s="213"/>
      <c r="X8837" s="214"/>
      <c r="Y8837" s="214"/>
      <c r="Z8837" s="214"/>
      <c r="AA8837" s="217"/>
      <c r="AB8837" s="217"/>
      <c r="AC8837" s="217"/>
      <c r="AD8837" s="213"/>
    </row>
    <row r="8838" spans="20:30" x14ac:dyDescent="0.2">
      <c r="T8838" s="212"/>
      <c r="U8838" s="213"/>
      <c r="V8838" s="213"/>
      <c r="W8838" s="213"/>
      <c r="X8838" s="214"/>
      <c r="Y8838" s="214"/>
      <c r="Z8838" s="214"/>
      <c r="AA8838" s="217"/>
      <c r="AB8838" s="217"/>
      <c r="AC8838" s="217"/>
      <c r="AD8838" s="213"/>
    </row>
    <row r="8839" spans="20:30" x14ac:dyDescent="0.2">
      <c r="T8839" s="212"/>
      <c r="U8839" s="213"/>
      <c r="V8839" s="213"/>
      <c r="W8839" s="213"/>
      <c r="X8839" s="214"/>
      <c r="Y8839" s="214"/>
      <c r="Z8839" s="214"/>
      <c r="AA8839" s="217"/>
      <c r="AB8839" s="217"/>
      <c r="AC8839" s="217"/>
      <c r="AD8839" s="213"/>
    </row>
    <row r="8840" spans="20:30" x14ac:dyDescent="0.2">
      <c r="T8840" s="212"/>
      <c r="U8840" s="213"/>
      <c r="V8840" s="213"/>
      <c r="W8840" s="213"/>
      <c r="X8840" s="214"/>
      <c r="Y8840" s="214"/>
      <c r="Z8840" s="214"/>
      <c r="AA8840" s="217"/>
      <c r="AB8840" s="217"/>
      <c r="AC8840" s="217"/>
      <c r="AD8840" s="213"/>
    </row>
    <row r="8841" spans="20:30" x14ac:dyDescent="0.2">
      <c r="T8841" s="212"/>
      <c r="U8841" s="213"/>
      <c r="V8841" s="213"/>
      <c r="W8841" s="213"/>
      <c r="X8841" s="214"/>
      <c r="Y8841" s="214"/>
      <c r="Z8841" s="214"/>
      <c r="AA8841" s="217"/>
      <c r="AB8841" s="217"/>
      <c r="AC8841" s="217"/>
      <c r="AD8841" s="213"/>
    </row>
    <row r="8842" spans="20:30" x14ac:dyDescent="0.2">
      <c r="T8842" s="212"/>
      <c r="U8842" s="213"/>
      <c r="V8842" s="213"/>
      <c r="W8842" s="213"/>
      <c r="X8842" s="214"/>
      <c r="Y8842" s="214"/>
      <c r="Z8842" s="214"/>
      <c r="AA8842" s="217"/>
      <c r="AB8842" s="217"/>
      <c r="AC8842" s="217"/>
      <c r="AD8842" s="213"/>
    </row>
    <row r="8843" spans="20:30" x14ac:dyDescent="0.2">
      <c r="T8843" s="212"/>
      <c r="U8843" s="213"/>
      <c r="V8843" s="213"/>
      <c r="W8843" s="213"/>
      <c r="X8843" s="214"/>
      <c r="Y8843" s="214"/>
      <c r="Z8843" s="214"/>
      <c r="AA8843" s="217"/>
      <c r="AB8843" s="217"/>
      <c r="AC8843" s="217"/>
      <c r="AD8843" s="213"/>
    </row>
    <row r="8844" spans="20:30" x14ac:dyDescent="0.2">
      <c r="T8844" s="212"/>
      <c r="U8844" s="213"/>
      <c r="V8844" s="213"/>
      <c r="W8844" s="213"/>
      <c r="X8844" s="214"/>
      <c r="Y8844" s="214"/>
      <c r="Z8844" s="214"/>
      <c r="AA8844" s="217"/>
      <c r="AB8844" s="217"/>
      <c r="AC8844" s="217"/>
      <c r="AD8844" s="213"/>
    </row>
    <row r="8845" spans="20:30" x14ac:dyDescent="0.2">
      <c r="T8845" s="212"/>
      <c r="U8845" s="213"/>
      <c r="V8845" s="213"/>
      <c r="W8845" s="213"/>
      <c r="X8845" s="214"/>
      <c r="Y8845" s="214"/>
      <c r="Z8845" s="214"/>
      <c r="AA8845" s="217"/>
      <c r="AB8845" s="217"/>
      <c r="AC8845" s="217"/>
      <c r="AD8845" s="213"/>
    </row>
    <row r="8846" spans="20:30" x14ac:dyDescent="0.2">
      <c r="T8846" s="212"/>
      <c r="U8846" s="213"/>
      <c r="V8846" s="213"/>
      <c r="W8846" s="213"/>
      <c r="X8846" s="214"/>
      <c r="Y8846" s="214"/>
      <c r="Z8846" s="214"/>
      <c r="AA8846" s="217"/>
      <c r="AB8846" s="217"/>
      <c r="AC8846" s="217"/>
      <c r="AD8846" s="213"/>
    </row>
    <row r="8847" spans="20:30" x14ac:dyDescent="0.2">
      <c r="T8847" s="212"/>
      <c r="U8847" s="213"/>
      <c r="V8847" s="213"/>
      <c r="W8847" s="213"/>
      <c r="X8847" s="214"/>
      <c r="Y8847" s="214"/>
      <c r="Z8847" s="214"/>
      <c r="AA8847" s="217"/>
      <c r="AB8847" s="217"/>
      <c r="AC8847" s="217"/>
      <c r="AD8847" s="213"/>
    </row>
    <row r="8848" spans="20:30" x14ac:dyDescent="0.2">
      <c r="T8848" s="212"/>
      <c r="U8848" s="213"/>
      <c r="V8848" s="213"/>
      <c r="W8848" s="213"/>
      <c r="X8848" s="214"/>
      <c r="Y8848" s="214"/>
      <c r="Z8848" s="214"/>
      <c r="AA8848" s="217"/>
      <c r="AB8848" s="217"/>
      <c r="AC8848" s="217"/>
      <c r="AD8848" s="213"/>
    </row>
    <row r="8849" spans="20:30" x14ac:dyDescent="0.2">
      <c r="T8849" s="212"/>
      <c r="U8849" s="213"/>
      <c r="V8849" s="213"/>
      <c r="W8849" s="213"/>
      <c r="X8849" s="214"/>
      <c r="Y8849" s="214"/>
      <c r="Z8849" s="214"/>
      <c r="AA8849" s="217"/>
      <c r="AB8849" s="217"/>
      <c r="AC8849" s="217"/>
      <c r="AD8849" s="213"/>
    </row>
    <row r="8850" spans="20:30" x14ac:dyDescent="0.2">
      <c r="T8850" s="212"/>
      <c r="U8850" s="213"/>
      <c r="V8850" s="213"/>
      <c r="W8850" s="213"/>
      <c r="X8850" s="214"/>
      <c r="Y8850" s="214"/>
      <c r="Z8850" s="214"/>
      <c r="AA8850" s="217"/>
      <c r="AB8850" s="217"/>
      <c r="AC8850" s="217"/>
      <c r="AD8850" s="213"/>
    </row>
    <row r="8851" spans="20:30" x14ac:dyDescent="0.2">
      <c r="T8851" s="212"/>
      <c r="U8851" s="213"/>
      <c r="V8851" s="213"/>
      <c r="W8851" s="213"/>
      <c r="X8851" s="214"/>
      <c r="Y8851" s="214"/>
      <c r="Z8851" s="214"/>
      <c r="AA8851" s="217"/>
      <c r="AB8851" s="217"/>
      <c r="AC8851" s="217"/>
      <c r="AD8851" s="213"/>
    </row>
    <row r="8852" spans="20:30" x14ac:dyDescent="0.2">
      <c r="T8852" s="212"/>
      <c r="U8852" s="213"/>
      <c r="V8852" s="213"/>
      <c r="W8852" s="213"/>
      <c r="X8852" s="214"/>
      <c r="Y8852" s="214"/>
      <c r="Z8852" s="214"/>
      <c r="AA8852" s="217"/>
      <c r="AB8852" s="217"/>
      <c r="AC8852" s="217"/>
      <c r="AD8852" s="213"/>
    </row>
    <row r="8853" spans="20:30" x14ac:dyDescent="0.2">
      <c r="T8853" s="212"/>
      <c r="U8853" s="213"/>
      <c r="V8853" s="213"/>
      <c r="W8853" s="213"/>
      <c r="X8853" s="214"/>
      <c r="Y8853" s="214"/>
      <c r="Z8853" s="214"/>
      <c r="AA8853" s="217"/>
      <c r="AB8853" s="217"/>
      <c r="AC8853" s="217"/>
      <c r="AD8853" s="213"/>
    </row>
    <row r="8854" spans="20:30" x14ac:dyDescent="0.2">
      <c r="T8854" s="212"/>
      <c r="U8854" s="213"/>
      <c r="V8854" s="213"/>
      <c r="W8854" s="213"/>
      <c r="X8854" s="214"/>
      <c r="Y8854" s="214"/>
      <c r="Z8854" s="214"/>
      <c r="AA8854" s="217"/>
      <c r="AB8854" s="217"/>
      <c r="AC8854" s="217"/>
      <c r="AD8854" s="213"/>
    </row>
    <row r="8855" spans="20:30" x14ac:dyDescent="0.2">
      <c r="T8855" s="212"/>
      <c r="U8855" s="213"/>
      <c r="V8855" s="213"/>
      <c r="W8855" s="213"/>
      <c r="X8855" s="214"/>
      <c r="Y8855" s="214"/>
      <c r="Z8855" s="214"/>
      <c r="AA8855" s="217"/>
      <c r="AB8855" s="217"/>
      <c r="AC8855" s="217"/>
      <c r="AD8855" s="213"/>
    </row>
    <row r="8856" spans="20:30" x14ac:dyDescent="0.2">
      <c r="T8856" s="212"/>
      <c r="U8856" s="213"/>
      <c r="V8856" s="213"/>
      <c r="W8856" s="213"/>
      <c r="X8856" s="214"/>
      <c r="Y8856" s="214"/>
      <c r="Z8856" s="214"/>
      <c r="AA8856" s="217"/>
      <c r="AB8856" s="217"/>
      <c r="AC8856" s="217"/>
      <c r="AD8856" s="213"/>
    </row>
    <row r="8857" spans="20:30" x14ac:dyDescent="0.2">
      <c r="T8857" s="212"/>
      <c r="U8857" s="213"/>
      <c r="V8857" s="213"/>
      <c r="W8857" s="213"/>
      <c r="X8857" s="214"/>
      <c r="Y8857" s="214"/>
      <c r="Z8857" s="214"/>
      <c r="AA8857" s="217"/>
      <c r="AB8857" s="217"/>
      <c r="AC8857" s="217"/>
      <c r="AD8857" s="213"/>
    </row>
    <row r="8858" spans="20:30" x14ac:dyDescent="0.2">
      <c r="T8858" s="212"/>
      <c r="U8858" s="213"/>
      <c r="V8858" s="213"/>
      <c r="W8858" s="213"/>
      <c r="X8858" s="214"/>
      <c r="Y8858" s="214"/>
      <c r="Z8858" s="214"/>
      <c r="AA8858" s="217"/>
      <c r="AB8858" s="217"/>
      <c r="AC8858" s="217"/>
      <c r="AD8858" s="213"/>
    </row>
    <row r="8859" spans="20:30" x14ac:dyDescent="0.2">
      <c r="T8859" s="212"/>
      <c r="U8859" s="213"/>
      <c r="V8859" s="213"/>
      <c r="W8859" s="213"/>
      <c r="X8859" s="214"/>
      <c r="Y8859" s="214"/>
      <c r="Z8859" s="214"/>
      <c r="AA8859" s="217"/>
      <c r="AB8859" s="217"/>
      <c r="AC8859" s="217"/>
      <c r="AD8859" s="213"/>
    </row>
    <row r="8860" spans="20:30" x14ac:dyDescent="0.2">
      <c r="T8860" s="212"/>
      <c r="U8860" s="213"/>
      <c r="V8860" s="213"/>
      <c r="W8860" s="213"/>
      <c r="X8860" s="214"/>
      <c r="Y8860" s="214"/>
      <c r="Z8860" s="214"/>
      <c r="AA8860" s="217"/>
      <c r="AB8860" s="217"/>
      <c r="AC8860" s="217"/>
      <c r="AD8860" s="213"/>
    </row>
    <row r="8861" spans="20:30" x14ac:dyDescent="0.2">
      <c r="T8861" s="212"/>
      <c r="U8861" s="213"/>
      <c r="V8861" s="213"/>
      <c r="W8861" s="213"/>
      <c r="X8861" s="214"/>
      <c r="Y8861" s="214"/>
      <c r="Z8861" s="214"/>
      <c r="AA8861" s="217"/>
      <c r="AB8861" s="217"/>
      <c r="AC8861" s="217"/>
      <c r="AD8861" s="213"/>
    </row>
    <row r="8862" spans="20:30" x14ac:dyDescent="0.2">
      <c r="T8862" s="212"/>
      <c r="U8862" s="213"/>
      <c r="V8862" s="213"/>
      <c r="W8862" s="213"/>
      <c r="X8862" s="214"/>
      <c r="Y8862" s="214"/>
      <c r="Z8862" s="214"/>
      <c r="AA8862" s="217"/>
      <c r="AB8862" s="217"/>
      <c r="AC8862" s="217"/>
      <c r="AD8862" s="213"/>
    </row>
    <row r="8863" spans="20:30" x14ac:dyDescent="0.2">
      <c r="T8863" s="212"/>
      <c r="U8863" s="213"/>
      <c r="V8863" s="213"/>
      <c r="W8863" s="213"/>
      <c r="X8863" s="214"/>
      <c r="Y8863" s="214"/>
      <c r="Z8863" s="214"/>
      <c r="AA8863" s="217"/>
      <c r="AB8863" s="217"/>
      <c r="AC8863" s="217"/>
      <c r="AD8863" s="213"/>
    </row>
    <row r="8864" spans="20:30" x14ac:dyDescent="0.2">
      <c r="T8864" s="212"/>
      <c r="U8864" s="213"/>
      <c r="V8864" s="213"/>
      <c r="W8864" s="213"/>
      <c r="X8864" s="214"/>
      <c r="Y8864" s="214"/>
      <c r="Z8864" s="214"/>
      <c r="AA8864" s="217"/>
      <c r="AB8864" s="217"/>
      <c r="AC8864" s="217"/>
      <c r="AD8864" s="213"/>
    </row>
    <row r="8865" spans="20:30" x14ac:dyDescent="0.2">
      <c r="T8865" s="212"/>
      <c r="U8865" s="213"/>
      <c r="V8865" s="213"/>
      <c r="W8865" s="213"/>
      <c r="X8865" s="214"/>
      <c r="Y8865" s="214"/>
      <c r="Z8865" s="214"/>
      <c r="AA8865" s="217"/>
      <c r="AB8865" s="217"/>
      <c r="AC8865" s="217"/>
      <c r="AD8865" s="213"/>
    </row>
    <row r="8866" spans="20:30" x14ac:dyDescent="0.2">
      <c r="T8866" s="212"/>
      <c r="U8866" s="213"/>
      <c r="V8866" s="213"/>
      <c r="W8866" s="213"/>
      <c r="X8866" s="214"/>
      <c r="Y8866" s="214"/>
      <c r="Z8866" s="214"/>
      <c r="AA8866" s="217"/>
      <c r="AB8866" s="217"/>
      <c r="AC8866" s="217"/>
      <c r="AD8866" s="213"/>
    </row>
    <row r="8867" spans="20:30" x14ac:dyDescent="0.2">
      <c r="T8867" s="212"/>
      <c r="U8867" s="213"/>
      <c r="V8867" s="213"/>
      <c r="W8867" s="213"/>
      <c r="X8867" s="214"/>
      <c r="Y8867" s="214"/>
      <c r="Z8867" s="214"/>
      <c r="AA8867" s="217"/>
      <c r="AB8867" s="217"/>
      <c r="AC8867" s="217"/>
      <c r="AD8867" s="213"/>
    </row>
    <row r="8868" spans="20:30" x14ac:dyDescent="0.2">
      <c r="T8868" s="212"/>
      <c r="U8868" s="213"/>
      <c r="V8868" s="213"/>
      <c r="W8868" s="213"/>
      <c r="X8868" s="214"/>
      <c r="Y8868" s="214"/>
      <c r="Z8868" s="214"/>
      <c r="AA8868" s="217"/>
      <c r="AB8868" s="217"/>
      <c r="AC8868" s="217"/>
      <c r="AD8868" s="213"/>
    </row>
    <row r="8869" spans="20:30" x14ac:dyDescent="0.2">
      <c r="T8869" s="212"/>
      <c r="U8869" s="213"/>
      <c r="V8869" s="213"/>
      <c r="W8869" s="213"/>
      <c r="X8869" s="214"/>
      <c r="Y8869" s="214"/>
      <c r="Z8869" s="214"/>
      <c r="AA8869" s="217"/>
      <c r="AB8869" s="217"/>
      <c r="AC8869" s="217"/>
      <c r="AD8869" s="213"/>
    </row>
    <row r="8870" spans="20:30" x14ac:dyDescent="0.2">
      <c r="T8870" s="212"/>
      <c r="U8870" s="213"/>
      <c r="V8870" s="213"/>
      <c r="W8870" s="213"/>
      <c r="X8870" s="214"/>
      <c r="Y8870" s="214"/>
      <c r="Z8870" s="214"/>
      <c r="AA8870" s="217"/>
      <c r="AB8870" s="217"/>
      <c r="AC8870" s="217"/>
      <c r="AD8870" s="213"/>
    </row>
    <row r="8871" spans="20:30" x14ac:dyDescent="0.2">
      <c r="T8871" s="212"/>
      <c r="U8871" s="213"/>
      <c r="V8871" s="213"/>
      <c r="W8871" s="213"/>
      <c r="X8871" s="214"/>
      <c r="Y8871" s="214"/>
      <c r="Z8871" s="214"/>
      <c r="AA8871" s="217"/>
      <c r="AB8871" s="217"/>
      <c r="AC8871" s="217"/>
      <c r="AD8871" s="213"/>
    </row>
    <row r="8872" spans="20:30" x14ac:dyDescent="0.2">
      <c r="T8872" s="212"/>
      <c r="U8872" s="213"/>
      <c r="V8872" s="213"/>
      <c r="W8872" s="213"/>
      <c r="X8872" s="214"/>
      <c r="Y8872" s="214"/>
      <c r="Z8872" s="214"/>
      <c r="AA8872" s="217"/>
      <c r="AB8872" s="217"/>
      <c r="AC8872" s="217"/>
      <c r="AD8872" s="213"/>
    </row>
    <row r="8873" spans="20:30" x14ac:dyDescent="0.2">
      <c r="T8873" s="212"/>
      <c r="U8873" s="213"/>
      <c r="V8873" s="213"/>
      <c r="W8873" s="213"/>
      <c r="X8873" s="214"/>
      <c r="Y8873" s="214"/>
      <c r="Z8873" s="214"/>
      <c r="AA8873" s="217"/>
      <c r="AB8873" s="217"/>
      <c r="AC8873" s="217"/>
      <c r="AD8873" s="213"/>
    </row>
    <row r="8874" spans="20:30" x14ac:dyDescent="0.2">
      <c r="T8874" s="212"/>
      <c r="U8874" s="213"/>
      <c r="V8874" s="213"/>
      <c r="W8874" s="213"/>
      <c r="X8874" s="214"/>
      <c r="Y8874" s="214"/>
      <c r="Z8874" s="214"/>
      <c r="AA8874" s="217"/>
      <c r="AB8874" s="217"/>
      <c r="AC8874" s="217"/>
      <c r="AD8874" s="213"/>
    </row>
    <row r="8875" spans="20:30" x14ac:dyDescent="0.2">
      <c r="T8875" s="212"/>
      <c r="U8875" s="213"/>
      <c r="V8875" s="213"/>
      <c r="W8875" s="213"/>
      <c r="X8875" s="214"/>
      <c r="Y8875" s="214"/>
      <c r="Z8875" s="214"/>
      <c r="AA8875" s="217"/>
      <c r="AB8875" s="217"/>
      <c r="AC8875" s="217"/>
      <c r="AD8875" s="213"/>
    </row>
    <row r="8876" spans="20:30" x14ac:dyDescent="0.2">
      <c r="T8876" s="212"/>
      <c r="U8876" s="213"/>
      <c r="V8876" s="213"/>
      <c r="W8876" s="213"/>
      <c r="X8876" s="214"/>
      <c r="Y8876" s="214"/>
      <c r="Z8876" s="214"/>
      <c r="AA8876" s="217"/>
      <c r="AB8876" s="217"/>
      <c r="AC8876" s="217"/>
      <c r="AD8876" s="213"/>
    </row>
    <row r="8877" spans="20:30" x14ac:dyDescent="0.2">
      <c r="T8877" s="212"/>
      <c r="U8877" s="213"/>
      <c r="V8877" s="213"/>
      <c r="W8877" s="213"/>
      <c r="X8877" s="214"/>
      <c r="Y8877" s="214"/>
      <c r="Z8877" s="214"/>
      <c r="AA8877" s="217"/>
      <c r="AB8877" s="217"/>
      <c r="AC8877" s="217"/>
      <c r="AD8877" s="213"/>
    </row>
    <row r="8878" spans="20:30" x14ac:dyDescent="0.2">
      <c r="T8878" s="212"/>
      <c r="U8878" s="213"/>
      <c r="V8878" s="213"/>
      <c r="W8878" s="213"/>
      <c r="X8878" s="214"/>
      <c r="Y8878" s="214"/>
      <c r="Z8878" s="214"/>
      <c r="AA8878" s="217"/>
      <c r="AB8878" s="217"/>
      <c r="AC8878" s="217"/>
      <c r="AD8878" s="213"/>
    </row>
    <row r="8879" spans="20:30" x14ac:dyDescent="0.2">
      <c r="T8879" s="212"/>
      <c r="U8879" s="213"/>
      <c r="V8879" s="213"/>
      <c r="W8879" s="213"/>
      <c r="X8879" s="214"/>
      <c r="Y8879" s="214"/>
      <c r="Z8879" s="214"/>
      <c r="AA8879" s="217"/>
      <c r="AB8879" s="217"/>
      <c r="AC8879" s="217"/>
      <c r="AD8879" s="213"/>
    </row>
    <row r="8880" spans="20:30" x14ac:dyDescent="0.2">
      <c r="T8880" s="212"/>
      <c r="U8880" s="213"/>
      <c r="V8880" s="213"/>
      <c r="W8880" s="213"/>
      <c r="X8880" s="214"/>
      <c r="Y8880" s="214"/>
      <c r="Z8880" s="214"/>
      <c r="AA8880" s="217"/>
      <c r="AB8880" s="217"/>
      <c r="AC8880" s="217"/>
      <c r="AD8880" s="213"/>
    </row>
    <row r="8881" spans="20:30" x14ac:dyDescent="0.2">
      <c r="T8881" s="212"/>
      <c r="U8881" s="213"/>
      <c r="V8881" s="213"/>
      <c r="W8881" s="213"/>
      <c r="X8881" s="214"/>
      <c r="Y8881" s="214"/>
      <c r="Z8881" s="214"/>
      <c r="AA8881" s="217"/>
      <c r="AB8881" s="217"/>
      <c r="AC8881" s="217"/>
      <c r="AD8881" s="213"/>
    </row>
    <row r="8882" spans="20:30" x14ac:dyDescent="0.2">
      <c r="T8882" s="212"/>
      <c r="U8882" s="213"/>
      <c r="V8882" s="213"/>
      <c r="W8882" s="213"/>
      <c r="X8882" s="214"/>
      <c r="Y8882" s="214"/>
      <c r="Z8882" s="214"/>
      <c r="AA8882" s="217"/>
      <c r="AB8882" s="217"/>
      <c r="AC8882" s="217"/>
      <c r="AD8882" s="213"/>
    </row>
    <row r="8883" spans="20:30" x14ac:dyDescent="0.2">
      <c r="T8883" s="212"/>
      <c r="U8883" s="213"/>
      <c r="V8883" s="213"/>
      <c r="W8883" s="213"/>
      <c r="X8883" s="214"/>
      <c r="Y8883" s="214"/>
      <c r="Z8883" s="214"/>
      <c r="AA8883" s="217"/>
      <c r="AB8883" s="217"/>
      <c r="AC8883" s="217"/>
      <c r="AD8883" s="213"/>
    </row>
    <row r="8884" spans="20:30" x14ac:dyDescent="0.2">
      <c r="T8884" s="212"/>
      <c r="U8884" s="213"/>
      <c r="V8884" s="213"/>
      <c r="W8884" s="213"/>
      <c r="X8884" s="214"/>
      <c r="Y8884" s="214"/>
      <c r="Z8884" s="214"/>
      <c r="AA8884" s="217"/>
      <c r="AB8884" s="217"/>
      <c r="AC8884" s="217"/>
      <c r="AD8884" s="213"/>
    </row>
    <row r="8885" spans="20:30" x14ac:dyDescent="0.2">
      <c r="T8885" s="212"/>
      <c r="U8885" s="213"/>
      <c r="V8885" s="213"/>
      <c r="W8885" s="213"/>
      <c r="X8885" s="214"/>
      <c r="Y8885" s="214"/>
      <c r="Z8885" s="214"/>
      <c r="AA8885" s="217"/>
      <c r="AB8885" s="217"/>
      <c r="AC8885" s="217"/>
      <c r="AD8885" s="213"/>
    </row>
    <row r="8886" spans="20:30" x14ac:dyDescent="0.2">
      <c r="T8886" s="212"/>
      <c r="U8886" s="213"/>
      <c r="V8886" s="213"/>
      <c r="W8886" s="213"/>
      <c r="X8886" s="214"/>
      <c r="Y8886" s="214"/>
      <c r="Z8886" s="214"/>
      <c r="AA8886" s="217"/>
      <c r="AB8886" s="217"/>
      <c r="AC8886" s="217"/>
      <c r="AD8886" s="213"/>
    </row>
    <row r="8887" spans="20:30" x14ac:dyDescent="0.2">
      <c r="T8887" s="212"/>
      <c r="U8887" s="213"/>
      <c r="V8887" s="213"/>
      <c r="W8887" s="213"/>
      <c r="X8887" s="214"/>
      <c r="Y8887" s="214"/>
      <c r="Z8887" s="214"/>
      <c r="AA8887" s="217"/>
      <c r="AB8887" s="217"/>
      <c r="AC8887" s="217"/>
      <c r="AD8887" s="213"/>
    </row>
    <row r="8888" spans="20:30" x14ac:dyDescent="0.2">
      <c r="T8888" s="212"/>
      <c r="U8888" s="213"/>
      <c r="V8888" s="213"/>
      <c r="W8888" s="213"/>
      <c r="X8888" s="214"/>
      <c r="Y8888" s="214"/>
      <c r="Z8888" s="214"/>
      <c r="AA8888" s="217"/>
      <c r="AB8888" s="217"/>
      <c r="AC8888" s="217"/>
      <c r="AD8888" s="213"/>
    </row>
    <row r="8889" spans="20:30" x14ac:dyDescent="0.2">
      <c r="T8889" s="212"/>
      <c r="U8889" s="213"/>
      <c r="V8889" s="213"/>
      <c r="W8889" s="213"/>
      <c r="X8889" s="214"/>
      <c r="Y8889" s="214"/>
      <c r="Z8889" s="214"/>
      <c r="AA8889" s="217"/>
      <c r="AB8889" s="217"/>
      <c r="AC8889" s="217"/>
      <c r="AD8889" s="213"/>
    </row>
    <row r="8890" spans="20:30" x14ac:dyDescent="0.2">
      <c r="T8890" s="212"/>
      <c r="U8890" s="213"/>
      <c r="V8890" s="213"/>
      <c r="W8890" s="213"/>
      <c r="X8890" s="214"/>
      <c r="Y8890" s="214"/>
      <c r="Z8890" s="214"/>
      <c r="AA8890" s="217"/>
      <c r="AB8890" s="217"/>
      <c r="AC8890" s="217"/>
      <c r="AD8890" s="213"/>
    </row>
    <row r="8891" spans="20:30" x14ac:dyDescent="0.2">
      <c r="T8891" s="212"/>
      <c r="U8891" s="213"/>
      <c r="V8891" s="213"/>
      <c r="W8891" s="213"/>
      <c r="X8891" s="214"/>
      <c r="Y8891" s="214"/>
      <c r="Z8891" s="214"/>
      <c r="AA8891" s="217"/>
      <c r="AB8891" s="217"/>
      <c r="AC8891" s="217"/>
      <c r="AD8891" s="213"/>
    </row>
    <row r="8892" spans="20:30" x14ac:dyDescent="0.2">
      <c r="T8892" s="212"/>
      <c r="U8892" s="213"/>
      <c r="V8892" s="213"/>
      <c r="W8892" s="213"/>
      <c r="X8892" s="214"/>
      <c r="Y8892" s="214"/>
      <c r="Z8892" s="214"/>
      <c r="AA8892" s="217"/>
      <c r="AB8892" s="217"/>
      <c r="AC8892" s="217"/>
      <c r="AD8892" s="213"/>
    </row>
    <row r="8893" spans="20:30" x14ac:dyDescent="0.2">
      <c r="T8893" s="212"/>
      <c r="U8893" s="213"/>
      <c r="V8893" s="213"/>
      <c r="W8893" s="213"/>
      <c r="X8893" s="214"/>
      <c r="Y8893" s="214"/>
      <c r="Z8893" s="214"/>
      <c r="AA8893" s="217"/>
      <c r="AB8893" s="217"/>
      <c r="AC8893" s="217"/>
      <c r="AD8893" s="213"/>
    </row>
    <row r="8894" spans="20:30" x14ac:dyDescent="0.2">
      <c r="T8894" s="212"/>
      <c r="U8894" s="213"/>
      <c r="V8894" s="213"/>
      <c r="W8894" s="213"/>
      <c r="X8894" s="214"/>
      <c r="Y8894" s="214"/>
      <c r="Z8894" s="214"/>
      <c r="AA8894" s="217"/>
      <c r="AB8894" s="217"/>
      <c r="AC8894" s="217"/>
      <c r="AD8894" s="213"/>
    </row>
    <row r="8895" spans="20:30" x14ac:dyDescent="0.2">
      <c r="T8895" s="212"/>
      <c r="U8895" s="213"/>
      <c r="V8895" s="213"/>
      <c r="W8895" s="213"/>
      <c r="X8895" s="214"/>
      <c r="Y8895" s="214"/>
      <c r="Z8895" s="214"/>
      <c r="AA8895" s="217"/>
      <c r="AB8895" s="217"/>
      <c r="AC8895" s="217"/>
      <c r="AD8895" s="213"/>
    </row>
    <row r="8896" spans="20:30" x14ac:dyDescent="0.2">
      <c r="T8896" s="212"/>
      <c r="U8896" s="213"/>
      <c r="V8896" s="213"/>
      <c r="W8896" s="213"/>
      <c r="X8896" s="214"/>
      <c r="Y8896" s="214"/>
      <c r="Z8896" s="214"/>
      <c r="AA8896" s="217"/>
      <c r="AB8896" s="217"/>
      <c r="AC8896" s="217"/>
      <c r="AD8896" s="213"/>
    </row>
    <row r="8897" spans="20:30" x14ac:dyDescent="0.2">
      <c r="T8897" s="212"/>
      <c r="U8897" s="213"/>
      <c r="V8897" s="213"/>
      <c r="W8897" s="213"/>
      <c r="X8897" s="214"/>
      <c r="Y8897" s="214"/>
      <c r="Z8897" s="214"/>
      <c r="AA8897" s="217"/>
      <c r="AB8897" s="217"/>
      <c r="AC8897" s="217"/>
      <c r="AD8897" s="213"/>
    </row>
    <row r="8898" spans="20:30" x14ac:dyDescent="0.2">
      <c r="T8898" s="212"/>
      <c r="U8898" s="213"/>
      <c r="V8898" s="213"/>
      <c r="W8898" s="213"/>
      <c r="X8898" s="214"/>
      <c r="Y8898" s="214"/>
      <c r="Z8898" s="214"/>
      <c r="AA8898" s="217"/>
      <c r="AB8898" s="217"/>
      <c r="AC8898" s="217"/>
      <c r="AD8898" s="213"/>
    </row>
    <row r="8899" spans="20:30" x14ac:dyDescent="0.2">
      <c r="T8899" s="212"/>
      <c r="U8899" s="213"/>
      <c r="V8899" s="213"/>
      <c r="W8899" s="213"/>
      <c r="X8899" s="214"/>
      <c r="Y8899" s="214"/>
      <c r="Z8899" s="214"/>
      <c r="AA8899" s="217"/>
      <c r="AB8899" s="217"/>
      <c r="AC8899" s="217"/>
      <c r="AD8899" s="213"/>
    </row>
    <row r="8900" spans="20:30" x14ac:dyDescent="0.2">
      <c r="T8900" s="212"/>
      <c r="U8900" s="213"/>
      <c r="V8900" s="213"/>
      <c r="W8900" s="213"/>
      <c r="X8900" s="214"/>
      <c r="Y8900" s="214"/>
      <c r="Z8900" s="214"/>
      <c r="AA8900" s="217"/>
      <c r="AB8900" s="217"/>
      <c r="AC8900" s="217"/>
      <c r="AD8900" s="213"/>
    </row>
    <row r="8901" spans="20:30" x14ac:dyDescent="0.2">
      <c r="T8901" s="212"/>
      <c r="U8901" s="213"/>
      <c r="V8901" s="213"/>
      <c r="W8901" s="213"/>
      <c r="X8901" s="214"/>
      <c r="Y8901" s="214"/>
      <c r="Z8901" s="214"/>
      <c r="AA8901" s="217"/>
      <c r="AB8901" s="217"/>
      <c r="AC8901" s="217"/>
      <c r="AD8901" s="213"/>
    </row>
    <row r="8902" spans="20:30" x14ac:dyDescent="0.2">
      <c r="T8902" s="212"/>
      <c r="U8902" s="213"/>
      <c r="V8902" s="213"/>
      <c r="W8902" s="213"/>
      <c r="X8902" s="214"/>
      <c r="Y8902" s="214"/>
      <c r="Z8902" s="214"/>
      <c r="AA8902" s="217"/>
      <c r="AB8902" s="217"/>
      <c r="AC8902" s="217"/>
      <c r="AD8902" s="213"/>
    </row>
    <row r="8903" spans="20:30" x14ac:dyDescent="0.2">
      <c r="T8903" s="212"/>
      <c r="U8903" s="213"/>
      <c r="V8903" s="213"/>
      <c r="W8903" s="213"/>
      <c r="X8903" s="214"/>
      <c r="Y8903" s="214"/>
      <c r="Z8903" s="214"/>
      <c r="AA8903" s="217"/>
      <c r="AB8903" s="217"/>
      <c r="AC8903" s="217"/>
      <c r="AD8903" s="213"/>
    </row>
    <row r="8904" spans="20:30" x14ac:dyDescent="0.2">
      <c r="T8904" s="212"/>
      <c r="U8904" s="213"/>
      <c r="V8904" s="213"/>
      <c r="W8904" s="213"/>
      <c r="X8904" s="214"/>
      <c r="Y8904" s="214"/>
      <c r="Z8904" s="214"/>
      <c r="AA8904" s="217"/>
      <c r="AB8904" s="217"/>
      <c r="AC8904" s="217"/>
      <c r="AD8904" s="213"/>
    </row>
    <row r="8905" spans="20:30" x14ac:dyDescent="0.2">
      <c r="T8905" s="212"/>
      <c r="U8905" s="213"/>
      <c r="V8905" s="213"/>
      <c r="W8905" s="213"/>
      <c r="X8905" s="214"/>
      <c r="Y8905" s="214"/>
      <c r="Z8905" s="214"/>
      <c r="AA8905" s="217"/>
      <c r="AB8905" s="217"/>
      <c r="AC8905" s="217"/>
      <c r="AD8905" s="213"/>
    </row>
    <row r="8906" spans="20:30" x14ac:dyDescent="0.2">
      <c r="T8906" s="212"/>
      <c r="U8906" s="213"/>
      <c r="V8906" s="213"/>
      <c r="W8906" s="213"/>
      <c r="X8906" s="214"/>
      <c r="Y8906" s="214"/>
      <c r="Z8906" s="214"/>
      <c r="AA8906" s="217"/>
      <c r="AB8906" s="217"/>
      <c r="AC8906" s="217"/>
      <c r="AD8906" s="213"/>
    </row>
    <row r="8907" spans="20:30" x14ac:dyDescent="0.2">
      <c r="T8907" s="212"/>
      <c r="U8907" s="213"/>
      <c r="V8907" s="213"/>
      <c r="W8907" s="213"/>
      <c r="X8907" s="214"/>
      <c r="Y8907" s="214"/>
      <c r="Z8907" s="214"/>
      <c r="AA8907" s="217"/>
      <c r="AB8907" s="217"/>
      <c r="AC8907" s="217"/>
      <c r="AD8907" s="213"/>
    </row>
    <row r="8908" spans="20:30" x14ac:dyDescent="0.2">
      <c r="T8908" s="212"/>
      <c r="U8908" s="213"/>
      <c r="V8908" s="213"/>
      <c r="W8908" s="213"/>
      <c r="X8908" s="214"/>
      <c r="Y8908" s="214"/>
      <c r="Z8908" s="214"/>
      <c r="AA8908" s="217"/>
      <c r="AB8908" s="217"/>
      <c r="AC8908" s="217"/>
      <c r="AD8908" s="213"/>
    </row>
    <row r="8909" spans="20:30" x14ac:dyDescent="0.2">
      <c r="T8909" s="212"/>
      <c r="U8909" s="213"/>
      <c r="V8909" s="213"/>
      <c r="W8909" s="213"/>
      <c r="X8909" s="214"/>
      <c r="Y8909" s="214"/>
      <c r="Z8909" s="214"/>
      <c r="AA8909" s="217"/>
      <c r="AB8909" s="217"/>
      <c r="AC8909" s="217"/>
      <c r="AD8909" s="213"/>
    </row>
    <row r="8910" spans="20:30" x14ac:dyDescent="0.2">
      <c r="T8910" s="212"/>
      <c r="U8910" s="213"/>
      <c r="V8910" s="213"/>
      <c r="W8910" s="213"/>
      <c r="X8910" s="214"/>
      <c r="Y8910" s="214"/>
      <c r="Z8910" s="214"/>
      <c r="AA8910" s="217"/>
      <c r="AB8910" s="217"/>
      <c r="AC8910" s="217"/>
      <c r="AD8910" s="213"/>
    </row>
    <row r="8911" spans="20:30" x14ac:dyDescent="0.2">
      <c r="T8911" s="212"/>
      <c r="U8911" s="213"/>
      <c r="V8911" s="213"/>
      <c r="W8911" s="213"/>
      <c r="X8911" s="214"/>
      <c r="Y8911" s="214"/>
      <c r="Z8911" s="214"/>
      <c r="AA8911" s="217"/>
      <c r="AB8911" s="217"/>
      <c r="AC8911" s="217"/>
      <c r="AD8911" s="213"/>
    </row>
    <row r="8912" spans="20:30" x14ac:dyDescent="0.2">
      <c r="T8912" s="212"/>
      <c r="U8912" s="213"/>
      <c r="V8912" s="213"/>
      <c r="W8912" s="213"/>
      <c r="X8912" s="214"/>
      <c r="Y8912" s="214"/>
      <c r="Z8912" s="214"/>
      <c r="AA8912" s="217"/>
      <c r="AB8912" s="217"/>
      <c r="AC8912" s="217"/>
      <c r="AD8912" s="213"/>
    </row>
    <row r="8913" spans="20:30" x14ac:dyDescent="0.2">
      <c r="T8913" s="212"/>
      <c r="U8913" s="213"/>
      <c r="V8913" s="213"/>
      <c r="W8913" s="213"/>
      <c r="X8913" s="214"/>
      <c r="Y8913" s="214"/>
      <c r="Z8913" s="214"/>
      <c r="AA8913" s="217"/>
      <c r="AB8913" s="217"/>
      <c r="AC8913" s="217"/>
      <c r="AD8913" s="213"/>
    </row>
    <row r="8914" spans="20:30" x14ac:dyDescent="0.2">
      <c r="T8914" s="212"/>
      <c r="U8914" s="213"/>
      <c r="V8914" s="213"/>
      <c r="W8914" s="213"/>
      <c r="X8914" s="214"/>
      <c r="Y8914" s="214"/>
      <c r="Z8914" s="214"/>
      <c r="AA8914" s="217"/>
      <c r="AB8914" s="217"/>
      <c r="AC8914" s="217"/>
      <c r="AD8914" s="213"/>
    </row>
    <row r="8915" spans="20:30" x14ac:dyDescent="0.2">
      <c r="T8915" s="212"/>
      <c r="U8915" s="213"/>
      <c r="V8915" s="213"/>
      <c r="W8915" s="213"/>
      <c r="X8915" s="214"/>
      <c r="Y8915" s="214"/>
      <c r="Z8915" s="214"/>
      <c r="AA8915" s="217"/>
      <c r="AB8915" s="217"/>
      <c r="AC8915" s="217"/>
      <c r="AD8915" s="213"/>
    </row>
    <row r="8916" spans="20:30" x14ac:dyDescent="0.2">
      <c r="T8916" s="212"/>
      <c r="U8916" s="213"/>
      <c r="V8916" s="213"/>
      <c r="W8916" s="213"/>
      <c r="X8916" s="214"/>
      <c r="Y8916" s="214"/>
      <c r="Z8916" s="214"/>
      <c r="AA8916" s="217"/>
      <c r="AB8916" s="217"/>
      <c r="AC8916" s="217"/>
      <c r="AD8916" s="213"/>
    </row>
    <row r="8917" spans="20:30" x14ac:dyDescent="0.2">
      <c r="T8917" s="212"/>
      <c r="U8917" s="213"/>
      <c r="V8917" s="213"/>
      <c r="W8917" s="213"/>
      <c r="X8917" s="214"/>
      <c r="Y8917" s="214"/>
      <c r="Z8917" s="214"/>
      <c r="AA8917" s="217"/>
      <c r="AB8917" s="217"/>
      <c r="AC8917" s="217"/>
      <c r="AD8917" s="213"/>
    </row>
    <row r="8918" spans="20:30" x14ac:dyDescent="0.2">
      <c r="T8918" s="212"/>
      <c r="U8918" s="213"/>
      <c r="V8918" s="213"/>
      <c r="W8918" s="213"/>
      <c r="X8918" s="214"/>
      <c r="Y8918" s="214"/>
      <c r="Z8918" s="214"/>
      <c r="AA8918" s="217"/>
      <c r="AB8918" s="217"/>
      <c r="AC8918" s="217"/>
      <c r="AD8918" s="213"/>
    </row>
    <row r="8919" spans="20:30" x14ac:dyDescent="0.2">
      <c r="T8919" s="212"/>
      <c r="U8919" s="213"/>
      <c r="V8919" s="213"/>
      <c r="W8919" s="213"/>
      <c r="X8919" s="214"/>
      <c r="Y8919" s="214"/>
      <c r="Z8919" s="214"/>
      <c r="AA8919" s="217"/>
      <c r="AB8919" s="217"/>
      <c r="AC8919" s="217"/>
      <c r="AD8919" s="213"/>
    </row>
    <row r="8920" spans="20:30" x14ac:dyDescent="0.2">
      <c r="T8920" s="212"/>
      <c r="U8920" s="213"/>
      <c r="V8920" s="213"/>
      <c r="W8920" s="213"/>
      <c r="X8920" s="214"/>
      <c r="Y8920" s="214"/>
      <c r="Z8920" s="214"/>
      <c r="AA8920" s="217"/>
      <c r="AB8920" s="217"/>
      <c r="AC8920" s="217"/>
      <c r="AD8920" s="213"/>
    </row>
    <row r="8921" spans="20:30" x14ac:dyDescent="0.2">
      <c r="T8921" s="212"/>
      <c r="U8921" s="213"/>
      <c r="V8921" s="213"/>
      <c r="W8921" s="213"/>
      <c r="X8921" s="214"/>
      <c r="Y8921" s="214"/>
      <c r="Z8921" s="214"/>
      <c r="AA8921" s="217"/>
      <c r="AB8921" s="217"/>
      <c r="AC8921" s="217"/>
      <c r="AD8921" s="213"/>
    </row>
    <row r="8922" spans="20:30" x14ac:dyDescent="0.2">
      <c r="T8922" s="212"/>
      <c r="U8922" s="213"/>
      <c r="V8922" s="213"/>
      <c r="W8922" s="213"/>
      <c r="X8922" s="214"/>
      <c r="Y8922" s="214"/>
      <c r="Z8922" s="214"/>
      <c r="AA8922" s="217"/>
      <c r="AB8922" s="217"/>
      <c r="AC8922" s="217"/>
      <c r="AD8922" s="213"/>
    </row>
    <row r="8923" spans="20:30" x14ac:dyDescent="0.2">
      <c r="T8923" s="212"/>
      <c r="U8923" s="213"/>
      <c r="V8923" s="213"/>
      <c r="W8923" s="213"/>
      <c r="X8923" s="214"/>
      <c r="Y8923" s="214"/>
      <c r="Z8923" s="214"/>
      <c r="AA8923" s="217"/>
      <c r="AB8923" s="217"/>
      <c r="AC8923" s="217"/>
      <c r="AD8923" s="213"/>
    </row>
    <row r="8924" spans="20:30" x14ac:dyDescent="0.2">
      <c r="T8924" s="212"/>
      <c r="U8924" s="213"/>
      <c r="V8924" s="213"/>
      <c r="W8924" s="213"/>
      <c r="X8924" s="214"/>
      <c r="Y8924" s="214"/>
      <c r="Z8924" s="214"/>
      <c r="AA8924" s="217"/>
      <c r="AB8924" s="217"/>
      <c r="AC8924" s="217"/>
      <c r="AD8924" s="213"/>
    </row>
    <row r="8925" spans="20:30" x14ac:dyDescent="0.2">
      <c r="T8925" s="212"/>
      <c r="U8925" s="213"/>
      <c r="V8925" s="213"/>
      <c r="W8925" s="213"/>
      <c r="X8925" s="214"/>
      <c r="Y8925" s="214"/>
      <c r="Z8925" s="214"/>
      <c r="AA8925" s="217"/>
      <c r="AB8925" s="217"/>
      <c r="AC8925" s="217"/>
      <c r="AD8925" s="213"/>
    </row>
    <row r="8926" spans="20:30" x14ac:dyDescent="0.2">
      <c r="T8926" s="212"/>
      <c r="U8926" s="213"/>
      <c r="V8926" s="213"/>
      <c r="W8926" s="213"/>
      <c r="X8926" s="214"/>
      <c r="Y8926" s="214"/>
      <c r="Z8926" s="214"/>
      <c r="AA8926" s="217"/>
      <c r="AB8926" s="217"/>
      <c r="AC8926" s="217"/>
      <c r="AD8926" s="213"/>
    </row>
    <row r="8927" spans="20:30" x14ac:dyDescent="0.2">
      <c r="T8927" s="212"/>
      <c r="U8927" s="213"/>
      <c r="V8927" s="213"/>
      <c r="W8927" s="213"/>
      <c r="X8927" s="214"/>
      <c r="Y8927" s="214"/>
      <c r="Z8927" s="214"/>
      <c r="AA8927" s="217"/>
      <c r="AB8927" s="217"/>
      <c r="AC8927" s="217"/>
      <c r="AD8927" s="213"/>
    </row>
    <row r="8928" spans="20:30" x14ac:dyDescent="0.2">
      <c r="T8928" s="212"/>
      <c r="U8928" s="213"/>
      <c r="V8928" s="213"/>
      <c r="W8928" s="213"/>
      <c r="X8928" s="214"/>
      <c r="Y8928" s="214"/>
      <c r="Z8928" s="214"/>
      <c r="AA8928" s="217"/>
      <c r="AB8928" s="217"/>
      <c r="AC8928" s="217"/>
      <c r="AD8928" s="213"/>
    </row>
    <row r="8929" spans="20:30" x14ac:dyDescent="0.2">
      <c r="T8929" s="212"/>
      <c r="U8929" s="213"/>
      <c r="V8929" s="213"/>
      <c r="W8929" s="213"/>
      <c r="X8929" s="214"/>
      <c r="Y8929" s="214"/>
      <c r="Z8929" s="214"/>
      <c r="AA8929" s="217"/>
      <c r="AB8929" s="217"/>
      <c r="AC8929" s="217"/>
      <c r="AD8929" s="213"/>
    </row>
    <row r="8930" spans="20:30" x14ac:dyDescent="0.2">
      <c r="T8930" s="212"/>
      <c r="U8930" s="213"/>
      <c r="V8930" s="213"/>
      <c r="W8930" s="213"/>
      <c r="X8930" s="214"/>
      <c r="Y8930" s="214"/>
      <c r="Z8930" s="214"/>
      <c r="AA8930" s="217"/>
      <c r="AB8930" s="217"/>
      <c r="AC8930" s="217"/>
      <c r="AD8930" s="213"/>
    </row>
    <row r="8931" spans="20:30" x14ac:dyDescent="0.2">
      <c r="T8931" s="212"/>
      <c r="U8931" s="213"/>
      <c r="V8931" s="213"/>
      <c r="W8931" s="213"/>
      <c r="X8931" s="214"/>
      <c r="Y8931" s="214"/>
      <c r="Z8931" s="214"/>
      <c r="AA8931" s="217"/>
      <c r="AB8931" s="217"/>
      <c r="AC8931" s="217"/>
      <c r="AD8931" s="213"/>
    </row>
    <row r="8932" spans="20:30" x14ac:dyDescent="0.2">
      <c r="T8932" s="212"/>
      <c r="U8932" s="213"/>
      <c r="V8932" s="213"/>
      <c r="W8932" s="213"/>
      <c r="X8932" s="214"/>
      <c r="Y8932" s="214"/>
      <c r="Z8932" s="214"/>
      <c r="AA8932" s="217"/>
      <c r="AB8932" s="217"/>
      <c r="AC8932" s="217"/>
      <c r="AD8932" s="213"/>
    </row>
    <row r="8933" spans="20:30" x14ac:dyDescent="0.2">
      <c r="T8933" s="212"/>
      <c r="U8933" s="213"/>
      <c r="V8933" s="213"/>
      <c r="W8933" s="213"/>
      <c r="X8933" s="214"/>
      <c r="Y8933" s="214"/>
      <c r="Z8933" s="214"/>
      <c r="AA8933" s="217"/>
      <c r="AB8933" s="217"/>
      <c r="AC8933" s="217"/>
      <c r="AD8933" s="213"/>
    </row>
    <row r="8934" spans="20:30" x14ac:dyDescent="0.2">
      <c r="T8934" s="212"/>
      <c r="U8934" s="213"/>
      <c r="V8934" s="213"/>
      <c r="W8934" s="213"/>
      <c r="X8934" s="214"/>
      <c r="Y8934" s="214"/>
      <c r="Z8934" s="214"/>
      <c r="AA8934" s="217"/>
      <c r="AB8934" s="217"/>
      <c r="AC8934" s="217"/>
      <c r="AD8934" s="213"/>
    </row>
    <row r="8935" spans="20:30" x14ac:dyDescent="0.2">
      <c r="T8935" s="212"/>
      <c r="U8935" s="213"/>
      <c r="V8935" s="213"/>
      <c r="W8935" s="213"/>
      <c r="X8935" s="214"/>
      <c r="Y8935" s="214"/>
      <c r="Z8935" s="214"/>
      <c r="AA8935" s="217"/>
      <c r="AB8935" s="217"/>
      <c r="AC8935" s="217"/>
      <c r="AD8935" s="213"/>
    </row>
    <row r="8936" spans="20:30" x14ac:dyDescent="0.2">
      <c r="T8936" s="212"/>
      <c r="U8936" s="213"/>
      <c r="V8936" s="213"/>
      <c r="W8936" s="213"/>
      <c r="X8936" s="214"/>
      <c r="Y8936" s="214"/>
      <c r="Z8936" s="214"/>
      <c r="AA8936" s="217"/>
      <c r="AB8936" s="217"/>
      <c r="AC8936" s="217"/>
      <c r="AD8936" s="213"/>
    </row>
    <row r="8937" spans="20:30" x14ac:dyDescent="0.2">
      <c r="T8937" s="212"/>
      <c r="U8937" s="213"/>
      <c r="V8937" s="213"/>
      <c r="W8937" s="213"/>
      <c r="X8937" s="214"/>
      <c r="Y8937" s="214"/>
      <c r="Z8937" s="214"/>
      <c r="AA8937" s="217"/>
      <c r="AB8937" s="217"/>
      <c r="AC8937" s="217"/>
      <c r="AD8937" s="213"/>
    </row>
    <row r="8938" spans="20:30" x14ac:dyDescent="0.2">
      <c r="T8938" s="212"/>
      <c r="U8938" s="213"/>
      <c r="V8938" s="213"/>
      <c r="W8938" s="213"/>
      <c r="X8938" s="214"/>
      <c r="Y8938" s="214"/>
      <c r="Z8938" s="214"/>
      <c r="AA8938" s="217"/>
      <c r="AB8938" s="217"/>
      <c r="AC8938" s="217"/>
      <c r="AD8938" s="213"/>
    </row>
    <row r="8939" spans="20:30" x14ac:dyDescent="0.2">
      <c r="T8939" s="212"/>
      <c r="U8939" s="213"/>
      <c r="V8939" s="213"/>
      <c r="W8939" s="213"/>
      <c r="X8939" s="214"/>
      <c r="Y8939" s="214"/>
      <c r="Z8939" s="214"/>
      <c r="AA8939" s="217"/>
      <c r="AB8939" s="217"/>
      <c r="AC8939" s="217"/>
      <c r="AD8939" s="213"/>
    </row>
    <row r="8940" spans="20:30" x14ac:dyDescent="0.2">
      <c r="T8940" s="212"/>
      <c r="U8940" s="213"/>
      <c r="V8940" s="213"/>
      <c r="W8940" s="213"/>
      <c r="X8940" s="214"/>
      <c r="Y8940" s="214"/>
      <c r="Z8940" s="214"/>
      <c r="AA8940" s="217"/>
      <c r="AB8940" s="217"/>
      <c r="AC8940" s="217"/>
      <c r="AD8940" s="213"/>
    </row>
    <row r="8941" spans="20:30" x14ac:dyDescent="0.2">
      <c r="T8941" s="212"/>
      <c r="U8941" s="213"/>
      <c r="V8941" s="213"/>
      <c r="W8941" s="213"/>
      <c r="X8941" s="214"/>
      <c r="Y8941" s="214"/>
      <c r="Z8941" s="214"/>
      <c r="AA8941" s="217"/>
      <c r="AB8941" s="217"/>
      <c r="AC8941" s="217"/>
      <c r="AD8941" s="213"/>
    </row>
    <row r="8942" spans="20:30" x14ac:dyDescent="0.2">
      <c r="T8942" s="212"/>
      <c r="U8942" s="213"/>
      <c r="V8942" s="213"/>
      <c r="W8942" s="213"/>
      <c r="X8942" s="214"/>
      <c r="Y8942" s="214"/>
      <c r="Z8942" s="214"/>
      <c r="AA8942" s="217"/>
      <c r="AB8942" s="217"/>
      <c r="AC8942" s="217"/>
      <c r="AD8942" s="213"/>
    </row>
    <row r="8943" spans="20:30" x14ac:dyDescent="0.2">
      <c r="T8943" s="212"/>
      <c r="U8943" s="213"/>
      <c r="V8943" s="213"/>
      <c r="W8943" s="213"/>
      <c r="X8943" s="214"/>
      <c r="Y8943" s="214"/>
      <c r="Z8943" s="214"/>
      <c r="AA8943" s="217"/>
      <c r="AB8943" s="217"/>
      <c r="AC8943" s="217"/>
      <c r="AD8943" s="213"/>
    </row>
    <row r="8944" spans="20:30" x14ac:dyDescent="0.2">
      <c r="T8944" s="212"/>
      <c r="U8944" s="213"/>
      <c r="V8944" s="213"/>
      <c r="W8944" s="213"/>
      <c r="X8944" s="214"/>
      <c r="Y8944" s="214"/>
      <c r="Z8944" s="214"/>
      <c r="AA8944" s="217"/>
      <c r="AB8944" s="217"/>
      <c r="AC8944" s="217"/>
      <c r="AD8944" s="213"/>
    </row>
    <row r="8945" spans="20:30" x14ac:dyDescent="0.2">
      <c r="T8945" s="212"/>
      <c r="U8945" s="213"/>
      <c r="V8945" s="213"/>
      <c r="W8945" s="213"/>
      <c r="X8945" s="214"/>
      <c r="Y8945" s="214"/>
      <c r="Z8945" s="214"/>
      <c r="AA8945" s="217"/>
      <c r="AB8945" s="217"/>
      <c r="AC8945" s="217"/>
      <c r="AD8945" s="213"/>
    </row>
    <row r="8946" spans="20:30" x14ac:dyDescent="0.2">
      <c r="T8946" s="212"/>
      <c r="U8946" s="213"/>
      <c r="V8946" s="213"/>
      <c r="W8946" s="213"/>
      <c r="X8946" s="214"/>
      <c r="Y8946" s="214"/>
      <c r="Z8946" s="214"/>
      <c r="AA8946" s="217"/>
      <c r="AB8946" s="217"/>
      <c r="AC8946" s="217"/>
      <c r="AD8946" s="213"/>
    </row>
    <row r="8947" spans="20:30" x14ac:dyDescent="0.2">
      <c r="T8947" s="212"/>
      <c r="U8947" s="213"/>
      <c r="V8947" s="213"/>
      <c r="W8947" s="213"/>
      <c r="X8947" s="214"/>
      <c r="Y8947" s="214"/>
      <c r="Z8947" s="214"/>
      <c r="AA8947" s="217"/>
      <c r="AB8947" s="217"/>
      <c r="AC8947" s="217"/>
      <c r="AD8947" s="213"/>
    </row>
    <row r="8948" spans="20:30" x14ac:dyDescent="0.2">
      <c r="T8948" s="212"/>
      <c r="U8948" s="213"/>
      <c r="V8948" s="213"/>
      <c r="W8948" s="213"/>
      <c r="X8948" s="214"/>
      <c r="Y8948" s="214"/>
      <c r="Z8948" s="214"/>
      <c r="AA8948" s="217"/>
      <c r="AB8948" s="217"/>
      <c r="AC8948" s="217"/>
      <c r="AD8948" s="213"/>
    </row>
    <row r="8949" spans="20:30" x14ac:dyDescent="0.2">
      <c r="T8949" s="212"/>
      <c r="U8949" s="213"/>
      <c r="V8949" s="213"/>
      <c r="W8949" s="213"/>
      <c r="X8949" s="214"/>
      <c r="Y8949" s="214"/>
      <c r="Z8949" s="214"/>
      <c r="AA8949" s="217"/>
      <c r="AB8949" s="217"/>
      <c r="AC8949" s="217"/>
      <c r="AD8949" s="213"/>
    </row>
    <row r="8950" spans="20:30" x14ac:dyDescent="0.2">
      <c r="T8950" s="212"/>
      <c r="U8950" s="213"/>
      <c r="V8950" s="213"/>
      <c r="W8950" s="213"/>
      <c r="X8950" s="214"/>
      <c r="Y8950" s="214"/>
      <c r="Z8950" s="214"/>
      <c r="AA8950" s="217"/>
      <c r="AB8950" s="217"/>
      <c r="AC8950" s="217"/>
      <c r="AD8950" s="213"/>
    </row>
    <row r="8951" spans="20:30" x14ac:dyDescent="0.2">
      <c r="T8951" s="212"/>
      <c r="U8951" s="213"/>
      <c r="V8951" s="213"/>
      <c r="W8951" s="213"/>
      <c r="X8951" s="214"/>
      <c r="Y8951" s="214"/>
      <c r="Z8951" s="214"/>
      <c r="AA8951" s="217"/>
      <c r="AB8951" s="217"/>
      <c r="AC8951" s="217"/>
      <c r="AD8951" s="213"/>
    </row>
    <row r="8952" spans="20:30" x14ac:dyDescent="0.2">
      <c r="T8952" s="212"/>
      <c r="U8952" s="213"/>
      <c r="V8952" s="213"/>
      <c r="W8952" s="213"/>
      <c r="X8952" s="214"/>
      <c r="Y8952" s="214"/>
      <c r="Z8952" s="214"/>
      <c r="AA8952" s="217"/>
      <c r="AB8952" s="217"/>
      <c r="AC8952" s="217"/>
      <c r="AD8952" s="213"/>
    </row>
    <row r="8953" spans="20:30" x14ac:dyDescent="0.2">
      <c r="T8953" s="212"/>
      <c r="U8953" s="213"/>
      <c r="V8953" s="213"/>
      <c r="W8953" s="213"/>
      <c r="X8953" s="214"/>
      <c r="Y8953" s="214"/>
      <c r="Z8953" s="214"/>
      <c r="AA8953" s="217"/>
      <c r="AB8953" s="217"/>
      <c r="AC8953" s="217"/>
      <c r="AD8953" s="213"/>
    </row>
    <row r="8954" spans="20:30" x14ac:dyDescent="0.2">
      <c r="T8954" s="212"/>
      <c r="U8954" s="213"/>
      <c r="V8954" s="213"/>
      <c r="W8954" s="213"/>
      <c r="X8954" s="214"/>
      <c r="Y8954" s="214"/>
      <c r="Z8954" s="214"/>
      <c r="AA8954" s="217"/>
      <c r="AB8954" s="217"/>
      <c r="AC8954" s="217"/>
      <c r="AD8954" s="213"/>
    </row>
    <row r="8955" spans="20:30" x14ac:dyDescent="0.2">
      <c r="T8955" s="212"/>
      <c r="U8955" s="213"/>
      <c r="V8955" s="213"/>
      <c r="W8955" s="213"/>
      <c r="X8955" s="214"/>
      <c r="Y8955" s="214"/>
      <c r="Z8955" s="214"/>
      <c r="AA8955" s="217"/>
      <c r="AB8955" s="217"/>
      <c r="AC8955" s="217"/>
      <c r="AD8955" s="213"/>
    </row>
    <row r="8956" spans="20:30" x14ac:dyDescent="0.2">
      <c r="T8956" s="212"/>
      <c r="U8956" s="213"/>
      <c r="V8956" s="213"/>
      <c r="W8956" s="213"/>
      <c r="X8956" s="214"/>
      <c r="Y8956" s="214"/>
      <c r="Z8956" s="214"/>
      <c r="AA8956" s="217"/>
      <c r="AB8956" s="217"/>
      <c r="AC8956" s="217"/>
      <c r="AD8956" s="213"/>
    </row>
    <row r="8957" spans="20:30" x14ac:dyDescent="0.2">
      <c r="T8957" s="212"/>
      <c r="U8957" s="213"/>
      <c r="V8957" s="213"/>
      <c r="W8957" s="213"/>
      <c r="X8957" s="214"/>
      <c r="Y8957" s="214"/>
      <c r="Z8957" s="214"/>
      <c r="AA8957" s="217"/>
      <c r="AB8957" s="217"/>
      <c r="AC8957" s="217"/>
      <c r="AD8957" s="213"/>
    </row>
    <row r="8958" spans="20:30" x14ac:dyDescent="0.2">
      <c r="T8958" s="212"/>
      <c r="U8958" s="213"/>
      <c r="V8958" s="213"/>
      <c r="W8958" s="213"/>
      <c r="X8958" s="214"/>
      <c r="Y8958" s="214"/>
      <c r="Z8958" s="214"/>
      <c r="AA8958" s="217"/>
      <c r="AB8958" s="217"/>
      <c r="AC8958" s="217"/>
      <c r="AD8958" s="213"/>
    </row>
    <row r="8959" spans="20:30" x14ac:dyDescent="0.2">
      <c r="T8959" s="212"/>
      <c r="U8959" s="213"/>
      <c r="V8959" s="213"/>
      <c r="W8959" s="213"/>
      <c r="X8959" s="214"/>
      <c r="Y8959" s="214"/>
      <c r="Z8959" s="214"/>
      <c r="AA8959" s="217"/>
      <c r="AB8959" s="217"/>
      <c r="AC8959" s="217"/>
      <c r="AD8959" s="213"/>
    </row>
    <row r="8960" spans="20:30" x14ac:dyDescent="0.2">
      <c r="T8960" s="212"/>
      <c r="U8960" s="213"/>
      <c r="V8960" s="213"/>
      <c r="W8960" s="213"/>
      <c r="X8960" s="214"/>
      <c r="Y8960" s="214"/>
      <c r="Z8960" s="214"/>
      <c r="AA8960" s="217"/>
      <c r="AB8960" s="217"/>
      <c r="AC8960" s="217"/>
      <c r="AD8960" s="213"/>
    </row>
    <row r="8961" spans="20:30" x14ac:dyDescent="0.2">
      <c r="T8961" s="212"/>
      <c r="U8961" s="213"/>
      <c r="V8961" s="213"/>
      <c r="W8961" s="213"/>
      <c r="X8961" s="214"/>
      <c r="Y8961" s="214"/>
      <c r="Z8961" s="214"/>
      <c r="AA8961" s="217"/>
      <c r="AB8961" s="217"/>
      <c r="AC8961" s="217"/>
      <c r="AD8961" s="213"/>
    </row>
    <row r="8962" spans="20:30" x14ac:dyDescent="0.2">
      <c r="T8962" s="212"/>
      <c r="U8962" s="213"/>
      <c r="V8962" s="213"/>
      <c r="W8962" s="213"/>
      <c r="X8962" s="214"/>
      <c r="Y8962" s="214"/>
      <c r="Z8962" s="214"/>
      <c r="AA8962" s="217"/>
      <c r="AB8962" s="217"/>
      <c r="AC8962" s="217"/>
      <c r="AD8962" s="213"/>
    </row>
    <row r="8963" spans="20:30" x14ac:dyDescent="0.2">
      <c r="T8963" s="212"/>
      <c r="U8963" s="213"/>
      <c r="V8963" s="213"/>
      <c r="W8963" s="213"/>
      <c r="X8963" s="214"/>
      <c r="Y8963" s="214"/>
      <c r="Z8963" s="214"/>
      <c r="AA8963" s="217"/>
      <c r="AB8963" s="217"/>
      <c r="AC8963" s="217"/>
      <c r="AD8963" s="213"/>
    </row>
    <row r="8964" spans="20:30" x14ac:dyDescent="0.2">
      <c r="T8964" s="212"/>
      <c r="U8964" s="213"/>
      <c r="V8964" s="213"/>
      <c r="W8964" s="213"/>
      <c r="X8964" s="214"/>
      <c r="Y8964" s="214"/>
      <c r="Z8964" s="214"/>
      <c r="AA8964" s="217"/>
      <c r="AB8964" s="217"/>
      <c r="AC8964" s="217"/>
      <c r="AD8964" s="213"/>
    </row>
    <row r="8965" spans="20:30" x14ac:dyDescent="0.2">
      <c r="T8965" s="212"/>
      <c r="U8965" s="213"/>
      <c r="V8965" s="213"/>
      <c r="W8965" s="213"/>
      <c r="X8965" s="214"/>
      <c r="Y8965" s="214"/>
      <c r="Z8965" s="214"/>
      <c r="AA8965" s="217"/>
      <c r="AB8965" s="217"/>
      <c r="AC8965" s="217"/>
      <c r="AD8965" s="213"/>
    </row>
    <row r="8966" spans="20:30" x14ac:dyDescent="0.2">
      <c r="T8966" s="212"/>
      <c r="U8966" s="213"/>
      <c r="V8966" s="213"/>
      <c r="W8966" s="213"/>
      <c r="X8966" s="214"/>
      <c r="Y8966" s="214"/>
      <c r="Z8966" s="214"/>
      <c r="AA8966" s="217"/>
      <c r="AB8966" s="217"/>
      <c r="AC8966" s="217"/>
      <c r="AD8966" s="213"/>
    </row>
    <row r="8967" spans="20:30" x14ac:dyDescent="0.2">
      <c r="T8967" s="212"/>
      <c r="U8967" s="213"/>
      <c r="V8967" s="213"/>
      <c r="W8967" s="213"/>
      <c r="X8967" s="214"/>
      <c r="Y8967" s="214"/>
      <c r="Z8967" s="214"/>
      <c r="AA8967" s="217"/>
      <c r="AB8967" s="217"/>
      <c r="AC8967" s="217"/>
      <c r="AD8967" s="213"/>
    </row>
    <row r="8968" spans="20:30" x14ac:dyDescent="0.2">
      <c r="T8968" s="212"/>
      <c r="U8968" s="213"/>
      <c r="V8968" s="213"/>
      <c r="W8968" s="213"/>
      <c r="X8968" s="214"/>
      <c r="Y8968" s="214"/>
      <c r="Z8968" s="214"/>
      <c r="AA8968" s="217"/>
      <c r="AB8968" s="217"/>
      <c r="AC8968" s="217"/>
      <c r="AD8968" s="213"/>
    </row>
    <row r="8969" spans="20:30" x14ac:dyDescent="0.2">
      <c r="T8969" s="212"/>
      <c r="U8969" s="213"/>
      <c r="V8969" s="213"/>
      <c r="W8969" s="213"/>
      <c r="X8969" s="214"/>
      <c r="Y8969" s="214"/>
      <c r="Z8969" s="214"/>
      <c r="AA8969" s="217"/>
      <c r="AB8969" s="217"/>
      <c r="AC8969" s="217"/>
      <c r="AD8969" s="213"/>
    </row>
    <row r="8970" spans="20:30" x14ac:dyDescent="0.2">
      <c r="T8970" s="212"/>
      <c r="U8970" s="213"/>
      <c r="V8970" s="213"/>
      <c r="W8970" s="213"/>
      <c r="X8970" s="214"/>
      <c r="Y8970" s="214"/>
      <c r="Z8970" s="214"/>
      <c r="AA8970" s="217"/>
      <c r="AB8970" s="217"/>
      <c r="AC8970" s="217"/>
      <c r="AD8970" s="213"/>
    </row>
    <row r="8971" spans="20:30" x14ac:dyDescent="0.2">
      <c r="T8971" s="212"/>
      <c r="U8971" s="213"/>
      <c r="V8971" s="213"/>
      <c r="W8971" s="213"/>
      <c r="X8971" s="214"/>
      <c r="Y8971" s="214"/>
      <c r="Z8971" s="214"/>
      <c r="AA8971" s="217"/>
      <c r="AB8971" s="217"/>
      <c r="AC8971" s="217"/>
      <c r="AD8971" s="213"/>
    </row>
    <row r="8972" spans="20:30" x14ac:dyDescent="0.2">
      <c r="T8972" s="212"/>
      <c r="U8972" s="213"/>
      <c r="V8972" s="213"/>
      <c r="W8972" s="213"/>
      <c r="X8972" s="214"/>
      <c r="Y8972" s="214"/>
      <c r="Z8972" s="214"/>
      <c r="AA8972" s="217"/>
      <c r="AB8972" s="217"/>
      <c r="AC8972" s="217"/>
      <c r="AD8972" s="213"/>
    </row>
    <row r="8973" spans="20:30" x14ac:dyDescent="0.2">
      <c r="T8973" s="212"/>
      <c r="U8973" s="213"/>
      <c r="V8973" s="213"/>
      <c r="W8973" s="213"/>
      <c r="X8973" s="214"/>
      <c r="Y8973" s="214"/>
      <c r="Z8973" s="214"/>
      <c r="AA8973" s="217"/>
      <c r="AB8973" s="217"/>
      <c r="AC8973" s="217"/>
      <c r="AD8973" s="213"/>
    </row>
    <row r="8974" spans="20:30" x14ac:dyDescent="0.2">
      <c r="T8974" s="212"/>
      <c r="U8974" s="213"/>
      <c r="V8974" s="213"/>
      <c r="W8974" s="213"/>
      <c r="X8974" s="214"/>
      <c r="Y8974" s="214"/>
      <c r="Z8974" s="214"/>
      <c r="AA8974" s="217"/>
      <c r="AB8974" s="217"/>
      <c r="AC8974" s="217"/>
      <c r="AD8974" s="213"/>
    </row>
    <row r="8975" spans="20:30" x14ac:dyDescent="0.2">
      <c r="T8975" s="212"/>
      <c r="U8975" s="213"/>
      <c r="V8975" s="213"/>
      <c r="W8975" s="213"/>
      <c r="X8975" s="214"/>
      <c r="Y8975" s="214"/>
      <c r="Z8975" s="214"/>
      <c r="AA8975" s="217"/>
      <c r="AB8975" s="217"/>
      <c r="AC8975" s="217"/>
      <c r="AD8975" s="213"/>
    </row>
    <row r="8976" spans="20:30" x14ac:dyDescent="0.2">
      <c r="T8976" s="212"/>
      <c r="U8976" s="213"/>
      <c r="V8976" s="213"/>
      <c r="W8976" s="213"/>
      <c r="X8976" s="214"/>
      <c r="Y8976" s="214"/>
      <c r="Z8976" s="214"/>
      <c r="AA8976" s="217"/>
      <c r="AB8976" s="217"/>
      <c r="AC8976" s="217"/>
      <c r="AD8976" s="213"/>
    </row>
    <row r="8977" spans="20:30" x14ac:dyDescent="0.2">
      <c r="T8977" s="212"/>
      <c r="U8977" s="213"/>
      <c r="V8977" s="213"/>
      <c r="W8977" s="213"/>
      <c r="X8977" s="214"/>
      <c r="Y8977" s="214"/>
      <c r="Z8977" s="214"/>
      <c r="AA8977" s="217"/>
      <c r="AB8977" s="217"/>
      <c r="AC8977" s="217"/>
      <c r="AD8977" s="213"/>
    </row>
    <row r="8978" spans="20:30" x14ac:dyDescent="0.2">
      <c r="T8978" s="212"/>
      <c r="U8978" s="213"/>
      <c r="V8978" s="213"/>
      <c r="W8978" s="213"/>
      <c r="X8978" s="214"/>
      <c r="Y8978" s="214"/>
      <c r="Z8978" s="214"/>
      <c r="AA8978" s="217"/>
      <c r="AB8978" s="217"/>
      <c r="AC8978" s="217"/>
      <c r="AD8978" s="213"/>
    </row>
    <row r="8979" spans="20:30" x14ac:dyDescent="0.2">
      <c r="T8979" s="212"/>
      <c r="U8979" s="213"/>
      <c r="V8979" s="213"/>
      <c r="W8979" s="213"/>
      <c r="X8979" s="214"/>
      <c r="Y8979" s="214"/>
      <c r="Z8979" s="214"/>
      <c r="AA8979" s="217"/>
      <c r="AB8979" s="217"/>
      <c r="AC8979" s="217"/>
      <c r="AD8979" s="213"/>
    </row>
    <row r="8980" spans="20:30" x14ac:dyDescent="0.2">
      <c r="T8980" s="212"/>
      <c r="U8980" s="213"/>
      <c r="V8980" s="213"/>
      <c r="W8980" s="213"/>
      <c r="X8980" s="214"/>
      <c r="Y8980" s="214"/>
      <c r="Z8980" s="214"/>
      <c r="AA8980" s="217"/>
      <c r="AB8980" s="217"/>
      <c r="AC8980" s="217"/>
      <c r="AD8980" s="213"/>
    </row>
    <row r="8981" spans="20:30" x14ac:dyDescent="0.2">
      <c r="T8981" s="212"/>
      <c r="U8981" s="213"/>
      <c r="V8981" s="213"/>
      <c r="W8981" s="213"/>
      <c r="X8981" s="214"/>
      <c r="Y8981" s="214"/>
      <c r="Z8981" s="214"/>
      <c r="AA8981" s="217"/>
      <c r="AB8981" s="217"/>
      <c r="AC8981" s="217"/>
      <c r="AD8981" s="213"/>
    </row>
    <row r="8982" spans="20:30" x14ac:dyDescent="0.2">
      <c r="T8982" s="212"/>
      <c r="U8982" s="213"/>
      <c r="V8982" s="213"/>
      <c r="W8982" s="213"/>
      <c r="X8982" s="214"/>
      <c r="Y8982" s="214"/>
      <c r="Z8982" s="214"/>
      <c r="AA8982" s="217"/>
      <c r="AB8982" s="217"/>
      <c r="AC8982" s="217"/>
      <c r="AD8982" s="213"/>
    </row>
    <row r="8983" spans="20:30" x14ac:dyDescent="0.2">
      <c r="T8983" s="212"/>
      <c r="U8983" s="213"/>
      <c r="V8983" s="213"/>
      <c r="W8983" s="213"/>
      <c r="X8983" s="214"/>
      <c r="Y8983" s="214"/>
      <c r="Z8983" s="214"/>
      <c r="AA8983" s="217"/>
      <c r="AB8983" s="217"/>
      <c r="AC8983" s="217"/>
      <c r="AD8983" s="213"/>
    </row>
    <row r="8984" spans="20:30" x14ac:dyDescent="0.2">
      <c r="T8984" s="212"/>
      <c r="U8984" s="213"/>
      <c r="V8984" s="213"/>
      <c r="W8984" s="213"/>
      <c r="X8984" s="214"/>
      <c r="Y8984" s="214"/>
      <c r="Z8984" s="214"/>
      <c r="AA8984" s="217"/>
      <c r="AB8984" s="217"/>
      <c r="AC8984" s="217"/>
      <c r="AD8984" s="213"/>
    </row>
    <row r="8985" spans="20:30" x14ac:dyDescent="0.2">
      <c r="T8985" s="212"/>
      <c r="U8985" s="213"/>
      <c r="V8985" s="213"/>
      <c r="W8985" s="213"/>
      <c r="X8985" s="214"/>
      <c r="Y8985" s="214"/>
      <c r="Z8985" s="214"/>
      <c r="AA8985" s="217"/>
      <c r="AB8985" s="217"/>
      <c r="AC8985" s="217"/>
      <c r="AD8985" s="213"/>
    </row>
    <row r="8986" spans="20:30" x14ac:dyDescent="0.2">
      <c r="T8986" s="212"/>
      <c r="U8986" s="213"/>
      <c r="V8986" s="213"/>
      <c r="W8986" s="213"/>
      <c r="X8986" s="214"/>
      <c r="Y8986" s="214"/>
      <c r="Z8986" s="214"/>
      <c r="AA8986" s="217"/>
      <c r="AB8986" s="217"/>
      <c r="AC8986" s="217"/>
      <c r="AD8986" s="213"/>
    </row>
    <row r="8987" spans="20:30" x14ac:dyDescent="0.2">
      <c r="T8987" s="212"/>
      <c r="U8987" s="213"/>
      <c r="V8987" s="213"/>
      <c r="W8987" s="213"/>
      <c r="X8987" s="214"/>
      <c r="Y8987" s="214"/>
      <c r="Z8987" s="214"/>
      <c r="AA8987" s="217"/>
      <c r="AB8987" s="217"/>
      <c r="AC8987" s="217"/>
      <c r="AD8987" s="213"/>
    </row>
    <row r="8988" spans="20:30" x14ac:dyDescent="0.2">
      <c r="T8988" s="212"/>
      <c r="U8988" s="213"/>
      <c r="V8988" s="213"/>
      <c r="W8988" s="213"/>
      <c r="X8988" s="214"/>
      <c r="Y8988" s="214"/>
      <c r="Z8988" s="214"/>
      <c r="AA8988" s="217"/>
      <c r="AB8988" s="217"/>
      <c r="AC8988" s="217"/>
      <c r="AD8988" s="213"/>
    </row>
    <row r="8989" spans="20:30" x14ac:dyDescent="0.2">
      <c r="T8989" s="212"/>
      <c r="U8989" s="213"/>
      <c r="V8989" s="213"/>
      <c r="W8989" s="213"/>
      <c r="X8989" s="214"/>
      <c r="Y8989" s="214"/>
      <c r="Z8989" s="214"/>
      <c r="AA8989" s="217"/>
      <c r="AB8989" s="217"/>
      <c r="AC8989" s="217"/>
      <c r="AD8989" s="213"/>
    </row>
    <row r="8990" spans="20:30" x14ac:dyDescent="0.2">
      <c r="T8990" s="212"/>
      <c r="U8990" s="213"/>
      <c r="V8990" s="213"/>
      <c r="W8990" s="213"/>
      <c r="X8990" s="214"/>
      <c r="Y8990" s="214"/>
      <c r="Z8990" s="214"/>
      <c r="AA8990" s="217"/>
      <c r="AB8990" s="217"/>
      <c r="AC8990" s="217"/>
      <c r="AD8990" s="213"/>
    </row>
    <row r="8991" spans="20:30" x14ac:dyDescent="0.2">
      <c r="T8991" s="212"/>
      <c r="U8991" s="213"/>
      <c r="V8991" s="213"/>
      <c r="W8991" s="213"/>
      <c r="X8991" s="214"/>
      <c r="Y8991" s="214"/>
      <c r="Z8991" s="214"/>
      <c r="AA8991" s="217"/>
      <c r="AB8991" s="217"/>
      <c r="AC8991" s="217"/>
      <c r="AD8991" s="213"/>
    </row>
    <row r="8992" spans="20:30" x14ac:dyDescent="0.2">
      <c r="T8992" s="212"/>
      <c r="U8992" s="213"/>
      <c r="V8992" s="213"/>
      <c r="W8992" s="213"/>
      <c r="X8992" s="214"/>
      <c r="Y8992" s="214"/>
      <c r="Z8992" s="214"/>
      <c r="AA8992" s="217"/>
      <c r="AB8992" s="217"/>
      <c r="AC8992" s="217"/>
      <c r="AD8992" s="213"/>
    </row>
    <row r="8993" spans="20:30" x14ac:dyDescent="0.2">
      <c r="T8993" s="212"/>
      <c r="U8993" s="213"/>
      <c r="V8993" s="213"/>
      <c r="W8993" s="213"/>
      <c r="X8993" s="214"/>
      <c r="Y8993" s="214"/>
      <c r="Z8993" s="214"/>
      <c r="AA8993" s="217"/>
      <c r="AB8993" s="217"/>
      <c r="AC8993" s="217"/>
      <c r="AD8993" s="213"/>
    </row>
    <row r="8994" spans="20:30" x14ac:dyDescent="0.2">
      <c r="T8994" s="212"/>
      <c r="U8994" s="213"/>
      <c r="V8994" s="213"/>
      <c r="W8994" s="213"/>
      <c r="X8994" s="214"/>
      <c r="Y8994" s="214"/>
      <c r="Z8994" s="214"/>
      <c r="AA8994" s="217"/>
      <c r="AB8994" s="217"/>
      <c r="AC8994" s="217"/>
      <c r="AD8994" s="213"/>
    </row>
    <row r="8995" spans="20:30" x14ac:dyDescent="0.2">
      <c r="T8995" s="212"/>
      <c r="U8995" s="213"/>
      <c r="V8995" s="213"/>
      <c r="W8995" s="213"/>
      <c r="X8995" s="214"/>
      <c r="Y8995" s="214"/>
      <c r="Z8995" s="214"/>
      <c r="AA8995" s="217"/>
      <c r="AB8995" s="217"/>
      <c r="AC8995" s="217"/>
      <c r="AD8995" s="213"/>
    </row>
    <row r="8996" spans="20:30" x14ac:dyDescent="0.2">
      <c r="T8996" s="212"/>
      <c r="U8996" s="213"/>
      <c r="V8996" s="213"/>
      <c r="W8996" s="213"/>
      <c r="X8996" s="214"/>
      <c r="Y8996" s="214"/>
      <c r="Z8996" s="214"/>
      <c r="AA8996" s="217"/>
      <c r="AB8996" s="217"/>
      <c r="AC8996" s="217"/>
      <c r="AD8996" s="213"/>
    </row>
    <row r="8997" spans="20:30" x14ac:dyDescent="0.2">
      <c r="T8997" s="212"/>
      <c r="U8997" s="213"/>
      <c r="V8997" s="213"/>
      <c r="W8997" s="213"/>
      <c r="X8997" s="214"/>
      <c r="Y8997" s="214"/>
      <c r="Z8997" s="214"/>
      <c r="AA8997" s="217"/>
      <c r="AB8997" s="217"/>
      <c r="AC8997" s="217"/>
      <c r="AD8997" s="213"/>
    </row>
    <row r="8998" spans="20:30" x14ac:dyDescent="0.2">
      <c r="T8998" s="212"/>
      <c r="U8998" s="213"/>
      <c r="V8998" s="213"/>
      <c r="W8998" s="213"/>
      <c r="X8998" s="214"/>
      <c r="Y8998" s="214"/>
      <c r="Z8998" s="214"/>
      <c r="AA8998" s="217"/>
      <c r="AB8998" s="217"/>
      <c r="AC8998" s="217"/>
      <c r="AD8998" s="213"/>
    </row>
    <row r="8999" spans="20:30" x14ac:dyDescent="0.2">
      <c r="T8999" s="212"/>
      <c r="U8999" s="213"/>
      <c r="V8999" s="213"/>
      <c r="W8999" s="213"/>
      <c r="X8999" s="214"/>
      <c r="Y8999" s="214"/>
      <c r="Z8999" s="214"/>
      <c r="AA8999" s="217"/>
      <c r="AB8999" s="217"/>
      <c r="AC8999" s="217"/>
      <c r="AD8999" s="213"/>
    </row>
    <row r="9000" spans="20:30" x14ac:dyDescent="0.2">
      <c r="T9000" s="212"/>
      <c r="U9000" s="213"/>
      <c r="V9000" s="213"/>
      <c r="W9000" s="213"/>
      <c r="X9000" s="214"/>
      <c r="Y9000" s="214"/>
      <c r="Z9000" s="214"/>
      <c r="AA9000" s="217"/>
      <c r="AB9000" s="217"/>
      <c r="AC9000" s="217"/>
      <c r="AD9000" s="213"/>
    </row>
    <row r="9001" spans="20:30" x14ac:dyDescent="0.2">
      <c r="T9001" s="212"/>
      <c r="U9001" s="213"/>
      <c r="V9001" s="213"/>
      <c r="W9001" s="213"/>
      <c r="X9001" s="214"/>
      <c r="Y9001" s="214"/>
      <c r="Z9001" s="214"/>
      <c r="AA9001" s="217"/>
      <c r="AB9001" s="217"/>
      <c r="AC9001" s="217"/>
      <c r="AD9001" s="213"/>
    </row>
    <row r="9002" spans="20:30" x14ac:dyDescent="0.2">
      <c r="T9002" s="212"/>
      <c r="U9002" s="213"/>
      <c r="V9002" s="213"/>
      <c r="W9002" s="213"/>
      <c r="X9002" s="214"/>
      <c r="Y9002" s="214"/>
      <c r="Z9002" s="214"/>
      <c r="AA9002" s="217"/>
      <c r="AB9002" s="217"/>
      <c r="AC9002" s="217"/>
      <c r="AD9002" s="213"/>
    </row>
    <row r="9003" spans="20:30" x14ac:dyDescent="0.2">
      <c r="T9003" s="212"/>
      <c r="U9003" s="213"/>
      <c r="V9003" s="213"/>
      <c r="W9003" s="213"/>
      <c r="X9003" s="214"/>
      <c r="Y9003" s="214"/>
      <c r="Z9003" s="214"/>
      <c r="AA9003" s="217"/>
      <c r="AB9003" s="217"/>
      <c r="AC9003" s="217"/>
      <c r="AD9003" s="213"/>
    </row>
    <row r="9004" spans="20:30" x14ac:dyDescent="0.2">
      <c r="T9004" s="212"/>
      <c r="U9004" s="213"/>
      <c r="V9004" s="213"/>
      <c r="W9004" s="213"/>
      <c r="X9004" s="214"/>
      <c r="Y9004" s="214"/>
      <c r="Z9004" s="214"/>
      <c r="AA9004" s="217"/>
      <c r="AB9004" s="217"/>
      <c r="AC9004" s="217"/>
      <c r="AD9004" s="213"/>
    </row>
    <row r="9005" spans="20:30" x14ac:dyDescent="0.2">
      <c r="T9005" s="212"/>
      <c r="U9005" s="213"/>
      <c r="V9005" s="213"/>
      <c r="W9005" s="213"/>
      <c r="X9005" s="214"/>
      <c r="Y9005" s="214"/>
      <c r="Z9005" s="214"/>
      <c r="AA9005" s="217"/>
      <c r="AB9005" s="217"/>
      <c r="AC9005" s="217"/>
      <c r="AD9005" s="213"/>
    </row>
    <row r="9006" spans="20:30" x14ac:dyDescent="0.2">
      <c r="T9006" s="212"/>
      <c r="U9006" s="213"/>
      <c r="V9006" s="213"/>
      <c r="W9006" s="213"/>
      <c r="X9006" s="214"/>
      <c r="Y9006" s="214"/>
      <c r="Z9006" s="214"/>
      <c r="AA9006" s="217"/>
      <c r="AB9006" s="217"/>
      <c r="AC9006" s="217"/>
      <c r="AD9006" s="213"/>
    </row>
    <row r="9007" spans="20:30" x14ac:dyDescent="0.2">
      <c r="T9007" s="212"/>
      <c r="U9007" s="213"/>
      <c r="V9007" s="213"/>
      <c r="W9007" s="213"/>
      <c r="X9007" s="214"/>
      <c r="Y9007" s="214"/>
      <c r="Z9007" s="214"/>
      <c r="AA9007" s="217"/>
      <c r="AB9007" s="217"/>
      <c r="AC9007" s="217"/>
      <c r="AD9007" s="213"/>
    </row>
    <row r="9008" spans="20:30" x14ac:dyDescent="0.2">
      <c r="T9008" s="212"/>
      <c r="U9008" s="213"/>
      <c r="V9008" s="213"/>
      <c r="W9008" s="213"/>
      <c r="X9008" s="214"/>
      <c r="Y9008" s="214"/>
      <c r="Z9008" s="214"/>
      <c r="AA9008" s="217"/>
      <c r="AB9008" s="217"/>
      <c r="AC9008" s="217"/>
      <c r="AD9008" s="213"/>
    </row>
    <row r="9009" spans="20:30" x14ac:dyDescent="0.2">
      <c r="T9009" s="212"/>
      <c r="U9009" s="213"/>
      <c r="V9009" s="213"/>
      <c r="W9009" s="213"/>
      <c r="X9009" s="214"/>
      <c r="Y9009" s="214"/>
      <c r="Z9009" s="214"/>
      <c r="AA9009" s="217"/>
      <c r="AB9009" s="217"/>
      <c r="AC9009" s="217"/>
      <c r="AD9009" s="213"/>
    </row>
    <row r="9010" spans="20:30" x14ac:dyDescent="0.2">
      <c r="T9010" s="212"/>
      <c r="U9010" s="213"/>
      <c r="V9010" s="213"/>
      <c r="W9010" s="213"/>
      <c r="X9010" s="214"/>
      <c r="Y9010" s="214"/>
      <c r="Z9010" s="214"/>
      <c r="AA9010" s="217"/>
      <c r="AB9010" s="217"/>
      <c r="AC9010" s="217"/>
      <c r="AD9010" s="213"/>
    </row>
    <row r="9011" spans="20:30" x14ac:dyDescent="0.2">
      <c r="T9011" s="212"/>
      <c r="U9011" s="213"/>
      <c r="V9011" s="213"/>
      <c r="W9011" s="213"/>
      <c r="X9011" s="214"/>
      <c r="Y9011" s="214"/>
      <c r="Z9011" s="214"/>
      <c r="AA9011" s="217"/>
      <c r="AB9011" s="217"/>
      <c r="AC9011" s="217"/>
      <c r="AD9011" s="213"/>
    </row>
    <row r="9012" spans="20:30" x14ac:dyDescent="0.2">
      <c r="T9012" s="212"/>
      <c r="U9012" s="213"/>
      <c r="V9012" s="213"/>
      <c r="W9012" s="213"/>
      <c r="X9012" s="214"/>
      <c r="Y9012" s="214"/>
      <c r="Z9012" s="214"/>
      <c r="AA9012" s="217"/>
      <c r="AB9012" s="217"/>
      <c r="AC9012" s="217"/>
      <c r="AD9012" s="213"/>
    </row>
    <row r="9013" spans="20:30" x14ac:dyDescent="0.2">
      <c r="T9013" s="212"/>
      <c r="U9013" s="213"/>
      <c r="V9013" s="213"/>
      <c r="W9013" s="213"/>
      <c r="X9013" s="214"/>
      <c r="Y9013" s="214"/>
      <c r="Z9013" s="214"/>
      <c r="AA9013" s="217"/>
      <c r="AB9013" s="217"/>
      <c r="AC9013" s="217"/>
      <c r="AD9013" s="213"/>
    </row>
    <row r="9014" spans="20:30" x14ac:dyDescent="0.2">
      <c r="T9014" s="212"/>
      <c r="U9014" s="213"/>
      <c r="V9014" s="213"/>
      <c r="W9014" s="213"/>
      <c r="X9014" s="214"/>
      <c r="Y9014" s="214"/>
      <c r="Z9014" s="214"/>
      <c r="AA9014" s="217"/>
      <c r="AB9014" s="217"/>
      <c r="AC9014" s="217"/>
      <c r="AD9014" s="213"/>
    </row>
    <row r="9015" spans="20:30" x14ac:dyDescent="0.2">
      <c r="T9015" s="212"/>
      <c r="U9015" s="213"/>
      <c r="V9015" s="213"/>
      <c r="W9015" s="213"/>
      <c r="X9015" s="214"/>
      <c r="Y9015" s="214"/>
      <c r="Z9015" s="214"/>
      <c r="AA9015" s="217"/>
      <c r="AB9015" s="217"/>
      <c r="AC9015" s="217"/>
      <c r="AD9015" s="213"/>
    </row>
    <row r="9016" spans="20:30" x14ac:dyDescent="0.2">
      <c r="T9016" s="212"/>
      <c r="U9016" s="213"/>
      <c r="V9016" s="213"/>
      <c r="W9016" s="213"/>
      <c r="X9016" s="214"/>
      <c r="Y9016" s="214"/>
      <c r="Z9016" s="214"/>
      <c r="AA9016" s="217"/>
      <c r="AB9016" s="217"/>
      <c r="AC9016" s="217"/>
      <c r="AD9016" s="213"/>
    </row>
    <row r="9017" spans="20:30" x14ac:dyDescent="0.2">
      <c r="T9017" s="212"/>
      <c r="U9017" s="213"/>
      <c r="V9017" s="213"/>
      <c r="W9017" s="213"/>
      <c r="X9017" s="214"/>
      <c r="Y9017" s="214"/>
      <c r="Z9017" s="214"/>
      <c r="AA9017" s="217"/>
      <c r="AB9017" s="217"/>
      <c r="AC9017" s="217"/>
      <c r="AD9017" s="213"/>
    </row>
    <row r="9018" spans="20:30" x14ac:dyDescent="0.2">
      <c r="T9018" s="212"/>
      <c r="U9018" s="213"/>
      <c r="V9018" s="213"/>
      <c r="W9018" s="213"/>
      <c r="X9018" s="214"/>
      <c r="Y9018" s="214"/>
      <c r="Z9018" s="214"/>
      <c r="AA9018" s="217"/>
      <c r="AB9018" s="217"/>
      <c r="AC9018" s="217"/>
      <c r="AD9018" s="213"/>
    </row>
    <row r="9019" spans="20:30" x14ac:dyDescent="0.2">
      <c r="T9019" s="212"/>
      <c r="U9019" s="213"/>
      <c r="V9019" s="213"/>
      <c r="W9019" s="213"/>
      <c r="X9019" s="214"/>
      <c r="Y9019" s="214"/>
      <c r="Z9019" s="214"/>
      <c r="AA9019" s="217"/>
      <c r="AB9019" s="217"/>
      <c r="AC9019" s="217"/>
      <c r="AD9019" s="213"/>
    </row>
    <row r="9020" spans="20:30" x14ac:dyDescent="0.2">
      <c r="T9020" s="212"/>
      <c r="U9020" s="213"/>
      <c r="V9020" s="213"/>
      <c r="W9020" s="213"/>
      <c r="X9020" s="214"/>
      <c r="Y9020" s="214"/>
      <c r="Z9020" s="214"/>
      <c r="AA9020" s="217"/>
      <c r="AB9020" s="217"/>
      <c r="AC9020" s="217"/>
      <c r="AD9020" s="213"/>
    </row>
    <row r="9021" spans="20:30" x14ac:dyDescent="0.2">
      <c r="T9021" s="212"/>
      <c r="U9021" s="213"/>
      <c r="V9021" s="213"/>
      <c r="W9021" s="213"/>
      <c r="X9021" s="214"/>
      <c r="Y9021" s="214"/>
      <c r="Z9021" s="214"/>
      <c r="AA9021" s="217"/>
      <c r="AB9021" s="217"/>
      <c r="AC9021" s="217"/>
      <c r="AD9021" s="213"/>
    </row>
    <row r="9022" spans="20:30" x14ac:dyDescent="0.2">
      <c r="T9022" s="212"/>
      <c r="U9022" s="213"/>
      <c r="V9022" s="213"/>
      <c r="W9022" s="213"/>
      <c r="X9022" s="214"/>
      <c r="Y9022" s="214"/>
      <c r="Z9022" s="214"/>
      <c r="AA9022" s="217"/>
      <c r="AB9022" s="217"/>
      <c r="AC9022" s="217"/>
      <c r="AD9022" s="213"/>
    </row>
    <row r="9023" spans="20:30" x14ac:dyDescent="0.2">
      <c r="T9023" s="212"/>
      <c r="U9023" s="213"/>
      <c r="V9023" s="213"/>
      <c r="W9023" s="213"/>
      <c r="X9023" s="214"/>
      <c r="Y9023" s="214"/>
      <c r="Z9023" s="214"/>
      <c r="AA9023" s="217"/>
      <c r="AB9023" s="217"/>
      <c r="AC9023" s="217"/>
      <c r="AD9023" s="213"/>
    </row>
    <row r="9024" spans="20:30" x14ac:dyDescent="0.2">
      <c r="T9024" s="212"/>
      <c r="U9024" s="213"/>
      <c r="V9024" s="213"/>
      <c r="W9024" s="213"/>
      <c r="X9024" s="214"/>
      <c r="Y9024" s="214"/>
      <c r="Z9024" s="214"/>
      <c r="AA9024" s="217"/>
      <c r="AB9024" s="217"/>
      <c r="AC9024" s="217"/>
      <c r="AD9024" s="213"/>
    </row>
    <row r="9025" spans="20:30" x14ac:dyDescent="0.2">
      <c r="T9025" s="212"/>
      <c r="U9025" s="213"/>
      <c r="V9025" s="213"/>
      <c r="W9025" s="213"/>
      <c r="X9025" s="214"/>
      <c r="Y9025" s="214"/>
      <c r="Z9025" s="214"/>
      <c r="AA9025" s="217"/>
      <c r="AB9025" s="217"/>
      <c r="AC9025" s="217"/>
      <c r="AD9025" s="213"/>
    </row>
    <row r="9026" spans="20:30" x14ac:dyDescent="0.2">
      <c r="T9026" s="212"/>
      <c r="U9026" s="213"/>
      <c r="V9026" s="213"/>
      <c r="W9026" s="213"/>
      <c r="X9026" s="214"/>
      <c r="Y9026" s="214"/>
      <c r="Z9026" s="214"/>
      <c r="AA9026" s="217"/>
      <c r="AB9026" s="217"/>
      <c r="AC9026" s="217"/>
      <c r="AD9026" s="213"/>
    </row>
    <row r="9027" spans="20:30" x14ac:dyDescent="0.2">
      <c r="T9027" s="212"/>
      <c r="U9027" s="213"/>
      <c r="V9027" s="213"/>
      <c r="W9027" s="213"/>
      <c r="X9027" s="214"/>
      <c r="Y9027" s="214"/>
      <c r="Z9027" s="214"/>
      <c r="AA9027" s="217"/>
      <c r="AB9027" s="217"/>
      <c r="AC9027" s="217"/>
      <c r="AD9027" s="213"/>
    </row>
    <row r="9028" spans="20:30" x14ac:dyDescent="0.2">
      <c r="T9028" s="212"/>
      <c r="U9028" s="213"/>
      <c r="V9028" s="213"/>
      <c r="W9028" s="213"/>
      <c r="X9028" s="214"/>
      <c r="Y9028" s="214"/>
      <c r="Z9028" s="214"/>
      <c r="AA9028" s="217"/>
      <c r="AB9028" s="217"/>
      <c r="AC9028" s="217"/>
      <c r="AD9028" s="213"/>
    </row>
    <row r="9029" spans="20:30" x14ac:dyDescent="0.2">
      <c r="T9029" s="212"/>
      <c r="U9029" s="213"/>
      <c r="V9029" s="213"/>
      <c r="W9029" s="213"/>
      <c r="X9029" s="214"/>
      <c r="Y9029" s="214"/>
      <c r="Z9029" s="214"/>
      <c r="AA9029" s="217"/>
      <c r="AB9029" s="217"/>
      <c r="AC9029" s="217"/>
      <c r="AD9029" s="213"/>
    </row>
    <row r="9030" spans="20:30" x14ac:dyDescent="0.2">
      <c r="T9030" s="212"/>
      <c r="U9030" s="213"/>
      <c r="V9030" s="213"/>
      <c r="W9030" s="213"/>
      <c r="X9030" s="214"/>
      <c r="Y9030" s="214"/>
      <c r="Z9030" s="214"/>
      <c r="AA9030" s="217"/>
      <c r="AB9030" s="217"/>
      <c r="AC9030" s="217"/>
      <c r="AD9030" s="213"/>
    </row>
    <row r="9031" spans="20:30" x14ac:dyDescent="0.2">
      <c r="T9031" s="212"/>
      <c r="U9031" s="213"/>
      <c r="V9031" s="213"/>
      <c r="W9031" s="213"/>
      <c r="X9031" s="214"/>
      <c r="Y9031" s="214"/>
      <c r="Z9031" s="214"/>
      <c r="AA9031" s="217"/>
      <c r="AB9031" s="217"/>
      <c r="AC9031" s="217"/>
      <c r="AD9031" s="213"/>
    </row>
    <row r="9032" spans="20:30" x14ac:dyDescent="0.2">
      <c r="T9032" s="212"/>
      <c r="U9032" s="213"/>
      <c r="V9032" s="213"/>
      <c r="W9032" s="213"/>
      <c r="X9032" s="214"/>
      <c r="Y9032" s="214"/>
      <c r="Z9032" s="214"/>
      <c r="AA9032" s="217"/>
      <c r="AB9032" s="217"/>
      <c r="AC9032" s="217"/>
      <c r="AD9032" s="213"/>
    </row>
    <row r="9033" spans="20:30" x14ac:dyDescent="0.2">
      <c r="T9033" s="212"/>
      <c r="U9033" s="213"/>
      <c r="V9033" s="213"/>
      <c r="W9033" s="213"/>
      <c r="X9033" s="214"/>
      <c r="Y9033" s="214"/>
      <c r="Z9033" s="214"/>
      <c r="AA9033" s="217"/>
      <c r="AB9033" s="217"/>
      <c r="AC9033" s="217"/>
      <c r="AD9033" s="213"/>
    </row>
    <row r="9034" spans="20:30" x14ac:dyDescent="0.2">
      <c r="T9034" s="212"/>
      <c r="U9034" s="213"/>
      <c r="V9034" s="213"/>
      <c r="W9034" s="213"/>
      <c r="X9034" s="214"/>
      <c r="Y9034" s="214"/>
      <c r="Z9034" s="214"/>
      <c r="AA9034" s="217"/>
      <c r="AB9034" s="217"/>
      <c r="AC9034" s="217"/>
      <c r="AD9034" s="213"/>
    </row>
    <row r="9035" spans="20:30" x14ac:dyDescent="0.2">
      <c r="T9035" s="212"/>
      <c r="U9035" s="213"/>
      <c r="V9035" s="213"/>
      <c r="W9035" s="213"/>
      <c r="X9035" s="214"/>
      <c r="Y9035" s="214"/>
      <c r="Z9035" s="214"/>
      <c r="AA9035" s="217"/>
      <c r="AB9035" s="217"/>
      <c r="AC9035" s="217"/>
      <c r="AD9035" s="213"/>
    </row>
    <row r="9036" spans="20:30" x14ac:dyDescent="0.2">
      <c r="T9036" s="212"/>
      <c r="U9036" s="213"/>
      <c r="V9036" s="213"/>
      <c r="W9036" s="213"/>
      <c r="X9036" s="214"/>
      <c r="Y9036" s="214"/>
      <c r="Z9036" s="214"/>
      <c r="AA9036" s="217"/>
      <c r="AB9036" s="217"/>
      <c r="AC9036" s="217"/>
      <c r="AD9036" s="213"/>
    </row>
    <row r="9037" spans="20:30" x14ac:dyDescent="0.2">
      <c r="T9037" s="212"/>
      <c r="U9037" s="213"/>
      <c r="V9037" s="213"/>
      <c r="W9037" s="213"/>
      <c r="X9037" s="214"/>
      <c r="Y9037" s="214"/>
      <c r="Z9037" s="214"/>
      <c r="AA9037" s="217"/>
      <c r="AB9037" s="217"/>
      <c r="AC9037" s="217"/>
      <c r="AD9037" s="213"/>
    </row>
    <row r="9038" spans="20:30" x14ac:dyDescent="0.2">
      <c r="T9038" s="212"/>
      <c r="U9038" s="213"/>
      <c r="V9038" s="213"/>
      <c r="W9038" s="213"/>
      <c r="X9038" s="214"/>
      <c r="Y9038" s="214"/>
      <c r="Z9038" s="214"/>
      <c r="AA9038" s="217"/>
      <c r="AB9038" s="217"/>
      <c r="AC9038" s="217"/>
      <c r="AD9038" s="213"/>
    </row>
    <row r="9039" spans="20:30" x14ac:dyDescent="0.2">
      <c r="T9039" s="212"/>
      <c r="U9039" s="213"/>
      <c r="V9039" s="213"/>
      <c r="W9039" s="213"/>
      <c r="X9039" s="214"/>
      <c r="Y9039" s="214"/>
      <c r="Z9039" s="214"/>
      <c r="AA9039" s="217"/>
      <c r="AB9039" s="217"/>
      <c r="AC9039" s="217"/>
      <c r="AD9039" s="213"/>
    </row>
    <row r="9040" spans="20:30" x14ac:dyDescent="0.2">
      <c r="T9040" s="212"/>
      <c r="U9040" s="213"/>
      <c r="V9040" s="213"/>
      <c r="W9040" s="213"/>
      <c r="X9040" s="214"/>
      <c r="Y9040" s="214"/>
      <c r="Z9040" s="214"/>
      <c r="AA9040" s="217"/>
      <c r="AB9040" s="217"/>
      <c r="AC9040" s="217"/>
      <c r="AD9040" s="213"/>
    </row>
    <row r="9041" spans="20:30" x14ac:dyDescent="0.2">
      <c r="T9041" s="212"/>
      <c r="U9041" s="213"/>
      <c r="V9041" s="213"/>
      <c r="W9041" s="213"/>
      <c r="X9041" s="214"/>
      <c r="Y9041" s="214"/>
      <c r="Z9041" s="214"/>
      <c r="AA9041" s="217"/>
      <c r="AB9041" s="217"/>
      <c r="AC9041" s="217"/>
      <c r="AD9041" s="213"/>
    </row>
    <row r="9042" spans="20:30" x14ac:dyDescent="0.2">
      <c r="T9042" s="212"/>
      <c r="U9042" s="213"/>
      <c r="V9042" s="213"/>
      <c r="W9042" s="213"/>
      <c r="X9042" s="214"/>
      <c r="Y9042" s="214"/>
      <c r="Z9042" s="214"/>
      <c r="AA9042" s="217"/>
      <c r="AB9042" s="217"/>
      <c r="AC9042" s="217"/>
      <c r="AD9042" s="213"/>
    </row>
    <row r="9043" spans="20:30" x14ac:dyDescent="0.2">
      <c r="T9043" s="212"/>
      <c r="U9043" s="213"/>
      <c r="V9043" s="213"/>
      <c r="W9043" s="213"/>
      <c r="X9043" s="214"/>
      <c r="Y9043" s="214"/>
      <c r="Z9043" s="214"/>
      <c r="AA9043" s="217"/>
      <c r="AB9043" s="217"/>
      <c r="AC9043" s="217"/>
      <c r="AD9043" s="213"/>
    </row>
    <row r="9044" spans="20:30" x14ac:dyDescent="0.2">
      <c r="T9044" s="212"/>
      <c r="U9044" s="213"/>
      <c r="V9044" s="213"/>
      <c r="W9044" s="213"/>
      <c r="X9044" s="214"/>
      <c r="Y9044" s="214"/>
      <c r="Z9044" s="214"/>
      <c r="AA9044" s="217"/>
      <c r="AB9044" s="217"/>
      <c r="AC9044" s="217"/>
      <c r="AD9044" s="213"/>
    </row>
    <row r="9045" spans="20:30" x14ac:dyDescent="0.2">
      <c r="T9045" s="212"/>
      <c r="U9045" s="213"/>
      <c r="V9045" s="213"/>
      <c r="W9045" s="213"/>
      <c r="X9045" s="214"/>
      <c r="Y9045" s="214"/>
      <c r="Z9045" s="214"/>
      <c r="AA9045" s="217"/>
      <c r="AB9045" s="217"/>
      <c r="AC9045" s="217"/>
      <c r="AD9045" s="213"/>
    </row>
    <row r="9046" spans="20:30" x14ac:dyDescent="0.2">
      <c r="T9046" s="212"/>
      <c r="U9046" s="213"/>
      <c r="V9046" s="213"/>
      <c r="W9046" s="213"/>
      <c r="X9046" s="214"/>
      <c r="Y9046" s="214"/>
      <c r="Z9046" s="214"/>
      <c r="AA9046" s="217"/>
      <c r="AB9046" s="217"/>
      <c r="AC9046" s="217"/>
      <c r="AD9046" s="213"/>
    </row>
    <row r="9047" spans="20:30" x14ac:dyDescent="0.2">
      <c r="T9047" s="212"/>
      <c r="U9047" s="213"/>
      <c r="V9047" s="213"/>
      <c r="W9047" s="213"/>
      <c r="X9047" s="214"/>
      <c r="Y9047" s="214"/>
      <c r="Z9047" s="214"/>
      <c r="AA9047" s="217"/>
      <c r="AB9047" s="217"/>
      <c r="AC9047" s="217"/>
      <c r="AD9047" s="213"/>
    </row>
    <row r="9048" spans="20:30" x14ac:dyDescent="0.2">
      <c r="T9048" s="212"/>
      <c r="U9048" s="213"/>
      <c r="V9048" s="213"/>
      <c r="W9048" s="213"/>
      <c r="X9048" s="214"/>
      <c r="Y9048" s="214"/>
      <c r="Z9048" s="214"/>
      <c r="AA9048" s="217"/>
      <c r="AB9048" s="217"/>
      <c r="AC9048" s="217"/>
      <c r="AD9048" s="213"/>
    </row>
    <row r="9049" spans="20:30" x14ac:dyDescent="0.2">
      <c r="T9049" s="212"/>
      <c r="U9049" s="213"/>
      <c r="V9049" s="213"/>
      <c r="W9049" s="213"/>
      <c r="X9049" s="214"/>
      <c r="Y9049" s="214"/>
      <c r="Z9049" s="214"/>
      <c r="AA9049" s="217"/>
      <c r="AB9049" s="217"/>
      <c r="AC9049" s="217"/>
      <c r="AD9049" s="213"/>
    </row>
    <row r="9050" spans="20:30" x14ac:dyDescent="0.2">
      <c r="T9050" s="212"/>
      <c r="U9050" s="213"/>
      <c r="V9050" s="213"/>
      <c r="W9050" s="213"/>
      <c r="X9050" s="214"/>
      <c r="Y9050" s="214"/>
      <c r="Z9050" s="214"/>
      <c r="AA9050" s="217"/>
      <c r="AB9050" s="217"/>
      <c r="AC9050" s="217"/>
      <c r="AD9050" s="213"/>
    </row>
    <row r="9051" spans="20:30" x14ac:dyDescent="0.2">
      <c r="T9051" s="212"/>
      <c r="U9051" s="213"/>
      <c r="V9051" s="213"/>
      <c r="W9051" s="213"/>
      <c r="X9051" s="214"/>
      <c r="Y9051" s="214"/>
      <c r="Z9051" s="214"/>
      <c r="AA9051" s="217"/>
      <c r="AB9051" s="217"/>
      <c r="AC9051" s="217"/>
      <c r="AD9051" s="213"/>
    </row>
    <row r="9052" spans="20:30" x14ac:dyDescent="0.2">
      <c r="T9052" s="212"/>
      <c r="U9052" s="213"/>
      <c r="V9052" s="213"/>
      <c r="W9052" s="213"/>
      <c r="X9052" s="214"/>
      <c r="Y9052" s="214"/>
      <c r="Z9052" s="214"/>
      <c r="AA9052" s="217"/>
      <c r="AB9052" s="217"/>
      <c r="AC9052" s="217"/>
      <c r="AD9052" s="213"/>
    </row>
    <row r="9053" spans="20:30" x14ac:dyDescent="0.2">
      <c r="T9053" s="212"/>
      <c r="U9053" s="213"/>
      <c r="V9053" s="213"/>
      <c r="W9053" s="213"/>
      <c r="X9053" s="214"/>
      <c r="Y9053" s="214"/>
      <c r="Z9053" s="214"/>
      <c r="AA9053" s="217"/>
      <c r="AB9053" s="217"/>
      <c r="AC9053" s="217"/>
      <c r="AD9053" s="213"/>
    </row>
    <row r="9054" spans="20:30" x14ac:dyDescent="0.2">
      <c r="T9054" s="212"/>
      <c r="U9054" s="213"/>
      <c r="V9054" s="213"/>
      <c r="W9054" s="213"/>
      <c r="X9054" s="214"/>
      <c r="Y9054" s="214"/>
      <c r="Z9054" s="214"/>
      <c r="AA9054" s="217"/>
      <c r="AB9054" s="217"/>
      <c r="AC9054" s="217"/>
      <c r="AD9054" s="213"/>
    </row>
    <row r="9055" spans="20:30" x14ac:dyDescent="0.2">
      <c r="T9055" s="212"/>
      <c r="U9055" s="213"/>
      <c r="V9055" s="213"/>
      <c r="W9055" s="213"/>
      <c r="X9055" s="214"/>
      <c r="Y9055" s="214"/>
      <c r="Z9055" s="214"/>
      <c r="AA9055" s="217"/>
      <c r="AB9055" s="217"/>
      <c r="AC9055" s="217"/>
      <c r="AD9055" s="213"/>
    </row>
    <row r="9056" spans="20:30" x14ac:dyDescent="0.2">
      <c r="T9056" s="212"/>
      <c r="U9056" s="213"/>
      <c r="V9056" s="213"/>
      <c r="W9056" s="213"/>
      <c r="X9056" s="214"/>
      <c r="Y9056" s="214"/>
      <c r="Z9056" s="214"/>
      <c r="AA9056" s="217"/>
      <c r="AB9056" s="217"/>
      <c r="AC9056" s="217"/>
      <c r="AD9056" s="213"/>
    </row>
    <row r="9057" spans="20:30" x14ac:dyDescent="0.2">
      <c r="T9057" s="212"/>
      <c r="U9057" s="213"/>
      <c r="V9057" s="213"/>
      <c r="W9057" s="213"/>
      <c r="X9057" s="214"/>
      <c r="Y9057" s="214"/>
      <c r="Z9057" s="214"/>
      <c r="AA9057" s="217"/>
      <c r="AB9057" s="217"/>
      <c r="AC9057" s="217"/>
      <c r="AD9057" s="213"/>
    </row>
    <row r="9058" spans="20:30" x14ac:dyDescent="0.2">
      <c r="T9058" s="212"/>
      <c r="U9058" s="213"/>
      <c r="V9058" s="213"/>
      <c r="W9058" s="213"/>
      <c r="X9058" s="214"/>
      <c r="Y9058" s="214"/>
      <c r="Z9058" s="214"/>
      <c r="AA9058" s="217"/>
      <c r="AB9058" s="217"/>
      <c r="AC9058" s="217"/>
      <c r="AD9058" s="213"/>
    </row>
    <row r="9059" spans="20:30" x14ac:dyDescent="0.2">
      <c r="T9059" s="212"/>
      <c r="U9059" s="213"/>
      <c r="V9059" s="213"/>
      <c r="W9059" s="213"/>
      <c r="X9059" s="214"/>
      <c r="Y9059" s="214"/>
      <c r="Z9059" s="214"/>
      <c r="AA9059" s="217"/>
      <c r="AB9059" s="217"/>
      <c r="AC9059" s="217"/>
      <c r="AD9059" s="213"/>
    </row>
    <row r="9060" spans="20:30" x14ac:dyDescent="0.2">
      <c r="T9060" s="212"/>
      <c r="U9060" s="213"/>
      <c r="V9060" s="213"/>
      <c r="W9060" s="213"/>
      <c r="X9060" s="214"/>
      <c r="Y9060" s="214"/>
      <c r="Z9060" s="214"/>
      <c r="AA9060" s="217"/>
      <c r="AB9060" s="217"/>
      <c r="AC9060" s="217"/>
      <c r="AD9060" s="213"/>
    </row>
    <row r="9061" spans="20:30" x14ac:dyDescent="0.2">
      <c r="T9061" s="212"/>
      <c r="U9061" s="213"/>
      <c r="V9061" s="213"/>
      <c r="W9061" s="213"/>
      <c r="X9061" s="214"/>
      <c r="Y9061" s="214"/>
      <c r="Z9061" s="214"/>
      <c r="AA9061" s="217"/>
      <c r="AB9061" s="217"/>
      <c r="AC9061" s="217"/>
      <c r="AD9061" s="213"/>
    </row>
    <row r="9062" spans="20:30" x14ac:dyDescent="0.2">
      <c r="T9062" s="212"/>
      <c r="U9062" s="213"/>
      <c r="V9062" s="213"/>
      <c r="W9062" s="213"/>
      <c r="X9062" s="214"/>
      <c r="Y9062" s="214"/>
      <c r="Z9062" s="214"/>
      <c r="AA9062" s="217"/>
      <c r="AB9062" s="217"/>
      <c r="AC9062" s="217"/>
      <c r="AD9062" s="213"/>
    </row>
    <row r="9063" spans="20:30" x14ac:dyDescent="0.2">
      <c r="T9063" s="212"/>
      <c r="U9063" s="213"/>
      <c r="V9063" s="213"/>
      <c r="W9063" s="213"/>
      <c r="X9063" s="214"/>
      <c r="Y9063" s="214"/>
      <c r="Z9063" s="214"/>
      <c r="AA9063" s="217"/>
      <c r="AB9063" s="217"/>
      <c r="AC9063" s="217"/>
      <c r="AD9063" s="213"/>
    </row>
    <row r="9064" spans="20:30" x14ac:dyDescent="0.2">
      <c r="T9064" s="212"/>
      <c r="U9064" s="213"/>
      <c r="V9064" s="213"/>
      <c r="W9064" s="213"/>
      <c r="X9064" s="214"/>
      <c r="Y9064" s="214"/>
      <c r="Z9064" s="214"/>
      <c r="AA9064" s="217"/>
      <c r="AB9064" s="217"/>
      <c r="AC9064" s="217"/>
      <c r="AD9064" s="213"/>
    </row>
    <row r="9065" spans="20:30" x14ac:dyDescent="0.2">
      <c r="T9065" s="212"/>
      <c r="U9065" s="213"/>
      <c r="V9065" s="213"/>
      <c r="W9065" s="213"/>
      <c r="X9065" s="214"/>
      <c r="Y9065" s="214"/>
      <c r="Z9065" s="214"/>
      <c r="AA9065" s="217"/>
      <c r="AB9065" s="217"/>
      <c r="AC9065" s="217"/>
      <c r="AD9065" s="213"/>
    </row>
    <row r="9066" spans="20:30" x14ac:dyDescent="0.2">
      <c r="T9066" s="212"/>
      <c r="U9066" s="213"/>
      <c r="V9066" s="213"/>
      <c r="W9066" s="213"/>
      <c r="X9066" s="214"/>
      <c r="Y9066" s="214"/>
      <c r="Z9066" s="214"/>
      <c r="AA9066" s="217"/>
      <c r="AB9066" s="217"/>
      <c r="AC9066" s="217"/>
      <c r="AD9066" s="213"/>
    </row>
    <row r="9067" spans="20:30" x14ac:dyDescent="0.2">
      <c r="T9067" s="212"/>
      <c r="U9067" s="213"/>
      <c r="V9067" s="213"/>
      <c r="W9067" s="213"/>
      <c r="X9067" s="214"/>
      <c r="Y9067" s="214"/>
      <c r="Z9067" s="214"/>
      <c r="AA9067" s="217"/>
      <c r="AB9067" s="217"/>
      <c r="AC9067" s="217"/>
      <c r="AD9067" s="213"/>
    </row>
    <row r="9068" spans="20:30" x14ac:dyDescent="0.2">
      <c r="T9068" s="212"/>
      <c r="U9068" s="213"/>
      <c r="V9068" s="213"/>
      <c r="W9068" s="213"/>
      <c r="X9068" s="214"/>
      <c r="Y9068" s="214"/>
      <c r="Z9068" s="214"/>
      <c r="AA9068" s="217"/>
      <c r="AB9068" s="217"/>
      <c r="AC9068" s="217"/>
      <c r="AD9068" s="213"/>
    </row>
    <row r="9069" spans="20:30" x14ac:dyDescent="0.2">
      <c r="T9069" s="212"/>
      <c r="U9069" s="213"/>
      <c r="V9069" s="213"/>
      <c r="W9069" s="213"/>
      <c r="X9069" s="214"/>
      <c r="Y9069" s="214"/>
      <c r="Z9069" s="214"/>
      <c r="AA9069" s="217"/>
      <c r="AB9069" s="217"/>
      <c r="AC9069" s="217"/>
      <c r="AD9069" s="213"/>
    </row>
    <row r="9070" spans="20:30" x14ac:dyDescent="0.2">
      <c r="T9070" s="212"/>
      <c r="U9070" s="213"/>
      <c r="V9070" s="213"/>
      <c r="W9070" s="213"/>
      <c r="X9070" s="214"/>
      <c r="Y9070" s="214"/>
      <c r="Z9070" s="214"/>
      <c r="AA9070" s="217"/>
      <c r="AB9070" s="217"/>
      <c r="AC9070" s="217"/>
      <c r="AD9070" s="213"/>
    </row>
    <row r="9071" spans="20:30" x14ac:dyDescent="0.2">
      <c r="T9071" s="212"/>
      <c r="U9071" s="213"/>
      <c r="V9071" s="213"/>
      <c r="W9071" s="213"/>
      <c r="X9071" s="214"/>
      <c r="Y9071" s="214"/>
      <c r="Z9071" s="214"/>
      <c r="AA9071" s="217"/>
      <c r="AB9071" s="217"/>
      <c r="AC9071" s="217"/>
      <c r="AD9071" s="213"/>
    </row>
    <row r="9072" spans="20:30" x14ac:dyDescent="0.2">
      <c r="T9072" s="212"/>
      <c r="U9072" s="213"/>
      <c r="V9072" s="213"/>
      <c r="W9072" s="213"/>
      <c r="X9072" s="214"/>
      <c r="Y9072" s="214"/>
      <c r="Z9072" s="214"/>
      <c r="AA9072" s="217"/>
      <c r="AB9072" s="217"/>
      <c r="AC9072" s="217"/>
      <c r="AD9072" s="213"/>
    </row>
    <row r="9073" spans="20:30" x14ac:dyDescent="0.2">
      <c r="T9073" s="212"/>
      <c r="U9073" s="213"/>
      <c r="V9073" s="213"/>
      <c r="W9073" s="213"/>
      <c r="X9073" s="214"/>
      <c r="Y9073" s="214"/>
      <c r="Z9073" s="214"/>
      <c r="AA9073" s="217"/>
      <c r="AB9073" s="217"/>
      <c r="AC9073" s="217"/>
      <c r="AD9073" s="213"/>
    </row>
    <row r="9074" spans="20:30" x14ac:dyDescent="0.2">
      <c r="T9074" s="212"/>
      <c r="U9074" s="213"/>
      <c r="V9074" s="213"/>
      <c r="W9074" s="213"/>
      <c r="X9074" s="214"/>
      <c r="Y9074" s="214"/>
      <c r="Z9074" s="214"/>
      <c r="AA9074" s="217"/>
      <c r="AB9074" s="217"/>
      <c r="AC9074" s="217"/>
      <c r="AD9074" s="213"/>
    </row>
    <row r="9075" spans="20:30" x14ac:dyDescent="0.2">
      <c r="T9075" s="212"/>
      <c r="U9075" s="213"/>
      <c r="V9075" s="213"/>
      <c r="W9075" s="213"/>
      <c r="X9075" s="214"/>
      <c r="Y9075" s="214"/>
      <c r="Z9075" s="214"/>
      <c r="AA9075" s="217"/>
      <c r="AB9075" s="217"/>
      <c r="AC9075" s="217"/>
      <c r="AD9075" s="213"/>
    </row>
    <row r="9076" spans="20:30" x14ac:dyDescent="0.2">
      <c r="T9076" s="212"/>
      <c r="U9076" s="213"/>
      <c r="V9076" s="213"/>
      <c r="W9076" s="213"/>
      <c r="X9076" s="214"/>
      <c r="Y9076" s="214"/>
      <c r="Z9076" s="214"/>
      <c r="AA9076" s="217"/>
      <c r="AB9076" s="217"/>
      <c r="AC9076" s="217"/>
      <c r="AD9076" s="213"/>
    </row>
    <row r="9077" spans="20:30" x14ac:dyDescent="0.2">
      <c r="T9077" s="212"/>
      <c r="U9077" s="213"/>
      <c r="V9077" s="213"/>
      <c r="W9077" s="213"/>
      <c r="X9077" s="214"/>
      <c r="Y9077" s="214"/>
      <c r="Z9077" s="214"/>
      <c r="AA9077" s="217"/>
      <c r="AB9077" s="217"/>
      <c r="AC9077" s="217"/>
      <c r="AD9077" s="213"/>
    </row>
    <row r="9078" spans="20:30" x14ac:dyDescent="0.2">
      <c r="T9078" s="212"/>
      <c r="U9078" s="213"/>
      <c r="V9078" s="213"/>
      <c r="W9078" s="213"/>
      <c r="X9078" s="214"/>
      <c r="Y9078" s="214"/>
      <c r="Z9078" s="214"/>
      <c r="AA9078" s="217"/>
      <c r="AB9078" s="217"/>
      <c r="AC9078" s="217"/>
      <c r="AD9078" s="213"/>
    </row>
    <row r="9079" spans="20:30" x14ac:dyDescent="0.2">
      <c r="T9079" s="212"/>
      <c r="U9079" s="213"/>
      <c r="V9079" s="213"/>
      <c r="W9079" s="213"/>
      <c r="X9079" s="214"/>
      <c r="Y9079" s="214"/>
      <c r="Z9079" s="214"/>
      <c r="AA9079" s="217"/>
      <c r="AB9079" s="217"/>
      <c r="AC9079" s="217"/>
      <c r="AD9079" s="213"/>
    </row>
    <row r="9080" spans="20:30" x14ac:dyDescent="0.2">
      <c r="T9080" s="212"/>
      <c r="U9080" s="213"/>
      <c r="V9080" s="213"/>
      <c r="W9080" s="213"/>
      <c r="X9080" s="214"/>
      <c r="Y9080" s="214"/>
      <c r="Z9080" s="214"/>
      <c r="AA9080" s="217"/>
      <c r="AB9080" s="217"/>
      <c r="AC9080" s="217"/>
      <c r="AD9080" s="213"/>
    </row>
    <row r="9081" spans="20:30" x14ac:dyDescent="0.2">
      <c r="T9081" s="212"/>
      <c r="U9081" s="213"/>
      <c r="V9081" s="213"/>
      <c r="W9081" s="213"/>
      <c r="X9081" s="214"/>
      <c r="Y9081" s="214"/>
      <c r="Z9081" s="214"/>
      <c r="AA9081" s="217"/>
      <c r="AB9081" s="217"/>
      <c r="AC9081" s="217"/>
      <c r="AD9081" s="213"/>
    </row>
    <row r="9082" spans="20:30" x14ac:dyDescent="0.2">
      <c r="T9082" s="212"/>
      <c r="U9082" s="213"/>
      <c r="V9082" s="213"/>
      <c r="W9082" s="213"/>
      <c r="X9082" s="214"/>
      <c r="Y9082" s="214"/>
      <c r="Z9082" s="214"/>
      <c r="AA9082" s="217"/>
      <c r="AB9082" s="217"/>
      <c r="AC9082" s="217"/>
      <c r="AD9082" s="213"/>
    </row>
    <row r="9083" spans="20:30" x14ac:dyDescent="0.2">
      <c r="T9083" s="212"/>
      <c r="U9083" s="213"/>
      <c r="V9083" s="213"/>
      <c r="W9083" s="213"/>
      <c r="X9083" s="214"/>
      <c r="Y9083" s="214"/>
      <c r="Z9083" s="214"/>
      <c r="AA9083" s="217"/>
      <c r="AB9083" s="217"/>
      <c r="AC9083" s="217"/>
      <c r="AD9083" s="213"/>
    </row>
    <row r="9084" spans="20:30" x14ac:dyDescent="0.2">
      <c r="T9084" s="212"/>
      <c r="U9084" s="213"/>
      <c r="V9084" s="213"/>
      <c r="W9084" s="213"/>
      <c r="X9084" s="214"/>
      <c r="Y9084" s="214"/>
      <c r="Z9084" s="214"/>
      <c r="AA9084" s="217"/>
      <c r="AB9084" s="217"/>
      <c r="AC9084" s="217"/>
      <c r="AD9084" s="213"/>
    </row>
    <row r="9085" spans="20:30" x14ac:dyDescent="0.2">
      <c r="T9085" s="212"/>
      <c r="U9085" s="213"/>
      <c r="V9085" s="213"/>
      <c r="W9085" s="213"/>
      <c r="X9085" s="214"/>
      <c r="Y9085" s="214"/>
      <c r="Z9085" s="214"/>
      <c r="AA9085" s="217"/>
      <c r="AB9085" s="217"/>
      <c r="AC9085" s="217"/>
      <c r="AD9085" s="213"/>
    </row>
    <row r="9086" spans="20:30" x14ac:dyDescent="0.2">
      <c r="T9086" s="212"/>
      <c r="U9086" s="213"/>
      <c r="V9086" s="213"/>
      <c r="W9086" s="213"/>
      <c r="X9086" s="214"/>
      <c r="Y9086" s="214"/>
      <c r="Z9086" s="214"/>
      <c r="AA9086" s="217"/>
      <c r="AB9086" s="217"/>
      <c r="AC9086" s="217"/>
      <c r="AD9086" s="213"/>
    </row>
    <row r="9087" spans="20:30" x14ac:dyDescent="0.2">
      <c r="T9087" s="212"/>
      <c r="U9087" s="213"/>
      <c r="V9087" s="213"/>
      <c r="W9087" s="213"/>
      <c r="X9087" s="214"/>
      <c r="Y9087" s="214"/>
      <c r="Z9087" s="214"/>
      <c r="AA9087" s="217"/>
      <c r="AB9087" s="217"/>
      <c r="AC9087" s="217"/>
      <c r="AD9087" s="213"/>
    </row>
    <row r="9088" spans="20:30" x14ac:dyDescent="0.2">
      <c r="T9088" s="212"/>
      <c r="U9088" s="213"/>
      <c r="V9088" s="213"/>
      <c r="W9088" s="213"/>
      <c r="X9088" s="214"/>
      <c r="Y9088" s="214"/>
      <c r="Z9088" s="214"/>
      <c r="AA9088" s="217"/>
      <c r="AB9088" s="217"/>
      <c r="AC9088" s="217"/>
      <c r="AD9088" s="213"/>
    </row>
    <row r="9089" spans="20:30" x14ac:dyDescent="0.2">
      <c r="T9089" s="212"/>
      <c r="U9089" s="213"/>
      <c r="V9089" s="213"/>
      <c r="W9089" s="213"/>
      <c r="X9089" s="214"/>
      <c r="Y9089" s="214"/>
      <c r="Z9089" s="214"/>
      <c r="AA9089" s="217"/>
      <c r="AB9089" s="217"/>
      <c r="AC9089" s="217"/>
      <c r="AD9089" s="213"/>
    </row>
    <row r="9090" spans="20:30" x14ac:dyDescent="0.2">
      <c r="T9090" s="212"/>
      <c r="U9090" s="213"/>
      <c r="V9090" s="213"/>
      <c r="W9090" s="213"/>
      <c r="X9090" s="214"/>
      <c r="Y9090" s="214"/>
      <c r="Z9090" s="214"/>
      <c r="AA9090" s="217"/>
      <c r="AB9090" s="217"/>
      <c r="AC9090" s="217"/>
      <c r="AD9090" s="213"/>
    </row>
    <row r="9091" spans="20:30" x14ac:dyDescent="0.2">
      <c r="T9091" s="212"/>
      <c r="U9091" s="213"/>
      <c r="V9091" s="213"/>
      <c r="W9091" s="213"/>
      <c r="X9091" s="214"/>
      <c r="Y9091" s="214"/>
      <c r="Z9091" s="214"/>
      <c r="AA9091" s="217"/>
      <c r="AB9091" s="217"/>
      <c r="AC9091" s="217"/>
      <c r="AD9091" s="213"/>
    </row>
    <row r="9092" spans="20:30" x14ac:dyDescent="0.2">
      <c r="T9092" s="212"/>
      <c r="U9092" s="213"/>
      <c r="V9092" s="213"/>
      <c r="W9092" s="213"/>
      <c r="X9092" s="214"/>
      <c r="Y9092" s="214"/>
      <c r="Z9092" s="214"/>
      <c r="AA9092" s="217"/>
      <c r="AB9092" s="217"/>
      <c r="AC9092" s="217"/>
      <c r="AD9092" s="213"/>
    </row>
    <row r="9093" spans="20:30" x14ac:dyDescent="0.2">
      <c r="T9093" s="212"/>
      <c r="U9093" s="213"/>
      <c r="V9093" s="213"/>
      <c r="W9093" s="213"/>
      <c r="X9093" s="214"/>
      <c r="Y9093" s="214"/>
      <c r="Z9093" s="214"/>
      <c r="AA9093" s="217"/>
      <c r="AB9093" s="217"/>
      <c r="AC9093" s="217"/>
      <c r="AD9093" s="213"/>
    </row>
    <row r="9094" spans="20:30" x14ac:dyDescent="0.2">
      <c r="T9094" s="212"/>
      <c r="U9094" s="213"/>
      <c r="V9094" s="213"/>
      <c r="W9094" s="213"/>
      <c r="X9094" s="214"/>
      <c r="Y9094" s="214"/>
      <c r="Z9094" s="214"/>
      <c r="AA9094" s="217"/>
      <c r="AB9094" s="217"/>
      <c r="AC9094" s="217"/>
      <c r="AD9094" s="213"/>
    </row>
    <row r="9095" spans="20:30" x14ac:dyDescent="0.2">
      <c r="T9095" s="212"/>
      <c r="U9095" s="213"/>
      <c r="V9095" s="213"/>
      <c r="W9095" s="213"/>
      <c r="X9095" s="214"/>
      <c r="Y9095" s="214"/>
      <c r="Z9095" s="214"/>
      <c r="AA9095" s="217"/>
      <c r="AB9095" s="217"/>
      <c r="AC9095" s="217"/>
      <c r="AD9095" s="213"/>
    </row>
    <row r="9096" spans="20:30" x14ac:dyDescent="0.2">
      <c r="T9096" s="212"/>
      <c r="U9096" s="213"/>
      <c r="V9096" s="213"/>
      <c r="W9096" s="213"/>
      <c r="X9096" s="214"/>
      <c r="Y9096" s="214"/>
      <c r="Z9096" s="214"/>
      <c r="AA9096" s="217"/>
      <c r="AB9096" s="217"/>
      <c r="AC9096" s="217"/>
      <c r="AD9096" s="213"/>
    </row>
    <row r="9097" spans="20:30" x14ac:dyDescent="0.2">
      <c r="T9097" s="212"/>
      <c r="U9097" s="213"/>
      <c r="V9097" s="213"/>
      <c r="W9097" s="213"/>
      <c r="X9097" s="214"/>
      <c r="Y9097" s="214"/>
      <c r="Z9097" s="214"/>
      <c r="AA9097" s="217"/>
      <c r="AB9097" s="217"/>
      <c r="AC9097" s="217"/>
      <c r="AD9097" s="213"/>
    </row>
    <row r="9098" spans="20:30" x14ac:dyDescent="0.2">
      <c r="T9098" s="212"/>
      <c r="U9098" s="213"/>
      <c r="V9098" s="213"/>
      <c r="W9098" s="213"/>
      <c r="X9098" s="214"/>
      <c r="Y9098" s="214"/>
      <c r="Z9098" s="214"/>
      <c r="AA9098" s="217"/>
      <c r="AB9098" s="217"/>
      <c r="AC9098" s="217"/>
      <c r="AD9098" s="213"/>
    </row>
    <row r="9099" spans="20:30" x14ac:dyDescent="0.2">
      <c r="T9099" s="212"/>
      <c r="U9099" s="213"/>
      <c r="V9099" s="213"/>
      <c r="W9099" s="213"/>
      <c r="X9099" s="214"/>
      <c r="Y9099" s="214"/>
      <c r="Z9099" s="214"/>
      <c r="AA9099" s="217"/>
      <c r="AB9099" s="217"/>
      <c r="AC9099" s="217"/>
      <c r="AD9099" s="213"/>
    </row>
    <row r="9100" spans="20:30" x14ac:dyDescent="0.2">
      <c r="T9100" s="212"/>
      <c r="U9100" s="213"/>
      <c r="V9100" s="213"/>
      <c r="W9100" s="213"/>
      <c r="X9100" s="214"/>
      <c r="Y9100" s="214"/>
      <c r="Z9100" s="214"/>
      <c r="AA9100" s="217"/>
      <c r="AB9100" s="217"/>
      <c r="AC9100" s="217"/>
      <c r="AD9100" s="213"/>
    </row>
    <row r="9101" spans="20:30" x14ac:dyDescent="0.2">
      <c r="T9101" s="212"/>
      <c r="U9101" s="213"/>
      <c r="V9101" s="213"/>
      <c r="W9101" s="213"/>
      <c r="X9101" s="214"/>
      <c r="Y9101" s="214"/>
      <c r="Z9101" s="214"/>
      <c r="AA9101" s="217"/>
      <c r="AB9101" s="217"/>
      <c r="AC9101" s="217"/>
      <c r="AD9101" s="213"/>
    </row>
    <row r="9102" spans="20:30" x14ac:dyDescent="0.2">
      <c r="T9102" s="212"/>
      <c r="U9102" s="213"/>
      <c r="V9102" s="213"/>
      <c r="W9102" s="213"/>
      <c r="X9102" s="214"/>
      <c r="Y9102" s="214"/>
      <c r="Z9102" s="214"/>
      <c r="AA9102" s="217"/>
      <c r="AB9102" s="217"/>
      <c r="AC9102" s="217"/>
      <c r="AD9102" s="213"/>
    </row>
    <row r="9103" spans="20:30" x14ac:dyDescent="0.2">
      <c r="T9103" s="212"/>
      <c r="U9103" s="213"/>
      <c r="V9103" s="213"/>
      <c r="W9103" s="213"/>
      <c r="X9103" s="214"/>
      <c r="Y9103" s="214"/>
      <c r="Z9103" s="214"/>
      <c r="AA9103" s="217"/>
      <c r="AB9103" s="217"/>
      <c r="AC9103" s="217"/>
      <c r="AD9103" s="213"/>
    </row>
    <row r="9104" spans="20:30" x14ac:dyDescent="0.2">
      <c r="T9104" s="212"/>
      <c r="U9104" s="213"/>
      <c r="V9104" s="213"/>
      <c r="W9104" s="213"/>
      <c r="X9104" s="214"/>
      <c r="Y9104" s="214"/>
      <c r="Z9104" s="214"/>
      <c r="AA9104" s="217"/>
      <c r="AB9104" s="217"/>
      <c r="AC9104" s="217"/>
      <c r="AD9104" s="213"/>
    </row>
    <row r="9105" spans="20:30" x14ac:dyDescent="0.2">
      <c r="T9105" s="212"/>
      <c r="U9105" s="213"/>
      <c r="V9105" s="213"/>
      <c r="W9105" s="213"/>
      <c r="X9105" s="214"/>
      <c r="Y9105" s="214"/>
      <c r="Z9105" s="214"/>
      <c r="AA9105" s="217"/>
      <c r="AB9105" s="217"/>
      <c r="AC9105" s="217"/>
      <c r="AD9105" s="213"/>
    </row>
    <row r="9106" spans="20:30" x14ac:dyDescent="0.2">
      <c r="T9106" s="212"/>
      <c r="U9106" s="213"/>
      <c r="V9106" s="213"/>
      <c r="W9106" s="213"/>
      <c r="X9106" s="214"/>
      <c r="Y9106" s="214"/>
      <c r="Z9106" s="214"/>
      <c r="AA9106" s="217"/>
      <c r="AB9106" s="217"/>
      <c r="AC9106" s="217"/>
      <c r="AD9106" s="213"/>
    </row>
    <row r="9107" spans="20:30" x14ac:dyDescent="0.2">
      <c r="T9107" s="212"/>
      <c r="U9107" s="213"/>
      <c r="V9107" s="213"/>
      <c r="W9107" s="213"/>
      <c r="X9107" s="214"/>
      <c r="Y9107" s="214"/>
      <c r="Z9107" s="214"/>
      <c r="AA9107" s="217"/>
      <c r="AB9107" s="217"/>
      <c r="AC9107" s="217"/>
      <c r="AD9107" s="213"/>
    </row>
    <row r="9108" spans="20:30" x14ac:dyDescent="0.2">
      <c r="T9108" s="212"/>
      <c r="U9108" s="213"/>
      <c r="V9108" s="213"/>
      <c r="W9108" s="213"/>
      <c r="X9108" s="214"/>
      <c r="Y9108" s="214"/>
      <c r="Z9108" s="214"/>
      <c r="AA9108" s="217"/>
      <c r="AB9108" s="217"/>
      <c r="AC9108" s="217"/>
      <c r="AD9108" s="213"/>
    </row>
    <row r="9109" spans="20:30" x14ac:dyDescent="0.2">
      <c r="T9109" s="212"/>
      <c r="U9109" s="213"/>
      <c r="V9109" s="213"/>
      <c r="W9109" s="213"/>
      <c r="X9109" s="214"/>
      <c r="Y9109" s="214"/>
      <c r="Z9109" s="214"/>
      <c r="AA9109" s="217"/>
      <c r="AB9109" s="217"/>
      <c r="AC9109" s="217"/>
      <c r="AD9109" s="213"/>
    </row>
    <row r="9110" spans="20:30" x14ac:dyDescent="0.2">
      <c r="T9110" s="212"/>
      <c r="U9110" s="213"/>
      <c r="V9110" s="213"/>
      <c r="W9110" s="213"/>
      <c r="X9110" s="214"/>
      <c r="Y9110" s="214"/>
      <c r="Z9110" s="214"/>
      <c r="AA9110" s="217"/>
      <c r="AB9110" s="217"/>
      <c r="AC9110" s="217"/>
      <c r="AD9110" s="213"/>
    </row>
    <row r="9111" spans="20:30" x14ac:dyDescent="0.2">
      <c r="T9111" s="212"/>
      <c r="U9111" s="213"/>
      <c r="V9111" s="213"/>
      <c r="W9111" s="213"/>
      <c r="X9111" s="214"/>
      <c r="Y9111" s="214"/>
      <c r="Z9111" s="214"/>
      <c r="AA9111" s="217"/>
      <c r="AB9111" s="217"/>
      <c r="AC9111" s="217"/>
      <c r="AD9111" s="213"/>
    </row>
    <row r="9112" spans="20:30" x14ac:dyDescent="0.2">
      <c r="T9112" s="212"/>
      <c r="U9112" s="213"/>
      <c r="V9112" s="213"/>
      <c r="W9112" s="213"/>
      <c r="X9112" s="214"/>
      <c r="Y9112" s="214"/>
      <c r="Z9112" s="214"/>
      <c r="AA9112" s="217"/>
      <c r="AB9112" s="217"/>
      <c r="AC9112" s="217"/>
      <c r="AD9112" s="213"/>
    </row>
    <row r="9113" spans="20:30" x14ac:dyDescent="0.2">
      <c r="T9113" s="212"/>
      <c r="U9113" s="213"/>
      <c r="V9113" s="213"/>
      <c r="W9113" s="213"/>
      <c r="X9113" s="214"/>
      <c r="Y9113" s="214"/>
      <c r="Z9113" s="214"/>
      <c r="AA9113" s="217"/>
      <c r="AB9113" s="217"/>
      <c r="AC9113" s="217"/>
      <c r="AD9113" s="213"/>
    </row>
    <row r="9114" spans="20:30" x14ac:dyDescent="0.2">
      <c r="T9114" s="212"/>
      <c r="U9114" s="213"/>
      <c r="V9114" s="213"/>
      <c r="W9114" s="213"/>
      <c r="X9114" s="214"/>
      <c r="Y9114" s="214"/>
      <c r="Z9114" s="214"/>
      <c r="AA9114" s="217"/>
      <c r="AB9114" s="217"/>
      <c r="AC9114" s="217"/>
      <c r="AD9114" s="213"/>
    </row>
    <row r="9115" spans="20:30" x14ac:dyDescent="0.2">
      <c r="T9115" s="212"/>
      <c r="U9115" s="213"/>
      <c r="V9115" s="213"/>
      <c r="W9115" s="213"/>
      <c r="X9115" s="214"/>
      <c r="Y9115" s="214"/>
      <c r="Z9115" s="214"/>
      <c r="AA9115" s="217"/>
      <c r="AB9115" s="217"/>
      <c r="AC9115" s="217"/>
      <c r="AD9115" s="213"/>
    </row>
    <row r="9116" spans="20:30" x14ac:dyDescent="0.2">
      <c r="T9116" s="212"/>
      <c r="U9116" s="213"/>
      <c r="V9116" s="213"/>
      <c r="W9116" s="213"/>
      <c r="X9116" s="214"/>
      <c r="Y9116" s="214"/>
      <c r="Z9116" s="214"/>
      <c r="AA9116" s="217"/>
      <c r="AB9116" s="217"/>
      <c r="AC9116" s="217"/>
      <c r="AD9116" s="213"/>
    </row>
    <row r="9117" spans="20:30" x14ac:dyDescent="0.2">
      <c r="T9117" s="212"/>
      <c r="U9117" s="213"/>
      <c r="V9117" s="213"/>
      <c r="W9117" s="213"/>
      <c r="X9117" s="214"/>
      <c r="Y9117" s="214"/>
      <c r="Z9117" s="214"/>
      <c r="AA9117" s="217"/>
      <c r="AB9117" s="217"/>
      <c r="AC9117" s="217"/>
      <c r="AD9117" s="213"/>
    </row>
    <row r="9118" spans="20:30" x14ac:dyDescent="0.2">
      <c r="T9118" s="212"/>
      <c r="U9118" s="213"/>
      <c r="V9118" s="213"/>
      <c r="W9118" s="213"/>
      <c r="X9118" s="214"/>
      <c r="Y9118" s="214"/>
      <c r="Z9118" s="214"/>
      <c r="AA9118" s="217"/>
      <c r="AB9118" s="217"/>
      <c r="AC9118" s="217"/>
      <c r="AD9118" s="213"/>
    </row>
    <row r="9119" spans="20:30" x14ac:dyDescent="0.2">
      <c r="T9119" s="212"/>
      <c r="U9119" s="213"/>
      <c r="V9119" s="213"/>
      <c r="W9119" s="213"/>
      <c r="X9119" s="214"/>
      <c r="Y9119" s="214"/>
      <c r="Z9119" s="214"/>
      <c r="AA9119" s="217"/>
      <c r="AB9119" s="217"/>
      <c r="AC9119" s="217"/>
      <c r="AD9119" s="213"/>
    </row>
    <row r="9120" spans="20:30" x14ac:dyDescent="0.2">
      <c r="T9120" s="212"/>
      <c r="U9120" s="213"/>
      <c r="V9120" s="213"/>
      <c r="W9120" s="213"/>
      <c r="X9120" s="214"/>
      <c r="Y9120" s="214"/>
      <c r="Z9120" s="214"/>
      <c r="AA9120" s="217"/>
      <c r="AB9120" s="217"/>
      <c r="AC9120" s="217"/>
      <c r="AD9120" s="213"/>
    </row>
    <row r="9121" spans="20:30" x14ac:dyDescent="0.2">
      <c r="T9121" s="212"/>
      <c r="U9121" s="213"/>
      <c r="V9121" s="213"/>
      <c r="W9121" s="213"/>
      <c r="X9121" s="214"/>
      <c r="Y9121" s="214"/>
      <c r="Z9121" s="214"/>
      <c r="AA9121" s="217"/>
      <c r="AB9121" s="217"/>
      <c r="AC9121" s="217"/>
      <c r="AD9121" s="213"/>
    </row>
    <row r="9122" spans="20:30" x14ac:dyDescent="0.2">
      <c r="T9122" s="212"/>
      <c r="U9122" s="213"/>
      <c r="V9122" s="213"/>
      <c r="W9122" s="213"/>
      <c r="X9122" s="214"/>
      <c r="Y9122" s="214"/>
      <c r="Z9122" s="214"/>
      <c r="AA9122" s="217"/>
      <c r="AB9122" s="217"/>
      <c r="AC9122" s="217"/>
      <c r="AD9122" s="213"/>
    </row>
    <row r="9123" spans="20:30" x14ac:dyDescent="0.2">
      <c r="T9123" s="212"/>
      <c r="U9123" s="213"/>
      <c r="V9123" s="213"/>
      <c r="W9123" s="213"/>
      <c r="X9123" s="214"/>
      <c r="Y9123" s="214"/>
      <c r="Z9123" s="214"/>
      <c r="AA9123" s="217"/>
      <c r="AB9123" s="217"/>
      <c r="AC9123" s="217"/>
      <c r="AD9123" s="213"/>
    </row>
    <row r="9124" spans="20:30" x14ac:dyDescent="0.2">
      <c r="T9124" s="212"/>
      <c r="U9124" s="213"/>
      <c r="V9124" s="213"/>
      <c r="W9124" s="213"/>
      <c r="X9124" s="214"/>
      <c r="Y9124" s="214"/>
      <c r="Z9124" s="214"/>
      <c r="AA9124" s="217"/>
      <c r="AB9124" s="217"/>
      <c r="AC9124" s="217"/>
      <c r="AD9124" s="213"/>
    </row>
    <row r="9125" spans="20:30" x14ac:dyDescent="0.2">
      <c r="T9125" s="212"/>
      <c r="U9125" s="213"/>
      <c r="V9125" s="213"/>
      <c r="W9125" s="213"/>
      <c r="X9125" s="214"/>
      <c r="Y9125" s="214"/>
      <c r="Z9125" s="214"/>
      <c r="AA9125" s="217"/>
      <c r="AB9125" s="217"/>
      <c r="AC9125" s="217"/>
      <c r="AD9125" s="213"/>
    </row>
    <row r="9126" spans="20:30" x14ac:dyDescent="0.2">
      <c r="T9126" s="212"/>
      <c r="U9126" s="213"/>
      <c r="V9126" s="213"/>
      <c r="W9126" s="213"/>
      <c r="X9126" s="214"/>
      <c r="Y9126" s="214"/>
      <c r="Z9126" s="214"/>
      <c r="AA9126" s="217"/>
      <c r="AB9126" s="217"/>
      <c r="AC9126" s="217"/>
      <c r="AD9126" s="213"/>
    </row>
    <row r="9127" spans="20:30" x14ac:dyDescent="0.2">
      <c r="T9127" s="212"/>
      <c r="U9127" s="213"/>
      <c r="V9127" s="213"/>
      <c r="W9127" s="213"/>
      <c r="X9127" s="214"/>
      <c r="Y9127" s="214"/>
      <c r="Z9127" s="214"/>
      <c r="AA9127" s="217"/>
      <c r="AB9127" s="217"/>
      <c r="AC9127" s="217"/>
      <c r="AD9127" s="213"/>
    </row>
    <row r="9128" spans="20:30" x14ac:dyDescent="0.2">
      <c r="T9128" s="212"/>
      <c r="U9128" s="213"/>
      <c r="V9128" s="213"/>
      <c r="W9128" s="213"/>
      <c r="X9128" s="214"/>
      <c r="Y9128" s="214"/>
      <c r="Z9128" s="214"/>
      <c r="AA9128" s="217"/>
      <c r="AB9128" s="217"/>
      <c r="AC9128" s="217"/>
      <c r="AD9128" s="213"/>
    </row>
    <row r="9129" spans="20:30" x14ac:dyDescent="0.2">
      <c r="T9129" s="212"/>
      <c r="U9129" s="213"/>
      <c r="V9129" s="213"/>
      <c r="W9129" s="213"/>
      <c r="X9129" s="214"/>
      <c r="Y9129" s="214"/>
      <c r="Z9129" s="214"/>
      <c r="AA9129" s="217"/>
      <c r="AB9129" s="217"/>
      <c r="AC9129" s="217"/>
      <c r="AD9129" s="213"/>
    </row>
    <row r="9130" spans="20:30" x14ac:dyDescent="0.2">
      <c r="T9130" s="212"/>
      <c r="U9130" s="213"/>
      <c r="V9130" s="213"/>
      <c r="W9130" s="213"/>
      <c r="X9130" s="214"/>
      <c r="Y9130" s="214"/>
      <c r="Z9130" s="214"/>
      <c r="AA9130" s="217"/>
      <c r="AB9130" s="217"/>
      <c r="AC9130" s="217"/>
      <c r="AD9130" s="213"/>
    </row>
    <row r="9131" spans="20:30" x14ac:dyDescent="0.2">
      <c r="T9131" s="212"/>
      <c r="U9131" s="213"/>
      <c r="V9131" s="213"/>
      <c r="W9131" s="213"/>
      <c r="X9131" s="214"/>
      <c r="Y9131" s="214"/>
      <c r="Z9131" s="214"/>
      <c r="AA9131" s="217"/>
      <c r="AB9131" s="217"/>
      <c r="AC9131" s="217"/>
      <c r="AD9131" s="213"/>
    </row>
    <row r="9132" spans="20:30" x14ac:dyDescent="0.2">
      <c r="T9132" s="212"/>
      <c r="U9132" s="213"/>
      <c r="V9132" s="213"/>
      <c r="W9132" s="213"/>
      <c r="X9132" s="214"/>
      <c r="Y9132" s="214"/>
      <c r="Z9132" s="214"/>
      <c r="AA9132" s="217"/>
      <c r="AB9132" s="217"/>
      <c r="AC9132" s="217"/>
      <c r="AD9132" s="213"/>
    </row>
    <row r="9133" spans="20:30" x14ac:dyDescent="0.2">
      <c r="T9133" s="212"/>
      <c r="U9133" s="213"/>
      <c r="V9133" s="213"/>
      <c r="W9133" s="213"/>
      <c r="X9133" s="214"/>
      <c r="Y9133" s="214"/>
      <c r="Z9133" s="214"/>
      <c r="AA9133" s="217"/>
      <c r="AB9133" s="217"/>
      <c r="AC9133" s="217"/>
      <c r="AD9133" s="213"/>
    </row>
    <row r="9134" spans="20:30" x14ac:dyDescent="0.2">
      <c r="T9134" s="212"/>
      <c r="U9134" s="213"/>
      <c r="V9134" s="213"/>
      <c r="W9134" s="213"/>
      <c r="X9134" s="214"/>
      <c r="Y9134" s="214"/>
      <c r="Z9134" s="214"/>
      <c r="AA9134" s="217"/>
      <c r="AB9134" s="217"/>
      <c r="AC9134" s="217"/>
      <c r="AD9134" s="213"/>
    </row>
    <row r="9135" spans="20:30" x14ac:dyDescent="0.2">
      <c r="T9135" s="212"/>
      <c r="U9135" s="213"/>
      <c r="V9135" s="213"/>
      <c r="W9135" s="213"/>
      <c r="X9135" s="214"/>
      <c r="Y9135" s="214"/>
      <c r="Z9135" s="214"/>
      <c r="AA9135" s="217"/>
      <c r="AB9135" s="217"/>
      <c r="AC9135" s="217"/>
      <c r="AD9135" s="213"/>
    </row>
    <row r="9136" spans="20:30" x14ac:dyDescent="0.2">
      <c r="T9136" s="212"/>
      <c r="U9136" s="213"/>
      <c r="V9136" s="213"/>
      <c r="W9136" s="213"/>
      <c r="X9136" s="214"/>
      <c r="Y9136" s="214"/>
      <c r="Z9136" s="214"/>
      <c r="AA9136" s="217"/>
      <c r="AB9136" s="217"/>
      <c r="AC9136" s="217"/>
      <c r="AD9136" s="213"/>
    </row>
    <row r="9137" spans="20:30" x14ac:dyDescent="0.2">
      <c r="T9137" s="212"/>
      <c r="U9137" s="213"/>
      <c r="V9137" s="213"/>
      <c r="W9137" s="213"/>
      <c r="X9137" s="214"/>
      <c r="Y9137" s="214"/>
      <c r="Z9137" s="214"/>
      <c r="AA9137" s="217"/>
      <c r="AB9137" s="217"/>
      <c r="AC9137" s="217"/>
      <c r="AD9137" s="213"/>
    </row>
    <row r="9138" spans="20:30" x14ac:dyDescent="0.2">
      <c r="T9138" s="212"/>
      <c r="U9138" s="213"/>
      <c r="V9138" s="213"/>
      <c r="W9138" s="213"/>
      <c r="X9138" s="214"/>
      <c r="Y9138" s="214"/>
      <c r="Z9138" s="214"/>
      <c r="AA9138" s="217"/>
      <c r="AB9138" s="217"/>
      <c r="AC9138" s="217"/>
      <c r="AD9138" s="213"/>
    </row>
    <row r="9139" spans="20:30" x14ac:dyDescent="0.2">
      <c r="T9139" s="212"/>
      <c r="U9139" s="213"/>
      <c r="V9139" s="213"/>
      <c r="W9139" s="213"/>
      <c r="X9139" s="214"/>
      <c r="Y9139" s="214"/>
      <c r="Z9139" s="214"/>
      <c r="AA9139" s="217"/>
      <c r="AB9139" s="217"/>
      <c r="AC9139" s="217"/>
      <c r="AD9139" s="213"/>
    </row>
    <row r="9140" spans="20:30" x14ac:dyDescent="0.2">
      <c r="T9140" s="212"/>
      <c r="U9140" s="213"/>
      <c r="V9140" s="213"/>
      <c r="W9140" s="213"/>
      <c r="X9140" s="214"/>
      <c r="Y9140" s="214"/>
      <c r="Z9140" s="214"/>
      <c r="AA9140" s="217"/>
      <c r="AB9140" s="217"/>
      <c r="AC9140" s="217"/>
      <c r="AD9140" s="213"/>
    </row>
    <row r="9141" spans="20:30" x14ac:dyDescent="0.2">
      <c r="T9141" s="212"/>
      <c r="U9141" s="213"/>
      <c r="V9141" s="213"/>
      <c r="W9141" s="213"/>
      <c r="X9141" s="214"/>
      <c r="Y9141" s="214"/>
      <c r="Z9141" s="214"/>
      <c r="AA9141" s="217"/>
      <c r="AB9141" s="217"/>
      <c r="AC9141" s="217"/>
      <c r="AD9141" s="213"/>
    </row>
    <row r="9142" spans="20:30" x14ac:dyDescent="0.2">
      <c r="T9142" s="212"/>
      <c r="U9142" s="213"/>
      <c r="V9142" s="213"/>
      <c r="W9142" s="213"/>
      <c r="X9142" s="214"/>
      <c r="Y9142" s="214"/>
      <c r="Z9142" s="214"/>
      <c r="AA9142" s="217"/>
      <c r="AB9142" s="217"/>
      <c r="AC9142" s="217"/>
      <c r="AD9142" s="213"/>
    </row>
    <row r="9143" spans="20:30" x14ac:dyDescent="0.2">
      <c r="T9143" s="212"/>
      <c r="U9143" s="213"/>
      <c r="V9143" s="213"/>
      <c r="W9143" s="213"/>
      <c r="X9143" s="214"/>
      <c r="Y9143" s="214"/>
      <c r="Z9143" s="214"/>
      <c r="AA9143" s="217"/>
      <c r="AB9143" s="217"/>
      <c r="AC9143" s="217"/>
      <c r="AD9143" s="213"/>
    </row>
    <row r="9144" spans="20:30" x14ac:dyDescent="0.2">
      <c r="T9144" s="212"/>
      <c r="U9144" s="213"/>
      <c r="V9144" s="213"/>
      <c r="W9144" s="213"/>
      <c r="X9144" s="214"/>
      <c r="Y9144" s="214"/>
      <c r="Z9144" s="214"/>
      <c r="AA9144" s="217"/>
      <c r="AB9144" s="217"/>
      <c r="AC9144" s="217"/>
      <c r="AD9144" s="213"/>
    </row>
    <row r="9145" spans="20:30" x14ac:dyDescent="0.2">
      <c r="T9145" s="212"/>
      <c r="U9145" s="213"/>
      <c r="V9145" s="213"/>
      <c r="W9145" s="213"/>
      <c r="X9145" s="214"/>
      <c r="Y9145" s="214"/>
      <c r="Z9145" s="214"/>
      <c r="AA9145" s="217"/>
      <c r="AB9145" s="217"/>
      <c r="AC9145" s="217"/>
      <c r="AD9145" s="213"/>
    </row>
    <row r="9146" spans="20:30" x14ac:dyDescent="0.2">
      <c r="T9146" s="212"/>
      <c r="U9146" s="213"/>
      <c r="V9146" s="213"/>
      <c r="W9146" s="213"/>
      <c r="X9146" s="214"/>
      <c r="Y9146" s="214"/>
      <c r="Z9146" s="214"/>
      <c r="AA9146" s="217"/>
      <c r="AB9146" s="217"/>
      <c r="AC9146" s="217"/>
      <c r="AD9146" s="213"/>
    </row>
    <row r="9147" spans="20:30" x14ac:dyDescent="0.2">
      <c r="T9147" s="212"/>
      <c r="U9147" s="213"/>
      <c r="V9147" s="213"/>
      <c r="W9147" s="213"/>
      <c r="X9147" s="214"/>
      <c r="Y9147" s="214"/>
      <c r="Z9147" s="214"/>
      <c r="AA9147" s="217"/>
      <c r="AB9147" s="217"/>
      <c r="AC9147" s="217"/>
      <c r="AD9147" s="213"/>
    </row>
    <row r="9148" spans="20:30" x14ac:dyDescent="0.2">
      <c r="T9148" s="212"/>
      <c r="U9148" s="213"/>
      <c r="V9148" s="213"/>
      <c r="W9148" s="213"/>
      <c r="X9148" s="214"/>
      <c r="Y9148" s="214"/>
      <c r="Z9148" s="214"/>
      <c r="AA9148" s="217"/>
      <c r="AB9148" s="217"/>
      <c r="AC9148" s="217"/>
      <c r="AD9148" s="213"/>
    </row>
    <row r="9149" spans="20:30" x14ac:dyDescent="0.2">
      <c r="T9149" s="212"/>
      <c r="U9149" s="213"/>
      <c r="V9149" s="213"/>
      <c r="W9149" s="213"/>
      <c r="X9149" s="214"/>
      <c r="Y9149" s="214"/>
      <c r="Z9149" s="214"/>
      <c r="AA9149" s="217"/>
      <c r="AB9149" s="217"/>
      <c r="AC9149" s="217"/>
      <c r="AD9149" s="213"/>
    </row>
    <row r="9150" spans="20:30" x14ac:dyDescent="0.2">
      <c r="T9150" s="212"/>
      <c r="U9150" s="213"/>
      <c r="V9150" s="213"/>
      <c r="W9150" s="213"/>
      <c r="X9150" s="214"/>
      <c r="Y9150" s="214"/>
      <c r="Z9150" s="214"/>
      <c r="AA9150" s="217"/>
      <c r="AB9150" s="217"/>
      <c r="AC9150" s="217"/>
      <c r="AD9150" s="213"/>
    </row>
    <row r="9151" spans="20:30" x14ac:dyDescent="0.2">
      <c r="T9151" s="212"/>
      <c r="U9151" s="213"/>
      <c r="V9151" s="213"/>
      <c r="W9151" s="213"/>
      <c r="X9151" s="214"/>
      <c r="Y9151" s="214"/>
      <c r="Z9151" s="214"/>
      <c r="AA9151" s="217"/>
      <c r="AB9151" s="217"/>
      <c r="AC9151" s="217"/>
      <c r="AD9151" s="213"/>
    </row>
    <row r="9152" spans="20:30" x14ac:dyDescent="0.2">
      <c r="T9152" s="212"/>
      <c r="U9152" s="213"/>
      <c r="V9152" s="213"/>
      <c r="W9152" s="213"/>
      <c r="X9152" s="214"/>
      <c r="Y9152" s="214"/>
      <c r="Z9152" s="214"/>
      <c r="AA9152" s="217"/>
      <c r="AB9152" s="217"/>
      <c r="AC9152" s="217"/>
      <c r="AD9152" s="213"/>
    </row>
    <row r="9153" spans="20:30" x14ac:dyDescent="0.2">
      <c r="T9153" s="212"/>
      <c r="U9153" s="213"/>
      <c r="V9153" s="213"/>
      <c r="W9153" s="213"/>
      <c r="X9153" s="214"/>
      <c r="Y9153" s="214"/>
      <c r="Z9153" s="214"/>
      <c r="AA9153" s="217"/>
      <c r="AB9153" s="217"/>
      <c r="AC9153" s="217"/>
      <c r="AD9153" s="213"/>
    </row>
    <row r="9154" spans="20:30" x14ac:dyDescent="0.2">
      <c r="T9154" s="212"/>
      <c r="U9154" s="213"/>
      <c r="V9154" s="213"/>
      <c r="W9154" s="213"/>
      <c r="X9154" s="214"/>
      <c r="Y9154" s="214"/>
      <c r="Z9154" s="214"/>
      <c r="AA9154" s="217"/>
      <c r="AB9154" s="217"/>
      <c r="AC9154" s="217"/>
      <c r="AD9154" s="213"/>
    </row>
    <row r="9155" spans="20:30" x14ac:dyDescent="0.2">
      <c r="T9155" s="212"/>
      <c r="U9155" s="213"/>
      <c r="V9155" s="213"/>
      <c r="W9155" s="213"/>
      <c r="X9155" s="214"/>
      <c r="Y9155" s="214"/>
      <c r="Z9155" s="214"/>
      <c r="AA9155" s="217"/>
      <c r="AB9155" s="217"/>
      <c r="AC9155" s="217"/>
      <c r="AD9155" s="213"/>
    </row>
    <row r="9156" spans="20:30" x14ac:dyDescent="0.2">
      <c r="T9156" s="212"/>
      <c r="U9156" s="213"/>
      <c r="V9156" s="213"/>
      <c r="W9156" s="213"/>
      <c r="X9156" s="214"/>
      <c r="Y9156" s="214"/>
      <c r="Z9156" s="214"/>
      <c r="AA9156" s="217"/>
      <c r="AB9156" s="217"/>
      <c r="AC9156" s="217"/>
      <c r="AD9156" s="213"/>
    </row>
    <row r="9157" spans="20:30" x14ac:dyDescent="0.2">
      <c r="T9157" s="212"/>
      <c r="U9157" s="213"/>
      <c r="V9157" s="213"/>
      <c r="W9157" s="213"/>
      <c r="X9157" s="214"/>
      <c r="Y9157" s="214"/>
      <c r="Z9157" s="214"/>
      <c r="AA9157" s="217"/>
      <c r="AB9157" s="217"/>
      <c r="AC9157" s="217"/>
      <c r="AD9157" s="213"/>
    </row>
    <row r="9158" spans="20:30" x14ac:dyDescent="0.2">
      <c r="T9158" s="212"/>
      <c r="U9158" s="213"/>
      <c r="V9158" s="213"/>
      <c r="W9158" s="213"/>
      <c r="X9158" s="214"/>
      <c r="Y9158" s="214"/>
      <c r="Z9158" s="214"/>
      <c r="AA9158" s="217"/>
      <c r="AB9158" s="217"/>
      <c r="AC9158" s="217"/>
      <c r="AD9158" s="213"/>
    </row>
    <row r="9159" spans="20:30" x14ac:dyDescent="0.2">
      <c r="T9159" s="212"/>
      <c r="U9159" s="213"/>
      <c r="V9159" s="213"/>
      <c r="W9159" s="213"/>
      <c r="X9159" s="214"/>
      <c r="Y9159" s="214"/>
      <c r="Z9159" s="214"/>
      <c r="AA9159" s="217"/>
      <c r="AB9159" s="217"/>
      <c r="AC9159" s="217"/>
      <c r="AD9159" s="213"/>
    </row>
    <row r="9160" spans="20:30" x14ac:dyDescent="0.2">
      <c r="T9160" s="212"/>
      <c r="U9160" s="213"/>
      <c r="V9160" s="213"/>
      <c r="W9160" s="213"/>
      <c r="X9160" s="214"/>
      <c r="Y9160" s="214"/>
      <c r="Z9160" s="214"/>
      <c r="AA9160" s="217"/>
      <c r="AB9160" s="217"/>
      <c r="AC9160" s="217"/>
      <c r="AD9160" s="213"/>
    </row>
    <row r="9161" spans="20:30" x14ac:dyDescent="0.2">
      <c r="T9161" s="212"/>
      <c r="U9161" s="213"/>
      <c r="V9161" s="213"/>
      <c r="W9161" s="213"/>
      <c r="X9161" s="214"/>
      <c r="Y9161" s="214"/>
      <c r="Z9161" s="214"/>
      <c r="AA9161" s="217"/>
      <c r="AB9161" s="217"/>
      <c r="AC9161" s="217"/>
      <c r="AD9161" s="213"/>
    </row>
    <row r="9162" spans="20:30" x14ac:dyDescent="0.2">
      <c r="T9162" s="212"/>
      <c r="U9162" s="213"/>
      <c r="V9162" s="213"/>
      <c r="W9162" s="213"/>
      <c r="X9162" s="214"/>
      <c r="Y9162" s="214"/>
      <c r="Z9162" s="214"/>
      <c r="AA9162" s="217"/>
      <c r="AB9162" s="217"/>
      <c r="AC9162" s="217"/>
      <c r="AD9162" s="213"/>
    </row>
    <row r="9163" spans="20:30" x14ac:dyDescent="0.2">
      <c r="T9163" s="212"/>
      <c r="U9163" s="213"/>
      <c r="V9163" s="213"/>
      <c r="W9163" s="213"/>
      <c r="X9163" s="214"/>
      <c r="Y9163" s="214"/>
      <c r="Z9163" s="214"/>
      <c r="AA9163" s="217"/>
      <c r="AB9163" s="217"/>
      <c r="AC9163" s="217"/>
      <c r="AD9163" s="213"/>
    </row>
    <row r="9164" spans="20:30" x14ac:dyDescent="0.2">
      <c r="T9164" s="212"/>
      <c r="U9164" s="213"/>
      <c r="V9164" s="213"/>
      <c r="W9164" s="213"/>
      <c r="X9164" s="214"/>
      <c r="Y9164" s="214"/>
      <c r="Z9164" s="214"/>
      <c r="AA9164" s="217"/>
      <c r="AB9164" s="217"/>
      <c r="AC9164" s="217"/>
      <c r="AD9164" s="213"/>
    </row>
    <row r="9165" spans="20:30" x14ac:dyDescent="0.2">
      <c r="T9165" s="212"/>
      <c r="U9165" s="213"/>
      <c r="V9165" s="213"/>
      <c r="W9165" s="213"/>
      <c r="X9165" s="214"/>
      <c r="Y9165" s="214"/>
      <c r="Z9165" s="214"/>
      <c r="AA9165" s="217"/>
      <c r="AB9165" s="217"/>
      <c r="AC9165" s="217"/>
      <c r="AD9165" s="213"/>
    </row>
    <row r="9166" spans="20:30" x14ac:dyDescent="0.2">
      <c r="T9166" s="212"/>
      <c r="U9166" s="213"/>
      <c r="V9166" s="213"/>
      <c r="W9166" s="213"/>
      <c r="X9166" s="214"/>
      <c r="Y9166" s="214"/>
      <c r="Z9166" s="214"/>
      <c r="AA9166" s="217"/>
      <c r="AB9166" s="217"/>
      <c r="AC9166" s="217"/>
      <c r="AD9166" s="213"/>
    </row>
    <row r="9167" spans="20:30" x14ac:dyDescent="0.2">
      <c r="T9167" s="212"/>
      <c r="U9167" s="213"/>
      <c r="V9167" s="213"/>
      <c r="W9167" s="213"/>
      <c r="X9167" s="214"/>
      <c r="Y9167" s="214"/>
      <c r="Z9167" s="214"/>
      <c r="AA9167" s="217"/>
      <c r="AB9167" s="217"/>
      <c r="AC9167" s="217"/>
      <c r="AD9167" s="213"/>
    </row>
    <row r="9168" spans="20:30" x14ac:dyDescent="0.2">
      <c r="T9168" s="212"/>
      <c r="U9168" s="213"/>
      <c r="V9168" s="213"/>
      <c r="W9168" s="213"/>
      <c r="X9168" s="214"/>
      <c r="Y9168" s="214"/>
      <c r="Z9168" s="214"/>
      <c r="AA9168" s="217"/>
      <c r="AB9168" s="217"/>
      <c r="AC9168" s="217"/>
      <c r="AD9168" s="213"/>
    </row>
    <row r="9169" spans="20:30" x14ac:dyDescent="0.2">
      <c r="T9169" s="212"/>
      <c r="U9169" s="213"/>
      <c r="V9169" s="213"/>
      <c r="W9169" s="213"/>
      <c r="X9169" s="214"/>
      <c r="Y9169" s="214"/>
      <c r="Z9169" s="214"/>
      <c r="AA9169" s="217"/>
      <c r="AB9169" s="217"/>
      <c r="AC9169" s="217"/>
      <c r="AD9169" s="213"/>
    </row>
    <row r="9170" spans="20:30" x14ac:dyDescent="0.2">
      <c r="T9170" s="212"/>
      <c r="U9170" s="213"/>
      <c r="V9170" s="213"/>
      <c r="W9170" s="213"/>
      <c r="X9170" s="214"/>
      <c r="Y9170" s="214"/>
      <c r="Z9170" s="214"/>
      <c r="AA9170" s="217"/>
      <c r="AB9170" s="217"/>
      <c r="AC9170" s="217"/>
      <c r="AD9170" s="213"/>
    </row>
    <row r="9171" spans="20:30" x14ac:dyDescent="0.2">
      <c r="T9171" s="212"/>
      <c r="U9171" s="213"/>
      <c r="V9171" s="213"/>
      <c r="W9171" s="213"/>
      <c r="X9171" s="214"/>
      <c r="Y9171" s="214"/>
      <c r="Z9171" s="214"/>
      <c r="AA9171" s="217"/>
      <c r="AB9171" s="217"/>
      <c r="AC9171" s="217"/>
      <c r="AD9171" s="213"/>
    </row>
    <row r="9172" spans="20:30" x14ac:dyDescent="0.2">
      <c r="T9172" s="212"/>
      <c r="U9172" s="213"/>
      <c r="V9172" s="213"/>
      <c r="W9172" s="213"/>
      <c r="X9172" s="214"/>
      <c r="Y9172" s="214"/>
      <c r="Z9172" s="214"/>
      <c r="AA9172" s="217"/>
      <c r="AB9172" s="217"/>
      <c r="AC9172" s="217"/>
      <c r="AD9172" s="213"/>
    </row>
    <row r="9173" spans="20:30" x14ac:dyDescent="0.2">
      <c r="T9173" s="212"/>
      <c r="U9173" s="213"/>
      <c r="V9173" s="213"/>
      <c r="W9173" s="213"/>
      <c r="X9173" s="214"/>
      <c r="Y9173" s="214"/>
      <c r="Z9173" s="214"/>
      <c r="AA9173" s="217"/>
      <c r="AB9173" s="217"/>
      <c r="AC9173" s="217"/>
      <c r="AD9173" s="213"/>
    </row>
    <row r="9174" spans="20:30" x14ac:dyDescent="0.2">
      <c r="T9174" s="212"/>
      <c r="U9174" s="213"/>
      <c r="V9174" s="213"/>
      <c r="W9174" s="213"/>
      <c r="X9174" s="214"/>
      <c r="Y9174" s="214"/>
      <c r="Z9174" s="214"/>
      <c r="AA9174" s="217"/>
      <c r="AB9174" s="217"/>
      <c r="AC9174" s="217"/>
      <c r="AD9174" s="213"/>
    </row>
    <row r="9175" spans="20:30" x14ac:dyDescent="0.2">
      <c r="T9175" s="212"/>
      <c r="U9175" s="213"/>
      <c r="V9175" s="213"/>
      <c r="W9175" s="213"/>
      <c r="X9175" s="214"/>
      <c r="Y9175" s="214"/>
      <c r="Z9175" s="214"/>
      <c r="AA9175" s="217"/>
      <c r="AB9175" s="217"/>
      <c r="AC9175" s="217"/>
      <c r="AD9175" s="213"/>
    </row>
    <row r="9176" spans="20:30" x14ac:dyDescent="0.2">
      <c r="T9176" s="212"/>
      <c r="U9176" s="213"/>
      <c r="V9176" s="213"/>
      <c r="W9176" s="213"/>
      <c r="X9176" s="214"/>
      <c r="Y9176" s="214"/>
      <c r="Z9176" s="214"/>
      <c r="AA9176" s="217"/>
      <c r="AB9176" s="217"/>
      <c r="AC9176" s="217"/>
      <c r="AD9176" s="213"/>
    </row>
    <row r="9177" spans="20:30" x14ac:dyDescent="0.2">
      <c r="T9177" s="212"/>
      <c r="U9177" s="213"/>
      <c r="V9177" s="213"/>
      <c r="W9177" s="213"/>
      <c r="X9177" s="214"/>
      <c r="Y9177" s="214"/>
      <c r="Z9177" s="214"/>
      <c r="AA9177" s="217"/>
      <c r="AB9177" s="217"/>
      <c r="AC9177" s="217"/>
      <c r="AD9177" s="213"/>
    </row>
    <row r="9178" spans="20:30" x14ac:dyDescent="0.2">
      <c r="T9178" s="212"/>
      <c r="U9178" s="213"/>
      <c r="V9178" s="213"/>
      <c r="W9178" s="213"/>
      <c r="X9178" s="214"/>
      <c r="Y9178" s="214"/>
      <c r="Z9178" s="214"/>
      <c r="AA9178" s="217"/>
      <c r="AB9178" s="217"/>
      <c r="AC9178" s="217"/>
      <c r="AD9178" s="213"/>
    </row>
    <row r="9179" spans="20:30" x14ac:dyDescent="0.2">
      <c r="T9179" s="212"/>
      <c r="U9179" s="213"/>
      <c r="V9179" s="213"/>
      <c r="W9179" s="213"/>
      <c r="X9179" s="214"/>
      <c r="Y9179" s="214"/>
      <c r="Z9179" s="214"/>
      <c r="AA9179" s="217"/>
      <c r="AB9179" s="217"/>
      <c r="AC9179" s="217"/>
      <c r="AD9179" s="213"/>
    </row>
    <row r="9180" spans="20:30" x14ac:dyDescent="0.2">
      <c r="T9180" s="212"/>
      <c r="U9180" s="213"/>
      <c r="V9180" s="213"/>
      <c r="W9180" s="213"/>
      <c r="X9180" s="214"/>
      <c r="Y9180" s="214"/>
      <c r="Z9180" s="214"/>
      <c r="AA9180" s="217"/>
      <c r="AB9180" s="217"/>
      <c r="AC9180" s="217"/>
      <c r="AD9180" s="213"/>
    </row>
    <row r="9181" spans="20:30" x14ac:dyDescent="0.2">
      <c r="T9181" s="212"/>
      <c r="U9181" s="213"/>
      <c r="V9181" s="213"/>
      <c r="W9181" s="213"/>
      <c r="X9181" s="214"/>
      <c r="Y9181" s="214"/>
      <c r="Z9181" s="214"/>
      <c r="AA9181" s="217"/>
      <c r="AB9181" s="217"/>
      <c r="AC9181" s="217"/>
      <c r="AD9181" s="213"/>
    </row>
    <row r="9182" spans="20:30" x14ac:dyDescent="0.2">
      <c r="T9182" s="212"/>
      <c r="U9182" s="213"/>
      <c r="V9182" s="213"/>
      <c r="W9182" s="213"/>
      <c r="X9182" s="214"/>
      <c r="Y9182" s="214"/>
      <c r="Z9182" s="214"/>
      <c r="AA9182" s="217"/>
      <c r="AB9182" s="217"/>
      <c r="AC9182" s="217"/>
      <c r="AD9182" s="213"/>
    </row>
    <row r="9183" spans="20:30" x14ac:dyDescent="0.2">
      <c r="T9183" s="212"/>
      <c r="U9183" s="213"/>
      <c r="V9183" s="213"/>
      <c r="W9183" s="213"/>
      <c r="X9183" s="214"/>
      <c r="Y9183" s="214"/>
      <c r="Z9183" s="214"/>
      <c r="AA9183" s="217"/>
      <c r="AB9183" s="217"/>
      <c r="AC9183" s="217"/>
      <c r="AD9183" s="213"/>
    </row>
    <row r="9184" spans="20:30" x14ac:dyDescent="0.2">
      <c r="T9184" s="212"/>
      <c r="U9184" s="213"/>
      <c r="V9184" s="213"/>
      <c r="W9184" s="213"/>
      <c r="X9184" s="214"/>
      <c r="Y9184" s="214"/>
      <c r="Z9184" s="214"/>
      <c r="AA9184" s="217"/>
      <c r="AB9184" s="217"/>
      <c r="AC9184" s="217"/>
      <c r="AD9184" s="213"/>
    </row>
    <row r="9185" spans="20:30" x14ac:dyDescent="0.2">
      <c r="T9185" s="212"/>
      <c r="U9185" s="213"/>
      <c r="V9185" s="213"/>
      <c r="W9185" s="213"/>
      <c r="X9185" s="214"/>
      <c r="Y9185" s="214"/>
      <c r="Z9185" s="214"/>
      <c r="AA9185" s="217"/>
      <c r="AB9185" s="217"/>
      <c r="AC9185" s="217"/>
      <c r="AD9185" s="213"/>
    </row>
    <row r="9186" spans="20:30" x14ac:dyDescent="0.2">
      <c r="T9186" s="212"/>
      <c r="U9186" s="213"/>
      <c r="V9186" s="213"/>
      <c r="W9186" s="213"/>
      <c r="X9186" s="214"/>
      <c r="Y9186" s="214"/>
      <c r="Z9186" s="214"/>
      <c r="AA9186" s="217"/>
      <c r="AB9186" s="217"/>
      <c r="AC9186" s="217"/>
      <c r="AD9186" s="213"/>
    </row>
    <row r="9187" spans="20:30" x14ac:dyDescent="0.2">
      <c r="T9187" s="212"/>
      <c r="U9187" s="213"/>
      <c r="V9187" s="213"/>
      <c r="W9187" s="213"/>
      <c r="X9187" s="214"/>
      <c r="Y9187" s="214"/>
      <c r="Z9187" s="214"/>
      <c r="AA9187" s="217"/>
      <c r="AB9187" s="217"/>
      <c r="AC9187" s="217"/>
      <c r="AD9187" s="213"/>
    </row>
    <row r="9188" spans="20:30" x14ac:dyDescent="0.2">
      <c r="T9188" s="212"/>
      <c r="U9188" s="213"/>
      <c r="V9188" s="213"/>
      <c r="W9188" s="213"/>
      <c r="X9188" s="214"/>
      <c r="Y9188" s="214"/>
      <c r="Z9188" s="214"/>
      <c r="AA9188" s="217"/>
      <c r="AB9188" s="217"/>
      <c r="AC9188" s="217"/>
      <c r="AD9188" s="213"/>
    </row>
    <row r="9189" spans="20:30" x14ac:dyDescent="0.2">
      <c r="T9189" s="212"/>
      <c r="U9189" s="213"/>
      <c r="V9189" s="213"/>
      <c r="W9189" s="213"/>
      <c r="X9189" s="214"/>
      <c r="Y9189" s="214"/>
      <c r="Z9189" s="214"/>
      <c r="AA9189" s="217"/>
      <c r="AB9189" s="217"/>
      <c r="AC9189" s="217"/>
      <c r="AD9189" s="213"/>
    </row>
    <row r="9190" spans="20:30" x14ac:dyDescent="0.2">
      <c r="T9190" s="212"/>
      <c r="U9190" s="213"/>
      <c r="V9190" s="213"/>
      <c r="W9190" s="213"/>
      <c r="X9190" s="214"/>
      <c r="Y9190" s="214"/>
      <c r="Z9190" s="214"/>
      <c r="AA9190" s="217"/>
      <c r="AB9190" s="217"/>
      <c r="AC9190" s="217"/>
      <c r="AD9190" s="213"/>
    </row>
    <row r="9191" spans="20:30" x14ac:dyDescent="0.2">
      <c r="T9191" s="212"/>
      <c r="U9191" s="213"/>
      <c r="V9191" s="213"/>
      <c r="W9191" s="213"/>
      <c r="X9191" s="214"/>
      <c r="Y9191" s="214"/>
      <c r="Z9191" s="214"/>
      <c r="AA9191" s="217"/>
      <c r="AB9191" s="217"/>
      <c r="AC9191" s="217"/>
      <c r="AD9191" s="213"/>
    </row>
    <row r="9192" spans="20:30" x14ac:dyDescent="0.2">
      <c r="T9192" s="212"/>
      <c r="U9192" s="213"/>
      <c r="V9192" s="213"/>
      <c r="W9192" s="213"/>
      <c r="X9192" s="214"/>
      <c r="Y9192" s="214"/>
      <c r="Z9192" s="214"/>
      <c r="AA9192" s="217"/>
      <c r="AB9192" s="217"/>
      <c r="AC9192" s="217"/>
      <c r="AD9192" s="213"/>
    </row>
    <row r="9193" spans="20:30" x14ac:dyDescent="0.2">
      <c r="T9193" s="212"/>
      <c r="U9193" s="213"/>
      <c r="V9193" s="213"/>
      <c r="W9193" s="213"/>
      <c r="X9193" s="214"/>
      <c r="Y9193" s="214"/>
      <c r="Z9193" s="214"/>
      <c r="AA9193" s="217"/>
      <c r="AB9193" s="217"/>
      <c r="AC9193" s="217"/>
      <c r="AD9193" s="213"/>
    </row>
    <row r="9194" spans="20:30" x14ac:dyDescent="0.2">
      <c r="T9194" s="212"/>
      <c r="U9194" s="213"/>
      <c r="V9194" s="213"/>
      <c r="W9194" s="213"/>
      <c r="X9194" s="214"/>
      <c r="Y9194" s="214"/>
      <c r="Z9194" s="214"/>
      <c r="AA9194" s="217"/>
      <c r="AB9194" s="217"/>
      <c r="AC9194" s="217"/>
      <c r="AD9194" s="213"/>
    </row>
    <row r="9195" spans="20:30" x14ac:dyDescent="0.2">
      <c r="T9195" s="212"/>
      <c r="U9195" s="213"/>
      <c r="V9195" s="213"/>
      <c r="W9195" s="213"/>
      <c r="X9195" s="214"/>
      <c r="Y9195" s="214"/>
      <c r="Z9195" s="214"/>
      <c r="AA9195" s="217"/>
      <c r="AB9195" s="217"/>
      <c r="AC9195" s="217"/>
      <c r="AD9195" s="213"/>
    </row>
    <row r="9196" spans="20:30" x14ac:dyDescent="0.2">
      <c r="T9196" s="212"/>
      <c r="U9196" s="213"/>
      <c r="V9196" s="213"/>
      <c r="W9196" s="213"/>
      <c r="X9196" s="214"/>
      <c r="Y9196" s="214"/>
      <c r="Z9196" s="214"/>
      <c r="AA9196" s="217"/>
      <c r="AB9196" s="217"/>
      <c r="AC9196" s="217"/>
      <c r="AD9196" s="213"/>
    </row>
    <row r="9197" spans="20:30" x14ac:dyDescent="0.2">
      <c r="T9197" s="212"/>
      <c r="U9197" s="213"/>
      <c r="V9197" s="213"/>
      <c r="W9197" s="213"/>
      <c r="X9197" s="214"/>
      <c r="Y9197" s="214"/>
      <c r="Z9197" s="214"/>
      <c r="AA9197" s="217"/>
      <c r="AB9197" s="217"/>
      <c r="AC9197" s="217"/>
      <c r="AD9197" s="213"/>
    </row>
    <row r="9198" spans="20:30" x14ac:dyDescent="0.2">
      <c r="T9198" s="212"/>
      <c r="U9198" s="213"/>
      <c r="V9198" s="213"/>
      <c r="W9198" s="213"/>
      <c r="X9198" s="214"/>
      <c r="Y9198" s="214"/>
      <c r="Z9198" s="214"/>
      <c r="AA9198" s="217"/>
      <c r="AB9198" s="217"/>
      <c r="AC9198" s="217"/>
      <c r="AD9198" s="213"/>
    </row>
    <row r="9199" spans="20:30" x14ac:dyDescent="0.2">
      <c r="T9199" s="212"/>
      <c r="U9199" s="213"/>
      <c r="V9199" s="213"/>
      <c r="W9199" s="213"/>
      <c r="X9199" s="214"/>
      <c r="Y9199" s="214"/>
      <c r="Z9199" s="214"/>
      <c r="AA9199" s="217"/>
      <c r="AB9199" s="217"/>
      <c r="AC9199" s="217"/>
      <c r="AD9199" s="213"/>
    </row>
    <row r="9200" spans="20:30" x14ac:dyDescent="0.2">
      <c r="T9200" s="212"/>
      <c r="U9200" s="213"/>
      <c r="V9200" s="213"/>
      <c r="W9200" s="213"/>
      <c r="X9200" s="214"/>
      <c r="Y9200" s="214"/>
      <c r="Z9200" s="214"/>
      <c r="AA9200" s="217"/>
      <c r="AB9200" s="217"/>
      <c r="AC9200" s="217"/>
      <c r="AD9200" s="213"/>
    </row>
    <row r="9201" spans="20:30" x14ac:dyDescent="0.2">
      <c r="T9201" s="212"/>
      <c r="U9201" s="213"/>
      <c r="V9201" s="213"/>
      <c r="W9201" s="213"/>
      <c r="X9201" s="214"/>
      <c r="Y9201" s="214"/>
      <c r="Z9201" s="214"/>
      <c r="AA9201" s="217"/>
      <c r="AB9201" s="217"/>
      <c r="AC9201" s="217"/>
      <c r="AD9201" s="213"/>
    </row>
    <row r="9202" spans="20:30" x14ac:dyDescent="0.2">
      <c r="T9202" s="212"/>
      <c r="U9202" s="213"/>
      <c r="V9202" s="213"/>
      <c r="W9202" s="213"/>
      <c r="X9202" s="214"/>
      <c r="Y9202" s="214"/>
      <c r="Z9202" s="214"/>
      <c r="AA9202" s="217"/>
      <c r="AB9202" s="217"/>
      <c r="AC9202" s="217"/>
      <c r="AD9202" s="213"/>
    </row>
    <row r="9203" spans="20:30" x14ac:dyDescent="0.2">
      <c r="T9203" s="212"/>
      <c r="U9203" s="213"/>
      <c r="V9203" s="213"/>
      <c r="W9203" s="213"/>
      <c r="X9203" s="214"/>
      <c r="Y9203" s="214"/>
      <c r="Z9203" s="214"/>
      <c r="AA9203" s="217"/>
      <c r="AB9203" s="217"/>
      <c r="AC9203" s="217"/>
      <c r="AD9203" s="213"/>
    </row>
    <row r="9204" spans="20:30" x14ac:dyDescent="0.2">
      <c r="T9204" s="212"/>
      <c r="U9204" s="213"/>
      <c r="V9204" s="213"/>
      <c r="W9204" s="213"/>
      <c r="X9204" s="214"/>
      <c r="Y9204" s="214"/>
      <c r="Z9204" s="214"/>
      <c r="AA9204" s="217"/>
      <c r="AB9204" s="217"/>
      <c r="AC9204" s="217"/>
      <c r="AD9204" s="213"/>
    </row>
    <row r="9205" spans="20:30" x14ac:dyDescent="0.2">
      <c r="T9205" s="212"/>
      <c r="U9205" s="213"/>
      <c r="V9205" s="213"/>
      <c r="W9205" s="213"/>
      <c r="X9205" s="214"/>
      <c r="Y9205" s="214"/>
      <c r="Z9205" s="214"/>
      <c r="AA9205" s="217"/>
      <c r="AB9205" s="217"/>
      <c r="AC9205" s="217"/>
      <c r="AD9205" s="213"/>
    </row>
    <row r="9206" spans="20:30" x14ac:dyDescent="0.2">
      <c r="T9206" s="212"/>
      <c r="U9206" s="213"/>
      <c r="V9206" s="213"/>
      <c r="W9206" s="213"/>
      <c r="X9206" s="214"/>
      <c r="Y9206" s="214"/>
      <c r="Z9206" s="214"/>
      <c r="AA9206" s="217"/>
      <c r="AB9206" s="217"/>
      <c r="AC9206" s="217"/>
      <c r="AD9206" s="213"/>
    </row>
    <row r="9207" spans="20:30" x14ac:dyDescent="0.2">
      <c r="T9207" s="212"/>
      <c r="U9207" s="213"/>
      <c r="V9207" s="213"/>
      <c r="W9207" s="213"/>
      <c r="X9207" s="214"/>
      <c r="Y9207" s="214"/>
      <c r="Z9207" s="214"/>
      <c r="AA9207" s="217"/>
      <c r="AB9207" s="217"/>
      <c r="AC9207" s="217"/>
      <c r="AD9207" s="213"/>
    </row>
    <row r="9208" spans="20:30" x14ac:dyDescent="0.2">
      <c r="T9208" s="212"/>
      <c r="U9208" s="213"/>
      <c r="V9208" s="213"/>
      <c r="W9208" s="213"/>
      <c r="X9208" s="214"/>
      <c r="Y9208" s="214"/>
      <c r="Z9208" s="214"/>
      <c r="AA9208" s="217"/>
      <c r="AB9208" s="217"/>
      <c r="AC9208" s="217"/>
      <c r="AD9208" s="213"/>
    </row>
    <row r="9209" spans="20:30" x14ac:dyDescent="0.2">
      <c r="T9209" s="212"/>
      <c r="U9209" s="213"/>
      <c r="V9209" s="213"/>
      <c r="W9209" s="213"/>
      <c r="X9209" s="214"/>
      <c r="Y9209" s="214"/>
      <c r="Z9209" s="214"/>
      <c r="AA9209" s="217"/>
      <c r="AB9209" s="217"/>
      <c r="AC9209" s="217"/>
      <c r="AD9209" s="213"/>
    </row>
    <row r="9210" spans="20:30" x14ac:dyDescent="0.2">
      <c r="T9210" s="212"/>
      <c r="U9210" s="213"/>
      <c r="V9210" s="213"/>
      <c r="W9210" s="213"/>
      <c r="X9210" s="214"/>
      <c r="Y9210" s="214"/>
      <c r="Z9210" s="214"/>
      <c r="AA9210" s="217"/>
      <c r="AB9210" s="217"/>
      <c r="AC9210" s="217"/>
      <c r="AD9210" s="213"/>
    </row>
    <row r="9211" spans="20:30" x14ac:dyDescent="0.2">
      <c r="T9211" s="212"/>
      <c r="U9211" s="213"/>
      <c r="V9211" s="213"/>
      <c r="W9211" s="213"/>
      <c r="X9211" s="214"/>
      <c r="Y9211" s="214"/>
      <c r="Z9211" s="214"/>
      <c r="AA9211" s="217"/>
      <c r="AB9211" s="217"/>
      <c r="AC9211" s="217"/>
      <c r="AD9211" s="213"/>
    </row>
    <row r="9212" spans="20:30" x14ac:dyDescent="0.2">
      <c r="T9212" s="212"/>
      <c r="U9212" s="213"/>
      <c r="V9212" s="213"/>
      <c r="W9212" s="213"/>
      <c r="X9212" s="214"/>
      <c r="Y9212" s="214"/>
      <c r="Z9212" s="214"/>
      <c r="AA9212" s="217"/>
      <c r="AB9212" s="217"/>
      <c r="AC9212" s="217"/>
      <c r="AD9212" s="213"/>
    </row>
    <row r="9213" spans="20:30" x14ac:dyDescent="0.2">
      <c r="T9213" s="212"/>
      <c r="U9213" s="213"/>
      <c r="V9213" s="213"/>
      <c r="W9213" s="213"/>
      <c r="X9213" s="214"/>
      <c r="Y9213" s="214"/>
      <c r="Z9213" s="214"/>
      <c r="AA9213" s="217"/>
      <c r="AB9213" s="217"/>
      <c r="AC9213" s="217"/>
      <c r="AD9213" s="213"/>
    </row>
    <row r="9214" spans="20:30" x14ac:dyDescent="0.2">
      <c r="T9214" s="212"/>
      <c r="U9214" s="213"/>
      <c r="V9214" s="213"/>
      <c r="W9214" s="213"/>
      <c r="X9214" s="214"/>
      <c r="Y9214" s="214"/>
      <c r="Z9214" s="214"/>
      <c r="AA9214" s="217"/>
      <c r="AB9214" s="217"/>
      <c r="AC9214" s="217"/>
      <c r="AD9214" s="213"/>
    </row>
    <row r="9215" spans="20:30" x14ac:dyDescent="0.2">
      <c r="T9215" s="212"/>
      <c r="U9215" s="213"/>
      <c r="V9215" s="213"/>
      <c r="W9215" s="213"/>
      <c r="X9215" s="214"/>
      <c r="Y9215" s="214"/>
      <c r="Z9215" s="214"/>
      <c r="AA9215" s="217"/>
      <c r="AB9215" s="217"/>
      <c r="AC9215" s="217"/>
      <c r="AD9215" s="213"/>
    </row>
    <row r="9216" spans="20:30" x14ac:dyDescent="0.2">
      <c r="T9216" s="212"/>
      <c r="U9216" s="213"/>
      <c r="V9216" s="213"/>
      <c r="W9216" s="213"/>
      <c r="X9216" s="214"/>
      <c r="Y9216" s="214"/>
      <c r="Z9216" s="214"/>
      <c r="AA9216" s="217"/>
      <c r="AB9216" s="217"/>
      <c r="AC9216" s="217"/>
      <c r="AD9216" s="213"/>
    </row>
    <row r="9217" spans="20:30" x14ac:dyDescent="0.2">
      <c r="T9217" s="212"/>
      <c r="U9217" s="213"/>
      <c r="V9217" s="213"/>
      <c r="W9217" s="213"/>
      <c r="X9217" s="214"/>
      <c r="Y9217" s="214"/>
      <c r="Z9217" s="214"/>
      <c r="AA9217" s="217"/>
      <c r="AB9217" s="217"/>
      <c r="AC9217" s="217"/>
      <c r="AD9217" s="213"/>
    </row>
    <row r="9218" spans="20:30" x14ac:dyDescent="0.2">
      <c r="T9218" s="212"/>
      <c r="U9218" s="213"/>
      <c r="V9218" s="213"/>
      <c r="W9218" s="213"/>
      <c r="X9218" s="214"/>
      <c r="Y9218" s="214"/>
      <c r="Z9218" s="214"/>
      <c r="AA9218" s="217"/>
      <c r="AB9218" s="217"/>
      <c r="AC9218" s="217"/>
      <c r="AD9218" s="213"/>
    </row>
    <row r="9219" spans="20:30" x14ac:dyDescent="0.2">
      <c r="T9219" s="212"/>
      <c r="U9219" s="213"/>
      <c r="V9219" s="213"/>
      <c r="W9219" s="213"/>
      <c r="X9219" s="214"/>
      <c r="Y9219" s="214"/>
      <c r="Z9219" s="214"/>
      <c r="AA9219" s="217"/>
      <c r="AB9219" s="217"/>
      <c r="AC9219" s="217"/>
      <c r="AD9219" s="213"/>
    </row>
    <row r="9220" spans="20:30" x14ac:dyDescent="0.2">
      <c r="T9220" s="212"/>
      <c r="U9220" s="213"/>
      <c r="V9220" s="213"/>
      <c r="W9220" s="213"/>
      <c r="X9220" s="214"/>
      <c r="Y9220" s="214"/>
      <c r="Z9220" s="214"/>
      <c r="AA9220" s="217"/>
      <c r="AB9220" s="217"/>
      <c r="AC9220" s="217"/>
      <c r="AD9220" s="213"/>
    </row>
    <row r="9221" spans="20:30" x14ac:dyDescent="0.2">
      <c r="T9221" s="212"/>
      <c r="U9221" s="213"/>
      <c r="V9221" s="213"/>
      <c r="W9221" s="213"/>
      <c r="X9221" s="214"/>
      <c r="Y9221" s="214"/>
      <c r="Z9221" s="214"/>
      <c r="AA9221" s="217"/>
      <c r="AB9221" s="217"/>
      <c r="AC9221" s="217"/>
      <c r="AD9221" s="213"/>
    </row>
    <row r="9222" spans="20:30" x14ac:dyDescent="0.2">
      <c r="T9222" s="212"/>
      <c r="U9222" s="213"/>
      <c r="V9222" s="213"/>
      <c r="W9222" s="213"/>
      <c r="X9222" s="214"/>
      <c r="Y9222" s="214"/>
      <c r="Z9222" s="214"/>
      <c r="AA9222" s="217"/>
      <c r="AB9222" s="217"/>
      <c r="AC9222" s="217"/>
      <c r="AD9222" s="213"/>
    </row>
    <row r="9223" spans="20:30" x14ac:dyDescent="0.2">
      <c r="T9223" s="212"/>
      <c r="U9223" s="213"/>
      <c r="V9223" s="213"/>
      <c r="W9223" s="213"/>
      <c r="X9223" s="214"/>
      <c r="Y9223" s="214"/>
      <c r="Z9223" s="214"/>
      <c r="AA9223" s="217"/>
      <c r="AB9223" s="217"/>
      <c r="AC9223" s="217"/>
      <c r="AD9223" s="213"/>
    </row>
    <row r="9224" spans="20:30" x14ac:dyDescent="0.2">
      <c r="T9224" s="212"/>
      <c r="U9224" s="213"/>
      <c r="V9224" s="213"/>
      <c r="W9224" s="213"/>
      <c r="X9224" s="214"/>
      <c r="Y9224" s="214"/>
      <c r="Z9224" s="214"/>
      <c r="AA9224" s="217"/>
      <c r="AB9224" s="217"/>
      <c r="AC9224" s="217"/>
      <c r="AD9224" s="213"/>
    </row>
    <row r="9225" spans="20:30" x14ac:dyDescent="0.2">
      <c r="T9225" s="212"/>
      <c r="U9225" s="213"/>
      <c r="V9225" s="213"/>
      <c r="W9225" s="213"/>
      <c r="X9225" s="214"/>
      <c r="Y9225" s="214"/>
      <c r="Z9225" s="214"/>
      <c r="AA9225" s="217"/>
      <c r="AB9225" s="217"/>
      <c r="AC9225" s="217"/>
      <c r="AD9225" s="213"/>
    </row>
    <row r="9226" spans="20:30" x14ac:dyDescent="0.2">
      <c r="T9226" s="212"/>
      <c r="U9226" s="213"/>
      <c r="V9226" s="213"/>
      <c r="W9226" s="213"/>
      <c r="X9226" s="214"/>
      <c r="Y9226" s="214"/>
      <c r="Z9226" s="214"/>
      <c r="AA9226" s="217"/>
      <c r="AB9226" s="217"/>
      <c r="AC9226" s="217"/>
      <c r="AD9226" s="213"/>
    </row>
    <row r="9227" spans="20:30" x14ac:dyDescent="0.2">
      <c r="T9227" s="212"/>
      <c r="U9227" s="213"/>
      <c r="V9227" s="213"/>
      <c r="W9227" s="213"/>
      <c r="X9227" s="214"/>
      <c r="Y9227" s="214"/>
      <c r="Z9227" s="214"/>
      <c r="AA9227" s="217"/>
      <c r="AB9227" s="217"/>
      <c r="AC9227" s="217"/>
      <c r="AD9227" s="213"/>
    </row>
    <row r="9228" spans="20:30" x14ac:dyDescent="0.2">
      <c r="T9228" s="212"/>
      <c r="U9228" s="213"/>
      <c r="V9228" s="213"/>
      <c r="W9228" s="213"/>
      <c r="X9228" s="214"/>
      <c r="Y9228" s="214"/>
      <c r="Z9228" s="214"/>
      <c r="AA9228" s="217"/>
      <c r="AB9228" s="217"/>
      <c r="AC9228" s="217"/>
      <c r="AD9228" s="213"/>
    </row>
    <row r="9229" spans="20:30" x14ac:dyDescent="0.2">
      <c r="T9229" s="212"/>
      <c r="U9229" s="213"/>
      <c r="V9229" s="213"/>
      <c r="W9229" s="213"/>
      <c r="X9229" s="214"/>
      <c r="Y9229" s="214"/>
      <c r="Z9229" s="214"/>
      <c r="AA9229" s="217"/>
      <c r="AB9229" s="217"/>
      <c r="AC9229" s="217"/>
      <c r="AD9229" s="213"/>
    </row>
    <row r="9230" spans="20:30" x14ac:dyDescent="0.2">
      <c r="T9230" s="212"/>
      <c r="U9230" s="213"/>
      <c r="V9230" s="213"/>
      <c r="W9230" s="213"/>
      <c r="X9230" s="214"/>
      <c r="Y9230" s="214"/>
      <c r="Z9230" s="214"/>
      <c r="AA9230" s="217"/>
      <c r="AB9230" s="217"/>
      <c r="AC9230" s="217"/>
      <c r="AD9230" s="213"/>
    </row>
    <row r="9231" spans="20:30" x14ac:dyDescent="0.2">
      <c r="T9231" s="212"/>
      <c r="U9231" s="213"/>
      <c r="V9231" s="213"/>
      <c r="W9231" s="213"/>
      <c r="X9231" s="214"/>
      <c r="Y9231" s="214"/>
      <c r="Z9231" s="214"/>
      <c r="AA9231" s="217"/>
      <c r="AB9231" s="217"/>
      <c r="AC9231" s="217"/>
      <c r="AD9231" s="213"/>
    </row>
    <row r="9232" spans="20:30" x14ac:dyDescent="0.2">
      <c r="T9232" s="212"/>
      <c r="U9232" s="213"/>
      <c r="V9232" s="213"/>
      <c r="W9232" s="213"/>
      <c r="X9232" s="214"/>
      <c r="Y9232" s="214"/>
      <c r="Z9232" s="214"/>
      <c r="AA9232" s="217"/>
      <c r="AB9232" s="217"/>
      <c r="AC9232" s="217"/>
      <c r="AD9232" s="213"/>
    </row>
    <row r="9233" spans="20:30" x14ac:dyDescent="0.2">
      <c r="T9233" s="212"/>
      <c r="U9233" s="213"/>
      <c r="V9233" s="213"/>
      <c r="W9233" s="213"/>
      <c r="X9233" s="214"/>
      <c r="Y9233" s="214"/>
      <c r="Z9233" s="214"/>
      <c r="AA9233" s="217"/>
      <c r="AB9233" s="217"/>
      <c r="AC9233" s="217"/>
      <c r="AD9233" s="213"/>
    </row>
    <row r="9234" spans="20:30" x14ac:dyDescent="0.2">
      <c r="T9234" s="212"/>
      <c r="U9234" s="213"/>
      <c r="V9234" s="213"/>
      <c r="W9234" s="213"/>
      <c r="X9234" s="214"/>
      <c r="Y9234" s="214"/>
      <c r="Z9234" s="214"/>
      <c r="AA9234" s="217"/>
      <c r="AB9234" s="217"/>
      <c r="AC9234" s="217"/>
      <c r="AD9234" s="213"/>
    </row>
    <row r="9235" spans="20:30" x14ac:dyDescent="0.2">
      <c r="T9235" s="212"/>
      <c r="U9235" s="213"/>
      <c r="V9235" s="213"/>
      <c r="W9235" s="213"/>
      <c r="X9235" s="214"/>
      <c r="Y9235" s="214"/>
      <c r="Z9235" s="214"/>
      <c r="AA9235" s="217"/>
      <c r="AB9235" s="217"/>
      <c r="AC9235" s="217"/>
      <c r="AD9235" s="213"/>
    </row>
    <row r="9236" spans="20:30" x14ac:dyDescent="0.2">
      <c r="T9236" s="212"/>
      <c r="U9236" s="213"/>
      <c r="V9236" s="213"/>
      <c r="W9236" s="213"/>
      <c r="X9236" s="214"/>
      <c r="Y9236" s="214"/>
      <c r="Z9236" s="214"/>
      <c r="AA9236" s="217"/>
      <c r="AB9236" s="217"/>
      <c r="AC9236" s="217"/>
      <c r="AD9236" s="213"/>
    </row>
    <row r="9237" spans="20:30" x14ac:dyDescent="0.2">
      <c r="T9237" s="212"/>
      <c r="U9237" s="213"/>
      <c r="V9237" s="213"/>
      <c r="W9237" s="213"/>
      <c r="X9237" s="214"/>
      <c r="Y9237" s="214"/>
      <c r="Z9237" s="214"/>
      <c r="AA9237" s="217"/>
      <c r="AB9237" s="217"/>
      <c r="AC9237" s="217"/>
      <c r="AD9237" s="213"/>
    </row>
    <row r="9238" spans="20:30" x14ac:dyDescent="0.2">
      <c r="T9238" s="212"/>
      <c r="U9238" s="213"/>
      <c r="V9238" s="213"/>
      <c r="W9238" s="213"/>
      <c r="X9238" s="214"/>
      <c r="Y9238" s="214"/>
      <c r="Z9238" s="214"/>
      <c r="AA9238" s="217"/>
      <c r="AB9238" s="217"/>
      <c r="AC9238" s="217"/>
      <c r="AD9238" s="213"/>
    </row>
    <row r="9239" spans="20:30" x14ac:dyDescent="0.2">
      <c r="T9239" s="212"/>
      <c r="U9239" s="213"/>
      <c r="V9239" s="213"/>
      <c r="W9239" s="213"/>
      <c r="X9239" s="214"/>
      <c r="Y9239" s="214"/>
      <c r="Z9239" s="214"/>
      <c r="AA9239" s="217"/>
      <c r="AB9239" s="217"/>
      <c r="AC9239" s="217"/>
      <c r="AD9239" s="213"/>
    </row>
    <row r="9240" spans="20:30" x14ac:dyDescent="0.2">
      <c r="T9240" s="212"/>
      <c r="U9240" s="213"/>
      <c r="V9240" s="213"/>
      <c r="W9240" s="213"/>
      <c r="X9240" s="214"/>
      <c r="Y9240" s="214"/>
      <c r="Z9240" s="214"/>
      <c r="AA9240" s="217"/>
      <c r="AB9240" s="217"/>
      <c r="AC9240" s="217"/>
      <c r="AD9240" s="213"/>
    </row>
    <row r="9241" spans="20:30" x14ac:dyDescent="0.2">
      <c r="T9241" s="212"/>
      <c r="U9241" s="213"/>
      <c r="V9241" s="213"/>
      <c r="W9241" s="213"/>
      <c r="X9241" s="214"/>
      <c r="Y9241" s="214"/>
      <c r="Z9241" s="214"/>
      <c r="AA9241" s="217"/>
      <c r="AB9241" s="217"/>
      <c r="AC9241" s="217"/>
      <c r="AD9241" s="213"/>
    </row>
    <row r="9242" spans="20:30" x14ac:dyDescent="0.2">
      <c r="T9242" s="212"/>
      <c r="U9242" s="213"/>
      <c r="V9242" s="213"/>
      <c r="W9242" s="213"/>
      <c r="X9242" s="214"/>
      <c r="Y9242" s="214"/>
      <c r="Z9242" s="214"/>
      <c r="AA9242" s="217"/>
      <c r="AB9242" s="217"/>
      <c r="AC9242" s="217"/>
      <c r="AD9242" s="213"/>
    </row>
    <row r="9243" spans="20:30" x14ac:dyDescent="0.2">
      <c r="T9243" s="212"/>
      <c r="U9243" s="213"/>
      <c r="V9243" s="213"/>
      <c r="W9243" s="213"/>
      <c r="X9243" s="214"/>
      <c r="Y9243" s="214"/>
      <c r="Z9243" s="214"/>
      <c r="AA9243" s="217"/>
      <c r="AB9243" s="217"/>
      <c r="AC9243" s="217"/>
      <c r="AD9243" s="213"/>
    </row>
    <row r="9244" spans="20:30" x14ac:dyDescent="0.2">
      <c r="T9244" s="212"/>
      <c r="U9244" s="213"/>
      <c r="V9244" s="213"/>
      <c r="W9244" s="213"/>
      <c r="X9244" s="214"/>
      <c r="Y9244" s="214"/>
      <c r="Z9244" s="214"/>
      <c r="AA9244" s="217"/>
      <c r="AB9244" s="217"/>
      <c r="AC9244" s="217"/>
      <c r="AD9244" s="213"/>
    </row>
    <row r="9245" spans="20:30" x14ac:dyDescent="0.2">
      <c r="T9245" s="212"/>
      <c r="U9245" s="213"/>
      <c r="V9245" s="213"/>
      <c r="W9245" s="213"/>
      <c r="X9245" s="214"/>
      <c r="Y9245" s="214"/>
      <c r="Z9245" s="214"/>
      <c r="AA9245" s="217"/>
      <c r="AB9245" s="217"/>
      <c r="AC9245" s="217"/>
      <c r="AD9245" s="213"/>
    </row>
    <row r="9246" spans="20:30" x14ac:dyDescent="0.2">
      <c r="T9246" s="212"/>
      <c r="U9246" s="213"/>
      <c r="V9246" s="213"/>
      <c r="W9246" s="213"/>
      <c r="X9246" s="214"/>
      <c r="Y9246" s="214"/>
      <c r="Z9246" s="214"/>
      <c r="AA9246" s="217"/>
      <c r="AB9246" s="217"/>
      <c r="AC9246" s="217"/>
      <c r="AD9246" s="213"/>
    </row>
    <row r="9247" spans="20:30" x14ac:dyDescent="0.2">
      <c r="T9247" s="212"/>
      <c r="U9247" s="213"/>
      <c r="V9247" s="213"/>
      <c r="W9247" s="213"/>
      <c r="X9247" s="214"/>
      <c r="Y9247" s="214"/>
      <c r="Z9247" s="214"/>
      <c r="AA9247" s="217"/>
      <c r="AB9247" s="217"/>
      <c r="AC9247" s="217"/>
      <c r="AD9247" s="213"/>
    </row>
    <row r="9248" spans="20:30" x14ac:dyDescent="0.2">
      <c r="T9248" s="212"/>
      <c r="U9248" s="213"/>
      <c r="V9248" s="213"/>
      <c r="W9248" s="213"/>
      <c r="X9248" s="214"/>
      <c r="Y9248" s="214"/>
      <c r="Z9248" s="214"/>
      <c r="AA9248" s="217"/>
      <c r="AB9248" s="217"/>
      <c r="AC9248" s="217"/>
      <c r="AD9248" s="213"/>
    </row>
    <row r="9249" spans="20:30" x14ac:dyDescent="0.2">
      <c r="T9249" s="212"/>
      <c r="U9249" s="213"/>
      <c r="V9249" s="213"/>
      <c r="W9249" s="213"/>
      <c r="X9249" s="214"/>
      <c r="Y9249" s="214"/>
      <c r="Z9249" s="214"/>
      <c r="AA9249" s="217"/>
      <c r="AB9249" s="217"/>
      <c r="AC9249" s="217"/>
      <c r="AD9249" s="213"/>
    </row>
    <row r="9250" spans="20:30" x14ac:dyDescent="0.2">
      <c r="T9250" s="212"/>
      <c r="U9250" s="213"/>
      <c r="V9250" s="213"/>
      <c r="W9250" s="213"/>
      <c r="X9250" s="214"/>
      <c r="Y9250" s="214"/>
      <c r="Z9250" s="214"/>
      <c r="AA9250" s="217"/>
      <c r="AB9250" s="217"/>
      <c r="AC9250" s="217"/>
      <c r="AD9250" s="213"/>
    </row>
    <row r="9251" spans="20:30" x14ac:dyDescent="0.2">
      <c r="T9251" s="212"/>
      <c r="U9251" s="213"/>
      <c r="V9251" s="213"/>
      <c r="W9251" s="213"/>
      <c r="X9251" s="214"/>
      <c r="Y9251" s="214"/>
      <c r="Z9251" s="214"/>
      <c r="AA9251" s="217"/>
      <c r="AB9251" s="217"/>
      <c r="AC9251" s="217"/>
      <c r="AD9251" s="213"/>
    </row>
    <row r="9252" spans="20:30" x14ac:dyDescent="0.2">
      <c r="T9252" s="212"/>
      <c r="U9252" s="213"/>
      <c r="V9252" s="213"/>
      <c r="W9252" s="213"/>
      <c r="X9252" s="214"/>
      <c r="Y9252" s="214"/>
      <c r="Z9252" s="214"/>
      <c r="AA9252" s="217"/>
      <c r="AB9252" s="217"/>
      <c r="AC9252" s="217"/>
      <c r="AD9252" s="213"/>
    </row>
    <row r="9253" spans="20:30" x14ac:dyDescent="0.2">
      <c r="T9253" s="212"/>
      <c r="U9253" s="213"/>
      <c r="V9253" s="213"/>
      <c r="W9253" s="213"/>
      <c r="X9253" s="214"/>
      <c r="Y9253" s="214"/>
      <c r="Z9253" s="214"/>
      <c r="AA9253" s="217"/>
      <c r="AB9253" s="217"/>
      <c r="AC9253" s="217"/>
      <c r="AD9253" s="213"/>
    </row>
    <row r="9254" spans="20:30" x14ac:dyDescent="0.2">
      <c r="T9254" s="212"/>
      <c r="U9254" s="213"/>
      <c r="V9254" s="213"/>
      <c r="W9254" s="213"/>
      <c r="X9254" s="214"/>
      <c r="Y9254" s="214"/>
      <c r="Z9254" s="214"/>
      <c r="AA9254" s="217"/>
      <c r="AB9254" s="217"/>
      <c r="AC9254" s="217"/>
      <c r="AD9254" s="213"/>
    </row>
    <row r="9255" spans="20:30" x14ac:dyDescent="0.2">
      <c r="T9255" s="212"/>
      <c r="U9255" s="213"/>
      <c r="V9255" s="213"/>
      <c r="W9255" s="213"/>
      <c r="X9255" s="214"/>
      <c r="Y9255" s="214"/>
      <c r="Z9255" s="214"/>
      <c r="AA9255" s="217"/>
      <c r="AB9255" s="217"/>
      <c r="AC9255" s="217"/>
      <c r="AD9255" s="213"/>
    </row>
    <row r="9256" spans="20:30" x14ac:dyDescent="0.2">
      <c r="T9256" s="212"/>
      <c r="U9256" s="213"/>
      <c r="V9256" s="213"/>
      <c r="W9256" s="213"/>
      <c r="X9256" s="214"/>
      <c r="Y9256" s="214"/>
      <c r="Z9256" s="214"/>
      <c r="AA9256" s="217"/>
      <c r="AB9256" s="217"/>
      <c r="AC9256" s="217"/>
      <c r="AD9256" s="213"/>
    </row>
    <row r="9257" spans="20:30" x14ac:dyDescent="0.2">
      <c r="T9257" s="212"/>
      <c r="U9257" s="213"/>
      <c r="V9257" s="213"/>
      <c r="W9257" s="213"/>
      <c r="X9257" s="214"/>
      <c r="Y9257" s="214"/>
      <c r="Z9257" s="214"/>
      <c r="AA9257" s="217"/>
      <c r="AB9257" s="217"/>
      <c r="AC9257" s="217"/>
      <c r="AD9257" s="213"/>
    </row>
    <row r="9258" spans="20:30" x14ac:dyDescent="0.2">
      <c r="T9258" s="212"/>
      <c r="U9258" s="213"/>
      <c r="V9258" s="213"/>
      <c r="W9258" s="213"/>
      <c r="X9258" s="214"/>
      <c r="Y9258" s="214"/>
      <c r="Z9258" s="214"/>
      <c r="AA9258" s="217"/>
      <c r="AB9258" s="217"/>
      <c r="AC9258" s="217"/>
      <c r="AD9258" s="213"/>
    </row>
    <row r="9259" spans="20:30" x14ac:dyDescent="0.2">
      <c r="T9259" s="212"/>
      <c r="U9259" s="213"/>
      <c r="V9259" s="213"/>
      <c r="W9259" s="213"/>
      <c r="X9259" s="214"/>
      <c r="Y9259" s="214"/>
      <c r="Z9259" s="214"/>
      <c r="AA9259" s="217"/>
      <c r="AB9259" s="217"/>
      <c r="AC9259" s="217"/>
      <c r="AD9259" s="213"/>
    </row>
    <row r="9260" spans="20:30" x14ac:dyDescent="0.2">
      <c r="T9260" s="212"/>
      <c r="U9260" s="213"/>
      <c r="V9260" s="213"/>
      <c r="W9260" s="213"/>
      <c r="X9260" s="214"/>
      <c r="Y9260" s="214"/>
      <c r="Z9260" s="214"/>
      <c r="AA9260" s="217"/>
      <c r="AB9260" s="217"/>
      <c r="AC9260" s="217"/>
      <c r="AD9260" s="213"/>
    </row>
    <row r="9261" spans="20:30" x14ac:dyDescent="0.2">
      <c r="T9261" s="212"/>
      <c r="U9261" s="213"/>
      <c r="V9261" s="213"/>
      <c r="W9261" s="213"/>
      <c r="X9261" s="214"/>
      <c r="Y9261" s="214"/>
      <c r="Z9261" s="214"/>
      <c r="AA9261" s="217"/>
      <c r="AB9261" s="217"/>
      <c r="AC9261" s="217"/>
      <c r="AD9261" s="213"/>
    </row>
    <row r="9262" spans="20:30" x14ac:dyDescent="0.2">
      <c r="T9262" s="212"/>
      <c r="U9262" s="213"/>
      <c r="V9262" s="213"/>
      <c r="W9262" s="213"/>
      <c r="X9262" s="214"/>
      <c r="Y9262" s="214"/>
      <c r="Z9262" s="214"/>
      <c r="AA9262" s="217"/>
      <c r="AB9262" s="217"/>
      <c r="AC9262" s="217"/>
      <c r="AD9262" s="213"/>
    </row>
    <row r="9263" spans="20:30" x14ac:dyDescent="0.2">
      <c r="T9263" s="212"/>
      <c r="U9263" s="213"/>
      <c r="V9263" s="213"/>
      <c r="W9263" s="213"/>
      <c r="X9263" s="214"/>
      <c r="Y9263" s="214"/>
      <c r="Z9263" s="214"/>
      <c r="AA9263" s="217"/>
      <c r="AB9263" s="217"/>
      <c r="AC9263" s="217"/>
      <c r="AD9263" s="213"/>
    </row>
    <row r="9264" spans="20:30" x14ac:dyDescent="0.2">
      <c r="T9264" s="212"/>
      <c r="U9264" s="213"/>
      <c r="V9264" s="213"/>
      <c r="W9264" s="213"/>
      <c r="X9264" s="214"/>
      <c r="Y9264" s="214"/>
      <c r="Z9264" s="214"/>
      <c r="AA9264" s="217"/>
      <c r="AB9264" s="217"/>
      <c r="AC9264" s="217"/>
      <c r="AD9264" s="213"/>
    </row>
    <row r="9265" spans="20:30" x14ac:dyDescent="0.2">
      <c r="T9265" s="212"/>
      <c r="U9265" s="213"/>
      <c r="V9265" s="213"/>
      <c r="W9265" s="213"/>
      <c r="X9265" s="214"/>
      <c r="Y9265" s="214"/>
      <c r="Z9265" s="214"/>
      <c r="AA9265" s="217"/>
      <c r="AB9265" s="217"/>
      <c r="AC9265" s="217"/>
      <c r="AD9265" s="213"/>
    </row>
    <row r="9266" spans="20:30" x14ac:dyDescent="0.2">
      <c r="T9266" s="212"/>
      <c r="U9266" s="213"/>
      <c r="V9266" s="213"/>
      <c r="W9266" s="213"/>
      <c r="X9266" s="214"/>
      <c r="Y9266" s="214"/>
      <c r="Z9266" s="214"/>
      <c r="AA9266" s="217"/>
      <c r="AB9266" s="217"/>
      <c r="AC9266" s="217"/>
      <c r="AD9266" s="213"/>
    </row>
    <row r="9267" spans="20:30" x14ac:dyDescent="0.2">
      <c r="T9267" s="212"/>
      <c r="U9267" s="213"/>
      <c r="V9267" s="213"/>
      <c r="W9267" s="213"/>
      <c r="X9267" s="214"/>
      <c r="Y9267" s="214"/>
      <c r="Z9267" s="214"/>
      <c r="AA9267" s="217"/>
      <c r="AB9267" s="217"/>
      <c r="AC9267" s="217"/>
      <c r="AD9267" s="213"/>
    </row>
    <row r="9268" spans="20:30" x14ac:dyDescent="0.2">
      <c r="T9268" s="212"/>
      <c r="U9268" s="213"/>
      <c r="V9268" s="213"/>
      <c r="W9268" s="213"/>
      <c r="X9268" s="214"/>
      <c r="Y9268" s="214"/>
      <c r="Z9268" s="214"/>
      <c r="AA9268" s="217"/>
      <c r="AB9268" s="217"/>
      <c r="AC9268" s="217"/>
      <c r="AD9268" s="213"/>
    </row>
    <row r="9269" spans="20:30" x14ac:dyDescent="0.2">
      <c r="T9269" s="212"/>
      <c r="U9269" s="213"/>
      <c r="V9269" s="213"/>
      <c r="W9269" s="213"/>
      <c r="X9269" s="214"/>
      <c r="Y9269" s="214"/>
      <c r="Z9269" s="214"/>
      <c r="AA9269" s="217"/>
      <c r="AB9269" s="217"/>
      <c r="AC9269" s="217"/>
      <c r="AD9269" s="213"/>
    </row>
    <row r="9270" spans="20:30" x14ac:dyDescent="0.2">
      <c r="T9270" s="212"/>
      <c r="U9270" s="213"/>
      <c r="V9270" s="213"/>
      <c r="W9270" s="213"/>
      <c r="X9270" s="214"/>
      <c r="Y9270" s="214"/>
      <c r="Z9270" s="214"/>
      <c r="AA9270" s="217"/>
      <c r="AB9270" s="217"/>
      <c r="AC9270" s="217"/>
      <c r="AD9270" s="213"/>
    </row>
    <row r="9271" spans="20:30" x14ac:dyDescent="0.2">
      <c r="T9271" s="212"/>
      <c r="U9271" s="213"/>
      <c r="V9271" s="213"/>
      <c r="W9271" s="213"/>
      <c r="X9271" s="214"/>
      <c r="Y9271" s="214"/>
      <c r="Z9271" s="214"/>
      <c r="AA9271" s="217"/>
      <c r="AB9271" s="217"/>
      <c r="AC9271" s="217"/>
      <c r="AD9271" s="213"/>
    </row>
    <row r="9272" spans="20:30" x14ac:dyDescent="0.2">
      <c r="T9272" s="212"/>
      <c r="U9272" s="213"/>
      <c r="V9272" s="213"/>
      <c r="W9272" s="213"/>
      <c r="X9272" s="214"/>
      <c r="Y9272" s="214"/>
      <c r="Z9272" s="214"/>
      <c r="AA9272" s="217"/>
      <c r="AB9272" s="217"/>
      <c r="AC9272" s="217"/>
      <c r="AD9272" s="213"/>
    </row>
    <row r="9273" spans="20:30" x14ac:dyDescent="0.2">
      <c r="T9273" s="212"/>
      <c r="U9273" s="213"/>
      <c r="V9273" s="213"/>
      <c r="W9273" s="213"/>
      <c r="X9273" s="214"/>
      <c r="Y9273" s="214"/>
      <c r="Z9273" s="214"/>
      <c r="AA9273" s="217"/>
      <c r="AB9273" s="217"/>
      <c r="AC9273" s="217"/>
      <c r="AD9273" s="213"/>
    </row>
    <row r="9274" spans="20:30" x14ac:dyDescent="0.2">
      <c r="T9274" s="212"/>
      <c r="U9274" s="213"/>
      <c r="V9274" s="213"/>
      <c r="W9274" s="213"/>
      <c r="X9274" s="214"/>
      <c r="Y9274" s="214"/>
      <c r="Z9274" s="214"/>
      <c r="AA9274" s="217"/>
      <c r="AB9274" s="217"/>
      <c r="AC9274" s="217"/>
      <c r="AD9274" s="213"/>
    </row>
    <row r="9275" spans="20:30" x14ac:dyDescent="0.2">
      <c r="T9275" s="212"/>
      <c r="U9275" s="213"/>
      <c r="V9275" s="213"/>
      <c r="W9275" s="213"/>
      <c r="X9275" s="214"/>
      <c r="Y9275" s="214"/>
      <c r="Z9275" s="214"/>
      <c r="AA9275" s="217"/>
      <c r="AB9275" s="217"/>
      <c r="AC9275" s="217"/>
      <c r="AD9275" s="213"/>
    </row>
    <row r="9276" spans="20:30" x14ac:dyDescent="0.2">
      <c r="T9276" s="212"/>
      <c r="U9276" s="213"/>
      <c r="V9276" s="213"/>
      <c r="W9276" s="213"/>
      <c r="X9276" s="214"/>
      <c r="Y9276" s="214"/>
      <c r="Z9276" s="214"/>
      <c r="AA9276" s="217"/>
      <c r="AB9276" s="217"/>
      <c r="AC9276" s="217"/>
      <c r="AD9276" s="213"/>
    </row>
    <row r="9277" spans="20:30" x14ac:dyDescent="0.2">
      <c r="T9277" s="212"/>
      <c r="U9277" s="213"/>
      <c r="V9277" s="213"/>
      <c r="W9277" s="213"/>
      <c r="X9277" s="214"/>
      <c r="Y9277" s="214"/>
      <c r="Z9277" s="214"/>
      <c r="AA9277" s="217"/>
      <c r="AB9277" s="217"/>
      <c r="AC9277" s="217"/>
      <c r="AD9277" s="213"/>
    </row>
    <row r="9278" spans="20:30" x14ac:dyDescent="0.2">
      <c r="T9278" s="212"/>
      <c r="U9278" s="213"/>
      <c r="V9278" s="213"/>
      <c r="W9278" s="213"/>
      <c r="X9278" s="214"/>
      <c r="Y9278" s="214"/>
      <c r="Z9278" s="214"/>
      <c r="AA9278" s="217"/>
      <c r="AB9278" s="217"/>
      <c r="AC9278" s="217"/>
      <c r="AD9278" s="213"/>
    </row>
    <row r="9279" spans="20:30" x14ac:dyDescent="0.2">
      <c r="T9279" s="212"/>
      <c r="U9279" s="213"/>
      <c r="V9279" s="213"/>
      <c r="W9279" s="213"/>
      <c r="X9279" s="214"/>
      <c r="Y9279" s="214"/>
      <c r="Z9279" s="214"/>
      <c r="AA9279" s="217"/>
      <c r="AB9279" s="217"/>
      <c r="AC9279" s="217"/>
      <c r="AD9279" s="213"/>
    </row>
    <row r="9280" spans="20:30" x14ac:dyDescent="0.2">
      <c r="T9280" s="212"/>
      <c r="U9280" s="213"/>
      <c r="V9280" s="213"/>
      <c r="W9280" s="213"/>
      <c r="X9280" s="214"/>
      <c r="Y9280" s="214"/>
      <c r="Z9280" s="214"/>
      <c r="AA9280" s="217"/>
      <c r="AB9280" s="217"/>
      <c r="AC9280" s="217"/>
      <c r="AD9280" s="213"/>
    </row>
    <row r="9281" spans="20:30" x14ac:dyDescent="0.2">
      <c r="T9281" s="212"/>
      <c r="U9281" s="213"/>
      <c r="V9281" s="213"/>
      <c r="W9281" s="213"/>
      <c r="X9281" s="214"/>
      <c r="Y9281" s="214"/>
      <c r="Z9281" s="214"/>
      <c r="AA9281" s="217"/>
      <c r="AB9281" s="217"/>
      <c r="AC9281" s="217"/>
      <c r="AD9281" s="213"/>
    </row>
    <row r="9282" spans="20:30" x14ac:dyDescent="0.2">
      <c r="T9282" s="212"/>
      <c r="U9282" s="213"/>
      <c r="V9282" s="213"/>
      <c r="W9282" s="213"/>
      <c r="X9282" s="214"/>
      <c r="Y9282" s="214"/>
      <c r="Z9282" s="214"/>
      <c r="AA9282" s="217"/>
      <c r="AB9282" s="217"/>
      <c r="AC9282" s="217"/>
      <c r="AD9282" s="213"/>
    </row>
    <row r="9283" spans="20:30" x14ac:dyDescent="0.2">
      <c r="T9283" s="212"/>
      <c r="U9283" s="213"/>
      <c r="V9283" s="213"/>
      <c r="W9283" s="213"/>
      <c r="X9283" s="214"/>
      <c r="Y9283" s="214"/>
      <c r="Z9283" s="214"/>
      <c r="AA9283" s="217"/>
      <c r="AB9283" s="217"/>
      <c r="AC9283" s="217"/>
      <c r="AD9283" s="213"/>
    </row>
    <row r="9284" spans="20:30" x14ac:dyDescent="0.2">
      <c r="T9284" s="212"/>
      <c r="U9284" s="213"/>
      <c r="V9284" s="213"/>
      <c r="W9284" s="213"/>
      <c r="X9284" s="214"/>
      <c r="Y9284" s="214"/>
      <c r="Z9284" s="214"/>
      <c r="AA9284" s="217"/>
      <c r="AB9284" s="217"/>
      <c r="AC9284" s="217"/>
      <c r="AD9284" s="213"/>
    </row>
    <row r="9285" spans="20:30" x14ac:dyDescent="0.2">
      <c r="T9285" s="212"/>
      <c r="U9285" s="213"/>
      <c r="V9285" s="213"/>
      <c r="W9285" s="213"/>
      <c r="X9285" s="214"/>
      <c r="Y9285" s="214"/>
      <c r="Z9285" s="214"/>
      <c r="AA9285" s="217"/>
      <c r="AB9285" s="217"/>
      <c r="AC9285" s="217"/>
      <c r="AD9285" s="213"/>
    </row>
    <row r="9286" spans="20:30" x14ac:dyDescent="0.2">
      <c r="T9286" s="212"/>
      <c r="U9286" s="213"/>
      <c r="V9286" s="213"/>
      <c r="W9286" s="213"/>
      <c r="X9286" s="214"/>
      <c r="Y9286" s="214"/>
      <c r="Z9286" s="214"/>
      <c r="AA9286" s="217"/>
      <c r="AB9286" s="217"/>
      <c r="AC9286" s="217"/>
      <c r="AD9286" s="213"/>
    </row>
    <row r="9287" spans="20:30" x14ac:dyDescent="0.2">
      <c r="T9287" s="212"/>
      <c r="U9287" s="213"/>
      <c r="V9287" s="213"/>
      <c r="W9287" s="213"/>
      <c r="X9287" s="214"/>
      <c r="Y9287" s="214"/>
      <c r="Z9287" s="214"/>
      <c r="AA9287" s="217"/>
      <c r="AB9287" s="217"/>
      <c r="AC9287" s="217"/>
      <c r="AD9287" s="213"/>
    </row>
    <row r="9288" spans="20:30" x14ac:dyDescent="0.2">
      <c r="T9288" s="212"/>
      <c r="U9288" s="213"/>
      <c r="V9288" s="213"/>
      <c r="W9288" s="213"/>
      <c r="X9288" s="214"/>
      <c r="Y9288" s="214"/>
      <c r="Z9288" s="214"/>
      <c r="AA9288" s="217"/>
      <c r="AB9288" s="217"/>
      <c r="AC9288" s="217"/>
      <c r="AD9288" s="213"/>
    </row>
    <row r="9289" spans="20:30" x14ac:dyDescent="0.2">
      <c r="T9289" s="212"/>
      <c r="U9289" s="213"/>
      <c r="V9289" s="213"/>
      <c r="W9289" s="213"/>
      <c r="X9289" s="214"/>
      <c r="Y9289" s="214"/>
      <c r="Z9289" s="214"/>
      <c r="AA9289" s="217"/>
      <c r="AB9289" s="217"/>
      <c r="AC9289" s="217"/>
      <c r="AD9289" s="213"/>
    </row>
    <row r="9290" spans="20:30" x14ac:dyDescent="0.2">
      <c r="T9290" s="212"/>
      <c r="U9290" s="213"/>
      <c r="V9290" s="213"/>
      <c r="W9290" s="213"/>
      <c r="X9290" s="214"/>
      <c r="Y9290" s="214"/>
      <c r="Z9290" s="214"/>
      <c r="AA9290" s="217"/>
      <c r="AB9290" s="217"/>
      <c r="AC9290" s="217"/>
      <c r="AD9290" s="213"/>
    </row>
    <row r="9291" spans="20:30" x14ac:dyDescent="0.2">
      <c r="T9291" s="212"/>
      <c r="U9291" s="213"/>
      <c r="V9291" s="213"/>
      <c r="W9291" s="213"/>
      <c r="X9291" s="214"/>
      <c r="Y9291" s="214"/>
      <c r="Z9291" s="214"/>
      <c r="AA9291" s="217"/>
      <c r="AB9291" s="217"/>
      <c r="AC9291" s="217"/>
      <c r="AD9291" s="213"/>
    </row>
    <row r="9292" spans="20:30" x14ac:dyDescent="0.2">
      <c r="T9292" s="212"/>
      <c r="U9292" s="213"/>
      <c r="V9292" s="213"/>
      <c r="W9292" s="213"/>
      <c r="X9292" s="214"/>
      <c r="Y9292" s="214"/>
      <c r="Z9292" s="214"/>
      <c r="AA9292" s="217"/>
      <c r="AB9292" s="217"/>
      <c r="AC9292" s="217"/>
      <c r="AD9292" s="213"/>
    </row>
    <row r="9293" spans="20:30" x14ac:dyDescent="0.2">
      <c r="T9293" s="212"/>
      <c r="U9293" s="213"/>
      <c r="V9293" s="213"/>
      <c r="W9293" s="213"/>
      <c r="X9293" s="214"/>
      <c r="Y9293" s="214"/>
      <c r="Z9293" s="214"/>
      <c r="AA9293" s="217"/>
      <c r="AB9293" s="217"/>
      <c r="AC9293" s="217"/>
      <c r="AD9293" s="213"/>
    </row>
    <row r="9294" spans="20:30" x14ac:dyDescent="0.2">
      <c r="T9294" s="212"/>
      <c r="U9294" s="213"/>
      <c r="V9294" s="213"/>
      <c r="W9294" s="213"/>
      <c r="X9294" s="214"/>
      <c r="Y9294" s="214"/>
      <c r="Z9294" s="214"/>
      <c r="AA9294" s="217"/>
      <c r="AB9294" s="217"/>
      <c r="AC9294" s="217"/>
      <c r="AD9294" s="213"/>
    </row>
    <row r="9295" spans="20:30" x14ac:dyDescent="0.2">
      <c r="T9295" s="212"/>
      <c r="U9295" s="213"/>
      <c r="V9295" s="213"/>
      <c r="W9295" s="213"/>
      <c r="X9295" s="214"/>
      <c r="Y9295" s="214"/>
      <c r="Z9295" s="214"/>
      <c r="AA9295" s="217"/>
      <c r="AB9295" s="217"/>
      <c r="AC9295" s="217"/>
      <c r="AD9295" s="213"/>
    </row>
    <row r="9296" spans="20:30" x14ac:dyDescent="0.2">
      <c r="T9296" s="212"/>
      <c r="U9296" s="213"/>
      <c r="V9296" s="213"/>
      <c r="W9296" s="213"/>
      <c r="X9296" s="214"/>
      <c r="Y9296" s="214"/>
      <c r="Z9296" s="214"/>
      <c r="AA9296" s="217"/>
      <c r="AB9296" s="217"/>
      <c r="AC9296" s="217"/>
      <c r="AD9296" s="213"/>
    </row>
    <row r="9297" spans="20:30" x14ac:dyDescent="0.2">
      <c r="T9297" s="212"/>
      <c r="U9297" s="213"/>
      <c r="V9297" s="213"/>
      <c r="W9297" s="213"/>
      <c r="X9297" s="214"/>
      <c r="Y9297" s="214"/>
      <c r="Z9297" s="214"/>
      <c r="AA9297" s="217"/>
      <c r="AB9297" s="217"/>
      <c r="AC9297" s="217"/>
      <c r="AD9297" s="213"/>
    </row>
    <row r="9298" spans="20:30" x14ac:dyDescent="0.2">
      <c r="T9298" s="212"/>
      <c r="U9298" s="213"/>
      <c r="V9298" s="213"/>
      <c r="W9298" s="213"/>
      <c r="X9298" s="214"/>
      <c r="Y9298" s="214"/>
      <c r="Z9298" s="214"/>
      <c r="AA9298" s="217"/>
      <c r="AB9298" s="217"/>
      <c r="AC9298" s="217"/>
      <c r="AD9298" s="213"/>
    </row>
    <row r="9299" spans="20:30" x14ac:dyDescent="0.2">
      <c r="T9299" s="212"/>
      <c r="U9299" s="213"/>
      <c r="V9299" s="213"/>
      <c r="W9299" s="213"/>
      <c r="X9299" s="214"/>
      <c r="Y9299" s="214"/>
      <c r="Z9299" s="214"/>
      <c r="AA9299" s="217"/>
      <c r="AB9299" s="217"/>
      <c r="AC9299" s="217"/>
      <c r="AD9299" s="213"/>
    </row>
    <row r="9300" spans="20:30" x14ac:dyDescent="0.2">
      <c r="T9300" s="212"/>
      <c r="U9300" s="213"/>
      <c r="V9300" s="213"/>
      <c r="W9300" s="213"/>
      <c r="X9300" s="214"/>
      <c r="Y9300" s="214"/>
      <c r="Z9300" s="214"/>
      <c r="AA9300" s="217"/>
      <c r="AB9300" s="217"/>
      <c r="AC9300" s="217"/>
      <c r="AD9300" s="213"/>
    </row>
    <row r="9301" spans="20:30" x14ac:dyDescent="0.2">
      <c r="T9301" s="212"/>
      <c r="U9301" s="213"/>
      <c r="V9301" s="213"/>
      <c r="W9301" s="213"/>
      <c r="X9301" s="214"/>
      <c r="Y9301" s="214"/>
      <c r="Z9301" s="214"/>
      <c r="AA9301" s="217"/>
      <c r="AB9301" s="217"/>
      <c r="AC9301" s="217"/>
      <c r="AD9301" s="213"/>
    </row>
    <row r="9302" spans="20:30" x14ac:dyDescent="0.2">
      <c r="T9302" s="212"/>
      <c r="U9302" s="213"/>
      <c r="V9302" s="213"/>
      <c r="W9302" s="213"/>
      <c r="X9302" s="214"/>
      <c r="Y9302" s="214"/>
      <c r="Z9302" s="214"/>
      <c r="AA9302" s="217"/>
      <c r="AB9302" s="217"/>
      <c r="AC9302" s="217"/>
      <c r="AD9302" s="213"/>
    </row>
    <row r="9303" spans="20:30" x14ac:dyDescent="0.2">
      <c r="T9303" s="212"/>
      <c r="U9303" s="213"/>
      <c r="V9303" s="213"/>
      <c r="W9303" s="213"/>
      <c r="X9303" s="214"/>
      <c r="Y9303" s="214"/>
      <c r="Z9303" s="214"/>
      <c r="AA9303" s="217"/>
      <c r="AB9303" s="217"/>
      <c r="AC9303" s="217"/>
      <c r="AD9303" s="213"/>
    </row>
    <row r="9304" spans="20:30" x14ac:dyDescent="0.2">
      <c r="T9304" s="212"/>
      <c r="U9304" s="213"/>
      <c r="V9304" s="213"/>
      <c r="W9304" s="213"/>
      <c r="X9304" s="214"/>
      <c r="Y9304" s="214"/>
      <c r="Z9304" s="214"/>
      <c r="AA9304" s="217"/>
      <c r="AB9304" s="217"/>
      <c r="AC9304" s="217"/>
      <c r="AD9304" s="213"/>
    </row>
    <row r="9305" spans="20:30" x14ac:dyDescent="0.2">
      <c r="T9305" s="212"/>
      <c r="U9305" s="213"/>
      <c r="V9305" s="213"/>
      <c r="W9305" s="213"/>
      <c r="X9305" s="214"/>
      <c r="Y9305" s="214"/>
      <c r="Z9305" s="214"/>
      <c r="AA9305" s="217"/>
      <c r="AB9305" s="217"/>
      <c r="AC9305" s="217"/>
      <c r="AD9305" s="213"/>
    </row>
    <row r="9306" spans="20:30" x14ac:dyDescent="0.2">
      <c r="T9306" s="212"/>
      <c r="U9306" s="213"/>
      <c r="V9306" s="213"/>
      <c r="W9306" s="213"/>
      <c r="X9306" s="214"/>
      <c r="Y9306" s="214"/>
      <c r="Z9306" s="214"/>
      <c r="AA9306" s="217"/>
      <c r="AB9306" s="217"/>
      <c r="AC9306" s="217"/>
      <c r="AD9306" s="213"/>
    </row>
    <row r="9307" spans="20:30" x14ac:dyDescent="0.2">
      <c r="T9307" s="212"/>
      <c r="U9307" s="213"/>
      <c r="V9307" s="213"/>
      <c r="W9307" s="213"/>
      <c r="X9307" s="214"/>
      <c r="Y9307" s="214"/>
      <c r="Z9307" s="214"/>
      <c r="AA9307" s="217"/>
      <c r="AB9307" s="217"/>
      <c r="AC9307" s="217"/>
      <c r="AD9307" s="213"/>
    </row>
    <row r="9308" spans="20:30" x14ac:dyDescent="0.2">
      <c r="T9308" s="212"/>
      <c r="U9308" s="213"/>
      <c r="V9308" s="213"/>
      <c r="W9308" s="213"/>
      <c r="X9308" s="214"/>
      <c r="Y9308" s="214"/>
      <c r="Z9308" s="214"/>
      <c r="AA9308" s="217"/>
      <c r="AB9308" s="217"/>
      <c r="AC9308" s="217"/>
      <c r="AD9308" s="213"/>
    </row>
    <row r="9309" spans="20:30" x14ac:dyDescent="0.2">
      <c r="T9309" s="212"/>
      <c r="U9309" s="213"/>
      <c r="V9309" s="213"/>
      <c r="W9309" s="213"/>
      <c r="X9309" s="214"/>
      <c r="Y9309" s="214"/>
      <c r="Z9309" s="214"/>
      <c r="AA9309" s="217"/>
      <c r="AB9309" s="217"/>
      <c r="AC9309" s="217"/>
      <c r="AD9309" s="213"/>
    </row>
    <row r="9310" spans="20:30" x14ac:dyDescent="0.2">
      <c r="T9310" s="212"/>
      <c r="U9310" s="213"/>
      <c r="V9310" s="213"/>
      <c r="W9310" s="213"/>
      <c r="X9310" s="214"/>
      <c r="Y9310" s="214"/>
      <c r="Z9310" s="214"/>
      <c r="AA9310" s="217"/>
      <c r="AB9310" s="217"/>
      <c r="AC9310" s="217"/>
      <c r="AD9310" s="213"/>
    </row>
    <row r="9311" spans="20:30" x14ac:dyDescent="0.2">
      <c r="T9311" s="212"/>
      <c r="U9311" s="213"/>
      <c r="V9311" s="213"/>
      <c r="W9311" s="213"/>
      <c r="X9311" s="214"/>
      <c r="Y9311" s="214"/>
      <c r="Z9311" s="214"/>
      <c r="AA9311" s="217"/>
      <c r="AB9311" s="217"/>
      <c r="AC9311" s="217"/>
      <c r="AD9311" s="213"/>
    </row>
    <row r="9312" spans="20:30" x14ac:dyDescent="0.2">
      <c r="T9312" s="212"/>
      <c r="U9312" s="213"/>
      <c r="V9312" s="213"/>
      <c r="W9312" s="213"/>
      <c r="X9312" s="214"/>
      <c r="Y9312" s="214"/>
      <c r="Z9312" s="214"/>
      <c r="AA9312" s="217"/>
      <c r="AB9312" s="217"/>
      <c r="AC9312" s="217"/>
      <c r="AD9312" s="213"/>
    </row>
    <row r="9313" spans="20:30" x14ac:dyDescent="0.2">
      <c r="T9313" s="212"/>
      <c r="U9313" s="213"/>
      <c r="V9313" s="213"/>
      <c r="W9313" s="213"/>
      <c r="X9313" s="214"/>
      <c r="Y9313" s="214"/>
      <c r="Z9313" s="214"/>
      <c r="AA9313" s="217"/>
      <c r="AB9313" s="217"/>
      <c r="AC9313" s="217"/>
      <c r="AD9313" s="213"/>
    </row>
    <row r="9314" spans="20:30" x14ac:dyDescent="0.2">
      <c r="T9314" s="212"/>
      <c r="U9314" s="213"/>
      <c r="V9314" s="213"/>
      <c r="W9314" s="213"/>
      <c r="X9314" s="214"/>
      <c r="Y9314" s="214"/>
      <c r="Z9314" s="214"/>
      <c r="AA9314" s="217"/>
      <c r="AB9314" s="217"/>
      <c r="AC9314" s="217"/>
      <c r="AD9314" s="213"/>
    </row>
    <row r="9315" spans="20:30" x14ac:dyDescent="0.2">
      <c r="T9315" s="212"/>
      <c r="U9315" s="213"/>
      <c r="V9315" s="213"/>
      <c r="W9315" s="213"/>
      <c r="X9315" s="214"/>
      <c r="Y9315" s="214"/>
      <c r="Z9315" s="214"/>
      <c r="AA9315" s="217"/>
      <c r="AB9315" s="217"/>
      <c r="AC9315" s="217"/>
      <c r="AD9315" s="213"/>
    </row>
    <row r="9316" spans="20:30" x14ac:dyDescent="0.2">
      <c r="T9316" s="212"/>
      <c r="U9316" s="213"/>
      <c r="V9316" s="213"/>
      <c r="W9316" s="213"/>
      <c r="X9316" s="214"/>
      <c r="Y9316" s="214"/>
      <c r="Z9316" s="214"/>
      <c r="AA9316" s="217"/>
      <c r="AB9316" s="217"/>
      <c r="AC9316" s="217"/>
      <c r="AD9316" s="213"/>
    </row>
    <row r="9317" spans="20:30" x14ac:dyDescent="0.2">
      <c r="T9317" s="212"/>
      <c r="U9317" s="213"/>
      <c r="V9317" s="213"/>
      <c r="W9317" s="213"/>
      <c r="X9317" s="214"/>
      <c r="Y9317" s="214"/>
      <c r="Z9317" s="214"/>
      <c r="AA9317" s="217"/>
      <c r="AB9317" s="217"/>
      <c r="AC9317" s="217"/>
      <c r="AD9317" s="213"/>
    </row>
    <row r="9318" spans="20:30" x14ac:dyDescent="0.2">
      <c r="T9318" s="212"/>
      <c r="U9318" s="213"/>
      <c r="V9318" s="213"/>
      <c r="W9318" s="213"/>
      <c r="X9318" s="214"/>
      <c r="Y9318" s="214"/>
      <c r="Z9318" s="214"/>
      <c r="AA9318" s="217"/>
      <c r="AB9318" s="217"/>
      <c r="AC9318" s="217"/>
      <c r="AD9318" s="213"/>
    </row>
    <row r="9319" spans="20:30" x14ac:dyDescent="0.2">
      <c r="T9319" s="212"/>
      <c r="U9319" s="213"/>
      <c r="V9319" s="213"/>
      <c r="W9319" s="213"/>
      <c r="X9319" s="214"/>
      <c r="Y9319" s="214"/>
      <c r="Z9319" s="214"/>
      <c r="AA9319" s="217"/>
      <c r="AB9319" s="217"/>
      <c r="AC9319" s="217"/>
      <c r="AD9319" s="213"/>
    </row>
    <row r="9320" spans="20:30" x14ac:dyDescent="0.2">
      <c r="T9320" s="212"/>
      <c r="U9320" s="213"/>
      <c r="V9320" s="213"/>
      <c r="W9320" s="213"/>
      <c r="X9320" s="214"/>
      <c r="Y9320" s="214"/>
      <c r="Z9320" s="214"/>
      <c r="AA9320" s="217"/>
      <c r="AB9320" s="217"/>
      <c r="AC9320" s="217"/>
      <c r="AD9320" s="213"/>
    </row>
    <row r="9321" spans="20:30" x14ac:dyDescent="0.2">
      <c r="T9321" s="212"/>
      <c r="U9321" s="213"/>
      <c r="V9321" s="213"/>
      <c r="W9321" s="213"/>
      <c r="X9321" s="214"/>
      <c r="Y9321" s="214"/>
      <c r="Z9321" s="214"/>
      <c r="AA9321" s="217"/>
      <c r="AB9321" s="217"/>
      <c r="AC9321" s="217"/>
      <c r="AD9321" s="213"/>
    </row>
    <row r="9322" spans="20:30" x14ac:dyDescent="0.2">
      <c r="T9322" s="212"/>
      <c r="U9322" s="213"/>
      <c r="V9322" s="213"/>
      <c r="W9322" s="213"/>
      <c r="X9322" s="214"/>
      <c r="Y9322" s="214"/>
      <c r="Z9322" s="214"/>
      <c r="AA9322" s="217"/>
      <c r="AB9322" s="217"/>
      <c r="AC9322" s="217"/>
      <c r="AD9322" s="213"/>
    </row>
    <row r="9323" spans="20:30" x14ac:dyDescent="0.2">
      <c r="T9323" s="212"/>
      <c r="U9323" s="213"/>
      <c r="V9323" s="213"/>
      <c r="W9323" s="213"/>
      <c r="X9323" s="214"/>
      <c r="Y9323" s="214"/>
      <c r="Z9323" s="214"/>
      <c r="AA9323" s="217"/>
      <c r="AB9323" s="217"/>
      <c r="AC9323" s="217"/>
      <c r="AD9323" s="213"/>
    </row>
    <row r="9324" spans="20:30" x14ac:dyDescent="0.2">
      <c r="T9324" s="212"/>
      <c r="U9324" s="213"/>
      <c r="V9324" s="213"/>
      <c r="W9324" s="213"/>
      <c r="X9324" s="214"/>
      <c r="Y9324" s="214"/>
      <c r="Z9324" s="214"/>
      <c r="AA9324" s="217"/>
      <c r="AB9324" s="217"/>
      <c r="AC9324" s="217"/>
      <c r="AD9324" s="213"/>
    </row>
    <row r="9325" spans="20:30" x14ac:dyDescent="0.2">
      <c r="T9325" s="212"/>
      <c r="U9325" s="213"/>
      <c r="V9325" s="213"/>
      <c r="W9325" s="213"/>
      <c r="X9325" s="214"/>
      <c r="Y9325" s="214"/>
      <c r="Z9325" s="214"/>
      <c r="AA9325" s="217"/>
      <c r="AB9325" s="217"/>
      <c r="AC9325" s="217"/>
      <c r="AD9325" s="213"/>
    </row>
    <row r="9326" spans="20:30" x14ac:dyDescent="0.2">
      <c r="T9326" s="212"/>
      <c r="U9326" s="213"/>
      <c r="V9326" s="213"/>
      <c r="W9326" s="213"/>
      <c r="X9326" s="214"/>
      <c r="Y9326" s="214"/>
      <c r="Z9326" s="214"/>
      <c r="AA9326" s="217"/>
      <c r="AB9326" s="217"/>
      <c r="AC9326" s="217"/>
      <c r="AD9326" s="213"/>
    </row>
    <row r="9327" spans="20:30" x14ac:dyDescent="0.2">
      <c r="T9327" s="212"/>
      <c r="U9327" s="213"/>
      <c r="V9327" s="213"/>
      <c r="W9327" s="213"/>
      <c r="X9327" s="214"/>
      <c r="Y9327" s="214"/>
      <c r="Z9327" s="214"/>
      <c r="AA9327" s="217"/>
      <c r="AB9327" s="217"/>
      <c r="AC9327" s="217"/>
      <c r="AD9327" s="213"/>
    </row>
    <row r="9328" spans="20:30" x14ac:dyDescent="0.2">
      <c r="T9328" s="212"/>
      <c r="U9328" s="213"/>
      <c r="V9328" s="213"/>
      <c r="W9328" s="213"/>
      <c r="X9328" s="214"/>
      <c r="Y9328" s="214"/>
      <c r="Z9328" s="214"/>
      <c r="AA9328" s="217"/>
      <c r="AB9328" s="217"/>
      <c r="AC9328" s="217"/>
      <c r="AD9328" s="213"/>
    </row>
    <row r="9329" spans="20:30" x14ac:dyDescent="0.2">
      <c r="T9329" s="212"/>
      <c r="U9329" s="213"/>
      <c r="V9329" s="213"/>
      <c r="W9329" s="213"/>
      <c r="X9329" s="214"/>
      <c r="Y9329" s="214"/>
      <c r="Z9329" s="214"/>
      <c r="AA9329" s="217"/>
      <c r="AB9329" s="217"/>
      <c r="AC9329" s="217"/>
      <c r="AD9329" s="213"/>
    </row>
    <row r="9330" spans="20:30" x14ac:dyDescent="0.2">
      <c r="T9330" s="212"/>
      <c r="U9330" s="213"/>
      <c r="V9330" s="213"/>
      <c r="W9330" s="213"/>
      <c r="X9330" s="214"/>
      <c r="Y9330" s="214"/>
      <c r="Z9330" s="214"/>
      <c r="AA9330" s="217"/>
      <c r="AB9330" s="217"/>
      <c r="AC9330" s="217"/>
      <c r="AD9330" s="213"/>
    </row>
    <row r="9331" spans="20:30" x14ac:dyDescent="0.2">
      <c r="T9331" s="212"/>
      <c r="U9331" s="213"/>
      <c r="V9331" s="213"/>
      <c r="W9331" s="213"/>
      <c r="X9331" s="214"/>
      <c r="Y9331" s="214"/>
      <c r="Z9331" s="214"/>
      <c r="AA9331" s="217"/>
      <c r="AB9331" s="217"/>
      <c r="AC9331" s="217"/>
      <c r="AD9331" s="213"/>
    </row>
    <row r="9332" spans="20:30" x14ac:dyDescent="0.2">
      <c r="T9332" s="212"/>
      <c r="U9332" s="213"/>
      <c r="V9332" s="213"/>
      <c r="W9332" s="213"/>
      <c r="X9332" s="214"/>
      <c r="Y9332" s="214"/>
      <c r="Z9332" s="214"/>
      <c r="AA9332" s="217"/>
      <c r="AB9332" s="217"/>
      <c r="AC9332" s="217"/>
      <c r="AD9332" s="213"/>
    </row>
    <row r="9333" spans="20:30" x14ac:dyDescent="0.2">
      <c r="T9333" s="212"/>
      <c r="U9333" s="213"/>
      <c r="V9333" s="213"/>
      <c r="W9333" s="213"/>
      <c r="X9333" s="214"/>
      <c r="Y9333" s="214"/>
      <c r="Z9333" s="214"/>
      <c r="AA9333" s="217"/>
      <c r="AB9333" s="217"/>
      <c r="AC9333" s="217"/>
      <c r="AD9333" s="213"/>
    </row>
    <row r="9334" spans="20:30" x14ac:dyDescent="0.2">
      <c r="T9334" s="212"/>
      <c r="U9334" s="213"/>
      <c r="V9334" s="213"/>
      <c r="W9334" s="213"/>
      <c r="X9334" s="214"/>
      <c r="Y9334" s="214"/>
      <c r="Z9334" s="214"/>
      <c r="AA9334" s="217"/>
      <c r="AB9334" s="217"/>
      <c r="AC9334" s="217"/>
      <c r="AD9334" s="213"/>
    </row>
    <row r="9335" spans="20:30" x14ac:dyDescent="0.2">
      <c r="T9335" s="212"/>
      <c r="U9335" s="213"/>
      <c r="V9335" s="213"/>
      <c r="W9335" s="213"/>
      <c r="X9335" s="214"/>
      <c r="Y9335" s="214"/>
      <c r="Z9335" s="214"/>
      <c r="AA9335" s="217"/>
      <c r="AB9335" s="217"/>
      <c r="AC9335" s="217"/>
      <c r="AD9335" s="213"/>
    </row>
    <row r="9336" spans="20:30" x14ac:dyDescent="0.2">
      <c r="T9336" s="212"/>
      <c r="U9336" s="213"/>
      <c r="V9336" s="213"/>
      <c r="W9336" s="213"/>
      <c r="X9336" s="214"/>
      <c r="Y9336" s="214"/>
      <c r="Z9336" s="214"/>
      <c r="AA9336" s="217"/>
      <c r="AB9336" s="217"/>
      <c r="AC9336" s="217"/>
      <c r="AD9336" s="213"/>
    </row>
    <row r="9337" spans="20:30" x14ac:dyDescent="0.2">
      <c r="T9337" s="212"/>
      <c r="U9337" s="213"/>
      <c r="V9337" s="213"/>
      <c r="W9337" s="213"/>
      <c r="X9337" s="214"/>
      <c r="Y9337" s="214"/>
      <c r="Z9337" s="214"/>
      <c r="AA9337" s="217"/>
      <c r="AB9337" s="217"/>
      <c r="AC9337" s="217"/>
      <c r="AD9337" s="213"/>
    </row>
    <row r="9338" spans="20:30" x14ac:dyDescent="0.2">
      <c r="T9338" s="212"/>
      <c r="U9338" s="213"/>
      <c r="V9338" s="213"/>
      <c r="W9338" s="213"/>
      <c r="X9338" s="214"/>
      <c r="Y9338" s="214"/>
      <c r="Z9338" s="214"/>
      <c r="AA9338" s="217"/>
      <c r="AB9338" s="217"/>
      <c r="AC9338" s="217"/>
      <c r="AD9338" s="213"/>
    </row>
    <row r="9339" spans="20:30" x14ac:dyDescent="0.2">
      <c r="T9339" s="212"/>
      <c r="U9339" s="213"/>
      <c r="V9339" s="213"/>
      <c r="W9339" s="213"/>
      <c r="X9339" s="214"/>
      <c r="Y9339" s="214"/>
      <c r="Z9339" s="214"/>
      <c r="AA9339" s="217"/>
      <c r="AB9339" s="217"/>
      <c r="AC9339" s="217"/>
      <c r="AD9339" s="213"/>
    </row>
    <row r="9340" spans="20:30" x14ac:dyDescent="0.2">
      <c r="T9340" s="212"/>
      <c r="U9340" s="213"/>
      <c r="V9340" s="213"/>
      <c r="W9340" s="213"/>
      <c r="X9340" s="214"/>
      <c r="Y9340" s="214"/>
      <c r="Z9340" s="214"/>
      <c r="AA9340" s="217"/>
      <c r="AB9340" s="217"/>
      <c r="AC9340" s="217"/>
      <c r="AD9340" s="213"/>
    </row>
    <row r="9341" spans="20:30" x14ac:dyDescent="0.2">
      <c r="T9341" s="212"/>
      <c r="U9341" s="213"/>
      <c r="V9341" s="213"/>
      <c r="W9341" s="213"/>
      <c r="X9341" s="214"/>
      <c r="Y9341" s="214"/>
      <c r="Z9341" s="214"/>
      <c r="AA9341" s="217"/>
      <c r="AB9341" s="217"/>
      <c r="AC9341" s="217"/>
      <c r="AD9341" s="213"/>
    </row>
    <row r="9342" spans="20:30" x14ac:dyDescent="0.2">
      <c r="T9342" s="212"/>
      <c r="U9342" s="213"/>
      <c r="V9342" s="213"/>
      <c r="W9342" s="213"/>
      <c r="X9342" s="214"/>
      <c r="Y9342" s="214"/>
      <c r="Z9342" s="214"/>
      <c r="AA9342" s="217"/>
      <c r="AB9342" s="217"/>
      <c r="AC9342" s="217"/>
      <c r="AD9342" s="213"/>
    </row>
    <row r="9343" spans="20:30" x14ac:dyDescent="0.2">
      <c r="T9343" s="212"/>
      <c r="U9343" s="213"/>
      <c r="V9343" s="213"/>
      <c r="W9343" s="213"/>
      <c r="X9343" s="214"/>
      <c r="Y9343" s="214"/>
      <c r="Z9343" s="214"/>
      <c r="AA9343" s="217"/>
      <c r="AB9343" s="217"/>
      <c r="AC9343" s="217"/>
      <c r="AD9343" s="213"/>
    </row>
    <row r="9344" spans="20:30" x14ac:dyDescent="0.2">
      <c r="T9344" s="212"/>
      <c r="U9344" s="213"/>
      <c r="V9344" s="213"/>
      <c r="W9344" s="213"/>
      <c r="X9344" s="214"/>
      <c r="Y9344" s="214"/>
      <c r="Z9344" s="214"/>
      <c r="AA9344" s="217"/>
      <c r="AB9344" s="217"/>
      <c r="AC9344" s="217"/>
      <c r="AD9344" s="213"/>
    </row>
    <row r="9345" spans="20:30" x14ac:dyDescent="0.2">
      <c r="T9345" s="212"/>
      <c r="U9345" s="213"/>
      <c r="V9345" s="213"/>
      <c r="W9345" s="213"/>
      <c r="X9345" s="214"/>
      <c r="Y9345" s="214"/>
      <c r="Z9345" s="214"/>
      <c r="AA9345" s="217"/>
      <c r="AB9345" s="217"/>
      <c r="AC9345" s="217"/>
      <c r="AD9345" s="213"/>
    </row>
    <row r="9346" spans="20:30" x14ac:dyDescent="0.2">
      <c r="T9346" s="212"/>
      <c r="U9346" s="213"/>
      <c r="V9346" s="213"/>
      <c r="W9346" s="213"/>
      <c r="X9346" s="214"/>
      <c r="Y9346" s="214"/>
      <c r="Z9346" s="214"/>
      <c r="AA9346" s="217"/>
      <c r="AB9346" s="217"/>
      <c r="AC9346" s="217"/>
      <c r="AD9346" s="213"/>
    </row>
    <row r="9347" spans="20:30" x14ac:dyDescent="0.2">
      <c r="T9347" s="212"/>
      <c r="U9347" s="213"/>
      <c r="V9347" s="213"/>
      <c r="W9347" s="213"/>
      <c r="X9347" s="214"/>
      <c r="Y9347" s="214"/>
      <c r="Z9347" s="214"/>
      <c r="AA9347" s="217"/>
      <c r="AB9347" s="217"/>
      <c r="AC9347" s="217"/>
      <c r="AD9347" s="213"/>
    </row>
    <row r="9348" spans="20:30" x14ac:dyDescent="0.2">
      <c r="T9348" s="212"/>
      <c r="U9348" s="213"/>
      <c r="V9348" s="213"/>
      <c r="W9348" s="213"/>
      <c r="X9348" s="214"/>
      <c r="Y9348" s="214"/>
      <c r="Z9348" s="214"/>
      <c r="AA9348" s="217"/>
      <c r="AB9348" s="217"/>
      <c r="AC9348" s="217"/>
      <c r="AD9348" s="213"/>
    </row>
    <row r="9349" spans="20:30" x14ac:dyDescent="0.2">
      <c r="T9349" s="212"/>
      <c r="U9349" s="213"/>
      <c r="V9349" s="213"/>
      <c r="W9349" s="213"/>
      <c r="X9349" s="214"/>
      <c r="Y9349" s="214"/>
      <c r="Z9349" s="214"/>
      <c r="AA9349" s="217"/>
      <c r="AB9349" s="217"/>
      <c r="AC9349" s="217"/>
      <c r="AD9349" s="213"/>
    </row>
    <row r="9350" spans="20:30" x14ac:dyDescent="0.2">
      <c r="T9350" s="212"/>
      <c r="U9350" s="213"/>
      <c r="V9350" s="213"/>
      <c r="W9350" s="213"/>
      <c r="X9350" s="214"/>
      <c r="Y9350" s="214"/>
      <c r="Z9350" s="214"/>
      <c r="AA9350" s="217"/>
      <c r="AB9350" s="217"/>
      <c r="AC9350" s="217"/>
      <c r="AD9350" s="213"/>
    </row>
    <row r="9351" spans="20:30" x14ac:dyDescent="0.2">
      <c r="T9351" s="212"/>
      <c r="U9351" s="213"/>
      <c r="V9351" s="213"/>
      <c r="W9351" s="213"/>
      <c r="X9351" s="214"/>
      <c r="Y9351" s="214"/>
      <c r="Z9351" s="214"/>
      <c r="AA9351" s="217"/>
      <c r="AB9351" s="217"/>
      <c r="AC9351" s="217"/>
      <c r="AD9351" s="213"/>
    </row>
    <row r="9352" spans="20:30" x14ac:dyDescent="0.2">
      <c r="T9352" s="212"/>
      <c r="U9352" s="213"/>
      <c r="V9352" s="213"/>
      <c r="W9352" s="213"/>
      <c r="X9352" s="214"/>
      <c r="Y9352" s="214"/>
      <c r="Z9352" s="214"/>
      <c r="AA9352" s="217"/>
      <c r="AB9352" s="217"/>
      <c r="AC9352" s="217"/>
      <c r="AD9352" s="213"/>
    </row>
    <row r="9353" spans="20:30" x14ac:dyDescent="0.2">
      <c r="T9353" s="212"/>
      <c r="U9353" s="213"/>
      <c r="V9353" s="213"/>
      <c r="W9353" s="213"/>
      <c r="X9353" s="214"/>
      <c r="Y9353" s="214"/>
      <c r="Z9353" s="214"/>
      <c r="AA9353" s="217"/>
      <c r="AB9353" s="217"/>
      <c r="AC9353" s="217"/>
      <c r="AD9353" s="213"/>
    </row>
    <row r="9354" spans="20:30" x14ac:dyDescent="0.2">
      <c r="T9354" s="212"/>
      <c r="U9354" s="213"/>
      <c r="V9354" s="213"/>
      <c r="W9354" s="213"/>
      <c r="X9354" s="214"/>
      <c r="Y9354" s="214"/>
      <c r="Z9354" s="214"/>
      <c r="AA9354" s="217"/>
      <c r="AB9354" s="217"/>
      <c r="AC9354" s="217"/>
      <c r="AD9354" s="213"/>
    </row>
    <row r="9355" spans="20:30" x14ac:dyDescent="0.2">
      <c r="T9355" s="212"/>
      <c r="U9355" s="213"/>
      <c r="V9355" s="213"/>
      <c r="W9355" s="213"/>
      <c r="X9355" s="214"/>
      <c r="Y9355" s="214"/>
      <c r="Z9355" s="214"/>
      <c r="AA9355" s="217"/>
      <c r="AB9355" s="217"/>
      <c r="AC9355" s="217"/>
      <c r="AD9355" s="213"/>
    </row>
    <row r="9356" spans="20:30" x14ac:dyDescent="0.2">
      <c r="T9356" s="212"/>
      <c r="U9356" s="213"/>
      <c r="V9356" s="213"/>
      <c r="W9356" s="213"/>
      <c r="X9356" s="214"/>
      <c r="Y9356" s="214"/>
      <c r="Z9356" s="214"/>
      <c r="AA9356" s="217"/>
      <c r="AB9356" s="217"/>
      <c r="AC9356" s="217"/>
      <c r="AD9356" s="213"/>
    </row>
    <row r="9357" spans="20:30" x14ac:dyDescent="0.2">
      <c r="T9357" s="212"/>
      <c r="U9357" s="213"/>
      <c r="V9357" s="213"/>
      <c r="W9357" s="213"/>
      <c r="X9357" s="214"/>
      <c r="Y9357" s="214"/>
      <c r="Z9357" s="214"/>
      <c r="AA9357" s="217"/>
      <c r="AB9357" s="217"/>
      <c r="AC9357" s="217"/>
      <c r="AD9357" s="213"/>
    </row>
    <row r="9358" spans="20:30" x14ac:dyDescent="0.2">
      <c r="T9358" s="212"/>
      <c r="U9358" s="213"/>
      <c r="V9358" s="213"/>
      <c r="W9358" s="213"/>
      <c r="X9358" s="214"/>
      <c r="Y9358" s="214"/>
      <c r="Z9358" s="214"/>
      <c r="AA9358" s="217"/>
      <c r="AB9358" s="217"/>
      <c r="AC9358" s="217"/>
      <c r="AD9358" s="213"/>
    </row>
    <row r="9359" spans="20:30" x14ac:dyDescent="0.2">
      <c r="T9359" s="212"/>
      <c r="U9359" s="213"/>
      <c r="V9359" s="213"/>
      <c r="W9359" s="213"/>
      <c r="X9359" s="214"/>
      <c r="Y9359" s="214"/>
      <c r="Z9359" s="214"/>
      <c r="AA9359" s="217"/>
      <c r="AB9359" s="217"/>
      <c r="AC9359" s="217"/>
      <c r="AD9359" s="213"/>
    </row>
    <row r="9360" spans="20:30" x14ac:dyDescent="0.2">
      <c r="T9360" s="212"/>
      <c r="U9360" s="213"/>
      <c r="V9360" s="213"/>
      <c r="W9360" s="213"/>
      <c r="X9360" s="214"/>
      <c r="Y9360" s="214"/>
      <c r="Z9360" s="214"/>
      <c r="AA9360" s="217"/>
      <c r="AB9360" s="217"/>
      <c r="AC9360" s="217"/>
      <c r="AD9360" s="213"/>
    </row>
    <row r="9361" spans="20:30" x14ac:dyDescent="0.2">
      <c r="T9361" s="212"/>
      <c r="U9361" s="213"/>
      <c r="V9361" s="213"/>
      <c r="W9361" s="213"/>
      <c r="X9361" s="214"/>
      <c r="Y9361" s="214"/>
      <c r="Z9361" s="214"/>
      <c r="AA9361" s="217"/>
      <c r="AB9361" s="217"/>
      <c r="AC9361" s="217"/>
      <c r="AD9361" s="213"/>
    </row>
    <row r="9362" spans="20:30" x14ac:dyDescent="0.2">
      <c r="T9362" s="212"/>
      <c r="U9362" s="213"/>
      <c r="V9362" s="213"/>
      <c r="W9362" s="213"/>
      <c r="X9362" s="214"/>
      <c r="Y9362" s="214"/>
      <c r="Z9362" s="214"/>
      <c r="AA9362" s="217"/>
      <c r="AB9362" s="217"/>
      <c r="AC9362" s="217"/>
      <c r="AD9362" s="213"/>
    </row>
    <row r="9363" spans="20:30" x14ac:dyDescent="0.2">
      <c r="T9363" s="212"/>
      <c r="U9363" s="213"/>
      <c r="V9363" s="213"/>
      <c r="W9363" s="213"/>
      <c r="X9363" s="214"/>
      <c r="Y9363" s="214"/>
      <c r="Z9363" s="214"/>
      <c r="AA9363" s="217"/>
      <c r="AB9363" s="217"/>
      <c r="AC9363" s="217"/>
      <c r="AD9363" s="213"/>
    </row>
    <row r="9364" spans="20:30" x14ac:dyDescent="0.2">
      <c r="T9364" s="212"/>
      <c r="U9364" s="213"/>
      <c r="V9364" s="213"/>
      <c r="W9364" s="213"/>
      <c r="X9364" s="214"/>
      <c r="Y9364" s="214"/>
      <c r="Z9364" s="214"/>
      <c r="AA9364" s="217"/>
      <c r="AB9364" s="217"/>
      <c r="AC9364" s="217"/>
      <c r="AD9364" s="213"/>
    </row>
    <row r="9365" spans="20:30" x14ac:dyDescent="0.2">
      <c r="T9365" s="212"/>
      <c r="U9365" s="213"/>
      <c r="V9365" s="213"/>
      <c r="W9365" s="213"/>
      <c r="X9365" s="214"/>
      <c r="Y9365" s="214"/>
      <c r="Z9365" s="214"/>
      <c r="AA9365" s="217"/>
      <c r="AB9365" s="217"/>
      <c r="AC9365" s="217"/>
      <c r="AD9365" s="213"/>
    </row>
    <row r="9366" spans="20:30" x14ac:dyDescent="0.2">
      <c r="T9366" s="212"/>
      <c r="U9366" s="213"/>
      <c r="V9366" s="213"/>
      <c r="W9366" s="213"/>
      <c r="X9366" s="214"/>
      <c r="Y9366" s="214"/>
      <c r="Z9366" s="214"/>
      <c r="AA9366" s="217"/>
      <c r="AB9366" s="217"/>
      <c r="AC9366" s="217"/>
      <c r="AD9366" s="213"/>
    </row>
    <row r="9367" spans="20:30" x14ac:dyDescent="0.2">
      <c r="T9367" s="212"/>
      <c r="U9367" s="213"/>
      <c r="V9367" s="213"/>
      <c r="W9367" s="213"/>
      <c r="X9367" s="214"/>
      <c r="Y9367" s="214"/>
      <c r="Z9367" s="214"/>
      <c r="AA9367" s="217"/>
      <c r="AB9367" s="217"/>
      <c r="AC9367" s="217"/>
      <c r="AD9367" s="213"/>
    </row>
    <row r="9368" spans="20:30" x14ac:dyDescent="0.2">
      <c r="T9368" s="212"/>
      <c r="U9368" s="213"/>
      <c r="V9368" s="213"/>
      <c r="W9368" s="213"/>
      <c r="X9368" s="214"/>
      <c r="Y9368" s="214"/>
      <c r="Z9368" s="214"/>
      <c r="AA9368" s="217"/>
      <c r="AB9368" s="217"/>
      <c r="AC9368" s="217"/>
      <c r="AD9368" s="213"/>
    </row>
    <row r="9369" spans="20:30" x14ac:dyDescent="0.2">
      <c r="T9369" s="212"/>
      <c r="U9369" s="213"/>
      <c r="V9369" s="213"/>
      <c r="W9369" s="213"/>
      <c r="X9369" s="214"/>
      <c r="Y9369" s="214"/>
      <c r="Z9369" s="214"/>
      <c r="AA9369" s="217"/>
      <c r="AB9369" s="217"/>
      <c r="AC9369" s="217"/>
      <c r="AD9369" s="213"/>
    </row>
    <row r="9370" spans="20:30" x14ac:dyDescent="0.2">
      <c r="T9370" s="212"/>
      <c r="U9370" s="213"/>
      <c r="V9370" s="213"/>
      <c r="W9370" s="213"/>
      <c r="X9370" s="214"/>
      <c r="Y9370" s="214"/>
      <c r="Z9370" s="214"/>
      <c r="AA9370" s="217"/>
      <c r="AB9370" s="217"/>
      <c r="AC9370" s="217"/>
      <c r="AD9370" s="213"/>
    </row>
    <row r="9371" spans="20:30" x14ac:dyDescent="0.2">
      <c r="T9371" s="212"/>
      <c r="U9371" s="213"/>
      <c r="V9371" s="213"/>
      <c r="W9371" s="213"/>
      <c r="X9371" s="214"/>
      <c r="Y9371" s="214"/>
      <c r="Z9371" s="214"/>
      <c r="AA9371" s="217"/>
      <c r="AB9371" s="217"/>
      <c r="AC9371" s="217"/>
      <c r="AD9371" s="213"/>
    </row>
    <row r="9372" spans="20:30" x14ac:dyDescent="0.2">
      <c r="T9372" s="212"/>
      <c r="U9372" s="213"/>
      <c r="V9372" s="213"/>
      <c r="W9372" s="213"/>
      <c r="X9372" s="214"/>
      <c r="Y9372" s="214"/>
      <c r="Z9372" s="214"/>
      <c r="AA9372" s="217"/>
      <c r="AB9372" s="217"/>
      <c r="AC9372" s="217"/>
      <c r="AD9372" s="213"/>
    </row>
    <row r="9373" spans="20:30" x14ac:dyDescent="0.2">
      <c r="T9373" s="212"/>
      <c r="U9373" s="213"/>
      <c r="V9373" s="213"/>
      <c r="W9373" s="213"/>
      <c r="X9373" s="214"/>
      <c r="Y9373" s="214"/>
      <c r="Z9373" s="214"/>
      <c r="AA9373" s="217"/>
      <c r="AB9373" s="217"/>
      <c r="AC9373" s="217"/>
      <c r="AD9373" s="213"/>
    </row>
    <row r="9374" spans="20:30" x14ac:dyDescent="0.2">
      <c r="T9374" s="212"/>
      <c r="U9374" s="213"/>
      <c r="V9374" s="213"/>
      <c r="W9374" s="213"/>
      <c r="X9374" s="214"/>
      <c r="Y9374" s="214"/>
      <c r="Z9374" s="214"/>
      <c r="AA9374" s="217"/>
      <c r="AB9374" s="217"/>
      <c r="AC9374" s="217"/>
      <c r="AD9374" s="213"/>
    </row>
    <row r="9375" spans="20:30" x14ac:dyDescent="0.2">
      <c r="T9375" s="212"/>
      <c r="U9375" s="213"/>
      <c r="V9375" s="213"/>
      <c r="W9375" s="213"/>
      <c r="X9375" s="214"/>
      <c r="Y9375" s="214"/>
      <c r="Z9375" s="214"/>
      <c r="AA9375" s="217"/>
      <c r="AB9375" s="217"/>
      <c r="AC9375" s="217"/>
      <c r="AD9375" s="213"/>
    </row>
    <row r="9376" spans="20:30" x14ac:dyDescent="0.2">
      <c r="T9376" s="212"/>
      <c r="U9376" s="213"/>
      <c r="V9376" s="213"/>
      <c r="W9376" s="213"/>
      <c r="X9376" s="214"/>
      <c r="Y9376" s="214"/>
      <c r="Z9376" s="214"/>
      <c r="AA9376" s="217"/>
      <c r="AB9376" s="217"/>
      <c r="AC9376" s="217"/>
      <c r="AD9376" s="213"/>
    </row>
    <row r="9377" spans="20:30" x14ac:dyDescent="0.2">
      <c r="T9377" s="212"/>
      <c r="U9377" s="213"/>
      <c r="V9377" s="213"/>
      <c r="W9377" s="213"/>
      <c r="X9377" s="214"/>
      <c r="Y9377" s="214"/>
      <c r="Z9377" s="214"/>
      <c r="AA9377" s="217"/>
      <c r="AB9377" s="217"/>
      <c r="AC9377" s="217"/>
      <c r="AD9377" s="213"/>
    </row>
    <row r="9378" spans="20:30" x14ac:dyDescent="0.2">
      <c r="T9378" s="212"/>
      <c r="U9378" s="213"/>
      <c r="V9378" s="213"/>
      <c r="W9378" s="213"/>
      <c r="X9378" s="214"/>
      <c r="Y9378" s="214"/>
      <c r="Z9378" s="214"/>
      <c r="AA9378" s="217"/>
      <c r="AB9378" s="217"/>
      <c r="AC9378" s="217"/>
      <c r="AD9378" s="213"/>
    </row>
    <row r="9379" spans="20:30" x14ac:dyDescent="0.2">
      <c r="T9379" s="212"/>
      <c r="U9379" s="213"/>
      <c r="V9379" s="213"/>
      <c r="W9379" s="213"/>
      <c r="X9379" s="214"/>
      <c r="Y9379" s="214"/>
      <c r="Z9379" s="214"/>
      <c r="AA9379" s="217"/>
      <c r="AB9379" s="217"/>
      <c r="AC9379" s="217"/>
      <c r="AD9379" s="213"/>
    </row>
    <row r="9380" spans="20:30" x14ac:dyDescent="0.2">
      <c r="T9380" s="212"/>
      <c r="U9380" s="213"/>
      <c r="V9380" s="213"/>
      <c r="W9380" s="213"/>
      <c r="X9380" s="214"/>
      <c r="Y9380" s="214"/>
      <c r="Z9380" s="214"/>
      <c r="AA9380" s="217"/>
      <c r="AB9380" s="217"/>
      <c r="AC9380" s="217"/>
      <c r="AD9380" s="213"/>
    </row>
    <row r="9381" spans="20:30" x14ac:dyDescent="0.2">
      <c r="T9381" s="212"/>
      <c r="U9381" s="213"/>
      <c r="V9381" s="213"/>
      <c r="W9381" s="213"/>
      <c r="X9381" s="214"/>
      <c r="Y9381" s="214"/>
      <c r="Z9381" s="214"/>
      <c r="AA9381" s="217"/>
      <c r="AB9381" s="217"/>
      <c r="AC9381" s="217"/>
      <c r="AD9381" s="213"/>
    </row>
    <row r="9382" spans="20:30" x14ac:dyDescent="0.2">
      <c r="T9382" s="212"/>
      <c r="U9382" s="213"/>
      <c r="V9382" s="213"/>
      <c r="W9382" s="213"/>
      <c r="X9382" s="214"/>
      <c r="Y9382" s="214"/>
      <c r="Z9382" s="214"/>
      <c r="AA9382" s="217"/>
      <c r="AB9382" s="217"/>
      <c r="AC9382" s="217"/>
      <c r="AD9382" s="213"/>
    </row>
    <row r="9383" spans="20:30" x14ac:dyDescent="0.2">
      <c r="T9383" s="212"/>
      <c r="U9383" s="213"/>
      <c r="V9383" s="213"/>
      <c r="W9383" s="213"/>
      <c r="X9383" s="214"/>
      <c r="Y9383" s="214"/>
      <c r="Z9383" s="214"/>
      <c r="AA9383" s="217"/>
      <c r="AB9383" s="217"/>
      <c r="AC9383" s="217"/>
      <c r="AD9383" s="213"/>
    </row>
    <row r="9384" spans="20:30" x14ac:dyDescent="0.2">
      <c r="T9384" s="212"/>
      <c r="U9384" s="213"/>
      <c r="V9384" s="213"/>
      <c r="W9384" s="213"/>
      <c r="X9384" s="214"/>
      <c r="Y9384" s="214"/>
      <c r="Z9384" s="214"/>
      <c r="AA9384" s="217"/>
      <c r="AB9384" s="217"/>
      <c r="AC9384" s="217"/>
      <c r="AD9384" s="213"/>
    </row>
    <row r="9385" spans="20:30" x14ac:dyDescent="0.2">
      <c r="T9385" s="212"/>
      <c r="U9385" s="213"/>
      <c r="V9385" s="213"/>
      <c r="W9385" s="213"/>
      <c r="X9385" s="214"/>
      <c r="Y9385" s="214"/>
      <c r="Z9385" s="214"/>
      <c r="AA9385" s="217"/>
      <c r="AB9385" s="217"/>
      <c r="AC9385" s="217"/>
      <c r="AD9385" s="213"/>
    </row>
    <row r="9386" spans="20:30" x14ac:dyDescent="0.2">
      <c r="T9386" s="212"/>
      <c r="U9386" s="213"/>
      <c r="V9386" s="213"/>
      <c r="W9386" s="213"/>
      <c r="X9386" s="214"/>
      <c r="Y9386" s="214"/>
      <c r="Z9386" s="214"/>
      <c r="AA9386" s="217"/>
      <c r="AB9386" s="217"/>
      <c r="AC9386" s="217"/>
      <c r="AD9386" s="213"/>
    </row>
    <row r="9387" spans="20:30" x14ac:dyDescent="0.2">
      <c r="T9387" s="212"/>
      <c r="U9387" s="213"/>
      <c r="V9387" s="213"/>
      <c r="W9387" s="213"/>
      <c r="X9387" s="214"/>
      <c r="Y9387" s="214"/>
      <c r="Z9387" s="214"/>
      <c r="AA9387" s="217"/>
      <c r="AB9387" s="217"/>
      <c r="AC9387" s="217"/>
      <c r="AD9387" s="213"/>
    </row>
    <row r="9388" spans="20:30" x14ac:dyDescent="0.2">
      <c r="T9388" s="212"/>
      <c r="U9388" s="213"/>
      <c r="V9388" s="213"/>
      <c r="W9388" s="213"/>
      <c r="X9388" s="214"/>
      <c r="Y9388" s="214"/>
      <c r="Z9388" s="214"/>
      <c r="AA9388" s="217"/>
      <c r="AB9388" s="217"/>
      <c r="AC9388" s="217"/>
      <c r="AD9388" s="213"/>
    </row>
    <row r="9389" spans="20:30" x14ac:dyDescent="0.2">
      <c r="T9389" s="212"/>
      <c r="U9389" s="213"/>
      <c r="V9389" s="213"/>
      <c r="W9389" s="213"/>
      <c r="X9389" s="214"/>
      <c r="Y9389" s="214"/>
      <c r="Z9389" s="214"/>
      <c r="AA9389" s="217"/>
      <c r="AB9389" s="217"/>
      <c r="AC9389" s="217"/>
      <c r="AD9389" s="213"/>
    </row>
    <row r="9390" spans="20:30" x14ac:dyDescent="0.2">
      <c r="T9390" s="212"/>
      <c r="U9390" s="213"/>
      <c r="V9390" s="213"/>
      <c r="W9390" s="213"/>
      <c r="X9390" s="214"/>
      <c r="Y9390" s="214"/>
      <c r="Z9390" s="214"/>
      <c r="AA9390" s="217"/>
      <c r="AB9390" s="217"/>
      <c r="AC9390" s="217"/>
      <c r="AD9390" s="213"/>
    </row>
    <row r="9391" spans="20:30" x14ac:dyDescent="0.2">
      <c r="T9391" s="212"/>
      <c r="U9391" s="213"/>
      <c r="V9391" s="213"/>
      <c r="W9391" s="213"/>
      <c r="X9391" s="214"/>
      <c r="Y9391" s="214"/>
      <c r="Z9391" s="214"/>
      <c r="AA9391" s="217"/>
      <c r="AB9391" s="217"/>
      <c r="AC9391" s="217"/>
      <c r="AD9391" s="213"/>
    </row>
    <row r="9392" spans="20:30" x14ac:dyDescent="0.2">
      <c r="T9392" s="212"/>
      <c r="U9392" s="213"/>
      <c r="V9392" s="213"/>
      <c r="W9392" s="213"/>
      <c r="X9392" s="214"/>
      <c r="Y9392" s="214"/>
      <c r="Z9392" s="214"/>
      <c r="AA9392" s="217"/>
      <c r="AB9392" s="217"/>
      <c r="AC9392" s="217"/>
      <c r="AD9392" s="213"/>
    </row>
    <row r="9393" spans="20:30" x14ac:dyDescent="0.2">
      <c r="T9393" s="212"/>
      <c r="U9393" s="213"/>
      <c r="V9393" s="213"/>
      <c r="W9393" s="213"/>
      <c r="X9393" s="214"/>
      <c r="Y9393" s="214"/>
      <c r="Z9393" s="214"/>
      <c r="AA9393" s="217"/>
      <c r="AB9393" s="217"/>
      <c r="AC9393" s="217"/>
      <c r="AD9393" s="213"/>
    </row>
    <row r="9394" spans="20:30" x14ac:dyDescent="0.2">
      <c r="T9394" s="212"/>
      <c r="U9394" s="213"/>
      <c r="V9394" s="213"/>
      <c r="W9394" s="213"/>
      <c r="X9394" s="214"/>
      <c r="Y9394" s="214"/>
      <c r="Z9394" s="214"/>
      <c r="AA9394" s="217"/>
      <c r="AB9394" s="217"/>
      <c r="AC9394" s="217"/>
      <c r="AD9394" s="213"/>
    </row>
    <row r="9395" spans="20:30" x14ac:dyDescent="0.2">
      <c r="T9395" s="212"/>
      <c r="U9395" s="213"/>
      <c r="V9395" s="213"/>
      <c r="W9395" s="213"/>
      <c r="X9395" s="214"/>
      <c r="Y9395" s="214"/>
      <c r="Z9395" s="214"/>
      <c r="AA9395" s="217"/>
      <c r="AB9395" s="217"/>
      <c r="AC9395" s="217"/>
      <c r="AD9395" s="213"/>
    </row>
    <row r="9396" spans="20:30" x14ac:dyDescent="0.2">
      <c r="T9396" s="212"/>
      <c r="U9396" s="213"/>
      <c r="V9396" s="213"/>
      <c r="W9396" s="213"/>
      <c r="X9396" s="214"/>
      <c r="Y9396" s="214"/>
      <c r="Z9396" s="214"/>
      <c r="AA9396" s="217"/>
      <c r="AB9396" s="217"/>
      <c r="AC9396" s="217"/>
      <c r="AD9396" s="213"/>
    </row>
    <row r="9397" spans="20:30" x14ac:dyDescent="0.2">
      <c r="T9397" s="212"/>
      <c r="U9397" s="213"/>
      <c r="V9397" s="213"/>
      <c r="W9397" s="213"/>
      <c r="X9397" s="214"/>
      <c r="Y9397" s="214"/>
      <c r="Z9397" s="214"/>
      <c r="AA9397" s="217"/>
      <c r="AB9397" s="217"/>
      <c r="AC9397" s="217"/>
      <c r="AD9397" s="213"/>
    </row>
    <row r="9398" spans="20:30" x14ac:dyDescent="0.2">
      <c r="T9398" s="212"/>
      <c r="U9398" s="213"/>
      <c r="V9398" s="213"/>
      <c r="W9398" s="213"/>
      <c r="X9398" s="214"/>
      <c r="Y9398" s="214"/>
      <c r="Z9398" s="214"/>
      <c r="AA9398" s="217"/>
      <c r="AB9398" s="217"/>
      <c r="AC9398" s="217"/>
      <c r="AD9398" s="213"/>
    </row>
    <row r="9399" spans="20:30" x14ac:dyDescent="0.2">
      <c r="T9399" s="212"/>
      <c r="U9399" s="213"/>
      <c r="V9399" s="213"/>
      <c r="W9399" s="213"/>
      <c r="X9399" s="214"/>
      <c r="Y9399" s="214"/>
      <c r="Z9399" s="214"/>
      <c r="AA9399" s="217"/>
      <c r="AB9399" s="217"/>
      <c r="AC9399" s="217"/>
      <c r="AD9399" s="213"/>
    </row>
    <row r="9400" spans="20:30" x14ac:dyDescent="0.2">
      <c r="T9400" s="212"/>
      <c r="U9400" s="213"/>
      <c r="V9400" s="213"/>
      <c r="W9400" s="213"/>
      <c r="X9400" s="214"/>
      <c r="Y9400" s="214"/>
      <c r="Z9400" s="214"/>
      <c r="AA9400" s="217"/>
      <c r="AB9400" s="217"/>
      <c r="AC9400" s="217"/>
      <c r="AD9400" s="213"/>
    </row>
    <row r="9401" spans="20:30" x14ac:dyDescent="0.2">
      <c r="T9401" s="212"/>
      <c r="U9401" s="213"/>
      <c r="V9401" s="213"/>
      <c r="W9401" s="213"/>
      <c r="X9401" s="214"/>
      <c r="Y9401" s="214"/>
      <c r="Z9401" s="214"/>
      <c r="AA9401" s="217"/>
      <c r="AB9401" s="217"/>
      <c r="AC9401" s="217"/>
      <c r="AD9401" s="213"/>
    </row>
    <row r="9402" spans="20:30" x14ac:dyDescent="0.2">
      <c r="T9402" s="212"/>
      <c r="U9402" s="213"/>
      <c r="V9402" s="213"/>
      <c r="W9402" s="213"/>
      <c r="X9402" s="214"/>
      <c r="Y9402" s="214"/>
      <c r="Z9402" s="214"/>
      <c r="AA9402" s="217"/>
      <c r="AB9402" s="217"/>
      <c r="AC9402" s="217"/>
      <c r="AD9402" s="213"/>
    </row>
    <row r="9403" spans="20:30" x14ac:dyDescent="0.2">
      <c r="T9403" s="212"/>
      <c r="U9403" s="213"/>
      <c r="V9403" s="213"/>
      <c r="W9403" s="213"/>
      <c r="X9403" s="214"/>
      <c r="Y9403" s="214"/>
      <c r="Z9403" s="214"/>
      <c r="AA9403" s="217"/>
      <c r="AB9403" s="217"/>
      <c r="AC9403" s="217"/>
      <c r="AD9403" s="213"/>
    </row>
    <row r="9404" spans="20:30" x14ac:dyDescent="0.2">
      <c r="T9404" s="212"/>
      <c r="U9404" s="213"/>
      <c r="V9404" s="213"/>
      <c r="W9404" s="213"/>
      <c r="X9404" s="214"/>
      <c r="Y9404" s="214"/>
      <c r="Z9404" s="214"/>
      <c r="AA9404" s="217"/>
      <c r="AB9404" s="217"/>
      <c r="AC9404" s="217"/>
      <c r="AD9404" s="213"/>
    </row>
    <row r="9405" spans="20:30" x14ac:dyDescent="0.2">
      <c r="T9405" s="212"/>
      <c r="U9405" s="213"/>
      <c r="V9405" s="213"/>
      <c r="W9405" s="213"/>
      <c r="X9405" s="214"/>
      <c r="Y9405" s="214"/>
      <c r="Z9405" s="214"/>
      <c r="AA9405" s="217"/>
      <c r="AB9405" s="217"/>
      <c r="AC9405" s="217"/>
      <c r="AD9405" s="213"/>
    </row>
    <row r="9406" spans="20:30" x14ac:dyDescent="0.2">
      <c r="T9406" s="212"/>
      <c r="U9406" s="213"/>
      <c r="V9406" s="213"/>
      <c r="W9406" s="213"/>
      <c r="X9406" s="214"/>
      <c r="Y9406" s="214"/>
      <c r="Z9406" s="214"/>
      <c r="AA9406" s="217"/>
      <c r="AB9406" s="217"/>
      <c r="AC9406" s="217"/>
      <c r="AD9406" s="213"/>
    </row>
    <row r="9407" spans="20:30" x14ac:dyDescent="0.2">
      <c r="T9407" s="212"/>
      <c r="U9407" s="213"/>
      <c r="V9407" s="213"/>
      <c r="W9407" s="213"/>
      <c r="X9407" s="214"/>
      <c r="Y9407" s="214"/>
      <c r="Z9407" s="214"/>
      <c r="AA9407" s="217"/>
      <c r="AB9407" s="217"/>
      <c r="AC9407" s="217"/>
      <c r="AD9407" s="213"/>
    </row>
    <row r="9408" spans="20:30" x14ac:dyDescent="0.2">
      <c r="T9408" s="212"/>
      <c r="U9408" s="213"/>
      <c r="V9408" s="213"/>
      <c r="W9408" s="213"/>
      <c r="X9408" s="214"/>
      <c r="Y9408" s="214"/>
      <c r="Z9408" s="214"/>
      <c r="AA9408" s="217"/>
      <c r="AB9408" s="217"/>
      <c r="AC9408" s="217"/>
      <c r="AD9408" s="213"/>
    </row>
    <row r="9409" spans="20:30" x14ac:dyDescent="0.2">
      <c r="T9409" s="212"/>
      <c r="U9409" s="213"/>
      <c r="V9409" s="213"/>
      <c r="W9409" s="213"/>
      <c r="X9409" s="214"/>
      <c r="Y9409" s="214"/>
      <c r="Z9409" s="214"/>
      <c r="AA9409" s="217"/>
      <c r="AB9409" s="217"/>
      <c r="AC9409" s="217"/>
      <c r="AD9409" s="213"/>
    </row>
    <row r="9410" spans="20:30" x14ac:dyDescent="0.2">
      <c r="T9410" s="212"/>
      <c r="U9410" s="213"/>
      <c r="V9410" s="213"/>
      <c r="W9410" s="213"/>
      <c r="X9410" s="214"/>
      <c r="Y9410" s="214"/>
      <c r="Z9410" s="214"/>
      <c r="AA9410" s="217"/>
      <c r="AB9410" s="217"/>
      <c r="AC9410" s="217"/>
      <c r="AD9410" s="213"/>
    </row>
    <row r="9411" spans="20:30" x14ac:dyDescent="0.2">
      <c r="T9411" s="212"/>
      <c r="U9411" s="213"/>
      <c r="V9411" s="213"/>
      <c r="W9411" s="213"/>
      <c r="X9411" s="214"/>
      <c r="Y9411" s="214"/>
      <c r="Z9411" s="214"/>
      <c r="AA9411" s="217"/>
      <c r="AB9411" s="217"/>
      <c r="AC9411" s="217"/>
      <c r="AD9411" s="213"/>
    </row>
    <row r="9412" spans="20:30" x14ac:dyDescent="0.2">
      <c r="T9412" s="212"/>
      <c r="U9412" s="213"/>
      <c r="V9412" s="213"/>
      <c r="W9412" s="213"/>
      <c r="X9412" s="214"/>
      <c r="Y9412" s="214"/>
      <c r="Z9412" s="214"/>
      <c r="AA9412" s="217"/>
      <c r="AB9412" s="217"/>
      <c r="AC9412" s="217"/>
      <c r="AD9412" s="213"/>
    </row>
    <row r="9413" spans="20:30" x14ac:dyDescent="0.2">
      <c r="T9413" s="212"/>
      <c r="U9413" s="213"/>
      <c r="V9413" s="213"/>
      <c r="W9413" s="213"/>
      <c r="X9413" s="214"/>
      <c r="Y9413" s="214"/>
      <c r="Z9413" s="214"/>
      <c r="AA9413" s="217"/>
      <c r="AB9413" s="217"/>
      <c r="AC9413" s="217"/>
      <c r="AD9413" s="213"/>
    </row>
    <row r="9414" spans="20:30" x14ac:dyDescent="0.2">
      <c r="T9414" s="212"/>
      <c r="U9414" s="213"/>
      <c r="V9414" s="213"/>
      <c r="W9414" s="213"/>
      <c r="X9414" s="214"/>
      <c r="Y9414" s="214"/>
      <c r="Z9414" s="214"/>
      <c r="AA9414" s="217"/>
      <c r="AB9414" s="217"/>
      <c r="AC9414" s="217"/>
      <c r="AD9414" s="213"/>
    </row>
    <row r="9415" spans="20:30" x14ac:dyDescent="0.2">
      <c r="T9415" s="212"/>
      <c r="U9415" s="213"/>
      <c r="V9415" s="213"/>
      <c r="W9415" s="213"/>
      <c r="X9415" s="214"/>
      <c r="Y9415" s="214"/>
      <c r="Z9415" s="214"/>
      <c r="AA9415" s="217"/>
      <c r="AB9415" s="217"/>
      <c r="AC9415" s="217"/>
      <c r="AD9415" s="213"/>
    </row>
    <row r="9416" spans="20:30" x14ac:dyDescent="0.2">
      <c r="T9416" s="212"/>
      <c r="U9416" s="213"/>
      <c r="V9416" s="213"/>
      <c r="W9416" s="213"/>
      <c r="X9416" s="214"/>
      <c r="Y9416" s="214"/>
      <c r="Z9416" s="214"/>
      <c r="AA9416" s="217"/>
      <c r="AB9416" s="217"/>
      <c r="AC9416" s="217"/>
      <c r="AD9416" s="213"/>
    </row>
    <row r="9417" spans="20:30" x14ac:dyDescent="0.2">
      <c r="T9417" s="212"/>
      <c r="U9417" s="213"/>
      <c r="V9417" s="213"/>
      <c r="W9417" s="213"/>
      <c r="X9417" s="214"/>
      <c r="Y9417" s="214"/>
      <c r="Z9417" s="214"/>
      <c r="AA9417" s="217"/>
      <c r="AB9417" s="217"/>
      <c r="AC9417" s="217"/>
      <c r="AD9417" s="213"/>
    </row>
    <row r="9418" spans="20:30" x14ac:dyDescent="0.2">
      <c r="T9418" s="212"/>
      <c r="U9418" s="213"/>
      <c r="V9418" s="213"/>
      <c r="W9418" s="213"/>
      <c r="X9418" s="214"/>
      <c r="Y9418" s="214"/>
      <c r="Z9418" s="214"/>
      <c r="AA9418" s="217"/>
      <c r="AB9418" s="217"/>
      <c r="AC9418" s="217"/>
      <c r="AD9418" s="213"/>
    </row>
    <row r="9419" spans="20:30" x14ac:dyDescent="0.2">
      <c r="T9419" s="212"/>
      <c r="U9419" s="213"/>
      <c r="V9419" s="213"/>
      <c r="W9419" s="213"/>
      <c r="X9419" s="214"/>
      <c r="Y9419" s="214"/>
      <c r="Z9419" s="214"/>
      <c r="AA9419" s="217"/>
      <c r="AB9419" s="217"/>
      <c r="AC9419" s="217"/>
      <c r="AD9419" s="213"/>
    </row>
    <row r="9420" spans="20:30" x14ac:dyDescent="0.2">
      <c r="T9420" s="212"/>
      <c r="U9420" s="213"/>
      <c r="V9420" s="213"/>
      <c r="W9420" s="213"/>
      <c r="X9420" s="214"/>
      <c r="Y9420" s="214"/>
      <c r="Z9420" s="214"/>
      <c r="AA9420" s="217"/>
      <c r="AB9420" s="217"/>
      <c r="AC9420" s="217"/>
      <c r="AD9420" s="213"/>
    </row>
    <row r="9421" spans="20:30" x14ac:dyDescent="0.2">
      <c r="T9421" s="212"/>
      <c r="U9421" s="213"/>
      <c r="V9421" s="213"/>
      <c r="W9421" s="213"/>
      <c r="X9421" s="214"/>
      <c r="Y9421" s="214"/>
      <c r="Z9421" s="214"/>
      <c r="AA9421" s="217"/>
      <c r="AB9421" s="217"/>
      <c r="AC9421" s="217"/>
      <c r="AD9421" s="213"/>
    </row>
    <row r="9422" spans="20:30" x14ac:dyDescent="0.2">
      <c r="T9422" s="212"/>
      <c r="U9422" s="213"/>
      <c r="V9422" s="213"/>
      <c r="W9422" s="213"/>
      <c r="X9422" s="214"/>
      <c r="Y9422" s="214"/>
      <c r="Z9422" s="214"/>
      <c r="AA9422" s="217"/>
      <c r="AB9422" s="217"/>
      <c r="AC9422" s="217"/>
      <c r="AD9422" s="213"/>
    </row>
    <row r="9423" spans="20:30" x14ac:dyDescent="0.2">
      <c r="T9423" s="212"/>
      <c r="U9423" s="213"/>
      <c r="V9423" s="213"/>
      <c r="W9423" s="213"/>
      <c r="X9423" s="214"/>
      <c r="Y9423" s="214"/>
      <c r="Z9423" s="214"/>
      <c r="AA9423" s="217"/>
      <c r="AB9423" s="217"/>
      <c r="AC9423" s="217"/>
      <c r="AD9423" s="213"/>
    </row>
    <row r="9424" spans="20:30" x14ac:dyDescent="0.2">
      <c r="T9424" s="212"/>
      <c r="U9424" s="213"/>
      <c r="V9424" s="213"/>
      <c r="W9424" s="213"/>
      <c r="X9424" s="214"/>
      <c r="Y9424" s="214"/>
      <c r="Z9424" s="214"/>
      <c r="AA9424" s="217"/>
      <c r="AB9424" s="217"/>
      <c r="AC9424" s="217"/>
      <c r="AD9424" s="213"/>
    </row>
    <row r="9425" spans="20:30" x14ac:dyDescent="0.2">
      <c r="T9425" s="212"/>
      <c r="U9425" s="213"/>
      <c r="V9425" s="213"/>
      <c r="W9425" s="213"/>
      <c r="X9425" s="214"/>
      <c r="Y9425" s="214"/>
      <c r="Z9425" s="214"/>
      <c r="AA9425" s="217"/>
      <c r="AB9425" s="217"/>
      <c r="AC9425" s="217"/>
      <c r="AD9425" s="213"/>
    </row>
    <row r="9426" spans="20:30" x14ac:dyDescent="0.2">
      <c r="T9426" s="212"/>
      <c r="U9426" s="213"/>
      <c r="V9426" s="213"/>
      <c r="W9426" s="213"/>
      <c r="X9426" s="214"/>
      <c r="Y9426" s="214"/>
      <c r="Z9426" s="214"/>
      <c r="AA9426" s="217"/>
      <c r="AB9426" s="217"/>
      <c r="AC9426" s="217"/>
      <c r="AD9426" s="213"/>
    </row>
    <row r="9427" spans="20:30" x14ac:dyDescent="0.2">
      <c r="T9427" s="212"/>
      <c r="U9427" s="213"/>
      <c r="V9427" s="213"/>
      <c r="W9427" s="213"/>
      <c r="X9427" s="214"/>
      <c r="Y9427" s="214"/>
      <c r="Z9427" s="214"/>
      <c r="AA9427" s="217"/>
      <c r="AB9427" s="217"/>
      <c r="AC9427" s="217"/>
      <c r="AD9427" s="213"/>
    </row>
    <row r="9428" spans="20:30" x14ac:dyDescent="0.2">
      <c r="T9428" s="212"/>
      <c r="U9428" s="213"/>
      <c r="V9428" s="213"/>
      <c r="W9428" s="213"/>
      <c r="X9428" s="214"/>
      <c r="Y9428" s="214"/>
      <c r="Z9428" s="214"/>
      <c r="AA9428" s="217"/>
      <c r="AB9428" s="217"/>
      <c r="AC9428" s="217"/>
      <c r="AD9428" s="213"/>
    </row>
    <row r="9429" spans="20:30" x14ac:dyDescent="0.2">
      <c r="T9429" s="212"/>
      <c r="U9429" s="213"/>
      <c r="V9429" s="213"/>
      <c r="W9429" s="213"/>
      <c r="X9429" s="214"/>
      <c r="Y9429" s="214"/>
      <c r="Z9429" s="214"/>
      <c r="AA9429" s="217"/>
      <c r="AB9429" s="217"/>
      <c r="AC9429" s="217"/>
      <c r="AD9429" s="213"/>
    </row>
    <row r="9430" spans="20:30" x14ac:dyDescent="0.2">
      <c r="T9430" s="212"/>
      <c r="U9430" s="213"/>
      <c r="V9430" s="213"/>
      <c r="W9430" s="213"/>
      <c r="X9430" s="214"/>
      <c r="Y9430" s="214"/>
      <c r="Z9430" s="214"/>
      <c r="AA9430" s="217"/>
      <c r="AB9430" s="217"/>
      <c r="AC9430" s="217"/>
      <c r="AD9430" s="213"/>
    </row>
    <row r="9431" spans="20:30" x14ac:dyDescent="0.2">
      <c r="T9431" s="212"/>
      <c r="U9431" s="213"/>
      <c r="V9431" s="213"/>
      <c r="W9431" s="213"/>
      <c r="X9431" s="214"/>
      <c r="Y9431" s="214"/>
      <c r="Z9431" s="214"/>
      <c r="AA9431" s="217"/>
      <c r="AB9431" s="217"/>
      <c r="AC9431" s="217"/>
      <c r="AD9431" s="213"/>
    </row>
    <row r="9432" spans="20:30" x14ac:dyDescent="0.2">
      <c r="T9432" s="212"/>
      <c r="U9432" s="213"/>
      <c r="V9432" s="213"/>
      <c r="W9432" s="213"/>
      <c r="X9432" s="214"/>
      <c r="Y9432" s="214"/>
      <c r="Z9432" s="214"/>
      <c r="AA9432" s="217"/>
      <c r="AB9432" s="217"/>
      <c r="AC9432" s="217"/>
      <c r="AD9432" s="213"/>
    </row>
    <row r="9433" spans="20:30" x14ac:dyDescent="0.2">
      <c r="T9433" s="212"/>
      <c r="U9433" s="213"/>
      <c r="V9433" s="213"/>
      <c r="W9433" s="213"/>
      <c r="X9433" s="214"/>
      <c r="Y9433" s="214"/>
      <c r="Z9433" s="214"/>
      <c r="AA9433" s="217"/>
      <c r="AB9433" s="217"/>
      <c r="AC9433" s="217"/>
      <c r="AD9433" s="213"/>
    </row>
    <row r="9434" spans="20:30" x14ac:dyDescent="0.2">
      <c r="T9434" s="212"/>
      <c r="U9434" s="213"/>
      <c r="V9434" s="213"/>
      <c r="W9434" s="213"/>
      <c r="X9434" s="214"/>
      <c r="Y9434" s="214"/>
      <c r="Z9434" s="214"/>
      <c r="AA9434" s="217"/>
      <c r="AB9434" s="217"/>
      <c r="AC9434" s="217"/>
      <c r="AD9434" s="213"/>
    </row>
    <row r="9435" spans="20:30" x14ac:dyDescent="0.2">
      <c r="T9435" s="212"/>
      <c r="U9435" s="213"/>
      <c r="V9435" s="213"/>
      <c r="W9435" s="213"/>
      <c r="X9435" s="214"/>
      <c r="Y9435" s="214"/>
      <c r="Z9435" s="214"/>
      <c r="AA9435" s="217"/>
      <c r="AB9435" s="217"/>
      <c r="AC9435" s="217"/>
      <c r="AD9435" s="213"/>
    </row>
    <row r="9436" spans="20:30" x14ac:dyDescent="0.2">
      <c r="T9436" s="212"/>
      <c r="U9436" s="213"/>
      <c r="V9436" s="213"/>
      <c r="W9436" s="213"/>
      <c r="X9436" s="214"/>
      <c r="Y9436" s="214"/>
      <c r="Z9436" s="214"/>
      <c r="AA9436" s="217"/>
      <c r="AB9436" s="217"/>
      <c r="AC9436" s="217"/>
      <c r="AD9436" s="213"/>
    </row>
    <row r="9437" spans="20:30" x14ac:dyDescent="0.2">
      <c r="T9437" s="212"/>
      <c r="U9437" s="213"/>
      <c r="V9437" s="213"/>
      <c r="W9437" s="213"/>
      <c r="X9437" s="214"/>
      <c r="Y9437" s="214"/>
      <c r="Z9437" s="214"/>
      <c r="AA9437" s="217"/>
      <c r="AB9437" s="217"/>
      <c r="AC9437" s="217"/>
      <c r="AD9437" s="213"/>
    </row>
    <row r="9438" spans="20:30" x14ac:dyDescent="0.2">
      <c r="T9438" s="212"/>
      <c r="U9438" s="213"/>
      <c r="V9438" s="213"/>
      <c r="W9438" s="213"/>
      <c r="X9438" s="214"/>
      <c r="Y9438" s="214"/>
      <c r="Z9438" s="214"/>
      <c r="AA9438" s="217"/>
      <c r="AB9438" s="217"/>
      <c r="AC9438" s="217"/>
      <c r="AD9438" s="213"/>
    </row>
    <row r="9439" spans="20:30" x14ac:dyDescent="0.2">
      <c r="T9439" s="212"/>
      <c r="U9439" s="213"/>
      <c r="V9439" s="213"/>
      <c r="W9439" s="213"/>
      <c r="X9439" s="214"/>
      <c r="Y9439" s="214"/>
      <c r="Z9439" s="214"/>
      <c r="AA9439" s="217"/>
      <c r="AB9439" s="217"/>
      <c r="AC9439" s="217"/>
      <c r="AD9439" s="213"/>
    </row>
    <row r="9440" spans="20:30" x14ac:dyDescent="0.2">
      <c r="T9440" s="212"/>
      <c r="U9440" s="213"/>
      <c r="V9440" s="213"/>
      <c r="W9440" s="213"/>
      <c r="X9440" s="214"/>
      <c r="Y9440" s="214"/>
      <c r="Z9440" s="214"/>
      <c r="AA9440" s="217"/>
      <c r="AB9440" s="217"/>
      <c r="AC9440" s="217"/>
      <c r="AD9440" s="213"/>
    </row>
    <row r="9441" spans="20:30" x14ac:dyDescent="0.2">
      <c r="T9441" s="212"/>
      <c r="U9441" s="213"/>
      <c r="V9441" s="213"/>
      <c r="W9441" s="213"/>
      <c r="X9441" s="214"/>
      <c r="Y9441" s="214"/>
      <c r="Z9441" s="214"/>
      <c r="AA9441" s="217"/>
      <c r="AB9441" s="217"/>
      <c r="AC9441" s="217"/>
      <c r="AD9441" s="213"/>
    </row>
    <row r="9442" spans="20:30" x14ac:dyDescent="0.2">
      <c r="T9442" s="212"/>
      <c r="U9442" s="213"/>
      <c r="V9442" s="213"/>
      <c r="W9442" s="213"/>
      <c r="X9442" s="214"/>
      <c r="Y9442" s="214"/>
      <c r="Z9442" s="214"/>
      <c r="AA9442" s="217"/>
      <c r="AB9442" s="217"/>
      <c r="AC9442" s="217"/>
      <c r="AD9442" s="213"/>
    </row>
    <row r="9443" spans="20:30" x14ac:dyDescent="0.2">
      <c r="T9443" s="212"/>
      <c r="U9443" s="213"/>
      <c r="V9443" s="213"/>
      <c r="W9443" s="213"/>
      <c r="X9443" s="214"/>
      <c r="Y9443" s="214"/>
      <c r="Z9443" s="214"/>
      <c r="AA9443" s="217"/>
      <c r="AB9443" s="217"/>
      <c r="AC9443" s="217"/>
      <c r="AD9443" s="213"/>
    </row>
    <row r="9444" spans="20:30" x14ac:dyDescent="0.2">
      <c r="T9444" s="212"/>
      <c r="U9444" s="213"/>
      <c r="V9444" s="213"/>
      <c r="W9444" s="213"/>
      <c r="X9444" s="214"/>
      <c r="Y9444" s="214"/>
      <c r="Z9444" s="214"/>
      <c r="AA9444" s="217"/>
      <c r="AB9444" s="217"/>
      <c r="AC9444" s="217"/>
      <c r="AD9444" s="213"/>
    </row>
    <row r="9445" spans="20:30" x14ac:dyDescent="0.2">
      <c r="T9445" s="212"/>
      <c r="U9445" s="213"/>
      <c r="V9445" s="213"/>
      <c r="W9445" s="213"/>
      <c r="X9445" s="214"/>
      <c r="Y9445" s="214"/>
      <c r="Z9445" s="214"/>
      <c r="AA9445" s="217"/>
      <c r="AB9445" s="217"/>
      <c r="AC9445" s="217"/>
      <c r="AD9445" s="213"/>
    </row>
    <row r="9446" spans="20:30" x14ac:dyDescent="0.2">
      <c r="T9446" s="212"/>
      <c r="U9446" s="213"/>
      <c r="V9446" s="213"/>
      <c r="W9446" s="213"/>
      <c r="X9446" s="214"/>
      <c r="Y9446" s="214"/>
      <c r="Z9446" s="214"/>
      <c r="AA9446" s="217"/>
      <c r="AB9446" s="217"/>
      <c r="AC9446" s="217"/>
      <c r="AD9446" s="213"/>
    </row>
    <row r="9447" spans="20:30" x14ac:dyDescent="0.2">
      <c r="T9447" s="212"/>
      <c r="U9447" s="213"/>
      <c r="V9447" s="213"/>
      <c r="W9447" s="213"/>
      <c r="X9447" s="214"/>
      <c r="Y9447" s="214"/>
      <c r="Z9447" s="214"/>
      <c r="AA9447" s="217"/>
      <c r="AB9447" s="217"/>
      <c r="AC9447" s="217"/>
      <c r="AD9447" s="213"/>
    </row>
    <row r="9448" spans="20:30" x14ac:dyDescent="0.2">
      <c r="T9448" s="212"/>
      <c r="U9448" s="213"/>
      <c r="V9448" s="213"/>
      <c r="W9448" s="213"/>
      <c r="X9448" s="214"/>
      <c r="Y9448" s="214"/>
      <c r="Z9448" s="214"/>
      <c r="AA9448" s="217"/>
      <c r="AB9448" s="217"/>
      <c r="AC9448" s="217"/>
      <c r="AD9448" s="213"/>
    </row>
    <row r="9449" spans="20:30" x14ac:dyDescent="0.2">
      <c r="T9449" s="212"/>
      <c r="U9449" s="213"/>
      <c r="V9449" s="213"/>
      <c r="W9449" s="213"/>
      <c r="X9449" s="214"/>
      <c r="Y9449" s="214"/>
      <c r="Z9449" s="214"/>
      <c r="AA9449" s="217"/>
      <c r="AB9449" s="217"/>
      <c r="AC9449" s="217"/>
      <c r="AD9449" s="213"/>
    </row>
    <row r="9450" spans="20:30" x14ac:dyDescent="0.2">
      <c r="T9450" s="212"/>
      <c r="U9450" s="213"/>
      <c r="V9450" s="213"/>
      <c r="W9450" s="213"/>
      <c r="X9450" s="214"/>
      <c r="Y9450" s="214"/>
      <c r="Z9450" s="214"/>
      <c r="AA9450" s="217"/>
      <c r="AB9450" s="217"/>
      <c r="AC9450" s="217"/>
      <c r="AD9450" s="213"/>
    </row>
    <row r="9451" spans="20:30" x14ac:dyDescent="0.2">
      <c r="T9451" s="212"/>
      <c r="U9451" s="213"/>
      <c r="V9451" s="213"/>
      <c r="W9451" s="213"/>
      <c r="X9451" s="214"/>
      <c r="Y9451" s="214"/>
      <c r="Z9451" s="214"/>
      <c r="AA9451" s="217"/>
      <c r="AB9451" s="217"/>
      <c r="AC9451" s="217"/>
      <c r="AD9451" s="213"/>
    </row>
    <row r="9452" spans="20:30" x14ac:dyDescent="0.2">
      <c r="T9452" s="212"/>
      <c r="U9452" s="213"/>
      <c r="V9452" s="213"/>
      <c r="W9452" s="213"/>
      <c r="X9452" s="214"/>
      <c r="Y9452" s="214"/>
      <c r="Z9452" s="214"/>
      <c r="AA9452" s="217"/>
      <c r="AB9452" s="217"/>
      <c r="AC9452" s="217"/>
      <c r="AD9452" s="213"/>
    </row>
    <row r="9453" spans="20:30" x14ac:dyDescent="0.2">
      <c r="T9453" s="212"/>
      <c r="U9453" s="213"/>
      <c r="V9453" s="213"/>
      <c r="W9453" s="213"/>
      <c r="X9453" s="214"/>
      <c r="Y9453" s="214"/>
      <c r="Z9453" s="214"/>
      <c r="AA9453" s="217"/>
      <c r="AB9453" s="217"/>
      <c r="AC9453" s="217"/>
      <c r="AD9453" s="213"/>
    </row>
    <row r="9454" spans="20:30" x14ac:dyDescent="0.2">
      <c r="T9454" s="212"/>
      <c r="U9454" s="213"/>
      <c r="V9454" s="213"/>
      <c r="W9454" s="213"/>
      <c r="X9454" s="214"/>
      <c r="Y9454" s="214"/>
      <c r="Z9454" s="214"/>
      <c r="AA9454" s="217"/>
      <c r="AB9454" s="217"/>
      <c r="AC9454" s="217"/>
      <c r="AD9454" s="213"/>
    </row>
    <row r="9455" spans="20:30" x14ac:dyDescent="0.2">
      <c r="T9455" s="212"/>
      <c r="U9455" s="213"/>
      <c r="V9455" s="213"/>
      <c r="W9455" s="213"/>
      <c r="X9455" s="214"/>
      <c r="Y9455" s="214"/>
      <c r="Z9455" s="214"/>
      <c r="AA9455" s="217"/>
      <c r="AB9455" s="217"/>
      <c r="AC9455" s="217"/>
      <c r="AD9455" s="213"/>
    </row>
    <row r="9456" spans="20:30" x14ac:dyDescent="0.2">
      <c r="T9456" s="212"/>
      <c r="U9456" s="213"/>
      <c r="V9456" s="213"/>
      <c r="W9456" s="213"/>
      <c r="X9456" s="214"/>
      <c r="Y9456" s="214"/>
      <c r="Z9456" s="214"/>
      <c r="AA9456" s="217"/>
      <c r="AB9456" s="217"/>
      <c r="AC9456" s="217"/>
      <c r="AD9456" s="213"/>
    </row>
    <row r="9457" spans="20:30" x14ac:dyDescent="0.2">
      <c r="T9457" s="212"/>
      <c r="U9457" s="213"/>
      <c r="V9457" s="213"/>
      <c r="W9457" s="213"/>
      <c r="X9457" s="214"/>
      <c r="Y9457" s="214"/>
      <c r="Z9457" s="214"/>
      <c r="AA9457" s="217"/>
      <c r="AB9457" s="217"/>
      <c r="AC9457" s="217"/>
      <c r="AD9457" s="213"/>
    </row>
    <row r="9458" spans="20:30" x14ac:dyDescent="0.2">
      <c r="T9458" s="212"/>
      <c r="U9458" s="213"/>
      <c r="V9458" s="213"/>
      <c r="W9458" s="213"/>
      <c r="X9458" s="214"/>
      <c r="Y9458" s="214"/>
      <c r="Z9458" s="214"/>
      <c r="AA9458" s="217"/>
      <c r="AB9458" s="217"/>
      <c r="AC9458" s="217"/>
      <c r="AD9458" s="213"/>
    </row>
    <row r="9459" spans="20:30" x14ac:dyDescent="0.2">
      <c r="T9459" s="212"/>
      <c r="U9459" s="213"/>
      <c r="V9459" s="213"/>
      <c r="W9459" s="213"/>
      <c r="X9459" s="214"/>
      <c r="Y9459" s="214"/>
      <c r="Z9459" s="214"/>
      <c r="AA9459" s="217"/>
      <c r="AB9459" s="217"/>
      <c r="AC9459" s="217"/>
      <c r="AD9459" s="213"/>
    </row>
    <row r="9460" spans="20:30" x14ac:dyDescent="0.2">
      <c r="T9460" s="212"/>
      <c r="U9460" s="213"/>
      <c r="V9460" s="213"/>
      <c r="W9460" s="213"/>
      <c r="X9460" s="214"/>
      <c r="Y9460" s="214"/>
      <c r="Z9460" s="214"/>
      <c r="AA9460" s="217"/>
      <c r="AB9460" s="217"/>
      <c r="AC9460" s="217"/>
      <c r="AD9460" s="213"/>
    </row>
    <row r="9461" spans="20:30" x14ac:dyDescent="0.2">
      <c r="T9461" s="212"/>
      <c r="U9461" s="213"/>
      <c r="V9461" s="213"/>
      <c r="W9461" s="213"/>
      <c r="X9461" s="214"/>
      <c r="Y9461" s="214"/>
      <c r="Z9461" s="214"/>
      <c r="AA9461" s="217"/>
      <c r="AB9461" s="217"/>
      <c r="AC9461" s="217"/>
      <c r="AD9461" s="213"/>
    </row>
    <row r="9462" spans="20:30" x14ac:dyDescent="0.2">
      <c r="T9462" s="212"/>
      <c r="U9462" s="213"/>
      <c r="V9462" s="213"/>
      <c r="W9462" s="213"/>
      <c r="X9462" s="214"/>
      <c r="Y9462" s="214"/>
      <c r="Z9462" s="214"/>
      <c r="AA9462" s="217"/>
      <c r="AB9462" s="217"/>
      <c r="AC9462" s="217"/>
      <c r="AD9462" s="213"/>
    </row>
    <row r="9463" spans="20:30" x14ac:dyDescent="0.2">
      <c r="T9463" s="212"/>
      <c r="U9463" s="213"/>
      <c r="V9463" s="213"/>
      <c r="W9463" s="213"/>
      <c r="X9463" s="214"/>
      <c r="Y9463" s="214"/>
      <c r="Z9463" s="214"/>
      <c r="AA9463" s="217"/>
      <c r="AB9463" s="217"/>
      <c r="AC9463" s="217"/>
      <c r="AD9463" s="213"/>
    </row>
    <row r="9464" spans="20:30" x14ac:dyDescent="0.2">
      <c r="T9464" s="212"/>
      <c r="U9464" s="213"/>
      <c r="V9464" s="213"/>
      <c r="W9464" s="213"/>
      <c r="X9464" s="214"/>
      <c r="Y9464" s="214"/>
      <c r="Z9464" s="214"/>
      <c r="AA9464" s="217"/>
      <c r="AB9464" s="217"/>
      <c r="AC9464" s="217"/>
      <c r="AD9464" s="213"/>
    </row>
    <row r="9465" spans="20:30" x14ac:dyDescent="0.2">
      <c r="T9465" s="212"/>
      <c r="U9465" s="213"/>
      <c r="V9465" s="213"/>
      <c r="W9465" s="213"/>
      <c r="X9465" s="214"/>
      <c r="Y9465" s="214"/>
      <c r="Z9465" s="214"/>
      <c r="AA9465" s="217"/>
      <c r="AB9465" s="217"/>
      <c r="AC9465" s="217"/>
      <c r="AD9465" s="213"/>
    </row>
    <row r="9466" spans="20:30" x14ac:dyDescent="0.2">
      <c r="T9466" s="212"/>
      <c r="U9466" s="213"/>
      <c r="V9466" s="213"/>
      <c r="W9466" s="213"/>
      <c r="X9466" s="214"/>
      <c r="Y9466" s="214"/>
      <c r="Z9466" s="214"/>
      <c r="AA9466" s="217"/>
      <c r="AB9466" s="217"/>
      <c r="AC9466" s="217"/>
      <c r="AD9466" s="213"/>
    </row>
    <row r="9467" spans="20:30" x14ac:dyDescent="0.2">
      <c r="T9467" s="212"/>
      <c r="U9467" s="213"/>
      <c r="V9467" s="213"/>
      <c r="W9467" s="213"/>
      <c r="X9467" s="214"/>
      <c r="Y9467" s="214"/>
      <c r="Z9467" s="214"/>
      <c r="AA9467" s="217"/>
      <c r="AB9467" s="217"/>
      <c r="AC9467" s="217"/>
      <c r="AD9467" s="213"/>
    </row>
    <row r="9468" spans="20:30" x14ac:dyDescent="0.2">
      <c r="T9468" s="212"/>
      <c r="U9468" s="213"/>
      <c r="V9468" s="213"/>
      <c r="W9468" s="213"/>
      <c r="X9468" s="214"/>
      <c r="Y9468" s="214"/>
      <c r="Z9468" s="214"/>
      <c r="AA9468" s="217"/>
      <c r="AB9468" s="217"/>
      <c r="AC9468" s="217"/>
      <c r="AD9468" s="213"/>
    </row>
    <row r="9469" spans="20:30" x14ac:dyDescent="0.2">
      <c r="T9469" s="212"/>
      <c r="U9469" s="213"/>
      <c r="V9469" s="213"/>
      <c r="W9469" s="213"/>
      <c r="X9469" s="214"/>
      <c r="Y9469" s="214"/>
      <c r="Z9469" s="214"/>
      <c r="AA9469" s="217"/>
      <c r="AB9469" s="217"/>
      <c r="AC9469" s="217"/>
      <c r="AD9469" s="213"/>
    </row>
    <row r="9470" spans="20:30" x14ac:dyDescent="0.2">
      <c r="T9470" s="212"/>
      <c r="U9470" s="213"/>
      <c r="V9470" s="213"/>
      <c r="W9470" s="213"/>
      <c r="X9470" s="214"/>
      <c r="Y9470" s="214"/>
      <c r="Z9470" s="214"/>
      <c r="AA9470" s="217"/>
      <c r="AB9470" s="217"/>
      <c r="AC9470" s="217"/>
      <c r="AD9470" s="213"/>
    </row>
    <row r="9471" spans="20:30" x14ac:dyDescent="0.2">
      <c r="T9471" s="212"/>
      <c r="U9471" s="213"/>
      <c r="V9471" s="213"/>
      <c r="W9471" s="213"/>
      <c r="X9471" s="214"/>
      <c r="Y9471" s="214"/>
      <c r="Z9471" s="214"/>
      <c r="AA9471" s="217"/>
      <c r="AB9471" s="217"/>
      <c r="AC9471" s="217"/>
      <c r="AD9471" s="213"/>
    </row>
    <row r="9472" spans="20:30" x14ac:dyDescent="0.2">
      <c r="T9472" s="212"/>
      <c r="U9472" s="213"/>
      <c r="V9472" s="213"/>
      <c r="W9472" s="213"/>
      <c r="X9472" s="214"/>
      <c r="Y9472" s="214"/>
      <c r="Z9472" s="214"/>
      <c r="AA9472" s="217"/>
      <c r="AB9472" s="217"/>
      <c r="AC9472" s="217"/>
      <c r="AD9472" s="213"/>
    </row>
    <row r="9473" spans="20:30" x14ac:dyDescent="0.2">
      <c r="T9473" s="212"/>
      <c r="U9473" s="213"/>
      <c r="V9473" s="213"/>
      <c r="W9473" s="213"/>
      <c r="X9473" s="214"/>
      <c r="Y9473" s="214"/>
      <c r="Z9473" s="214"/>
      <c r="AA9473" s="217"/>
      <c r="AB9473" s="217"/>
      <c r="AC9473" s="217"/>
      <c r="AD9473" s="213"/>
    </row>
    <row r="9474" spans="20:30" x14ac:dyDescent="0.2">
      <c r="T9474" s="212"/>
      <c r="U9474" s="213"/>
      <c r="V9474" s="213"/>
      <c r="W9474" s="213"/>
      <c r="X9474" s="214"/>
      <c r="Y9474" s="214"/>
      <c r="Z9474" s="214"/>
      <c r="AA9474" s="217"/>
      <c r="AB9474" s="217"/>
      <c r="AC9474" s="217"/>
      <c r="AD9474" s="213"/>
    </row>
    <row r="9475" spans="20:30" x14ac:dyDescent="0.2">
      <c r="T9475" s="212"/>
      <c r="U9475" s="213"/>
      <c r="V9475" s="213"/>
      <c r="W9475" s="213"/>
      <c r="X9475" s="214"/>
      <c r="Y9475" s="214"/>
      <c r="Z9475" s="214"/>
      <c r="AA9475" s="217"/>
      <c r="AB9475" s="217"/>
      <c r="AC9475" s="217"/>
      <c r="AD9475" s="213"/>
    </row>
    <row r="9476" spans="20:30" x14ac:dyDescent="0.2">
      <c r="T9476" s="212"/>
      <c r="U9476" s="213"/>
      <c r="V9476" s="213"/>
      <c r="W9476" s="213"/>
      <c r="X9476" s="214"/>
      <c r="Y9476" s="214"/>
      <c r="Z9476" s="214"/>
      <c r="AA9476" s="217"/>
      <c r="AB9476" s="217"/>
      <c r="AC9476" s="217"/>
      <c r="AD9476" s="213"/>
    </row>
    <row r="9477" spans="20:30" x14ac:dyDescent="0.2">
      <c r="T9477" s="212"/>
      <c r="U9477" s="213"/>
      <c r="V9477" s="213"/>
      <c r="W9477" s="213"/>
      <c r="X9477" s="214"/>
      <c r="Y9477" s="214"/>
      <c r="Z9477" s="214"/>
      <c r="AA9477" s="217"/>
      <c r="AB9477" s="217"/>
      <c r="AC9477" s="217"/>
      <c r="AD9477" s="213"/>
    </row>
    <row r="9478" spans="20:30" x14ac:dyDescent="0.2">
      <c r="T9478" s="212"/>
      <c r="U9478" s="213"/>
      <c r="V9478" s="213"/>
      <c r="W9478" s="213"/>
      <c r="X9478" s="214"/>
      <c r="Y9478" s="214"/>
      <c r="Z9478" s="214"/>
      <c r="AA9478" s="217"/>
      <c r="AB9478" s="217"/>
      <c r="AC9478" s="217"/>
      <c r="AD9478" s="213"/>
    </row>
    <row r="9479" spans="20:30" x14ac:dyDescent="0.2">
      <c r="T9479" s="212"/>
      <c r="U9479" s="213"/>
      <c r="V9479" s="213"/>
      <c r="W9479" s="213"/>
      <c r="X9479" s="214"/>
      <c r="Y9479" s="214"/>
      <c r="Z9479" s="214"/>
      <c r="AA9479" s="217"/>
      <c r="AB9479" s="217"/>
      <c r="AC9479" s="217"/>
      <c r="AD9479" s="213"/>
    </row>
    <row r="9480" spans="20:30" x14ac:dyDescent="0.2">
      <c r="T9480" s="212"/>
      <c r="U9480" s="213"/>
      <c r="V9480" s="213"/>
      <c r="W9480" s="213"/>
      <c r="X9480" s="214"/>
      <c r="Y9480" s="214"/>
      <c r="Z9480" s="214"/>
      <c r="AA9480" s="217"/>
      <c r="AB9480" s="217"/>
      <c r="AC9480" s="217"/>
      <c r="AD9480" s="213"/>
    </row>
    <row r="9481" spans="20:30" x14ac:dyDescent="0.2">
      <c r="T9481" s="212"/>
      <c r="U9481" s="213"/>
      <c r="V9481" s="213"/>
      <c r="W9481" s="213"/>
      <c r="X9481" s="214"/>
      <c r="Y9481" s="214"/>
      <c r="Z9481" s="214"/>
      <c r="AA9481" s="217"/>
      <c r="AB9481" s="217"/>
      <c r="AC9481" s="217"/>
      <c r="AD9481" s="213"/>
    </row>
    <row r="9482" spans="20:30" x14ac:dyDescent="0.2">
      <c r="T9482" s="212"/>
      <c r="U9482" s="213"/>
      <c r="V9482" s="213"/>
      <c r="W9482" s="213"/>
      <c r="X9482" s="214"/>
      <c r="Y9482" s="214"/>
      <c r="Z9482" s="214"/>
      <c r="AA9482" s="217"/>
      <c r="AB9482" s="217"/>
      <c r="AC9482" s="217"/>
      <c r="AD9482" s="213"/>
    </row>
    <row r="9483" spans="20:30" x14ac:dyDescent="0.2">
      <c r="T9483" s="212"/>
      <c r="U9483" s="213"/>
      <c r="V9483" s="213"/>
      <c r="W9483" s="213"/>
      <c r="X9483" s="214"/>
      <c r="Y9483" s="214"/>
      <c r="Z9483" s="214"/>
      <c r="AA9483" s="217"/>
      <c r="AB9483" s="217"/>
      <c r="AC9483" s="217"/>
      <c r="AD9483" s="213"/>
    </row>
    <row r="9484" spans="20:30" x14ac:dyDescent="0.2">
      <c r="T9484" s="212"/>
      <c r="U9484" s="213"/>
      <c r="V9484" s="213"/>
      <c r="W9484" s="213"/>
      <c r="X9484" s="214"/>
      <c r="Y9484" s="214"/>
      <c r="Z9484" s="214"/>
      <c r="AA9484" s="217"/>
      <c r="AB9484" s="217"/>
      <c r="AC9484" s="217"/>
      <c r="AD9484" s="213"/>
    </row>
    <row r="9485" spans="20:30" x14ac:dyDescent="0.2">
      <c r="T9485" s="212"/>
      <c r="U9485" s="213"/>
      <c r="V9485" s="213"/>
      <c r="W9485" s="213"/>
      <c r="X9485" s="214"/>
      <c r="Y9485" s="214"/>
      <c r="Z9485" s="214"/>
      <c r="AA9485" s="217"/>
      <c r="AB9485" s="217"/>
      <c r="AC9485" s="217"/>
      <c r="AD9485" s="213"/>
    </row>
    <row r="9486" spans="20:30" x14ac:dyDescent="0.2">
      <c r="T9486" s="212"/>
      <c r="U9486" s="213"/>
      <c r="V9486" s="213"/>
      <c r="W9486" s="213"/>
      <c r="X9486" s="214"/>
      <c r="Y9486" s="214"/>
      <c r="Z9486" s="214"/>
      <c r="AA9486" s="217"/>
      <c r="AB9486" s="217"/>
      <c r="AC9486" s="217"/>
      <c r="AD9486" s="213"/>
    </row>
    <row r="9487" spans="20:30" x14ac:dyDescent="0.2">
      <c r="T9487" s="212"/>
      <c r="U9487" s="213"/>
      <c r="V9487" s="213"/>
      <c r="W9487" s="213"/>
      <c r="X9487" s="214"/>
      <c r="Y9487" s="214"/>
      <c r="Z9487" s="214"/>
      <c r="AA9487" s="217"/>
      <c r="AB9487" s="217"/>
      <c r="AC9487" s="217"/>
      <c r="AD9487" s="213"/>
    </row>
    <row r="9488" spans="20:30" x14ac:dyDescent="0.2">
      <c r="T9488" s="212"/>
      <c r="U9488" s="213"/>
      <c r="V9488" s="213"/>
      <c r="W9488" s="213"/>
      <c r="X9488" s="214"/>
      <c r="Y9488" s="214"/>
      <c r="Z9488" s="214"/>
      <c r="AA9488" s="217"/>
      <c r="AB9488" s="217"/>
      <c r="AC9488" s="217"/>
      <c r="AD9488" s="213"/>
    </row>
    <row r="9489" spans="20:30" x14ac:dyDescent="0.2">
      <c r="T9489" s="212"/>
      <c r="U9489" s="213"/>
      <c r="V9489" s="213"/>
      <c r="W9489" s="213"/>
      <c r="X9489" s="214"/>
      <c r="Y9489" s="214"/>
      <c r="Z9489" s="214"/>
      <c r="AA9489" s="217"/>
      <c r="AB9489" s="217"/>
      <c r="AC9489" s="217"/>
      <c r="AD9489" s="213"/>
    </row>
    <row r="9490" spans="20:30" x14ac:dyDescent="0.2">
      <c r="T9490" s="212"/>
      <c r="U9490" s="213"/>
      <c r="V9490" s="213"/>
      <c r="W9490" s="213"/>
      <c r="X9490" s="214"/>
      <c r="Y9490" s="214"/>
      <c r="Z9490" s="214"/>
      <c r="AA9490" s="217"/>
      <c r="AB9490" s="217"/>
      <c r="AC9490" s="217"/>
      <c r="AD9490" s="213"/>
    </row>
    <row r="9491" spans="20:30" x14ac:dyDescent="0.2">
      <c r="T9491" s="212"/>
      <c r="U9491" s="213"/>
      <c r="V9491" s="213"/>
      <c r="W9491" s="213"/>
      <c r="X9491" s="214"/>
      <c r="Y9491" s="214"/>
      <c r="Z9491" s="214"/>
      <c r="AA9491" s="217"/>
      <c r="AB9491" s="217"/>
      <c r="AC9491" s="217"/>
      <c r="AD9491" s="213"/>
    </row>
    <row r="9492" spans="20:30" x14ac:dyDescent="0.2">
      <c r="T9492" s="212"/>
      <c r="U9492" s="213"/>
      <c r="V9492" s="213"/>
      <c r="W9492" s="213"/>
      <c r="X9492" s="214"/>
      <c r="Y9492" s="214"/>
      <c r="Z9492" s="214"/>
      <c r="AA9492" s="217"/>
      <c r="AB9492" s="217"/>
      <c r="AC9492" s="217"/>
      <c r="AD9492" s="213"/>
    </row>
    <row r="9493" spans="20:30" x14ac:dyDescent="0.2">
      <c r="T9493" s="212"/>
      <c r="U9493" s="213"/>
      <c r="V9493" s="213"/>
      <c r="W9493" s="213"/>
      <c r="X9493" s="214"/>
      <c r="Y9493" s="214"/>
      <c r="Z9493" s="214"/>
      <c r="AA9493" s="217"/>
      <c r="AB9493" s="217"/>
      <c r="AC9493" s="217"/>
      <c r="AD9493" s="213"/>
    </row>
    <row r="9494" spans="20:30" x14ac:dyDescent="0.2">
      <c r="T9494" s="212"/>
      <c r="U9494" s="213"/>
      <c r="V9494" s="213"/>
      <c r="W9494" s="213"/>
      <c r="X9494" s="214"/>
      <c r="Y9494" s="214"/>
      <c r="Z9494" s="214"/>
      <c r="AA9494" s="217"/>
      <c r="AB9494" s="217"/>
      <c r="AC9494" s="217"/>
      <c r="AD9494" s="213"/>
    </row>
    <row r="9495" spans="20:30" x14ac:dyDescent="0.2">
      <c r="T9495" s="212"/>
      <c r="U9495" s="213"/>
      <c r="V9495" s="213"/>
      <c r="W9495" s="213"/>
      <c r="X9495" s="214"/>
      <c r="Y9495" s="214"/>
      <c r="Z9495" s="214"/>
      <c r="AA9495" s="217"/>
      <c r="AB9495" s="217"/>
      <c r="AC9495" s="217"/>
      <c r="AD9495" s="213"/>
    </row>
    <row r="9496" spans="20:30" x14ac:dyDescent="0.2">
      <c r="T9496" s="212"/>
      <c r="U9496" s="213"/>
      <c r="V9496" s="213"/>
      <c r="W9496" s="213"/>
      <c r="X9496" s="214"/>
      <c r="Y9496" s="214"/>
      <c r="Z9496" s="214"/>
      <c r="AA9496" s="217"/>
      <c r="AB9496" s="217"/>
      <c r="AC9496" s="217"/>
      <c r="AD9496" s="213"/>
    </row>
    <row r="9497" spans="20:30" x14ac:dyDescent="0.2">
      <c r="T9497" s="212"/>
      <c r="U9497" s="213"/>
      <c r="V9497" s="213"/>
      <c r="W9497" s="213"/>
      <c r="X9497" s="214"/>
      <c r="Y9497" s="214"/>
      <c r="Z9497" s="214"/>
      <c r="AA9497" s="217"/>
      <c r="AB9497" s="217"/>
      <c r="AC9497" s="217"/>
      <c r="AD9497" s="213"/>
    </row>
    <row r="9498" spans="20:30" x14ac:dyDescent="0.2">
      <c r="T9498" s="212"/>
      <c r="U9498" s="213"/>
      <c r="V9498" s="213"/>
      <c r="W9498" s="213"/>
      <c r="X9498" s="214"/>
      <c r="Y9498" s="214"/>
      <c r="Z9498" s="214"/>
      <c r="AA9498" s="217"/>
      <c r="AB9498" s="217"/>
      <c r="AC9498" s="217"/>
      <c r="AD9498" s="213"/>
    </row>
    <row r="9499" spans="20:30" x14ac:dyDescent="0.2">
      <c r="T9499" s="212"/>
      <c r="U9499" s="213"/>
      <c r="V9499" s="213"/>
      <c r="W9499" s="213"/>
      <c r="X9499" s="214"/>
      <c r="Y9499" s="214"/>
      <c r="Z9499" s="214"/>
      <c r="AA9499" s="217"/>
      <c r="AB9499" s="217"/>
      <c r="AC9499" s="217"/>
      <c r="AD9499" s="213"/>
    </row>
    <row r="9500" spans="20:30" x14ac:dyDescent="0.2">
      <c r="T9500" s="212"/>
      <c r="U9500" s="213"/>
      <c r="V9500" s="213"/>
      <c r="W9500" s="213"/>
      <c r="X9500" s="214"/>
      <c r="Y9500" s="214"/>
      <c r="Z9500" s="214"/>
      <c r="AA9500" s="217"/>
      <c r="AB9500" s="217"/>
      <c r="AC9500" s="217"/>
      <c r="AD9500" s="213"/>
    </row>
    <row r="9501" spans="20:30" x14ac:dyDescent="0.2">
      <c r="T9501" s="212"/>
      <c r="U9501" s="213"/>
      <c r="V9501" s="213"/>
      <c r="W9501" s="213"/>
      <c r="X9501" s="214"/>
      <c r="Y9501" s="214"/>
      <c r="Z9501" s="214"/>
      <c r="AA9501" s="217"/>
      <c r="AB9501" s="217"/>
      <c r="AC9501" s="217"/>
      <c r="AD9501" s="213"/>
    </row>
    <row r="9502" spans="20:30" x14ac:dyDescent="0.2">
      <c r="T9502" s="212"/>
      <c r="U9502" s="213"/>
      <c r="V9502" s="213"/>
      <c r="W9502" s="213"/>
      <c r="X9502" s="214"/>
      <c r="Y9502" s="214"/>
      <c r="Z9502" s="214"/>
      <c r="AA9502" s="217"/>
      <c r="AB9502" s="217"/>
      <c r="AC9502" s="217"/>
      <c r="AD9502" s="213"/>
    </row>
    <row r="9503" spans="20:30" x14ac:dyDescent="0.2">
      <c r="T9503" s="212"/>
      <c r="U9503" s="213"/>
      <c r="V9503" s="213"/>
      <c r="W9503" s="213"/>
      <c r="X9503" s="214"/>
      <c r="Y9503" s="214"/>
      <c r="Z9503" s="214"/>
      <c r="AA9503" s="217"/>
      <c r="AB9503" s="217"/>
      <c r="AC9503" s="217"/>
      <c r="AD9503" s="213"/>
    </row>
    <row r="9504" spans="20:30" x14ac:dyDescent="0.2">
      <c r="T9504" s="212"/>
      <c r="U9504" s="213"/>
      <c r="V9504" s="213"/>
      <c r="W9504" s="213"/>
      <c r="X9504" s="214"/>
      <c r="Y9504" s="214"/>
      <c r="Z9504" s="214"/>
      <c r="AA9504" s="217"/>
      <c r="AB9504" s="217"/>
      <c r="AC9504" s="217"/>
      <c r="AD9504" s="213"/>
    </row>
    <row r="9505" spans="20:30" x14ac:dyDescent="0.2">
      <c r="T9505" s="212"/>
      <c r="U9505" s="213"/>
      <c r="V9505" s="213"/>
      <c r="W9505" s="213"/>
      <c r="X9505" s="214"/>
      <c r="Y9505" s="214"/>
      <c r="Z9505" s="214"/>
      <c r="AA9505" s="217"/>
      <c r="AB9505" s="217"/>
      <c r="AC9505" s="217"/>
      <c r="AD9505" s="213"/>
    </row>
    <row r="9506" spans="20:30" x14ac:dyDescent="0.2">
      <c r="T9506" s="212"/>
      <c r="U9506" s="213"/>
      <c r="V9506" s="213"/>
      <c r="W9506" s="213"/>
      <c r="X9506" s="214"/>
      <c r="Y9506" s="214"/>
      <c r="Z9506" s="214"/>
      <c r="AA9506" s="217"/>
      <c r="AB9506" s="217"/>
      <c r="AC9506" s="217"/>
      <c r="AD9506" s="213"/>
    </row>
    <row r="9507" spans="20:30" x14ac:dyDescent="0.2">
      <c r="T9507" s="212"/>
      <c r="U9507" s="213"/>
      <c r="V9507" s="213"/>
      <c r="W9507" s="213"/>
      <c r="X9507" s="214"/>
      <c r="Y9507" s="214"/>
      <c r="Z9507" s="214"/>
      <c r="AA9507" s="217"/>
      <c r="AB9507" s="217"/>
      <c r="AC9507" s="217"/>
      <c r="AD9507" s="213"/>
    </row>
    <row r="9508" spans="20:30" x14ac:dyDescent="0.2">
      <c r="T9508" s="212"/>
      <c r="U9508" s="213"/>
      <c r="V9508" s="213"/>
      <c r="W9508" s="213"/>
      <c r="X9508" s="214"/>
      <c r="Y9508" s="214"/>
      <c r="Z9508" s="214"/>
      <c r="AA9508" s="217"/>
      <c r="AB9508" s="217"/>
      <c r="AC9508" s="217"/>
      <c r="AD9508" s="213"/>
    </row>
    <row r="9509" spans="20:30" x14ac:dyDescent="0.2">
      <c r="T9509" s="212"/>
      <c r="U9509" s="213"/>
      <c r="V9509" s="213"/>
      <c r="W9509" s="213"/>
      <c r="X9509" s="214"/>
      <c r="Y9509" s="214"/>
      <c r="Z9509" s="214"/>
      <c r="AA9509" s="217"/>
      <c r="AB9509" s="217"/>
      <c r="AC9509" s="217"/>
      <c r="AD9509" s="213"/>
    </row>
    <row r="9510" spans="20:30" x14ac:dyDescent="0.2">
      <c r="T9510" s="212"/>
      <c r="U9510" s="213"/>
      <c r="V9510" s="213"/>
      <c r="W9510" s="213"/>
      <c r="X9510" s="214"/>
      <c r="Y9510" s="214"/>
      <c r="Z9510" s="214"/>
      <c r="AA9510" s="217"/>
      <c r="AB9510" s="217"/>
      <c r="AC9510" s="217"/>
      <c r="AD9510" s="213"/>
    </row>
    <row r="9511" spans="20:30" x14ac:dyDescent="0.2">
      <c r="T9511" s="212"/>
      <c r="U9511" s="213"/>
      <c r="V9511" s="213"/>
      <c r="W9511" s="213"/>
      <c r="X9511" s="214"/>
      <c r="Y9511" s="214"/>
      <c r="Z9511" s="214"/>
      <c r="AA9511" s="217"/>
      <c r="AB9511" s="217"/>
      <c r="AC9511" s="217"/>
      <c r="AD9511" s="213"/>
    </row>
    <row r="9512" spans="20:30" x14ac:dyDescent="0.2">
      <c r="T9512" s="212"/>
      <c r="U9512" s="213"/>
      <c r="V9512" s="213"/>
      <c r="W9512" s="213"/>
      <c r="X9512" s="214"/>
      <c r="Y9512" s="214"/>
      <c r="Z9512" s="214"/>
      <c r="AA9512" s="217"/>
      <c r="AB9512" s="217"/>
      <c r="AC9512" s="217"/>
      <c r="AD9512" s="213"/>
    </row>
    <row r="9513" spans="20:30" x14ac:dyDescent="0.2">
      <c r="T9513" s="212"/>
      <c r="U9513" s="213"/>
      <c r="V9513" s="213"/>
      <c r="W9513" s="213"/>
      <c r="X9513" s="214"/>
      <c r="Y9513" s="214"/>
      <c r="Z9513" s="214"/>
      <c r="AA9513" s="217"/>
      <c r="AB9513" s="217"/>
      <c r="AC9513" s="217"/>
      <c r="AD9513" s="213"/>
    </row>
    <row r="9514" spans="20:30" x14ac:dyDescent="0.2">
      <c r="T9514" s="212"/>
      <c r="U9514" s="213"/>
      <c r="V9514" s="213"/>
      <c r="W9514" s="213"/>
      <c r="X9514" s="214"/>
      <c r="Y9514" s="214"/>
      <c r="Z9514" s="214"/>
      <c r="AA9514" s="217"/>
      <c r="AB9514" s="217"/>
      <c r="AC9514" s="217"/>
      <c r="AD9514" s="213"/>
    </row>
    <row r="9515" spans="20:30" x14ac:dyDescent="0.2">
      <c r="T9515" s="212"/>
      <c r="U9515" s="213"/>
      <c r="V9515" s="213"/>
      <c r="W9515" s="213"/>
      <c r="X9515" s="214"/>
      <c r="Y9515" s="214"/>
      <c r="Z9515" s="214"/>
      <c r="AA9515" s="217"/>
      <c r="AB9515" s="217"/>
      <c r="AC9515" s="217"/>
      <c r="AD9515" s="213"/>
    </row>
    <row r="9516" spans="20:30" x14ac:dyDescent="0.2">
      <c r="T9516" s="212"/>
      <c r="U9516" s="213"/>
      <c r="V9516" s="213"/>
      <c r="W9516" s="213"/>
      <c r="X9516" s="214"/>
      <c r="Y9516" s="214"/>
      <c r="Z9516" s="214"/>
      <c r="AA9516" s="217"/>
      <c r="AB9516" s="217"/>
      <c r="AC9516" s="217"/>
      <c r="AD9516" s="213"/>
    </row>
    <row r="9517" spans="20:30" x14ac:dyDescent="0.2">
      <c r="T9517" s="212"/>
      <c r="U9517" s="213"/>
      <c r="V9517" s="213"/>
      <c r="W9517" s="213"/>
      <c r="X9517" s="214"/>
      <c r="Y9517" s="214"/>
      <c r="Z9517" s="214"/>
      <c r="AA9517" s="217"/>
      <c r="AB9517" s="217"/>
      <c r="AC9517" s="217"/>
      <c r="AD9517" s="213"/>
    </row>
    <row r="9518" spans="20:30" x14ac:dyDescent="0.2">
      <c r="T9518" s="212"/>
      <c r="U9518" s="213"/>
      <c r="V9518" s="213"/>
      <c r="W9518" s="213"/>
      <c r="X9518" s="214"/>
      <c r="Y9518" s="214"/>
      <c r="Z9518" s="214"/>
      <c r="AA9518" s="217"/>
      <c r="AB9518" s="217"/>
      <c r="AC9518" s="217"/>
      <c r="AD9518" s="213"/>
    </row>
    <row r="9519" spans="20:30" x14ac:dyDescent="0.2">
      <c r="T9519" s="212"/>
      <c r="U9519" s="213"/>
      <c r="V9519" s="213"/>
      <c r="W9519" s="213"/>
      <c r="X9519" s="214"/>
      <c r="Y9519" s="214"/>
      <c r="Z9519" s="214"/>
      <c r="AA9519" s="217"/>
      <c r="AB9519" s="217"/>
      <c r="AC9519" s="217"/>
      <c r="AD9519" s="213"/>
    </row>
    <row r="9520" spans="20:30" x14ac:dyDescent="0.2">
      <c r="T9520" s="212"/>
      <c r="U9520" s="213"/>
      <c r="V9520" s="213"/>
      <c r="W9520" s="213"/>
      <c r="X9520" s="214"/>
      <c r="Y9520" s="214"/>
      <c r="Z9520" s="214"/>
      <c r="AA9520" s="217"/>
      <c r="AB9520" s="217"/>
      <c r="AC9520" s="217"/>
      <c r="AD9520" s="213"/>
    </row>
    <row r="9521" spans="20:30" x14ac:dyDescent="0.2">
      <c r="T9521" s="212"/>
      <c r="U9521" s="213"/>
      <c r="V9521" s="213"/>
      <c r="W9521" s="213"/>
      <c r="X9521" s="214"/>
      <c r="Y9521" s="214"/>
      <c r="Z9521" s="214"/>
      <c r="AA9521" s="217"/>
      <c r="AB9521" s="217"/>
      <c r="AC9521" s="217"/>
      <c r="AD9521" s="213"/>
    </row>
    <row r="9522" spans="20:30" x14ac:dyDescent="0.2">
      <c r="T9522" s="212"/>
      <c r="U9522" s="213"/>
      <c r="V9522" s="213"/>
      <c r="W9522" s="213"/>
      <c r="X9522" s="214"/>
      <c r="Y9522" s="214"/>
      <c r="Z9522" s="214"/>
      <c r="AA9522" s="217"/>
      <c r="AB9522" s="217"/>
      <c r="AC9522" s="217"/>
      <c r="AD9522" s="213"/>
    </row>
    <row r="9523" spans="20:30" x14ac:dyDescent="0.2">
      <c r="T9523" s="212"/>
      <c r="U9523" s="213"/>
      <c r="V9523" s="213"/>
      <c r="W9523" s="213"/>
      <c r="X9523" s="214"/>
      <c r="Y9523" s="214"/>
      <c r="Z9523" s="214"/>
      <c r="AA9523" s="217"/>
      <c r="AB9523" s="217"/>
      <c r="AC9523" s="217"/>
      <c r="AD9523" s="213"/>
    </row>
    <row r="9524" spans="20:30" x14ac:dyDescent="0.2">
      <c r="T9524" s="212"/>
      <c r="U9524" s="213"/>
      <c r="V9524" s="213"/>
      <c r="W9524" s="213"/>
      <c r="X9524" s="214"/>
      <c r="Y9524" s="214"/>
      <c r="Z9524" s="214"/>
      <c r="AA9524" s="217"/>
      <c r="AB9524" s="217"/>
      <c r="AC9524" s="217"/>
      <c r="AD9524" s="213"/>
    </row>
    <row r="9525" spans="20:30" x14ac:dyDescent="0.2">
      <c r="T9525" s="212"/>
      <c r="U9525" s="213"/>
      <c r="V9525" s="213"/>
      <c r="W9525" s="213"/>
      <c r="X9525" s="214"/>
      <c r="Y9525" s="214"/>
      <c r="Z9525" s="214"/>
      <c r="AA9525" s="217"/>
      <c r="AB9525" s="217"/>
      <c r="AC9525" s="217"/>
      <c r="AD9525" s="213"/>
    </row>
    <row r="9526" spans="20:30" x14ac:dyDescent="0.2">
      <c r="T9526" s="212"/>
      <c r="U9526" s="213"/>
      <c r="V9526" s="213"/>
      <c r="W9526" s="213"/>
      <c r="X9526" s="214"/>
      <c r="Y9526" s="214"/>
      <c r="Z9526" s="214"/>
      <c r="AA9526" s="217"/>
      <c r="AB9526" s="217"/>
      <c r="AC9526" s="217"/>
      <c r="AD9526" s="213"/>
    </row>
    <row r="9527" spans="20:30" x14ac:dyDescent="0.2">
      <c r="T9527" s="212"/>
      <c r="U9527" s="213"/>
      <c r="V9527" s="213"/>
      <c r="W9527" s="213"/>
      <c r="X9527" s="214"/>
      <c r="Y9527" s="214"/>
      <c r="Z9527" s="214"/>
      <c r="AA9527" s="217"/>
      <c r="AB9527" s="217"/>
      <c r="AC9527" s="217"/>
      <c r="AD9527" s="213"/>
    </row>
    <row r="9528" spans="20:30" x14ac:dyDescent="0.2">
      <c r="T9528" s="212"/>
      <c r="U9528" s="213"/>
      <c r="V9528" s="213"/>
      <c r="W9528" s="213"/>
      <c r="X9528" s="214"/>
      <c r="Y9528" s="214"/>
      <c r="Z9528" s="214"/>
      <c r="AA9528" s="217"/>
      <c r="AB9528" s="217"/>
      <c r="AC9528" s="217"/>
      <c r="AD9528" s="213"/>
    </row>
    <row r="9529" spans="20:30" x14ac:dyDescent="0.2">
      <c r="T9529" s="212"/>
      <c r="U9529" s="213"/>
      <c r="V9529" s="213"/>
      <c r="W9529" s="213"/>
      <c r="X9529" s="214"/>
      <c r="Y9529" s="214"/>
      <c r="Z9529" s="214"/>
      <c r="AA9529" s="217"/>
      <c r="AB9529" s="217"/>
      <c r="AC9529" s="217"/>
      <c r="AD9529" s="213"/>
    </row>
    <row r="9530" spans="20:30" x14ac:dyDescent="0.2">
      <c r="T9530" s="212"/>
      <c r="U9530" s="213"/>
      <c r="V9530" s="213"/>
      <c r="W9530" s="213"/>
      <c r="X9530" s="214"/>
      <c r="Y9530" s="214"/>
      <c r="Z9530" s="214"/>
      <c r="AA9530" s="217"/>
      <c r="AB9530" s="217"/>
      <c r="AC9530" s="217"/>
      <c r="AD9530" s="213"/>
    </row>
    <row r="9531" spans="20:30" x14ac:dyDescent="0.2">
      <c r="T9531" s="212"/>
      <c r="U9531" s="213"/>
      <c r="V9531" s="213"/>
      <c r="W9531" s="213"/>
      <c r="X9531" s="214"/>
      <c r="Y9531" s="214"/>
      <c r="Z9531" s="214"/>
      <c r="AA9531" s="217"/>
      <c r="AB9531" s="217"/>
      <c r="AC9531" s="217"/>
      <c r="AD9531" s="213"/>
    </row>
    <row r="9532" spans="20:30" x14ac:dyDescent="0.2">
      <c r="T9532" s="212"/>
      <c r="U9532" s="213"/>
      <c r="V9532" s="213"/>
      <c r="W9532" s="213"/>
      <c r="X9532" s="214"/>
      <c r="Y9532" s="214"/>
      <c r="Z9532" s="214"/>
      <c r="AA9532" s="217"/>
      <c r="AB9532" s="217"/>
      <c r="AC9532" s="217"/>
      <c r="AD9532" s="213"/>
    </row>
    <row r="9533" spans="20:30" x14ac:dyDescent="0.2">
      <c r="T9533" s="212"/>
      <c r="U9533" s="213"/>
      <c r="V9533" s="213"/>
      <c r="W9533" s="213"/>
      <c r="X9533" s="214"/>
      <c r="Y9533" s="214"/>
      <c r="Z9533" s="214"/>
      <c r="AA9533" s="217"/>
      <c r="AB9533" s="217"/>
      <c r="AC9533" s="217"/>
      <c r="AD9533" s="213"/>
    </row>
    <row r="9534" spans="20:30" x14ac:dyDescent="0.2">
      <c r="T9534" s="212"/>
      <c r="U9534" s="213"/>
      <c r="V9534" s="213"/>
      <c r="W9534" s="213"/>
      <c r="X9534" s="214"/>
      <c r="Y9534" s="214"/>
      <c r="Z9534" s="214"/>
      <c r="AA9534" s="217"/>
      <c r="AB9534" s="217"/>
      <c r="AC9534" s="217"/>
      <c r="AD9534" s="213"/>
    </row>
    <row r="9535" spans="20:30" x14ac:dyDescent="0.2">
      <c r="T9535" s="212"/>
      <c r="U9535" s="213"/>
      <c r="V9535" s="213"/>
      <c r="W9535" s="213"/>
      <c r="X9535" s="214"/>
      <c r="Y9535" s="214"/>
      <c r="Z9535" s="214"/>
      <c r="AA9535" s="217"/>
      <c r="AB9535" s="217"/>
      <c r="AC9535" s="217"/>
      <c r="AD9535" s="213"/>
    </row>
    <row r="9536" spans="20:30" x14ac:dyDescent="0.2">
      <c r="T9536" s="212"/>
      <c r="U9536" s="213"/>
      <c r="V9536" s="213"/>
      <c r="W9536" s="213"/>
      <c r="X9536" s="214"/>
      <c r="Y9536" s="214"/>
      <c r="Z9536" s="214"/>
      <c r="AA9536" s="217"/>
      <c r="AB9536" s="217"/>
      <c r="AC9536" s="217"/>
      <c r="AD9536" s="213"/>
    </row>
    <row r="9537" spans="20:30" x14ac:dyDescent="0.2">
      <c r="T9537" s="212"/>
      <c r="U9537" s="213"/>
      <c r="V9537" s="213"/>
      <c r="W9537" s="213"/>
      <c r="X9537" s="214"/>
      <c r="Y9537" s="214"/>
      <c r="Z9537" s="214"/>
      <c r="AA9537" s="217"/>
      <c r="AB9537" s="217"/>
      <c r="AC9537" s="217"/>
      <c r="AD9537" s="213"/>
    </row>
    <row r="9538" spans="20:30" x14ac:dyDescent="0.2">
      <c r="T9538" s="212"/>
      <c r="U9538" s="213"/>
      <c r="V9538" s="213"/>
      <c r="W9538" s="213"/>
      <c r="X9538" s="214"/>
      <c r="Y9538" s="214"/>
      <c r="Z9538" s="214"/>
      <c r="AA9538" s="217"/>
      <c r="AB9538" s="217"/>
      <c r="AC9538" s="217"/>
      <c r="AD9538" s="213"/>
    </row>
    <row r="9539" spans="20:30" x14ac:dyDescent="0.2">
      <c r="T9539" s="212"/>
      <c r="U9539" s="213"/>
      <c r="V9539" s="213"/>
      <c r="W9539" s="213"/>
      <c r="X9539" s="214"/>
      <c r="Y9539" s="214"/>
      <c r="Z9539" s="214"/>
      <c r="AA9539" s="217"/>
      <c r="AB9539" s="217"/>
      <c r="AC9539" s="217"/>
      <c r="AD9539" s="213"/>
    </row>
    <row r="9540" spans="20:30" x14ac:dyDescent="0.2">
      <c r="T9540" s="212"/>
      <c r="U9540" s="213"/>
      <c r="V9540" s="213"/>
      <c r="W9540" s="213"/>
      <c r="X9540" s="214"/>
      <c r="Y9540" s="214"/>
      <c r="Z9540" s="214"/>
      <c r="AA9540" s="217"/>
      <c r="AB9540" s="217"/>
      <c r="AC9540" s="217"/>
      <c r="AD9540" s="213"/>
    </row>
    <row r="9541" spans="20:30" x14ac:dyDescent="0.2">
      <c r="T9541" s="212"/>
      <c r="U9541" s="213"/>
      <c r="V9541" s="213"/>
      <c r="W9541" s="213"/>
      <c r="X9541" s="214"/>
      <c r="Y9541" s="214"/>
      <c r="Z9541" s="214"/>
      <c r="AA9541" s="217"/>
      <c r="AB9541" s="217"/>
      <c r="AC9541" s="217"/>
      <c r="AD9541" s="213"/>
    </row>
    <row r="9542" spans="20:30" x14ac:dyDescent="0.2">
      <c r="T9542" s="212"/>
      <c r="U9542" s="213"/>
      <c r="V9542" s="213"/>
      <c r="W9542" s="213"/>
      <c r="X9542" s="214"/>
      <c r="Y9542" s="214"/>
      <c r="Z9542" s="214"/>
      <c r="AA9542" s="217"/>
      <c r="AB9542" s="217"/>
      <c r="AC9542" s="217"/>
      <c r="AD9542" s="213"/>
    </row>
    <row r="9543" spans="20:30" x14ac:dyDescent="0.2">
      <c r="T9543" s="212"/>
      <c r="U9543" s="213"/>
      <c r="V9543" s="213"/>
      <c r="W9543" s="213"/>
      <c r="X9543" s="214"/>
      <c r="Y9543" s="214"/>
      <c r="Z9543" s="214"/>
      <c r="AA9543" s="217"/>
      <c r="AB9543" s="217"/>
      <c r="AC9543" s="217"/>
      <c r="AD9543" s="213"/>
    </row>
    <row r="9544" spans="20:30" x14ac:dyDescent="0.2">
      <c r="T9544" s="212"/>
      <c r="U9544" s="213"/>
      <c r="V9544" s="213"/>
      <c r="W9544" s="213"/>
      <c r="X9544" s="214"/>
      <c r="Y9544" s="214"/>
      <c r="Z9544" s="214"/>
      <c r="AA9544" s="217"/>
      <c r="AB9544" s="217"/>
      <c r="AC9544" s="217"/>
      <c r="AD9544" s="213"/>
    </row>
    <row r="9545" spans="20:30" x14ac:dyDescent="0.2">
      <c r="T9545" s="212"/>
      <c r="U9545" s="213"/>
      <c r="V9545" s="213"/>
      <c r="W9545" s="213"/>
      <c r="X9545" s="214"/>
      <c r="Y9545" s="214"/>
      <c r="Z9545" s="214"/>
      <c r="AA9545" s="217"/>
      <c r="AB9545" s="217"/>
      <c r="AC9545" s="217"/>
      <c r="AD9545" s="213"/>
    </row>
    <row r="9546" spans="20:30" x14ac:dyDescent="0.2">
      <c r="T9546" s="212"/>
      <c r="U9546" s="213"/>
      <c r="V9546" s="213"/>
      <c r="W9546" s="213"/>
      <c r="X9546" s="214"/>
      <c r="Y9546" s="214"/>
      <c r="Z9546" s="214"/>
      <c r="AA9546" s="217"/>
      <c r="AB9546" s="217"/>
      <c r="AC9546" s="217"/>
      <c r="AD9546" s="213"/>
    </row>
    <row r="9547" spans="20:30" x14ac:dyDescent="0.2">
      <c r="T9547" s="212"/>
      <c r="U9547" s="213"/>
      <c r="V9547" s="213"/>
      <c r="W9547" s="213"/>
      <c r="X9547" s="214"/>
      <c r="Y9547" s="214"/>
      <c r="Z9547" s="214"/>
      <c r="AA9547" s="217"/>
      <c r="AB9547" s="217"/>
      <c r="AC9547" s="217"/>
      <c r="AD9547" s="213"/>
    </row>
    <row r="9548" spans="20:30" x14ac:dyDescent="0.2">
      <c r="T9548" s="212"/>
      <c r="U9548" s="213"/>
      <c r="V9548" s="213"/>
      <c r="W9548" s="213"/>
      <c r="X9548" s="214"/>
      <c r="Y9548" s="214"/>
      <c r="Z9548" s="214"/>
      <c r="AA9548" s="217"/>
      <c r="AB9548" s="217"/>
      <c r="AC9548" s="217"/>
      <c r="AD9548" s="213"/>
    </row>
    <row r="9549" spans="20:30" x14ac:dyDescent="0.2">
      <c r="T9549" s="212"/>
      <c r="U9549" s="213"/>
      <c r="V9549" s="213"/>
      <c r="W9549" s="213"/>
      <c r="X9549" s="214"/>
      <c r="Y9549" s="214"/>
      <c r="Z9549" s="214"/>
      <c r="AA9549" s="217"/>
      <c r="AB9549" s="217"/>
      <c r="AC9549" s="217"/>
      <c r="AD9549" s="213"/>
    </row>
    <row r="9550" spans="20:30" x14ac:dyDescent="0.2">
      <c r="T9550" s="212"/>
      <c r="U9550" s="213"/>
      <c r="V9550" s="213"/>
      <c r="W9550" s="213"/>
      <c r="X9550" s="214"/>
      <c r="Y9550" s="214"/>
      <c r="Z9550" s="214"/>
      <c r="AA9550" s="217"/>
      <c r="AB9550" s="217"/>
      <c r="AC9550" s="217"/>
      <c r="AD9550" s="213"/>
    </row>
    <row r="9551" spans="20:30" x14ac:dyDescent="0.2">
      <c r="T9551" s="212"/>
      <c r="U9551" s="213"/>
      <c r="V9551" s="213"/>
      <c r="W9551" s="213"/>
      <c r="X9551" s="214"/>
      <c r="Y9551" s="214"/>
      <c r="Z9551" s="214"/>
      <c r="AA9551" s="217"/>
      <c r="AB9551" s="217"/>
      <c r="AC9551" s="217"/>
      <c r="AD9551" s="213"/>
    </row>
    <row r="9552" spans="20:30" x14ac:dyDescent="0.2">
      <c r="T9552" s="212"/>
      <c r="U9552" s="213"/>
      <c r="V9552" s="213"/>
      <c r="W9552" s="213"/>
      <c r="X9552" s="214"/>
      <c r="Y9552" s="214"/>
      <c r="Z9552" s="214"/>
      <c r="AA9552" s="217"/>
      <c r="AB9552" s="217"/>
      <c r="AC9552" s="217"/>
      <c r="AD9552" s="213"/>
    </row>
    <row r="9553" spans="20:30" x14ac:dyDescent="0.2">
      <c r="T9553" s="212"/>
      <c r="U9553" s="213"/>
      <c r="V9553" s="213"/>
      <c r="W9553" s="213"/>
      <c r="X9553" s="214"/>
      <c r="Y9553" s="214"/>
      <c r="Z9553" s="214"/>
      <c r="AA9553" s="217"/>
      <c r="AB9553" s="217"/>
      <c r="AC9553" s="217"/>
      <c r="AD9553" s="213"/>
    </row>
    <row r="9554" spans="20:30" x14ac:dyDescent="0.2">
      <c r="T9554" s="212"/>
      <c r="U9554" s="213"/>
      <c r="V9554" s="213"/>
      <c r="W9554" s="213"/>
      <c r="X9554" s="214"/>
      <c r="Y9554" s="214"/>
      <c r="Z9554" s="214"/>
      <c r="AA9554" s="217"/>
      <c r="AB9554" s="217"/>
      <c r="AC9554" s="217"/>
      <c r="AD9554" s="213"/>
    </row>
    <row r="9555" spans="20:30" x14ac:dyDescent="0.2">
      <c r="T9555" s="212"/>
      <c r="U9555" s="213"/>
      <c r="V9555" s="213"/>
      <c r="W9555" s="213"/>
      <c r="X9555" s="214"/>
      <c r="Y9555" s="214"/>
      <c r="Z9555" s="214"/>
      <c r="AA9555" s="217"/>
      <c r="AB9555" s="217"/>
      <c r="AC9555" s="217"/>
      <c r="AD9555" s="213"/>
    </row>
    <row r="9556" spans="20:30" x14ac:dyDescent="0.2">
      <c r="T9556" s="212"/>
      <c r="U9556" s="213"/>
      <c r="V9556" s="213"/>
      <c r="W9556" s="213"/>
      <c r="X9556" s="214"/>
      <c r="Y9556" s="214"/>
      <c r="Z9556" s="214"/>
      <c r="AA9556" s="217"/>
      <c r="AB9556" s="217"/>
      <c r="AC9556" s="217"/>
      <c r="AD9556" s="213"/>
    </row>
    <row r="9557" spans="20:30" x14ac:dyDescent="0.2">
      <c r="T9557" s="212"/>
      <c r="U9557" s="213"/>
      <c r="V9557" s="213"/>
      <c r="W9557" s="213"/>
      <c r="X9557" s="214"/>
      <c r="Y9557" s="214"/>
      <c r="Z9557" s="214"/>
      <c r="AA9557" s="217"/>
      <c r="AB9557" s="217"/>
      <c r="AC9557" s="217"/>
      <c r="AD9557" s="213"/>
    </row>
    <row r="9558" spans="20:30" x14ac:dyDescent="0.2">
      <c r="T9558" s="212"/>
      <c r="U9558" s="213"/>
      <c r="V9558" s="213"/>
      <c r="W9558" s="213"/>
      <c r="X9558" s="214"/>
      <c r="Y9558" s="214"/>
      <c r="Z9558" s="214"/>
      <c r="AA9558" s="217"/>
      <c r="AB9558" s="217"/>
      <c r="AC9558" s="217"/>
      <c r="AD9558" s="213"/>
    </row>
    <row r="9559" spans="20:30" x14ac:dyDescent="0.2">
      <c r="T9559" s="212"/>
      <c r="U9559" s="213"/>
      <c r="V9559" s="213"/>
      <c r="W9559" s="213"/>
      <c r="X9559" s="214"/>
      <c r="Y9559" s="214"/>
      <c r="Z9559" s="214"/>
      <c r="AA9559" s="217"/>
      <c r="AB9559" s="217"/>
      <c r="AC9559" s="217"/>
      <c r="AD9559" s="213"/>
    </row>
    <row r="9560" spans="20:30" x14ac:dyDescent="0.2">
      <c r="T9560" s="212"/>
      <c r="U9560" s="213"/>
      <c r="V9560" s="213"/>
      <c r="W9560" s="213"/>
      <c r="X9560" s="214"/>
      <c r="Y9560" s="214"/>
      <c r="Z9560" s="214"/>
      <c r="AA9560" s="217"/>
      <c r="AB9560" s="217"/>
      <c r="AC9560" s="217"/>
      <c r="AD9560" s="213"/>
    </row>
    <row r="9561" spans="20:30" x14ac:dyDescent="0.2">
      <c r="T9561" s="212"/>
      <c r="U9561" s="213"/>
      <c r="V9561" s="213"/>
      <c r="W9561" s="213"/>
      <c r="X9561" s="214"/>
      <c r="Y9561" s="214"/>
      <c r="Z9561" s="214"/>
      <c r="AA9561" s="217"/>
      <c r="AB9561" s="217"/>
      <c r="AC9561" s="217"/>
      <c r="AD9561" s="213"/>
    </row>
    <row r="9562" spans="20:30" x14ac:dyDescent="0.2">
      <c r="T9562" s="212"/>
      <c r="U9562" s="213"/>
      <c r="V9562" s="213"/>
      <c r="W9562" s="213"/>
      <c r="X9562" s="214"/>
      <c r="Y9562" s="214"/>
      <c r="Z9562" s="214"/>
      <c r="AA9562" s="217"/>
      <c r="AB9562" s="217"/>
      <c r="AC9562" s="217"/>
      <c r="AD9562" s="213"/>
    </row>
    <row r="9563" spans="20:30" x14ac:dyDescent="0.2">
      <c r="T9563" s="212"/>
      <c r="U9563" s="213"/>
      <c r="V9563" s="213"/>
      <c r="W9563" s="213"/>
      <c r="X9563" s="214"/>
      <c r="Y9563" s="214"/>
      <c r="Z9563" s="214"/>
      <c r="AA9563" s="217"/>
      <c r="AB9563" s="217"/>
      <c r="AC9563" s="217"/>
      <c r="AD9563" s="213"/>
    </row>
    <row r="9564" spans="20:30" x14ac:dyDescent="0.2">
      <c r="T9564" s="212"/>
      <c r="U9564" s="213"/>
      <c r="V9564" s="213"/>
      <c r="W9564" s="213"/>
      <c r="X9564" s="214"/>
      <c r="Y9564" s="214"/>
      <c r="Z9564" s="214"/>
      <c r="AA9564" s="217"/>
      <c r="AB9564" s="217"/>
      <c r="AC9564" s="217"/>
      <c r="AD9564" s="213"/>
    </row>
    <row r="9565" spans="20:30" x14ac:dyDescent="0.2">
      <c r="T9565" s="212"/>
      <c r="U9565" s="213"/>
      <c r="V9565" s="213"/>
      <c r="W9565" s="213"/>
      <c r="X9565" s="214"/>
      <c r="Y9565" s="214"/>
      <c r="Z9565" s="214"/>
      <c r="AA9565" s="217"/>
      <c r="AB9565" s="217"/>
      <c r="AC9565" s="217"/>
      <c r="AD9565" s="213"/>
    </row>
    <row r="9566" spans="20:30" x14ac:dyDescent="0.2">
      <c r="T9566" s="212"/>
      <c r="U9566" s="213"/>
      <c r="V9566" s="213"/>
      <c r="W9566" s="213"/>
      <c r="X9566" s="214"/>
      <c r="Y9566" s="214"/>
      <c r="Z9566" s="214"/>
      <c r="AA9566" s="217"/>
      <c r="AB9566" s="217"/>
      <c r="AC9566" s="217"/>
      <c r="AD9566" s="213"/>
    </row>
    <row r="9567" spans="20:30" x14ac:dyDescent="0.2">
      <c r="T9567" s="212"/>
      <c r="U9567" s="213"/>
      <c r="V9567" s="213"/>
      <c r="W9567" s="213"/>
      <c r="X9567" s="214"/>
      <c r="Y9567" s="214"/>
      <c r="Z9567" s="214"/>
      <c r="AA9567" s="217"/>
      <c r="AB9567" s="217"/>
      <c r="AC9567" s="217"/>
      <c r="AD9567" s="213"/>
    </row>
    <row r="9568" spans="20:30" x14ac:dyDescent="0.2">
      <c r="T9568" s="212"/>
      <c r="U9568" s="213"/>
      <c r="V9568" s="213"/>
      <c r="W9568" s="213"/>
      <c r="X9568" s="214"/>
      <c r="Y9568" s="214"/>
      <c r="Z9568" s="214"/>
      <c r="AA9568" s="217"/>
      <c r="AB9568" s="217"/>
      <c r="AC9568" s="217"/>
      <c r="AD9568" s="213"/>
    </row>
    <row r="9569" spans="20:30" x14ac:dyDescent="0.2">
      <c r="T9569" s="212"/>
      <c r="U9569" s="213"/>
      <c r="V9569" s="213"/>
      <c r="W9569" s="213"/>
      <c r="X9569" s="214"/>
      <c r="Y9569" s="214"/>
      <c r="Z9569" s="214"/>
      <c r="AA9569" s="217"/>
      <c r="AB9569" s="217"/>
      <c r="AC9569" s="217"/>
      <c r="AD9569" s="213"/>
    </row>
    <row r="9570" spans="20:30" x14ac:dyDescent="0.2">
      <c r="T9570" s="212"/>
      <c r="U9570" s="213"/>
      <c r="V9570" s="213"/>
      <c r="W9570" s="213"/>
      <c r="X9570" s="214"/>
      <c r="Y9570" s="214"/>
      <c r="Z9570" s="214"/>
      <c r="AA9570" s="217"/>
      <c r="AB9570" s="217"/>
      <c r="AC9570" s="217"/>
      <c r="AD9570" s="213"/>
    </row>
    <row r="9571" spans="20:30" x14ac:dyDescent="0.2">
      <c r="T9571" s="212"/>
      <c r="U9571" s="213"/>
      <c r="V9571" s="213"/>
      <c r="W9571" s="213"/>
      <c r="X9571" s="214"/>
      <c r="Y9571" s="214"/>
      <c r="Z9571" s="214"/>
      <c r="AA9571" s="217"/>
      <c r="AB9571" s="217"/>
      <c r="AC9571" s="217"/>
      <c r="AD9571" s="213"/>
    </row>
    <row r="9572" spans="20:30" x14ac:dyDescent="0.2">
      <c r="T9572" s="212"/>
      <c r="U9572" s="213"/>
      <c r="V9572" s="213"/>
      <c r="W9572" s="213"/>
      <c r="X9572" s="214"/>
      <c r="Y9572" s="214"/>
      <c r="Z9572" s="214"/>
      <c r="AA9572" s="217"/>
      <c r="AB9572" s="217"/>
      <c r="AC9572" s="217"/>
      <c r="AD9572" s="213"/>
    </row>
    <row r="9573" spans="20:30" x14ac:dyDescent="0.2">
      <c r="T9573" s="212"/>
      <c r="U9573" s="213"/>
      <c r="V9573" s="213"/>
      <c r="W9573" s="213"/>
      <c r="X9573" s="214"/>
      <c r="Y9573" s="214"/>
      <c r="Z9573" s="214"/>
      <c r="AA9573" s="217"/>
      <c r="AB9573" s="217"/>
      <c r="AC9573" s="217"/>
      <c r="AD9573" s="213"/>
    </row>
    <row r="9574" spans="20:30" x14ac:dyDescent="0.2">
      <c r="T9574" s="212"/>
      <c r="U9574" s="213"/>
      <c r="V9574" s="213"/>
      <c r="W9574" s="213"/>
      <c r="X9574" s="214"/>
      <c r="Y9574" s="214"/>
      <c r="Z9574" s="214"/>
      <c r="AA9574" s="217"/>
      <c r="AB9574" s="217"/>
      <c r="AC9574" s="217"/>
      <c r="AD9574" s="213"/>
    </row>
    <row r="9575" spans="20:30" x14ac:dyDescent="0.2">
      <c r="T9575" s="212"/>
      <c r="U9575" s="213"/>
      <c r="V9575" s="213"/>
      <c r="W9575" s="213"/>
      <c r="X9575" s="214"/>
      <c r="Y9575" s="214"/>
      <c r="Z9575" s="214"/>
      <c r="AA9575" s="217"/>
      <c r="AB9575" s="217"/>
      <c r="AC9575" s="217"/>
      <c r="AD9575" s="213"/>
    </row>
    <row r="9576" spans="20:30" x14ac:dyDescent="0.2">
      <c r="T9576" s="212"/>
      <c r="U9576" s="213"/>
      <c r="V9576" s="213"/>
      <c r="W9576" s="213"/>
      <c r="X9576" s="214"/>
      <c r="Y9576" s="214"/>
      <c r="Z9576" s="214"/>
      <c r="AA9576" s="217"/>
      <c r="AB9576" s="217"/>
      <c r="AC9576" s="217"/>
      <c r="AD9576" s="213"/>
    </row>
    <row r="9577" spans="20:30" x14ac:dyDescent="0.2">
      <c r="T9577" s="212"/>
      <c r="U9577" s="213"/>
      <c r="V9577" s="213"/>
      <c r="W9577" s="213"/>
      <c r="X9577" s="214"/>
      <c r="Y9577" s="214"/>
      <c r="Z9577" s="214"/>
      <c r="AA9577" s="217"/>
      <c r="AB9577" s="217"/>
      <c r="AC9577" s="217"/>
      <c r="AD9577" s="213"/>
    </row>
    <row r="9578" spans="20:30" x14ac:dyDescent="0.2">
      <c r="T9578" s="212"/>
      <c r="U9578" s="213"/>
      <c r="V9578" s="213"/>
      <c r="W9578" s="213"/>
      <c r="X9578" s="214"/>
      <c r="Y9578" s="214"/>
      <c r="Z9578" s="214"/>
      <c r="AA9578" s="217"/>
      <c r="AB9578" s="217"/>
      <c r="AC9578" s="217"/>
      <c r="AD9578" s="213"/>
    </row>
    <row r="9579" spans="20:30" x14ac:dyDescent="0.2">
      <c r="T9579" s="212"/>
      <c r="U9579" s="213"/>
      <c r="V9579" s="213"/>
      <c r="W9579" s="213"/>
      <c r="X9579" s="214"/>
      <c r="Y9579" s="214"/>
      <c r="Z9579" s="214"/>
      <c r="AA9579" s="217"/>
      <c r="AB9579" s="217"/>
      <c r="AC9579" s="217"/>
      <c r="AD9579" s="213"/>
    </row>
    <row r="9580" spans="20:30" x14ac:dyDescent="0.2">
      <c r="T9580" s="212"/>
      <c r="U9580" s="213"/>
      <c r="V9580" s="213"/>
      <c r="W9580" s="213"/>
      <c r="X9580" s="214"/>
      <c r="Y9580" s="214"/>
      <c r="Z9580" s="214"/>
      <c r="AA9580" s="217"/>
      <c r="AB9580" s="217"/>
      <c r="AC9580" s="217"/>
      <c r="AD9580" s="213"/>
    </row>
    <row r="9581" spans="20:30" x14ac:dyDescent="0.2">
      <c r="T9581" s="212"/>
      <c r="U9581" s="213"/>
      <c r="V9581" s="213"/>
      <c r="W9581" s="213"/>
      <c r="X9581" s="214"/>
      <c r="Y9581" s="214"/>
      <c r="Z9581" s="214"/>
      <c r="AA9581" s="217"/>
      <c r="AB9581" s="217"/>
      <c r="AC9581" s="217"/>
      <c r="AD9581" s="213"/>
    </row>
    <row r="9582" spans="20:30" x14ac:dyDescent="0.2">
      <c r="T9582" s="212"/>
      <c r="U9582" s="213"/>
      <c r="V9582" s="213"/>
      <c r="W9582" s="213"/>
      <c r="X9582" s="214"/>
      <c r="Y9582" s="214"/>
      <c r="Z9582" s="214"/>
      <c r="AA9582" s="217"/>
      <c r="AB9582" s="217"/>
      <c r="AC9582" s="217"/>
      <c r="AD9582" s="213"/>
    </row>
    <row r="9583" spans="20:30" x14ac:dyDescent="0.2">
      <c r="T9583" s="212"/>
      <c r="U9583" s="213"/>
      <c r="V9583" s="213"/>
      <c r="W9583" s="213"/>
      <c r="X9583" s="214"/>
      <c r="Y9583" s="214"/>
      <c r="Z9583" s="214"/>
      <c r="AA9583" s="217"/>
      <c r="AB9583" s="217"/>
      <c r="AC9583" s="217"/>
      <c r="AD9583" s="213"/>
    </row>
    <row r="9584" spans="20:30" x14ac:dyDescent="0.2">
      <c r="T9584" s="212"/>
      <c r="U9584" s="213"/>
      <c r="V9584" s="213"/>
      <c r="W9584" s="213"/>
      <c r="X9584" s="214"/>
      <c r="Y9584" s="214"/>
      <c r="Z9584" s="214"/>
      <c r="AA9584" s="217"/>
      <c r="AB9584" s="217"/>
      <c r="AC9584" s="217"/>
      <c r="AD9584" s="213"/>
    </row>
    <row r="9585" spans="20:30" x14ac:dyDescent="0.2">
      <c r="T9585" s="212"/>
      <c r="U9585" s="213"/>
      <c r="V9585" s="213"/>
      <c r="W9585" s="213"/>
      <c r="X9585" s="214"/>
      <c r="Y9585" s="214"/>
      <c r="Z9585" s="214"/>
      <c r="AA9585" s="217"/>
      <c r="AB9585" s="217"/>
      <c r="AC9585" s="217"/>
      <c r="AD9585" s="213"/>
    </row>
    <row r="9586" spans="20:30" x14ac:dyDescent="0.2">
      <c r="T9586" s="212"/>
      <c r="U9586" s="213"/>
      <c r="V9586" s="213"/>
      <c r="W9586" s="213"/>
      <c r="X9586" s="214"/>
      <c r="Y9586" s="214"/>
      <c r="Z9586" s="214"/>
      <c r="AA9586" s="217"/>
      <c r="AB9586" s="217"/>
      <c r="AC9586" s="217"/>
      <c r="AD9586" s="213"/>
    </row>
    <row r="9587" spans="20:30" x14ac:dyDescent="0.2">
      <c r="T9587" s="212"/>
      <c r="U9587" s="213"/>
      <c r="V9587" s="213"/>
      <c r="W9587" s="213"/>
      <c r="X9587" s="214"/>
      <c r="Y9587" s="214"/>
      <c r="Z9587" s="214"/>
      <c r="AA9587" s="217"/>
      <c r="AB9587" s="217"/>
      <c r="AC9587" s="217"/>
      <c r="AD9587" s="213"/>
    </row>
    <row r="9588" spans="20:30" x14ac:dyDescent="0.2">
      <c r="T9588" s="212"/>
      <c r="U9588" s="213"/>
      <c r="V9588" s="213"/>
      <c r="W9588" s="213"/>
      <c r="X9588" s="214"/>
      <c r="Y9588" s="214"/>
      <c r="Z9588" s="214"/>
      <c r="AA9588" s="217"/>
      <c r="AB9588" s="217"/>
      <c r="AC9588" s="217"/>
      <c r="AD9588" s="213"/>
    </row>
    <row r="9589" spans="20:30" x14ac:dyDescent="0.2">
      <c r="T9589" s="212"/>
      <c r="U9589" s="213"/>
      <c r="V9589" s="213"/>
      <c r="W9589" s="213"/>
      <c r="X9589" s="214"/>
      <c r="Y9589" s="214"/>
      <c r="Z9589" s="214"/>
      <c r="AA9589" s="217"/>
      <c r="AB9589" s="217"/>
      <c r="AC9589" s="217"/>
      <c r="AD9589" s="213"/>
    </row>
    <row r="9590" spans="20:30" x14ac:dyDescent="0.2">
      <c r="T9590" s="212"/>
      <c r="U9590" s="213"/>
      <c r="V9590" s="213"/>
      <c r="W9590" s="213"/>
      <c r="X9590" s="214"/>
      <c r="Y9590" s="214"/>
      <c r="Z9590" s="214"/>
      <c r="AA9590" s="217"/>
      <c r="AB9590" s="217"/>
      <c r="AC9590" s="217"/>
      <c r="AD9590" s="213"/>
    </row>
    <row r="9591" spans="20:30" x14ac:dyDescent="0.2">
      <c r="T9591" s="212"/>
      <c r="U9591" s="213"/>
      <c r="V9591" s="213"/>
      <c r="W9591" s="213"/>
      <c r="X9591" s="214"/>
      <c r="Y9591" s="214"/>
      <c r="Z9591" s="214"/>
      <c r="AA9591" s="217"/>
      <c r="AB9591" s="217"/>
      <c r="AC9591" s="217"/>
      <c r="AD9591" s="213"/>
    </row>
    <row r="9592" spans="20:30" x14ac:dyDescent="0.2">
      <c r="T9592" s="212"/>
      <c r="U9592" s="213"/>
      <c r="V9592" s="213"/>
      <c r="W9592" s="213"/>
      <c r="X9592" s="214"/>
      <c r="Y9592" s="214"/>
      <c r="Z9592" s="214"/>
      <c r="AA9592" s="217"/>
      <c r="AB9592" s="217"/>
      <c r="AC9592" s="217"/>
      <c r="AD9592" s="213"/>
    </row>
    <row r="9593" spans="20:30" x14ac:dyDescent="0.2">
      <c r="T9593" s="212"/>
      <c r="U9593" s="213"/>
      <c r="V9593" s="213"/>
      <c r="W9593" s="213"/>
      <c r="X9593" s="214"/>
      <c r="Y9593" s="214"/>
      <c r="Z9593" s="214"/>
      <c r="AA9593" s="217"/>
      <c r="AB9593" s="217"/>
      <c r="AC9593" s="217"/>
      <c r="AD9593" s="213"/>
    </row>
    <row r="9594" spans="20:30" x14ac:dyDescent="0.2">
      <c r="T9594" s="212"/>
      <c r="U9594" s="213"/>
      <c r="V9594" s="213"/>
      <c r="W9594" s="213"/>
      <c r="X9594" s="214"/>
      <c r="Y9594" s="214"/>
      <c r="Z9594" s="214"/>
      <c r="AA9594" s="217"/>
      <c r="AB9594" s="217"/>
      <c r="AC9594" s="217"/>
      <c r="AD9594" s="213"/>
    </row>
    <row r="9595" spans="20:30" x14ac:dyDescent="0.2">
      <c r="T9595" s="212"/>
      <c r="U9595" s="213"/>
      <c r="V9595" s="213"/>
      <c r="W9595" s="213"/>
      <c r="X9595" s="214"/>
      <c r="Y9595" s="214"/>
      <c r="Z9595" s="214"/>
      <c r="AA9595" s="217"/>
      <c r="AB9595" s="217"/>
      <c r="AC9595" s="217"/>
      <c r="AD9595" s="213"/>
    </row>
    <row r="9596" spans="20:30" x14ac:dyDescent="0.2">
      <c r="T9596" s="212"/>
      <c r="U9596" s="213"/>
      <c r="V9596" s="213"/>
      <c r="W9596" s="213"/>
      <c r="X9596" s="214"/>
      <c r="Y9596" s="214"/>
      <c r="Z9596" s="214"/>
      <c r="AA9596" s="217"/>
      <c r="AB9596" s="217"/>
      <c r="AC9596" s="217"/>
      <c r="AD9596" s="213"/>
    </row>
    <row r="9597" spans="20:30" x14ac:dyDescent="0.2">
      <c r="T9597" s="212"/>
      <c r="U9597" s="213"/>
      <c r="V9597" s="213"/>
      <c r="W9597" s="213"/>
      <c r="X9597" s="214"/>
      <c r="Y9597" s="214"/>
      <c r="Z9597" s="214"/>
      <c r="AA9597" s="217"/>
      <c r="AB9597" s="217"/>
      <c r="AC9597" s="217"/>
      <c r="AD9597" s="213"/>
    </row>
    <row r="9598" spans="20:30" x14ac:dyDescent="0.2">
      <c r="T9598" s="212"/>
      <c r="U9598" s="213"/>
      <c r="V9598" s="213"/>
      <c r="W9598" s="213"/>
      <c r="X9598" s="214"/>
      <c r="Y9598" s="214"/>
      <c r="Z9598" s="214"/>
      <c r="AA9598" s="217"/>
      <c r="AB9598" s="217"/>
      <c r="AC9598" s="217"/>
      <c r="AD9598" s="213"/>
    </row>
    <row r="9599" spans="20:30" x14ac:dyDescent="0.2">
      <c r="T9599" s="212"/>
      <c r="U9599" s="213"/>
      <c r="V9599" s="213"/>
      <c r="W9599" s="213"/>
      <c r="X9599" s="214"/>
      <c r="Y9599" s="214"/>
      <c r="Z9599" s="214"/>
      <c r="AA9599" s="217"/>
      <c r="AB9599" s="217"/>
      <c r="AC9599" s="217"/>
      <c r="AD9599" s="213"/>
    </row>
    <row r="9600" spans="20:30" x14ac:dyDescent="0.2">
      <c r="T9600" s="212"/>
      <c r="U9600" s="213"/>
      <c r="V9600" s="213"/>
      <c r="W9600" s="213"/>
      <c r="X9600" s="214"/>
      <c r="Y9600" s="214"/>
      <c r="Z9600" s="214"/>
      <c r="AA9600" s="217"/>
      <c r="AB9600" s="217"/>
      <c r="AC9600" s="217"/>
      <c r="AD9600" s="213"/>
    </row>
    <row r="9601" spans="20:30" x14ac:dyDescent="0.2">
      <c r="T9601" s="212"/>
      <c r="U9601" s="213"/>
      <c r="V9601" s="213"/>
      <c r="W9601" s="213"/>
      <c r="X9601" s="214"/>
      <c r="Y9601" s="214"/>
      <c r="Z9601" s="214"/>
      <c r="AA9601" s="217"/>
      <c r="AB9601" s="217"/>
      <c r="AC9601" s="217"/>
      <c r="AD9601" s="213"/>
    </row>
    <row r="9602" spans="20:30" x14ac:dyDescent="0.2">
      <c r="T9602" s="212"/>
      <c r="U9602" s="213"/>
      <c r="V9602" s="213"/>
      <c r="W9602" s="213"/>
      <c r="X9602" s="214"/>
      <c r="Y9602" s="214"/>
      <c r="Z9602" s="214"/>
      <c r="AA9602" s="217"/>
      <c r="AB9602" s="217"/>
      <c r="AC9602" s="217"/>
      <c r="AD9602" s="213"/>
    </row>
    <row r="9603" spans="20:30" x14ac:dyDescent="0.2">
      <c r="T9603" s="212"/>
      <c r="U9603" s="213"/>
      <c r="V9603" s="213"/>
      <c r="W9603" s="213"/>
      <c r="X9603" s="214"/>
      <c r="Y9603" s="214"/>
      <c r="Z9603" s="214"/>
      <c r="AA9603" s="217"/>
      <c r="AB9603" s="217"/>
      <c r="AC9603" s="217"/>
      <c r="AD9603" s="213"/>
    </row>
    <row r="9604" spans="20:30" x14ac:dyDescent="0.2">
      <c r="T9604" s="212"/>
      <c r="U9604" s="213"/>
      <c r="V9604" s="213"/>
      <c r="W9604" s="213"/>
      <c r="X9604" s="214"/>
      <c r="Y9604" s="214"/>
      <c r="Z9604" s="214"/>
      <c r="AA9604" s="217"/>
      <c r="AB9604" s="217"/>
      <c r="AC9604" s="217"/>
      <c r="AD9604" s="213"/>
    </row>
    <row r="9605" spans="20:30" x14ac:dyDescent="0.2">
      <c r="T9605" s="212"/>
      <c r="U9605" s="213"/>
      <c r="V9605" s="213"/>
      <c r="W9605" s="213"/>
      <c r="X9605" s="214"/>
      <c r="Y9605" s="214"/>
      <c r="Z9605" s="214"/>
      <c r="AA9605" s="217"/>
      <c r="AB9605" s="217"/>
      <c r="AC9605" s="217"/>
      <c r="AD9605" s="213"/>
    </row>
    <row r="9606" spans="20:30" x14ac:dyDescent="0.2">
      <c r="T9606" s="212"/>
      <c r="U9606" s="213"/>
      <c r="V9606" s="213"/>
      <c r="W9606" s="213"/>
      <c r="X9606" s="214"/>
      <c r="Y9606" s="214"/>
      <c r="Z9606" s="214"/>
      <c r="AA9606" s="217"/>
      <c r="AB9606" s="217"/>
      <c r="AC9606" s="217"/>
      <c r="AD9606" s="213"/>
    </row>
    <row r="9607" spans="20:30" x14ac:dyDescent="0.2">
      <c r="T9607" s="212"/>
      <c r="U9607" s="213"/>
      <c r="V9607" s="213"/>
      <c r="W9607" s="213"/>
      <c r="X9607" s="214"/>
      <c r="Y9607" s="214"/>
      <c r="Z9607" s="214"/>
      <c r="AA9607" s="217"/>
      <c r="AB9607" s="217"/>
      <c r="AC9607" s="217"/>
      <c r="AD9607" s="213"/>
    </row>
    <row r="9608" spans="20:30" x14ac:dyDescent="0.2">
      <c r="T9608" s="212"/>
      <c r="U9608" s="213"/>
      <c r="V9608" s="213"/>
      <c r="W9608" s="213"/>
      <c r="X9608" s="214"/>
      <c r="Y9608" s="214"/>
      <c r="Z9608" s="214"/>
      <c r="AA9608" s="217"/>
      <c r="AB9608" s="217"/>
      <c r="AC9608" s="217"/>
      <c r="AD9608" s="213"/>
    </row>
    <row r="9609" spans="20:30" x14ac:dyDescent="0.2">
      <c r="T9609" s="212"/>
      <c r="U9609" s="213"/>
      <c r="V9609" s="213"/>
      <c r="W9609" s="213"/>
      <c r="X9609" s="214"/>
      <c r="Y9609" s="214"/>
      <c r="Z9609" s="214"/>
      <c r="AA9609" s="217"/>
      <c r="AB9609" s="217"/>
      <c r="AC9609" s="217"/>
      <c r="AD9609" s="213"/>
    </row>
    <row r="9610" spans="20:30" x14ac:dyDescent="0.2">
      <c r="T9610" s="212"/>
      <c r="U9610" s="213"/>
      <c r="V9610" s="213"/>
      <c r="W9610" s="213"/>
      <c r="X9610" s="214"/>
      <c r="Y9610" s="214"/>
      <c r="Z9610" s="214"/>
      <c r="AA9610" s="217"/>
      <c r="AB9610" s="217"/>
      <c r="AC9610" s="217"/>
      <c r="AD9610" s="213"/>
    </row>
    <row r="9611" spans="20:30" x14ac:dyDescent="0.2">
      <c r="T9611" s="212"/>
      <c r="U9611" s="213"/>
      <c r="V9611" s="213"/>
      <c r="W9611" s="213"/>
      <c r="X9611" s="214"/>
      <c r="Y9611" s="214"/>
      <c r="Z9611" s="214"/>
      <c r="AA9611" s="217"/>
      <c r="AB9611" s="217"/>
      <c r="AC9611" s="217"/>
      <c r="AD9611" s="213"/>
    </row>
    <row r="9612" spans="20:30" x14ac:dyDescent="0.2">
      <c r="T9612" s="212"/>
      <c r="U9612" s="213"/>
      <c r="V9612" s="213"/>
      <c r="W9612" s="213"/>
      <c r="X9612" s="214"/>
      <c r="Y9612" s="214"/>
      <c r="Z9612" s="214"/>
      <c r="AA9612" s="217"/>
      <c r="AB9612" s="217"/>
      <c r="AC9612" s="217"/>
      <c r="AD9612" s="213"/>
    </row>
    <row r="9613" spans="20:30" x14ac:dyDescent="0.2">
      <c r="T9613" s="212"/>
      <c r="U9613" s="213"/>
      <c r="V9613" s="213"/>
      <c r="W9613" s="213"/>
      <c r="X9613" s="214"/>
      <c r="Y9613" s="214"/>
      <c r="Z9613" s="214"/>
      <c r="AA9613" s="217"/>
      <c r="AB9613" s="217"/>
      <c r="AC9613" s="217"/>
      <c r="AD9613" s="213"/>
    </row>
    <row r="9614" spans="20:30" x14ac:dyDescent="0.2">
      <c r="T9614" s="212"/>
      <c r="U9614" s="213"/>
      <c r="V9614" s="213"/>
      <c r="W9614" s="213"/>
      <c r="X9614" s="214"/>
      <c r="Y9614" s="214"/>
      <c r="Z9614" s="214"/>
      <c r="AA9614" s="217"/>
      <c r="AB9614" s="217"/>
      <c r="AC9614" s="217"/>
      <c r="AD9614" s="213"/>
    </row>
    <row r="9615" spans="20:30" x14ac:dyDescent="0.2">
      <c r="T9615" s="212"/>
      <c r="U9615" s="213"/>
      <c r="V9615" s="213"/>
      <c r="W9615" s="213"/>
      <c r="X9615" s="214"/>
      <c r="Y9615" s="214"/>
      <c r="Z9615" s="214"/>
      <c r="AA9615" s="217"/>
      <c r="AB9615" s="217"/>
      <c r="AC9615" s="217"/>
      <c r="AD9615" s="213"/>
    </row>
    <row r="9616" spans="20:30" x14ac:dyDescent="0.2">
      <c r="T9616" s="212"/>
      <c r="U9616" s="213"/>
      <c r="V9616" s="213"/>
      <c r="W9616" s="213"/>
      <c r="X9616" s="214"/>
      <c r="Y9616" s="214"/>
      <c r="Z9616" s="214"/>
      <c r="AA9616" s="217"/>
      <c r="AB9616" s="217"/>
      <c r="AC9616" s="217"/>
      <c r="AD9616" s="213"/>
    </row>
    <row r="9617" spans="20:30" x14ac:dyDescent="0.2">
      <c r="T9617" s="212"/>
      <c r="U9617" s="213"/>
      <c r="V9617" s="213"/>
      <c r="W9617" s="213"/>
      <c r="X9617" s="214"/>
      <c r="Y9617" s="214"/>
      <c r="Z9617" s="214"/>
      <c r="AA9617" s="217"/>
      <c r="AB9617" s="217"/>
      <c r="AC9617" s="217"/>
      <c r="AD9617" s="213"/>
    </row>
    <row r="9618" spans="20:30" x14ac:dyDescent="0.2">
      <c r="T9618" s="212"/>
      <c r="U9618" s="213"/>
      <c r="V9618" s="213"/>
      <c r="W9618" s="213"/>
      <c r="X9618" s="214"/>
      <c r="Y9618" s="214"/>
      <c r="Z9618" s="214"/>
      <c r="AA9618" s="217"/>
      <c r="AB9618" s="217"/>
      <c r="AC9618" s="217"/>
      <c r="AD9618" s="213"/>
    </row>
    <row r="9619" spans="20:30" x14ac:dyDescent="0.2">
      <c r="T9619" s="212"/>
      <c r="U9619" s="213"/>
      <c r="V9619" s="213"/>
      <c r="W9619" s="213"/>
      <c r="X9619" s="214"/>
      <c r="Y9619" s="214"/>
      <c r="Z9619" s="214"/>
      <c r="AA9619" s="217"/>
      <c r="AB9619" s="217"/>
      <c r="AC9619" s="217"/>
      <c r="AD9619" s="213"/>
    </row>
    <row r="9620" spans="20:30" x14ac:dyDescent="0.2">
      <c r="T9620" s="212"/>
      <c r="U9620" s="213"/>
      <c r="V9620" s="213"/>
      <c r="W9620" s="213"/>
      <c r="X9620" s="214"/>
      <c r="Y9620" s="214"/>
      <c r="Z9620" s="214"/>
      <c r="AA9620" s="217"/>
      <c r="AB9620" s="217"/>
      <c r="AC9620" s="217"/>
      <c r="AD9620" s="213"/>
    </row>
    <row r="9621" spans="20:30" x14ac:dyDescent="0.2">
      <c r="T9621" s="212"/>
      <c r="U9621" s="213"/>
      <c r="V9621" s="213"/>
      <c r="W9621" s="213"/>
      <c r="X9621" s="214"/>
      <c r="Y9621" s="214"/>
      <c r="Z9621" s="214"/>
      <c r="AA9621" s="217"/>
      <c r="AB9621" s="217"/>
      <c r="AC9621" s="217"/>
      <c r="AD9621" s="213"/>
    </row>
    <row r="9622" spans="20:30" x14ac:dyDescent="0.2">
      <c r="T9622" s="212"/>
      <c r="U9622" s="213"/>
      <c r="V9622" s="213"/>
      <c r="W9622" s="213"/>
      <c r="X9622" s="214"/>
      <c r="Y9622" s="214"/>
      <c r="Z9622" s="214"/>
      <c r="AA9622" s="217"/>
      <c r="AB9622" s="217"/>
      <c r="AC9622" s="217"/>
      <c r="AD9622" s="213"/>
    </row>
    <row r="9623" spans="20:30" x14ac:dyDescent="0.2">
      <c r="T9623" s="212"/>
      <c r="U9623" s="213"/>
      <c r="V9623" s="213"/>
      <c r="W9623" s="213"/>
      <c r="X9623" s="214"/>
      <c r="Y9623" s="214"/>
      <c r="Z9623" s="214"/>
      <c r="AA9623" s="217"/>
      <c r="AB9623" s="217"/>
      <c r="AC9623" s="217"/>
      <c r="AD9623" s="213"/>
    </row>
    <row r="9624" spans="20:30" x14ac:dyDescent="0.2">
      <c r="T9624" s="212"/>
      <c r="U9624" s="213"/>
      <c r="V9624" s="213"/>
      <c r="W9624" s="213"/>
      <c r="X9624" s="214"/>
      <c r="Y9624" s="214"/>
      <c r="Z9624" s="214"/>
      <c r="AA9624" s="217"/>
      <c r="AB9624" s="217"/>
      <c r="AC9624" s="217"/>
      <c r="AD9624" s="213"/>
    </row>
    <row r="9625" spans="20:30" x14ac:dyDescent="0.2">
      <c r="T9625" s="212"/>
      <c r="U9625" s="213"/>
      <c r="V9625" s="213"/>
      <c r="W9625" s="213"/>
      <c r="X9625" s="214"/>
      <c r="Y9625" s="214"/>
      <c r="Z9625" s="214"/>
      <c r="AA9625" s="217"/>
      <c r="AB9625" s="217"/>
      <c r="AC9625" s="217"/>
      <c r="AD9625" s="213"/>
    </row>
    <row r="9626" spans="20:30" x14ac:dyDescent="0.2">
      <c r="T9626" s="212"/>
      <c r="U9626" s="213"/>
      <c r="V9626" s="213"/>
      <c r="W9626" s="213"/>
      <c r="X9626" s="214"/>
      <c r="Y9626" s="214"/>
      <c r="Z9626" s="214"/>
      <c r="AA9626" s="217"/>
      <c r="AB9626" s="217"/>
      <c r="AC9626" s="217"/>
      <c r="AD9626" s="213"/>
    </row>
    <row r="9627" spans="20:30" x14ac:dyDescent="0.2">
      <c r="T9627" s="212"/>
      <c r="U9627" s="213"/>
      <c r="V9627" s="213"/>
      <c r="W9627" s="213"/>
      <c r="X9627" s="214"/>
      <c r="Y9627" s="214"/>
      <c r="Z9627" s="214"/>
      <c r="AA9627" s="217"/>
      <c r="AB9627" s="217"/>
      <c r="AC9627" s="217"/>
      <c r="AD9627" s="213"/>
    </row>
    <row r="9628" spans="20:30" x14ac:dyDescent="0.2">
      <c r="T9628" s="212"/>
      <c r="U9628" s="213"/>
      <c r="V9628" s="213"/>
      <c r="W9628" s="213"/>
      <c r="X9628" s="214"/>
      <c r="Y9628" s="214"/>
      <c r="Z9628" s="214"/>
      <c r="AA9628" s="217"/>
      <c r="AB9628" s="217"/>
      <c r="AC9628" s="217"/>
      <c r="AD9628" s="213"/>
    </row>
    <row r="9629" spans="20:30" x14ac:dyDescent="0.2">
      <c r="T9629" s="212"/>
      <c r="U9629" s="213"/>
      <c r="V9629" s="213"/>
      <c r="W9629" s="213"/>
      <c r="X9629" s="214"/>
      <c r="Y9629" s="214"/>
      <c r="Z9629" s="214"/>
      <c r="AA9629" s="217"/>
      <c r="AB9629" s="217"/>
      <c r="AC9629" s="217"/>
      <c r="AD9629" s="213"/>
    </row>
    <row r="9630" spans="20:30" x14ac:dyDescent="0.2">
      <c r="T9630" s="212"/>
      <c r="U9630" s="213"/>
      <c r="V9630" s="213"/>
      <c r="W9630" s="213"/>
      <c r="X9630" s="214"/>
      <c r="Y9630" s="214"/>
      <c r="Z9630" s="214"/>
      <c r="AA9630" s="217"/>
      <c r="AB9630" s="217"/>
      <c r="AC9630" s="217"/>
      <c r="AD9630" s="213"/>
    </row>
    <row r="9631" spans="20:30" x14ac:dyDescent="0.2">
      <c r="T9631" s="212"/>
      <c r="U9631" s="213"/>
      <c r="V9631" s="213"/>
      <c r="W9631" s="213"/>
      <c r="X9631" s="214"/>
      <c r="Y9631" s="214"/>
      <c r="Z9631" s="214"/>
      <c r="AA9631" s="217"/>
      <c r="AB9631" s="217"/>
      <c r="AC9631" s="217"/>
      <c r="AD9631" s="213"/>
    </row>
    <row r="9632" spans="20:30" x14ac:dyDescent="0.2">
      <c r="T9632" s="212"/>
      <c r="U9632" s="213"/>
      <c r="V9632" s="213"/>
      <c r="W9632" s="213"/>
      <c r="X9632" s="214"/>
      <c r="Y9632" s="214"/>
      <c r="Z9632" s="214"/>
      <c r="AA9632" s="217"/>
      <c r="AB9632" s="217"/>
      <c r="AC9632" s="217"/>
      <c r="AD9632" s="213"/>
    </row>
    <row r="9633" spans="20:30" x14ac:dyDescent="0.2">
      <c r="T9633" s="212"/>
      <c r="U9633" s="213"/>
      <c r="V9633" s="213"/>
      <c r="W9633" s="213"/>
      <c r="X9633" s="214"/>
      <c r="Y9633" s="214"/>
      <c r="Z9633" s="214"/>
      <c r="AA9633" s="217"/>
      <c r="AB9633" s="217"/>
      <c r="AC9633" s="217"/>
      <c r="AD9633" s="213"/>
    </row>
    <row r="9634" spans="20:30" x14ac:dyDescent="0.2">
      <c r="T9634" s="212"/>
      <c r="U9634" s="213"/>
      <c r="V9634" s="213"/>
      <c r="W9634" s="213"/>
      <c r="X9634" s="214"/>
      <c r="Y9634" s="214"/>
      <c r="Z9634" s="214"/>
      <c r="AA9634" s="217"/>
      <c r="AB9634" s="217"/>
      <c r="AC9634" s="217"/>
      <c r="AD9634" s="213"/>
    </row>
    <row r="9635" spans="20:30" x14ac:dyDescent="0.2">
      <c r="T9635" s="212"/>
      <c r="U9635" s="213"/>
      <c r="V9635" s="213"/>
      <c r="W9635" s="213"/>
      <c r="X9635" s="214"/>
      <c r="Y9635" s="214"/>
      <c r="Z9635" s="214"/>
      <c r="AA9635" s="217"/>
      <c r="AB9635" s="217"/>
      <c r="AC9635" s="217"/>
      <c r="AD9635" s="213"/>
    </row>
    <row r="9636" spans="20:30" x14ac:dyDescent="0.2">
      <c r="T9636" s="212"/>
      <c r="U9636" s="213"/>
      <c r="V9636" s="213"/>
      <c r="W9636" s="213"/>
      <c r="X9636" s="214"/>
      <c r="Y9636" s="214"/>
      <c r="Z9636" s="214"/>
      <c r="AA9636" s="217"/>
      <c r="AB9636" s="217"/>
      <c r="AC9636" s="217"/>
      <c r="AD9636" s="213"/>
    </row>
    <row r="9637" spans="20:30" x14ac:dyDescent="0.2">
      <c r="T9637" s="212"/>
      <c r="U9637" s="213"/>
      <c r="V9637" s="213"/>
      <c r="W9637" s="213"/>
      <c r="X9637" s="214"/>
      <c r="Y9637" s="214"/>
      <c r="Z9637" s="214"/>
      <c r="AA9637" s="217"/>
      <c r="AB9637" s="217"/>
      <c r="AC9637" s="217"/>
      <c r="AD9637" s="213"/>
    </row>
    <row r="9638" spans="20:30" x14ac:dyDescent="0.2">
      <c r="T9638" s="212"/>
      <c r="U9638" s="213"/>
      <c r="V9638" s="213"/>
      <c r="W9638" s="213"/>
      <c r="X9638" s="214"/>
      <c r="Y9638" s="214"/>
      <c r="Z9638" s="214"/>
      <c r="AA9638" s="217"/>
      <c r="AB9638" s="217"/>
      <c r="AC9638" s="217"/>
      <c r="AD9638" s="213"/>
    </row>
    <row r="9639" spans="20:30" x14ac:dyDescent="0.2">
      <c r="T9639" s="212"/>
      <c r="U9639" s="213"/>
      <c r="V9639" s="213"/>
      <c r="W9639" s="213"/>
      <c r="X9639" s="214"/>
      <c r="Y9639" s="214"/>
      <c r="Z9639" s="214"/>
      <c r="AA9639" s="217"/>
      <c r="AB9639" s="217"/>
      <c r="AC9639" s="217"/>
      <c r="AD9639" s="213"/>
    </row>
    <row r="9640" spans="20:30" x14ac:dyDescent="0.2">
      <c r="T9640" s="212"/>
      <c r="U9640" s="213"/>
      <c r="V9640" s="213"/>
      <c r="W9640" s="213"/>
      <c r="X9640" s="214"/>
      <c r="Y9640" s="214"/>
      <c r="Z9640" s="214"/>
      <c r="AA9640" s="217"/>
      <c r="AB9640" s="217"/>
      <c r="AC9640" s="217"/>
      <c r="AD9640" s="213"/>
    </row>
    <row r="9641" spans="20:30" x14ac:dyDescent="0.2">
      <c r="T9641" s="212"/>
      <c r="U9641" s="213"/>
      <c r="V9641" s="213"/>
      <c r="W9641" s="213"/>
      <c r="X9641" s="214"/>
      <c r="Y9641" s="214"/>
      <c r="Z9641" s="214"/>
      <c r="AA9641" s="217"/>
      <c r="AB9641" s="217"/>
      <c r="AC9641" s="217"/>
      <c r="AD9641" s="213"/>
    </row>
    <row r="9642" spans="20:30" x14ac:dyDescent="0.2">
      <c r="T9642" s="212"/>
      <c r="U9642" s="213"/>
      <c r="V9642" s="213"/>
      <c r="W9642" s="213"/>
      <c r="X9642" s="214"/>
      <c r="Y9642" s="214"/>
      <c r="Z9642" s="214"/>
      <c r="AA9642" s="217"/>
      <c r="AB9642" s="217"/>
      <c r="AC9642" s="217"/>
      <c r="AD9642" s="213"/>
    </row>
    <row r="9643" spans="20:30" x14ac:dyDescent="0.2">
      <c r="T9643" s="212"/>
      <c r="U9643" s="213"/>
      <c r="V9643" s="213"/>
      <c r="W9643" s="213"/>
      <c r="X9643" s="214"/>
      <c r="Y9643" s="214"/>
      <c r="Z9643" s="214"/>
      <c r="AA9643" s="217"/>
      <c r="AB9643" s="217"/>
      <c r="AC9643" s="217"/>
      <c r="AD9643" s="213"/>
    </row>
    <row r="9644" spans="20:30" x14ac:dyDescent="0.2">
      <c r="T9644" s="212"/>
      <c r="U9644" s="213"/>
      <c r="V9644" s="213"/>
      <c r="W9644" s="213"/>
      <c r="X9644" s="214"/>
      <c r="Y9644" s="214"/>
      <c r="Z9644" s="214"/>
      <c r="AA9644" s="217"/>
      <c r="AB9644" s="217"/>
      <c r="AC9644" s="217"/>
      <c r="AD9644" s="213"/>
    </row>
    <row r="9645" spans="20:30" x14ac:dyDescent="0.2">
      <c r="T9645" s="212"/>
      <c r="U9645" s="213"/>
      <c r="V9645" s="213"/>
      <c r="W9645" s="213"/>
      <c r="X9645" s="214"/>
      <c r="Y9645" s="214"/>
      <c r="Z9645" s="214"/>
      <c r="AA9645" s="217"/>
      <c r="AB9645" s="217"/>
      <c r="AC9645" s="217"/>
      <c r="AD9645" s="213"/>
    </row>
    <row r="9646" spans="20:30" x14ac:dyDescent="0.2">
      <c r="T9646" s="212"/>
      <c r="U9646" s="213"/>
      <c r="V9646" s="213"/>
      <c r="W9646" s="213"/>
      <c r="X9646" s="214"/>
      <c r="Y9646" s="214"/>
      <c r="Z9646" s="214"/>
      <c r="AA9646" s="217"/>
      <c r="AB9646" s="217"/>
      <c r="AC9646" s="217"/>
      <c r="AD9646" s="213"/>
    </row>
    <row r="9647" spans="20:30" x14ac:dyDescent="0.2">
      <c r="T9647" s="212"/>
      <c r="U9647" s="213"/>
      <c r="V9647" s="213"/>
      <c r="W9647" s="213"/>
      <c r="X9647" s="214"/>
      <c r="Y9647" s="214"/>
      <c r="Z9647" s="214"/>
      <c r="AA9647" s="217"/>
      <c r="AB9647" s="217"/>
      <c r="AC9647" s="217"/>
      <c r="AD9647" s="213"/>
    </row>
    <row r="9648" spans="20:30" x14ac:dyDescent="0.2">
      <c r="T9648" s="212"/>
      <c r="U9648" s="213"/>
      <c r="V9648" s="213"/>
      <c r="W9648" s="213"/>
      <c r="X9648" s="214"/>
      <c r="Y9648" s="214"/>
      <c r="Z9648" s="214"/>
      <c r="AA9648" s="217"/>
      <c r="AB9648" s="217"/>
      <c r="AC9648" s="217"/>
      <c r="AD9648" s="213"/>
    </row>
    <row r="9649" spans="20:30" x14ac:dyDescent="0.2">
      <c r="T9649" s="212"/>
      <c r="U9649" s="213"/>
      <c r="V9649" s="213"/>
      <c r="W9649" s="213"/>
      <c r="X9649" s="214"/>
      <c r="Y9649" s="214"/>
      <c r="Z9649" s="214"/>
      <c r="AA9649" s="217"/>
      <c r="AB9649" s="217"/>
      <c r="AC9649" s="217"/>
      <c r="AD9649" s="213"/>
    </row>
    <row r="9650" spans="20:30" x14ac:dyDescent="0.2">
      <c r="T9650" s="212"/>
      <c r="U9650" s="213"/>
      <c r="V9650" s="213"/>
      <c r="W9650" s="213"/>
      <c r="X9650" s="214"/>
      <c r="Y9650" s="214"/>
      <c r="Z9650" s="214"/>
      <c r="AA9650" s="217"/>
      <c r="AB9650" s="217"/>
      <c r="AC9650" s="217"/>
      <c r="AD9650" s="213"/>
    </row>
    <row r="9651" spans="20:30" x14ac:dyDescent="0.2">
      <c r="T9651" s="212"/>
      <c r="U9651" s="213"/>
      <c r="V9651" s="213"/>
      <c r="W9651" s="213"/>
      <c r="X9651" s="214"/>
      <c r="Y9651" s="214"/>
      <c r="Z9651" s="214"/>
      <c r="AA9651" s="217"/>
      <c r="AB9651" s="217"/>
      <c r="AC9651" s="217"/>
      <c r="AD9651" s="213"/>
    </row>
    <row r="9652" spans="20:30" x14ac:dyDescent="0.2">
      <c r="T9652" s="212"/>
      <c r="U9652" s="213"/>
      <c r="V9652" s="213"/>
      <c r="W9652" s="213"/>
      <c r="X9652" s="214"/>
      <c r="Y9652" s="214"/>
      <c r="Z9652" s="214"/>
      <c r="AA9652" s="217"/>
      <c r="AB9652" s="217"/>
      <c r="AC9652" s="217"/>
      <c r="AD9652" s="213"/>
    </row>
    <row r="9653" spans="20:30" x14ac:dyDescent="0.2">
      <c r="T9653" s="212"/>
      <c r="U9653" s="213"/>
      <c r="V9653" s="213"/>
      <c r="W9653" s="213"/>
      <c r="X9653" s="214"/>
      <c r="Y9653" s="214"/>
      <c r="Z9653" s="214"/>
      <c r="AA9653" s="217"/>
      <c r="AB9653" s="217"/>
      <c r="AC9653" s="217"/>
      <c r="AD9653" s="213"/>
    </row>
    <row r="9654" spans="20:30" x14ac:dyDescent="0.2">
      <c r="T9654" s="212"/>
      <c r="U9654" s="213"/>
      <c r="V9654" s="213"/>
      <c r="W9654" s="213"/>
      <c r="X9654" s="214"/>
      <c r="Y9654" s="214"/>
      <c r="Z9654" s="214"/>
      <c r="AA9654" s="217"/>
      <c r="AB9654" s="217"/>
      <c r="AC9654" s="217"/>
      <c r="AD9654" s="213"/>
    </row>
    <row r="9655" spans="20:30" x14ac:dyDescent="0.2">
      <c r="T9655" s="212"/>
      <c r="U9655" s="213"/>
      <c r="V9655" s="213"/>
      <c r="W9655" s="213"/>
      <c r="X9655" s="214"/>
      <c r="Y9655" s="214"/>
      <c r="Z9655" s="214"/>
      <c r="AA9655" s="217"/>
      <c r="AB9655" s="217"/>
      <c r="AC9655" s="217"/>
      <c r="AD9655" s="213"/>
    </row>
    <row r="9656" spans="20:30" x14ac:dyDescent="0.2">
      <c r="T9656" s="212"/>
      <c r="U9656" s="213"/>
      <c r="V9656" s="213"/>
      <c r="W9656" s="213"/>
      <c r="X9656" s="214"/>
      <c r="Y9656" s="214"/>
      <c r="Z9656" s="214"/>
      <c r="AA9656" s="217"/>
      <c r="AB9656" s="217"/>
      <c r="AC9656" s="217"/>
      <c r="AD9656" s="213"/>
    </row>
    <row r="9657" spans="20:30" x14ac:dyDescent="0.2">
      <c r="T9657" s="212"/>
      <c r="U9657" s="213"/>
      <c r="V9657" s="213"/>
      <c r="W9657" s="213"/>
      <c r="X9657" s="214"/>
      <c r="Y9657" s="214"/>
      <c r="Z9657" s="214"/>
      <c r="AA9657" s="217"/>
      <c r="AB9657" s="217"/>
      <c r="AC9657" s="217"/>
      <c r="AD9657" s="213"/>
    </row>
    <row r="9658" spans="20:30" x14ac:dyDescent="0.2">
      <c r="T9658" s="212"/>
      <c r="U9658" s="213"/>
      <c r="V9658" s="213"/>
      <c r="W9658" s="213"/>
      <c r="X9658" s="214"/>
      <c r="Y9658" s="214"/>
      <c r="Z9658" s="214"/>
      <c r="AA9658" s="217"/>
      <c r="AB9658" s="217"/>
      <c r="AC9658" s="217"/>
      <c r="AD9658" s="213"/>
    </row>
    <row r="9659" spans="20:30" x14ac:dyDescent="0.2">
      <c r="T9659" s="212"/>
      <c r="U9659" s="213"/>
      <c r="V9659" s="213"/>
      <c r="W9659" s="213"/>
      <c r="X9659" s="214"/>
      <c r="Y9659" s="214"/>
      <c r="Z9659" s="214"/>
      <c r="AA9659" s="217"/>
      <c r="AB9659" s="217"/>
      <c r="AC9659" s="217"/>
      <c r="AD9659" s="213"/>
    </row>
    <row r="9660" spans="20:30" x14ac:dyDescent="0.2">
      <c r="T9660" s="212"/>
      <c r="U9660" s="213"/>
      <c r="V9660" s="213"/>
      <c r="W9660" s="213"/>
      <c r="X9660" s="214"/>
      <c r="Y9660" s="214"/>
      <c r="Z9660" s="214"/>
      <c r="AA9660" s="217"/>
      <c r="AB9660" s="217"/>
      <c r="AC9660" s="217"/>
      <c r="AD9660" s="213"/>
    </row>
    <row r="9661" spans="20:30" x14ac:dyDescent="0.2">
      <c r="T9661" s="212"/>
      <c r="U9661" s="213"/>
      <c r="V9661" s="213"/>
      <c r="W9661" s="213"/>
      <c r="X9661" s="214"/>
      <c r="Y9661" s="214"/>
      <c r="Z9661" s="214"/>
      <c r="AA9661" s="217"/>
      <c r="AB9661" s="217"/>
      <c r="AC9661" s="217"/>
      <c r="AD9661" s="213"/>
    </row>
    <row r="9662" spans="20:30" x14ac:dyDescent="0.2">
      <c r="T9662" s="212"/>
      <c r="U9662" s="213"/>
      <c r="V9662" s="213"/>
      <c r="W9662" s="213"/>
      <c r="X9662" s="214"/>
      <c r="Y9662" s="214"/>
      <c r="Z9662" s="214"/>
      <c r="AA9662" s="217"/>
      <c r="AB9662" s="217"/>
      <c r="AC9662" s="217"/>
      <c r="AD9662" s="213"/>
    </row>
    <row r="9663" spans="20:30" x14ac:dyDescent="0.2">
      <c r="T9663" s="212"/>
      <c r="U9663" s="213"/>
      <c r="V9663" s="213"/>
      <c r="W9663" s="213"/>
      <c r="X9663" s="214"/>
      <c r="Y9663" s="214"/>
      <c r="Z9663" s="214"/>
      <c r="AA9663" s="217"/>
      <c r="AB9663" s="217"/>
      <c r="AC9663" s="217"/>
      <c r="AD9663" s="213"/>
    </row>
    <row r="9664" spans="20:30" x14ac:dyDescent="0.2">
      <c r="T9664" s="212"/>
      <c r="U9664" s="213"/>
      <c r="V9664" s="213"/>
      <c r="W9664" s="213"/>
      <c r="X9664" s="214"/>
      <c r="Y9664" s="214"/>
      <c r="Z9664" s="214"/>
      <c r="AA9664" s="217"/>
      <c r="AB9664" s="217"/>
      <c r="AC9664" s="217"/>
      <c r="AD9664" s="213"/>
    </row>
    <row r="9665" spans="20:30" x14ac:dyDescent="0.2">
      <c r="T9665" s="212"/>
      <c r="U9665" s="213"/>
      <c r="V9665" s="213"/>
      <c r="W9665" s="213"/>
      <c r="X9665" s="214"/>
      <c r="Y9665" s="214"/>
      <c r="Z9665" s="214"/>
      <c r="AA9665" s="217"/>
      <c r="AB9665" s="217"/>
      <c r="AC9665" s="217"/>
      <c r="AD9665" s="213"/>
    </row>
    <row r="9666" spans="20:30" x14ac:dyDescent="0.2">
      <c r="T9666" s="212"/>
      <c r="U9666" s="213"/>
      <c r="V9666" s="213"/>
      <c r="W9666" s="213"/>
      <c r="X9666" s="214"/>
      <c r="Y9666" s="214"/>
      <c r="Z9666" s="214"/>
      <c r="AA9666" s="217"/>
      <c r="AB9666" s="217"/>
      <c r="AC9666" s="217"/>
      <c r="AD9666" s="213"/>
    </row>
    <row r="9667" spans="20:30" x14ac:dyDescent="0.2">
      <c r="T9667" s="212"/>
      <c r="U9667" s="213"/>
      <c r="V9667" s="213"/>
      <c r="W9667" s="213"/>
      <c r="X9667" s="214"/>
      <c r="Y9667" s="214"/>
      <c r="Z9667" s="214"/>
      <c r="AA9667" s="217"/>
      <c r="AB9667" s="217"/>
      <c r="AC9667" s="217"/>
      <c r="AD9667" s="213"/>
    </row>
    <row r="9668" spans="20:30" x14ac:dyDescent="0.2">
      <c r="T9668" s="212"/>
      <c r="U9668" s="213"/>
      <c r="V9668" s="213"/>
      <c r="W9668" s="213"/>
      <c r="X9668" s="214"/>
      <c r="Y9668" s="214"/>
      <c r="Z9668" s="214"/>
      <c r="AA9668" s="217"/>
      <c r="AB9668" s="217"/>
      <c r="AC9668" s="217"/>
      <c r="AD9668" s="213"/>
    </row>
    <row r="9669" spans="20:30" x14ac:dyDescent="0.2">
      <c r="T9669" s="212"/>
      <c r="U9669" s="213"/>
      <c r="V9669" s="213"/>
      <c r="W9669" s="213"/>
      <c r="X9669" s="214"/>
      <c r="Y9669" s="214"/>
      <c r="Z9669" s="214"/>
      <c r="AA9669" s="217"/>
      <c r="AB9669" s="217"/>
      <c r="AC9669" s="217"/>
      <c r="AD9669" s="213"/>
    </row>
    <row r="9670" spans="20:30" x14ac:dyDescent="0.2">
      <c r="T9670" s="212"/>
      <c r="U9670" s="213"/>
      <c r="V9670" s="213"/>
      <c r="W9670" s="213"/>
      <c r="X9670" s="214"/>
      <c r="Y9670" s="214"/>
      <c r="Z9670" s="214"/>
      <c r="AA9670" s="217"/>
      <c r="AB9670" s="217"/>
      <c r="AC9670" s="217"/>
      <c r="AD9670" s="213"/>
    </row>
    <row r="9671" spans="20:30" x14ac:dyDescent="0.2">
      <c r="T9671" s="212"/>
      <c r="U9671" s="213"/>
      <c r="V9671" s="213"/>
      <c r="W9671" s="213"/>
      <c r="X9671" s="214"/>
      <c r="Y9671" s="214"/>
      <c r="Z9671" s="214"/>
      <c r="AA9671" s="217"/>
      <c r="AB9671" s="217"/>
      <c r="AC9671" s="217"/>
      <c r="AD9671" s="213"/>
    </row>
    <row r="9672" spans="20:30" x14ac:dyDescent="0.2">
      <c r="T9672" s="212"/>
      <c r="U9672" s="213"/>
      <c r="V9672" s="213"/>
      <c r="W9672" s="213"/>
      <c r="X9672" s="214"/>
      <c r="Y9672" s="214"/>
      <c r="Z9672" s="214"/>
      <c r="AA9672" s="217"/>
      <c r="AB9672" s="217"/>
      <c r="AC9672" s="217"/>
      <c r="AD9672" s="213"/>
    </row>
    <row r="9673" spans="20:30" x14ac:dyDescent="0.2">
      <c r="T9673" s="212"/>
      <c r="U9673" s="213"/>
      <c r="V9673" s="213"/>
      <c r="W9673" s="213"/>
      <c r="X9673" s="214"/>
      <c r="Y9673" s="214"/>
      <c r="Z9673" s="214"/>
      <c r="AA9673" s="217"/>
      <c r="AB9673" s="217"/>
      <c r="AC9673" s="217"/>
      <c r="AD9673" s="213"/>
    </row>
    <row r="9674" spans="20:30" x14ac:dyDescent="0.2">
      <c r="T9674" s="212"/>
      <c r="U9674" s="213"/>
      <c r="V9674" s="213"/>
      <c r="W9674" s="213"/>
      <c r="X9674" s="214"/>
      <c r="Y9674" s="214"/>
      <c r="Z9674" s="214"/>
      <c r="AA9674" s="217"/>
      <c r="AB9674" s="217"/>
      <c r="AC9674" s="217"/>
      <c r="AD9674" s="213"/>
    </row>
    <row r="9675" spans="20:30" x14ac:dyDescent="0.2">
      <c r="T9675" s="212"/>
      <c r="U9675" s="213"/>
      <c r="V9675" s="213"/>
      <c r="W9675" s="213"/>
      <c r="X9675" s="214"/>
      <c r="Y9675" s="214"/>
      <c r="Z9675" s="214"/>
      <c r="AA9675" s="217"/>
      <c r="AB9675" s="217"/>
      <c r="AC9675" s="217"/>
      <c r="AD9675" s="213"/>
    </row>
    <row r="9676" spans="20:30" x14ac:dyDescent="0.2">
      <c r="T9676" s="212"/>
      <c r="U9676" s="213"/>
      <c r="V9676" s="213"/>
      <c r="W9676" s="213"/>
      <c r="X9676" s="214"/>
      <c r="Y9676" s="214"/>
      <c r="Z9676" s="214"/>
      <c r="AA9676" s="217"/>
      <c r="AB9676" s="217"/>
      <c r="AC9676" s="217"/>
      <c r="AD9676" s="213"/>
    </row>
    <row r="9677" spans="20:30" x14ac:dyDescent="0.2">
      <c r="T9677" s="212"/>
      <c r="U9677" s="213"/>
      <c r="V9677" s="213"/>
      <c r="W9677" s="213"/>
      <c r="X9677" s="214"/>
      <c r="Y9677" s="214"/>
      <c r="Z9677" s="214"/>
      <c r="AA9677" s="217"/>
      <c r="AB9677" s="217"/>
      <c r="AC9677" s="217"/>
      <c r="AD9677" s="213"/>
    </row>
    <row r="9678" spans="20:30" x14ac:dyDescent="0.2">
      <c r="T9678" s="212"/>
      <c r="U9678" s="213"/>
      <c r="V9678" s="213"/>
      <c r="W9678" s="213"/>
      <c r="X9678" s="214"/>
      <c r="Y9678" s="214"/>
      <c r="Z9678" s="214"/>
      <c r="AA9678" s="217"/>
      <c r="AB9678" s="217"/>
      <c r="AC9678" s="217"/>
      <c r="AD9678" s="213"/>
    </row>
    <row r="9679" spans="20:30" x14ac:dyDescent="0.2">
      <c r="T9679" s="212"/>
      <c r="U9679" s="213"/>
      <c r="V9679" s="213"/>
      <c r="W9679" s="213"/>
      <c r="X9679" s="214"/>
      <c r="Y9679" s="214"/>
      <c r="Z9679" s="214"/>
      <c r="AA9679" s="217"/>
      <c r="AB9679" s="217"/>
      <c r="AC9679" s="217"/>
      <c r="AD9679" s="213"/>
    </row>
    <row r="9680" spans="20:30" x14ac:dyDescent="0.2">
      <c r="T9680" s="212"/>
      <c r="U9680" s="213"/>
      <c r="V9680" s="213"/>
      <c r="W9680" s="213"/>
      <c r="X9680" s="214"/>
      <c r="Y9680" s="214"/>
      <c r="Z9680" s="214"/>
      <c r="AA9680" s="217"/>
      <c r="AB9680" s="217"/>
      <c r="AC9680" s="217"/>
      <c r="AD9680" s="213"/>
    </row>
    <row r="9681" spans="20:30" x14ac:dyDescent="0.2">
      <c r="T9681" s="212"/>
      <c r="U9681" s="213"/>
      <c r="V9681" s="213"/>
      <c r="W9681" s="213"/>
      <c r="X9681" s="214"/>
      <c r="Y9681" s="214"/>
      <c r="Z9681" s="214"/>
      <c r="AA9681" s="217"/>
      <c r="AB9681" s="217"/>
      <c r="AC9681" s="217"/>
      <c r="AD9681" s="213"/>
    </row>
    <row r="9682" spans="20:30" x14ac:dyDescent="0.2">
      <c r="T9682" s="212"/>
      <c r="U9682" s="213"/>
      <c r="V9682" s="213"/>
      <c r="W9682" s="213"/>
      <c r="X9682" s="214"/>
      <c r="Y9682" s="214"/>
      <c r="Z9682" s="214"/>
      <c r="AA9682" s="217"/>
      <c r="AB9682" s="217"/>
      <c r="AC9682" s="217"/>
      <c r="AD9682" s="213"/>
    </row>
    <row r="9683" spans="20:30" x14ac:dyDescent="0.2">
      <c r="T9683" s="212"/>
      <c r="U9683" s="213"/>
      <c r="V9683" s="213"/>
      <c r="W9683" s="213"/>
      <c r="X9683" s="214"/>
      <c r="Y9683" s="214"/>
      <c r="Z9683" s="214"/>
      <c r="AA9683" s="217"/>
      <c r="AB9683" s="217"/>
      <c r="AC9683" s="217"/>
      <c r="AD9683" s="213"/>
    </row>
    <row r="9684" spans="20:30" x14ac:dyDescent="0.2">
      <c r="T9684" s="212"/>
      <c r="U9684" s="213"/>
      <c r="V9684" s="213"/>
      <c r="W9684" s="213"/>
      <c r="X9684" s="214"/>
      <c r="Y9684" s="214"/>
      <c r="Z9684" s="214"/>
      <c r="AA9684" s="217"/>
      <c r="AB9684" s="217"/>
      <c r="AC9684" s="217"/>
      <c r="AD9684" s="213"/>
    </row>
    <row r="9685" spans="20:30" x14ac:dyDescent="0.2">
      <c r="T9685" s="212"/>
      <c r="U9685" s="213"/>
      <c r="V9685" s="213"/>
      <c r="W9685" s="213"/>
      <c r="X9685" s="214"/>
      <c r="Y9685" s="214"/>
      <c r="Z9685" s="214"/>
      <c r="AA9685" s="217"/>
      <c r="AB9685" s="217"/>
      <c r="AC9685" s="217"/>
      <c r="AD9685" s="213"/>
    </row>
    <row r="9686" spans="20:30" x14ac:dyDescent="0.2">
      <c r="T9686" s="212"/>
      <c r="U9686" s="213"/>
      <c r="V9686" s="213"/>
      <c r="W9686" s="213"/>
      <c r="X9686" s="214"/>
      <c r="Y9686" s="214"/>
      <c r="Z9686" s="214"/>
      <c r="AA9686" s="217"/>
      <c r="AB9686" s="217"/>
      <c r="AC9686" s="217"/>
      <c r="AD9686" s="213"/>
    </row>
    <row r="9687" spans="20:30" x14ac:dyDescent="0.2">
      <c r="T9687" s="212"/>
      <c r="U9687" s="213"/>
      <c r="V9687" s="213"/>
      <c r="W9687" s="213"/>
      <c r="X9687" s="214"/>
      <c r="Y9687" s="214"/>
      <c r="Z9687" s="214"/>
      <c r="AA9687" s="217"/>
      <c r="AB9687" s="217"/>
      <c r="AC9687" s="217"/>
      <c r="AD9687" s="213"/>
    </row>
    <row r="9688" spans="20:30" x14ac:dyDescent="0.2">
      <c r="T9688" s="212"/>
      <c r="U9688" s="213"/>
      <c r="V9688" s="213"/>
      <c r="W9688" s="213"/>
      <c r="X9688" s="214"/>
      <c r="Y9688" s="214"/>
      <c r="Z9688" s="214"/>
      <c r="AA9688" s="217"/>
      <c r="AB9688" s="217"/>
      <c r="AC9688" s="217"/>
      <c r="AD9688" s="213"/>
    </row>
    <row r="9689" spans="20:30" x14ac:dyDescent="0.2">
      <c r="T9689" s="212"/>
      <c r="U9689" s="213"/>
      <c r="V9689" s="213"/>
      <c r="W9689" s="213"/>
      <c r="X9689" s="214"/>
      <c r="Y9689" s="214"/>
      <c r="Z9689" s="214"/>
      <c r="AA9689" s="217"/>
      <c r="AB9689" s="217"/>
      <c r="AC9689" s="217"/>
      <c r="AD9689" s="213"/>
    </row>
    <row r="9690" spans="20:30" x14ac:dyDescent="0.2">
      <c r="T9690" s="212"/>
      <c r="U9690" s="213"/>
      <c r="V9690" s="213"/>
      <c r="W9690" s="213"/>
      <c r="X9690" s="214"/>
      <c r="Y9690" s="214"/>
      <c r="Z9690" s="214"/>
      <c r="AA9690" s="217"/>
      <c r="AB9690" s="217"/>
      <c r="AC9690" s="217"/>
      <c r="AD9690" s="213"/>
    </row>
    <row r="9691" spans="20:30" x14ac:dyDescent="0.2">
      <c r="T9691" s="212"/>
      <c r="U9691" s="213"/>
      <c r="V9691" s="213"/>
      <c r="W9691" s="213"/>
      <c r="X9691" s="214"/>
      <c r="Y9691" s="214"/>
      <c r="Z9691" s="214"/>
      <c r="AA9691" s="217"/>
      <c r="AB9691" s="217"/>
      <c r="AC9691" s="217"/>
      <c r="AD9691" s="213"/>
    </row>
    <row r="9692" spans="20:30" x14ac:dyDescent="0.2">
      <c r="T9692" s="212"/>
      <c r="U9692" s="213"/>
      <c r="V9692" s="213"/>
      <c r="W9692" s="213"/>
      <c r="X9692" s="214"/>
      <c r="Y9692" s="214"/>
      <c r="Z9692" s="214"/>
      <c r="AA9692" s="217"/>
      <c r="AB9692" s="217"/>
      <c r="AC9692" s="217"/>
      <c r="AD9692" s="213"/>
    </row>
    <row r="9693" spans="20:30" x14ac:dyDescent="0.2">
      <c r="T9693" s="212"/>
      <c r="U9693" s="213"/>
      <c r="V9693" s="213"/>
      <c r="W9693" s="213"/>
      <c r="X9693" s="214"/>
      <c r="Y9693" s="214"/>
      <c r="Z9693" s="214"/>
      <c r="AA9693" s="217"/>
      <c r="AB9693" s="217"/>
      <c r="AC9693" s="217"/>
      <c r="AD9693" s="213"/>
    </row>
    <row r="9694" spans="20:30" x14ac:dyDescent="0.2">
      <c r="T9694" s="212"/>
      <c r="U9694" s="213"/>
      <c r="V9694" s="213"/>
      <c r="W9694" s="213"/>
      <c r="X9694" s="214"/>
      <c r="Y9694" s="214"/>
      <c r="Z9694" s="214"/>
      <c r="AA9694" s="217"/>
      <c r="AB9694" s="217"/>
      <c r="AC9694" s="217"/>
      <c r="AD9694" s="213"/>
    </row>
    <row r="9695" spans="20:30" x14ac:dyDescent="0.2">
      <c r="T9695" s="212"/>
      <c r="U9695" s="213"/>
      <c r="V9695" s="213"/>
      <c r="W9695" s="213"/>
      <c r="X9695" s="214"/>
      <c r="Y9695" s="214"/>
      <c r="Z9695" s="214"/>
      <c r="AA9695" s="217"/>
      <c r="AB9695" s="217"/>
      <c r="AC9695" s="217"/>
      <c r="AD9695" s="213"/>
    </row>
    <row r="9696" spans="20:30" x14ac:dyDescent="0.2">
      <c r="T9696" s="212"/>
      <c r="U9696" s="213"/>
      <c r="V9696" s="213"/>
      <c r="W9696" s="213"/>
      <c r="X9696" s="214"/>
      <c r="Y9696" s="214"/>
      <c r="Z9696" s="214"/>
      <c r="AA9696" s="217"/>
      <c r="AB9696" s="217"/>
      <c r="AC9696" s="217"/>
      <c r="AD9696" s="213"/>
    </row>
    <row r="9697" spans="20:30" x14ac:dyDescent="0.2">
      <c r="T9697" s="212"/>
      <c r="U9697" s="213"/>
      <c r="V9697" s="213"/>
      <c r="W9697" s="213"/>
      <c r="X9697" s="214"/>
      <c r="Y9697" s="214"/>
      <c r="Z9697" s="214"/>
      <c r="AA9697" s="217"/>
      <c r="AB9697" s="217"/>
      <c r="AC9697" s="217"/>
      <c r="AD9697" s="213"/>
    </row>
    <row r="9698" spans="20:30" x14ac:dyDescent="0.2">
      <c r="T9698" s="212"/>
      <c r="U9698" s="213"/>
      <c r="V9698" s="213"/>
      <c r="W9698" s="213"/>
      <c r="X9698" s="214"/>
      <c r="Y9698" s="214"/>
      <c r="Z9698" s="214"/>
      <c r="AA9698" s="217"/>
      <c r="AB9698" s="217"/>
      <c r="AC9698" s="217"/>
      <c r="AD9698" s="213"/>
    </row>
    <row r="9699" spans="20:30" x14ac:dyDescent="0.2">
      <c r="T9699" s="212"/>
      <c r="U9699" s="213"/>
      <c r="V9699" s="213"/>
      <c r="W9699" s="213"/>
      <c r="X9699" s="214"/>
      <c r="Y9699" s="214"/>
      <c r="Z9699" s="214"/>
      <c r="AA9699" s="217"/>
      <c r="AB9699" s="217"/>
      <c r="AC9699" s="217"/>
      <c r="AD9699" s="213"/>
    </row>
    <row r="9700" spans="20:30" x14ac:dyDescent="0.2">
      <c r="T9700" s="212"/>
      <c r="U9700" s="213"/>
      <c r="V9700" s="213"/>
      <c r="W9700" s="213"/>
      <c r="X9700" s="214"/>
      <c r="Y9700" s="214"/>
      <c r="Z9700" s="214"/>
      <c r="AA9700" s="217"/>
      <c r="AB9700" s="217"/>
      <c r="AC9700" s="217"/>
      <c r="AD9700" s="213"/>
    </row>
    <row r="9701" spans="20:30" x14ac:dyDescent="0.2">
      <c r="T9701" s="212"/>
      <c r="U9701" s="213"/>
      <c r="V9701" s="213"/>
      <c r="W9701" s="213"/>
      <c r="X9701" s="214"/>
      <c r="Y9701" s="214"/>
      <c r="Z9701" s="214"/>
      <c r="AA9701" s="217"/>
      <c r="AB9701" s="217"/>
      <c r="AC9701" s="217"/>
      <c r="AD9701" s="213"/>
    </row>
    <row r="9702" spans="20:30" x14ac:dyDescent="0.2">
      <c r="T9702" s="212"/>
      <c r="U9702" s="213"/>
      <c r="V9702" s="213"/>
      <c r="W9702" s="213"/>
      <c r="X9702" s="214"/>
      <c r="Y9702" s="214"/>
      <c r="Z9702" s="214"/>
      <c r="AA9702" s="217"/>
      <c r="AB9702" s="217"/>
      <c r="AC9702" s="217"/>
      <c r="AD9702" s="213"/>
    </row>
    <row r="9703" spans="20:30" x14ac:dyDescent="0.2">
      <c r="T9703" s="212"/>
      <c r="U9703" s="213"/>
      <c r="V9703" s="213"/>
      <c r="W9703" s="213"/>
      <c r="X9703" s="214"/>
      <c r="Y9703" s="214"/>
      <c r="Z9703" s="214"/>
      <c r="AA9703" s="217"/>
      <c r="AB9703" s="217"/>
      <c r="AC9703" s="217"/>
      <c r="AD9703" s="213"/>
    </row>
    <row r="9704" spans="20:30" x14ac:dyDescent="0.2">
      <c r="T9704" s="212"/>
      <c r="U9704" s="213"/>
      <c r="V9704" s="213"/>
      <c r="W9704" s="213"/>
      <c r="X9704" s="214"/>
      <c r="Y9704" s="214"/>
      <c r="Z9704" s="214"/>
      <c r="AA9704" s="217"/>
      <c r="AB9704" s="217"/>
      <c r="AC9704" s="217"/>
      <c r="AD9704" s="213"/>
    </row>
    <row r="9705" spans="20:30" x14ac:dyDescent="0.2">
      <c r="T9705" s="212"/>
      <c r="U9705" s="213"/>
      <c r="V9705" s="213"/>
      <c r="W9705" s="213"/>
      <c r="X9705" s="214"/>
      <c r="Y9705" s="214"/>
      <c r="Z9705" s="214"/>
      <c r="AA9705" s="217"/>
      <c r="AB9705" s="217"/>
      <c r="AC9705" s="217"/>
      <c r="AD9705" s="213"/>
    </row>
    <row r="9706" spans="20:30" x14ac:dyDescent="0.2">
      <c r="T9706" s="212"/>
      <c r="U9706" s="213"/>
      <c r="V9706" s="213"/>
      <c r="W9706" s="213"/>
      <c r="X9706" s="214"/>
      <c r="Y9706" s="214"/>
      <c r="Z9706" s="214"/>
      <c r="AA9706" s="217"/>
      <c r="AB9706" s="217"/>
      <c r="AC9706" s="217"/>
      <c r="AD9706" s="213"/>
    </row>
    <row r="9707" spans="20:30" x14ac:dyDescent="0.2">
      <c r="T9707" s="212"/>
      <c r="U9707" s="213"/>
      <c r="V9707" s="213"/>
      <c r="W9707" s="213"/>
      <c r="X9707" s="214"/>
      <c r="Y9707" s="214"/>
      <c r="Z9707" s="214"/>
      <c r="AA9707" s="217"/>
      <c r="AB9707" s="217"/>
      <c r="AC9707" s="217"/>
      <c r="AD9707" s="213"/>
    </row>
    <row r="9708" spans="20:30" x14ac:dyDescent="0.2">
      <c r="T9708" s="212"/>
      <c r="U9708" s="213"/>
      <c r="V9708" s="213"/>
      <c r="W9708" s="213"/>
      <c r="X9708" s="214"/>
      <c r="Y9708" s="214"/>
      <c r="Z9708" s="214"/>
      <c r="AA9708" s="217"/>
      <c r="AB9708" s="217"/>
      <c r="AC9708" s="217"/>
      <c r="AD9708" s="213"/>
    </row>
    <row r="9709" spans="20:30" x14ac:dyDescent="0.2">
      <c r="T9709" s="212"/>
      <c r="U9709" s="213"/>
      <c r="V9709" s="213"/>
      <c r="W9709" s="213"/>
      <c r="X9709" s="214"/>
      <c r="Y9709" s="214"/>
      <c r="Z9709" s="214"/>
      <c r="AA9709" s="217"/>
      <c r="AB9709" s="217"/>
      <c r="AC9709" s="217"/>
      <c r="AD9709" s="213"/>
    </row>
    <row r="9710" spans="20:30" x14ac:dyDescent="0.2">
      <c r="T9710" s="212"/>
      <c r="U9710" s="213"/>
      <c r="V9710" s="213"/>
      <c r="W9710" s="213"/>
      <c r="X9710" s="214"/>
      <c r="Y9710" s="214"/>
      <c r="Z9710" s="214"/>
      <c r="AA9710" s="217"/>
      <c r="AB9710" s="217"/>
      <c r="AC9710" s="217"/>
      <c r="AD9710" s="213"/>
    </row>
    <row r="9711" spans="20:30" x14ac:dyDescent="0.2">
      <c r="T9711" s="212"/>
      <c r="U9711" s="213"/>
      <c r="V9711" s="213"/>
      <c r="W9711" s="213"/>
      <c r="X9711" s="214"/>
      <c r="Y9711" s="214"/>
      <c r="Z9711" s="214"/>
      <c r="AA9711" s="217"/>
      <c r="AB9711" s="217"/>
      <c r="AC9711" s="217"/>
      <c r="AD9711" s="213"/>
    </row>
    <row r="9712" spans="20:30" x14ac:dyDescent="0.2">
      <c r="T9712" s="212"/>
      <c r="U9712" s="213"/>
      <c r="V9712" s="213"/>
      <c r="W9712" s="213"/>
      <c r="X9712" s="214"/>
      <c r="Y9712" s="214"/>
      <c r="Z9712" s="214"/>
      <c r="AA9712" s="217"/>
      <c r="AB9712" s="217"/>
      <c r="AC9712" s="217"/>
      <c r="AD9712" s="213"/>
    </row>
    <row r="9713" spans="20:30" x14ac:dyDescent="0.2">
      <c r="T9713" s="212"/>
      <c r="U9713" s="213"/>
      <c r="V9713" s="213"/>
      <c r="W9713" s="213"/>
      <c r="X9713" s="214"/>
      <c r="Y9713" s="214"/>
      <c r="Z9713" s="214"/>
      <c r="AA9713" s="217"/>
      <c r="AB9713" s="217"/>
      <c r="AC9713" s="217"/>
      <c r="AD9713" s="213"/>
    </row>
    <row r="9714" spans="20:30" x14ac:dyDescent="0.2">
      <c r="T9714" s="212"/>
      <c r="U9714" s="213"/>
      <c r="V9714" s="213"/>
      <c r="W9714" s="213"/>
      <c r="X9714" s="214"/>
      <c r="Y9714" s="214"/>
      <c r="Z9714" s="214"/>
      <c r="AA9714" s="217"/>
      <c r="AB9714" s="217"/>
      <c r="AC9714" s="217"/>
      <c r="AD9714" s="213"/>
    </row>
    <row r="9715" spans="20:30" x14ac:dyDescent="0.2">
      <c r="T9715" s="212"/>
      <c r="U9715" s="213"/>
      <c r="V9715" s="213"/>
      <c r="W9715" s="213"/>
      <c r="X9715" s="214"/>
      <c r="Y9715" s="214"/>
      <c r="Z9715" s="214"/>
      <c r="AA9715" s="217"/>
      <c r="AB9715" s="217"/>
      <c r="AC9715" s="217"/>
      <c r="AD9715" s="213"/>
    </row>
    <row r="9716" spans="20:30" x14ac:dyDescent="0.2">
      <c r="T9716" s="212"/>
      <c r="U9716" s="213"/>
      <c r="V9716" s="213"/>
      <c r="W9716" s="213"/>
      <c r="X9716" s="214"/>
      <c r="Y9716" s="214"/>
      <c r="Z9716" s="214"/>
      <c r="AA9716" s="217"/>
      <c r="AB9716" s="217"/>
      <c r="AC9716" s="217"/>
      <c r="AD9716" s="213"/>
    </row>
    <row r="9717" spans="20:30" x14ac:dyDescent="0.2">
      <c r="T9717" s="212"/>
      <c r="U9717" s="213"/>
      <c r="V9717" s="213"/>
      <c r="W9717" s="213"/>
      <c r="X9717" s="214"/>
      <c r="Y9717" s="214"/>
      <c r="Z9717" s="214"/>
      <c r="AA9717" s="217"/>
      <c r="AB9717" s="217"/>
      <c r="AC9717" s="217"/>
      <c r="AD9717" s="213"/>
    </row>
    <row r="9718" spans="20:30" x14ac:dyDescent="0.2">
      <c r="T9718" s="212"/>
      <c r="U9718" s="213"/>
      <c r="V9718" s="213"/>
      <c r="W9718" s="213"/>
      <c r="X9718" s="214"/>
      <c r="Y9718" s="214"/>
      <c r="Z9718" s="214"/>
      <c r="AA9718" s="217"/>
      <c r="AB9718" s="217"/>
      <c r="AC9718" s="217"/>
      <c r="AD9718" s="213"/>
    </row>
    <row r="9719" spans="20:30" x14ac:dyDescent="0.2">
      <c r="T9719" s="212"/>
      <c r="U9719" s="213"/>
      <c r="V9719" s="213"/>
      <c r="W9719" s="213"/>
      <c r="X9719" s="214"/>
      <c r="Y9719" s="214"/>
      <c r="Z9719" s="214"/>
      <c r="AA9719" s="217"/>
      <c r="AB9719" s="217"/>
      <c r="AC9719" s="217"/>
      <c r="AD9719" s="213"/>
    </row>
    <row r="9720" spans="20:30" x14ac:dyDescent="0.2">
      <c r="T9720" s="212"/>
      <c r="U9720" s="213"/>
      <c r="V9720" s="213"/>
      <c r="W9720" s="213"/>
      <c r="X9720" s="214"/>
      <c r="Y9720" s="214"/>
      <c r="Z9720" s="214"/>
      <c r="AA9720" s="217"/>
      <c r="AB9720" s="217"/>
      <c r="AC9720" s="217"/>
      <c r="AD9720" s="213"/>
    </row>
    <row r="9721" spans="20:30" x14ac:dyDescent="0.2">
      <c r="T9721" s="212"/>
      <c r="U9721" s="213"/>
      <c r="V9721" s="213"/>
      <c r="W9721" s="213"/>
      <c r="X9721" s="214"/>
      <c r="Y9721" s="214"/>
      <c r="Z9721" s="214"/>
      <c r="AA9721" s="217"/>
      <c r="AB9721" s="217"/>
      <c r="AC9721" s="217"/>
      <c r="AD9721" s="213"/>
    </row>
    <row r="9722" spans="20:30" x14ac:dyDescent="0.2">
      <c r="T9722" s="212"/>
      <c r="U9722" s="213"/>
      <c r="V9722" s="213"/>
      <c r="W9722" s="213"/>
      <c r="X9722" s="214"/>
      <c r="Y9722" s="214"/>
      <c r="Z9722" s="214"/>
      <c r="AA9722" s="217"/>
      <c r="AB9722" s="217"/>
      <c r="AC9722" s="217"/>
      <c r="AD9722" s="213"/>
    </row>
    <row r="9723" spans="20:30" x14ac:dyDescent="0.2">
      <c r="T9723" s="212"/>
      <c r="U9723" s="213"/>
      <c r="V9723" s="213"/>
      <c r="W9723" s="213"/>
      <c r="X9723" s="214"/>
      <c r="Y9723" s="214"/>
      <c r="Z9723" s="214"/>
      <c r="AA9723" s="217"/>
      <c r="AB9723" s="217"/>
      <c r="AC9723" s="217"/>
      <c r="AD9723" s="213"/>
    </row>
    <row r="9724" spans="20:30" x14ac:dyDescent="0.2">
      <c r="T9724" s="212"/>
      <c r="U9724" s="213"/>
      <c r="V9724" s="213"/>
      <c r="W9724" s="213"/>
      <c r="X9724" s="214"/>
      <c r="Y9724" s="214"/>
      <c r="Z9724" s="214"/>
      <c r="AA9724" s="217"/>
      <c r="AB9724" s="217"/>
      <c r="AC9724" s="217"/>
      <c r="AD9724" s="213"/>
    </row>
    <row r="9725" spans="20:30" x14ac:dyDescent="0.2">
      <c r="T9725" s="212"/>
      <c r="U9725" s="213"/>
      <c r="V9725" s="213"/>
      <c r="W9725" s="213"/>
      <c r="X9725" s="214"/>
      <c r="Y9725" s="214"/>
      <c r="Z9725" s="214"/>
      <c r="AA9725" s="217"/>
      <c r="AB9725" s="217"/>
      <c r="AC9725" s="217"/>
      <c r="AD9725" s="213"/>
    </row>
    <row r="9726" spans="20:30" x14ac:dyDescent="0.2">
      <c r="T9726" s="212"/>
      <c r="U9726" s="213"/>
      <c r="V9726" s="213"/>
      <c r="W9726" s="213"/>
      <c r="X9726" s="214"/>
      <c r="Y9726" s="214"/>
      <c r="Z9726" s="214"/>
      <c r="AA9726" s="217"/>
      <c r="AB9726" s="217"/>
      <c r="AC9726" s="217"/>
      <c r="AD9726" s="213"/>
    </row>
    <row r="9727" spans="20:30" x14ac:dyDescent="0.2">
      <c r="T9727" s="212"/>
      <c r="U9727" s="213"/>
      <c r="V9727" s="213"/>
      <c r="W9727" s="213"/>
      <c r="X9727" s="214"/>
      <c r="Y9727" s="214"/>
      <c r="Z9727" s="214"/>
      <c r="AA9727" s="217"/>
      <c r="AB9727" s="217"/>
      <c r="AC9727" s="217"/>
      <c r="AD9727" s="213"/>
    </row>
    <row r="9728" spans="20:30" x14ac:dyDescent="0.2">
      <c r="T9728" s="212"/>
      <c r="U9728" s="213"/>
      <c r="V9728" s="213"/>
      <c r="W9728" s="213"/>
      <c r="X9728" s="214"/>
      <c r="Y9728" s="214"/>
      <c r="Z9728" s="214"/>
      <c r="AA9728" s="217"/>
      <c r="AB9728" s="217"/>
      <c r="AC9728" s="217"/>
      <c r="AD9728" s="213"/>
    </row>
    <row r="9729" spans="20:30" x14ac:dyDescent="0.2">
      <c r="T9729" s="212"/>
      <c r="U9729" s="213"/>
      <c r="V9729" s="213"/>
      <c r="W9729" s="213"/>
      <c r="X9729" s="214"/>
      <c r="Y9729" s="214"/>
      <c r="Z9729" s="214"/>
      <c r="AA9729" s="217"/>
      <c r="AB9729" s="217"/>
      <c r="AC9729" s="217"/>
      <c r="AD9729" s="213"/>
    </row>
    <row r="9730" spans="20:30" x14ac:dyDescent="0.2">
      <c r="T9730" s="212"/>
      <c r="U9730" s="213"/>
      <c r="V9730" s="213"/>
      <c r="W9730" s="213"/>
      <c r="X9730" s="214"/>
      <c r="Y9730" s="214"/>
      <c r="Z9730" s="214"/>
      <c r="AA9730" s="217"/>
      <c r="AB9730" s="217"/>
      <c r="AC9730" s="217"/>
      <c r="AD9730" s="213"/>
    </row>
    <row r="9731" spans="20:30" x14ac:dyDescent="0.2">
      <c r="T9731" s="212"/>
      <c r="U9731" s="213"/>
      <c r="V9731" s="213"/>
      <c r="W9731" s="213"/>
      <c r="X9731" s="214"/>
      <c r="Y9731" s="214"/>
      <c r="Z9731" s="214"/>
      <c r="AA9731" s="217"/>
      <c r="AB9731" s="217"/>
      <c r="AC9731" s="217"/>
      <c r="AD9731" s="213"/>
    </row>
    <row r="9732" spans="20:30" x14ac:dyDescent="0.2">
      <c r="T9732" s="212"/>
      <c r="U9732" s="213"/>
      <c r="V9732" s="213"/>
      <c r="W9732" s="213"/>
      <c r="X9732" s="214"/>
      <c r="Y9732" s="214"/>
      <c r="Z9732" s="214"/>
      <c r="AA9732" s="217"/>
      <c r="AB9732" s="217"/>
      <c r="AC9732" s="217"/>
      <c r="AD9732" s="213"/>
    </row>
    <row r="9733" spans="20:30" x14ac:dyDescent="0.2">
      <c r="T9733" s="212"/>
      <c r="U9733" s="213"/>
      <c r="V9733" s="213"/>
      <c r="W9733" s="213"/>
      <c r="X9733" s="214"/>
      <c r="Y9733" s="214"/>
      <c r="Z9733" s="214"/>
      <c r="AA9733" s="217"/>
      <c r="AB9733" s="217"/>
      <c r="AC9733" s="217"/>
      <c r="AD9733" s="213"/>
    </row>
    <row r="9734" spans="20:30" x14ac:dyDescent="0.2">
      <c r="T9734" s="212"/>
      <c r="U9734" s="213"/>
      <c r="V9734" s="213"/>
      <c r="W9734" s="213"/>
      <c r="X9734" s="214"/>
      <c r="Y9734" s="214"/>
      <c r="Z9734" s="214"/>
      <c r="AA9734" s="217"/>
      <c r="AB9734" s="217"/>
      <c r="AC9734" s="217"/>
      <c r="AD9734" s="213"/>
    </row>
    <row r="9735" spans="20:30" x14ac:dyDescent="0.2">
      <c r="T9735" s="212"/>
      <c r="U9735" s="213"/>
      <c r="V9735" s="213"/>
      <c r="W9735" s="213"/>
      <c r="X9735" s="214"/>
      <c r="Y9735" s="214"/>
      <c r="Z9735" s="214"/>
      <c r="AA9735" s="217"/>
      <c r="AB9735" s="217"/>
      <c r="AC9735" s="217"/>
      <c r="AD9735" s="213"/>
    </row>
    <row r="9736" spans="20:30" x14ac:dyDescent="0.2">
      <c r="T9736" s="212"/>
      <c r="U9736" s="213"/>
      <c r="V9736" s="213"/>
      <c r="W9736" s="213"/>
      <c r="X9736" s="214"/>
      <c r="Y9736" s="214"/>
      <c r="Z9736" s="214"/>
      <c r="AA9736" s="217"/>
      <c r="AB9736" s="217"/>
      <c r="AC9736" s="217"/>
      <c r="AD9736" s="213"/>
    </row>
    <row r="9737" spans="20:30" x14ac:dyDescent="0.2">
      <c r="T9737" s="212"/>
      <c r="U9737" s="213"/>
      <c r="V9737" s="213"/>
      <c r="W9737" s="213"/>
      <c r="X9737" s="214"/>
      <c r="Y9737" s="214"/>
      <c r="Z9737" s="214"/>
      <c r="AA9737" s="217"/>
      <c r="AB9737" s="217"/>
      <c r="AC9737" s="217"/>
      <c r="AD9737" s="213"/>
    </row>
    <row r="9738" spans="20:30" x14ac:dyDescent="0.2">
      <c r="T9738" s="212"/>
      <c r="U9738" s="213"/>
      <c r="V9738" s="213"/>
      <c r="W9738" s="213"/>
      <c r="X9738" s="214"/>
      <c r="Y9738" s="214"/>
      <c r="Z9738" s="214"/>
      <c r="AA9738" s="217"/>
      <c r="AB9738" s="217"/>
      <c r="AC9738" s="217"/>
      <c r="AD9738" s="213"/>
    </row>
    <row r="9739" spans="20:30" x14ac:dyDescent="0.2">
      <c r="T9739" s="212"/>
      <c r="U9739" s="213"/>
      <c r="V9739" s="213"/>
      <c r="W9739" s="213"/>
      <c r="X9739" s="214"/>
      <c r="Y9739" s="214"/>
      <c r="Z9739" s="214"/>
      <c r="AA9739" s="217"/>
      <c r="AB9739" s="217"/>
      <c r="AC9739" s="217"/>
      <c r="AD9739" s="213"/>
    </row>
    <row r="9740" spans="20:30" x14ac:dyDescent="0.2">
      <c r="T9740" s="212"/>
      <c r="U9740" s="213"/>
      <c r="V9740" s="213"/>
      <c r="W9740" s="213"/>
      <c r="X9740" s="214"/>
      <c r="Y9740" s="214"/>
      <c r="Z9740" s="214"/>
      <c r="AA9740" s="217"/>
      <c r="AB9740" s="217"/>
      <c r="AC9740" s="217"/>
      <c r="AD9740" s="213"/>
    </row>
    <row r="9741" spans="20:30" x14ac:dyDescent="0.2">
      <c r="T9741" s="212"/>
      <c r="U9741" s="213"/>
      <c r="V9741" s="213"/>
      <c r="W9741" s="213"/>
      <c r="X9741" s="214"/>
      <c r="Y9741" s="214"/>
      <c r="Z9741" s="214"/>
      <c r="AA9741" s="217"/>
      <c r="AB9741" s="217"/>
      <c r="AC9741" s="217"/>
      <c r="AD9741" s="213"/>
    </row>
    <row r="9742" spans="20:30" x14ac:dyDescent="0.2">
      <c r="T9742" s="212"/>
      <c r="U9742" s="213"/>
      <c r="V9742" s="213"/>
      <c r="W9742" s="213"/>
      <c r="X9742" s="214"/>
      <c r="Y9742" s="214"/>
      <c r="Z9742" s="214"/>
      <c r="AA9742" s="217"/>
      <c r="AB9742" s="217"/>
      <c r="AC9742" s="217"/>
      <c r="AD9742" s="213"/>
    </row>
    <row r="9743" spans="20:30" x14ac:dyDescent="0.2">
      <c r="T9743" s="212"/>
      <c r="U9743" s="213"/>
      <c r="V9743" s="213"/>
      <c r="W9743" s="213"/>
      <c r="X9743" s="214"/>
      <c r="Y9743" s="214"/>
      <c r="Z9743" s="214"/>
      <c r="AA9743" s="217"/>
      <c r="AB9743" s="217"/>
      <c r="AC9743" s="217"/>
      <c r="AD9743" s="213"/>
    </row>
    <row r="9744" spans="20:30" x14ac:dyDescent="0.2">
      <c r="T9744" s="212"/>
      <c r="U9744" s="213"/>
      <c r="V9744" s="213"/>
      <c r="W9744" s="213"/>
      <c r="X9744" s="214"/>
      <c r="Y9744" s="214"/>
      <c r="Z9744" s="214"/>
      <c r="AA9744" s="217"/>
      <c r="AB9744" s="217"/>
      <c r="AC9744" s="217"/>
      <c r="AD9744" s="213"/>
    </row>
    <row r="9745" spans="20:30" x14ac:dyDescent="0.2">
      <c r="T9745" s="212"/>
      <c r="U9745" s="213"/>
      <c r="V9745" s="213"/>
      <c r="W9745" s="213"/>
      <c r="X9745" s="214"/>
      <c r="Y9745" s="214"/>
      <c r="Z9745" s="214"/>
      <c r="AA9745" s="217"/>
      <c r="AB9745" s="217"/>
      <c r="AC9745" s="217"/>
      <c r="AD9745" s="213"/>
    </row>
    <row r="9746" spans="20:30" x14ac:dyDescent="0.2">
      <c r="T9746" s="212"/>
      <c r="U9746" s="213"/>
      <c r="V9746" s="213"/>
      <c r="W9746" s="213"/>
      <c r="X9746" s="214"/>
      <c r="Y9746" s="214"/>
      <c r="Z9746" s="214"/>
      <c r="AA9746" s="217"/>
      <c r="AB9746" s="217"/>
      <c r="AC9746" s="217"/>
      <c r="AD9746" s="213"/>
    </row>
    <row r="9747" spans="20:30" x14ac:dyDescent="0.2">
      <c r="T9747" s="212"/>
      <c r="U9747" s="213"/>
      <c r="V9747" s="213"/>
      <c r="W9747" s="213"/>
      <c r="X9747" s="214"/>
      <c r="Y9747" s="214"/>
      <c r="Z9747" s="214"/>
      <c r="AA9747" s="217"/>
      <c r="AB9747" s="217"/>
      <c r="AC9747" s="217"/>
      <c r="AD9747" s="213"/>
    </row>
    <row r="9748" spans="20:30" x14ac:dyDescent="0.2">
      <c r="T9748" s="212"/>
      <c r="U9748" s="213"/>
      <c r="V9748" s="213"/>
      <c r="W9748" s="213"/>
      <c r="X9748" s="214"/>
      <c r="Y9748" s="214"/>
      <c r="Z9748" s="214"/>
      <c r="AA9748" s="217"/>
      <c r="AB9748" s="217"/>
      <c r="AC9748" s="217"/>
      <c r="AD9748" s="213"/>
    </row>
    <row r="9749" spans="20:30" x14ac:dyDescent="0.2">
      <c r="T9749" s="212"/>
      <c r="U9749" s="213"/>
      <c r="V9749" s="213"/>
      <c r="W9749" s="213"/>
      <c r="X9749" s="214"/>
      <c r="Y9749" s="214"/>
      <c r="Z9749" s="214"/>
      <c r="AA9749" s="217"/>
      <c r="AB9749" s="217"/>
      <c r="AC9749" s="217"/>
      <c r="AD9749" s="213"/>
    </row>
    <row r="9750" spans="20:30" x14ac:dyDescent="0.2">
      <c r="T9750" s="212"/>
      <c r="U9750" s="213"/>
      <c r="V9750" s="213"/>
      <c r="W9750" s="213"/>
      <c r="X9750" s="214"/>
      <c r="Y9750" s="214"/>
      <c r="Z9750" s="214"/>
      <c r="AA9750" s="217"/>
      <c r="AB9750" s="217"/>
      <c r="AC9750" s="217"/>
      <c r="AD9750" s="213"/>
    </row>
    <row r="9751" spans="20:30" x14ac:dyDescent="0.2">
      <c r="T9751" s="212"/>
      <c r="U9751" s="213"/>
      <c r="V9751" s="213"/>
      <c r="W9751" s="213"/>
      <c r="X9751" s="214"/>
      <c r="Y9751" s="214"/>
      <c r="Z9751" s="214"/>
      <c r="AA9751" s="217"/>
      <c r="AB9751" s="217"/>
      <c r="AC9751" s="217"/>
      <c r="AD9751" s="213"/>
    </row>
    <row r="9752" spans="20:30" x14ac:dyDescent="0.2">
      <c r="T9752" s="212"/>
      <c r="U9752" s="213"/>
      <c r="V9752" s="213"/>
      <c r="W9752" s="213"/>
      <c r="X9752" s="214"/>
      <c r="Y9752" s="214"/>
      <c r="Z9752" s="214"/>
      <c r="AA9752" s="217"/>
      <c r="AB9752" s="217"/>
      <c r="AC9752" s="217"/>
      <c r="AD9752" s="213"/>
    </row>
    <row r="9753" spans="20:30" x14ac:dyDescent="0.2">
      <c r="T9753" s="212"/>
      <c r="U9753" s="213"/>
      <c r="V9753" s="213"/>
      <c r="W9753" s="213"/>
      <c r="X9753" s="214"/>
      <c r="Y9753" s="214"/>
      <c r="Z9753" s="214"/>
      <c r="AA9753" s="217"/>
      <c r="AB9753" s="217"/>
      <c r="AC9753" s="217"/>
      <c r="AD9753" s="213"/>
    </row>
    <row r="9754" spans="20:30" x14ac:dyDescent="0.2">
      <c r="T9754" s="212"/>
      <c r="U9754" s="213"/>
      <c r="V9754" s="213"/>
      <c r="W9754" s="213"/>
      <c r="X9754" s="214"/>
      <c r="Y9754" s="214"/>
      <c r="Z9754" s="214"/>
      <c r="AA9754" s="217"/>
      <c r="AB9754" s="217"/>
      <c r="AC9754" s="217"/>
      <c r="AD9754" s="213"/>
    </row>
    <row r="9755" spans="20:30" x14ac:dyDescent="0.2">
      <c r="T9755" s="212"/>
      <c r="U9755" s="213"/>
      <c r="V9755" s="213"/>
      <c r="W9755" s="213"/>
      <c r="X9755" s="214"/>
      <c r="Y9755" s="214"/>
      <c r="Z9755" s="214"/>
      <c r="AA9755" s="217"/>
      <c r="AB9755" s="217"/>
      <c r="AC9755" s="217"/>
      <c r="AD9755" s="213"/>
    </row>
    <row r="9756" spans="20:30" x14ac:dyDescent="0.2">
      <c r="T9756" s="212"/>
      <c r="U9756" s="213"/>
      <c r="V9756" s="213"/>
      <c r="W9756" s="213"/>
      <c r="X9756" s="214"/>
      <c r="Y9756" s="214"/>
      <c r="Z9756" s="214"/>
      <c r="AA9756" s="217"/>
      <c r="AB9756" s="217"/>
      <c r="AC9756" s="217"/>
      <c r="AD9756" s="213"/>
    </row>
    <row r="9757" spans="20:30" x14ac:dyDescent="0.2">
      <c r="T9757" s="212"/>
      <c r="U9757" s="213"/>
      <c r="V9757" s="213"/>
      <c r="W9757" s="213"/>
      <c r="X9757" s="214"/>
      <c r="Y9757" s="214"/>
      <c r="Z9757" s="214"/>
      <c r="AA9757" s="217"/>
      <c r="AB9757" s="217"/>
      <c r="AC9757" s="217"/>
      <c r="AD9757" s="213"/>
    </row>
    <row r="9758" spans="20:30" x14ac:dyDescent="0.2">
      <c r="T9758" s="212"/>
      <c r="U9758" s="213"/>
      <c r="V9758" s="213"/>
      <c r="W9758" s="213"/>
      <c r="X9758" s="214"/>
      <c r="Y9758" s="214"/>
      <c r="Z9758" s="214"/>
      <c r="AA9758" s="217"/>
      <c r="AB9758" s="217"/>
      <c r="AC9758" s="217"/>
      <c r="AD9758" s="213"/>
    </row>
    <row r="9759" spans="20:30" x14ac:dyDescent="0.2">
      <c r="T9759" s="212"/>
      <c r="U9759" s="213"/>
      <c r="V9759" s="213"/>
      <c r="W9759" s="213"/>
      <c r="X9759" s="214"/>
      <c r="Y9759" s="214"/>
      <c r="Z9759" s="214"/>
      <c r="AA9759" s="217"/>
      <c r="AB9759" s="217"/>
      <c r="AC9759" s="217"/>
      <c r="AD9759" s="213"/>
    </row>
    <row r="9760" spans="20:30" x14ac:dyDescent="0.2">
      <c r="T9760" s="212"/>
      <c r="U9760" s="213"/>
      <c r="V9760" s="213"/>
      <c r="W9760" s="213"/>
      <c r="X9760" s="214"/>
      <c r="Y9760" s="214"/>
      <c r="Z9760" s="214"/>
      <c r="AA9760" s="217"/>
      <c r="AB9760" s="217"/>
      <c r="AC9760" s="217"/>
      <c r="AD9760" s="213"/>
    </row>
    <row r="9761" spans="20:30" x14ac:dyDescent="0.2">
      <c r="T9761" s="212"/>
      <c r="U9761" s="213"/>
      <c r="V9761" s="213"/>
      <c r="W9761" s="213"/>
      <c r="X9761" s="214"/>
      <c r="Y9761" s="214"/>
      <c r="Z9761" s="214"/>
      <c r="AA9761" s="217"/>
      <c r="AB9761" s="217"/>
      <c r="AC9761" s="217"/>
      <c r="AD9761" s="213"/>
    </row>
    <row r="9762" spans="20:30" x14ac:dyDescent="0.2">
      <c r="T9762" s="212"/>
      <c r="U9762" s="213"/>
      <c r="V9762" s="213"/>
      <c r="W9762" s="213"/>
      <c r="X9762" s="214"/>
      <c r="Y9762" s="214"/>
      <c r="Z9762" s="214"/>
      <c r="AA9762" s="217"/>
      <c r="AB9762" s="217"/>
      <c r="AC9762" s="217"/>
      <c r="AD9762" s="213"/>
    </row>
    <row r="9763" spans="20:30" x14ac:dyDescent="0.2">
      <c r="T9763" s="212"/>
      <c r="U9763" s="213"/>
      <c r="V9763" s="213"/>
      <c r="W9763" s="213"/>
      <c r="X9763" s="214"/>
      <c r="Y9763" s="214"/>
      <c r="Z9763" s="214"/>
      <c r="AA9763" s="217"/>
      <c r="AB9763" s="217"/>
      <c r="AC9763" s="217"/>
      <c r="AD9763" s="213"/>
    </row>
    <row r="9764" spans="20:30" x14ac:dyDescent="0.2">
      <c r="T9764" s="212"/>
      <c r="U9764" s="213"/>
      <c r="V9764" s="213"/>
      <c r="W9764" s="213"/>
      <c r="X9764" s="214"/>
      <c r="Y9764" s="214"/>
      <c r="Z9764" s="214"/>
      <c r="AA9764" s="217"/>
      <c r="AB9764" s="217"/>
      <c r="AC9764" s="217"/>
      <c r="AD9764" s="213"/>
    </row>
    <row r="9765" spans="20:30" x14ac:dyDescent="0.2">
      <c r="T9765" s="212"/>
      <c r="U9765" s="213"/>
      <c r="V9765" s="213"/>
      <c r="W9765" s="213"/>
      <c r="X9765" s="214"/>
      <c r="Y9765" s="214"/>
      <c r="Z9765" s="214"/>
      <c r="AA9765" s="217"/>
      <c r="AB9765" s="217"/>
      <c r="AC9765" s="217"/>
      <c r="AD9765" s="213"/>
    </row>
    <row r="9766" spans="20:30" x14ac:dyDescent="0.2">
      <c r="T9766" s="212"/>
      <c r="U9766" s="213"/>
      <c r="V9766" s="213"/>
      <c r="W9766" s="213"/>
      <c r="X9766" s="214"/>
      <c r="Y9766" s="214"/>
      <c r="Z9766" s="214"/>
      <c r="AA9766" s="217"/>
      <c r="AB9766" s="217"/>
      <c r="AC9766" s="217"/>
      <c r="AD9766" s="213"/>
    </row>
    <row r="9767" spans="20:30" x14ac:dyDescent="0.2">
      <c r="T9767" s="212"/>
      <c r="U9767" s="213"/>
      <c r="V9767" s="213"/>
      <c r="W9767" s="213"/>
      <c r="X9767" s="214"/>
      <c r="Y9767" s="214"/>
      <c r="Z9767" s="214"/>
      <c r="AA9767" s="217"/>
      <c r="AB9767" s="217"/>
      <c r="AC9767" s="217"/>
      <c r="AD9767" s="213"/>
    </row>
    <row r="9768" spans="20:30" x14ac:dyDescent="0.2">
      <c r="T9768" s="212"/>
      <c r="U9768" s="213"/>
      <c r="V9768" s="213"/>
      <c r="W9768" s="213"/>
      <c r="X9768" s="214"/>
      <c r="Y9768" s="214"/>
      <c r="Z9768" s="214"/>
      <c r="AA9768" s="217"/>
      <c r="AB9768" s="217"/>
      <c r="AC9768" s="217"/>
      <c r="AD9768" s="213"/>
    </row>
    <row r="9769" spans="20:30" x14ac:dyDescent="0.2">
      <c r="T9769" s="212"/>
      <c r="U9769" s="213"/>
      <c r="V9769" s="213"/>
      <c r="W9769" s="213"/>
      <c r="X9769" s="214"/>
      <c r="Y9769" s="214"/>
      <c r="Z9769" s="214"/>
      <c r="AA9769" s="217"/>
      <c r="AB9769" s="217"/>
      <c r="AC9769" s="217"/>
      <c r="AD9769" s="213"/>
    </row>
    <row r="9770" spans="20:30" x14ac:dyDescent="0.2">
      <c r="T9770" s="212"/>
      <c r="U9770" s="213"/>
      <c r="V9770" s="213"/>
      <c r="W9770" s="213"/>
      <c r="X9770" s="214"/>
      <c r="Y9770" s="214"/>
      <c r="Z9770" s="214"/>
      <c r="AA9770" s="217"/>
      <c r="AB9770" s="217"/>
      <c r="AC9770" s="217"/>
      <c r="AD9770" s="213"/>
    </row>
    <row r="9771" spans="20:30" x14ac:dyDescent="0.2">
      <c r="T9771" s="212"/>
      <c r="U9771" s="213"/>
      <c r="V9771" s="213"/>
      <c r="W9771" s="213"/>
      <c r="X9771" s="214"/>
      <c r="Y9771" s="214"/>
      <c r="Z9771" s="214"/>
      <c r="AA9771" s="217"/>
      <c r="AB9771" s="217"/>
      <c r="AC9771" s="217"/>
      <c r="AD9771" s="213"/>
    </row>
    <row r="9772" spans="20:30" x14ac:dyDescent="0.2">
      <c r="T9772" s="212"/>
      <c r="U9772" s="213"/>
      <c r="V9772" s="213"/>
      <c r="W9772" s="213"/>
      <c r="X9772" s="214"/>
      <c r="Y9772" s="214"/>
      <c r="Z9772" s="214"/>
      <c r="AA9772" s="217"/>
      <c r="AB9772" s="217"/>
      <c r="AC9772" s="217"/>
      <c r="AD9772" s="213"/>
    </row>
    <row r="9773" spans="20:30" x14ac:dyDescent="0.2">
      <c r="T9773" s="212"/>
      <c r="U9773" s="213"/>
      <c r="V9773" s="213"/>
      <c r="W9773" s="213"/>
      <c r="X9773" s="214"/>
      <c r="Y9773" s="214"/>
      <c r="Z9773" s="214"/>
      <c r="AA9773" s="217"/>
      <c r="AB9773" s="217"/>
      <c r="AC9773" s="217"/>
      <c r="AD9773" s="213"/>
    </row>
    <row r="9774" spans="20:30" x14ac:dyDescent="0.2">
      <c r="T9774" s="212"/>
      <c r="U9774" s="213"/>
      <c r="V9774" s="213"/>
      <c r="W9774" s="213"/>
      <c r="X9774" s="214"/>
      <c r="Y9774" s="214"/>
      <c r="Z9774" s="214"/>
      <c r="AA9774" s="217"/>
      <c r="AB9774" s="217"/>
      <c r="AC9774" s="217"/>
      <c r="AD9774" s="213"/>
    </row>
    <row r="9775" spans="20:30" x14ac:dyDescent="0.2">
      <c r="T9775" s="212"/>
      <c r="U9775" s="213"/>
      <c r="V9775" s="213"/>
      <c r="W9775" s="213"/>
      <c r="X9775" s="214"/>
      <c r="Y9775" s="214"/>
      <c r="Z9775" s="214"/>
      <c r="AA9775" s="217"/>
      <c r="AB9775" s="217"/>
      <c r="AC9775" s="217"/>
      <c r="AD9775" s="213"/>
    </row>
    <row r="9776" spans="20:30" x14ac:dyDescent="0.2">
      <c r="T9776" s="212"/>
      <c r="U9776" s="213"/>
      <c r="V9776" s="213"/>
      <c r="W9776" s="213"/>
      <c r="X9776" s="214"/>
      <c r="Y9776" s="214"/>
      <c r="Z9776" s="214"/>
      <c r="AA9776" s="217"/>
      <c r="AB9776" s="217"/>
      <c r="AC9776" s="217"/>
      <c r="AD9776" s="213"/>
    </row>
    <row r="9777" spans="20:30" x14ac:dyDescent="0.2">
      <c r="T9777" s="212"/>
      <c r="U9777" s="213"/>
      <c r="V9777" s="213"/>
      <c r="W9777" s="213"/>
      <c r="X9777" s="214"/>
      <c r="Y9777" s="214"/>
      <c r="Z9777" s="214"/>
      <c r="AA9777" s="217"/>
      <c r="AB9777" s="217"/>
      <c r="AC9777" s="217"/>
      <c r="AD9777" s="213"/>
    </row>
    <row r="9778" spans="20:30" x14ac:dyDescent="0.2">
      <c r="T9778" s="212"/>
      <c r="U9778" s="213"/>
      <c r="V9778" s="213"/>
      <c r="W9778" s="213"/>
      <c r="X9778" s="214"/>
      <c r="Y9778" s="214"/>
      <c r="Z9778" s="214"/>
      <c r="AA9778" s="217"/>
      <c r="AB9778" s="217"/>
      <c r="AC9778" s="217"/>
      <c r="AD9778" s="213"/>
    </row>
    <row r="9779" spans="20:30" x14ac:dyDescent="0.2">
      <c r="T9779" s="212"/>
      <c r="U9779" s="213"/>
      <c r="V9779" s="213"/>
      <c r="W9779" s="213"/>
      <c r="X9779" s="214"/>
      <c r="Y9779" s="214"/>
      <c r="Z9779" s="214"/>
      <c r="AA9779" s="217"/>
      <c r="AB9779" s="217"/>
      <c r="AC9779" s="217"/>
      <c r="AD9779" s="213"/>
    </row>
    <row r="9780" spans="20:30" x14ac:dyDescent="0.2">
      <c r="T9780" s="212"/>
      <c r="U9780" s="213"/>
      <c r="V9780" s="213"/>
      <c r="W9780" s="213"/>
      <c r="X9780" s="214"/>
      <c r="Y9780" s="214"/>
      <c r="Z9780" s="214"/>
      <c r="AA9780" s="217"/>
      <c r="AB9780" s="217"/>
      <c r="AC9780" s="217"/>
      <c r="AD9780" s="213"/>
    </row>
    <row r="9781" spans="20:30" x14ac:dyDescent="0.2">
      <c r="T9781" s="212"/>
      <c r="U9781" s="213"/>
      <c r="V9781" s="213"/>
      <c r="W9781" s="213"/>
      <c r="X9781" s="214"/>
      <c r="Y9781" s="214"/>
      <c r="Z9781" s="214"/>
      <c r="AA9781" s="217"/>
      <c r="AB9781" s="217"/>
      <c r="AC9781" s="217"/>
      <c r="AD9781" s="213"/>
    </row>
    <row r="9782" spans="20:30" x14ac:dyDescent="0.2">
      <c r="T9782" s="212"/>
      <c r="U9782" s="213"/>
      <c r="V9782" s="213"/>
      <c r="W9782" s="213"/>
      <c r="X9782" s="214"/>
      <c r="Y9782" s="214"/>
      <c r="Z9782" s="214"/>
      <c r="AA9782" s="217"/>
      <c r="AB9782" s="217"/>
      <c r="AC9782" s="217"/>
      <c r="AD9782" s="213"/>
    </row>
    <row r="9783" spans="20:30" x14ac:dyDescent="0.2">
      <c r="T9783" s="212"/>
      <c r="U9783" s="213"/>
      <c r="V9783" s="213"/>
      <c r="W9783" s="213"/>
      <c r="X9783" s="214"/>
      <c r="Y9783" s="214"/>
      <c r="Z9783" s="214"/>
      <c r="AA9783" s="217"/>
      <c r="AB9783" s="217"/>
      <c r="AC9783" s="217"/>
      <c r="AD9783" s="213"/>
    </row>
    <row r="9784" spans="20:30" x14ac:dyDescent="0.2">
      <c r="T9784" s="212"/>
      <c r="U9784" s="213"/>
      <c r="V9784" s="213"/>
      <c r="W9784" s="213"/>
      <c r="X9784" s="214"/>
      <c r="Y9784" s="214"/>
      <c r="Z9784" s="214"/>
      <c r="AA9784" s="217"/>
      <c r="AB9784" s="217"/>
      <c r="AC9784" s="217"/>
      <c r="AD9784" s="213"/>
    </row>
    <row r="9785" spans="20:30" x14ac:dyDescent="0.2">
      <c r="T9785" s="212"/>
      <c r="U9785" s="213"/>
      <c r="V9785" s="213"/>
      <c r="W9785" s="213"/>
      <c r="X9785" s="214"/>
      <c r="Y9785" s="214"/>
      <c r="Z9785" s="214"/>
      <c r="AA9785" s="217"/>
      <c r="AB9785" s="217"/>
      <c r="AC9785" s="217"/>
      <c r="AD9785" s="213"/>
    </row>
    <row r="9786" spans="20:30" x14ac:dyDescent="0.2">
      <c r="T9786" s="212"/>
      <c r="U9786" s="213"/>
      <c r="V9786" s="213"/>
      <c r="W9786" s="213"/>
      <c r="X9786" s="214"/>
      <c r="Y9786" s="214"/>
      <c r="Z9786" s="214"/>
      <c r="AA9786" s="217"/>
      <c r="AB9786" s="217"/>
      <c r="AC9786" s="217"/>
      <c r="AD9786" s="213"/>
    </row>
    <row r="9787" spans="20:30" x14ac:dyDescent="0.2">
      <c r="T9787" s="212"/>
      <c r="U9787" s="213"/>
      <c r="V9787" s="213"/>
      <c r="W9787" s="213"/>
      <c r="X9787" s="214"/>
      <c r="Y9787" s="214"/>
      <c r="Z9787" s="214"/>
      <c r="AA9787" s="217"/>
      <c r="AB9787" s="217"/>
      <c r="AC9787" s="217"/>
      <c r="AD9787" s="213"/>
    </row>
    <row r="9788" spans="20:30" x14ac:dyDescent="0.2">
      <c r="T9788" s="212"/>
      <c r="U9788" s="213"/>
      <c r="V9788" s="213"/>
      <c r="W9788" s="213"/>
      <c r="X9788" s="214"/>
      <c r="Y9788" s="214"/>
      <c r="Z9788" s="214"/>
      <c r="AA9788" s="217"/>
      <c r="AB9788" s="217"/>
      <c r="AC9788" s="217"/>
      <c r="AD9788" s="213"/>
    </row>
    <row r="9789" spans="20:30" x14ac:dyDescent="0.2">
      <c r="T9789" s="212"/>
      <c r="U9789" s="213"/>
      <c r="V9789" s="213"/>
      <c r="W9789" s="213"/>
      <c r="X9789" s="214"/>
      <c r="Y9789" s="214"/>
      <c r="Z9789" s="214"/>
      <c r="AA9789" s="217"/>
      <c r="AB9789" s="217"/>
      <c r="AC9789" s="217"/>
      <c r="AD9789" s="213"/>
    </row>
    <row r="9790" spans="20:30" x14ac:dyDescent="0.2">
      <c r="T9790" s="212"/>
      <c r="U9790" s="213"/>
      <c r="V9790" s="213"/>
      <c r="W9790" s="213"/>
      <c r="X9790" s="214"/>
      <c r="Y9790" s="214"/>
      <c r="Z9790" s="214"/>
      <c r="AA9790" s="217"/>
      <c r="AB9790" s="217"/>
      <c r="AC9790" s="217"/>
      <c r="AD9790" s="213"/>
    </row>
    <row r="9791" spans="20:30" x14ac:dyDescent="0.2">
      <c r="T9791" s="212"/>
      <c r="U9791" s="213"/>
      <c r="V9791" s="213"/>
      <c r="W9791" s="213"/>
      <c r="X9791" s="214"/>
      <c r="Y9791" s="214"/>
      <c r="Z9791" s="214"/>
      <c r="AA9791" s="217"/>
      <c r="AB9791" s="217"/>
      <c r="AC9791" s="217"/>
      <c r="AD9791" s="213"/>
    </row>
    <row r="9792" spans="20:30" x14ac:dyDescent="0.2">
      <c r="T9792" s="212"/>
      <c r="U9792" s="213"/>
      <c r="V9792" s="213"/>
      <c r="W9792" s="213"/>
      <c r="X9792" s="214"/>
      <c r="Y9792" s="214"/>
      <c r="Z9792" s="214"/>
      <c r="AA9792" s="217"/>
      <c r="AB9792" s="217"/>
      <c r="AC9792" s="217"/>
      <c r="AD9792" s="213"/>
    </row>
    <row r="9793" spans="20:30" x14ac:dyDescent="0.2">
      <c r="T9793" s="212"/>
      <c r="U9793" s="213"/>
      <c r="V9793" s="213"/>
      <c r="W9793" s="213"/>
      <c r="X9793" s="214"/>
      <c r="Y9793" s="214"/>
      <c r="Z9793" s="214"/>
      <c r="AA9793" s="217"/>
      <c r="AB9793" s="217"/>
      <c r="AC9793" s="217"/>
      <c r="AD9793" s="213"/>
    </row>
    <row r="9794" spans="20:30" x14ac:dyDescent="0.2">
      <c r="T9794" s="212"/>
      <c r="U9794" s="213"/>
      <c r="V9794" s="213"/>
      <c r="W9794" s="213"/>
      <c r="X9794" s="214"/>
      <c r="Y9794" s="214"/>
      <c r="Z9794" s="214"/>
      <c r="AA9794" s="217"/>
      <c r="AB9794" s="217"/>
      <c r="AC9794" s="217"/>
      <c r="AD9794" s="213"/>
    </row>
    <row r="9795" spans="20:30" x14ac:dyDescent="0.2">
      <c r="T9795" s="212"/>
      <c r="U9795" s="213"/>
      <c r="V9795" s="213"/>
      <c r="W9795" s="213"/>
      <c r="X9795" s="214"/>
      <c r="Y9795" s="214"/>
      <c r="Z9795" s="214"/>
      <c r="AA9795" s="217"/>
      <c r="AB9795" s="217"/>
      <c r="AC9795" s="217"/>
      <c r="AD9795" s="213"/>
    </row>
    <row r="9796" spans="20:30" x14ac:dyDescent="0.2">
      <c r="T9796" s="212"/>
      <c r="U9796" s="213"/>
      <c r="V9796" s="213"/>
      <c r="W9796" s="213"/>
      <c r="X9796" s="214"/>
      <c r="Y9796" s="214"/>
      <c r="Z9796" s="214"/>
      <c r="AA9796" s="217"/>
      <c r="AB9796" s="217"/>
      <c r="AC9796" s="217"/>
      <c r="AD9796" s="213"/>
    </row>
    <row r="9797" spans="20:30" x14ac:dyDescent="0.2">
      <c r="T9797" s="212"/>
      <c r="U9797" s="213"/>
      <c r="V9797" s="213"/>
      <c r="W9797" s="213"/>
      <c r="X9797" s="214"/>
      <c r="Y9797" s="214"/>
      <c r="Z9797" s="214"/>
      <c r="AA9797" s="217"/>
      <c r="AB9797" s="217"/>
      <c r="AC9797" s="217"/>
      <c r="AD9797" s="213"/>
    </row>
    <row r="9798" spans="20:30" x14ac:dyDescent="0.2">
      <c r="T9798" s="212"/>
      <c r="U9798" s="213"/>
      <c r="V9798" s="213"/>
      <c r="W9798" s="213"/>
      <c r="X9798" s="214"/>
      <c r="Y9798" s="214"/>
      <c r="Z9798" s="214"/>
      <c r="AA9798" s="217"/>
      <c r="AB9798" s="217"/>
      <c r="AC9798" s="217"/>
      <c r="AD9798" s="213"/>
    </row>
    <row r="9799" spans="20:30" x14ac:dyDescent="0.2">
      <c r="T9799" s="212"/>
      <c r="U9799" s="213"/>
      <c r="V9799" s="213"/>
      <c r="W9799" s="213"/>
      <c r="X9799" s="214"/>
      <c r="Y9799" s="214"/>
      <c r="Z9799" s="214"/>
      <c r="AA9799" s="217"/>
      <c r="AB9799" s="217"/>
      <c r="AC9799" s="217"/>
      <c r="AD9799" s="213"/>
    </row>
    <row r="9800" spans="20:30" x14ac:dyDescent="0.2">
      <c r="T9800" s="212"/>
      <c r="U9800" s="213"/>
      <c r="V9800" s="213"/>
      <c r="W9800" s="213"/>
      <c r="X9800" s="214"/>
      <c r="Y9800" s="214"/>
      <c r="Z9800" s="214"/>
      <c r="AA9800" s="217"/>
      <c r="AB9800" s="217"/>
      <c r="AC9800" s="217"/>
      <c r="AD9800" s="213"/>
    </row>
    <row r="9801" spans="20:30" x14ac:dyDescent="0.2">
      <c r="T9801" s="212"/>
      <c r="U9801" s="213"/>
      <c r="V9801" s="213"/>
      <c r="W9801" s="213"/>
      <c r="X9801" s="214"/>
      <c r="Y9801" s="214"/>
      <c r="Z9801" s="214"/>
      <c r="AA9801" s="217"/>
      <c r="AB9801" s="217"/>
      <c r="AC9801" s="217"/>
      <c r="AD9801" s="213"/>
    </row>
    <row r="9802" spans="20:30" x14ac:dyDescent="0.2">
      <c r="T9802" s="212"/>
      <c r="U9802" s="213"/>
      <c r="V9802" s="213"/>
      <c r="W9802" s="213"/>
      <c r="X9802" s="214"/>
      <c r="Y9802" s="214"/>
      <c r="Z9802" s="214"/>
      <c r="AA9802" s="217"/>
      <c r="AB9802" s="217"/>
      <c r="AC9802" s="217"/>
      <c r="AD9802" s="213"/>
    </row>
    <row r="9803" spans="20:30" x14ac:dyDescent="0.2">
      <c r="T9803" s="212"/>
      <c r="U9803" s="213"/>
      <c r="V9803" s="213"/>
      <c r="W9803" s="213"/>
      <c r="X9803" s="214"/>
      <c r="Y9803" s="214"/>
      <c r="Z9803" s="214"/>
      <c r="AA9803" s="217"/>
      <c r="AB9803" s="217"/>
      <c r="AC9803" s="217"/>
      <c r="AD9803" s="213"/>
    </row>
    <row r="9804" spans="20:30" x14ac:dyDescent="0.2">
      <c r="T9804" s="212"/>
      <c r="U9804" s="213"/>
      <c r="V9804" s="213"/>
      <c r="W9804" s="213"/>
      <c r="X9804" s="214"/>
      <c r="Y9804" s="214"/>
      <c r="Z9804" s="214"/>
      <c r="AA9804" s="217"/>
      <c r="AB9804" s="217"/>
      <c r="AC9804" s="217"/>
      <c r="AD9804" s="213"/>
    </row>
    <row r="9805" spans="20:30" x14ac:dyDescent="0.2">
      <c r="T9805" s="212"/>
      <c r="U9805" s="213"/>
      <c r="V9805" s="213"/>
      <c r="W9805" s="213"/>
      <c r="X9805" s="214"/>
      <c r="Y9805" s="214"/>
      <c r="Z9805" s="214"/>
      <c r="AA9805" s="217"/>
      <c r="AB9805" s="217"/>
      <c r="AC9805" s="217"/>
      <c r="AD9805" s="213"/>
    </row>
    <row r="9806" spans="20:30" x14ac:dyDescent="0.2">
      <c r="T9806" s="212"/>
      <c r="U9806" s="213"/>
      <c r="V9806" s="213"/>
      <c r="W9806" s="213"/>
      <c r="X9806" s="214"/>
      <c r="Y9806" s="214"/>
      <c r="Z9806" s="214"/>
      <c r="AA9806" s="217"/>
      <c r="AB9806" s="217"/>
      <c r="AC9806" s="217"/>
      <c r="AD9806" s="213"/>
    </row>
    <row r="9807" spans="20:30" x14ac:dyDescent="0.2">
      <c r="T9807" s="212"/>
      <c r="U9807" s="213"/>
      <c r="V9807" s="213"/>
      <c r="W9807" s="213"/>
      <c r="X9807" s="214"/>
      <c r="Y9807" s="214"/>
      <c r="Z9807" s="214"/>
      <c r="AA9807" s="217"/>
      <c r="AB9807" s="217"/>
      <c r="AC9807" s="217"/>
      <c r="AD9807" s="213"/>
    </row>
    <row r="9808" spans="20:30" x14ac:dyDescent="0.2">
      <c r="T9808" s="212"/>
      <c r="U9808" s="213"/>
      <c r="V9808" s="213"/>
      <c r="W9808" s="213"/>
      <c r="X9808" s="214"/>
      <c r="Y9808" s="214"/>
      <c r="Z9808" s="214"/>
      <c r="AA9808" s="217"/>
      <c r="AB9808" s="217"/>
      <c r="AC9808" s="217"/>
      <c r="AD9808" s="213"/>
    </row>
    <row r="9809" spans="20:30" x14ac:dyDescent="0.2">
      <c r="T9809" s="212"/>
      <c r="U9809" s="213"/>
      <c r="V9809" s="213"/>
      <c r="W9809" s="213"/>
      <c r="X9809" s="214"/>
      <c r="Y9809" s="214"/>
      <c r="Z9809" s="214"/>
      <c r="AA9809" s="217"/>
      <c r="AB9809" s="217"/>
      <c r="AC9809" s="217"/>
      <c r="AD9809" s="213"/>
    </row>
    <row r="9810" spans="20:30" x14ac:dyDescent="0.2">
      <c r="T9810" s="212"/>
      <c r="U9810" s="213"/>
      <c r="V9810" s="213"/>
      <c r="W9810" s="213"/>
      <c r="X9810" s="214"/>
      <c r="Y9810" s="214"/>
      <c r="Z9810" s="214"/>
      <c r="AA9810" s="217"/>
      <c r="AB9810" s="217"/>
      <c r="AC9810" s="217"/>
      <c r="AD9810" s="213"/>
    </row>
    <row r="9811" spans="20:30" x14ac:dyDescent="0.2">
      <c r="T9811" s="212"/>
      <c r="U9811" s="213"/>
      <c r="V9811" s="213"/>
      <c r="W9811" s="213"/>
      <c r="X9811" s="214"/>
      <c r="Y9811" s="214"/>
      <c r="Z9811" s="214"/>
      <c r="AA9811" s="217"/>
      <c r="AB9811" s="217"/>
      <c r="AC9811" s="217"/>
      <c r="AD9811" s="213"/>
    </row>
    <row r="9812" spans="20:30" x14ac:dyDescent="0.2">
      <c r="T9812" s="212"/>
      <c r="U9812" s="213"/>
      <c r="V9812" s="213"/>
      <c r="W9812" s="213"/>
      <c r="X9812" s="214"/>
      <c r="Y9812" s="214"/>
      <c r="Z9812" s="214"/>
      <c r="AA9812" s="217"/>
      <c r="AB9812" s="217"/>
      <c r="AC9812" s="217"/>
      <c r="AD9812" s="213"/>
    </row>
    <row r="9813" spans="20:30" x14ac:dyDescent="0.2">
      <c r="T9813" s="212"/>
      <c r="U9813" s="213"/>
      <c r="V9813" s="213"/>
      <c r="W9813" s="213"/>
      <c r="X9813" s="214"/>
      <c r="Y9813" s="214"/>
      <c r="Z9813" s="214"/>
      <c r="AA9813" s="217"/>
      <c r="AB9813" s="217"/>
      <c r="AC9813" s="217"/>
      <c r="AD9813" s="213"/>
    </row>
    <row r="9814" spans="20:30" x14ac:dyDescent="0.2">
      <c r="T9814" s="212"/>
      <c r="U9814" s="213"/>
      <c r="V9814" s="213"/>
      <c r="W9814" s="213"/>
      <c r="X9814" s="214"/>
      <c r="Y9814" s="214"/>
      <c r="Z9814" s="214"/>
      <c r="AA9814" s="217"/>
      <c r="AB9814" s="217"/>
      <c r="AC9814" s="217"/>
      <c r="AD9814" s="213"/>
    </row>
    <row r="9815" spans="20:30" x14ac:dyDescent="0.2">
      <c r="T9815" s="212"/>
      <c r="U9815" s="213"/>
      <c r="V9815" s="213"/>
      <c r="W9815" s="213"/>
      <c r="X9815" s="214"/>
      <c r="Y9815" s="214"/>
      <c r="Z9815" s="214"/>
      <c r="AA9815" s="217"/>
      <c r="AB9815" s="217"/>
      <c r="AC9815" s="217"/>
      <c r="AD9815" s="213"/>
    </row>
    <row r="9816" spans="20:30" x14ac:dyDescent="0.2">
      <c r="T9816" s="212"/>
      <c r="U9816" s="213"/>
      <c r="V9816" s="213"/>
      <c r="W9816" s="213"/>
      <c r="X9816" s="214"/>
      <c r="Y9816" s="214"/>
      <c r="Z9816" s="214"/>
      <c r="AA9816" s="217"/>
      <c r="AB9816" s="217"/>
      <c r="AC9816" s="217"/>
      <c r="AD9816" s="213"/>
    </row>
    <row r="9817" spans="20:30" x14ac:dyDescent="0.2">
      <c r="T9817" s="212"/>
      <c r="U9817" s="213"/>
      <c r="V9817" s="213"/>
      <c r="W9817" s="213"/>
      <c r="X9817" s="214"/>
      <c r="Y9817" s="214"/>
      <c r="Z9817" s="214"/>
      <c r="AA9817" s="217"/>
      <c r="AB9817" s="217"/>
      <c r="AC9817" s="217"/>
      <c r="AD9817" s="213"/>
    </row>
    <row r="9818" spans="20:30" x14ac:dyDescent="0.2">
      <c r="T9818" s="212"/>
      <c r="U9818" s="213"/>
      <c r="V9818" s="213"/>
      <c r="W9818" s="213"/>
      <c r="X9818" s="214"/>
      <c r="Y9818" s="214"/>
      <c r="Z9818" s="214"/>
      <c r="AA9818" s="217"/>
      <c r="AB9818" s="217"/>
      <c r="AC9818" s="217"/>
      <c r="AD9818" s="213"/>
    </row>
    <row r="9819" spans="20:30" x14ac:dyDescent="0.2">
      <c r="T9819" s="212"/>
      <c r="U9819" s="213"/>
      <c r="V9819" s="213"/>
      <c r="W9819" s="213"/>
      <c r="X9819" s="214"/>
      <c r="Y9819" s="214"/>
      <c r="Z9819" s="214"/>
      <c r="AA9819" s="217"/>
      <c r="AB9819" s="217"/>
      <c r="AC9819" s="217"/>
      <c r="AD9819" s="213"/>
    </row>
    <row r="9820" spans="20:30" x14ac:dyDescent="0.2">
      <c r="T9820" s="212"/>
      <c r="U9820" s="213"/>
      <c r="V9820" s="213"/>
      <c r="W9820" s="213"/>
      <c r="X9820" s="214"/>
      <c r="Y9820" s="214"/>
      <c r="Z9820" s="214"/>
      <c r="AA9820" s="217"/>
      <c r="AB9820" s="217"/>
      <c r="AC9820" s="217"/>
      <c r="AD9820" s="213"/>
    </row>
    <row r="9821" spans="20:30" x14ac:dyDescent="0.2">
      <c r="T9821" s="212"/>
      <c r="U9821" s="213"/>
      <c r="V9821" s="213"/>
      <c r="W9821" s="213"/>
      <c r="X9821" s="214"/>
      <c r="Y9821" s="214"/>
      <c r="Z9821" s="214"/>
      <c r="AA9821" s="217"/>
      <c r="AB9821" s="217"/>
      <c r="AC9821" s="217"/>
      <c r="AD9821" s="213"/>
    </row>
    <row r="9822" spans="20:30" x14ac:dyDescent="0.2">
      <c r="T9822" s="212"/>
      <c r="U9822" s="213"/>
      <c r="V9822" s="213"/>
      <c r="W9822" s="213"/>
      <c r="X9822" s="214"/>
      <c r="Y9822" s="214"/>
      <c r="Z9822" s="214"/>
      <c r="AA9822" s="217"/>
      <c r="AB9822" s="217"/>
      <c r="AC9822" s="217"/>
      <c r="AD9822" s="213"/>
    </row>
    <row r="9823" spans="20:30" x14ac:dyDescent="0.2">
      <c r="T9823" s="212"/>
      <c r="U9823" s="213"/>
      <c r="V9823" s="213"/>
      <c r="W9823" s="213"/>
      <c r="X9823" s="214"/>
      <c r="Y9823" s="214"/>
      <c r="Z9823" s="214"/>
      <c r="AA9823" s="217"/>
      <c r="AB9823" s="217"/>
      <c r="AC9823" s="217"/>
      <c r="AD9823" s="213"/>
    </row>
    <row r="9824" spans="20:30" x14ac:dyDescent="0.2">
      <c r="T9824" s="212"/>
      <c r="U9824" s="213"/>
      <c r="V9824" s="213"/>
      <c r="W9824" s="213"/>
      <c r="X9824" s="214"/>
      <c r="Y9824" s="214"/>
      <c r="Z9824" s="214"/>
      <c r="AA9824" s="217"/>
      <c r="AB9824" s="217"/>
      <c r="AC9824" s="217"/>
      <c r="AD9824" s="213"/>
    </row>
    <row r="9825" spans="20:30" x14ac:dyDescent="0.2">
      <c r="T9825" s="212"/>
      <c r="U9825" s="213"/>
      <c r="V9825" s="213"/>
      <c r="W9825" s="213"/>
      <c r="X9825" s="214"/>
      <c r="Y9825" s="214"/>
      <c r="Z9825" s="214"/>
      <c r="AA9825" s="217"/>
      <c r="AB9825" s="217"/>
      <c r="AC9825" s="217"/>
      <c r="AD9825" s="213"/>
    </row>
    <row r="9826" spans="20:30" x14ac:dyDescent="0.2">
      <c r="T9826" s="212"/>
      <c r="U9826" s="213"/>
      <c r="V9826" s="213"/>
      <c r="W9826" s="213"/>
      <c r="X9826" s="214"/>
      <c r="Y9826" s="214"/>
      <c r="Z9826" s="214"/>
      <c r="AA9826" s="217"/>
      <c r="AB9826" s="217"/>
      <c r="AC9826" s="217"/>
      <c r="AD9826" s="213"/>
    </row>
    <row r="9827" spans="20:30" x14ac:dyDescent="0.2">
      <c r="T9827" s="212"/>
      <c r="U9827" s="213"/>
      <c r="V9827" s="213"/>
      <c r="W9827" s="213"/>
      <c r="X9827" s="214"/>
      <c r="Y9827" s="214"/>
      <c r="Z9827" s="214"/>
      <c r="AA9827" s="217"/>
      <c r="AB9827" s="217"/>
      <c r="AC9827" s="217"/>
      <c r="AD9827" s="213"/>
    </row>
    <row r="9828" spans="20:30" x14ac:dyDescent="0.2">
      <c r="T9828" s="212"/>
      <c r="U9828" s="213"/>
      <c r="V9828" s="213"/>
      <c r="W9828" s="213"/>
      <c r="X9828" s="214"/>
      <c r="Y9828" s="214"/>
      <c r="Z9828" s="214"/>
      <c r="AA9828" s="217"/>
      <c r="AB9828" s="217"/>
      <c r="AC9828" s="217"/>
      <c r="AD9828" s="213"/>
    </row>
    <row r="9829" spans="20:30" x14ac:dyDescent="0.2">
      <c r="T9829" s="212"/>
      <c r="U9829" s="213"/>
      <c r="V9829" s="213"/>
      <c r="W9829" s="213"/>
      <c r="X9829" s="214"/>
      <c r="Y9829" s="214"/>
      <c r="Z9829" s="214"/>
      <c r="AA9829" s="217"/>
      <c r="AB9829" s="217"/>
      <c r="AC9829" s="217"/>
      <c r="AD9829" s="213"/>
    </row>
    <row r="9830" spans="20:30" x14ac:dyDescent="0.2">
      <c r="T9830" s="212"/>
      <c r="U9830" s="213"/>
      <c r="V9830" s="213"/>
      <c r="W9830" s="213"/>
      <c r="X9830" s="214"/>
      <c r="Y9830" s="214"/>
      <c r="Z9830" s="214"/>
      <c r="AA9830" s="217"/>
      <c r="AB9830" s="217"/>
      <c r="AC9830" s="217"/>
      <c r="AD9830" s="213"/>
    </row>
    <row r="9831" spans="20:30" x14ac:dyDescent="0.2">
      <c r="T9831" s="212"/>
      <c r="U9831" s="213"/>
      <c r="V9831" s="213"/>
      <c r="W9831" s="213"/>
      <c r="X9831" s="214"/>
      <c r="Y9831" s="214"/>
      <c r="Z9831" s="214"/>
      <c r="AA9831" s="217"/>
      <c r="AB9831" s="217"/>
      <c r="AC9831" s="217"/>
      <c r="AD9831" s="213"/>
    </row>
    <row r="9832" spans="20:30" x14ac:dyDescent="0.2">
      <c r="T9832" s="212"/>
      <c r="U9832" s="213"/>
      <c r="V9832" s="213"/>
      <c r="W9832" s="213"/>
      <c r="X9832" s="214"/>
      <c r="Y9832" s="214"/>
      <c r="Z9832" s="214"/>
      <c r="AA9832" s="217"/>
      <c r="AB9832" s="217"/>
      <c r="AC9832" s="217"/>
      <c r="AD9832" s="213"/>
    </row>
    <row r="9833" spans="20:30" x14ac:dyDescent="0.2">
      <c r="T9833" s="212"/>
      <c r="U9833" s="213"/>
      <c r="V9833" s="213"/>
      <c r="W9833" s="213"/>
      <c r="X9833" s="214"/>
      <c r="Y9833" s="214"/>
      <c r="Z9833" s="214"/>
      <c r="AA9833" s="217"/>
      <c r="AB9833" s="217"/>
      <c r="AC9833" s="217"/>
      <c r="AD9833" s="213"/>
    </row>
    <row r="9834" spans="20:30" x14ac:dyDescent="0.2">
      <c r="T9834" s="212"/>
      <c r="U9834" s="213"/>
      <c r="V9834" s="213"/>
      <c r="W9834" s="213"/>
      <c r="X9834" s="214"/>
      <c r="Y9834" s="214"/>
      <c r="Z9834" s="214"/>
      <c r="AA9834" s="217"/>
      <c r="AB9834" s="217"/>
      <c r="AC9834" s="217"/>
      <c r="AD9834" s="213"/>
    </row>
    <row r="9835" spans="20:30" x14ac:dyDescent="0.2">
      <c r="T9835" s="212"/>
      <c r="U9835" s="213"/>
      <c r="V9835" s="213"/>
      <c r="W9835" s="213"/>
      <c r="X9835" s="214"/>
      <c r="Y9835" s="214"/>
      <c r="Z9835" s="214"/>
      <c r="AA9835" s="217"/>
      <c r="AB9835" s="217"/>
      <c r="AC9835" s="217"/>
      <c r="AD9835" s="213"/>
    </row>
    <row r="9836" spans="20:30" x14ac:dyDescent="0.2">
      <c r="T9836" s="212"/>
      <c r="U9836" s="213"/>
      <c r="V9836" s="213"/>
      <c r="W9836" s="213"/>
      <c r="X9836" s="214"/>
      <c r="Y9836" s="214"/>
      <c r="Z9836" s="214"/>
      <c r="AA9836" s="217"/>
      <c r="AB9836" s="217"/>
      <c r="AC9836" s="217"/>
      <c r="AD9836" s="213"/>
    </row>
    <row r="9837" spans="20:30" x14ac:dyDescent="0.2">
      <c r="T9837" s="212"/>
      <c r="U9837" s="213"/>
      <c r="V9837" s="213"/>
      <c r="W9837" s="213"/>
      <c r="X9837" s="214"/>
      <c r="Y9837" s="214"/>
      <c r="Z9837" s="214"/>
      <c r="AA9837" s="217"/>
      <c r="AB9837" s="217"/>
      <c r="AC9837" s="217"/>
      <c r="AD9837" s="213"/>
    </row>
    <row r="9838" spans="20:30" x14ac:dyDescent="0.2">
      <c r="T9838" s="212"/>
      <c r="U9838" s="213"/>
      <c r="V9838" s="213"/>
      <c r="W9838" s="213"/>
      <c r="X9838" s="214"/>
      <c r="Y9838" s="214"/>
      <c r="Z9838" s="214"/>
      <c r="AA9838" s="217"/>
      <c r="AB9838" s="217"/>
      <c r="AC9838" s="217"/>
      <c r="AD9838" s="213"/>
    </row>
    <row r="9839" spans="20:30" x14ac:dyDescent="0.2">
      <c r="T9839" s="212"/>
      <c r="U9839" s="213"/>
      <c r="V9839" s="213"/>
      <c r="W9839" s="213"/>
      <c r="X9839" s="214"/>
      <c r="Y9839" s="214"/>
      <c r="Z9839" s="214"/>
      <c r="AA9839" s="217"/>
      <c r="AB9839" s="217"/>
      <c r="AC9839" s="217"/>
      <c r="AD9839" s="213"/>
    </row>
    <row r="9840" spans="20:30" x14ac:dyDescent="0.2">
      <c r="T9840" s="212"/>
      <c r="U9840" s="213"/>
      <c r="V9840" s="213"/>
      <c r="W9840" s="213"/>
      <c r="X9840" s="214"/>
      <c r="Y9840" s="214"/>
      <c r="Z9840" s="214"/>
      <c r="AA9840" s="217"/>
      <c r="AB9840" s="217"/>
      <c r="AC9840" s="217"/>
      <c r="AD9840" s="213"/>
    </row>
    <row r="9841" spans="20:30" x14ac:dyDescent="0.2">
      <c r="T9841" s="212"/>
      <c r="U9841" s="213"/>
      <c r="V9841" s="213"/>
      <c r="W9841" s="213"/>
      <c r="X9841" s="214"/>
      <c r="Y9841" s="214"/>
      <c r="Z9841" s="214"/>
      <c r="AA9841" s="217"/>
      <c r="AB9841" s="217"/>
      <c r="AC9841" s="217"/>
      <c r="AD9841" s="213"/>
    </row>
    <row r="9842" spans="20:30" x14ac:dyDescent="0.2">
      <c r="T9842" s="212"/>
      <c r="U9842" s="213"/>
      <c r="V9842" s="213"/>
      <c r="W9842" s="213"/>
      <c r="X9842" s="214"/>
      <c r="Y9842" s="214"/>
      <c r="Z9842" s="214"/>
      <c r="AA9842" s="217"/>
      <c r="AB9842" s="217"/>
      <c r="AC9842" s="217"/>
      <c r="AD9842" s="213"/>
    </row>
    <row r="9843" spans="20:30" x14ac:dyDescent="0.2">
      <c r="T9843" s="212"/>
      <c r="U9843" s="213"/>
      <c r="V9843" s="213"/>
      <c r="W9843" s="213"/>
      <c r="X9843" s="214"/>
      <c r="Y9843" s="214"/>
      <c r="Z9843" s="214"/>
      <c r="AA9843" s="217"/>
      <c r="AB9843" s="217"/>
      <c r="AC9843" s="217"/>
      <c r="AD9843" s="213"/>
    </row>
    <row r="9844" spans="20:30" x14ac:dyDescent="0.2">
      <c r="T9844" s="212"/>
      <c r="U9844" s="213"/>
      <c r="V9844" s="213"/>
      <c r="W9844" s="213"/>
      <c r="X9844" s="214"/>
      <c r="Y9844" s="214"/>
      <c r="Z9844" s="214"/>
      <c r="AA9844" s="217"/>
      <c r="AB9844" s="217"/>
      <c r="AC9844" s="217"/>
      <c r="AD9844" s="213"/>
    </row>
    <row r="9845" spans="20:30" x14ac:dyDescent="0.2">
      <c r="T9845" s="212"/>
      <c r="U9845" s="213"/>
      <c r="V9845" s="213"/>
      <c r="W9845" s="213"/>
      <c r="X9845" s="214"/>
      <c r="Y9845" s="214"/>
      <c r="Z9845" s="214"/>
      <c r="AA9845" s="217"/>
      <c r="AB9845" s="217"/>
      <c r="AC9845" s="217"/>
      <c r="AD9845" s="213"/>
    </row>
    <row r="9846" spans="20:30" x14ac:dyDescent="0.2">
      <c r="T9846" s="212"/>
      <c r="U9846" s="213"/>
      <c r="V9846" s="213"/>
      <c r="W9846" s="213"/>
      <c r="X9846" s="214"/>
      <c r="Y9846" s="214"/>
      <c r="Z9846" s="214"/>
      <c r="AA9846" s="217"/>
      <c r="AB9846" s="217"/>
      <c r="AC9846" s="217"/>
      <c r="AD9846" s="213"/>
    </row>
    <row r="9847" spans="20:30" x14ac:dyDescent="0.2">
      <c r="T9847" s="212"/>
      <c r="U9847" s="213"/>
      <c r="V9847" s="213"/>
      <c r="W9847" s="213"/>
      <c r="X9847" s="214"/>
      <c r="Y9847" s="214"/>
      <c r="Z9847" s="214"/>
      <c r="AA9847" s="217"/>
      <c r="AB9847" s="217"/>
      <c r="AC9847" s="217"/>
      <c r="AD9847" s="213"/>
    </row>
    <row r="9848" spans="20:30" x14ac:dyDescent="0.2">
      <c r="T9848" s="212"/>
      <c r="U9848" s="213"/>
      <c r="V9848" s="213"/>
      <c r="W9848" s="213"/>
      <c r="X9848" s="214"/>
      <c r="Y9848" s="214"/>
      <c r="Z9848" s="214"/>
      <c r="AA9848" s="217"/>
      <c r="AB9848" s="217"/>
      <c r="AC9848" s="217"/>
      <c r="AD9848" s="213"/>
    </row>
    <row r="9849" spans="20:30" x14ac:dyDescent="0.2">
      <c r="T9849" s="212"/>
      <c r="U9849" s="213"/>
      <c r="V9849" s="213"/>
      <c r="W9849" s="213"/>
      <c r="X9849" s="214"/>
      <c r="Y9849" s="214"/>
      <c r="Z9849" s="214"/>
      <c r="AA9849" s="217"/>
      <c r="AB9849" s="217"/>
      <c r="AC9849" s="217"/>
      <c r="AD9849" s="213"/>
    </row>
    <row r="9850" spans="20:30" x14ac:dyDescent="0.2">
      <c r="T9850" s="212"/>
      <c r="U9850" s="213"/>
      <c r="V9850" s="213"/>
      <c r="W9850" s="213"/>
      <c r="X9850" s="214"/>
      <c r="Y9850" s="214"/>
      <c r="Z9850" s="214"/>
      <c r="AA9850" s="217"/>
      <c r="AB9850" s="217"/>
      <c r="AC9850" s="217"/>
      <c r="AD9850" s="213"/>
    </row>
    <row r="9851" spans="20:30" x14ac:dyDescent="0.2">
      <c r="T9851" s="212"/>
      <c r="U9851" s="213"/>
      <c r="V9851" s="213"/>
      <c r="W9851" s="213"/>
      <c r="X9851" s="214"/>
      <c r="Y9851" s="214"/>
      <c r="Z9851" s="214"/>
      <c r="AA9851" s="217"/>
      <c r="AB9851" s="217"/>
      <c r="AC9851" s="217"/>
      <c r="AD9851" s="213"/>
    </row>
    <row r="9852" spans="20:30" x14ac:dyDescent="0.2">
      <c r="T9852" s="212"/>
      <c r="U9852" s="213"/>
      <c r="V9852" s="213"/>
      <c r="W9852" s="213"/>
      <c r="X9852" s="214"/>
      <c r="Y9852" s="214"/>
      <c r="Z9852" s="214"/>
      <c r="AA9852" s="217"/>
      <c r="AB9852" s="217"/>
      <c r="AC9852" s="217"/>
      <c r="AD9852" s="213"/>
    </row>
    <row r="9853" spans="20:30" x14ac:dyDescent="0.2">
      <c r="T9853" s="212"/>
      <c r="U9853" s="213"/>
      <c r="V9853" s="213"/>
      <c r="W9853" s="213"/>
      <c r="X9853" s="214"/>
      <c r="Y9853" s="214"/>
      <c r="Z9853" s="214"/>
      <c r="AA9853" s="217"/>
      <c r="AB9853" s="217"/>
      <c r="AC9853" s="217"/>
      <c r="AD9853" s="213"/>
    </row>
    <row r="9854" spans="20:30" x14ac:dyDescent="0.2">
      <c r="T9854" s="212"/>
      <c r="U9854" s="213"/>
      <c r="V9854" s="213"/>
      <c r="W9854" s="213"/>
      <c r="X9854" s="214"/>
      <c r="Y9854" s="214"/>
      <c r="Z9854" s="214"/>
      <c r="AA9854" s="217"/>
      <c r="AB9854" s="217"/>
      <c r="AC9854" s="217"/>
      <c r="AD9854" s="213"/>
    </row>
    <row r="9855" spans="20:30" x14ac:dyDescent="0.2">
      <c r="T9855" s="212"/>
      <c r="U9855" s="213"/>
      <c r="V9855" s="213"/>
      <c r="W9855" s="213"/>
      <c r="X9855" s="214"/>
      <c r="Y9855" s="214"/>
      <c r="Z9855" s="214"/>
      <c r="AA9855" s="217"/>
      <c r="AB9855" s="217"/>
      <c r="AC9855" s="217"/>
      <c r="AD9855" s="213"/>
    </row>
    <row r="9856" spans="20:30" x14ac:dyDescent="0.2">
      <c r="T9856" s="212"/>
      <c r="U9856" s="213"/>
      <c r="V9856" s="213"/>
      <c r="W9856" s="213"/>
      <c r="X9856" s="214"/>
      <c r="Y9856" s="214"/>
      <c r="Z9856" s="214"/>
      <c r="AA9856" s="217"/>
      <c r="AB9856" s="217"/>
      <c r="AC9856" s="217"/>
      <c r="AD9856" s="213"/>
    </row>
    <row r="9857" spans="20:30" x14ac:dyDescent="0.2">
      <c r="T9857" s="212"/>
      <c r="U9857" s="213"/>
      <c r="V9857" s="213"/>
      <c r="W9857" s="213"/>
      <c r="X9857" s="214"/>
      <c r="Y9857" s="214"/>
      <c r="Z9857" s="214"/>
      <c r="AA9857" s="217"/>
      <c r="AB9857" s="217"/>
      <c r="AC9857" s="217"/>
      <c r="AD9857" s="213"/>
    </row>
    <row r="9858" spans="20:30" x14ac:dyDescent="0.2">
      <c r="T9858" s="212"/>
      <c r="U9858" s="213"/>
      <c r="V9858" s="213"/>
      <c r="W9858" s="213"/>
      <c r="X9858" s="214"/>
      <c r="Y9858" s="214"/>
      <c r="Z9858" s="214"/>
      <c r="AA9858" s="217"/>
      <c r="AB9858" s="217"/>
      <c r="AC9858" s="217"/>
      <c r="AD9858" s="213"/>
    </row>
    <row r="9859" spans="20:30" x14ac:dyDescent="0.2">
      <c r="T9859" s="212"/>
      <c r="U9859" s="213"/>
      <c r="V9859" s="213"/>
      <c r="W9859" s="213"/>
      <c r="X9859" s="214"/>
      <c r="Y9859" s="214"/>
      <c r="Z9859" s="214"/>
      <c r="AA9859" s="217"/>
      <c r="AB9859" s="217"/>
      <c r="AC9859" s="217"/>
      <c r="AD9859" s="213"/>
    </row>
    <row r="9860" spans="20:30" x14ac:dyDescent="0.2">
      <c r="T9860" s="212"/>
      <c r="U9860" s="213"/>
      <c r="V9860" s="213"/>
      <c r="W9860" s="213"/>
      <c r="X9860" s="214"/>
      <c r="Y9860" s="214"/>
      <c r="Z9860" s="214"/>
      <c r="AA9860" s="217"/>
      <c r="AB9860" s="217"/>
      <c r="AC9860" s="217"/>
      <c r="AD9860" s="213"/>
    </row>
    <row r="9861" spans="20:30" x14ac:dyDescent="0.2">
      <c r="T9861" s="212"/>
      <c r="U9861" s="213"/>
      <c r="V9861" s="213"/>
      <c r="W9861" s="213"/>
      <c r="X9861" s="214"/>
      <c r="Y9861" s="214"/>
      <c r="Z9861" s="214"/>
      <c r="AA9861" s="217"/>
      <c r="AB9861" s="217"/>
      <c r="AC9861" s="217"/>
      <c r="AD9861" s="213"/>
    </row>
    <row r="9862" spans="20:30" x14ac:dyDescent="0.2">
      <c r="T9862" s="212"/>
      <c r="U9862" s="213"/>
      <c r="V9862" s="213"/>
      <c r="W9862" s="213"/>
      <c r="X9862" s="214"/>
      <c r="Y9862" s="214"/>
      <c r="Z9862" s="214"/>
      <c r="AA9862" s="217"/>
      <c r="AB9862" s="217"/>
      <c r="AC9862" s="217"/>
      <c r="AD9862" s="213"/>
    </row>
    <row r="9863" spans="20:30" x14ac:dyDescent="0.2">
      <c r="T9863" s="212"/>
      <c r="U9863" s="213"/>
      <c r="V9863" s="213"/>
      <c r="W9863" s="213"/>
      <c r="X9863" s="214"/>
      <c r="Y9863" s="214"/>
      <c r="Z9863" s="214"/>
      <c r="AA9863" s="217"/>
      <c r="AB9863" s="217"/>
      <c r="AC9863" s="217"/>
      <c r="AD9863" s="213"/>
    </row>
    <row r="9864" spans="20:30" x14ac:dyDescent="0.2">
      <c r="T9864" s="212"/>
      <c r="U9864" s="213"/>
      <c r="V9864" s="213"/>
      <c r="W9864" s="213"/>
      <c r="X9864" s="214"/>
      <c r="Y9864" s="214"/>
      <c r="Z9864" s="214"/>
      <c r="AA9864" s="217"/>
      <c r="AB9864" s="217"/>
      <c r="AC9864" s="217"/>
      <c r="AD9864" s="213"/>
    </row>
    <row r="9865" spans="20:30" x14ac:dyDescent="0.2">
      <c r="T9865" s="212"/>
      <c r="U9865" s="213"/>
      <c r="V9865" s="213"/>
      <c r="W9865" s="213"/>
      <c r="X9865" s="214"/>
      <c r="Y9865" s="214"/>
      <c r="Z9865" s="214"/>
      <c r="AA9865" s="217"/>
      <c r="AB9865" s="217"/>
      <c r="AC9865" s="217"/>
      <c r="AD9865" s="213"/>
    </row>
    <row r="9866" spans="20:30" x14ac:dyDescent="0.2">
      <c r="T9866" s="212"/>
      <c r="U9866" s="213"/>
      <c r="V9866" s="213"/>
      <c r="W9866" s="213"/>
      <c r="X9866" s="214"/>
      <c r="Y9866" s="214"/>
      <c r="Z9866" s="214"/>
      <c r="AA9866" s="217"/>
      <c r="AB9866" s="217"/>
      <c r="AC9866" s="217"/>
      <c r="AD9866" s="213"/>
    </row>
    <row r="9867" spans="20:30" x14ac:dyDescent="0.2">
      <c r="T9867" s="212"/>
      <c r="U9867" s="213"/>
      <c r="V9867" s="213"/>
      <c r="W9867" s="213"/>
      <c r="X9867" s="214"/>
      <c r="Y9867" s="214"/>
      <c r="Z9867" s="214"/>
      <c r="AA9867" s="217"/>
      <c r="AB9867" s="217"/>
      <c r="AC9867" s="217"/>
      <c r="AD9867" s="213"/>
    </row>
    <row r="9868" spans="20:30" x14ac:dyDescent="0.2">
      <c r="T9868" s="212"/>
      <c r="U9868" s="213"/>
      <c r="V9868" s="213"/>
      <c r="W9868" s="213"/>
      <c r="X9868" s="214"/>
      <c r="Y9868" s="214"/>
      <c r="Z9868" s="214"/>
      <c r="AA9868" s="217"/>
      <c r="AB9868" s="217"/>
      <c r="AC9868" s="217"/>
      <c r="AD9868" s="213"/>
    </row>
    <row r="9869" spans="20:30" x14ac:dyDescent="0.2">
      <c r="T9869" s="212"/>
      <c r="U9869" s="213"/>
      <c r="V9869" s="213"/>
      <c r="W9869" s="213"/>
      <c r="X9869" s="214"/>
      <c r="Y9869" s="214"/>
      <c r="Z9869" s="214"/>
      <c r="AA9869" s="217"/>
      <c r="AB9869" s="217"/>
      <c r="AC9869" s="217"/>
      <c r="AD9869" s="213"/>
    </row>
    <row r="9870" spans="20:30" x14ac:dyDescent="0.2">
      <c r="T9870" s="212"/>
      <c r="U9870" s="213"/>
      <c r="V9870" s="213"/>
      <c r="W9870" s="213"/>
      <c r="X9870" s="214"/>
      <c r="Y9870" s="214"/>
      <c r="Z9870" s="214"/>
      <c r="AA9870" s="217"/>
      <c r="AB9870" s="217"/>
      <c r="AC9870" s="217"/>
      <c r="AD9870" s="213"/>
    </row>
    <row r="9871" spans="20:30" x14ac:dyDescent="0.2">
      <c r="T9871" s="212"/>
      <c r="U9871" s="213"/>
      <c r="V9871" s="213"/>
      <c r="W9871" s="213"/>
      <c r="X9871" s="214"/>
      <c r="Y9871" s="214"/>
      <c r="Z9871" s="214"/>
      <c r="AA9871" s="217"/>
      <c r="AB9871" s="217"/>
      <c r="AC9871" s="217"/>
      <c r="AD9871" s="213"/>
    </row>
    <row r="9872" spans="20:30" x14ac:dyDescent="0.2">
      <c r="T9872" s="212"/>
      <c r="U9872" s="213"/>
      <c r="V9872" s="213"/>
      <c r="W9872" s="213"/>
      <c r="X9872" s="214"/>
      <c r="Y9872" s="214"/>
      <c r="Z9872" s="214"/>
      <c r="AA9872" s="217"/>
      <c r="AB9872" s="217"/>
      <c r="AC9872" s="217"/>
      <c r="AD9872" s="213"/>
    </row>
    <row r="9873" spans="20:30" x14ac:dyDescent="0.2">
      <c r="T9873" s="212"/>
      <c r="U9873" s="213"/>
      <c r="V9873" s="213"/>
      <c r="W9873" s="213"/>
      <c r="X9873" s="214"/>
      <c r="Y9873" s="214"/>
      <c r="Z9873" s="214"/>
      <c r="AA9873" s="217"/>
      <c r="AB9873" s="217"/>
      <c r="AC9873" s="217"/>
      <c r="AD9873" s="213"/>
    </row>
    <row r="9874" spans="20:30" x14ac:dyDescent="0.2">
      <c r="T9874" s="212"/>
      <c r="U9874" s="213"/>
      <c r="V9874" s="213"/>
      <c r="W9874" s="213"/>
      <c r="X9874" s="214"/>
      <c r="Y9874" s="214"/>
      <c r="Z9874" s="214"/>
      <c r="AA9874" s="217"/>
      <c r="AB9874" s="217"/>
      <c r="AC9874" s="217"/>
      <c r="AD9874" s="213"/>
    </row>
    <row r="9875" spans="20:30" x14ac:dyDescent="0.2">
      <c r="T9875" s="212"/>
      <c r="U9875" s="213"/>
      <c r="V9875" s="213"/>
      <c r="W9875" s="213"/>
      <c r="X9875" s="214"/>
      <c r="Y9875" s="214"/>
      <c r="Z9875" s="214"/>
      <c r="AA9875" s="217"/>
      <c r="AB9875" s="217"/>
      <c r="AC9875" s="217"/>
      <c r="AD9875" s="213"/>
    </row>
    <row r="9876" spans="20:30" x14ac:dyDescent="0.2">
      <c r="T9876" s="212"/>
      <c r="U9876" s="213"/>
      <c r="V9876" s="213"/>
      <c r="W9876" s="213"/>
      <c r="X9876" s="214"/>
      <c r="Y9876" s="214"/>
      <c r="Z9876" s="214"/>
      <c r="AA9876" s="217"/>
      <c r="AB9876" s="217"/>
      <c r="AC9876" s="217"/>
      <c r="AD9876" s="213"/>
    </row>
    <row r="9877" spans="20:30" x14ac:dyDescent="0.2">
      <c r="T9877" s="212"/>
      <c r="U9877" s="213"/>
      <c r="V9877" s="213"/>
      <c r="W9877" s="213"/>
      <c r="X9877" s="214"/>
      <c r="Y9877" s="214"/>
      <c r="Z9877" s="214"/>
      <c r="AA9877" s="217"/>
      <c r="AB9877" s="217"/>
      <c r="AC9877" s="217"/>
      <c r="AD9877" s="213"/>
    </row>
    <row r="9878" spans="20:30" x14ac:dyDescent="0.2">
      <c r="T9878" s="212"/>
      <c r="U9878" s="213"/>
      <c r="V9878" s="213"/>
      <c r="W9878" s="213"/>
      <c r="X9878" s="214"/>
      <c r="Y9878" s="214"/>
      <c r="Z9878" s="214"/>
      <c r="AA9878" s="217"/>
      <c r="AB9878" s="217"/>
      <c r="AC9878" s="217"/>
      <c r="AD9878" s="213"/>
    </row>
    <row r="9879" spans="20:30" x14ac:dyDescent="0.2">
      <c r="T9879" s="212"/>
      <c r="U9879" s="213"/>
      <c r="V9879" s="213"/>
      <c r="W9879" s="213"/>
      <c r="X9879" s="214"/>
      <c r="Y9879" s="214"/>
      <c r="Z9879" s="214"/>
      <c r="AA9879" s="217"/>
      <c r="AB9879" s="217"/>
      <c r="AC9879" s="217"/>
      <c r="AD9879" s="213"/>
    </row>
    <row r="9880" spans="20:30" x14ac:dyDescent="0.2">
      <c r="T9880" s="212"/>
      <c r="U9880" s="213"/>
      <c r="V9880" s="213"/>
      <c r="W9880" s="213"/>
      <c r="X9880" s="214"/>
      <c r="Y9880" s="214"/>
      <c r="Z9880" s="214"/>
      <c r="AA9880" s="217"/>
      <c r="AB9880" s="217"/>
      <c r="AC9880" s="217"/>
      <c r="AD9880" s="213"/>
    </row>
    <row r="9881" spans="20:30" x14ac:dyDescent="0.2">
      <c r="T9881" s="212"/>
      <c r="U9881" s="213"/>
      <c r="V9881" s="213"/>
      <c r="W9881" s="213"/>
      <c r="X9881" s="214"/>
      <c r="Y9881" s="214"/>
      <c r="Z9881" s="214"/>
      <c r="AA9881" s="217"/>
      <c r="AB9881" s="217"/>
      <c r="AC9881" s="217"/>
      <c r="AD9881" s="213"/>
    </row>
    <row r="9882" spans="20:30" x14ac:dyDescent="0.2">
      <c r="T9882" s="212"/>
      <c r="U9882" s="213"/>
      <c r="V9882" s="213"/>
      <c r="W9882" s="213"/>
      <c r="X9882" s="214"/>
      <c r="Y9882" s="214"/>
      <c r="Z9882" s="214"/>
      <c r="AA9882" s="217"/>
      <c r="AB9882" s="217"/>
      <c r="AC9882" s="217"/>
      <c r="AD9882" s="213"/>
    </row>
    <row r="9883" spans="20:30" x14ac:dyDescent="0.2">
      <c r="T9883" s="212"/>
      <c r="U9883" s="213"/>
      <c r="V9883" s="213"/>
      <c r="W9883" s="213"/>
      <c r="X9883" s="214"/>
      <c r="Y9883" s="214"/>
      <c r="Z9883" s="214"/>
      <c r="AA9883" s="217"/>
      <c r="AB9883" s="217"/>
      <c r="AC9883" s="217"/>
      <c r="AD9883" s="213"/>
    </row>
    <row r="9884" spans="20:30" x14ac:dyDescent="0.2">
      <c r="T9884" s="212"/>
      <c r="U9884" s="213"/>
      <c r="V9884" s="213"/>
      <c r="W9884" s="213"/>
      <c r="X9884" s="214"/>
      <c r="Y9884" s="214"/>
      <c r="Z9884" s="214"/>
      <c r="AA9884" s="217"/>
      <c r="AB9884" s="217"/>
      <c r="AC9884" s="217"/>
      <c r="AD9884" s="213"/>
    </row>
    <row r="9885" spans="20:30" x14ac:dyDescent="0.2">
      <c r="T9885" s="212"/>
      <c r="U9885" s="213"/>
      <c r="V9885" s="213"/>
      <c r="W9885" s="213"/>
      <c r="X9885" s="214"/>
      <c r="Y9885" s="214"/>
      <c r="Z9885" s="214"/>
      <c r="AA9885" s="217"/>
      <c r="AB9885" s="217"/>
      <c r="AC9885" s="217"/>
      <c r="AD9885" s="213"/>
    </row>
    <row r="9886" spans="20:30" x14ac:dyDescent="0.2">
      <c r="T9886" s="212"/>
      <c r="U9886" s="213"/>
      <c r="V9886" s="213"/>
      <c r="W9886" s="213"/>
      <c r="X9886" s="214"/>
      <c r="Y9886" s="214"/>
      <c r="Z9886" s="214"/>
      <c r="AA9886" s="217"/>
      <c r="AB9886" s="217"/>
      <c r="AC9886" s="217"/>
      <c r="AD9886" s="213"/>
    </row>
    <row r="9887" spans="20:30" x14ac:dyDescent="0.2">
      <c r="T9887" s="212"/>
      <c r="U9887" s="213"/>
      <c r="V9887" s="213"/>
      <c r="W9887" s="213"/>
      <c r="X9887" s="214"/>
      <c r="Y9887" s="214"/>
      <c r="Z9887" s="214"/>
      <c r="AA9887" s="217"/>
      <c r="AB9887" s="217"/>
      <c r="AC9887" s="217"/>
      <c r="AD9887" s="213"/>
    </row>
    <row r="9888" spans="20:30" x14ac:dyDescent="0.2">
      <c r="T9888" s="212"/>
      <c r="U9888" s="213"/>
      <c r="V9888" s="213"/>
      <c r="W9888" s="213"/>
      <c r="X9888" s="214"/>
      <c r="Y9888" s="214"/>
      <c r="Z9888" s="214"/>
      <c r="AA9888" s="217"/>
      <c r="AB9888" s="217"/>
      <c r="AC9888" s="217"/>
      <c r="AD9888" s="213"/>
    </row>
    <row r="9889" spans="20:30" x14ac:dyDescent="0.2">
      <c r="T9889" s="212"/>
      <c r="U9889" s="213"/>
      <c r="V9889" s="213"/>
      <c r="W9889" s="213"/>
      <c r="X9889" s="214"/>
      <c r="Y9889" s="214"/>
      <c r="Z9889" s="214"/>
      <c r="AA9889" s="217"/>
      <c r="AB9889" s="217"/>
      <c r="AC9889" s="217"/>
      <c r="AD9889" s="213"/>
    </row>
    <row r="9890" spans="20:30" x14ac:dyDescent="0.2">
      <c r="T9890" s="212"/>
      <c r="U9890" s="213"/>
      <c r="V9890" s="213"/>
      <c r="W9890" s="213"/>
      <c r="X9890" s="214"/>
      <c r="Y9890" s="214"/>
      <c r="Z9890" s="214"/>
      <c r="AA9890" s="217"/>
      <c r="AB9890" s="217"/>
      <c r="AC9890" s="217"/>
      <c r="AD9890" s="213"/>
    </row>
    <row r="9891" spans="20:30" x14ac:dyDescent="0.2">
      <c r="T9891" s="212"/>
      <c r="U9891" s="213"/>
      <c r="V9891" s="213"/>
      <c r="W9891" s="213"/>
      <c r="X9891" s="214"/>
      <c r="Y9891" s="214"/>
      <c r="Z9891" s="214"/>
      <c r="AA9891" s="217"/>
      <c r="AB9891" s="217"/>
      <c r="AC9891" s="217"/>
      <c r="AD9891" s="213"/>
    </row>
    <row r="9892" spans="20:30" x14ac:dyDescent="0.2">
      <c r="T9892" s="212"/>
      <c r="U9892" s="213"/>
      <c r="V9892" s="213"/>
      <c r="W9892" s="213"/>
      <c r="X9892" s="214"/>
      <c r="Y9892" s="214"/>
      <c r="Z9892" s="214"/>
      <c r="AA9892" s="217"/>
      <c r="AB9892" s="217"/>
      <c r="AC9892" s="217"/>
      <c r="AD9892" s="213"/>
    </row>
    <row r="9893" spans="20:30" x14ac:dyDescent="0.2">
      <c r="T9893" s="212"/>
      <c r="U9893" s="213"/>
      <c r="V9893" s="213"/>
      <c r="W9893" s="213"/>
      <c r="X9893" s="214"/>
      <c r="Y9893" s="214"/>
      <c r="Z9893" s="214"/>
      <c r="AA9893" s="217"/>
      <c r="AB9893" s="217"/>
      <c r="AC9893" s="217"/>
      <c r="AD9893" s="213"/>
    </row>
    <row r="9894" spans="20:30" x14ac:dyDescent="0.2">
      <c r="T9894" s="212"/>
      <c r="U9894" s="213"/>
      <c r="V9894" s="213"/>
      <c r="W9894" s="213"/>
      <c r="X9894" s="214"/>
      <c r="Y9894" s="214"/>
      <c r="Z9894" s="214"/>
      <c r="AA9894" s="217"/>
      <c r="AB9894" s="217"/>
      <c r="AC9894" s="217"/>
      <c r="AD9894" s="213"/>
    </row>
    <row r="9895" spans="20:30" x14ac:dyDescent="0.2">
      <c r="T9895" s="212"/>
      <c r="U9895" s="213"/>
      <c r="V9895" s="213"/>
      <c r="W9895" s="213"/>
      <c r="X9895" s="214"/>
      <c r="Y9895" s="214"/>
      <c r="Z9895" s="214"/>
      <c r="AA9895" s="217"/>
      <c r="AB9895" s="217"/>
      <c r="AC9895" s="217"/>
      <c r="AD9895" s="213"/>
    </row>
    <row r="9896" spans="20:30" x14ac:dyDescent="0.2">
      <c r="T9896" s="212"/>
      <c r="U9896" s="213"/>
      <c r="V9896" s="213"/>
      <c r="W9896" s="213"/>
      <c r="X9896" s="214"/>
      <c r="Y9896" s="214"/>
      <c r="Z9896" s="214"/>
      <c r="AA9896" s="217"/>
      <c r="AB9896" s="217"/>
      <c r="AC9896" s="217"/>
      <c r="AD9896" s="213"/>
    </row>
    <row r="9897" spans="20:30" x14ac:dyDescent="0.2">
      <c r="T9897" s="212"/>
      <c r="U9897" s="213"/>
      <c r="V9897" s="213"/>
      <c r="W9897" s="213"/>
      <c r="X9897" s="214"/>
      <c r="Y9897" s="214"/>
      <c r="Z9897" s="214"/>
      <c r="AA9897" s="217"/>
      <c r="AB9897" s="217"/>
      <c r="AC9897" s="217"/>
      <c r="AD9897" s="213"/>
    </row>
    <row r="9898" spans="20:30" x14ac:dyDescent="0.2">
      <c r="T9898" s="212"/>
      <c r="U9898" s="213"/>
      <c r="V9898" s="213"/>
      <c r="W9898" s="213"/>
      <c r="X9898" s="214"/>
      <c r="Y9898" s="214"/>
      <c r="Z9898" s="214"/>
      <c r="AA9898" s="217"/>
      <c r="AB9898" s="217"/>
      <c r="AC9898" s="217"/>
      <c r="AD9898" s="213"/>
    </row>
    <row r="9899" spans="20:30" x14ac:dyDescent="0.2">
      <c r="T9899" s="212"/>
      <c r="U9899" s="213"/>
      <c r="V9899" s="213"/>
      <c r="W9899" s="213"/>
      <c r="X9899" s="214"/>
      <c r="Y9899" s="214"/>
      <c r="Z9899" s="214"/>
      <c r="AA9899" s="217"/>
      <c r="AB9899" s="217"/>
      <c r="AC9899" s="217"/>
      <c r="AD9899" s="213"/>
    </row>
    <row r="9900" spans="20:30" x14ac:dyDescent="0.2">
      <c r="T9900" s="212"/>
      <c r="U9900" s="213"/>
      <c r="V9900" s="213"/>
      <c r="W9900" s="213"/>
      <c r="X9900" s="214"/>
      <c r="Y9900" s="214"/>
      <c r="Z9900" s="214"/>
      <c r="AA9900" s="217"/>
      <c r="AB9900" s="217"/>
      <c r="AC9900" s="217"/>
      <c r="AD9900" s="213"/>
    </row>
    <row r="9901" spans="20:30" x14ac:dyDescent="0.2">
      <c r="T9901" s="212"/>
      <c r="U9901" s="213"/>
      <c r="V9901" s="213"/>
      <c r="W9901" s="213"/>
      <c r="X9901" s="214"/>
      <c r="Y9901" s="214"/>
      <c r="Z9901" s="214"/>
      <c r="AA9901" s="217"/>
      <c r="AB9901" s="217"/>
      <c r="AC9901" s="217"/>
      <c r="AD9901" s="213"/>
    </row>
    <row r="9902" spans="20:30" x14ac:dyDescent="0.2">
      <c r="T9902" s="212"/>
      <c r="U9902" s="213"/>
      <c r="V9902" s="213"/>
      <c r="W9902" s="213"/>
      <c r="X9902" s="214"/>
      <c r="Y9902" s="214"/>
      <c r="Z9902" s="214"/>
      <c r="AA9902" s="217"/>
      <c r="AB9902" s="217"/>
      <c r="AC9902" s="217"/>
      <c r="AD9902" s="213"/>
    </row>
    <row r="9903" spans="20:30" x14ac:dyDescent="0.2">
      <c r="T9903" s="212"/>
      <c r="U9903" s="213"/>
      <c r="V9903" s="213"/>
      <c r="W9903" s="213"/>
      <c r="X9903" s="214"/>
      <c r="Y9903" s="214"/>
      <c r="Z9903" s="214"/>
      <c r="AA9903" s="217"/>
      <c r="AB9903" s="217"/>
      <c r="AC9903" s="217"/>
      <c r="AD9903" s="213"/>
    </row>
    <row r="9904" spans="20:30" x14ac:dyDescent="0.2">
      <c r="T9904" s="212"/>
      <c r="U9904" s="213"/>
      <c r="V9904" s="213"/>
      <c r="W9904" s="213"/>
      <c r="X9904" s="214"/>
      <c r="Y9904" s="214"/>
      <c r="Z9904" s="214"/>
      <c r="AA9904" s="217"/>
      <c r="AB9904" s="217"/>
      <c r="AC9904" s="217"/>
      <c r="AD9904" s="213"/>
    </row>
    <row r="9905" spans="20:30" x14ac:dyDescent="0.2">
      <c r="T9905" s="212"/>
      <c r="U9905" s="213"/>
      <c r="V9905" s="213"/>
      <c r="W9905" s="213"/>
      <c r="X9905" s="214"/>
      <c r="Y9905" s="214"/>
      <c r="Z9905" s="214"/>
      <c r="AA9905" s="217"/>
      <c r="AB9905" s="217"/>
      <c r="AC9905" s="217"/>
      <c r="AD9905" s="213"/>
    </row>
    <row r="9906" spans="20:30" x14ac:dyDescent="0.2">
      <c r="T9906" s="212"/>
      <c r="U9906" s="213"/>
      <c r="V9906" s="213"/>
      <c r="W9906" s="213"/>
      <c r="X9906" s="214"/>
      <c r="Y9906" s="214"/>
      <c r="Z9906" s="214"/>
      <c r="AA9906" s="217"/>
      <c r="AB9906" s="217"/>
      <c r="AC9906" s="217"/>
      <c r="AD9906" s="213"/>
    </row>
    <row r="9907" spans="20:30" x14ac:dyDescent="0.2">
      <c r="T9907" s="212"/>
      <c r="U9907" s="213"/>
      <c r="V9907" s="213"/>
      <c r="W9907" s="213"/>
      <c r="X9907" s="214"/>
      <c r="Y9907" s="214"/>
      <c r="Z9907" s="214"/>
      <c r="AA9907" s="217"/>
      <c r="AB9907" s="217"/>
      <c r="AC9907" s="217"/>
      <c r="AD9907" s="213"/>
    </row>
    <row r="9908" spans="20:30" x14ac:dyDescent="0.2">
      <c r="T9908" s="212"/>
      <c r="U9908" s="213"/>
      <c r="V9908" s="213"/>
      <c r="W9908" s="213"/>
      <c r="X9908" s="214"/>
      <c r="Y9908" s="214"/>
      <c r="Z9908" s="214"/>
      <c r="AA9908" s="217"/>
      <c r="AB9908" s="217"/>
      <c r="AC9908" s="217"/>
      <c r="AD9908" s="213"/>
    </row>
    <row r="9909" spans="20:30" x14ac:dyDescent="0.2">
      <c r="T9909" s="212"/>
      <c r="U9909" s="213"/>
      <c r="V9909" s="213"/>
      <c r="W9909" s="213"/>
      <c r="X9909" s="214"/>
      <c r="Y9909" s="214"/>
      <c r="Z9909" s="214"/>
      <c r="AA9909" s="217"/>
      <c r="AB9909" s="217"/>
      <c r="AC9909" s="217"/>
      <c r="AD9909" s="213"/>
    </row>
    <row r="9910" spans="20:30" x14ac:dyDescent="0.2">
      <c r="T9910" s="212"/>
      <c r="U9910" s="213"/>
      <c r="V9910" s="213"/>
      <c r="W9910" s="213"/>
      <c r="X9910" s="214"/>
      <c r="Y9910" s="214"/>
      <c r="Z9910" s="214"/>
      <c r="AA9910" s="217"/>
      <c r="AB9910" s="217"/>
      <c r="AC9910" s="217"/>
      <c r="AD9910" s="213"/>
    </row>
    <row r="9911" spans="20:30" x14ac:dyDescent="0.2">
      <c r="T9911" s="212"/>
      <c r="U9911" s="213"/>
      <c r="V9911" s="213"/>
      <c r="W9911" s="213"/>
      <c r="X9911" s="214"/>
      <c r="Y9911" s="214"/>
      <c r="Z9911" s="214"/>
      <c r="AA9911" s="217"/>
      <c r="AB9911" s="217"/>
      <c r="AC9911" s="217"/>
      <c r="AD9911" s="213"/>
    </row>
    <row r="9912" spans="20:30" x14ac:dyDescent="0.2">
      <c r="T9912" s="212"/>
      <c r="U9912" s="213"/>
      <c r="V9912" s="213"/>
      <c r="W9912" s="213"/>
      <c r="X9912" s="214"/>
      <c r="Y9912" s="214"/>
      <c r="Z9912" s="214"/>
      <c r="AA9912" s="217"/>
      <c r="AB9912" s="217"/>
      <c r="AC9912" s="217"/>
      <c r="AD9912" s="213"/>
    </row>
    <row r="9913" spans="20:30" x14ac:dyDescent="0.2">
      <c r="T9913" s="212"/>
      <c r="U9913" s="213"/>
      <c r="V9913" s="213"/>
      <c r="W9913" s="213"/>
      <c r="X9913" s="214"/>
      <c r="Y9913" s="214"/>
      <c r="Z9913" s="214"/>
      <c r="AA9913" s="217"/>
      <c r="AB9913" s="217"/>
      <c r="AC9913" s="217"/>
      <c r="AD9913" s="213"/>
    </row>
    <row r="9914" spans="20:30" x14ac:dyDescent="0.2">
      <c r="T9914" s="212"/>
      <c r="U9914" s="213"/>
      <c r="V9914" s="213"/>
      <c r="W9914" s="213"/>
      <c r="X9914" s="214"/>
      <c r="Y9914" s="214"/>
      <c r="Z9914" s="214"/>
      <c r="AA9914" s="217"/>
      <c r="AB9914" s="217"/>
      <c r="AC9914" s="217"/>
      <c r="AD9914" s="213"/>
    </row>
    <row r="9915" spans="20:30" x14ac:dyDescent="0.2">
      <c r="T9915" s="212"/>
      <c r="U9915" s="213"/>
      <c r="V9915" s="213"/>
      <c r="W9915" s="213"/>
      <c r="X9915" s="214"/>
      <c r="Y9915" s="214"/>
      <c r="Z9915" s="214"/>
      <c r="AA9915" s="217"/>
      <c r="AB9915" s="217"/>
      <c r="AC9915" s="217"/>
      <c r="AD9915" s="213"/>
    </row>
    <row r="9916" spans="20:30" x14ac:dyDescent="0.2">
      <c r="T9916" s="212"/>
      <c r="U9916" s="213"/>
      <c r="V9916" s="213"/>
      <c r="W9916" s="213"/>
      <c r="X9916" s="214"/>
      <c r="Y9916" s="214"/>
      <c r="Z9916" s="214"/>
      <c r="AA9916" s="217"/>
      <c r="AB9916" s="217"/>
      <c r="AC9916" s="217"/>
      <c r="AD9916" s="213"/>
    </row>
    <row r="9917" spans="20:30" x14ac:dyDescent="0.2">
      <c r="T9917" s="212"/>
      <c r="U9917" s="213"/>
      <c r="V9917" s="213"/>
      <c r="W9917" s="213"/>
      <c r="X9917" s="214"/>
      <c r="Y9917" s="214"/>
      <c r="Z9917" s="214"/>
      <c r="AA9917" s="217"/>
      <c r="AB9917" s="217"/>
      <c r="AC9917" s="217"/>
      <c r="AD9917" s="213"/>
    </row>
    <row r="9918" spans="20:30" x14ac:dyDescent="0.2">
      <c r="T9918" s="212"/>
      <c r="U9918" s="213"/>
      <c r="V9918" s="213"/>
      <c r="W9918" s="213"/>
      <c r="X9918" s="214"/>
      <c r="Y9918" s="214"/>
      <c r="Z9918" s="214"/>
      <c r="AA9918" s="217"/>
      <c r="AB9918" s="217"/>
      <c r="AC9918" s="217"/>
      <c r="AD9918" s="213"/>
    </row>
    <row r="9919" spans="20:30" x14ac:dyDescent="0.2">
      <c r="T9919" s="212"/>
      <c r="U9919" s="213"/>
      <c r="V9919" s="213"/>
      <c r="W9919" s="213"/>
      <c r="X9919" s="214"/>
      <c r="Y9919" s="214"/>
      <c r="Z9919" s="214"/>
      <c r="AA9919" s="217"/>
      <c r="AB9919" s="217"/>
      <c r="AC9919" s="217"/>
      <c r="AD9919" s="213"/>
    </row>
    <row r="9920" spans="20:30" x14ac:dyDescent="0.2">
      <c r="T9920" s="212"/>
      <c r="U9920" s="213"/>
      <c r="V9920" s="213"/>
      <c r="W9920" s="213"/>
      <c r="X9920" s="214"/>
      <c r="Y9920" s="214"/>
      <c r="Z9920" s="214"/>
      <c r="AA9920" s="217"/>
      <c r="AB9920" s="217"/>
      <c r="AC9920" s="217"/>
      <c r="AD9920" s="213"/>
    </row>
    <row r="9921" spans="20:30" x14ac:dyDescent="0.2">
      <c r="T9921" s="212"/>
      <c r="U9921" s="213"/>
      <c r="V9921" s="213"/>
      <c r="W9921" s="213"/>
      <c r="X9921" s="214"/>
      <c r="Y9921" s="214"/>
      <c r="Z9921" s="214"/>
      <c r="AA9921" s="217"/>
      <c r="AB9921" s="217"/>
      <c r="AC9921" s="217"/>
      <c r="AD9921" s="213"/>
    </row>
    <row r="9922" spans="20:30" x14ac:dyDescent="0.2">
      <c r="T9922" s="212"/>
      <c r="U9922" s="213"/>
      <c r="V9922" s="213"/>
      <c r="W9922" s="213"/>
      <c r="X9922" s="214"/>
      <c r="Y9922" s="214"/>
      <c r="Z9922" s="214"/>
      <c r="AA9922" s="217"/>
      <c r="AB9922" s="217"/>
      <c r="AC9922" s="217"/>
      <c r="AD9922" s="213"/>
    </row>
    <row r="9923" spans="20:30" x14ac:dyDescent="0.2">
      <c r="T9923" s="212"/>
      <c r="U9923" s="213"/>
      <c r="V9923" s="213"/>
      <c r="W9923" s="213"/>
      <c r="X9923" s="214"/>
      <c r="Y9923" s="214"/>
      <c r="Z9923" s="214"/>
      <c r="AA9923" s="217"/>
      <c r="AB9923" s="217"/>
      <c r="AC9923" s="217"/>
      <c r="AD9923" s="213"/>
    </row>
    <row r="9924" spans="20:30" x14ac:dyDescent="0.2">
      <c r="T9924" s="212"/>
      <c r="U9924" s="213"/>
      <c r="V9924" s="213"/>
      <c r="W9924" s="213"/>
      <c r="X9924" s="214"/>
      <c r="Y9924" s="214"/>
      <c r="Z9924" s="214"/>
      <c r="AA9924" s="217"/>
      <c r="AB9924" s="217"/>
      <c r="AC9924" s="217"/>
      <c r="AD9924" s="213"/>
    </row>
    <row r="9925" spans="20:30" x14ac:dyDescent="0.2">
      <c r="T9925" s="212"/>
      <c r="U9925" s="213"/>
      <c r="V9925" s="213"/>
      <c r="W9925" s="213"/>
      <c r="X9925" s="214"/>
      <c r="Y9925" s="214"/>
      <c r="Z9925" s="214"/>
      <c r="AA9925" s="217"/>
      <c r="AB9925" s="217"/>
      <c r="AC9925" s="217"/>
      <c r="AD9925" s="213"/>
    </row>
    <row r="9926" spans="20:30" x14ac:dyDescent="0.2">
      <c r="T9926" s="212"/>
      <c r="U9926" s="213"/>
      <c r="V9926" s="213"/>
      <c r="W9926" s="213"/>
      <c r="X9926" s="214"/>
      <c r="Y9926" s="214"/>
      <c r="Z9926" s="214"/>
      <c r="AA9926" s="217"/>
      <c r="AB9926" s="217"/>
      <c r="AC9926" s="217"/>
      <c r="AD9926" s="213"/>
    </row>
    <row r="9927" spans="20:30" x14ac:dyDescent="0.2">
      <c r="T9927" s="212"/>
      <c r="U9927" s="213"/>
      <c r="V9927" s="213"/>
      <c r="W9927" s="213"/>
      <c r="X9927" s="214"/>
      <c r="Y9927" s="214"/>
      <c r="Z9927" s="214"/>
      <c r="AA9927" s="217"/>
      <c r="AB9927" s="217"/>
      <c r="AC9927" s="217"/>
      <c r="AD9927" s="213"/>
    </row>
    <row r="9928" spans="20:30" x14ac:dyDescent="0.2">
      <c r="T9928" s="212"/>
      <c r="U9928" s="213"/>
      <c r="V9928" s="213"/>
      <c r="W9928" s="213"/>
      <c r="X9928" s="214"/>
      <c r="Y9928" s="214"/>
      <c r="Z9928" s="214"/>
      <c r="AA9928" s="217"/>
      <c r="AB9928" s="217"/>
      <c r="AC9928" s="217"/>
      <c r="AD9928" s="213"/>
    </row>
    <row r="9929" spans="20:30" x14ac:dyDescent="0.2">
      <c r="T9929" s="212"/>
      <c r="U9929" s="213"/>
      <c r="V9929" s="213"/>
      <c r="W9929" s="213"/>
      <c r="X9929" s="214"/>
      <c r="Y9929" s="214"/>
      <c r="Z9929" s="214"/>
      <c r="AA9929" s="217"/>
      <c r="AB9929" s="217"/>
      <c r="AC9929" s="217"/>
      <c r="AD9929" s="213"/>
    </row>
    <row r="9930" spans="20:30" x14ac:dyDescent="0.2">
      <c r="T9930" s="212"/>
      <c r="U9930" s="213"/>
      <c r="V9930" s="213"/>
      <c r="W9930" s="213"/>
      <c r="X9930" s="214"/>
      <c r="Y9930" s="214"/>
      <c r="Z9930" s="214"/>
      <c r="AA9930" s="217"/>
      <c r="AB9930" s="217"/>
      <c r="AC9930" s="217"/>
      <c r="AD9930" s="213"/>
    </row>
    <row r="9931" spans="20:30" x14ac:dyDescent="0.2">
      <c r="T9931" s="212"/>
      <c r="U9931" s="213"/>
      <c r="V9931" s="213"/>
      <c r="W9931" s="213"/>
      <c r="X9931" s="214"/>
      <c r="Y9931" s="214"/>
      <c r="Z9931" s="214"/>
      <c r="AA9931" s="217"/>
      <c r="AB9931" s="217"/>
      <c r="AC9931" s="217"/>
      <c r="AD9931" s="213"/>
    </row>
    <row r="9932" spans="20:30" x14ac:dyDescent="0.2">
      <c r="T9932" s="212"/>
      <c r="U9932" s="213"/>
      <c r="V9932" s="213"/>
      <c r="W9932" s="213"/>
      <c r="X9932" s="214"/>
      <c r="Y9932" s="214"/>
      <c r="Z9932" s="214"/>
      <c r="AA9932" s="217"/>
      <c r="AB9932" s="217"/>
      <c r="AC9932" s="217"/>
      <c r="AD9932" s="213"/>
    </row>
    <row r="9933" spans="20:30" x14ac:dyDescent="0.2">
      <c r="T9933" s="212"/>
      <c r="U9933" s="213"/>
      <c r="V9933" s="213"/>
      <c r="W9933" s="213"/>
      <c r="X9933" s="214"/>
      <c r="Y9933" s="214"/>
      <c r="Z9933" s="214"/>
      <c r="AA9933" s="217"/>
      <c r="AB9933" s="217"/>
      <c r="AC9933" s="217"/>
      <c r="AD9933" s="213"/>
    </row>
    <row r="9934" spans="20:30" x14ac:dyDescent="0.2">
      <c r="T9934" s="212"/>
      <c r="U9934" s="213"/>
      <c r="V9934" s="213"/>
      <c r="W9934" s="213"/>
      <c r="X9934" s="214"/>
      <c r="Y9934" s="214"/>
      <c r="Z9934" s="214"/>
      <c r="AA9934" s="217"/>
      <c r="AB9934" s="217"/>
      <c r="AC9934" s="217"/>
      <c r="AD9934" s="213"/>
    </row>
    <row r="9935" spans="20:30" x14ac:dyDescent="0.2">
      <c r="T9935" s="212"/>
      <c r="U9935" s="213"/>
      <c r="V9935" s="213"/>
      <c r="W9935" s="213"/>
      <c r="X9935" s="214"/>
      <c r="Y9935" s="214"/>
      <c r="Z9935" s="214"/>
      <c r="AA9935" s="217"/>
      <c r="AB9935" s="217"/>
      <c r="AC9935" s="217"/>
      <c r="AD9935" s="213"/>
    </row>
    <row r="9936" spans="20:30" x14ac:dyDescent="0.2">
      <c r="T9936" s="212"/>
      <c r="U9936" s="213"/>
      <c r="V9936" s="213"/>
      <c r="W9936" s="213"/>
      <c r="X9936" s="214"/>
      <c r="Y9936" s="214"/>
      <c r="Z9936" s="214"/>
      <c r="AA9936" s="217"/>
      <c r="AB9936" s="217"/>
      <c r="AC9936" s="217"/>
      <c r="AD9936" s="213"/>
    </row>
    <row r="9937" spans="20:30" x14ac:dyDescent="0.2">
      <c r="T9937" s="212"/>
      <c r="U9937" s="213"/>
      <c r="V9937" s="213"/>
      <c r="W9937" s="213"/>
      <c r="X9937" s="214"/>
      <c r="Y9937" s="214"/>
      <c r="Z9937" s="214"/>
      <c r="AA9937" s="217"/>
      <c r="AB9937" s="217"/>
      <c r="AC9937" s="217"/>
      <c r="AD9937" s="213"/>
    </row>
    <row r="9938" spans="20:30" x14ac:dyDescent="0.2">
      <c r="T9938" s="212"/>
      <c r="U9938" s="213"/>
      <c r="V9938" s="213"/>
      <c r="W9938" s="213"/>
      <c r="X9938" s="214"/>
      <c r="Y9938" s="214"/>
      <c r="Z9938" s="214"/>
      <c r="AA9938" s="217"/>
      <c r="AB9938" s="217"/>
      <c r="AC9938" s="217"/>
      <c r="AD9938" s="213"/>
    </row>
    <row r="9939" spans="20:30" x14ac:dyDescent="0.2">
      <c r="T9939" s="212"/>
      <c r="U9939" s="213"/>
      <c r="V9939" s="213"/>
      <c r="W9939" s="213"/>
      <c r="X9939" s="214"/>
      <c r="Y9939" s="214"/>
      <c r="Z9939" s="214"/>
      <c r="AA9939" s="217"/>
      <c r="AB9939" s="217"/>
      <c r="AC9939" s="217"/>
      <c r="AD9939" s="213"/>
    </row>
    <row r="9940" spans="20:30" x14ac:dyDescent="0.2">
      <c r="T9940" s="212"/>
      <c r="U9940" s="213"/>
      <c r="V9940" s="213"/>
      <c r="W9940" s="213"/>
      <c r="X9940" s="214"/>
      <c r="Y9940" s="214"/>
      <c r="Z9940" s="214"/>
      <c r="AA9940" s="217"/>
      <c r="AB9940" s="217"/>
      <c r="AC9940" s="217"/>
      <c r="AD9940" s="213"/>
    </row>
    <row r="9941" spans="20:30" x14ac:dyDescent="0.2">
      <c r="T9941" s="212"/>
      <c r="U9941" s="213"/>
      <c r="V9941" s="213"/>
      <c r="W9941" s="213"/>
      <c r="X9941" s="214"/>
      <c r="Y9941" s="214"/>
      <c r="Z9941" s="214"/>
      <c r="AA9941" s="217"/>
      <c r="AB9941" s="217"/>
      <c r="AC9941" s="217"/>
      <c r="AD9941" s="213"/>
    </row>
    <row r="9942" spans="20:30" x14ac:dyDescent="0.2">
      <c r="T9942" s="212"/>
      <c r="U9942" s="213"/>
      <c r="V9942" s="213"/>
      <c r="W9942" s="213"/>
      <c r="X9942" s="214"/>
      <c r="Y9942" s="214"/>
      <c r="Z9942" s="214"/>
      <c r="AA9942" s="217"/>
      <c r="AB9942" s="217"/>
      <c r="AC9942" s="217"/>
      <c r="AD9942" s="213"/>
    </row>
    <row r="9943" spans="20:30" x14ac:dyDescent="0.2">
      <c r="T9943" s="212"/>
      <c r="U9943" s="213"/>
      <c r="V9943" s="213"/>
      <c r="W9943" s="213"/>
      <c r="X9943" s="214"/>
      <c r="Y9943" s="214"/>
      <c r="Z9943" s="214"/>
      <c r="AA9943" s="217"/>
      <c r="AB9943" s="217"/>
      <c r="AC9943" s="217"/>
      <c r="AD9943" s="213"/>
    </row>
    <row r="9944" spans="20:30" x14ac:dyDescent="0.2">
      <c r="T9944" s="212"/>
      <c r="U9944" s="213"/>
      <c r="V9944" s="213"/>
      <c r="W9944" s="213"/>
      <c r="X9944" s="214"/>
      <c r="Y9944" s="214"/>
      <c r="Z9944" s="214"/>
      <c r="AA9944" s="217"/>
      <c r="AB9944" s="217"/>
      <c r="AC9944" s="217"/>
      <c r="AD9944" s="213"/>
    </row>
    <row r="9945" spans="20:30" x14ac:dyDescent="0.2">
      <c r="T9945" s="212"/>
      <c r="U9945" s="213"/>
      <c r="V9945" s="213"/>
      <c r="W9945" s="213"/>
      <c r="X9945" s="214"/>
      <c r="Y9945" s="214"/>
      <c r="Z9945" s="214"/>
      <c r="AA9945" s="217"/>
      <c r="AB9945" s="217"/>
      <c r="AC9945" s="217"/>
      <c r="AD9945" s="213"/>
    </row>
    <row r="9946" spans="20:30" x14ac:dyDescent="0.2">
      <c r="T9946" s="212"/>
      <c r="U9946" s="213"/>
      <c r="V9946" s="213"/>
      <c r="W9946" s="213"/>
      <c r="X9946" s="214"/>
      <c r="Y9946" s="214"/>
      <c r="Z9946" s="214"/>
      <c r="AA9946" s="217"/>
      <c r="AB9946" s="217"/>
      <c r="AC9946" s="217"/>
      <c r="AD9946" s="213"/>
    </row>
    <row r="9947" spans="20:30" x14ac:dyDescent="0.2">
      <c r="T9947" s="212"/>
      <c r="U9947" s="213"/>
      <c r="V9947" s="213"/>
      <c r="W9947" s="213"/>
      <c r="X9947" s="214"/>
      <c r="Y9947" s="214"/>
      <c r="Z9947" s="214"/>
      <c r="AA9947" s="217"/>
      <c r="AB9947" s="217"/>
      <c r="AC9947" s="217"/>
      <c r="AD9947" s="213"/>
    </row>
    <row r="9948" spans="20:30" x14ac:dyDescent="0.2">
      <c r="T9948" s="212"/>
      <c r="U9948" s="213"/>
      <c r="V9948" s="213"/>
      <c r="W9948" s="213"/>
      <c r="X9948" s="214"/>
      <c r="Y9948" s="214"/>
      <c r="Z9948" s="214"/>
      <c r="AA9948" s="217"/>
      <c r="AB9948" s="217"/>
      <c r="AC9948" s="217"/>
      <c r="AD9948" s="213"/>
    </row>
    <row r="9949" spans="20:30" x14ac:dyDescent="0.2">
      <c r="T9949" s="212"/>
      <c r="U9949" s="213"/>
      <c r="V9949" s="213"/>
      <c r="W9949" s="213"/>
      <c r="X9949" s="214"/>
      <c r="Y9949" s="214"/>
      <c r="Z9949" s="214"/>
      <c r="AA9949" s="217"/>
      <c r="AB9949" s="217"/>
      <c r="AC9949" s="217"/>
      <c r="AD9949" s="213"/>
    </row>
    <row r="9950" spans="20:30" x14ac:dyDescent="0.2">
      <c r="T9950" s="212"/>
      <c r="U9950" s="213"/>
      <c r="V9950" s="213"/>
      <c r="W9950" s="213"/>
      <c r="X9950" s="214"/>
      <c r="Y9950" s="214"/>
      <c r="Z9950" s="214"/>
      <c r="AA9950" s="217"/>
      <c r="AB9950" s="217"/>
      <c r="AC9950" s="217"/>
      <c r="AD9950" s="213"/>
    </row>
    <row r="9951" spans="20:30" x14ac:dyDescent="0.2">
      <c r="T9951" s="212"/>
      <c r="U9951" s="213"/>
      <c r="V9951" s="213"/>
      <c r="W9951" s="213"/>
      <c r="X9951" s="214"/>
      <c r="Y9951" s="214"/>
      <c r="Z9951" s="214"/>
      <c r="AA9951" s="217"/>
      <c r="AB9951" s="217"/>
      <c r="AC9951" s="217"/>
      <c r="AD9951" s="213"/>
    </row>
    <row r="9952" spans="20:30" x14ac:dyDescent="0.2">
      <c r="T9952" s="212"/>
      <c r="U9952" s="213"/>
      <c r="V9952" s="213"/>
      <c r="W9952" s="213"/>
      <c r="X9952" s="214"/>
      <c r="Y9952" s="214"/>
      <c r="Z9952" s="214"/>
      <c r="AA9952" s="217"/>
      <c r="AB9952" s="217"/>
      <c r="AC9952" s="217"/>
      <c r="AD9952" s="213"/>
    </row>
    <row r="9953" spans="20:30" x14ac:dyDescent="0.2">
      <c r="T9953" s="212"/>
      <c r="U9953" s="213"/>
      <c r="V9953" s="213"/>
      <c r="W9953" s="213"/>
      <c r="X9953" s="214"/>
      <c r="Y9953" s="214"/>
      <c r="Z9953" s="214"/>
      <c r="AA9953" s="217"/>
      <c r="AB9953" s="217"/>
      <c r="AC9953" s="217"/>
      <c r="AD9953" s="213"/>
    </row>
    <row r="9954" spans="20:30" x14ac:dyDescent="0.2">
      <c r="T9954" s="212"/>
      <c r="U9954" s="213"/>
      <c r="V9954" s="213"/>
      <c r="W9954" s="213"/>
      <c r="X9954" s="214"/>
      <c r="Y9954" s="214"/>
      <c r="Z9954" s="214"/>
      <c r="AA9954" s="217"/>
      <c r="AB9954" s="217"/>
      <c r="AC9954" s="217"/>
      <c r="AD9954" s="213"/>
    </row>
    <row r="9955" spans="20:30" x14ac:dyDescent="0.2">
      <c r="T9955" s="212"/>
      <c r="U9955" s="213"/>
      <c r="V9955" s="213"/>
      <c r="W9955" s="213"/>
      <c r="X9955" s="214"/>
      <c r="Y9955" s="214"/>
      <c r="Z9955" s="214"/>
      <c r="AA9955" s="217"/>
      <c r="AB9955" s="217"/>
      <c r="AC9955" s="217"/>
      <c r="AD9955" s="213"/>
    </row>
    <row r="9956" spans="20:30" x14ac:dyDescent="0.2">
      <c r="T9956" s="212"/>
      <c r="U9956" s="213"/>
      <c r="V9956" s="213"/>
      <c r="W9956" s="213"/>
      <c r="X9956" s="214"/>
      <c r="Y9956" s="214"/>
      <c r="Z9956" s="214"/>
      <c r="AA9956" s="217"/>
      <c r="AB9956" s="217"/>
      <c r="AC9956" s="217"/>
      <c r="AD9956" s="213"/>
    </row>
    <row r="9957" spans="20:30" x14ac:dyDescent="0.2">
      <c r="T9957" s="212"/>
      <c r="U9957" s="213"/>
      <c r="V9957" s="213"/>
      <c r="W9957" s="213"/>
      <c r="X9957" s="214"/>
      <c r="Y9957" s="214"/>
      <c r="Z9957" s="214"/>
      <c r="AA9957" s="217"/>
      <c r="AB9957" s="217"/>
      <c r="AC9957" s="217"/>
      <c r="AD9957" s="213"/>
    </row>
    <row r="9958" spans="20:30" x14ac:dyDescent="0.2">
      <c r="T9958" s="212"/>
      <c r="U9958" s="213"/>
      <c r="V9958" s="213"/>
      <c r="W9958" s="213"/>
      <c r="X9958" s="214"/>
      <c r="Y9958" s="214"/>
      <c r="Z9958" s="214"/>
      <c r="AA9958" s="217"/>
      <c r="AB9958" s="217"/>
      <c r="AC9958" s="217"/>
      <c r="AD9958" s="213"/>
    </row>
    <row r="9959" spans="20:30" x14ac:dyDescent="0.2">
      <c r="T9959" s="212"/>
      <c r="U9959" s="213"/>
      <c r="V9959" s="213"/>
      <c r="W9959" s="213"/>
      <c r="X9959" s="214"/>
      <c r="Y9959" s="214"/>
      <c r="Z9959" s="214"/>
      <c r="AA9959" s="217"/>
      <c r="AB9959" s="217"/>
      <c r="AC9959" s="217"/>
      <c r="AD9959" s="213"/>
    </row>
    <row r="9960" spans="20:30" x14ac:dyDescent="0.2">
      <c r="T9960" s="212"/>
      <c r="U9960" s="213"/>
      <c r="V9960" s="213"/>
      <c r="W9960" s="213"/>
      <c r="X9960" s="214"/>
      <c r="Y9960" s="214"/>
      <c r="Z9960" s="214"/>
      <c r="AA9960" s="217"/>
      <c r="AB9960" s="217"/>
      <c r="AC9960" s="217"/>
      <c r="AD9960" s="213"/>
    </row>
    <row r="9961" spans="20:30" x14ac:dyDescent="0.2">
      <c r="T9961" s="212"/>
      <c r="U9961" s="213"/>
      <c r="V9961" s="213"/>
      <c r="W9961" s="213"/>
      <c r="X9961" s="214"/>
      <c r="Y9961" s="214"/>
      <c r="Z9961" s="214"/>
      <c r="AA9961" s="217"/>
      <c r="AB9961" s="217"/>
      <c r="AC9961" s="217"/>
      <c r="AD9961" s="213"/>
    </row>
    <row r="9962" spans="20:30" x14ac:dyDescent="0.2">
      <c r="T9962" s="212"/>
      <c r="U9962" s="213"/>
      <c r="V9962" s="213"/>
      <c r="W9962" s="213"/>
      <c r="X9962" s="214"/>
      <c r="Y9962" s="214"/>
      <c r="Z9962" s="214"/>
      <c r="AA9962" s="217"/>
      <c r="AB9962" s="217"/>
      <c r="AC9962" s="217"/>
      <c r="AD9962" s="213"/>
    </row>
    <row r="9963" spans="20:30" x14ac:dyDescent="0.2">
      <c r="T9963" s="212"/>
      <c r="U9963" s="213"/>
      <c r="V9963" s="213"/>
      <c r="W9963" s="213"/>
      <c r="X9963" s="214"/>
      <c r="Y9963" s="214"/>
      <c r="Z9963" s="214"/>
      <c r="AA9963" s="217"/>
      <c r="AB9963" s="217"/>
      <c r="AC9963" s="217"/>
      <c r="AD9963" s="213"/>
    </row>
    <row r="9964" spans="20:30" x14ac:dyDescent="0.2">
      <c r="T9964" s="212"/>
      <c r="U9964" s="213"/>
      <c r="V9964" s="213"/>
      <c r="W9964" s="213"/>
      <c r="X9964" s="214"/>
      <c r="Y9964" s="214"/>
      <c r="Z9964" s="214"/>
      <c r="AA9964" s="217"/>
      <c r="AB9964" s="217"/>
      <c r="AC9964" s="217"/>
      <c r="AD9964" s="213"/>
    </row>
    <row r="9965" spans="20:30" x14ac:dyDescent="0.2">
      <c r="T9965" s="212"/>
      <c r="U9965" s="213"/>
      <c r="V9965" s="213"/>
      <c r="W9965" s="213"/>
      <c r="X9965" s="214"/>
      <c r="Y9965" s="214"/>
      <c r="Z9965" s="214"/>
      <c r="AA9965" s="217"/>
      <c r="AB9965" s="217"/>
      <c r="AC9965" s="217"/>
      <c r="AD9965" s="213"/>
    </row>
    <row r="9966" spans="20:30" x14ac:dyDescent="0.2">
      <c r="T9966" s="212"/>
      <c r="U9966" s="213"/>
      <c r="V9966" s="213"/>
      <c r="W9966" s="213"/>
      <c r="X9966" s="214"/>
      <c r="Y9966" s="214"/>
      <c r="Z9966" s="214"/>
      <c r="AA9966" s="217"/>
      <c r="AB9966" s="217"/>
      <c r="AC9966" s="217"/>
      <c r="AD9966" s="213"/>
    </row>
    <row r="9967" spans="20:30" x14ac:dyDescent="0.2">
      <c r="T9967" s="212"/>
      <c r="U9967" s="213"/>
      <c r="V9967" s="213"/>
      <c r="W9967" s="213"/>
      <c r="X9967" s="214"/>
      <c r="Y9967" s="214"/>
      <c r="Z9967" s="214"/>
      <c r="AA9967" s="217"/>
      <c r="AB9967" s="217"/>
      <c r="AC9967" s="217"/>
      <c r="AD9967" s="213"/>
    </row>
    <row r="9968" spans="20:30" x14ac:dyDescent="0.2">
      <c r="T9968" s="212"/>
      <c r="U9968" s="213"/>
      <c r="V9968" s="213"/>
      <c r="W9968" s="213"/>
      <c r="X9968" s="214"/>
      <c r="Y9968" s="214"/>
      <c r="Z9968" s="214"/>
      <c r="AA9968" s="217"/>
      <c r="AB9968" s="217"/>
      <c r="AC9968" s="217"/>
      <c r="AD9968" s="213"/>
    </row>
    <row r="9969" spans="20:30" x14ac:dyDescent="0.2">
      <c r="T9969" s="212"/>
      <c r="U9969" s="213"/>
      <c r="V9969" s="213"/>
      <c r="W9969" s="213"/>
      <c r="X9969" s="214"/>
      <c r="Y9969" s="214"/>
      <c r="Z9969" s="214"/>
      <c r="AA9969" s="217"/>
      <c r="AB9969" s="217"/>
      <c r="AC9969" s="217"/>
      <c r="AD9969" s="213"/>
    </row>
    <row r="9970" spans="20:30" x14ac:dyDescent="0.2">
      <c r="T9970" s="212"/>
      <c r="U9970" s="213"/>
      <c r="V9970" s="213"/>
      <c r="W9970" s="213"/>
      <c r="X9970" s="214"/>
      <c r="Y9970" s="214"/>
      <c r="Z9970" s="214"/>
      <c r="AA9970" s="217"/>
      <c r="AB9970" s="217"/>
      <c r="AC9970" s="217"/>
      <c r="AD9970" s="213"/>
    </row>
    <row r="9971" spans="20:30" x14ac:dyDescent="0.2">
      <c r="T9971" s="212"/>
      <c r="U9971" s="213"/>
      <c r="V9971" s="213"/>
      <c r="W9971" s="213"/>
      <c r="X9971" s="214"/>
      <c r="Y9971" s="214"/>
      <c r="Z9971" s="214"/>
      <c r="AA9971" s="217"/>
      <c r="AB9971" s="217"/>
      <c r="AC9971" s="217"/>
      <c r="AD9971" s="213"/>
    </row>
    <row r="9972" spans="20:30" x14ac:dyDescent="0.2">
      <c r="T9972" s="212"/>
      <c r="U9972" s="213"/>
      <c r="V9972" s="213"/>
      <c r="W9972" s="213"/>
      <c r="X9972" s="214"/>
      <c r="Y9972" s="214"/>
      <c r="Z9972" s="214"/>
      <c r="AA9972" s="217"/>
      <c r="AB9972" s="217"/>
      <c r="AC9972" s="217"/>
      <c r="AD9972" s="213"/>
    </row>
    <row r="9973" spans="20:30" x14ac:dyDescent="0.2">
      <c r="T9973" s="212"/>
      <c r="U9973" s="213"/>
      <c r="V9973" s="213"/>
      <c r="W9973" s="213"/>
      <c r="X9973" s="214"/>
      <c r="Y9973" s="214"/>
      <c r="Z9973" s="214"/>
      <c r="AA9973" s="217"/>
      <c r="AB9973" s="217"/>
      <c r="AC9973" s="217"/>
      <c r="AD9973" s="213"/>
    </row>
    <row r="9974" spans="20:30" x14ac:dyDescent="0.2">
      <c r="T9974" s="212"/>
      <c r="U9974" s="213"/>
      <c r="V9974" s="213"/>
      <c r="W9974" s="213"/>
      <c r="X9974" s="214"/>
      <c r="Y9974" s="214"/>
      <c r="Z9974" s="214"/>
      <c r="AA9974" s="217"/>
      <c r="AB9974" s="217"/>
      <c r="AC9974" s="217"/>
      <c r="AD9974" s="213"/>
    </row>
    <row r="9975" spans="20:30" x14ac:dyDescent="0.2">
      <c r="T9975" s="212"/>
      <c r="U9975" s="213"/>
      <c r="V9975" s="213"/>
      <c r="W9975" s="213"/>
      <c r="X9975" s="214"/>
      <c r="Y9975" s="214"/>
      <c r="Z9975" s="214"/>
      <c r="AA9975" s="217"/>
      <c r="AB9975" s="217"/>
      <c r="AC9975" s="217"/>
      <c r="AD9975" s="213"/>
    </row>
    <row r="9976" spans="20:30" x14ac:dyDescent="0.2">
      <c r="T9976" s="212"/>
      <c r="U9976" s="213"/>
      <c r="V9976" s="213"/>
      <c r="W9976" s="213"/>
      <c r="X9976" s="214"/>
      <c r="Y9976" s="214"/>
      <c r="Z9976" s="214"/>
      <c r="AA9976" s="217"/>
      <c r="AB9976" s="217"/>
      <c r="AC9976" s="217"/>
      <c r="AD9976" s="213"/>
    </row>
    <row r="9977" spans="20:30" x14ac:dyDescent="0.2">
      <c r="T9977" s="212"/>
      <c r="U9977" s="213"/>
      <c r="V9977" s="213"/>
      <c r="W9977" s="213"/>
      <c r="X9977" s="214"/>
      <c r="Y9977" s="214"/>
      <c r="Z9977" s="214"/>
      <c r="AA9977" s="217"/>
      <c r="AB9977" s="217"/>
      <c r="AC9977" s="217"/>
      <c r="AD9977" s="213"/>
    </row>
    <row r="9978" spans="20:30" x14ac:dyDescent="0.2">
      <c r="T9978" s="212"/>
      <c r="U9978" s="213"/>
      <c r="V9978" s="213"/>
      <c r="W9978" s="213"/>
      <c r="X9978" s="214"/>
      <c r="Y9978" s="214"/>
      <c r="Z9978" s="214"/>
      <c r="AA9978" s="217"/>
      <c r="AB9978" s="217"/>
      <c r="AC9978" s="217"/>
      <c r="AD9978" s="213"/>
    </row>
    <row r="9979" spans="20:30" x14ac:dyDescent="0.2">
      <c r="T9979" s="212"/>
      <c r="U9979" s="213"/>
      <c r="V9979" s="213"/>
      <c r="W9979" s="213"/>
      <c r="X9979" s="214"/>
      <c r="Y9979" s="214"/>
      <c r="Z9979" s="214"/>
      <c r="AA9979" s="217"/>
      <c r="AB9979" s="217"/>
      <c r="AC9979" s="217"/>
      <c r="AD9979" s="213"/>
    </row>
    <row r="9980" spans="20:30" x14ac:dyDescent="0.2">
      <c r="T9980" s="212"/>
      <c r="U9980" s="213"/>
      <c r="V9980" s="213"/>
      <c r="W9980" s="213"/>
      <c r="X9980" s="214"/>
      <c r="Y9980" s="214"/>
      <c r="Z9980" s="214"/>
      <c r="AA9980" s="217"/>
      <c r="AB9980" s="217"/>
      <c r="AC9980" s="217"/>
      <c r="AD9980" s="213"/>
    </row>
    <row r="9981" spans="20:30" x14ac:dyDescent="0.2">
      <c r="T9981" s="212"/>
      <c r="U9981" s="213"/>
      <c r="V9981" s="213"/>
      <c r="W9981" s="213"/>
      <c r="X9981" s="214"/>
      <c r="Y9981" s="214"/>
      <c r="Z9981" s="214"/>
      <c r="AA9981" s="217"/>
      <c r="AB9981" s="217"/>
      <c r="AC9981" s="217"/>
      <c r="AD9981" s="213"/>
    </row>
    <row r="9982" spans="20:30" x14ac:dyDescent="0.2">
      <c r="T9982" s="212"/>
      <c r="U9982" s="213"/>
      <c r="V9982" s="213"/>
      <c r="W9982" s="213"/>
      <c r="X9982" s="214"/>
      <c r="Y9982" s="214"/>
      <c r="Z9982" s="214"/>
      <c r="AA9982" s="217"/>
      <c r="AB9982" s="217"/>
      <c r="AC9982" s="217"/>
      <c r="AD9982" s="213"/>
    </row>
    <row r="9983" spans="20:30" x14ac:dyDescent="0.2">
      <c r="T9983" s="212"/>
      <c r="U9983" s="213"/>
      <c r="V9983" s="213"/>
      <c r="W9983" s="213"/>
      <c r="X9983" s="214"/>
      <c r="Y9983" s="214"/>
      <c r="Z9983" s="214"/>
      <c r="AA9983" s="217"/>
      <c r="AB9983" s="217"/>
      <c r="AC9983" s="217"/>
      <c r="AD9983" s="213"/>
    </row>
    <row r="9984" spans="20:30" x14ac:dyDescent="0.2">
      <c r="T9984" s="212"/>
      <c r="U9984" s="213"/>
      <c r="V9984" s="213"/>
      <c r="W9984" s="213"/>
      <c r="X9984" s="214"/>
      <c r="Y9984" s="214"/>
      <c r="Z9984" s="214"/>
      <c r="AA9984" s="217"/>
      <c r="AB9984" s="217"/>
      <c r="AC9984" s="217"/>
      <c r="AD9984" s="213"/>
    </row>
    <row r="9985" spans="20:30" x14ac:dyDescent="0.2">
      <c r="T9985" s="212"/>
      <c r="U9985" s="213"/>
      <c r="V9985" s="213"/>
      <c r="W9985" s="213"/>
      <c r="X9985" s="214"/>
      <c r="Y9985" s="214"/>
      <c r="Z9985" s="214"/>
      <c r="AA9985" s="217"/>
      <c r="AB9985" s="217"/>
      <c r="AC9985" s="217"/>
      <c r="AD9985" s="213"/>
    </row>
    <row r="9986" spans="20:30" x14ac:dyDescent="0.2">
      <c r="T9986" s="212"/>
      <c r="U9986" s="213"/>
      <c r="V9986" s="213"/>
      <c r="W9986" s="213"/>
      <c r="X9986" s="214"/>
      <c r="Y9986" s="214"/>
      <c r="Z9986" s="214"/>
      <c r="AA9986" s="217"/>
      <c r="AB9986" s="217"/>
      <c r="AC9986" s="217"/>
      <c r="AD9986" s="213"/>
    </row>
    <row r="9987" spans="20:30" x14ac:dyDescent="0.2">
      <c r="T9987" s="212"/>
      <c r="U9987" s="213"/>
      <c r="V9987" s="213"/>
      <c r="W9987" s="213"/>
      <c r="X9987" s="214"/>
      <c r="Y9987" s="214"/>
      <c r="Z9987" s="214"/>
      <c r="AA9987" s="217"/>
      <c r="AB9987" s="217"/>
      <c r="AC9987" s="217"/>
      <c r="AD9987" s="213"/>
    </row>
    <row r="9988" spans="20:30" x14ac:dyDescent="0.2">
      <c r="T9988" s="212"/>
      <c r="U9988" s="213"/>
      <c r="V9988" s="213"/>
      <c r="W9988" s="213"/>
      <c r="X9988" s="214"/>
      <c r="Y9988" s="214"/>
      <c r="Z9988" s="214"/>
      <c r="AA9988" s="217"/>
      <c r="AB9988" s="217"/>
      <c r="AC9988" s="217"/>
      <c r="AD9988" s="213"/>
    </row>
    <row r="9989" spans="20:30" x14ac:dyDescent="0.2">
      <c r="T9989" s="212"/>
      <c r="U9989" s="213"/>
      <c r="V9989" s="213"/>
      <c r="W9989" s="213"/>
      <c r="X9989" s="214"/>
      <c r="Y9989" s="214"/>
      <c r="Z9989" s="214"/>
      <c r="AA9989" s="217"/>
      <c r="AB9989" s="217"/>
      <c r="AC9989" s="217"/>
      <c r="AD9989" s="213"/>
    </row>
    <row r="9990" spans="20:30" x14ac:dyDescent="0.2">
      <c r="T9990" s="212"/>
      <c r="U9990" s="213"/>
      <c r="V9990" s="213"/>
      <c r="W9990" s="213"/>
      <c r="X9990" s="214"/>
      <c r="Y9990" s="214"/>
      <c r="Z9990" s="214"/>
      <c r="AA9990" s="217"/>
      <c r="AB9990" s="217"/>
      <c r="AC9990" s="217"/>
      <c r="AD9990" s="213"/>
    </row>
    <row r="9991" spans="20:30" x14ac:dyDescent="0.2">
      <c r="T9991" s="212"/>
      <c r="U9991" s="213"/>
      <c r="V9991" s="213"/>
      <c r="W9991" s="213"/>
      <c r="X9991" s="214"/>
      <c r="Y9991" s="214"/>
      <c r="Z9991" s="214"/>
      <c r="AA9991" s="217"/>
      <c r="AB9991" s="217"/>
      <c r="AC9991" s="217"/>
      <c r="AD9991" s="213"/>
    </row>
    <row r="9992" spans="20:30" x14ac:dyDescent="0.2">
      <c r="T9992" s="212"/>
      <c r="U9992" s="213"/>
      <c r="V9992" s="213"/>
      <c r="W9992" s="213"/>
      <c r="X9992" s="214"/>
      <c r="Y9992" s="214"/>
      <c r="Z9992" s="214"/>
      <c r="AA9992" s="217"/>
      <c r="AB9992" s="217"/>
      <c r="AC9992" s="217"/>
      <c r="AD9992" s="213"/>
    </row>
    <row r="9993" spans="20:30" x14ac:dyDescent="0.2">
      <c r="T9993" s="212"/>
      <c r="U9993" s="213"/>
      <c r="V9993" s="213"/>
      <c r="W9993" s="213"/>
      <c r="X9993" s="214"/>
      <c r="Y9993" s="214"/>
      <c r="Z9993" s="214"/>
      <c r="AA9993" s="217"/>
      <c r="AB9993" s="217"/>
      <c r="AC9993" s="217"/>
      <c r="AD9993" s="213"/>
    </row>
    <row r="9994" spans="20:30" x14ac:dyDescent="0.2">
      <c r="T9994" s="212"/>
      <c r="U9994" s="213"/>
      <c r="V9994" s="213"/>
      <c r="W9994" s="213"/>
      <c r="X9994" s="214"/>
      <c r="Y9994" s="214"/>
      <c r="Z9994" s="214"/>
      <c r="AA9994" s="217"/>
      <c r="AB9994" s="217"/>
      <c r="AC9994" s="217"/>
      <c r="AD9994" s="213"/>
    </row>
    <row r="9995" spans="20:30" x14ac:dyDescent="0.2">
      <c r="T9995" s="212"/>
      <c r="U9995" s="213"/>
      <c r="V9995" s="213"/>
      <c r="W9995" s="213"/>
      <c r="X9995" s="214"/>
      <c r="Y9995" s="214"/>
      <c r="Z9995" s="214"/>
      <c r="AA9995" s="217"/>
      <c r="AB9995" s="217"/>
      <c r="AC9995" s="217"/>
      <c r="AD9995" s="213"/>
    </row>
    <row r="9996" spans="20:30" x14ac:dyDescent="0.2">
      <c r="T9996" s="212"/>
      <c r="U9996" s="213"/>
      <c r="V9996" s="213"/>
      <c r="W9996" s="213"/>
      <c r="X9996" s="214"/>
      <c r="Y9996" s="214"/>
      <c r="Z9996" s="214"/>
      <c r="AA9996" s="217"/>
      <c r="AB9996" s="217"/>
      <c r="AC9996" s="217"/>
      <c r="AD9996" s="213"/>
    </row>
    <row r="9997" spans="20:30" x14ac:dyDescent="0.2">
      <c r="T9997" s="212"/>
      <c r="U9997" s="213"/>
      <c r="V9997" s="213"/>
      <c r="W9997" s="213"/>
      <c r="X9997" s="214"/>
      <c r="Y9997" s="214"/>
      <c r="Z9997" s="214"/>
      <c r="AA9997" s="217"/>
      <c r="AB9997" s="217"/>
      <c r="AC9997" s="217"/>
      <c r="AD9997" s="213"/>
    </row>
    <row r="9998" spans="20:30" x14ac:dyDescent="0.2">
      <c r="T9998" s="212"/>
      <c r="U9998" s="213"/>
      <c r="V9998" s="213"/>
      <c r="W9998" s="213"/>
      <c r="X9998" s="214"/>
      <c r="Y9998" s="214"/>
      <c r="Z9998" s="214"/>
      <c r="AA9998" s="217"/>
      <c r="AB9998" s="217"/>
      <c r="AC9998" s="217"/>
      <c r="AD9998" s="213"/>
    </row>
    <row r="9999" spans="20:30" x14ac:dyDescent="0.2">
      <c r="T9999" s="212"/>
      <c r="U9999" s="213"/>
      <c r="V9999" s="213"/>
      <c r="W9999" s="213"/>
      <c r="X9999" s="214"/>
      <c r="Y9999" s="214"/>
      <c r="Z9999" s="214"/>
      <c r="AA9999" s="217"/>
      <c r="AB9999" s="217"/>
      <c r="AC9999" s="217"/>
      <c r="AD9999" s="213"/>
    </row>
    <row r="10000" spans="20:30" x14ac:dyDescent="0.2">
      <c r="T10000" s="212"/>
      <c r="U10000" s="213"/>
      <c r="V10000" s="213"/>
      <c r="W10000" s="213"/>
      <c r="X10000" s="214"/>
      <c r="Y10000" s="214"/>
      <c r="Z10000" s="214"/>
      <c r="AA10000" s="217"/>
      <c r="AB10000" s="217"/>
      <c r="AC10000" s="217"/>
      <c r="AD10000" s="213"/>
    </row>
    <row r="10001" spans="20:30" x14ac:dyDescent="0.2">
      <c r="T10001" s="212"/>
      <c r="U10001" s="213"/>
      <c r="V10001" s="213"/>
      <c r="W10001" s="213"/>
      <c r="X10001" s="214"/>
      <c r="Y10001" s="214"/>
      <c r="Z10001" s="214"/>
      <c r="AA10001" s="217"/>
      <c r="AB10001" s="217"/>
      <c r="AC10001" s="217"/>
      <c r="AD10001" s="213"/>
    </row>
    <row r="10002" spans="20:30" x14ac:dyDescent="0.2">
      <c r="T10002" s="212"/>
      <c r="U10002" s="213"/>
      <c r="V10002" s="213"/>
      <c r="W10002" s="213"/>
      <c r="X10002" s="214"/>
      <c r="Y10002" s="214"/>
      <c r="Z10002" s="214"/>
      <c r="AA10002" s="217"/>
      <c r="AB10002" s="217"/>
      <c r="AC10002" s="217"/>
      <c r="AD10002" s="213"/>
    </row>
    <row r="10003" spans="20:30" x14ac:dyDescent="0.2">
      <c r="T10003" s="212"/>
      <c r="U10003" s="213"/>
      <c r="V10003" s="213"/>
      <c r="W10003" s="213"/>
      <c r="X10003" s="214"/>
      <c r="Y10003" s="214"/>
      <c r="Z10003" s="214"/>
      <c r="AA10003" s="217"/>
      <c r="AB10003" s="217"/>
      <c r="AC10003" s="217"/>
      <c r="AD10003" s="213"/>
    </row>
    <row r="10004" spans="20:30" x14ac:dyDescent="0.2">
      <c r="T10004" s="212"/>
      <c r="U10004" s="213"/>
      <c r="V10004" s="213"/>
      <c r="W10004" s="213"/>
      <c r="X10004" s="214"/>
      <c r="Y10004" s="214"/>
      <c r="Z10004" s="214"/>
      <c r="AA10004" s="217"/>
      <c r="AB10004" s="217"/>
      <c r="AC10004" s="217"/>
      <c r="AD10004" s="213"/>
    </row>
    <row r="10005" spans="20:30" x14ac:dyDescent="0.2">
      <c r="T10005" s="212"/>
      <c r="U10005" s="213"/>
      <c r="V10005" s="213"/>
      <c r="W10005" s="213"/>
      <c r="X10005" s="214"/>
      <c r="Y10005" s="214"/>
      <c r="Z10005" s="214"/>
      <c r="AA10005" s="217"/>
      <c r="AB10005" s="217"/>
      <c r="AC10005" s="217"/>
      <c r="AD10005" s="213"/>
    </row>
    <row r="10006" spans="20:30" x14ac:dyDescent="0.2">
      <c r="T10006" s="212"/>
      <c r="U10006" s="213"/>
      <c r="V10006" s="213"/>
      <c r="W10006" s="213"/>
      <c r="X10006" s="214"/>
      <c r="Y10006" s="214"/>
      <c r="Z10006" s="214"/>
      <c r="AA10006" s="217"/>
      <c r="AB10006" s="217"/>
      <c r="AC10006" s="217"/>
      <c r="AD10006" s="213"/>
    </row>
    <row r="10007" spans="20:30" x14ac:dyDescent="0.2">
      <c r="T10007" s="212"/>
      <c r="U10007" s="213"/>
      <c r="V10007" s="213"/>
      <c r="W10007" s="213"/>
      <c r="X10007" s="214"/>
      <c r="Y10007" s="214"/>
      <c r="Z10007" s="214"/>
      <c r="AA10007" s="217"/>
      <c r="AB10007" s="217"/>
      <c r="AC10007" s="217"/>
      <c r="AD10007" s="213"/>
    </row>
    <row r="10008" spans="20:30" x14ac:dyDescent="0.2">
      <c r="T10008" s="212"/>
      <c r="U10008" s="213"/>
      <c r="V10008" s="213"/>
      <c r="W10008" s="213"/>
      <c r="X10008" s="214"/>
      <c r="Y10008" s="214"/>
      <c r="Z10008" s="214"/>
      <c r="AA10008" s="217"/>
      <c r="AB10008" s="217"/>
      <c r="AC10008" s="217"/>
      <c r="AD10008" s="213"/>
    </row>
    <row r="10009" spans="20:30" x14ac:dyDescent="0.2">
      <c r="T10009" s="212"/>
      <c r="U10009" s="213"/>
      <c r="V10009" s="213"/>
      <c r="W10009" s="213"/>
      <c r="X10009" s="214"/>
      <c r="Y10009" s="214"/>
      <c r="Z10009" s="214"/>
      <c r="AA10009" s="217"/>
      <c r="AB10009" s="217"/>
      <c r="AC10009" s="217"/>
      <c r="AD10009" s="213"/>
    </row>
    <row r="10010" spans="20:30" x14ac:dyDescent="0.2">
      <c r="T10010" s="212"/>
      <c r="U10010" s="213"/>
      <c r="V10010" s="213"/>
      <c r="W10010" s="213"/>
      <c r="X10010" s="214"/>
      <c r="Y10010" s="214"/>
      <c r="Z10010" s="214"/>
      <c r="AA10010" s="217"/>
      <c r="AB10010" s="217"/>
      <c r="AC10010" s="217"/>
      <c r="AD10010" s="213"/>
    </row>
    <row r="10011" spans="20:30" x14ac:dyDescent="0.2">
      <c r="T10011" s="212"/>
      <c r="U10011" s="213"/>
      <c r="V10011" s="213"/>
      <c r="W10011" s="213"/>
      <c r="X10011" s="214"/>
      <c r="Y10011" s="214"/>
      <c r="Z10011" s="214"/>
      <c r="AA10011" s="217"/>
      <c r="AB10011" s="217"/>
      <c r="AC10011" s="217"/>
      <c r="AD10011" s="213"/>
    </row>
    <row r="10012" spans="20:30" x14ac:dyDescent="0.2">
      <c r="T10012" s="212"/>
      <c r="U10012" s="213"/>
      <c r="V10012" s="213"/>
      <c r="W10012" s="213"/>
      <c r="X10012" s="214"/>
      <c r="Y10012" s="214"/>
      <c r="Z10012" s="214"/>
      <c r="AA10012" s="217"/>
      <c r="AB10012" s="217"/>
      <c r="AC10012" s="217"/>
      <c r="AD10012" s="213"/>
    </row>
    <row r="10013" spans="20:30" x14ac:dyDescent="0.2">
      <c r="T10013" s="212"/>
      <c r="U10013" s="213"/>
      <c r="V10013" s="213"/>
      <c r="W10013" s="213"/>
      <c r="X10013" s="214"/>
      <c r="Y10013" s="214"/>
      <c r="Z10013" s="214"/>
      <c r="AA10013" s="217"/>
      <c r="AB10013" s="217"/>
      <c r="AC10013" s="217"/>
      <c r="AD10013" s="213"/>
    </row>
    <row r="10014" spans="20:30" x14ac:dyDescent="0.2">
      <c r="T10014" s="212"/>
      <c r="U10014" s="213"/>
      <c r="V10014" s="213"/>
      <c r="W10014" s="213"/>
      <c r="X10014" s="214"/>
      <c r="Y10014" s="214"/>
      <c r="Z10014" s="214"/>
      <c r="AA10014" s="217"/>
      <c r="AB10014" s="217"/>
      <c r="AC10014" s="217"/>
      <c r="AD10014" s="213"/>
    </row>
    <row r="10015" spans="20:30" x14ac:dyDescent="0.2">
      <c r="T10015" s="212"/>
      <c r="U10015" s="213"/>
      <c r="V10015" s="213"/>
      <c r="W10015" s="213"/>
      <c r="X10015" s="214"/>
      <c r="Y10015" s="214"/>
      <c r="Z10015" s="214"/>
      <c r="AA10015" s="217"/>
      <c r="AB10015" s="217"/>
      <c r="AC10015" s="217"/>
      <c r="AD10015" s="213"/>
    </row>
    <row r="10016" spans="20:30" x14ac:dyDescent="0.2">
      <c r="T10016" s="212"/>
      <c r="U10016" s="213"/>
      <c r="V10016" s="213"/>
      <c r="W10016" s="213"/>
      <c r="X10016" s="214"/>
      <c r="Y10016" s="214"/>
      <c r="Z10016" s="214"/>
      <c r="AA10016" s="217"/>
      <c r="AB10016" s="217"/>
      <c r="AC10016" s="217"/>
      <c r="AD10016" s="213"/>
    </row>
    <row r="10017" spans="20:30" x14ac:dyDescent="0.2">
      <c r="T10017" s="212"/>
      <c r="U10017" s="213"/>
      <c r="V10017" s="213"/>
      <c r="W10017" s="213"/>
      <c r="X10017" s="214"/>
      <c r="Y10017" s="214"/>
      <c r="Z10017" s="214"/>
      <c r="AA10017" s="217"/>
      <c r="AB10017" s="217"/>
      <c r="AC10017" s="217"/>
      <c r="AD10017" s="213"/>
    </row>
    <row r="10018" spans="20:30" x14ac:dyDescent="0.2">
      <c r="T10018" s="212"/>
      <c r="U10018" s="213"/>
      <c r="V10018" s="213"/>
      <c r="W10018" s="213"/>
      <c r="X10018" s="214"/>
      <c r="Y10018" s="214"/>
      <c r="Z10018" s="214"/>
      <c r="AA10018" s="217"/>
      <c r="AB10018" s="217"/>
      <c r="AC10018" s="217"/>
      <c r="AD10018" s="213"/>
    </row>
    <row r="10019" spans="20:30" x14ac:dyDescent="0.2">
      <c r="T10019" s="212"/>
      <c r="U10019" s="213"/>
      <c r="V10019" s="213"/>
      <c r="W10019" s="213"/>
      <c r="X10019" s="214"/>
      <c r="Y10019" s="214"/>
      <c r="Z10019" s="214"/>
      <c r="AA10019" s="217"/>
      <c r="AB10019" s="217"/>
      <c r="AC10019" s="217"/>
      <c r="AD10019" s="213"/>
    </row>
    <row r="10020" spans="20:30" x14ac:dyDescent="0.2">
      <c r="T10020" s="212"/>
      <c r="U10020" s="213"/>
      <c r="V10020" s="213"/>
      <c r="W10020" s="213"/>
      <c r="X10020" s="214"/>
      <c r="Y10020" s="214"/>
      <c r="Z10020" s="214"/>
      <c r="AA10020" s="217"/>
      <c r="AB10020" s="217"/>
      <c r="AC10020" s="217"/>
      <c r="AD10020" s="213"/>
    </row>
    <row r="10021" spans="20:30" x14ac:dyDescent="0.2">
      <c r="T10021" s="212"/>
      <c r="U10021" s="213"/>
      <c r="V10021" s="213"/>
      <c r="W10021" s="213"/>
      <c r="X10021" s="214"/>
      <c r="Y10021" s="214"/>
      <c r="Z10021" s="214"/>
      <c r="AA10021" s="217"/>
      <c r="AB10021" s="217"/>
      <c r="AC10021" s="217"/>
      <c r="AD10021" s="213"/>
    </row>
    <row r="10022" spans="20:30" x14ac:dyDescent="0.2">
      <c r="T10022" s="212"/>
      <c r="U10022" s="213"/>
      <c r="V10022" s="213"/>
      <c r="W10022" s="213"/>
      <c r="X10022" s="214"/>
      <c r="Y10022" s="214"/>
      <c r="Z10022" s="214"/>
      <c r="AA10022" s="217"/>
      <c r="AB10022" s="217"/>
      <c r="AC10022" s="217"/>
      <c r="AD10022" s="213"/>
    </row>
    <row r="10023" spans="20:30" x14ac:dyDescent="0.2">
      <c r="T10023" s="212"/>
      <c r="U10023" s="213"/>
      <c r="V10023" s="213"/>
      <c r="W10023" s="213"/>
      <c r="X10023" s="214"/>
      <c r="Y10023" s="214"/>
      <c r="Z10023" s="214"/>
      <c r="AA10023" s="217"/>
      <c r="AB10023" s="217"/>
      <c r="AC10023" s="217"/>
      <c r="AD10023" s="213"/>
    </row>
    <row r="10024" spans="20:30" x14ac:dyDescent="0.2">
      <c r="T10024" s="212"/>
      <c r="U10024" s="213"/>
      <c r="V10024" s="213"/>
      <c r="W10024" s="213"/>
      <c r="X10024" s="214"/>
      <c r="Y10024" s="214"/>
      <c r="Z10024" s="214"/>
      <c r="AA10024" s="217"/>
      <c r="AB10024" s="217"/>
      <c r="AC10024" s="217"/>
      <c r="AD10024" s="213"/>
    </row>
    <row r="10025" spans="20:30" x14ac:dyDescent="0.2">
      <c r="T10025" s="212"/>
      <c r="U10025" s="213"/>
      <c r="V10025" s="213"/>
      <c r="W10025" s="213"/>
      <c r="X10025" s="214"/>
      <c r="Y10025" s="214"/>
      <c r="Z10025" s="214"/>
      <c r="AA10025" s="217"/>
      <c r="AB10025" s="217"/>
      <c r="AC10025" s="217"/>
      <c r="AD10025" s="213"/>
    </row>
    <row r="10026" spans="20:30" x14ac:dyDescent="0.2">
      <c r="T10026" s="212"/>
      <c r="U10026" s="213"/>
      <c r="V10026" s="213"/>
      <c r="W10026" s="213"/>
      <c r="X10026" s="214"/>
      <c r="Y10026" s="214"/>
      <c r="Z10026" s="214"/>
      <c r="AA10026" s="217"/>
      <c r="AB10026" s="217"/>
      <c r="AC10026" s="217"/>
      <c r="AD10026" s="213"/>
    </row>
    <row r="10027" spans="20:30" x14ac:dyDescent="0.2">
      <c r="T10027" s="212"/>
      <c r="U10027" s="213"/>
      <c r="V10027" s="213"/>
      <c r="W10027" s="213"/>
      <c r="X10027" s="214"/>
      <c r="Y10027" s="214"/>
      <c r="Z10027" s="214"/>
      <c r="AA10027" s="217"/>
      <c r="AB10027" s="217"/>
      <c r="AC10027" s="217"/>
      <c r="AD10027" s="213"/>
    </row>
    <row r="10028" spans="20:30" x14ac:dyDescent="0.2">
      <c r="T10028" s="212"/>
      <c r="U10028" s="213"/>
      <c r="V10028" s="213"/>
      <c r="W10028" s="213"/>
      <c r="X10028" s="214"/>
      <c r="Y10028" s="214"/>
      <c r="Z10028" s="214"/>
      <c r="AA10028" s="217"/>
      <c r="AB10028" s="217"/>
      <c r="AC10028" s="217"/>
      <c r="AD10028" s="213"/>
    </row>
    <row r="10029" spans="20:30" x14ac:dyDescent="0.2">
      <c r="T10029" s="212"/>
      <c r="U10029" s="213"/>
      <c r="V10029" s="213"/>
      <c r="W10029" s="213"/>
      <c r="X10029" s="214"/>
      <c r="Y10029" s="214"/>
      <c r="Z10029" s="214"/>
      <c r="AA10029" s="217"/>
      <c r="AB10029" s="217"/>
      <c r="AC10029" s="217"/>
      <c r="AD10029" s="213"/>
    </row>
    <row r="10030" spans="20:30" x14ac:dyDescent="0.2">
      <c r="T10030" s="212"/>
      <c r="U10030" s="213"/>
      <c r="V10030" s="213"/>
      <c r="W10030" s="213"/>
      <c r="X10030" s="214"/>
      <c r="Y10030" s="214"/>
      <c r="Z10030" s="214"/>
      <c r="AA10030" s="217"/>
      <c r="AB10030" s="217"/>
      <c r="AC10030" s="217"/>
      <c r="AD10030" s="213"/>
    </row>
    <row r="10031" spans="20:30" x14ac:dyDescent="0.2">
      <c r="T10031" s="212"/>
      <c r="U10031" s="213"/>
      <c r="V10031" s="213"/>
      <c r="W10031" s="213"/>
      <c r="X10031" s="214"/>
      <c r="Y10031" s="214"/>
      <c r="Z10031" s="214"/>
      <c r="AA10031" s="217"/>
      <c r="AB10031" s="217"/>
      <c r="AC10031" s="217"/>
      <c r="AD10031" s="213"/>
    </row>
    <row r="10032" spans="20:30" x14ac:dyDescent="0.2">
      <c r="T10032" s="212"/>
      <c r="U10032" s="213"/>
      <c r="V10032" s="213"/>
      <c r="W10032" s="213"/>
      <c r="X10032" s="214"/>
      <c r="Y10032" s="214"/>
      <c r="Z10032" s="214"/>
      <c r="AA10032" s="217"/>
      <c r="AB10032" s="217"/>
      <c r="AC10032" s="217"/>
      <c r="AD10032" s="213"/>
    </row>
    <row r="10033" spans="20:30" x14ac:dyDescent="0.2">
      <c r="T10033" s="212"/>
      <c r="U10033" s="213"/>
      <c r="V10033" s="213"/>
      <c r="W10033" s="213"/>
      <c r="X10033" s="214"/>
      <c r="Y10033" s="214"/>
      <c r="Z10033" s="214"/>
      <c r="AA10033" s="217"/>
      <c r="AB10033" s="217"/>
      <c r="AC10033" s="217"/>
      <c r="AD10033" s="213"/>
    </row>
    <row r="10034" spans="20:30" x14ac:dyDescent="0.2">
      <c r="T10034" s="212"/>
      <c r="U10034" s="213"/>
      <c r="V10034" s="213"/>
      <c r="W10034" s="213"/>
      <c r="X10034" s="214"/>
      <c r="Y10034" s="214"/>
      <c r="Z10034" s="214"/>
      <c r="AA10034" s="217"/>
      <c r="AB10034" s="217"/>
      <c r="AC10034" s="217"/>
      <c r="AD10034" s="213"/>
    </row>
    <row r="10035" spans="20:30" x14ac:dyDescent="0.2">
      <c r="T10035" s="212"/>
      <c r="U10035" s="213"/>
      <c r="V10035" s="213"/>
      <c r="W10035" s="213"/>
      <c r="X10035" s="214"/>
      <c r="Y10035" s="214"/>
      <c r="Z10035" s="214"/>
      <c r="AA10035" s="217"/>
      <c r="AB10035" s="217"/>
      <c r="AC10035" s="217"/>
      <c r="AD10035" s="213"/>
    </row>
    <row r="10036" spans="20:30" x14ac:dyDescent="0.2">
      <c r="T10036" s="212"/>
      <c r="U10036" s="213"/>
      <c r="V10036" s="213"/>
      <c r="W10036" s="213"/>
      <c r="X10036" s="214"/>
      <c r="Y10036" s="214"/>
      <c r="Z10036" s="214"/>
      <c r="AA10036" s="217"/>
      <c r="AB10036" s="217"/>
      <c r="AC10036" s="217"/>
      <c r="AD10036" s="213"/>
    </row>
    <row r="10037" spans="20:30" x14ac:dyDescent="0.2">
      <c r="T10037" s="212"/>
      <c r="U10037" s="213"/>
      <c r="V10037" s="213"/>
      <c r="W10037" s="213"/>
      <c r="X10037" s="214"/>
      <c r="Y10037" s="214"/>
      <c r="Z10037" s="214"/>
      <c r="AA10037" s="217"/>
      <c r="AB10037" s="217"/>
      <c r="AC10037" s="217"/>
      <c r="AD10037" s="213"/>
    </row>
    <row r="10038" spans="20:30" x14ac:dyDescent="0.2">
      <c r="T10038" s="212"/>
      <c r="U10038" s="213"/>
      <c r="V10038" s="213"/>
      <c r="W10038" s="213"/>
      <c r="X10038" s="214"/>
      <c r="Y10038" s="214"/>
      <c r="Z10038" s="214"/>
      <c r="AA10038" s="217"/>
      <c r="AB10038" s="217"/>
      <c r="AC10038" s="217"/>
      <c r="AD10038" s="213"/>
    </row>
    <row r="10039" spans="20:30" x14ac:dyDescent="0.2">
      <c r="T10039" s="212"/>
      <c r="U10039" s="213"/>
      <c r="V10039" s="213"/>
      <c r="W10039" s="213"/>
      <c r="X10039" s="214"/>
      <c r="Y10039" s="214"/>
      <c r="Z10039" s="214"/>
      <c r="AA10039" s="217"/>
      <c r="AB10039" s="217"/>
      <c r="AC10039" s="217"/>
      <c r="AD10039" s="213"/>
    </row>
    <row r="10040" spans="20:30" x14ac:dyDescent="0.2">
      <c r="T10040" s="212"/>
      <c r="U10040" s="213"/>
      <c r="V10040" s="213"/>
      <c r="W10040" s="213"/>
      <c r="X10040" s="214"/>
      <c r="Y10040" s="214"/>
      <c r="Z10040" s="214"/>
      <c r="AA10040" s="217"/>
      <c r="AB10040" s="217"/>
      <c r="AC10040" s="217"/>
      <c r="AD10040" s="213"/>
    </row>
    <row r="10041" spans="20:30" x14ac:dyDescent="0.2">
      <c r="T10041" s="212"/>
      <c r="U10041" s="213"/>
      <c r="V10041" s="213"/>
      <c r="W10041" s="213"/>
      <c r="X10041" s="214"/>
      <c r="Y10041" s="214"/>
      <c r="Z10041" s="214"/>
      <c r="AA10041" s="217"/>
      <c r="AB10041" s="217"/>
      <c r="AC10041" s="217"/>
      <c r="AD10041" s="213"/>
    </row>
    <row r="10042" spans="20:30" x14ac:dyDescent="0.2">
      <c r="T10042" s="212"/>
      <c r="U10042" s="213"/>
      <c r="V10042" s="213"/>
      <c r="W10042" s="213"/>
      <c r="X10042" s="214"/>
      <c r="Y10042" s="214"/>
      <c r="Z10042" s="214"/>
      <c r="AA10042" s="217"/>
      <c r="AB10042" s="217"/>
      <c r="AC10042" s="217"/>
      <c r="AD10042" s="213"/>
    </row>
    <row r="10043" spans="20:30" x14ac:dyDescent="0.2">
      <c r="T10043" s="212"/>
      <c r="U10043" s="213"/>
      <c r="V10043" s="213"/>
      <c r="W10043" s="213"/>
      <c r="X10043" s="214"/>
      <c r="Y10043" s="214"/>
      <c r="Z10043" s="214"/>
      <c r="AA10043" s="217"/>
      <c r="AB10043" s="217"/>
      <c r="AC10043" s="217"/>
      <c r="AD10043" s="213"/>
    </row>
    <row r="10044" spans="20:30" x14ac:dyDescent="0.2">
      <c r="T10044" s="212"/>
      <c r="U10044" s="213"/>
      <c r="V10044" s="213"/>
      <c r="W10044" s="213"/>
      <c r="X10044" s="214"/>
      <c r="Y10044" s="214"/>
      <c r="Z10044" s="214"/>
      <c r="AA10044" s="217"/>
      <c r="AB10044" s="217"/>
      <c r="AC10044" s="217"/>
      <c r="AD10044" s="213"/>
    </row>
    <row r="10045" spans="20:30" x14ac:dyDescent="0.2">
      <c r="T10045" s="212"/>
      <c r="U10045" s="213"/>
      <c r="V10045" s="213"/>
      <c r="W10045" s="213"/>
      <c r="X10045" s="214"/>
      <c r="Y10045" s="214"/>
      <c r="Z10045" s="214"/>
      <c r="AA10045" s="217"/>
      <c r="AB10045" s="217"/>
      <c r="AC10045" s="217"/>
      <c r="AD10045" s="213"/>
    </row>
    <row r="10046" spans="20:30" x14ac:dyDescent="0.2">
      <c r="T10046" s="212"/>
      <c r="U10046" s="213"/>
      <c r="V10046" s="213"/>
      <c r="W10046" s="213"/>
      <c r="X10046" s="214"/>
      <c r="Y10046" s="214"/>
      <c r="Z10046" s="214"/>
      <c r="AA10046" s="217"/>
      <c r="AB10046" s="217"/>
      <c r="AC10046" s="217"/>
      <c r="AD10046" s="213"/>
    </row>
    <row r="10047" spans="20:30" x14ac:dyDescent="0.2">
      <c r="T10047" s="212"/>
      <c r="U10047" s="213"/>
      <c r="V10047" s="213"/>
      <c r="W10047" s="213"/>
      <c r="X10047" s="214"/>
      <c r="Y10047" s="214"/>
      <c r="Z10047" s="214"/>
      <c r="AA10047" s="217"/>
      <c r="AB10047" s="217"/>
      <c r="AC10047" s="217"/>
      <c r="AD10047" s="213"/>
    </row>
    <row r="10048" spans="20:30" x14ac:dyDescent="0.2">
      <c r="T10048" s="212"/>
      <c r="U10048" s="213"/>
      <c r="V10048" s="213"/>
      <c r="W10048" s="213"/>
      <c r="X10048" s="214"/>
      <c r="Y10048" s="214"/>
      <c r="Z10048" s="214"/>
      <c r="AA10048" s="217"/>
      <c r="AB10048" s="217"/>
      <c r="AC10048" s="217"/>
      <c r="AD10048" s="213"/>
    </row>
    <row r="10049" spans="20:30" x14ac:dyDescent="0.2">
      <c r="T10049" s="212"/>
      <c r="U10049" s="213"/>
      <c r="V10049" s="213"/>
      <c r="W10049" s="213"/>
      <c r="X10049" s="214"/>
      <c r="Y10049" s="214"/>
      <c r="Z10049" s="214"/>
      <c r="AA10049" s="217"/>
      <c r="AB10049" s="217"/>
      <c r="AC10049" s="217"/>
      <c r="AD10049" s="213"/>
    </row>
    <row r="10050" spans="20:30" x14ac:dyDescent="0.2">
      <c r="T10050" s="212"/>
      <c r="U10050" s="213"/>
      <c r="V10050" s="213"/>
      <c r="W10050" s="213"/>
      <c r="X10050" s="214"/>
      <c r="Y10050" s="214"/>
      <c r="Z10050" s="214"/>
      <c r="AA10050" s="217"/>
      <c r="AB10050" s="217"/>
      <c r="AC10050" s="217"/>
      <c r="AD10050" s="213"/>
    </row>
    <row r="10051" spans="20:30" x14ac:dyDescent="0.2">
      <c r="T10051" s="212"/>
      <c r="U10051" s="213"/>
      <c r="V10051" s="213"/>
      <c r="W10051" s="213"/>
      <c r="X10051" s="214"/>
      <c r="Y10051" s="214"/>
      <c r="Z10051" s="214"/>
      <c r="AA10051" s="217"/>
      <c r="AB10051" s="217"/>
      <c r="AC10051" s="217"/>
      <c r="AD10051" s="213"/>
    </row>
    <row r="10052" spans="20:30" x14ac:dyDescent="0.2">
      <c r="T10052" s="212"/>
      <c r="U10052" s="213"/>
      <c r="V10052" s="213"/>
      <c r="W10052" s="213"/>
      <c r="X10052" s="214"/>
      <c r="Y10052" s="214"/>
      <c r="Z10052" s="214"/>
      <c r="AA10052" s="217"/>
      <c r="AB10052" s="217"/>
      <c r="AC10052" s="217"/>
      <c r="AD10052" s="213"/>
    </row>
    <row r="10053" spans="20:30" x14ac:dyDescent="0.2">
      <c r="T10053" s="212"/>
      <c r="U10053" s="213"/>
      <c r="V10053" s="213"/>
      <c r="W10053" s="213"/>
      <c r="X10053" s="214"/>
      <c r="Y10053" s="214"/>
      <c r="Z10053" s="214"/>
      <c r="AA10053" s="217"/>
      <c r="AB10053" s="217"/>
      <c r="AC10053" s="217"/>
      <c r="AD10053" s="213"/>
    </row>
    <row r="10054" spans="20:30" x14ac:dyDescent="0.2">
      <c r="T10054" s="212"/>
      <c r="U10054" s="213"/>
      <c r="V10054" s="213"/>
      <c r="W10054" s="213"/>
      <c r="X10054" s="214"/>
      <c r="Y10054" s="214"/>
      <c r="Z10054" s="214"/>
      <c r="AA10054" s="217"/>
      <c r="AB10054" s="217"/>
      <c r="AC10054" s="217"/>
      <c r="AD10054" s="213"/>
    </row>
    <row r="10055" spans="20:30" x14ac:dyDescent="0.2">
      <c r="T10055" s="212"/>
      <c r="U10055" s="213"/>
      <c r="V10055" s="213"/>
      <c r="W10055" s="213"/>
      <c r="X10055" s="214"/>
      <c r="Y10055" s="214"/>
      <c r="Z10055" s="214"/>
      <c r="AA10055" s="217"/>
      <c r="AB10055" s="217"/>
      <c r="AC10055" s="217"/>
      <c r="AD10055" s="213"/>
    </row>
    <row r="10056" spans="20:30" x14ac:dyDescent="0.2">
      <c r="T10056" s="212"/>
      <c r="U10056" s="213"/>
      <c r="V10056" s="213"/>
      <c r="W10056" s="213"/>
      <c r="X10056" s="214"/>
      <c r="Y10056" s="214"/>
      <c r="Z10056" s="214"/>
      <c r="AA10056" s="217"/>
      <c r="AB10056" s="217"/>
      <c r="AC10056" s="217"/>
      <c r="AD10056" s="213"/>
    </row>
    <row r="10057" spans="20:30" x14ac:dyDescent="0.2">
      <c r="T10057" s="212"/>
      <c r="U10057" s="213"/>
      <c r="V10057" s="213"/>
      <c r="W10057" s="213"/>
      <c r="X10057" s="214"/>
      <c r="Y10057" s="214"/>
      <c r="Z10057" s="214"/>
      <c r="AA10057" s="217"/>
      <c r="AB10057" s="217"/>
      <c r="AC10057" s="217"/>
      <c r="AD10057" s="213"/>
    </row>
    <row r="10058" spans="20:30" x14ac:dyDescent="0.2">
      <c r="T10058" s="212"/>
      <c r="U10058" s="213"/>
      <c r="V10058" s="213"/>
      <c r="W10058" s="213"/>
      <c r="X10058" s="214"/>
      <c r="Y10058" s="214"/>
      <c r="Z10058" s="214"/>
      <c r="AA10058" s="217"/>
      <c r="AB10058" s="217"/>
      <c r="AC10058" s="217"/>
      <c r="AD10058" s="213"/>
    </row>
    <row r="10059" spans="20:30" x14ac:dyDescent="0.2">
      <c r="T10059" s="212"/>
      <c r="U10059" s="213"/>
      <c r="V10059" s="213"/>
      <c r="W10059" s="213"/>
      <c r="X10059" s="214"/>
      <c r="Y10059" s="214"/>
      <c r="Z10059" s="214"/>
      <c r="AA10059" s="217"/>
      <c r="AB10059" s="217"/>
      <c r="AC10059" s="217"/>
      <c r="AD10059" s="213"/>
    </row>
    <row r="10060" spans="20:30" x14ac:dyDescent="0.2">
      <c r="T10060" s="212"/>
      <c r="U10060" s="213"/>
      <c r="V10060" s="213"/>
      <c r="W10060" s="213"/>
      <c r="X10060" s="214"/>
      <c r="Y10060" s="214"/>
      <c r="Z10060" s="214"/>
      <c r="AA10060" s="217"/>
      <c r="AB10060" s="217"/>
      <c r="AC10060" s="217"/>
      <c r="AD10060" s="213"/>
    </row>
    <row r="10061" spans="20:30" x14ac:dyDescent="0.2">
      <c r="T10061" s="212"/>
      <c r="U10061" s="213"/>
      <c r="V10061" s="213"/>
      <c r="W10061" s="213"/>
      <c r="X10061" s="214"/>
      <c r="Y10061" s="214"/>
      <c r="Z10061" s="214"/>
      <c r="AA10061" s="217"/>
      <c r="AB10061" s="217"/>
      <c r="AC10061" s="217"/>
      <c r="AD10061" s="213"/>
    </row>
    <row r="10062" spans="20:30" x14ac:dyDescent="0.2">
      <c r="T10062" s="212"/>
      <c r="U10062" s="213"/>
      <c r="V10062" s="213"/>
      <c r="W10062" s="213"/>
      <c r="X10062" s="214"/>
      <c r="Y10062" s="214"/>
      <c r="Z10062" s="214"/>
      <c r="AA10062" s="217"/>
      <c r="AB10062" s="217"/>
      <c r="AC10062" s="217"/>
      <c r="AD10062" s="213"/>
    </row>
    <row r="10063" spans="20:30" x14ac:dyDescent="0.2">
      <c r="T10063" s="212"/>
      <c r="U10063" s="213"/>
      <c r="V10063" s="213"/>
      <c r="W10063" s="213"/>
      <c r="X10063" s="214"/>
      <c r="Y10063" s="214"/>
      <c r="Z10063" s="214"/>
      <c r="AA10063" s="217"/>
      <c r="AB10063" s="217"/>
      <c r="AC10063" s="217"/>
      <c r="AD10063" s="213"/>
    </row>
    <row r="10064" spans="20:30" x14ac:dyDescent="0.2">
      <c r="T10064" s="212"/>
      <c r="U10064" s="213"/>
      <c r="V10064" s="213"/>
      <c r="W10064" s="213"/>
      <c r="X10064" s="214"/>
      <c r="Y10064" s="214"/>
      <c r="Z10064" s="214"/>
      <c r="AA10064" s="217"/>
      <c r="AB10064" s="217"/>
      <c r="AC10064" s="217"/>
      <c r="AD10064" s="213"/>
    </row>
    <row r="10065" spans="20:30" x14ac:dyDescent="0.2">
      <c r="T10065" s="212"/>
      <c r="U10065" s="213"/>
      <c r="V10065" s="213"/>
      <c r="W10065" s="213"/>
      <c r="X10065" s="214"/>
      <c r="Y10065" s="214"/>
      <c r="Z10065" s="214"/>
      <c r="AA10065" s="217"/>
      <c r="AB10065" s="217"/>
      <c r="AC10065" s="217"/>
      <c r="AD10065" s="213"/>
    </row>
    <row r="10066" spans="20:30" x14ac:dyDescent="0.2">
      <c r="T10066" s="212"/>
      <c r="U10066" s="213"/>
      <c r="V10066" s="213"/>
      <c r="W10066" s="213"/>
      <c r="X10066" s="214"/>
      <c r="Y10066" s="214"/>
      <c r="Z10066" s="214"/>
      <c r="AA10066" s="217"/>
      <c r="AB10066" s="217"/>
      <c r="AC10066" s="217"/>
      <c r="AD10066" s="213"/>
    </row>
    <row r="10067" spans="20:30" x14ac:dyDescent="0.2">
      <c r="T10067" s="212"/>
      <c r="U10067" s="213"/>
      <c r="V10067" s="213"/>
      <c r="W10067" s="213"/>
      <c r="X10067" s="214"/>
      <c r="Y10067" s="214"/>
      <c r="Z10067" s="214"/>
      <c r="AA10067" s="217"/>
      <c r="AB10067" s="217"/>
      <c r="AC10067" s="217"/>
      <c r="AD10067" s="213"/>
    </row>
    <row r="10068" spans="20:30" x14ac:dyDescent="0.2">
      <c r="T10068" s="212"/>
      <c r="U10068" s="213"/>
      <c r="V10068" s="213"/>
      <c r="W10068" s="213"/>
      <c r="X10068" s="214"/>
      <c r="Y10068" s="214"/>
      <c r="Z10068" s="214"/>
      <c r="AA10068" s="217"/>
      <c r="AB10068" s="217"/>
      <c r="AC10068" s="217"/>
      <c r="AD10068" s="213"/>
    </row>
    <row r="10069" spans="20:30" x14ac:dyDescent="0.2">
      <c r="T10069" s="212"/>
      <c r="U10069" s="213"/>
      <c r="V10069" s="213"/>
      <c r="W10069" s="213"/>
      <c r="X10069" s="214"/>
      <c r="Y10069" s="214"/>
      <c r="Z10069" s="214"/>
      <c r="AA10069" s="217"/>
      <c r="AB10069" s="217"/>
      <c r="AC10069" s="217"/>
      <c r="AD10069" s="213"/>
    </row>
    <row r="10070" spans="20:30" x14ac:dyDescent="0.2">
      <c r="T10070" s="212"/>
      <c r="U10070" s="213"/>
      <c r="V10070" s="213"/>
      <c r="W10070" s="213"/>
      <c r="X10070" s="214"/>
      <c r="Y10070" s="214"/>
      <c r="Z10070" s="214"/>
      <c r="AA10070" s="217"/>
      <c r="AB10070" s="217"/>
      <c r="AC10070" s="217"/>
      <c r="AD10070" s="213"/>
    </row>
    <row r="10071" spans="20:30" x14ac:dyDescent="0.2">
      <c r="T10071" s="212"/>
      <c r="U10071" s="213"/>
      <c r="V10071" s="213"/>
      <c r="W10071" s="213"/>
      <c r="X10071" s="214"/>
      <c r="Y10071" s="214"/>
      <c r="Z10071" s="214"/>
      <c r="AA10071" s="217"/>
      <c r="AB10071" s="217"/>
      <c r="AC10071" s="217"/>
      <c r="AD10071" s="213"/>
    </row>
    <row r="10072" spans="20:30" x14ac:dyDescent="0.2">
      <c r="T10072" s="212"/>
      <c r="U10072" s="213"/>
      <c r="V10072" s="213"/>
      <c r="W10072" s="213"/>
      <c r="X10072" s="214"/>
      <c r="Y10072" s="214"/>
      <c r="Z10072" s="214"/>
      <c r="AA10072" s="217"/>
      <c r="AB10072" s="217"/>
      <c r="AC10072" s="217"/>
      <c r="AD10072" s="213"/>
    </row>
    <row r="10073" spans="20:30" x14ac:dyDescent="0.2">
      <c r="T10073" s="212"/>
      <c r="U10073" s="213"/>
      <c r="V10073" s="213"/>
      <c r="W10073" s="213"/>
      <c r="X10073" s="214"/>
      <c r="Y10073" s="214"/>
      <c r="Z10073" s="214"/>
      <c r="AA10073" s="217"/>
      <c r="AB10073" s="217"/>
      <c r="AC10073" s="217"/>
      <c r="AD10073" s="213"/>
    </row>
    <row r="10074" spans="20:30" x14ac:dyDescent="0.2">
      <c r="T10074" s="212"/>
      <c r="U10074" s="213"/>
      <c r="V10074" s="213"/>
      <c r="W10074" s="213"/>
      <c r="X10074" s="214"/>
      <c r="Y10074" s="214"/>
      <c r="Z10074" s="214"/>
      <c r="AA10074" s="217"/>
      <c r="AB10074" s="217"/>
      <c r="AC10074" s="217"/>
      <c r="AD10074" s="213"/>
    </row>
    <row r="10075" spans="20:30" x14ac:dyDescent="0.2">
      <c r="T10075" s="212"/>
      <c r="U10075" s="213"/>
      <c r="V10075" s="213"/>
      <c r="W10075" s="213"/>
      <c r="X10075" s="214"/>
      <c r="Y10075" s="214"/>
      <c r="Z10075" s="214"/>
      <c r="AA10075" s="217"/>
      <c r="AB10075" s="217"/>
      <c r="AC10075" s="217"/>
      <c r="AD10075" s="213"/>
    </row>
    <row r="10076" spans="20:30" x14ac:dyDescent="0.2">
      <c r="T10076" s="212"/>
      <c r="U10076" s="213"/>
      <c r="V10076" s="213"/>
      <c r="W10076" s="213"/>
      <c r="X10076" s="214"/>
      <c r="Y10076" s="214"/>
      <c r="Z10076" s="214"/>
      <c r="AA10076" s="217"/>
      <c r="AB10076" s="217"/>
      <c r="AC10076" s="217"/>
      <c r="AD10076" s="213"/>
    </row>
    <row r="10077" spans="20:30" x14ac:dyDescent="0.2">
      <c r="T10077" s="212"/>
      <c r="U10077" s="213"/>
      <c r="V10077" s="213"/>
      <c r="W10077" s="213"/>
      <c r="X10077" s="214"/>
      <c r="Y10077" s="214"/>
      <c r="Z10077" s="214"/>
      <c r="AA10077" s="217"/>
      <c r="AB10077" s="217"/>
      <c r="AC10077" s="217"/>
      <c r="AD10077" s="213"/>
    </row>
    <row r="10078" spans="20:30" x14ac:dyDescent="0.2">
      <c r="T10078" s="212"/>
      <c r="U10078" s="213"/>
      <c r="V10078" s="213"/>
      <c r="W10078" s="213"/>
      <c r="X10078" s="214"/>
      <c r="Y10078" s="214"/>
      <c r="Z10078" s="214"/>
      <c r="AA10078" s="217"/>
      <c r="AB10078" s="217"/>
      <c r="AC10078" s="217"/>
      <c r="AD10078" s="213"/>
    </row>
    <row r="10079" spans="20:30" x14ac:dyDescent="0.2">
      <c r="T10079" s="212"/>
      <c r="U10079" s="213"/>
      <c r="V10079" s="213"/>
      <c r="W10079" s="213"/>
      <c r="X10079" s="214"/>
      <c r="Y10079" s="214"/>
      <c r="Z10079" s="214"/>
      <c r="AA10079" s="217"/>
      <c r="AB10079" s="217"/>
      <c r="AC10079" s="217"/>
      <c r="AD10079" s="213"/>
    </row>
    <row r="10080" spans="20:30" x14ac:dyDescent="0.2">
      <c r="T10080" s="212"/>
      <c r="U10080" s="213"/>
      <c r="V10080" s="213"/>
      <c r="W10080" s="213"/>
      <c r="X10080" s="214"/>
      <c r="Y10080" s="214"/>
      <c r="Z10080" s="214"/>
      <c r="AA10080" s="217"/>
      <c r="AB10080" s="217"/>
      <c r="AC10080" s="217"/>
      <c r="AD10080" s="213"/>
    </row>
    <row r="10081" spans="20:30" x14ac:dyDescent="0.2">
      <c r="T10081" s="212"/>
      <c r="U10081" s="213"/>
      <c r="V10081" s="213"/>
      <c r="W10081" s="213"/>
      <c r="X10081" s="214"/>
      <c r="Y10081" s="214"/>
      <c r="Z10081" s="214"/>
      <c r="AA10081" s="217"/>
      <c r="AB10081" s="217"/>
      <c r="AC10081" s="217"/>
      <c r="AD10081" s="213"/>
    </row>
    <row r="10082" spans="20:30" x14ac:dyDescent="0.2">
      <c r="T10082" s="212"/>
      <c r="U10082" s="213"/>
      <c r="V10082" s="213"/>
      <c r="W10082" s="213"/>
      <c r="X10082" s="214"/>
      <c r="Y10082" s="214"/>
      <c r="Z10082" s="214"/>
      <c r="AA10082" s="217"/>
      <c r="AB10082" s="217"/>
      <c r="AC10082" s="217"/>
      <c r="AD10082" s="213"/>
    </row>
    <row r="10083" spans="20:30" x14ac:dyDescent="0.2">
      <c r="T10083" s="212"/>
      <c r="U10083" s="213"/>
      <c r="V10083" s="213"/>
      <c r="W10083" s="213"/>
      <c r="X10083" s="214"/>
      <c r="Y10083" s="214"/>
      <c r="Z10083" s="214"/>
      <c r="AA10083" s="217"/>
      <c r="AB10083" s="217"/>
      <c r="AC10083" s="217"/>
      <c r="AD10083" s="213"/>
    </row>
    <row r="10084" spans="20:30" x14ac:dyDescent="0.2">
      <c r="T10084" s="212"/>
      <c r="U10084" s="213"/>
      <c r="V10084" s="213"/>
      <c r="W10084" s="213"/>
      <c r="X10084" s="214"/>
      <c r="Y10084" s="214"/>
      <c r="Z10084" s="214"/>
      <c r="AA10084" s="217"/>
      <c r="AB10084" s="217"/>
      <c r="AC10084" s="217"/>
      <c r="AD10084" s="213"/>
    </row>
    <row r="10085" spans="20:30" x14ac:dyDescent="0.2">
      <c r="T10085" s="212"/>
      <c r="U10085" s="213"/>
      <c r="V10085" s="213"/>
      <c r="W10085" s="213"/>
      <c r="X10085" s="214"/>
      <c r="Y10085" s="214"/>
      <c r="Z10085" s="214"/>
      <c r="AA10085" s="217"/>
      <c r="AB10085" s="217"/>
      <c r="AC10085" s="217"/>
      <c r="AD10085" s="213"/>
    </row>
    <row r="10086" spans="20:30" x14ac:dyDescent="0.2">
      <c r="T10086" s="212"/>
      <c r="U10086" s="213"/>
      <c r="V10086" s="213"/>
      <c r="W10086" s="213"/>
      <c r="X10086" s="214"/>
      <c r="Y10086" s="214"/>
      <c r="Z10086" s="214"/>
      <c r="AA10086" s="217"/>
      <c r="AB10086" s="217"/>
      <c r="AC10086" s="217"/>
      <c r="AD10086" s="213"/>
    </row>
    <row r="10087" spans="20:30" x14ac:dyDescent="0.2">
      <c r="T10087" s="212"/>
      <c r="U10087" s="213"/>
      <c r="V10087" s="213"/>
      <c r="W10087" s="213"/>
      <c r="X10087" s="214"/>
      <c r="Y10087" s="214"/>
      <c r="Z10087" s="214"/>
      <c r="AA10087" s="217"/>
      <c r="AB10087" s="217"/>
      <c r="AC10087" s="217"/>
      <c r="AD10087" s="213"/>
    </row>
    <row r="10088" spans="20:30" x14ac:dyDescent="0.2">
      <c r="T10088" s="212"/>
      <c r="U10088" s="213"/>
      <c r="V10088" s="213"/>
      <c r="W10088" s="213"/>
      <c r="X10088" s="214"/>
      <c r="Y10088" s="214"/>
      <c r="Z10088" s="214"/>
      <c r="AA10088" s="217"/>
      <c r="AB10088" s="217"/>
      <c r="AC10088" s="217"/>
      <c r="AD10088" s="213"/>
    </row>
    <row r="10089" spans="20:30" x14ac:dyDescent="0.2">
      <c r="T10089" s="212"/>
      <c r="U10089" s="213"/>
      <c r="V10089" s="213"/>
      <c r="W10089" s="213"/>
      <c r="X10089" s="214"/>
      <c r="Y10089" s="214"/>
      <c r="Z10089" s="214"/>
      <c r="AA10089" s="217"/>
      <c r="AB10089" s="217"/>
      <c r="AC10089" s="217"/>
      <c r="AD10089" s="213"/>
    </row>
    <row r="10090" spans="20:30" x14ac:dyDescent="0.2">
      <c r="T10090" s="212"/>
      <c r="U10090" s="213"/>
      <c r="V10090" s="213"/>
      <c r="W10090" s="213"/>
      <c r="X10090" s="214"/>
      <c r="Y10090" s="214"/>
      <c r="Z10090" s="214"/>
      <c r="AA10090" s="217"/>
      <c r="AB10090" s="217"/>
      <c r="AC10090" s="217"/>
      <c r="AD10090" s="213"/>
    </row>
    <row r="10091" spans="20:30" x14ac:dyDescent="0.2">
      <c r="T10091" s="212"/>
      <c r="U10091" s="213"/>
      <c r="V10091" s="213"/>
      <c r="W10091" s="213"/>
      <c r="X10091" s="214"/>
      <c r="Y10091" s="214"/>
      <c r="Z10091" s="214"/>
      <c r="AA10091" s="217"/>
      <c r="AB10091" s="217"/>
      <c r="AC10091" s="217"/>
      <c r="AD10091" s="213"/>
    </row>
    <row r="10092" spans="20:30" x14ac:dyDescent="0.2">
      <c r="T10092" s="212"/>
      <c r="U10092" s="213"/>
      <c r="V10092" s="213"/>
      <c r="W10092" s="213"/>
      <c r="X10092" s="214"/>
      <c r="Y10092" s="214"/>
      <c r="Z10092" s="214"/>
      <c r="AA10092" s="217"/>
      <c r="AB10092" s="217"/>
      <c r="AC10092" s="217"/>
      <c r="AD10092" s="213"/>
    </row>
    <row r="10093" spans="20:30" x14ac:dyDescent="0.2">
      <c r="T10093" s="212"/>
      <c r="U10093" s="213"/>
      <c r="V10093" s="213"/>
      <c r="W10093" s="213"/>
      <c r="X10093" s="214"/>
      <c r="Y10093" s="214"/>
      <c r="Z10093" s="214"/>
      <c r="AA10093" s="217"/>
      <c r="AB10093" s="217"/>
      <c r="AC10093" s="217"/>
      <c r="AD10093" s="213"/>
    </row>
    <row r="10094" spans="20:30" x14ac:dyDescent="0.2">
      <c r="T10094" s="212"/>
      <c r="U10094" s="213"/>
      <c r="V10094" s="213"/>
      <c r="W10094" s="213"/>
      <c r="X10094" s="214"/>
      <c r="Y10094" s="214"/>
      <c r="Z10094" s="214"/>
      <c r="AA10094" s="217"/>
      <c r="AB10094" s="217"/>
      <c r="AC10094" s="217"/>
      <c r="AD10094" s="213"/>
    </row>
    <row r="10095" spans="20:30" x14ac:dyDescent="0.2">
      <c r="T10095" s="212"/>
      <c r="U10095" s="213"/>
      <c r="V10095" s="213"/>
      <c r="W10095" s="213"/>
      <c r="X10095" s="214"/>
      <c r="Y10095" s="214"/>
      <c r="Z10095" s="214"/>
      <c r="AA10095" s="217"/>
      <c r="AB10095" s="217"/>
      <c r="AC10095" s="217"/>
      <c r="AD10095" s="213"/>
    </row>
    <row r="10096" spans="20:30" x14ac:dyDescent="0.2">
      <c r="T10096" s="212"/>
      <c r="U10096" s="213"/>
      <c r="V10096" s="213"/>
      <c r="W10096" s="213"/>
      <c r="X10096" s="214"/>
      <c r="Y10096" s="214"/>
      <c r="Z10096" s="214"/>
      <c r="AA10096" s="217"/>
      <c r="AB10096" s="217"/>
      <c r="AC10096" s="217"/>
      <c r="AD10096" s="213"/>
    </row>
    <row r="10097" spans="20:30" x14ac:dyDescent="0.2">
      <c r="T10097" s="212"/>
      <c r="U10097" s="213"/>
      <c r="V10097" s="213"/>
      <c r="W10097" s="213"/>
      <c r="X10097" s="214"/>
      <c r="Y10097" s="214"/>
      <c r="Z10097" s="214"/>
      <c r="AA10097" s="217"/>
      <c r="AB10097" s="217"/>
      <c r="AC10097" s="217"/>
      <c r="AD10097" s="213"/>
    </row>
    <row r="10098" spans="20:30" x14ac:dyDescent="0.2">
      <c r="T10098" s="212"/>
      <c r="U10098" s="213"/>
      <c r="V10098" s="213"/>
      <c r="W10098" s="213"/>
      <c r="X10098" s="214"/>
      <c r="Y10098" s="214"/>
      <c r="Z10098" s="214"/>
      <c r="AA10098" s="217"/>
      <c r="AB10098" s="217"/>
      <c r="AC10098" s="217"/>
      <c r="AD10098" s="213"/>
    </row>
    <row r="10099" spans="20:30" x14ac:dyDescent="0.2">
      <c r="T10099" s="212"/>
      <c r="U10099" s="213"/>
      <c r="V10099" s="213"/>
      <c r="W10099" s="213"/>
      <c r="X10099" s="214"/>
      <c r="Y10099" s="214"/>
      <c r="Z10099" s="214"/>
      <c r="AA10099" s="217"/>
      <c r="AB10099" s="217"/>
      <c r="AC10099" s="217"/>
      <c r="AD10099" s="213"/>
    </row>
    <row r="10100" spans="20:30" x14ac:dyDescent="0.2">
      <c r="T10100" s="212"/>
      <c r="U10100" s="213"/>
      <c r="V10100" s="213"/>
      <c r="W10100" s="213"/>
      <c r="X10100" s="214"/>
      <c r="Y10100" s="214"/>
      <c r="Z10100" s="214"/>
      <c r="AA10100" s="217"/>
      <c r="AB10100" s="217"/>
      <c r="AC10100" s="217"/>
      <c r="AD10100" s="213"/>
    </row>
    <row r="10101" spans="20:30" x14ac:dyDescent="0.2">
      <c r="T10101" s="212"/>
      <c r="U10101" s="213"/>
      <c r="V10101" s="213"/>
      <c r="W10101" s="213"/>
      <c r="X10101" s="214"/>
      <c r="Y10101" s="214"/>
      <c r="Z10101" s="214"/>
      <c r="AA10101" s="217"/>
      <c r="AB10101" s="217"/>
      <c r="AC10101" s="217"/>
      <c r="AD10101" s="213"/>
    </row>
    <row r="10102" spans="20:30" x14ac:dyDescent="0.2">
      <c r="T10102" s="212"/>
      <c r="U10102" s="213"/>
      <c r="V10102" s="213"/>
      <c r="W10102" s="213"/>
      <c r="X10102" s="214"/>
      <c r="Y10102" s="214"/>
      <c r="Z10102" s="214"/>
      <c r="AA10102" s="217"/>
      <c r="AB10102" s="217"/>
      <c r="AC10102" s="217"/>
      <c r="AD10102" s="213"/>
    </row>
    <row r="10103" spans="20:30" x14ac:dyDescent="0.2">
      <c r="T10103" s="212"/>
      <c r="U10103" s="213"/>
      <c r="V10103" s="213"/>
      <c r="W10103" s="213"/>
      <c r="X10103" s="214"/>
      <c r="Y10103" s="214"/>
      <c r="Z10103" s="214"/>
      <c r="AA10103" s="217"/>
      <c r="AB10103" s="217"/>
      <c r="AC10103" s="217"/>
      <c r="AD10103" s="213"/>
    </row>
    <row r="10104" spans="20:30" x14ac:dyDescent="0.2">
      <c r="T10104" s="212"/>
      <c r="U10104" s="213"/>
      <c r="V10104" s="213"/>
      <c r="W10104" s="213"/>
      <c r="X10104" s="214"/>
      <c r="Y10104" s="214"/>
      <c r="Z10104" s="214"/>
      <c r="AA10104" s="217"/>
      <c r="AB10104" s="217"/>
      <c r="AC10104" s="217"/>
      <c r="AD10104" s="213"/>
    </row>
    <row r="10105" spans="20:30" x14ac:dyDescent="0.2">
      <c r="T10105" s="212"/>
      <c r="U10105" s="213"/>
      <c r="V10105" s="213"/>
      <c r="W10105" s="213"/>
      <c r="X10105" s="214"/>
      <c r="Y10105" s="214"/>
      <c r="Z10105" s="214"/>
      <c r="AA10105" s="217"/>
      <c r="AB10105" s="217"/>
      <c r="AC10105" s="217"/>
      <c r="AD10105" s="213"/>
    </row>
    <row r="10106" spans="20:30" x14ac:dyDescent="0.2">
      <c r="T10106" s="212"/>
      <c r="U10106" s="213"/>
      <c r="V10106" s="213"/>
      <c r="W10106" s="213"/>
      <c r="X10106" s="214"/>
      <c r="Y10106" s="214"/>
      <c r="Z10106" s="214"/>
      <c r="AA10106" s="217"/>
      <c r="AB10106" s="217"/>
      <c r="AC10106" s="217"/>
      <c r="AD10106" s="213"/>
    </row>
    <row r="10107" spans="20:30" x14ac:dyDescent="0.2">
      <c r="T10107" s="212"/>
      <c r="U10107" s="213"/>
      <c r="V10107" s="213"/>
      <c r="W10107" s="213"/>
      <c r="X10107" s="214"/>
      <c r="Y10107" s="214"/>
      <c r="Z10107" s="214"/>
      <c r="AA10107" s="217"/>
      <c r="AB10107" s="217"/>
      <c r="AC10107" s="217"/>
      <c r="AD10107" s="213"/>
    </row>
    <row r="10108" spans="20:30" x14ac:dyDescent="0.2">
      <c r="T10108" s="212"/>
      <c r="U10108" s="213"/>
      <c r="V10108" s="213"/>
      <c r="W10108" s="213"/>
      <c r="X10108" s="214"/>
      <c r="Y10108" s="214"/>
      <c r="Z10108" s="214"/>
      <c r="AA10108" s="217"/>
      <c r="AB10108" s="217"/>
      <c r="AC10108" s="217"/>
      <c r="AD10108" s="213"/>
    </row>
    <row r="10109" spans="20:30" x14ac:dyDescent="0.2">
      <c r="T10109" s="212"/>
      <c r="U10109" s="213"/>
      <c r="V10109" s="213"/>
      <c r="W10109" s="213"/>
      <c r="X10109" s="214"/>
      <c r="Y10109" s="214"/>
      <c r="Z10109" s="214"/>
      <c r="AA10109" s="217"/>
      <c r="AB10109" s="217"/>
      <c r="AC10109" s="217"/>
      <c r="AD10109" s="213"/>
    </row>
    <row r="10110" spans="20:30" x14ac:dyDescent="0.2">
      <c r="T10110" s="212"/>
      <c r="U10110" s="213"/>
      <c r="V10110" s="213"/>
      <c r="W10110" s="213"/>
      <c r="X10110" s="214"/>
      <c r="Y10110" s="214"/>
      <c r="Z10110" s="214"/>
      <c r="AA10110" s="217"/>
      <c r="AB10110" s="217"/>
      <c r="AC10110" s="217"/>
      <c r="AD10110" s="213"/>
    </row>
    <row r="10111" spans="20:30" x14ac:dyDescent="0.2">
      <c r="T10111" s="212"/>
      <c r="U10111" s="213"/>
      <c r="V10111" s="213"/>
      <c r="W10111" s="213"/>
      <c r="X10111" s="214"/>
      <c r="Y10111" s="214"/>
      <c r="Z10111" s="214"/>
      <c r="AA10111" s="217"/>
      <c r="AB10111" s="217"/>
      <c r="AC10111" s="217"/>
      <c r="AD10111" s="213"/>
    </row>
    <row r="10112" spans="20:30" x14ac:dyDescent="0.2">
      <c r="T10112" s="212"/>
      <c r="U10112" s="213"/>
      <c r="V10112" s="213"/>
      <c r="W10112" s="213"/>
      <c r="X10112" s="214"/>
      <c r="Y10112" s="214"/>
      <c r="Z10112" s="214"/>
      <c r="AA10112" s="217"/>
      <c r="AB10112" s="217"/>
      <c r="AC10112" s="217"/>
      <c r="AD10112" s="213"/>
    </row>
    <row r="10113" spans="20:30" x14ac:dyDescent="0.2">
      <c r="T10113" s="212"/>
      <c r="U10113" s="213"/>
      <c r="V10113" s="213"/>
      <c r="W10113" s="213"/>
      <c r="X10113" s="214"/>
      <c r="Y10113" s="214"/>
      <c r="Z10113" s="214"/>
      <c r="AA10113" s="217"/>
      <c r="AB10113" s="217"/>
      <c r="AC10113" s="217"/>
      <c r="AD10113" s="213"/>
    </row>
    <row r="10114" spans="20:30" x14ac:dyDescent="0.2">
      <c r="T10114" s="212"/>
      <c r="U10114" s="213"/>
      <c r="V10114" s="213"/>
      <c r="W10114" s="213"/>
      <c r="X10114" s="214"/>
      <c r="Y10114" s="214"/>
      <c r="Z10114" s="214"/>
      <c r="AA10114" s="217"/>
      <c r="AB10114" s="217"/>
      <c r="AC10114" s="217"/>
      <c r="AD10114" s="213"/>
    </row>
    <row r="10115" spans="20:30" x14ac:dyDescent="0.2">
      <c r="T10115" s="212"/>
      <c r="U10115" s="213"/>
      <c r="V10115" s="213"/>
      <c r="W10115" s="213"/>
      <c r="X10115" s="214"/>
      <c r="Y10115" s="214"/>
      <c r="Z10115" s="214"/>
      <c r="AA10115" s="217"/>
      <c r="AB10115" s="217"/>
      <c r="AC10115" s="217"/>
      <c r="AD10115" s="213"/>
    </row>
    <row r="10116" spans="20:30" x14ac:dyDescent="0.2">
      <c r="T10116" s="212"/>
      <c r="U10116" s="213"/>
      <c r="V10116" s="213"/>
      <c r="W10116" s="213"/>
      <c r="X10116" s="214"/>
      <c r="Y10116" s="214"/>
      <c r="Z10116" s="214"/>
      <c r="AA10116" s="217"/>
      <c r="AB10116" s="217"/>
      <c r="AC10116" s="217"/>
      <c r="AD10116" s="213"/>
    </row>
    <row r="10117" spans="20:30" x14ac:dyDescent="0.2">
      <c r="T10117" s="212"/>
      <c r="U10117" s="213"/>
      <c r="V10117" s="213"/>
      <c r="W10117" s="213"/>
      <c r="X10117" s="214"/>
      <c r="Y10117" s="214"/>
      <c r="Z10117" s="214"/>
      <c r="AA10117" s="217"/>
      <c r="AB10117" s="217"/>
      <c r="AC10117" s="217"/>
      <c r="AD10117" s="213"/>
    </row>
    <row r="10118" spans="20:30" x14ac:dyDescent="0.2">
      <c r="T10118" s="212"/>
      <c r="U10118" s="213"/>
      <c r="V10118" s="213"/>
      <c r="W10118" s="213"/>
      <c r="X10118" s="214"/>
      <c r="Y10118" s="214"/>
      <c r="Z10118" s="214"/>
      <c r="AA10118" s="217"/>
      <c r="AB10118" s="217"/>
      <c r="AC10118" s="217"/>
      <c r="AD10118" s="213"/>
    </row>
    <row r="10119" spans="20:30" x14ac:dyDescent="0.2">
      <c r="T10119" s="212"/>
      <c r="U10119" s="213"/>
      <c r="V10119" s="213"/>
      <c r="W10119" s="213"/>
      <c r="X10119" s="214"/>
      <c r="Y10119" s="214"/>
      <c r="Z10119" s="214"/>
      <c r="AA10119" s="217"/>
      <c r="AB10119" s="217"/>
      <c r="AC10119" s="217"/>
      <c r="AD10119" s="213"/>
    </row>
    <row r="10120" spans="20:30" x14ac:dyDescent="0.2">
      <c r="T10120" s="212"/>
      <c r="U10120" s="213"/>
      <c r="V10120" s="213"/>
      <c r="W10120" s="213"/>
      <c r="X10120" s="214"/>
      <c r="Y10120" s="214"/>
      <c r="Z10120" s="214"/>
      <c r="AA10120" s="217"/>
      <c r="AB10120" s="217"/>
      <c r="AC10120" s="217"/>
      <c r="AD10120" s="213"/>
    </row>
    <row r="10121" spans="20:30" x14ac:dyDescent="0.2">
      <c r="T10121" s="212"/>
      <c r="U10121" s="213"/>
      <c r="V10121" s="213"/>
      <c r="W10121" s="213"/>
      <c r="X10121" s="214"/>
      <c r="Y10121" s="214"/>
      <c r="Z10121" s="214"/>
      <c r="AA10121" s="217"/>
      <c r="AB10121" s="217"/>
      <c r="AC10121" s="217"/>
      <c r="AD10121" s="213"/>
    </row>
    <row r="10122" spans="20:30" x14ac:dyDescent="0.2">
      <c r="T10122" s="212"/>
      <c r="U10122" s="213"/>
      <c r="V10122" s="213"/>
      <c r="W10122" s="213"/>
      <c r="X10122" s="214"/>
      <c r="Y10122" s="214"/>
      <c r="Z10122" s="214"/>
      <c r="AA10122" s="217"/>
      <c r="AB10122" s="217"/>
      <c r="AC10122" s="217"/>
      <c r="AD10122" s="213"/>
    </row>
    <row r="10123" spans="20:30" x14ac:dyDescent="0.2">
      <c r="T10123" s="212"/>
      <c r="U10123" s="213"/>
      <c r="V10123" s="213"/>
      <c r="W10123" s="213"/>
      <c r="X10123" s="214"/>
      <c r="Y10123" s="214"/>
      <c r="Z10123" s="214"/>
      <c r="AA10123" s="217"/>
      <c r="AB10123" s="217"/>
      <c r="AC10123" s="217"/>
      <c r="AD10123" s="213"/>
    </row>
    <row r="10124" spans="20:30" x14ac:dyDescent="0.2">
      <c r="T10124" s="212"/>
      <c r="U10124" s="213"/>
      <c r="V10124" s="213"/>
      <c r="W10124" s="213"/>
      <c r="X10124" s="214"/>
      <c r="Y10124" s="214"/>
      <c r="Z10124" s="214"/>
      <c r="AA10124" s="217"/>
      <c r="AB10124" s="217"/>
      <c r="AC10124" s="217"/>
      <c r="AD10124" s="213"/>
    </row>
    <row r="10125" spans="20:30" x14ac:dyDescent="0.2">
      <c r="T10125" s="212"/>
      <c r="U10125" s="213"/>
      <c r="V10125" s="213"/>
      <c r="W10125" s="213"/>
      <c r="X10125" s="214"/>
      <c r="Y10125" s="214"/>
      <c r="Z10125" s="214"/>
      <c r="AA10125" s="217"/>
      <c r="AB10125" s="217"/>
      <c r="AC10125" s="217"/>
      <c r="AD10125" s="213"/>
    </row>
    <row r="10126" spans="20:30" x14ac:dyDescent="0.2">
      <c r="T10126" s="212"/>
      <c r="U10126" s="213"/>
      <c r="V10126" s="213"/>
      <c r="W10126" s="213"/>
      <c r="X10126" s="214"/>
      <c r="Y10126" s="214"/>
      <c r="Z10126" s="214"/>
      <c r="AA10126" s="217"/>
      <c r="AB10126" s="217"/>
      <c r="AC10126" s="217"/>
      <c r="AD10126" s="213"/>
    </row>
    <row r="10127" spans="20:30" x14ac:dyDescent="0.2">
      <c r="T10127" s="212"/>
      <c r="U10127" s="213"/>
      <c r="V10127" s="213"/>
      <c r="W10127" s="213"/>
      <c r="X10127" s="214"/>
      <c r="Y10127" s="214"/>
      <c r="Z10127" s="214"/>
      <c r="AA10127" s="217"/>
      <c r="AB10127" s="217"/>
      <c r="AC10127" s="217"/>
      <c r="AD10127" s="213"/>
    </row>
    <row r="10128" spans="20:30" x14ac:dyDescent="0.2">
      <c r="T10128" s="212"/>
      <c r="U10128" s="213"/>
      <c r="V10128" s="213"/>
      <c r="W10128" s="213"/>
      <c r="X10128" s="214"/>
      <c r="Y10128" s="214"/>
      <c r="Z10128" s="214"/>
      <c r="AA10128" s="217"/>
      <c r="AB10128" s="217"/>
      <c r="AC10128" s="217"/>
      <c r="AD10128" s="213"/>
    </row>
    <row r="10129" spans="20:30" x14ac:dyDescent="0.2">
      <c r="T10129" s="212"/>
      <c r="U10129" s="213"/>
      <c r="V10129" s="213"/>
      <c r="W10129" s="213"/>
      <c r="X10129" s="214"/>
      <c r="Y10129" s="214"/>
      <c r="Z10129" s="214"/>
      <c r="AA10129" s="217"/>
      <c r="AB10129" s="217"/>
      <c r="AC10129" s="217"/>
      <c r="AD10129" s="213"/>
    </row>
    <row r="10130" spans="20:30" x14ac:dyDescent="0.2">
      <c r="T10130" s="212"/>
      <c r="U10130" s="213"/>
      <c r="V10130" s="213"/>
      <c r="W10130" s="213"/>
      <c r="X10130" s="214"/>
      <c r="Y10130" s="214"/>
      <c r="Z10130" s="214"/>
      <c r="AA10130" s="217"/>
      <c r="AB10130" s="217"/>
      <c r="AC10130" s="217"/>
      <c r="AD10130" s="213"/>
    </row>
    <row r="10131" spans="20:30" x14ac:dyDescent="0.2">
      <c r="T10131" s="212"/>
      <c r="U10131" s="213"/>
      <c r="V10131" s="213"/>
      <c r="W10131" s="213"/>
      <c r="X10131" s="214"/>
      <c r="Y10131" s="214"/>
      <c r="Z10131" s="214"/>
      <c r="AA10131" s="217"/>
      <c r="AB10131" s="217"/>
      <c r="AC10131" s="217"/>
      <c r="AD10131" s="213"/>
    </row>
    <row r="10132" spans="20:30" x14ac:dyDescent="0.2">
      <c r="T10132" s="212"/>
      <c r="U10132" s="213"/>
      <c r="V10132" s="213"/>
      <c r="W10132" s="213"/>
      <c r="X10132" s="214"/>
      <c r="Y10132" s="214"/>
      <c r="Z10132" s="214"/>
      <c r="AA10132" s="217"/>
      <c r="AB10132" s="217"/>
      <c r="AC10132" s="217"/>
      <c r="AD10132" s="213"/>
    </row>
    <row r="10133" spans="20:30" x14ac:dyDescent="0.2">
      <c r="T10133" s="212"/>
      <c r="U10133" s="213"/>
      <c r="V10133" s="213"/>
      <c r="W10133" s="213"/>
      <c r="X10133" s="214"/>
      <c r="Y10133" s="214"/>
      <c r="Z10133" s="214"/>
      <c r="AA10133" s="217"/>
      <c r="AB10133" s="217"/>
      <c r="AC10133" s="217"/>
      <c r="AD10133" s="213"/>
    </row>
    <row r="10134" spans="20:30" x14ac:dyDescent="0.2">
      <c r="T10134" s="212"/>
      <c r="U10134" s="213"/>
      <c r="V10134" s="213"/>
      <c r="W10134" s="213"/>
      <c r="X10134" s="214"/>
      <c r="Y10134" s="214"/>
      <c r="Z10134" s="214"/>
      <c r="AA10134" s="217"/>
      <c r="AB10134" s="217"/>
      <c r="AC10134" s="217"/>
      <c r="AD10134" s="213"/>
    </row>
    <row r="10135" spans="20:30" x14ac:dyDescent="0.2">
      <c r="T10135" s="212"/>
      <c r="U10135" s="213"/>
      <c r="V10135" s="213"/>
      <c r="W10135" s="213"/>
      <c r="X10135" s="214"/>
      <c r="Y10135" s="214"/>
      <c r="Z10135" s="214"/>
      <c r="AA10135" s="217"/>
      <c r="AB10135" s="217"/>
      <c r="AC10135" s="217"/>
      <c r="AD10135" s="213"/>
    </row>
    <row r="10136" spans="20:30" x14ac:dyDescent="0.2">
      <c r="T10136" s="212"/>
      <c r="U10136" s="213"/>
      <c r="V10136" s="213"/>
      <c r="W10136" s="213"/>
      <c r="X10136" s="214"/>
      <c r="Y10136" s="214"/>
      <c r="Z10136" s="214"/>
      <c r="AA10136" s="217"/>
      <c r="AB10136" s="217"/>
      <c r="AC10136" s="217"/>
      <c r="AD10136" s="213"/>
    </row>
    <row r="10137" spans="20:30" x14ac:dyDescent="0.2">
      <c r="T10137" s="212"/>
      <c r="U10137" s="213"/>
      <c r="V10137" s="213"/>
      <c r="W10137" s="213"/>
      <c r="X10137" s="214"/>
      <c r="Y10137" s="214"/>
      <c r="Z10137" s="214"/>
      <c r="AA10137" s="217"/>
      <c r="AB10137" s="217"/>
      <c r="AC10137" s="217"/>
      <c r="AD10137" s="213"/>
    </row>
    <row r="10138" spans="20:30" x14ac:dyDescent="0.2">
      <c r="T10138" s="212"/>
      <c r="U10138" s="213"/>
      <c r="V10138" s="213"/>
      <c r="W10138" s="213"/>
      <c r="X10138" s="214"/>
      <c r="Y10138" s="214"/>
      <c r="Z10138" s="214"/>
      <c r="AA10138" s="217"/>
      <c r="AB10138" s="217"/>
      <c r="AC10138" s="217"/>
      <c r="AD10138" s="213"/>
    </row>
    <row r="10139" spans="20:30" x14ac:dyDescent="0.2">
      <c r="T10139" s="212"/>
      <c r="U10139" s="213"/>
      <c r="V10139" s="213"/>
      <c r="W10139" s="213"/>
      <c r="X10139" s="214"/>
      <c r="Y10139" s="214"/>
      <c r="Z10139" s="214"/>
      <c r="AA10139" s="217"/>
      <c r="AB10139" s="217"/>
      <c r="AC10139" s="217"/>
      <c r="AD10139" s="213"/>
    </row>
    <row r="10140" spans="20:30" x14ac:dyDescent="0.2">
      <c r="T10140" s="212"/>
      <c r="U10140" s="213"/>
      <c r="V10140" s="213"/>
      <c r="W10140" s="213"/>
      <c r="X10140" s="214"/>
      <c r="Y10140" s="214"/>
      <c r="Z10140" s="214"/>
      <c r="AA10140" s="217"/>
      <c r="AB10140" s="217"/>
      <c r="AC10140" s="217"/>
      <c r="AD10140" s="213"/>
    </row>
    <row r="10141" spans="20:30" x14ac:dyDescent="0.2">
      <c r="T10141" s="212"/>
      <c r="U10141" s="213"/>
      <c r="V10141" s="213"/>
      <c r="W10141" s="213"/>
      <c r="X10141" s="214"/>
      <c r="Y10141" s="214"/>
      <c r="Z10141" s="214"/>
      <c r="AA10141" s="217"/>
      <c r="AB10141" s="217"/>
      <c r="AC10141" s="217"/>
      <c r="AD10141" s="213"/>
    </row>
    <row r="10142" spans="20:30" x14ac:dyDescent="0.2">
      <c r="T10142" s="212"/>
      <c r="U10142" s="213"/>
      <c r="V10142" s="213"/>
      <c r="W10142" s="213"/>
      <c r="X10142" s="214"/>
      <c r="Y10142" s="214"/>
      <c r="Z10142" s="214"/>
      <c r="AA10142" s="217"/>
      <c r="AB10142" s="217"/>
      <c r="AC10142" s="217"/>
      <c r="AD10142" s="213"/>
    </row>
    <row r="10143" spans="20:30" x14ac:dyDescent="0.2">
      <c r="T10143" s="212"/>
      <c r="U10143" s="213"/>
      <c r="V10143" s="213"/>
      <c r="W10143" s="213"/>
      <c r="X10143" s="214"/>
      <c r="Y10143" s="214"/>
      <c r="Z10143" s="214"/>
      <c r="AA10143" s="217"/>
      <c r="AB10143" s="217"/>
      <c r="AC10143" s="217"/>
      <c r="AD10143" s="213"/>
    </row>
    <row r="10144" spans="20:30" x14ac:dyDescent="0.2">
      <c r="T10144" s="212"/>
      <c r="U10144" s="213"/>
      <c r="V10144" s="213"/>
      <c r="W10144" s="213"/>
      <c r="X10144" s="214"/>
      <c r="Y10144" s="214"/>
      <c r="Z10144" s="214"/>
      <c r="AA10144" s="217"/>
      <c r="AB10144" s="217"/>
      <c r="AC10144" s="217"/>
      <c r="AD10144" s="213"/>
    </row>
    <row r="10145" spans="20:30" x14ac:dyDescent="0.2">
      <c r="T10145" s="212"/>
      <c r="U10145" s="213"/>
      <c r="V10145" s="213"/>
      <c r="W10145" s="213"/>
      <c r="X10145" s="214"/>
      <c r="Y10145" s="214"/>
      <c r="Z10145" s="214"/>
      <c r="AA10145" s="217"/>
      <c r="AB10145" s="217"/>
      <c r="AC10145" s="217"/>
      <c r="AD10145" s="213"/>
    </row>
    <row r="10146" spans="20:30" x14ac:dyDescent="0.2">
      <c r="T10146" s="212"/>
      <c r="U10146" s="213"/>
      <c r="V10146" s="213"/>
      <c r="W10146" s="213"/>
      <c r="X10146" s="214"/>
      <c r="Y10146" s="214"/>
      <c r="Z10146" s="214"/>
      <c r="AA10146" s="217"/>
      <c r="AB10146" s="217"/>
      <c r="AC10146" s="217"/>
      <c r="AD10146" s="213"/>
    </row>
    <row r="10147" spans="20:30" x14ac:dyDescent="0.2">
      <c r="T10147" s="212"/>
      <c r="U10147" s="213"/>
      <c r="V10147" s="213"/>
      <c r="W10147" s="213"/>
      <c r="X10147" s="214"/>
      <c r="Y10147" s="214"/>
      <c r="Z10147" s="214"/>
      <c r="AA10147" s="217"/>
      <c r="AB10147" s="217"/>
      <c r="AC10147" s="217"/>
      <c r="AD10147" s="213"/>
    </row>
    <row r="10148" spans="20:30" x14ac:dyDescent="0.2">
      <c r="T10148" s="212"/>
      <c r="U10148" s="213"/>
      <c r="V10148" s="213"/>
      <c r="W10148" s="213"/>
      <c r="X10148" s="214"/>
      <c r="Y10148" s="214"/>
      <c r="Z10148" s="214"/>
      <c r="AA10148" s="217"/>
      <c r="AB10148" s="217"/>
      <c r="AC10148" s="217"/>
      <c r="AD10148" s="213"/>
    </row>
    <row r="10149" spans="20:30" x14ac:dyDescent="0.2">
      <c r="T10149" s="212"/>
      <c r="U10149" s="213"/>
      <c r="V10149" s="213"/>
      <c r="W10149" s="213"/>
      <c r="X10149" s="214"/>
      <c r="Y10149" s="214"/>
      <c r="Z10149" s="214"/>
      <c r="AA10149" s="217"/>
      <c r="AB10149" s="217"/>
      <c r="AC10149" s="217"/>
      <c r="AD10149" s="213"/>
    </row>
    <row r="10150" spans="20:30" x14ac:dyDescent="0.2">
      <c r="T10150" s="212"/>
      <c r="U10150" s="213"/>
      <c r="V10150" s="213"/>
      <c r="W10150" s="213"/>
      <c r="X10150" s="214"/>
      <c r="Y10150" s="214"/>
      <c r="Z10150" s="214"/>
      <c r="AA10150" s="217"/>
      <c r="AB10150" s="217"/>
      <c r="AC10150" s="217"/>
      <c r="AD10150" s="213"/>
    </row>
    <row r="10151" spans="20:30" x14ac:dyDescent="0.2">
      <c r="T10151" s="212"/>
      <c r="U10151" s="213"/>
      <c r="V10151" s="213"/>
      <c r="W10151" s="213"/>
      <c r="X10151" s="214"/>
      <c r="Y10151" s="214"/>
      <c r="Z10151" s="214"/>
      <c r="AA10151" s="217"/>
      <c r="AB10151" s="217"/>
      <c r="AC10151" s="217"/>
      <c r="AD10151" s="213"/>
    </row>
    <row r="10152" spans="20:30" x14ac:dyDescent="0.2">
      <c r="T10152" s="212"/>
      <c r="U10152" s="213"/>
      <c r="V10152" s="213"/>
      <c r="W10152" s="213"/>
      <c r="X10152" s="214"/>
      <c r="Y10152" s="214"/>
      <c r="Z10152" s="214"/>
      <c r="AA10152" s="217"/>
      <c r="AB10152" s="217"/>
      <c r="AC10152" s="217"/>
      <c r="AD10152" s="213"/>
    </row>
    <row r="10153" spans="20:30" x14ac:dyDescent="0.2">
      <c r="T10153" s="212"/>
      <c r="U10153" s="213"/>
      <c r="V10153" s="213"/>
      <c r="W10153" s="213"/>
      <c r="X10153" s="214"/>
      <c r="Y10153" s="214"/>
      <c r="Z10153" s="214"/>
      <c r="AA10153" s="217"/>
      <c r="AB10153" s="217"/>
      <c r="AC10153" s="217"/>
      <c r="AD10153" s="213"/>
    </row>
    <row r="10154" spans="20:30" x14ac:dyDescent="0.2">
      <c r="T10154" s="212"/>
      <c r="U10154" s="213"/>
      <c r="V10154" s="213"/>
      <c r="W10154" s="213"/>
      <c r="X10154" s="214"/>
      <c r="Y10154" s="214"/>
      <c r="Z10154" s="214"/>
      <c r="AA10154" s="217"/>
      <c r="AB10154" s="217"/>
      <c r="AC10154" s="217"/>
      <c r="AD10154" s="213"/>
    </row>
    <row r="10155" spans="20:30" x14ac:dyDescent="0.2">
      <c r="T10155" s="212"/>
      <c r="U10155" s="213"/>
      <c r="V10155" s="213"/>
      <c r="W10155" s="213"/>
      <c r="X10155" s="214"/>
      <c r="Y10155" s="214"/>
      <c r="Z10155" s="214"/>
      <c r="AA10155" s="217"/>
      <c r="AB10155" s="217"/>
      <c r="AC10155" s="217"/>
      <c r="AD10155" s="213"/>
    </row>
    <row r="10156" spans="20:30" x14ac:dyDescent="0.2">
      <c r="T10156" s="212"/>
      <c r="U10156" s="213"/>
      <c r="V10156" s="213"/>
      <c r="W10156" s="213"/>
      <c r="X10156" s="214"/>
      <c r="Y10156" s="214"/>
      <c r="Z10156" s="214"/>
      <c r="AA10156" s="217"/>
      <c r="AB10156" s="217"/>
      <c r="AC10156" s="217"/>
      <c r="AD10156" s="213"/>
    </row>
    <row r="10157" spans="20:30" x14ac:dyDescent="0.2">
      <c r="T10157" s="212"/>
      <c r="U10157" s="213"/>
      <c r="V10157" s="213"/>
      <c r="W10157" s="213"/>
      <c r="X10157" s="214"/>
      <c r="Y10157" s="214"/>
      <c r="Z10157" s="214"/>
      <c r="AA10157" s="217"/>
      <c r="AB10157" s="217"/>
      <c r="AC10157" s="217"/>
      <c r="AD10157" s="213"/>
    </row>
    <row r="10158" spans="20:30" x14ac:dyDescent="0.2">
      <c r="T10158" s="212"/>
      <c r="U10158" s="213"/>
      <c r="V10158" s="213"/>
      <c r="W10158" s="213"/>
      <c r="X10158" s="214"/>
      <c r="Y10158" s="214"/>
      <c r="Z10158" s="214"/>
      <c r="AA10158" s="217"/>
      <c r="AB10158" s="217"/>
      <c r="AC10158" s="217"/>
      <c r="AD10158" s="213"/>
    </row>
    <row r="10159" spans="20:30" x14ac:dyDescent="0.2">
      <c r="T10159" s="212"/>
      <c r="U10159" s="213"/>
      <c r="V10159" s="213"/>
      <c r="W10159" s="213"/>
      <c r="X10159" s="214"/>
      <c r="Y10159" s="214"/>
      <c r="Z10159" s="214"/>
      <c r="AA10159" s="217"/>
      <c r="AB10159" s="217"/>
      <c r="AC10159" s="217"/>
      <c r="AD10159" s="213"/>
    </row>
    <row r="10160" spans="20:30" x14ac:dyDescent="0.2">
      <c r="T10160" s="212"/>
      <c r="U10160" s="213"/>
      <c r="V10160" s="213"/>
      <c r="W10160" s="213"/>
      <c r="X10160" s="214"/>
      <c r="Y10160" s="214"/>
      <c r="Z10160" s="214"/>
      <c r="AA10160" s="217"/>
      <c r="AB10160" s="217"/>
      <c r="AC10160" s="217"/>
      <c r="AD10160" s="213"/>
    </row>
    <row r="10161" spans="20:30" x14ac:dyDescent="0.2">
      <c r="T10161" s="212"/>
      <c r="U10161" s="213"/>
      <c r="V10161" s="213"/>
      <c r="W10161" s="213"/>
      <c r="X10161" s="214"/>
      <c r="Y10161" s="214"/>
      <c r="Z10161" s="214"/>
      <c r="AA10161" s="217"/>
      <c r="AB10161" s="217"/>
      <c r="AC10161" s="217"/>
      <c r="AD10161" s="213"/>
    </row>
    <row r="10162" spans="20:30" x14ac:dyDescent="0.2">
      <c r="T10162" s="212"/>
      <c r="U10162" s="213"/>
      <c r="V10162" s="213"/>
      <c r="W10162" s="213"/>
      <c r="X10162" s="214"/>
      <c r="Y10162" s="214"/>
      <c r="Z10162" s="214"/>
      <c r="AA10162" s="217"/>
      <c r="AB10162" s="217"/>
      <c r="AC10162" s="217"/>
      <c r="AD10162" s="213"/>
    </row>
    <row r="10163" spans="20:30" x14ac:dyDescent="0.2">
      <c r="T10163" s="212"/>
      <c r="U10163" s="213"/>
      <c r="V10163" s="213"/>
      <c r="W10163" s="213"/>
      <c r="X10163" s="214"/>
      <c r="Y10163" s="214"/>
      <c r="Z10163" s="214"/>
      <c r="AA10163" s="217"/>
      <c r="AB10163" s="217"/>
      <c r="AC10163" s="217"/>
      <c r="AD10163" s="213"/>
    </row>
    <row r="10164" spans="20:30" x14ac:dyDescent="0.2">
      <c r="T10164" s="212"/>
      <c r="U10164" s="213"/>
      <c r="V10164" s="213"/>
      <c r="W10164" s="213"/>
      <c r="X10164" s="214"/>
      <c r="Y10164" s="214"/>
      <c r="Z10164" s="214"/>
      <c r="AA10164" s="217"/>
      <c r="AB10164" s="217"/>
      <c r="AC10164" s="217"/>
      <c r="AD10164" s="213"/>
    </row>
    <row r="10165" spans="20:30" x14ac:dyDescent="0.2">
      <c r="T10165" s="212"/>
      <c r="U10165" s="213"/>
      <c r="V10165" s="213"/>
      <c r="W10165" s="213"/>
      <c r="X10165" s="214"/>
      <c r="Y10165" s="214"/>
      <c r="Z10165" s="214"/>
      <c r="AA10165" s="217"/>
      <c r="AB10165" s="217"/>
      <c r="AC10165" s="217"/>
      <c r="AD10165" s="213"/>
    </row>
    <row r="10166" spans="20:30" x14ac:dyDescent="0.2">
      <c r="T10166" s="212"/>
      <c r="U10166" s="213"/>
      <c r="V10166" s="213"/>
      <c r="W10166" s="213"/>
      <c r="X10166" s="214"/>
      <c r="Y10166" s="214"/>
      <c r="Z10166" s="214"/>
      <c r="AA10166" s="217"/>
      <c r="AB10166" s="217"/>
      <c r="AC10166" s="217"/>
      <c r="AD10166" s="213"/>
    </row>
    <row r="10167" spans="20:30" x14ac:dyDescent="0.2">
      <c r="T10167" s="212"/>
      <c r="U10167" s="213"/>
      <c r="V10167" s="213"/>
      <c r="W10167" s="213"/>
      <c r="X10167" s="214"/>
      <c r="Y10167" s="214"/>
      <c r="Z10167" s="214"/>
      <c r="AA10167" s="217"/>
      <c r="AB10167" s="217"/>
      <c r="AC10167" s="217"/>
      <c r="AD10167" s="213"/>
    </row>
    <row r="10168" spans="20:30" x14ac:dyDescent="0.2">
      <c r="T10168" s="212"/>
      <c r="U10168" s="213"/>
      <c r="V10168" s="213"/>
      <c r="W10168" s="213"/>
      <c r="X10168" s="214"/>
      <c r="Y10168" s="214"/>
      <c r="Z10168" s="214"/>
      <c r="AA10168" s="217"/>
      <c r="AB10168" s="217"/>
      <c r="AC10168" s="217"/>
      <c r="AD10168" s="213"/>
    </row>
    <row r="10169" spans="20:30" x14ac:dyDescent="0.2">
      <c r="T10169" s="212"/>
      <c r="U10169" s="213"/>
      <c r="V10169" s="213"/>
      <c r="W10169" s="213"/>
      <c r="X10169" s="214"/>
      <c r="Y10169" s="214"/>
      <c r="Z10169" s="214"/>
      <c r="AA10169" s="217"/>
      <c r="AB10169" s="217"/>
      <c r="AC10169" s="217"/>
      <c r="AD10169" s="213"/>
    </row>
    <row r="10170" spans="20:30" x14ac:dyDescent="0.2">
      <c r="T10170" s="212"/>
      <c r="U10170" s="213"/>
      <c r="V10170" s="213"/>
      <c r="W10170" s="213"/>
      <c r="X10170" s="214"/>
      <c r="Y10170" s="214"/>
      <c r="Z10170" s="214"/>
      <c r="AA10170" s="217"/>
      <c r="AB10170" s="217"/>
      <c r="AC10170" s="217"/>
      <c r="AD10170" s="213"/>
    </row>
    <row r="10171" spans="20:30" x14ac:dyDescent="0.2">
      <c r="T10171" s="212"/>
      <c r="U10171" s="213"/>
      <c r="V10171" s="213"/>
      <c r="W10171" s="213"/>
      <c r="X10171" s="214"/>
      <c r="Y10171" s="214"/>
      <c r="Z10171" s="214"/>
      <c r="AA10171" s="217"/>
      <c r="AB10171" s="217"/>
      <c r="AC10171" s="217"/>
      <c r="AD10171" s="213"/>
    </row>
    <row r="10172" spans="20:30" x14ac:dyDescent="0.2">
      <c r="T10172" s="212"/>
      <c r="U10172" s="213"/>
      <c r="V10172" s="213"/>
      <c r="W10172" s="213"/>
      <c r="X10172" s="214"/>
      <c r="Y10172" s="214"/>
      <c r="Z10172" s="214"/>
      <c r="AA10172" s="217"/>
      <c r="AB10172" s="217"/>
      <c r="AC10172" s="217"/>
      <c r="AD10172" s="213"/>
    </row>
    <row r="10173" spans="20:30" x14ac:dyDescent="0.2">
      <c r="T10173" s="212"/>
      <c r="U10173" s="213"/>
      <c r="V10173" s="213"/>
      <c r="W10173" s="213"/>
      <c r="X10173" s="214"/>
      <c r="Y10173" s="214"/>
      <c r="Z10173" s="214"/>
      <c r="AA10173" s="217"/>
      <c r="AB10173" s="217"/>
      <c r="AC10173" s="217"/>
      <c r="AD10173" s="213"/>
    </row>
    <row r="10174" spans="20:30" x14ac:dyDescent="0.2">
      <c r="T10174" s="212"/>
      <c r="U10174" s="213"/>
      <c r="V10174" s="213"/>
      <c r="W10174" s="213"/>
      <c r="X10174" s="214"/>
      <c r="Y10174" s="214"/>
      <c r="Z10174" s="214"/>
      <c r="AA10174" s="217"/>
      <c r="AB10174" s="217"/>
      <c r="AC10174" s="217"/>
      <c r="AD10174" s="213"/>
    </row>
    <row r="10175" spans="20:30" x14ac:dyDescent="0.2">
      <c r="T10175" s="212"/>
      <c r="U10175" s="213"/>
      <c r="V10175" s="213"/>
      <c r="W10175" s="213"/>
      <c r="X10175" s="214"/>
      <c r="Y10175" s="214"/>
      <c r="Z10175" s="214"/>
      <c r="AA10175" s="217"/>
      <c r="AB10175" s="217"/>
      <c r="AC10175" s="217"/>
      <c r="AD10175" s="213"/>
    </row>
    <row r="10176" spans="20:30" x14ac:dyDescent="0.2">
      <c r="T10176" s="212"/>
      <c r="U10176" s="213"/>
      <c r="V10176" s="213"/>
      <c r="W10176" s="213"/>
      <c r="X10176" s="214"/>
      <c r="Y10176" s="214"/>
      <c r="Z10176" s="214"/>
      <c r="AA10176" s="217"/>
      <c r="AB10176" s="217"/>
      <c r="AC10176" s="217"/>
      <c r="AD10176" s="213"/>
    </row>
    <row r="10177" spans="20:30" x14ac:dyDescent="0.2">
      <c r="T10177" s="212"/>
      <c r="U10177" s="213"/>
      <c r="V10177" s="213"/>
      <c r="W10177" s="213"/>
      <c r="X10177" s="214"/>
      <c r="Y10177" s="214"/>
      <c r="Z10177" s="214"/>
      <c r="AA10177" s="217"/>
      <c r="AB10177" s="217"/>
      <c r="AC10177" s="217"/>
      <c r="AD10177" s="213"/>
    </row>
    <row r="10178" spans="20:30" x14ac:dyDescent="0.2">
      <c r="T10178" s="212"/>
      <c r="U10178" s="213"/>
      <c r="V10178" s="213"/>
      <c r="W10178" s="213"/>
      <c r="X10178" s="214"/>
      <c r="Y10178" s="214"/>
      <c r="Z10178" s="214"/>
      <c r="AA10178" s="217"/>
      <c r="AB10178" s="217"/>
      <c r="AC10178" s="217"/>
      <c r="AD10178" s="213"/>
    </row>
    <row r="10179" spans="20:30" x14ac:dyDescent="0.2">
      <c r="T10179" s="212"/>
      <c r="U10179" s="213"/>
      <c r="V10179" s="213"/>
      <c r="W10179" s="213"/>
      <c r="X10179" s="214"/>
      <c r="Y10179" s="214"/>
      <c r="Z10179" s="214"/>
      <c r="AA10179" s="217"/>
      <c r="AB10179" s="217"/>
      <c r="AC10179" s="217"/>
      <c r="AD10179" s="213"/>
    </row>
    <row r="10180" spans="20:30" x14ac:dyDescent="0.2">
      <c r="T10180" s="212"/>
      <c r="U10180" s="213"/>
      <c r="V10180" s="213"/>
      <c r="W10180" s="213"/>
      <c r="X10180" s="214"/>
      <c r="Y10180" s="214"/>
      <c r="Z10180" s="214"/>
      <c r="AA10180" s="217"/>
      <c r="AB10180" s="217"/>
      <c r="AC10180" s="217"/>
      <c r="AD10180" s="213"/>
    </row>
    <row r="10181" spans="20:30" x14ac:dyDescent="0.2">
      <c r="T10181" s="212"/>
      <c r="U10181" s="213"/>
      <c r="V10181" s="213"/>
      <c r="W10181" s="213"/>
      <c r="X10181" s="214"/>
      <c r="Y10181" s="214"/>
      <c r="Z10181" s="214"/>
      <c r="AA10181" s="217"/>
      <c r="AB10181" s="217"/>
      <c r="AC10181" s="217"/>
      <c r="AD10181" s="213"/>
    </row>
    <row r="10182" spans="20:30" x14ac:dyDescent="0.2">
      <c r="T10182" s="212"/>
      <c r="U10182" s="213"/>
      <c r="V10182" s="213"/>
      <c r="W10182" s="213"/>
      <c r="X10182" s="214"/>
      <c r="Y10182" s="214"/>
      <c r="Z10182" s="214"/>
      <c r="AA10182" s="217"/>
      <c r="AB10182" s="217"/>
      <c r="AC10182" s="217"/>
      <c r="AD10182" s="213"/>
    </row>
    <row r="10183" spans="20:30" x14ac:dyDescent="0.2">
      <c r="T10183" s="212"/>
      <c r="U10183" s="213"/>
      <c r="V10183" s="213"/>
      <c r="W10183" s="213"/>
      <c r="X10183" s="214"/>
      <c r="Y10183" s="214"/>
      <c r="Z10183" s="214"/>
      <c r="AA10183" s="217"/>
      <c r="AB10183" s="217"/>
      <c r="AC10183" s="217"/>
      <c r="AD10183" s="213"/>
    </row>
    <row r="10184" spans="20:30" x14ac:dyDescent="0.2">
      <c r="T10184" s="212"/>
      <c r="U10184" s="213"/>
      <c r="V10184" s="213"/>
      <c r="W10184" s="213"/>
      <c r="X10184" s="214"/>
      <c r="Y10184" s="214"/>
      <c r="Z10184" s="214"/>
      <c r="AA10184" s="217"/>
      <c r="AB10184" s="217"/>
      <c r="AC10184" s="217"/>
      <c r="AD10184" s="213"/>
    </row>
    <row r="10185" spans="20:30" x14ac:dyDescent="0.2">
      <c r="T10185" s="212"/>
      <c r="U10185" s="213"/>
      <c r="V10185" s="213"/>
      <c r="W10185" s="213"/>
      <c r="X10185" s="214"/>
      <c r="Y10185" s="214"/>
      <c r="Z10185" s="214"/>
      <c r="AA10185" s="217"/>
      <c r="AB10185" s="217"/>
      <c r="AC10185" s="217"/>
      <c r="AD10185" s="213"/>
    </row>
    <row r="10186" spans="20:30" x14ac:dyDescent="0.2">
      <c r="T10186" s="212"/>
      <c r="U10186" s="213"/>
      <c r="V10186" s="213"/>
      <c r="W10186" s="213"/>
      <c r="X10186" s="214"/>
      <c r="Y10186" s="214"/>
      <c r="Z10186" s="214"/>
      <c r="AA10186" s="217"/>
      <c r="AB10186" s="217"/>
      <c r="AC10186" s="217"/>
      <c r="AD10186" s="213"/>
    </row>
    <row r="10187" spans="20:30" x14ac:dyDescent="0.2">
      <c r="T10187" s="212"/>
      <c r="U10187" s="213"/>
      <c r="V10187" s="213"/>
      <c r="W10187" s="213"/>
      <c r="X10187" s="214"/>
      <c r="Y10187" s="214"/>
      <c r="Z10187" s="214"/>
      <c r="AA10187" s="217"/>
      <c r="AB10187" s="217"/>
      <c r="AC10187" s="217"/>
      <c r="AD10187" s="213"/>
    </row>
    <row r="10188" spans="20:30" x14ac:dyDescent="0.2">
      <c r="T10188" s="212"/>
      <c r="U10188" s="213"/>
      <c r="V10188" s="213"/>
      <c r="W10188" s="213"/>
      <c r="X10188" s="214"/>
      <c r="Y10188" s="214"/>
      <c r="Z10188" s="214"/>
      <c r="AA10188" s="217"/>
      <c r="AB10188" s="217"/>
      <c r="AC10188" s="217"/>
      <c r="AD10188" s="213"/>
    </row>
    <row r="10189" spans="20:30" x14ac:dyDescent="0.2">
      <c r="T10189" s="212"/>
      <c r="U10189" s="213"/>
      <c r="V10189" s="213"/>
      <c r="W10189" s="213"/>
      <c r="X10189" s="214"/>
      <c r="Y10189" s="214"/>
      <c r="Z10189" s="214"/>
      <c r="AA10189" s="217"/>
      <c r="AB10189" s="217"/>
      <c r="AC10189" s="217"/>
      <c r="AD10189" s="213"/>
    </row>
    <row r="10190" spans="20:30" x14ac:dyDescent="0.2">
      <c r="T10190" s="212"/>
      <c r="U10190" s="213"/>
      <c r="V10190" s="213"/>
      <c r="W10190" s="213"/>
      <c r="X10190" s="214"/>
      <c r="Y10190" s="214"/>
      <c r="Z10190" s="214"/>
      <c r="AA10190" s="217"/>
      <c r="AB10190" s="217"/>
      <c r="AC10190" s="217"/>
      <c r="AD10190" s="213"/>
    </row>
    <row r="10191" spans="20:30" x14ac:dyDescent="0.2">
      <c r="T10191" s="212"/>
      <c r="U10191" s="213"/>
      <c r="V10191" s="213"/>
      <c r="W10191" s="213"/>
      <c r="X10191" s="214"/>
      <c r="Y10191" s="214"/>
      <c r="Z10191" s="214"/>
      <c r="AA10191" s="217"/>
      <c r="AB10191" s="217"/>
      <c r="AC10191" s="217"/>
      <c r="AD10191" s="213"/>
    </row>
    <row r="10192" spans="20:30" x14ac:dyDescent="0.2">
      <c r="T10192" s="212"/>
      <c r="U10192" s="213"/>
      <c r="V10192" s="213"/>
      <c r="W10192" s="213"/>
      <c r="X10192" s="214"/>
      <c r="Y10192" s="214"/>
      <c r="Z10192" s="214"/>
      <c r="AA10192" s="217"/>
      <c r="AB10192" s="217"/>
      <c r="AC10192" s="217"/>
      <c r="AD10192" s="213"/>
    </row>
    <row r="10193" spans="20:30" x14ac:dyDescent="0.2">
      <c r="T10193" s="212"/>
      <c r="U10193" s="213"/>
      <c r="V10193" s="213"/>
      <c r="W10193" s="213"/>
      <c r="X10193" s="214"/>
      <c r="Y10193" s="214"/>
      <c r="Z10193" s="214"/>
      <c r="AA10193" s="217"/>
      <c r="AB10193" s="217"/>
      <c r="AC10193" s="217"/>
      <c r="AD10193" s="213"/>
    </row>
    <row r="10194" spans="20:30" x14ac:dyDescent="0.2">
      <c r="T10194" s="212"/>
      <c r="U10194" s="213"/>
      <c r="V10194" s="213"/>
      <c r="W10194" s="213"/>
      <c r="X10194" s="214"/>
      <c r="Y10194" s="214"/>
      <c r="Z10194" s="214"/>
      <c r="AA10194" s="217"/>
      <c r="AB10194" s="217"/>
      <c r="AC10194" s="217"/>
      <c r="AD10194" s="213"/>
    </row>
    <row r="10195" spans="20:30" x14ac:dyDescent="0.2">
      <c r="T10195" s="212"/>
      <c r="U10195" s="213"/>
      <c r="V10195" s="213"/>
      <c r="W10195" s="213"/>
      <c r="X10195" s="214"/>
      <c r="Y10195" s="214"/>
      <c r="Z10195" s="214"/>
      <c r="AA10195" s="217"/>
      <c r="AB10195" s="217"/>
      <c r="AC10195" s="217"/>
      <c r="AD10195" s="213"/>
    </row>
    <row r="10196" spans="20:30" x14ac:dyDescent="0.2">
      <c r="T10196" s="212"/>
      <c r="U10196" s="213"/>
      <c r="V10196" s="213"/>
      <c r="W10196" s="213"/>
      <c r="X10196" s="214"/>
      <c r="Y10196" s="214"/>
      <c r="Z10196" s="214"/>
      <c r="AA10196" s="217"/>
      <c r="AB10196" s="217"/>
      <c r="AC10196" s="217"/>
      <c r="AD10196" s="213"/>
    </row>
    <row r="10197" spans="20:30" x14ac:dyDescent="0.2">
      <c r="T10197" s="212"/>
      <c r="U10197" s="213"/>
      <c r="V10197" s="213"/>
      <c r="W10197" s="213"/>
      <c r="X10197" s="214"/>
      <c r="Y10197" s="214"/>
      <c r="Z10197" s="214"/>
      <c r="AA10197" s="217"/>
      <c r="AB10197" s="217"/>
      <c r="AC10197" s="217"/>
      <c r="AD10197" s="213"/>
    </row>
    <row r="10198" spans="20:30" x14ac:dyDescent="0.2">
      <c r="T10198" s="212"/>
      <c r="U10198" s="213"/>
      <c r="V10198" s="213"/>
      <c r="W10198" s="213"/>
      <c r="X10198" s="214"/>
      <c r="Y10198" s="214"/>
      <c r="Z10198" s="214"/>
      <c r="AA10198" s="217"/>
      <c r="AB10198" s="217"/>
      <c r="AC10198" s="217"/>
      <c r="AD10198" s="213"/>
    </row>
    <row r="10199" spans="20:30" x14ac:dyDescent="0.2">
      <c r="T10199" s="212"/>
      <c r="U10199" s="213"/>
      <c r="V10199" s="213"/>
      <c r="W10199" s="213"/>
      <c r="X10199" s="214"/>
      <c r="Y10199" s="214"/>
      <c r="Z10199" s="214"/>
      <c r="AA10199" s="217"/>
      <c r="AB10199" s="217"/>
      <c r="AC10199" s="217"/>
      <c r="AD10199" s="213"/>
    </row>
    <row r="10200" spans="20:30" x14ac:dyDescent="0.2">
      <c r="T10200" s="212"/>
      <c r="U10200" s="213"/>
      <c r="V10200" s="213"/>
      <c r="W10200" s="213"/>
      <c r="X10200" s="214"/>
      <c r="Y10200" s="214"/>
      <c r="Z10200" s="214"/>
      <c r="AA10200" s="217"/>
      <c r="AB10200" s="217"/>
      <c r="AC10200" s="217"/>
      <c r="AD10200" s="213"/>
    </row>
    <row r="10201" spans="20:30" x14ac:dyDescent="0.2">
      <c r="T10201" s="212"/>
      <c r="U10201" s="213"/>
      <c r="V10201" s="213"/>
      <c r="W10201" s="213"/>
      <c r="X10201" s="214"/>
      <c r="Y10201" s="214"/>
      <c r="Z10201" s="214"/>
      <c r="AA10201" s="217"/>
      <c r="AB10201" s="217"/>
      <c r="AC10201" s="217"/>
      <c r="AD10201" s="213"/>
    </row>
    <row r="10202" spans="20:30" x14ac:dyDescent="0.2">
      <c r="T10202" s="212"/>
      <c r="U10202" s="213"/>
      <c r="V10202" s="213"/>
      <c r="W10202" s="213"/>
      <c r="X10202" s="214"/>
      <c r="Y10202" s="214"/>
      <c r="Z10202" s="214"/>
      <c r="AA10202" s="217"/>
      <c r="AB10202" s="217"/>
      <c r="AC10202" s="217"/>
      <c r="AD10202" s="213"/>
    </row>
    <row r="10203" spans="20:30" x14ac:dyDescent="0.2">
      <c r="T10203" s="212"/>
      <c r="U10203" s="213"/>
      <c r="V10203" s="213"/>
      <c r="W10203" s="213"/>
      <c r="X10203" s="214"/>
      <c r="Y10203" s="214"/>
      <c r="Z10203" s="214"/>
      <c r="AA10203" s="217"/>
      <c r="AB10203" s="217"/>
      <c r="AC10203" s="217"/>
      <c r="AD10203" s="213"/>
    </row>
    <row r="10204" spans="20:30" x14ac:dyDescent="0.2">
      <c r="T10204" s="212"/>
      <c r="U10204" s="213"/>
      <c r="V10204" s="213"/>
      <c r="W10204" s="213"/>
      <c r="X10204" s="214"/>
      <c r="Y10204" s="214"/>
      <c r="Z10204" s="214"/>
      <c r="AA10204" s="217"/>
      <c r="AB10204" s="217"/>
      <c r="AC10204" s="217"/>
      <c r="AD10204" s="213"/>
    </row>
    <row r="10205" spans="20:30" x14ac:dyDescent="0.2">
      <c r="T10205" s="212"/>
      <c r="U10205" s="213"/>
      <c r="V10205" s="213"/>
      <c r="W10205" s="213"/>
      <c r="X10205" s="214"/>
      <c r="Y10205" s="214"/>
      <c r="Z10205" s="214"/>
      <c r="AA10205" s="217"/>
      <c r="AB10205" s="217"/>
      <c r="AC10205" s="217"/>
      <c r="AD10205" s="213"/>
    </row>
    <row r="10206" spans="20:30" x14ac:dyDescent="0.2">
      <c r="T10206" s="212"/>
      <c r="U10206" s="213"/>
      <c r="V10206" s="213"/>
      <c r="W10206" s="213"/>
      <c r="X10206" s="214"/>
      <c r="Y10206" s="214"/>
      <c r="Z10206" s="214"/>
      <c r="AA10206" s="217"/>
      <c r="AB10206" s="217"/>
      <c r="AC10206" s="217"/>
      <c r="AD10206" s="213"/>
    </row>
    <row r="10207" spans="20:30" x14ac:dyDescent="0.2">
      <c r="T10207" s="212"/>
      <c r="U10207" s="213"/>
      <c r="V10207" s="213"/>
      <c r="W10207" s="213"/>
      <c r="X10207" s="214"/>
      <c r="Y10207" s="214"/>
      <c r="Z10207" s="214"/>
      <c r="AA10207" s="217"/>
      <c r="AB10207" s="217"/>
      <c r="AC10207" s="217"/>
      <c r="AD10207" s="213"/>
    </row>
    <row r="10208" spans="20:30" x14ac:dyDescent="0.2">
      <c r="T10208" s="212"/>
      <c r="U10208" s="213"/>
      <c r="V10208" s="213"/>
      <c r="W10208" s="213"/>
      <c r="X10208" s="214"/>
      <c r="Y10208" s="214"/>
      <c r="Z10208" s="214"/>
      <c r="AA10208" s="217"/>
      <c r="AB10208" s="217"/>
      <c r="AC10208" s="217"/>
      <c r="AD10208" s="213"/>
    </row>
    <row r="10209" spans="20:30" x14ac:dyDescent="0.2">
      <c r="T10209" s="212"/>
      <c r="U10209" s="213"/>
      <c r="V10209" s="213"/>
      <c r="W10209" s="213"/>
      <c r="X10209" s="214"/>
      <c r="Y10209" s="214"/>
      <c r="Z10209" s="214"/>
      <c r="AA10209" s="217"/>
      <c r="AB10209" s="217"/>
      <c r="AC10209" s="217"/>
      <c r="AD10209" s="213"/>
    </row>
    <row r="10210" spans="20:30" x14ac:dyDescent="0.2">
      <c r="T10210" s="212"/>
      <c r="U10210" s="213"/>
      <c r="V10210" s="213"/>
      <c r="W10210" s="213"/>
      <c r="X10210" s="214"/>
      <c r="Y10210" s="214"/>
      <c r="Z10210" s="214"/>
      <c r="AA10210" s="217"/>
      <c r="AB10210" s="217"/>
      <c r="AC10210" s="217"/>
      <c r="AD10210" s="213"/>
    </row>
    <row r="10211" spans="20:30" x14ac:dyDescent="0.2">
      <c r="T10211" s="212"/>
      <c r="U10211" s="213"/>
      <c r="V10211" s="213"/>
      <c r="W10211" s="213"/>
      <c r="X10211" s="214"/>
      <c r="Y10211" s="214"/>
      <c r="Z10211" s="214"/>
      <c r="AA10211" s="217"/>
      <c r="AB10211" s="217"/>
      <c r="AC10211" s="217"/>
      <c r="AD10211" s="213"/>
    </row>
    <row r="10212" spans="20:30" x14ac:dyDescent="0.2">
      <c r="T10212" s="212"/>
      <c r="U10212" s="213"/>
      <c r="V10212" s="213"/>
      <c r="W10212" s="213"/>
      <c r="X10212" s="214"/>
      <c r="Y10212" s="214"/>
      <c r="Z10212" s="214"/>
      <c r="AA10212" s="217"/>
      <c r="AB10212" s="217"/>
      <c r="AC10212" s="217"/>
      <c r="AD10212" s="213"/>
    </row>
    <row r="10213" spans="20:30" x14ac:dyDescent="0.2">
      <c r="T10213" s="212"/>
      <c r="U10213" s="213"/>
      <c r="V10213" s="213"/>
      <c r="W10213" s="213"/>
      <c r="X10213" s="214"/>
      <c r="Y10213" s="214"/>
      <c r="Z10213" s="214"/>
      <c r="AA10213" s="217"/>
      <c r="AB10213" s="217"/>
      <c r="AC10213" s="217"/>
      <c r="AD10213" s="213"/>
    </row>
    <row r="10214" spans="20:30" x14ac:dyDescent="0.2">
      <c r="T10214" s="212"/>
      <c r="U10214" s="213"/>
      <c r="V10214" s="213"/>
      <c r="W10214" s="213"/>
      <c r="X10214" s="214"/>
      <c r="Y10214" s="214"/>
      <c r="Z10214" s="214"/>
      <c r="AA10214" s="217"/>
      <c r="AB10214" s="217"/>
      <c r="AC10214" s="217"/>
      <c r="AD10214" s="213"/>
    </row>
    <row r="10215" spans="20:30" x14ac:dyDescent="0.2">
      <c r="T10215" s="212"/>
      <c r="U10215" s="213"/>
      <c r="V10215" s="213"/>
      <c r="W10215" s="213"/>
      <c r="X10215" s="214"/>
      <c r="Y10215" s="214"/>
      <c r="Z10215" s="214"/>
      <c r="AA10215" s="217"/>
      <c r="AB10215" s="217"/>
      <c r="AC10215" s="217"/>
      <c r="AD10215" s="213"/>
    </row>
    <row r="10216" spans="20:30" x14ac:dyDescent="0.2">
      <c r="T10216" s="212"/>
      <c r="U10216" s="213"/>
      <c r="V10216" s="213"/>
      <c r="W10216" s="213"/>
      <c r="X10216" s="214"/>
      <c r="Y10216" s="214"/>
      <c r="Z10216" s="214"/>
      <c r="AA10216" s="217"/>
      <c r="AB10216" s="217"/>
      <c r="AC10216" s="217"/>
      <c r="AD10216" s="213"/>
    </row>
    <row r="10217" spans="20:30" x14ac:dyDescent="0.2">
      <c r="T10217" s="212"/>
      <c r="U10217" s="213"/>
      <c r="V10217" s="213"/>
      <c r="W10217" s="213"/>
      <c r="X10217" s="214"/>
      <c r="Y10217" s="214"/>
      <c r="Z10217" s="214"/>
      <c r="AA10217" s="217"/>
      <c r="AB10217" s="217"/>
      <c r="AC10217" s="217"/>
      <c r="AD10217" s="213"/>
    </row>
    <row r="10218" spans="20:30" x14ac:dyDescent="0.2">
      <c r="T10218" s="212"/>
      <c r="U10218" s="213"/>
      <c r="V10218" s="213"/>
      <c r="W10218" s="213"/>
      <c r="X10218" s="214"/>
      <c r="Y10218" s="214"/>
      <c r="Z10218" s="214"/>
      <c r="AA10218" s="217"/>
      <c r="AB10218" s="217"/>
      <c r="AC10218" s="217"/>
      <c r="AD10218" s="213"/>
    </row>
    <row r="10219" spans="20:30" x14ac:dyDescent="0.2">
      <c r="T10219" s="212"/>
      <c r="U10219" s="213"/>
      <c r="V10219" s="213"/>
      <c r="W10219" s="213"/>
      <c r="X10219" s="214"/>
      <c r="Y10219" s="214"/>
      <c r="Z10219" s="214"/>
      <c r="AA10219" s="217"/>
      <c r="AB10219" s="217"/>
      <c r="AC10219" s="217"/>
      <c r="AD10219" s="213"/>
    </row>
    <row r="10220" spans="20:30" x14ac:dyDescent="0.2">
      <c r="T10220" s="212"/>
      <c r="U10220" s="213"/>
      <c r="V10220" s="213"/>
      <c r="W10220" s="213"/>
      <c r="X10220" s="214"/>
      <c r="Y10220" s="214"/>
      <c r="Z10220" s="214"/>
      <c r="AA10220" s="217"/>
      <c r="AB10220" s="217"/>
      <c r="AC10220" s="217"/>
      <c r="AD10220" s="213"/>
    </row>
    <row r="10221" spans="20:30" x14ac:dyDescent="0.2">
      <c r="T10221" s="212"/>
      <c r="U10221" s="213"/>
      <c r="V10221" s="213"/>
      <c r="W10221" s="213"/>
      <c r="X10221" s="214"/>
      <c r="Y10221" s="214"/>
      <c r="Z10221" s="214"/>
      <c r="AA10221" s="217"/>
      <c r="AB10221" s="217"/>
      <c r="AC10221" s="217"/>
      <c r="AD10221" s="213"/>
    </row>
    <row r="10222" spans="20:30" x14ac:dyDescent="0.2">
      <c r="T10222" s="212"/>
      <c r="U10222" s="213"/>
      <c r="V10222" s="213"/>
      <c r="W10222" s="213"/>
      <c r="X10222" s="214"/>
      <c r="Y10222" s="214"/>
      <c r="Z10222" s="214"/>
      <c r="AA10222" s="217"/>
      <c r="AB10222" s="217"/>
      <c r="AC10222" s="217"/>
      <c r="AD10222" s="213"/>
    </row>
    <row r="10223" spans="20:30" x14ac:dyDescent="0.2">
      <c r="T10223" s="212"/>
      <c r="U10223" s="213"/>
      <c r="V10223" s="213"/>
      <c r="W10223" s="213"/>
      <c r="X10223" s="214"/>
      <c r="Y10223" s="214"/>
      <c r="Z10223" s="214"/>
      <c r="AA10223" s="217"/>
      <c r="AB10223" s="217"/>
      <c r="AC10223" s="217"/>
      <c r="AD10223" s="213"/>
    </row>
    <row r="10224" spans="20:30" x14ac:dyDescent="0.2">
      <c r="T10224" s="212"/>
      <c r="U10224" s="213"/>
      <c r="V10224" s="213"/>
      <c r="W10224" s="213"/>
      <c r="X10224" s="214"/>
      <c r="Y10224" s="214"/>
      <c r="Z10224" s="214"/>
      <c r="AA10224" s="217"/>
      <c r="AB10224" s="217"/>
      <c r="AC10224" s="217"/>
      <c r="AD10224" s="213"/>
    </row>
    <row r="10225" spans="20:30" x14ac:dyDescent="0.2">
      <c r="T10225" s="212"/>
      <c r="U10225" s="213"/>
      <c r="V10225" s="213"/>
      <c r="W10225" s="213"/>
      <c r="X10225" s="214"/>
      <c r="Y10225" s="214"/>
      <c r="Z10225" s="214"/>
      <c r="AA10225" s="217"/>
      <c r="AB10225" s="217"/>
      <c r="AC10225" s="217"/>
      <c r="AD10225" s="213"/>
    </row>
    <row r="10226" spans="20:30" x14ac:dyDescent="0.2">
      <c r="T10226" s="212"/>
      <c r="U10226" s="213"/>
      <c r="V10226" s="213"/>
      <c r="W10226" s="213"/>
      <c r="X10226" s="214"/>
      <c r="Y10226" s="214"/>
      <c r="Z10226" s="214"/>
      <c r="AA10226" s="217"/>
      <c r="AB10226" s="217"/>
      <c r="AC10226" s="217"/>
      <c r="AD10226" s="213"/>
    </row>
    <row r="10227" spans="20:30" x14ac:dyDescent="0.2">
      <c r="T10227" s="212"/>
      <c r="U10227" s="213"/>
      <c r="V10227" s="213"/>
      <c r="W10227" s="213"/>
      <c r="X10227" s="214"/>
      <c r="Y10227" s="214"/>
      <c r="Z10227" s="214"/>
      <c r="AA10227" s="217"/>
      <c r="AB10227" s="217"/>
      <c r="AC10227" s="217"/>
      <c r="AD10227" s="213"/>
    </row>
    <row r="10228" spans="20:30" x14ac:dyDescent="0.2">
      <c r="T10228" s="212"/>
      <c r="U10228" s="213"/>
      <c r="V10228" s="213"/>
      <c r="W10228" s="213"/>
      <c r="X10228" s="214"/>
      <c r="Y10228" s="214"/>
      <c r="Z10228" s="214"/>
      <c r="AA10228" s="217"/>
      <c r="AB10228" s="217"/>
      <c r="AC10228" s="217"/>
      <c r="AD10228" s="213"/>
    </row>
    <row r="10229" spans="20:30" x14ac:dyDescent="0.2">
      <c r="T10229" s="212"/>
      <c r="U10229" s="213"/>
      <c r="V10229" s="213"/>
      <c r="W10229" s="213"/>
      <c r="X10229" s="214"/>
      <c r="Y10229" s="214"/>
      <c r="Z10229" s="214"/>
      <c r="AA10229" s="217"/>
      <c r="AB10229" s="217"/>
      <c r="AC10229" s="217"/>
      <c r="AD10229" s="213"/>
    </row>
    <row r="10230" spans="20:30" x14ac:dyDescent="0.2">
      <c r="T10230" s="212"/>
      <c r="U10230" s="213"/>
      <c r="V10230" s="213"/>
      <c r="W10230" s="213"/>
      <c r="X10230" s="214"/>
      <c r="Y10230" s="214"/>
      <c r="Z10230" s="214"/>
      <c r="AA10230" s="217"/>
      <c r="AB10230" s="217"/>
      <c r="AC10230" s="217"/>
      <c r="AD10230" s="213"/>
    </row>
    <row r="10231" spans="20:30" x14ac:dyDescent="0.2">
      <c r="T10231" s="212"/>
      <c r="U10231" s="213"/>
      <c r="V10231" s="213"/>
      <c r="W10231" s="213"/>
      <c r="X10231" s="214"/>
      <c r="Y10231" s="214"/>
      <c r="Z10231" s="214"/>
      <c r="AA10231" s="217"/>
      <c r="AB10231" s="217"/>
      <c r="AC10231" s="217"/>
      <c r="AD10231" s="213"/>
    </row>
    <row r="10232" spans="20:30" x14ac:dyDescent="0.2">
      <c r="T10232" s="212"/>
      <c r="U10232" s="213"/>
      <c r="V10232" s="213"/>
      <c r="W10232" s="213"/>
      <c r="X10232" s="214"/>
      <c r="Y10232" s="214"/>
      <c r="Z10232" s="214"/>
      <c r="AA10232" s="217"/>
      <c r="AB10232" s="217"/>
      <c r="AC10232" s="217"/>
      <c r="AD10232" s="213"/>
    </row>
    <row r="10233" spans="20:30" x14ac:dyDescent="0.2">
      <c r="T10233" s="212"/>
      <c r="U10233" s="213"/>
      <c r="V10233" s="213"/>
      <c r="W10233" s="213"/>
      <c r="X10233" s="214"/>
      <c r="Y10233" s="214"/>
      <c r="Z10233" s="214"/>
      <c r="AA10233" s="217"/>
      <c r="AB10233" s="217"/>
      <c r="AC10233" s="217"/>
      <c r="AD10233" s="213"/>
    </row>
    <row r="10234" spans="20:30" x14ac:dyDescent="0.2">
      <c r="T10234" s="212"/>
      <c r="U10234" s="213"/>
      <c r="V10234" s="213"/>
      <c r="W10234" s="213"/>
      <c r="X10234" s="214"/>
      <c r="Y10234" s="214"/>
      <c r="Z10234" s="214"/>
      <c r="AA10234" s="217"/>
      <c r="AB10234" s="217"/>
      <c r="AC10234" s="217"/>
      <c r="AD10234" s="213"/>
    </row>
    <row r="10235" spans="20:30" x14ac:dyDescent="0.2">
      <c r="T10235" s="212"/>
      <c r="U10235" s="213"/>
      <c r="V10235" s="213"/>
      <c r="W10235" s="213"/>
      <c r="X10235" s="214"/>
      <c r="Y10235" s="214"/>
      <c r="Z10235" s="214"/>
      <c r="AA10235" s="217"/>
      <c r="AB10235" s="217"/>
      <c r="AC10235" s="217"/>
      <c r="AD10235" s="213"/>
    </row>
    <row r="10236" spans="20:30" x14ac:dyDescent="0.2">
      <c r="T10236" s="212"/>
      <c r="U10236" s="213"/>
      <c r="V10236" s="213"/>
      <c r="W10236" s="213"/>
      <c r="X10236" s="214"/>
      <c r="Y10236" s="214"/>
      <c r="Z10236" s="214"/>
      <c r="AA10236" s="217"/>
      <c r="AB10236" s="217"/>
      <c r="AC10236" s="217"/>
      <c r="AD10236" s="213"/>
    </row>
    <row r="10237" spans="20:30" x14ac:dyDescent="0.2">
      <c r="T10237" s="212"/>
      <c r="U10237" s="213"/>
      <c r="V10237" s="213"/>
      <c r="W10237" s="213"/>
      <c r="X10237" s="214"/>
      <c r="Y10237" s="214"/>
      <c r="Z10237" s="214"/>
      <c r="AA10237" s="217"/>
      <c r="AB10237" s="217"/>
      <c r="AC10237" s="217"/>
      <c r="AD10237" s="213"/>
    </row>
    <row r="10238" spans="20:30" x14ac:dyDescent="0.2">
      <c r="T10238" s="212"/>
      <c r="U10238" s="213"/>
      <c r="V10238" s="213"/>
      <c r="W10238" s="213"/>
      <c r="X10238" s="214"/>
      <c r="Y10238" s="214"/>
      <c r="Z10238" s="214"/>
      <c r="AA10238" s="217"/>
      <c r="AB10238" s="217"/>
      <c r="AC10238" s="217"/>
      <c r="AD10238" s="213"/>
    </row>
    <row r="10239" spans="20:30" x14ac:dyDescent="0.2">
      <c r="T10239" s="212"/>
      <c r="U10239" s="213"/>
      <c r="V10239" s="213"/>
      <c r="W10239" s="213"/>
      <c r="X10239" s="214"/>
      <c r="Y10239" s="214"/>
      <c r="Z10239" s="214"/>
      <c r="AA10239" s="217"/>
      <c r="AB10239" s="217"/>
      <c r="AC10239" s="217"/>
      <c r="AD10239" s="213"/>
    </row>
    <row r="10240" spans="20:30" x14ac:dyDescent="0.2">
      <c r="T10240" s="212"/>
      <c r="U10240" s="213"/>
      <c r="V10240" s="213"/>
      <c r="W10240" s="213"/>
      <c r="X10240" s="214"/>
      <c r="Y10240" s="214"/>
      <c r="Z10240" s="214"/>
      <c r="AA10240" s="217"/>
      <c r="AB10240" s="217"/>
      <c r="AC10240" s="217"/>
      <c r="AD10240" s="213"/>
    </row>
    <row r="10241" spans="20:30" x14ac:dyDescent="0.2">
      <c r="T10241" s="212"/>
      <c r="U10241" s="213"/>
      <c r="V10241" s="213"/>
      <c r="W10241" s="213"/>
      <c r="X10241" s="214"/>
      <c r="Y10241" s="214"/>
      <c r="Z10241" s="214"/>
      <c r="AA10241" s="217"/>
      <c r="AB10241" s="217"/>
      <c r="AC10241" s="217"/>
      <c r="AD10241" s="213"/>
    </row>
    <row r="10242" spans="20:30" x14ac:dyDescent="0.2">
      <c r="T10242" s="212"/>
      <c r="U10242" s="213"/>
      <c r="V10242" s="213"/>
      <c r="W10242" s="213"/>
      <c r="X10242" s="214"/>
      <c r="Y10242" s="214"/>
      <c r="Z10242" s="214"/>
      <c r="AA10242" s="217"/>
      <c r="AB10242" s="217"/>
      <c r="AC10242" s="217"/>
      <c r="AD10242" s="213"/>
    </row>
    <row r="10243" spans="20:30" x14ac:dyDescent="0.2">
      <c r="T10243" s="212"/>
      <c r="U10243" s="213"/>
      <c r="V10243" s="213"/>
      <c r="W10243" s="213"/>
      <c r="X10243" s="214"/>
      <c r="Y10243" s="214"/>
      <c r="Z10243" s="214"/>
      <c r="AA10243" s="217"/>
      <c r="AB10243" s="217"/>
      <c r="AC10243" s="217"/>
      <c r="AD10243" s="213"/>
    </row>
    <row r="10244" spans="20:30" x14ac:dyDescent="0.2">
      <c r="T10244" s="212"/>
      <c r="U10244" s="213"/>
      <c r="V10244" s="213"/>
      <c r="W10244" s="213"/>
      <c r="X10244" s="214"/>
      <c r="Y10244" s="214"/>
      <c r="Z10244" s="214"/>
      <c r="AA10244" s="217"/>
      <c r="AB10244" s="217"/>
      <c r="AC10244" s="217"/>
      <c r="AD10244" s="213"/>
    </row>
    <row r="10245" spans="20:30" x14ac:dyDescent="0.2">
      <c r="T10245" s="212"/>
      <c r="U10245" s="213"/>
      <c r="V10245" s="213"/>
      <c r="W10245" s="213"/>
      <c r="X10245" s="214"/>
      <c r="Y10245" s="214"/>
      <c r="Z10245" s="214"/>
      <c r="AA10245" s="217"/>
      <c r="AB10245" s="217"/>
      <c r="AC10245" s="217"/>
      <c r="AD10245" s="213"/>
    </row>
    <row r="10246" spans="20:30" x14ac:dyDescent="0.2">
      <c r="T10246" s="212"/>
      <c r="U10246" s="213"/>
      <c r="V10246" s="213"/>
      <c r="W10246" s="213"/>
      <c r="X10246" s="214"/>
      <c r="Y10246" s="214"/>
      <c r="Z10246" s="214"/>
      <c r="AA10246" s="217"/>
      <c r="AB10246" s="217"/>
      <c r="AC10246" s="217"/>
      <c r="AD10246" s="213"/>
    </row>
    <row r="10247" spans="20:30" x14ac:dyDescent="0.2">
      <c r="T10247" s="212"/>
      <c r="U10247" s="213"/>
      <c r="V10247" s="213"/>
      <c r="W10247" s="213"/>
      <c r="X10247" s="214"/>
      <c r="Y10247" s="214"/>
      <c r="Z10247" s="214"/>
      <c r="AA10247" s="217"/>
      <c r="AB10247" s="217"/>
      <c r="AC10247" s="217"/>
      <c r="AD10247" s="213"/>
    </row>
    <row r="10248" spans="20:30" x14ac:dyDescent="0.2">
      <c r="T10248" s="212"/>
      <c r="U10248" s="213"/>
      <c r="V10248" s="213"/>
      <c r="W10248" s="213"/>
      <c r="X10248" s="214"/>
      <c r="Y10248" s="214"/>
      <c r="Z10248" s="214"/>
      <c r="AA10248" s="217"/>
      <c r="AB10248" s="217"/>
      <c r="AC10248" s="217"/>
      <c r="AD10248" s="213"/>
    </row>
    <row r="10249" spans="20:30" x14ac:dyDescent="0.2">
      <c r="T10249" s="212"/>
      <c r="U10249" s="213"/>
      <c r="V10249" s="213"/>
      <c r="W10249" s="213"/>
      <c r="X10249" s="214"/>
      <c r="Y10249" s="214"/>
      <c r="Z10249" s="214"/>
      <c r="AA10249" s="217"/>
      <c r="AB10249" s="217"/>
      <c r="AC10249" s="217"/>
      <c r="AD10249" s="213"/>
    </row>
    <row r="10250" spans="20:30" x14ac:dyDescent="0.2">
      <c r="T10250" s="212"/>
      <c r="U10250" s="213"/>
      <c r="V10250" s="213"/>
      <c r="W10250" s="213"/>
      <c r="X10250" s="214"/>
      <c r="Y10250" s="214"/>
      <c r="Z10250" s="214"/>
      <c r="AA10250" s="217"/>
      <c r="AB10250" s="217"/>
      <c r="AC10250" s="217"/>
      <c r="AD10250" s="213"/>
    </row>
    <row r="10251" spans="20:30" x14ac:dyDescent="0.2">
      <c r="T10251" s="212"/>
      <c r="U10251" s="213"/>
      <c r="V10251" s="213"/>
      <c r="W10251" s="213"/>
      <c r="X10251" s="214"/>
      <c r="Y10251" s="214"/>
      <c r="Z10251" s="214"/>
      <c r="AA10251" s="217"/>
      <c r="AB10251" s="217"/>
      <c r="AC10251" s="217"/>
      <c r="AD10251" s="213"/>
    </row>
    <row r="10252" spans="20:30" x14ac:dyDescent="0.2">
      <c r="T10252" s="212"/>
      <c r="U10252" s="213"/>
      <c r="V10252" s="213"/>
      <c r="W10252" s="213"/>
      <c r="X10252" s="214"/>
      <c r="Y10252" s="214"/>
      <c r="Z10252" s="214"/>
      <c r="AA10252" s="217"/>
      <c r="AB10252" s="217"/>
      <c r="AC10252" s="217"/>
      <c r="AD10252" s="213"/>
    </row>
    <row r="10253" spans="20:30" x14ac:dyDescent="0.2">
      <c r="T10253" s="212"/>
      <c r="U10253" s="213"/>
      <c r="V10253" s="213"/>
      <c r="W10253" s="213"/>
      <c r="X10253" s="214"/>
      <c r="Y10253" s="214"/>
      <c r="Z10253" s="214"/>
      <c r="AA10253" s="217"/>
      <c r="AB10253" s="217"/>
      <c r="AC10253" s="217"/>
      <c r="AD10253" s="213"/>
    </row>
    <row r="10254" spans="20:30" x14ac:dyDescent="0.2">
      <c r="T10254" s="212"/>
      <c r="U10254" s="213"/>
      <c r="V10254" s="213"/>
      <c r="W10254" s="213"/>
      <c r="X10254" s="214"/>
      <c r="Y10254" s="214"/>
      <c r="Z10254" s="214"/>
      <c r="AA10254" s="217"/>
      <c r="AB10254" s="217"/>
      <c r="AC10254" s="217"/>
      <c r="AD10254" s="213"/>
    </row>
    <row r="10255" spans="20:30" x14ac:dyDescent="0.2">
      <c r="T10255" s="212"/>
      <c r="U10255" s="213"/>
      <c r="V10255" s="213"/>
      <c r="W10255" s="213"/>
      <c r="X10255" s="214"/>
      <c r="Y10255" s="214"/>
      <c r="Z10255" s="214"/>
      <c r="AA10255" s="217"/>
      <c r="AB10255" s="217"/>
      <c r="AC10255" s="217"/>
      <c r="AD10255" s="213"/>
    </row>
    <row r="10256" spans="20:30" x14ac:dyDescent="0.2">
      <c r="T10256" s="212"/>
      <c r="U10256" s="213"/>
      <c r="V10256" s="213"/>
      <c r="W10256" s="213"/>
      <c r="X10256" s="214"/>
      <c r="Y10256" s="214"/>
      <c r="Z10256" s="214"/>
      <c r="AA10256" s="217"/>
      <c r="AB10256" s="217"/>
      <c r="AC10256" s="217"/>
      <c r="AD10256" s="213"/>
    </row>
    <row r="10257" spans="20:30" x14ac:dyDescent="0.2">
      <c r="T10257" s="212"/>
      <c r="U10257" s="213"/>
      <c r="V10257" s="213"/>
      <c r="W10257" s="213"/>
      <c r="X10257" s="214"/>
      <c r="Y10257" s="214"/>
      <c r="Z10257" s="214"/>
      <c r="AA10257" s="217"/>
      <c r="AB10257" s="217"/>
      <c r="AC10257" s="217"/>
      <c r="AD10257" s="213"/>
    </row>
    <row r="10258" spans="20:30" x14ac:dyDescent="0.2">
      <c r="T10258" s="212"/>
      <c r="U10258" s="213"/>
      <c r="V10258" s="213"/>
      <c r="W10258" s="213"/>
      <c r="X10258" s="214"/>
      <c r="Y10258" s="214"/>
      <c r="Z10258" s="214"/>
      <c r="AA10258" s="217"/>
      <c r="AB10258" s="217"/>
      <c r="AC10258" s="217"/>
      <c r="AD10258" s="213"/>
    </row>
    <row r="10259" spans="20:30" x14ac:dyDescent="0.2">
      <c r="T10259" s="212"/>
      <c r="U10259" s="213"/>
      <c r="V10259" s="213"/>
      <c r="W10259" s="213"/>
      <c r="X10259" s="214"/>
      <c r="Y10259" s="214"/>
      <c r="Z10259" s="214"/>
      <c r="AA10259" s="217"/>
      <c r="AB10259" s="217"/>
      <c r="AC10259" s="217"/>
      <c r="AD10259" s="213"/>
    </row>
    <row r="10260" spans="20:30" x14ac:dyDescent="0.2">
      <c r="T10260" s="212"/>
      <c r="U10260" s="213"/>
      <c r="V10260" s="213"/>
      <c r="W10260" s="213"/>
      <c r="X10260" s="214"/>
      <c r="Y10260" s="214"/>
      <c r="Z10260" s="214"/>
      <c r="AA10260" s="217"/>
      <c r="AB10260" s="217"/>
      <c r="AC10260" s="217"/>
      <c r="AD10260" s="213"/>
    </row>
    <row r="10261" spans="20:30" x14ac:dyDescent="0.2">
      <c r="T10261" s="212"/>
      <c r="U10261" s="213"/>
      <c r="V10261" s="213"/>
      <c r="W10261" s="213"/>
      <c r="X10261" s="214"/>
      <c r="Y10261" s="214"/>
      <c r="Z10261" s="214"/>
      <c r="AA10261" s="217"/>
      <c r="AB10261" s="217"/>
      <c r="AC10261" s="217"/>
      <c r="AD10261" s="213"/>
    </row>
    <row r="10262" spans="20:30" x14ac:dyDescent="0.2">
      <c r="T10262" s="212"/>
      <c r="U10262" s="213"/>
      <c r="V10262" s="213"/>
      <c r="W10262" s="213"/>
      <c r="X10262" s="214"/>
      <c r="Y10262" s="214"/>
      <c r="Z10262" s="214"/>
      <c r="AA10262" s="217"/>
      <c r="AB10262" s="217"/>
      <c r="AC10262" s="217"/>
      <c r="AD10262" s="213"/>
    </row>
    <row r="10263" spans="20:30" x14ac:dyDescent="0.2">
      <c r="T10263" s="212"/>
      <c r="U10263" s="213"/>
      <c r="V10263" s="213"/>
      <c r="W10263" s="213"/>
      <c r="X10263" s="214"/>
      <c r="Y10263" s="214"/>
      <c r="Z10263" s="214"/>
      <c r="AA10263" s="217"/>
      <c r="AB10263" s="217"/>
      <c r="AC10263" s="217"/>
      <c r="AD10263" s="213"/>
    </row>
    <row r="10264" spans="20:30" x14ac:dyDescent="0.2">
      <c r="T10264" s="212"/>
      <c r="U10264" s="213"/>
      <c r="V10264" s="213"/>
      <c r="W10264" s="213"/>
      <c r="X10264" s="214"/>
      <c r="Y10264" s="214"/>
      <c r="Z10264" s="214"/>
      <c r="AA10264" s="217"/>
      <c r="AB10264" s="217"/>
      <c r="AC10264" s="217"/>
      <c r="AD10264" s="213"/>
    </row>
    <row r="10265" spans="20:30" x14ac:dyDescent="0.2">
      <c r="T10265" s="212"/>
      <c r="U10265" s="213"/>
      <c r="V10265" s="213"/>
      <c r="W10265" s="213"/>
      <c r="X10265" s="214"/>
      <c r="Y10265" s="214"/>
      <c r="Z10265" s="214"/>
      <c r="AA10265" s="217"/>
      <c r="AB10265" s="217"/>
      <c r="AC10265" s="217"/>
      <c r="AD10265" s="213"/>
    </row>
    <row r="10266" spans="20:30" x14ac:dyDescent="0.2">
      <c r="T10266" s="212"/>
      <c r="U10266" s="213"/>
      <c r="V10266" s="213"/>
      <c r="W10266" s="213"/>
      <c r="X10266" s="214"/>
      <c r="Y10266" s="214"/>
      <c r="Z10266" s="214"/>
      <c r="AA10266" s="217"/>
      <c r="AB10266" s="217"/>
      <c r="AC10266" s="217"/>
      <c r="AD10266" s="213"/>
    </row>
    <row r="10267" spans="20:30" x14ac:dyDescent="0.2">
      <c r="T10267" s="212"/>
      <c r="U10267" s="213"/>
      <c r="V10267" s="213"/>
      <c r="W10267" s="213"/>
      <c r="X10267" s="214"/>
      <c r="Y10267" s="214"/>
      <c r="Z10267" s="214"/>
      <c r="AA10267" s="217"/>
      <c r="AB10267" s="217"/>
      <c r="AC10267" s="217"/>
      <c r="AD10267" s="213"/>
    </row>
    <row r="10268" spans="20:30" x14ac:dyDescent="0.2">
      <c r="T10268" s="212"/>
      <c r="U10268" s="213"/>
      <c r="V10268" s="213"/>
      <c r="W10268" s="213"/>
      <c r="X10268" s="214"/>
      <c r="Y10268" s="214"/>
      <c r="Z10268" s="214"/>
      <c r="AA10268" s="217"/>
      <c r="AB10268" s="217"/>
      <c r="AC10268" s="217"/>
      <c r="AD10268" s="213"/>
    </row>
    <row r="10269" spans="20:30" x14ac:dyDescent="0.2">
      <c r="T10269" s="212"/>
      <c r="U10269" s="213"/>
      <c r="V10269" s="213"/>
      <c r="W10269" s="213"/>
      <c r="X10269" s="214"/>
      <c r="Y10269" s="214"/>
      <c r="Z10269" s="214"/>
      <c r="AA10269" s="217"/>
      <c r="AB10269" s="217"/>
      <c r="AC10269" s="217"/>
      <c r="AD10269" s="213"/>
    </row>
    <row r="10270" spans="20:30" x14ac:dyDescent="0.2">
      <c r="T10270" s="212"/>
      <c r="U10270" s="213"/>
      <c r="V10270" s="213"/>
      <c r="W10270" s="213"/>
      <c r="X10270" s="214"/>
      <c r="Y10270" s="214"/>
      <c r="Z10270" s="214"/>
      <c r="AA10270" s="217"/>
      <c r="AB10270" s="217"/>
      <c r="AC10270" s="217"/>
      <c r="AD10270" s="213"/>
    </row>
    <row r="10271" spans="20:30" x14ac:dyDescent="0.2">
      <c r="T10271" s="212"/>
      <c r="U10271" s="213"/>
      <c r="V10271" s="213"/>
      <c r="W10271" s="213"/>
      <c r="X10271" s="214"/>
      <c r="Y10271" s="214"/>
      <c r="Z10271" s="214"/>
      <c r="AA10271" s="217"/>
      <c r="AB10271" s="217"/>
      <c r="AC10271" s="217"/>
      <c r="AD10271" s="213"/>
    </row>
    <row r="10272" spans="20:30" x14ac:dyDescent="0.2">
      <c r="T10272" s="212"/>
      <c r="U10272" s="213"/>
      <c r="V10272" s="213"/>
      <c r="W10272" s="213"/>
      <c r="X10272" s="214"/>
      <c r="Y10272" s="214"/>
      <c r="Z10272" s="214"/>
      <c r="AA10272" s="217"/>
      <c r="AB10272" s="217"/>
      <c r="AC10272" s="217"/>
      <c r="AD10272" s="213"/>
    </row>
    <row r="10273" spans="20:30" x14ac:dyDescent="0.2">
      <c r="T10273" s="212"/>
      <c r="U10273" s="213"/>
      <c r="V10273" s="213"/>
      <c r="W10273" s="213"/>
      <c r="X10273" s="214"/>
      <c r="Y10273" s="214"/>
      <c r="Z10273" s="214"/>
      <c r="AA10273" s="217"/>
      <c r="AB10273" s="217"/>
      <c r="AC10273" s="217"/>
      <c r="AD10273" s="213"/>
    </row>
    <row r="10274" spans="20:30" x14ac:dyDescent="0.2">
      <c r="T10274" s="212"/>
      <c r="U10274" s="213"/>
      <c r="V10274" s="213"/>
      <c r="W10274" s="213"/>
      <c r="X10274" s="214"/>
      <c r="Y10274" s="214"/>
      <c r="Z10274" s="214"/>
      <c r="AA10274" s="217"/>
      <c r="AB10274" s="217"/>
      <c r="AC10274" s="217"/>
      <c r="AD10274" s="213"/>
    </row>
    <row r="10275" spans="20:30" x14ac:dyDescent="0.2">
      <c r="T10275" s="212"/>
      <c r="U10275" s="213"/>
      <c r="V10275" s="213"/>
      <c r="W10275" s="213"/>
      <c r="X10275" s="214"/>
      <c r="Y10275" s="214"/>
      <c r="Z10275" s="214"/>
      <c r="AA10275" s="217"/>
      <c r="AB10275" s="217"/>
      <c r="AC10275" s="217"/>
      <c r="AD10275" s="213"/>
    </row>
    <row r="10276" spans="20:30" x14ac:dyDescent="0.2">
      <c r="T10276" s="212"/>
      <c r="U10276" s="213"/>
      <c r="V10276" s="213"/>
      <c r="W10276" s="213"/>
      <c r="X10276" s="214"/>
      <c r="Y10276" s="214"/>
      <c r="Z10276" s="214"/>
      <c r="AA10276" s="217"/>
      <c r="AB10276" s="217"/>
      <c r="AC10276" s="217"/>
      <c r="AD10276" s="213"/>
    </row>
    <row r="10277" spans="20:30" x14ac:dyDescent="0.2">
      <c r="T10277" s="212"/>
      <c r="U10277" s="213"/>
      <c r="V10277" s="213"/>
      <c r="W10277" s="213"/>
      <c r="X10277" s="214"/>
      <c r="Y10277" s="214"/>
      <c r="Z10277" s="214"/>
      <c r="AA10277" s="217"/>
      <c r="AB10277" s="217"/>
      <c r="AC10277" s="217"/>
      <c r="AD10277" s="213"/>
    </row>
    <row r="10278" spans="20:30" x14ac:dyDescent="0.2">
      <c r="T10278" s="212"/>
      <c r="U10278" s="213"/>
      <c r="V10278" s="213"/>
      <c r="W10278" s="213"/>
      <c r="X10278" s="214"/>
      <c r="Y10278" s="214"/>
      <c r="Z10278" s="214"/>
      <c r="AA10278" s="217"/>
      <c r="AB10278" s="217"/>
      <c r="AC10278" s="217"/>
      <c r="AD10278" s="213"/>
    </row>
    <row r="10279" spans="20:30" x14ac:dyDescent="0.2">
      <c r="T10279" s="212"/>
      <c r="U10279" s="213"/>
      <c r="V10279" s="213"/>
      <c r="W10279" s="213"/>
      <c r="X10279" s="214"/>
      <c r="Y10279" s="214"/>
      <c r="Z10279" s="214"/>
      <c r="AA10279" s="217"/>
      <c r="AB10279" s="217"/>
      <c r="AC10279" s="217"/>
      <c r="AD10279" s="213"/>
    </row>
    <row r="10280" spans="20:30" x14ac:dyDescent="0.2">
      <c r="T10280" s="212"/>
      <c r="U10280" s="213"/>
      <c r="V10280" s="213"/>
      <c r="W10280" s="213"/>
      <c r="X10280" s="214"/>
      <c r="Y10280" s="214"/>
      <c r="Z10280" s="214"/>
      <c r="AA10280" s="217"/>
      <c r="AB10280" s="217"/>
      <c r="AC10280" s="217"/>
      <c r="AD10280" s="213"/>
    </row>
    <row r="10281" spans="20:30" x14ac:dyDescent="0.2">
      <c r="T10281" s="212"/>
      <c r="U10281" s="213"/>
      <c r="V10281" s="213"/>
      <c r="W10281" s="213"/>
      <c r="X10281" s="214"/>
      <c r="Y10281" s="214"/>
      <c r="Z10281" s="214"/>
      <c r="AA10281" s="217"/>
      <c r="AB10281" s="217"/>
      <c r="AC10281" s="217"/>
      <c r="AD10281" s="213"/>
    </row>
    <row r="10282" spans="20:30" x14ac:dyDescent="0.2">
      <c r="T10282" s="212"/>
      <c r="U10282" s="213"/>
      <c r="V10282" s="213"/>
      <c r="W10282" s="213"/>
      <c r="X10282" s="214"/>
      <c r="Y10282" s="214"/>
      <c r="Z10282" s="214"/>
      <c r="AA10282" s="217"/>
      <c r="AB10282" s="217"/>
      <c r="AC10282" s="217"/>
      <c r="AD10282" s="213"/>
    </row>
    <row r="10283" spans="20:30" x14ac:dyDescent="0.2">
      <c r="T10283" s="212"/>
      <c r="U10283" s="213"/>
      <c r="V10283" s="213"/>
      <c r="W10283" s="213"/>
      <c r="X10283" s="214"/>
      <c r="Y10283" s="214"/>
      <c r="Z10283" s="214"/>
      <c r="AA10283" s="217"/>
      <c r="AB10283" s="217"/>
      <c r="AC10283" s="217"/>
      <c r="AD10283" s="213"/>
    </row>
    <row r="10284" spans="20:30" x14ac:dyDescent="0.2">
      <c r="T10284" s="212"/>
      <c r="U10284" s="213"/>
      <c r="V10284" s="213"/>
      <c r="W10284" s="213"/>
      <c r="X10284" s="214"/>
      <c r="Y10284" s="214"/>
      <c r="Z10284" s="214"/>
      <c r="AA10284" s="217"/>
      <c r="AB10284" s="217"/>
      <c r="AC10284" s="217"/>
      <c r="AD10284" s="213"/>
    </row>
    <row r="10285" spans="20:30" x14ac:dyDescent="0.2">
      <c r="T10285" s="212"/>
      <c r="U10285" s="213"/>
      <c r="V10285" s="213"/>
      <c r="W10285" s="213"/>
      <c r="X10285" s="214"/>
      <c r="Y10285" s="214"/>
      <c r="Z10285" s="214"/>
      <c r="AA10285" s="217"/>
      <c r="AB10285" s="217"/>
      <c r="AC10285" s="217"/>
      <c r="AD10285" s="213"/>
    </row>
    <row r="10286" spans="20:30" x14ac:dyDescent="0.2">
      <c r="T10286" s="212"/>
      <c r="U10286" s="213"/>
      <c r="V10286" s="213"/>
      <c r="W10286" s="213"/>
      <c r="X10286" s="214"/>
      <c r="Y10286" s="214"/>
      <c r="Z10286" s="214"/>
      <c r="AA10286" s="217"/>
      <c r="AB10286" s="217"/>
      <c r="AC10286" s="217"/>
      <c r="AD10286" s="213"/>
    </row>
    <row r="10287" spans="20:30" x14ac:dyDescent="0.2">
      <c r="T10287" s="212"/>
      <c r="U10287" s="213"/>
      <c r="V10287" s="213"/>
      <c r="W10287" s="213"/>
      <c r="X10287" s="214"/>
      <c r="Y10287" s="214"/>
      <c r="Z10287" s="214"/>
      <c r="AA10287" s="217"/>
      <c r="AB10287" s="217"/>
      <c r="AC10287" s="217"/>
      <c r="AD10287" s="213"/>
    </row>
    <row r="10288" spans="20:30" x14ac:dyDescent="0.2">
      <c r="T10288" s="212"/>
      <c r="U10288" s="213"/>
      <c r="V10288" s="213"/>
      <c r="W10288" s="213"/>
      <c r="X10288" s="214"/>
      <c r="Y10288" s="214"/>
      <c r="Z10288" s="214"/>
      <c r="AA10288" s="217"/>
      <c r="AB10288" s="217"/>
      <c r="AC10288" s="217"/>
      <c r="AD10288" s="213"/>
    </row>
    <row r="10289" spans="20:30" x14ac:dyDescent="0.2">
      <c r="T10289" s="212"/>
      <c r="U10289" s="213"/>
      <c r="V10289" s="213"/>
      <c r="W10289" s="213"/>
      <c r="X10289" s="214"/>
      <c r="Y10289" s="214"/>
      <c r="Z10289" s="214"/>
      <c r="AA10289" s="217"/>
      <c r="AB10289" s="217"/>
      <c r="AC10289" s="217"/>
      <c r="AD10289" s="213"/>
    </row>
    <row r="10290" spans="20:30" x14ac:dyDescent="0.2">
      <c r="T10290" s="212"/>
      <c r="U10290" s="213"/>
      <c r="V10290" s="213"/>
      <c r="W10290" s="213"/>
      <c r="X10290" s="214"/>
      <c r="Y10290" s="214"/>
      <c r="Z10290" s="214"/>
      <c r="AA10290" s="217"/>
      <c r="AB10290" s="217"/>
      <c r="AC10290" s="217"/>
      <c r="AD10290" s="213"/>
    </row>
    <row r="10291" spans="20:30" x14ac:dyDescent="0.2">
      <c r="T10291" s="212"/>
      <c r="U10291" s="213"/>
      <c r="V10291" s="213"/>
      <c r="W10291" s="213"/>
      <c r="X10291" s="214"/>
      <c r="Y10291" s="214"/>
      <c r="Z10291" s="214"/>
      <c r="AA10291" s="217"/>
      <c r="AB10291" s="217"/>
      <c r="AC10291" s="217"/>
      <c r="AD10291" s="213"/>
    </row>
    <row r="10292" spans="20:30" x14ac:dyDescent="0.2">
      <c r="T10292" s="212"/>
      <c r="U10292" s="213"/>
      <c r="V10292" s="213"/>
      <c r="W10292" s="213"/>
      <c r="X10292" s="214"/>
      <c r="Y10292" s="214"/>
      <c r="Z10292" s="214"/>
      <c r="AA10292" s="217"/>
      <c r="AB10292" s="217"/>
      <c r="AC10292" s="217"/>
      <c r="AD10292" s="213"/>
    </row>
    <row r="10293" spans="20:30" x14ac:dyDescent="0.2">
      <c r="T10293" s="212"/>
      <c r="U10293" s="213"/>
      <c r="V10293" s="213"/>
      <c r="W10293" s="213"/>
      <c r="X10293" s="214"/>
      <c r="Y10293" s="214"/>
      <c r="Z10293" s="214"/>
      <c r="AA10293" s="217"/>
      <c r="AB10293" s="217"/>
      <c r="AC10293" s="217"/>
      <c r="AD10293" s="213"/>
    </row>
    <row r="10294" spans="20:30" x14ac:dyDescent="0.2">
      <c r="T10294" s="212"/>
      <c r="U10294" s="213"/>
      <c r="V10294" s="213"/>
      <c r="W10294" s="213"/>
      <c r="X10294" s="214"/>
      <c r="Y10294" s="214"/>
      <c r="Z10294" s="214"/>
      <c r="AA10294" s="217"/>
      <c r="AB10294" s="217"/>
      <c r="AC10294" s="217"/>
      <c r="AD10294" s="213"/>
    </row>
    <row r="10295" spans="20:30" x14ac:dyDescent="0.2">
      <c r="T10295" s="212"/>
      <c r="U10295" s="213"/>
      <c r="V10295" s="213"/>
      <c r="W10295" s="213"/>
      <c r="X10295" s="214"/>
      <c r="Y10295" s="214"/>
      <c r="Z10295" s="214"/>
      <c r="AA10295" s="217"/>
      <c r="AB10295" s="217"/>
      <c r="AC10295" s="217"/>
      <c r="AD10295" s="213"/>
    </row>
    <row r="10296" spans="20:30" x14ac:dyDescent="0.2">
      <c r="T10296" s="212"/>
      <c r="U10296" s="213"/>
      <c r="V10296" s="213"/>
      <c r="W10296" s="213"/>
      <c r="X10296" s="214"/>
      <c r="Y10296" s="214"/>
      <c r="Z10296" s="214"/>
      <c r="AA10296" s="217"/>
      <c r="AB10296" s="217"/>
      <c r="AC10296" s="217"/>
      <c r="AD10296" s="213"/>
    </row>
    <row r="10297" spans="20:30" x14ac:dyDescent="0.2">
      <c r="T10297" s="212"/>
      <c r="U10297" s="213"/>
      <c r="V10297" s="213"/>
      <c r="W10297" s="213"/>
      <c r="X10297" s="214"/>
      <c r="Y10297" s="214"/>
      <c r="Z10297" s="214"/>
      <c r="AA10297" s="217"/>
      <c r="AB10297" s="217"/>
      <c r="AC10297" s="217"/>
      <c r="AD10297" s="213"/>
    </row>
    <row r="10298" spans="20:30" x14ac:dyDescent="0.2">
      <c r="T10298" s="212"/>
      <c r="U10298" s="213"/>
      <c r="V10298" s="213"/>
      <c r="W10298" s="213"/>
      <c r="X10298" s="214"/>
      <c r="Y10298" s="214"/>
      <c r="Z10298" s="214"/>
      <c r="AA10298" s="217"/>
      <c r="AB10298" s="217"/>
      <c r="AC10298" s="217"/>
      <c r="AD10298" s="213"/>
    </row>
    <row r="10299" spans="20:30" x14ac:dyDescent="0.2">
      <c r="T10299" s="212"/>
      <c r="U10299" s="213"/>
      <c r="V10299" s="213"/>
      <c r="W10299" s="213"/>
      <c r="X10299" s="214"/>
      <c r="Y10299" s="214"/>
      <c r="Z10299" s="214"/>
      <c r="AA10299" s="217"/>
      <c r="AB10299" s="217"/>
      <c r="AC10299" s="217"/>
      <c r="AD10299" s="213"/>
    </row>
    <row r="10300" spans="20:30" x14ac:dyDescent="0.2">
      <c r="T10300" s="212"/>
      <c r="U10300" s="213"/>
      <c r="V10300" s="213"/>
      <c r="W10300" s="213"/>
      <c r="X10300" s="214"/>
      <c r="Y10300" s="214"/>
      <c r="Z10300" s="214"/>
      <c r="AA10300" s="217"/>
      <c r="AB10300" s="217"/>
      <c r="AC10300" s="217"/>
      <c r="AD10300" s="213"/>
    </row>
    <row r="10301" spans="20:30" x14ac:dyDescent="0.2">
      <c r="T10301" s="212"/>
      <c r="U10301" s="213"/>
      <c r="V10301" s="213"/>
      <c r="W10301" s="213"/>
      <c r="X10301" s="214"/>
      <c r="Y10301" s="214"/>
      <c r="Z10301" s="214"/>
      <c r="AA10301" s="217"/>
      <c r="AB10301" s="217"/>
      <c r="AC10301" s="217"/>
      <c r="AD10301" s="213"/>
    </row>
    <row r="10302" spans="20:30" x14ac:dyDescent="0.2">
      <c r="T10302" s="212"/>
      <c r="U10302" s="213"/>
      <c r="V10302" s="213"/>
      <c r="W10302" s="213"/>
      <c r="X10302" s="214"/>
      <c r="Y10302" s="214"/>
      <c r="Z10302" s="214"/>
      <c r="AA10302" s="217"/>
      <c r="AB10302" s="217"/>
      <c r="AC10302" s="217"/>
      <c r="AD10302" s="213"/>
    </row>
    <row r="10303" spans="20:30" x14ac:dyDescent="0.2">
      <c r="T10303" s="212"/>
      <c r="U10303" s="213"/>
      <c r="V10303" s="213"/>
      <c r="W10303" s="213"/>
      <c r="X10303" s="214"/>
      <c r="Y10303" s="214"/>
      <c r="Z10303" s="214"/>
      <c r="AA10303" s="217"/>
      <c r="AB10303" s="217"/>
      <c r="AC10303" s="217"/>
      <c r="AD10303" s="213"/>
    </row>
    <row r="10304" spans="20:30" x14ac:dyDescent="0.2">
      <c r="T10304" s="212"/>
      <c r="U10304" s="213"/>
      <c r="V10304" s="213"/>
      <c r="W10304" s="213"/>
      <c r="X10304" s="214"/>
      <c r="Y10304" s="214"/>
      <c r="Z10304" s="214"/>
      <c r="AA10304" s="217"/>
      <c r="AB10304" s="217"/>
      <c r="AC10304" s="217"/>
      <c r="AD10304" s="213"/>
    </row>
    <row r="10305" spans="20:30" x14ac:dyDescent="0.2">
      <c r="T10305" s="212"/>
      <c r="U10305" s="213"/>
      <c r="V10305" s="213"/>
      <c r="W10305" s="213"/>
      <c r="X10305" s="214"/>
      <c r="Y10305" s="214"/>
      <c r="Z10305" s="214"/>
      <c r="AA10305" s="217"/>
      <c r="AB10305" s="217"/>
      <c r="AC10305" s="217"/>
      <c r="AD10305" s="213"/>
    </row>
    <row r="10306" spans="20:30" x14ac:dyDescent="0.2">
      <c r="T10306" s="212"/>
      <c r="U10306" s="213"/>
      <c r="V10306" s="213"/>
      <c r="W10306" s="213"/>
      <c r="X10306" s="214"/>
      <c r="Y10306" s="214"/>
      <c r="Z10306" s="214"/>
      <c r="AA10306" s="217"/>
      <c r="AB10306" s="217"/>
      <c r="AC10306" s="217"/>
      <c r="AD10306" s="213"/>
    </row>
    <row r="10307" spans="20:30" x14ac:dyDescent="0.2">
      <c r="T10307" s="212"/>
      <c r="U10307" s="213"/>
      <c r="V10307" s="213"/>
      <c r="W10307" s="213"/>
      <c r="X10307" s="214"/>
      <c r="Y10307" s="214"/>
      <c r="Z10307" s="214"/>
      <c r="AA10307" s="217"/>
      <c r="AB10307" s="217"/>
      <c r="AC10307" s="217"/>
      <c r="AD10307" s="213"/>
    </row>
    <row r="10308" spans="20:30" x14ac:dyDescent="0.2">
      <c r="T10308" s="212"/>
      <c r="U10308" s="213"/>
      <c r="V10308" s="213"/>
      <c r="W10308" s="213"/>
      <c r="X10308" s="214"/>
      <c r="Y10308" s="214"/>
      <c r="Z10308" s="214"/>
      <c r="AA10308" s="217"/>
      <c r="AB10308" s="217"/>
      <c r="AC10308" s="217"/>
      <c r="AD10308" s="213"/>
    </row>
    <row r="10309" spans="20:30" x14ac:dyDescent="0.2">
      <c r="T10309" s="212"/>
      <c r="U10309" s="213"/>
      <c r="V10309" s="213"/>
      <c r="W10309" s="213"/>
      <c r="X10309" s="214"/>
      <c r="Y10309" s="214"/>
      <c r="Z10309" s="214"/>
      <c r="AA10309" s="217"/>
      <c r="AB10309" s="217"/>
      <c r="AC10309" s="217"/>
      <c r="AD10309" s="213"/>
    </row>
    <row r="10310" spans="20:30" x14ac:dyDescent="0.2">
      <c r="T10310" s="212"/>
      <c r="U10310" s="213"/>
      <c r="V10310" s="213"/>
      <c r="W10310" s="213"/>
      <c r="X10310" s="214"/>
      <c r="Y10310" s="214"/>
      <c r="Z10310" s="214"/>
      <c r="AA10310" s="217"/>
      <c r="AB10310" s="217"/>
      <c r="AC10310" s="217"/>
      <c r="AD10310" s="213"/>
    </row>
    <row r="10311" spans="20:30" x14ac:dyDescent="0.2">
      <c r="T10311" s="212"/>
      <c r="U10311" s="213"/>
      <c r="V10311" s="213"/>
      <c r="W10311" s="213"/>
      <c r="X10311" s="214"/>
      <c r="Y10311" s="214"/>
      <c r="Z10311" s="214"/>
      <c r="AA10311" s="217"/>
      <c r="AB10311" s="217"/>
      <c r="AC10311" s="217"/>
      <c r="AD10311" s="213"/>
    </row>
    <row r="10312" spans="20:30" x14ac:dyDescent="0.2">
      <c r="T10312" s="212"/>
      <c r="U10312" s="213"/>
      <c r="V10312" s="213"/>
      <c r="W10312" s="213"/>
      <c r="X10312" s="214"/>
      <c r="Y10312" s="214"/>
      <c r="Z10312" s="214"/>
      <c r="AA10312" s="217"/>
      <c r="AB10312" s="217"/>
      <c r="AC10312" s="217"/>
      <c r="AD10312" s="213"/>
    </row>
    <row r="10313" spans="20:30" x14ac:dyDescent="0.2">
      <c r="T10313" s="212"/>
      <c r="U10313" s="213"/>
      <c r="V10313" s="213"/>
      <c r="W10313" s="213"/>
      <c r="X10313" s="214"/>
      <c r="Y10313" s="214"/>
      <c r="Z10313" s="214"/>
      <c r="AA10313" s="217"/>
      <c r="AB10313" s="217"/>
      <c r="AC10313" s="217"/>
      <c r="AD10313" s="213"/>
    </row>
    <row r="10314" spans="20:30" x14ac:dyDescent="0.2">
      <c r="T10314" s="212"/>
      <c r="U10314" s="213"/>
      <c r="V10314" s="213"/>
      <c r="W10314" s="213"/>
      <c r="X10314" s="214"/>
      <c r="Y10314" s="214"/>
      <c r="Z10314" s="214"/>
      <c r="AA10314" s="217"/>
      <c r="AB10314" s="217"/>
      <c r="AC10314" s="217"/>
      <c r="AD10314" s="213"/>
    </row>
    <row r="10315" spans="20:30" x14ac:dyDescent="0.2">
      <c r="T10315" s="212"/>
      <c r="U10315" s="213"/>
      <c r="V10315" s="213"/>
      <c r="W10315" s="213"/>
      <c r="X10315" s="214"/>
      <c r="Y10315" s="214"/>
      <c r="Z10315" s="214"/>
      <c r="AA10315" s="217"/>
      <c r="AB10315" s="217"/>
      <c r="AC10315" s="217"/>
      <c r="AD10315" s="213"/>
    </row>
    <row r="10316" spans="20:30" x14ac:dyDescent="0.2">
      <c r="T10316" s="212"/>
      <c r="U10316" s="213"/>
      <c r="V10316" s="213"/>
      <c r="W10316" s="213"/>
      <c r="X10316" s="214"/>
      <c r="Y10316" s="214"/>
      <c r="Z10316" s="214"/>
      <c r="AA10316" s="217"/>
      <c r="AB10316" s="217"/>
      <c r="AC10316" s="217"/>
      <c r="AD10316" s="213"/>
    </row>
    <row r="10317" spans="20:30" x14ac:dyDescent="0.2">
      <c r="T10317" s="212"/>
      <c r="U10317" s="213"/>
      <c r="V10317" s="213"/>
      <c r="W10317" s="213"/>
      <c r="X10317" s="214"/>
      <c r="Y10317" s="214"/>
      <c r="Z10317" s="214"/>
      <c r="AA10317" s="217"/>
      <c r="AB10317" s="217"/>
      <c r="AC10317" s="217"/>
      <c r="AD10317" s="213"/>
    </row>
    <row r="10318" spans="20:30" x14ac:dyDescent="0.2">
      <c r="T10318" s="212"/>
      <c r="U10318" s="213"/>
      <c r="V10318" s="213"/>
      <c r="W10318" s="213"/>
      <c r="X10318" s="214"/>
      <c r="Y10318" s="214"/>
      <c r="Z10318" s="214"/>
      <c r="AA10318" s="217"/>
      <c r="AB10318" s="217"/>
      <c r="AC10318" s="217"/>
      <c r="AD10318" s="213"/>
    </row>
    <row r="10319" spans="20:30" x14ac:dyDescent="0.2">
      <c r="T10319" s="212"/>
      <c r="U10319" s="213"/>
      <c r="V10319" s="213"/>
      <c r="W10319" s="213"/>
      <c r="X10319" s="214"/>
      <c r="Y10319" s="214"/>
      <c r="Z10319" s="214"/>
      <c r="AA10319" s="217"/>
      <c r="AB10319" s="217"/>
      <c r="AC10319" s="217"/>
      <c r="AD10319" s="213"/>
    </row>
    <row r="10320" spans="20:30" x14ac:dyDescent="0.2">
      <c r="T10320" s="212"/>
      <c r="U10320" s="213"/>
      <c r="V10320" s="213"/>
      <c r="W10320" s="213"/>
      <c r="X10320" s="214"/>
      <c r="Y10320" s="214"/>
      <c r="Z10320" s="214"/>
      <c r="AA10320" s="217"/>
      <c r="AB10320" s="217"/>
      <c r="AC10320" s="217"/>
      <c r="AD10320" s="213"/>
    </row>
    <row r="10321" spans="20:30" x14ac:dyDescent="0.2">
      <c r="T10321" s="212"/>
      <c r="U10321" s="213"/>
      <c r="V10321" s="213"/>
      <c r="W10321" s="213"/>
      <c r="X10321" s="214"/>
      <c r="Y10321" s="214"/>
      <c r="Z10321" s="214"/>
      <c r="AA10321" s="217"/>
      <c r="AB10321" s="217"/>
      <c r="AC10321" s="217"/>
      <c r="AD10321" s="213"/>
    </row>
    <row r="10322" spans="20:30" x14ac:dyDescent="0.2">
      <c r="T10322" s="212"/>
      <c r="U10322" s="213"/>
      <c r="V10322" s="213"/>
      <c r="W10322" s="213"/>
      <c r="X10322" s="214"/>
      <c r="Y10322" s="214"/>
      <c r="Z10322" s="214"/>
      <c r="AA10322" s="217"/>
      <c r="AB10322" s="217"/>
      <c r="AC10322" s="217"/>
      <c r="AD10322" s="213"/>
    </row>
    <row r="10323" spans="20:30" x14ac:dyDescent="0.2">
      <c r="T10323" s="212"/>
      <c r="U10323" s="213"/>
      <c r="V10323" s="213"/>
      <c r="W10323" s="213"/>
      <c r="X10323" s="214"/>
      <c r="Y10323" s="214"/>
      <c r="Z10323" s="214"/>
      <c r="AA10323" s="217"/>
      <c r="AB10323" s="217"/>
      <c r="AC10323" s="217"/>
      <c r="AD10323" s="213"/>
    </row>
    <row r="10324" spans="20:30" x14ac:dyDescent="0.2">
      <c r="T10324" s="212"/>
      <c r="U10324" s="213"/>
      <c r="V10324" s="213"/>
      <c r="W10324" s="213"/>
      <c r="X10324" s="214"/>
      <c r="Y10324" s="214"/>
      <c r="Z10324" s="214"/>
      <c r="AA10324" s="217"/>
      <c r="AB10324" s="217"/>
      <c r="AC10324" s="217"/>
      <c r="AD10324" s="213"/>
    </row>
    <row r="10325" spans="20:30" x14ac:dyDescent="0.2">
      <c r="T10325" s="212"/>
      <c r="U10325" s="213"/>
      <c r="V10325" s="213"/>
      <c r="W10325" s="213"/>
      <c r="X10325" s="214"/>
      <c r="Y10325" s="214"/>
      <c r="Z10325" s="214"/>
      <c r="AA10325" s="217"/>
      <c r="AB10325" s="217"/>
      <c r="AC10325" s="217"/>
      <c r="AD10325" s="213"/>
    </row>
    <row r="10326" spans="20:30" x14ac:dyDescent="0.2">
      <c r="T10326" s="212"/>
      <c r="U10326" s="213"/>
      <c r="V10326" s="213"/>
      <c r="W10326" s="213"/>
      <c r="X10326" s="214"/>
      <c r="Y10326" s="214"/>
      <c r="Z10326" s="214"/>
      <c r="AA10326" s="217"/>
      <c r="AB10326" s="217"/>
      <c r="AC10326" s="217"/>
      <c r="AD10326" s="213"/>
    </row>
    <row r="10327" spans="20:30" x14ac:dyDescent="0.2">
      <c r="T10327" s="212"/>
      <c r="U10327" s="213"/>
      <c r="V10327" s="213"/>
      <c r="W10327" s="213"/>
      <c r="X10327" s="214"/>
      <c r="Y10327" s="214"/>
      <c r="Z10327" s="214"/>
      <c r="AA10327" s="217"/>
      <c r="AB10327" s="217"/>
      <c r="AC10327" s="217"/>
      <c r="AD10327" s="213"/>
    </row>
    <row r="10328" spans="20:30" x14ac:dyDescent="0.2">
      <c r="T10328" s="212"/>
      <c r="U10328" s="213"/>
      <c r="V10328" s="213"/>
      <c r="W10328" s="213"/>
      <c r="X10328" s="214"/>
      <c r="Y10328" s="214"/>
      <c r="Z10328" s="214"/>
      <c r="AA10328" s="217"/>
      <c r="AB10328" s="217"/>
      <c r="AC10328" s="217"/>
      <c r="AD10328" s="213"/>
    </row>
    <row r="10329" spans="20:30" x14ac:dyDescent="0.2">
      <c r="T10329" s="212"/>
      <c r="U10329" s="213"/>
      <c r="V10329" s="213"/>
      <c r="W10329" s="213"/>
      <c r="X10329" s="214"/>
      <c r="Y10329" s="214"/>
      <c r="Z10329" s="214"/>
      <c r="AA10329" s="217"/>
      <c r="AB10329" s="217"/>
      <c r="AC10329" s="217"/>
      <c r="AD10329" s="213"/>
    </row>
    <row r="10330" spans="20:30" x14ac:dyDescent="0.2">
      <c r="T10330" s="212"/>
      <c r="U10330" s="213"/>
      <c r="V10330" s="213"/>
      <c r="W10330" s="213"/>
      <c r="X10330" s="214"/>
      <c r="Y10330" s="214"/>
      <c r="Z10330" s="214"/>
      <c r="AA10330" s="217"/>
      <c r="AB10330" s="217"/>
      <c r="AC10330" s="217"/>
      <c r="AD10330" s="213"/>
    </row>
    <row r="10331" spans="20:30" x14ac:dyDescent="0.2">
      <c r="T10331" s="212"/>
      <c r="U10331" s="213"/>
      <c r="V10331" s="213"/>
      <c r="W10331" s="213"/>
      <c r="X10331" s="214"/>
      <c r="Y10331" s="214"/>
      <c r="Z10331" s="214"/>
      <c r="AA10331" s="217"/>
      <c r="AB10331" s="217"/>
      <c r="AC10331" s="217"/>
      <c r="AD10331" s="213"/>
    </row>
    <row r="10332" spans="20:30" x14ac:dyDescent="0.2">
      <c r="T10332" s="212"/>
      <c r="U10332" s="213"/>
      <c r="V10332" s="213"/>
      <c r="W10332" s="213"/>
      <c r="X10332" s="214"/>
      <c r="Y10332" s="214"/>
      <c r="Z10332" s="214"/>
      <c r="AA10332" s="217"/>
      <c r="AB10332" s="217"/>
      <c r="AC10332" s="217"/>
      <c r="AD10332" s="213"/>
    </row>
    <row r="10333" spans="20:30" x14ac:dyDescent="0.2">
      <c r="T10333" s="212"/>
      <c r="U10333" s="213"/>
      <c r="V10333" s="213"/>
      <c r="W10333" s="213"/>
      <c r="X10333" s="214"/>
      <c r="Y10333" s="214"/>
      <c r="Z10333" s="214"/>
      <c r="AA10333" s="217"/>
      <c r="AB10333" s="217"/>
      <c r="AC10333" s="217"/>
      <c r="AD10333" s="213"/>
    </row>
    <row r="10334" spans="20:30" x14ac:dyDescent="0.2">
      <c r="T10334" s="212"/>
      <c r="U10334" s="213"/>
      <c r="V10334" s="213"/>
      <c r="W10334" s="213"/>
      <c r="X10334" s="214"/>
      <c r="Y10334" s="214"/>
      <c r="Z10334" s="214"/>
      <c r="AA10334" s="217"/>
      <c r="AB10334" s="217"/>
      <c r="AC10334" s="217"/>
      <c r="AD10334" s="213"/>
    </row>
    <row r="10335" spans="20:30" x14ac:dyDescent="0.2">
      <c r="T10335" s="212"/>
      <c r="U10335" s="213"/>
      <c r="V10335" s="213"/>
      <c r="W10335" s="213"/>
      <c r="X10335" s="214"/>
      <c r="Y10335" s="214"/>
      <c r="Z10335" s="214"/>
      <c r="AA10335" s="217"/>
      <c r="AB10335" s="217"/>
      <c r="AC10335" s="217"/>
      <c r="AD10335" s="213"/>
    </row>
    <row r="10336" spans="20:30" x14ac:dyDescent="0.2">
      <c r="T10336" s="212"/>
      <c r="U10336" s="213"/>
      <c r="V10336" s="213"/>
      <c r="W10336" s="213"/>
      <c r="X10336" s="214"/>
      <c r="Y10336" s="214"/>
      <c r="Z10336" s="214"/>
      <c r="AA10336" s="217"/>
      <c r="AB10336" s="217"/>
      <c r="AC10336" s="217"/>
      <c r="AD10336" s="213"/>
    </row>
    <row r="10337" spans="20:30" x14ac:dyDescent="0.2">
      <c r="T10337" s="212"/>
      <c r="U10337" s="213"/>
      <c r="V10337" s="213"/>
      <c r="W10337" s="213"/>
      <c r="X10337" s="214"/>
      <c r="Y10337" s="214"/>
      <c r="Z10337" s="214"/>
      <c r="AA10337" s="217"/>
      <c r="AB10337" s="217"/>
      <c r="AC10337" s="217"/>
      <c r="AD10337" s="213"/>
    </row>
    <row r="10338" spans="20:30" x14ac:dyDescent="0.2">
      <c r="T10338" s="212"/>
      <c r="U10338" s="213"/>
      <c r="V10338" s="213"/>
      <c r="W10338" s="213"/>
      <c r="X10338" s="214"/>
      <c r="Y10338" s="214"/>
      <c r="Z10338" s="214"/>
      <c r="AA10338" s="217"/>
      <c r="AB10338" s="217"/>
      <c r="AC10338" s="217"/>
      <c r="AD10338" s="213"/>
    </row>
    <row r="10339" spans="20:30" x14ac:dyDescent="0.2">
      <c r="T10339" s="212"/>
      <c r="U10339" s="213"/>
      <c r="V10339" s="213"/>
      <c r="W10339" s="213"/>
      <c r="X10339" s="214"/>
      <c r="Y10339" s="214"/>
      <c r="Z10339" s="214"/>
      <c r="AA10339" s="217"/>
      <c r="AB10339" s="217"/>
      <c r="AC10339" s="217"/>
      <c r="AD10339" s="213"/>
    </row>
    <row r="10340" spans="20:30" x14ac:dyDescent="0.2">
      <c r="T10340" s="212"/>
      <c r="U10340" s="213"/>
      <c r="V10340" s="213"/>
      <c r="W10340" s="213"/>
      <c r="X10340" s="214"/>
      <c r="Y10340" s="214"/>
      <c r="Z10340" s="214"/>
      <c r="AA10340" s="217"/>
      <c r="AB10340" s="217"/>
      <c r="AC10340" s="217"/>
      <c r="AD10340" s="213"/>
    </row>
    <row r="10341" spans="20:30" x14ac:dyDescent="0.2">
      <c r="T10341" s="212"/>
      <c r="U10341" s="213"/>
      <c r="V10341" s="213"/>
      <c r="W10341" s="213"/>
      <c r="X10341" s="214"/>
      <c r="Y10341" s="214"/>
      <c r="Z10341" s="214"/>
      <c r="AA10341" s="217"/>
      <c r="AB10341" s="217"/>
      <c r="AC10341" s="217"/>
      <c r="AD10341" s="213"/>
    </row>
    <row r="10342" spans="20:30" x14ac:dyDescent="0.2">
      <c r="T10342" s="212"/>
      <c r="U10342" s="213"/>
      <c r="V10342" s="213"/>
      <c r="W10342" s="213"/>
      <c r="X10342" s="214"/>
      <c r="Y10342" s="214"/>
      <c r="Z10342" s="214"/>
      <c r="AA10342" s="217"/>
      <c r="AB10342" s="217"/>
      <c r="AC10342" s="217"/>
      <c r="AD10342" s="213"/>
    </row>
    <row r="10343" spans="20:30" x14ac:dyDescent="0.2">
      <c r="T10343" s="212"/>
      <c r="U10343" s="213"/>
      <c r="V10343" s="213"/>
      <c r="W10343" s="213"/>
      <c r="X10343" s="214"/>
      <c r="Y10343" s="214"/>
      <c r="Z10343" s="214"/>
      <c r="AA10343" s="217"/>
      <c r="AB10343" s="217"/>
      <c r="AC10343" s="217"/>
      <c r="AD10343" s="213"/>
    </row>
    <row r="10344" spans="20:30" x14ac:dyDescent="0.2">
      <c r="T10344" s="212"/>
      <c r="U10344" s="213"/>
      <c r="V10344" s="213"/>
      <c r="W10344" s="213"/>
      <c r="X10344" s="214"/>
      <c r="Y10344" s="214"/>
      <c r="Z10344" s="214"/>
      <c r="AA10344" s="217"/>
      <c r="AB10344" s="217"/>
      <c r="AC10344" s="217"/>
      <c r="AD10344" s="213"/>
    </row>
    <row r="10345" spans="20:30" x14ac:dyDescent="0.2">
      <c r="T10345" s="212"/>
      <c r="U10345" s="213"/>
      <c r="V10345" s="213"/>
      <c r="W10345" s="213"/>
      <c r="X10345" s="214"/>
      <c r="Y10345" s="214"/>
      <c r="Z10345" s="214"/>
      <c r="AA10345" s="217"/>
      <c r="AB10345" s="217"/>
      <c r="AC10345" s="217"/>
      <c r="AD10345" s="213"/>
    </row>
    <row r="10346" spans="20:30" x14ac:dyDescent="0.2">
      <c r="T10346" s="212"/>
      <c r="U10346" s="213"/>
      <c r="V10346" s="213"/>
      <c r="W10346" s="213"/>
      <c r="X10346" s="214"/>
      <c r="Y10346" s="214"/>
      <c r="Z10346" s="214"/>
      <c r="AA10346" s="217"/>
      <c r="AB10346" s="217"/>
      <c r="AC10346" s="217"/>
      <c r="AD10346" s="213"/>
    </row>
    <row r="10347" spans="20:30" x14ac:dyDescent="0.2">
      <c r="T10347" s="212"/>
      <c r="U10347" s="213"/>
      <c r="V10347" s="213"/>
      <c r="W10347" s="213"/>
      <c r="X10347" s="214"/>
      <c r="Y10347" s="214"/>
      <c r="Z10347" s="214"/>
      <c r="AA10347" s="217"/>
      <c r="AB10347" s="217"/>
      <c r="AC10347" s="217"/>
      <c r="AD10347" s="213"/>
    </row>
    <row r="10348" spans="20:30" x14ac:dyDescent="0.2">
      <c r="T10348" s="212"/>
      <c r="U10348" s="213"/>
      <c r="V10348" s="213"/>
      <c r="W10348" s="213"/>
      <c r="X10348" s="214"/>
      <c r="Y10348" s="214"/>
      <c r="Z10348" s="214"/>
      <c r="AA10348" s="217"/>
      <c r="AB10348" s="217"/>
      <c r="AC10348" s="217"/>
      <c r="AD10348" s="213"/>
    </row>
    <row r="10349" spans="20:30" x14ac:dyDescent="0.2">
      <c r="T10349" s="212"/>
      <c r="U10349" s="213"/>
      <c r="V10349" s="213"/>
      <c r="W10349" s="213"/>
      <c r="X10349" s="214"/>
      <c r="Y10349" s="214"/>
      <c r="Z10349" s="214"/>
      <c r="AA10349" s="217"/>
      <c r="AB10349" s="217"/>
      <c r="AC10349" s="217"/>
      <c r="AD10349" s="213"/>
    </row>
    <row r="10350" spans="20:30" x14ac:dyDescent="0.2">
      <c r="T10350" s="212"/>
      <c r="U10350" s="213"/>
      <c r="V10350" s="213"/>
      <c r="W10350" s="213"/>
      <c r="X10350" s="214"/>
      <c r="Y10350" s="214"/>
      <c r="Z10350" s="214"/>
      <c r="AA10350" s="217"/>
      <c r="AB10350" s="217"/>
      <c r="AC10350" s="217"/>
      <c r="AD10350" s="213"/>
    </row>
    <row r="10351" spans="20:30" x14ac:dyDescent="0.2">
      <c r="T10351" s="212"/>
      <c r="U10351" s="213"/>
      <c r="V10351" s="213"/>
      <c r="W10351" s="213"/>
      <c r="X10351" s="214"/>
      <c r="Y10351" s="214"/>
      <c r="Z10351" s="214"/>
      <c r="AA10351" s="217"/>
      <c r="AB10351" s="217"/>
      <c r="AC10351" s="217"/>
      <c r="AD10351" s="213"/>
    </row>
    <row r="10352" spans="20:30" x14ac:dyDescent="0.2">
      <c r="T10352" s="212"/>
      <c r="U10352" s="213"/>
      <c r="V10352" s="213"/>
      <c r="W10352" s="213"/>
      <c r="X10352" s="214"/>
      <c r="Y10352" s="214"/>
      <c r="Z10352" s="214"/>
      <c r="AA10352" s="217"/>
      <c r="AB10352" s="217"/>
      <c r="AC10352" s="217"/>
      <c r="AD10352" s="213"/>
    </row>
    <row r="10353" spans="20:30" x14ac:dyDescent="0.2">
      <c r="T10353" s="212"/>
      <c r="U10353" s="213"/>
      <c r="V10353" s="213"/>
      <c r="W10353" s="213"/>
      <c r="X10353" s="214"/>
      <c r="Y10353" s="214"/>
      <c r="Z10353" s="214"/>
      <c r="AA10353" s="217"/>
      <c r="AB10353" s="217"/>
      <c r="AC10353" s="217"/>
      <c r="AD10353" s="213"/>
    </row>
    <row r="10354" spans="20:30" x14ac:dyDescent="0.2">
      <c r="T10354" s="212"/>
      <c r="U10354" s="213"/>
      <c r="V10354" s="213"/>
      <c r="W10354" s="213"/>
      <c r="X10354" s="214"/>
      <c r="Y10354" s="214"/>
      <c r="Z10354" s="214"/>
      <c r="AA10354" s="217"/>
      <c r="AB10354" s="217"/>
      <c r="AC10354" s="217"/>
      <c r="AD10354" s="213"/>
    </row>
    <row r="10355" spans="20:30" x14ac:dyDescent="0.2">
      <c r="T10355" s="212"/>
      <c r="U10355" s="213"/>
      <c r="V10355" s="213"/>
      <c r="W10355" s="213"/>
      <c r="X10355" s="214"/>
      <c r="Y10355" s="214"/>
      <c r="Z10355" s="214"/>
      <c r="AA10355" s="217"/>
      <c r="AB10355" s="217"/>
      <c r="AC10355" s="217"/>
      <c r="AD10355" s="213"/>
    </row>
    <row r="10356" spans="20:30" x14ac:dyDescent="0.2">
      <c r="T10356" s="212"/>
      <c r="U10356" s="213"/>
      <c r="V10356" s="213"/>
      <c r="W10356" s="213"/>
      <c r="X10356" s="214"/>
      <c r="Y10356" s="214"/>
      <c r="Z10356" s="214"/>
      <c r="AA10356" s="217"/>
      <c r="AB10356" s="217"/>
      <c r="AC10356" s="217"/>
      <c r="AD10356" s="213"/>
    </row>
    <row r="10357" spans="20:30" x14ac:dyDescent="0.2">
      <c r="T10357" s="212"/>
      <c r="U10357" s="213"/>
      <c r="V10357" s="213"/>
      <c r="W10357" s="213"/>
      <c r="X10357" s="214"/>
      <c r="Y10357" s="214"/>
      <c r="Z10357" s="214"/>
      <c r="AA10357" s="217"/>
      <c r="AB10357" s="217"/>
      <c r="AC10357" s="217"/>
      <c r="AD10357" s="213"/>
    </row>
    <row r="10358" spans="20:30" x14ac:dyDescent="0.2">
      <c r="T10358" s="212"/>
      <c r="U10358" s="213"/>
      <c r="V10358" s="213"/>
      <c r="W10358" s="213"/>
      <c r="X10358" s="214"/>
      <c r="Y10358" s="214"/>
      <c r="Z10358" s="214"/>
      <c r="AA10358" s="217"/>
      <c r="AB10358" s="217"/>
      <c r="AC10358" s="217"/>
      <c r="AD10358" s="213"/>
    </row>
    <row r="10359" spans="20:30" x14ac:dyDescent="0.2">
      <c r="T10359" s="212"/>
      <c r="U10359" s="213"/>
      <c r="V10359" s="213"/>
      <c r="W10359" s="213"/>
      <c r="X10359" s="214"/>
      <c r="Y10359" s="214"/>
      <c r="Z10359" s="214"/>
      <c r="AA10359" s="217"/>
      <c r="AB10359" s="217"/>
      <c r="AC10359" s="217"/>
      <c r="AD10359" s="213"/>
    </row>
    <row r="10360" spans="20:30" x14ac:dyDescent="0.2">
      <c r="T10360" s="212"/>
      <c r="U10360" s="213"/>
      <c r="V10360" s="213"/>
      <c r="W10360" s="213"/>
      <c r="X10360" s="214"/>
      <c r="Y10360" s="214"/>
      <c r="Z10360" s="214"/>
      <c r="AA10360" s="217"/>
      <c r="AB10360" s="217"/>
      <c r="AC10360" s="217"/>
      <c r="AD10360" s="213"/>
    </row>
    <row r="10361" spans="20:30" x14ac:dyDescent="0.2">
      <c r="T10361" s="212"/>
      <c r="U10361" s="213"/>
      <c r="V10361" s="213"/>
      <c r="W10361" s="213"/>
      <c r="X10361" s="214"/>
      <c r="Y10361" s="214"/>
      <c r="Z10361" s="214"/>
      <c r="AA10361" s="217"/>
      <c r="AB10361" s="217"/>
      <c r="AC10361" s="217"/>
      <c r="AD10361" s="213"/>
    </row>
    <row r="10362" spans="20:30" x14ac:dyDescent="0.2">
      <c r="T10362" s="212"/>
      <c r="U10362" s="213"/>
      <c r="V10362" s="213"/>
      <c r="W10362" s="213"/>
      <c r="X10362" s="214"/>
      <c r="Y10362" s="214"/>
      <c r="Z10362" s="214"/>
      <c r="AA10362" s="217"/>
      <c r="AB10362" s="217"/>
      <c r="AC10362" s="217"/>
      <c r="AD10362" s="213"/>
    </row>
    <row r="10363" spans="20:30" x14ac:dyDescent="0.2">
      <c r="T10363" s="212"/>
      <c r="U10363" s="213"/>
      <c r="V10363" s="213"/>
      <c r="W10363" s="213"/>
      <c r="X10363" s="214"/>
      <c r="Y10363" s="214"/>
      <c r="Z10363" s="214"/>
      <c r="AA10363" s="217"/>
      <c r="AB10363" s="217"/>
      <c r="AC10363" s="217"/>
      <c r="AD10363" s="213"/>
    </row>
    <row r="10364" spans="20:30" x14ac:dyDescent="0.2">
      <c r="T10364" s="212"/>
      <c r="U10364" s="213"/>
      <c r="V10364" s="213"/>
      <c r="W10364" s="213"/>
      <c r="X10364" s="214"/>
      <c r="Y10364" s="214"/>
      <c r="Z10364" s="214"/>
      <c r="AA10364" s="217"/>
      <c r="AB10364" s="217"/>
      <c r="AC10364" s="217"/>
      <c r="AD10364" s="213"/>
    </row>
    <row r="10365" spans="20:30" x14ac:dyDescent="0.2">
      <c r="T10365" s="212"/>
      <c r="U10365" s="213"/>
      <c r="V10365" s="213"/>
      <c r="W10365" s="213"/>
      <c r="X10365" s="214"/>
      <c r="Y10365" s="214"/>
      <c r="Z10365" s="214"/>
      <c r="AA10365" s="217"/>
      <c r="AB10365" s="217"/>
      <c r="AC10365" s="217"/>
      <c r="AD10365" s="213"/>
    </row>
    <row r="10366" spans="20:30" x14ac:dyDescent="0.2">
      <c r="T10366" s="212"/>
      <c r="U10366" s="213"/>
      <c r="V10366" s="213"/>
      <c r="W10366" s="213"/>
      <c r="X10366" s="214"/>
      <c r="Y10366" s="214"/>
      <c r="Z10366" s="214"/>
      <c r="AA10366" s="217"/>
      <c r="AB10366" s="217"/>
      <c r="AC10366" s="217"/>
      <c r="AD10366" s="213"/>
    </row>
    <row r="10367" spans="20:30" x14ac:dyDescent="0.2">
      <c r="T10367" s="212"/>
      <c r="U10367" s="213"/>
      <c r="V10367" s="213"/>
      <c r="W10367" s="213"/>
      <c r="X10367" s="214"/>
      <c r="Y10367" s="214"/>
      <c r="Z10367" s="214"/>
      <c r="AA10367" s="217"/>
      <c r="AB10367" s="217"/>
      <c r="AC10367" s="217"/>
      <c r="AD10367" s="213"/>
    </row>
    <row r="10368" spans="20:30" x14ac:dyDescent="0.2">
      <c r="T10368" s="212"/>
      <c r="U10368" s="213"/>
      <c r="V10368" s="213"/>
      <c r="W10368" s="213"/>
      <c r="X10368" s="214"/>
      <c r="Y10368" s="214"/>
      <c r="Z10368" s="214"/>
      <c r="AA10368" s="217"/>
      <c r="AB10368" s="217"/>
      <c r="AC10368" s="217"/>
      <c r="AD10368" s="213"/>
    </row>
    <row r="10369" spans="20:30" x14ac:dyDescent="0.2">
      <c r="T10369" s="212"/>
      <c r="U10369" s="213"/>
      <c r="V10369" s="213"/>
      <c r="W10369" s="213"/>
      <c r="X10369" s="214"/>
      <c r="Y10369" s="214"/>
      <c r="Z10369" s="214"/>
      <c r="AA10369" s="217"/>
      <c r="AB10369" s="217"/>
      <c r="AC10369" s="217"/>
      <c r="AD10369" s="213"/>
    </row>
    <row r="10370" spans="20:30" x14ac:dyDescent="0.2">
      <c r="T10370" s="212"/>
      <c r="U10370" s="213"/>
      <c r="V10370" s="213"/>
      <c r="W10370" s="213"/>
      <c r="X10370" s="214"/>
      <c r="Y10370" s="214"/>
      <c r="Z10370" s="214"/>
      <c r="AA10370" s="217"/>
      <c r="AB10370" s="217"/>
      <c r="AC10370" s="217"/>
      <c r="AD10370" s="213"/>
    </row>
    <row r="10371" spans="20:30" x14ac:dyDescent="0.2">
      <c r="T10371" s="212"/>
      <c r="U10371" s="213"/>
      <c r="V10371" s="213"/>
      <c r="W10371" s="213"/>
      <c r="X10371" s="214"/>
      <c r="Y10371" s="214"/>
      <c r="Z10371" s="214"/>
      <c r="AA10371" s="217"/>
      <c r="AB10371" s="217"/>
      <c r="AC10371" s="217"/>
      <c r="AD10371" s="213"/>
    </row>
    <row r="10372" spans="20:30" x14ac:dyDescent="0.2">
      <c r="T10372" s="212"/>
      <c r="U10372" s="213"/>
      <c r="V10372" s="213"/>
      <c r="W10372" s="213"/>
      <c r="X10372" s="214"/>
      <c r="Y10372" s="214"/>
      <c r="Z10372" s="214"/>
      <c r="AA10372" s="217"/>
      <c r="AB10372" s="217"/>
      <c r="AC10372" s="217"/>
      <c r="AD10372" s="213"/>
    </row>
    <row r="10373" spans="20:30" x14ac:dyDescent="0.2">
      <c r="T10373" s="212"/>
      <c r="U10373" s="213"/>
      <c r="V10373" s="213"/>
      <c r="W10373" s="213"/>
      <c r="X10373" s="214"/>
      <c r="Y10373" s="214"/>
      <c r="Z10373" s="214"/>
      <c r="AA10373" s="217"/>
      <c r="AB10373" s="217"/>
      <c r="AC10373" s="217"/>
      <c r="AD10373" s="213"/>
    </row>
    <row r="10374" spans="20:30" x14ac:dyDescent="0.2">
      <c r="T10374" s="212"/>
      <c r="U10374" s="213"/>
      <c r="V10374" s="213"/>
      <c r="W10374" s="213"/>
      <c r="X10374" s="214"/>
      <c r="Y10374" s="214"/>
      <c r="Z10374" s="214"/>
      <c r="AA10374" s="217"/>
      <c r="AB10374" s="217"/>
      <c r="AC10374" s="217"/>
      <c r="AD10374" s="213"/>
    </row>
    <row r="10375" spans="20:30" x14ac:dyDescent="0.2">
      <c r="T10375" s="212"/>
      <c r="U10375" s="213"/>
      <c r="V10375" s="213"/>
      <c r="W10375" s="213"/>
      <c r="X10375" s="214"/>
      <c r="Y10375" s="214"/>
      <c r="Z10375" s="214"/>
      <c r="AA10375" s="217"/>
      <c r="AB10375" s="217"/>
      <c r="AC10375" s="217"/>
      <c r="AD10375" s="213"/>
    </row>
    <row r="10376" spans="20:30" x14ac:dyDescent="0.2">
      <c r="T10376" s="212"/>
      <c r="U10376" s="213"/>
      <c r="V10376" s="213"/>
      <c r="W10376" s="213"/>
      <c r="X10376" s="214"/>
      <c r="Y10376" s="214"/>
      <c r="Z10376" s="214"/>
      <c r="AA10376" s="217"/>
      <c r="AB10376" s="217"/>
      <c r="AC10376" s="217"/>
      <c r="AD10376" s="213"/>
    </row>
    <row r="10377" spans="20:30" x14ac:dyDescent="0.2">
      <c r="T10377" s="212"/>
      <c r="U10377" s="213"/>
      <c r="V10377" s="213"/>
      <c r="W10377" s="213"/>
      <c r="X10377" s="214"/>
      <c r="Y10377" s="214"/>
      <c r="Z10377" s="214"/>
      <c r="AA10377" s="217"/>
      <c r="AB10377" s="217"/>
      <c r="AC10377" s="217"/>
      <c r="AD10377" s="213"/>
    </row>
    <row r="10378" spans="20:30" x14ac:dyDescent="0.2">
      <c r="T10378" s="212"/>
      <c r="U10378" s="213"/>
      <c r="V10378" s="213"/>
      <c r="W10378" s="213"/>
      <c r="X10378" s="214"/>
      <c r="Y10378" s="214"/>
      <c r="Z10378" s="214"/>
      <c r="AA10378" s="217"/>
      <c r="AB10378" s="217"/>
      <c r="AC10378" s="217"/>
      <c r="AD10378" s="213"/>
    </row>
    <row r="10379" spans="20:30" x14ac:dyDescent="0.2">
      <c r="T10379" s="212"/>
      <c r="U10379" s="213"/>
      <c r="V10379" s="213"/>
      <c r="W10379" s="213"/>
      <c r="X10379" s="214"/>
      <c r="Y10379" s="214"/>
      <c r="Z10379" s="214"/>
      <c r="AA10379" s="217"/>
      <c r="AB10379" s="217"/>
      <c r="AC10379" s="217"/>
      <c r="AD10379" s="213"/>
    </row>
    <row r="10380" spans="20:30" x14ac:dyDescent="0.2">
      <c r="T10380" s="212"/>
      <c r="U10380" s="213"/>
      <c r="V10380" s="213"/>
      <c r="W10380" s="213"/>
      <c r="X10380" s="214"/>
      <c r="Y10380" s="214"/>
      <c r="Z10380" s="214"/>
      <c r="AA10380" s="217"/>
      <c r="AB10380" s="217"/>
      <c r="AC10380" s="217"/>
      <c r="AD10380" s="213"/>
    </row>
    <row r="10381" spans="20:30" x14ac:dyDescent="0.2">
      <c r="T10381" s="212"/>
      <c r="U10381" s="213"/>
      <c r="V10381" s="213"/>
      <c r="W10381" s="213"/>
      <c r="X10381" s="214"/>
      <c r="Y10381" s="214"/>
      <c r="Z10381" s="214"/>
      <c r="AA10381" s="217"/>
      <c r="AB10381" s="217"/>
      <c r="AC10381" s="217"/>
      <c r="AD10381" s="213"/>
    </row>
    <row r="10382" spans="20:30" x14ac:dyDescent="0.2">
      <c r="T10382" s="212"/>
      <c r="U10382" s="213"/>
      <c r="V10382" s="213"/>
      <c r="W10382" s="213"/>
      <c r="X10382" s="214"/>
      <c r="Y10382" s="214"/>
      <c r="Z10382" s="214"/>
      <c r="AA10382" s="217"/>
      <c r="AB10382" s="217"/>
      <c r="AC10382" s="217"/>
      <c r="AD10382" s="213"/>
    </row>
    <row r="10383" spans="20:30" x14ac:dyDescent="0.2">
      <c r="T10383" s="212"/>
      <c r="U10383" s="213"/>
      <c r="V10383" s="213"/>
      <c r="W10383" s="213"/>
      <c r="X10383" s="214"/>
      <c r="Y10383" s="214"/>
      <c r="Z10383" s="214"/>
      <c r="AA10383" s="217"/>
      <c r="AB10383" s="217"/>
      <c r="AC10383" s="217"/>
      <c r="AD10383" s="213"/>
    </row>
    <row r="10384" spans="20:30" x14ac:dyDescent="0.2">
      <c r="T10384" s="212"/>
      <c r="U10384" s="213"/>
      <c r="V10384" s="213"/>
      <c r="W10384" s="213"/>
      <c r="X10384" s="214"/>
      <c r="Y10384" s="214"/>
      <c r="Z10384" s="214"/>
      <c r="AA10384" s="217"/>
      <c r="AB10384" s="217"/>
      <c r="AC10384" s="217"/>
      <c r="AD10384" s="213"/>
    </row>
    <row r="10385" spans="20:30" x14ac:dyDescent="0.2">
      <c r="T10385" s="212"/>
      <c r="U10385" s="213"/>
      <c r="V10385" s="213"/>
      <c r="W10385" s="213"/>
      <c r="X10385" s="214"/>
      <c r="Y10385" s="214"/>
      <c r="Z10385" s="214"/>
      <c r="AA10385" s="217"/>
      <c r="AB10385" s="217"/>
      <c r="AC10385" s="217"/>
      <c r="AD10385" s="213"/>
    </row>
    <row r="10386" spans="20:30" x14ac:dyDescent="0.2">
      <c r="T10386" s="212"/>
      <c r="U10386" s="213"/>
      <c r="V10386" s="213"/>
      <c r="W10386" s="213"/>
      <c r="X10386" s="214"/>
      <c r="Y10386" s="214"/>
      <c r="Z10386" s="214"/>
      <c r="AA10386" s="217"/>
      <c r="AB10386" s="217"/>
      <c r="AC10386" s="217"/>
      <c r="AD10386" s="213"/>
    </row>
    <row r="10387" spans="20:30" x14ac:dyDescent="0.2">
      <c r="T10387" s="212"/>
      <c r="U10387" s="213"/>
      <c r="V10387" s="213"/>
      <c r="W10387" s="213"/>
      <c r="X10387" s="214"/>
      <c r="Y10387" s="214"/>
      <c r="Z10387" s="214"/>
      <c r="AA10387" s="217"/>
      <c r="AB10387" s="217"/>
      <c r="AC10387" s="217"/>
      <c r="AD10387" s="213"/>
    </row>
    <row r="10388" spans="20:30" x14ac:dyDescent="0.2">
      <c r="T10388" s="212"/>
      <c r="U10388" s="213"/>
      <c r="V10388" s="213"/>
      <c r="W10388" s="213"/>
      <c r="X10388" s="214"/>
      <c r="Y10388" s="214"/>
      <c r="Z10388" s="214"/>
      <c r="AA10388" s="217"/>
      <c r="AB10388" s="217"/>
      <c r="AC10388" s="217"/>
      <c r="AD10388" s="213"/>
    </row>
    <row r="10389" spans="20:30" x14ac:dyDescent="0.2">
      <c r="T10389" s="212"/>
      <c r="U10389" s="213"/>
      <c r="V10389" s="213"/>
      <c r="W10389" s="213"/>
      <c r="X10389" s="214"/>
      <c r="Y10389" s="214"/>
      <c r="Z10389" s="214"/>
      <c r="AA10389" s="217"/>
      <c r="AB10389" s="217"/>
      <c r="AC10389" s="217"/>
      <c r="AD10389" s="213"/>
    </row>
    <row r="10390" spans="20:30" x14ac:dyDescent="0.2">
      <c r="T10390" s="212"/>
      <c r="U10390" s="213"/>
      <c r="V10390" s="213"/>
      <c r="W10390" s="213"/>
      <c r="X10390" s="214"/>
      <c r="Y10390" s="214"/>
      <c r="Z10390" s="214"/>
      <c r="AA10390" s="217"/>
      <c r="AB10390" s="217"/>
      <c r="AC10390" s="217"/>
      <c r="AD10390" s="213"/>
    </row>
    <row r="10391" spans="20:30" x14ac:dyDescent="0.2">
      <c r="T10391" s="212"/>
      <c r="U10391" s="213"/>
      <c r="V10391" s="213"/>
      <c r="W10391" s="213"/>
      <c r="X10391" s="214"/>
      <c r="Y10391" s="214"/>
      <c r="Z10391" s="214"/>
      <c r="AA10391" s="217"/>
      <c r="AB10391" s="217"/>
      <c r="AC10391" s="217"/>
      <c r="AD10391" s="213"/>
    </row>
    <row r="10392" spans="20:30" x14ac:dyDescent="0.2">
      <c r="T10392" s="212"/>
      <c r="U10392" s="213"/>
      <c r="V10392" s="213"/>
      <c r="W10392" s="213"/>
      <c r="X10392" s="214"/>
      <c r="Y10392" s="214"/>
      <c r="Z10392" s="214"/>
      <c r="AA10392" s="217"/>
      <c r="AB10392" s="217"/>
      <c r="AC10392" s="217"/>
      <c r="AD10392" s="213"/>
    </row>
    <row r="10393" spans="20:30" x14ac:dyDescent="0.2">
      <c r="T10393" s="212"/>
      <c r="U10393" s="213"/>
      <c r="V10393" s="213"/>
      <c r="W10393" s="213"/>
      <c r="X10393" s="214"/>
      <c r="Y10393" s="214"/>
      <c r="Z10393" s="214"/>
      <c r="AA10393" s="217"/>
      <c r="AB10393" s="217"/>
      <c r="AC10393" s="217"/>
      <c r="AD10393" s="213"/>
    </row>
    <row r="10394" spans="20:30" x14ac:dyDescent="0.2">
      <c r="T10394" s="212"/>
      <c r="U10394" s="213"/>
      <c r="V10394" s="213"/>
      <c r="W10394" s="213"/>
      <c r="X10394" s="214"/>
      <c r="Y10394" s="214"/>
      <c r="Z10394" s="214"/>
      <c r="AA10394" s="217"/>
      <c r="AB10394" s="217"/>
      <c r="AC10394" s="217"/>
      <c r="AD10394" s="213"/>
    </row>
    <row r="10395" spans="20:30" x14ac:dyDescent="0.2">
      <c r="T10395" s="212"/>
      <c r="U10395" s="213"/>
      <c r="V10395" s="213"/>
      <c r="W10395" s="213"/>
      <c r="X10395" s="214"/>
      <c r="Y10395" s="214"/>
      <c r="Z10395" s="214"/>
      <c r="AA10395" s="217"/>
      <c r="AB10395" s="217"/>
      <c r="AC10395" s="217"/>
      <c r="AD10395" s="213"/>
    </row>
    <row r="10396" spans="20:30" x14ac:dyDescent="0.2">
      <c r="T10396" s="212"/>
      <c r="U10396" s="213"/>
      <c r="V10396" s="213"/>
      <c r="W10396" s="213"/>
      <c r="X10396" s="214"/>
      <c r="Y10396" s="214"/>
      <c r="Z10396" s="214"/>
      <c r="AA10396" s="217"/>
      <c r="AB10396" s="217"/>
      <c r="AC10396" s="217"/>
      <c r="AD10396" s="213"/>
    </row>
    <row r="10397" spans="20:30" x14ac:dyDescent="0.2">
      <c r="T10397" s="212"/>
      <c r="U10397" s="213"/>
      <c r="V10397" s="213"/>
      <c r="W10397" s="213"/>
      <c r="X10397" s="214"/>
      <c r="Y10397" s="214"/>
      <c r="Z10397" s="214"/>
      <c r="AA10397" s="217"/>
      <c r="AB10397" s="217"/>
      <c r="AC10397" s="217"/>
      <c r="AD10397" s="213"/>
    </row>
    <row r="10398" spans="20:30" x14ac:dyDescent="0.2">
      <c r="T10398" s="212"/>
      <c r="U10398" s="213"/>
      <c r="V10398" s="213"/>
      <c r="W10398" s="213"/>
      <c r="X10398" s="214"/>
      <c r="Y10398" s="214"/>
      <c r="Z10398" s="214"/>
      <c r="AA10398" s="217"/>
      <c r="AB10398" s="217"/>
      <c r="AC10398" s="217"/>
      <c r="AD10398" s="213"/>
    </row>
    <row r="10399" spans="20:30" x14ac:dyDescent="0.2">
      <c r="T10399" s="212"/>
      <c r="U10399" s="213"/>
      <c r="V10399" s="213"/>
      <c r="W10399" s="213"/>
      <c r="X10399" s="214"/>
      <c r="Y10399" s="214"/>
      <c r="Z10399" s="214"/>
      <c r="AA10399" s="217"/>
      <c r="AB10399" s="217"/>
      <c r="AC10399" s="217"/>
      <c r="AD10399" s="213"/>
    </row>
    <row r="10400" spans="20:30" x14ac:dyDescent="0.2">
      <c r="T10400" s="212"/>
      <c r="U10400" s="213"/>
      <c r="V10400" s="213"/>
      <c r="W10400" s="213"/>
      <c r="X10400" s="214"/>
      <c r="Y10400" s="214"/>
      <c r="Z10400" s="214"/>
      <c r="AA10400" s="217"/>
      <c r="AB10400" s="217"/>
      <c r="AC10400" s="217"/>
      <c r="AD10400" s="213"/>
    </row>
    <row r="10401" spans="20:30" x14ac:dyDescent="0.2">
      <c r="T10401" s="212"/>
      <c r="U10401" s="213"/>
      <c r="V10401" s="213"/>
      <c r="W10401" s="213"/>
      <c r="X10401" s="214"/>
      <c r="Y10401" s="214"/>
      <c r="Z10401" s="214"/>
      <c r="AA10401" s="217"/>
      <c r="AB10401" s="217"/>
      <c r="AC10401" s="217"/>
      <c r="AD10401" s="213"/>
    </row>
    <row r="10402" spans="20:30" x14ac:dyDescent="0.2">
      <c r="T10402" s="212"/>
      <c r="U10402" s="213"/>
      <c r="V10402" s="213"/>
      <c r="W10402" s="213"/>
      <c r="X10402" s="214"/>
      <c r="Y10402" s="214"/>
      <c r="Z10402" s="214"/>
      <c r="AA10402" s="217"/>
      <c r="AB10402" s="217"/>
      <c r="AC10402" s="217"/>
      <c r="AD10402" s="213"/>
    </row>
    <row r="10403" spans="20:30" x14ac:dyDescent="0.2">
      <c r="T10403" s="212"/>
      <c r="U10403" s="213"/>
      <c r="V10403" s="213"/>
      <c r="W10403" s="213"/>
      <c r="X10403" s="214"/>
      <c r="Y10403" s="214"/>
      <c r="Z10403" s="214"/>
      <c r="AA10403" s="217"/>
      <c r="AB10403" s="217"/>
      <c r="AC10403" s="217"/>
      <c r="AD10403" s="213"/>
    </row>
    <row r="10404" spans="20:30" x14ac:dyDescent="0.2">
      <c r="T10404" s="212"/>
      <c r="U10404" s="213"/>
      <c r="V10404" s="213"/>
      <c r="W10404" s="213"/>
      <c r="X10404" s="214"/>
      <c r="Y10404" s="214"/>
      <c r="Z10404" s="214"/>
      <c r="AA10404" s="217"/>
      <c r="AB10404" s="217"/>
      <c r="AC10404" s="217"/>
      <c r="AD10404" s="213"/>
    </row>
    <row r="10405" spans="20:30" x14ac:dyDescent="0.2">
      <c r="T10405" s="212"/>
      <c r="U10405" s="213"/>
      <c r="V10405" s="213"/>
      <c r="W10405" s="213"/>
      <c r="X10405" s="214"/>
      <c r="Y10405" s="214"/>
      <c r="Z10405" s="214"/>
      <c r="AA10405" s="217"/>
      <c r="AB10405" s="217"/>
      <c r="AC10405" s="217"/>
      <c r="AD10405" s="213"/>
    </row>
    <row r="10406" spans="20:30" x14ac:dyDescent="0.2">
      <c r="T10406" s="212"/>
      <c r="U10406" s="213"/>
      <c r="V10406" s="213"/>
      <c r="W10406" s="213"/>
      <c r="X10406" s="214"/>
      <c r="Y10406" s="214"/>
      <c r="Z10406" s="214"/>
      <c r="AA10406" s="217"/>
      <c r="AB10406" s="217"/>
      <c r="AC10406" s="217"/>
      <c r="AD10406" s="213"/>
    </row>
    <row r="10407" spans="20:30" x14ac:dyDescent="0.2">
      <c r="T10407" s="212"/>
      <c r="U10407" s="213"/>
      <c r="V10407" s="213"/>
      <c r="W10407" s="213"/>
      <c r="X10407" s="214"/>
      <c r="Y10407" s="214"/>
      <c r="Z10407" s="214"/>
      <c r="AA10407" s="217"/>
      <c r="AB10407" s="217"/>
      <c r="AC10407" s="217"/>
      <c r="AD10407" s="213"/>
    </row>
    <row r="10408" spans="20:30" x14ac:dyDescent="0.2">
      <c r="T10408" s="212"/>
      <c r="U10408" s="213"/>
      <c r="V10408" s="213"/>
      <c r="W10408" s="213"/>
      <c r="X10408" s="214"/>
      <c r="Y10408" s="214"/>
      <c r="Z10408" s="214"/>
      <c r="AA10408" s="217"/>
      <c r="AB10408" s="217"/>
      <c r="AC10408" s="217"/>
      <c r="AD10408" s="213"/>
    </row>
    <row r="10409" spans="20:30" x14ac:dyDescent="0.2">
      <c r="T10409" s="212"/>
      <c r="U10409" s="213"/>
      <c r="V10409" s="213"/>
      <c r="W10409" s="213"/>
      <c r="X10409" s="214"/>
      <c r="Y10409" s="214"/>
      <c r="Z10409" s="214"/>
      <c r="AA10409" s="217"/>
      <c r="AB10409" s="217"/>
      <c r="AC10409" s="217"/>
      <c r="AD10409" s="213"/>
    </row>
    <row r="10410" spans="20:30" x14ac:dyDescent="0.2">
      <c r="T10410" s="212"/>
      <c r="U10410" s="213"/>
      <c r="V10410" s="213"/>
      <c r="W10410" s="213"/>
      <c r="X10410" s="214"/>
      <c r="Y10410" s="214"/>
      <c r="Z10410" s="214"/>
      <c r="AA10410" s="217"/>
      <c r="AB10410" s="217"/>
      <c r="AC10410" s="217"/>
      <c r="AD10410" s="213"/>
    </row>
    <row r="10411" spans="20:30" x14ac:dyDescent="0.2">
      <c r="T10411" s="212"/>
      <c r="U10411" s="213"/>
      <c r="V10411" s="213"/>
      <c r="W10411" s="213"/>
      <c r="X10411" s="214"/>
      <c r="Y10411" s="214"/>
      <c r="Z10411" s="214"/>
      <c r="AA10411" s="217"/>
      <c r="AB10411" s="217"/>
      <c r="AC10411" s="217"/>
      <c r="AD10411" s="213"/>
    </row>
    <row r="10412" spans="20:30" x14ac:dyDescent="0.2">
      <c r="T10412" s="212"/>
      <c r="U10412" s="213"/>
      <c r="V10412" s="213"/>
      <c r="W10412" s="213"/>
      <c r="X10412" s="214"/>
      <c r="Y10412" s="214"/>
      <c r="Z10412" s="214"/>
      <c r="AA10412" s="217"/>
      <c r="AB10412" s="217"/>
      <c r="AC10412" s="217"/>
      <c r="AD10412" s="213"/>
    </row>
    <row r="10413" spans="20:30" x14ac:dyDescent="0.2">
      <c r="T10413" s="212"/>
      <c r="U10413" s="213"/>
      <c r="V10413" s="213"/>
      <c r="W10413" s="213"/>
      <c r="X10413" s="214"/>
      <c r="Y10413" s="214"/>
      <c r="Z10413" s="214"/>
      <c r="AA10413" s="217"/>
      <c r="AB10413" s="217"/>
      <c r="AC10413" s="217"/>
      <c r="AD10413" s="213"/>
    </row>
    <row r="10414" spans="20:30" x14ac:dyDescent="0.2">
      <c r="T10414" s="212"/>
      <c r="U10414" s="213"/>
      <c r="V10414" s="213"/>
      <c r="W10414" s="213"/>
      <c r="X10414" s="214"/>
      <c r="Y10414" s="214"/>
      <c r="Z10414" s="214"/>
      <c r="AA10414" s="217"/>
      <c r="AB10414" s="217"/>
      <c r="AC10414" s="217"/>
      <c r="AD10414" s="213"/>
    </row>
    <row r="10415" spans="20:30" x14ac:dyDescent="0.2">
      <c r="T10415" s="212"/>
      <c r="U10415" s="213"/>
      <c r="V10415" s="213"/>
      <c r="W10415" s="213"/>
      <c r="X10415" s="214"/>
      <c r="Y10415" s="214"/>
      <c r="Z10415" s="214"/>
      <c r="AA10415" s="217"/>
      <c r="AB10415" s="217"/>
      <c r="AC10415" s="217"/>
      <c r="AD10415" s="213"/>
    </row>
    <row r="10416" spans="20:30" x14ac:dyDescent="0.2">
      <c r="T10416" s="212"/>
      <c r="U10416" s="213"/>
      <c r="V10416" s="213"/>
      <c r="W10416" s="213"/>
      <c r="X10416" s="214"/>
      <c r="Y10416" s="214"/>
      <c r="Z10416" s="214"/>
      <c r="AA10416" s="217"/>
      <c r="AB10416" s="217"/>
      <c r="AC10416" s="217"/>
      <c r="AD10416" s="213"/>
    </row>
    <row r="10417" spans="20:30" x14ac:dyDescent="0.2">
      <c r="T10417" s="212"/>
      <c r="U10417" s="213"/>
      <c r="V10417" s="213"/>
      <c r="W10417" s="213"/>
      <c r="X10417" s="214"/>
      <c r="Y10417" s="214"/>
      <c r="Z10417" s="214"/>
      <c r="AA10417" s="217"/>
      <c r="AB10417" s="217"/>
      <c r="AC10417" s="217"/>
      <c r="AD10417" s="213"/>
    </row>
    <row r="10418" spans="20:30" x14ac:dyDescent="0.2">
      <c r="T10418" s="212"/>
      <c r="U10418" s="213"/>
      <c r="V10418" s="213"/>
      <c r="W10418" s="213"/>
      <c r="X10418" s="214"/>
      <c r="Y10418" s="214"/>
      <c r="Z10418" s="214"/>
      <c r="AA10418" s="217"/>
      <c r="AB10418" s="217"/>
      <c r="AC10418" s="217"/>
      <c r="AD10418" s="213"/>
    </row>
    <row r="10419" spans="20:30" x14ac:dyDescent="0.2">
      <c r="T10419" s="212"/>
      <c r="U10419" s="213"/>
      <c r="V10419" s="213"/>
      <c r="W10419" s="213"/>
      <c r="X10419" s="214"/>
      <c r="Y10419" s="214"/>
      <c r="Z10419" s="214"/>
      <c r="AA10419" s="217"/>
      <c r="AB10419" s="217"/>
      <c r="AC10419" s="217"/>
      <c r="AD10419" s="213"/>
    </row>
    <row r="10420" spans="20:30" x14ac:dyDescent="0.2">
      <c r="T10420" s="212"/>
      <c r="U10420" s="213"/>
      <c r="V10420" s="213"/>
      <c r="W10420" s="213"/>
      <c r="X10420" s="214"/>
      <c r="Y10420" s="214"/>
      <c r="Z10420" s="214"/>
      <c r="AA10420" s="217"/>
      <c r="AB10420" s="217"/>
      <c r="AC10420" s="217"/>
      <c r="AD10420" s="213"/>
    </row>
    <row r="10421" spans="20:30" x14ac:dyDescent="0.2">
      <c r="T10421" s="212"/>
      <c r="U10421" s="213"/>
      <c r="V10421" s="213"/>
      <c r="W10421" s="213"/>
      <c r="X10421" s="214"/>
      <c r="Y10421" s="214"/>
      <c r="Z10421" s="214"/>
      <c r="AA10421" s="217"/>
      <c r="AB10421" s="217"/>
      <c r="AC10421" s="217"/>
      <c r="AD10421" s="213"/>
    </row>
    <row r="10422" spans="20:30" x14ac:dyDescent="0.2">
      <c r="T10422" s="212"/>
      <c r="U10422" s="213"/>
      <c r="V10422" s="213"/>
      <c r="W10422" s="213"/>
      <c r="X10422" s="214"/>
      <c r="Y10422" s="214"/>
      <c r="Z10422" s="214"/>
      <c r="AA10422" s="217"/>
      <c r="AB10422" s="217"/>
      <c r="AC10422" s="217"/>
      <c r="AD10422" s="213"/>
    </row>
    <row r="10423" spans="20:30" x14ac:dyDescent="0.2">
      <c r="T10423" s="212"/>
      <c r="U10423" s="213"/>
      <c r="V10423" s="213"/>
      <c r="W10423" s="213"/>
      <c r="X10423" s="214"/>
      <c r="Y10423" s="214"/>
      <c r="Z10423" s="214"/>
      <c r="AA10423" s="217"/>
      <c r="AB10423" s="217"/>
      <c r="AC10423" s="217"/>
      <c r="AD10423" s="213"/>
    </row>
    <row r="10424" spans="20:30" x14ac:dyDescent="0.2">
      <c r="T10424" s="212"/>
      <c r="U10424" s="213"/>
      <c r="V10424" s="213"/>
      <c r="W10424" s="213"/>
      <c r="X10424" s="214"/>
      <c r="Y10424" s="214"/>
      <c r="Z10424" s="214"/>
      <c r="AA10424" s="217"/>
      <c r="AB10424" s="217"/>
      <c r="AC10424" s="217"/>
      <c r="AD10424" s="213"/>
    </row>
    <row r="10425" spans="20:30" x14ac:dyDescent="0.2">
      <c r="T10425" s="212"/>
      <c r="U10425" s="213"/>
      <c r="V10425" s="213"/>
      <c r="W10425" s="213"/>
      <c r="X10425" s="214"/>
      <c r="Y10425" s="214"/>
      <c r="Z10425" s="214"/>
      <c r="AA10425" s="217"/>
      <c r="AB10425" s="217"/>
      <c r="AC10425" s="217"/>
      <c r="AD10425" s="213"/>
    </row>
    <row r="10426" spans="20:30" x14ac:dyDescent="0.2">
      <c r="T10426" s="212"/>
      <c r="U10426" s="213"/>
      <c r="V10426" s="213"/>
      <c r="W10426" s="213"/>
      <c r="X10426" s="214"/>
      <c r="Y10426" s="214"/>
      <c r="Z10426" s="214"/>
      <c r="AA10426" s="217"/>
      <c r="AB10426" s="217"/>
      <c r="AC10426" s="217"/>
      <c r="AD10426" s="213"/>
    </row>
    <row r="10427" spans="20:30" x14ac:dyDescent="0.2">
      <c r="T10427" s="212"/>
      <c r="U10427" s="213"/>
      <c r="V10427" s="213"/>
      <c r="W10427" s="213"/>
      <c r="X10427" s="214"/>
      <c r="Y10427" s="214"/>
      <c r="Z10427" s="214"/>
      <c r="AA10427" s="217"/>
      <c r="AB10427" s="217"/>
      <c r="AC10427" s="217"/>
      <c r="AD10427" s="213"/>
    </row>
    <row r="10428" spans="20:30" x14ac:dyDescent="0.2">
      <c r="T10428" s="212"/>
      <c r="U10428" s="213"/>
      <c r="V10428" s="213"/>
      <c r="W10428" s="213"/>
      <c r="X10428" s="214"/>
      <c r="Y10428" s="214"/>
      <c r="Z10428" s="214"/>
      <c r="AA10428" s="217"/>
      <c r="AB10428" s="217"/>
      <c r="AC10428" s="217"/>
      <c r="AD10428" s="213"/>
    </row>
    <row r="10429" spans="20:30" x14ac:dyDescent="0.2">
      <c r="T10429" s="212"/>
      <c r="U10429" s="213"/>
      <c r="V10429" s="213"/>
      <c r="W10429" s="213"/>
      <c r="X10429" s="214"/>
      <c r="Y10429" s="214"/>
      <c r="Z10429" s="214"/>
      <c r="AA10429" s="217"/>
      <c r="AB10429" s="217"/>
      <c r="AC10429" s="217"/>
      <c r="AD10429" s="213"/>
    </row>
    <row r="10430" spans="20:30" x14ac:dyDescent="0.2">
      <c r="T10430" s="212"/>
      <c r="U10430" s="213"/>
      <c r="V10430" s="213"/>
      <c r="W10430" s="213"/>
      <c r="X10430" s="214"/>
      <c r="Y10430" s="214"/>
      <c r="Z10430" s="214"/>
      <c r="AA10430" s="217"/>
      <c r="AB10430" s="217"/>
      <c r="AC10430" s="217"/>
      <c r="AD10430" s="213"/>
    </row>
    <row r="10431" spans="20:30" x14ac:dyDescent="0.2">
      <c r="T10431" s="212"/>
      <c r="U10431" s="213"/>
      <c r="V10431" s="213"/>
      <c r="W10431" s="213"/>
      <c r="X10431" s="214"/>
      <c r="Y10431" s="214"/>
      <c r="Z10431" s="214"/>
      <c r="AA10431" s="217"/>
      <c r="AB10431" s="217"/>
      <c r="AC10431" s="217"/>
      <c r="AD10431" s="213"/>
    </row>
    <row r="10432" spans="20:30" x14ac:dyDescent="0.2">
      <c r="T10432" s="212"/>
      <c r="U10432" s="213"/>
      <c r="V10432" s="213"/>
      <c r="W10432" s="213"/>
      <c r="X10432" s="214"/>
      <c r="Y10432" s="214"/>
      <c r="Z10432" s="214"/>
      <c r="AA10432" s="217"/>
      <c r="AB10432" s="217"/>
      <c r="AC10432" s="217"/>
      <c r="AD10432" s="213"/>
    </row>
    <row r="10433" spans="20:30" x14ac:dyDescent="0.2">
      <c r="T10433" s="212"/>
      <c r="U10433" s="213"/>
      <c r="V10433" s="213"/>
      <c r="W10433" s="213"/>
      <c r="X10433" s="214"/>
      <c r="Y10433" s="214"/>
      <c r="Z10433" s="214"/>
      <c r="AA10433" s="217"/>
      <c r="AB10433" s="217"/>
      <c r="AC10433" s="217"/>
      <c r="AD10433" s="213"/>
    </row>
    <row r="10434" spans="20:30" x14ac:dyDescent="0.2">
      <c r="T10434" s="212"/>
      <c r="U10434" s="213"/>
      <c r="V10434" s="213"/>
      <c r="W10434" s="213"/>
      <c r="X10434" s="214"/>
      <c r="Y10434" s="214"/>
      <c r="Z10434" s="214"/>
      <c r="AA10434" s="217"/>
      <c r="AB10434" s="217"/>
      <c r="AC10434" s="217"/>
      <c r="AD10434" s="213"/>
    </row>
    <row r="10435" spans="20:30" x14ac:dyDescent="0.2">
      <c r="T10435" s="212"/>
      <c r="U10435" s="213"/>
      <c r="V10435" s="213"/>
      <c r="W10435" s="213"/>
      <c r="X10435" s="214"/>
      <c r="Y10435" s="214"/>
      <c r="Z10435" s="214"/>
      <c r="AA10435" s="217"/>
      <c r="AB10435" s="217"/>
      <c r="AC10435" s="217"/>
      <c r="AD10435" s="213"/>
    </row>
    <row r="10436" spans="20:30" x14ac:dyDescent="0.2">
      <c r="T10436" s="212"/>
      <c r="U10436" s="213"/>
      <c r="V10436" s="213"/>
      <c r="W10436" s="213"/>
      <c r="X10436" s="214"/>
      <c r="Y10436" s="214"/>
      <c r="Z10436" s="214"/>
      <c r="AA10436" s="217"/>
      <c r="AB10436" s="217"/>
      <c r="AC10436" s="217"/>
      <c r="AD10436" s="213"/>
    </row>
    <row r="10437" spans="20:30" x14ac:dyDescent="0.2">
      <c r="T10437" s="212"/>
      <c r="U10437" s="213"/>
      <c r="V10437" s="213"/>
      <c r="W10437" s="213"/>
      <c r="X10437" s="214"/>
      <c r="Y10437" s="214"/>
      <c r="Z10437" s="214"/>
      <c r="AA10437" s="217"/>
      <c r="AB10437" s="217"/>
      <c r="AC10437" s="217"/>
      <c r="AD10437" s="213"/>
    </row>
    <row r="10438" spans="20:30" x14ac:dyDescent="0.2">
      <c r="T10438" s="212"/>
      <c r="U10438" s="213"/>
      <c r="V10438" s="213"/>
      <c r="W10438" s="213"/>
      <c r="X10438" s="214"/>
      <c r="Y10438" s="214"/>
      <c r="Z10438" s="214"/>
      <c r="AA10438" s="217"/>
      <c r="AB10438" s="217"/>
      <c r="AC10438" s="217"/>
      <c r="AD10438" s="213"/>
    </row>
    <row r="10439" spans="20:30" x14ac:dyDescent="0.2">
      <c r="T10439" s="212"/>
      <c r="U10439" s="213"/>
      <c r="V10439" s="213"/>
      <c r="W10439" s="213"/>
      <c r="X10439" s="214"/>
      <c r="Y10439" s="214"/>
      <c r="Z10439" s="214"/>
      <c r="AA10439" s="217"/>
      <c r="AB10439" s="217"/>
      <c r="AC10439" s="217"/>
      <c r="AD10439" s="213"/>
    </row>
    <row r="10440" spans="20:30" x14ac:dyDescent="0.2">
      <c r="T10440" s="212"/>
      <c r="U10440" s="213"/>
      <c r="V10440" s="213"/>
      <c r="W10440" s="213"/>
      <c r="X10440" s="214"/>
      <c r="Y10440" s="214"/>
      <c r="Z10440" s="214"/>
      <c r="AA10440" s="217"/>
      <c r="AB10440" s="217"/>
      <c r="AC10440" s="217"/>
      <c r="AD10440" s="213"/>
    </row>
    <row r="10441" spans="20:30" x14ac:dyDescent="0.2">
      <c r="T10441" s="212"/>
      <c r="U10441" s="213"/>
      <c r="V10441" s="213"/>
      <c r="W10441" s="213"/>
      <c r="X10441" s="214"/>
      <c r="Y10441" s="214"/>
      <c r="Z10441" s="214"/>
      <c r="AA10441" s="217"/>
      <c r="AB10441" s="217"/>
      <c r="AC10441" s="217"/>
      <c r="AD10441" s="213"/>
    </row>
    <row r="10442" spans="20:30" x14ac:dyDescent="0.2">
      <c r="T10442" s="212"/>
      <c r="U10442" s="213"/>
      <c r="V10442" s="213"/>
      <c r="W10442" s="213"/>
      <c r="X10442" s="214"/>
      <c r="Y10442" s="214"/>
      <c r="Z10442" s="214"/>
      <c r="AA10442" s="217"/>
      <c r="AB10442" s="217"/>
      <c r="AC10442" s="217"/>
      <c r="AD10442" s="213"/>
    </row>
    <row r="10443" spans="20:30" x14ac:dyDescent="0.2">
      <c r="T10443" s="212"/>
      <c r="U10443" s="213"/>
      <c r="V10443" s="213"/>
      <c r="W10443" s="213"/>
      <c r="X10443" s="214"/>
      <c r="Y10443" s="214"/>
      <c r="Z10443" s="214"/>
      <c r="AA10443" s="217"/>
      <c r="AB10443" s="217"/>
      <c r="AC10443" s="217"/>
      <c r="AD10443" s="213"/>
    </row>
    <row r="10444" spans="20:30" x14ac:dyDescent="0.2">
      <c r="T10444" s="212"/>
      <c r="U10444" s="213"/>
      <c r="V10444" s="213"/>
      <c r="W10444" s="213"/>
      <c r="X10444" s="214"/>
      <c r="Y10444" s="214"/>
      <c r="Z10444" s="214"/>
      <c r="AA10444" s="217"/>
      <c r="AB10444" s="217"/>
      <c r="AC10444" s="217"/>
      <c r="AD10444" s="213"/>
    </row>
    <row r="10445" spans="20:30" x14ac:dyDescent="0.2">
      <c r="T10445" s="212"/>
      <c r="U10445" s="213"/>
      <c r="V10445" s="213"/>
      <c r="W10445" s="213"/>
      <c r="X10445" s="214"/>
      <c r="Y10445" s="214"/>
      <c r="Z10445" s="214"/>
      <c r="AA10445" s="217"/>
      <c r="AB10445" s="217"/>
      <c r="AC10445" s="217"/>
      <c r="AD10445" s="213"/>
    </row>
    <row r="10446" spans="20:30" x14ac:dyDescent="0.2">
      <c r="T10446" s="212"/>
      <c r="U10446" s="213"/>
      <c r="V10446" s="213"/>
      <c r="W10446" s="213"/>
      <c r="X10446" s="214"/>
      <c r="Y10446" s="214"/>
      <c r="Z10446" s="214"/>
      <c r="AA10446" s="217"/>
      <c r="AB10446" s="217"/>
      <c r="AC10446" s="217"/>
      <c r="AD10446" s="213"/>
    </row>
    <row r="10447" spans="20:30" x14ac:dyDescent="0.2">
      <c r="T10447" s="212"/>
      <c r="U10447" s="213"/>
      <c r="V10447" s="213"/>
      <c r="W10447" s="213"/>
      <c r="X10447" s="214"/>
      <c r="Y10447" s="214"/>
      <c r="Z10447" s="214"/>
      <c r="AA10447" s="217"/>
      <c r="AB10447" s="217"/>
      <c r="AC10447" s="217"/>
      <c r="AD10447" s="213"/>
    </row>
    <row r="10448" spans="20:30" x14ac:dyDescent="0.2">
      <c r="T10448" s="212"/>
      <c r="U10448" s="213"/>
      <c r="V10448" s="213"/>
      <c r="W10448" s="213"/>
      <c r="X10448" s="214"/>
      <c r="Y10448" s="214"/>
      <c r="Z10448" s="214"/>
      <c r="AA10448" s="217"/>
      <c r="AB10448" s="217"/>
      <c r="AC10448" s="217"/>
      <c r="AD10448" s="213"/>
    </row>
    <row r="10449" spans="20:30" x14ac:dyDescent="0.2">
      <c r="T10449" s="212"/>
      <c r="U10449" s="213"/>
      <c r="V10449" s="213"/>
      <c r="W10449" s="213"/>
      <c r="X10449" s="214"/>
      <c r="Y10449" s="214"/>
      <c r="Z10449" s="214"/>
      <c r="AA10449" s="217"/>
      <c r="AB10449" s="217"/>
      <c r="AC10449" s="217"/>
      <c r="AD10449" s="213"/>
    </row>
    <row r="10450" spans="20:30" x14ac:dyDescent="0.2">
      <c r="T10450" s="212"/>
      <c r="U10450" s="213"/>
      <c r="V10450" s="213"/>
      <c r="W10450" s="213"/>
      <c r="X10450" s="214"/>
      <c r="Y10450" s="214"/>
      <c r="Z10450" s="214"/>
      <c r="AA10450" s="217"/>
      <c r="AB10450" s="217"/>
      <c r="AC10450" s="217"/>
      <c r="AD10450" s="213"/>
    </row>
    <row r="10451" spans="20:30" x14ac:dyDescent="0.2">
      <c r="T10451" s="212"/>
      <c r="U10451" s="213"/>
      <c r="V10451" s="213"/>
      <c r="W10451" s="213"/>
      <c r="X10451" s="214"/>
      <c r="Y10451" s="214"/>
      <c r="Z10451" s="214"/>
      <c r="AA10451" s="217"/>
      <c r="AB10451" s="217"/>
      <c r="AC10451" s="217"/>
      <c r="AD10451" s="213"/>
    </row>
    <row r="10452" spans="20:30" x14ac:dyDescent="0.2">
      <c r="T10452" s="212"/>
      <c r="U10452" s="213"/>
      <c r="V10452" s="213"/>
      <c r="W10452" s="213"/>
      <c r="X10452" s="214"/>
      <c r="Y10452" s="214"/>
      <c r="Z10452" s="214"/>
      <c r="AA10452" s="217"/>
      <c r="AB10452" s="217"/>
      <c r="AC10452" s="217"/>
      <c r="AD10452" s="213"/>
    </row>
    <row r="10453" spans="20:30" x14ac:dyDescent="0.2">
      <c r="T10453" s="212"/>
      <c r="U10453" s="213"/>
      <c r="V10453" s="213"/>
      <c r="W10453" s="213"/>
      <c r="X10453" s="214"/>
      <c r="Y10453" s="214"/>
      <c r="Z10453" s="214"/>
      <c r="AA10453" s="217"/>
      <c r="AB10453" s="217"/>
      <c r="AC10453" s="217"/>
      <c r="AD10453" s="213"/>
    </row>
    <row r="10454" spans="20:30" x14ac:dyDescent="0.2">
      <c r="T10454" s="212"/>
      <c r="U10454" s="213"/>
      <c r="V10454" s="213"/>
      <c r="W10454" s="213"/>
      <c r="X10454" s="214"/>
      <c r="Y10454" s="214"/>
      <c r="Z10454" s="214"/>
      <c r="AA10454" s="217"/>
      <c r="AB10454" s="217"/>
      <c r="AC10454" s="217"/>
      <c r="AD10454" s="213"/>
    </row>
    <row r="10455" spans="20:30" x14ac:dyDescent="0.2">
      <c r="T10455" s="212"/>
      <c r="U10455" s="213"/>
      <c r="V10455" s="213"/>
      <c r="W10455" s="213"/>
      <c r="X10455" s="214"/>
      <c r="Y10455" s="214"/>
      <c r="Z10455" s="214"/>
      <c r="AA10455" s="217"/>
      <c r="AB10455" s="217"/>
      <c r="AC10455" s="217"/>
      <c r="AD10455" s="213"/>
    </row>
    <row r="10456" spans="20:30" x14ac:dyDescent="0.2">
      <c r="T10456" s="212"/>
      <c r="U10456" s="213"/>
      <c r="V10456" s="213"/>
      <c r="W10456" s="213"/>
      <c r="X10456" s="214"/>
      <c r="Y10456" s="214"/>
      <c r="Z10456" s="214"/>
      <c r="AA10456" s="217"/>
      <c r="AB10456" s="217"/>
      <c r="AC10456" s="217"/>
      <c r="AD10456" s="213"/>
    </row>
    <row r="10457" spans="20:30" x14ac:dyDescent="0.2">
      <c r="T10457" s="212"/>
      <c r="U10457" s="213"/>
      <c r="V10457" s="213"/>
      <c r="W10457" s="213"/>
      <c r="X10457" s="214"/>
      <c r="Y10457" s="214"/>
      <c r="Z10457" s="214"/>
      <c r="AA10457" s="217"/>
      <c r="AB10457" s="217"/>
      <c r="AC10457" s="217"/>
      <c r="AD10457" s="213"/>
    </row>
    <row r="10458" spans="20:30" x14ac:dyDescent="0.2">
      <c r="T10458" s="212"/>
      <c r="U10458" s="213"/>
      <c r="V10458" s="213"/>
      <c r="W10458" s="213"/>
      <c r="X10458" s="214"/>
      <c r="Y10458" s="214"/>
      <c r="Z10458" s="214"/>
      <c r="AA10458" s="217"/>
      <c r="AB10458" s="217"/>
      <c r="AC10458" s="217"/>
      <c r="AD10458" s="213"/>
    </row>
    <row r="10459" spans="20:30" x14ac:dyDescent="0.2">
      <c r="T10459" s="212"/>
      <c r="U10459" s="213"/>
      <c r="V10459" s="213"/>
      <c r="W10459" s="213"/>
      <c r="X10459" s="214"/>
      <c r="Y10459" s="214"/>
      <c r="Z10459" s="214"/>
      <c r="AA10459" s="217"/>
      <c r="AB10459" s="217"/>
      <c r="AC10459" s="217"/>
      <c r="AD10459" s="213"/>
    </row>
    <row r="10460" spans="20:30" x14ac:dyDescent="0.2">
      <c r="T10460" s="212"/>
      <c r="U10460" s="213"/>
      <c r="V10460" s="213"/>
      <c r="W10460" s="213"/>
      <c r="X10460" s="214"/>
      <c r="Y10460" s="214"/>
      <c r="Z10460" s="214"/>
      <c r="AA10460" s="217"/>
      <c r="AB10460" s="217"/>
      <c r="AC10460" s="217"/>
      <c r="AD10460" s="213"/>
    </row>
    <row r="10461" spans="20:30" x14ac:dyDescent="0.2">
      <c r="T10461" s="212"/>
      <c r="U10461" s="213"/>
      <c r="V10461" s="213"/>
      <c r="W10461" s="213"/>
      <c r="X10461" s="214"/>
      <c r="Y10461" s="214"/>
      <c r="Z10461" s="214"/>
      <c r="AA10461" s="217"/>
      <c r="AB10461" s="217"/>
      <c r="AC10461" s="217"/>
      <c r="AD10461" s="213"/>
    </row>
    <row r="10462" spans="20:30" x14ac:dyDescent="0.2">
      <c r="T10462" s="212"/>
      <c r="U10462" s="213"/>
      <c r="V10462" s="213"/>
      <c r="W10462" s="213"/>
      <c r="X10462" s="214"/>
      <c r="Y10462" s="214"/>
      <c r="Z10462" s="214"/>
      <c r="AA10462" s="217"/>
      <c r="AB10462" s="217"/>
      <c r="AC10462" s="217"/>
      <c r="AD10462" s="213"/>
    </row>
    <row r="10463" spans="20:30" x14ac:dyDescent="0.2">
      <c r="T10463" s="212"/>
      <c r="U10463" s="213"/>
      <c r="V10463" s="213"/>
      <c r="W10463" s="213"/>
      <c r="X10463" s="214"/>
      <c r="Y10463" s="214"/>
      <c r="Z10463" s="214"/>
      <c r="AA10463" s="217"/>
      <c r="AB10463" s="217"/>
      <c r="AC10463" s="217"/>
      <c r="AD10463" s="213"/>
    </row>
    <row r="10464" spans="20:30" x14ac:dyDescent="0.2">
      <c r="T10464" s="212"/>
      <c r="U10464" s="213"/>
      <c r="V10464" s="213"/>
      <c r="W10464" s="213"/>
      <c r="X10464" s="214"/>
      <c r="Y10464" s="214"/>
      <c r="Z10464" s="214"/>
      <c r="AA10464" s="217"/>
      <c r="AB10464" s="217"/>
      <c r="AC10464" s="217"/>
      <c r="AD10464" s="213"/>
    </row>
    <row r="10465" spans="20:30" x14ac:dyDescent="0.2">
      <c r="T10465" s="212"/>
      <c r="U10465" s="213"/>
      <c r="V10465" s="213"/>
      <c r="W10465" s="213"/>
      <c r="X10465" s="214"/>
      <c r="Y10465" s="214"/>
      <c r="Z10465" s="214"/>
      <c r="AA10465" s="217"/>
      <c r="AB10465" s="217"/>
      <c r="AC10465" s="217"/>
      <c r="AD10465" s="213"/>
    </row>
    <row r="10466" spans="20:30" x14ac:dyDescent="0.2">
      <c r="T10466" s="212"/>
      <c r="U10466" s="213"/>
      <c r="V10466" s="213"/>
      <c r="W10466" s="213"/>
      <c r="X10466" s="214"/>
      <c r="Y10466" s="214"/>
      <c r="Z10466" s="214"/>
      <c r="AA10466" s="217"/>
      <c r="AB10466" s="217"/>
      <c r="AC10466" s="217"/>
      <c r="AD10466" s="213"/>
    </row>
    <row r="10467" spans="20:30" x14ac:dyDescent="0.2">
      <c r="T10467" s="212"/>
      <c r="U10467" s="213"/>
      <c r="V10467" s="213"/>
      <c r="W10467" s="213"/>
      <c r="X10467" s="214"/>
      <c r="Y10467" s="214"/>
      <c r="Z10467" s="214"/>
      <c r="AA10467" s="217"/>
      <c r="AB10467" s="217"/>
      <c r="AC10467" s="217"/>
      <c r="AD10467" s="213"/>
    </row>
    <row r="10468" spans="20:30" x14ac:dyDescent="0.2">
      <c r="T10468" s="212"/>
      <c r="U10468" s="213"/>
      <c r="V10468" s="213"/>
      <c r="W10468" s="213"/>
      <c r="X10468" s="214"/>
      <c r="Y10468" s="214"/>
      <c r="Z10468" s="214"/>
      <c r="AA10468" s="217"/>
      <c r="AB10468" s="217"/>
      <c r="AC10468" s="217"/>
      <c r="AD10468" s="213"/>
    </row>
    <row r="10469" spans="20:30" x14ac:dyDescent="0.2">
      <c r="T10469" s="212"/>
      <c r="U10469" s="213"/>
      <c r="V10469" s="213"/>
      <c r="W10469" s="213"/>
      <c r="X10469" s="214"/>
      <c r="Y10469" s="214"/>
      <c r="Z10469" s="214"/>
      <c r="AA10469" s="217"/>
      <c r="AB10469" s="217"/>
      <c r="AC10469" s="217"/>
      <c r="AD10469" s="213"/>
    </row>
    <row r="10470" spans="20:30" x14ac:dyDescent="0.2">
      <c r="T10470" s="212"/>
      <c r="U10470" s="213"/>
      <c r="V10470" s="213"/>
      <c r="W10470" s="213"/>
      <c r="X10470" s="214"/>
      <c r="Y10470" s="214"/>
      <c r="Z10470" s="214"/>
      <c r="AA10470" s="217"/>
      <c r="AB10470" s="217"/>
      <c r="AC10470" s="217"/>
      <c r="AD10470" s="213"/>
    </row>
    <row r="10471" spans="20:30" x14ac:dyDescent="0.2">
      <c r="T10471" s="212"/>
      <c r="U10471" s="213"/>
      <c r="V10471" s="213"/>
      <c r="W10471" s="213"/>
      <c r="X10471" s="214"/>
      <c r="Y10471" s="214"/>
      <c r="Z10471" s="214"/>
      <c r="AA10471" s="217"/>
      <c r="AB10471" s="217"/>
      <c r="AC10471" s="217"/>
      <c r="AD10471" s="213"/>
    </row>
    <row r="10472" spans="20:30" x14ac:dyDescent="0.2">
      <c r="T10472" s="212"/>
      <c r="U10472" s="213"/>
      <c r="V10472" s="213"/>
      <c r="W10472" s="213"/>
      <c r="X10472" s="214"/>
      <c r="Y10472" s="214"/>
      <c r="Z10472" s="214"/>
      <c r="AA10472" s="217"/>
      <c r="AB10472" s="217"/>
      <c r="AC10472" s="217"/>
      <c r="AD10472" s="213"/>
    </row>
    <row r="10473" spans="20:30" x14ac:dyDescent="0.2">
      <c r="T10473" s="212"/>
      <c r="U10473" s="213"/>
      <c r="V10473" s="213"/>
      <c r="W10473" s="213"/>
      <c r="X10473" s="214"/>
      <c r="Y10473" s="214"/>
      <c r="Z10473" s="214"/>
      <c r="AA10473" s="217"/>
      <c r="AB10473" s="217"/>
      <c r="AC10473" s="217"/>
      <c r="AD10473" s="213"/>
    </row>
    <row r="10474" spans="20:30" x14ac:dyDescent="0.2">
      <c r="T10474" s="212"/>
      <c r="U10474" s="213"/>
      <c r="V10474" s="213"/>
      <c r="W10474" s="213"/>
      <c r="X10474" s="214"/>
      <c r="Y10474" s="214"/>
      <c r="Z10474" s="214"/>
      <c r="AA10474" s="217"/>
      <c r="AB10474" s="217"/>
      <c r="AC10474" s="217"/>
      <c r="AD10474" s="213"/>
    </row>
    <row r="10475" spans="20:30" x14ac:dyDescent="0.2">
      <c r="T10475" s="212"/>
      <c r="U10475" s="213"/>
      <c r="V10475" s="213"/>
      <c r="W10475" s="213"/>
      <c r="X10475" s="214"/>
      <c r="Y10475" s="214"/>
      <c r="Z10475" s="214"/>
      <c r="AA10475" s="217"/>
      <c r="AB10475" s="217"/>
      <c r="AC10475" s="217"/>
      <c r="AD10475" s="213"/>
    </row>
    <row r="10476" spans="20:30" x14ac:dyDescent="0.2">
      <c r="T10476" s="212"/>
      <c r="U10476" s="213"/>
      <c r="V10476" s="213"/>
      <c r="W10476" s="213"/>
      <c r="X10476" s="214"/>
      <c r="Y10476" s="214"/>
      <c r="Z10476" s="214"/>
      <c r="AA10476" s="217"/>
      <c r="AB10476" s="217"/>
      <c r="AC10476" s="217"/>
      <c r="AD10476" s="213"/>
    </row>
    <row r="10477" spans="20:30" x14ac:dyDescent="0.2">
      <c r="T10477" s="212"/>
      <c r="U10477" s="213"/>
      <c r="V10477" s="213"/>
      <c r="W10477" s="213"/>
      <c r="X10477" s="214"/>
      <c r="Y10477" s="214"/>
      <c r="Z10477" s="214"/>
      <c r="AA10477" s="217"/>
      <c r="AB10477" s="217"/>
      <c r="AC10477" s="217"/>
      <c r="AD10477" s="213"/>
    </row>
    <row r="10478" spans="20:30" x14ac:dyDescent="0.2">
      <c r="T10478" s="212"/>
      <c r="U10478" s="213"/>
      <c r="V10478" s="213"/>
      <c r="W10478" s="213"/>
      <c r="X10478" s="214"/>
      <c r="Y10478" s="214"/>
      <c r="Z10478" s="214"/>
      <c r="AA10478" s="217"/>
      <c r="AB10478" s="217"/>
      <c r="AC10478" s="217"/>
      <c r="AD10478" s="213"/>
    </row>
    <row r="10479" spans="20:30" x14ac:dyDescent="0.2">
      <c r="T10479" s="212"/>
      <c r="U10479" s="213"/>
      <c r="V10479" s="213"/>
      <c r="W10479" s="213"/>
      <c r="X10479" s="214"/>
      <c r="Y10479" s="214"/>
      <c r="Z10479" s="214"/>
      <c r="AA10479" s="217"/>
      <c r="AB10479" s="217"/>
      <c r="AC10479" s="217"/>
      <c r="AD10479" s="213"/>
    </row>
    <row r="10480" spans="20:30" x14ac:dyDescent="0.2">
      <c r="T10480" s="212"/>
      <c r="U10480" s="213"/>
      <c r="V10480" s="213"/>
      <c r="W10480" s="213"/>
      <c r="X10480" s="214"/>
      <c r="Y10480" s="214"/>
      <c r="Z10480" s="214"/>
      <c r="AA10480" s="217"/>
      <c r="AB10480" s="217"/>
      <c r="AC10480" s="217"/>
      <c r="AD10480" s="213"/>
    </row>
    <row r="10481" spans="20:30" x14ac:dyDescent="0.2">
      <c r="T10481" s="212"/>
      <c r="U10481" s="213"/>
      <c r="V10481" s="213"/>
      <c r="W10481" s="213"/>
      <c r="X10481" s="214"/>
      <c r="Y10481" s="214"/>
      <c r="Z10481" s="214"/>
      <c r="AA10481" s="217"/>
      <c r="AB10481" s="217"/>
      <c r="AC10481" s="217"/>
      <c r="AD10481" s="213"/>
    </row>
    <row r="10482" spans="20:30" x14ac:dyDescent="0.2">
      <c r="T10482" s="212"/>
      <c r="U10482" s="213"/>
      <c r="V10482" s="213"/>
      <c r="W10482" s="213"/>
      <c r="X10482" s="214"/>
      <c r="Y10482" s="214"/>
      <c r="Z10482" s="214"/>
      <c r="AA10482" s="217"/>
      <c r="AB10482" s="217"/>
      <c r="AC10482" s="217"/>
      <c r="AD10482" s="213"/>
    </row>
    <row r="10483" spans="20:30" x14ac:dyDescent="0.2">
      <c r="T10483" s="212"/>
      <c r="U10483" s="213"/>
      <c r="V10483" s="213"/>
      <c r="W10483" s="213"/>
      <c r="X10483" s="214"/>
      <c r="Y10483" s="214"/>
      <c r="Z10483" s="214"/>
      <c r="AA10483" s="217"/>
      <c r="AB10483" s="217"/>
      <c r="AC10483" s="217"/>
      <c r="AD10483" s="213"/>
    </row>
    <row r="10484" spans="20:30" x14ac:dyDescent="0.2">
      <c r="T10484" s="212"/>
      <c r="U10484" s="213"/>
      <c r="V10484" s="213"/>
      <c r="W10484" s="213"/>
      <c r="X10484" s="214"/>
      <c r="Y10484" s="214"/>
      <c r="Z10484" s="214"/>
      <c r="AA10484" s="217"/>
      <c r="AB10484" s="217"/>
      <c r="AC10484" s="217"/>
      <c r="AD10484" s="213"/>
    </row>
    <row r="10485" spans="20:30" x14ac:dyDescent="0.2">
      <c r="T10485" s="212"/>
      <c r="U10485" s="213"/>
      <c r="V10485" s="213"/>
      <c r="W10485" s="213"/>
      <c r="X10485" s="214"/>
      <c r="Y10485" s="214"/>
      <c r="Z10485" s="214"/>
      <c r="AA10485" s="217"/>
      <c r="AB10485" s="217"/>
      <c r="AC10485" s="217"/>
      <c r="AD10485" s="213"/>
    </row>
    <row r="10486" spans="20:30" x14ac:dyDescent="0.2">
      <c r="T10486" s="212"/>
      <c r="U10486" s="213"/>
      <c r="V10486" s="213"/>
      <c r="W10486" s="213"/>
      <c r="X10486" s="214"/>
      <c r="Y10486" s="214"/>
      <c r="Z10486" s="214"/>
      <c r="AA10486" s="217"/>
      <c r="AB10486" s="217"/>
      <c r="AC10486" s="217"/>
      <c r="AD10486" s="213"/>
    </row>
    <row r="10487" spans="20:30" x14ac:dyDescent="0.2">
      <c r="T10487" s="212"/>
      <c r="U10487" s="213"/>
      <c r="V10487" s="213"/>
      <c r="W10487" s="213"/>
      <c r="X10487" s="214"/>
      <c r="Y10487" s="214"/>
      <c r="Z10487" s="214"/>
      <c r="AA10487" s="217"/>
      <c r="AB10487" s="217"/>
      <c r="AC10487" s="217"/>
      <c r="AD10487" s="213"/>
    </row>
    <row r="10488" spans="20:30" x14ac:dyDescent="0.2">
      <c r="T10488" s="212"/>
      <c r="U10488" s="213"/>
      <c r="V10488" s="213"/>
      <c r="W10488" s="213"/>
      <c r="X10488" s="214"/>
      <c r="Y10488" s="214"/>
      <c r="Z10488" s="214"/>
      <c r="AA10488" s="217"/>
      <c r="AB10488" s="217"/>
      <c r="AC10488" s="217"/>
      <c r="AD10488" s="213"/>
    </row>
    <row r="10489" spans="20:30" x14ac:dyDescent="0.2">
      <c r="T10489" s="212"/>
      <c r="U10489" s="213"/>
      <c r="V10489" s="213"/>
      <c r="W10489" s="213"/>
      <c r="X10489" s="214"/>
      <c r="Y10489" s="214"/>
      <c r="Z10489" s="214"/>
      <c r="AA10489" s="217"/>
      <c r="AB10489" s="217"/>
      <c r="AC10489" s="217"/>
      <c r="AD10489" s="213"/>
    </row>
    <row r="10490" spans="20:30" x14ac:dyDescent="0.2">
      <c r="T10490" s="212"/>
      <c r="U10490" s="213"/>
      <c r="V10490" s="213"/>
      <c r="W10490" s="213"/>
      <c r="X10490" s="214"/>
      <c r="Y10490" s="214"/>
      <c r="Z10490" s="214"/>
      <c r="AA10490" s="217"/>
      <c r="AB10490" s="217"/>
      <c r="AC10490" s="217"/>
      <c r="AD10490" s="213"/>
    </row>
    <row r="10491" spans="20:30" x14ac:dyDescent="0.2">
      <c r="T10491" s="212"/>
      <c r="U10491" s="213"/>
      <c r="V10491" s="213"/>
      <c r="W10491" s="213"/>
      <c r="X10491" s="214"/>
      <c r="Y10491" s="214"/>
      <c r="Z10491" s="214"/>
      <c r="AA10491" s="217"/>
      <c r="AB10491" s="217"/>
      <c r="AC10491" s="217"/>
      <c r="AD10491" s="213"/>
    </row>
    <row r="10492" spans="20:30" x14ac:dyDescent="0.2">
      <c r="T10492" s="212"/>
      <c r="U10492" s="213"/>
      <c r="V10492" s="213"/>
      <c r="W10492" s="213"/>
      <c r="X10492" s="214"/>
      <c r="Y10492" s="214"/>
      <c r="Z10492" s="214"/>
      <c r="AA10492" s="217"/>
      <c r="AB10492" s="217"/>
      <c r="AC10492" s="217"/>
      <c r="AD10492" s="213"/>
    </row>
    <row r="10493" spans="20:30" x14ac:dyDescent="0.2">
      <c r="T10493" s="212"/>
      <c r="U10493" s="213"/>
      <c r="V10493" s="213"/>
      <c r="W10493" s="213"/>
      <c r="X10493" s="214"/>
      <c r="Y10493" s="214"/>
      <c r="Z10493" s="214"/>
      <c r="AA10493" s="217"/>
      <c r="AB10493" s="217"/>
      <c r="AC10493" s="217"/>
      <c r="AD10493" s="213"/>
    </row>
    <row r="10494" spans="20:30" x14ac:dyDescent="0.2">
      <c r="T10494" s="212"/>
      <c r="U10494" s="213"/>
      <c r="V10494" s="213"/>
      <c r="W10494" s="213"/>
      <c r="X10494" s="214"/>
      <c r="Y10494" s="214"/>
      <c r="Z10494" s="214"/>
      <c r="AA10494" s="217"/>
      <c r="AB10494" s="217"/>
      <c r="AC10494" s="217"/>
      <c r="AD10494" s="213"/>
    </row>
    <row r="10495" spans="20:30" x14ac:dyDescent="0.2">
      <c r="T10495" s="212"/>
      <c r="U10495" s="213"/>
      <c r="V10495" s="213"/>
      <c r="W10495" s="213"/>
      <c r="X10495" s="214"/>
      <c r="Y10495" s="214"/>
      <c r="Z10495" s="214"/>
      <c r="AA10495" s="217"/>
      <c r="AB10495" s="217"/>
      <c r="AC10495" s="217"/>
      <c r="AD10495" s="213"/>
    </row>
    <row r="10496" spans="20:30" x14ac:dyDescent="0.2">
      <c r="T10496" s="212"/>
      <c r="U10496" s="213"/>
      <c r="V10496" s="213"/>
      <c r="W10496" s="213"/>
      <c r="X10496" s="214"/>
      <c r="Y10496" s="214"/>
      <c r="Z10496" s="214"/>
      <c r="AA10496" s="217"/>
      <c r="AB10496" s="217"/>
      <c r="AC10496" s="217"/>
      <c r="AD10496" s="213"/>
    </row>
    <row r="10497" spans="20:30" x14ac:dyDescent="0.2">
      <c r="T10497" s="212"/>
      <c r="U10497" s="213"/>
      <c r="V10497" s="213"/>
      <c r="W10497" s="213"/>
      <c r="X10497" s="214"/>
      <c r="Y10497" s="214"/>
      <c r="Z10497" s="214"/>
      <c r="AA10497" s="217"/>
      <c r="AB10497" s="217"/>
      <c r="AC10497" s="217"/>
      <c r="AD10497" s="213"/>
    </row>
    <row r="10498" spans="20:30" x14ac:dyDescent="0.2">
      <c r="T10498" s="212"/>
      <c r="U10498" s="213"/>
      <c r="V10498" s="213"/>
      <c r="W10498" s="213"/>
      <c r="X10498" s="214"/>
      <c r="Y10498" s="214"/>
      <c r="Z10498" s="214"/>
      <c r="AA10498" s="217"/>
      <c r="AB10498" s="217"/>
      <c r="AC10498" s="217"/>
      <c r="AD10498" s="213"/>
    </row>
    <row r="10499" spans="20:30" x14ac:dyDescent="0.2">
      <c r="T10499" s="212"/>
      <c r="U10499" s="213"/>
      <c r="V10499" s="213"/>
      <c r="W10499" s="213"/>
      <c r="X10499" s="214"/>
      <c r="Y10499" s="214"/>
      <c r="Z10499" s="214"/>
      <c r="AA10499" s="217"/>
      <c r="AB10499" s="217"/>
      <c r="AC10499" s="217"/>
      <c r="AD10499" s="213"/>
    </row>
    <row r="10500" spans="20:30" x14ac:dyDescent="0.2">
      <c r="T10500" s="212"/>
      <c r="U10500" s="213"/>
      <c r="V10500" s="213"/>
      <c r="W10500" s="213"/>
      <c r="X10500" s="214"/>
      <c r="Y10500" s="214"/>
      <c r="Z10500" s="214"/>
      <c r="AA10500" s="217"/>
      <c r="AB10500" s="217"/>
      <c r="AC10500" s="217"/>
      <c r="AD10500" s="213"/>
    </row>
    <row r="10501" spans="20:30" x14ac:dyDescent="0.2">
      <c r="T10501" s="212"/>
      <c r="U10501" s="213"/>
      <c r="V10501" s="213"/>
      <c r="W10501" s="213"/>
      <c r="X10501" s="214"/>
      <c r="Y10501" s="214"/>
      <c r="Z10501" s="214"/>
      <c r="AA10501" s="217"/>
      <c r="AB10501" s="217"/>
      <c r="AC10501" s="217"/>
      <c r="AD10501" s="213"/>
    </row>
    <row r="10502" spans="20:30" x14ac:dyDescent="0.2">
      <c r="T10502" s="212"/>
      <c r="U10502" s="213"/>
      <c r="V10502" s="213"/>
      <c r="W10502" s="213"/>
      <c r="X10502" s="214"/>
      <c r="Y10502" s="214"/>
      <c r="Z10502" s="214"/>
      <c r="AA10502" s="217"/>
      <c r="AB10502" s="217"/>
      <c r="AC10502" s="217"/>
      <c r="AD10502" s="213"/>
    </row>
    <row r="10503" spans="20:30" x14ac:dyDescent="0.2">
      <c r="T10503" s="212"/>
      <c r="U10503" s="213"/>
      <c r="V10503" s="213"/>
      <c r="W10503" s="213"/>
      <c r="X10503" s="214"/>
      <c r="Y10503" s="214"/>
      <c r="Z10503" s="214"/>
      <c r="AA10503" s="217"/>
      <c r="AB10503" s="217"/>
      <c r="AC10503" s="217"/>
      <c r="AD10503" s="213"/>
    </row>
    <row r="10504" spans="20:30" x14ac:dyDescent="0.2">
      <c r="T10504" s="212"/>
      <c r="U10504" s="213"/>
      <c r="V10504" s="213"/>
      <c r="W10504" s="213"/>
      <c r="X10504" s="214"/>
      <c r="Y10504" s="214"/>
      <c r="Z10504" s="214"/>
      <c r="AA10504" s="217"/>
      <c r="AB10504" s="217"/>
      <c r="AC10504" s="217"/>
      <c r="AD10504" s="213"/>
    </row>
    <row r="10505" spans="20:30" x14ac:dyDescent="0.2">
      <c r="T10505" s="212"/>
      <c r="U10505" s="213"/>
      <c r="V10505" s="213"/>
      <c r="W10505" s="213"/>
      <c r="X10505" s="214"/>
      <c r="Y10505" s="214"/>
      <c r="Z10505" s="214"/>
      <c r="AA10505" s="217"/>
      <c r="AB10505" s="217"/>
      <c r="AC10505" s="217"/>
      <c r="AD10505" s="213"/>
    </row>
    <row r="10506" spans="20:30" x14ac:dyDescent="0.2">
      <c r="T10506" s="212"/>
      <c r="U10506" s="213"/>
      <c r="V10506" s="213"/>
      <c r="W10506" s="213"/>
      <c r="X10506" s="214"/>
      <c r="Y10506" s="214"/>
      <c r="Z10506" s="214"/>
      <c r="AA10506" s="217"/>
      <c r="AB10506" s="217"/>
      <c r="AC10506" s="217"/>
      <c r="AD10506" s="213"/>
    </row>
    <row r="10507" spans="20:30" x14ac:dyDescent="0.2">
      <c r="T10507" s="212"/>
      <c r="U10507" s="213"/>
      <c r="V10507" s="213"/>
      <c r="W10507" s="213"/>
      <c r="X10507" s="214"/>
      <c r="Y10507" s="214"/>
      <c r="Z10507" s="214"/>
      <c r="AA10507" s="217"/>
      <c r="AB10507" s="217"/>
      <c r="AC10507" s="217"/>
      <c r="AD10507" s="213"/>
    </row>
    <row r="10508" spans="20:30" x14ac:dyDescent="0.2">
      <c r="T10508" s="212"/>
      <c r="U10508" s="213"/>
      <c r="V10508" s="213"/>
      <c r="W10508" s="213"/>
      <c r="X10508" s="214"/>
      <c r="Y10508" s="214"/>
      <c r="Z10508" s="214"/>
      <c r="AA10508" s="217"/>
      <c r="AB10508" s="217"/>
      <c r="AC10508" s="217"/>
      <c r="AD10508" s="213"/>
    </row>
    <row r="10509" spans="20:30" x14ac:dyDescent="0.2">
      <c r="T10509" s="212"/>
      <c r="U10509" s="213"/>
      <c r="V10509" s="213"/>
      <c r="W10509" s="213"/>
      <c r="X10509" s="214"/>
      <c r="Y10509" s="214"/>
      <c r="Z10509" s="214"/>
      <c r="AA10509" s="217"/>
      <c r="AB10509" s="217"/>
      <c r="AC10509" s="217"/>
      <c r="AD10509" s="213"/>
    </row>
    <row r="10510" spans="20:30" x14ac:dyDescent="0.2">
      <c r="T10510" s="212"/>
      <c r="U10510" s="213"/>
      <c r="V10510" s="213"/>
      <c r="W10510" s="213"/>
      <c r="X10510" s="214"/>
      <c r="Y10510" s="214"/>
      <c r="Z10510" s="214"/>
      <c r="AA10510" s="217"/>
      <c r="AB10510" s="217"/>
      <c r="AC10510" s="217"/>
      <c r="AD10510" s="213"/>
    </row>
    <row r="10511" spans="20:30" x14ac:dyDescent="0.2">
      <c r="T10511" s="212"/>
      <c r="U10511" s="213"/>
      <c r="V10511" s="213"/>
      <c r="W10511" s="213"/>
      <c r="X10511" s="214"/>
      <c r="Y10511" s="214"/>
      <c r="Z10511" s="214"/>
      <c r="AA10511" s="217"/>
      <c r="AB10511" s="217"/>
      <c r="AC10511" s="217"/>
      <c r="AD10511" s="213"/>
    </row>
    <row r="10512" spans="20:30" x14ac:dyDescent="0.2">
      <c r="T10512" s="212"/>
      <c r="U10512" s="213"/>
      <c r="V10512" s="213"/>
      <c r="W10512" s="213"/>
      <c r="X10512" s="214"/>
      <c r="Y10512" s="214"/>
      <c r="Z10512" s="214"/>
      <c r="AA10512" s="217"/>
      <c r="AB10512" s="217"/>
      <c r="AC10512" s="217"/>
      <c r="AD10512" s="213"/>
    </row>
    <row r="10513" spans="20:30" x14ac:dyDescent="0.2">
      <c r="T10513" s="212"/>
      <c r="U10513" s="213"/>
      <c r="V10513" s="213"/>
      <c r="W10513" s="213"/>
      <c r="X10513" s="214"/>
      <c r="Y10513" s="214"/>
      <c r="Z10513" s="214"/>
      <c r="AA10513" s="217"/>
      <c r="AB10513" s="217"/>
      <c r="AC10513" s="217"/>
      <c r="AD10513" s="213"/>
    </row>
    <row r="10514" spans="20:30" x14ac:dyDescent="0.2">
      <c r="T10514" s="212"/>
      <c r="U10514" s="213"/>
      <c r="V10514" s="213"/>
      <c r="W10514" s="213"/>
      <c r="X10514" s="214"/>
      <c r="Y10514" s="214"/>
      <c r="Z10514" s="214"/>
      <c r="AA10514" s="217"/>
      <c r="AB10514" s="217"/>
      <c r="AC10514" s="217"/>
      <c r="AD10514" s="213"/>
    </row>
    <row r="10515" spans="20:30" x14ac:dyDescent="0.2">
      <c r="T10515" s="212"/>
      <c r="U10515" s="213"/>
      <c r="V10515" s="213"/>
      <c r="W10515" s="213"/>
      <c r="X10515" s="214"/>
      <c r="Y10515" s="214"/>
      <c r="Z10515" s="214"/>
      <c r="AA10515" s="217"/>
      <c r="AB10515" s="217"/>
      <c r="AC10515" s="217"/>
      <c r="AD10515" s="213"/>
    </row>
    <row r="10516" spans="20:30" x14ac:dyDescent="0.2">
      <c r="T10516" s="212"/>
      <c r="U10516" s="213"/>
      <c r="V10516" s="213"/>
      <c r="W10516" s="213"/>
      <c r="X10516" s="214"/>
      <c r="Y10516" s="214"/>
      <c r="Z10516" s="214"/>
      <c r="AA10516" s="217"/>
      <c r="AB10516" s="217"/>
      <c r="AC10516" s="217"/>
      <c r="AD10516" s="213"/>
    </row>
    <row r="10517" spans="20:30" x14ac:dyDescent="0.2">
      <c r="T10517" s="212"/>
      <c r="U10517" s="213"/>
      <c r="V10517" s="213"/>
      <c r="W10517" s="213"/>
      <c r="X10517" s="214"/>
      <c r="Y10517" s="214"/>
      <c r="Z10517" s="214"/>
      <c r="AA10517" s="217"/>
      <c r="AB10517" s="217"/>
      <c r="AC10517" s="217"/>
      <c r="AD10517" s="213"/>
    </row>
    <row r="10518" spans="20:30" x14ac:dyDescent="0.2">
      <c r="T10518" s="212"/>
      <c r="U10518" s="213"/>
      <c r="V10518" s="213"/>
      <c r="W10518" s="213"/>
      <c r="X10518" s="214"/>
      <c r="Y10518" s="214"/>
      <c r="Z10518" s="214"/>
      <c r="AA10518" s="217"/>
      <c r="AB10518" s="217"/>
      <c r="AC10518" s="217"/>
      <c r="AD10518" s="213"/>
    </row>
    <row r="10519" spans="20:30" x14ac:dyDescent="0.2">
      <c r="T10519" s="212"/>
      <c r="U10519" s="213"/>
      <c r="V10519" s="213"/>
      <c r="W10519" s="213"/>
      <c r="X10519" s="214"/>
      <c r="Y10519" s="214"/>
      <c r="Z10519" s="214"/>
      <c r="AA10519" s="217"/>
      <c r="AB10519" s="217"/>
      <c r="AC10519" s="217"/>
      <c r="AD10519" s="213"/>
    </row>
    <row r="10520" spans="20:30" x14ac:dyDescent="0.2">
      <c r="T10520" s="212"/>
      <c r="U10520" s="213"/>
      <c r="V10520" s="213"/>
      <c r="W10520" s="213"/>
      <c r="X10520" s="214"/>
      <c r="Y10520" s="214"/>
      <c r="Z10520" s="214"/>
      <c r="AA10520" s="217"/>
      <c r="AB10520" s="217"/>
      <c r="AC10520" s="217"/>
      <c r="AD10520" s="213"/>
    </row>
    <row r="10521" spans="20:30" x14ac:dyDescent="0.2">
      <c r="T10521" s="212"/>
      <c r="U10521" s="213"/>
      <c r="V10521" s="213"/>
      <c r="W10521" s="213"/>
      <c r="X10521" s="214"/>
      <c r="Y10521" s="214"/>
      <c r="Z10521" s="214"/>
      <c r="AA10521" s="217"/>
      <c r="AB10521" s="217"/>
      <c r="AC10521" s="217"/>
      <c r="AD10521" s="213"/>
    </row>
    <row r="10522" spans="20:30" x14ac:dyDescent="0.2">
      <c r="T10522" s="212"/>
      <c r="U10522" s="213"/>
      <c r="V10522" s="213"/>
      <c r="W10522" s="213"/>
      <c r="X10522" s="214"/>
      <c r="Y10522" s="214"/>
      <c r="Z10522" s="214"/>
      <c r="AA10522" s="217"/>
      <c r="AB10522" s="217"/>
      <c r="AC10522" s="217"/>
      <c r="AD10522" s="213"/>
    </row>
    <row r="10523" spans="20:30" x14ac:dyDescent="0.2">
      <c r="T10523" s="212"/>
      <c r="U10523" s="213"/>
      <c r="V10523" s="213"/>
      <c r="W10523" s="213"/>
      <c r="X10523" s="214"/>
      <c r="Y10523" s="214"/>
      <c r="Z10523" s="214"/>
      <c r="AA10523" s="217"/>
      <c r="AB10523" s="217"/>
      <c r="AC10523" s="217"/>
      <c r="AD10523" s="213"/>
    </row>
    <row r="10524" spans="20:30" x14ac:dyDescent="0.2">
      <c r="T10524" s="212"/>
      <c r="U10524" s="213"/>
      <c r="V10524" s="213"/>
      <c r="W10524" s="213"/>
      <c r="X10524" s="214"/>
      <c r="Y10524" s="214"/>
      <c r="Z10524" s="214"/>
      <c r="AA10524" s="217"/>
      <c r="AB10524" s="217"/>
      <c r="AC10524" s="217"/>
      <c r="AD10524" s="213"/>
    </row>
    <row r="10525" spans="20:30" x14ac:dyDescent="0.2">
      <c r="T10525" s="212"/>
      <c r="U10525" s="213"/>
      <c r="V10525" s="213"/>
      <c r="W10525" s="213"/>
      <c r="X10525" s="214"/>
      <c r="Y10525" s="214"/>
      <c r="Z10525" s="214"/>
      <c r="AA10525" s="217"/>
      <c r="AB10525" s="217"/>
      <c r="AC10525" s="217"/>
      <c r="AD10525" s="213"/>
    </row>
    <row r="10526" spans="20:30" x14ac:dyDescent="0.2">
      <c r="T10526" s="212"/>
      <c r="U10526" s="213"/>
      <c r="V10526" s="213"/>
      <c r="W10526" s="213"/>
      <c r="X10526" s="214"/>
      <c r="Y10526" s="214"/>
      <c r="Z10526" s="214"/>
      <c r="AA10526" s="217"/>
      <c r="AB10526" s="217"/>
      <c r="AC10526" s="217"/>
      <c r="AD10526" s="213"/>
    </row>
    <row r="10527" spans="20:30" x14ac:dyDescent="0.2">
      <c r="T10527" s="212"/>
      <c r="U10527" s="213"/>
      <c r="V10527" s="213"/>
      <c r="W10527" s="213"/>
      <c r="X10527" s="214"/>
      <c r="Y10527" s="214"/>
      <c r="Z10527" s="214"/>
      <c r="AA10527" s="217"/>
      <c r="AB10527" s="217"/>
      <c r="AC10527" s="217"/>
      <c r="AD10527" s="213"/>
    </row>
    <row r="10528" spans="20:30" x14ac:dyDescent="0.2">
      <c r="T10528" s="212"/>
      <c r="U10528" s="213"/>
      <c r="V10528" s="213"/>
      <c r="W10528" s="213"/>
      <c r="X10528" s="214"/>
      <c r="Y10528" s="214"/>
      <c r="Z10528" s="214"/>
      <c r="AA10528" s="217"/>
      <c r="AB10528" s="217"/>
      <c r="AC10528" s="217"/>
      <c r="AD10528" s="213"/>
    </row>
    <row r="10529" spans="20:30" x14ac:dyDescent="0.2">
      <c r="T10529" s="212"/>
      <c r="U10529" s="213"/>
      <c r="V10529" s="213"/>
      <c r="W10529" s="213"/>
      <c r="X10529" s="214"/>
      <c r="Y10529" s="214"/>
      <c r="Z10529" s="214"/>
      <c r="AA10529" s="217"/>
      <c r="AB10529" s="217"/>
      <c r="AC10529" s="217"/>
      <c r="AD10529" s="213"/>
    </row>
    <row r="10530" spans="20:30" x14ac:dyDescent="0.2">
      <c r="T10530" s="212"/>
      <c r="U10530" s="213"/>
      <c r="V10530" s="213"/>
      <c r="W10530" s="213"/>
      <c r="X10530" s="214"/>
      <c r="Y10530" s="214"/>
      <c r="Z10530" s="214"/>
      <c r="AA10530" s="217"/>
      <c r="AB10530" s="217"/>
      <c r="AC10530" s="217"/>
      <c r="AD10530" s="213"/>
    </row>
    <row r="10531" spans="20:30" x14ac:dyDescent="0.2">
      <c r="T10531" s="212"/>
      <c r="U10531" s="213"/>
      <c r="V10531" s="213"/>
      <c r="W10531" s="213"/>
      <c r="X10531" s="214"/>
      <c r="Y10531" s="214"/>
      <c r="Z10531" s="214"/>
      <c r="AA10531" s="217"/>
      <c r="AB10531" s="217"/>
      <c r="AC10531" s="217"/>
      <c r="AD10531" s="213"/>
    </row>
    <row r="10532" spans="20:30" x14ac:dyDescent="0.2">
      <c r="T10532" s="212"/>
      <c r="U10532" s="213"/>
      <c r="V10532" s="213"/>
      <c r="W10532" s="213"/>
      <c r="X10532" s="214"/>
      <c r="Y10532" s="214"/>
      <c r="Z10532" s="214"/>
      <c r="AA10532" s="217"/>
      <c r="AB10532" s="217"/>
      <c r="AC10532" s="217"/>
      <c r="AD10532" s="213"/>
    </row>
    <row r="10533" spans="20:30" x14ac:dyDescent="0.2">
      <c r="T10533" s="212"/>
      <c r="U10533" s="213"/>
      <c r="V10533" s="213"/>
      <c r="W10533" s="213"/>
      <c r="X10533" s="214"/>
      <c r="Y10533" s="214"/>
      <c r="Z10533" s="214"/>
      <c r="AA10533" s="217"/>
      <c r="AB10533" s="217"/>
      <c r="AC10533" s="217"/>
      <c r="AD10533" s="213"/>
    </row>
    <row r="10534" spans="20:30" x14ac:dyDescent="0.2">
      <c r="T10534" s="212"/>
      <c r="U10534" s="213"/>
      <c r="V10534" s="213"/>
      <c r="W10534" s="213"/>
      <c r="X10534" s="214"/>
      <c r="Y10534" s="214"/>
      <c r="Z10534" s="214"/>
      <c r="AA10534" s="217"/>
      <c r="AB10534" s="217"/>
      <c r="AC10534" s="217"/>
      <c r="AD10534" s="213"/>
    </row>
    <row r="10535" spans="20:30" x14ac:dyDescent="0.2">
      <c r="T10535" s="212"/>
      <c r="U10535" s="213"/>
      <c r="V10535" s="213"/>
      <c r="W10535" s="213"/>
      <c r="X10535" s="214"/>
      <c r="Y10535" s="214"/>
      <c r="Z10535" s="214"/>
      <c r="AA10535" s="217"/>
      <c r="AB10535" s="217"/>
      <c r="AC10535" s="217"/>
      <c r="AD10535" s="213"/>
    </row>
    <row r="10536" spans="20:30" x14ac:dyDescent="0.2">
      <c r="T10536" s="212"/>
      <c r="U10536" s="213"/>
      <c r="V10536" s="213"/>
      <c r="W10536" s="213"/>
      <c r="X10536" s="214"/>
      <c r="Y10536" s="214"/>
      <c r="Z10536" s="214"/>
      <c r="AA10536" s="217"/>
      <c r="AB10536" s="217"/>
      <c r="AC10536" s="217"/>
      <c r="AD10536" s="213"/>
    </row>
    <row r="10537" spans="20:30" x14ac:dyDescent="0.2">
      <c r="T10537" s="212"/>
      <c r="U10537" s="213"/>
      <c r="V10537" s="213"/>
      <c r="W10537" s="213"/>
      <c r="X10537" s="214"/>
      <c r="Y10537" s="214"/>
      <c r="Z10537" s="214"/>
      <c r="AA10537" s="217"/>
      <c r="AB10537" s="217"/>
      <c r="AC10537" s="217"/>
      <c r="AD10537" s="213"/>
    </row>
    <row r="10538" spans="20:30" x14ac:dyDescent="0.2">
      <c r="T10538" s="212"/>
      <c r="U10538" s="213"/>
      <c r="V10538" s="213"/>
      <c r="W10538" s="213"/>
      <c r="X10538" s="214"/>
      <c r="Y10538" s="214"/>
      <c r="Z10538" s="214"/>
      <c r="AA10538" s="217"/>
      <c r="AB10538" s="217"/>
      <c r="AC10538" s="217"/>
      <c r="AD10538" s="213"/>
    </row>
    <row r="10539" spans="20:30" x14ac:dyDescent="0.2">
      <c r="T10539" s="212"/>
      <c r="U10539" s="213"/>
      <c r="V10539" s="213"/>
      <c r="W10539" s="213"/>
      <c r="X10539" s="214"/>
      <c r="Y10539" s="214"/>
      <c r="Z10539" s="214"/>
      <c r="AA10539" s="217"/>
      <c r="AB10539" s="217"/>
      <c r="AC10539" s="217"/>
      <c r="AD10539" s="213"/>
    </row>
    <row r="10540" spans="20:30" x14ac:dyDescent="0.2">
      <c r="T10540" s="212"/>
      <c r="U10540" s="213"/>
      <c r="V10540" s="213"/>
      <c r="W10540" s="213"/>
      <c r="X10540" s="214"/>
      <c r="Y10540" s="214"/>
      <c r="Z10540" s="214"/>
      <c r="AA10540" s="217"/>
      <c r="AB10540" s="217"/>
      <c r="AC10540" s="217"/>
      <c r="AD10540" s="213"/>
    </row>
    <row r="10541" spans="20:30" x14ac:dyDescent="0.2">
      <c r="T10541" s="212"/>
      <c r="U10541" s="213"/>
      <c r="V10541" s="213"/>
      <c r="W10541" s="213"/>
      <c r="X10541" s="214"/>
      <c r="Y10541" s="214"/>
      <c r="Z10541" s="214"/>
      <c r="AA10541" s="217"/>
      <c r="AB10541" s="217"/>
      <c r="AC10541" s="217"/>
      <c r="AD10541" s="213"/>
    </row>
    <row r="10542" spans="20:30" x14ac:dyDescent="0.2">
      <c r="T10542" s="212"/>
      <c r="U10542" s="213"/>
      <c r="V10542" s="213"/>
      <c r="W10542" s="213"/>
      <c r="X10542" s="214"/>
      <c r="Y10542" s="214"/>
      <c r="Z10542" s="214"/>
      <c r="AA10542" s="217"/>
      <c r="AB10542" s="217"/>
      <c r="AC10542" s="217"/>
      <c r="AD10542" s="213"/>
    </row>
    <row r="10543" spans="20:30" x14ac:dyDescent="0.2">
      <c r="T10543" s="212"/>
      <c r="U10543" s="213"/>
      <c r="V10543" s="213"/>
      <c r="W10543" s="213"/>
      <c r="X10543" s="214"/>
      <c r="Y10543" s="214"/>
      <c r="Z10543" s="214"/>
      <c r="AA10543" s="217"/>
      <c r="AB10543" s="217"/>
      <c r="AC10543" s="217"/>
      <c r="AD10543" s="213"/>
    </row>
    <row r="10544" spans="20:30" x14ac:dyDescent="0.2">
      <c r="T10544" s="212"/>
      <c r="U10544" s="213"/>
      <c r="V10544" s="213"/>
      <c r="W10544" s="213"/>
      <c r="X10544" s="214"/>
      <c r="Y10544" s="214"/>
      <c r="Z10544" s="214"/>
      <c r="AA10544" s="217"/>
      <c r="AB10544" s="217"/>
      <c r="AC10544" s="217"/>
      <c r="AD10544" s="213"/>
    </row>
    <row r="10545" spans="20:30" x14ac:dyDescent="0.2">
      <c r="T10545" s="212"/>
      <c r="U10545" s="213"/>
      <c r="V10545" s="213"/>
      <c r="W10545" s="213"/>
      <c r="X10545" s="214"/>
      <c r="Y10545" s="214"/>
      <c r="Z10545" s="214"/>
      <c r="AA10545" s="217"/>
      <c r="AB10545" s="217"/>
      <c r="AC10545" s="217"/>
      <c r="AD10545" s="213"/>
    </row>
    <row r="10546" spans="20:30" x14ac:dyDescent="0.2">
      <c r="T10546" s="212"/>
      <c r="U10546" s="213"/>
      <c r="V10546" s="213"/>
      <c r="W10546" s="213"/>
      <c r="X10546" s="214"/>
      <c r="Y10546" s="214"/>
      <c r="Z10546" s="214"/>
      <c r="AA10546" s="217"/>
      <c r="AB10546" s="217"/>
      <c r="AC10546" s="217"/>
      <c r="AD10546" s="213"/>
    </row>
    <row r="10547" spans="20:30" x14ac:dyDescent="0.2">
      <c r="T10547" s="212"/>
      <c r="U10547" s="213"/>
      <c r="V10547" s="213"/>
      <c r="W10547" s="213"/>
      <c r="X10547" s="214"/>
      <c r="Y10547" s="214"/>
      <c r="Z10547" s="214"/>
      <c r="AA10547" s="217"/>
      <c r="AB10547" s="217"/>
      <c r="AC10547" s="217"/>
      <c r="AD10547" s="213"/>
    </row>
    <row r="10548" spans="20:30" x14ac:dyDescent="0.2">
      <c r="T10548" s="212"/>
      <c r="U10548" s="213"/>
      <c r="V10548" s="213"/>
      <c r="W10548" s="213"/>
      <c r="X10548" s="214"/>
      <c r="Y10548" s="214"/>
      <c r="Z10548" s="214"/>
      <c r="AA10548" s="217"/>
      <c r="AB10548" s="217"/>
      <c r="AC10548" s="217"/>
      <c r="AD10548" s="213"/>
    </row>
    <row r="10549" spans="20:30" x14ac:dyDescent="0.2">
      <c r="T10549" s="212"/>
      <c r="U10549" s="213"/>
      <c r="V10549" s="213"/>
      <c r="W10549" s="213"/>
      <c r="X10549" s="214"/>
      <c r="Y10549" s="214"/>
      <c r="Z10549" s="214"/>
      <c r="AA10549" s="217"/>
      <c r="AB10549" s="217"/>
      <c r="AC10549" s="217"/>
      <c r="AD10549" s="213"/>
    </row>
    <row r="10550" spans="20:30" x14ac:dyDescent="0.2">
      <c r="T10550" s="212"/>
      <c r="U10550" s="213"/>
      <c r="V10550" s="213"/>
      <c r="W10550" s="213"/>
      <c r="X10550" s="214"/>
      <c r="Y10550" s="214"/>
      <c r="Z10550" s="214"/>
      <c r="AA10550" s="217"/>
      <c r="AB10550" s="217"/>
      <c r="AC10550" s="217"/>
      <c r="AD10550" s="213"/>
    </row>
    <row r="10551" spans="20:30" x14ac:dyDescent="0.2">
      <c r="T10551" s="212"/>
      <c r="U10551" s="213"/>
      <c r="V10551" s="213"/>
      <c r="W10551" s="213"/>
      <c r="X10551" s="214"/>
      <c r="Y10551" s="214"/>
      <c r="Z10551" s="214"/>
      <c r="AA10551" s="217"/>
      <c r="AB10551" s="217"/>
      <c r="AC10551" s="217"/>
      <c r="AD10551" s="213"/>
    </row>
    <row r="10552" spans="20:30" x14ac:dyDescent="0.2">
      <c r="T10552" s="212"/>
      <c r="U10552" s="213"/>
      <c r="V10552" s="213"/>
      <c r="W10552" s="213"/>
      <c r="X10552" s="214"/>
      <c r="Y10552" s="214"/>
      <c r="Z10552" s="214"/>
      <c r="AA10552" s="217"/>
      <c r="AB10552" s="217"/>
      <c r="AC10552" s="217"/>
      <c r="AD10552" s="213"/>
    </row>
    <row r="10553" spans="20:30" x14ac:dyDescent="0.2">
      <c r="T10553" s="212"/>
      <c r="U10553" s="213"/>
      <c r="V10553" s="213"/>
      <c r="W10553" s="213"/>
      <c r="X10553" s="214"/>
      <c r="Y10553" s="214"/>
      <c r="Z10553" s="214"/>
      <c r="AA10553" s="217"/>
      <c r="AB10553" s="217"/>
      <c r="AC10553" s="217"/>
      <c r="AD10553" s="213"/>
    </row>
    <row r="10554" spans="20:30" x14ac:dyDescent="0.2">
      <c r="T10554" s="212"/>
      <c r="U10554" s="213"/>
      <c r="V10554" s="213"/>
      <c r="W10554" s="213"/>
      <c r="X10554" s="214"/>
      <c r="Y10554" s="214"/>
      <c r="Z10554" s="214"/>
      <c r="AA10554" s="217"/>
      <c r="AB10554" s="217"/>
      <c r="AC10554" s="217"/>
      <c r="AD10554" s="213"/>
    </row>
    <row r="10555" spans="20:30" x14ac:dyDescent="0.2">
      <c r="T10555" s="212"/>
      <c r="U10555" s="213"/>
      <c r="V10555" s="213"/>
      <c r="W10555" s="213"/>
      <c r="X10555" s="214"/>
      <c r="Y10555" s="214"/>
      <c r="Z10555" s="214"/>
      <c r="AA10555" s="217"/>
      <c r="AB10555" s="217"/>
      <c r="AC10555" s="217"/>
      <c r="AD10555" s="213"/>
    </row>
    <row r="10556" spans="20:30" x14ac:dyDescent="0.2">
      <c r="T10556" s="212"/>
      <c r="U10556" s="213"/>
      <c r="V10556" s="213"/>
      <c r="W10556" s="213"/>
      <c r="X10556" s="214"/>
      <c r="Y10556" s="214"/>
      <c r="Z10556" s="214"/>
      <c r="AA10556" s="217"/>
      <c r="AB10556" s="217"/>
      <c r="AC10556" s="217"/>
      <c r="AD10556" s="213"/>
    </row>
    <row r="10557" spans="20:30" x14ac:dyDescent="0.2">
      <c r="T10557" s="212"/>
      <c r="U10557" s="213"/>
      <c r="V10557" s="213"/>
      <c r="W10557" s="213"/>
      <c r="X10557" s="214"/>
      <c r="Y10557" s="214"/>
      <c r="Z10557" s="214"/>
      <c r="AA10557" s="217"/>
      <c r="AB10557" s="217"/>
      <c r="AC10557" s="217"/>
      <c r="AD10557" s="213"/>
    </row>
    <row r="10558" spans="20:30" x14ac:dyDescent="0.2">
      <c r="T10558" s="212"/>
      <c r="U10558" s="213"/>
      <c r="V10558" s="213"/>
      <c r="W10558" s="213"/>
      <c r="X10558" s="214"/>
      <c r="Y10558" s="214"/>
      <c r="Z10558" s="214"/>
      <c r="AA10558" s="217"/>
      <c r="AB10558" s="217"/>
      <c r="AC10558" s="217"/>
      <c r="AD10558" s="213"/>
    </row>
    <row r="10559" spans="20:30" x14ac:dyDescent="0.2">
      <c r="T10559" s="212"/>
      <c r="U10559" s="213"/>
      <c r="V10559" s="213"/>
      <c r="W10559" s="213"/>
      <c r="X10559" s="214"/>
      <c r="Y10559" s="214"/>
      <c r="Z10559" s="214"/>
      <c r="AA10559" s="217"/>
      <c r="AB10559" s="217"/>
      <c r="AC10559" s="217"/>
      <c r="AD10559" s="213"/>
    </row>
    <row r="10560" spans="20:30" x14ac:dyDescent="0.2">
      <c r="T10560" s="212"/>
      <c r="U10560" s="213"/>
      <c r="V10560" s="213"/>
      <c r="W10560" s="213"/>
      <c r="X10560" s="214"/>
      <c r="Y10560" s="214"/>
      <c r="Z10560" s="214"/>
      <c r="AA10560" s="217"/>
      <c r="AB10560" s="217"/>
      <c r="AC10560" s="217"/>
      <c r="AD10560" s="213"/>
    </row>
    <row r="10561" spans="20:30" x14ac:dyDescent="0.2">
      <c r="T10561" s="212"/>
      <c r="U10561" s="213"/>
      <c r="V10561" s="213"/>
      <c r="W10561" s="213"/>
      <c r="X10561" s="214"/>
      <c r="Y10561" s="214"/>
      <c r="Z10561" s="214"/>
      <c r="AA10561" s="217"/>
      <c r="AB10561" s="217"/>
      <c r="AC10561" s="217"/>
      <c r="AD10561" s="213"/>
    </row>
    <row r="10562" spans="20:30" x14ac:dyDescent="0.2">
      <c r="T10562" s="212"/>
      <c r="U10562" s="213"/>
      <c r="V10562" s="213"/>
      <c r="W10562" s="213"/>
      <c r="X10562" s="214"/>
      <c r="Y10562" s="214"/>
      <c r="Z10562" s="214"/>
      <c r="AA10562" s="217"/>
      <c r="AB10562" s="217"/>
      <c r="AC10562" s="217"/>
      <c r="AD10562" s="213"/>
    </row>
    <row r="10563" spans="20:30" x14ac:dyDescent="0.2">
      <c r="T10563" s="212"/>
      <c r="U10563" s="213"/>
      <c r="V10563" s="213"/>
      <c r="W10563" s="213"/>
      <c r="X10563" s="214"/>
      <c r="Y10563" s="214"/>
      <c r="Z10563" s="214"/>
      <c r="AA10563" s="217"/>
      <c r="AB10563" s="217"/>
      <c r="AC10563" s="217"/>
      <c r="AD10563" s="213"/>
    </row>
    <row r="10564" spans="20:30" x14ac:dyDescent="0.2">
      <c r="T10564" s="212"/>
      <c r="U10564" s="213"/>
      <c r="V10564" s="213"/>
      <c r="W10564" s="213"/>
      <c r="X10564" s="214"/>
      <c r="Y10564" s="214"/>
      <c r="Z10564" s="214"/>
      <c r="AA10564" s="217"/>
      <c r="AB10564" s="217"/>
      <c r="AC10564" s="217"/>
      <c r="AD10564" s="213"/>
    </row>
    <row r="10565" spans="20:30" x14ac:dyDescent="0.2">
      <c r="T10565" s="212"/>
      <c r="U10565" s="213"/>
      <c r="V10565" s="213"/>
      <c r="W10565" s="213"/>
      <c r="X10565" s="214"/>
      <c r="Y10565" s="214"/>
      <c r="Z10565" s="214"/>
      <c r="AA10565" s="217"/>
      <c r="AB10565" s="217"/>
      <c r="AC10565" s="217"/>
      <c r="AD10565" s="213"/>
    </row>
    <row r="10566" spans="20:30" x14ac:dyDescent="0.2">
      <c r="T10566" s="212"/>
      <c r="U10566" s="213"/>
      <c r="V10566" s="213"/>
      <c r="W10566" s="213"/>
      <c r="X10566" s="214"/>
      <c r="Y10566" s="214"/>
      <c r="Z10566" s="214"/>
      <c r="AA10566" s="217"/>
      <c r="AB10566" s="217"/>
      <c r="AC10566" s="217"/>
      <c r="AD10566" s="213"/>
    </row>
    <row r="10567" spans="20:30" x14ac:dyDescent="0.2">
      <c r="T10567" s="212"/>
      <c r="U10567" s="213"/>
      <c r="V10567" s="213"/>
      <c r="W10567" s="213"/>
      <c r="X10567" s="214"/>
      <c r="Y10567" s="214"/>
      <c r="Z10567" s="214"/>
      <c r="AA10567" s="217"/>
      <c r="AB10567" s="217"/>
      <c r="AC10567" s="217"/>
      <c r="AD10567" s="213"/>
    </row>
    <row r="10568" spans="20:30" x14ac:dyDescent="0.2">
      <c r="T10568" s="212"/>
      <c r="U10568" s="213"/>
      <c r="V10568" s="213"/>
      <c r="W10568" s="213"/>
      <c r="X10568" s="214"/>
      <c r="Y10568" s="214"/>
      <c r="Z10568" s="214"/>
      <c r="AA10568" s="217"/>
      <c r="AB10568" s="217"/>
      <c r="AC10568" s="217"/>
      <c r="AD10568" s="213"/>
    </row>
    <row r="10569" spans="20:30" x14ac:dyDescent="0.2">
      <c r="T10569" s="212"/>
      <c r="U10569" s="213"/>
      <c r="V10569" s="213"/>
      <c r="W10569" s="213"/>
      <c r="X10569" s="214"/>
      <c r="Y10569" s="214"/>
      <c r="Z10569" s="214"/>
      <c r="AA10569" s="217"/>
      <c r="AB10569" s="217"/>
      <c r="AC10569" s="217"/>
      <c r="AD10569" s="213"/>
    </row>
    <row r="10570" spans="20:30" x14ac:dyDescent="0.2">
      <c r="T10570" s="212"/>
      <c r="U10570" s="213"/>
      <c r="V10570" s="213"/>
      <c r="W10570" s="213"/>
      <c r="X10570" s="214"/>
      <c r="Y10570" s="214"/>
      <c r="Z10570" s="214"/>
      <c r="AA10570" s="217"/>
      <c r="AB10570" s="217"/>
      <c r="AC10570" s="217"/>
      <c r="AD10570" s="213"/>
    </row>
    <row r="10571" spans="20:30" x14ac:dyDescent="0.2">
      <c r="T10571" s="212"/>
      <c r="U10571" s="213"/>
      <c r="V10571" s="213"/>
      <c r="W10571" s="213"/>
      <c r="X10571" s="214"/>
      <c r="Y10571" s="214"/>
      <c r="Z10571" s="214"/>
      <c r="AA10571" s="217"/>
      <c r="AB10571" s="217"/>
      <c r="AC10571" s="217"/>
      <c r="AD10571" s="213"/>
    </row>
    <row r="10572" spans="20:30" x14ac:dyDescent="0.2">
      <c r="T10572" s="212"/>
      <c r="U10572" s="213"/>
      <c r="V10572" s="213"/>
      <c r="W10572" s="213"/>
      <c r="X10572" s="214"/>
      <c r="Y10572" s="214"/>
      <c r="Z10572" s="214"/>
      <c r="AA10572" s="217"/>
      <c r="AB10572" s="217"/>
      <c r="AC10572" s="217"/>
      <c r="AD10572" s="213"/>
    </row>
    <row r="10573" spans="20:30" x14ac:dyDescent="0.2">
      <c r="T10573" s="212"/>
      <c r="U10573" s="213"/>
      <c r="V10573" s="213"/>
      <c r="W10573" s="213"/>
      <c r="X10573" s="214"/>
      <c r="Y10573" s="214"/>
      <c r="Z10573" s="214"/>
      <c r="AA10573" s="217"/>
      <c r="AB10573" s="217"/>
      <c r="AC10573" s="217"/>
      <c r="AD10573" s="213"/>
    </row>
    <row r="10574" spans="20:30" x14ac:dyDescent="0.2">
      <c r="T10574" s="212"/>
      <c r="U10574" s="213"/>
      <c r="V10574" s="213"/>
      <c r="W10574" s="213"/>
      <c r="X10574" s="214"/>
      <c r="Y10574" s="214"/>
      <c r="Z10574" s="214"/>
      <c r="AA10574" s="217"/>
      <c r="AB10574" s="217"/>
      <c r="AC10574" s="217"/>
      <c r="AD10574" s="213"/>
    </row>
    <row r="10575" spans="20:30" x14ac:dyDescent="0.2">
      <c r="T10575" s="212"/>
      <c r="U10575" s="213"/>
      <c r="V10575" s="213"/>
      <c r="W10575" s="213"/>
      <c r="X10575" s="214"/>
      <c r="Y10575" s="214"/>
      <c r="Z10575" s="214"/>
      <c r="AA10575" s="217"/>
      <c r="AB10575" s="217"/>
      <c r="AC10575" s="217"/>
      <c r="AD10575" s="213"/>
    </row>
    <row r="10576" spans="20:30" x14ac:dyDescent="0.2">
      <c r="T10576" s="212"/>
      <c r="U10576" s="213"/>
      <c r="V10576" s="213"/>
      <c r="W10576" s="213"/>
      <c r="X10576" s="214"/>
      <c r="Y10576" s="214"/>
      <c r="Z10576" s="214"/>
      <c r="AA10576" s="217"/>
      <c r="AB10576" s="217"/>
      <c r="AC10576" s="217"/>
      <c r="AD10576" s="213"/>
    </row>
    <row r="10577" spans="20:30" x14ac:dyDescent="0.2">
      <c r="T10577" s="212"/>
      <c r="U10577" s="213"/>
      <c r="V10577" s="213"/>
      <c r="W10577" s="213"/>
      <c r="X10577" s="214"/>
      <c r="Y10577" s="214"/>
      <c r="Z10577" s="214"/>
      <c r="AA10577" s="217"/>
      <c r="AB10577" s="217"/>
      <c r="AC10577" s="217"/>
      <c r="AD10577" s="213"/>
    </row>
    <row r="10578" spans="20:30" x14ac:dyDescent="0.2">
      <c r="T10578" s="212"/>
      <c r="U10578" s="213"/>
      <c r="V10578" s="213"/>
      <c r="W10578" s="213"/>
      <c r="X10578" s="214"/>
      <c r="Y10578" s="214"/>
      <c r="Z10578" s="214"/>
      <c r="AA10578" s="217"/>
      <c r="AB10578" s="217"/>
      <c r="AC10578" s="217"/>
      <c r="AD10578" s="213"/>
    </row>
    <row r="10579" spans="20:30" x14ac:dyDescent="0.2">
      <c r="T10579" s="212"/>
      <c r="U10579" s="213"/>
      <c r="V10579" s="213"/>
      <c r="W10579" s="213"/>
      <c r="X10579" s="214"/>
      <c r="Y10579" s="214"/>
      <c r="Z10579" s="214"/>
      <c r="AA10579" s="217"/>
      <c r="AB10579" s="217"/>
      <c r="AC10579" s="217"/>
      <c r="AD10579" s="213"/>
    </row>
    <row r="10580" spans="20:30" x14ac:dyDescent="0.2">
      <c r="T10580" s="212"/>
      <c r="U10580" s="213"/>
      <c r="V10580" s="213"/>
      <c r="W10580" s="213"/>
      <c r="X10580" s="214"/>
      <c r="Y10580" s="214"/>
      <c r="Z10580" s="214"/>
      <c r="AA10580" s="217"/>
      <c r="AB10580" s="217"/>
      <c r="AC10580" s="217"/>
      <c r="AD10580" s="213"/>
    </row>
    <row r="10581" spans="20:30" x14ac:dyDescent="0.2">
      <c r="T10581" s="212"/>
      <c r="U10581" s="213"/>
      <c r="V10581" s="213"/>
      <c r="W10581" s="213"/>
      <c r="X10581" s="214"/>
      <c r="Y10581" s="214"/>
      <c r="Z10581" s="214"/>
      <c r="AA10581" s="217"/>
      <c r="AB10581" s="217"/>
      <c r="AC10581" s="217"/>
      <c r="AD10581" s="213"/>
    </row>
    <row r="10582" spans="20:30" x14ac:dyDescent="0.2">
      <c r="T10582" s="212"/>
      <c r="U10582" s="213"/>
      <c r="V10582" s="213"/>
      <c r="W10582" s="213"/>
      <c r="X10582" s="214"/>
      <c r="Y10582" s="214"/>
      <c r="Z10582" s="214"/>
      <c r="AA10582" s="217"/>
      <c r="AB10582" s="217"/>
      <c r="AC10582" s="217"/>
      <c r="AD10582" s="213"/>
    </row>
    <row r="10583" spans="20:30" x14ac:dyDescent="0.2">
      <c r="T10583" s="212"/>
      <c r="U10583" s="213"/>
      <c r="V10583" s="213"/>
      <c r="W10583" s="213"/>
      <c r="X10583" s="214"/>
      <c r="Y10583" s="214"/>
      <c r="Z10583" s="214"/>
      <c r="AA10583" s="217"/>
      <c r="AB10583" s="217"/>
      <c r="AC10583" s="217"/>
      <c r="AD10583" s="213"/>
    </row>
    <row r="10584" spans="20:30" x14ac:dyDescent="0.2">
      <c r="T10584" s="212"/>
      <c r="U10584" s="213"/>
      <c r="V10584" s="213"/>
      <c r="W10584" s="213"/>
      <c r="X10584" s="214"/>
      <c r="Y10584" s="214"/>
      <c r="Z10584" s="214"/>
      <c r="AA10584" s="217"/>
      <c r="AB10584" s="217"/>
      <c r="AC10584" s="217"/>
      <c r="AD10584" s="213"/>
    </row>
    <row r="10585" spans="20:30" x14ac:dyDescent="0.2">
      <c r="T10585" s="212"/>
      <c r="U10585" s="213"/>
      <c r="V10585" s="213"/>
      <c r="W10585" s="213"/>
      <c r="X10585" s="214"/>
      <c r="Y10585" s="214"/>
      <c r="Z10585" s="214"/>
      <c r="AA10585" s="217"/>
      <c r="AB10585" s="217"/>
      <c r="AC10585" s="217"/>
      <c r="AD10585" s="213"/>
    </row>
    <row r="10586" spans="20:30" x14ac:dyDescent="0.2">
      <c r="T10586" s="212"/>
      <c r="U10586" s="213"/>
      <c r="V10586" s="213"/>
      <c r="W10586" s="213"/>
      <c r="X10586" s="214"/>
      <c r="Y10586" s="214"/>
      <c r="Z10586" s="214"/>
      <c r="AA10586" s="217"/>
      <c r="AB10586" s="217"/>
      <c r="AC10586" s="217"/>
      <c r="AD10586" s="213"/>
    </row>
    <row r="10587" spans="20:30" x14ac:dyDescent="0.2">
      <c r="T10587" s="212"/>
      <c r="U10587" s="213"/>
      <c r="V10587" s="213"/>
      <c r="W10587" s="213"/>
      <c r="X10587" s="214"/>
      <c r="Y10587" s="214"/>
      <c r="Z10587" s="214"/>
      <c r="AA10587" s="217"/>
      <c r="AB10587" s="217"/>
      <c r="AC10587" s="217"/>
      <c r="AD10587" s="213"/>
    </row>
    <row r="10588" spans="20:30" x14ac:dyDescent="0.2">
      <c r="T10588" s="212"/>
      <c r="U10588" s="213"/>
      <c r="V10588" s="213"/>
      <c r="W10588" s="213"/>
      <c r="X10588" s="214"/>
      <c r="Y10588" s="214"/>
      <c r="Z10588" s="214"/>
      <c r="AA10588" s="217"/>
      <c r="AB10588" s="217"/>
      <c r="AC10588" s="217"/>
      <c r="AD10588" s="213"/>
    </row>
    <row r="10589" spans="20:30" x14ac:dyDescent="0.2">
      <c r="T10589" s="212"/>
      <c r="U10589" s="213"/>
      <c r="V10589" s="213"/>
      <c r="W10589" s="213"/>
      <c r="X10589" s="214"/>
      <c r="Y10589" s="214"/>
      <c r="Z10589" s="214"/>
      <c r="AA10589" s="217"/>
      <c r="AB10589" s="217"/>
      <c r="AC10589" s="217"/>
      <c r="AD10589" s="213"/>
    </row>
    <row r="10590" spans="20:30" x14ac:dyDescent="0.2">
      <c r="T10590" s="212"/>
      <c r="U10590" s="213"/>
      <c r="V10590" s="213"/>
      <c r="W10590" s="213"/>
      <c r="X10590" s="214"/>
      <c r="Y10590" s="214"/>
      <c r="Z10590" s="214"/>
      <c r="AA10590" s="217"/>
      <c r="AB10590" s="217"/>
      <c r="AC10590" s="217"/>
      <c r="AD10590" s="213"/>
    </row>
    <row r="10591" spans="20:30" x14ac:dyDescent="0.2">
      <c r="T10591" s="212"/>
      <c r="U10591" s="213"/>
      <c r="V10591" s="213"/>
      <c r="W10591" s="213"/>
      <c r="X10591" s="214"/>
      <c r="Y10591" s="214"/>
      <c r="Z10591" s="214"/>
      <c r="AA10591" s="217"/>
      <c r="AB10591" s="217"/>
      <c r="AC10591" s="217"/>
      <c r="AD10591" s="213"/>
    </row>
    <row r="10592" spans="20:30" x14ac:dyDescent="0.2">
      <c r="T10592" s="212"/>
      <c r="U10592" s="213"/>
      <c r="V10592" s="213"/>
      <c r="W10592" s="213"/>
      <c r="X10592" s="214"/>
      <c r="Y10592" s="214"/>
      <c r="Z10592" s="214"/>
      <c r="AA10592" s="217"/>
      <c r="AB10592" s="217"/>
      <c r="AC10592" s="217"/>
      <c r="AD10592" s="213"/>
    </row>
    <row r="10593" spans="20:30" x14ac:dyDescent="0.2">
      <c r="T10593" s="212"/>
      <c r="U10593" s="213"/>
      <c r="V10593" s="213"/>
      <c r="W10593" s="213"/>
      <c r="X10593" s="214"/>
      <c r="Y10593" s="214"/>
      <c r="Z10593" s="214"/>
      <c r="AA10593" s="217"/>
      <c r="AB10593" s="217"/>
      <c r="AC10593" s="217"/>
      <c r="AD10593" s="213"/>
    </row>
    <row r="10594" spans="20:30" x14ac:dyDescent="0.2">
      <c r="T10594" s="212"/>
      <c r="U10594" s="213"/>
      <c r="V10594" s="213"/>
      <c r="W10594" s="213"/>
      <c r="X10594" s="214"/>
      <c r="Y10594" s="214"/>
      <c r="Z10594" s="214"/>
      <c r="AA10594" s="217"/>
      <c r="AB10594" s="217"/>
      <c r="AC10594" s="217"/>
      <c r="AD10594" s="213"/>
    </row>
    <row r="10595" spans="20:30" x14ac:dyDescent="0.2">
      <c r="T10595" s="212"/>
      <c r="U10595" s="213"/>
      <c r="V10595" s="213"/>
      <c r="W10595" s="213"/>
      <c r="X10595" s="214"/>
      <c r="Y10595" s="214"/>
      <c r="Z10595" s="214"/>
      <c r="AA10595" s="217"/>
      <c r="AB10595" s="217"/>
      <c r="AC10595" s="217"/>
      <c r="AD10595" s="213"/>
    </row>
    <row r="10596" spans="20:30" x14ac:dyDescent="0.2">
      <c r="T10596" s="212"/>
      <c r="U10596" s="213"/>
      <c r="V10596" s="213"/>
      <c r="W10596" s="213"/>
      <c r="X10596" s="214"/>
      <c r="Y10596" s="214"/>
      <c r="Z10596" s="214"/>
      <c r="AA10596" s="217"/>
      <c r="AB10596" s="217"/>
      <c r="AC10596" s="217"/>
      <c r="AD10596" s="213"/>
    </row>
    <row r="10597" spans="20:30" x14ac:dyDescent="0.2">
      <c r="T10597" s="212"/>
      <c r="U10597" s="213"/>
      <c r="V10597" s="213"/>
      <c r="W10597" s="213"/>
      <c r="X10597" s="214"/>
      <c r="Y10597" s="214"/>
      <c r="Z10597" s="214"/>
      <c r="AA10597" s="217"/>
      <c r="AB10597" s="217"/>
      <c r="AC10597" s="217"/>
      <c r="AD10597" s="213"/>
    </row>
    <row r="10598" spans="20:30" x14ac:dyDescent="0.2">
      <c r="T10598" s="212"/>
      <c r="U10598" s="213"/>
      <c r="V10598" s="213"/>
      <c r="W10598" s="213"/>
      <c r="X10598" s="214"/>
      <c r="Y10598" s="214"/>
      <c r="Z10598" s="214"/>
      <c r="AA10598" s="217"/>
      <c r="AB10598" s="217"/>
      <c r="AC10598" s="217"/>
      <c r="AD10598" s="213"/>
    </row>
    <row r="10599" spans="20:30" x14ac:dyDescent="0.2">
      <c r="T10599" s="212"/>
      <c r="U10599" s="213"/>
      <c r="V10599" s="213"/>
      <c r="W10599" s="213"/>
      <c r="X10599" s="214"/>
      <c r="Y10599" s="214"/>
      <c r="Z10599" s="214"/>
      <c r="AA10599" s="217"/>
      <c r="AB10599" s="217"/>
      <c r="AC10599" s="217"/>
      <c r="AD10599" s="213"/>
    </row>
    <row r="10600" spans="20:30" x14ac:dyDescent="0.2">
      <c r="T10600" s="212"/>
      <c r="U10600" s="213"/>
      <c r="V10600" s="213"/>
      <c r="W10600" s="213"/>
      <c r="X10600" s="214"/>
      <c r="Y10600" s="214"/>
      <c r="Z10600" s="214"/>
      <c r="AA10600" s="217"/>
      <c r="AB10600" s="217"/>
      <c r="AC10600" s="217"/>
      <c r="AD10600" s="213"/>
    </row>
    <row r="10601" spans="20:30" x14ac:dyDescent="0.2">
      <c r="T10601" s="212"/>
      <c r="U10601" s="213"/>
      <c r="V10601" s="213"/>
      <c r="W10601" s="213"/>
      <c r="X10601" s="214"/>
      <c r="Y10601" s="214"/>
      <c r="Z10601" s="214"/>
      <c r="AA10601" s="217"/>
      <c r="AB10601" s="217"/>
      <c r="AC10601" s="217"/>
      <c r="AD10601" s="213"/>
    </row>
    <row r="10602" spans="20:30" x14ac:dyDescent="0.2">
      <c r="T10602" s="212"/>
      <c r="U10602" s="213"/>
      <c r="V10602" s="213"/>
      <c r="W10602" s="213"/>
      <c r="X10602" s="214"/>
      <c r="Y10602" s="214"/>
      <c r="Z10602" s="214"/>
      <c r="AA10602" s="217"/>
      <c r="AB10602" s="217"/>
      <c r="AC10602" s="217"/>
      <c r="AD10602" s="213"/>
    </row>
    <row r="10603" spans="20:30" x14ac:dyDescent="0.2">
      <c r="T10603" s="212"/>
      <c r="U10603" s="213"/>
      <c r="V10603" s="213"/>
      <c r="W10603" s="213"/>
      <c r="X10603" s="214"/>
      <c r="Y10603" s="214"/>
      <c r="Z10603" s="214"/>
      <c r="AA10603" s="217"/>
      <c r="AB10603" s="217"/>
      <c r="AC10603" s="217"/>
      <c r="AD10603" s="213"/>
    </row>
    <row r="10604" spans="20:30" x14ac:dyDescent="0.2">
      <c r="T10604" s="212"/>
      <c r="U10604" s="213"/>
      <c r="V10604" s="213"/>
      <c r="W10604" s="213"/>
      <c r="X10604" s="214"/>
      <c r="Y10604" s="214"/>
      <c r="Z10604" s="214"/>
      <c r="AA10604" s="217"/>
      <c r="AB10604" s="217"/>
      <c r="AC10604" s="217"/>
      <c r="AD10604" s="213"/>
    </row>
    <row r="10605" spans="20:30" x14ac:dyDescent="0.2">
      <c r="T10605" s="212"/>
      <c r="U10605" s="213"/>
      <c r="V10605" s="213"/>
      <c r="W10605" s="213"/>
      <c r="X10605" s="214"/>
      <c r="Y10605" s="214"/>
      <c r="Z10605" s="214"/>
      <c r="AA10605" s="217"/>
      <c r="AB10605" s="217"/>
      <c r="AC10605" s="217"/>
      <c r="AD10605" s="213"/>
    </row>
    <row r="10606" spans="20:30" x14ac:dyDescent="0.2">
      <c r="T10606" s="212"/>
      <c r="U10606" s="213"/>
      <c r="V10606" s="213"/>
      <c r="W10606" s="213"/>
      <c r="X10606" s="214"/>
      <c r="Y10606" s="214"/>
      <c r="Z10606" s="214"/>
      <c r="AA10606" s="217"/>
      <c r="AB10606" s="217"/>
      <c r="AC10606" s="217"/>
      <c r="AD10606" s="213"/>
    </row>
    <row r="10607" spans="20:30" x14ac:dyDescent="0.2">
      <c r="T10607" s="212"/>
      <c r="U10607" s="213"/>
      <c r="V10607" s="213"/>
      <c r="W10607" s="213"/>
      <c r="X10607" s="214"/>
      <c r="Y10607" s="214"/>
      <c r="Z10607" s="214"/>
      <c r="AA10607" s="217"/>
      <c r="AB10607" s="217"/>
      <c r="AC10607" s="217"/>
      <c r="AD10607" s="213"/>
    </row>
    <row r="10608" spans="20:30" x14ac:dyDescent="0.2">
      <c r="T10608" s="212"/>
      <c r="U10608" s="213"/>
      <c r="V10608" s="213"/>
      <c r="W10608" s="213"/>
      <c r="X10608" s="214"/>
      <c r="Y10608" s="214"/>
      <c r="Z10608" s="214"/>
      <c r="AA10608" s="217"/>
      <c r="AB10608" s="217"/>
      <c r="AC10608" s="217"/>
      <c r="AD10608" s="213"/>
    </row>
    <row r="10609" spans="20:30" x14ac:dyDescent="0.2">
      <c r="T10609" s="212"/>
      <c r="U10609" s="213"/>
      <c r="V10609" s="213"/>
      <c r="W10609" s="213"/>
      <c r="X10609" s="214"/>
      <c r="Y10609" s="214"/>
      <c r="Z10609" s="214"/>
      <c r="AA10609" s="217"/>
      <c r="AB10609" s="217"/>
      <c r="AC10609" s="217"/>
      <c r="AD10609" s="213"/>
    </row>
    <row r="10610" spans="20:30" x14ac:dyDescent="0.2">
      <c r="T10610" s="212"/>
      <c r="U10610" s="213"/>
      <c r="V10610" s="213"/>
      <c r="W10610" s="213"/>
      <c r="X10610" s="214"/>
      <c r="Y10610" s="214"/>
      <c r="Z10610" s="214"/>
      <c r="AA10610" s="217"/>
      <c r="AB10610" s="217"/>
      <c r="AC10610" s="217"/>
      <c r="AD10610" s="213"/>
    </row>
    <row r="10611" spans="20:30" x14ac:dyDescent="0.2">
      <c r="T10611" s="212"/>
      <c r="U10611" s="213"/>
      <c r="V10611" s="213"/>
      <c r="W10611" s="213"/>
      <c r="X10611" s="214"/>
      <c r="Y10611" s="214"/>
      <c r="Z10611" s="214"/>
      <c r="AA10611" s="217"/>
      <c r="AB10611" s="217"/>
      <c r="AC10611" s="217"/>
      <c r="AD10611" s="213"/>
    </row>
    <row r="10612" spans="20:30" x14ac:dyDescent="0.2">
      <c r="T10612" s="212"/>
      <c r="U10612" s="213"/>
      <c r="V10612" s="213"/>
      <c r="W10612" s="213"/>
      <c r="X10612" s="214"/>
      <c r="Y10612" s="214"/>
      <c r="Z10612" s="214"/>
      <c r="AA10612" s="217"/>
      <c r="AB10612" s="217"/>
      <c r="AC10612" s="217"/>
      <c r="AD10612" s="213"/>
    </row>
    <row r="10613" spans="20:30" x14ac:dyDescent="0.2">
      <c r="T10613" s="212"/>
      <c r="U10613" s="213"/>
      <c r="V10613" s="213"/>
      <c r="W10613" s="213"/>
      <c r="X10613" s="214"/>
      <c r="Y10613" s="214"/>
      <c r="Z10613" s="214"/>
      <c r="AA10613" s="217"/>
      <c r="AB10613" s="217"/>
      <c r="AC10613" s="217"/>
      <c r="AD10613" s="213"/>
    </row>
    <row r="10614" spans="20:30" x14ac:dyDescent="0.2">
      <c r="T10614" s="212"/>
      <c r="U10614" s="213"/>
      <c r="V10614" s="213"/>
      <c r="W10614" s="213"/>
      <c r="X10614" s="214"/>
      <c r="Y10614" s="214"/>
      <c r="Z10614" s="214"/>
      <c r="AA10614" s="217"/>
      <c r="AB10614" s="217"/>
      <c r="AC10614" s="217"/>
      <c r="AD10614" s="213"/>
    </row>
    <row r="10615" spans="20:30" x14ac:dyDescent="0.2">
      <c r="T10615" s="212"/>
      <c r="U10615" s="213"/>
      <c r="V10615" s="213"/>
      <c r="W10615" s="213"/>
      <c r="X10615" s="214"/>
      <c r="Y10615" s="214"/>
      <c r="Z10615" s="214"/>
      <c r="AA10615" s="217"/>
      <c r="AB10615" s="217"/>
      <c r="AC10615" s="217"/>
      <c r="AD10615" s="213"/>
    </row>
    <row r="10616" spans="20:30" x14ac:dyDescent="0.2">
      <c r="T10616" s="212"/>
      <c r="U10616" s="213"/>
      <c r="V10616" s="213"/>
      <c r="W10616" s="213"/>
      <c r="X10616" s="214"/>
      <c r="Y10616" s="214"/>
      <c r="Z10616" s="214"/>
      <c r="AA10616" s="217"/>
      <c r="AB10616" s="217"/>
      <c r="AC10616" s="217"/>
      <c r="AD10616" s="213"/>
    </row>
    <row r="10617" spans="20:30" x14ac:dyDescent="0.2">
      <c r="T10617" s="212"/>
      <c r="U10617" s="213"/>
      <c r="V10617" s="213"/>
      <c r="W10617" s="213"/>
      <c r="X10617" s="214"/>
      <c r="Y10617" s="214"/>
      <c r="Z10617" s="214"/>
      <c r="AA10617" s="217"/>
      <c r="AB10617" s="217"/>
      <c r="AC10617" s="217"/>
      <c r="AD10617" s="213"/>
    </row>
    <row r="10618" spans="20:30" x14ac:dyDescent="0.2">
      <c r="T10618" s="212"/>
      <c r="U10618" s="213"/>
      <c r="V10618" s="213"/>
      <c r="W10618" s="213"/>
      <c r="X10618" s="214"/>
      <c r="Y10618" s="214"/>
      <c r="Z10618" s="214"/>
      <c r="AA10618" s="217"/>
      <c r="AB10618" s="217"/>
      <c r="AC10618" s="217"/>
      <c r="AD10618" s="213"/>
    </row>
    <row r="10619" spans="20:30" x14ac:dyDescent="0.2">
      <c r="T10619" s="212"/>
      <c r="U10619" s="213"/>
      <c r="V10619" s="213"/>
      <c r="W10619" s="213"/>
      <c r="X10619" s="214"/>
      <c r="Y10619" s="214"/>
      <c r="Z10619" s="214"/>
      <c r="AA10619" s="217"/>
      <c r="AB10619" s="217"/>
      <c r="AC10619" s="217"/>
      <c r="AD10619" s="213"/>
    </row>
    <row r="10620" spans="20:30" x14ac:dyDescent="0.2">
      <c r="T10620" s="212"/>
      <c r="U10620" s="213"/>
      <c r="V10620" s="213"/>
      <c r="W10620" s="213"/>
      <c r="X10620" s="214"/>
      <c r="Y10620" s="214"/>
      <c r="Z10620" s="214"/>
      <c r="AA10620" s="217"/>
      <c r="AB10620" s="217"/>
      <c r="AC10620" s="217"/>
      <c r="AD10620" s="213"/>
    </row>
    <row r="10621" spans="20:30" x14ac:dyDescent="0.2">
      <c r="T10621" s="212"/>
      <c r="U10621" s="213"/>
      <c r="V10621" s="213"/>
      <c r="W10621" s="213"/>
      <c r="X10621" s="214"/>
      <c r="Y10621" s="214"/>
      <c r="Z10621" s="214"/>
      <c r="AA10621" s="217"/>
      <c r="AB10621" s="217"/>
      <c r="AC10621" s="217"/>
      <c r="AD10621" s="213"/>
    </row>
    <row r="10622" spans="20:30" x14ac:dyDescent="0.2">
      <c r="T10622" s="212"/>
      <c r="U10622" s="213"/>
      <c r="V10622" s="213"/>
      <c r="W10622" s="213"/>
      <c r="X10622" s="214"/>
      <c r="Y10622" s="214"/>
      <c r="Z10622" s="214"/>
      <c r="AA10622" s="217"/>
      <c r="AB10622" s="217"/>
      <c r="AC10622" s="217"/>
      <c r="AD10622" s="213"/>
    </row>
    <row r="10623" spans="20:30" x14ac:dyDescent="0.2">
      <c r="T10623" s="212"/>
      <c r="U10623" s="213"/>
      <c r="V10623" s="213"/>
      <c r="W10623" s="213"/>
      <c r="X10623" s="214"/>
      <c r="Y10623" s="214"/>
      <c r="Z10623" s="214"/>
      <c r="AA10623" s="217"/>
      <c r="AB10623" s="217"/>
      <c r="AC10623" s="217"/>
      <c r="AD10623" s="213"/>
    </row>
    <row r="10624" spans="20:30" x14ac:dyDescent="0.2">
      <c r="T10624" s="212"/>
      <c r="U10624" s="213"/>
      <c r="V10624" s="213"/>
      <c r="W10624" s="213"/>
      <c r="X10624" s="214"/>
      <c r="Y10624" s="214"/>
      <c r="Z10624" s="214"/>
      <c r="AA10624" s="217"/>
      <c r="AB10624" s="217"/>
      <c r="AC10624" s="217"/>
      <c r="AD10624" s="213"/>
    </row>
    <row r="10625" spans="20:30" x14ac:dyDescent="0.2">
      <c r="T10625" s="212"/>
      <c r="U10625" s="213"/>
      <c r="V10625" s="213"/>
      <c r="W10625" s="213"/>
      <c r="X10625" s="214"/>
      <c r="Y10625" s="214"/>
      <c r="Z10625" s="214"/>
      <c r="AA10625" s="217"/>
      <c r="AB10625" s="217"/>
      <c r="AC10625" s="217"/>
      <c r="AD10625" s="213"/>
    </row>
    <row r="10626" spans="20:30" x14ac:dyDescent="0.2">
      <c r="T10626" s="212"/>
      <c r="U10626" s="213"/>
      <c r="V10626" s="213"/>
      <c r="W10626" s="213"/>
      <c r="X10626" s="214"/>
      <c r="Y10626" s="214"/>
      <c r="Z10626" s="214"/>
      <c r="AA10626" s="217"/>
      <c r="AB10626" s="217"/>
      <c r="AC10626" s="217"/>
      <c r="AD10626" s="213"/>
    </row>
    <row r="10627" spans="20:30" x14ac:dyDescent="0.2">
      <c r="T10627" s="212"/>
      <c r="U10627" s="213"/>
      <c r="V10627" s="213"/>
      <c r="W10627" s="213"/>
      <c r="X10627" s="214"/>
      <c r="Y10627" s="214"/>
      <c r="Z10627" s="214"/>
      <c r="AA10627" s="217"/>
      <c r="AB10627" s="217"/>
      <c r="AC10627" s="217"/>
      <c r="AD10627" s="213"/>
    </row>
    <row r="10628" spans="20:30" x14ac:dyDescent="0.2">
      <c r="T10628" s="212"/>
      <c r="U10628" s="213"/>
      <c r="V10628" s="213"/>
      <c r="W10628" s="213"/>
      <c r="X10628" s="214"/>
      <c r="Y10628" s="214"/>
      <c r="Z10628" s="214"/>
      <c r="AA10628" s="217"/>
      <c r="AB10628" s="217"/>
      <c r="AC10628" s="217"/>
      <c r="AD10628" s="213"/>
    </row>
    <row r="10629" spans="20:30" x14ac:dyDescent="0.2">
      <c r="T10629" s="212"/>
      <c r="U10629" s="213"/>
      <c r="V10629" s="213"/>
      <c r="W10629" s="213"/>
      <c r="X10629" s="214"/>
      <c r="Y10629" s="214"/>
      <c r="Z10629" s="214"/>
      <c r="AA10629" s="217"/>
      <c r="AB10629" s="217"/>
      <c r="AC10629" s="217"/>
      <c r="AD10629" s="213"/>
    </row>
    <row r="10630" spans="20:30" x14ac:dyDescent="0.2">
      <c r="T10630" s="212"/>
      <c r="U10630" s="213"/>
      <c r="V10630" s="213"/>
      <c r="W10630" s="213"/>
      <c r="X10630" s="214"/>
      <c r="Y10630" s="214"/>
      <c r="Z10630" s="214"/>
      <c r="AA10630" s="217"/>
      <c r="AB10630" s="217"/>
      <c r="AC10630" s="217"/>
      <c r="AD10630" s="213"/>
    </row>
    <row r="10631" spans="20:30" x14ac:dyDescent="0.2">
      <c r="T10631" s="212"/>
      <c r="U10631" s="213"/>
      <c r="V10631" s="213"/>
      <c r="W10631" s="213"/>
      <c r="X10631" s="214"/>
      <c r="Y10631" s="214"/>
      <c r="Z10631" s="214"/>
      <c r="AA10631" s="217"/>
      <c r="AB10631" s="217"/>
      <c r="AC10631" s="217"/>
      <c r="AD10631" s="213"/>
    </row>
    <row r="10632" spans="20:30" x14ac:dyDescent="0.2">
      <c r="T10632" s="212"/>
      <c r="U10632" s="213"/>
      <c r="V10632" s="213"/>
      <c r="W10632" s="213"/>
      <c r="X10632" s="214"/>
      <c r="Y10632" s="214"/>
      <c r="Z10632" s="214"/>
      <c r="AA10632" s="217"/>
      <c r="AB10632" s="217"/>
      <c r="AC10632" s="217"/>
      <c r="AD10632" s="213"/>
    </row>
    <row r="10633" spans="20:30" x14ac:dyDescent="0.2">
      <c r="T10633" s="212"/>
      <c r="U10633" s="213"/>
      <c r="V10633" s="213"/>
      <c r="W10633" s="213"/>
      <c r="X10633" s="214"/>
      <c r="Y10633" s="214"/>
      <c r="Z10633" s="214"/>
      <c r="AA10633" s="217"/>
      <c r="AB10633" s="217"/>
      <c r="AC10633" s="217"/>
      <c r="AD10633" s="213"/>
    </row>
    <row r="10634" spans="20:30" x14ac:dyDescent="0.2">
      <c r="T10634" s="212"/>
      <c r="U10634" s="213"/>
      <c r="V10634" s="213"/>
      <c r="W10634" s="213"/>
      <c r="X10634" s="214"/>
      <c r="Y10634" s="214"/>
      <c r="Z10634" s="214"/>
      <c r="AA10634" s="217"/>
      <c r="AB10634" s="217"/>
      <c r="AC10634" s="217"/>
      <c r="AD10634" s="213"/>
    </row>
    <row r="10635" spans="20:30" x14ac:dyDescent="0.2">
      <c r="T10635" s="212"/>
      <c r="U10635" s="213"/>
      <c r="V10635" s="213"/>
      <c r="W10635" s="213"/>
      <c r="X10635" s="214"/>
      <c r="Y10635" s="214"/>
      <c r="Z10635" s="214"/>
      <c r="AA10635" s="217"/>
      <c r="AB10635" s="217"/>
      <c r="AC10635" s="217"/>
      <c r="AD10635" s="213"/>
    </row>
    <row r="10636" spans="20:30" x14ac:dyDescent="0.2">
      <c r="T10636" s="212"/>
      <c r="U10636" s="213"/>
      <c r="V10636" s="213"/>
      <c r="W10636" s="213"/>
      <c r="X10636" s="214"/>
      <c r="Y10636" s="214"/>
      <c r="Z10636" s="214"/>
      <c r="AA10636" s="217"/>
      <c r="AB10636" s="217"/>
      <c r="AC10636" s="217"/>
      <c r="AD10636" s="213"/>
    </row>
    <row r="10637" spans="20:30" x14ac:dyDescent="0.2">
      <c r="T10637" s="212"/>
      <c r="U10637" s="213"/>
      <c r="V10637" s="213"/>
      <c r="W10637" s="213"/>
      <c r="X10637" s="214"/>
      <c r="Y10637" s="214"/>
      <c r="Z10637" s="214"/>
      <c r="AA10637" s="217"/>
      <c r="AB10637" s="217"/>
      <c r="AC10637" s="217"/>
      <c r="AD10637" s="213"/>
    </row>
    <row r="10638" spans="20:30" x14ac:dyDescent="0.2">
      <c r="T10638" s="212"/>
      <c r="U10638" s="213"/>
      <c r="V10638" s="213"/>
      <c r="W10638" s="213"/>
      <c r="X10638" s="214"/>
      <c r="Y10638" s="214"/>
      <c r="Z10638" s="214"/>
      <c r="AA10638" s="217"/>
      <c r="AB10638" s="217"/>
      <c r="AC10638" s="217"/>
      <c r="AD10638" s="213"/>
    </row>
    <row r="10639" spans="20:30" x14ac:dyDescent="0.2">
      <c r="T10639" s="212"/>
      <c r="U10639" s="213"/>
      <c r="V10639" s="213"/>
      <c r="W10639" s="213"/>
      <c r="X10639" s="214"/>
      <c r="Y10639" s="214"/>
      <c r="Z10639" s="214"/>
      <c r="AA10639" s="217"/>
      <c r="AB10639" s="217"/>
      <c r="AC10639" s="217"/>
      <c r="AD10639" s="213"/>
    </row>
    <row r="10640" spans="20:30" x14ac:dyDescent="0.2">
      <c r="T10640" s="212"/>
      <c r="U10640" s="213"/>
      <c r="V10640" s="213"/>
      <c r="W10640" s="213"/>
      <c r="X10640" s="214"/>
      <c r="Y10640" s="214"/>
      <c r="Z10640" s="214"/>
      <c r="AA10640" s="217"/>
      <c r="AB10640" s="217"/>
      <c r="AC10640" s="217"/>
      <c r="AD10640" s="213"/>
    </row>
    <row r="10641" spans="20:30" x14ac:dyDescent="0.2">
      <c r="T10641" s="212"/>
      <c r="U10641" s="213"/>
      <c r="V10641" s="213"/>
      <c r="W10641" s="213"/>
      <c r="X10641" s="214"/>
      <c r="Y10641" s="214"/>
      <c r="Z10641" s="214"/>
      <c r="AA10641" s="217"/>
      <c r="AB10641" s="217"/>
      <c r="AC10641" s="217"/>
      <c r="AD10641" s="213"/>
    </row>
    <row r="10642" spans="20:30" x14ac:dyDescent="0.2">
      <c r="T10642" s="212"/>
      <c r="U10642" s="213"/>
      <c r="V10642" s="213"/>
      <c r="W10642" s="213"/>
      <c r="X10642" s="214"/>
      <c r="Y10642" s="214"/>
      <c r="Z10642" s="214"/>
      <c r="AA10642" s="217"/>
      <c r="AB10642" s="217"/>
      <c r="AC10642" s="217"/>
      <c r="AD10642" s="213"/>
    </row>
    <row r="10643" spans="20:30" x14ac:dyDescent="0.2">
      <c r="T10643" s="212"/>
      <c r="U10643" s="213"/>
      <c r="V10643" s="213"/>
      <c r="W10643" s="213"/>
      <c r="X10643" s="214"/>
      <c r="Y10643" s="214"/>
      <c r="Z10643" s="214"/>
      <c r="AA10643" s="217"/>
      <c r="AB10643" s="217"/>
      <c r="AC10643" s="217"/>
      <c r="AD10643" s="213"/>
    </row>
    <row r="10644" spans="20:30" x14ac:dyDescent="0.2">
      <c r="T10644" s="212"/>
      <c r="U10644" s="213"/>
      <c r="V10644" s="213"/>
      <c r="W10644" s="213"/>
      <c r="X10644" s="214"/>
      <c r="Y10644" s="214"/>
      <c r="Z10644" s="214"/>
      <c r="AA10644" s="217"/>
      <c r="AB10644" s="217"/>
      <c r="AC10644" s="217"/>
      <c r="AD10644" s="213"/>
    </row>
    <row r="10645" spans="20:30" x14ac:dyDescent="0.2">
      <c r="T10645" s="212"/>
      <c r="U10645" s="213"/>
      <c r="V10645" s="213"/>
      <c r="W10645" s="213"/>
      <c r="X10645" s="214"/>
      <c r="Y10645" s="214"/>
      <c r="Z10645" s="214"/>
      <c r="AA10645" s="217"/>
      <c r="AB10645" s="217"/>
      <c r="AC10645" s="217"/>
      <c r="AD10645" s="213"/>
    </row>
    <row r="10646" spans="20:30" x14ac:dyDescent="0.2">
      <c r="T10646" s="212"/>
      <c r="U10646" s="213"/>
      <c r="V10646" s="213"/>
      <c r="W10646" s="213"/>
      <c r="X10646" s="214"/>
      <c r="Y10646" s="214"/>
      <c r="Z10646" s="214"/>
      <c r="AA10646" s="217"/>
      <c r="AB10646" s="217"/>
      <c r="AC10646" s="217"/>
      <c r="AD10646" s="213"/>
    </row>
    <row r="10647" spans="20:30" x14ac:dyDescent="0.2">
      <c r="T10647" s="212"/>
      <c r="U10647" s="213"/>
      <c r="V10647" s="213"/>
      <c r="W10647" s="213"/>
      <c r="X10647" s="214"/>
      <c r="Y10647" s="214"/>
      <c r="Z10647" s="214"/>
      <c r="AA10647" s="217"/>
      <c r="AB10647" s="217"/>
      <c r="AC10647" s="217"/>
      <c r="AD10647" s="213"/>
    </row>
    <row r="10648" spans="20:30" x14ac:dyDescent="0.2">
      <c r="T10648" s="212"/>
      <c r="U10648" s="213"/>
      <c r="V10648" s="213"/>
      <c r="W10648" s="213"/>
      <c r="X10648" s="214"/>
      <c r="Y10648" s="214"/>
      <c r="Z10648" s="214"/>
      <c r="AA10648" s="217"/>
      <c r="AB10648" s="217"/>
      <c r="AC10648" s="217"/>
      <c r="AD10648" s="213"/>
    </row>
    <row r="10649" spans="20:30" x14ac:dyDescent="0.2">
      <c r="T10649" s="212"/>
      <c r="U10649" s="213"/>
      <c r="V10649" s="213"/>
      <c r="W10649" s="213"/>
      <c r="X10649" s="214"/>
      <c r="Y10649" s="214"/>
      <c r="Z10649" s="214"/>
      <c r="AA10649" s="217"/>
      <c r="AB10649" s="217"/>
      <c r="AC10649" s="217"/>
      <c r="AD10649" s="213"/>
    </row>
    <row r="10650" spans="20:30" x14ac:dyDescent="0.2">
      <c r="T10650" s="212"/>
      <c r="U10650" s="213"/>
      <c r="V10650" s="213"/>
      <c r="W10650" s="213"/>
      <c r="X10650" s="214"/>
      <c r="Y10650" s="214"/>
      <c r="Z10650" s="214"/>
      <c r="AA10650" s="217"/>
      <c r="AB10650" s="217"/>
      <c r="AC10650" s="217"/>
      <c r="AD10650" s="213"/>
    </row>
    <row r="10651" spans="20:30" x14ac:dyDescent="0.2">
      <c r="T10651" s="212"/>
      <c r="U10651" s="213"/>
      <c r="V10651" s="213"/>
      <c r="W10651" s="213"/>
      <c r="X10651" s="214"/>
      <c r="Y10651" s="214"/>
      <c r="Z10651" s="214"/>
      <c r="AA10651" s="217"/>
      <c r="AB10651" s="217"/>
      <c r="AC10651" s="217"/>
      <c r="AD10651" s="213"/>
    </row>
    <row r="10652" spans="20:30" x14ac:dyDescent="0.2">
      <c r="T10652" s="212"/>
      <c r="U10652" s="213"/>
      <c r="V10652" s="213"/>
      <c r="W10652" s="213"/>
      <c r="X10652" s="214"/>
      <c r="Y10652" s="214"/>
      <c r="Z10652" s="214"/>
      <c r="AA10652" s="217"/>
      <c r="AB10652" s="217"/>
      <c r="AC10652" s="217"/>
      <c r="AD10652" s="213"/>
    </row>
    <row r="10653" spans="20:30" x14ac:dyDescent="0.2">
      <c r="T10653" s="212"/>
      <c r="U10653" s="213"/>
      <c r="V10653" s="213"/>
      <c r="W10653" s="213"/>
      <c r="X10653" s="214"/>
      <c r="Y10653" s="214"/>
      <c r="Z10653" s="214"/>
      <c r="AA10653" s="217"/>
      <c r="AB10653" s="217"/>
      <c r="AC10653" s="217"/>
      <c r="AD10653" s="213"/>
    </row>
    <row r="10654" spans="20:30" x14ac:dyDescent="0.2">
      <c r="T10654" s="212"/>
      <c r="U10654" s="213"/>
      <c r="V10654" s="213"/>
      <c r="W10654" s="213"/>
      <c r="X10654" s="214"/>
      <c r="Y10654" s="214"/>
      <c r="Z10654" s="214"/>
      <c r="AA10654" s="217"/>
      <c r="AB10654" s="217"/>
      <c r="AC10654" s="217"/>
      <c r="AD10654" s="213"/>
    </row>
    <row r="10655" spans="20:30" x14ac:dyDescent="0.2">
      <c r="T10655" s="212"/>
      <c r="U10655" s="213"/>
      <c r="V10655" s="213"/>
      <c r="W10655" s="213"/>
      <c r="X10655" s="214"/>
      <c r="Y10655" s="214"/>
      <c r="Z10655" s="214"/>
      <c r="AA10655" s="217"/>
      <c r="AB10655" s="217"/>
      <c r="AC10655" s="217"/>
      <c r="AD10655" s="213"/>
    </row>
    <row r="10656" spans="20:30" x14ac:dyDescent="0.2">
      <c r="T10656" s="212"/>
      <c r="U10656" s="213"/>
      <c r="V10656" s="213"/>
      <c r="W10656" s="213"/>
      <c r="X10656" s="214"/>
      <c r="Y10656" s="214"/>
      <c r="Z10656" s="214"/>
      <c r="AA10656" s="217"/>
      <c r="AB10656" s="217"/>
      <c r="AC10656" s="217"/>
      <c r="AD10656" s="213"/>
    </row>
    <row r="10657" spans="20:30" x14ac:dyDescent="0.2">
      <c r="T10657" s="212"/>
      <c r="U10657" s="213"/>
      <c r="V10657" s="213"/>
      <c r="W10657" s="213"/>
      <c r="X10657" s="214"/>
      <c r="Y10657" s="214"/>
      <c r="Z10657" s="214"/>
      <c r="AA10657" s="217"/>
      <c r="AB10657" s="217"/>
      <c r="AC10657" s="217"/>
      <c r="AD10657" s="213"/>
    </row>
    <row r="10658" spans="20:30" x14ac:dyDescent="0.2">
      <c r="T10658" s="212"/>
      <c r="U10658" s="213"/>
      <c r="V10658" s="213"/>
      <c r="W10658" s="213"/>
      <c r="X10658" s="214"/>
      <c r="Y10658" s="214"/>
      <c r="Z10658" s="214"/>
      <c r="AA10658" s="217"/>
      <c r="AB10658" s="217"/>
      <c r="AC10658" s="217"/>
      <c r="AD10658" s="213"/>
    </row>
    <row r="10659" spans="20:30" x14ac:dyDescent="0.2">
      <c r="T10659" s="212"/>
      <c r="U10659" s="213"/>
      <c r="V10659" s="213"/>
      <c r="W10659" s="213"/>
      <c r="X10659" s="214"/>
      <c r="Y10659" s="214"/>
      <c r="Z10659" s="214"/>
      <c r="AA10659" s="217"/>
      <c r="AB10659" s="217"/>
      <c r="AC10659" s="217"/>
      <c r="AD10659" s="213"/>
    </row>
    <row r="10660" spans="20:30" x14ac:dyDescent="0.2">
      <c r="T10660" s="212"/>
      <c r="U10660" s="213"/>
      <c r="V10660" s="213"/>
      <c r="W10660" s="213"/>
      <c r="X10660" s="214"/>
      <c r="Y10660" s="214"/>
      <c r="Z10660" s="214"/>
      <c r="AA10660" s="217"/>
      <c r="AB10660" s="217"/>
      <c r="AC10660" s="217"/>
      <c r="AD10660" s="213"/>
    </row>
    <row r="10661" spans="20:30" x14ac:dyDescent="0.2">
      <c r="T10661" s="212"/>
      <c r="U10661" s="213"/>
      <c r="V10661" s="213"/>
      <c r="W10661" s="213"/>
      <c r="X10661" s="214"/>
      <c r="Y10661" s="214"/>
      <c r="Z10661" s="214"/>
      <c r="AA10661" s="217"/>
      <c r="AB10661" s="217"/>
      <c r="AC10661" s="217"/>
      <c r="AD10661" s="213"/>
    </row>
    <row r="10662" spans="20:30" x14ac:dyDescent="0.2">
      <c r="T10662" s="212"/>
      <c r="U10662" s="213"/>
      <c r="V10662" s="213"/>
      <c r="W10662" s="213"/>
      <c r="X10662" s="214"/>
      <c r="Y10662" s="214"/>
      <c r="Z10662" s="214"/>
      <c r="AA10662" s="217"/>
      <c r="AB10662" s="217"/>
      <c r="AC10662" s="217"/>
      <c r="AD10662" s="213"/>
    </row>
    <row r="10663" spans="20:30" x14ac:dyDescent="0.2">
      <c r="T10663" s="212"/>
      <c r="U10663" s="213"/>
      <c r="V10663" s="213"/>
      <c r="W10663" s="213"/>
      <c r="X10663" s="214"/>
      <c r="Y10663" s="214"/>
      <c r="Z10663" s="214"/>
      <c r="AA10663" s="217"/>
      <c r="AB10663" s="217"/>
      <c r="AC10663" s="217"/>
      <c r="AD10663" s="213"/>
    </row>
    <row r="10664" spans="20:30" x14ac:dyDescent="0.2">
      <c r="T10664" s="212"/>
      <c r="U10664" s="213"/>
      <c r="V10664" s="213"/>
      <c r="W10664" s="213"/>
      <c r="X10664" s="214"/>
      <c r="Y10664" s="214"/>
      <c r="Z10664" s="214"/>
      <c r="AA10664" s="217"/>
      <c r="AB10664" s="217"/>
      <c r="AC10664" s="217"/>
      <c r="AD10664" s="213"/>
    </row>
    <row r="10665" spans="20:30" x14ac:dyDescent="0.2">
      <c r="T10665" s="212"/>
      <c r="U10665" s="213"/>
      <c r="V10665" s="213"/>
      <c r="W10665" s="213"/>
      <c r="X10665" s="214"/>
      <c r="Y10665" s="214"/>
      <c r="Z10665" s="214"/>
      <c r="AA10665" s="217"/>
      <c r="AB10665" s="217"/>
      <c r="AC10665" s="217"/>
      <c r="AD10665" s="213"/>
    </row>
    <row r="10666" spans="20:30" x14ac:dyDescent="0.2">
      <c r="T10666" s="212"/>
      <c r="U10666" s="213"/>
      <c r="V10666" s="213"/>
      <c r="W10666" s="213"/>
      <c r="X10666" s="214"/>
      <c r="Y10666" s="214"/>
      <c r="Z10666" s="214"/>
      <c r="AA10666" s="217"/>
      <c r="AB10666" s="217"/>
      <c r="AC10666" s="217"/>
      <c r="AD10666" s="213"/>
    </row>
    <row r="10667" spans="20:30" x14ac:dyDescent="0.2">
      <c r="T10667" s="212"/>
      <c r="U10667" s="213"/>
      <c r="V10667" s="213"/>
      <c r="W10667" s="213"/>
      <c r="X10667" s="214"/>
      <c r="Y10667" s="214"/>
      <c r="Z10667" s="214"/>
      <c r="AA10667" s="217"/>
      <c r="AB10667" s="217"/>
      <c r="AC10667" s="217"/>
      <c r="AD10667" s="213"/>
    </row>
    <row r="10668" spans="20:30" x14ac:dyDescent="0.2">
      <c r="T10668" s="212"/>
      <c r="U10668" s="213"/>
      <c r="V10668" s="213"/>
      <c r="W10668" s="213"/>
      <c r="X10668" s="214"/>
      <c r="Y10668" s="214"/>
      <c r="Z10668" s="214"/>
      <c r="AA10668" s="217"/>
      <c r="AB10668" s="217"/>
      <c r="AC10668" s="217"/>
      <c r="AD10668" s="213"/>
    </row>
    <row r="10669" spans="20:30" x14ac:dyDescent="0.2">
      <c r="T10669" s="212"/>
      <c r="U10669" s="213"/>
      <c r="V10669" s="213"/>
      <c r="W10669" s="213"/>
      <c r="X10669" s="214"/>
      <c r="Y10669" s="214"/>
      <c r="Z10669" s="214"/>
      <c r="AA10669" s="217"/>
      <c r="AB10669" s="217"/>
      <c r="AC10669" s="217"/>
      <c r="AD10669" s="213"/>
    </row>
    <row r="10670" spans="20:30" x14ac:dyDescent="0.2">
      <c r="T10670" s="212"/>
      <c r="U10670" s="213"/>
      <c r="V10670" s="213"/>
      <c r="W10670" s="213"/>
      <c r="X10670" s="214"/>
      <c r="Y10670" s="214"/>
      <c r="Z10670" s="214"/>
      <c r="AA10670" s="217"/>
      <c r="AB10670" s="217"/>
      <c r="AC10670" s="217"/>
      <c r="AD10670" s="213"/>
    </row>
    <row r="10671" spans="20:30" x14ac:dyDescent="0.2">
      <c r="T10671" s="212"/>
      <c r="U10671" s="213"/>
      <c r="V10671" s="213"/>
      <c r="W10671" s="213"/>
      <c r="X10671" s="214"/>
      <c r="Y10671" s="214"/>
      <c r="Z10671" s="214"/>
      <c r="AA10671" s="217"/>
      <c r="AB10671" s="217"/>
      <c r="AC10671" s="217"/>
      <c r="AD10671" s="213"/>
    </row>
    <row r="10672" spans="20:30" x14ac:dyDescent="0.2">
      <c r="T10672" s="212"/>
      <c r="U10672" s="213"/>
      <c r="V10672" s="213"/>
      <c r="W10672" s="213"/>
      <c r="X10672" s="214"/>
      <c r="Y10672" s="214"/>
      <c r="Z10672" s="214"/>
      <c r="AA10672" s="217"/>
      <c r="AB10672" s="217"/>
      <c r="AC10672" s="217"/>
      <c r="AD10672" s="213"/>
    </row>
    <row r="10673" spans="20:30" x14ac:dyDescent="0.2">
      <c r="T10673" s="212"/>
      <c r="U10673" s="213"/>
      <c r="V10673" s="213"/>
      <c r="W10673" s="213"/>
      <c r="X10673" s="214"/>
      <c r="Y10673" s="214"/>
      <c r="Z10673" s="214"/>
      <c r="AA10673" s="217"/>
      <c r="AB10673" s="217"/>
      <c r="AC10673" s="217"/>
      <c r="AD10673" s="213"/>
    </row>
    <row r="10674" spans="20:30" x14ac:dyDescent="0.2">
      <c r="T10674" s="212"/>
      <c r="U10674" s="213"/>
      <c r="V10674" s="213"/>
      <c r="W10674" s="213"/>
      <c r="X10674" s="214"/>
      <c r="Y10674" s="214"/>
      <c r="Z10674" s="214"/>
      <c r="AA10674" s="217"/>
      <c r="AB10674" s="217"/>
      <c r="AC10674" s="217"/>
      <c r="AD10674" s="213"/>
    </row>
    <row r="10675" spans="20:30" x14ac:dyDescent="0.2">
      <c r="T10675" s="212"/>
      <c r="U10675" s="213"/>
      <c r="V10675" s="213"/>
      <c r="W10675" s="213"/>
      <c r="X10675" s="214"/>
      <c r="Y10675" s="214"/>
      <c r="Z10675" s="214"/>
      <c r="AA10675" s="217"/>
      <c r="AB10675" s="217"/>
      <c r="AC10675" s="217"/>
      <c r="AD10675" s="213"/>
    </row>
    <row r="10676" spans="20:30" x14ac:dyDescent="0.2">
      <c r="T10676" s="212"/>
      <c r="U10676" s="213"/>
      <c r="V10676" s="213"/>
      <c r="W10676" s="213"/>
      <c r="X10676" s="214"/>
      <c r="Y10676" s="214"/>
      <c r="Z10676" s="214"/>
      <c r="AA10676" s="217"/>
      <c r="AB10676" s="217"/>
      <c r="AC10676" s="217"/>
      <c r="AD10676" s="213"/>
    </row>
    <row r="10677" spans="20:30" x14ac:dyDescent="0.2">
      <c r="T10677" s="212"/>
      <c r="U10677" s="213"/>
      <c r="V10677" s="213"/>
      <c r="W10677" s="213"/>
      <c r="X10677" s="214"/>
      <c r="Y10677" s="214"/>
      <c r="Z10677" s="214"/>
      <c r="AA10677" s="217"/>
      <c r="AB10677" s="217"/>
      <c r="AC10677" s="217"/>
      <c r="AD10677" s="213"/>
    </row>
    <row r="10678" spans="20:30" x14ac:dyDescent="0.2">
      <c r="T10678" s="212"/>
      <c r="U10678" s="213"/>
      <c r="V10678" s="213"/>
      <c r="W10678" s="213"/>
      <c r="X10678" s="214"/>
      <c r="Y10678" s="214"/>
      <c r="Z10678" s="214"/>
      <c r="AA10678" s="217"/>
      <c r="AB10678" s="217"/>
      <c r="AC10678" s="217"/>
      <c r="AD10678" s="213"/>
    </row>
    <row r="10679" spans="20:30" x14ac:dyDescent="0.2">
      <c r="T10679" s="212"/>
      <c r="U10679" s="213"/>
      <c r="V10679" s="213"/>
      <c r="W10679" s="213"/>
      <c r="X10679" s="214"/>
      <c r="Y10679" s="214"/>
      <c r="Z10679" s="214"/>
      <c r="AA10679" s="217"/>
      <c r="AB10679" s="217"/>
      <c r="AC10679" s="217"/>
      <c r="AD10679" s="213"/>
    </row>
    <row r="10680" spans="20:30" x14ac:dyDescent="0.2">
      <c r="T10680" s="212"/>
      <c r="U10680" s="213"/>
      <c r="V10680" s="213"/>
      <c r="W10680" s="213"/>
      <c r="X10680" s="214"/>
      <c r="Y10680" s="214"/>
      <c r="Z10680" s="214"/>
      <c r="AA10680" s="217"/>
      <c r="AB10680" s="217"/>
      <c r="AC10680" s="217"/>
      <c r="AD10680" s="213"/>
    </row>
    <row r="10681" spans="20:30" x14ac:dyDescent="0.2">
      <c r="T10681" s="212"/>
      <c r="U10681" s="213"/>
      <c r="V10681" s="213"/>
      <c r="W10681" s="213"/>
      <c r="X10681" s="214"/>
      <c r="Y10681" s="214"/>
      <c r="Z10681" s="214"/>
      <c r="AA10681" s="217"/>
      <c r="AB10681" s="217"/>
      <c r="AC10681" s="217"/>
      <c r="AD10681" s="213"/>
    </row>
    <row r="10682" spans="20:30" x14ac:dyDescent="0.2">
      <c r="T10682" s="212"/>
      <c r="U10682" s="213"/>
      <c r="V10682" s="213"/>
      <c r="W10682" s="213"/>
      <c r="X10682" s="214"/>
      <c r="Y10682" s="214"/>
      <c r="Z10682" s="214"/>
      <c r="AA10682" s="217"/>
      <c r="AB10682" s="217"/>
      <c r="AC10682" s="217"/>
      <c r="AD10682" s="213"/>
    </row>
    <row r="10683" spans="20:30" x14ac:dyDescent="0.2">
      <c r="T10683" s="212"/>
      <c r="U10683" s="213"/>
      <c r="V10683" s="213"/>
      <c r="W10683" s="213"/>
      <c r="X10683" s="214"/>
      <c r="Y10683" s="214"/>
      <c r="Z10683" s="214"/>
      <c r="AA10683" s="217"/>
      <c r="AB10683" s="217"/>
      <c r="AC10683" s="217"/>
      <c r="AD10683" s="213"/>
    </row>
    <row r="10684" spans="20:30" x14ac:dyDescent="0.2">
      <c r="T10684" s="212"/>
      <c r="U10684" s="213"/>
      <c r="V10684" s="213"/>
      <c r="W10684" s="213"/>
      <c r="X10684" s="214"/>
      <c r="Y10684" s="214"/>
      <c r="Z10684" s="214"/>
      <c r="AA10684" s="217"/>
      <c r="AB10684" s="217"/>
      <c r="AC10684" s="217"/>
      <c r="AD10684" s="213"/>
    </row>
    <row r="10685" spans="20:30" x14ac:dyDescent="0.2">
      <c r="T10685" s="212"/>
      <c r="U10685" s="213"/>
      <c r="V10685" s="213"/>
      <c r="W10685" s="213"/>
      <c r="X10685" s="214"/>
      <c r="Y10685" s="214"/>
      <c r="Z10685" s="214"/>
      <c r="AA10685" s="217"/>
      <c r="AB10685" s="217"/>
      <c r="AC10685" s="217"/>
      <c r="AD10685" s="213"/>
    </row>
    <row r="10686" spans="20:30" x14ac:dyDescent="0.2">
      <c r="T10686" s="212"/>
      <c r="U10686" s="213"/>
      <c r="V10686" s="213"/>
      <c r="W10686" s="213"/>
      <c r="X10686" s="214"/>
      <c r="Y10686" s="214"/>
      <c r="Z10686" s="214"/>
      <c r="AA10686" s="217"/>
      <c r="AB10686" s="217"/>
      <c r="AC10686" s="217"/>
      <c r="AD10686" s="213"/>
    </row>
    <row r="10687" spans="20:30" x14ac:dyDescent="0.2">
      <c r="T10687" s="212"/>
      <c r="U10687" s="213"/>
      <c r="V10687" s="213"/>
      <c r="W10687" s="213"/>
      <c r="X10687" s="214"/>
      <c r="Y10687" s="214"/>
      <c r="Z10687" s="214"/>
      <c r="AA10687" s="217"/>
      <c r="AB10687" s="217"/>
      <c r="AC10687" s="217"/>
      <c r="AD10687" s="213"/>
    </row>
    <row r="10688" spans="20:30" x14ac:dyDescent="0.2">
      <c r="T10688" s="212"/>
      <c r="U10688" s="213"/>
      <c r="V10688" s="213"/>
      <c r="W10688" s="213"/>
      <c r="X10688" s="214"/>
      <c r="Y10688" s="214"/>
      <c r="Z10688" s="214"/>
      <c r="AA10688" s="217"/>
      <c r="AB10688" s="217"/>
      <c r="AC10688" s="217"/>
      <c r="AD10688" s="213"/>
    </row>
    <row r="10689" spans="20:30" x14ac:dyDescent="0.2">
      <c r="T10689" s="212"/>
      <c r="U10689" s="213"/>
      <c r="V10689" s="213"/>
      <c r="W10689" s="213"/>
      <c r="X10689" s="214"/>
      <c r="Y10689" s="214"/>
      <c r="Z10689" s="214"/>
      <c r="AA10689" s="217"/>
      <c r="AB10689" s="217"/>
      <c r="AC10689" s="217"/>
      <c r="AD10689" s="213"/>
    </row>
    <row r="10690" spans="20:30" x14ac:dyDescent="0.2">
      <c r="T10690" s="212"/>
      <c r="U10690" s="213"/>
      <c r="V10690" s="213"/>
      <c r="W10690" s="213"/>
      <c r="X10690" s="214"/>
      <c r="Y10690" s="214"/>
      <c r="Z10690" s="214"/>
      <c r="AA10690" s="217"/>
      <c r="AB10690" s="217"/>
      <c r="AC10690" s="217"/>
      <c r="AD10690" s="213"/>
    </row>
    <row r="10691" spans="20:30" x14ac:dyDescent="0.2">
      <c r="T10691" s="212"/>
      <c r="U10691" s="213"/>
      <c r="V10691" s="213"/>
      <c r="W10691" s="213"/>
      <c r="X10691" s="214"/>
      <c r="Y10691" s="214"/>
      <c r="Z10691" s="214"/>
      <c r="AA10691" s="217"/>
      <c r="AB10691" s="217"/>
      <c r="AC10691" s="217"/>
      <c r="AD10691" s="213"/>
    </row>
    <row r="10692" spans="20:30" x14ac:dyDescent="0.2">
      <c r="T10692" s="212"/>
      <c r="U10692" s="213"/>
      <c r="V10692" s="213"/>
      <c r="W10692" s="213"/>
      <c r="X10692" s="214"/>
      <c r="Y10692" s="214"/>
      <c r="Z10692" s="214"/>
      <c r="AA10692" s="217"/>
      <c r="AB10692" s="217"/>
      <c r="AC10692" s="217"/>
      <c r="AD10692" s="213"/>
    </row>
    <row r="10693" spans="20:30" x14ac:dyDescent="0.2">
      <c r="T10693" s="212"/>
      <c r="U10693" s="213"/>
      <c r="V10693" s="213"/>
      <c r="W10693" s="213"/>
      <c r="X10693" s="214"/>
      <c r="Y10693" s="214"/>
      <c r="Z10693" s="214"/>
      <c r="AA10693" s="217"/>
      <c r="AB10693" s="217"/>
      <c r="AC10693" s="217"/>
      <c r="AD10693" s="213"/>
    </row>
    <row r="10694" spans="20:30" x14ac:dyDescent="0.2">
      <c r="T10694" s="212"/>
      <c r="U10694" s="213"/>
      <c r="V10694" s="213"/>
      <c r="W10694" s="213"/>
      <c r="X10694" s="214"/>
      <c r="Y10694" s="214"/>
      <c r="Z10694" s="214"/>
      <c r="AA10694" s="217"/>
      <c r="AB10694" s="217"/>
      <c r="AC10694" s="217"/>
      <c r="AD10694" s="213"/>
    </row>
    <row r="10695" spans="20:30" x14ac:dyDescent="0.2">
      <c r="T10695" s="212"/>
      <c r="U10695" s="213"/>
      <c r="V10695" s="213"/>
      <c r="W10695" s="213"/>
      <c r="X10695" s="214"/>
      <c r="Y10695" s="214"/>
      <c r="Z10695" s="214"/>
      <c r="AA10695" s="217"/>
      <c r="AB10695" s="217"/>
      <c r="AC10695" s="217"/>
      <c r="AD10695" s="213"/>
    </row>
    <row r="10696" spans="20:30" x14ac:dyDescent="0.2">
      <c r="T10696" s="212"/>
      <c r="U10696" s="213"/>
      <c r="V10696" s="213"/>
      <c r="W10696" s="213"/>
      <c r="X10696" s="214"/>
      <c r="Y10696" s="214"/>
      <c r="Z10696" s="214"/>
      <c r="AA10696" s="217"/>
      <c r="AB10696" s="217"/>
      <c r="AC10696" s="217"/>
      <c r="AD10696" s="213"/>
    </row>
    <row r="10697" spans="20:30" x14ac:dyDescent="0.2">
      <c r="T10697" s="212"/>
      <c r="U10697" s="213"/>
      <c r="V10697" s="213"/>
      <c r="W10697" s="213"/>
      <c r="X10697" s="214"/>
      <c r="Y10697" s="214"/>
      <c r="Z10697" s="214"/>
      <c r="AA10697" s="217"/>
      <c r="AB10697" s="217"/>
      <c r="AC10697" s="217"/>
      <c r="AD10697" s="213"/>
    </row>
    <row r="10698" spans="20:30" x14ac:dyDescent="0.2">
      <c r="T10698" s="212"/>
      <c r="U10698" s="213"/>
      <c r="V10698" s="213"/>
      <c r="W10698" s="213"/>
      <c r="X10698" s="214"/>
      <c r="Y10698" s="214"/>
      <c r="Z10698" s="214"/>
      <c r="AA10698" s="217"/>
      <c r="AB10698" s="217"/>
      <c r="AC10698" s="217"/>
      <c r="AD10698" s="213"/>
    </row>
    <row r="10699" spans="20:30" x14ac:dyDescent="0.2">
      <c r="T10699" s="212"/>
      <c r="U10699" s="213"/>
      <c r="V10699" s="213"/>
      <c r="W10699" s="213"/>
      <c r="X10699" s="214"/>
      <c r="Y10699" s="214"/>
      <c r="Z10699" s="214"/>
      <c r="AA10699" s="217"/>
      <c r="AB10699" s="217"/>
      <c r="AC10699" s="217"/>
      <c r="AD10699" s="213"/>
    </row>
    <row r="10700" spans="20:30" x14ac:dyDescent="0.2">
      <c r="T10700" s="212"/>
      <c r="U10700" s="213"/>
      <c r="V10700" s="213"/>
      <c r="W10700" s="213"/>
      <c r="X10700" s="214"/>
      <c r="Y10700" s="214"/>
      <c r="Z10700" s="214"/>
      <c r="AA10700" s="217"/>
      <c r="AB10700" s="217"/>
      <c r="AC10700" s="217"/>
      <c r="AD10700" s="213"/>
    </row>
    <row r="10701" spans="20:30" x14ac:dyDescent="0.2">
      <c r="T10701" s="212"/>
      <c r="U10701" s="213"/>
      <c r="V10701" s="213"/>
      <c r="W10701" s="213"/>
      <c r="X10701" s="214"/>
      <c r="Y10701" s="214"/>
      <c r="Z10701" s="214"/>
      <c r="AA10701" s="217"/>
      <c r="AB10701" s="217"/>
      <c r="AC10701" s="217"/>
      <c r="AD10701" s="213"/>
    </row>
    <row r="10702" spans="20:30" x14ac:dyDescent="0.2">
      <c r="T10702" s="212"/>
      <c r="U10702" s="213"/>
      <c r="V10702" s="213"/>
      <c r="W10702" s="213"/>
      <c r="X10702" s="214"/>
      <c r="Y10702" s="214"/>
      <c r="Z10702" s="214"/>
      <c r="AA10702" s="217"/>
      <c r="AB10702" s="217"/>
      <c r="AC10702" s="217"/>
      <c r="AD10702" s="213"/>
    </row>
    <row r="10703" spans="20:30" x14ac:dyDescent="0.2">
      <c r="T10703" s="212"/>
      <c r="U10703" s="213"/>
      <c r="V10703" s="213"/>
      <c r="W10703" s="213"/>
      <c r="X10703" s="214"/>
      <c r="Y10703" s="214"/>
      <c r="Z10703" s="214"/>
      <c r="AA10703" s="217"/>
      <c r="AB10703" s="217"/>
      <c r="AC10703" s="217"/>
      <c r="AD10703" s="213"/>
    </row>
    <row r="10704" spans="20:30" x14ac:dyDescent="0.2">
      <c r="T10704" s="212"/>
      <c r="U10704" s="213"/>
      <c r="V10704" s="213"/>
      <c r="W10704" s="213"/>
      <c r="X10704" s="214"/>
      <c r="Y10704" s="214"/>
      <c r="Z10704" s="214"/>
      <c r="AA10704" s="217"/>
      <c r="AB10704" s="217"/>
      <c r="AC10704" s="217"/>
      <c r="AD10704" s="213"/>
    </row>
    <row r="10705" spans="20:30" x14ac:dyDescent="0.2">
      <c r="T10705" s="212"/>
      <c r="U10705" s="213"/>
      <c r="V10705" s="213"/>
      <c r="W10705" s="213"/>
      <c r="X10705" s="214"/>
      <c r="Y10705" s="214"/>
      <c r="Z10705" s="214"/>
      <c r="AA10705" s="217"/>
      <c r="AB10705" s="217"/>
      <c r="AC10705" s="217"/>
      <c r="AD10705" s="213"/>
    </row>
    <row r="10706" spans="20:30" x14ac:dyDescent="0.2">
      <c r="T10706" s="212"/>
      <c r="U10706" s="213"/>
      <c r="V10706" s="213"/>
      <c r="W10706" s="213"/>
      <c r="X10706" s="214"/>
      <c r="Y10706" s="214"/>
      <c r="Z10706" s="214"/>
      <c r="AA10706" s="217"/>
      <c r="AB10706" s="217"/>
      <c r="AC10706" s="217"/>
      <c r="AD10706" s="213"/>
    </row>
    <row r="10707" spans="20:30" x14ac:dyDescent="0.2">
      <c r="T10707" s="212"/>
      <c r="U10707" s="213"/>
      <c r="V10707" s="213"/>
      <c r="W10707" s="213"/>
      <c r="X10707" s="214"/>
      <c r="Y10707" s="214"/>
      <c r="Z10707" s="214"/>
      <c r="AA10707" s="217"/>
      <c r="AB10707" s="217"/>
      <c r="AC10707" s="217"/>
      <c r="AD10707" s="213"/>
    </row>
    <row r="10708" spans="20:30" x14ac:dyDescent="0.2">
      <c r="T10708" s="212"/>
      <c r="U10708" s="213"/>
      <c r="V10708" s="213"/>
      <c r="W10708" s="213"/>
      <c r="X10708" s="214"/>
      <c r="Y10708" s="214"/>
      <c r="Z10708" s="214"/>
      <c r="AA10708" s="217"/>
      <c r="AB10708" s="217"/>
      <c r="AC10708" s="217"/>
      <c r="AD10708" s="213"/>
    </row>
    <row r="10709" spans="20:30" x14ac:dyDescent="0.2">
      <c r="T10709" s="212"/>
      <c r="U10709" s="213"/>
      <c r="V10709" s="213"/>
      <c r="W10709" s="213"/>
      <c r="X10709" s="214"/>
      <c r="Y10709" s="214"/>
      <c r="Z10709" s="214"/>
      <c r="AA10709" s="217"/>
      <c r="AB10709" s="217"/>
      <c r="AC10709" s="217"/>
      <c r="AD10709" s="213"/>
    </row>
    <row r="10710" spans="20:30" x14ac:dyDescent="0.2">
      <c r="T10710" s="212"/>
      <c r="U10710" s="213"/>
      <c r="V10710" s="213"/>
      <c r="W10710" s="213"/>
      <c r="X10710" s="214"/>
      <c r="Y10710" s="214"/>
      <c r="Z10710" s="214"/>
      <c r="AA10710" s="217"/>
      <c r="AB10710" s="217"/>
      <c r="AC10710" s="217"/>
      <c r="AD10710" s="213"/>
    </row>
    <row r="10711" spans="20:30" x14ac:dyDescent="0.2">
      <c r="T10711" s="212"/>
      <c r="U10711" s="213"/>
      <c r="V10711" s="213"/>
      <c r="W10711" s="213"/>
      <c r="X10711" s="214"/>
      <c r="Y10711" s="214"/>
      <c r="Z10711" s="214"/>
      <c r="AA10711" s="217"/>
      <c r="AB10711" s="217"/>
      <c r="AC10711" s="217"/>
      <c r="AD10711" s="213"/>
    </row>
    <row r="10712" spans="20:30" x14ac:dyDescent="0.2">
      <c r="T10712" s="212"/>
      <c r="U10712" s="213"/>
      <c r="V10712" s="213"/>
      <c r="W10712" s="213"/>
      <c r="X10712" s="214"/>
      <c r="Y10712" s="214"/>
      <c r="Z10712" s="214"/>
      <c r="AA10712" s="217"/>
      <c r="AB10712" s="217"/>
      <c r="AC10712" s="217"/>
      <c r="AD10712" s="213"/>
    </row>
    <row r="10713" spans="20:30" x14ac:dyDescent="0.2">
      <c r="T10713" s="212"/>
      <c r="U10713" s="213"/>
      <c r="V10713" s="213"/>
      <c r="W10713" s="213"/>
      <c r="X10713" s="214"/>
      <c r="Y10713" s="214"/>
      <c r="Z10713" s="214"/>
      <c r="AA10713" s="217"/>
      <c r="AB10713" s="217"/>
      <c r="AC10713" s="217"/>
      <c r="AD10713" s="213"/>
    </row>
    <row r="10714" spans="20:30" x14ac:dyDescent="0.2">
      <c r="T10714" s="212"/>
      <c r="U10714" s="213"/>
      <c r="V10714" s="213"/>
      <c r="W10714" s="213"/>
      <c r="X10714" s="214"/>
      <c r="Y10714" s="214"/>
      <c r="Z10714" s="214"/>
      <c r="AA10714" s="217"/>
      <c r="AB10714" s="217"/>
      <c r="AC10714" s="217"/>
      <c r="AD10714" s="213"/>
    </row>
    <row r="10715" spans="20:30" x14ac:dyDescent="0.2">
      <c r="T10715" s="212"/>
      <c r="U10715" s="213"/>
      <c r="V10715" s="213"/>
      <c r="W10715" s="213"/>
      <c r="X10715" s="214"/>
      <c r="Y10715" s="214"/>
      <c r="Z10715" s="214"/>
      <c r="AA10715" s="217"/>
      <c r="AB10715" s="217"/>
      <c r="AC10715" s="217"/>
      <c r="AD10715" s="213"/>
    </row>
    <row r="10716" spans="20:30" x14ac:dyDescent="0.2">
      <c r="T10716" s="212"/>
      <c r="U10716" s="213"/>
      <c r="V10716" s="213"/>
      <c r="W10716" s="213"/>
      <c r="X10716" s="214"/>
      <c r="Y10716" s="214"/>
      <c r="Z10716" s="214"/>
      <c r="AA10716" s="217"/>
      <c r="AB10716" s="217"/>
      <c r="AC10716" s="217"/>
      <c r="AD10716" s="213"/>
    </row>
    <row r="10717" spans="20:30" x14ac:dyDescent="0.2">
      <c r="T10717" s="212"/>
      <c r="U10717" s="213"/>
      <c r="V10717" s="213"/>
      <c r="W10717" s="213"/>
      <c r="X10717" s="214"/>
      <c r="Y10717" s="214"/>
      <c r="Z10717" s="214"/>
      <c r="AA10717" s="217"/>
      <c r="AB10717" s="217"/>
      <c r="AC10717" s="217"/>
      <c r="AD10717" s="213"/>
    </row>
    <row r="10718" spans="20:30" x14ac:dyDescent="0.2">
      <c r="T10718" s="212"/>
      <c r="U10718" s="213"/>
      <c r="V10718" s="213"/>
      <c r="W10718" s="213"/>
      <c r="X10718" s="214"/>
      <c r="Y10718" s="214"/>
      <c r="Z10718" s="214"/>
      <c r="AA10718" s="217"/>
      <c r="AB10718" s="217"/>
      <c r="AC10718" s="217"/>
      <c r="AD10718" s="213"/>
    </row>
    <row r="10719" spans="20:30" x14ac:dyDescent="0.2">
      <c r="T10719" s="212"/>
      <c r="U10719" s="213"/>
      <c r="V10719" s="213"/>
      <c r="W10719" s="213"/>
      <c r="X10719" s="214"/>
      <c r="Y10719" s="214"/>
      <c r="Z10719" s="214"/>
      <c r="AA10719" s="217"/>
      <c r="AB10719" s="217"/>
      <c r="AC10719" s="217"/>
      <c r="AD10719" s="213"/>
    </row>
    <row r="10720" spans="20:30" x14ac:dyDescent="0.2">
      <c r="T10720" s="212"/>
      <c r="U10720" s="213"/>
      <c r="V10720" s="213"/>
      <c r="W10720" s="213"/>
      <c r="X10720" s="214"/>
      <c r="Y10720" s="214"/>
      <c r="Z10720" s="214"/>
      <c r="AA10720" s="217"/>
      <c r="AB10720" s="217"/>
      <c r="AC10720" s="217"/>
      <c r="AD10720" s="213"/>
    </row>
    <row r="10721" spans="20:30" x14ac:dyDescent="0.2">
      <c r="T10721" s="212"/>
      <c r="U10721" s="213"/>
      <c r="V10721" s="213"/>
      <c r="W10721" s="213"/>
      <c r="X10721" s="214"/>
      <c r="Y10721" s="214"/>
      <c r="Z10721" s="214"/>
      <c r="AA10721" s="217"/>
      <c r="AB10721" s="217"/>
      <c r="AC10721" s="217"/>
      <c r="AD10721" s="213"/>
    </row>
    <row r="10722" spans="20:30" x14ac:dyDescent="0.2">
      <c r="T10722" s="212"/>
      <c r="U10722" s="213"/>
      <c r="V10722" s="213"/>
      <c r="W10722" s="213"/>
      <c r="X10722" s="214"/>
      <c r="Y10722" s="214"/>
      <c r="Z10722" s="214"/>
      <c r="AA10722" s="217"/>
      <c r="AB10722" s="217"/>
      <c r="AC10722" s="217"/>
      <c r="AD10722" s="213"/>
    </row>
    <row r="10723" spans="20:30" x14ac:dyDescent="0.2">
      <c r="T10723" s="212"/>
      <c r="U10723" s="213"/>
      <c r="V10723" s="213"/>
      <c r="W10723" s="213"/>
      <c r="X10723" s="214"/>
      <c r="Y10723" s="214"/>
      <c r="Z10723" s="214"/>
      <c r="AA10723" s="217"/>
      <c r="AB10723" s="217"/>
      <c r="AC10723" s="217"/>
      <c r="AD10723" s="213"/>
    </row>
    <row r="10724" spans="20:30" x14ac:dyDescent="0.2">
      <c r="T10724" s="212"/>
      <c r="U10724" s="213"/>
      <c r="V10724" s="213"/>
      <c r="W10724" s="213"/>
      <c r="X10724" s="214"/>
      <c r="Y10724" s="214"/>
      <c r="Z10724" s="214"/>
      <c r="AA10724" s="217"/>
      <c r="AB10724" s="217"/>
      <c r="AC10724" s="217"/>
      <c r="AD10724" s="213"/>
    </row>
    <row r="10725" spans="20:30" x14ac:dyDescent="0.2">
      <c r="T10725" s="212"/>
      <c r="U10725" s="213"/>
      <c r="V10725" s="213"/>
      <c r="W10725" s="213"/>
      <c r="X10725" s="214"/>
      <c r="Y10725" s="214"/>
      <c r="Z10725" s="214"/>
      <c r="AA10725" s="217"/>
      <c r="AB10725" s="217"/>
      <c r="AC10725" s="217"/>
      <c r="AD10725" s="213"/>
    </row>
    <row r="10726" spans="20:30" x14ac:dyDescent="0.2">
      <c r="T10726" s="212"/>
      <c r="U10726" s="213"/>
      <c r="V10726" s="213"/>
      <c r="W10726" s="213"/>
      <c r="X10726" s="214"/>
      <c r="Y10726" s="214"/>
      <c r="Z10726" s="214"/>
      <c r="AA10726" s="217"/>
      <c r="AB10726" s="217"/>
      <c r="AC10726" s="217"/>
      <c r="AD10726" s="213"/>
    </row>
    <row r="10727" spans="20:30" x14ac:dyDescent="0.2">
      <c r="T10727" s="212"/>
      <c r="U10727" s="213"/>
      <c r="V10727" s="213"/>
      <c r="W10727" s="213"/>
      <c r="X10727" s="214"/>
      <c r="Y10727" s="214"/>
      <c r="Z10727" s="214"/>
      <c r="AA10727" s="217"/>
      <c r="AB10727" s="217"/>
      <c r="AC10727" s="217"/>
      <c r="AD10727" s="213"/>
    </row>
    <row r="10728" spans="20:30" x14ac:dyDescent="0.2">
      <c r="T10728" s="212"/>
      <c r="U10728" s="213"/>
      <c r="V10728" s="213"/>
      <c r="W10728" s="213"/>
      <c r="X10728" s="214"/>
      <c r="Y10728" s="214"/>
      <c r="Z10728" s="214"/>
      <c r="AA10728" s="217"/>
      <c r="AB10728" s="217"/>
      <c r="AC10728" s="217"/>
      <c r="AD10728" s="213"/>
    </row>
    <row r="10729" spans="20:30" x14ac:dyDescent="0.2">
      <c r="T10729" s="212"/>
      <c r="U10729" s="213"/>
      <c r="V10729" s="213"/>
      <c r="W10729" s="213"/>
      <c r="X10729" s="214"/>
      <c r="Y10729" s="214"/>
      <c r="Z10729" s="214"/>
      <c r="AA10729" s="217"/>
      <c r="AB10729" s="217"/>
      <c r="AC10729" s="217"/>
      <c r="AD10729" s="213"/>
    </row>
    <row r="10730" spans="20:30" x14ac:dyDescent="0.2">
      <c r="T10730" s="212"/>
      <c r="U10730" s="213"/>
      <c r="V10730" s="213"/>
      <c r="W10730" s="213"/>
      <c r="X10730" s="214"/>
      <c r="Y10730" s="214"/>
      <c r="Z10730" s="214"/>
      <c r="AA10730" s="217"/>
      <c r="AB10730" s="217"/>
      <c r="AC10730" s="217"/>
      <c r="AD10730" s="213"/>
    </row>
    <row r="10731" spans="20:30" x14ac:dyDescent="0.2">
      <c r="T10731" s="212"/>
      <c r="U10731" s="213"/>
      <c r="V10731" s="213"/>
      <c r="W10731" s="213"/>
      <c r="X10731" s="214"/>
      <c r="Y10731" s="214"/>
      <c r="Z10731" s="214"/>
      <c r="AA10731" s="217"/>
      <c r="AB10731" s="217"/>
      <c r="AC10731" s="217"/>
      <c r="AD10731" s="213"/>
    </row>
    <row r="10732" spans="20:30" x14ac:dyDescent="0.2">
      <c r="T10732" s="212"/>
      <c r="U10732" s="213"/>
      <c r="V10732" s="213"/>
      <c r="W10732" s="213"/>
      <c r="X10732" s="214"/>
      <c r="Y10732" s="214"/>
      <c r="Z10732" s="214"/>
      <c r="AA10732" s="217"/>
      <c r="AB10732" s="217"/>
      <c r="AC10732" s="217"/>
      <c r="AD10732" s="213"/>
    </row>
    <row r="10733" spans="20:30" x14ac:dyDescent="0.2">
      <c r="T10733" s="212"/>
      <c r="U10733" s="213"/>
      <c r="V10733" s="213"/>
      <c r="W10733" s="213"/>
      <c r="X10733" s="214"/>
      <c r="Y10733" s="214"/>
      <c r="Z10733" s="214"/>
      <c r="AA10733" s="217"/>
      <c r="AB10733" s="217"/>
      <c r="AC10733" s="217"/>
      <c r="AD10733" s="213"/>
    </row>
    <row r="10734" spans="20:30" x14ac:dyDescent="0.2">
      <c r="T10734" s="212"/>
      <c r="U10734" s="213"/>
      <c r="V10734" s="213"/>
      <c r="W10734" s="213"/>
      <c r="X10734" s="214"/>
      <c r="Y10734" s="214"/>
      <c r="Z10734" s="214"/>
      <c r="AA10734" s="217"/>
      <c r="AB10734" s="217"/>
      <c r="AC10734" s="217"/>
      <c r="AD10734" s="213"/>
    </row>
    <row r="10735" spans="20:30" x14ac:dyDescent="0.2">
      <c r="T10735" s="212"/>
      <c r="U10735" s="213"/>
      <c r="V10735" s="213"/>
      <c r="W10735" s="213"/>
      <c r="X10735" s="214"/>
      <c r="Y10735" s="214"/>
      <c r="Z10735" s="214"/>
      <c r="AA10735" s="217"/>
      <c r="AB10735" s="217"/>
      <c r="AC10735" s="217"/>
      <c r="AD10735" s="213"/>
    </row>
    <row r="10736" spans="20:30" x14ac:dyDescent="0.2">
      <c r="T10736" s="212"/>
      <c r="U10736" s="213"/>
      <c r="V10736" s="213"/>
      <c r="W10736" s="213"/>
      <c r="X10736" s="214"/>
      <c r="Y10736" s="214"/>
      <c r="Z10736" s="214"/>
      <c r="AA10736" s="217"/>
      <c r="AB10736" s="217"/>
      <c r="AC10736" s="217"/>
      <c r="AD10736" s="213"/>
    </row>
    <row r="10737" spans="20:30" x14ac:dyDescent="0.2">
      <c r="T10737" s="212"/>
      <c r="U10737" s="213"/>
      <c r="V10737" s="213"/>
      <c r="W10737" s="213"/>
      <c r="X10737" s="214"/>
      <c r="Y10737" s="214"/>
      <c r="Z10737" s="214"/>
      <c r="AA10737" s="217"/>
      <c r="AB10737" s="217"/>
      <c r="AC10737" s="217"/>
      <c r="AD10737" s="213"/>
    </row>
    <row r="10738" spans="20:30" x14ac:dyDescent="0.2">
      <c r="T10738" s="212"/>
      <c r="U10738" s="213"/>
      <c r="V10738" s="213"/>
      <c r="W10738" s="213"/>
      <c r="X10738" s="214"/>
      <c r="Y10738" s="214"/>
      <c r="Z10738" s="214"/>
      <c r="AA10738" s="217"/>
      <c r="AB10738" s="217"/>
      <c r="AC10738" s="217"/>
      <c r="AD10738" s="213"/>
    </row>
    <row r="10739" spans="20:30" x14ac:dyDescent="0.2">
      <c r="T10739" s="212"/>
      <c r="U10739" s="213"/>
      <c r="V10739" s="213"/>
      <c r="W10739" s="213"/>
      <c r="X10739" s="214"/>
      <c r="Y10739" s="214"/>
      <c r="Z10739" s="214"/>
      <c r="AA10739" s="217"/>
      <c r="AB10739" s="217"/>
      <c r="AC10739" s="217"/>
      <c r="AD10739" s="213"/>
    </row>
    <row r="10740" spans="20:30" x14ac:dyDescent="0.2">
      <c r="T10740" s="212"/>
      <c r="U10740" s="213"/>
      <c r="V10740" s="213"/>
      <c r="W10740" s="213"/>
      <c r="X10740" s="214"/>
      <c r="Y10740" s="214"/>
      <c r="Z10740" s="214"/>
      <c r="AA10740" s="217"/>
      <c r="AB10740" s="217"/>
      <c r="AC10740" s="217"/>
      <c r="AD10740" s="213"/>
    </row>
    <row r="10741" spans="20:30" x14ac:dyDescent="0.2">
      <c r="T10741" s="212"/>
      <c r="U10741" s="213"/>
      <c r="V10741" s="213"/>
      <c r="W10741" s="213"/>
      <c r="X10741" s="214"/>
      <c r="Y10741" s="214"/>
      <c r="Z10741" s="214"/>
      <c r="AA10741" s="217"/>
      <c r="AB10741" s="217"/>
      <c r="AC10741" s="217"/>
      <c r="AD10741" s="213"/>
    </row>
    <row r="10742" spans="20:30" x14ac:dyDescent="0.2">
      <c r="T10742" s="212"/>
      <c r="U10742" s="213"/>
      <c r="V10742" s="213"/>
      <c r="W10742" s="213"/>
      <c r="X10742" s="214"/>
      <c r="Y10742" s="214"/>
      <c r="Z10742" s="214"/>
      <c r="AA10742" s="217"/>
      <c r="AB10742" s="217"/>
      <c r="AC10742" s="217"/>
      <c r="AD10742" s="213"/>
    </row>
    <row r="10743" spans="20:30" x14ac:dyDescent="0.2">
      <c r="T10743" s="212"/>
      <c r="U10743" s="213"/>
      <c r="V10743" s="213"/>
      <c r="W10743" s="213"/>
      <c r="X10743" s="214"/>
      <c r="Y10743" s="214"/>
      <c r="Z10743" s="214"/>
      <c r="AA10743" s="217"/>
      <c r="AB10743" s="217"/>
      <c r="AC10743" s="217"/>
      <c r="AD10743" s="213"/>
    </row>
    <row r="10744" spans="20:30" x14ac:dyDescent="0.2">
      <c r="T10744" s="212"/>
      <c r="U10744" s="213"/>
      <c r="V10744" s="213"/>
      <c r="W10744" s="213"/>
      <c r="X10744" s="214"/>
      <c r="Y10744" s="214"/>
      <c r="Z10744" s="214"/>
      <c r="AA10744" s="217"/>
      <c r="AB10744" s="217"/>
      <c r="AC10744" s="217"/>
      <c r="AD10744" s="213"/>
    </row>
    <row r="10745" spans="20:30" x14ac:dyDescent="0.2">
      <c r="T10745" s="212"/>
      <c r="U10745" s="213"/>
      <c r="V10745" s="213"/>
      <c r="W10745" s="213"/>
      <c r="X10745" s="214"/>
      <c r="Y10745" s="214"/>
      <c r="Z10745" s="214"/>
      <c r="AA10745" s="217"/>
      <c r="AB10745" s="217"/>
      <c r="AC10745" s="217"/>
      <c r="AD10745" s="213"/>
    </row>
    <row r="10746" spans="20:30" x14ac:dyDescent="0.2">
      <c r="T10746" s="212"/>
      <c r="U10746" s="213"/>
      <c r="V10746" s="213"/>
      <c r="W10746" s="213"/>
      <c r="X10746" s="214"/>
      <c r="Y10746" s="214"/>
      <c r="Z10746" s="214"/>
      <c r="AA10746" s="217"/>
      <c r="AB10746" s="217"/>
      <c r="AC10746" s="217"/>
      <c r="AD10746" s="213"/>
    </row>
    <row r="10747" spans="20:30" x14ac:dyDescent="0.2">
      <c r="T10747" s="212"/>
      <c r="U10747" s="213"/>
      <c r="V10747" s="213"/>
      <c r="W10747" s="213"/>
      <c r="X10747" s="214"/>
      <c r="Y10747" s="214"/>
      <c r="Z10747" s="214"/>
      <c r="AA10747" s="217"/>
      <c r="AB10747" s="217"/>
      <c r="AC10747" s="217"/>
      <c r="AD10747" s="213"/>
    </row>
    <row r="10748" spans="20:30" x14ac:dyDescent="0.2">
      <c r="T10748" s="212"/>
      <c r="U10748" s="213"/>
      <c r="V10748" s="213"/>
      <c r="W10748" s="213"/>
      <c r="X10748" s="214"/>
      <c r="Y10748" s="214"/>
      <c r="Z10748" s="214"/>
      <c r="AA10748" s="217"/>
      <c r="AB10748" s="217"/>
      <c r="AC10748" s="217"/>
      <c r="AD10748" s="213"/>
    </row>
    <row r="10749" spans="20:30" x14ac:dyDescent="0.2">
      <c r="T10749" s="212"/>
      <c r="U10749" s="213"/>
      <c r="V10749" s="213"/>
      <c r="W10749" s="213"/>
      <c r="X10749" s="214"/>
      <c r="Y10749" s="214"/>
      <c r="Z10749" s="214"/>
      <c r="AA10749" s="217"/>
      <c r="AB10749" s="217"/>
      <c r="AC10749" s="217"/>
      <c r="AD10749" s="213"/>
    </row>
    <row r="10750" spans="20:30" x14ac:dyDescent="0.2">
      <c r="T10750" s="212"/>
      <c r="U10750" s="213"/>
      <c r="V10750" s="213"/>
      <c r="W10750" s="213"/>
      <c r="X10750" s="214"/>
      <c r="Y10750" s="214"/>
      <c r="Z10750" s="214"/>
      <c r="AA10750" s="217"/>
      <c r="AB10750" s="217"/>
      <c r="AC10750" s="217"/>
      <c r="AD10750" s="213"/>
    </row>
    <row r="10751" spans="20:30" x14ac:dyDescent="0.2">
      <c r="T10751" s="212"/>
      <c r="U10751" s="213"/>
      <c r="V10751" s="213"/>
      <c r="W10751" s="213"/>
      <c r="X10751" s="214"/>
      <c r="Y10751" s="214"/>
      <c r="Z10751" s="214"/>
      <c r="AA10751" s="217"/>
      <c r="AB10751" s="217"/>
      <c r="AC10751" s="217"/>
      <c r="AD10751" s="213"/>
    </row>
    <row r="10752" spans="20:30" x14ac:dyDescent="0.2">
      <c r="T10752" s="212"/>
      <c r="U10752" s="213"/>
      <c r="V10752" s="213"/>
      <c r="W10752" s="213"/>
      <c r="X10752" s="214"/>
      <c r="Y10752" s="214"/>
      <c r="Z10752" s="214"/>
      <c r="AA10752" s="217"/>
      <c r="AB10752" s="217"/>
      <c r="AC10752" s="217"/>
      <c r="AD10752" s="213"/>
    </row>
    <row r="10753" spans="20:30" x14ac:dyDescent="0.2">
      <c r="T10753" s="212"/>
      <c r="U10753" s="213"/>
      <c r="V10753" s="213"/>
      <c r="W10753" s="213"/>
      <c r="X10753" s="214"/>
      <c r="Y10753" s="214"/>
      <c r="Z10753" s="214"/>
      <c r="AA10753" s="217"/>
      <c r="AB10753" s="217"/>
      <c r="AC10753" s="217"/>
      <c r="AD10753" s="213"/>
    </row>
    <row r="10754" spans="20:30" x14ac:dyDescent="0.2">
      <c r="T10754" s="212"/>
      <c r="U10754" s="213"/>
      <c r="V10754" s="213"/>
      <c r="W10754" s="213"/>
      <c r="X10754" s="214"/>
      <c r="Y10754" s="214"/>
      <c r="Z10754" s="214"/>
      <c r="AA10754" s="217"/>
      <c r="AB10754" s="217"/>
      <c r="AC10754" s="217"/>
      <c r="AD10754" s="213"/>
    </row>
    <row r="10755" spans="20:30" x14ac:dyDescent="0.2">
      <c r="T10755" s="212"/>
      <c r="U10755" s="213"/>
      <c r="V10755" s="213"/>
      <c r="W10755" s="213"/>
      <c r="X10755" s="214"/>
      <c r="Y10755" s="214"/>
      <c r="Z10755" s="214"/>
      <c r="AA10755" s="217"/>
      <c r="AB10755" s="217"/>
      <c r="AC10755" s="217"/>
      <c r="AD10755" s="213"/>
    </row>
    <row r="10756" spans="20:30" x14ac:dyDescent="0.2">
      <c r="T10756" s="212"/>
      <c r="U10756" s="213"/>
      <c r="V10756" s="213"/>
      <c r="W10756" s="213"/>
      <c r="X10756" s="214"/>
      <c r="Y10756" s="214"/>
      <c r="Z10756" s="214"/>
      <c r="AA10756" s="217"/>
      <c r="AB10756" s="217"/>
      <c r="AC10756" s="217"/>
      <c r="AD10756" s="213"/>
    </row>
    <row r="10757" spans="20:30" x14ac:dyDescent="0.2">
      <c r="T10757" s="212"/>
      <c r="U10757" s="213"/>
      <c r="V10757" s="213"/>
      <c r="W10757" s="213"/>
      <c r="X10757" s="214"/>
      <c r="Y10757" s="214"/>
      <c r="Z10757" s="214"/>
      <c r="AA10757" s="217"/>
      <c r="AB10757" s="217"/>
      <c r="AC10757" s="217"/>
      <c r="AD10757" s="213"/>
    </row>
    <row r="10758" spans="20:30" x14ac:dyDescent="0.2">
      <c r="T10758" s="212"/>
      <c r="U10758" s="213"/>
      <c r="V10758" s="213"/>
      <c r="W10758" s="213"/>
      <c r="X10758" s="214"/>
      <c r="Y10758" s="214"/>
      <c r="Z10758" s="214"/>
      <c r="AA10758" s="217"/>
      <c r="AB10758" s="217"/>
      <c r="AC10758" s="217"/>
      <c r="AD10758" s="213"/>
    </row>
    <row r="10759" spans="20:30" x14ac:dyDescent="0.2">
      <c r="T10759" s="212"/>
      <c r="U10759" s="213"/>
      <c r="V10759" s="213"/>
      <c r="W10759" s="213"/>
      <c r="X10759" s="214"/>
      <c r="Y10759" s="214"/>
      <c r="Z10759" s="214"/>
      <c r="AA10759" s="217"/>
      <c r="AB10759" s="217"/>
      <c r="AC10759" s="217"/>
      <c r="AD10759" s="213"/>
    </row>
    <row r="10760" spans="20:30" x14ac:dyDescent="0.2">
      <c r="T10760" s="212"/>
      <c r="U10760" s="213"/>
      <c r="V10760" s="213"/>
      <c r="W10760" s="213"/>
      <c r="X10760" s="214"/>
      <c r="Y10760" s="214"/>
      <c r="Z10760" s="214"/>
      <c r="AA10760" s="217"/>
      <c r="AB10760" s="217"/>
      <c r="AC10760" s="217"/>
      <c r="AD10760" s="213"/>
    </row>
    <row r="10761" spans="20:30" x14ac:dyDescent="0.2">
      <c r="T10761" s="212"/>
      <c r="U10761" s="213"/>
      <c r="V10761" s="213"/>
      <c r="W10761" s="213"/>
      <c r="X10761" s="214"/>
      <c r="Y10761" s="214"/>
      <c r="Z10761" s="214"/>
      <c r="AA10761" s="217"/>
      <c r="AB10761" s="217"/>
      <c r="AC10761" s="217"/>
      <c r="AD10761" s="213"/>
    </row>
    <row r="10762" spans="20:30" x14ac:dyDescent="0.2">
      <c r="T10762" s="212"/>
      <c r="U10762" s="213"/>
      <c r="V10762" s="213"/>
      <c r="W10762" s="213"/>
      <c r="X10762" s="214"/>
      <c r="Y10762" s="214"/>
      <c r="Z10762" s="214"/>
      <c r="AA10762" s="217"/>
      <c r="AB10762" s="217"/>
      <c r="AC10762" s="217"/>
      <c r="AD10762" s="213"/>
    </row>
    <row r="10763" spans="20:30" x14ac:dyDescent="0.2">
      <c r="T10763" s="212"/>
      <c r="U10763" s="213"/>
      <c r="V10763" s="213"/>
      <c r="W10763" s="213"/>
      <c r="X10763" s="214"/>
      <c r="Y10763" s="214"/>
      <c r="Z10763" s="214"/>
      <c r="AA10763" s="217"/>
      <c r="AB10763" s="217"/>
      <c r="AC10763" s="217"/>
      <c r="AD10763" s="213"/>
    </row>
    <row r="10764" spans="20:30" x14ac:dyDescent="0.2">
      <c r="T10764" s="212"/>
      <c r="U10764" s="213"/>
      <c r="V10764" s="213"/>
      <c r="W10764" s="213"/>
      <c r="X10764" s="214"/>
      <c r="Y10764" s="214"/>
      <c r="Z10764" s="214"/>
      <c r="AA10764" s="217"/>
      <c r="AB10764" s="217"/>
      <c r="AC10764" s="217"/>
      <c r="AD10764" s="213"/>
    </row>
    <row r="10765" spans="20:30" x14ac:dyDescent="0.2">
      <c r="T10765" s="212"/>
      <c r="U10765" s="213"/>
      <c r="V10765" s="213"/>
      <c r="W10765" s="213"/>
      <c r="X10765" s="214"/>
      <c r="Y10765" s="214"/>
      <c r="Z10765" s="214"/>
      <c r="AA10765" s="217"/>
      <c r="AB10765" s="217"/>
      <c r="AC10765" s="217"/>
      <c r="AD10765" s="213"/>
    </row>
    <row r="10766" spans="20:30" x14ac:dyDescent="0.2">
      <c r="T10766" s="212"/>
      <c r="U10766" s="213"/>
      <c r="V10766" s="213"/>
      <c r="W10766" s="213"/>
      <c r="X10766" s="214"/>
      <c r="Y10766" s="214"/>
      <c r="Z10766" s="214"/>
      <c r="AA10766" s="217"/>
      <c r="AB10766" s="217"/>
      <c r="AC10766" s="217"/>
      <c r="AD10766" s="213"/>
    </row>
    <row r="10767" spans="20:30" x14ac:dyDescent="0.2">
      <c r="T10767" s="212"/>
      <c r="U10767" s="213"/>
      <c r="V10767" s="213"/>
      <c r="W10767" s="213"/>
      <c r="X10767" s="214"/>
      <c r="Y10767" s="214"/>
      <c r="Z10767" s="214"/>
      <c r="AA10767" s="217"/>
      <c r="AB10767" s="217"/>
      <c r="AC10767" s="217"/>
      <c r="AD10767" s="213"/>
    </row>
    <row r="10768" spans="20:30" x14ac:dyDescent="0.2">
      <c r="T10768" s="212"/>
      <c r="U10768" s="213"/>
      <c r="V10768" s="213"/>
      <c r="W10768" s="213"/>
      <c r="X10768" s="214"/>
      <c r="Y10768" s="214"/>
      <c r="Z10768" s="214"/>
      <c r="AA10768" s="217"/>
      <c r="AB10768" s="217"/>
      <c r="AC10768" s="217"/>
      <c r="AD10768" s="213"/>
    </row>
    <row r="10769" spans="20:30" x14ac:dyDescent="0.2">
      <c r="T10769" s="212"/>
      <c r="U10769" s="213"/>
      <c r="V10769" s="213"/>
      <c r="W10769" s="213"/>
      <c r="X10769" s="214"/>
      <c r="Y10769" s="214"/>
      <c r="Z10769" s="214"/>
      <c r="AA10769" s="217"/>
      <c r="AB10769" s="217"/>
      <c r="AC10769" s="217"/>
      <c r="AD10769" s="213"/>
    </row>
    <row r="10770" spans="20:30" x14ac:dyDescent="0.2">
      <c r="T10770" s="212"/>
      <c r="U10770" s="213"/>
      <c r="V10770" s="213"/>
      <c r="W10770" s="213"/>
      <c r="X10770" s="214"/>
      <c r="Y10770" s="214"/>
      <c r="Z10770" s="214"/>
      <c r="AA10770" s="217"/>
      <c r="AB10770" s="217"/>
      <c r="AC10770" s="217"/>
      <c r="AD10770" s="213"/>
    </row>
    <row r="10771" spans="20:30" x14ac:dyDescent="0.2">
      <c r="T10771" s="212"/>
      <c r="U10771" s="213"/>
      <c r="V10771" s="213"/>
      <c r="W10771" s="213"/>
      <c r="X10771" s="214"/>
      <c r="Y10771" s="214"/>
      <c r="Z10771" s="214"/>
      <c r="AA10771" s="217"/>
      <c r="AB10771" s="217"/>
      <c r="AC10771" s="217"/>
      <c r="AD10771" s="213"/>
    </row>
    <row r="10772" spans="20:30" x14ac:dyDescent="0.2">
      <c r="T10772" s="212"/>
      <c r="U10772" s="213"/>
      <c r="V10772" s="213"/>
      <c r="W10772" s="213"/>
      <c r="X10772" s="214"/>
      <c r="Y10772" s="214"/>
      <c r="Z10772" s="214"/>
      <c r="AA10772" s="217"/>
      <c r="AB10772" s="217"/>
      <c r="AC10772" s="217"/>
      <c r="AD10772" s="213"/>
    </row>
    <row r="10773" spans="20:30" x14ac:dyDescent="0.2">
      <c r="T10773" s="212"/>
      <c r="U10773" s="213"/>
      <c r="V10773" s="213"/>
      <c r="W10773" s="213"/>
      <c r="X10773" s="214"/>
      <c r="Y10773" s="214"/>
      <c r="Z10773" s="214"/>
      <c r="AA10773" s="217"/>
      <c r="AB10773" s="217"/>
      <c r="AC10773" s="217"/>
      <c r="AD10773" s="213"/>
    </row>
    <row r="10774" spans="20:30" x14ac:dyDescent="0.2">
      <c r="T10774" s="212"/>
      <c r="U10774" s="213"/>
      <c r="V10774" s="213"/>
      <c r="W10774" s="213"/>
      <c r="X10774" s="214"/>
      <c r="Y10774" s="214"/>
      <c r="Z10774" s="214"/>
      <c r="AA10774" s="217"/>
      <c r="AB10774" s="217"/>
      <c r="AC10774" s="217"/>
      <c r="AD10774" s="213"/>
    </row>
    <row r="10775" spans="20:30" x14ac:dyDescent="0.2">
      <c r="T10775" s="212"/>
      <c r="U10775" s="213"/>
      <c r="V10775" s="213"/>
      <c r="W10775" s="213"/>
      <c r="X10775" s="214"/>
      <c r="Y10775" s="214"/>
      <c r="Z10775" s="214"/>
      <c r="AA10775" s="217"/>
      <c r="AB10775" s="217"/>
      <c r="AC10775" s="217"/>
      <c r="AD10775" s="213"/>
    </row>
    <row r="10776" spans="20:30" x14ac:dyDescent="0.2">
      <c r="T10776" s="212"/>
      <c r="U10776" s="213"/>
      <c r="V10776" s="213"/>
      <c r="W10776" s="213"/>
      <c r="X10776" s="214"/>
      <c r="Y10776" s="214"/>
      <c r="Z10776" s="214"/>
      <c r="AA10776" s="217"/>
      <c r="AB10776" s="217"/>
      <c r="AC10776" s="217"/>
      <c r="AD10776" s="213"/>
    </row>
    <row r="10777" spans="20:30" x14ac:dyDescent="0.2">
      <c r="T10777" s="212"/>
      <c r="U10777" s="213"/>
      <c r="V10777" s="213"/>
      <c r="W10777" s="213"/>
      <c r="X10777" s="214"/>
      <c r="Y10777" s="214"/>
      <c r="Z10777" s="214"/>
      <c r="AA10777" s="217"/>
      <c r="AB10777" s="217"/>
      <c r="AC10777" s="217"/>
      <c r="AD10777" s="213"/>
    </row>
    <row r="10778" spans="20:30" x14ac:dyDescent="0.2">
      <c r="T10778" s="212"/>
      <c r="U10778" s="213"/>
      <c r="V10778" s="213"/>
      <c r="W10778" s="213"/>
      <c r="X10778" s="214"/>
      <c r="Y10778" s="214"/>
      <c r="Z10778" s="214"/>
      <c r="AA10778" s="217"/>
      <c r="AB10778" s="217"/>
      <c r="AC10778" s="217"/>
      <c r="AD10778" s="213"/>
    </row>
    <row r="10779" spans="20:30" x14ac:dyDescent="0.2">
      <c r="T10779" s="212"/>
      <c r="U10779" s="213"/>
      <c r="V10779" s="213"/>
      <c r="W10779" s="213"/>
      <c r="X10779" s="214"/>
      <c r="Y10779" s="214"/>
      <c r="Z10779" s="214"/>
      <c r="AA10779" s="217"/>
      <c r="AB10779" s="217"/>
      <c r="AC10779" s="217"/>
      <c r="AD10779" s="213"/>
    </row>
    <row r="10780" spans="20:30" x14ac:dyDescent="0.2">
      <c r="T10780" s="212"/>
      <c r="U10780" s="213"/>
      <c r="V10780" s="213"/>
      <c r="W10780" s="213"/>
      <c r="X10780" s="214"/>
      <c r="Y10780" s="214"/>
      <c r="Z10780" s="214"/>
      <c r="AA10780" s="217"/>
      <c r="AB10780" s="217"/>
      <c r="AC10780" s="217"/>
      <c r="AD10780" s="213"/>
    </row>
    <row r="10781" spans="20:30" x14ac:dyDescent="0.2">
      <c r="T10781" s="212"/>
      <c r="U10781" s="213"/>
      <c r="V10781" s="213"/>
      <c r="W10781" s="213"/>
      <c r="X10781" s="214"/>
      <c r="Y10781" s="214"/>
      <c r="Z10781" s="214"/>
      <c r="AA10781" s="217"/>
      <c r="AB10781" s="217"/>
      <c r="AC10781" s="217"/>
      <c r="AD10781" s="213"/>
    </row>
    <row r="10782" spans="20:30" x14ac:dyDescent="0.2">
      <c r="T10782" s="212"/>
      <c r="U10782" s="213"/>
      <c r="V10782" s="213"/>
      <c r="W10782" s="213"/>
      <c r="X10782" s="214"/>
      <c r="Y10782" s="214"/>
      <c r="Z10782" s="214"/>
      <c r="AA10782" s="217"/>
      <c r="AB10782" s="217"/>
      <c r="AC10782" s="217"/>
      <c r="AD10782" s="213"/>
    </row>
    <row r="10783" spans="20:30" x14ac:dyDescent="0.2">
      <c r="T10783" s="212"/>
      <c r="U10783" s="213"/>
      <c r="V10783" s="213"/>
      <c r="W10783" s="213"/>
      <c r="X10783" s="214"/>
      <c r="Y10783" s="214"/>
      <c r="Z10783" s="214"/>
      <c r="AA10783" s="217"/>
      <c r="AB10783" s="217"/>
      <c r="AC10783" s="217"/>
      <c r="AD10783" s="213"/>
    </row>
    <row r="10784" spans="20:30" x14ac:dyDescent="0.2">
      <c r="T10784" s="212"/>
      <c r="U10784" s="213"/>
      <c r="V10784" s="213"/>
      <c r="W10784" s="213"/>
      <c r="X10784" s="214"/>
      <c r="Y10784" s="214"/>
      <c r="Z10784" s="214"/>
      <c r="AA10784" s="217"/>
      <c r="AB10784" s="217"/>
      <c r="AC10784" s="217"/>
      <c r="AD10784" s="213"/>
    </row>
    <row r="10785" spans="20:30" x14ac:dyDescent="0.2">
      <c r="T10785" s="212"/>
      <c r="U10785" s="213"/>
      <c r="V10785" s="213"/>
      <c r="W10785" s="213"/>
      <c r="X10785" s="214"/>
      <c r="Y10785" s="214"/>
      <c r="Z10785" s="214"/>
      <c r="AA10785" s="217"/>
      <c r="AB10785" s="217"/>
      <c r="AC10785" s="217"/>
      <c r="AD10785" s="213"/>
    </row>
    <row r="10786" spans="20:30" x14ac:dyDescent="0.2">
      <c r="T10786" s="212"/>
      <c r="U10786" s="213"/>
      <c r="V10786" s="213"/>
      <c r="W10786" s="213"/>
      <c r="X10786" s="214"/>
      <c r="Y10786" s="214"/>
      <c r="Z10786" s="214"/>
      <c r="AA10786" s="217"/>
      <c r="AB10786" s="217"/>
      <c r="AC10786" s="217"/>
      <c r="AD10786" s="213"/>
    </row>
    <row r="10787" spans="20:30" x14ac:dyDescent="0.2">
      <c r="T10787" s="212"/>
      <c r="U10787" s="213"/>
      <c r="V10787" s="213"/>
      <c r="W10787" s="213"/>
      <c r="X10787" s="214"/>
      <c r="Y10787" s="214"/>
      <c r="Z10787" s="214"/>
      <c r="AA10787" s="217"/>
      <c r="AB10787" s="217"/>
      <c r="AC10787" s="217"/>
      <c r="AD10787" s="213"/>
    </row>
    <row r="10788" spans="20:30" x14ac:dyDescent="0.2">
      <c r="T10788" s="212"/>
      <c r="U10788" s="213"/>
      <c r="V10788" s="213"/>
      <c r="W10788" s="213"/>
      <c r="X10788" s="214"/>
      <c r="Y10788" s="214"/>
      <c r="Z10788" s="214"/>
      <c r="AA10788" s="217"/>
      <c r="AB10788" s="217"/>
      <c r="AC10788" s="217"/>
      <c r="AD10788" s="213"/>
    </row>
    <row r="10789" spans="20:30" x14ac:dyDescent="0.2">
      <c r="T10789" s="212"/>
      <c r="U10789" s="213"/>
      <c r="V10789" s="213"/>
      <c r="W10789" s="213"/>
      <c r="X10789" s="214"/>
      <c r="Y10789" s="214"/>
      <c r="Z10789" s="214"/>
      <c r="AA10789" s="217"/>
      <c r="AB10789" s="217"/>
      <c r="AC10789" s="217"/>
      <c r="AD10789" s="213"/>
    </row>
    <row r="10790" spans="20:30" x14ac:dyDescent="0.2">
      <c r="T10790" s="212"/>
      <c r="U10790" s="213"/>
      <c r="V10790" s="213"/>
      <c r="W10790" s="213"/>
      <c r="X10790" s="214"/>
      <c r="Y10790" s="214"/>
      <c r="Z10790" s="214"/>
      <c r="AA10790" s="217"/>
      <c r="AB10790" s="217"/>
      <c r="AC10790" s="217"/>
      <c r="AD10790" s="213"/>
    </row>
    <row r="10791" spans="20:30" x14ac:dyDescent="0.2">
      <c r="T10791" s="212"/>
      <c r="U10791" s="213"/>
      <c r="V10791" s="213"/>
      <c r="W10791" s="213"/>
      <c r="X10791" s="214"/>
      <c r="Y10791" s="214"/>
      <c r="Z10791" s="214"/>
      <c r="AA10791" s="217"/>
      <c r="AB10791" s="217"/>
      <c r="AC10791" s="217"/>
      <c r="AD10791" s="213"/>
    </row>
    <row r="10792" spans="20:30" x14ac:dyDescent="0.2">
      <c r="T10792" s="212"/>
      <c r="U10792" s="213"/>
      <c r="V10792" s="213"/>
      <c r="W10792" s="213"/>
      <c r="X10792" s="214"/>
      <c r="Y10792" s="214"/>
      <c r="Z10792" s="214"/>
      <c r="AA10792" s="217"/>
      <c r="AB10792" s="217"/>
      <c r="AC10792" s="217"/>
      <c r="AD10792" s="213"/>
    </row>
    <row r="10793" spans="20:30" x14ac:dyDescent="0.2">
      <c r="T10793" s="212"/>
      <c r="U10793" s="213"/>
      <c r="V10793" s="213"/>
      <c r="W10793" s="213"/>
      <c r="X10793" s="214"/>
      <c r="Y10793" s="214"/>
      <c r="Z10793" s="214"/>
      <c r="AA10793" s="217"/>
      <c r="AB10793" s="217"/>
      <c r="AC10793" s="217"/>
      <c r="AD10793" s="213"/>
    </row>
    <row r="10794" spans="20:30" x14ac:dyDescent="0.2">
      <c r="T10794" s="212"/>
      <c r="U10794" s="213"/>
      <c r="V10794" s="213"/>
      <c r="W10794" s="213"/>
      <c r="X10794" s="214"/>
      <c r="Y10794" s="214"/>
      <c r="Z10794" s="214"/>
      <c r="AA10794" s="217"/>
      <c r="AB10794" s="217"/>
      <c r="AC10794" s="217"/>
      <c r="AD10794" s="213"/>
    </row>
    <row r="10795" spans="20:30" x14ac:dyDescent="0.2">
      <c r="T10795" s="212"/>
      <c r="U10795" s="213"/>
      <c r="V10795" s="213"/>
      <c r="W10795" s="213"/>
      <c r="X10795" s="214"/>
      <c r="Y10795" s="214"/>
      <c r="Z10795" s="214"/>
      <c r="AA10795" s="217"/>
      <c r="AB10795" s="217"/>
      <c r="AC10795" s="217"/>
      <c r="AD10795" s="213"/>
    </row>
    <row r="10796" spans="20:30" x14ac:dyDescent="0.2">
      <c r="T10796" s="212"/>
      <c r="U10796" s="213"/>
      <c r="V10796" s="213"/>
      <c r="W10796" s="213"/>
      <c r="X10796" s="214"/>
      <c r="Y10796" s="214"/>
      <c r="Z10796" s="214"/>
      <c r="AA10796" s="217"/>
      <c r="AB10796" s="217"/>
      <c r="AC10796" s="217"/>
      <c r="AD10796" s="213"/>
    </row>
    <row r="10797" spans="20:30" x14ac:dyDescent="0.2">
      <c r="T10797" s="212"/>
      <c r="U10797" s="213"/>
      <c r="V10797" s="213"/>
      <c r="W10797" s="213"/>
      <c r="X10797" s="214"/>
      <c r="Y10797" s="214"/>
      <c r="Z10797" s="214"/>
      <c r="AA10797" s="217"/>
      <c r="AB10797" s="217"/>
      <c r="AC10797" s="217"/>
      <c r="AD10797" s="213"/>
    </row>
    <row r="10798" spans="20:30" x14ac:dyDescent="0.2">
      <c r="T10798" s="212"/>
      <c r="U10798" s="213"/>
      <c r="V10798" s="213"/>
      <c r="W10798" s="213"/>
      <c r="X10798" s="214"/>
      <c r="Y10798" s="214"/>
      <c r="Z10798" s="214"/>
      <c r="AA10798" s="217"/>
      <c r="AB10798" s="217"/>
      <c r="AC10798" s="217"/>
      <c r="AD10798" s="213"/>
    </row>
    <row r="10799" spans="20:30" x14ac:dyDescent="0.2">
      <c r="T10799" s="212"/>
      <c r="U10799" s="213"/>
      <c r="V10799" s="213"/>
      <c r="W10799" s="213"/>
      <c r="X10799" s="214"/>
      <c r="Y10799" s="214"/>
      <c r="Z10799" s="214"/>
      <c r="AA10799" s="217"/>
      <c r="AB10799" s="217"/>
      <c r="AC10799" s="217"/>
      <c r="AD10799" s="213"/>
    </row>
    <row r="10800" spans="20:30" x14ac:dyDescent="0.2">
      <c r="T10800" s="212"/>
      <c r="U10800" s="213"/>
      <c r="V10800" s="213"/>
      <c r="W10800" s="213"/>
      <c r="X10800" s="214"/>
      <c r="Y10800" s="214"/>
      <c r="Z10800" s="214"/>
      <c r="AA10800" s="217"/>
      <c r="AB10800" s="217"/>
      <c r="AC10800" s="217"/>
      <c r="AD10800" s="213"/>
    </row>
    <row r="10801" spans="20:30" x14ac:dyDescent="0.2">
      <c r="T10801" s="212"/>
      <c r="U10801" s="213"/>
      <c r="V10801" s="213"/>
      <c r="W10801" s="213"/>
      <c r="X10801" s="214"/>
      <c r="Y10801" s="214"/>
      <c r="Z10801" s="214"/>
      <c r="AA10801" s="217"/>
      <c r="AB10801" s="217"/>
      <c r="AC10801" s="217"/>
      <c r="AD10801" s="213"/>
    </row>
    <row r="10802" spans="20:30" x14ac:dyDescent="0.2">
      <c r="T10802" s="212"/>
      <c r="U10802" s="213"/>
      <c r="V10802" s="213"/>
      <c r="W10802" s="213"/>
      <c r="X10802" s="214"/>
      <c r="Y10802" s="214"/>
      <c r="Z10802" s="214"/>
      <c r="AA10802" s="217"/>
      <c r="AB10802" s="217"/>
      <c r="AC10802" s="217"/>
      <c r="AD10802" s="213"/>
    </row>
    <row r="10803" spans="20:30" x14ac:dyDescent="0.2">
      <c r="T10803" s="212"/>
      <c r="U10803" s="213"/>
      <c r="V10803" s="213"/>
      <c r="W10803" s="213"/>
      <c r="X10803" s="214"/>
      <c r="Y10803" s="214"/>
      <c r="Z10803" s="214"/>
      <c r="AA10803" s="217"/>
      <c r="AB10803" s="217"/>
      <c r="AC10803" s="217"/>
      <c r="AD10803" s="213"/>
    </row>
    <row r="10804" spans="20:30" x14ac:dyDescent="0.2">
      <c r="T10804" s="212"/>
      <c r="U10804" s="213"/>
      <c r="V10804" s="213"/>
      <c r="W10804" s="213"/>
      <c r="X10804" s="214"/>
      <c r="Y10804" s="214"/>
      <c r="Z10804" s="214"/>
      <c r="AA10804" s="217"/>
      <c r="AB10804" s="217"/>
      <c r="AC10804" s="217"/>
      <c r="AD10804" s="213"/>
    </row>
    <row r="10805" spans="20:30" x14ac:dyDescent="0.2">
      <c r="T10805" s="212"/>
      <c r="U10805" s="213"/>
      <c r="V10805" s="213"/>
      <c r="W10805" s="213"/>
      <c r="X10805" s="214"/>
      <c r="Y10805" s="214"/>
      <c r="Z10805" s="214"/>
      <c r="AA10805" s="217"/>
      <c r="AB10805" s="217"/>
      <c r="AC10805" s="217"/>
      <c r="AD10805" s="213"/>
    </row>
    <row r="10806" spans="20:30" x14ac:dyDescent="0.2">
      <c r="T10806" s="212"/>
      <c r="U10806" s="213"/>
      <c r="V10806" s="213"/>
      <c r="W10806" s="213"/>
      <c r="X10806" s="214"/>
      <c r="Y10806" s="214"/>
      <c r="Z10806" s="214"/>
      <c r="AA10806" s="217"/>
      <c r="AB10806" s="217"/>
      <c r="AC10806" s="217"/>
      <c r="AD10806" s="213"/>
    </row>
    <row r="10807" spans="20:30" x14ac:dyDescent="0.2">
      <c r="T10807" s="212"/>
      <c r="U10807" s="213"/>
      <c r="V10807" s="213"/>
      <c r="W10807" s="213"/>
      <c r="X10807" s="214"/>
      <c r="Y10807" s="214"/>
      <c r="Z10807" s="214"/>
      <c r="AA10807" s="217"/>
      <c r="AB10807" s="217"/>
      <c r="AC10807" s="217"/>
      <c r="AD10807" s="213"/>
    </row>
    <row r="10808" spans="20:30" x14ac:dyDescent="0.2">
      <c r="T10808" s="212"/>
      <c r="U10808" s="213"/>
      <c r="V10808" s="213"/>
      <c r="W10808" s="213"/>
      <c r="X10808" s="214"/>
      <c r="Y10808" s="214"/>
      <c r="Z10808" s="214"/>
      <c r="AA10808" s="217"/>
      <c r="AB10808" s="217"/>
      <c r="AC10808" s="217"/>
      <c r="AD10808" s="213"/>
    </row>
    <row r="10809" spans="20:30" x14ac:dyDescent="0.2">
      <c r="T10809" s="212"/>
      <c r="U10809" s="213"/>
      <c r="V10809" s="213"/>
      <c r="W10809" s="213"/>
      <c r="X10809" s="214"/>
      <c r="Y10809" s="214"/>
      <c r="Z10809" s="214"/>
      <c r="AA10809" s="217"/>
      <c r="AB10809" s="217"/>
      <c r="AC10809" s="217"/>
      <c r="AD10809" s="213"/>
    </row>
    <row r="10810" spans="20:30" x14ac:dyDescent="0.2">
      <c r="T10810" s="212"/>
      <c r="U10810" s="213"/>
      <c r="V10810" s="213"/>
      <c r="W10810" s="213"/>
      <c r="X10810" s="214"/>
      <c r="Y10810" s="214"/>
      <c r="Z10810" s="214"/>
      <c r="AA10810" s="217"/>
      <c r="AB10810" s="217"/>
      <c r="AC10810" s="217"/>
      <c r="AD10810" s="213"/>
    </row>
    <row r="10811" spans="20:30" x14ac:dyDescent="0.2">
      <c r="T10811" s="212"/>
      <c r="U10811" s="213"/>
      <c r="V10811" s="213"/>
      <c r="W10811" s="213"/>
      <c r="X10811" s="214"/>
      <c r="Y10811" s="214"/>
      <c r="Z10811" s="214"/>
      <c r="AA10811" s="217"/>
      <c r="AB10811" s="217"/>
      <c r="AC10811" s="217"/>
      <c r="AD10811" s="213"/>
    </row>
    <row r="10812" spans="20:30" x14ac:dyDescent="0.2">
      <c r="T10812" s="212"/>
      <c r="U10812" s="213"/>
      <c r="V10812" s="213"/>
      <c r="W10812" s="213"/>
      <c r="X10812" s="214"/>
      <c r="Y10812" s="214"/>
      <c r="Z10812" s="214"/>
      <c r="AA10812" s="217"/>
      <c r="AB10812" s="217"/>
      <c r="AC10812" s="217"/>
      <c r="AD10812" s="213"/>
    </row>
    <row r="10813" spans="20:30" x14ac:dyDescent="0.2">
      <c r="T10813" s="212"/>
      <c r="U10813" s="213"/>
      <c r="V10813" s="213"/>
      <c r="W10813" s="213"/>
      <c r="X10813" s="214"/>
      <c r="Y10813" s="214"/>
      <c r="Z10813" s="214"/>
      <c r="AA10813" s="217"/>
      <c r="AB10813" s="217"/>
      <c r="AC10813" s="217"/>
      <c r="AD10813" s="213"/>
    </row>
    <row r="10814" spans="20:30" x14ac:dyDescent="0.2">
      <c r="T10814" s="212"/>
      <c r="U10814" s="213"/>
      <c r="V10814" s="213"/>
      <c r="W10814" s="213"/>
      <c r="X10814" s="214"/>
      <c r="Y10814" s="214"/>
      <c r="Z10814" s="214"/>
      <c r="AA10814" s="217"/>
      <c r="AB10814" s="217"/>
      <c r="AC10814" s="217"/>
      <c r="AD10814" s="213"/>
    </row>
    <row r="10815" spans="20:30" x14ac:dyDescent="0.2">
      <c r="T10815" s="212"/>
      <c r="U10815" s="213"/>
      <c r="V10815" s="213"/>
      <c r="W10815" s="213"/>
      <c r="X10815" s="214"/>
      <c r="Y10815" s="214"/>
      <c r="Z10815" s="214"/>
      <c r="AA10815" s="217"/>
      <c r="AB10815" s="217"/>
      <c r="AC10815" s="217"/>
      <c r="AD10815" s="213"/>
    </row>
    <row r="10816" spans="20:30" x14ac:dyDescent="0.2">
      <c r="T10816" s="212"/>
      <c r="U10816" s="213"/>
      <c r="V10816" s="213"/>
      <c r="W10816" s="213"/>
      <c r="X10816" s="214"/>
      <c r="Y10816" s="214"/>
      <c r="Z10816" s="214"/>
      <c r="AA10816" s="217"/>
      <c r="AB10816" s="217"/>
      <c r="AC10816" s="217"/>
      <c r="AD10816" s="213"/>
    </row>
    <row r="10817" spans="20:30" x14ac:dyDescent="0.2">
      <c r="T10817" s="212"/>
      <c r="U10817" s="213"/>
      <c r="V10817" s="213"/>
      <c r="W10817" s="213"/>
      <c r="X10817" s="214"/>
      <c r="Y10817" s="214"/>
      <c r="Z10817" s="214"/>
      <c r="AA10817" s="217"/>
      <c r="AB10817" s="217"/>
      <c r="AC10817" s="217"/>
      <c r="AD10817" s="213"/>
    </row>
    <row r="10818" spans="20:30" x14ac:dyDescent="0.2">
      <c r="T10818" s="212"/>
      <c r="U10818" s="213"/>
      <c r="V10818" s="213"/>
      <c r="W10818" s="213"/>
      <c r="X10818" s="214"/>
      <c r="Y10818" s="214"/>
      <c r="Z10818" s="214"/>
      <c r="AA10818" s="217"/>
      <c r="AB10818" s="217"/>
      <c r="AC10818" s="217"/>
      <c r="AD10818" s="213"/>
    </row>
    <row r="10819" spans="20:30" x14ac:dyDescent="0.2">
      <c r="T10819" s="212"/>
      <c r="U10819" s="213"/>
      <c r="V10819" s="213"/>
      <c r="W10819" s="213"/>
      <c r="X10819" s="214"/>
      <c r="Y10819" s="214"/>
      <c r="Z10819" s="214"/>
      <c r="AA10819" s="217"/>
      <c r="AB10819" s="217"/>
      <c r="AC10819" s="217"/>
      <c r="AD10819" s="213"/>
    </row>
    <row r="10820" spans="20:30" x14ac:dyDescent="0.2">
      <c r="T10820" s="212"/>
      <c r="U10820" s="213"/>
      <c r="V10820" s="213"/>
      <c r="W10820" s="213"/>
      <c r="X10820" s="214"/>
      <c r="Y10820" s="214"/>
      <c r="Z10820" s="214"/>
      <c r="AA10820" s="217"/>
      <c r="AB10820" s="217"/>
      <c r="AC10820" s="217"/>
      <c r="AD10820" s="213"/>
    </row>
    <row r="10821" spans="20:30" x14ac:dyDescent="0.2">
      <c r="T10821" s="212"/>
      <c r="U10821" s="213"/>
      <c r="V10821" s="213"/>
      <c r="W10821" s="213"/>
      <c r="X10821" s="214"/>
      <c r="Y10821" s="214"/>
      <c r="Z10821" s="214"/>
      <c r="AA10821" s="217"/>
      <c r="AB10821" s="217"/>
      <c r="AC10821" s="217"/>
      <c r="AD10821" s="213"/>
    </row>
    <row r="10822" spans="20:30" x14ac:dyDescent="0.2">
      <c r="T10822" s="212"/>
      <c r="U10822" s="213"/>
      <c r="V10822" s="213"/>
      <c r="W10822" s="213"/>
      <c r="X10822" s="214"/>
      <c r="Y10822" s="214"/>
      <c r="Z10822" s="214"/>
      <c r="AA10822" s="217"/>
      <c r="AB10822" s="217"/>
      <c r="AC10822" s="217"/>
      <c r="AD10822" s="213"/>
    </row>
    <row r="10823" spans="20:30" x14ac:dyDescent="0.2">
      <c r="T10823" s="212"/>
      <c r="U10823" s="213"/>
      <c r="V10823" s="213"/>
      <c r="W10823" s="213"/>
      <c r="X10823" s="214"/>
      <c r="Y10823" s="214"/>
      <c r="Z10823" s="214"/>
      <c r="AA10823" s="217"/>
      <c r="AB10823" s="217"/>
      <c r="AC10823" s="217"/>
      <c r="AD10823" s="213"/>
    </row>
    <row r="10824" spans="20:30" x14ac:dyDescent="0.2">
      <c r="T10824" s="212"/>
      <c r="U10824" s="213"/>
      <c r="V10824" s="213"/>
      <c r="W10824" s="213"/>
      <c r="X10824" s="214"/>
      <c r="Y10824" s="214"/>
      <c r="Z10824" s="214"/>
      <c r="AA10824" s="217"/>
      <c r="AB10824" s="217"/>
      <c r="AC10824" s="217"/>
      <c r="AD10824" s="213"/>
    </row>
    <row r="10825" spans="20:30" x14ac:dyDescent="0.2">
      <c r="T10825" s="212"/>
      <c r="U10825" s="213"/>
      <c r="V10825" s="213"/>
      <c r="W10825" s="213"/>
      <c r="X10825" s="214"/>
      <c r="Y10825" s="214"/>
      <c r="Z10825" s="214"/>
      <c r="AA10825" s="217"/>
      <c r="AB10825" s="217"/>
      <c r="AC10825" s="217"/>
      <c r="AD10825" s="213"/>
    </row>
    <row r="10826" spans="20:30" x14ac:dyDescent="0.2">
      <c r="T10826" s="212"/>
      <c r="U10826" s="213"/>
      <c r="V10826" s="213"/>
      <c r="W10826" s="213"/>
      <c r="X10826" s="214"/>
      <c r="Y10826" s="214"/>
      <c r="Z10826" s="214"/>
      <c r="AA10826" s="217"/>
      <c r="AB10826" s="217"/>
      <c r="AC10826" s="217"/>
      <c r="AD10826" s="213"/>
    </row>
    <row r="10827" spans="20:30" x14ac:dyDescent="0.2">
      <c r="T10827" s="212"/>
      <c r="U10827" s="213"/>
      <c r="V10827" s="213"/>
      <c r="W10827" s="213"/>
      <c r="X10827" s="214"/>
      <c r="Y10827" s="214"/>
      <c r="Z10827" s="214"/>
      <c r="AA10827" s="217"/>
      <c r="AB10827" s="217"/>
      <c r="AC10827" s="217"/>
      <c r="AD10827" s="213"/>
    </row>
    <row r="10828" spans="20:30" x14ac:dyDescent="0.2">
      <c r="T10828" s="212"/>
      <c r="U10828" s="213"/>
      <c r="V10828" s="213"/>
      <c r="W10828" s="213"/>
      <c r="X10828" s="214"/>
      <c r="Y10828" s="214"/>
      <c r="Z10828" s="214"/>
      <c r="AA10828" s="217"/>
      <c r="AB10828" s="217"/>
      <c r="AC10828" s="217"/>
      <c r="AD10828" s="213"/>
    </row>
    <row r="10829" spans="20:30" x14ac:dyDescent="0.2">
      <c r="T10829" s="212"/>
      <c r="U10829" s="213"/>
      <c r="V10829" s="213"/>
      <c r="W10829" s="213"/>
      <c r="X10829" s="214"/>
      <c r="Y10829" s="214"/>
      <c r="Z10829" s="214"/>
      <c r="AA10829" s="217"/>
      <c r="AB10829" s="217"/>
      <c r="AC10829" s="217"/>
      <c r="AD10829" s="213"/>
    </row>
    <row r="10830" spans="20:30" x14ac:dyDescent="0.2">
      <c r="T10830" s="212"/>
      <c r="U10830" s="213"/>
      <c r="V10830" s="213"/>
      <c r="W10830" s="213"/>
      <c r="X10830" s="214"/>
      <c r="Y10830" s="214"/>
      <c r="Z10830" s="214"/>
      <c r="AA10830" s="217"/>
      <c r="AB10830" s="217"/>
      <c r="AC10830" s="217"/>
      <c r="AD10830" s="213"/>
    </row>
    <row r="10831" spans="20:30" x14ac:dyDescent="0.2">
      <c r="T10831" s="212"/>
      <c r="U10831" s="213"/>
      <c r="V10831" s="213"/>
      <c r="W10831" s="213"/>
      <c r="X10831" s="214"/>
      <c r="Y10831" s="214"/>
      <c r="Z10831" s="214"/>
      <c r="AA10831" s="217"/>
      <c r="AB10831" s="217"/>
      <c r="AC10831" s="217"/>
      <c r="AD10831" s="213"/>
    </row>
    <row r="10832" spans="20:30" x14ac:dyDescent="0.2">
      <c r="T10832" s="212"/>
      <c r="U10832" s="213"/>
      <c r="V10832" s="213"/>
      <c r="W10832" s="213"/>
      <c r="X10832" s="214"/>
      <c r="Y10832" s="214"/>
      <c r="Z10832" s="214"/>
      <c r="AA10832" s="217"/>
      <c r="AB10832" s="217"/>
      <c r="AC10832" s="217"/>
      <c r="AD10832" s="213"/>
    </row>
    <row r="10833" spans="20:30" x14ac:dyDescent="0.2">
      <c r="T10833" s="212"/>
      <c r="U10833" s="213"/>
      <c r="V10833" s="213"/>
      <c r="W10833" s="213"/>
      <c r="X10833" s="214"/>
      <c r="Y10833" s="214"/>
      <c r="Z10833" s="214"/>
      <c r="AA10833" s="217"/>
      <c r="AB10833" s="217"/>
      <c r="AC10833" s="217"/>
      <c r="AD10833" s="213"/>
    </row>
    <row r="10834" spans="20:30" x14ac:dyDescent="0.2">
      <c r="T10834" s="212"/>
      <c r="U10834" s="213"/>
      <c r="V10834" s="213"/>
      <c r="W10834" s="213"/>
      <c r="X10834" s="214"/>
      <c r="Y10834" s="214"/>
      <c r="Z10834" s="214"/>
      <c r="AA10834" s="217"/>
      <c r="AB10834" s="217"/>
      <c r="AC10834" s="217"/>
      <c r="AD10834" s="213"/>
    </row>
    <row r="10835" spans="20:30" x14ac:dyDescent="0.2">
      <c r="T10835" s="212"/>
      <c r="U10835" s="213"/>
      <c r="V10835" s="213"/>
      <c r="W10835" s="213"/>
      <c r="X10835" s="214"/>
      <c r="Y10835" s="214"/>
      <c r="Z10835" s="214"/>
      <c r="AA10835" s="217"/>
      <c r="AB10835" s="217"/>
      <c r="AC10835" s="217"/>
      <c r="AD10835" s="213"/>
    </row>
    <row r="10836" spans="20:30" x14ac:dyDescent="0.2">
      <c r="T10836" s="212"/>
      <c r="U10836" s="213"/>
      <c r="V10836" s="213"/>
      <c r="W10836" s="213"/>
      <c r="X10836" s="214"/>
      <c r="Y10836" s="214"/>
      <c r="Z10836" s="214"/>
      <c r="AA10836" s="217"/>
      <c r="AB10836" s="217"/>
      <c r="AC10836" s="217"/>
      <c r="AD10836" s="213"/>
    </row>
    <row r="10837" spans="20:30" x14ac:dyDescent="0.2">
      <c r="T10837" s="212"/>
      <c r="U10837" s="213"/>
      <c r="V10837" s="213"/>
      <c r="W10837" s="213"/>
      <c r="X10837" s="214"/>
      <c r="Y10837" s="214"/>
      <c r="Z10837" s="214"/>
      <c r="AA10837" s="217"/>
      <c r="AB10837" s="217"/>
      <c r="AC10837" s="217"/>
      <c r="AD10837" s="213"/>
    </row>
    <row r="10838" spans="20:30" x14ac:dyDescent="0.2">
      <c r="T10838" s="212"/>
      <c r="U10838" s="213"/>
      <c r="V10838" s="213"/>
      <c r="W10838" s="213"/>
      <c r="X10838" s="214"/>
      <c r="Y10838" s="214"/>
      <c r="Z10838" s="214"/>
      <c r="AA10838" s="217"/>
      <c r="AB10838" s="217"/>
      <c r="AC10838" s="217"/>
      <c r="AD10838" s="213"/>
    </row>
    <row r="10839" spans="20:30" x14ac:dyDescent="0.2">
      <c r="T10839" s="212"/>
      <c r="U10839" s="213"/>
      <c r="V10839" s="213"/>
      <c r="W10839" s="213"/>
      <c r="X10839" s="214"/>
      <c r="Y10839" s="214"/>
      <c r="Z10839" s="214"/>
      <c r="AA10839" s="217"/>
      <c r="AB10839" s="217"/>
      <c r="AC10839" s="217"/>
      <c r="AD10839" s="213"/>
    </row>
    <row r="10840" spans="20:30" x14ac:dyDescent="0.2">
      <c r="T10840" s="212"/>
      <c r="U10840" s="213"/>
      <c r="V10840" s="213"/>
      <c r="W10840" s="213"/>
      <c r="X10840" s="214"/>
      <c r="Y10840" s="214"/>
      <c r="Z10840" s="214"/>
      <c r="AA10840" s="217"/>
      <c r="AB10840" s="217"/>
      <c r="AC10840" s="217"/>
      <c r="AD10840" s="213"/>
    </row>
    <row r="10841" spans="20:30" x14ac:dyDescent="0.2">
      <c r="T10841" s="212"/>
      <c r="U10841" s="213"/>
      <c r="V10841" s="213"/>
      <c r="W10841" s="213"/>
      <c r="X10841" s="214"/>
      <c r="Y10841" s="214"/>
      <c r="Z10841" s="214"/>
      <c r="AA10841" s="217"/>
      <c r="AB10841" s="217"/>
      <c r="AC10841" s="217"/>
      <c r="AD10841" s="213"/>
    </row>
    <row r="10842" spans="20:30" x14ac:dyDescent="0.2">
      <c r="T10842" s="212"/>
      <c r="U10842" s="213"/>
      <c r="V10842" s="213"/>
      <c r="W10842" s="213"/>
      <c r="X10842" s="214"/>
      <c r="Y10842" s="214"/>
      <c r="Z10842" s="214"/>
      <c r="AA10842" s="217"/>
      <c r="AB10842" s="217"/>
      <c r="AC10842" s="217"/>
      <c r="AD10842" s="213"/>
    </row>
    <row r="10843" spans="20:30" x14ac:dyDescent="0.2">
      <c r="T10843" s="212"/>
      <c r="U10843" s="213"/>
      <c r="V10843" s="213"/>
      <c r="W10843" s="213"/>
      <c r="X10843" s="214"/>
      <c r="Y10843" s="214"/>
      <c r="Z10843" s="214"/>
      <c r="AA10843" s="217"/>
      <c r="AB10843" s="217"/>
      <c r="AC10843" s="217"/>
      <c r="AD10843" s="213"/>
    </row>
    <row r="10844" spans="20:30" x14ac:dyDescent="0.2">
      <c r="T10844" s="212"/>
      <c r="U10844" s="213"/>
      <c r="V10844" s="213"/>
      <c r="W10844" s="213"/>
      <c r="X10844" s="214"/>
      <c r="Y10844" s="214"/>
      <c r="Z10844" s="214"/>
      <c r="AA10844" s="217"/>
      <c r="AB10844" s="217"/>
      <c r="AC10844" s="217"/>
      <c r="AD10844" s="213"/>
    </row>
    <row r="10845" spans="20:30" x14ac:dyDescent="0.2">
      <c r="T10845" s="212"/>
      <c r="U10845" s="213"/>
      <c r="V10845" s="213"/>
      <c r="W10845" s="213"/>
      <c r="X10845" s="214"/>
      <c r="Y10845" s="214"/>
      <c r="Z10845" s="214"/>
      <c r="AA10845" s="217"/>
      <c r="AB10845" s="217"/>
      <c r="AC10845" s="217"/>
      <c r="AD10845" s="213"/>
    </row>
    <row r="10846" spans="20:30" x14ac:dyDescent="0.2">
      <c r="T10846" s="212"/>
      <c r="U10846" s="213"/>
      <c r="V10846" s="213"/>
      <c r="W10846" s="213"/>
      <c r="X10846" s="214"/>
      <c r="Y10846" s="214"/>
      <c r="Z10846" s="214"/>
      <c r="AA10846" s="217"/>
      <c r="AB10846" s="217"/>
      <c r="AC10846" s="217"/>
      <c r="AD10846" s="213"/>
    </row>
    <row r="10847" spans="20:30" x14ac:dyDescent="0.2">
      <c r="T10847" s="212"/>
      <c r="U10847" s="213"/>
      <c r="V10847" s="213"/>
      <c r="W10847" s="213"/>
      <c r="X10847" s="214"/>
      <c r="Y10847" s="214"/>
      <c r="Z10847" s="214"/>
      <c r="AA10847" s="217"/>
      <c r="AB10847" s="217"/>
      <c r="AC10847" s="217"/>
      <c r="AD10847" s="213"/>
    </row>
    <row r="10848" spans="20:30" x14ac:dyDescent="0.2">
      <c r="T10848" s="212"/>
      <c r="U10848" s="213"/>
      <c r="V10848" s="213"/>
      <c r="W10848" s="213"/>
      <c r="X10848" s="214"/>
      <c r="Y10848" s="214"/>
      <c r="Z10848" s="214"/>
      <c r="AA10848" s="217"/>
      <c r="AB10848" s="217"/>
      <c r="AC10848" s="217"/>
      <c r="AD10848" s="213"/>
    </row>
    <row r="10849" spans="20:30" x14ac:dyDescent="0.2">
      <c r="T10849" s="212"/>
      <c r="U10849" s="213"/>
      <c r="V10849" s="213"/>
      <c r="W10849" s="213"/>
      <c r="X10849" s="214"/>
      <c r="Y10849" s="214"/>
      <c r="Z10849" s="214"/>
      <c r="AA10849" s="217"/>
      <c r="AB10849" s="217"/>
      <c r="AC10849" s="217"/>
      <c r="AD10849" s="213"/>
    </row>
    <row r="10850" spans="20:30" x14ac:dyDescent="0.2">
      <c r="T10850" s="212"/>
      <c r="U10850" s="213"/>
      <c r="V10850" s="213"/>
      <c r="W10850" s="213"/>
      <c r="X10850" s="214"/>
      <c r="Y10850" s="214"/>
      <c r="Z10850" s="214"/>
      <c r="AA10850" s="217"/>
      <c r="AB10850" s="217"/>
      <c r="AC10850" s="217"/>
      <c r="AD10850" s="213"/>
    </row>
    <row r="10851" spans="20:30" x14ac:dyDescent="0.2">
      <c r="T10851" s="212"/>
      <c r="U10851" s="213"/>
      <c r="V10851" s="213"/>
      <c r="W10851" s="213"/>
      <c r="X10851" s="214"/>
      <c r="Y10851" s="214"/>
      <c r="Z10851" s="214"/>
      <c r="AA10851" s="217"/>
      <c r="AB10851" s="217"/>
      <c r="AC10851" s="217"/>
      <c r="AD10851" s="213"/>
    </row>
    <row r="10852" spans="20:30" x14ac:dyDescent="0.2">
      <c r="T10852" s="212"/>
      <c r="U10852" s="213"/>
      <c r="V10852" s="213"/>
      <c r="W10852" s="213"/>
      <c r="X10852" s="214"/>
      <c r="Y10852" s="214"/>
      <c r="Z10852" s="214"/>
      <c r="AA10852" s="217"/>
      <c r="AB10852" s="217"/>
      <c r="AC10852" s="217"/>
      <c r="AD10852" s="213"/>
    </row>
    <row r="10853" spans="20:30" x14ac:dyDescent="0.2">
      <c r="T10853" s="212"/>
      <c r="U10853" s="213"/>
      <c r="V10853" s="213"/>
      <c r="W10853" s="213"/>
      <c r="X10853" s="214"/>
      <c r="Y10853" s="214"/>
      <c r="Z10853" s="214"/>
      <c r="AA10853" s="217"/>
      <c r="AB10853" s="217"/>
      <c r="AC10853" s="217"/>
      <c r="AD10853" s="213"/>
    </row>
    <row r="10854" spans="20:30" x14ac:dyDescent="0.2">
      <c r="T10854" s="212"/>
      <c r="U10854" s="213"/>
      <c r="V10854" s="213"/>
      <c r="W10854" s="213"/>
      <c r="X10854" s="214"/>
      <c r="Y10854" s="214"/>
      <c r="Z10854" s="214"/>
      <c r="AA10854" s="217"/>
      <c r="AB10854" s="217"/>
      <c r="AC10854" s="217"/>
      <c r="AD10854" s="213"/>
    </row>
    <row r="10855" spans="20:30" x14ac:dyDescent="0.2">
      <c r="T10855" s="212"/>
      <c r="U10855" s="213"/>
      <c r="V10855" s="213"/>
      <c r="W10855" s="213"/>
      <c r="X10855" s="214"/>
      <c r="Y10855" s="214"/>
      <c r="Z10855" s="214"/>
      <c r="AA10855" s="217"/>
      <c r="AB10855" s="217"/>
      <c r="AC10855" s="217"/>
      <c r="AD10855" s="213"/>
    </row>
    <row r="10856" spans="20:30" x14ac:dyDescent="0.2">
      <c r="T10856" s="212"/>
      <c r="U10856" s="213"/>
      <c r="V10856" s="213"/>
      <c r="W10856" s="213"/>
      <c r="X10856" s="214"/>
      <c r="Y10856" s="214"/>
      <c r="Z10856" s="214"/>
      <c r="AA10856" s="217"/>
      <c r="AB10856" s="217"/>
      <c r="AC10856" s="217"/>
      <c r="AD10856" s="213"/>
    </row>
    <row r="10857" spans="20:30" x14ac:dyDescent="0.2">
      <c r="T10857" s="212"/>
      <c r="U10857" s="213"/>
      <c r="V10857" s="213"/>
      <c r="W10857" s="213"/>
      <c r="X10857" s="214"/>
      <c r="Y10857" s="214"/>
      <c r="Z10857" s="214"/>
      <c r="AA10857" s="217"/>
      <c r="AB10857" s="217"/>
      <c r="AC10857" s="217"/>
      <c r="AD10857" s="213"/>
    </row>
    <row r="10858" spans="20:30" x14ac:dyDescent="0.2">
      <c r="T10858" s="212"/>
      <c r="U10858" s="213"/>
      <c r="V10858" s="213"/>
      <c r="W10858" s="213"/>
      <c r="X10858" s="214"/>
      <c r="Y10858" s="214"/>
      <c r="Z10858" s="214"/>
      <c r="AA10858" s="217"/>
      <c r="AB10858" s="217"/>
      <c r="AC10858" s="217"/>
      <c r="AD10858" s="213"/>
    </row>
    <row r="10859" spans="20:30" x14ac:dyDescent="0.2">
      <c r="T10859" s="212"/>
      <c r="U10859" s="213"/>
      <c r="V10859" s="213"/>
      <c r="W10859" s="213"/>
      <c r="X10859" s="214"/>
      <c r="Y10859" s="214"/>
      <c r="Z10859" s="214"/>
      <c r="AA10859" s="217"/>
      <c r="AB10859" s="217"/>
      <c r="AC10859" s="217"/>
      <c r="AD10859" s="213"/>
    </row>
    <row r="10860" spans="20:30" x14ac:dyDescent="0.2">
      <c r="T10860" s="212"/>
      <c r="U10860" s="213"/>
      <c r="V10860" s="213"/>
      <c r="W10860" s="213"/>
      <c r="X10860" s="214"/>
      <c r="Y10860" s="214"/>
      <c r="Z10860" s="214"/>
      <c r="AA10860" s="217"/>
      <c r="AB10860" s="217"/>
      <c r="AC10860" s="217"/>
      <c r="AD10860" s="213"/>
    </row>
    <row r="10861" spans="20:30" x14ac:dyDescent="0.2">
      <c r="T10861" s="212"/>
      <c r="U10861" s="213"/>
      <c r="V10861" s="213"/>
      <c r="W10861" s="213"/>
      <c r="X10861" s="214"/>
      <c r="Y10861" s="214"/>
      <c r="Z10861" s="214"/>
      <c r="AA10861" s="217"/>
      <c r="AB10861" s="217"/>
      <c r="AC10861" s="217"/>
      <c r="AD10861" s="213"/>
    </row>
    <row r="10862" spans="20:30" x14ac:dyDescent="0.2">
      <c r="T10862" s="212"/>
      <c r="U10862" s="213"/>
      <c r="V10862" s="213"/>
      <c r="W10862" s="213"/>
      <c r="X10862" s="214"/>
      <c r="Y10862" s="214"/>
      <c r="Z10862" s="214"/>
      <c r="AA10862" s="217"/>
      <c r="AB10862" s="217"/>
      <c r="AC10862" s="217"/>
      <c r="AD10862" s="213"/>
    </row>
    <row r="10863" spans="20:30" x14ac:dyDescent="0.2">
      <c r="T10863" s="212"/>
      <c r="U10863" s="213"/>
      <c r="V10863" s="213"/>
      <c r="W10863" s="213"/>
      <c r="X10863" s="214"/>
      <c r="Y10863" s="214"/>
      <c r="Z10863" s="214"/>
      <c r="AA10863" s="217"/>
      <c r="AB10863" s="217"/>
      <c r="AC10863" s="217"/>
      <c r="AD10863" s="213"/>
    </row>
    <row r="10864" spans="20:30" x14ac:dyDescent="0.2">
      <c r="T10864" s="212"/>
      <c r="U10864" s="213"/>
      <c r="V10864" s="213"/>
      <c r="W10864" s="213"/>
      <c r="X10864" s="214"/>
      <c r="Y10864" s="214"/>
      <c r="Z10864" s="214"/>
      <c r="AA10864" s="217"/>
      <c r="AB10864" s="217"/>
      <c r="AC10864" s="217"/>
      <c r="AD10864" s="213"/>
    </row>
    <row r="10865" spans="20:30" x14ac:dyDescent="0.2">
      <c r="T10865" s="212"/>
      <c r="U10865" s="213"/>
      <c r="V10865" s="213"/>
      <c r="W10865" s="213"/>
      <c r="X10865" s="214"/>
      <c r="Y10865" s="214"/>
      <c r="Z10865" s="214"/>
      <c r="AA10865" s="217"/>
      <c r="AB10865" s="217"/>
      <c r="AC10865" s="217"/>
      <c r="AD10865" s="213"/>
    </row>
    <row r="10866" spans="20:30" x14ac:dyDescent="0.2">
      <c r="T10866" s="212"/>
      <c r="U10866" s="213"/>
      <c r="V10866" s="213"/>
      <c r="W10866" s="213"/>
      <c r="X10866" s="214"/>
      <c r="Y10866" s="214"/>
      <c r="Z10866" s="214"/>
      <c r="AA10866" s="217"/>
      <c r="AB10866" s="217"/>
      <c r="AC10866" s="217"/>
      <c r="AD10866" s="213"/>
    </row>
    <row r="10867" spans="20:30" x14ac:dyDescent="0.2">
      <c r="T10867" s="212"/>
      <c r="U10867" s="213"/>
      <c r="V10867" s="213"/>
      <c r="W10867" s="213"/>
      <c r="X10867" s="214"/>
      <c r="Y10867" s="214"/>
      <c r="Z10867" s="214"/>
      <c r="AA10867" s="217"/>
      <c r="AB10867" s="217"/>
      <c r="AC10867" s="217"/>
      <c r="AD10867" s="213"/>
    </row>
    <row r="10868" spans="20:30" x14ac:dyDescent="0.2">
      <c r="T10868" s="212"/>
      <c r="U10868" s="213"/>
      <c r="V10868" s="213"/>
      <c r="W10868" s="213"/>
      <c r="X10868" s="214"/>
      <c r="Y10868" s="214"/>
      <c r="Z10868" s="214"/>
      <c r="AA10868" s="217"/>
      <c r="AB10868" s="217"/>
      <c r="AC10868" s="217"/>
      <c r="AD10868" s="213"/>
    </row>
    <row r="10869" spans="20:30" x14ac:dyDescent="0.2">
      <c r="T10869" s="212"/>
      <c r="U10869" s="213"/>
      <c r="V10869" s="213"/>
      <c r="W10869" s="213"/>
      <c r="X10869" s="214"/>
      <c r="Y10869" s="214"/>
      <c r="Z10869" s="214"/>
      <c r="AA10869" s="217"/>
      <c r="AB10869" s="217"/>
      <c r="AC10869" s="217"/>
      <c r="AD10869" s="213"/>
    </row>
    <row r="10870" spans="20:30" x14ac:dyDescent="0.2">
      <c r="T10870" s="212"/>
      <c r="U10870" s="213"/>
      <c r="V10870" s="213"/>
      <c r="W10870" s="213"/>
      <c r="X10870" s="214"/>
      <c r="Y10870" s="214"/>
      <c r="Z10870" s="214"/>
      <c r="AA10870" s="217"/>
      <c r="AB10870" s="217"/>
      <c r="AC10870" s="217"/>
      <c r="AD10870" s="213"/>
    </row>
    <row r="10871" spans="20:30" x14ac:dyDescent="0.2">
      <c r="T10871" s="212"/>
      <c r="U10871" s="213"/>
      <c r="V10871" s="213"/>
      <c r="W10871" s="213"/>
      <c r="X10871" s="214"/>
      <c r="Y10871" s="214"/>
      <c r="Z10871" s="214"/>
      <c r="AA10871" s="217"/>
      <c r="AB10871" s="217"/>
      <c r="AC10871" s="217"/>
      <c r="AD10871" s="213"/>
    </row>
    <row r="10872" spans="20:30" x14ac:dyDescent="0.2">
      <c r="T10872" s="212"/>
      <c r="U10872" s="213"/>
      <c r="V10872" s="213"/>
      <c r="W10872" s="213"/>
      <c r="X10872" s="214"/>
      <c r="Y10872" s="214"/>
      <c r="Z10872" s="214"/>
      <c r="AA10872" s="217"/>
      <c r="AB10872" s="217"/>
      <c r="AC10872" s="217"/>
      <c r="AD10872" s="213"/>
    </row>
    <row r="10873" spans="20:30" x14ac:dyDescent="0.2">
      <c r="T10873" s="212"/>
      <c r="U10873" s="213"/>
      <c r="V10873" s="213"/>
      <c r="W10873" s="213"/>
      <c r="X10873" s="214"/>
      <c r="Y10873" s="214"/>
      <c r="Z10873" s="214"/>
      <c r="AA10873" s="217"/>
      <c r="AB10873" s="217"/>
      <c r="AC10873" s="217"/>
      <c r="AD10873" s="213"/>
    </row>
    <row r="10874" spans="20:30" x14ac:dyDescent="0.2">
      <c r="T10874" s="212"/>
      <c r="U10874" s="213"/>
      <c r="V10874" s="213"/>
      <c r="W10874" s="213"/>
      <c r="X10874" s="214"/>
      <c r="Y10874" s="214"/>
      <c r="Z10874" s="214"/>
      <c r="AA10874" s="217"/>
      <c r="AB10874" s="217"/>
      <c r="AC10874" s="217"/>
      <c r="AD10874" s="213"/>
    </row>
    <row r="10875" spans="20:30" x14ac:dyDescent="0.2">
      <c r="T10875" s="212"/>
      <c r="U10875" s="213"/>
      <c r="V10875" s="213"/>
      <c r="W10875" s="213"/>
      <c r="X10875" s="214"/>
      <c r="Y10875" s="214"/>
      <c r="Z10875" s="214"/>
      <c r="AA10875" s="217"/>
      <c r="AB10875" s="217"/>
      <c r="AC10875" s="217"/>
      <c r="AD10875" s="213"/>
    </row>
    <row r="10876" spans="20:30" x14ac:dyDescent="0.2">
      <c r="T10876" s="212"/>
      <c r="U10876" s="213"/>
      <c r="V10876" s="213"/>
      <c r="W10876" s="213"/>
      <c r="X10876" s="214"/>
      <c r="Y10876" s="214"/>
      <c r="Z10876" s="214"/>
      <c r="AA10876" s="217"/>
      <c r="AB10876" s="217"/>
      <c r="AC10876" s="217"/>
      <c r="AD10876" s="213"/>
    </row>
    <row r="10877" spans="20:30" x14ac:dyDescent="0.2">
      <c r="T10877" s="212"/>
      <c r="U10877" s="213"/>
      <c r="V10877" s="213"/>
      <c r="W10877" s="213"/>
      <c r="X10877" s="214"/>
      <c r="Y10877" s="214"/>
      <c r="Z10877" s="214"/>
      <c r="AA10877" s="217"/>
      <c r="AB10877" s="217"/>
      <c r="AC10877" s="217"/>
      <c r="AD10877" s="213"/>
    </row>
    <row r="10878" spans="20:30" x14ac:dyDescent="0.2">
      <c r="T10878" s="212"/>
      <c r="U10878" s="213"/>
      <c r="V10878" s="213"/>
      <c r="W10878" s="213"/>
      <c r="X10878" s="214"/>
      <c r="Y10878" s="214"/>
      <c r="Z10878" s="214"/>
      <c r="AA10878" s="217"/>
      <c r="AB10878" s="217"/>
      <c r="AC10878" s="217"/>
      <c r="AD10878" s="213"/>
    </row>
    <row r="10879" spans="20:30" x14ac:dyDescent="0.2">
      <c r="T10879" s="212"/>
      <c r="U10879" s="213"/>
      <c r="V10879" s="213"/>
      <c r="W10879" s="213"/>
      <c r="X10879" s="214"/>
      <c r="Y10879" s="214"/>
      <c r="Z10879" s="214"/>
      <c r="AA10879" s="217"/>
      <c r="AB10879" s="217"/>
      <c r="AC10879" s="217"/>
      <c r="AD10879" s="213"/>
    </row>
    <row r="10880" spans="20:30" x14ac:dyDescent="0.2">
      <c r="T10880" s="212"/>
      <c r="U10880" s="213"/>
      <c r="V10880" s="213"/>
      <c r="W10880" s="213"/>
      <c r="X10880" s="214"/>
      <c r="Y10880" s="214"/>
      <c r="Z10880" s="214"/>
      <c r="AA10880" s="217"/>
      <c r="AB10880" s="217"/>
      <c r="AC10880" s="217"/>
      <c r="AD10880" s="213"/>
    </row>
    <row r="10881" spans="20:30" x14ac:dyDescent="0.2">
      <c r="T10881" s="212"/>
      <c r="U10881" s="213"/>
      <c r="V10881" s="213"/>
      <c r="W10881" s="213"/>
      <c r="X10881" s="214"/>
      <c r="Y10881" s="214"/>
      <c r="Z10881" s="214"/>
      <c r="AA10881" s="217"/>
      <c r="AB10881" s="217"/>
      <c r="AC10881" s="217"/>
      <c r="AD10881" s="213"/>
    </row>
    <row r="10882" spans="20:30" x14ac:dyDescent="0.2">
      <c r="T10882" s="212"/>
      <c r="U10882" s="213"/>
      <c r="V10882" s="213"/>
      <c r="W10882" s="213"/>
      <c r="X10882" s="214"/>
      <c r="Y10882" s="214"/>
      <c r="Z10882" s="214"/>
      <c r="AA10882" s="217"/>
      <c r="AB10882" s="217"/>
      <c r="AC10882" s="217"/>
      <c r="AD10882" s="213"/>
    </row>
    <row r="10883" spans="20:30" x14ac:dyDescent="0.2">
      <c r="T10883" s="212"/>
      <c r="U10883" s="213"/>
      <c r="V10883" s="213"/>
      <c r="W10883" s="213"/>
      <c r="X10883" s="214"/>
      <c r="Y10883" s="214"/>
      <c r="Z10883" s="214"/>
      <c r="AA10883" s="217"/>
      <c r="AB10883" s="217"/>
      <c r="AC10883" s="217"/>
      <c r="AD10883" s="213"/>
    </row>
    <row r="10884" spans="20:30" x14ac:dyDescent="0.2">
      <c r="T10884" s="212"/>
      <c r="U10884" s="213"/>
      <c r="V10884" s="213"/>
      <c r="W10884" s="213"/>
      <c r="X10884" s="214"/>
      <c r="Y10884" s="214"/>
      <c r="Z10884" s="214"/>
      <c r="AA10884" s="217"/>
      <c r="AB10884" s="217"/>
      <c r="AC10884" s="217"/>
      <c r="AD10884" s="213"/>
    </row>
    <row r="10885" spans="20:30" x14ac:dyDescent="0.2">
      <c r="T10885" s="212"/>
      <c r="U10885" s="213"/>
      <c r="V10885" s="213"/>
      <c r="W10885" s="213"/>
      <c r="X10885" s="214"/>
      <c r="Y10885" s="214"/>
      <c r="Z10885" s="214"/>
      <c r="AA10885" s="217"/>
      <c r="AB10885" s="217"/>
      <c r="AC10885" s="217"/>
      <c r="AD10885" s="213"/>
    </row>
    <row r="10886" spans="20:30" x14ac:dyDescent="0.2">
      <c r="T10886" s="212"/>
      <c r="U10886" s="213"/>
      <c r="V10886" s="213"/>
      <c r="W10886" s="213"/>
      <c r="X10886" s="214"/>
      <c r="Y10886" s="214"/>
      <c r="Z10886" s="214"/>
      <c r="AA10886" s="217"/>
      <c r="AB10886" s="217"/>
      <c r="AC10886" s="217"/>
      <c r="AD10886" s="213"/>
    </row>
    <row r="10887" spans="20:30" x14ac:dyDescent="0.2">
      <c r="T10887" s="212"/>
      <c r="U10887" s="213"/>
      <c r="V10887" s="213"/>
      <c r="W10887" s="213"/>
      <c r="X10887" s="214"/>
      <c r="Y10887" s="214"/>
      <c r="Z10887" s="214"/>
      <c r="AA10887" s="217"/>
      <c r="AB10887" s="217"/>
      <c r="AC10887" s="217"/>
      <c r="AD10887" s="213"/>
    </row>
    <row r="10888" spans="20:30" x14ac:dyDescent="0.2">
      <c r="T10888" s="212"/>
      <c r="U10888" s="213"/>
      <c r="V10888" s="213"/>
      <c r="W10888" s="213"/>
      <c r="X10888" s="214"/>
      <c r="Y10888" s="214"/>
      <c r="Z10888" s="214"/>
      <c r="AA10888" s="217"/>
      <c r="AB10888" s="217"/>
      <c r="AC10888" s="217"/>
      <c r="AD10888" s="213"/>
    </row>
    <row r="10889" spans="20:30" x14ac:dyDescent="0.2">
      <c r="T10889" s="212"/>
      <c r="U10889" s="213"/>
      <c r="V10889" s="213"/>
      <c r="W10889" s="213"/>
      <c r="X10889" s="214"/>
      <c r="Y10889" s="214"/>
      <c r="Z10889" s="214"/>
      <c r="AA10889" s="217"/>
      <c r="AB10889" s="217"/>
      <c r="AC10889" s="217"/>
      <c r="AD10889" s="213"/>
    </row>
    <row r="10890" spans="20:30" x14ac:dyDescent="0.2">
      <c r="T10890" s="212"/>
      <c r="U10890" s="213"/>
      <c r="V10890" s="213"/>
      <c r="W10890" s="213"/>
      <c r="X10890" s="214"/>
      <c r="Y10890" s="214"/>
      <c r="Z10890" s="214"/>
      <c r="AA10890" s="217"/>
      <c r="AB10890" s="217"/>
      <c r="AC10890" s="217"/>
      <c r="AD10890" s="213"/>
    </row>
    <row r="10891" spans="20:30" x14ac:dyDescent="0.2">
      <c r="T10891" s="212"/>
      <c r="U10891" s="213"/>
      <c r="V10891" s="213"/>
      <c r="W10891" s="213"/>
      <c r="X10891" s="214"/>
      <c r="Y10891" s="214"/>
      <c r="Z10891" s="214"/>
      <c r="AA10891" s="217"/>
      <c r="AB10891" s="217"/>
      <c r="AC10891" s="217"/>
      <c r="AD10891" s="213"/>
    </row>
    <row r="10892" spans="20:30" x14ac:dyDescent="0.2">
      <c r="T10892" s="212"/>
      <c r="U10892" s="213"/>
      <c r="V10892" s="213"/>
      <c r="W10892" s="213"/>
      <c r="X10892" s="214"/>
      <c r="Y10892" s="214"/>
      <c r="Z10892" s="214"/>
      <c r="AA10892" s="217"/>
      <c r="AB10892" s="217"/>
      <c r="AC10892" s="217"/>
      <c r="AD10892" s="213"/>
    </row>
    <row r="10893" spans="20:30" x14ac:dyDescent="0.2">
      <c r="T10893" s="212"/>
      <c r="U10893" s="213"/>
      <c r="V10893" s="213"/>
      <c r="W10893" s="213"/>
      <c r="X10893" s="214"/>
      <c r="Y10893" s="214"/>
      <c r="Z10893" s="214"/>
      <c r="AA10893" s="217"/>
      <c r="AB10893" s="217"/>
      <c r="AC10893" s="217"/>
      <c r="AD10893" s="213"/>
    </row>
    <row r="10894" spans="20:30" x14ac:dyDescent="0.2">
      <c r="T10894" s="212"/>
      <c r="U10894" s="213"/>
      <c r="V10894" s="213"/>
      <c r="W10894" s="213"/>
      <c r="X10894" s="214"/>
      <c r="Y10894" s="214"/>
      <c r="Z10894" s="214"/>
      <c r="AA10894" s="217"/>
      <c r="AB10894" s="217"/>
      <c r="AC10894" s="217"/>
      <c r="AD10894" s="213"/>
    </row>
    <row r="10895" spans="20:30" x14ac:dyDescent="0.2">
      <c r="T10895" s="212"/>
      <c r="U10895" s="213"/>
      <c r="V10895" s="213"/>
      <c r="W10895" s="213"/>
      <c r="X10895" s="214"/>
      <c r="Y10895" s="214"/>
      <c r="Z10895" s="214"/>
      <c r="AA10895" s="217"/>
      <c r="AB10895" s="217"/>
      <c r="AC10895" s="217"/>
      <c r="AD10895" s="213"/>
    </row>
    <row r="10896" spans="20:30" x14ac:dyDescent="0.2">
      <c r="T10896" s="212"/>
      <c r="U10896" s="213"/>
      <c r="V10896" s="213"/>
      <c r="W10896" s="213"/>
      <c r="X10896" s="214"/>
      <c r="Y10896" s="214"/>
      <c r="Z10896" s="214"/>
      <c r="AA10896" s="217"/>
      <c r="AB10896" s="217"/>
      <c r="AC10896" s="217"/>
      <c r="AD10896" s="213"/>
    </row>
    <row r="10897" spans="20:30" x14ac:dyDescent="0.2">
      <c r="T10897" s="212"/>
      <c r="U10897" s="213"/>
      <c r="V10897" s="213"/>
      <c r="W10897" s="213"/>
      <c r="X10897" s="214"/>
      <c r="Y10897" s="214"/>
      <c r="Z10897" s="214"/>
      <c r="AA10897" s="217"/>
      <c r="AB10897" s="217"/>
      <c r="AC10897" s="217"/>
      <c r="AD10897" s="213"/>
    </row>
    <row r="10898" spans="20:30" x14ac:dyDescent="0.2">
      <c r="T10898" s="212"/>
      <c r="U10898" s="213"/>
      <c r="V10898" s="213"/>
      <c r="W10898" s="213"/>
      <c r="X10898" s="214"/>
      <c r="Y10898" s="214"/>
      <c r="Z10898" s="214"/>
      <c r="AA10898" s="217"/>
      <c r="AB10898" s="217"/>
      <c r="AC10898" s="217"/>
      <c r="AD10898" s="213"/>
    </row>
    <row r="10899" spans="20:30" x14ac:dyDescent="0.2">
      <c r="T10899" s="212"/>
      <c r="U10899" s="213"/>
      <c r="V10899" s="213"/>
      <c r="W10899" s="213"/>
      <c r="X10899" s="214"/>
      <c r="Y10899" s="214"/>
      <c r="Z10899" s="214"/>
      <c r="AA10899" s="217"/>
      <c r="AB10899" s="217"/>
      <c r="AC10899" s="217"/>
      <c r="AD10899" s="213"/>
    </row>
    <row r="10900" spans="20:30" x14ac:dyDescent="0.2">
      <c r="T10900" s="212"/>
      <c r="U10900" s="213"/>
      <c r="V10900" s="213"/>
      <c r="W10900" s="213"/>
      <c r="X10900" s="214"/>
      <c r="Y10900" s="214"/>
      <c r="Z10900" s="214"/>
      <c r="AA10900" s="217"/>
      <c r="AB10900" s="217"/>
      <c r="AC10900" s="217"/>
      <c r="AD10900" s="213"/>
    </row>
    <row r="10901" spans="20:30" x14ac:dyDescent="0.2">
      <c r="T10901" s="212"/>
      <c r="U10901" s="213"/>
      <c r="V10901" s="213"/>
      <c r="W10901" s="213"/>
      <c r="X10901" s="214"/>
      <c r="Y10901" s="214"/>
      <c r="Z10901" s="214"/>
      <c r="AA10901" s="217"/>
      <c r="AB10901" s="217"/>
      <c r="AC10901" s="217"/>
      <c r="AD10901" s="213"/>
    </row>
    <row r="10902" spans="20:30" x14ac:dyDescent="0.2">
      <c r="T10902" s="212"/>
      <c r="U10902" s="213"/>
      <c r="V10902" s="213"/>
      <c r="W10902" s="213"/>
      <c r="X10902" s="214"/>
      <c r="Y10902" s="214"/>
      <c r="Z10902" s="214"/>
      <c r="AA10902" s="217"/>
      <c r="AB10902" s="217"/>
      <c r="AC10902" s="217"/>
      <c r="AD10902" s="213"/>
    </row>
    <row r="10903" spans="20:30" x14ac:dyDescent="0.2">
      <c r="T10903" s="212"/>
      <c r="U10903" s="213"/>
      <c r="V10903" s="213"/>
      <c r="W10903" s="213"/>
      <c r="X10903" s="214"/>
      <c r="Y10903" s="214"/>
      <c r="Z10903" s="214"/>
      <c r="AA10903" s="217"/>
      <c r="AB10903" s="217"/>
      <c r="AC10903" s="217"/>
      <c r="AD10903" s="213"/>
    </row>
    <row r="10904" spans="20:30" x14ac:dyDescent="0.2">
      <c r="T10904" s="212"/>
      <c r="U10904" s="213"/>
      <c r="V10904" s="213"/>
      <c r="W10904" s="213"/>
      <c r="X10904" s="214"/>
      <c r="Y10904" s="214"/>
      <c r="Z10904" s="214"/>
      <c r="AA10904" s="217"/>
      <c r="AB10904" s="217"/>
      <c r="AC10904" s="217"/>
      <c r="AD10904" s="213"/>
    </row>
    <row r="10905" spans="20:30" x14ac:dyDescent="0.2">
      <c r="T10905" s="212"/>
      <c r="U10905" s="213"/>
      <c r="V10905" s="213"/>
      <c r="W10905" s="213"/>
      <c r="X10905" s="214"/>
      <c r="Y10905" s="214"/>
      <c r="Z10905" s="214"/>
      <c r="AA10905" s="217"/>
      <c r="AB10905" s="217"/>
      <c r="AC10905" s="217"/>
      <c r="AD10905" s="213"/>
    </row>
    <row r="10906" spans="20:30" x14ac:dyDescent="0.2">
      <c r="T10906" s="212"/>
      <c r="U10906" s="213"/>
      <c r="V10906" s="213"/>
      <c r="W10906" s="213"/>
      <c r="X10906" s="214"/>
      <c r="Y10906" s="214"/>
      <c r="Z10906" s="214"/>
      <c r="AA10906" s="217"/>
      <c r="AB10906" s="217"/>
      <c r="AC10906" s="217"/>
      <c r="AD10906" s="213"/>
    </row>
    <row r="10907" spans="20:30" x14ac:dyDescent="0.2">
      <c r="T10907" s="212"/>
      <c r="U10907" s="213"/>
      <c r="V10907" s="213"/>
      <c r="W10907" s="213"/>
      <c r="X10907" s="214"/>
      <c r="Y10907" s="214"/>
      <c r="Z10907" s="214"/>
      <c r="AA10907" s="217"/>
      <c r="AB10907" s="217"/>
      <c r="AC10907" s="217"/>
      <c r="AD10907" s="213"/>
    </row>
    <row r="10908" spans="20:30" x14ac:dyDescent="0.2">
      <c r="T10908" s="212"/>
      <c r="U10908" s="213"/>
      <c r="V10908" s="213"/>
      <c r="W10908" s="213"/>
      <c r="X10908" s="214"/>
      <c r="Y10908" s="214"/>
      <c r="Z10908" s="214"/>
      <c r="AA10908" s="217"/>
      <c r="AB10908" s="217"/>
      <c r="AC10908" s="217"/>
      <c r="AD10908" s="213"/>
    </row>
    <row r="10909" spans="20:30" x14ac:dyDescent="0.2">
      <c r="T10909" s="212"/>
      <c r="U10909" s="213"/>
      <c r="V10909" s="213"/>
      <c r="W10909" s="213"/>
      <c r="X10909" s="214"/>
      <c r="Y10909" s="214"/>
      <c r="Z10909" s="214"/>
      <c r="AA10909" s="217"/>
      <c r="AB10909" s="217"/>
      <c r="AC10909" s="217"/>
      <c r="AD10909" s="213"/>
    </row>
    <row r="10910" spans="20:30" x14ac:dyDescent="0.2">
      <c r="T10910" s="212"/>
      <c r="U10910" s="213"/>
      <c r="V10910" s="213"/>
      <c r="W10910" s="213"/>
      <c r="X10910" s="214"/>
      <c r="Y10910" s="214"/>
      <c r="Z10910" s="214"/>
      <c r="AA10910" s="217"/>
      <c r="AB10910" s="217"/>
      <c r="AC10910" s="217"/>
      <c r="AD10910" s="213"/>
    </row>
    <row r="10911" spans="20:30" x14ac:dyDescent="0.2">
      <c r="T10911" s="212"/>
      <c r="U10911" s="213"/>
      <c r="V10911" s="213"/>
      <c r="W10911" s="213"/>
      <c r="X10911" s="214"/>
      <c r="Y10911" s="214"/>
      <c r="Z10911" s="214"/>
      <c r="AA10911" s="217"/>
      <c r="AB10911" s="217"/>
      <c r="AC10911" s="217"/>
      <c r="AD10911" s="213"/>
    </row>
    <row r="10912" spans="20:30" x14ac:dyDescent="0.2">
      <c r="T10912" s="212"/>
      <c r="U10912" s="213"/>
      <c r="V10912" s="213"/>
      <c r="W10912" s="213"/>
      <c r="X10912" s="214"/>
      <c r="Y10912" s="214"/>
      <c r="Z10912" s="214"/>
      <c r="AA10912" s="217"/>
      <c r="AB10912" s="217"/>
      <c r="AC10912" s="217"/>
      <c r="AD10912" s="213"/>
    </row>
    <row r="10913" spans="20:30" x14ac:dyDescent="0.2">
      <c r="T10913" s="212"/>
      <c r="U10913" s="213"/>
      <c r="V10913" s="213"/>
      <c r="W10913" s="213"/>
      <c r="X10913" s="214"/>
      <c r="Y10913" s="214"/>
      <c r="Z10913" s="214"/>
      <c r="AA10913" s="217"/>
      <c r="AB10913" s="217"/>
      <c r="AC10913" s="217"/>
      <c r="AD10913" s="213"/>
    </row>
    <row r="10914" spans="20:30" x14ac:dyDescent="0.2">
      <c r="T10914" s="212"/>
      <c r="U10914" s="213"/>
      <c r="V10914" s="213"/>
      <c r="W10914" s="213"/>
      <c r="X10914" s="214"/>
      <c r="Y10914" s="214"/>
      <c r="Z10914" s="214"/>
      <c r="AA10914" s="217"/>
      <c r="AB10914" s="217"/>
      <c r="AC10914" s="217"/>
      <c r="AD10914" s="213"/>
    </row>
    <row r="10915" spans="20:30" x14ac:dyDescent="0.2">
      <c r="T10915" s="212"/>
      <c r="U10915" s="213"/>
      <c r="V10915" s="213"/>
      <c r="W10915" s="213"/>
      <c r="X10915" s="214"/>
      <c r="Y10915" s="214"/>
      <c r="Z10915" s="214"/>
      <c r="AA10915" s="217"/>
      <c r="AB10915" s="217"/>
      <c r="AC10915" s="217"/>
      <c r="AD10915" s="213"/>
    </row>
    <row r="10916" spans="20:30" x14ac:dyDescent="0.2">
      <c r="T10916" s="212"/>
      <c r="U10916" s="213"/>
      <c r="V10916" s="213"/>
      <c r="W10916" s="213"/>
      <c r="X10916" s="214"/>
      <c r="Y10916" s="214"/>
      <c r="Z10916" s="214"/>
      <c r="AA10916" s="217"/>
      <c r="AB10916" s="217"/>
      <c r="AC10916" s="217"/>
      <c r="AD10916" s="213"/>
    </row>
    <row r="10917" spans="20:30" x14ac:dyDescent="0.2">
      <c r="T10917" s="212"/>
      <c r="U10917" s="213"/>
      <c r="V10917" s="213"/>
      <c r="W10917" s="213"/>
      <c r="X10917" s="214"/>
      <c r="Y10917" s="214"/>
      <c r="Z10917" s="214"/>
      <c r="AA10917" s="217"/>
      <c r="AB10917" s="217"/>
      <c r="AC10917" s="217"/>
      <c r="AD10917" s="213"/>
    </row>
    <row r="10918" spans="20:30" x14ac:dyDescent="0.2">
      <c r="T10918" s="212"/>
      <c r="U10918" s="213"/>
      <c r="V10918" s="213"/>
      <c r="W10918" s="213"/>
      <c r="X10918" s="214"/>
      <c r="Y10918" s="214"/>
      <c r="Z10918" s="214"/>
      <c r="AA10918" s="217"/>
      <c r="AB10918" s="217"/>
      <c r="AC10918" s="217"/>
      <c r="AD10918" s="213"/>
    </row>
    <row r="10919" spans="20:30" x14ac:dyDescent="0.2">
      <c r="T10919" s="212"/>
      <c r="U10919" s="213"/>
      <c r="V10919" s="213"/>
      <c r="W10919" s="213"/>
      <c r="X10919" s="214"/>
      <c r="Y10919" s="214"/>
      <c r="Z10919" s="214"/>
      <c r="AA10919" s="217"/>
      <c r="AB10919" s="217"/>
      <c r="AC10919" s="217"/>
      <c r="AD10919" s="213"/>
    </row>
    <row r="10920" spans="20:30" x14ac:dyDescent="0.2">
      <c r="T10920" s="212"/>
      <c r="U10920" s="213"/>
      <c r="V10920" s="213"/>
      <c r="W10920" s="213"/>
      <c r="X10920" s="214"/>
      <c r="Y10920" s="214"/>
      <c r="Z10920" s="214"/>
      <c r="AA10920" s="217"/>
      <c r="AB10920" s="217"/>
      <c r="AC10920" s="217"/>
      <c r="AD10920" s="213"/>
    </row>
    <row r="10921" spans="20:30" x14ac:dyDescent="0.2">
      <c r="T10921" s="212"/>
      <c r="U10921" s="213"/>
      <c r="V10921" s="213"/>
      <c r="W10921" s="213"/>
      <c r="X10921" s="214"/>
      <c r="Y10921" s="214"/>
      <c r="Z10921" s="214"/>
      <c r="AA10921" s="217"/>
      <c r="AB10921" s="217"/>
      <c r="AC10921" s="217"/>
      <c r="AD10921" s="213"/>
    </row>
    <row r="10922" spans="20:30" x14ac:dyDescent="0.2">
      <c r="T10922" s="212"/>
      <c r="U10922" s="213"/>
      <c r="V10922" s="213"/>
      <c r="W10922" s="213"/>
      <c r="X10922" s="214"/>
      <c r="Y10922" s="214"/>
      <c r="Z10922" s="214"/>
      <c r="AA10922" s="217"/>
      <c r="AB10922" s="217"/>
      <c r="AC10922" s="217"/>
      <c r="AD10922" s="213"/>
    </row>
    <row r="10923" spans="20:30" x14ac:dyDescent="0.2">
      <c r="T10923" s="212"/>
      <c r="U10923" s="213"/>
      <c r="V10923" s="213"/>
      <c r="W10923" s="213"/>
      <c r="X10923" s="214"/>
      <c r="Y10923" s="214"/>
      <c r="Z10923" s="214"/>
      <c r="AA10923" s="217"/>
      <c r="AB10923" s="217"/>
      <c r="AC10923" s="217"/>
      <c r="AD10923" s="213"/>
    </row>
    <row r="10924" spans="20:30" x14ac:dyDescent="0.2">
      <c r="T10924" s="212"/>
      <c r="U10924" s="213"/>
      <c r="V10924" s="213"/>
      <c r="W10924" s="213"/>
      <c r="X10924" s="214"/>
      <c r="Y10924" s="214"/>
      <c r="Z10924" s="214"/>
      <c r="AA10924" s="217"/>
      <c r="AB10924" s="217"/>
      <c r="AC10924" s="217"/>
      <c r="AD10924" s="213"/>
    </row>
    <row r="10925" spans="20:30" x14ac:dyDescent="0.2">
      <c r="T10925" s="212"/>
      <c r="U10925" s="213"/>
      <c r="V10925" s="213"/>
      <c r="W10925" s="213"/>
      <c r="X10925" s="214"/>
      <c r="Y10925" s="214"/>
      <c r="Z10925" s="214"/>
      <c r="AA10925" s="217"/>
      <c r="AB10925" s="217"/>
      <c r="AC10925" s="217"/>
      <c r="AD10925" s="213"/>
    </row>
    <row r="10926" spans="20:30" x14ac:dyDescent="0.2">
      <c r="T10926" s="212"/>
      <c r="U10926" s="213"/>
      <c r="V10926" s="213"/>
      <c r="W10926" s="213"/>
      <c r="X10926" s="214"/>
      <c r="Y10926" s="214"/>
      <c r="Z10926" s="214"/>
      <c r="AA10926" s="217"/>
      <c r="AB10926" s="217"/>
      <c r="AC10926" s="217"/>
      <c r="AD10926" s="213"/>
    </row>
    <row r="10927" spans="20:30" x14ac:dyDescent="0.2">
      <c r="T10927" s="212"/>
      <c r="U10927" s="213"/>
      <c r="V10927" s="213"/>
      <c r="W10927" s="213"/>
      <c r="X10927" s="214"/>
      <c r="Y10927" s="214"/>
      <c r="Z10927" s="214"/>
      <c r="AA10927" s="217"/>
      <c r="AB10927" s="217"/>
      <c r="AC10927" s="217"/>
      <c r="AD10927" s="213"/>
    </row>
    <row r="10928" spans="20:30" x14ac:dyDescent="0.2">
      <c r="T10928" s="212"/>
      <c r="U10928" s="213"/>
      <c r="V10928" s="213"/>
      <c r="W10928" s="213"/>
      <c r="X10928" s="214"/>
      <c r="Y10928" s="214"/>
      <c r="Z10928" s="214"/>
      <c r="AA10928" s="217"/>
      <c r="AB10928" s="217"/>
      <c r="AC10928" s="217"/>
      <c r="AD10928" s="213"/>
    </row>
    <row r="10929" spans="20:30" x14ac:dyDescent="0.2">
      <c r="T10929" s="212"/>
      <c r="U10929" s="213"/>
      <c r="V10929" s="213"/>
      <c r="W10929" s="213"/>
      <c r="X10929" s="214"/>
      <c r="Y10929" s="214"/>
      <c r="Z10929" s="214"/>
      <c r="AA10929" s="217"/>
      <c r="AB10929" s="217"/>
      <c r="AC10929" s="217"/>
      <c r="AD10929" s="213"/>
    </row>
    <row r="10930" spans="20:30" x14ac:dyDescent="0.2">
      <c r="T10930" s="212"/>
      <c r="U10930" s="213"/>
      <c r="V10930" s="213"/>
      <c r="W10930" s="213"/>
      <c r="X10930" s="214"/>
      <c r="Y10930" s="214"/>
      <c r="Z10930" s="214"/>
      <c r="AA10930" s="217"/>
      <c r="AB10930" s="217"/>
      <c r="AC10930" s="217"/>
      <c r="AD10930" s="213"/>
    </row>
    <row r="10931" spans="20:30" x14ac:dyDescent="0.2">
      <c r="T10931" s="212"/>
      <c r="U10931" s="213"/>
      <c r="V10931" s="213"/>
      <c r="W10931" s="213"/>
      <c r="X10931" s="214"/>
      <c r="Y10931" s="214"/>
      <c r="Z10931" s="214"/>
      <c r="AA10931" s="217"/>
      <c r="AB10931" s="217"/>
      <c r="AC10931" s="217"/>
      <c r="AD10931" s="213"/>
    </row>
    <row r="10932" spans="20:30" x14ac:dyDescent="0.2">
      <c r="T10932" s="212"/>
      <c r="U10932" s="213"/>
      <c r="V10932" s="213"/>
      <c r="W10932" s="213"/>
      <c r="X10932" s="214"/>
      <c r="Y10932" s="214"/>
      <c r="Z10932" s="214"/>
      <c r="AA10932" s="217"/>
      <c r="AB10932" s="217"/>
      <c r="AC10932" s="217"/>
      <c r="AD10932" s="213"/>
    </row>
    <row r="10933" spans="20:30" x14ac:dyDescent="0.2">
      <c r="T10933" s="212"/>
      <c r="U10933" s="213"/>
      <c r="V10933" s="213"/>
      <c r="W10933" s="213"/>
      <c r="X10933" s="214"/>
      <c r="Y10933" s="214"/>
      <c r="Z10933" s="214"/>
      <c r="AA10933" s="217"/>
      <c r="AB10933" s="217"/>
      <c r="AC10933" s="217"/>
      <c r="AD10933" s="213"/>
    </row>
    <row r="10934" spans="20:30" x14ac:dyDescent="0.2">
      <c r="T10934" s="212"/>
      <c r="U10934" s="213"/>
      <c r="V10934" s="213"/>
      <c r="W10934" s="213"/>
      <c r="X10934" s="214"/>
      <c r="Y10934" s="214"/>
      <c r="Z10934" s="214"/>
      <c r="AA10934" s="217"/>
      <c r="AB10934" s="217"/>
      <c r="AC10934" s="217"/>
      <c r="AD10934" s="213"/>
    </row>
    <row r="10935" spans="20:30" x14ac:dyDescent="0.2">
      <c r="T10935" s="212"/>
      <c r="U10935" s="213"/>
      <c r="V10935" s="213"/>
      <c r="W10935" s="213"/>
      <c r="X10935" s="214"/>
      <c r="Y10935" s="214"/>
      <c r="Z10935" s="214"/>
      <c r="AA10935" s="217"/>
      <c r="AB10935" s="217"/>
      <c r="AC10935" s="217"/>
      <c r="AD10935" s="213"/>
    </row>
    <row r="10936" spans="20:30" x14ac:dyDescent="0.2">
      <c r="T10936" s="212"/>
      <c r="U10936" s="213"/>
      <c r="V10936" s="213"/>
      <c r="W10936" s="213"/>
      <c r="X10936" s="214"/>
      <c r="Y10936" s="214"/>
      <c r="Z10936" s="214"/>
      <c r="AA10936" s="217"/>
      <c r="AB10936" s="217"/>
      <c r="AC10936" s="217"/>
      <c r="AD10936" s="213"/>
    </row>
    <row r="10937" spans="20:30" x14ac:dyDescent="0.2">
      <c r="T10937" s="212"/>
      <c r="U10937" s="213"/>
      <c r="V10937" s="213"/>
      <c r="W10937" s="213"/>
      <c r="X10937" s="214"/>
      <c r="Y10937" s="214"/>
      <c r="Z10937" s="214"/>
      <c r="AA10937" s="217"/>
      <c r="AB10937" s="217"/>
      <c r="AC10937" s="217"/>
      <c r="AD10937" s="213"/>
    </row>
    <row r="10938" spans="20:30" x14ac:dyDescent="0.2">
      <c r="T10938" s="212"/>
      <c r="U10938" s="213"/>
      <c r="V10938" s="213"/>
      <c r="W10938" s="213"/>
      <c r="X10938" s="214"/>
      <c r="Y10938" s="214"/>
      <c r="Z10938" s="214"/>
      <c r="AA10938" s="217"/>
      <c r="AB10938" s="217"/>
      <c r="AC10938" s="217"/>
      <c r="AD10938" s="213"/>
    </row>
    <row r="10939" spans="20:30" x14ac:dyDescent="0.2">
      <c r="T10939" s="212"/>
      <c r="U10939" s="213"/>
      <c r="V10939" s="213"/>
      <c r="W10939" s="213"/>
      <c r="X10939" s="214"/>
      <c r="Y10939" s="214"/>
      <c r="Z10939" s="214"/>
      <c r="AA10939" s="217"/>
      <c r="AB10939" s="217"/>
      <c r="AC10939" s="217"/>
      <c r="AD10939" s="213"/>
    </row>
    <row r="10940" spans="20:30" x14ac:dyDescent="0.2">
      <c r="T10940" s="212"/>
      <c r="U10940" s="213"/>
      <c r="V10940" s="213"/>
      <c r="W10940" s="213"/>
      <c r="X10940" s="214"/>
      <c r="Y10940" s="214"/>
      <c r="Z10940" s="214"/>
      <c r="AA10940" s="217"/>
      <c r="AB10940" s="217"/>
      <c r="AC10940" s="217"/>
      <c r="AD10940" s="213"/>
    </row>
    <row r="10941" spans="20:30" x14ac:dyDescent="0.2">
      <c r="T10941" s="212"/>
      <c r="U10941" s="213"/>
      <c r="V10941" s="213"/>
      <c r="W10941" s="213"/>
      <c r="X10941" s="214"/>
      <c r="Y10941" s="214"/>
      <c r="Z10941" s="214"/>
      <c r="AA10941" s="217"/>
      <c r="AB10941" s="217"/>
      <c r="AC10941" s="217"/>
      <c r="AD10941" s="213"/>
    </row>
    <row r="10942" spans="20:30" x14ac:dyDescent="0.2">
      <c r="T10942" s="212"/>
      <c r="U10942" s="213"/>
      <c r="V10942" s="213"/>
      <c r="W10942" s="213"/>
      <c r="X10942" s="214"/>
      <c r="Y10942" s="214"/>
      <c r="Z10942" s="214"/>
      <c r="AA10942" s="217"/>
      <c r="AB10942" s="217"/>
      <c r="AC10942" s="217"/>
      <c r="AD10942" s="213"/>
    </row>
    <row r="10943" spans="20:30" x14ac:dyDescent="0.2">
      <c r="T10943" s="212"/>
      <c r="U10943" s="213"/>
      <c r="V10943" s="213"/>
      <c r="W10943" s="213"/>
      <c r="X10943" s="214"/>
      <c r="Y10943" s="214"/>
      <c r="Z10943" s="214"/>
      <c r="AA10943" s="217"/>
      <c r="AB10943" s="217"/>
      <c r="AC10943" s="217"/>
      <c r="AD10943" s="213"/>
    </row>
    <row r="10944" spans="20:30" x14ac:dyDescent="0.2">
      <c r="T10944" s="212"/>
      <c r="U10944" s="213"/>
      <c r="V10944" s="213"/>
      <c r="W10944" s="213"/>
      <c r="X10944" s="214"/>
      <c r="Y10944" s="214"/>
      <c r="Z10944" s="214"/>
      <c r="AA10944" s="217"/>
      <c r="AB10944" s="217"/>
      <c r="AC10944" s="217"/>
      <c r="AD10944" s="213"/>
    </row>
    <row r="10945" spans="20:30" x14ac:dyDescent="0.2">
      <c r="T10945" s="212"/>
      <c r="U10945" s="213"/>
      <c r="V10945" s="213"/>
      <c r="W10945" s="213"/>
      <c r="X10945" s="214"/>
      <c r="Y10945" s="214"/>
      <c r="Z10945" s="214"/>
      <c r="AA10945" s="217"/>
      <c r="AB10945" s="217"/>
      <c r="AC10945" s="217"/>
      <c r="AD10945" s="213"/>
    </row>
    <row r="10946" spans="20:30" x14ac:dyDescent="0.2">
      <c r="T10946" s="212"/>
      <c r="U10946" s="213"/>
      <c r="V10946" s="213"/>
      <c r="W10946" s="213"/>
      <c r="X10946" s="214"/>
      <c r="Y10946" s="214"/>
      <c r="Z10946" s="214"/>
      <c r="AA10946" s="217"/>
      <c r="AB10946" s="217"/>
      <c r="AC10946" s="217"/>
      <c r="AD10946" s="213"/>
    </row>
    <row r="10947" spans="20:30" x14ac:dyDescent="0.2">
      <c r="T10947" s="212"/>
      <c r="U10947" s="213"/>
      <c r="V10947" s="213"/>
      <c r="W10947" s="213"/>
      <c r="X10947" s="214"/>
      <c r="Y10947" s="214"/>
      <c r="Z10947" s="214"/>
      <c r="AA10947" s="217"/>
      <c r="AB10947" s="217"/>
      <c r="AC10947" s="217"/>
      <c r="AD10947" s="213"/>
    </row>
    <row r="10948" spans="20:30" x14ac:dyDescent="0.2">
      <c r="T10948" s="212"/>
      <c r="U10948" s="213"/>
      <c r="V10948" s="213"/>
      <c r="W10948" s="213"/>
      <c r="X10948" s="214"/>
      <c r="Y10948" s="214"/>
      <c r="Z10948" s="214"/>
      <c r="AA10948" s="217"/>
      <c r="AB10948" s="217"/>
      <c r="AC10948" s="217"/>
      <c r="AD10948" s="213"/>
    </row>
    <row r="10949" spans="20:30" x14ac:dyDescent="0.2">
      <c r="T10949" s="212"/>
      <c r="U10949" s="213"/>
      <c r="V10949" s="213"/>
      <c r="W10949" s="213"/>
      <c r="X10949" s="214"/>
      <c r="Y10949" s="214"/>
      <c r="Z10949" s="214"/>
      <c r="AA10949" s="217"/>
      <c r="AB10949" s="217"/>
      <c r="AC10949" s="217"/>
      <c r="AD10949" s="213"/>
    </row>
    <row r="10950" spans="20:30" x14ac:dyDescent="0.2">
      <c r="T10950" s="212"/>
      <c r="U10950" s="213"/>
      <c r="V10950" s="213"/>
      <c r="W10950" s="213"/>
      <c r="X10950" s="214"/>
      <c r="Y10950" s="214"/>
      <c r="Z10950" s="214"/>
      <c r="AA10950" s="217"/>
      <c r="AB10950" s="217"/>
      <c r="AC10950" s="217"/>
      <c r="AD10950" s="213"/>
    </row>
    <row r="10951" spans="20:30" x14ac:dyDescent="0.2">
      <c r="T10951" s="212"/>
      <c r="U10951" s="213"/>
      <c r="V10951" s="213"/>
      <c r="W10951" s="213"/>
      <c r="X10951" s="214"/>
      <c r="Y10951" s="214"/>
      <c r="Z10951" s="214"/>
      <c r="AA10951" s="217"/>
      <c r="AB10951" s="217"/>
      <c r="AC10951" s="217"/>
      <c r="AD10951" s="213"/>
    </row>
    <row r="10952" spans="20:30" x14ac:dyDescent="0.2">
      <c r="T10952" s="212"/>
      <c r="U10952" s="213"/>
      <c r="V10952" s="213"/>
      <c r="W10952" s="213"/>
      <c r="X10952" s="214"/>
      <c r="Y10952" s="214"/>
      <c r="Z10952" s="214"/>
      <c r="AA10952" s="217"/>
      <c r="AB10952" s="217"/>
      <c r="AC10952" s="217"/>
      <c r="AD10952" s="213"/>
    </row>
    <row r="10953" spans="20:30" x14ac:dyDescent="0.2">
      <c r="T10953" s="212"/>
      <c r="U10953" s="213"/>
      <c r="V10953" s="213"/>
      <c r="W10953" s="213"/>
      <c r="X10953" s="214"/>
      <c r="Y10953" s="214"/>
      <c r="Z10953" s="214"/>
      <c r="AA10953" s="217"/>
      <c r="AB10953" s="217"/>
      <c r="AC10953" s="217"/>
      <c r="AD10953" s="213"/>
    </row>
    <row r="10954" spans="20:30" x14ac:dyDescent="0.2">
      <c r="T10954" s="212"/>
      <c r="U10954" s="213"/>
      <c r="V10954" s="213"/>
      <c r="W10954" s="213"/>
      <c r="X10954" s="214"/>
      <c r="Y10954" s="214"/>
      <c r="Z10954" s="214"/>
      <c r="AA10954" s="217"/>
      <c r="AB10954" s="217"/>
      <c r="AC10954" s="217"/>
      <c r="AD10954" s="213"/>
    </row>
    <row r="10955" spans="20:30" x14ac:dyDescent="0.2">
      <c r="T10955" s="212"/>
      <c r="U10955" s="213"/>
      <c r="V10955" s="213"/>
      <c r="W10955" s="213"/>
      <c r="X10955" s="214"/>
      <c r="Y10955" s="214"/>
      <c r="Z10955" s="214"/>
      <c r="AA10955" s="217"/>
      <c r="AB10955" s="217"/>
      <c r="AC10955" s="217"/>
      <c r="AD10955" s="213"/>
    </row>
    <row r="10956" spans="20:30" x14ac:dyDescent="0.2">
      <c r="T10956" s="212"/>
      <c r="U10956" s="213"/>
      <c r="V10956" s="213"/>
      <c r="W10956" s="213"/>
      <c r="X10956" s="214"/>
      <c r="Y10956" s="214"/>
      <c r="Z10956" s="214"/>
      <c r="AA10956" s="217"/>
      <c r="AB10956" s="217"/>
      <c r="AC10956" s="217"/>
      <c r="AD10956" s="213"/>
    </row>
    <row r="10957" spans="20:30" x14ac:dyDescent="0.2">
      <c r="T10957" s="212"/>
      <c r="U10957" s="213"/>
      <c r="V10957" s="213"/>
      <c r="W10957" s="213"/>
      <c r="X10957" s="214"/>
      <c r="Y10957" s="214"/>
      <c r="Z10957" s="214"/>
      <c r="AA10957" s="217"/>
      <c r="AB10957" s="217"/>
      <c r="AC10957" s="217"/>
      <c r="AD10957" s="213"/>
    </row>
    <row r="10958" spans="20:30" x14ac:dyDescent="0.2">
      <c r="T10958" s="212"/>
      <c r="U10958" s="213"/>
      <c r="V10958" s="213"/>
      <c r="W10958" s="213"/>
      <c r="X10958" s="214"/>
      <c r="Y10958" s="214"/>
      <c r="Z10958" s="214"/>
      <c r="AA10958" s="217"/>
      <c r="AB10958" s="217"/>
      <c r="AC10958" s="217"/>
      <c r="AD10958" s="213"/>
    </row>
    <row r="10959" spans="20:30" x14ac:dyDescent="0.2">
      <c r="T10959" s="212"/>
      <c r="U10959" s="213"/>
      <c r="V10959" s="213"/>
      <c r="W10959" s="213"/>
      <c r="X10959" s="214"/>
      <c r="Y10959" s="214"/>
      <c r="Z10959" s="214"/>
      <c r="AA10959" s="217"/>
      <c r="AB10959" s="217"/>
      <c r="AC10959" s="217"/>
      <c r="AD10959" s="213"/>
    </row>
    <row r="10960" spans="20:30" x14ac:dyDescent="0.2">
      <c r="T10960" s="212"/>
      <c r="U10960" s="213"/>
      <c r="V10960" s="213"/>
      <c r="W10960" s="213"/>
      <c r="X10960" s="214"/>
      <c r="Y10960" s="214"/>
      <c r="Z10960" s="214"/>
      <c r="AA10960" s="217"/>
      <c r="AB10960" s="217"/>
      <c r="AC10960" s="217"/>
      <c r="AD10960" s="213"/>
    </row>
    <row r="10961" spans="20:30" x14ac:dyDescent="0.2">
      <c r="T10961" s="212"/>
      <c r="U10961" s="213"/>
      <c r="V10961" s="213"/>
      <c r="W10961" s="213"/>
      <c r="X10961" s="214"/>
      <c r="Y10961" s="214"/>
      <c r="Z10961" s="214"/>
      <c r="AA10961" s="217"/>
      <c r="AB10961" s="217"/>
      <c r="AC10961" s="217"/>
      <c r="AD10961" s="213"/>
    </row>
    <row r="10962" spans="20:30" x14ac:dyDescent="0.2">
      <c r="T10962" s="212"/>
      <c r="U10962" s="213"/>
      <c r="V10962" s="213"/>
      <c r="W10962" s="213"/>
      <c r="X10962" s="214"/>
      <c r="Y10962" s="214"/>
      <c r="Z10962" s="214"/>
      <c r="AA10962" s="217"/>
      <c r="AB10962" s="217"/>
      <c r="AC10962" s="217"/>
      <c r="AD10962" s="213"/>
    </row>
    <row r="10963" spans="20:30" x14ac:dyDescent="0.2">
      <c r="T10963" s="212"/>
      <c r="U10963" s="213"/>
      <c r="V10963" s="213"/>
      <c r="W10963" s="213"/>
      <c r="X10963" s="214"/>
      <c r="Y10963" s="214"/>
      <c r="Z10963" s="214"/>
      <c r="AA10963" s="217"/>
      <c r="AB10963" s="217"/>
      <c r="AC10963" s="217"/>
      <c r="AD10963" s="213"/>
    </row>
    <row r="10964" spans="20:30" x14ac:dyDescent="0.2">
      <c r="T10964" s="212"/>
      <c r="U10964" s="213"/>
      <c r="V10964" s="213"/>
      <c r="W10964" s="213"/>
      <c r="X10964" s="214"/>
      <c r="Y10964" s="214"/>
      <c r="Z10964" s="214"/>
      <c r="AA10964" s="217"/>
      <c r="AB10964" s="217"/>
      <c r="AC10964" s="217"/>
      <c r="AD10964" s="213"/>
    </row>
    <row r="10965" spans="20:30" x14ac:dyDescent="0.2">
      <c r="T10965" s="212"/>
      <c r="U10965" s="213"/>
      <c r="V10965" s="213"/>
      <c r="W10965" s="213"/>
      <c r="X10965" s="214"/>
      <c r="Y10965" s="214"/>
      <c r="Z10965" s="214"/>
      <c r="AA10965" s="217"/>
      <c r="AB10965" s="217"/>
      <c r="AC10965" s="217"/>
      <c r="AD10965" s="213"/>
    </row>
    <row r="10966" spans="20:30" x14ac:dyDescent="0.2">
      <c r="T10966" s="212"/>
      <c r="U10966" s="213"/>
      <c r="V10966" s="213"/>
      <c r="W10966" s="213"/>
      <c r="X10966" s="214"/>
      <c r="Y10966" s="214"/>
      <c r="Z10966" s="214"/>
      <c r="AA10966" s="217"/>
      <c r="AB10966" s="217"/>
      <c r="AC10966" s="217"/>
      <c r="AD10966" s="213"/>
    </row>
    <row r="10967" spans="20:30" x14ac:dyDescent="0.2">
      <c r="T10967" s="212"/>
      <c r="U10967" s="213"/>
      <c r="V10967" s="213"/>
      <c r="W10967" s="213"/>
      <c r="X10967" s="214"/>
      <c r="Y10967" s="214"/>
      <c r="Z10967" s="214"/>
      <c r="AA10967" s="217"/>
      <c r="AB10967" s="217"/>
      <c r="AC10967" s="217"/>
      <c r="AD10967" s="213"/>
    </row>
    <row r="10968" spans="20:30" x14ac:dyDescent="0.2">
      <c r="T10968" s="212"/>
      <c r="U10968" s="213"/>
      <c r="V10968" s="213"/>
      <c r="W10968" s="213"/>
      <c r="X10968" s="214"/>
      <c r="Y10968" s="214"/>
      <c r="Z10968" s="214"/>
      <c r="AA10968" s="217"/>
      <c r="AB10968" s="217"/>
      <c r="AC10968" s="217"/>
      <c r="AD10968" s="213"/>
    </row>
    <row r="10969" spans="20:30" x14ac:dyDescent="0.2">
      <c r="T10969" s="212"/>
      <c r="U10969" s="213"/>
      <c r="V10969" s="213"/>
      <c r="W10969" s="213"/>
      <c r="X10969" s="214"/>
      <c r="Y10969" s="214"/>
      <c r="Z10969" s="214"/>
      <c r="AA10969" s="217"/>
      <c r="AB10969" s="217"/>
      <c r="AC10969" s="217"/>
      <c r="AD10969" s="213"/>
    </row>
    <row r="10970" spans="20:30" x14ac:dyDescent="0.2">
      <c r="T10970" s="212"/>
      <c r="U10970" s="213"/>
      <c r="V10970" s="213"/>
      <c r="W10970" s="213"/>
      <c r="X10970" s="214"/>
      <c r="Y10970" s="214"/>
      <c r="Z10970" s="214"/>
      <c r="AA10970" s="217"/>
      <c r="AB10970" s="217"/>
      <c r="AC10970" s="217"/>
      <c r="AD10970" s="213"/>
    </row>
    <row r="10971" spans="20:30" x14ac:dyDescent="0.2">
      <c r="T10971" s="212"/>
      <c r="U10971" s="213"/>
      <c r="V10971" s="213"/>
      <c r="W10971" s="213"/>
      <c r="X10971" s="214"/>
      <c r="Y10971" s="214"/>
      <c r="Z10971" s="214"/>
      <c r="AA10971" s="217"/>
      <c r="AB10971" s="217"/>
      <c r="AC10971" s="217"/>
      <c r="AD10971" s="213"/>
    </row>
    <row r="10972" spans="20:30" x14ac:dyDescent="0.2">
      <c r="T10972" s="212"/>
      <c r="U10972" s="213"/>
      <c r="V10972" s="213"/>
      <c r="W10972" s="213"/>
      <c r="X10972" s="214"/>
      <c r="Y10972" s="214"/>
      <c r="Z10972" s="214"/>
      <c r="AA10972" s="217"/>
      <c r="AB10972" s="217"/>
      <c r="AC10972" s="217"/>
      <c r="AD10972" s="213"/>
    </row>
    <row r="10973" spans="20:30" x14ac:dyDescent="0.2">
      <c r="T10973" s="212"/>
      <c r="U10973" s="213"/>
      <c r="V10973" s="213"/>
      <c r="W10973" s="213"/>
      <c r="X10973" s="214"/>
      <c r="Y10973" s="214"/>
      <c r="Z10973" s="214"/>
      <c r="AA10973" s="217"/>
      <c r="AB10973" s="217"/>
      <c r="AC10973" s="217"/>
      <c r="AD10973" s="213"/>
    </row>
    <row r="10974" spans="20:30" x14ac:dyDescent="0.2">
      <c r="T10974" s="212"/>
      <c r="U10974" s="213"/>
      <c r="V10974" s="213"/>
      <c r="W10974" s="213"/>
      <c r="X10974" s="214"/>
      <c r="Y10974" s="214"/>
      <c r="Z10974" s="214"/>
      <c r="AA10974" s="217"/>
      <c r="AB10974" s="217"/>
      <c r="AC10974" s="217"/>
      <c r="AD10974" s="213"/>
    </row>
    <row r="10975" spans="20:30" x14ac:dyDescent="0.2">
      <c r="T10975" s="212"/>
      <c r="U10975" s="213"/>
      <c r="V10975" s="213"/>
      <c r="W10975" s="213"/>
      <c r="X10975" s="214"/>
      <c r="Y10975" s="214"/>
      <c r="Z10975" s="214"/>
      <c r="AA10975" s="217"/>
      <c r="AB10975" s="217"/>
      <c r="AC10975" s="217"/>
      <c r="AD10975" s="213"/>
    </row>
    <row r="10976" spans="20:30" x14ac:dyDescent="0.2">
      <c r="T10976" s="212"/>
      <c r="U10976" s="213"/>
      <c r="V10976" s="213"/>
      <c r="W10976" s="213"/>
      <c r="X10976" s="214"/>
      <c r="Y10976" s="214"/>
      <c r="Z10976" s="214"/>
      <c r="AA10976" s="217"/>
      <c r="AB10976" s="217"/>
      <c r="AC10976" s="217"/>
      <c r="AD10976" s="213"/>
    </row>
    <row r="10977" spans="20:30" x14ac:dyDescent="0.2">
      <c r="T10977" s="212"/>
      <c r="U10977" s="213"/>
      <c r="V10977" s="213"/>
      <c r="W10977" s="213"/>
      <c r="X10977" s="214"/>
      <c r="Y10977" s="214"/>
      <c r="Z10977" s="214"/>
      <c r="AA10977" s="217"/>
      <c r="AB10977" s="217"/>
      <c r="AC10977" s="217"/>
      <c r="AD10977" s="213"/>
    </row>
    <row r="10978" spans="20:30" x14ac:dyDescent="0.2">
      <c r="T10978" s="212"/>
      <c r="U10978" s="213"/>
      <c r="V10978" s="213"/>
      <c r="W10978" s="213"/>
      <c r="X10978" s="214"/>
      <c r="Y10978" s="214"/>
      <c r="Z10978" s="214"/>
      <c r="AA10978" s="217"/>
      <c r="AB10978" s="217"/>
      <c r="AC10978" s="217"/>
      <c r="AD10978" s="213"/>
    </row>
    <row r="10979" spans="20:30" x14ac:dyDescent="0.2">
      <c r="T10979" s="212"/>
      <c r="U10979" s="213"/>
      <c r="V10979" s="213"/>
      <c r="W10979" s="213"/>
      <c r="X10979" s="214"/>
      <c r="Y10979" s="214"/>
      <c r="Z10979" s="214"/>
      <c r="AA10979" s="217"/>
      <c r="AB10979" s="217"/>
      <c r="AC10979" s="217"/>
      <c r="AD10979" s="213"/>
    </row>
    <row r="10980" spans="20:30" x14ac:dyDescent="0.2">
      <c r="T10980" s="212"/>
      <c r="U10980" s="213"/>
      <c r="V10980" s="213"/>
      <c r="W10980" s="213"/>
      <c r="X10980" s="214"/>
      <c r="Y10980" s="214"/>
      <c r="Z10980" s="214"/>
      <c r="AA10980" s="217"/>
      <c r="AB10980" s="217"/>
      <c r="AC10980" s="217"/>
      <c r="AD10980" s="213"/>
    </row>
    <row r="10981" spans="20:30" x14ac:dyDescent="0.2">
      <c r="T10981" s="212"/>
      <c r="U10981" s="213"/>
      <c r="V10981" s="213"/>
      <c r="W10981" s="213"/>
      <c r="X10981" s="214"/>
      <c r="Y10981" s="214"/>
      <c r="Z10981" s="214"/>
      <c r="AA10981" s="217"/>
      <c r="AB10981" s="217"/>
      <c r="AC10981" s="217"/>
      <c r="AD10981" s="213"/>
    </row>
    <row r="10982" spans="20:30" x14ac:dyDescent="0.2">
      <c r="T10982" s="212"/>
      <c r="U10982" s="213"/>
      <c r="V10982" s="213"/>
      <c r="W10982" s="213"/>
      <c r="X10982" s="214"/>
      <c r="Y10982" s="214"/>
      <c r="Z10982" s="214"/>
      <c r="AA10982" s="217"/>
      <c r="AB10982" s="217"/>
      <c r="AC10982" s="217"/>
      <c r="AD10982" s="213"/>
    </row>
    <row r="10983" spans="20:30" x14ac:dyDescent="0.2">
      <c r="T10983" s="212"/>
      <c r="U10983" s="213"/>
      <c r="V10983" s="213"/>
      <c r="W10983" s="213"/>
      <c r="X10983" s="214"/>
      <c r="Y10983" s="214"/>
      <c r="Z10983" s="214"/>
      <c r="AA10983" s="217"/>
      <c r="AB10983" s="217"/>
      <c r="AC10983" s="217"/>
      <c r="AD10983" s="213"/>
    </row>
    <row r="10984" spans="20:30" x14ac:dyDescent="0.2">
      <c r="T10984" s="212"/>
      <c r="U10984" s="213"/>
      <c r="V10984" s="213"/>
      <c r="W10984" s="213"/>
      <c r="X10984" s="214"/>
      <c r="Y10984" s="214"/>
      <c r="Z10984" s="214"/>
      <c r="AA10984" s="217"/>
      <c r="AB10984" s="217"/>
      <c r="AC10984" s="217"/>
      <c r="AD10984" s="213"/>
    </row>
    <row r="10985" spans="20:30" x14ac:dyDescent="0.2">
      <c r="T10985" s="212"/>
      <c r="U10985" s="213"/>
      <c r="V10985" s="213"/>
      <c r="W10985" s="213"/>
      <c r="X10985" s="214"/>
      <c r="Y10985" s="214"/>
      <c r="Z10985" s="214"/>
      <c r="AA10985" s="217"/>
      <c r="AB10985" s="217"/>
      <c r="AC10985" s="217"/>
      <c r="AD10985" s="213"/>
    </row>
    <row r="10986" spans="20:30" x14ac:dyDescent="0.2">
      <c r="T10986" s="212"/>
      <c r="U10986" s="213"/>
      <c r="V10986" s="213"/>
      <c r="W10986" s="213"/>
      <c r="X10986" s="214"/>
      <c r="Y10986" s="214"/>
      <c r="Z10986" s="214"/>
      <c r="AA10986" s="217"/>
      <c r="AB10986" s="217"/>
      <c r="AC10986" s="217"/>
      <c r="AD10986" s="213"/>
    </row>
    <row r="10987" spans="20:30" x14ac:dyDescent="0.2">
      <c r="T10987" s="212"/>
      <c r="U10987" s="213"/>
      <c r="V10987" s="213"/>
      <c r="W10987" s="213"/>
      <c r="X10987" s="214"/>
      <c r="Y10987" s="214"/>
      <c r="Z10987" s="214"/>
      <c r="AA10987" s="217"/>
      <c r="AB10987" s="217"/>
      <c r="AC10987" s="217"/>
      <c r="AD10987" s="213"/>
    </row>
    <row r="10988" spans="20:30" x14ac:dyDescent="0.2">
      <c r="T10988" s="212"/>
      <c r="U10988" s="213"/>
      <c r="V10988" s="213"/>
      <c r="W10988" s="213"/>
      <c r="X10988" s="214"/>
      <c r="Y10988" s="214"/>
      <c r="Z10988" s="214"/>
      <c r="AA10988" s="217"/>
      <c r="AB10988" s="217"/>
      <c r="AC10988" s="217"/>
      <c r="AD10988" s="213"/>
    </row>
    <row r="10989" spans="20:30" x14ac:dyDescent="0.2">
      <c r="T10989" s="212"/>
      <c r="U10989" s="213"/>
      <c r="V10989" s="213"/>
      <c r="W10989" s="213"/>
      <c r="X10989" s="214"/>
      <c r="Y10989" s="214"/>
      <c r="Z10989" s="214"/>
      <c r="AA10989" s="217"/>
      <c r="AB10989" s="217"/>
      <c r="AC10989" s="217"/>
      <c r="AD10989" s="213"/>
    </row>
    <row r="10990" spans="20:30" x14ac:dyDescent="0.2">
      <c r="T10990" s="212"/>
      <c r="U10990" s="213"/>
      <c r="V10990" s="213"/>
      <c r="W10990" s="213"/>
      <c r="X10990" s="214"/>
      <c r="Y10990" s="214"/>
      <c r="Z10990" s="214"/>
      <c r="AA10990" s="217"/>
      <c r="AB10990" s="217"/>
      <c r="AC10990" s="217"/>
      <c r="AD10990" s="213"/>
    </row>
    <row r="10991" spans="20:30" x14ac:dyDescent="0.2">
      <c r="T10991" s="212"/>
      <c r="U10991" s="213"/>
      <c r="V10991" s="213"/>
      <c r="W10991" s="213"/>
      <c r="X10991" s="214"/>
      <c r="Y10991" s="214"/>
      <c r="Z10991" s="214"/>
      <c r="AA10991" s="217"/>
      <c r="AB10991" s="217"/>
      <c r="AC10991" s="217"/>
      <c r="AD10991" s="213"/>
    </row>
    <row r="10992" spans="20:30" x14ac:dyDescent="0.2">
      <c r="T10992" s="212"/>
      <c r="U10992" s="213"/>
      <c r="V10992" s="213"/>
      <c r="W10992" s="213"/>
      <c r="X10992" s="214"/>
      <c r="Y10992" s="214"/>
      <c r="Z10992" s="214"/>
      <c r="AA10992" s="217"/>
      <c r="AB10992" s="217"/>
      <c r="AC10992" s="217"/>
      <c r="AD10992" s="213"/>
    </row>
    <row r="10993" spans="20:30" x14ac:dyDescent="0.2">
      <c r="T10993" s="212"/>
      <c r="U10993" s="213"/>
      <c r="V10993" s="213"/>
      <c r="W10993" s="213"/>
      <c r="X10993" s="214"/>
      <c r="Y10993" s="214"/>
      <c r="Z10993" s="214"/>
      <c r="AA10993" s="217"/>
      <c r="AB10993" s="217"/>
      <c r="AC10993" s="217"/>
      <c r="AD10993" s="213"/>
    </row>
    <row r="10994" spans="20:30" x14ac:dyDescent="0.2">
      <c r="T10994" s="212"/>
      <c r="U10994" s="213"/>
      <c r="V10994" s="213"/>
      <c r="W10994" s="213"/>
      <c r="X10994" s="214"/>
      <c r="Y10994" s="214"/>
      <c r="Z10994" s="214"/>
      <c r="AA10994" s="217"/>
      <c r="AB10994" s="217"/>
      <c r="AC10994" s="217"/>
      <c r="AD10994" s="213"/>
    </row>
    <row r="10995" spans="20:30" x14ac:dyDescent="0.2">
      <c r="T10995" s="212"/>
      <c r="U10995" s="213"/>
      <c r="V10995" s="213"/>
      <c r="W10995" s="213"/>
      <c r="X10995" s="214"/>
      <c r="Y10995" s="214"/>
      <c r="Z10995" s="214"/>
      <c r="AA10995" s="217"/>
      <c r="AB10995" s="217"/>
      <c r="AC10995" s="217"/>
      <c r="AD10995" s="213"/>
    </row>
    <row r="10996" spans="20:30" x14ac:dyDescent="0.2">
      <c r="T10996" s="212"/>
      <c r="U10996" s="213"/>
      <c r="V10996" s="213"/>
      <c r="W10996" s="213"/>
      <c r="X10996" s="214"/>
      <c r="Y10996" s="214"/>
      <c r="Z10996" s="214"/>
      <c r="AA10996" s="217"/>
      <c r="AB10996" s="217"/>
      <c r="AC10996" s="217"/>
      <c r="AD10996" s="213"/>
    </row>
    <row r="10997" spans="20:30" x14ac:dyDescent="0.2">
      <c r="T10997" s="212"/>
      <c r="U10997" s="213"/>
      <c r="V10997" s="213"/>
      <c r="W10997" s="213"/>
      <c r="X10997" s="214"/>
      <c r="Y10997" s="214"/>
      <c r="Z10997" s="214"/>
      <c r="AA10997" s="217"/>
      <c r="AB10997" s="217"/>
      <c r="AC10997" s="217"/>
      <c r="AD10997" s="213"/>
    </row>
    <row r="10998" spans="20:30" x14ac:dyDescent="0.2">
      <c r="T10998" s="212"/>
      <c r="U10998" s="213"/>
      <c r="V10998" s="213"/>
      <c r="W10998" s="213"/>
      <c r="X10998" s="214"/>
      <c r="Y10998" s="214"/>
      <c r="Z10998" s="214"/>
      <c r="AA10998" s="217"/>
      <c r="AB10998" s="217"/>
      <c r="AC10998" s="217"/>
      <c r="AD10998" s="213"/>
    </row>
    <row r="10999" spans="20:30" x14ac:dyDescent="0.2">
      <c r="T10999" s="212"/>
      <c r="U10999" s="213"/>
      <c r="V10999" s="213"/>
      <c r="W10999" s="213"/>
      <c r="X10999" s="214"/>
      <c r="Y10999" s="214"/>
      <c r="Z10999" s="214"/>
      <c r="AA10999" s="217"/>
      <c r="AB10999" s="217"/>
      <c r="AC10999" s="217"/>
      <c r="AD10999" s="213"/>
    </row>
    <row r="11000" spans="20:30" x14ac:dyDescent="0.2">
      <c r="T11000" s="212"/>
      <c r="U11000" s="213"/>
      <c r="V11000" s="213"/>
      <c r="W11000" s="213"/>
      <c r="X11000" s="214"/>
      <c r="Y11000" s="214"/>
      <c r="Z11000" s="214"/>
      <c r="AA11000" s="217"/>
      <c r="AB11000" s="217"/>
      <c r="AC11000" s="217"/>
      <c r="AD11000" s="213"/>
    </row>
    <row r="11001" spans="20:30" x14ac:dyDescent="0.2">
      <c r="T11001" s="212"/>
      <c r="U11001" s="213"/>
      <c r="V11001" s="213"/>
      <c r="W11001" s="213"/>
      <c r="X11001" s="214"/>
      <c r="Y11001" s="214"/>
      <c r="Z11001" s="214"/>
      <c r="AA11001" s="217"/>
      <c r="AB11001" s="217"/>
      <c r="AC11001" s="217"/>
      <c r="AD11001" s="213"/>
    </row>
    <row r="11002" spans="20:30" x14ac:dyDescent="0.2">
      <c r="T11002" s="212"/>
      <c r="U11002" s="213"/>
      <c r="V11002" s="213"/>
      <c r="W11002" s="213"/>
      <c r="X11002" s="214"/>
      <c r="Y11002" s="214"/>
      <c r="Z11002" s="214"/>
      <c r="AA11002" s="217"/>
      <c r="AB11002" s="217"/>
      <c r="AC11002" s="217"/>
      <c r="AD11002" s="213"/>
    </row>
    <row r="11003" spans="20:30" x14ac:dyDescent="0.2">
      <c r="T11003" s="212"/>
      <c r="U11003" s="213"/>
      <c r="V11003" s="213"/>
      <c r="W11003" s="213"/>
      <c r="X11003" s="214"/>
      <c r="Y11003" s="214"/>
      <c r="Z11003" s="214"/>
      <c r="AA11003" s="217"/>
      <c r="AB11003" s="217"/>
      <c r="AC11003" s="217"/>
      <c r="AD11003" s="213"/>
    </row>
    <row r="11004" spans="20:30" x14ac:dyDescent="0.2">
      <c r="T11004" s="212"/>
      <c r="U11004" s="213"/>
      <c r="V11004" s="213"/>
      <c r="W11004" s="213"/>
      <c r="X11004" s="214"/>
      <c r="Y11004" s="214"/>
      <c r="Z11004" s="214"/>
      <c r="AA11004" s="217"/>
      <c r="AB11004" s="217"/>
      <c r="AC11004" s="217"/>
      <c r="AD11004" s="213"/>
    </row>
    <row r="11005" spans="20:30" x14ac:dyDescent="0.2">
      <c r="T11005" s="212"/>
      <c r="U11005" s="213"/>
      <c r="V11005" s="213"/>
      <c r="W11005" s="213"/>
      <c r="X11005" s="214"/>
      <c r="Y11005" s="214"/>
      <c r="Z11005" s="214"/>
      <c r="AA11005" s="217"/>
      <c r="AB11005" s="217"/>
      <c r="AC11005" s="217"/>
      <c r="AD11005" s="213"/>
    </row>
    <row r="11006" spans="20:30" x14ac:dyDescent="0.2">
      <c r="T11006" s="212"/>
      <c r="U11006" s="213"/>
      <c r="V11006" s="213"/>
      <c r="W11006" s="213"/>
      <c r="X11006" s="214"/>
      <c r="Y11006" s="214"/>
      <c r="Z11006" s="214"/>
      <c r="AA11006" s="217"/>
      <c r="AB11006" s="217"/>
      <c r="AC11006" s="217"/>
      <c r="AD11006" s="213"/>
    </row>
    <row r="11007" spans="20:30" x14ac:dyDescent="0.2">
      <c r="T11007" s="212"/>
      <c r="U11007" s="213"/>
      <c r="V11007" s="213"/>
      <c r="W11007" s="213"/>
      <c r="X11007" s="214"/>
      <c r="Y11007" s="214"/>
      <c r="Z11007" s="214"/>
      <c r="AA11007" s="217"/>
      <c r="AB11007" s="217"/>
      <c r="AC11007" s="217"/>
      <c r="AD11007" s="213"/>
    </row>
    <row r="11008" spans="20:30" x14ac:dyDescent="0.2">
      <c r="T11008" s="212"/>
      <c r="U11008" s="213"/>
      <c r="V11008" s="213"/>
      <c r="W11008" s="213"/>
      <c r="X11008" s="214"/>
      <c r="Y11008" s="214"/>
      <c r="Z11008" s="214"/>
      <c r="AA11008" s="217"/>
      <c r="AB11008" s="217"/>
      <c r="AC11008" s="217"/>
      <c r="AD11008" s="213"/>
    </row>
    <row r="11009" spans="20:30" x14ac:dyDescent="0.2">
      <c r="T11009" s="212"/>
      <c r="U11009" s="213"/>
      <c r="V11009" s="213"/>
      <c r="W11009" s="213"/>
      <c r="X11009" s="214"/>
      <c r="Y11009" s="214"/>
      <c r="Z11009" s="214"/>
      <c r="AA11009" s="217"/>
      <c r="AB11009" s="217"/>
      <c r="AC11009" s="217"/>
      <c r="AD11009" s="213"/>
    </row>
    <row r="11010" spans="20:30" x14ac:dyDescent="0.2">
      <c r="T11010" s="212"/>
      <c r="U11010" s="213"/>
      <c r="V11010" s="213"/>
      <c r="W11010" s="213"/>
      <c r="X11010" s="214"/>
      <c r="Y11010" s="214"/>
      <c r="Z11010" s="214"/>
      <c r="AA11010" s="217"/>
      <c r="AB11010" s="217"/>
      <c r="AC11010" s="217"/>
      <c r="AD11010" s="213"/>
    </row>
    <row r="11011" spans="20:30" x14ac:dyDescent="0.2">
      <c r="T11011" s="212"/>
      <c r="U11011" s="213"/>
      <c r="V11011" s="213"/>
      <c r="W11011" s="213"/>
      <c r="X11011" s="214"/>
      <c r="Y11011" s="214"/>
      <c r="Z11011" s="214"/>
      <c r="AA11011" s="217"/>
      <c r="AB11011" s="217"/>
      <c r="AC11011" s="217"/>
      <c r="AD11011" s="213"/>
    </row>
    <row r="11012" spans="20:30" x14ac:dyDescent="0.2">
      <c r="T11012" s="212"/>
      <c r="U11012" s="213"/>
      <c r="V11012" s="213"/>
      <c r="W11012" s="213"/>
      <c r="X11012" s="214"/>
      <c r="Y11012" s="214"/>
      <c r="Z11012" s="214"/>
      <c r="AA11012" s="217"/>
      <c r="AB11012" s="217"/>
      <c r="AC11012" s="217"/>
      <c r="AD11012" s="213"/>
    </row>
    <row r="11013" spans="20:30" x14ac:dyDescent="0.2">
      <c r="T11013" s="212"/>
      <c r="U11013" s="213"/>
      <c r="V11013" s="213"/>
      <c r="W11013" s="213"/>
      <c r="X11013" s="214"/>
      <c r="Y11013" s="214"/>
      <c r="Z11013" s="214"/>
      <c r="AA11013" s="217"/>
      <c r="AB11013" s="217"/>
      <c r="AC11013" s="217"/>
      <c r="AD11013" s="213"/>
    </row>
    <row r="11014" spans="20:30" x14ac:dyDescent="0.2">
      <c r="T11014" s="212"/>
      <c r="U11014" s="213"/>
      <c r="V11014" s="213"/>
      <c r="W11014" s="213"/>
      <c r="X11014" s="214"/>
      <c r="Y11014" s="214"/>
      <c r="Z11014" s="214"/>
      <c r="AA11014" s="217"/>
      <c r="AB11014" s="217"/>
      <c r="AC11014" s="217"/>
      <c r="AD11014" s="213"/>
    </row>
    <row r="11015" spans="20:30" x14ac:dyDescent="0.2">
      <c r="T11015" s="212"/>
      <c r="U11015" s="213"/>
      <c r="V11015" s="213"/>
      <c r="W11015" s="213"/>
      <c r="X11015" s="214"/>
      <c r="Y11015" s="214"/>
      <c r="Z11015" s="214"/>
      <c r="AA11015" s="217"/>
      <c r="AB11015" s="217"/>
      <c r="AC11015" s="217"/>
      <c r="AD11015" s="213"/>
    </row>
    <row r="11016" spans="20:30" x14ac:dyDescent="0.2">
      <c r="T11016" s="212"/>
      <c r="U11016" s="213"/>
      <c r="V11016" s="213"/>
      <c r="W11016" s="213"/>
      <c r="X11016" s="214"/>
      <c r="Y11016" s="214"/>
      <c r="Z11016" s="214"/>
      <c r="AA11016" s="217"/>
      <c r="AB11016" s="217"/>
      <c r="AC11016" s="217"/>
      <c r="AD11016" s="213"/>
    </row>
    <row r="11017" spans="20:30" x14ac:dyDescent="0.2">
      <c r="T11017" s="212"/>
      <c r="U11017" s="213"/>
      <c r="V11017" s="213"/>
      <c r="W11017" s="213"/>
      <c r="X11017" s="214"/>
      <c r="Y11017" s="214"/>
      <c r="Z11017" s="214"/>
      <c r="AA11017" s="217"/>
      <c r="AB11017" s="217"/>
      <c r="AC11017" s="217"/>
      <c r="AD11017" s="213"/>
    </row>
    <row r="11018" spans="20:30" x14ac:dyDescent="0.2">
      <c r="T11018" s="212"/>
      <c r="U11018" s="213"/>
      <c r="V11018" s="213"/>
      <c r="W11018" s="213"/>
      <c r="X11018" s="214"/>
      <c r="Y11018" s="214"/>
      <c r="Z11018" s="214"/>
      <c r="AA11018" s="217"/>
      <c r="AB11018" s="217"/>
      <c r="AC11018" s="217"/>
      <c r="AD11018" s="213"/>
    </row>
    <row r="11019" spans="20:30" x14ac:dyDescent="0.2">
      <c r="T11019" s="212"/>
      <c r="U11019" s="213"/>
      <c r="V11019" s="213"/>
      <c r="W11019" s="213"/>
      <c r="X11019" s="214"/>
      <c r="Y11019" s="214"/>
      <c r="Z11019" s="214"/>
      <c r="AA11019" s="217"/>
      <c r="AB11019" s="217"/>
      <c r="AC11019" s="217"/>
      <c r="AD11019" s="213"/>
    </row>
    <row r="11020" spans="20:30" x14ac:dyDescent="0.2">
      <c r="T11020" s="212"/>
      <c r="U11020" s="213"/>
      <c r="V11020" s="213"/>
      <c r="W11020" s="213"/>
      <c r="X11020" s="214"/>
      <c r="Y11020" s="214"/>
      <c r="Z11020" s="214"/>
      <c r="AA11020" s="217"/>
      <c r="AB11020" s="217"/>
      <c r="AC11020" s="217"/>
      <c r="AD11020" s="213"/>
    </row>
    <row r="11021" spans="20:30" x14ac:dyDescent="0.2">
      <c r="T11021" s="212"/>
      <c r="U11021" s="213"/>
      <c r="V11021" s="213"/>
      <c r="W11021" s="213"/>
      <c r="X11021" s="214"/>
      <c r="Y11021" s="214"/>
      <c r="Z11021" s="214"/>
      <c r="AA11021" s="217"/>
      <c r="AB11021" s="217"/>
      <c r="AC11021" s="217"/>
      <c r="AD11021" s="213"/>
    </row>
    <row r="11022" spans="20:30" x14ac:dyDescent="0.2">
      <c r="T11022" s="212"/>
      <c r="U11022" s="213"/>
      <c r="V11022" s="213"/>
      <c r="W11022" s="213"/>
      <c r="X11022" s="214"/>
      <c r="Y11022" s="214"/>
      <c r="Z11022" s="214"/>
      <c r="AA11022" s="217"/>
      <c r="AB11022" s="217"/>
      <c r="AC11022" s="217"/>
      <c r="AD11022" s="213"/>
    </row>
    <row r="11023" spans="20:30" x14ac:dyDescent="0.2">
      <c r="T11023" s="212"/>
      <c r="U11023" s="213"/>
      <c r="V11023" s="213"/>
      <c r="W11023" s="213"/>
      <c r="X11023" s="214"/>
      <c r="Y11023" s="214"/>
      <c r="Z11023" s="214"/>
      <c r="AA11023" s="217"/>
      <c r="AB11023" s="217"/>
      <c r="AC11023" s="217"/>
      <c r="AD11023" s="213"/>
    </row>
    <row r="11024" spans="20:30" x14ac:dyDescent="0.2">
      <c r="T11024" s="212"/>
      <c r="U11024" s="213"/>
      <c r="V11024" s="213"/>
      <c r="W11024" s="213"/>
      <c r="X11024" s="214"/>
      <c r="Y11024" s="214"/>
      <c r="Z11024" s="214"/>
      <c r="AA11024" s="217"/>
      <c r="AB11024" s="217"/>
      <c r="AC11024" s="217"/>
      <c r="AD11024" s="213"/>
    </row>
    <row r="11025" spans="20:30" x14ac:dyDescent="0.2">
      <c r="T11025" s="212"/>
      <c r="U11025" s="213"/>
      <c r="V11025" s="213"/>
      <c r="W11025" s="213"/>
      <c r="X11025" s="214"/>
      <c r="Y11025" s="214"/>
      <c r="Z11025" s="214"/>
      <c r="AA11025" s="217"/>
      <c r="AB11025" s="217"/>
      <c r="AC11025" s="217"/>
      <c r="AD11025" s="213"/>
    </row>
    <row r="11026" spans="20:30" x14ac:dyDescent="0.2">
      <c r="T11026" s="212"/>
      <c r="U11026" s="213"/>
      <c r="V11026" s="213"/>
      <c r="W11026" s="213"/>
      <c r="X11026" s="214"/>
      <c r="Y11026" s="214"/>
      <c r="Z11026" s="214"/>
      <c r="AA11026" s="217"/>
      <c r="AB11026" s="217"/>
      <c r="AC11026" s="217"/>
      <c r="AD11026" s="213"/>
    </row>
    <row r="11027" spans="20:30" x14ac:dyDescent="0.2">
      <c r="T11027" s="212"/>
      <c r="U11027" s="213"/>
      <c r="V11027" s="213"/>
      <c r="W11027" s="213"/>
      <c r="X11027" s="214"/>
      <c r="Y11027" s="214"/>
      <c r="Z11027" s="214"/>
      <c r="AA11027" s="217"/>
      <c r="AB11027" s="217"/>
      <c r="AC11027" s="217"/>
      <c r="AD11027" s="213"/>
    </row>
    <row r="11028" spans="20:30" x14ac:dyDescent="0.2">
      <c r="T11028" s="212"/>
      <c r="U11028" s="213"/>
      <c r="V11028" s="213"/>
      <c r="W11028" s="213"/>
      <c r="X11028" s="214"/>
      <c r="Y11028" s="214"/>
      <c r="Z11028" s="214"/>
      <c r="AA11028" s="217"/>
      <c r="AB11028" s="217"/>
      <c r="AC11028" s="217"/>
      <c r="AD11028" s="213"/>
    </row>
    <row r="11029" spans="20:30" x14ac:dyDescent="0.2">
      <c r="T11029" s="212"/>
      <c r="U11029" s="213"/>
      <c r="V11029" s="213"/>
      <c r="W11029" s="213"/>
      <c r="X11029" s="214"/>
      <c r="Y11029" s="214"/>
      <c r="Z11029" s="214"/>
      <c r="AA11029" s="217"/>
      <c r="AB11029" s="217"/>
      <c r="AC11029" s="217"/>
      <c r="AD11029" s="213"/>
    </row>
    <row r="11030" spans="20:30" x14ac:dyDescent="0.2">
      <c r="T11030" s="212"/>
      <c r="U11030" s="213"/>
      <c r="V11030" s="213"/>
      <c r="W11030" s="213"/>
      <c r="X11030" s="214"/>
      <c r="Y11030" s="214"/>
      <c r="Z11030" s="214"/>
      <c r="AA11030" s="217"/>
      <c r="AB11030" s="217"/>
      <c r="AC11030" s="217"/>
      <c r="AD11030" s="213"/>
    </row>
    <row r="11031" spans="20:30" x14ac:dyDescent="0.2">
      <c r="T11031" s="212"/>
      <c r="U11031" s="213"/>
      <c r="V11031" s="213"/>
      <c r="W11031" s="213"/>
      <c r="X11031" s="214"/>
      <c r="Y11031" s="214"/>
      <c r="Z11031" s="214"/>
      <c r="AA11031" s="217"/>
      <c r="AB11031" s="217"/>
      <c r="AC11031" s="217"/>
      <c r="AD11031" s="213"/>
    </row>
    <row r="11032" spans="20:30" x14ac:dyDescent="0.2">
      <c r="T11032" s="212"/>
      <c r="U11032" s="213"/>
      <c r="V11032" s="213"/>
      <c r="W11032" s="213"/>
      <c r="X11032" s="214"/>
      <c r="Y11032" s="214"/>
      <c r="Z11032" s="214"/>
      <c r="AA11032" s="217"/>
      <c r="AB11032" s="217"/>
      <c r="AC11032" s="217"/>
      <c r="AD11032" s="213"/>
    </row>
    <row r="11033" spans="20:30" x14ac:dyDescent="0.2">
      <c r="T11033" s="212"/>
      <c r="U11033" s="213"/>
      <c r="V11033" s="213"/>
      <c r="W11033" s="213"/>
      <c r="X11033" s="214"/>
      <c r="Y11033" s="214"/>
      <c r="Z11033" s="214"/>
      <c r="AA11033" s="217"/>
      <c r="AB11033" s="217"/>
      <c r="AC11033" s="217"/>
      <c r="AD11033" s="213"/>
    </row>
    <row r="11034" spans="20:30" x14ac:dyDescent="0.2">
      <c r="T11034" s="212"/>
      <c r="U11034" s="213"/>
      <c r="V11034" s="213"/>
      <c r="W11034" s="213"/>
      <c r="X11034" s="214"/>
      <c r="Y11034" s="214"/>
      <c r="Z11034" s="214"/>
      <c r="AA11034" s="217"/>
      <c r="AB11034" s="217"/>
      <c r="AC11034" s="217"/>
      <c r="AD11034" s="213"/>
    </row>
    <row r="11035" spans="20:30" x14ac:dyDescent="0.2">
      <c r="T11035" s="212"/>
      <c r="U11035" s="213"/>
      <c r="V11035" s="213"/>
      <c r="W11035" s="213"/>
      <c r="X11035" s="214"/>
      <c r="Y11035" s="214"/>
      <c r="Z11035" s="214"/>
      <c r="AA11035" s="217"/>
      <c r="AB11035" s="217"/>
      <c r="AC11035" s="217"/>
      <c r="AD11035" s="213"/>
    </row>
    <row r="11036" spans="20:30" x14ac:dyDescent="0.2">
      <c r="T11036" s="212"/>
      <c r="U11036" s="213"/>
      <c r="V11036" s="213"/>
      <c r="W11036" s="213"/>
      <c r="X11036" s="214"/>
      <c r="Y11036" s="214"/>
      <c r="Z11036" s="214"/>
      <c r="AA11036" s="217"/>
      <c r="AB11036" s="217"/>
      <c r="AC11036" s="217"/>
      <c r="AD11036" s="213"/>
    </row>
    <row r="11037" spans="20:30" x14ac:dyDescent="0.2">
      <c r="T11037" s="212"/>
      <c r="U11037" s="213"/>
      <c r="V11037" s="213"/>
      <c r="W11037" s="213"/>
      <c r="X11037" s="214"/>
      <c r="Y11037" s="214"/>
      <c r="Z11037" s="214"/>
      <c r="AA11037" s="217"/>
      <c r="AB11037" s="217"/>
      <c r="AC11037" s="217"/>
      <c r="AD11037" s="213"/>
    </row>
    <row r="11038" spans="20:30" x14ac:dyDescent="0.2">
      <c r="T11038" s="212"/>
      <c r="U11038" s="213"/>
      <c r="V11038" s="213"/>
      <c r="W11038" s="213"/>
      <c r="X11038" s="214"/>
      <c r="Y11038" s="214"/>
      <c r="Z11038" s="214"/>
      <c r="AA11038" s="217"/>
      <c r="AB11038" s="217"/>
      <c r="AC11038" s="217"/>
      <c r="AD11038" s="213"/>
    </row>
    <row r="11039" spans="20:30" x14ac:dyDescent="0.2">
      <c r="T11039" s="212"/>
      <c r="U11039" s="213"/>
      <c r="V11039" s="213"/>
      <c r="W11039" s="213"/>
      <c r="X11039" s="214"/>
      <c r="Y11039" s="214"/>
      <c r="Z11039" s="214"/>
      <c r="AA11039" s="217"/>
      <c r="AB11039" s="217"/>
      <c r="AC11039" s="217"/>
      <c r="AD11039" s="213"/>
    </row>
    <row r="11040" spans="20:30" x14ac:dyDescent="0.2">
      <c r="T11040" s="212"/>
      <c r="U11040" s="213"/>
      <c r="V11040" s="213"/>
      <c r="W11040" s="213"/>
      <c r="X11040" s="214"/>
      <c r="Y11040" s="214"/>
      <c r="Z11040" s="214"/>
      <c r="AA11040" s="217"/>
      <c r="AB11040" s="217"/>
      <c r="AC11040" s="217"/>
      <c r="AD11040" s="213"/>
    </row>
    <row r="11041" spans="20:30" x14ac:dyDescent="0.2">
      <c r="T11041" s="212"/>
      <c r="U11041" s="213"/>
      <c r="V11041" s="213"/>
      <c r="W11041" s="213"/>
      <c r="X11041" s="214"/>
      <c r="Y11041" s="214"/>
      <c r="Z11041" s="214"/>
      <c r="AA11041" s="217"/>
      <c r="AB11041" s="217"/>
      <c r="AC11041" s="217"/>
      <c r="AD11041" s="213"/>
    </row>
    <row r="11042" spans="20:30" x14ac:dyDescent="0.2">
      <c r="T11042" s="212"/>
      <c r="U11042" s="213"/>
      <c r="V11042" s="213"/>
      <c r="W11042" s="213"/>
      <c r="X11042" s="214"/>
      <c r="Y11042" s="214"/>
      <c r="Z11042" s="214"/>
      <c r="AA11042" s="217"/>
      <c r="AB11042" s="217"/>
      <c r="AC11042" s="217"/>
      <c r="AD11042" s="213"/>
    </row>
    <row r="11043" spans="20:30" x14ac:dyDescent="0.2">
      <c r="T11043" s="212"/>
      <c r="U11043" s="213"/>
      <c r="V11043" s="213"/>
      <c r="W11043" s="213"/>
      <c r="X11043" s="214"/>
      <c r="Y11043" s="214"/>
      <c r="Z11043" s="214"/>
      <c r="AA11043" s="217"/>
      <c r="AB11043" s="217"/>
      <c r="AC11043" s="217"/>
      <c r="AD11043" s="213"/>
    </row>
    <row r="11044" spans="20:30" x14ac:dyDescent="0.2">
      <c r="T11044" s="212"/>
      <c r="U11044" s="213"/>
      <c r="V11044" s="213"/>
      <c r="W11044" s="213"/>
      <c r="X11044" s="214"/>
      <c r="Y11044" s="214"/>
      <c r="Z11044" s="214"/>
      <c r="AA11044" s="217"/>
      <c r="AB11044" s="217"/>
      <c r="AC11044" s="217"/>
      <c r="AD11044" s="213"/>
    </row>
    <row r="11045" spans="20:30" x14ac:dyDescent="0.2">
      <c r="T11045" s="212"/>
      <c r="U11045" s="213"/>
      <c r="V11045" s="213"/>
      <c r="W11045" s="213"/>
      <c r="X11045" s="214"/>
      <c r="Y11045" s="214"/>
      <c r="Z11045" s="214"/>
      <c r="AA11045" s="217"/>
      <c r="AB11045" s="217"/>
      <c r="AC11045" s="217"/>
      <c r="AD11045" s="213"/>
    </row>
    <row r="11046" spans="20:30" x14ac:dyDescent="0.2">
      <c r="T11046" s="212"/>
      <c r="U11046" s="213"/>
      <c r="V11046" s="213"/>
      <c r="W11046" s="213"/>
      <c r="X11046" s="214"/>
      <c r="Y11046" s="214"/>
      <c r="Z11046" s="214"/>
      <c r="AA11046" s="217"/>
      <c r="AB11046" s="217"/>
      <c r="AC11046" s="217"/>
      <c r="AD11046" s="213"/>
    </row>
    <row r="11047" spans="20:30" x14ac:dyDescent="0.2">
      <c r="T11047" s="212"/>
      <c r="U11047" s="213"/>
      <c r="V11047" s="213"/>
      <c r="W11047" s="213"/>
      <c r="X11047" s="214"/>
      <c r="Y11047" s="214"/>
      <c r="Z11047" s="214"/>
      <c r="AA11047" s="217"/>
      <c r="AB11047" s="217"/>
      <c r="AC11047" s="217"/>
      <c r="AD11047" s="213"/>
    </row>
    <row r="11048" spans="20:30" x14ac:dyDescent="0.2">
      <c r="T11048" s="212"/>
      <c r="U11048" s="213"/>
      <c r="V11048" s="213"/>
      <c r="W11048" s="213"/>
      <c r="X11048" s="214"/>
      <c r="Y11048" s="214"/>
      <c r="Z11048" s="214"/>
      <c r="AA11048" s="217"/>
      <c r="AB11048" s="217"/>
      <c r="AC11048" s="217"/>
      <c r="AD11048" s="213"/>
    </row>
    <row r="11049" spans="20:30" x14ac:dyDescent="0.2">
      <c r="T11049" s="212"/>
      <c r="U11049" s="213"/>
      <c r="V11049" s="213"/>
      <c r="W11049" s="213"/>
      <c r="X11049" s="214"/>
      <c r="Y11049" s="214"/>
      <c r="Z11049" s="214"/>
      <c r="AA11049" s="217"/>
      <c r="AB11049" s="217"/>
      <c r="AC11049" s="217"/>
      <c r="AD11049" s="213"/>
    </row>
    <row r="11050" spans="20:30" x14ac:dyDescent="0.2">
      <c r="T11050" s="212"/>
      <c r="U11050" s="213"/>
      <c r="V11050" s="213"/>
      <c r="W11050" s="213"/>
      <c r="X11050" s="214"/>
      <c r="Y11050" s="214"/>
      <c r="Z11050" s="214"/>
      <c r="AA11050" s="217"/>
      <c r="AB11050" s="217"/>
      <c r="AC11050" s="217"/>
      <c r="AD11050" s="213"/>
    </row>
    <row r="11051" spans="20:30" x14ac:dyDescent="0.2">
      <c r="T11051" s="212"/>
      <c r="U11051" s="213"/>
      <c r="V11051" s="213"/>
      <c r="W11051" s="213"/>
      <c r="X11051" s="214"/>
      <c r="Y11051" s="214"/>
      <c r="Z11051" s="214"/>
      <c r="AA11051" s="217"/>
      <c r="AB11051" s="217"/>
      <c r="AC11051" s="217"/>
      <c r="AD11051" s="213"/>
    </row>
    <row r="11052" spans="20:30" x14ac:dyDescent="0.2">
      <c r="T11052" s="212"/>
      <c r="U11052" s="213"/>
      <c r="V11052" s="213"/>
      <c r="W11052" s="213"/>
      <c r="X11052" s="214"/>
      <c r="Y11052" s="214"/>
      <c r="Z11052" s="214"/>
      <c r="AA11052" s="217"/>
      <c r="AB11052" s="217"/>
      <c r="AC11052" s="217"/>
      <c r="AD11052" s="213"/>
    </row>
    <row r="11053" spans="20:30" x14ac:dyDescent="0.2">
      <c r="T11053" s="212"/>
      <c r="U11053" s="213"/>
      <c r="V11053" s="213"/>
      <c r="W11053" s="213"/>
      <c r="X11053" s="214"/>
      <c r="Y11053" s="214"/>
      <c r="Z11053" s="214"/>
      <c r="AA11053" s="217"/>
      <c r="AB11053" s="217"/>
      <c r="AC11053" s="217"/>
      <c r="AD11053" s="213"/>
    </row>
    <row r="11054" spans="20:30" x14ac:dyDescent="0.2">
      <c r="T11054" s="212"/>
      <c r="U11054" s="213"/>
      <c r="V11054" s="213"/>
      <c r="W11054" s="213"/>
      <c r="X11054" s="214"/>
      <c r="Y11054" s="214"/>
      <c r="Z11054" s="214"/>
      <c r="AA11054" s="217"/>
      <c r="AB11054" s="217"/>
      <c r="AC11054" s="217"/>
      <c r="AD11054" s="213"/>
    </row>
    <row r="11055" spans="20:30" x14ac:dyDescent="0.2">
      <c r="T11055" s="212"/>
      <c r="U11055" s="213"/>
      <c r="V11055" s="213"/>
      <c r="W11055" s="213"/>
      <c r="X11055" s="214"/>
      <c r="Y11055" s="214"/>
      <c r="Z11055" s="214"/>
      <c r="AA11055" s="217"/>
      <c r="AB11055" s="217"/>
      <c r="AC11055" s="217"/>
      <c r="AD11055" s="213"/>
    </row>
    <row r="11056" spans="20:30" x14ac:dyDescent="0.2">
      <c r="T11056" s="212"/>
      <c r="U11056" s="213"/>
      <c r="V11056" s="213"/>
      <c r="W11056" s="213"/>
      <c r="X11056" s="214"/>
      <c r="Y11056" s="214"/>
      <c r="Z11056" s="214"/>
      <c r="AA11056" s="217"/>
      <c r="AB11056" s="217"/>
      <c r="AC11056" s="217"/>
      <c r="AD11056" s="213"/>
    </row>
    <row r="11057" spans="20:30" x14ac:dyDescent="0.2">
      <c r="T11057" s="212"/>
      <c r="U11057" s="213"/>
      <c r="V11057" s="213"/>
      <c r="W11057" s="213"/>
      <c r="X11057" s="214"/>
      <c r="Y11057" s="214"/>
      <c r="Z11057" s="214"/>
      <c r="AA11057" s="217"/>
      <c r="AB11057" s="217"/>
      <c r="AC11057" s="217"/>
      <c r="AD11057" s="213"/>
    </row>
    <row r="11058" spans="20:30" x14ac:dyDescent="0.2">
      <c r="T11058" s="212"/>
      <c r="U11058" s="213"/>
      <c r="V11058" s="213"/>
      <c r="W11058" s="213"/>
      <c r="X11058" s="214"/>
      <c r="Y11058" s="214"/>
      <c r="Z11058" s="214"/>
      <c r="AA11058" s="217"/>
      <c r="AB11058" s="217"/>
      <c r="AC11058" s="217"/>
      <c r="AD11058" s="213"/>
    </row>
    <row r="11059" spans="20:30" x14ac:dyDescent="0.2">
      <c r="T11059" s="212"/>
      <c r="U11059" s="213"/>
      <c r="V11059" s="213"/>
      <c r="W11059" s="213"/>
      <c r="X11059" s="214"/>
      <c r="Y11059" s="214"/>
      <c r="Z11059" s="214"/>
      <c r="AA11059" s="217"/>
      <c r="AB11059" s="217"/>
      <c r="AC11059" s="217"/>
      <c r="AD11059" s="213"/>
    </row>
    <row r="11060" spans="20:30" x14ac:dyDescent="0.2">
      <c r="T11060" s="212"/>
      <c r="U11060" s="213"/>
      <c r="V11060" s="213"/>
      <c r="W11060" s="213"/>
      <c r="X11060" s="214"/>
      <c r="Y11060" s="214"/>
      <c r="Z11060" s="214"/>
      <c r="AA11060" s="217"/>
      <c r="AB11060" s="217"/>
      <c r="AC11060" s="217"/>
      <c r="AD11060" s="213"/>
    </row>
    <row r="11061" spans="20:30" x14ac:dyDescent="0.2">
      <c r="T11061" s="212"/>
      <c r="U11061" s="213"/>
      <c r="V11061" s="213"/>
      <c r="W11061" s="213"/>
      <c r="X11061" s="214"/>
      <c r="Y11061" s="214"/>
      <c r="Z11061" s="214"/>
      <c r="AA11061" s="217"/>
      <c r="AB11061" s="217"/>
      <c r="AC11061" s="217"/>
      <c r="AD11061" s="213"/>
    </row>
    <row r="11062" spans="20:30" x14ac:dyDescent="0.2">
      <c r="T11062" s="212"/>
      <c r="U11062" s="213"/>
      <c r="V11062" s="213"/>
      <c r="W11062" s="213"/>
      <c r="X11062" s="214"/>
      <c r="Y11062" s="214"/>
      <c r="Z11062" s="214"/>
      <c r="AA11062" s="217"/>
      <c r="AB11062" s="217"/>
      <c r="AC11062" s="217"/>
      <c r="AD11062" s="213"/>
    </row>
    <row r="11063" spans="20:30" x14ac:dyDescent="0.2">
      <c r="T11063" s="212"/>
      <c r="U11063" s="213"/>
      <c r="V11063" s="213"/>
      <c r="W11063" s="213"/>
      <c r="X11063" s="214"/>
      <c r="Y11063" s="214"/>
      <c r="Z11063" s="214"/>
      <c r="AA11063" s="217"/>
      <c r="AB11063" s="217"/>
      <c r="AC11063" s="217"/>
      <c r="AD11063" s="213"/>
    </row>
    <row r="11064" spans="20:30" x14ac:dyDescent="0.2">
      <c r="T11064" s="212"/>
      <c r="U11064" s="213"/>
      <c r="V11064" s="213"/>
      <c r="W11064" s="213"/>
      <c r="X11064" s="214"/>
      <c r="Y11064" s="214"/>
      <c r="Z11064" s="214"/>
      <c r="AA11064" s="217"/>
      <c r="AB11064" s="217"/>
      <c r="AC11064" s="217"/>
      <c r="AD11064" s="213"/>
    </row>
    <row r="11065" spans="20:30" x14ac:dyDescent="0.2">
      <c r="T11065" s="212"/>
      <c r="U11065" s="213"/>
      <c r="V11065" s="213"/>
      <c r="W11065" s="213"/>
      <c r="X11065" s="214"/>
      <c r="Y11065" s="214"/>
      <c r="Z11065" s="214"/>
      <c r="AA11065" s="217"/>
      <c r="AB11065" s="217"/>
      <c r="AC11065" s="217"/>
      <c r="AD11065" s="213"/>
    </row>
    <row r="11066" spans="20:30" x14ac:dyDescent="0.2">
      <c r="T11066" s="212"/>
      <c r="U11066" s="213"/>
      <c r="V11066" s="213"/>
      <c r="W11066" s="213"/>
      <c r="X11066" s="214"/>
      <c r="Y11066" s="214"/>
      <c r="Z11066" s="214"/>
      <c r="AA11066" s="217"/>
      <c r="AB11066" s="217"/>
      <c r="AC11066" s="217"/>
      <c r="AD11066" s="213"/>
    </row>
    <row r="11067" spans="20:30" x14ac:dyDescent="0.2">
      <c r="T11067" s="212"/>
      <c r="U11067" s="213"/>
      <c r="V11067" s="213"/>
      <c r="W11067" s="213"/>
      <c r="X11067" s="214"/>
      <c r="Y11067" s="214"/>
      <c r="Z11067" s="214"/>
      <c r="AA11067" s="217"/>
      <c r="AB11067" s="217"/>
      <c r="AC11067" s="217"/>
      <c r="AD11067" s="213"/>
    </row>
    <row r="11068" spans="20:30" x14ac:dyDescent="0.2">
      <c r="T11068" s="212"/>
      <c r="U11068" s="213"/>
      <c r="V11068" s="213"/>
      <c r="W11068" s="213"/>
      <c r="X11068" s="214"/>
      <c r="Y11068" s="214"/>
      <c r="Z11068" s="214"/>
      <c r="AA11068" s="217"/>
      <c r="AB11068" s="217"/>
      <c r="AC11068" s="217"/>
      <c r="AD11068" s="213"/>
    </row>
    <row r="11069" spans="20:30" x14ac:dyDescent="0.2">
      <c r="T11069" s="212"/>
      <c r="U11069" s="213"/>
      <c r="V11069" s="213"/>
      <c r="W11069" s="213"/>
      <c r="X11069" s="214"/>
      <c r="Y11069" s="214"/>
      <c r="Z11069" s="214"/>
      <c r="AA11069" s="217"/>
      <c r="AB11069" s="217"/>
      <c r="AC11069" s="217"/>
      <c r="AD11069" s="213"/>
    </row>
    <row r="11070" spans="20:30" x14ac:dyDescent="0.2">
      <c r="T11070" s="212"/>
      <c r="U11070" s="213"/>
      <c r="V11070" s="213"/>
      <c r="W11070" s="213"/>
      <c r="X11070" s="214"/>
      <c r="Y11070" s="214"/>
      <c r="Z11070" s="214"/>
      <c r="AA11070" s="217"/>
      <c r="AB11070" s="217"/>
      <c r="AC11070" s="217"/>
      <c r="AD11070" s="213"/>
    </row>
    <row r="11071" spans="20:30" x14ac:dyDescent="0.2">
      <c r="T11071" s="212"/>
      <c r="U11071" s="213"/>
      <c r="V11071" s="213"/>
      <c r="W11071" s="213"/>
      <c r="X11071" s="214"/>
      <c r="Y11071" s="214"/>
      <c r="Z11071" s="214"/>
      <c r="AA11071" s="217"/>
      <c r="AB11071" s="217"/>
      <c r="AC11071" s="217"/>
      <c r="AD11071" s="213"/>
    </row>
    <row r="11072" spans="20:30" x14ac:dyDescent="0.2">
      <c r="T11072" s="212"/>
      <c r="U11072" s="213"/>
      <c r="V11072" s="213"/>
      <c r="W11072" s="213"/>
      <c r="X11072" s="214"/>
      <c r="Y11072" s="214"/>
      <c r="Z11072" s="214"/>
      <c r="AA11072" s="217"/>
      <c r="AB11072" s="217"/>
      <c r="AC11072" s="217"/>
      <c r="AD11072" s="213"/>
    </row>
    <row r="11073" spans="20:30" x14ac:dyDescent="0.2">
      <c r="T11073" s="212"/>
      <c r="U11073" s="213"/>
      <c r="V11073" s="213"/>
      <c r="W11073" s="213"/>
      <c r="X11073" s="214"/>
      <c r="Y11073" s="214"/>
      <c r="Z11073" s="214"/>
      <c r="AA11073" s="217"/>
      <c r="AB11073" s="217"/>
      <c r="AC11073" s="217"/>
      <c r="AD11073" s="213"/>
    </row>
    <row r="11074" spans="20:30" x14ac:dyDescent="0.2">
      <c r="T11074" s="212"/>
      <c r="U11074" s="213"/>
      <c r="V11074" s="213"/>
      <c r="W11074" s="213"/>
      <c r="X11074" s="214"/>
      <c r="Y11074" s="214"/>
      <c r="Z11074" s="214"/>
      <c r="AA11074" s="217"/>
      <c r="AB11074" s="217"/>
      <c r="AC11074" s="217"/>
      <c r="AD11074" s="213"/>
    </row>
    <row r="11075" spans="20:30" x14ac:dyDescent="0.2">
      <c r="T11075" s="212"/>
      <c r="U11075" s="213"/>
      <c r="V11075" s="213"/>
      <c r="W11075" s="213"/>
      <c r="X11075" s="214"/>
      <c r="Y11075" s="214"/>
      <c r="Z11075" s="214"/>
      <c r="AA11075" s="217"/>
      <c r="AB11075" s="217"/>
      <c r="AC11075" s="217"/>
      <c r="AD11075" s="213"/>
    </row>
    <row r="11076" spans="20:30" x14ac:dyDescent="0.2">
      <c r="T11076" s="212"/>
      <c r="U11076" s="213"/>
      <c r="V11076" s="213"/>
      <c r="W11076" s="213"/>
      <c r="X11076" s="214"/>
      <c r="Y11076" s="214"/>
      <c r="Z11076" s="214"/>
      <c r="AA11076" s="217"/>
      <c r="AB11076" s="217"/>
      <c r="AC11076" s="217"/>
      <c r="AD11076" s="213"/>
    </row>
    <row r="11077" spans="20:30" x14ac:dyDescent="0.2">
      <c r="T11077" s="212"/>
      <c r="U11077" s="213"/>
      <c r="V11077" s="213"/>
      <c r="W11077" s="213"/>
      <c r="X11077" s="214"/>
      <c r="Y11077" s="214"/>
      <c r="Z11077" s="214"/>
      <c r="AA11077" s="217"/>
      <c r="AB11077" s="217"/>
      <c r="AC11077" s="217"/>
      <c r="AD11077" s="213"/>
    </row>
    <row r="11078" spans="20:30" x14ac:dyDescent="0.2">
      <c r="T11078" s="212"/>
      <c r="U11078" s="213"/>
      <c r="V11078" s="213"/>
      <c r="W11078" s="213"/>
      <c r="X11078" s="214"/>
      <c r="Y11078" s="214"/>
      <c r="Z11078" s="214"/>
      <c r="AA11078" s="217"/>
      <c r="AB11078" s="217"/>
      <c r="AC11078" s="217"/>
      <c r="AD11078" s="213"/>
    </row>
    <row r="11079" spans="20:30" x14ac:dyDescent="0.2">
      <c r="T11079" s="212"/>
      <c r="U11079" s="213"/>
      <c r="V11079" s="213"/>
      <c r="W11079" s="213"/>
      <c r="X11079" s="214"/>
      <c r="Y11079" s="214"/>
      <c r="Z11079" s="214"/>
      <c r="AA11079" s="217"/>
      <c r="AB11079" s="217"/>
      <c r="AC11079" s="217"/>
      <c r="AD11079" s="213"/>
    </row>
    <row r="11080" spans="20:30" x14ac:dyDescent="0.2">
      <c r="T11080" s="212"/>
      <c r="U11080" s="213"/>
      <c r="V11080" s="213"/>
      <c r="W11080" s="213"/>
      <c r="X11080" s="214"/>
      <c r="Y11080" s="214"/>
      <c r="Z11080" s="214"/>
      <c r="AA11080" s="217"/>
      <c r="AB11080" s="217"/>
      <c r="AC11080" s="217"/>
      <c r="AD11080" s="213"/>
    </row>
    <row r="11081" spans="20:30" x14ac:dyDescent="0.2">
      <c r="T11081" s="212"/>
      <c r="U11081" s="213"/>
      <c r="V11081" s="213"/>
      <c r="W11081" s="213"/>
      <c r="X11081" s="214"/>
      <c r="Y11081" s="214"/>
      <c r="Z11081" s="214"/>
      <c r="AA11081" s="217"/>
      <c r="AB11081" s="217"/>
      <c r="AC11081" s="217"/>
      <c r="AD11081" s="213"/>
    </row>
    <row r="11082" spans="20:30" x14ac:dyDescent="0.2">
      <c r="T11082" s="212"/>
      <c r="U11082" s="213"/>
      <c r="V11082" s="213"/>
      <c r="W11082" s="213"/>
      <c r="X11082" s="214"/>
      <c r="Y11082" s="214"/>
      <c r="Z11082" s="214"/>
      <c r="AA11082" s="217"/>
      <c r="AB11082" s="217"/>
      <c r="AC11082" s="217"/>
      <c r="AD11082" s="213"/>
    </row>
    <row r="11083" spans="20:30" x14ac:dyDescent="0.2">
      <c r="T11083" s="212"/>
      <c r="U11083" s="213"/>
      <c r="V11083" s="213"/>
      <c r="W11083" s="213"/>
      <c r="X11083" s="214"/>
      <c r="Y11083" s="214"/>
      <c r="Z11083" s="214"/>
      <c r="AA11083" s="217"/>
      <c r="AB11083" s="217"/>
      <c r="AC11083" s="217"/>
      <c r="AD11083" s="213"/>
    </row>
    <row r="11084" spans="20:30" x14ac:dyDescent="0.2">
      <c r="T11084" s="212"/>
      <c r="U11084" s="213"/>
      <c r="V11084" s="213"/>
      <c r="W11084" s="213"/>
      <c r="X11084" s="214"/>
      <c r="Y11084" s="214"/>
      <c r="Z11084" s="214"/>
      <c r="AA11084" s="217"/>
      <c r="AB11084" s="217"/>
      <c r="AC11084" s="217"/>
      <c r="AD11084" s="213"/>
    </row>
    <row r="11085" spans="20:30" x14ac:dyDescent="0.2">
      <c r="T11085" s="212"/>
      <c r="U11085" s="213"/>
      <c r="V11085" s="213"/>
      <c r="W11085" s="213"/>
      <c r="X11085" s="214"/>
      <c r="Y11085" s="214"/>
      <c r="Z11085" s="214"/>
      <c r="AA11085" s="217"/>
      <c r="AB11085" s="217"/>
      <c r="AC11085" s="217"/>
      <c r="AD11085" s="213"/>
    </row>
    <row r="11086" spans="20:30" x14ac:dyDescent="0.2">
      <c r="T11086" s="212"/>
      <c r="U11086" s="213"/>
      <c r="V11086" s="213"/>
      <c r="W11086" s="213"/>
      <c r="X11086" s="214"/>
      <c r="Y11086" s="214"/>
      <c r="Z11086" s="214"/>
      <c r="AA11086" s="217"/>
      <c r="AB11086" s="217"/>
      <c r="AC11086" s="217"/>
      <c r="AD11086" s="213"/>
    </row>
    <row r="11087" spans="20:30" x14ac:dyDescent="0.2">
      <c r="T11087" s="212"/>
      <c r="U11087" s="213"/>
      <c r="V11087" s="213"/>
      <c r="W11087" s="213"/>
      <c r="X11087" s="214"/>
      <c r="Y11087" s="214"/>
      <c r="Z11087" s="214"/>
      <c r="AA11087" s="217"/>
      <c r="AB11087" s="217"/>
      <c r="AC11087" s="217"/>
      <c r="AD11087" s="213"/>
    </row>
    <row r="11088" spans="20:30" x14ac:dyDescent="0.2">
      <c r="T11088" s="212"/>
      <c r="U11088" s="213"/>
      <c r="V11088" s="213"/>
      <c r="W11088" s="213"/>
      <c r="X11088" s="214"/>
      <c r="Y11088" s="214"/>
      <c r="Z11088" s="214"/>
      <c r="AA11088" s="217"/>
      <c r="AB11088" s="217"/>
      <c r="AC11088" s="217"/>
      <c r="AD11088" s="213"/>
    </row>
    <row r="11089" spans="20:30" x14ac:dyDescent="0.2">
      <c r="T11089" s="212"/>
      <c r="U11089" s="213"/>
      <c r="V11089" s="213"/>
      <c r="W11089" s="213"/>
      <c r="X11089" s="214"/>
      <c r="Y11089" s="214"/>
      <c r="Z11089" s="214"/>
      <c r="AA11089" s="217"/>
      <c r="AB11089" s="217"/>
      <c r="AC11089" s="217"/>
      <c r="AD11089" s="213"/>
    </row>
    <row r="11090" spans="20:30" x14ac:dyDescent="0.2">
      <c r="T11090" s="212"/>
      <c r="U11090" s="213"/>
      <c r="V11090" s="213"/>
      <c r="W11090" s="213"/>
      <c r="X11090" s="214"/>
      <c r="Y11090" s="214"/>
      <c r="Z11090" s="214"/>
      <c r="AA11090" s="217"/>
      <c r="AB11090" s="217"/>
      <c r="AC11090" s="217"/>
      <c r="AD11090" s="213"/>
    </row>
    <row r="11091" spans="20:30" x14ac:dyDescent="0.2">
      <c r="T11091" s="212"/>
      <c r="U11091" s="213"/>
      <c r="V11091" s="213"/>
      <c r="W11091" s="213"/>
      <c r="X11091" s="214"/>
      <c r="Y11091" s="214"/>
      <c r="Z11091" s="214"/>
      <c r="AA11091" s="217"/>
      <c r="AB11091" s="217"/>
      <c r="AC11091" s="217"/>
      <c r="AD11091" s="213"/>
    </row>
    <row r="11092" spans="20:30" x14ac:dyDescent="0.2">
      <c r="T11092" s="212"/>
      <c r="U11092" s="213"/>
      <c r="V11092" s="213"/>
      <c r="W11092" s="213"/>
      <c r="X11092" s="214"/>
      <c r="Y11092" s="214"/>
      <c r="Z11092" s="214"/>
      <c r="AA11092" s="217"/>
      <c r="AB11092" s="217"/>
      <c r="AC11092" s="217"/>
      <c r="AD11092" s="213"/>
    </row>
    <row r="11093" spans="20:30" x14ac:dyDescent="0.2">
      <c r="T11093" s="212"/>
      <c r="U11093" s="213"/>
      <c r="V11093" s="213"/>
      <c r="W11093" s="213"/>
      <c r="X11093" s="214"/>
      <c r="Y11093" s="214"/>
      <c r="Z11093" s="214"/>
      <c r="AA11093" s="217"/>
      <c r="AB11093" s="217"/>
      <c r="AC11093" s="217"/>
      <c r="AD11093" s="213"/>
    </row>
    <row r="11094" spans="20:30" x14ac:dyDescent="0.2">
      <c r="T11094" s="212"/>
      <c r="U11094" s="213"/>
      <c r="V11094" s="213"/>
      <c r="W11094" s="213"/>
      <c r="X11094" s="214"/>
      <c r="Y11094" s="214"/>
      <c r="Z11094" s="214"/>
      <c r="AA11094" s="217"/>
      <c r="AB11094" s="217"/>
      <c r="AC11094" s="217"/>
      <c r="AD11094" s="213"/>
    </row>
    <row r="11095" spans="20:30" x14ac:dyDescent="0.2">
      <c r="T11095" s="212"/>
      <c r="U11095" s="213"/>
      <c r="V11095" s="213"/>
      <c r="W11095" s="213"/>
      <c r="X11095" s="214"/>
      <c r="Y11095" s="214"/>
      <c r="Z11095" s="214"/>
      <c r="AA11095" s="217"/>
      <c r="AB11095" s="217"/>
      <c r="AC11095" s="217"/>
      <c r="AD11095" s="213"/>
    </row>
    <row r="11096" spans="20:30" x14ac:dyDescent="0.2">
      <c r="T11096" s="212"/>
      <c r="U11096" s="213"/>
      <c r="V11096" s="213"/>
      <c r="W11096" s="213"/>
      <c r="X11096" s="214"/>
      <c r="Y11096" s="214"/>
      <c r="Z11096" s="214"/>
      <c r="AA11096" s="217"/>
      <c r="AB11096" s="217"/>
      <c r="AC11096" s="217"/>
      <c r="AD11096" s="213"/>
    </row>
    <row r="11097" spans="20:30" x14ac:dyDescent="0.2">
      <c r="T11097" s="212"/>
      <c r="U11097" s="213"/>
      <c r="V11097" s="213"/>
      <c r="W11097" s="213"/>
      <c r="X11097" s="214"/>
      <c r="Y11097" s="214"/>
      <c r="Z11097" s="214"/>
      <c r="AA11097" s="217"/>
      <c r="AB11097" s="217"/>
      <c r="AC11097" s="217"/>
      <c r="AD11097" s="213"/>
    </row>
    <row r="11098" spans="20:30" x14ac:dyDescent="0.2">
      <c r="T11098" s="212"/>
      <c r="U11098" s="213"/>
      <c r="V11098" s="213"/>
      <c r="W11098" s="213"/>
      <c r="X11098" s="214"/>
      <c r="Y11098" s="214"/>
      <c r="Z11098" s="214"/>
      <c r="AA11098" s="217"/>
      <c r="AB11098" s="217"/>
      <c r="AC11098" s="217"/>
      <c r="AD11098" s="213"/>
    </row>
    <row r="11099" spans="20:30" x14ac:dyDescent="0.2">
      <c r="T11099" s="212"/>
      <c r="U11099" s="213"/>
      <c r="V11099" s="213"/>
      <c r="W11099" s="213"/>
      <c r="X11099" s="214"/>
      <c r="Y11099" s="214"/>
      <c r="Z11099" s="214"/>
      <c r="AA11099" s="217"/>
      <c r="AB11099" s="217"/>
      <c r="AC11099" s="217"/>
      <c r="AD11099" s="213"/>
    </row>
    <row r="11100" spans="20:30" x14ac:dyDescent="0.2">
      <c r="T11100" s="212"/>
      <c r="U11100" s="213"/>
      <c r="V11100" s="213"/>
      <c r="W11100" s="213"/>
      <c r="X11100" s="214"/>
      <c r="Y11100" s="214"/>
      <c r="Z11100" s="214"/>
      <c r="AA11100" s="217"/>
      <c r="AB11100" s="217"/>
      <c r="AC11100" s="217"/>
      <c r="AD11100" s="213"/>
    </row>
    <row r="11101" spans="20:30" x14ac:dyDescent="0.2">
      <c r="T11101" s="212"/>
      <c r="U11101" s="213"/>
      <c r="V11101" s="213"/>
      <c r="W11101" s="213"/>
      <c r="X11101" s="214"/>
      <c r="Y11101" s="214"/>
      <c r="Z11101" s="214"/>
      <c r="AA11101" s="217"/>
      <c r="AB11101" s="217"/>
      <c r="AC11101" s="217"/>
      <c r="AD11101" s="213"/>
    </row>
    <row r="11102" spans="20:30" x14ac:dyDescent="0.2">
      <c r="T11102" s="212"/>
      <c r="U11102" s="213"/>
      <c r="V11102" s="213"/>
      <c r="W11102" s="213"/>
      <c r="X11102" s="214"/>
      <c r="Y11102" s="214"/>
      <c r="Z11102" s="214"/>
      <c r="AA11102" s="217"/>
      <c r="AB11102" s="217"/>
      <c r="AC11102" s="217"/>
      <c r="AD11102" s="213"/>
    </row>
    <row r="11103" spans="20:30" x14ac:dyDescent="0.2">
      <c r="T11103" s="212"/>
      <c r="U11103" s="213"/>
      <c r="V11103" s="213"/>
      <c r="W11103" s="213"/>
      <c r="X11103" s="214"/>
      <c r="Y11103" s="214"/>
      <c r="Z11103" s="214"/>
      <c r="AA11103" s="217"/>
      <c r="AB11103" s="217"/>
      <c r="AC11103" s="217"/>
      <c r="AD11103" s="213"/>
    </row>
    <row r="11104" spans="20:30" x14ac:dyDescent="0.2">
      <c r="T11104" s="212"/>
      <c r="U11104" s="213"/>
      <c r="V11104" s="213"/>
      <c r="W11104" s="213"/>
      <c r="X11104" s="214"/>
      <c r="Y11104" s="214"/>
      <c r="Z11104" s="214"/>
      <c r="AA11104" s="217"/>
      <c r="AB11104" s="217"/>
      <c r="AC11104" s="217"/>
      <c r="AD11104" s="213"/>
    </row>
    <row r="11105" spans="20:30" x14ac:dyDescent="0.2">
      <c r="T11105" s="212"/>
      <c r="U11105" s="213"/>
      <c r="V11105" s="213"/>
      <c r="W11105" s="213"/>
      <c r="X11105" s="214"/>
      <c r="Y11105" s="214"/>
      <c r="Z11105" s="214"/>
      <c r="AA11105" s="217"/>
      <c r="AB11105" s="217"/>
      <c r="AC11105" s="217"/>
      <c r="AD11105" s="213"/>
    </row>
    <row r="11106" spans="20:30" x14ac:dyDescent="0.2">
      <c r="T11106" s="212"/>
      <c r="U11106" s="213"/>
      <c r="V11106" s="213"/>
      <c r="W11106" s="213"/>
      <c r="X11106" s="214"/>
      <c r="Y11106" s="214"/>
      <c r="Z11106" s="214"/>
      <c r="AA11106" s="217"/>
      <c r="AB11106" s="217"/>
      <c r="AC11106" s="217"/>
      <c r="AD11106" s="213"/>
    </row>
    <row r="11107" spans="20:30" x14ac:dyDescent="0.2">
      <c r="T11107" s="212"/>
      <c r="U11107" s="213"/>
      <c r="V11107" s="213"/>
      <c r="W11107" s="213"/>
      <c r="X11107" s="214"/>
      <c r="Y11107" s="214"/>
      <c r="Z11107" s="214"/>
      <c r="AA11107" s="217"/>
      <c r="AB11107" s="217"/>
      <c r="AC11107" s="217"/>
      <c r="AD11107" s="213"/>
    </row>
    <row r="11108" spans="20:30" x14ac:dyDescent="0.2">
      <c r="T11108" s="212"/>
      <c r="U11108" s="213"/>
      <c r="V11108" s="213"/>
      <c r="W11108" s="213"/>
      <c r="X11108" s="214"/>
      <c r="Y11108" s="214"/>
      <c r="Z11108" s="214"/>
      <c r="AA11108" s="217"/>
      <c r="AB11108" s="217"/>
      <c r="AC11108" s="217"/>
      <c r="AD11108" s="213"/>
    </row>
    <row r="11109" spans="20:30" x14ac:dyDescent="0.2">
      <c r="T11109" s="212"/>
      <c r="U11109" s="213"/>
      <c r="V11109" s="213"/>
      <c r="W11109" s="213"/>
      <c r="X11109" s="214"/>
      <c r="Y11109" s="214"/>
      <c r="Z11109" s="214"/>
      <c r="AA11109" s="217"/>
      <c r="AB11109" s="217"/>
      <c r="AC11109" s="217"/>
      <c r="AD11109" s="213"/>
    </row>
    <row r="11110" spans="20:30" x14ac:dyDescent="0.2">
      <c r="T11110" s="212"/>
      <c r="U11110" s="213"/>
      <c r="V11110" s="213"/>
      <c r="W11110" s="213"/>
      <c r="X11110" s="214"/>
      <c r="Y11110" s="214"/>
      <c r="Z11110" s="214"/>
      <c r="AA11110" s="217"/>
      <c r="AB11110" s="217"/>
      <c r="AC11110" s="217"/>
      <c r="AD11110" s="213"/>
    </row>
    <row r="11111" spans="20:30" x14ac:dyDescent="0.2">
      <c r="T11111" s="212"/>
      <c r="U11111" s="213"/>
      <c r="V11111" s="213"/>
      <c r="W11111" s="213"/>
      <c r="X11111" s="214"/>
      <c r="Y11111" s="214"/>
      <c r="Z11111" s="214"/>
      <c r="AA11111" s="217"/>
      <c r="AB11111" s="217"/>
      <c r="AC11111" s="217"/>
      <c r="AD11111" s="213"/>
    </row>
    <row r="11112" spans="20:30" x14ac:dyDescent="0.2">
      <c r="T11112" s="212"/>
      <c r="U11112" s="213"/>
      <c r="V11112" s="213"/>
      <c r="W11112" s="213"/>
      <c r="X11112" s="214"/>
      <c r="Y11112" s="214"/>
      <c r="Z11112" s="214"/>
      <c r="AA11112" s="217"/>
      <c r="AB11112" s="217"/>
      <c r="AC11112" s="217"/>
      <c r="AD11112" s="213"/>
    </row>
    <row r="11113" spans="20:30" x14ac:dyDescent="0.2">
      <c r="T11113" s="212"/>
      <c r="U11113" s="213"/>
      <c r="V11113" s="213"/>
      <c r="W11113" s="213"/>
      <c r="X11113" s="214"/>
      <c r="Y11113" s="214"/>
      <c r="Z11113" s="214"/>
      <c r="AA11113" s="217"/>
      <c r="AB11113" s="217"/>
      <c r="AC11113" s="217"/>
      <c r="AD11113" s="213"/>
    </row>
    <row r="11114" spans="20:30" x14ac:dyDescent="0.2">
      <c r="T11114" s="212"/>
      <c r="U11114" s="213"/>
      <c r="V11114" s="213"/>
      <c r="W11114" s="213"/>
      <c r="X11114" s="214"/>
      <c r="Y11114" s="214"/>
      <c r="Z11114" s="214"/>
      <c r="AA11114" s="217"/>
      <c r="AB11114" s="217"/>
      <c r="AC11114" s="217"/>
      <c r="AD11114" s="213"/>
    </row>
    <row r="11115" spans="20:30" x14ac:dyDescent="0.2">
      <c r="T11115" s="212"/>
      <c r="U11115" s="213"/>
      <c r="V11115" s="213"/>
      <c r="W11115" s="213"/>
      <c r="X11115" s="214"/>
      <c r="Y11115" s="214"/>
      <c r="Z11115" s="214"/>
      <c r="AA11115" s="217"/>
      <c r="AB11115" s="217"/>
      <c r="AC11115" s="217"/>
      <c r="AD11115" s="213"/>
    </row>
    <row r="11116" spans="20:30" x14ac:dyDescent="0.2">
      <c r="T11116" s="212"/>
      <c r="U11116" s="213"/>
      <c r="V11116" s="213"/>
      <c r="W11116" s="213"/>
      <c r="X11116" s="214"/>
      <c r="Y11116" s="214"/>
      <c r="Z11116" s="214"/>
      <c r="AA11116" s="217"/>
      <c r="AB11116" s="217"/>
      <c r="AC11116" s="217"/>
      <c r="AD11116" s="213"/>
    </row>
    <row r="11117" spans="20:30" x14ac:dyDescent="0.2">
      <c r="T11117" s="212"/>
      <c r="U11117" s="213"/>
      <c r="V11117" s="213"/>
      <c r="W11117" s="213"/>
      <c r="X11117" s="214"/>
      <c r="Y11117" s="214"/>
      <c r="Z11117" s="214"/>
      <c r="AA11117" s="217"/>
      <c r="AB11117" s="217"/>
      <c r="AC11117" s="217"/>
      <c r="AD11117" s="213"/>
    </row>
    <row r="11118" spans="20:30" x14ac:dyDescent="0.2">
      <c r="T11118" s="212"/>
      <c r="U11118" s="213"/>
      <c r="V11118" s="213"/>
      <c r="W11118" s="213"/>
      <c r="X11118" s="214"/>
      <c r="Y11118" s="214"/>
      <c r="Z11118" s="214"/>
      <c r="AA11118" s="217"/>
      <c r="AB11118" s="217"/>
      <c r="AC11118" s="217"/>
      <c r="AD11118" s="213"/>
    </row>
    <row r="11119" spans="20:30" x14ac:dyDescent="0.2">
      <c r="T11119" s="212"/>
      <c r="U11119" s="213"/>
      <c r="V11119" s="213"/>
      <c r="W11119" s="213"/>
      <c r="X11119" s="214"/>
      <c r="Y11119" s="214"/>
      <c r="Z11119" s="214"/>
      <c r="AA11119" s="217"/>
      <c r="AB11119" s="217"/>
      <c r="AC11119" s="217"/>
      <c r="AD11119" s="213"/>
    </row>
    <row r="11120" spans="20:30" x14ac:dyDescent="0.2">
      <c r="T11120" s="212"/>
      <c r="U11120" s="213"/>
      <c r="V11120" s="213"/>
      <c r="W11120" s="213"/>
      <c r="X11120" s="214"/>
      <c r="Y11120" s="214"/>
      <c r="Z11120" s="214"/>
      <c r="AA11120" s="217"/>
      <c r="AB11120" s="217"/>
      <c r="AC11120" s="217"/>
      <c r="AD11120" s="213"/>
    </row>
    <row r="11121" spans="20:30" x14ac:dyDescent="0.2">
      <c r="T11121" s="212"/>
      <c r="U11121" s="213"/>
      <c r="V11121" s="213"/>
      <c r="W11121" s="213"/>
      <c r="X11121" s="214"/>
      <c r="Y11121" s="214"/>
      <c r="Z11121" s="214"/>
      <c r="AA11121" s="217"/>
      <c r="AB11121" s="217"/>
      <c r="AC11121" s="217"/>
      <c r="AD11121" s="213"/>
    </row>
    <row r="11122" spans="20:30" x14ac:dyDescent="0.2">
      <c r="T11122" s="212"/>
      <c r="U11122" s="213"/>
      <c r="V11122" s="213"/>
      <c r="W11122" s="213"/>
      <c r="X11122" s="214"/>
      <c r="Y11122" s="214"/>
      <c r="Z11122" s="214"/>
      <c r="AA11122" s="217"/>
      <c r="AB11122" s="217"/>
      <c r="AC11122" s="217"/>
      <c r="AD11122" s="213"/>
    </row>
    <row r="11123" spans="20:30" x14ac:dyDescent="0.2">
      <c r="T11123" s="212"/>
      <c r="U11123" s="213"/>
      <c r="V11123" s="213"/>
      <c r="W11123" s="213"/>
      <c r="X11123" s="214"/>
      <c r="Y11123" s="214"/>
      <c r="Z11123" s="214"/>
      <c r="AA11123" s="217"/>
      <c r="AB11123" s="217"/>
      <c r="AC11123" s="217"/>
      <c r="AD11123" s="213"/>
    </row>
    <row r="11124" spans="20:30" x14ac:dyDescent="0.2">
      <c r="T11124" s="212"/>
      <c r="U11124" s="213"/>
      <c r="V11124" s="213"/>
      <c r="W11124" s="213"/>
      <c r="X11124" s="214"/>
      <c r="Y11124" s="214"/>
      <c r="Z11124" s="214"/>
      <c r="AA11124" s="217"/>
      <c r="AB11124" s="217"/>
      <c r="AC11124" s="217"/>
      <c r="AD11124" s="213"/>
    </row>
    <row r="11125" spans="20:30" x14ac:dyDescent="0.2">
      <c r="T11125" s="212"/>
      <c r="U11125" s="213"/>
      <c r="V11125" s="213"/>
      <c r="W11125" s="213"/>
      <c r="X11125" s="214"/>
      <c r="Y11125" s="214"/>
      <c r="Z11125" s="214"/>
      <c r="AA11125" s="217"/>
      <c r="AB11125" s="217"/>
      <c r="AC11125" s="217"/>
      <c r="AD11125" s="213"/>
    </row>
    <row r="11126" spans="20:30" x14ac:dyDescent="0.2">
      <c r="T11126" s="212"/>
      <c r="U11126" s="213"/>
      <c r="V11126" s="213"/>
      <c r="W11126" s="213"/>
      <c r="X11126" s="214"/>
      <c r="Y11126" s="214"/>
      <c r="Z11126" s="214"/>
      <c r="AA11126" s="217"/>
      <c r="AB11126" s="217"/>
      <c r="AC11126" s="217"/>
      <c r="AD11126" s="213"/>
    </row>
    <row r="11127" spans="20:30" x14ac:dyDescent="0.2">
      <c r="T11127" s="212"/>
      <c r="U11127" s="213"/>
      <c r="V11127" s="213"/>
      <c r="W11127" s="213"/>
      <c r="X11127" s="214"/>
      <c r="Y11127" s="214"/>
      <c r="Z11127" s="214"/>
      <c r="AA11127" s="217"/>
      <c r="AB11127" s="217"/>
      <c r="AC11127" s="217"/>
      <c r="AD11127" s="213"/>
    </row>
    <row r="11128" spans="20:30" x14ac:dyDescent="0.2">
      <c r="T11128" s="212"/>
      <c r="U11128" s="213"/>
      <c r="V11128" s="213"/>
      <c r="W11128" s="213"/>
      <c r="X11128" s="214"/>
      <c r="Y11128" s="214"/>
      <c r="Z11128" s="214"/>
      <c r="AA11128" s="217"/>
      <c r="AB11128" s="217"/>
      <c r="AC11128" s="217"/>
      <c r="AD11128" s="213"/>
    </row>
    <row r="11129" spans="20:30" x14ac:dyDescent="0.2">
      <c r="T11129" s="212"/>
      <c r="U11129" s="213"/>
      <c r="V11129" s="213"/>
      <c r="W11129" s="213"/>
      <c r="X11129" s="214"/>
      <c r="Y11129" s="214"/>
      <c r="Z11129" s="214"/>
      <c r="AA11129" s="217"/>
      <c r="AB11129" s="217"/>
      <c r="AC11129" s="217"/>
      <c r="AD11129" s="213"/>
    </row>
    <row r="11130" spans="20:30" x14ac:dyDescent="0.2">
      <c r="T11130" s="212"/>
      <c r="U11130" s="213"/>
      <c r="V11130" s="213"/>
      <c r="W11130" s="213"/>
      <c r="X11130" s="214"/>
      <c r="Y11130" s="214"/>
      <c r="Z11130" s="214"/>
      <c r="AA11130" s="217"/>
      <c r="AB11130" s="217"/>
      <c r="AC11130" s="217"/>
      <c r="AD11130" s="213"/>
    </row>
    <row r="11131" spans="20:30" x14ac:dyDescent="0.2">
      <c r="T11131" s="212"/>
      <c r="U11131" s="213"/>
      <c r="V11131" s="213"/>
      <c r="W11131" s="213"/>
      <c r="X11131" s="214"/>
      <c r="Y11131" s="214"/>
      <c r="Z11131" s="214"/>
      <c r="AA11131" s="217"/>
      <c r="AB11131" s="217"/>
      <c r="AC11131" s="217"/>
      <c r="AD11131" s="213"/>
    </row>
    <row r="11132" spans="20:30" x14ac:dyDescent="0.2">
      <c r="T11132" s="212"/>
      <c r="U11132" s="213"/>
      <c r="V11132" s="213"/>
      <c r="W11132" s="213"/>
      <c r="X11132" s="214"/>
      <c r="Y11132" s="214"/>
      <c r="Z11132" s="214"/>
      <c r="AA11132" s="217"/>
      <c r="AB11132" s="217"/>
      <c r="AC11132" s="217"/>
      <c r="AD11132" s="213"/>
    </row>
    <row r="11133" spans="20:30" x14ac:dyDescent="0.2">
      <c r="T11133" s="212"/>
      <c r="U11133" s="213"/>
      <c r="V11133" s="213"/>
      <c r="W11133" s="213"/>
      <c r="X11133" s="214"/>
      <c r="Y11133" s="214"/>
      <c r="Z11133" s="214"/>
      <c r="AA11133" s="217"/>
      <c r="AB11133" s="217"/>
      <c r="AC11133" s="217"/>
      <c r="AD11133" s="213"/>
    </row>
    <row r="11134" spans="20:30" x14ac:dyDescent="0.2">
      <c r="T11134" s="212"/>
      <c r="U11134" s="213"/>
      <c r="V11134" s="213"/>
      <c r="W11134" s="213"/>
      <c r="X11134" s="214"/>
      <c r="Y11134" s="214"/>
      <c r="Z11134" s="214"/>
      <c r="AA11134" s="217"/>
      <c r="AB11134" s="217"/>
      <c r="AC11134" s="217"/>
      <c r="AD11134" s="213"/>
    </row>
    <row r="11135" spans="20:30" x14ac:dyDescent="0.2">
      <c r="T11135" s="212"/>
      <c r="U11135" s="213"/>
      <c r="V11135" s="213"/>
      <c r="W11135" s="213"/>
      <c r="X11135" s="214"/>
      <c r="Y11135" s="214"/>
      <c r="Z11135" s="214"/>
      <c r="AA11135" s="217"/>
      <c r="AB11135" s="217"/>
      <c r="AC11135" s="217"/>
      <c r="AD11135" s="213"/>
    </row>
    <row r="11136" spans="20:30" x14ac:dyDescent="0.2">
      <c r="T11136" s="212"/>
      <c r="U11136" s="213"/>
      <c r="V11136" s="213"/>
      <c r="W11136" s="213"/>
      <c r="X11136" s="214"/>
      <c r="Y11136" s="214"/>
      <c r="Z11136" s="214"/>
      <c r="AA11136" s="217"/>
      <c r="AB11136" s="217"/>
      <c r="AC11136" s="217"/>
      <c r="AD11136" s="213"/>
    </row>
    <row r="11137" spans="20:30" x14ac:dyDescent="0.2">
      <c r="T11137" s="212"/>
      <c r="U11137" s="213"/>
      <c r="V11137" s="213"/>
      <c r="W11137" s="213"/>
      <c r="X11137" s="214"/>
      <c r="Y11137" s="214"/>
      <c r="Z11137" s="214"/>
      <c r="AA11137" s="217"/>
      <c r="AB11137" s="217"/>
      <c r="AC11137" s="217"/>
      <c r="AD11137" s="213"/>
    </row>
    <row r="11138" spans="20:30" x14ac:dyDescent="0.2">
      <c r="T11138" s="212"/>
      <c r="U11138" s="213"/>
      <c r="V11138" s="213"/>
      <c r="W11138" s="213"/>
      <c r="X11138" s="214"/>
      <c r="Y11138" s="214"/>
      <c r="Z11138" s="214"/>
      <c r="AA11138" s="217"/>
      <c r="AB11138" s="217"/>
      <c r="AC11138" s="217"/>
      <c r="AD11138" s="213"/>
    </row>
    <row r="11139" spans="20:30" x14ac:dyDescent="0.2">
      <c r="T11139" s="212"/>
      <c r="U11139" s="213"/>
      <c r="V11139" s="213"/>
      <c r="W11139" s="213"/>
      <c r="X11139" s="214"/>
      <c r="Y11139" s="214"/>
      <c r="Z11139" s="214"/>
      <c r="AA11139" s="217"/>
      <c r="AB11139" s="217"/>
      <c r="AC11139" s="217"/>
      <c r="AD11139" s="213"/>
    </row>
    <row r="11140" spans="20:30" x14ac:dyDescent="0.2">
      <c r="T11140" s="212"/>
      <c r="U11140" s="213"/>
      <c r="V11140" s="213"/>
      <c r="W11140" s="213"/>
      <c r="X11140" s="214"/>
      <c r="Y11140" s="214"/>
      <c r="Z11140" s="214"/>
      <c r="AA11140" s="217"/>
      <c r="AB11140" s="217"/>
      <c r="AC11140" s="217"/>
      <c r="AD11140" s="213"/>
    </row>
    <row r="11141" spans="20:30" x14ac:dyDescent="0.2">
      <c r="T11141" s="212"/>
      <c r="U11141" s="213"/>
      <c r="V11141" s="213"/>
      <c r="W11141" s="213"/>
      <c r="X11141" s="214"/>
      <c r="Y11141" s="214"/>
      <c r="Z11141" s="214"/>
      <c r="AA11141" s="217"/>
      <c r="AB11141" s="217"/>
      <c r="AC11141" s="217"/>
      <c r="AD11141" s="213"/>
    </row>
    <row r="11142" spans="20:30" x14ac:dyDescent="0.2">
      <c r="T11142" s="212"/>
      <c r="U11142" s="213"/>
      <c r="V11142" s="213"/>
      <c r="W11142" s="213"/>
      <c r="X11142" s="214"/>
      <c r="Y11142" s="214"/>
      <c r="Z11142" s="214"/>
      <c r="AA11142" s="217"/>
      <c r="AB11142" s="217"/>
      <c r="AC11142" s="217"/>
      <c r="AD11142" s="213"/>
    </row>
    <row r="11143" spans="20:30" x14ac:dyDescent="0.2">
      <c r="T11143" s="212"/>
      <c r="U11143" s="213"/>
      <c r="V11143" s="213"/>
      <c r="W11143" s="213"/>
      <c r="X11143" s="214"/>
      <c r="Y11143" s="214"/>
      <c r="Z11143" s="214"/>
      <c r="AA11143" s="217"/>
      <c r="AB11143" s="217"/>
      <c r="AC11143" s="217"/>
      <c r="AD11143" s="213"/>
    </row>
    <row r="11144" spans="20:30" x14ac:dyDescent="0.2">
      <c r="T11144" s="212"/>
      <c r="U11144" s="213"/>
      <c r="V11144" s="213"/>
      <c r="W11144" s="213"/>
      <c r="X11144" s="214"/>
      <c r="Y11144" s="214"/>
      <c r="Z11144" s="214"/>
      <c r="AA11144" s="217"/>
      <c r="AB11144" s="217"/>
      <c r="AC11144" s="217"/>
      <c r="AD11144" s="213"/>
    </row>
    <row r="11145" spans="20:30" x14ac:dyDescent="0.2">
      <c r="T11145" s="212"/>
      <c r="U11145" s="213"/>
      <c r="V11145" s="213"/>
      <c r="W11145" s="213"/>
      <c r="X11145" s="214"/>
      <c r="Y11145" s="214"/>
      <c r="Z11145" s="214"/>
      <c r="AA11145" s="217"/>
      <c r="AB11145" s="217"/>
      <c r="AC11145" s="217"/>
      <c r="AD11145" s="213"/>
    </row>
    <row r="11146" spans="20:30" x14ac:dyDescent="0.2">
      <c r="T11146" s="212"/>
      <c r="U11146" s="213"/>
      <c r="V11146" s="213"/>
      <c r="W11146" s="213"/>
      <c r="X11146" s="214"/>
      <c r="Y11146" s="214"/>
      <c r="Z11146" s="214"/>
      <c r="AA11146" s="217"/>
      <c r="AB11146" s="217"/>
      <c r="AC11146" s="217"/>
      <c r="AD11146" s="213"/>
    </row>
    <row r="11147" spans="20:30" x14ac:dyDescent="0.2">
      <c r="T11147" s="212"/>
      <c r="U11147" s="213"/>
      <c r="V11147" s="213"/>
      <c r="W11147" s="213"/>
      <c r="X11147" s="214"/>
      <c r="Y11147" s="214"/>
      <c r="Z11147" s="214"/>
      <c r="AA11147" s="217"/>
      <c r="AB11147" s="217"/>
      <c r="AC11147" s="217"/>
      <c r="AD11147" s="213"/>
    </row>
    <row r="11148" spans="20:30" x14ac:dyDescent="0.2">
      <c r="T11148" s="212"/>
      <c r="U11148" s="213"/>
      <c r="V11148" s="213"/>
      <c r="W11148" s="213"/>
      <c r="X11148" s="214"/>
      <c r="Y11148" s="214"/>
      <c r="Z11148" s="214"/>
      <c r="AA11148" s="217"/>
      <c r="AB11148" s="217"/>
      <c r="AC11148" s="217"/>
      <c r="AD11148" s="213"/>
    </row>
    <row r="11149" spans="20:30" x14ac:dyDescent="0.2">
      <c r="T11149" s="212"/>
      <c r="U11149" s="213"/>
      <c r="V11149" s="213"/>
      <c r="W11149" s="213"/>
      <c r="X11149" s="214"/>
      <c r="Y11149" s="214"/>
      <c r="Z11149" s="214"/>
      <c r="AA11149" s="217"/>
      <c r="AB11149" s="217"/>
      <c r="AC11149" s="217"/>
      <c r="AD11149" s="213"/>
    </row>
    <row r="11150" spans="20:30" x14ac:dyDescent="0.2">
      <c r="T11150" s="212"/>
      <c r="U11150" s="213"/>
      <c r="V11150" s="213"/>
      <c r="W11150" s="213"/>
      <c r="X11150" s="214"/>
      <c r="Y11150" s="214"/>
      <c r="Z11150" s="214"/>
      <c r="AA11150" s="217"/>
      <c r="AB11150" s="217"/>
      <c r="AC11150" s="217"/>
      <c r="AD11150" s="213"/>
    </row>
    <row r="11151" spans="20:30" x14ac:dyDescent="0.2">
      <c r="T11151" s="212"/>
      <c r="U11151" s="213"/>
      <c r="V11151" s="213"/>
      <c r="W11151" s="213"/>
      <c r="X11151" s="214"/>
      <c r="Y11151" s="214"/>
      <c r="Z11151" s="214"/>
      <c r="AA11151" s="217"/>
      <c r="AB11151" s="217"/>
      <c r="AC11151" s="217"/>
      <c r="AD11151" s="213"/>
    </row>
    <row r="11152" spans="20:30" x14ac:dyDescent="0.2">
      <c r="T11152" s="212"/>
      <c r="U11152" s="213"/>
      <c r="V11152" s="213"/>
      <c r="W11152" s="213"/>
      <c r="X11152" s="214"/>
      <c r="Y11152" s="214"/>
      <c r="Z11152" s="214"/>
      <c r="AA11152" s="217"/>
      <c r="AB11152" s="217"/>
      <c r="AC11152" s="217"/>
      <c r="AD11152" s="213"/>
    </row>
    <row r="11153" spans="20:30" x14ac:dyDescent="0.2">
      <c r="T11153" s="212"/>
      <c r="U11153" s="213"/>
      <c r="V11153" s="213"/>
      <c r="W11153" s="213"/>
      <c r="X11153" s="214"/>
      <c r="Y11153" s="214"/>
      <c r="Z11153" s="214"/>
      <c r="AA11153" s="217"/>
      <c r="AB11153" s="217"/>
      <c r="AC11153" s="217"/>
      <c r="AD11153" s="213"/>
    </row>
    <row r="11154" spans="20:30" x14ac:dyDescent="0.2">
      <c r="T11154" s="212"/>
      <c r="U11154" s="213"/>
      <c r="V11154" s="213"/>
      <c r="W11154" s="213"/>
      <c r="X11154" s="214"/>
      <c r="Y11154" s="214"/>
      <c r="Z11154" s="214"/>
      <c r="AA11154" s="217"/>
      <c r="AB11154" s="217"/>
      <c r="AC11154" s="217"/>
      <c r="AD11154" s="213"/>
    </row>
    <row r="11155" spans="20:30" x14ac:dyDescent="0.2">
      <c r="T11155" s="212"/>
      <c r="U11155" s="213"/>
      <c r="V11155" s="213"/>
      <c r="W11155" s="213"/>
      <c r="X11155" s="214"/>
      <c r="Y11155" s="214"/>
      <c r="Z11155" s="214"/>
      <c r="AA11155" s="217"/>
      <c r="AB11155" s="217"/>
      <c r="AC11155" s="217"/>
      <c r="AD11155" s="213"/>
    </row>
    <row r="11156" spans="20:30" x14ac:dyDescent="0.2">
      <c r="T11156" s="212"/>
      <c r="U11156" s="213"/>
      <c r="V11156" s="213"/>
      <c r="W11156" s="213"/>
      <c r="X11156" s="214"/>
      <c r="Y11156" s="214"/>
      <c r="Z11156" s="214"/>
      <c r="AA11156" s="217"/>
      <c r="AB11156" s="217"/>
      <c r="AC11156" s="217"/>
      <c r="AD11156" s="213"/>
    </row>
    <row r="11157" spans="20:30" x14ac:dyDescent="0.2">
      <c r="T11157" s="212"/>
      <c r="U11157" s="213"/>
      <c r="V11157" s="213"/>
      <c r="W11157" s="213"/>
      <c r="X11157" s="214"/>
      <c r="Y11157" s="214"/>
      <c r="Z11157" s="214"/>
      <c r="AA11157" s="217"/>
      <c r="AB11157" s="217"/>
      <c r="AC11157" s="217"/>
      <c r="AD11157" s="213"/>
    </row>
    <row r="11158" spans="20:30" x14ac:dyDescent="0.2">
      <c r="T11158" s="212"/>
      <c r="U11158" s="213"/>
      <c r="V11158" s="213"/>
      <c r="W11158" s="213"/>
      <c r="X11158" s="214"/>
      <c r="Y11158" s="214"/>
      <c r="Z11158" s="214"/>
      <c r="AA11158" s="217"/>
      <c r="AB11158" s="217"/>
      <c r="AC11158" s="217"/>
      <c r="AD11158" s="213"/>
    </row>
    <row r="11159" spans="20:30" x14ac:dyDescent="0.2">
      <c r="T11159" s="212"/>
      <c r="U11159" s="213"/>
      <c r="V11159" s="213"/>
      <c r="W11159" s="213"/>
      <c r="X11159" s="214"/>
      <c r="Y11159" s="214"/>
      <c r="Z11159" s="214"/>
      <c r="AA11159" s="217"/>
      <c r="AB11159" s="217"/>
      <c r="AC11159" s="217"/>
      <c r="AD11159" s="213"/>
    </row>
    <row r="11160" spans="20:30" x14ac:dyDescent="0.2">
      <c r="T11160" s="212"/>
      <c r="U11160" s="213"/>
      <c r="V11160" s="213"/>
      <c r="W11160" s="213"/>
      <c r="X11160" s="214"/>
      <c r="Y11160" s="214"/>
      <c r="Z11160" s="214"/>
      <c r="AA11160" s="217"/>
      <c r="AB11160" s="217"/>
      <c r="AC11160" s="217"/>
      <c r="AD11160" s="213"/>
    </row>
    <row r="11161" spans="20:30" x14ac:dyDescent="0.2">
      <c r="T11161" s="212"/>
      <c r="U11161" s="213"/>
      <c r="V11161" s="213"/>
      <c r="W11161" s="213"/>
      <c r="X11161" s="214"/>
      <c r="Y11161" s="214"/>
      <c r="Z11161" s="214"/>
      <c r="AA11161" s="217"/>
      <c r="AB11161" s="217"/>
      <c r="AC11161" s="217"/>
      <c r="AD11161" s="213"/>
    </row>
    <row r="11162" spans="20:30" x14ac:dyDescent="0.2">
      <c r="T11162" s="212"/>
      <c r="U11162" s="213"/>
      <c r="V11162" s="213"/>
      <c r="W11162" s="213"/>
      <c r="X11162" s="214"/>
      <c r="Y11162" s="214"/>
      <c r="Z11162" s="214"/>
      <c r="AA11162" s="217"/>
      <c r="AB11162" s="217"/>
      <c r="AC11162" s="217"/>
      <c r="AD11162" s="213"/>
    </row>
    <row r="11163" spans="20:30" x14ac:dyDescent="0.2">
      <c r="T11163" s="212"/>
      <c r="U11163" s="213"/>
      <c r="V11163" s="213"/>
      <c r="W11163" s="213"/>
      <c r="X11163" s="214"/>
      <c r="Y11163" s="214"/>
      <c r="Z11163" s="214"/>
      <c r="AA11163" s="217"/>
      <c r="AB11163" s="217"/>
      <c r="AC11163" s="217"/>
      <c r="AD11163" s="213"/>
    </row>
    <row r="11164" spans="20:30" x14ac:dyDescent="0.2">
      <c r="T11164" s="212"/>
      <c r="U11164" s="213"/>
      <c r="V11164" s="213"/>
      <c r="W11164" s="213"/>
      <c r="X11164" s="214"/>
      <c r="Y11164" s="214"/>
      <c r="Z11164" s="214"/>
      <c r="AA11164" s="217"/>
      <c r="AB11164" s="217"/>
      <c r="AC11164" s="217"/>
      <c r="AD11164" s="213"/>
    </row>
    <row r="11165" spans="20:30" x14ac:dyDescent="0.2">
      <c r="T11165" s="212"/>
      <c r="U11165" s="213"/>
      <c r="V11165" s="213"/>
      <c r="W11165" s="213"/>
      <c r="X11165" s="214"/>
      <c r="Y11165" s="214"/>
      <c r="Z11165" s="214"/>
      <c r="AA11165" s="217"/>
      <c r="AB11165" s="217"/>
      <c r="AC11165" s="217"/>
      <c r="AD11165" s="213"/>
    </row>
    <row r="11166" spans="20:30" x14ac:dyDescent="0.2">
      <c r="T11166" s="212"/>
      <c r="U11166" s="213"/>
      <c r="V11166" s="213"/>
      <c r="W11166" s="213"/>
      <c r="X11166" s="214"/>
      <c r="Y11166" s="214"/>
      <c r="Z11166" s="214"/>
      <c r="AA11166" s="217"/>
      <c r="AB11166" s="217"/>
      <c r="AC11166" s="217"/>
      <c r="AD11166" s="213"/>
    </row>
    <row r="11167" spans="20:30" x14ac:dyDescent="0.2">
      <c r="T11167" s="212"/>
      <c r="U11167" s="213"/>
      <c r="V11167" s="213"/>
      <c r="W11167" s="213"/>
      <c r="X11167" s="214"/>
      <c r="Y11167" s="214"/>
      <c r="Z11167" s="214"/>
      <c r="AA11167" s="217"/>
      <c r="AB11167" s="217"/>
      <c r="AC11167" s="217"/>
      <c r="AD11167" s="213"/>
    </row>
    <row r="11168" spans="20:30" x14ac:dyDescent="0.2">
      <c r="T11168" s="212"/>
      <c r="U11168" s="213"/>
      <c r="V11168" s="213"/>
      <c r="W11168" s="213"/>
      <c r="X11168" s="214"/>
      <c r="Y11168" s="214"/>
      <c r="Z11168" s="214"/>
      <c r="AA11168" s="217"/>
      <c r="AB11168" s="217"/>
      <c r="AC11168" s="217"/>
      <c r="AD11168" s="213"/>
    </row>
    <row r="11169" spans="20:30" x14ac:dyDescent="0.2">
      <c r="T11169" s="212"/>
      <c r="U11169" s="213"/>
      <c r="V11169" s="213"/>
      <c r="W11169" s="213"/>
      <c r="X11169" s="214"/>
      <c r="Y11169" s="214"/>
      <c r="Z11169" s="214"/>
      <c r="AA11169" s="217"/>
      <c r="AB11169" s="217"/>
      <c r="AC11169" s="217"/>
      <c r="AD11169" s="213"/>
    </row>
    <row r="11170" spans="20:30" x14ac:dyDescent="0.2">
      <c r="T11170" s="212"/>
      <c r="U11170" s="213"/>
      <c r="V11170" s="213"/>
      <c r="W11170" s="213"/>
      <c r="X11170" s="214"/>
      <c r="Y11170" s="214"/>
      <c r="Z11170" s="214"/>
      <c r="AA11170" s="217"/>
      <c r="AB11170" s="217"/>
      <c r="AC11170" s="217"/>
      <c r="AD11170" s="213"/>
    </row>
    <row r="11171" spans="20:30" x14ac:dyDescent="0.2">
      <c r="T11171" s="212"/>
      <c r="U11171" s="213"/>
      <c r="V11171" s="213"/>
      <c r="W11171" s="213"/>
      <c r="X11171" s="214"/>
      <c r="Y11171" s="214"/>
      <c r="Z11171" s="214"/>
      <c r="AA11171" s="217"/>
      <c r="AB11171" s="217"/>
      <c r="AC11171" s="217"/>
      <c r="AD11171" s="213"/>
    </row>
    <row r="11172" spans="20:30" x14ac:dyDescent="0.2">
      <c r="T11172" s="212"/>
      <c r="U11172" s="213"/>
      <c r="V11172" s="213"/>
      <c r="W11172" s="213"/>
      <c r="X11172" s="214"/>
      <c r="Y11172" s="214"/>
      <c r="Z11172" s="214"/>
      <c r="AA11172" s="217"/>
      <c r="AB11172" s="217"/>
      <c r="AC11172" s="217"/>
      <c r="AD11172" s="213"/>
    </row>
    <row r="11173" spans="20:30" x14ac:dyDescent="0.2">
      <c r="T11173" s="212"/>
      <c r="U11173" s="213"/>
      <c r="V11173" s="213"/>
      <c r="W11173" s="213"/>
      <c r="X11173" s="214"/>
      <c r="Y11173" s="214"/>
      <c r="Z11173" s="214"/>
      <c r="AA11173" s="217"/>
      <c r="AB11173" s="217"/>
      <c r="AC11173" s="217"/>
      <c r="AD11173" s="213"/>
    </row>
    <row r="11174" spans="20:30" x14ac:dyDescent="0.2">
      <c r="T11174" s="212"/>
      <c r="U11174" s="213"/>
      <c r="V11174" s="213"/>
      <c r="W11174" s="213"/>
      <c r="X11174" s="214"/>
      <c r="Y11174" s="214"/>
      <c r="Z11174" s="214"/>
      <c r="AA11174" s="217"/>
      <c r="AB11174" s="217"/>
      <c r="AC11174" s="217"/>
      <c r="AD11174" s="213"/>
    </row>
    <row r="11175" spans="20:30" x14ac:dyDescent="0.2">
      <c r="T11175" s="212"/>
      <c r="U11175" s="213"/>
      <c r="V11175" s="213"/>
      <c r="W11175" s="213"/>
      <c r="X11175" s="214"/>
      <c r="Y11175" s="214"/>
      <c r="Z11175" s="214"/>
      <c r="AA11175" s="217"/>
      <c r="AB11175" s="217"/>
      <c r="AC11175" s="217"/>
      <c r="AD11175" s="213"/>
    </row>
    <row r="11176" spans="20:30" x14ac:dyDescent="0.2">
      <c r="T11176" s="212"/>
      <c r="U11176" s="213"/>
      <c r="V11176" s="213"/>
      <c r="W11176" s="213"/>
      <c r="X11176" s="214"/>
      <c r="Y11176" s="214"/>
      <c r="Z11176" s="214"/>
      <c r="AA11176" s="217"/>
      <c r="AB11176" s="217"/>
      <c r="AC11176" s="217"/>
      <c r="AD11176" s="213"/>
    </row>
    <row r="11177" spans="20:30" x14ac:dyDescent="0.2">
      <c r="T11177" s="212"/>
      <c r="U11177" s="213"/>
      <c r="V11177" s="213"/>
      <c r="W11177" s="213"/>
      <c r="X11177" s="214"/>
      <c r="Y11177" s="214"/>
      <c r="Z11177" s="214"/>
      <c r="AA11177" s="217"/>
      <c r="AB11177" s="217"/>
      <c r="AC11177" s="217"/>
      <c r="AD11177" s="213"/>
    </row>
    <row r="11178" spans="20:30" x14ac:dyDescent="0.2">
      <c r="T11178" s="212"/>
      <c r="U11178" s="213"/>
      <c r="V11178" s="213"/>
      <c r="W11178" s="213"/>
      <c r="X11178" s="214"/>
      <c r="Y11178" s="214"/>
      <c r="Z11178" s="214"/>
      <c r="AA11178" s="217"/>
      <c r="AB11178" s="217"/>
      <c r="AC11178" s="217"/>
      <c r="AD11178" s="213"/>
    </row>
    <row r="11179" spans="20:30" x14ac:dyDescent="0.2">
      <c r="T11179" s="212"/>
      <c r="U11179" s="213"/>
      <c r="V11179" s="213"/>
      <c r="W11179" s="213"/>
      <c r="X11179" s="214"/>
      <c r="Y11179" s="214"/>
      <c r="Z11179" s="214"/>
      <c r="AA11179" s="217"/>
      <c r="AB11179" s="217"/>
      <c r="AC11179" s="217"/>
      <c r="AD11179" s="213"/>
    </row>
    <row r="11180" spans="20:30" x14ac:dyDescent="0.2">
      <c r="T11180" s="212"/>
      <c r="U11180" s="213"/>
      <c r="V11180" s="213"/>
      <c r="W11180" s="213"/>
      <c r="X11180" s="214"/>
      <c r="Y11180" s="214"/>
      <c r="Z11180" s="214"/>
      <c r="AA11180" s="217"/>
      <c r="AB11180" s="217"/>
      <c r="AC11180" s="217"/>
      <c r="AD11180" s="213"/>
    </row>
    <row r="11181" spans="20:30" x14ac:dyDescent="0.2">
      <c r="T11181" s="212"/>
      <c r="U11181" s="213"/>
      <c r="V11181" s="213"/>
      <c r="W11181" s="213"/>
      <c r="X11181" s="214"/>
      <c r="Y11181" s="214"/>
      <c r="Z11181" s="214"/>
      <c r="AA11181" s="217"/>
      <c r="AB11181" s="217"/>
      <c r="AC11181" s="217"/>
      <c r="AD11181" s="213"/>
    </row>
    <row r="11182" spans="20:30" x14ac:dyDescent="0.2">
      <c r="T11182" s="212"/>
      <c r="U11182" s="213"/>
      <c r="V11182" s="213"/>
      <c r="W11182" s="213"/>
      <c r="X11182" s="214"/>
      <c r="Y11182" s="214"/>
      <c r="Z11182" s="214"/>
      <c r="AA11182" s="217"/>
      <c r="AB11182" s="217"/>
      <c r="AC11182" s="217"/>
      <c r="AD11182" s="213"/>
    </row>
    <row r="11183" spans="20:30" x14ac:dyDescent="0.2">
      <c r="T11183" s="212"/>
      <c r="U11183" s="213"/>
      <c r="V11183" s="213"/>
      <c r="W11183" s="213"/>
      <c r="X11183" s="214"/>
      <c r="Y11183" s="214"/>
      <c r="Z11183" s="214"/>
      <c r="AA11183" s="217"/>
      <c r="AB11183" s="217"/>
      <c r="AC11183" s="217"/>
      <c r="AD11183" s="213"/>
    </row>
    <row r="11184" spans="20:30" x14ac:dyDescent="0.2">
      <c r="T11184" s="212"/>
      <c r="U11184" s="213"/>
      <c r="V11184" s="213"/>
      <c r="W11184" s="213"/>
      <c r="X11184" s="214"/>
      <c r="Y11184" s="214"/>
      <c r="Z11184" s="214"/>
      <c r="AA11184" s="217"/>
      <c r="AB11184" s="217"/>
      <c r="AC11184" s="217"/>
      <c r="AD11184" s="213"/>
    </row>
    <row r="11185" spans="20:30" x14ac:dyDescent="0.2">
      <c r="T11185" s="212"/>
      <c r="U11185" s="213"/>
      <c r="V11185" s="213"/>
      <c r="W11185" s="213"/>
      <c r="X11185" s="214"/>
      <c r="Y11185" s="214"/>
      <c r="Z11185" s="214"/>
      <c r="AA11185" s="217"/>
      <c r="AB11185" s="217"/>
      <c r="AC11185" s="217"/>
      <c r="AD11185" s="213"/>
    </row>
    <row r="11186" spans="20:30" x14ac:dyDescent="0.2">
      <c r="T11186" s="212"/>
      <c r="U11186" s="213"/>
      <c r="V11186" s="213"/>
      <c r="W11186" s="213"/>
      <c r="X11186" s="214"/>
      <c r="Y11186" s="214"/>
      <c r="Z11186" s="214"/>
      <c r="AA11186" s="217"/>
      <c r="AB11186" s="217"/>
      <c r="AC11186" s="217"/>
      <c r="AD11186" s="213"/>
    </row>
    <row r="11187" spans="20:30" x14ac:dyDescent="0.2">
      <c r="T11187" s="212"/>
      <c r="U11187" s="213"/>
      <c r="V11187" s="213"/>
      <c r="W11187" s="213"/>
      <c r="X11187" s="214"/>
      <c r="Y11187" s="214"/>
      <c r="Z11187" s="214"/>
      <c r="AA11187" s="217"/>
      <c r="AB11187" s="217"/>
      <c r="AC11187" s="217"/>
      <c r="AD11187" s="213"/>
    </row>
    <row r="11188" spans="20:30" x14ac:dyDescent="0.2">
      <c r="T11188" s="212"/>
      <c r="U11188" s="213"/>
      <c r="V11188" s="213"/>
      <c r="W11188" s="213"/>
      <c r="X11188" s="214"/>
      <c r="Y11188" s="214"/>
      <c r="Z11188" s="214"/>
      <c r="AA11188" s="217"/>
      <c r="AB11188" s="217"/>
      <c r="AC11188" s="217"/>
      <c r="AD11188" s="213"/>
    </row>
    <row r="11189" spans="20:30" x14ac:dyDescent="0.2">
      <c r="T11189" s="212"/>
      <c r="U11189" s="213"/>
      <c r="V11189" s="213"/>
      <c r="W11189" s="213"/>
      <c r="X11189" s="214"/>
      <c r="Y11189" s="214"/>
      <c r="Z11189" s="214"/>
      <c r="AA11189" s="217"/>
      <c r="AB11189" s="217"/>
      <c r="AC11189" s="217"/>
      <c r="AD11189" s="213"/>
    </row>
    <row r="11190" spans="20:30" x14ac:dyDescent="0.2">
      <c r="T11190" s="212"/>
      <c r="U11190" s="213"/>
      <c r="V11190" s="213"/>
      <c r="W11190" s="213"/>
      <c r="X11190" s="214"/>
      <c r="Y11190" s="214"/>
      <c r="Z11190" s="214"/>
      <c r="AA11190" s="217"/>
      <c r="AB11190" s="217"/>
      <c r="AC11190" s="217"/>
      <c r="AD11190" s="213"/>
    </row>
    <row r="11191" spans="20:30" x14ac:dyDescent="0.2">
      <c r="T11191" s="212"/>
      <c r="U11191" s="213"/>
      <c r="V11191" s="213"/>
      <c r="W11191" s="213"/>
      <c r="X11191" s="214"/>
      <c r="Y11191" s="214"/>
      <c r="Z11191" s="214"/>
      <c r="AA11191" s="217"/>
      <c r="AB11191" s="217"/>
      <c r="AC11191" s="217"/>
      <c r="AD11191" s="213"/>
    </row>
    <row r="11192" spans="20:30" x14ac:dyDescent="0.2">
      <c r="T11192" s="212"/>
      <c r="U11192" s="213"/>
      <c r="V11192" s="213"/>
      <c r="W11192" s="213"/>
      <c r="X11192" s="214"/>
      <c r="Y11192" s="214"/>
      <c r="Z11192" s="214"/>
      <c r="AA11192" s="217"/>
      <c r="AB11192" s="217"/>
      <c r="AC11192" s="217"/>
      <c r="AD11192" s="213"/>
    </row>
    <row r="11193" spans="20:30" x14ac:dyDescent="0.2">
      <c r="T11193" s="212"/>
      <c r="U11193" s="213"/>
      <c r="V11193" s="213"/>
      <c r="W11193" s="213"/>
      <c r="X11193" s="214"/>
      <c r="Y11193" s="214"/>
      <c r="Z11193" s="214"/>
      <c r="AA11193" s="217"/>
      <c r="AB11193" s="217"/>
      <c r="AC11193" s="217"/>
      <c r="AD11193" s="213"/>
    </row>
    <row r="11194" spans="20:30" x14ac:dyDescent="0.2">
      <c r="T11194" s="212"/>
      <c r="U11194" s="213"/>
      <c r="V11194" s="213"/>
      <c r="W11194" s="213"/>
      <c r="X11194" s="214"/>
      <c r="Y11194" s="214"/>
      <c r="Z11194" s="214"/>
      <c r="AA11194" s="217"/>
      <c r="AB11194" s="217"/>
      <c r="AC11194" s="217"/>
      <c r="AD11194" s="213"/>
    </row>
    <row r="11195" spans="20:30" x14ac:dyDescent="0.2">
      <c r="T11195" s="212"/>
      <c r="U11195" s="213"/>
      <c r="V11195" s="213"/>
      <c r="W11195" s="213"/>
      <c r="X11195" s="214"/>
      <c r="Y11195" s="214"/>
      <c r="Z11195" s="214"/>
      <c r="AA11195" s="217"/>
      <c r="AB11195" s="217"/>
      <c r="AC11195" s="217"/>
      <c r="AD11195" s="213"/>
    </row>
    <row r="11196" spans="20:30" x14ac:dyDescent="0.2">
      <c r="T11196" s="212"/>
      <c r="U11196" s="213"/>
      <c r="V11196" s="213"/>
      <c r="W11196" s="213"/>
      <c r="X11196" s="214"/>
      <c r="Y11196" s="214"/>
      <c r="Z11196" s="214"/>
      <c r="AA11196" s="217"/>
      <c r="AB11196" s="217"/>
      <c r="AC11196" s="217"/>
      <c r="AD11196" s="213"/>
    </row>
    <row r="11197" spans="20:30" x14ac:dyDescent="0.2">
      <c r="T11197" s="212"/>
      <c r="U11197" s="213"/>
      <c r="V11197" s="213"/>
      <c r="W11197" s="213"/>
      <c r="X11197" s="214"/>
      <c r="Y11197" s="214"/>
      <c r="Z11197" s="214"/>
      <c r="AA11197" s="217"/>
      <c r="AB11197" s="217"/>
      <c r="AC11197" s="217"/>
      <c r="AD11197" s="213"/>
    </row>
    <row r="11198" spans="20:30" x14ac:dyDescent="0.2">
      <c r="T11198" s="212"/>
      <c r="U11198" s="213"/>
      <c r="V11198" s="213"/>
      <c r="W11198" s="213"/>
      <c r="X11198" s="214"/>
      <c r="Y11198" s="214"/>
      <c r="Z11198" s="214"/>
      <c r="AA11198" s="217"/>
      <c r="AB11198" s="217"/>
      <c r="AC11198" s="217"/>
      <c r="AD11198" s="213"/>
    </row>
    <row r="11199" spans="20:30" x14ac:dyDescent="0.2">
      <c r="T11199" s="212"/>
      <c r="U11199" s="213"/>
      <c r="V11199" s="213"/>
      <c r="W11199" s="213"/>
      <c r="X11199" s="214"/>
      <c r="Y11199" s="214"/>
      <c r="Z11199" s="214"/>
      <c r="AA11199" s="217"/>
      <c r="AB11199" s="217"/>
      <c r="AC11199" s="217"/>
      <c r="AD11199" s="213"/>
    </row>
    <row r="11200" spans="20:30" x14ac:dyDescent="0.2">
      <c r="T11200" s="212"/>
      <c r="U11200" s="213"/>
      <c r="V11200" s="213"/>
      <c r="W11200" s="213"/>
      <c r="X11200" s="214"/>
      <c r="Y11200" s="214"/>
      <c r="Z11200" s="214"/>
      <c r="AA11200" s="217"/>
      <c r="AB11200" s="217"/>
      <c r="AC11200" s="217"/>
      <c r="AD11200" s="213"/>
    </row>
    <row r="11201" spans="20:30" x14ac:dyDescent="0.2">
      <c r="T11201" s="212"/>
      <c r="U11201" s="213"/>
      <c r="V11201" s="213"/>
      <c r="W11201" s="213"/>
      <c r="X11201" s="214"/>
      <c r="Y11201" s="214"/>
      <c r="Z11201" s="214"/>
      <c r="AA11201" s="217"/>
      <c r="AB11201" s="217"/>
      <c r="AC11201" s="217"/>
      <c r="AD11201" s="213"/>
    </row>
    <row r="11202" spans="20:30" x14ac:dyDescent="0.2">
      <c r="T11202" s="212"/>
      <c r="U11202" s="213"/>
      <c r="V11202" s="213"/>
      <c r="W11202" s="213"/>
      <c r="X11202" s="214"/>
      <c r="Y11202" s="214"/>
      <c r="Z11202" s="214"/>
      <c r="AA11202" s="217"/>
      <c r="AB11202" s="217"/>
      <c r="AC11202" s="217"/>
      <c r="AD11202" s="213"/>
    </row>
    <row r="11203" spans="20:30" x14ac:dyDescent="0.2">
      <c r="T11203" s="212"/>
      <c r="U11203" s="213"/>
      <c r="V11203" s="213"/>
      <c r="W11203" s="213"/>
      <c r="X11203" s="214"/>
      <c r="Y11203" s="214"/>
      <c r="Z11203" s="214"/>
      <c r="AA11203" s="217"/>
      <c r="AB11203" s="217"/>
      <c r="AC11203" s="217"/>
      <c r="AD11203" s="213"/>
    </row>
    <row r="11204" spans="20:30" x14ac:dyDescent="0.2">
      <c r="T11204" s="212"/>
      <c r="U11204" s="213"/>
      <c r="V11204" s="213"/>
      <c r="W11204" s="213"/>
      <c r="X11204" s="214"/>
      <c r="Y11204" s="214"/>
      <c r="Z11204" s="214"/>
      <c r="AA11204" s="217"/>
      <c r="AB11204" s="217"/>
      <c r="AC11204" s="217"/>
      <c r="AD11204" s="213"/>
    </row>
    <row r="11205" spans="20:30" x14ac:dyDescent="0.2">
      <c r="T11205" s="212"/>
      <c r="U11205" s="213"/>
      <c r="V11205" s="213"/>
      <c r="W11205" s="213"/>
      <c r="X11205" s="214"/>
      <c r="Y11205" s="214"/>
      <c r="Z11205" s="214"/>
      <c r="AA11205" s="217"/>
      <c r="AB11205" s="217"/>
      <c r="AC11205" s="217"/>
      <c r="AD11205" s="213"/>
    </row>
    <row r="11206" spans="20:30" x14ac:dyDescent="0.2">
      <c r="T11206" s="212"/>
      <c r="U11206" s="213"/>
      <c r="V11206" s="213"/>
      <c r="W11206" s="213"/>
      <c r="X11206" s="214"/>
      <c r="Y11206" s="214"/>
      <c r="Z11206" s="214"/>
      <c r="AA11206" s="217"/>
      <c r="AB11206" s="217"/>
      <c r="AC11206" s="217"/>
      <c r="AD11206" s="213"/>
    </row>
    <row r="11207" spans="20:30" x14ac:dyDescent="0.2">
      <c r="T11207" s="212"/>
      <c r="U11207" s="213"/>
      <c r="V11207" s="213"/>
      <c r="W11207" s="213"/>
      <c r="X11207" s="214"/>
      <c r="Y11207" s="214"/>
      <c r="Z11207" s="214"/>
      <c r="AA11207" s="217"/>
      <c r="AB11207" s="217"/>
      <c r="AC11207" s="217"/>
      <c r="AD11207" s="213"/>
    </row>
    <row r="11208" spans="20:30" x14ac:dyDescent="0.2">
      <c r="T11208" s="212"/>
      <c r="U11208" s="213"/>
      <c r="V11208" s="213"/>
      <c r="W11208" s="213"/>
      <c r="X11208" s="214"/>
      <c r="Y11208" s="214"/>
      <c r="Z11208" s="214"/>
      <c r="AA11208" s="217"/>
      <c r="AB11208" s="217"/>
      <c r="AC11208" s="217"/>
      <c r="AD11208" s="213"/>
    </row>
    <row r="11209" spans="20:30" x14ac:dyDescent="0.2">
      <c r="T11209" s="212"/>
      <c r="U11209" s="213"/>
      <c r="V11209" s="213"/>
      <c r="W11209" s="213"/>
      <c r="X11209" s="214"/>
      <c r="Y11209" s="214"/>
      <c r="Z11209" s="214"/>
      <c r="AA11209" s="217"/>
      <c r="AB11209" s="217"/>
      <c r="AC11209" s="217"/>
      <c r="AD11209" s="213"/>
    </row>
    <row r="11210" spans="20:30" x14ac:dyDescent="0.2">
      <c r="T11210" s="212"/>
      <c r="U11210" s="213"/>
      <c r="V11210" s="213"/>
      <c r="W11210" s="213"/>
      <c r="X11210" s="214"/>
      <c r="Y11210" s="214"/>
      <c r="Z11210" s="214"/>
      <c r="AA11210" s="217"/>
      <c r="AB11210" s="217"/>
      <c r="AC11210" s="217"/>
      <c r="AD11210" s="213"/>
    </row>
    <row r="11211" spans="20:30" x14ac:dyDescent="0.2">
      <c r="T11211" s="212"/>
      <c r="U11211" s="213"/>
      <c r="V11211" s="213"/>
      <c r="W11211" s="213"/>
      <c r="X11211" s="214"/>
      <c r="Y11211" s="214"/>
      <c r="Z11211" s="214"/>
      <c r="AA11211" s="217"/>
      <c r="AB11211" s="217"/>
      <c r="AC11211" s="217"/>
      <c r="AD11211" s="213"/>
    </row>
    <row r="11212" spans="20:30" x14ac:dyDescent="0.2">
      <c r="T11212" s="212"/>
      <c r="U11212" s="213"/>
      <c r="V11212" s="213"/>
      <c r="W11212" s="213"/>
      <c r="X11212" s="214"/>
      <c r="Y11212" s="214"/>
      <c r="Z11212" s="214"/>
      <c r="AA11212" s="217"/>
      <c r="AB11212" s="217"/>
      <c r="AC11212" s="217"/>
      <c r="AD11212" s="213"/>
    </row>
    <row r="11213" spans="20:30" x14ac:dyDescent="0.2">
      <c r="T11213" s="212"/>
      <c r="U11213" s="213"/>
      <c r="V11213" s="213"/>
      <c r="W11213" s="213"/>
      <c r="X11213" s="214"/>
      <c r="Y11213" s="214"/>
      <c r="Z11213" s="214"/>
      <c r="AA11213" s="217"/>
      <c r="AB11213" s="217"/>
      <c r="AC11213" s="217"/>
      <c r="AD11213" s="213"/>
    </row>
    <row r="11214" spans="20:30" x14ac:dyDescent="0.2">
      <c r="T11214" s="212"/>
      <c r="U11214" s="213"/>
      <c r="V11214" s="213"/>
      <c r="W11214" s="213"/>
      <c r="X11214" s="214"/>
      <c r="Y11214" s="214"/>
      <c r="Z11214" s="214"/>
      <c r="AA11214" s="217"/>
      <c r="AB11214" s="217"/>
      <c r="AC11214" s="217"/>
      <c r="AD11214" s="213"/>
    </row>
    <row r="11215" spans="20:30" x14ac:dyDescent="0.2">
      <c r="T11215" s="212"/>
      <c r="U11215" s="213"/>
      <c r="V11215" s="213"/>
      <c r="W11215" s="213"/>
      <c r="X11215" s="214"/>
      <c r="Y11215" s="214"/>
      <c r="Z11215" s="214"/>
      <c r="AA11215" s="217"/>
      <c r="AB11215" s="217"/>
      <c r="AC11215" s="217"/>
      <c r="AD11215" s="213"/>
    </row>
    <row r="11216" spans="20:30" x14ac:dyDescent="0.2">
      <c r="T11216" s="212"/>
      <c r="U11216" s="213"/>
      <c r="V11216" s="213"/>
      <c r="W11216" s="213"/>
      <c r="X11216" s="214"/>
      <c r="Y11216" s="214"/>
      <c r="Z11216" s="214"/>
      <c r="AA11216" s="217"/>
      <c r="AB11216" s="217"/>
      <c r="AC11216" s="217"/>
      <c r="AD11216" s="213"/>
    </row>
    <row r="11217" spans="20:30" x14ac:dyDescent="0.2">
      <c r="T11217" s="212"/>
      <c r="U11217" s="213"/>
      <c r="V11217" s="213"/>
      <c r="W11217" s="213"/>
      <c r="X11217" s="214"/>
      <c r="Y11217" s="214"/>
      <c r="Z11217" s="214"/>
      <c r="AA11217" s="217"/>
      <c r="AB11217" s="217"/>
      <c r="AC11217" s="217"/>
      <c r="AD11217" s="213"/>
    </row>
    <row r="11218" spans="20:30" x14ac:dyDescent="0.2">
      <c r="T11218" s="212"/>
      <c r="U11218" s="213"/>
      <c r="V11218" s="213"/>
      <c r="W11218" s="213"/>
      <c r="X11218" s="214"/>
      <c r="Y11218" s="214"/>
      <c r="Z11218" s="214"/>
      <c r="AA11218" s="217"/>
      <c r="AB11218" s="217"/>
      <c r="AC11218" s="217"/>
      <c r="AD11218" s="213"/>
    </row>
    <row r="11219" spans="20:30" x14ac:dyDescent="0.2">
      <c r="T11219" s="212"/>
      <c r="U11219" s="213"/>
      <c r="V11219" s="213"/>
      <c r="W11219" s="213"/>
      <c r="X11219" s="214"/>
      <c r="Y11219" s="214"/>
      <c r="Z11219" s="214"/>
      <c r="AA11219" s="217"/>
      <c r="AB11219" s="217"/>
      <c r="AC11219" s="217"/>
      <c r="AD11219" s="213"/>
    </row>
    <row r="11220" spans="20:30" x14ac:dyDescent="0.2">
      <c r="T11220" s="212"/>
      <c r="U11220" s="213"/>
      <c r="V11220" s="213"/>
      <c r="W11220" s="213"/>
      <c r="X11220" s="214"/>
      <c r="Y11220" s="214"/>
      <c r="Z11220" s="214"/>
      <c r="AA11220" s="217"/>
      <c r="AB11220" s="217"/>
      <c r="AC11220" s="217"/>
      <c r="AD11220" s="213"/>
    </row>
    <row r="11221" spans="20:30" x14ac:dyDescent="0.2">
      <c r="T11221" s="212"/>
      <c r="U11221" s="213"/>
      <c r="V11221" s="213"/>
      <c r="W11221" s="213"/>
      <c r="X11221" s="214"/>
      <c r="Y11221" s="214"/>
      <c r="Z11221" s="214"/>
      <c r="AA11221" s="217"/>
      <c r="AB11221" s="217"/>
      <c r="AC11221" s="217"/>
      <c r="AD11221" s="213"/>
    </row>
    <row r="11222" spans="20:30" x14ac:dyDescent="0.2">
      <c r="T11222" s="212"/>
      <c r="U11222" s="213"/>
      <c r="V11222" s="213"/>
      <c r="W11222" s="213"/>
      <c r="X11222" s="214"/>
      <c r="Y11222" s="214"/>
      <c r="Z11222" s="214"/>
      <c r="AA11222" s="217"/>
      <c r="AB11222" s="217"/>
      <c r="AC11222" s="217"/>
      <c r="AD11222" s="213"/>
    </row>
    <row r="11223" spans="20:30" x14ac:dyDescent="0.2">
      <c r="T11223" s="212"/>
      <c r="U11223" s="213"/>
      <c r="V11223" s="213"/>
      <c r="W11223" s="213"/>
      <c r="X11223" s="214"/>
      <c r="Y11223" s="214"/>
      <c r="Z11223" s="214"/>
      <c r="AA11223" s="217"/>
      <c r="AB11223" s="217"/>
      <c r="AC11223" s="217"/>
      <c r="AD11223" s="213"/>
    </row>
    <row r="11224" spans="20:30" x14ac:dyDescent="0.2">
      <c r="T11224" s="212"/>
      <c r="U11224" s="213"/>
      <c r="V11224" s="213"/>
      <c r="W11224" s="213"/>
      <c r="X11224" s="214"/>
      <c r="Y11224" s="214"/>
      <c r="Z11224" s="214"/>
      <c r="AA11224" s="217"/>
      <c r="AB11224" s="217"/>
      <c r="AC11224" s="217"/>
      <c r="AD11224" s="213"/>
    </row>
    <row r="11225" spans="20:30" x14ac:dyDescent="0.2">
      <c r="T11225" s="212"/>
      <c r="U11225" s="213"/>
      <c r="V11225" s="213"/>
      <c r="W11225" s="213"/>
      <c r="X11225" s="214"/>
      <c r="Y11225" s="214"/>
      <c r="Z11225" s="214"/>
      <c r="AA11225" s="217"/>
      <c r="AB11225" s="217"/>
      <c r="AC11225" s="217"/>
      <c r="AD11225" s="213"/>
    </row>
    <row r="11226" spans="20:30" x14ac:dyDescent="0.2">
      <c r="T11226" s="212"/>
      <c r="U11226" s="213"/>
      <c r="V11226" s="213"/>
      <c r="W11226" s="213"/>
      <c r="X11226" s="214"/>
      <c r="Y11226" s="214"/>
      <c r="Z11226" s="214"/>
      <c r="AA11226" s="217"/>
      <c r="AB11226" s="217"/>
      <c r="AC11226" s="217"/>
      <c r="AD11226" s="213"/>
    </row>
    <row r="11227" spans="20:30" x14ac:dyDescent="0.2">
      <c r="T11227" s="212"/>
      <c r="U11227" s="213"/>
      <c r="V11227" s="213"/>
      <c r="W11227" s="213"/>
      <c r="X11227" s="214"/>
      <c r="Y11227" s="214"/>
      <c r="Z11227" s="214"/>
      <c r="AA11227" s="217"/>
      <c r="AB11227" s="217"/>
      <c r="AC11227" s="217"/>
      <c r="AD11227" s="213"/>
    </row>
    <row r="11228" spans="20:30" x14ac:dyDescent="0.2">
      <c r="T11228" s="212"/>
      <c r="U11228" s="213"/>
      <c r="V11228" s="213"/>
      <c r="W11228" s="213"/>
      <c r="X11228" s="214"/>
      <c r="Y11228" s="214"/>
      <c r="Z11228" s="214"/>
      <c r="AA11228" s="217"/>
      <c r="AB11228" s="217"/>
      <c r="AC11228" s="217"/>
      <c r="AD11228" s="213"/>
    </row>
    <row r="11229" spans="20:30" x14ac:dyDescent="0.2">
      <c r="T11229" s="212"/>
      <c r="U11229" s="213"/>
      <c r="V11229" s="213"/>
      <c r="W11229" s="213"/>
      <c r="X11229" s="214"/>
      <c r="Y11229" s="214"/>
      <c r="Z11229" s="214"/>
      <c r="AA11229" s="217"/>
      <c r="AB11229" s="217"/>
      <c r="AC11229" s="217"/>
      <c r="AD11229" s="213"/>
    </row>
    <row r="11230" spans="20:30" x14ac:dyDescent="0.2">
      <c r="T11230" s="212"/>
      <c r="U11230" s="213"/>
      <c r="V11230" s="213"/>
      <c r="W11230" s="213"/>
      <c r="X11230" s="214"/>
      <c r="Y11230" s="214"/>
      <c r="Z11230" s="214"/>
      <c r="AA11230" s="217"/>
      <c r="AB11230" s="217"/>
      <c r="AC11230" s="217"/>
      <c r="AD11230" s="213"/>
    </row>
    <row r="11231" spans="20:30" x14ac:dyDescent="0.2">
      <c r="T11231" s="212"/>
      <c r="U11231" s="213"/>
      <c r="V11231" s="213"/>
      <c r="W11231" s="213"/>
      <c r="X11231" s="214"/>
      <c r="Y11231" s="214"/>
      <c r="Z11231" s="214"/>
      <c r="AA11231" s="217"/>
      <c r="AB11231" s="217"/>
      <c r="AC11231" s="217"/>
      <c r="AD11231" s="213"/>
    </row>
    <row r="11232" spans="20:30" x14ac:dyDescent="0.2">
      <c r="T11232" s="212"/>
      <c r="U11232" s="213"/>
      <c r="V11232" s="213"/>
      <c r="W11232" s="213"/>
      <c r="X11232" s="214"/>
      <c r="Y11232" s="214"/>
      <c r="Z11232" s="214"/>
      <c r="AA11232" s="217"/>
      <c r="AB11232" s="217"/>
      <c r="AC11232" s="217"/>
      <c r="AD11232" s="213"/>
    </row>
    <row r="11233" spans="20:30" x14ac:dyDescent="0.2">
      <c r="T11233" s="212"/>
      <c r="U11233" s="213"/>
      <c r="V11233" s="213"/>
      <c r="W11233" s="213"/>
      <c r="X11233" s="214"/>
      <c r="Y11233" s="214"/>
      <c r="Z11233" s="214"/>
      <c r="AA11233" s="217"/>
      <c r="AB11233" s="217"/>
      <c r="AC11233" s="217"/>
      <c r="AD11233" s="213"/>
    </row>
    <row r="11234" spans="20:30" x14ac:dyDescent="0.2">
      <c r="T11234" s="212"/>
      <c r="U11234" s="213"/>
      <c r="V11234" s="213"/>
      <c r="W11234" s="213"/>
      <c r="X11234" s="214"/>
      <c r="Y11234" s="214"/>
      <c r="Z11234" s="214"/>
      <c r="AA11234" s="217"/>
      <c r="AB11234" s="217"/>
      <c r="AC11234" s="217"/>
      <c r="AD11234" s="213"/>
    </row>
    <row r="11235" spans="20:30" x14ac:dyDescent="0.2">
      <c r="T11235" s="212"/>
      <c r="U11235" s="213"/>
      <c r="V11235" s="213"/>
      <c r="W11235" s="213"/>
      <c r="X11235" s="214"/>
      <c r="Y11235" s="214"/>
      <c r="Z11235" s="214"/>
      <c r="AA11235" s="217"/>
      <c r="AB11235" s="217"/>
      <c r="AC11235" s="217"/>
      <c r="AD11235" s="213"/>
    </row>
    <row r="11236" spans="20:30" x14ac:dyDescent="0.2">
      <c r="T11236" s="212"/>
      <c r="U11236" s="213"/>
      <c r="V11236" s="213"/>
      <c r="W11236" s="213"/>
      <c r="X11236" s="214"/>
      <c r="Y11236" s="214"/>
      <c r="Z11236" s="214"/>
      <c r="AA11236" s="217"/>
      <c r="AB11236" s="217"/>
      <c r="AC11236" s="217"/>
      <c r="AD11236" s="213"/>
    </row>
    <row r="11237" spans="20:30" x14ac:dyDescent="0.2">
      <c r="T11237" s="212"/>
      <c r="U11237" s="213"/>
      <c r="V11237" s="213"/>
      <c r="W11237" s="213"/>
      <c r="X11237" s="214"/>
      <c r="Y11237" s="214"/>
      <c r="Z11237" s="214"/>
      <c r="AA11237" s="217"/>
      <c r="AB11237" s="217"/>
      <c r="AC11237" s="217"/>
      <c r="AD11237" s="213"/>
    </row>
    <row r="11238" spans="20:30" x14ac:dyDescent="0.2">
      <c r="T11238" s="212"/>
      <c r="U11238" s="213"/>
      <c r="V11238" s="213"/>
      <c r="W11238" s="213"/>
      <c r="X11238" s="214"/>
      <c r="Y11238" s="214"/>
      <c r="Z11238" s="214"/>
      <c r="AA11238" s="217"/>
      <c r="AB11238" s="217"/>
      <c r="AC11238" s="217"/>
      <c r="AD11238" s="213"/>
    </row>
    <row r="11239" spans="20:30" x14ac:dyDescent="0.2">
      <c r="T11239" s="212"/>
      <c r="U11239" s="213"/>
      <c r="V11239" s="213"/>
      <c r="W11239" s="213"/>
      <c r="X11239" s="214"/>
      <c r="Y11239" s="214"/>
      <c r="Z11239" s="214"/>
      <c r="AA11239" s="217"/>
      <c r="AB11239" s="217"/>
      <c r="AC11239" s="217"/>
      <c r="AD11239" s="213"/>
    </row>
    <row r="11240" spans="20:30" x14ac:dyDescent="0.2">
      <c r="T11240" s="212"/>
      <c r="U11240" s="213"/>
      <c r="V11240" s="213"/>
      <c r="W11240" s="213"/>
      <c r="X11240" s="214"/>
      <c r="Y11240" s="214"/>
      <c r="Z11240" s="214"/>
      <c r="AA11240" s="217"/>
      <c r="AB11240" s="217"/>
      <c r="AC11240" s="217"/>
      <c r="AD11240" s="213"/>
    </row>
    <row r="11241" spans="20:30" x14ac:dyDescent="0.2">
      <c r="T11241" s="212"/>
      <c r="U11241" s="213"/>
      <c r="V11241" s="213"/>
      <c r="W11241" s="213"/>
      <c r="X11241" s="214"/>
      <c r="Y11241" s="214"/>
      <c r="Z11241" s="214"/>
      <c r="AA11241" s="217"/>
      <c r="AB11241" s="217"/>
      <c r="AC11241" s="217"/>
      <c r="AD11241" s="213"/>
    </row>
    <row r="11242" spans="20:30" x14ac:dyDescent="0.2">
      <c r="T11242" s="212"/>
      <c r="U11242" s="213"/>
      <c r="V11242" s="213"/>
      <c r="W11242" s="213"/>
      <c r="X11242" s="214"/>
      <c r="Y11242" s="214"/>
      <c r="Z11242" s="214"/>
      <c r="AA11242" s="217"/>
      <c r="AB11242" s="217"/>
      <c r="AC11242" s="217"/>
      <c r="AD11242" s="213"/>
    </row>
    <row r="11243" spans="20:30" x14ac:dyDescent="0.2">
      <c r="T11243" s="212"/>
      <c r="U11243" s="213"/>
      <c r="V11243" s="213"/>
      <c r="W11243" s="213"/>
      <c r="X11243" s="214"/>
      <c r="Y11243" s="214"/>
      <c r="Z11243" s="214"/>
      <c r="AA11243" s="217"/>
      <c r="AB11243" s="217"/>
      <c r="AC11243" s="217"/>
      <c r="AD11243" s="213"/>
    </row>
    <row r="11244" spans="20:30" x14ac:dyDescent="0.2">
      <c r="T11244" s="212"/>
      <c r="U11244" s="213"/>
      <c r="V11244" s="213"/>
      <c r="W11244" s="213"/>
      <c r="X11244" s="214"/>
      <c r="Y11244" s="214"/>
      <c r="Z11244" s="214"/>
      <c r="AA11244" s="217"/>
      <c r="AB11244" s="217"/>
      <c r="AC11244" s="217"/>
      <c r="AD11244" s="213"/>
    </row>
    <row r="11245" spans="20:30" x14ac:dyDescent="0.2">
      <c r="T11245" s="212"/>
      <c r="U11245" s="213"/>
      <c r="V11245" s="213"/>
      <c r="W11245" s="213"/>
      <c r="X11245" s="214"/>
      <c r="Y11245" s="214"/>
      <c r="Z11245" s="214"/>
      <c r="AA11245" s="217"/>
      <c r="AB11245" s="217"/>
      <c r="AC11245" s="217"/>
      <c r="AD11245" s="213"/>
    </row>
    <row r="11246" spans="20:30" x14ac:dyDescent="0.2">
      <c r="T11246" s="212"/>
      <c r="U11246" s="213"/>
      <c r="V11246" s="213"/>
      <c r="W11246" s="213"/>
      <c r="X11246" s="214"/>
      <c r="Y11246" s="214"/>
      <c r="Z11246" s="214"/>
      <c r="AA11246" s="217"/>
      <c r="AB11246" s="217"/>
      <c r="AC11246" s="217"/>
      <c r="AD11246" s="213"/>
    </row>
    <row r="11247" spans="20:30" x14ac:dyDescent="0.2">
      <c r="T11247" s="212"/>
      <c r="U11247" s="213"/>
      <c r="V11247" s="213"/>
      <c r="W11247" s="213"/>
      <c r="X11247" s="214"/>
      <c r="Y11247" s="214"/>
      <c r="Z11247" s="214"/>
      <c r="AA11247" s="217"/>
      <c r="AB11247" s="217"/>
      <c r="AC11247" s="217"/>
      <c r="AD11247" s="213"/>
    </row>
    <row r="11248" spans="20:30" x14ac:dyDescent="0.2">
      <c r="T11248" s="212"/>
      <c r="U11248" s="213"/>
      <c r="V11248" s="213"/>
      <c r="W11248" s="213"/>
      <c r="X11248" s="214"/>
      <c r="Y11248" s="214"/>
      <c r="Z11248" s="214"/>
      <c r="AA11248" s="217"/>
      <c r="AB11248" s="217"/>
      <c r="AC11248" s="217"/>
      <c r="AD11248" s="213"/>
    </row>
    <row r="11249" spans="20:30" x14ac:dyDescent="0.2">
      <c r="T11249" s="212"/>
      <c r="U11249" s="213"/>
      <c r="V11249" s="213"/>
      <c r="W11249" s="213"/>
      <c r="X11249" s="214"/>
      <c r="Y11249" s="214"/>
      <c r="Z11249" s="214"/>
      <c r="AA11249" s="217"/>
      <c r="AB11249" s="217"/>
      <c r="AC11249" s="217"/>
      <c r="AD11249" s="213"/>
    </row>
    <row r="11250" spans="20:30" x14ac:dyDescent="0.2">
      <c r="T11250" s="212"/>
      <c r="U11250" s="213"/>
      <c r="V11250" s="213"/>
      <c r="W11250" s="213"/>
      <c r="X11250" s="214"/>
      <c r="Y11250" s="214"/>
      <c r="Z11250" s="214"/>
      <c r="AA11250" s="217"/>
      <c r="AB11250" s="217"/>
      <c r="AC11250" s="217"/>
      <c r="AD11250" s="213"/>
    </row>
    <row r="11251" spans="20:30" x14ac:dyDescent="0.2">
      <c r="T11251" s="212"/>
      <c r="U11251" s="213"/>
      <c r="V11251" s="213"/>
      <c r="W11251" s="213"/>
      <c r="X11251" s="214"/>
      <c r="Y11251" s="214"/>
      <c r="Z11251" s="214"/>
      <c r="AA11251" s="217"/>
      <c r="AB11251" s="217"/>
      <c r="AC11251" s="217"/>
      <c r="AD11251" s="213"/>
    </row>
    <row r="11252" spans="20:30" x14ac:dyDescent="0.2">
      <c r="T11252" s="212"/>
      <c r="U11252" s="213"/>
      <c r="V11252" s="213"/>
      <c r="W11252" s="213"/>
      <c r="X11252" s="214"/>
      <c r="Y11252" s="214"/>
      <c r="Z11252" s="214"/>
      <c r="AA11252" s="217"/>
      <c r="AB11252" s="217"/>
      <c r="AC11252" s="217"/>
      <c r="AD11252" s="213"/>
    </row>
    <row r="11253" spans="20:30" x14ac:dyDescent="0.2">
      <c r="T11253" s="212"/>
      <c r="U11253" s="213"/>
      <c r="V11253" s="213"/>
      <c r="W11253" s="213"/>
      <c r="X11253" s="214"/>
      <c r="Y11253" s="214"/>
      <c r="Z11253" s="214"/>
      <c r="AA11253" s="217"/>
      <c r="AB11253" s="217"/>
      <c r="AC11253" s="217"/>
      <c r="AD11253" s="213"/>
    </row>
    <row r="11254" spans="20:30" x14ac:dyDescent="0.2">
      <c r="T11254" s="212"/>
      <c r="U11254" s="213"/>
      <c r="V11254" s="213"/>
      <c r="W11254" s="213"/>
      <c r="X11254" s="214"/>
      <c r="Y11254" s="214"/>
      <c r="Z11254" s="214"/>
      <c r="AA11254" s="217"/>
      <c r="AB11254" s="217"/>
      <c r="AC11254" s="217"/>
      <c r="AD11254" s="213"/>
    </row>
    <row r="11255" spans="20:30" x14ac:dyDescent="0.2">
      <c r="T11255" s="212"/>
      <c r="U11255" s="213"/>
      <c r="V11255" s="213"/>
      <c r="W11255" s="213"/>
      <c r="X11255" s="214"/>
      <c r="Y11255" s="214"/>
      <c r="Z11255" s="214"/>
      <c r="AA11255" s="217"/>
      <c r="AB11255" s="217"/>
      <c r="AC11255" s="217"/>
      <c r="AD11255" s="213"/>
    </row>
    <row r="11256" spans="20:30" x14ac:dyDescent="0.2">
      <c r="T11256" s="212"/>
      <c r="U11256" s="213"/>
      <c r="V11256" s="213"/>
      <c r="W11256" s="213"/>
      <c r="X11256" s="214"/>
      <c r="Y11256" s="214"/>
      <c r="Z11256" s="214"/>
      <c r="AA11256" s="217"/>
      <c r="AB11256" s="217"/>
      <c r="AC11256" s="217"/>
      <c r="AD11256" s="213"/>
    </row>
    <row r="11257" spans="20:30" x14ac:dyDescent="0.2">
      <c r="T11257" s="212"/>
      <c r="U11257" s="213"/>
      <c r="V11257" s="213"/>
      <c r="W11257" s="213"/>
      <c r="X11257" s="214"/>
      <c r="Y11257" s="214"/>
      <c r="Z11257" s="214"/>
      <c r="AA11257" s="217"/>
      <c r="AB11257" s="217"/>
      <c r="AC11257" s="217"/>
      <c r="AD11257" s="213"/>
    </row>
    <row r="11258" spans="20:30" x14ac:dyDescent="0.2">
      <c r="T11258" s="212"/>
      <c r="U11258" s="213"/>
      <c r="V11258" s="213"/>
      <c r="W11258" s="213"/>
      <c r="X11258" s="214"/>
      <c r="Y11258" s="214"/>
      <c r="Z11258" s="214"/>
      <c r="AA11258" s="217"/>
      <c r="AB11258" s="217"/>
      <c r="AC11258" s="217"/>
      <c r="AD11258" s="213"/>
    </row>
    <row r="11259" spans="20:30" x14ac:dyDescent="0.2">
      <c r="T11259" s="212"/>
      <c r="U11259" s="213"/>
      <c r="V11259" s="213"/>
      <c r="W11259" s="213"/>
      <c r="X11259" s="214"/>
      <c r="Y11259" s="214"/>
      <c r="Z11259" s="214"/>
      <c r="AA11259" s="217"/>
      <c r="AB11259" s="217"/>
      <c r="AC11259" s="217"/>
      <c r="AD11259" s="213"/>
    </row>
    <row r="11260" spans="20:30" x14ac:dyDescent="0.2">
      <c r="T11260" s="212"/>
      <c r="U11260" s="213"/>
      <c r="V11260" s="213"/>
      <c r="W11260" s="213"/>
      <c r="X11260" s="214"/>
      <c r="Y11260" s="214"/>
      <c r="Z11260" s="214"/>
      <c r="AA11260" s="217"/>
      <c r="AB11260" s="217"/>
      <c r="AC11260" s="217"/>
      <c r="AD11260" s="213"/>
    </row>
    <row r="11261" spans="20:30" x14ac:dyDescent="0.2">
      <c r="T11261" s="212"/>
      <c r="U11261" s="213"/>
      <c r="V11261" s="213"/>
      <c r="W11261" s="213"/>
      <c r="X11261" s="214"/>
      <c r="Y11261" s="214"/>
      <c r="Z11261" s="214"/>
      <c r="AA11261" s="217"/>
      <c r="AB11261" s="217"/>
      <c r="AC11261" s="217"/>
      <c r="AD11261" s="213"/>
    </row>
    <row r="11262" spans="20:30" x14ac:dyDescent="0.2">
      <c r="T11262" s="212"/>
      <c r="U11262" s="213"/>
      <c r="V11262" s="213"/>
      <c r="W11262" s="213"/>
      <c r="X11262" s="214"/>
      <c r="Y11262" s="214"/>
      <c r="Z11262" s="214"/>
      <c r="AA11262" s="217"/>
      <c r="AB11262" s="217"/>
      <c r="AC11262" s="217"/>
      <c r="AD11262" s="213"/>
    </row>
    <row r="11263" spans="20:30" x14ac:dyDescent="0.2">
      <c r="T11263" s="212"/>
      <c r="U11263" s="213"/>
      <c r="V11263" s="213"/>
      <c r="W11263" s="213"/>
      <c r="X11263" s="214"/>
      <c r="Y11263" s="214"/>
      <c r="Z11263" s="214"/>
      <c r="AA11263" s="217"/>
      <c r="AB11263" s="217"/>
      <c r="AC11263" s="217"/>
      <c r="AD11263" s="213"/>
    </row>
    <row r="11264" spans="20:30" x14ac:dyDescent="0.2">
      <c r="T11264" s="212"/>
      <c r="U11264" s="213"/>
      <c r="V11264" s="213"/>
      <c r="W11264" s="213"/>
      <c r="X11264" s="214"/>
      <c r="Y11264" s="214"/>
      <c r="Z11264" s="214"/>
      <c r="AA11264" s="217"/>
      <c r="AB11264" s="217"/>
      <c r="AC11264" s="217"/>
      <c r="AD11264" s="213"/>
    </row>
    <row r="11265" spans="20:30" x14ac:dyDescent="0.2">
      <c r="T11265" s="212"/>
      <c r="U11265" s="213"/>
      <c r="V11265" s="213"/>
      <c r="W11265" s="213"/>
      <c r="X11265" s="214"/>
      <c r="Y11265" s="214"/>
      <c r="Z11265" s="214"/>
      <c r="AA11265" s="217"/>
      <c r="AB11265" s="217"/>
      <c r="AC11265" s="217"/>
      <c r="AD11265" s="213"/>
    </row>
    <row r="11266" spans="20:30" x14ac:dyDescent="0.2">
      <c r="T11266" s="212"/>
      <c r="U11266" s="213"/>
      <c r="V11266" s="213"/>
      <c r="W11266" s="213"/>
      <c r="X11266" s="214"/>
      <c r="Y11266" s="214"/>
      <c r="Z11266" s="214"/>
      <c r="AA11266" s="217"/>
      <c r="AB11266" s="217"/>
      <c r="AC11266" s="217"/>
      <c r="AD11266" s="213"/>
    </row>
    <row r="11267" spans="20:30" x14ac:dyDescent="0.2">
      <c r="T11267" s="212"/>
      <c r="U11267" s="213"/>
      <c r="V11267" s="213"/>
      <c r="W11267" s="213"/>
      <c r="X11267" s="214"/>
      <c r="Y11267" s="214"/>
      <c r="Z11267" s="214"/>
      <c r="AA11267" s="217"/>
      <c r="AB11267" s="217"/>
      <c r="AC11267" s="217"/>
      <c r="AD11267" s="213"/>
    </row>
    <row r="11268" spans="20:30" x14ac:dyDescent="0.2">
      <c r="T11268" s="212"/>
      <c r="U11268" s="213"/>
      <c r="V11268" s="213"/>
      <c r="W11268" s="213"/>
      <c r="X11268" s="214"/>
      <c r="Y11268" s="214"/>
      <c r="Z11268" s="214"/>
      <c r="AA11268" s="217"/>
      <c r="AB11268" s="217"/>
      <c r="AC11268" s="217"/>
      <c r="AD11268" s="213"/>
    </row>
    <row r="11269" spans="20:30" x14ac:dyDescent="0.2">
      <c r="T11269" s="212"/>
      <c r="U11269" s="213"/>
      <c r="V11269" s="213"/>
      <c r="W11269" s="213"/>
      <c r="X11269" s="214"/>
      <c r="Y11269" s="214"/>
      <c r="Z11269" s="214"/>
      <c r="AA11269" s="217"/>
      <c r="AB11269" s="217"/>
      <c r="AC11269" s="217"/>
      <c r="AD11269" s="213"/>
    </row>
    <row r="11270" spans="20:30" x14ac:dyDescent="0.2">
      <c r="T11270" s="212"/>
      <c r="U11270" s="213"/>
      <c r="V11270" s="213"/>
      <c r="W11270" s="213"/>
      <c r="X11270" s="214"/>
      <c r="Y11270" s="214"/>
      <c r="Z11270" s="214"/>
      <c r="AA11270" s="217"/>
      <c r="AB11270" s="217"/>
      <c r="AC11270" s="217"/>
      <c r="AD11270" s="213"/>
    </row>
    <row r="11271" spans="20:30" x14ac:dyDescent="0.2">
      <c r="T11271" s="212"/>
      <c r="U11271" s="213"/>
      <c r="V11271" s="213"/>
      <c r="W11271" s="213"/>
      <c r="X11271" s="214"/>
      <c r="Y11271" s="214"/>
      <c r="Z11271" s="214"/>
      <c r="AA11271" s="217"/>
      <c r="AB11271" s="217"/>
      <c r="AC11271" s="217"/>
      <c r="AD11271" s="213"/>
    </row>
    <row r="11272" spans="20:30" x14ac:dyDescent="0.2">
      <c r="T11272" s="212"/>
      <c r="U11272" s="213"/>
      <c r="V11272" s="213"/>
      <c r="W11272" s="213"/>
      <c r="X11272" s="214"/>
      <c r="Y11272" s="214"/>
      <c r="Z11272" s="214"/>
      <c r="AA11272" s="217"/>
      <c r="AB11272" s="217"/>
      <c r="AC11272" s="217"/>
      <c r="AD11272" s="213"/>
    </row>
    <row r="11273" spans="20:30" x14ac:dyDescent="0.2">
      <c r="T11273" s="212"/>
      <c r="U11273" s="213"/>
      <c r="V11273" s="213"/>
      <c r="W11273" s="213"/>
      <c r="X11273" s="214"/>
      <c r="Y11273" s="214"/>
      <c r="Z11273" s="214"/>
      <c r="AA11273" s="217"/>
      <c r="AB11273" s="217"/>
      <c r="AC11273" s="217"/>
      <c r="AD11273" s="213"/>
    </row>
    <row r="11274" spans="20:30" x14ac:dyDescent="0.2">
      <c r="T11274" s="212"/>
      <c r="U11274" s="213"/>
      <c r="V11274" s="213"/>
      <c r="W11274" s="213"/>
      <c r="X11274" s="214"/>
      <c r="Y11274" s="214"/>
      <c r="Z11274" s="214"/>
      <c r="AA11274" s="217"/>
      <c r="AB11274" s="217"/>
      <c r="AC11274" s="217"/>
      <c r="AD11274" s="213"/>
    </row>
    <row r="11275" spans="20:30" x14ac:dyDescent="0.2">
      <c r="T11275" s="212"/>
      <c r="U11275" s="213"/>
      <c r="V11275" s="213"/>
      <c r="W11275" s="213"/>
      <c r="X11275" s="214"/>
      <c r="Y11275" s="214"/>
      <c r="Z11275" s="214"/>
      <c r="AA11275" s="217"/>
      <c r="AB11275" s="217"/>
      <c r="AC11275" s="217"/>
      <c r="AD11275" s="213"/>
    </row>
    <row r="11276" spans="20:30" x14ac:dyDescent="0.2">
      <c r="T11276" s="212"/>
      <c r="U11276" s="213"/>
      <c r="V11276" s="213"/>
      <c r="W11276" s="213"/>
      <c r="X11276" s="214"/>
      <c r="Y11276" s="214"/>
      <c r="Z11276" s="214"/>
      <c r="AA11276" s="217"/>
      <c r="AB11276" s="217"/>
      <c r="AC11276" s="217"/>
      <c r="AD11276" s="213"/>
    </row>
    <row r="11277" spans="20:30" x14ac:dyDescent="0.2">
      <c r="T11277" s="212"/>
      <c r="U11277" s="213"/>
      <c r="V11277" s="213"/>
      <c r="W11277" s="213"/>
      <c r="X11277" s="214"/>
      <c r="Y11277" s="214"/>
      <c r="Z11277" s="214"/>
      <c r="AA11277" s="217"/>
      <c r="AB11277" s="217"/>
      <c r="AC11277" s="217"/>
      <c r="AD11277" s="213"/>
    </row>
    <row r="11278" spans="20:30" x14ac:dyDescent="0.2">
      <c r="T11278" s="212"/>
      <c r="U11278" s="213"/>
      <c r="V11278" s="213"/>
      <c r="W11278" s="213"/>
      <c r="X11278" s="214"/>
      <c r="Y11278" s="214"/>
      <c r="Z11278" s="214"/>
      <c r="AA11278" s="217"/>
      <c r="AB11278" s="217"/>
      <c r="AC11278" s="217"/>
      <c r="AD11278" s="213"/>
    </row>
    <row r="11279" spans="20:30" x14ac:dyDescent="0.2">
      <c r="T11279" s="212"/>
      <c r="U11279" s="213"/>
      <c r="V11279" s="213"/>
      <c r="W11279" s="213"/>
      <c r="X11279" s="214"/>
      <c r="Y11279" s="214"/>
      <c r="Z11279" s="214"/>
      <c r="AA11279" s="217"/>
      <c r="AB11279" s="217"/>
      <c r="AC11279" s="217"/>
      <c r="AD11279" s="213"/>
    </row>
    <row r="11280" spans="20:30" x14ac:dyDescent="0.2">
      <c r="T11280" s="212"/>
      <c r="U11280" s="213"/>
      <c r="V11280" s="213"/>
      <c r="W11280" s="213"/>
      <c r="X11280" s="214"/>
      <c r="Y11280" s="214"/>
      <c r="Z11280" s="214"/>
      <c r="AA11280" s="217"/>
      <c r="AB11280" s="217"/>
      <c r="AC11280" s="217"/>
      <c r="AD11280" s="213"/>
    </row>
    <row r="11281" spans="20:30" x14ac:dyDescent="0.2">
      <c r="T11281" s="212"/>
      <c r="U11281" s="213"/>
      <c r="V11281" s="213"/>
      <c r="W11281" s="213"/>
      <c r="X11281" s="214"/>
      <c r="Y11281" s="214"/>
      <c r="Z11281" s="214"/>
      <c r="AA11281" s="217"/>
      <c r="AB11281" s="217"/>
      <c r="AC11281" s="217"/>
      <c r="AD11281" s="213"/>
    </row>
    <row r="11282" spans="20:30" x14ac:dyDescent="0.2">
      <c r="T11282" s="212"/>
      <c r="U11282" s="213"/>
      <c r="V11282" s="213"/>
      <c r="W11282" s="213"/>
      <c r="X11282" s="214"/>
      <c r="Y11282" s="214"/>
      <c r="Z11282" s="214"/>
      <c r="AA11282" s="217"/>
      <c r="AB11282" s="217"/>
      <c r="AC11282" s="217"/>
      <c r="AD11282" s="213"/>
    </row>
    <row r="11283" spans="20:30" x14ac:dyDescent="0.2">
      <c r="T11283" s="212"/>
      <c r="U11283" s="213"/>
      <c r="V11283" s="213"/>
      <c r="W11283" s="213"/>
      <c r="X11283" s="214"/>
      <c r="Y11283" s="214"/>
      <c r="Z11283" s="214"/>
      <c r="AA11283" s="217"/>
      <c r="AB11283" s="217"/>
      <c r="AC11283" s="217"/>
      <c r="AD11283" s="213"/>
    </row>
    <row r="11284" spans="20:30" x14ac:dyDescent="0.2">
      <c r="T11284" s="212"/>
      <c r="U11284" s="213"/>
      <c r="V11284" s="213"/>
      <c r="W11284" s="213"/>
      <c r="X11284" s="214"/>
      <c r="Y11284" s="214"/>
      <c r="Z11284" s="214"/>
      <c r="AA11284" s="217"/>
      <c r="AB11284" s="217"/>
      <c r="AC11284" s="217"/>
      <c r="AD11284" s="213"/>
    </row>
    <row r="11285" spans="20:30" x14ac:dyDescent="0.2">
      <c r="T11285" s="212"/>
      <c r="U11285" s="213"/>
      <c r="V11285" s="213"/>
      <c r="W11285" s="213"/>
      <c r="X11285" s="214"/>
      <c r="Y11285" s="214"/>
      <c r="Z11285" s="214"/>
      <c r="AA11285" s="217"/>
      <c r="AB11285" s="217"/>
      <c r="AC11285" s="217"/>
      <c r="AD11285" s="213"/>
    </row>
    <row r="11286" spans="20:30" x14ac:dyDescent="0.2">
      <c r="T11286" s="212"/>
      <c r="U11286" s="213"/>
      <c r="V11286" s="213"/>
      <c r="W11286" s="213"/>
      <c r="X11286" s="214"/>
      <c r="Y11286" s="214"/>
      <c r="Z11286" s="214"/>
      <c r="AA11286" s="217"/>
      <c r="AB11286" s="217"/>
      <c r="AC11286" s="217"/>
      <c r="AD11286" s="213"/>
    </row>
    <row r="11287" spans="20:30" x14ac:dyDescent="0.2">
      <c r="T11287" s="212"/>
      <c r="U11287" s="213"/>
      <c r="V11287" s="213"/>
      <c r="W11287" s="213"/>
      <c r="X11287" s="214"/>
      <c r="Y11287" s="214"/>
      <c r="Z11287" s="214"/>
      <c r="AA11287" s="217"/>
      <c r="AB11287" s="217"/>
      <c r="AC11287" s="217"/>
      <c r="AD11287" s="213"/>
    </row>
    <row r="11288" spans="20:30" x14ac:dyDescent="0.2">
      <c r="T11288" s="212"/>
      <c r="U11288" s="213"/>
      <c r="V11288" s="213"/>
      <c r="W11288" s="213"/>
      <c r="X11288" s="214"/>
      <c r="Y11288" s="214"/>
      <c r="Z11288" s="214"/>
      <c r="AA11288" s="217"/>
      <c r="AB11288" s="217"/>
      <c r="AC11288" s="217"/>
      <c r="AD11288" s="213"/>
    </row>
    <row r="11289" spans="20:30" x14ac:dyDescent="0.2">
      <c r="T11289" s="212"/>
      <c r="U11289" s="213"/>
      <c r="V11289" s="213"/>
      <c r="W11289" s="213"/>
      <c r="X11289" s="214"/>
      <c r="Y11289" s="214"/>
      <c r="Z11289" s="214"/>
      <c r="AA11289" s="217"/>
      <c r="AB11289" s="217"/>
      <c r="AC11289" s="217"/>
      <c r="AD11289" s="213"/>
    </row>
    <row r="11290" spans="20:30" x14ac:dyDescent="0.2">
      <c r="T11290" s="212"/>
      <c r="U11290" s="213"/>
      <c r="V11290" s="213"/>
      <c r="W11290" s="213"/>
      <c r="X11290" s="214"/>
      <c r="Y11290" s="214"/>
      <c r="Z11290" s="214"/>
      <c r="AA11290" s="217"/>
      <c r="AB11290" s="217"/>
      <c r="AC11290" s="217"/>
      <c r="AD11290" s="213"/>
    </row>
    <row r="11291" spans="20:30" x14ac:dyDescent="0.2">
      <c r="T11291" s="212"/>
      <c r="U11291" s="213"/>
      <c r="V11291" s="213"/>
      <c r="W11291" s="213"/>
      <c r="X11291" s="214"/>
      <c r="Y11291" s="214"/>
      <c r="Z11291" s="214"/>
      <c r="AA11291" s="217"/>
      <c r="AB11291" s="217"/>
      <c r="AC11291" s="217"/>
      <c r="AD11291" s="213"/>
    </row>
    <row r="11292" spans="20:30" x14ac:dyDescent="0.2">
      <c r="T11292" s="212"/>
      <c r="U11292" s="213"/>
      <c r="V11292" s="213"/>
      <c r="W11292" s="213"/>
      <c r="X11292" s="214"/>
      <c r="Y11292" s="214"/>
      <c r="Z11292" s="214"/>
      <c r="AA11292" s="217"/>
      <c r="AB11292" s="217"/>
      <c r="AC11292" s="217"/>
      <c r="AD11292" s="213"/>
    </row>
    <row r="11293" spans="20:30" x14ac:dyDescent="0.2">
      <c r="T11293" s="212"/>
      <c r="U11293" s="213"/>
      <c r="V11293" s="213"/>
      <c r="W11293" s="213"/>
      <c r="X11293" s="214"/>
      <c r="Y11293" s="214"/>
      <c r="Z11293" s="214"/>
      <c r="AA11293" s="217"/>
      <c r="AB11293" s="217"/>
      <c r="AC11293" s="217"/>
      <c r="AD11293" s="213"/>
    </row>
    <row r="11294" spans="20:30" x14ac:dyDescent="0.2">
      <c r="T11294" s="212"/>
      <c r="U11294" s="213"/>
      <c r="V11294" s="213"/>
      <c r="W11294" s="213"/>
      <c r="X11294" s="214"/>
      <c r="Y11294" s="214"/>
      <c r="Z11294" s="214"/>
      <c r="AA11294" s="217"/>
      <c r="AB11294" s="217"/>
      <c r="AC11294" s="217"/>
      <c r="AD11294" s="213"/>
    </row>
    <row r="11295" spans="20:30" x14ac:dyDescent="0.2">
      <c r="T11295" s="212"/>
      <c r="U11295" s="213"/>
      <c r="V11295" s="213"/>
      <c r="W11295" s="213"/>
      <c r="X11295" s="214"/>
      <c r="Y11295" s="214"/>
      <c r="Z11295" s="214"/>
      <c r="AA11295" s="217"/>
      <c r="AB11295" s="217"/>
      <c r="AC11295" s="217"/>
      <c r="AD11295" s="213"/>
    </row>
    <row r="11296" spans="20:30" x14ac:dyDescent="0.2">
      <c r="T11296" s="212"/>
      <c r="U11296" s="213"/>
      <c r="V11296" s="213"/>
      <c r="W11296" s="213"/>
      <c r="X11296" s="214"/>
      <c r="Y11296" s="214"/>
      <c r="Z11296" s="214"/>
      <c r="AA11296" s="217"/>
      <c r="AB11296" s="217"/>
      <c r="AC11296" s="217"/>
      <c r="AD11296" s="213"/>
    </row>
    <row r="11297" spans="20:30" x14ac:dyDescent="0.2">
      <c r="T11297" s="212"/>
      <c r="U11297" s="213"/>
      <c r="V11297" s="213"/>
      <c r="W11297" s="213"/>
      <c r="X11297" s="214"/>
      <c r="Y11297" s="214"/>
      <c r="Z11297" s="214"/>
      <c r="AA11297" s="217"/>
      <c r="AB11297" s="217"/>
      <c r="AC11297" s="217"/>
      <c r="AD11297" s="213"/>
    </row>
    <row r="11298" spans="20:30" x14ac:dyDescent="0.2">
      <c r="T11298" s="212"/>
      <c r="U11298" s="213"/>
      <c r="V11298" s="213"/>
      <c r="W11298" s="213"/>
      <c r="X11298" s="214"/>
      <c r="Y11298" s="214"/>
      <c r="Z11298" s="214"/>
      <c r="AA11298" s="217"/>
      <c r="AB11298" s="217"/>
      <c r="AC11298" s="217"/>
      <c r="AD11298" s="213"/>
    </row>
    <row r="11299" spans="20:30" x14ac:dyDescent="0.2">
      <c r="T11299" s="212"/>
      <c r="U11299" s="213"/>
      <c r="V11299" s="213"/>
      <c r="W11299" s="213"/>
      <c r="X11299" s="214"/>
      <c r="Y11299" s="214"/>
      <c r="Z11299" s="214"/>
      <c r="AA11299" s="217"/>
      <c r="AB11299" s="217"/>
      <c r="AC11299" s="217"/>
      <c r="AD11299" s="213"/>
    </row>
    <row r="11300" spans="20:30" x14ac:dyDescent="0.2">
      <c r="T11300" s="212"/>
      <c r="U11300" s="213"/>
      <c r="V11300" s="213"/>
      <c r="W11300" s="213"/>
      <c r="X11300" s="214"/>
      <c r="Y11300" s="214"/>
      <c r="Z11300" s="214"/>
      <c r="AA11300" s="217"/>
      <c r="AB11300" s="217"/>
      <c r="AC11300" s="217"/>
      <c r="AD11300" s="213"/>
    </row>
    <row r="11301" spans="20:30" x14ac:dyDescent="0.2">
      <c r="T11301" s="212"/>
      <c r="U11301" s="213"/>
      <c r="V11301" s="213"/>
      <c r="W11301" s="213"/>
      <c r="X11301" s="214"/>
      <c r="Y11301" s="214"/>
      <c r="Z11301" s="214"/>
      <c r="AA11301" s="217"/>
      <c r="AB11301" s="217"/>
      <c r="AC11301" s="217"/>
      <c r="AD11301" s="213"/>
    </row>
    <row r="11302" spans="20:30" x14ac:dyDescent="0.2">
      <c r="T11302" s="212"/>
      <c r="U11302" s="213"/>
      <c r="V11302" s="213"/>
      <c r="W11302" s="213"/>
      <c r="X11302" s="214"/>
      <c r="Y11302" s="214"/>
      <c r="Z11302" s="214"/>
      <c r="AA11302" s="217"/>
      <c r="AB11302" s="217"/>
      <c r="AC11302" s="217"/>
      <c r="AD11302" s="213"/>
    </row>
    <row r="11303" spans="20:30" x14ac:dyDescent="0.2">
      <c r="T11303" s="212"/>
      <c r="U11303" s="213"/>
      <c r="V11303" s="213"/>
      <c r="W11303" s="213"/>
      <c r="X11303" s="214"/>
      <c r="Y11303" s="214"/>
      <c r="Z11303" s="214"/>
      <c r="AA11303" s="217"/>
      <c r="AB11303" s="217"/>
      <c r="AC11303" s="217"/>
      <c r="AD11303" s="213"/>
    </row>
    <row r="11304" spans="20:30" x14ac:dyDescent="0.2">
      <c r="T11304" s="212"/>
      <c r="U11304" s="213"/>
      <c r="V11304" s="213"/>
      <c r="W11304" s="213"/>
      <c r="X11304" s="214"/>
      <c r="Y11304" s="214"/>
      <c r="Z11304" s="214"/>
      <c r="AA11304" s="217"/>
      <c r="AB11304" s="217"/>
      <c r="AC11304" s="217"/>
      <c r="AD11304" s="213"/>
    </row>
    <row r="11305" spans="20:30" x14ac:dyDescent="0.2">
      <c r="T11305" s="212"/>
      <c r="U11305" s="213"/>
      <c r="V11305" s="213"/>
      <c r="W11305" s="213"/>
      <c r="X11305" s="214"/>
      <c r="Y11305" s="214"/>
      <c r="Z11305" s="214"/>
      <c r="AA11305" s="217"/>
      <c r="AB11305" s="217"/>
      <c r="AC11305" s="217"/>
      <c r="AD11305" s="213"/>
    </row>
    <row r="11306" spans="20:30" x14ac:dyDescent="0.2">
      <c r="T11306" s="212"/>
      <c r="U11306" s="213"/>
      <c r="V11306" s="213"/>
      <c r="W11306" s="213"/>
      <c r="X11306" s="214"/>
      <c r="Y11306" s="214"/>
      <c r="Z11306" s="214"/>
      <c r="AA11306" s="217"/>
      <c r="AB11306" s="217"/>
      <c r="AC11306" s="217"/>
      <c r="AD11306" s="213"/>
    </row>
    <row r="11307" spans="20:30" x14ac:dyDescent="0.2">
      <c r="T11307" s="212"/>
      <c r="U11307" s="213"/>
      <c r="V11307" s="213"/>
      <c r="W11307" s="213"/>
      <c r="X11307" s="214"/>
      <c r="Y11307" s="214"/>
      <c r="Z11307" s="214"/>
      <c r="AA11307" s="217"/>
      <c r="AB11307" s="217"/>
      <c r="AC11307" s="217"/>
      <c r="AD11307" s="213"/>
    </row>
    <row r="11308" spans="20:30" x14ac:dyDescent="0.2">
      <c r="T11308" s="212"/>
      <c r="U11308" s="213"/>
      <c r="V11308" s="213"/>
      <c r="W11308" s="213"/>
      <c r="X11308" s="214"/>
      <c r="Y11308" s="214"/>
      <c r="Z11308" s="214"/>
      <c r="AA11308" s="217"/>
      <c r="AB11308" s="217"/>
      <c r="AC11308" s="217"/>
      <c r="AD11308" s="213"/>
    </row>
    <row r="11309" spans="20:30" x14ac:dyDescent="0.2">
      <c r="T11309" s="212"/>
      <c r="U11309" s="213"/>
      <c r="V11309" s="213"/>
      <c r="W11309" s="213"/>
      <c r="X11309" s="214"/>
      <c r="Y11309" s="214"/>
      <c r="Z11309" s="214"/>
      <c r="AA11309" s="217"/>
      <c r="AB11309" s="217"/>
      <c r="AC11309" s="217"/>
      <c r="AD11309" s="213"/>
    </row>
    <row r="11310" spans="20:30" x14ac:dyDescent="0.2">
      <c r="T11310" s="212"/>
      <c r="U11310" s="213"/>
      <c r="V11310" s="213"/>
      <c r="W11310" s="213"/>
      <c r="X11310" s="214"/>
      <c r="Y11310" s="214"/>
      <c r="Z11310" s="214"/>
      <c r="AA11310" s="217"/>
      <c r="AB11310" s="217"/>
      <c r="AC11310" s="217"/>
      <c r="AD11310" s="213"/>
    </row>
    <row r="11311" spans="20:30" x14ac:dyDescent="0.2">
      <c r="T11311" s="212"/>
      <c r="U11311" s="213"/>
      <c r="V11311" s="213"/>
      <c r="W11311" s="213"/>
      <c r="X11311" s="214"/>
      <c r="Y11311" s="214"/>
      <c r="Z11311" s="214"/>
      <c r="AA11311" s="217"/>
      <c r="AB11311" s="217"/>
      <c r="AC11311" s="217"/>
      <c r="AD11311" s="213"/>
    </row>
    <row r="11312" spans="20:30" x14ac:dyDescent="0.2">
      <c r="T11312" s="212"/>
      <c r="U11312" s="213"/>
      <c r="V11312" s="213"/>
      <c r="W11312" s="213"/>
      <c r="X11312" s="214"/>
      <c r="Y11312" s="214"/>
      <c r="Z11312" s="214"/>
      <c r="AA11312" s="217"/>
      <c r="AB11312" s="217"/>
      <c r="AC11312" s="217"/>
      <c r="AD11312" s="213"/>
    </row>
    <row r="11313" spans="20:30" x14ac:dyDescent="0.2">
      <c r="T11313" s="212"/>
      <c r="U11313" s="213"/>
      <c r="V11313" s="213"/>
      <c r="W11313" s="213"/>
      <c r="X11313" s="214"/>
      <c r="Y11313" s="214"/>
      <c r="Z11313" s="214"/>
      <c r="AA11313" s="217"/>
      <c r="AB11313" s="217"/>
      <c r="AC11313" s="217"/>
      <c r="AD11313" s="213"/>
    </row>
    <row r="11314" spans="20:30" x14ac:dyDescent="0.2">
      <c r="T11314" s="212"/>
      <c r="U11314" s="213"/>
      <c r="V11314" s="213"/>
      <c r="W11314" s="213"/>
      <c r="X11314" s="214"/>
      <c r="Y11314" s="214"/>
      <c r="Z11314" s="214"/>
      <c r="AA11314" s="217"/>
      <c r="AB11314" s="217"/>
      <c r="AC11314" s="217"/>
      <c r="AD11314" s="213"/>
    </row>
    <row r="11315" spans="20:30" x14ac:dyDescent="0.2">
      <c r="T11315" s="212"/>
      <c r="U11315" s="213"/>
      <c r="V11315" s="213"/>
      <c r="W11315" s="213"/>
      <c r="X11315" s="214"/>
      <c r="Y11315" s="214"/>
      <c r="Z11315" s="214"/>
      <c r="AA11315" s="217"/>
      <c r="AB11315" s="217"/>
      <c r="AC11315" s="217"/>
      <c r="AD11315" s="213"/>
    </row>
    <row r="11316" spans="20:30" x14ac:dyDescent="0.2">
      <c r="T11316" s="212"/>
      <c r="U11316" s="213"/>
      <c r="V11316" s="213"/>
      <c r="W11316" s="213"/>
      <c r="X11316" s="214"/>
      <c r="Y11316" s="214"/>
      <c r="Z11316" s="214"/>
      <c r="AA11316" s="217"/>
      <c r="AB11316" s="217"/>
      <c r="AC11316" s="217"/>
      <c r="AD11316" s="213"/>
    </row>
    <row r="11317" spans="20:30" x14ac:dyDescent="0.2">
      <c r="T11317" s="212"/>
      <c r="U11317" s="213"/>
      <c r="V11317" s="213"/>
      <c r="W11317" s="213"/>
      <c r="X11317" s="214"/>
      <c r="Y11317" s="214"/>
      <c r="Z11317" s="214"/>
      <c r="AA11317" s="217"/>
      <c r="AB11317" s="217"/>
      <c r="AC11317" s="217"/>
      <c r="AD11317" s="213"/>
    </row>
    <row r="11318" spans="20:30" x14ac:dyDescent="0.2">
      <c r="T11318" s="212"/>
      <c r="U11318" s="213"/>
      <c r="V11318" s="213"/>
      <c r="W11318" s="213"/>
      <c r="X11318" s="214"/>
      <c r="Y11318" s="214"/>
      <c r="Z11318" s="214"/>
      <c r="AA11318" s="217"/>
      <c r="AB11318" s="217"/>
      <c r="AC11318" s="217"/>
      <c r="AD11318" s="213"/>
    </row>
    <row r="11319" spans="20:30" x14ac:dyDescent="0.2">
      <c r="T11319" s="212"/>
      <c r="U11319" s="213"/>
      <c r="V11319" s="213"/>
      <c r="W11319" s="213"/>
      <c r="X11319" s="214"/>
      <c r="Y11319" s="214"/>
      <c r="Z11319" s="214"/>
      <c r="AA11319" s="217"/>
      <c r="AB11319" s="217"/>
      <c r="AC11319" s="217"/>
      <c r="AD11319" s="213"/>
    </row>
    <row r="11320" spans="20:30" x14ac:dyDescent="0.2">
      <c r="T11320" s="212"/>
      <c r="U11320" s="213"/>
      <c r="V11320" s="213"/>
      <c r="W11320" s="213"/>
      <c r="X11320" s="214"/>
      <c r="Y11320" s="214"/>
      <c r="Z11320" s="214"/>
      <c r="AA11320" s="217"/>
      <c r="AB11320" s="217"/>
      <c r="AC11320" s="217"/>
      <c r="AD11320" s="213"/>
    </row>
    <row r="11321" spans="20:30" x14ac:dyDescent="0.2">
      <c r="T11321" s="212"/>
      <c r="U11321" s="213"/>
      <c r="V11321" s="213"/>
      <c r="W11321" s="213"/>
      <c r="X11321" s="214"/>
      <c r="Y11321" s="214"/>
      <c r="Z11321" s="214"/>
      <c r="AA11321" s="217"/>
      <c r="AB11321" s="217"/>
      <c r="AC11321" s="217"/>
      <c r="AD11321" s="213"/>
    </row>
    <row r="11322" spans="20:30" x14ac:dyDescent="0.2">
      <c r="T11322" s="212"/>
      <c r="U11322" s="213"/>
      <c r="V11322" s="213"/>
      <c r="W11322" s="213"/>
      <c r="X11322" s="214"/>
      <c r="Y11322" s="214"/>
      <c r="Z11322" s="214"/>
      <c r="AA11322" s="217"/>
      <c r="AB11322" s="217"/>
      <c r="AC11322" s="217"/>
      <c r="AD11322" s="213"/>
    </row>
    <row r="11323" spans="20:30" x14ac:dyDescent="0.2">
      <c r="T11323" s="212"/>
      <c r="U11323" s="213"/>
      <c r="V11323" s="213"/>
      <c r="W11323" s="213"/>
      <c r="X11323" s="214"/>
      <c r="Y11323" s="214"/>
      <c r="Z11323" s="214"/>
      <c r="AA11323" s="217"/>
      <c r="AB11323" s="217"/>
      <c r="AC11323" s="217"/>
      <c r="AD11323" s="213"/>
    </row>
    <row r="11324" spans="20:30" x14ac:dyDescent="0.2">
      <c r="T11324" s="212"/>
      <c r="U11324" s="213"/>
      <c r="V11324" s="213"/>
      <c r="W11324" s="213"/>
      <c r="X11324" s="214"/>
      <c r="Y11324" s="214"/>
      <c r="Z11324" s="214"/>
      <c r="AA11324" s="217"/>
      <c r="AB11324" s="217"/>
      <c r="AC11324" s="217"/>
      <c r="AD11324" s="213"/>
    </row>
    <row r="11325" spans="20:30" x14ac:dyDescent="0.2">
      <c r="T11325" s="212"/>
      <c r="U11325" s="213"/>
      <c r="V11325" s="213"/>
      <c r="W11325" s="213"/>
      <c r="X11325" s="214"/>
      <c r="Y11325" s="214"/>
      <c r="Z11325" s="214"/>
      <c r="AA11325" s="217"/>
      <c r="AB11325" s="217"/>
      <c r="AC11325" s="217"/>
      <c r="AD11325" s="213"/>
    </row>
    <row r="11326" spans="20:30" x14ac:dyDescent="0.2">
      <c r="T11326" s="212"/>
      <c r="U11326" s="213"/>
      <c r="V11326" s="213"/>
      <c r="W11326" s="213"/>
      <c r="X11326" s="214"/>
      <c r="Y11326" s="214"/>
      <c r="Z11326" s="214"/>
      <c r="AA11326" s="217"/>
      <c r="AB11326" s="217"/>
      <c r="AC11326" s="217"/>
      <c r="AD11326" s="213"/>
    </row>
    <row r="11327" spans="20:30" x14ac:dyDescent="0.2">
      <c r="T11327" s="212"/>
      <c r="U11327" s="213"/>
      <c r="V11327" s="213"/>
      <c r="W11327" s="213"/>
      <c r="X11327" s="214"/>
      <c r="Y11327" s="214"/>
      <c r="Z11327" s="214"/>
      <c r="AA11327" s="217"/>
      <c r="AB11327" s="217"/>
      <c r="AC11327" s="217"/>
      <c r="AD11327" s="213"/>
    </row>
    <row r="11328" spans="20:30" x14ac:dyDescent="0.2">
      <c r="T11328" s="212"/>
      <c r="U11328" s="213"/>
      <c r="V11328" s="213"/>
      <c r="W11328" s="213"/>
      <c r="X11328" s="214"/>
      <c r="Y11328" s="214"/>
      <c r="Z11328" s="214"/>
      <c r="AA11328" s="217"/>
      <c r="AB11328" s="217"/>
      <c r="AC11328" s="217"/>
      <c r="AD11328" s="213"/>
    </row>
    <row r="11329" spans="20:30" x14ac:dyDescent="0.2">
      <c r="T11329" s="212"/>
      <c r="U11329" s="213"/>
      <c r="V11329" s="213"/>
      <c r="W11329" s="213"/>
      <c r="X11329" s="214"/>
      <c r="Y11329" s="214"/>
      <c r="Z11329" s="214"/>
      <c r="AA11329" s="217"/>
      <c r="AB11329" s="217"/>
      <c r="AC11329" s="217"/>
      <c r="AD11329" s="213"/>
    </row>
    <row r="11330" spans="20:30" x14ac:dyDescent="0.2">
      <c r="T11330" s="212"/>
      <c r="U11330" s="213"/>
      <c r="V11330" s="213"/>
      <c r="W11330" s="213"/>
      <c r="X11330" s="214"/>
      <c r="Y11330" s="214"/>
      <c r="Z11330" s="214"/>
      <c r="AA11330" s="217"/>
      <c r="AB11330" s="217"/>
      <c r="AC11330" s="217"/>
      <c r="AD11330" s="213"/>
    </row>
    <row r="11331" spans="20:30" x14ac:dyDescent="0.2">
      <c r="T11331" s="212"/>
      <c r="U11331" s="213"/>
      <c r="V11331" s="213"/>
      <c r="W11331" s="213"/>
      <c r="X11331" s="214"/>
      <c r="Y11331" s="214"/>
      <c r="Z11331" s="214"/>
      <c r="AA11331" s="217"/>
      <c r="AB11331" s="217"/>
      <c r="AC11331" s="217"/>
      <c r="AD11331" s="213"/>
    </row>
    <row r="11332" spans="20:30" x14ac:dyDescent="0.2">
      <c r="T11332" s="212"/>
      <c r="U11332" s="213"/>
      <c r="V11332" s="213"/>
      <c r="W11332" s="213"/>
      <c r="X11332" s="214"/>
      <c r="Y11332" s="214"/>
      <c r="Z11332" s="214"/>
      <c r="AA11332" s="217"/>
      <c r="AB11332" s="217"/>
      <c r="AC11332" s="217"/>
      <c r="AD11332" s="213"/>
    </row>
    <row r="11333" spans="20:30" x14ac:dyDescent="0.2">
      <c r="T11333" s="212"/>
      <c r="U11333" s="213"/>
      <c r="V11333" s="213"/>
      <c r="W11333" s="213"/>
      <c r="X11333" s="214"/>
      <c r="Y11333" s="214"/>
      <c r="Z11333" s="214"/>
      <c r="AA11333" s="217"/>
      <c r="AB11333" s="217"/>
      <c r="AC11333" s="217"/>
      <c r="AD11333" s="213"/>
    </row>
    <row r="11334" spans="20:30" x14ac:dyDescent="0.2">
      <c r="T11334" s="212"/>
      <c r="U11334" s="213"/>
      <c r="V11334" s="213"/>
      <c r="W11334" s="213"/>
      <c r="X11334" s="214"/>
      <c r="Y11334" s="214"/>
      <c r="Z11334" s="214"/>
      <c r="AA11334" s="217"/>
      <c r="AB11334" s="217"/>
      <c r="AC11334" s="217"/>
      <c r="AD11334" s="213"/>
    </row>
    <row r="11335" spans="20:30" x14ac:dyDescent="0.2">
      <c r="T11335" s="212"/>
      <c r="U11335" s="213"/>
      <c r="V11335" s="213"/>
      <c r="W11335" s="213"/>
      <c r="X11335" s="214"/>
      <c r="Y11335" s="214"/>
      <c r="Z11335" s="214"/>
      <c r="AA11335" s="217"/>
      <c r="AB11335" s="217"/>
      <c r="AC11335" s="217"/>
      <c r="AD11335" s="213"/>
    </row>
    <row r="11336" spans="20:30" x14ac:dyDescent="0.2">
      <c r="T11336" s="212"/>
      <c r="U11336" s="213"/>
      <c r="V11336" s="213"/>
      <c r="W11336" s="213"/>
      <c r="X11336" s="214"/>
      <c r="Y11336" s="214"/>
      <c r="Z11336" s="214"/>
      <c r="AA11336" s="217"/>
      <c r="AB11336" s="217"/>
      <c r="AC11336" s="217"/>
      <c r="AD11336" s="213"/>
    </row>
    <row r="11337" spans="20:30" x14ac:dyDescent="0.2">
      <c r="T11337" s="212"/>
      <c r="U11337" s="213"/>
      <c r="V11337" s="213"/>
      <c r="W11337" s="213"/>
      <c r="X11337" s="214"/>
      <c r="Y11337" s="214"/>
      <c r="Z11337" s="214"/>
      <c r="AA11337" s="217"/>
      <c r="AB11337" s="217"/>
      <c r="AC11337" s="217"/>
      <c r="AD11337" s="213"/>
    </row>
    <row r="11338" spans="20:30" x14ac:dyDescent="0.2">
      <c r="T11338" s="212"/>
      <c r="U11338" s="213"/>
      <c r="V11338" s="213"/>
      <c r="W11338" s="213"/>
      <c r="X11338" s="214"/>
      <c r="Y11338" s="214"/>
      <c r="Z11338" s="214"/>
      <c r="AA11338" s="217"/>
      <c r="AB11338" s="217"/>
      <c r="AC11338" s="217"/>
      <c r="AD11338" s="213"/>
    </row>
    <row r="11339" spans="20:30" x14ac:dyDescent="0.2">
      <c r="T11339" s="212"/>
      <c r="U11339" s="213"/>
      <c r="V11339" s="213"/>
      <c r="W11339" s="213"/>
      <c r="X11339" s="214"/>
      <c r="Y11339" s="214"/>
      <c r="Z11339" s="214"/>
      <c r="AA11339" s="217"/>
      <c r="AB11339" s="217"/>
      <c r="AC11339" s="217"/>
      <c r="AD11339" s="213"/>
    </row>
    <row r="11340" spans="20:30" x14ac:dyDescent="0.2">
      <c r="T11340" s="212"/>
      <c r="U11340" s="213"/>
      <c r="V11340" s="213"/>
      <c r="W11340" s="213"/>
      <c r="X11340" s="214"/>
      <c r="Y11340" s="214"/>
      <c r="Z11340" s="214"/>
      <c r="AA11340" s="217"/>
      <c r="AB11340" s="217"/>
      <c r="AC11340" s="217"/>
      <c r="AD11340" s="213"/>
    </row>
    <row r="11341" spans="20:30" x14ac:dyDescent="0.2">
      <c r="T11341" s="212"/>
      <c r="U11341" s="213"/>
      <c r="V11341" s="213"/>
      <c r="W11341" s="213"/>
      <c r="X11341" s="214"/>
      <c r="Y11341" s="214"/>
      <c r="Z11341" s="214"/>
      <c r="AA11341" s="217"/>
      <c r="AB11341" s="217"/>
      <c r="AC11341" s="217"/>
      <c r="AD11341" s="213"/>
    </row>
    <row r="11342" spans="20:30" x14ac:dyDescent="0.2">
      <c r="T11342" s="212"/>
      <c r="U11342" s="213"/>
      <c r="V11342" s="213"/>
      <c r="W11342" s="213"/>
      <c r="X11342" s="214"/>
      <c r="Y11342" s="214"/>
      <c r="Z11342" s="214"/>
      <c r="AA11342" s="217"/>
      <c r="AB11342" s="217"/>
      <c r="AC11342" s="217"/>
      <c r="AD11342" s="213"/>
    </row>
    <row r="11343" spans="20:30" x14ac:dyDescent="0.2">
      <c r="T11343" s="212"/>
      <c r="U11343" s="213"/>
      <c r="V11343" s="213"/>
      <c r="W11343" s="213"/>
      <c r="X11343" s="214"/>
      <c r="Y11343" s="214"/>
      <c r="Z11343" s="214"/>
      <c r="AA11343" s="217"/>
      <c r="AB11343" s="217"/>
      <c r="AC11343" s="217"/>
      <c r="AD11343" s="213"/>
    </row>
    <row r="11344" spans="20:30" x14ac:dyDescent="0.2">
      <c r="T11344" s="212"/>
      <c r="U11344" s="213"/>
      <c r="V11344" s="213"/>
      <c r="W11344" s="213"/>
      <c r="X11344" s="214"/>
      <c r="Y11344" s="214"/>
      <c r="Z11344" s="214"/>
      <c r="AA11344" s="217"/>
      <c r="AB11344" s="217"/>
      <c r="AC11344" s="217"/>
      <c r="AD11344" s="213"/>
    </row>
    <row r="11345" spans="20:30" x14ac:dyDescent="0.2">
      <c r="T11345" s="212"/>
      <c r="U11345" s="213"/>
      <c r="V11345" s="213"/>
      <c r="W11345" s="213"/>
      <c r="X11345" s="214"/>
      <c r="Y11345" s="214"/>
      <c r="Z11345" s="214"/>
      <c r="AA11345" s="217"/>
      <c r="AB11345" s="217"/>
      <c r="AC11345" s="217"/>
      <c r="AD11345" s="213"/>
    </row>
    <row r="11346" spans="20:30" x14ac:dyDescent="0.2">
      <c r="T11346" s="212"/>
      <c r="U11346" s="213"/>
      <c r="V11346" s="213"/>
      <c r="W11346" s="213"/>
      <c r="X11346" s="214"/>
      <c r="Y11346" s="214"/>
      <c r="Z11346" s="214"/>
      <c r="AA11346" s="217"/>
      <c r="AB11346" s="217"/>
      <c r="AC11346" s="217"/>
      <c r="AD11346" s="213"/>
    </row>
    <row r="11347" spans="20:30" x14ac:dyDescent="0.2">
      <c r="T11347" s="212"/>
      <c r="U11347" s="213"/>
      <c r="V11347" s="213"/>
      <c r="W11347" s="213"/>
      <c r="X11347" s="214"/>
      <c r="Y11347" s="214"/>
      <c r="Z11347" s="214"/>
      <c r="AA11347" s="217"/>
      <c r="AB11347" s="217"/>
      <c r="AC11347" s="217"/>
      <c r="AD11347" s="213"/>
    </row>
    <row r="11348" spans="20:30" x14ac:dyDescent="0.2">
      <c r="T11348" s="212"/>
      <c r="U11348" s="213"/>
      <c r="V11348" s="213"/>
      <c r="W11348" s="213"/>
      <c r="X11348" s="214"/>
      <c r="Y11348" s="214"/>
      <c r="Z11348" s="214"/>
      <c r="AA11348" s="217"/>
      <c r="AB11348" s="217"/>
      <c r="AC11348" s="217"/>
      <c r="AD11348" s="213"/>
    </row>
    <row r="11349" spans="20:30" x14ac:dyDescent="0.2">
      <c r="T11349" s="212"/>
      <c r="U11349" s="213"/>
      <c r="V11349" s="213"/>
      <c r="W11349" s="213"/>
      <c r="X11349" s="214"/>
      <c r="Y11349" s="214"/>
      <c r="Z11349" s="214"/>
      <c r="AA11349" s="217"/>
      <c r="AB11349" s="217"/>
      <c r="AC11349" s="217"/>
      <c r="AD11349" s="213"/>
    </row>
    <row r="11350" spans="20:30" x14ac:dyDescent="0.2">
      <c r="T11350" s="212"/>
      <c r="U11350" s="213"/>
      <c r="V11350" s="213"/>
      <c r="W11350" s="213"/>
      <c r="X11350" s="214"/>
      <c r="Y11350" s="214"/>
      <c r="Z11350" s="214"/>
      <c r="AA11350" s="217"/>
      <c r="AB11350" s="217"/>
      <c r="AC11350" s="217"/>
      <c r="AD11350" s="213"/>
    </row>
    <row r="11351" spans="20:30" x14ac:dyDescent="0.2">
      <c r="T11351" s="212"/>
      <c r="U11351" s="213"/>
      <c r="V11351" s="213"/>
      <c r="W11351" s="213"/>
      <c r="X11351" s="214"/>
      <c r="Y11351" s="214"/>
      <c r="Z11351" s="214"/>
      <c r="AA11351" s="217"/>
      <c r="AB11351" s="217"/>
      <c r="AC11351" s="217"/>
      <c r="AD11351" s="213"/>
    </row>
    <row r="11352" spans="20:30" x14ac:dyDescent="0.2">
      <c r="T11352" s="212"/>
      <c r="U11352" s="213"/>
      <c r="V11352" s="213"/>
      <c r="W11352" s="213"/>
      <c r="X11352" s="214"/>
      <c r="Y11352" s="214"/>
      <c r="Z11352" s="214"/>
      <c r="AA11352" s="217"/>
      <c r="AB11352" s="217"/>
      <c r="AC11352" s="217"/>
      <c r="AD11352" s="213"/>
    </row>
    <row r="11353" spans="20:30" x14ac:dyDescent="0.2">
      <c r="T11353" s="212"/>
      <c r="U11353" s="213"/>
      <c r="V11353" s="213"/>
      <c r="W11353" s="213"/>
      <c r="X11353" s="214"/>
      <c r="Y11353" s="214"/>
      <c r="Z11353" s="214"/>
      <c r="AA11353" s="217"/>
      <c r="AB11353" s="217"/>
      <c r="AC11353" s="217"/>
      <c r="AD11353" s="213"/>
    </row>
    <row r="11354" spans="20:30" x14ac:dyDescent="0.2">
      <c r="T11354" s="212"/>
      <c r="U11354" s="213"/>
      <c r="V11354" s="213"/>
      <c r="W11354" s="213"/>
      <c r="X11354" s="214"/>
      <c r="Y11354" s="214"/>
      <c r="Z11354" s="214"/>
      <c r="AA11354" s="217"/>
      <c r="AB11354" s="217"/>
      <c r="AC11354" s="217"/>
      <c r="AD11354" s="213"/>
    </row>
    <row r="11355" spans="20:30" x14ac:dyDescent="0.2">
      <c r="T11355" s="212"/>
      <c r="U11355" s="213"/>
      <c r="V11355" s="213"/>
      <c r="W11355" s="213"/>
      <c r="X11355" s="214"/>
      <c r="Y11355" s="214"/>
      <c r="Z11355" s="214"/>
      <c r="AA11355" s="217"/>
      <c r="AB11355" s="217"/>
      <c r="AC11355" s="217"/>
      <c r="AD11355" s="213"/>
    </row>
    <row r="11356" spans="20:30" x14ac:dyDescent="0.2">
      <c r="T11356" s="212"/>
      <c r="U11356" s="213"/>
      <c r="V11356" s="213"/>
      <c r="W11356" s="213"/>
      <c r="X11356" s="214"/>
      <c r="Y11356" s="214"/>
      <c r="Z11356" s="214"/>
      <c r="AA11356" s="217"/>
      <c r="AB11356" s="217"/>
      <c r="AC11356" s="217"/>
      <c r="AD11356" s="213"/>
    </row>
    <row r="11357" spans="20:30" x14ac:dyDescent="0.2">
      <c r="T11357" s="212"/>
      <c r="U11357" s="213"/>
      <c r="V11357" s="213"/>
      <c r="W11357" s="213"/>
      <c r="X11357" s="214"/>
      <c r="Y11357" s="214"/>
      <c r="Z11357" s="214"/>
      <c r="AA11357" s="217"/>
      <c r="AB11357" s="217"/>
      <c r="AC11357" s="217"/>
      <c r="AD11357" s="213"/>
    </row>
    <row r="11358" spans="20:30" x14ac:dyDescent="0.2">
      <c r="T11358" s="212"/>
      <c r="U11358" s="213"/>
      <c r="V11358" s="213"/>
      <c r="W11358" s="213"/>
      <c r="X11358" s="214"/>
      <c r="Y11358" s="214"/>
      <c r="Z11358" s="214"/>
      <c r="AA11358" s="217"/>
      <c r="AB11358" s="217"/>
      <c r="AC11358" s="217"/>
      <c r="AD11358" s="213"/>
    </row>
    <row r="11359" spans="20:30" x14ac:dyDescent="0.2">
      <c r="T11359" s="212"/>
      <c r="U11359" s="213"/>
      <c r="V11359" s="213"/>
      <c r="W11359" s="213"/>
      <c r="X11359" s="214"/>
      <c r="Y11359" s="214"/>
      <c r="Z11359" s="214"/>
      <c r="AA11359" s="217"/>
      <c r="AB11359" s="217"/>
      <c r="AC11359" s="217"/>
      <c r="AD11359" s="213"/>
    </row>
    <row r="11360" spans="20:30" x14ac:dyDescent="0.2">
      <c r="T11360" s="212"/>
      <c r="U11360" s="213"/>
      <c r="V11360" s="213"/>
      <c r="W11360" s="213"/>
      <c r="X11360" s="214"/>
      <c r="Y11360" s="214"/>
      <c r="Z11360" s="214"/>
      <c r="AA11360" s="217"/>
      <c r="AB11360" s="217"/>
      <c r="AC11360" s="217"/>
      <c r="AD11360" s="213"/>
    </row>
    <row r="11361" spans="20:30" x14ac:dyDescent="0.2">
      <c r="T11361" s="212"/>
      <c r="U11361" s="213"/>
      <c r="V11361" s="213"/>
      <c r="W11361" s="213"/>
      <c r="X11361" s="214"/>
      <c r="Y11361" s="214"/>
      <c r="Z11361" s="214"/>
      <c r="AA11361" s="217"/>
      <c r="AB11361" s="217"/>
      <c r="AC11361" s="217"/>
      <c r="AD11361" s="213"/>
    </row>
    <row r="11362" spans="20:30" x14ac:dyDescent="0.2">
      <c r="T11362" s="212"/>
      <c r="U11362" s="213"/>
      <c r="V11362" s="213"/>
      <c r="W11362" s="213"/>
      <c r="X11362" s="214"/>
      <c r="Y11362" s="214"/>
      <c r="Z11362" s="214"/>
      <c r="AA11362" s="217"/>
      <c r="AB11362" s="217"/>
      <c r="AC11362" s="217"/>
      <c r="AD11362" s="213"/>
    </row>
    <row r="11363" spans="20:30" x14ac:dyDescent="0.2">
      <c r="T11363" s="212"/>
      <c r="U11363" s="213"/>
      <c r="V11363" s="213"/>
      <c r="W11363" s="213"/>
      <c r="X11363" s="214"/>
      <c r="Y11363" s="214"/>
      <c r="Z11363" s="214"/>
      <c r="AA11363" s="217"/>
      <c r="AB11363" s="217"/>
      <c r="AC11363" s="217"/>
      <c r="AD11363" s="213"/>
    </row>
    <row r="11364" spans="20:30" x14ac:dyDescent="0.2">
      <c r="T11364" s="212"/>
      <c r="U11364" s="213"/>
      <c r="V11364" s="213"/>
      <c r="W11364" s="213"/>
      <c r="X11364" s="214"/>
      <c r="Y11364" s="214"/>
      <c r="Z11364" s="214"/>
      <c r="AA11364" s="217"/>
      <c r="AB11364" s="217"/>
      <c r="AC11364" s="217"/>
      <c r="AD11364" s="213"/>
    </row>
    <row r="11365" spans="20:30" x14ac:dyDescent="0.2">
      <c r="T11365" s="212"/>
      <c r="U11365" s="213"/>
      <c r="V11365" s="213"/>
      <c r="W11365" s="213"/>
      <c r="X11365" s="214"/>
      <c r="Y11365" s="214"/>
      <c r="Z11365" s="214"/>
      <c r="AA11365" s="217"/>
      <c r="AB11365" s="217"/>
      <c r="AC11365" s="217"/>
      <c r="AD11365" s="213"/>
    </row>
    <row r="11366" spans="20:30" x14ac:dyDescent="0.2">
      <c r="T11366" s="212"/>
      <c r="U11366" s="213"/>
      <c r="V11366" s="213"/>
      <c r="W11366" s="213"/>
      <c r="X11366" s="214"/>
      <c r="Y11366" s="214"/>
      <c r="Z11366" s="214"/>
      <c r="AA11366" s="217"/>
      <c r="AB11366" s="217"/>
      <c r="AC11366" s="217"/>
      <c r="AD11366" s="213"/>
    </row>
    <row r="11367" spans="20:30" x14ac:dyDescent="0.2">
      <c r="T11367" s="212"/>
      <c r="U11367" s="213"/>
      <c r="V11367" s="213"/>
      <c r="W11367" s="213"/>
      <c r="X11367" s="214"/>
      <c r="Y11367" s="214"/>
      <c r="Z11367" s="214"/>
      <c r="AA11367" s="217"/>
      <c r="AB11367" s="217"/>
      <c r="AC11367" s="217"/>
      <c r="AD11367" s="213"/>
    </row>
    <row r="11368" spans="20:30" x14ac:dyDescent="0.2">
      <c r="T11368" s="212"/>
      <c r="U11368" s="213"/>
      <c r="V11368" s="213"/>
      <c r="W11368" s="213"/>
      <c r="X11368" s="214"/>
      <c r="Y11368" s="214"/>
      <c r="Z11368" s="214"/>
      <c r="AA11368" s="217"/>
      <c r="AB11368" s="217"/>
      <c r="AC11368" s="217"/>
      <c r="AD11368" s="213"/>
    </row>
    <row r="11369" spans="20:30" x14ac:dyDescent="0.2">
      <c r="T11369" s="212"/>
      <c r="U11369" s="213"/>
      <c r="V11369" s="213"/>
      <c r="W11369" s="213"/>
      <c r="X11369" s="214"/>
      <c r="Y11369" s="214"/>
      <c r="Z11369" s="214"/>
      <c r="AA11369" s="217"/>
      <c r="AB11369" s="217"/>
      <c r="AC11369" s="217"/>
      <c r="AD11369" s="213"/>
    </row>
    <row r="11370" spans="20:30" x14ac:dyDescent="0.2">
      <c r="T11370" s="212"/>
      <c r="U11370" s="213"/>
      <c r="V11370" s="213"/>
      <c r="W11370" s="213"/>
      <c r="X11370" s="214"/>
      <c r="Y11370" s="214"/>
      <c r="Z11370" s="214"/>
      <c r="AA11370" s="217"/>
      <c r="AB11370" s="217"/>
      <c r="AC11370" s="217"/>
      <c r="AD11370" s="213"/>
    </row>
    <row r="11371" spans="20:30" x14ac:dyDescent="0.2">
      <c r="T11371" s="212"/>
      <c r="U11371" s="213"/>
      <c r="V11371" s="213"/>
      <c r="W11371" s="213"/>
      <c r="X11371" s="214"/>
      <c r="Y11371" s="214"/>
      <c r="Z11371" s="214"/>
      <c r="AA11371" s="217"/>
      <c r="AB11371" s="217"/>
      <c r="AC11371" s="217"/>
      <c r="AD11371" s="213"/>
    </row>
    <row r="11372" spans="20:30" x14ac:dyDescent="0.2">
      <c r="T11372" s="212"/>
      <c r="U11372" s="213"/>
      <c r="V11372" s="213"/>
      <c r="W11372" s="213"/>
      <c r="X11372" s="214"/>
      <c r="Y11372" s="214"/>
      <c r="Z11372" s="214"/>
      <c r="AA11372" s="217"/>
      <c r="AB11372" s="217"/>
      <c r="AC11372" s="217"/>
      <c r="AD11372" s="213"/>
    </row>
    <row r="11373" spans="20:30" x14ac:dyDescent="0.2">
      <c r="T11373" s="212"/>
      <c r="U11373" s="213"/>
      <c r="V11373" s="213"/>
      <c r="W11373" s="213"/>
      <c r="X11373" s="214"/>
      <c r="Y11373" s="214"/>
      <c r="Z11373" s="214"/>
      <c r="AA11373" s="217"/>
      <c r="AB11373" s="217"/>
      <c r="AC11373" s="217"/>
      <c r="AD11373" s="213"/>
    </row>
    <row r="11374" spans="20:30" x14ac:dyDescent="0.2">
      <c r="T11374" s="212"/>
      <c r="U11374" s="213"/>
      <c r="V11374" s="213"/>
      <c r="W11374" s="213"/>
      <c r="X11374" s="214"/>
      <c r="Y11374" s="214"/>
      <c r="Z11374" s="214"/>
      <c r="AA11374" s="217"/>
      <c r="AB11374" s="217"/>
      <c r="AC11374" s="217"/>
      <c r="AD11374" s="213"/>
    </row>
    <row r="11375" spans="20:30" x14ac:dyDescent="0.2">
      <c r="T11375" s="212"/>
      <c r="U11375" s="213"/>
      <c r="V11375" s="213"/>
      <c r="W11375" s="213"/>
      <c r="X11375" s="214"/>
      <c r="Y11375" s="214"/>
      <c r="Z11375" s="214"/>
      <c r="AA11375" s="217"/>
      <c r="AB11375" s="217"/>
      <c r="AC11375" s="217"/>
      <c r="AD11375" s="213"/>
    </row>
    <row r="11376" spans="20:30" x14ac:dyDescent="0.2">
      <c r="T11376" s="212"/>
      <c r="U11376" s="213"/>
      <c r="V11376" s="213"/>
      <c r="W11376" s="213"/>
      <c r="X11376" s="214"/>
      <c r="Y11376" s="214"/>
      <c r="Z11376" s="214"/>
      <c r="AA11376" s="217"/>
      <c r="AB11376" s="217"/>
      <c r="AC11376" s="217"/>
      <c r="AD11376" s="213"/>
    </row>
    <row r="11377" spans="20:30" x14ac:dyDescent="0.2">
      <c r="T11377" s="212"/>
      <c r="U11377" s="213"/>
      <c r="V11377" s="213"/>
      <c r="W11377" s="213"/>
      <c r="X11377" s="214"/>
      <c r="Y11377" s="214"/>
      <c r="Z11377" s="214"/>
      <c r="AA11377" s="217"/>
      <c r="AB11377" s="217"/>
      <c r="AC11377" s="217"/>
      <c r="AD11377" s="213"/>
    </row>
    <row r="11378" spans="20:30" x14ac:dyDescent="0.2">
      <c r="T11378" s="212"/>
      <c r="U11378" s="213"/>
      <c r="V11378" s="213"/>
      <c r="W11378" s="213"/>
      <c r="X11378" s="214"/>
      <c r="Y11378" s="214"/>
      <c r="Z11378" s="214"/>
      <c r="AA11378" s="217"/>
      <c r="AB11378" s="217"/>
      <c r="AC11378" s="217"/>
      <c r="AD11378" s="213"/>
    </row>
    <row r="11379" spans="20:30" x14ac:dyDescent="0.2">
      <c r="T11379" s="212"/>
      <c r="U11379" s="213"/>
      <c r="V11379" s="213"/>
      <c r="W11379" s="213"/>
      <c r="X11379" s="214"/>
      <c r="Y11379" s="214"/>
      <c r="Z11379" s="214"/>
      <c r="AA11379" s="217"/>
      <c r="AB11379" s="217"/>
      <c r="AC11379" s="217"/>
      <c r="AD11379" s="213"/>
    </row>
    <row r="11380" spans="20:30" x14ac:dyDescent="0.2">
      <c r="T11380" s="212"/>
      <c r="U11380" s="213"/>
      <c r="V11380" s="213"/>
      <c r="W11380" s="213"/>
      <c r="X11380" s="214"/>
      <c r="Y11380" s="214"/>
      <c r="Z11380" s="214"/>
      <c r="AA11380" s="217"/>
      <c r="AB11380" s="217"/>
      <c r="AC11380" s="217"/>
      <c r="AD11380" s="213"/>
    </row>
    <row r="11381" spans="20:30" x14ac:dyDescent="0.2">
      <c r="T11381" s="212"/>
      <c r="U11381" s="213"/>
      <c r="V11381" s="213"/>
      <c r="W11381" s="213"/>
      <c r="X11381" s="214"/>
      <c r="Y11381" s="214"/>
      <c r="Z11381" s="214"/>
      <c r="AA11381" s="217"/>
      <c r="AB11381" s="217"/>
      <c r="AC11381" s="217"/>
      <c r="AD11381" s="213"/>
    </row>
    <row r="11382" spans="20:30" x14ac:dyDescent="0.2">
      <c r="T11382" s="212"/>
      <c r="U11382" s="213"/>
      <c r="V11382" s="213"/>
      <c r="W11382" s="213"/>
      <c r="X11382" s="214"/>
      <c r="Y11382" s="214"/>
      <c r="Z11382" s="214"/>
      <c r="AA11382" s="217"/>
      <c r="AB11382" s="217"/>
      <c r="AC11382" s="217"/>
      <c r="AD11382" s="213"/>
    </row>
    <row r="11383" spans="20:30" x14ac:dyDescent="0.2">
      <c r="T11383" s="212"/>
      <c r="U11383" s="213"/>
      <c r="V11383" s="213"/>
      <c r="W11383" s="213"/>
      <c r="X11383" s="214"/>
      <c r="Y11383" s="214"/>
      <c r="Z11383" s="214"/>
      <c r="AA11383" s="217"/>
      <c r="AB11383" s="217"/>
      <c r="AC11383" s="217"/>
      <c r="AD11383" s="213"/>
    </row>
    <row r="11384" spans="20:30" x14ac:dyDescent="0.2">
      <c r="T11384" s="212"/>
      <c r="U11384" s="213"/>
      <c r="V11384" s="213"/>
      <c r="W11384" s="213"/>
      <c r="X11384" s="214"/>
      <c r="Y11384" s="214"/>
      <c r="Z11384" s="214"/>
      <c r="AA11384" s="217"/>
      <c r="AB11384" s="217"/>
      <c r="AC11384" s="217"/>
      <c r="AD11384" s="213"/>
    </row>
    <row r="11385" spans="20:30" x14ac:dyDescent="0.2">
      <c r="T11385" s="212"/>
      <c r="U11385" s="213"/>
      <c r="V11385" s="213"/>
      <c r="W11385" s="213"/>
      <c r="X11385" s="214"/>
      <c r="Y11385" s="214"/>
      <c r="Z11385" s="214"/>
      <c r="AA11385" s="217"/>
      <c r="AB11385" s="217"/>
      <c r="AC11385" s="217"/>
      <c r="AD11385" s="213"/>
    </row>
    <row r="11386" spans="20:30" x14ac:dyDescent="0.2">
      <c r="T11386" s="212"/>
      <c r="U11386" s="213"/>
      <c r="V11386" s="213"/>
      <c r="W11386" s="213"/>
      <c r="X11386" s="214"/>
      <c r="Y11386" s="214"/>
      <c r="Z11386" s="214"/>
      <c r="AA11386" s="217"/>
      <c r="AB11386" s="217"/>
      <c r="AC11386" s="217"/>
      <c r="AD11386" s="213"/>
    </row>
    <row r="11387" spans="20:30" x14ac:dyDescent="0.2">
      <c r="T11387" s="212"/>
      <c r="U11387" s="213"/>
      <c r="V11387" s="213"/>
      <c r="W11387" s="213"/>
      <c r="X11387" s="214"/>
      <c r="Y11387" s="214"/>
      <c r="Z11387" s="214"/>
      <c r="AA11387" s="217"/>
      <c r="AB11387" s="217"/>
      <c r="AC11387" s="217"/>
      <c r="AD11387" s="213"/>
    </row>
    <row r="11388" spans="20:30" x14ac:dyDescent="0.2">
      <c r="T11388" s="212"/>
      <c r="U11388" s="213"/>
      <c r="V11388" s="213"/>
      <c r="W11388" s="213"/>
      <c r="X11388" s="214"/>
      <c r="Y11388" s="214"/>
      <c r="Z11388" s="214"/>
      <c r="AA11388" s="217"/>
      <c r="AB11388" s="217"/>
      <c r="AC11388" s="217"/>
      <c r="AD11388" s="213"/>
    </row>
    <row r="11389" spans="20:30" x14ac:dyDescent="0.2">
      <c r="T11389" s="212"/>
      <c r="U11389" s="213"/>
      <c r="V11389" s="213"/>
      <c r="W11389" s="213"/>
      <c r="X11389" s="214"/>
      <c r="Y11389" s="214"/>
      <c r="Z11389" s="214"/>
      <c r="AA11389" s="217"/>
      <c r="AB11389" s="217"/>
      <c r="AC11389" s="217"/>
      <c r="AD11389" s="213"/>
    </row>
    <row r="11390" spans="20:30" x14ac:dyDescent="0.2">
      <c r="T11390" s="212"/>
      <c r="U11390" s="213"/>
      <c r="V11390" s="213"/>
      <c r="W11390" s="213"/>
      <c r="X11390" s="214"/>
      <c r="Y11390" s="214"/>
      <c r="Z11390" s="214"/>
      <c r="AA11390" s="217"/>
      <c r="AB11390" s="217"/>
      <c r="AC11390" s="217"/>
      <c r="AD11390" s="213"/>
    </row>
    <row r="11391" spans="20:30" x14ac:dyDescent="0.2">
      <c r="T11391" s="212"/>
      <c r="U11391" s="213"/>
      <c r="V11391" s="213"/>
      <c r="W11391" s="213"/>
      <c r="X11391" s="214"/>
      <c r="Y11391" s="214"/>
      <c r="Z11391" s="214"/>
      <c r="AA11391" s="217"/>
      <c r="AB11391" s="217"/>
      <c r="AC11391" s="217"/>
      <c r="AD11391" s="213"/>
    </row>
    <row r="11392" spans="20:30" x14ac:dyDescent="0.2">
      <c r="T11392" s="212"/>
      <c r="U11392" s="213"/>
      <c r="V11392" s="213"/>
      <c r="W11392" s="213"/>
      <c r="X11392" s="214"/>
      <c r="Y11392" s="214"/>
      <c r="Z11392" s="214"/>
      <c r="AA11392" s="217"/>
      <c r="AB11392" s="217"/>
      <c r="AC11392" s="217"/>
      <c r="AD11392" s="213"/>
    </row>
    <row r="11393" spans="20:30" x14ac:dyDescent="0.2">
      <c r="T11393" s="212"/>
      <c r="U11393" s="213"/>
      <c r="V11393" s="213"/>
      <c r="W11393" s="213"/>
      <c r="X11393" s="214"/>
      <c r="Y11393" s="214"/>
      <c r="Z11393" s="214"/>
      <c r="AA11393" s="217"/>
      <c r="AB11393" s="217"/>
      <c r="AC11393" s="217"/>
      <c r="AD11393" s="213"/>
    </row>
    <row r="11394" spans="20:30" x14ac:dyDescent="0.2">
      <c r="T11394" s="212"/>
      <c r="U11394" s="213"/>
      <c r="V11394" s="213"/>
      <c r="W11394" s="213"/>
      <c r="X11394" s="214"/>
      <c r="Y11394" s="214"/>
      <c r="Z11394" s="214"/>
      <c r="AA11394" s="217"/>
      <c r="AB11394" s="217"/>
      <c r="AC11394" s="217"/>
      <c r="AD11394" s="213"/>
    </row>
    <row r="11395" spans="20:30" x14ac:dyDescent="0.2">
      <c r="T11395" s="212"/>
      <c r="U11395" s="213"/>
      <c r="V11395" s="213"/>
      <c r="W11395" s="213"/>
      <c r="X11395" s="214"/>
      <c r="Y11395" s="214"/>
      <c r="Z11395" s="214"/>
      <c r="AA11395" s="217"/>
      <c r="AB11395" s="217"/>
      <c r="AC11395" s="217"/>
      <c r="AD11395" s="213"/>
    </row>
    <row r="11396" spans="20:30" x14ac:dyDescent="0.2">
      <c r="T11396" s="212"/>
      <c r="U11396" s="213"/>
      <c r="V11396" s="213"/>
      <c r="W11396" s="213"/>
      <c r="X11396" s="214"/>
      <c r="Y11396" s="214"/>
      <c r="Z11396" s="214"/>
      <c r="AA11396" s="217"/>
      <c r="AB11396" s="217"/>
      <c r="AC11396" s="217"/>
      <c r="AD11396" s="213"/>
    </row>
    <row r="11397" spans="20:30" x14ac:dyDescent="0.2">
      <c r="T11397" s="212"/>
      <c r="U11397" s="213"/>
      <c r="V11397" s="213"/>
      <c r="W11397" s="213"/>
      <c r="X11397" s="214"/>
      <c r="Y11397" s="214"/>
      <c r="Z11397" s="214"/>
      <c r="AA11397" s="217"/>
      <c r="AB11397" s="217"/>
      <c r="AC11397" s="217"/>
      <c r="AD11397" s="213"/>
    </row>
    <row r="11398" spans="20:30" x14ac:dyDescent="0.2">
      <c r="T11398" s="212"/>
      <c r="U11398" s="213"/>
      <c r="V11398" s="213"/>
      <c r="W11398" s="213"/>
      <c r="X11398" s="214"/>
      <c r="Y11398" s="214"/>
      <c r="Z11398" s="214"/>
      <c r="AA11398" s="217"/>
      <c r="AB11398" s="217"/>
      <c r="AC11398" s="217"/>
      <c r="AD11398" s="213"/>
    </row>
    <row r="11399" spans="20:30" x14ac:dyDescent="0.2">
      <c r="T11399" s="212"/>
      <c r="U11399" s="213"/>
      <c r="V11399" s="213"/>
      <c r="W11399" s="213"/>
      <c r="X11399" s="214"/>
      <c r="Y11399" s="214"/>
      <c r="Z11399" s="214"/>
      <c r="AA11399" s="217"/>
      <c r="AB11399" s="217"/>
      <c r="AC11399" s="217"/>
      <c r="AD11399" s="213"/>
    </row>
    <row r="11400" spans="20:30" x14ac:dyDescent="0.2">
      <c r="T11400" s="212"/>
      <c r="U11400" s="213"/>
      <c r="V11400" s="213"/>
      <c r="W11400" s="213"/>
      <c r="X11400" s="214"/>
      <c r="Y11400" s="214"/>
      <c r="Z11400" s="214"/>
      <c r="AA11400" s="217"/>
      <c r="AB11400" s="217"/>
      <c r="AC11400" s="217"/>
      <c r="AD11400" s="213"/>
    </row>
    <row r="11401" spans="20:30" x14ac:dyDescent="0.2">
      <c r="T11401" s="212"/>
      <c r="U11401" s="213"/>
      <c r="V11401" s="213"/>
      <c r="W11401" s="213"/>
      <c r="X11401" s="214"/>
      <c r="Y11401" s="214"/>
      <c r="Z11401" s="214"/>
      <c r="AA11401" s="217"/>
      <c r="AB11401" s="217"/>
      <c r="AC11401" s="217"/>
      <c r="AD11401" s="213"/>
    </row>
    <row r="11402" spans="20:30" x14ac:dyDescent="0.2">
      <c r="T11402" s="212"/>
      <c r="U11402" s="213"/>
      <c r="V11402" s="213"/>
      <c r="W11402" s="213"/>
      <c r="X11402" s="214"/>
      <c r="Y11402" s="214"/>
      <c r="Z11402" s="214"/>
      <c r="AA11402" s="217"/>
      <c r="AB11402" s="217"/>
      <c r="AC11402" s="217"/>
      <c r="AD11402" s="213"/>
    </row>
    <row r="11403" spans="20:30" x14ac:dyDescent="0.2">
      <c r="T11403" s="212"/>
      <c r="U11403" s="213"/>
      <c r="V11403" s="213"/>
      <c r="W11403" s="213"/>
      <c r="X11403" s="214"/>
      <c r="Y11403" s="214"/>
      <c r="Z11403" s="214"/>
      <c r="AA11403" s="217"/>
      <c r="AB11403" s="217"/>
      <c r="AC11403" s="217"/>
      <c r="AD11403" s="213"/>
    </row>
    <row r="11404" spans="20:30" x14ac:dyDescent="0.2">
      <c r="T11404" s="212"/>
      <c r="U11404" s="213"/>
      <c r="V11404" s="213"/>
      <c r="W11404" s="213"/>
      <c r="X11404" s="214"/>
      <c r="Y11404" s="214"/>
      <c r="Z11404" s="214"/>
      <c r="AA11404" s="217"/>
      <c r="AB11404" s="217"/>
      <c r="AC11404" s="217"/>
      <c r="AD11404" s="213"/>
    </row>
    <row r="11405" spans="20:30" x14ac:dyDescent="0.2">
      <c r="T11405" s="212"/>
      <c r="U11405" s="213"/>
      <c r="V11405" s="213"/>
      <c r="W11405" s="213"/>
      <c r="X11405" s="214"/>
      <c r="Y11405" s="214"/>
      <c r="Z11405" s="214"/>
      <c r="AA11405" s="217"/>
      <c r="AB11405" s="217"/>
      <c r="AC11405" s="217"/>
      <c r="AD11405" s="213"/>
    </row>
    <row r="11406" spans="20:30" x14ac:dyDescent="0.2">
      <c r="T11406" s="212"/>
      <c r="U11406" s="213"/>
      <c r="V11406" s="213"/>
      <c r="W11406" s="213"/>
      <c r="X11406" s="214"/>
      <c r="Y11406" s="214"/>
      <c r="Z11406" s="214"/>
      <c r="AA11406" s="217"/>
      <c r="AB11406" s="217"/>
      <c r="AC11406" s="217"/>
      <c r="AD11406" s="213"/>
    </row>
    <row r="11407" spans="20:30" x14ac:dyDescent="0.2">
      <c r="T11407" s="212"/>
      <c r="U11407" s="213"/>
      <c r="V11407" s="213"/>
      <c r="W11407" s="213"/>
      <c r="X11407" s="214"/>
      <c r="Y11407" s="214"/>
      <c r="Z11407" s="214"/>
      <c r="AA11407" s="217"/>
      <c r="AB11407" s="217"/>
      <c r="AC11407" s="217"/>
      <c r="AD11407" s="213"/>
    </row>
    <row r="11408" spans="20:30" x14ac:dyDescent="0.2">
      <c r="T11408" s="212"/>
      <c r="U11408" s="213"/>
      <c r="V11408" s="213"/>
      <c r="W11408" s="213"/>
      <c r="X11408" s="214"/>
      <c r="Y11408" s="214"/>
      <c r="Z11408" s="214"/>
      <c r="AA11408" s="217"/>
      <c r="AB11408" s="217"/>
      <c r="AC11408" s="217"/>
      <c r="AD11408" s="213"/>
    </row>
    <row r="11409" spans="20:30" x14ac:dyDescent="0.2">
      <c r="T11409" s="212"/>
      <c r="U11409" s="213"/>
      <c r="V11409" s="213"/>
      <c r="W11409" s="213"/>
      <c r="X11409" s="214"/>
      <c r="Y11409" s="214"/>
      <c r="Z11409" s="214"/>
      <c r="AA11409" s="217"/>
      <c r="AB11409" s="217"/>
      <c r="AC11409" s="217"/>
      <c r="AD11409" s="213"/>
    </row>
    <row r="11410" spans="20:30" x14ac:dyDescent="0.2">
      <c r="T11410" s="212"/>
      <c r="U11410" s="213"/>
      <c r="V11410" s="213"/>
      <c r="W11410" s="213"/>
      <c r="X11410" s="214"/>
      <c r="Y11410" s="214"/>
      <c r="Z11410" s="214"/>
      <c r="AA11410" s="217"/>
      <c r="AB11410" s="217"/>
      <c r="AC11410" s="217"/>
      <c r="AD11410" s="213"/>
    </row>
    <row r="11411" spans="20:30" x14ac:dyDescent="0.2">
      <c r="T11411" s="212"/>
      <c r="U11411" s="213"/>
      <c r="V11411" s="213"/>
      <c r="W11411" s="213"/>
      <c r="X11411" s="214"/>
      <c r="Y11411" s="214"/>
      <c r="Z11411" s="214"/>
      <c r="AA11411" s="217"/>
      <c r="AB11411" s="217"/>
      <c r="AC11411" s="217"/>
      <c r="AD11411" s="213"/>
    </row>
    <row r="11412" spans="20:30" x14ac:dyDescent="0.2">
      <c r="T11412" s="212"/>
      <c r="U11412" s="213"/>
      <c r="V11412" s="213"/>
      <c r="W11412" s="213"/>
      <c r="X11412" s="214"/>
      <c r="Y11412" s="214"/>
      <c r="Z11412" s="214"/>
      <c r="AA11412" s="217"/>
      <c r="AB11412" s="217"/>
      <c r="AC11412" s="217"/>
      <c r="AD11412" s="213"/>
    </row>
    <row r="11413" spans="20:30" x14ac:dyDescent="0.2">
      <c r="T11413" s="212"/>
      <c r="U11413" s="213"/>
      <c r="V11413" s="213"/>
      <c r="W11413" s="213"/>
      <c r="X11413" s="214"/>
      <c r="Y11413" s="214"/>
      <c r="Z11413" s="214"/>
      <c r="AA11413" s="217"/>
      <c r="AB11413" s="217"/>
      <c r="AC11413" s="217"/>
      <c r="AD11413" s="213"/>
    </row>
    <row r="11414" spans="20:30" x14ac:dyDescent="0.2">
      <c r="T11414" s="212"/>
      <c r="U11414" s="213"/>
      <c r="V11414" s="213"/>
      <c r="W11414" s="213"/>
      <c r="X11414" s="214"/>
      <c r="Y11414" s="214"/>
      <c r="Z11414" s="214"/>
      <c r="AA11414" s="217"/>
      <c r="AB11414" s="217"/>
      <c r="AC11414" s="217"/>
      <c r="AD11414" s="213"/>
    </row>
    <row r="11415" spans="20:30" x14ac:dyDescent="0.2">
      <c r="T11415" s="212"/>
      <c r="U11415" s="213"/>
      <c r="V11415" s="213"/>
      <c r="W11415" s="213"/>
      <c r="X11415" s="214"/>
      <c r="Y11415" s="214"/>
      <c r="Z11415" s="214"/>
      <c r="AA11415" s="217"/>
      <c r="AB11415" s="217"/>
      <c r="AC11415" s="217"/>
      <c r="AD11415" s="213"/>
    </row>
    <row r="11416" spans="20:30" x14ac:dyDescent="0.2">
      <c r="T11416" s="212"/>
      <c r="U11416" s="213"/>
      <c r="V11416" s="213"/>
      <c r="W11416" s="213"/>
      <c r="X11416" s="214"/>
      <c r="Y11416" s="214"/>
      <c r="Z11416" s="214"/>
      <c r="AA11416" s="217"/>
      <c r="AB11416" s="217"/>
      <c r="AC11416" s="217"/>
      <c r="AD11416" s="213"/>
    </row>
    <row r="11417" spans="20:30" x14ac:dyDescent="0.2">
      <c r="T11417" s="212"/>
      <c r="U11417" s="213"/>
      <c r="V11417" s="213"/>
      <c r="W11417" s="213"/>
      <c r="X11417" s="214"/>
      <c r="Y11417" s="214"/>
      <c r="Z11417" s="214"/>
      <c r="AA11417" s="217"/>
      <c r="AB11417" s="217"/>
      <c r="AC11417" s="217"/>
      <c r="AD11417" s="213"/>
    </row>
    <row r="11418" spans="20:30" x14ac:dyDescent="0.2">
      <c r="T11418" s="212"/>
      <c r="U11418" s="213"/>
      <c r="V11418" s="213"/>
      <c r="W11418" s="213"/>
      <c r="X11418" s="214"/>
      <c r="Y11418" s="214"/>
      <c r="Z11418" s="214"/>
      <c r="AA11418" s="217"/>
      <c r="AB11418" s="217"/>
      <c r="AC11418" s="217"/>
      <c r="AD11418" s="213"/>
    </row>
    <row r="11419" spans="20:30" x14ac:dyDescent="0.2">
      <c r="T11419" s="212"/>
      <c r="U11419" s="213"/>
      <c r="V11419" s="213"/>
      <c r="W11419" s="213"/>
      <c r="X11419" s="214"/>
      <c r="Y11419" s="214"/>
      <c r="Z11419" s="214"/>
      <c r="AA11419" s="217"/>
      <c r="AB11419" s="217"/>
      <c r="AC11419" s="217"/>
      <c r="AD11419" s="213"/>
    </row>
    <row r="11420" spans="20:30" x14ac:dyDescent="0.2">
      <c r="T11420" s="212"/>
      <c r="U11420" s="213"/>
      <c r="V11420" s="213"/>
      <c r="W11420" s="213"/>
      <c r="X11420" s="214"/>
      <c r="Y11420" s="214"/>
      <c r="Z11420" s="214"/>
      <c r="AA11420" s="217"/>
      <c r="AB11420" s="217"/>
      <c r="AC11420" s="217"/>
      <c r="AD11420" s="213"/>
    </row>
    <row r="11421" spans="20:30" x14ac:dyDescent="0.2">
      <c r="T11421" s="212"/>
      <c r="U11421" s="213"/>
      <c r="V11421" s="213"/>
      <c r="W11421" s="213"/>
      <c r="X11421" s="214"/>
      <c r="Y11421" s="214"/>
      <c r="Z11421" s="214"/>
      <c r="AA11421" s="217"/>
      <c r="AB11421" s="217"/>
      <c r="AC11421" s="217"/>
      <c r="AD11421" s="213"/>
    </row>
    <row r="11422" spans="20:30" x14ac:dyDescent="0.2">
      <c r="T11422" s="212"/>
      <c r="U11422" s="213"/>
      <c r="V11422" s="213"/>
      <c r="W11422" s="213"/>
      <c r="X11422" s="214"/>
      <c r="Y11422" s="214"/>
      <c r="Z11422" s="214"/>
      <c r="AA11422" s="217"/>
      <c r="AB11422" s="217"/>
      <c r="AC11422" s="217"/>
      <c r="AD11422" s="213"/>
    </row>
    <row r="11423" spans="20:30" x14ac:dyDescent="0.2">
      <c r="T11423" s="212"/>
      <c r="U11423" s="213"/>
      <c r="V11423" s="213"/>
      <c r="W11423" s="213"/>
      <c r="X11423" s="214"/>
      <c r="Y11423" s="214"/>
      <c r="Z11423" s="214"/>
      <c r="AA11423" s="217"/>
      <c r="AB11423" s="217"/>
      <c r="AC11423" s="217"/>
      <c r="AD11423" s="213"/>
    </row>
    <row r="11424" spans="20:30" x14ac:dyDescent="0.2">
      <c r="T11424" s="212"/>
      <c r="U11424" s="213"/>
      <c r="V11424" s="213"/>
      <c r="W11424" s="213"/>
      <c r="X11424" s="214"/>
      <c r="Y11424" s="214"/>
      <c r="Z11424" s="214"/>
      <c r="AA11424" s="217"/>
      <c r="AB11424" s="217"/>
      <c r="AC11424" s="217"/>
      <c r="AD11424" s="213"/>
    </row>
    <row r="11425" spans="20:30" x14ac:dyDescent="0.2">
      <c r="T11425" s="212"/>
      <c r="U11425" s="213"/>
      <c r="V11425" s="213"/>
      <c r="W11425" s="213"/>
      <c r="X11425" s="214"/>
      <c r="Y11425" s="214"/>
      <c r="Z11425" s="214"/>
      <c r="AA11425" s="217"/>
      <c r="AB11425" s="217"/>
      <c r="AC11425" s="217"/>
      <c r="AD11425" s="213"/>
    </row>
    <row r="11426" spans="20:30" x14ac:dyDescent="0.2">
      <c r="T11426" s="212"/>
      <c r="U11426" s="213"/>
      <c r="V11426" s="213"/>
      <c r="W11426" s="213"/>
      <c r="X11426" s="214"/>
      <c r="Y11426" s="214"/>
      <c r="Z11426" s="214"/>
      <c r="AA11426" s="217"/>
      <c r="AB11426" s="217"/>
      <c r="AC11426" s="217"/>
      <c r="AD11426" s="213"/>
    </row>
    <row r="11427" spans="20:30" x14ac:dyDescent="0.2">
      <c r="T11427" s="212"/>
      <c r="U11427" s="213"/>
      <c r="V11427" s="213"/>
      <c r="W11427" s="213"/>
      <c r="X11427" s="214"/>
      <c r="Y11427" s="214"/>
      <c r="Z11427" s="214"/>
      <c r="AA11427" s="217"/>
      <c r="AB11427" s="217"/>
      <c r="AC11427" s="217"/>
      <c r="AD11427" s="213"/>
    </row>
    <row r="11428" spans="20:30" x14ac:dyDescent="0.2">
      <c r="T11428" s="212"/>
      <c r="U11428" s="213"/>
      <c r="V11428" s="213"/>
      <c r="W11428" s="213"/>
      <c r="X11428" s="214"/>
      <c r="Y11428" s="214"/>
      <c r="Z11428" s="214"/>
      <c r="AA11428" s="217"/>
      <c r="AB11428" s="217"/>
      <c r="AC11428" s="217"/>
      <c r="AD11428" s="213"/>
    </row>
    <row r="11429" spans="20:30" x14ac:dyDescent="0.2">
      <c r="T11429" s="212"/>
      <c r="U11429" s="213"/>
      <c r="V11429" s="213"/>
      <c r="W11429" s="213"/>
      <c r="X11429" s="214"/>
      <c r="Y11429" s="214"/>
      <c r="Z11429" s="214"/>
      <c r="AA11429" s="217"/>
      <c r="AB11429" s="217"/>
      <c r="AC11429" s="217"/>
      <c r="AD11429" s="213"/>
    </row>
    <row r="11430" spans="20:30" x14ac:dyDescent="0.2">
      <c r="T11430" s="212"/>
      <c r="U11430" s="213"/>
      <c r="V11430" s="213"/>
      <c r="W11430" s="213"/>
      <c r="X11430" s="214"/>
      <c r="Y11430" s="214"/>
      <c r="Z11430" s="214"/>
      <c r="AA11430" s="217"/>
      <c r="AB11430" s="217"/>
      <c r="AC11430" s="217"/>
      <c r="AD11430" s="213"/>
    </row>
    <row r="11431" spans="20:30" x14ac:dyDescent="0.2">
      <c r="T11431" s="212"/>
      <c r="U11431" s="213"/>
      <c r="V11431" s="213"/>
      <c r="W11431" s="213"/>
      <c r="X11431" s="214"/>
      <c r="Y11431" s="214"/>
      <c r="Z11431" s="214"/>
      <c r="AA11431" s="217"/>
      <c r="AB11431" s="217"/>
      <c r="AC11431" s="217"/>
      <c r="AD11431" s="213"/>
    </row>
    <row r="11432" spans="20:30" x14ac:dyDescent="0.2">
      <c r="T11432" s="212"/>
      <c r="U11432" s="213"/>
      <c r="V11432" s="213"/>
      <c r="W11432" s="213"/>
      <c r="X11432" s="214"/>
      <c r="Y11432" s="214"/>
      <c r="Z11432" s="214"/>
      <c r="AA11432" s="217"/>
      <c r="AB11432" s="217"/>
      <c r="AC11432" s="217"/>
      <c r="AD11432" s="213"/>
    </row>
    <row r="11433" spans="20:30" x14ac:dyDescent="0.2">
      <c r="T11433" s="212"/>
      <c r="U11433" s="213"/>
      <c r="V11433" s="213"/>
      <c r="W11433" s="213"/>
      <c r="X11433" s="214"/>
      <c r="Y11433" s="214"/>
      <c r="Z11433" s="214"/>
      <c r="AA11433" s="217"/>
      <c r="AB11433" s="217"/>
      <c r="AC11433" s="217"/>
      <c r="AD11433" s="213"/>
    </row>
    <row r="11434" spans="20:30" x14ac:dyDescent="0.2">
      <c r="T11434" s="212"/>
      <c r="U11434" s="213"/>
      <c r="V11434" s="213"/>
      <c r="W11434" s="213"/>
      <c r="X11434" s="214"/>
      <c r="Y11434" s="214"/>
      <c r="Z11434" s="214"/>
      <c r="AA11434" s="217"/>
      <c r="AB11434" s="217"/>
      <c r="AC11434" s="217"/>
      <c r="AD11434" s="213"/>
    </row>
    <row r="11435" spans="20:30" x14ac:dyDescent="0.2">
      <c r="T11435" s="212"/>
      <c r="U11435" s="213"/>
      <c r="V11435" s="213"/>
      <c r="W11435" s="213"/>
      <c r="X11435" s="214"/>
      <c r="Y11435" s="214"/>
      <c r="Z11435" s="214"/>
      <c r="AA11435" s="217"/>
      <c r="AB11435" s="217"/>
      <c r="AC11435" s="217"/>
      <c r="AD11435" s="213"/>
    </row>
    <row r="11436" spans="20:30" x14ac:dyDescent="0.2">
      <c r="T11436" s="212"/>
      <c r="U11436" s="213"/>
      <c r="V11436" s="213"/>
      <c r="W11436" s="213"/>
      <c r="X11436" s="214"/>
      <c r="Y11436" s="214"/>
      <c r="Z11436" s="214"/>
      <c r="AA11436" s="217"/>
      <c r="AB11436" s="217"/>
      <c r="AC11436" s="217"/>
      <c r="AD11436" s="213"/>
    </row>
    <row r="11437" spans="20:30" x14ac:dyDescent="0.2">
      <c r="T11437" s="212"/>
      <c r="U11437" s="213"/>
      <c r="V11437" s="213"/>
      <c r="W11437" s="213"/>
      <c r="X11437" s="214"/>
      <c r="Y11437" s="214"/>
      <c r="Z11437" s="214"/>
      <c r="AA11437" s="217"/>
      <c r="AB11437" s="217"/>
      <c r="AC11437" s="217"/>
      <c r="AD11437" s="213"/>
    </row>
    <row r="11438" spans="20:30" x14ac:dyDescent="0.2">
      <c r="T11438" s="212"/>
      <c r="U11438" s="213"/>
      <c r="V11438" s="213"/>
      <c r="W11438" s="213"/>
      <c r="X11438" s="214"/>
      <c r="Y11438" s="214"/>
      <c r="Z11438" s="214"/>
      <c r="AA11438" s="217"/>
      <c r="AB11438" s="217"/>
      <c r="AC11438" s="217"/>
      <c r="AD11438" s="213"/>
    </row>
    <row r="11439" spans="20:30" x14ac:dyDescent="0.2">
      <c r="T11439" s="212"/>
      <c r="U11439" s="213"/>
      <c r="V11439" s="213"/>
      <c r="W11439" s="213"/>
      <c r="X11439" s="214"/>
      <c r="Y11439" s="214"/>
      <c r="Z11439" s="214"/>
      <c r="AA11439" s="217"/>
      <c r="AB11439" s="217"/>
      <c r="AC11439" s="217"/>
      <c r="AD11439" s="213"/>
    </row>
    <row r="11440" spans="20:30" x14ac:dyDescent="0.2">
      <c r="T11440" s="212"/>
      <c r="U11440" s="213"/>
      <c r="V11440" s="213"/>
      <c r="W11440" s="213"/>
      <c r="X11440" s="214"/>
      <c r="Y11440" s="214"/>
      <c r="Z11440" s="214"/>
      <c r="AA11440" s="217"/>
      <c r="AB11440" s="217"/>
      <c r="AC11440" s="217"/>
      <c r="AD11440" s="213"/>
    </row>
    <row r="11441" spans="20:30" x14ac:dyDescent="0.2">
      <c r="T11441" s="212"/>
      <c r="U11441" s="213"/>
      <c r="V11441" s="213"/>
      <c r="W11441" s="213"/>
      <c r="X11441" s="214"/>
      <c r="Y11441" s="214"/>
      <c r="Z11441" s="214"/>
      <c r="AA11441" s="217"/>
      <c r="AB11441" s="217"/>
      <c r="AC11441" s="217"/>
      <c r="AD11441" s="213"/>
    </row>
    <row r="11442" spans="20:30" x14ac:dyDescent="0.2">
      <c r="T11442" s="212"/>
      <c r="U11442" s="213"/>
      <c r="V11442" s="213"/>
      <c r="W11442" s="213"/>
      <c r="X11442" s="214"/>
      <c r="Y11442" s="214"/>
      <c r="Z11442" s="214"/>
      <c r="AA11442" s="217"/>
      <c r="AB11442" s="217"/>
      <c r="AC11442" s="217"/>
      <c r="AD11442" s="213"/>
    </row>
    <row r="11443" spans="20:30" x14ac:dyDescent="0.2">
      <c r="T11443" s="212"/>
      <c r="U11443" s="213"/>
      <c r="V11443" s="213"/>
      <c r="W11443" s="213"/>
      <c r="X11443" s="214"/>
      <c r="Y11443" s="214"/>
      <c r="Z11443" s="214"/>
      <c r="AA11443" s="217"/>
      <c r="AB11443" s="217"/>
      <c r="AC11443" s="217"/>
      <c r="AD11443" s="213"/>
    </row>
    <row r="11444" spans="20:30" x14ac:dyDescent="0.2">
      <c r="T11444" s="212"/>
      <c r="U11444" s="213"/>
      <c r="V11444" s="213"/>
      <c r="W11444" s="213"/>
      <c r="X11444" s="214"/>
      <c r="Y11444" s="214"/>
      <c r="Z11444" s="214"/>
      <c r="AA11444" s="217"/>
      <c r="AB11444" s="217"/>
      <c r="AC11444" s="217"/>
      <c r="AD11444" s="213"/>
    </row>
    <row r="11445" spans="20:30" x14ac:dyDescent="0.2">
      <c r="T11445" s="212"/>
      <c r="U11445" s="213"/>
      <c r="V11445" s="213"/>
      <c r="W11445" s="213"/>
      <c r="X11445" s="214"/>
      <c r="Y11445" s="214"/>
      <c r="Z11445" s="214"/>
      <c r="AA11445" s="217"/>
      <c r="AB11445" s="217"/>
      <c r="AC11445" s="217"/>
      <c r="AD11445" s="213"/>
    </row>
    <row r="11446" spans="20:30" x14ac:dyDescent="0.2">
      <c r="T11446" s="212"/>
      <c r="U11446" s="213"/>
      <c r="V11446" s="213"/>
      <c r="W11446" s="213"/>
      <c r="X11446" s="214"/>
      <c r="Y11446" s="214"/>
      <c r="Z11446" s="214"/>
      <c r="AA11446" s="217"/>
      <c r="AB11446" s="217"/>
      <c r="AC11446" s="217"/>
      <c r="AD11446" s="213"/>
    </row>
    <row r="11447" spans="20:30" x14ac:dyDescent="0.2">
      <c r="T11447" s="212"/>
      <c r="U11447" s="213"/>
      <c r="V11447" s="213"/>
      <c r="W11447" s="213"/>
      <c r="X11447" s="214"/>
      <c r="Y11447" s="214"/>
      <c r="Z11447" s="214"/>
      <c r="AA11447" s="217"/>
      <c r="AB11447" s="217"/>
      <c r="AC11447" s="217"/>
      <c r="AD11447" s="213"/>
    </row>
    <row r="11448" spans="20:30" x14ac:dyDescent="0.2">
      <c r="T11448" s="212"/>
      <c r="U11448" s="213"/>
      <c r="V11448" s="213"/>
      <c r="W11448" s="213"/>
      <c r="X11448" s="214"/>
      <c r="Y11448" s="214"/>
      <c r="Z11448" s="214"/>
      <c r="AA11448" s="217"/>
      <c r="AB11448" s="217"/>
      <c r="AC11448" s="217"/>
      <c r="AD11448" s="213"/>
    </row>
    <row r="11449" spans="20:30" x14ac:dyDescent="0.2">
      <c r="T11449" s="212"/>
      <c r="U11449" s="213"/>
      <c r="V11449" s="213"/>
      <c r="W11449" s="213"/>
      <c r="X11449" s="214"/>
      <c r="Y11449" s="214"/>
      <c r="Z11449" s="214"/>
      <c r="AA11449" s="217"/>
      <c r="AB11449" s="217"/>
      <c r="AC11449" s="217"/>
      <c r="AD11449" s="213"/>
    </row>
    <row r="11450" spans="20:30" x14ac:dyDescent="0.2">
      <c r="T11450" s="212"/>
      <c r="U11450" s="213"/>
      <c r="V11450" s="213"/>
      <c r="W11450" s="213"/>
      <c r="X11450" s="214"/>
      <c r="Y11450" s="214"/>
      <c r="Z11450" s="214"/>
      <c r="AA11450" s="217"/>
      <c r="AB11450" s="217"/>
      <c r="AC11450" s="217"/>
      <c r="AD11450" s="213"/>
    </row>
    <row r="11451" spans="20:30" x14ac:dyDescent="0.2">
      <c r="T11451" s="212"/>
      <c r="U11451" s="213"/>
      <c r="V11451" s="213"/>
      <c r="W11451" s="213"/>
      <c r="X11451" s="214"/>
      <c r="Y11451" s="214"/>
      <c r="Z11451" s="214"/>
      <c r="AA11451" s="217"/>
      <c r="AB11451" s="217"/>
      <c r="AC11451" s="217"/>
      <c r="AD11451" s="213"/>
    </row>
    <row r="11452" spans="20:30" x14ac:dyDescent="0.2">
      <c r="T11452" s="212"/>
      <c r="U11452" s="213"/>
      <c r="V11452" s="213"/>
      <c r="W11452" s="213"/>
      <c r="X11452" s="214"/>
      <c r="Y11452" s="214"/>
      <c r="Z11452" s="214"/>
      <c r="AA11452" s="217"/>
      <c r="AB11452" s="217"/>
      <c r="AC11452" s="217"/>
      <c r="AD11452" s="213"/>
    </row>
    <row r="11453" spans="20:30" x14ac:dyDescent="0.2">
      <c r="T11453" s="212"/>
      <c r="U11453" s="213"/>
      <c r="V11453" s="213"/>
      <c r="W11453" s="213"/>
      <c r="X11453" s="214"/>
      <c r="Y11453" s="214"/>
      <c r="Z11453" s="214"/>
      <c r="AA11453" s="217"/>
      <c r="AB11453" s="217"/>
      <c r="AC11453" s="217"/>
      <c r="AD11453" s="213"/>
    </row>
    <row r="11454" spans="20:30" x14ac:dyDescent="0.2">
      <c r="T11454" s="212"/>
      <c r="U11454" s="213"/>
      <c r="V11454" s="213"/>
      <c r="W11454" s="213"/>
      <c r="X11454" s="214"/>
      <c r="Y11454" s="214"/>
      <c r="Z11454" s="214"/>
      <c r="AA11454" s="217"/>
      <c r="AB11454" s="217"/>
      <c r="AC11454" s="217"/>
      <c r="AD11454" s="213"/>
    </row>
    <row r="11455" spans="20:30" x14ac:dyDescent="0.2">
      <c r="T11455" s="212"/>
      <c r="U11455" s="213"/>
      <c r="V11455" s="213"/>
      <c r="W11455" s="213"/>
      <c r="X11455" s="214"/>
      <c r="Y11455" s="214"/>
      <c r="Z11455" s="214"/>
      <c r="AA11455" s="217"/>
      <c r="AB11455" s="217"/>
      <c r="AC11455" s="217"/>
      <c r="AD11455" s="213"/>
    </row>
    <row r="11456" spans="20:30" x14ac:dyDescent="0.2">
      <c r="T11456" s="212"/>
      <c r="U11456" s="213"/>
      <c r="V11456" s="213"/>
      <c r="W11456" s="213"/>
      <c r="X11456" s="214"/>
      <c r="Y11456" s="214"/>
      <c r="Z11456" s="214"/>
      <c r="AA11456" s="217"/>
      <c r="AB11456" s="217"/>
      <c r="AC11456" s="217"/>
      <c r="AD11456" s="213"/>
    </row>
    <row r="11457" spans="20:30" x14ac:dyDescent="0.2">
      <c r="T11457" s="212"/>
      <c r="U11457" s="213"/>
      <c r="V11457" s="213"/>
      <c r="W11457" s="213"/>
      <c r="X11457" s="214"/>
      <c r="Y11457" s="214"/>
      <c r="Z11457" s="214"/>
      <c r="AA11457" s="217"/>
      <c r="AB11457" s="217"/>
      <c r="AC11457" s="217"/>
      <c r="AD11457" s="213"/>
    </row>
    <row r="11458" spans="20:30" x14ac:dyDescent="0.2">
      <c r="T11458" s="212"/>
      <c r="U11458" s="213"/>
      <c r="V11458" s="213"/>
      <c r="W11458" s="213"/>
      <c r="X11458" s="214"/>
      <c r="Y11458" s="214"/>
      <c r="Z11458" s="214"/>
      <c r="AA11458" s="217"/>
      <c r="AB11458" s="217"/>
      <c r="AC11458" s="217"/>
      <c r="AD11458" s="213"/>
    </row>
    <row r="11459" spans="20:30" x14ac:dyDescent="0.2">
      <c r="T11459" s="212"/>
      <c r="U11459" s="213"/>
      <c r="V11459" s="213"/>
      <c r="W11459" s="213"/>
      <c r="X11459" s="214"/>
      <c r="Y11459" s="214"/>
      <c r="Z11459" s="214"/>
      <c r="AA11459" s="217"/>
      <c r="AB11459" s="217"/>
      <c r="AC11459" s="217"/>
      <c r="AD11459" s="213"/>
    </row>
    <row r="11460" spans="20:30" x14ac:dyDescent="0.2">
      <c r="T11460" s="212"/>
      <c r="U11460" s="213"/>
      <c r="V11460" s="213"/>
      <c r="W11460" s="213"/>
      <c r="X11460" s="214"/>
      <c r="Y11460" s="214"/>
      <c r="Z11460" s="214"/>
      <c r="AA11460" s="217"/>
      <c r="AB11460" s="217"/>
      <c r="AC11460" s="217"/>
      <c r="AD11460" s="213"/>
    </row>
    <row r="11461" spans="20:30" x14ac:dyDescent="0.2">
      <c r="T11461" s="212"/>
      <c r="U11461" s="213"/>
      <c r="V11461" s="213"/>
      <c r="W11461" s="213"/>
      <c r="X11461" s="214"/>
      <c r="Y11461" s="214"/>
      <c r="Z11461" s="214"/>
      <c r="AA11461" s="217"/>
      <c r="AB11461" s="217"/>
      <c r="AC11461" s="217"/>
      <c r="AD11461" s="213"/>
    </row>
    <row r="11462" spans="20:30" x14ac:dyDescent="0.2">
      <c r="T11462" s="212"/>
      <c r="U11462" s="213"/>
      <c r="V11462" s="213"/>
      <c r="W11462" s="213"/>
      <c r="X11462" s="214"/>
      <c r="Y11462" s="214"/>
      <c r="Z11462" s="214"/>
      <c r="AA11462" s="217"/>
      <c r="AB11462" s="217"/>
      <c r="AC11462" s="217"/>
      <c r="AD11462" s="213"/>
    </row>
    <row r="11463" spans="20:30" x14ac:dyDescent="0.2">
      <c r="T11463" s="212"/>
      <c r="U11463" s="213"/>
      <c r="V11463" s="213"/>
      <c r="W11463" s="213"/>
      <c r="X11463" s="214"/>
      <c r="Y11463" s="214"/>
      <c r="Z11463" s="214"/>
      <c r="AA11463" s="217"/>
      <c r="AB11463" s="217"/>
      <c r="AC11463" s="217"/>
      <c r="AD11463" s="213"/>
    </row>
    <row r="11464" spans="20:30" x14ac:dyDescent="0.2">
      <c r="T11464" s="212"/>
      <c r="U11464" s="213"/>
      <c r="V11464" s="213"/>
      <c r="W11464" s="213"/>
      <c r="X11464" s="214"/>
      <c r="Y11464" s="214"/>
      <c r="Z11464" s="214"/>
      <c r="AA11464" s="217"/>
      <c r="AB11464" s="217"/>
      <c r="AC11464" s="217"/>
      <c r="AD11464" s="213"/>
    </row>
    <row r="11465" spans="20:30" x14ac:dyDescent="0.2">
      <c r="T11465" s="212"/>
      <c r="U11465" s="213"/>
      <c r="V11465" s="213"/>
      <c r="W11465" s="213"/>
      <c r="X11465" s="214"/>
      <c r="Y11465" s="214"/>
      <c r="Z11465" s="214"/>
      <c r="AA11465" s="217"/>
      <c r="AB11465" s="217"/>
      <c r="AC11465" s="217"/>
      <c r="AD11465" s="213"/>
    </row>
    <row r="11466" spans="20:30" x14ac:dyDescent="0.2">
      <c r="T11466" s="212"/>
      <c r="U11466" s="213"/>
      <c r="V11466" s="213"/>
      <c r="W11466" s="213"/>
      <c r="X11466" s="214"/>
      <c r="Y11466" s="214"/>
      <c r="Z11466" s="214"/>
      <c r="AA11466" s="217"/>
      <c r="AB11466" s="217"/>
      <c r="AC11466" s="217"/>
      <c r="AD11466" s="213"/>
    </row>
    <row r="11467" spans="20:30" x14ac:dyDescent="0.2">
      <c r="T11467" s="212"/>
      <c r="U11467" s="213"/>
      <c r="V11467" s="213"/>
      <c r="W11467" s="213"/>
      <c r="X11467" s="214"/>
      <c r="Y11467" s="214"/>
      <c r="Z11467" s="214"/>
      <c r="AA11467" s="217"/>
      <c r="AB11467" s="217"/>
      <c r="AC11467" s="217"/>
      <c r="AD11467" s="213"/>
    </row>
    <row r="11468" spans="20:30" x14ac:dyDescent="0.2">
      <c r="T11468" s="212"/>
      <c r="U11468" s="213"/>
      <c r="V11468" s="213"/>
      <c r="W11468" s="213"/>
      <c r="X11468" s="214"/>
      <c r="Y11468" s="214"/>
      <c r="Z11468" s="214"/>
      <c r="AA11468" s="217"/>
      <c r="AB11468" s="217"/>
      <c r="AC11468" s="217"/>
      <c r="AD11468" s="213"/>
    </row>
    <row r="11469" spans="20:30" x14ac:dyDescent="0.2">
      <c r="T11469" s="212"/>
      <c r="U11469" s="213"/>
      <c r="V11469" s="213"/>
      <c r="W11469" s="213"/>
      <c r="X11469" s="214"/>
      <c r="Y11469" s="214"/>
      <c r="Z11469" s="214"/>
      <c r="AA11469" s="217"/>
      <c r="AB11469" s="217"/>
      <c r="AC11469" s="217"/>
      <c r="AD11469" s="213"/>
    </row>
    <row r="11470" spans="20:30" x14ac:dyDescent="0.2">
      <c r="T11470" s="212"/>
      <c r="U11470" s="213"/>
      <c r="V11470" s="213"/>
      <c r="W11470" s="213"/>
      <c r="X11470" s="214"/>
      <c r="Y11470" s="214"/>
      <c r="Z11470" s="214"/>
      <c r="AA11470" s="217"/>
      <c r="AB11470" s="217"/>
      <c r="AC11470" s="217"/>
      <c r="AD11470" s="213"/>
    </row>
    <row r="11471" spans="20:30" x14ac:dyDescent="0.2">
      <c r="T11471" s="212"/>
      <c r="U11471" s="213"/>
      <c r="V11471" s="213"/>
      <c r="W11471" s="213"/>
      <c r="X11471" s="214"/>
      <c r="Y11471" s="214"/>
      <c r="Z11471" s="214"/>
      <c r="AA11471" s="217"/>
      <c r="AB11471" s="217"/>
      <c r="AC11471" s="217"/>
      <c r="AD11471" s="213"/>
    </row>
    <row r="11472" spans="20:30" x14ac:dyDescent="0.2">
      <c r="T11472" s="212"/>
      <c r="U11472" s="213"/>
      <c r="V11472" s="213"/>
      <c r="W11472" s="213"/>
      <c r="X11472" s="214"/>
      <c r="Y11472" s="214"/>
      <c r="Z11472" s="214"/>
      <c r="AA11472" s="217"/>
      <c r="AB11472" s="217"/>
      <c r="AC11472" s="217"/>
      <c r="AD11472" s="213"/>
    </row>
    <row r="11473" spans="20:30" x14ac:dyDescent="0.2">
      <c r="T11473" s="212"/>
      <c r="U11473" s="213"/>
      <c r="V11473" s="213"/>
      <c r="W11473" s="213"/>
      <c r="X11473" s="214"/>
      <c r="Y11473" s="214"/>
      <c r="Z11473" s="214"/>
      <c r="AA11473" s="217"/>
      <c r="AB11473" s="217"/>
      <c r="AC11473" s="217"/>
      <c r="AD11473" s="213"/>
    </row>
    <row r="11474" spans="20:30" x14ac:dyDescent="0.2">
      <c r="T11474" s="212"/>
      <c r="U11474" s="213"/>
      <c r="V11474" s="213"/>
      <c r="W11474" s="213"/>
      <c r="X11474" s="214"/>
      <c r="Y11474" s="214"/>
      <c r="Z11474" s="214"/>
      <c r="AA11474" s="217"/>
      <c r="AB11474" s="217"/>
      <c r="AC11474" s="217"/>
      <c r="AD11474" s="213"/>
    </row>
    <row r="11475" spans="20:30" x14ac:dyDescent="0.2">
      <c r="T11475" s="212"/>
      <c r="U11475" s="213"/>
      <c r="V11475" s="213"/>
      <c r="W11475" s="213"/>
      <c r="X11475" s="214"/>
      <c r="Y11475" s="214"/>
      <c r="Z11475" s="214"/>
      <c r="AA11475" s="217"/>
      <c r="AB11475" s="217"/>
      <c r="AC11475" s="217"/>
      <c r="AD11475" s="213"/>
    </row>
    <row r="11476" spans="20:30" x14ac:dyDescent="0.2">
      <c r="T11476" s="212"/>
      <c r="U11476" s="213"/>
      <c r="V11476" s="213"/>
      <c r="W11476" s="213"/>
      <c r="X11476" s="214"/>
      <c r="Y11476" s="214"/>
      <c r="Z11476" s="214"/>
      <c r="AA11476" s="217"/>
      <c r="AB11476" s="217"/>
      <c r="AC11476" s="217"/>
      <c r="AD11476" s="213"/>
    </row>
    <row r="11477" spans="20:30" x14ac:dyDescent="0.2">
      <c r="T11477" s="212"/>
      <c r="U11477" s="213"/>
      <c r="V11477" s="213"/>
      <c r="W11477" s="213"/>
      <c r="X11477" s="214"/>
      <c r="Y11477" s="214"/>
      <c r="Z11477" s="214"/>
      <c r="AA11477" s="217"/>
      <c r="AB11477" s="217"/>
      <c r="AC11477" s="217"/>
      <c r="AD11477" s="213"/>
    </row>
    <row r="11478" spans="20:30" x14ac:dyDescent="0.2">
      <c r="T11478" s="212"/>
      <c r="U11478" s="213"/>
      <c r="V11478" s="213"/>
      <c r="W11478" s="213"/>
      <c r="X11478" s="214"/>
      <c r="Y11478" s="214"/>
      <c r="Z11478" s="214"/>
      <c r="AA11478" s="217"/>
      <c r="AB11478" s="217"/>
      <c r="AC11478" s="217"/>
      <c r="AD11478" s="213"/>
    </row>
    <row r="11479" spans="20:30" x14ac:dyDescent="0.2">
      <c r="T11479" s="212"/>
      <c r="U11479" s="213"/>
      <c r="V11479" s="213"/>
      <c r="W11479" s="213"/>
      <c r="X11479" s="214"/>
      <c r="Y11479" s="214"/>
      <c r="Z11479" s="214"/>
      <c r="AA11479" s="217"/>
      <c r="AB11479" s="217"/>
      <c r="AC11479" s="217"/>
      <c r="AD11479" s="213"/>
    </row>
    <row r="11480" spans="20:30" x14ac:dyDescent="0.2">
      <c r="T11480" s="212"/>
      <c r="U11480" s="213"/>
      <c r="V11480" s="213"/>
      <c r="W11480" s="213"/>
      <c r="X11480" s="214"/>
      <c r="Y11480" s="214"/>
      <c r="Z11480" s="214"/>
      <c r="AA11480" s="217"/>
      <c r="AB11480" s="217"/>
      <c r="AC11480" s="217"/>
      <c r="AD11480" s="213"/>
    </row>
    <row r="11481" spans="20:30" x14ac:dyDescent="0.2">
      <c r="T11481" s="212"/>
      <c r="U11481" s="213"/>
      <c r="V11481" s="213"/>
      <c r="W11481" s="213"/>
      <c r="X11481" s="214"/>
      <c r="Y11481" s="214"/>
      <c r="Z11481" s="214"/>
      <c r="AA11481" s="217"/>
      <c r="AB11481" s="217"/>
      <c r="AC11481" s="217"/>
      <c r="AD11481" s="213"/>
    </row>
    <row r="11482" spans="20:30" x14ac:dyDescent="0.2">
      <c r="T11482" s="212"/>
      <c r="U11482" s="213"/>
      <c r="V11482" s="213"/>
      <c r="W11482" s="213"/>
      <c r="X11482" s="214"/>
      <c r="Y11482" s="214"/>
      <c r="Z11482" s="214"/>
      <c r="AA11482" s="217"/>
      <c r="AB11482" s="217"/>
      <c r="AC11482" s="217"/>
      <c r="AD11482" s="213"/>
    </row>
    <row r="11483" spans="20:30" x14ac:dyDescent="0.2">
      <c r="T11483" s="212"/>
      <c r="U11483" s="213"/>
      <c r="V11483" s="213"/>
      <c r="W11483" s="213"/>
      <c r="X11483" s="214"/>
      <c r="Y11483" s="214"/>
      <c r="Z11483" s="214"/>
      <c r="AA11483" s="217"/>
      <c r="AB11483" s="217"/>
      <c r="AC11483" s="217"/>
      <c r="AD11483" s="213"/>
    </row>
    <row r="11484" spans="20:30" x14ac:dyDescent="0.2">
      <c r="T11484" s="212"/>
      <c r="U11484" s="213"/>
      <c r="V11484" s="213"/>
      <c r="W11484" s="213"/>
      <c r="X11484" s="214"/>
      <c r="Y11484" s="214"/>
      <c r="Z11484" s="214"/>
      <c r="AA11484" s="217"/>
      <c r="AB11484" s="217"/>
      <c r="AC11484" s="217"/>
      <c r="AD11484" s="213"/>
    </row>
    <row r="11485" spans="20:30" x14ac:dyDescent="0.2">
      <c r="T11485" s="212"/>
      <c r="U11485" s="213"/>
      <c r="V11485" s="213"/>
      <c r="W11485" s="213"/>
      <c r="X11485" s="214"/>
      <c r="Y11485" s="214"/>
      <c r="Z11485" s="214"/>
      <c r="AA11485" s="217"/>
      <c r="AB11485" s="217"/>
      <c r="AC11485" s="217"/>
      <c r="AD11485" s="213"/>
    </row>
    <row r="11486" spans="20:30" x14ac:dyDescent="0.2">
      <c r="T11486" s="212"/>
      <c r="U11486" s="213"/>
      <c r="V11486" s="213"/>
      <c r="W11486" s="213"/>
      <c r="X11486" s="214"/>
      <c r="Y11486" s="214"/>
      <c r="Z11486" s="214"/>
      <c r="AA11486" s="217"/>
      <c r="AB11486" s="217"/>
      <c r="AC11486" s="217"/>
      <c r="AD11486" s="213"/>
    </row>
    <row r="11487" spans="20:30" x14ac:dyDescent="0.2">
      <c r="T11487" s="212"/>
      <c r="U11487" s="213"/>
      <c r="V11487" s="213"/>
      <c r="W11487" s="213"/>
      <c r="X11487" s="214"/>
      <c r="Y11487" s="214"/>
      <c r="Z11487" s="214"/>
      <c r="AA11487" s="217"/>
      <c r="AB11487" s="217"/>
      <c r="AC11487" s="217"/>
      <c r="AD11487" s="213"/>
    </row>
    <row r="11488" spans="20:30" x14ac:dyDescent="0.2">
      <c r="T11488" s="212"/>
      <c r="U11488" s="213"/>
      <c r="V11488" s="213"/>
      <c r="W11488" s="213"/>
      <c r="X11488" s="214"/>
      <c r="Y11488" s="214"/>
      <c r="Z11488" s="214"/>
      <c r="AA11488" s="217"/>
      <c r="AB11488" s="217"/>
      <c r="AC11488" s="217"/>
      <c r="AD11488" s="213"/>
    </row>
    <row r="11489" spans="20:30" x14ac:dyDescent="0.2">
      <c r="T11489" s="212"/>
      <c r="U11489" s="213"/>
      <c r="V11489" s="213"/>
      <c r="W11489" s="213"/>
      <c r="X11489" s="214"/>
      <c r="Y11489" s="214"/>
      <c r="Z11489" s="214"/>
      <c r="AA11489" s="217"/>
      <c r="AB11489" s="217"/>
      <c r="AC11489" s="217"/>
      <c r="AD11489" s="213"/>
    </row>
    <row r="11490" spans="20:30" x14ac:dyDescent="0.2">
      <c r="T11490" s="212"/>
      <c r="U11490" s="213"/>
      <c r="V11490" s="213"/>
      <c r="W11490" s="213"/>
      <c r="X11490" s="214"/>
      <c r="Y11490" s="214"/>
      <c r="Z11490" s="214"/>
      <c r="AA11490" s="217"/>
      <c r="AB11490" s="217"/>
      <c r="AC11490" s="217"/>
      <c r="AD11490" s="213"/>
    </row>
    <row r="11491" spans="20:30" x14ac:dyDescent="0.2">
      <c r="T11491" s="212"/>
      <c r="U11491" s="213"/>
      <c r="V11491" s="213"/>
      <c r="W11491" s="213"/>
      <c r="X11491" s="214"/>
      <c r="Y11491" s="214"/>
      <c r="Z11491" s="214"/>
      <c r="AA11491" s="217"/>
      <c r="AB11491" s="217"/>
      <c r="AC11491" s="217"/>
      <c r="AD11491" s="213"/>
    </row>
    <row r="11492" spans="20:30" x14ac:dyDescent="0.2">
      <c r="T11492" s="212"/>
      <c r="U11492" s="213"/>
      <c r="V11492" s="213"/>
      <c r="W11492" s="213"/>
      <c r="X11492" s="214"/>
      <c r="Y11492" s="214"/>
      <c r="Z11492" s="214"/>
      <c r="AA11492" s="217"/>
      <c r="AB11492" s="217"/>
      <c r="AC11492" s="217"/>
      <c r="AD11492" s="213"/>
    </row>
    <row r="11493" spans="20:30" x14ac:dyDescent="0.2">
      <c r="T11493" s="212"/>
      <c r="U11493" s="213"/>
      <c r="V11493" s="213"/>
      <c r="W11493" s="213"/>
      <c r="X11493" s="214"/>
      <c r="Y11493" s="214"/>
      <c r="Z11493" s="214"/>
      <c r="AA11493" s="217"/>
      <c r="AB11493" s="217"/>
      <c r="AC11493" s="217"/>
      <c r="AD11493" s="213"/>
    </row>
    <row r="11494" spans="20:30" x14ac:dyDescent="0.2">
      <c r="T11494" s="212"/>
      <c r="U11494" s="213"/>
      <c r="V11494" s="213"/>
      <c r="W11494" s="213"/>
      <c r="X11494" s="214"/>
      <c r="Y11494" s="214"/>
      <c r="Z11494" s="214"/>
      <c r="AA11494" s="217"/>
      <c r="AB11494" s="217"/>
      <c r="AC11494" s="217"/>
      <c r="AD11494" s="213"/>
    </row>
    <row r="11495" spans="20:30" x14ac:dyDescent="0.2">
      <c r="T11495" s="212"/>
      <c r="U11495" s="213"/>
      <c r="V11495" s="213"/>
      <c r="W11495" s="213"/>
      <c r="X11495" s="214"/>
      <c r="Y11495" s="214"/>
      <c r="Z11495" s="214"/>
      <c r="AA11495" s="217"/>
      <c r="AB11495" s="217"/>
      <c r="AC11495" s="217"/>
      <c r="AD11495" s="213"/>
    </row>
    <row r="11496" spans="20:30" x14ac:dyDescent="0.2">
      <c r="T11496" s="212"/>
      <c r="U11496" s="213"/>
      <c r="V11496" s="213"/>
      <c r="W11496" s="213"/>
      <c r="X11496" s="214"/>
      <c r="Y11496" s="214"/>
      <c r="Z11496" s="214"/>
      <c r="AA11496" s="217"/>
      <c r="AB11496" s="217"/>
      <c r="AC11496" s="217"/>
      <c r="AD11496" s="213"/>
    </row>
    <row r="11497" spans="20:30" x14ac:dyDescent="0.2">
      <c r="T11497" s="212"/>
      <c r="U11497" s="213"/>
      <c r="V11497" s="213"/>
      <c r="W11497" s="213"/>
      <c r="X11497" s="214"/>
      <c r="Y11497" s="214"/>
      <c r="Z11497" s="214"/>
      <c r="AA11497" s="217"/>
      <c r="AB11497" s="217"/>
      <c r="AC11497" s="217"/>
      <c r="AD11497" s="213"/>
    </row>
    <row r="11498" spans="20:30" x14ac:dyDescent="0.2">
      <c r="T11498" s="212"/>
      <c r="U11498" s="213"/>
      <c r="V11498" s="213"/>
      <c r="W11498" s="213"/>
      <c r="X11498" s="214"/>
      <c r="Y11498" s="214"/>
      <c r="Z11498" s="214"/>
      <c r="AA11498" s="217"/>
      <c r="AB11498" s="217"/>
      <c r="AC11498" s="217"/>
      <c r="AD11498" s="213"/>
    </row>
    <row r="11499" spans="20:30" x14ac:dyDescent="0.2">
      <c r="T11499" s="212"/>
      <c r="U11499" s="213"/>
      <c r="V11499" s="213"/>
      <c r="W11499" s="213"/>
      <c r="X11499" s="214"/>
      <c r="Y11499" s="214"/>
      <c r="Z11499" s="214"/>
      <c r="AA11499" s="217"/>
      <c r="AB11499" s="217"/>
      <c r="AC11499" s="217"/>
      <c r="AD11499" s="213"/>
    </row>
    <row r="11500" spans="20:30" x14ac:dyDescent="0.2">
      <c r="T11500" s="212"/>
      <c r="U11500" s="213"/>
      <c r="V11500" s="213"/>
      <c r="W11500" s="213"/>
      <c r="X11500" s="214"/>
      <c r="Y11500" s="214"/>
      <c r="Z11500" s="214"/>
      <c r="AA11500" s="217"/>
      <c r="AB11500" s="217"/>
      <c r="AC11500" s="217"/>
      <c r="AD11500" s="213"/>
    </row>
    <row r="11501" spans="20:30" x14ac:dyDescent="0.2">
      <c r="T11501" s="212"/>
      <c r="U11501" s="213"/>
      <c r="V11501" s="213"/>
      <c r="W11501" s="213"/>
      <c r="X11501" s="214"/>
      <c r="Y11501" s="214"/>
      <c r="Z11501" s="214"/>
      <c r="AA11501" s="217"/>
      <c r="AB11501" s="217"/>
      <c r="AC11501" s="217"/>
      <c r="AD11501" s="213"/>
    </row>
    <row r="11502" spans="20:30" x14ac:dyDescent="0.2">
      <c r="T11502" s="212"/>
      <c r="U11502" s="213"/>
      <c r="V11502" s="213"/>
      <c r="W11502" s="213"/>
      <c r="X11502" s="214"/>
      <c r="Y11502" s="214"/>
      <c r="Z11502" s="214"/>
      <c r="AA11502" s="217"/>
      <c r="AB11502" s="217"/>
      <c r="AC11502" s="217"/>
      <c r="AD11502" s="213"/>
    </row>
    <row r="11503" spans="20:30" x14ac:dyDescent="0.2">
      <c r="T11503" s="212"/>
      <c r="U11503" s="213"/>
      <c r="V11503" s="213"/>
      <c r="W11503" s="213"/>
      <c r="X11503" s="214"/>
      <c r="Y11503" s="214"/>
      <c r="Z11503" s="214"/>
      <c r="AA11503" s="217"/>
      <c r="AB11503" s="217"/>
      <c r="AC11503" s="217"/>
      <c r="AD11503" s="213"/>
    </row>
    <row r="11504" spans="20:30" x14ac:dyDescent="0.2">
      <c r="T11504" s="212"/>
      <c r="U11504" s="213"/>
      <c r="V11504" s="213"/>
      <c r="W11504" s="213"/>
      <c r="X11504" s="214"/>
      <c r="Y11504" s="214"/>
      <c r="Z11504" s="214"/>
      <c r="AA11504" s="217"/>
      <c r="AB11504" s="217"/>
      <c r="AC11504" s="217"/>
      <c r="AD11504" s="213"/>
    </row>
    <row r="11505" spans="20:30" x14ac:dyDescent="0.2">
      <c r="T11505" s="212"/>
      <c r="U11505" s="213"/>
      <c r="V11505" s="213"/>
      <c r="W11505" s="213"/>
      <c r="X11505" s="214"/>
      <c r="Y11505" s="214"/>
      <c r="Z11505" s="214"/>
      <c r="AA11505" s="217"/>
      <c r="AB11505" s="217"/>
      <c r="AC11505" s="217"/>
      <c r="AD11505" s="213"/>
    </row>
    <row r="11506" spans="20:30" x14ac:dyDescent="0.2">
      <c r="T11506" s="212"/>
      <c r="U11506" s="213"/>
      <c r="V11506" s="213"/>
      <c r="W11506" s="213"/>
      <c r="X11506" s="214"/>
      <c r="Y11506" s="214"/>
      <c r="Z11506" s="214"/>
      <c r="AA11506" s="217"/>
      <c r="AB11506" s="217"/>
      <c r="AC11506" s="217"/>
      <c r="AD11506" s="213"/>
    </row>
    <row r="11507" spans="20:30" x14ac:dyDescent="0.2">
      <c r="T11507" s="212"/>
      <c r="U11507" s="213"/>
      <c r="V11507" s="213"/>
      <c r="W11507" s="213"/>
      <c r="X11507" s="214"/>
      <c r="Y11507" s="214"/>
      <c r="Z11507" s="214"/>
      <c r="AA11507" s="217"/>
      <c r="AB11507" s="217"/>
      <c r="AC11507" s="217"/>
      <c r="AD11507" s="213"/>
    </row>
    <row r="11508" spans="20:30" x14ac:dyDescent="0.2">
      <c r="T11508" s="212"/>
      <c r="U11508" s="213"/>
      <c r="V11508" s="213"/>
      <c r="W11508" s="213"/>
      <c r="X11508" s="214"/>
      <c r="Y11508" s="214"/>
      <c r="Z11508" s="214"/>
      <c r="AA11508" s="217"/>
      <c r="AB11508" s="217"/>
      <c r="AC11508" s="217"/>
      <c r="AD11508" s="213"/>
    </row>
    <row r="11509" spans="20:30" x14ac:dyDescent="0.2">
      <c r="T11509" s="212"/>
      <c r="U11509" s="213"/>
      <c r="V11509" s="213"/>
      <c r="W11509" s="213"/>
      <c r="X11509" s="214"/>
      <c r="Y11509" s="214"/>
      <c r="Z11509" s="214"/>
      <c r="AA11509" s="217"/>
      <c r="AB11509" s="217"/>
      <c r="AC11509" s="217"/>
      <c r="AD11509" s="213"/>
    </row>
    <row r="11510" spans="20:30" x14ac:dyDescent="0.2">
      <c r="T11510" s="212"/>
      <c r="U11510" s="213"/>
      <c r="V11510" s="213"/>
      <c r="W11510" s="213"/>
      <c r="X11510" s="214"/>
      <c r="Y11510" s="214"/>
      <c r="Z11510" s="214"/>
      <c r="AA11510" s="217"/>
      <c r="AB11510" s="217"/>
      <c r="AC11510" s="217"/>
      <c r="AD11510" s="213"/>
    </row>
    <row r="11511" spans="20:30" x14ac:dyDescent="0.2">
      <c r="T11511" s="212"/>
      <c r="U11511" s="213"/>
      <c r="V11511" s="213"/>
      <c r="W11511" s="213"/>
      <c r="X11511" s="214"/>
      <c r="Y11511" s="214"/>
      <c r="Z11511" s="214"/>
      <c r="AA11511" s="217"/>
      <c r="AB11511" s="217"/>
      <c r="AC11511" s="217"/>
      <c r="AD11511" s="213"/>
    </row>
    <row r="11512" spans="20:30" x14ac:dyDescent="0.2">
      <c r="T11512" s="212"/>
      <c r="U11512" s="213"/>
      <c r="V11512" s="213"/>
      <c r="W11512" s="213"/>
      <c r="X11512" s="214"/>
      <c r="Y11512" s="214"/>
      <c r="Z11512" s="214"/>
      <c r="AA11512" s="217"/>
      <c r="AB11512" s="217"/>
      <c r="AC11512" s="217"/>
      <c r="AD11512" s="213"/>
    </row>
    <row r="11513" spans="20:30" x14ac:dyDescent="0.2">
      <c r="T11513" s="212"/>
      <c r="U11513" s="213"/>
      <c r="V11513" s="213"/>
      <c r="W11513" s="213"/>
      <c r="X11513" s="214"/>
      <c r="Y11513" s="214"/>
      <c r="Z11513" s="214"/>
      <c r="AA11513" s="217"/>
      <c r="AB11513" s="217"/>
      <c r="AC11513" s="217"/>
      <c r="AD11513" s="213"/>
    </row>
    <row r="11514" spans="20:30" x14ac:dyDescent="0.2">
      <c r="T11514" s="212"/>
      <c r="U11514" s="213"/>
      <c r="V11514" s="213"/>
      <c r="W11514" s="213"/>
      <c r="X11514" s="214"/>
      <c r="Y11514" s="214"/>
      <c r="Z11514" s="214"/>
      <c r="AA11514" s="217"/>
      <c r="AB11514" s="217"/>
      <c r="AC11514" s="217"/>
      <c r="AD11514" s="213"/>
    </row>
    <row r="11515" spans="20:30" x14ac:dyDescent="0.2">
      <c r="T11515" s="212"/>
      <c r="U11515" s="213"/>
      <c r="V11515" s="213"/>
      <c r="W11515" s="213"/>
      <c r="X11515" s="214"/>
      <c r="Y11515" s="214"/>
      <c r="Z11515" s="214"/>
      <c r="AA11515" s="217"/>
      <c r="AB11515" s="217"/>
      <c r="AC11515" s="217"/>
      <c r="AD11515" s="213"/>
    </row>
    <row r="11516" spans="20:30" x14ac:dyDescent="0.2">
      <c r="T11516" s="212"/>
      <c r="U11516" s="213"/>
      <c r="V11516" s="213"/>
      <c r="W11516" s="213"/>
      <c r="X11516" s="214"/>
      <c r="Y11516" s="214"/>
      <c r="Z11516" s="214"/>
      <c r="AA11516" s="217"/>
      <c r="AB11516" s="217"/>
      <c r="AC11516" s="217"/>
      <c r="AD11516" s="213"/>
    </row>
    <row r="11517" spans="20:30" x14ac:dyDescent="0.2">
      <c r="T11517" s="212"/>
      <c r="U11517" s="213"/>
      <c r="V11517" s="213"/>
      <c r="W11517" s="213"/>
      <c r="X11517" s="214"/>
      <c r="Y11517" s="214"/>
      <c r="Z11517" s="214"/>
      <c r="AA11517" s="217"/>
      <c r="AB11517" s="217"/>
      <c r="AC11517" s="217"/>
      <c r="AD11517" s="213"/>
    </row>
    <row r="11518" spans="20:30" x14ac:dyDescent="0.2">
      <c r="T11518" s="212"/>
      <c r="U11518" s="213"/>
      <c r="V11518" s="213"/>
      <c r="W11518" s="213"/>
      <c r="X11518" s="214"/>
      <c r="Y11518" s="214"/>
      <c r="Z11518" s="214"/>
      <c r="AA11518" s="217"/>
      <c r="AB11518" s="217"/>
      <c r="AC11518" s="217"/>
      <c r="AD11518" s="213"/>
    </row>
    <row r="11519" spans="20:30" x14ac:dyDescent="0.2">
      <c r="T11519" s="212"/>
      <c r="U11519" s="213"/>
      <c r="V11519" s="213"/>
      <c r="W11519" s="213"/>
      <c r="X11519" s="214"/>
      <c r="Y11519" s="214"/>
      <c r="Z11519" s="214"/>
      <c r="AA11519" s="217"/>
      <c r="AB11519" s="217"/>
      <c r="AC11519" s="217"/>
      <c r="AD11519" s="213"/>
    </row>
    <row r="11520" spans="20:30" x14ac:dyDescent="0.2">
      <c r="T11520" s="212"/>
      <c r="U11520" s="213"/>
      <c r="V11520" s="213"/>
      <c r="W11520" s="213"/>
      <c r="X11520" s="214"/>
      <c r="Y11520" s="214"/>
      <c r="Z11520" s="214"/>
      <c r="AA11520" s="217"/>
      <c r="AB11520" s="217"/>
      <c r="AC11520" s="217"/>
      <c r="AD11520" s="213"/>
    </row>
    <row r="11521" spans="20:30" x14ac:dyDescent="0.2">
      <c r="T11521" s="212"/>
      <c r="U11521" s="213"/>
      <c r="V11521" s="213"/>
      <c r="W11521" s="213"/>
      <c r="X11521" s="214"/>
      <c r="Y11521" s="214"/>
      <c r="Z11521" s="214"/>
      <c r="AA11521" s="217"/>
      <c r="AB11521" s="217"/>
      <c r="AC11521" s="217"/>
      <c r="AD11521" s="213"/>
    </row>
    <row r="11522" spans="20:30" x14ac:dyDescent="0.2">
      <c r="T11522" s="212"/>
      <c r="U11522" s="213"/>
      <c r="V11522" s="213"/>
      <c r="W11522" s="213"/>
      <c r="X11522" s="214"/>
      <c r="Y11522" s="214"/>
      <c r="Z11522" s="214"/>
      <c r="AA11522" s="217"/>
      <c r="AB11522" s="217"/>
      <c r="AC11522" s="217"/>
      <c r="AD11522" s="213"/>
    </row>
    <row r="11523" spans="20:30" x14ac:dyDescent="0.2">
      <c r="T11523" s="212"/>
      <c r="U11523" s="213"/>
      <c r="V11523" s="213"/>
      <c r="W11523" s="213"/>
      <c r="X11523" s="214"/>
      <c r="Y11523" s="214"/>
      <c r="Z11523" s="214"/>
      <c r="AA11523" s="217"/>
      <c r="AB11523" s="217"/>
      <c r="AC11523" s="217"/>
      <c r="AD11523" s="213"/>
    </row>
    <row r="11524" spans="20:30" x14ac:dyDescent="0.2">
      <c r="T11524" s="212"/>
      <c r="U11524" s="213"/>
      <c r="V11524" s="213"/>
      <c r="W11524" s="213"/>
      <c r="X11524" s="214"/>
      <c r="Y11524" s="214"/>
      <c r="Z11524" s="214"/>
      <c r="AA11524" s="217"/>
      <c r="AB11524" s="217"/>
      <c r="AC11524" s="217"/>
      <c r="AD11524" s="213"/>
    </row>
    <row r="11525" spans="20:30" x14ac:dyDescent="0.2">
      <c r="T11525" s="212"/>
      <c r="U11525" s="213"/>
      <c r="V11525" s="213"/>
      <c r="W11525" s="213"/>
      <c r="X11525" s="214"/>
      <c r="Y11525" s="214"/>
      <c r="Z11525" s="214"/>
      <c r="AA11525" s="217"/>
      <c r="AB11525" s="217"/>
      <c r="AC11525" s="217"/>
      <c r="AD11525" s="213"/>
    </row>
    <row r="11526" spans="20:30" x14ac:dyDescent="0.2">
      <c r="T11526" s="212"/>
      <c r="U11526" s="213"/>
      <c r="V11526" s="213"/>
      <c r="W11526" s="213"/>
      <c r="X11526" s="214"/>
      <c r="Y11526" s="214"/>
      <c r="Z11526" s="214"/>
      <c r="AA11526" s="217"/>
      <c r="AB11526" s="217"/>
      <c r="AC11526" s="217"/>
      <c r="AD11526" s="213"/>
    </row>
    <row r="11527" spans="20:30" x14ac:dyDescent="0.2">
      <c r="T11527" s="212"/>
      <c r="U11527" s="213"/>
      <c r="V11527" s="213"/>
      <c r="W11527" s="213"/>
      <c r="X11527" s="214"/>
      <c r="Y11527" s="214"/>
      <c r="Z11527" s="214"/>
      <c r="AA11527" s="217"/>
      <c r="AB11527" s="217"/>
      <c r="AC11527" s="217"/>
      <c r="AD11527" s="213"/>
    </row>
    <row r="11528" spans="20:30" x14ac:dyDescent="0.2">
      <c r="T11528" s="212"/>
      <c r="U11528" s="213"/>
      <c r="V11528" s="213"/>
      <c r="W11528" s="213"/>
      <c r="X11528" s="214"/>
      <c r="Y11528" s="214"/>
      <c r="Z11528" s="214"/>
      <c r="AA11528" s="217"/>
      <c r="AB11528" s="217"/>
      <c r="AC11528" s="217"/>
      <c r="AD11528" s="213"/>
    </row>
    <row r="11529" spans="20:30" x14ac:dyDescent="0.2">
      <c r="T11529" s="212"/>
      <c r="U11529" s="213"/>
      <c r="V11529" s="213"/>
      <c r="W11529" s="213"/>
      <c r="X11529" s="214"/>
      <c r="Y11529" s="214"/>
      <c r="Z11529" s="214"/>
      <c r="AA11529" s="217"/>
      <c r="AB11529" s="217"/>
      <c r="AC11529" s="217"/>
      <c r="AD11529" s="213"/>
    </row>
    <row r="11530" spans="20:30" x14ac:dyDescent="0.2">
      <c r="T11530" s="212"/>
      <c r="U11530" s="213"/>
      <c r="V11530" s="213"/>
      <c r="W11530" s="213"/>
      <c r="X11530" s="214"/>
      <c r="Y11530" s="214"/>
      <c r="Z11530" s="214"/>
      <c r="AA11530" s="217"/>
      <c r="AB11530" s="217"/>
      <c r="AC11530" s="217"/>
      <c r="AD11530" s="213"/>
    </row>
    <row r="11531" spans="20:30" x14ac:dyDescent="0.2">
      <c r="T11531" s="212"/>
      <c r="U11531" s="213"/>
      <c r="V11531" s="213"/>
      <c r="W11531" s="213"/>
      <c r="X11531" s="214"/>
      <c r="Y11531" s="214"/>
      <c r="Z11531" s="214"/>
      <c r="AA11531" s="217"/>
      <c r="AB11531" s="217"/>
      <c r="AC11531" s="217"/>
      <c r="AD11531" s="213"/>
    </row>
    <row r="11532" spans="20:30" x14ac:dyDescent="0.2">
      <c r="T11532" s="212"/>
      <c r="U11532" s="213"/>
      <c r="V11532" s="213"/>
      <c r="W11532" s="213"/>
      <c r="X11532" s="214"/>
      <c r="Y11532" s="214"/>
      <c r="Z11532" s="214"/>
      <c r="AA11532" s="217"/>
      <c r="AB11532" s="217"/>
      <c r="AC11532" s="217"/>
      <c r="AD11532" s="213"/>
    </row>
    <row r="11533" spans="20:30" x14ac:dyDescent="0.2">
      <c r="T11533" s="212"/>
      <c r="U11533" s="213"/>
      <c r="V11533" s="213"/>
      <c r="W11533" s="213"/>
      <c r="X11533" s="214"/>
      <c r="Y11533" s="214"/>
      <c r="Z11533" s="214"/>
      <c r="AA11533" s="217"/>
      <c r="AB11533" s="217"/>
      <c r="AC11533" s="217"/>
      <c r="AD11533" s="213"/>
    </row>
    <row r="11534" spans="20:30" x14ac:dyDescent="0.2">
      <c r="T11534" s="212"/>
      <c r="U11534" s="213"/>
      <c r="V11534" s="213"/>
      <c r="W11534" s="213"/>
      <c r="X11534" s="214"/>
      <c r="Y11534" s="214"/>
      <c r="Z11534" s="214"/>
      <c r="AA11534" s="217"/>
      <c r="AB11534" s="217"/>
      <c r="AC11534" s="217"/>
      <c r="AD11534" s="213"/>
    </row>
    <row r="11535" spans="20:30" x14ac:dyDescent="0.2">
      <c r="T11535" s="212"/>
      <c r="U11535" s="213"/>
      <c r="V11535" s="213"/>
      <c r="W11535" s="213"/>
      <c r="X11535" s="214"/>
      <c r="Y11535" s="214"/>
      <c r="Z11535" s="214"/>
      <c r="AA11535" s="217"/>
      <c r="AB11535" s="217"/>
      <c r="AC11535" s="217"/>
      <c r="AD11535" s="213"/>
    </row>
    <row r="11536" spans="20:30" x14ac:dyDescent="0.2">
      <c r="T11536" s="212"/>
      <c r="U11536" s="213"/>
      <c r="V11536" s="213"/>
      <c r="W11536" s="213"/>
      <c r="X11536" s="214"/>
      <c r="Y11536" s="214"/>
      <c r="Z11536" s="214"/>
      <c r="AA11536" s="217"/>
      <c r="AB11536" s="217"/>
      <c r="AC11536" s="217"/>
      <c r="AD11536" s="213"/>
    </row>
    <row r="11537" spans="20:30" x14ac:dyDescent="0.2">
      <c r="T11537" s="212"/>
      <c r="U11537" s="213"/>
      <c r="V11537" s="213"/>
      <c r="W11537" s="213"/>
      <c r="X11537" s="214"/>
      <c r="Y11537" s="214"/>
      <c r="Z11537" s="214"/>
      <c r="AA11537" s="217"/>
      <c r="AB11537" s="217"/>
      <c r="AC11537" s="217"/>
      <c r="AD11537" s="213"/>
    </row>
    <row r="11538" spans="20:30" x14ac:dyDescent="0.2">
      <c r="T11538" s="212"/>
      <c r="U11538" s="213"/>
      <c r="V11538" s="213"/>
      <c r="W11538" s="213"/>
      <c r="X11538" s="214"/>
      <c r="Y11538" s="214"/>
      <c r="Z11538" s="214"/>
      <c r="AA11538" s="217"/>
      <c r="AB11538" s="217"/>
      <c r="AC11538" s="217"/>
      <c r="AD11538" s="213"/>
    </row>
    <row r="11539" spans="20:30" x14ac:dyDescent="0.2">
      <c r="T11539" s="212"/>
      <c r="U11539" s="213"/>
      <c r="V11539" s="213"/>
      <c r="W11539" s="213"/>
      <c r="X11539" s="214"/>
      <c r="Y11539" s="214"/>
      <c r="Z11539" s="214"/>
      <c r="AA11539" s="217"/>
      <c r="AB11539" s="217"/>
      <c r="AC11539" s="217"/>
      <c r="AD11539" s="213"/>
    </row>
    <row r="11540" spans="20:30" x14ac:dyDescent="0.2">
      <c r="T11540" s="212"/>
      <c r="U11540" s="213"/>
      <c r="V11540" s="213"/>
      <c r="W11540" s="213"/>
      <c r="X11540" s="214"/>
      <c r="Y11540" s="214"/>
      <c r="Z11540" s="214"/>
      <c r="AA11540" s="217"/>
      <c r="AB11540" s="217"/>
      <c r="AC11540" s="217"/>
      <c r="AD11540" s="213"/>
    </row>
    <row r="11541" spans="20:30" x14ac:dyDescent="0.2">
      <c r="T11541" s="212"/>
      <c r="U11541" s="213"/>
      <c r="V11541" s="213"/>
      <c r="W11541" s="213"/>
      <c r="X11541" s="214"/>
      <c r="Y11541" s="214"/>
      <c r="Z11541" s="214"/>
      <c r="AA11541" s="217"/>
      <c r="AB11541" s="217"/>
      <c r="AC11541" s="217"/>
      <c r="AD11541" s="213"/>
    </row>
    <row r="11542" spans="20:30" x14ac:dyDescent="0.2">
      <c r="T11542" s="212"/>
      <c r="U11542" s="213"/>
      <c r="V11542" s="213"/>
      <c r="W11542" s="213"/>
      <c r="X11542" s="214"/>
      <c r="Y11542" s="214"/>
      <c r="Z11542" s="214"/>
      <c r="AA11542" s="217"/>
      <c r="AB11542" s="217"/>
      <c r="AC11542" s="217"/>
      <c r="AD11542" s="213"/>
    </row>
    <row r="11543" spans="20:30" x14ac:dyDescent="0.2">
      <c r="T11543" s="212"/>
      <c r="U11543" s="213"/>
      <c r="V11543" s="213"/>
      <c r="W11543" s="213"/>
      <c r="X11543" s="214"/>
      <c r="Y11543" s="214"/>
      <c r="Z11543" s="214"/>
      <c r="AA11543" s="217"/>
      <c r="AB11543" s="217"/>
      <c r="AC11543" s="217"/>
      <c r="AD11543" s="213"/>
    </row>
    <row r="11544" spans="20:30" x14ac:dyDescent="0.2">
      <c r="T11544" s="212"/>
      <c r="U11544" s="213"/>
      <c r="V11544" s="213"/>
      <c r="W11544" s="213"/>
      <c r="X11544" s="214"/>
      <c r="Y11544" s="214"/>
      <c r="Z11544" s="214"/>
      <c r="AA11544" s="217"/>
      <c r="AB11544" s="217"/>
      <c r="AC11544" s="217"/>
      <c r="AD11544" s="213"/>
    </row>
    <row r="11545" spans="20:30" x14ac:dyDescent="0.2">
      <c r="T11545" s="212"/>
      <c r="U11545" s="213"/>
      <c r="V11545" s="213"/>
      <c r="W11545" s="213"/>
      <c r="X11545" s="214"/>
      <c r="Y11545" s="214"/>
      <c r="Z11545" s="214"/>
      <c r="AA11545" s="217"/>
      <c r="AB11545" s="217"/>
      <c r="AC11545" s="217"/>
      <c r="AD11545" s="213"/>
    </row>
    <row r="11546" spans="20:30" x14ac:dyDescent="0.2">
      <c r="T11546" s="212"/>
      <c r="U11546" s="213"/>
      <c r="V11546" s="213"/>
      <c r="W11546" s="213"/>
      <c r="X11546" s="214"/>
      <c r="Y11546" s="214"/>
      <c r="Z11546" s="214"/>
      <c r="AA11546" s="217"/>
      <c r="AB11546" s="217"/>
      <c r="AC11546" s="217"/>
      <c r="AD11546" s="213"/>
    </row>
    <row r="11547" spans="20:30" x14ac:dyDescent="0.2">
      <c r="T11547" s="212"/>
      <c r="U11547" s="213"/>
      <c r="V11547" s="213"/>
      <c r="W11547" s="213"/>
      <c r="X11547" s="214"/>
      <c r="Y11547" s="214"/>
      <c r="Z11547" s="214"/>
      <c r="AA11547" s="217"/>
      <c r="AB11547" s="217"/>
      <c r="AC11547" s="217"/>
      <c r="AD11547" s="213"/>
    </row>
    <row r="11548" spans="20:30" x14ac:dyDescent="0.2">
      <c r="T11548" s="212"/>
      <c r="U11548" s="213"/>
      <c r="V11548" s="213"/>
      <c r="W11548" s="213"/>
      <c r="X11548" s="214"/>
      <c r="Y11548" s="214"/>
      <c r="Z11548" s="214"/>
      <c r="AA11548" s="217"/>
      <c r="AB11548" s="217"/>
      <c r="AC11548" s="217"/>
      <c r="AD11548" s="213"/>
    </row>
    <row r="11549" spans="20:30" x14ac:dyDescent="0.2">
      <c r="T11549" s="212"/>
      <c r="U11549" s="213"/>
      <c r="V11549" s="213"/>
      <c r="W11549" s="213"/>
      <c r="X11549" s="214"/>
      <c r="Y11549" s="214"/>
      <c r="Z11549" s="214"/>
      <c r="AA11549" s="217"/>
      <c r="AB11549" s="217"/>
      <c r="AC11549" s="217"/>
      <c r="AD11549" s="213"/>
    </row>
    <row r="11550" spans="20:30" x14ac:dyDescent="0.2">
      <c r="T11550" s="212"/>
      <c r="U11550" s="213"/>
      <c r="V11550" s="213"/>
      <c r="W11550" s="213"/>
      <c r="X11550" s="214"/>
      <c r="Y11550" s="214"/>
      <c r="Z11550" s="214"/>
      <c r="AA11550" s="217"/>
      <c r="AB11550" s="217"/>
      <c r="AC11550" s="217"/>
      <c r="AD11550" s="213"/>
    </row>
    <row r="11551" spans="20:30" x14ac:dyDescent="0.2">
      <c r="T11551" s="212"/>
      <c r="U11551" s="213"/>
      <c r="V11551" s="213"/>
      <c r="W11551" s="213"/>
      <c r="X11551" s="214"/>
      <c r="Y11551" s="214"/>
      <c r="Z11551" s="214"/>
      <c r="AA11551" s="217"/>
      <c r="AB11551" s="217"/>
      <c r="AC11551" s="217"/>
      <c r="AD11551" s="213"/>
    </row>
    <row r="11552" spans="20:30" x14ac:dyDescent="0.2">
      <c r="T11552" s="212"/>
      <c r="U11552" s="213"/>
      <c r="V11552" s="213"/>
      <c r="W11552" s="213"/>
      <c r="X11552" s="214"/>
      <c r="Y11552" s="214"/>
      <c r="Z11552" s="214"/>
      <c r="AA11552" s="217"/>
      <c r="AB11552" s="217"/>
      <c r="AC11552" s="217"/>
      <c r="AD11552" s="213"/>
    </row>
    <row r="11553" spans="20:30" x14ac:dyDescent="0.2">
      <c r="T11553" s="212"/>
      <c r="U11553" s="213"/>
      <c r="V11553" s="213"/>
      <c r="W11553" s="213"/>
      <c r="X11553" s="214"/>
      <c r="Y11553" s="214"/>
      <c r="Z11553" s="214"/>
      <c r="AA11553" s="217"/>
      <c r="AB11553" s="217"/>
      <c r="AC11553" s="217"/>
      <c r="AD11553" s="213"/>
    </row>
    <row r="11554" spans="20:30" x14ac:dyDescent="0.2">
      <c r="T11554" s="212"/>
      <c r="U11554" s="213"/>
      <c r="V11554" s="213"/>
      <c r="W11554" s="213"/>
      <c r="X11554" s="214"/>
      <c r="Y11554" s="214"/>
      <c r="Z11554" s="214"/>
      <c r="AA11554" s="217"/>
      <c r="AB11554" s="217"/>
      <c r="AC11554" s="217"/>
      <c r="AD11554" s="213"/>
    </row>
    <row r="11555" spans="20:30" x14ac:dyDescent="0.2">
      <c r="T11555" s="212"/>
      <c r="U11555" s="213"/>
      <c r="V11555" s="213"/>
      <c r="W11555" s="213"/>
      <c r="X11555" s="214"/>
      <c r="Y11555" s="214"/>
      <c r="Z11555" s="214"/>
      <c r="AA11555" s="217"/>
      <c r="AB11555" s="217"/>
      <c r="AC11555" s="217"/>
      <c r="AD11555" s="213"/>
    </row>
    <row r="11556" spans="20:30" x14ac:dyDescent="0.2">
      <c r="T11556" s="212"/>
      <c r="U11556" s="213"/>
      <c r="V11556" s="213"/>
      <c r="W11556" s="213"/>
      <c r="X11556" s="214"/>
      <c r="Y11556" s="214"/>
      <c r="Z11556" s="214"/>
      <c r="AA11556" s="217"/>
      <c r="AB11556" s="217"/>
      <c r="AC11556" s="217"/>
      <c r="AD11556" s="213"/>
    </row>
    <row r="11557" spans="20:30" x14ac:dyDescent="0.2">
      <c r="T11557" s="212"/>
      <c r="U11557" s="213"/>
      <c r="V11557" s="213"/>
      <c r="W11557" s="213"/>
      <c r="X11557" s="214"/>
      <c r="Y11557" s="214"/>
      <c r="Z11557" s="214"/>
      <c r="AA11557" s="217"/>
      <c r="AB11557" s="217"/>
      <c r="AC11557" s="217"/>
      <c r="AD11557" s="213"/>
    </row>
    <row r="11558" spans="20:30" x14ac:dyDescent="0.2">
      <c r="T11558" s="212"/>
      <c r="U11558" s="213"/>
      <c r="V11558" s="213"/>
      <c r="W11558" s="213"/>
      <c r="X11558" s="214"/>
      <c r="Y11558" s="214"/>
      <c r="Z11558" s="214"/>
      <c r="AA11558" s="217"/>
      <c r="AB11558" s="217"/>
      <c r="AC11558" s="217"/>
      <c r="AD11558" s="213"/>
    </row>
    <row r="11559" spans="20:30" x14ac:dyDescent="0.2">
      <c r="T11559" s="212"/>
      <c r="U11559" s="213"/>
      <c r="V11559" s="213"/>
      <c r="W11559" s="213"/>
      <c r="X11559" s="214"/>
      <c r="Y11559" s="214"/>
      <c r="Z11559" s="214"/>
      <c r="AA11559" s="217"/>
      <c r="AB11559" s="217"/>
      <c r="AC11559" s="217"/>
      <c r="AD11559" s="213"/>
    </row>
    <row r="11560" spans="20:30" x14ac:dyDescent="0.2">
      <c r="T11560" s="212"/>
      <c r="U11560" s="213"/>
      <c r="V11560" s="213"/>
      <c r="W11560" s="213"/>
      <c r="X11560" s="214"/>
      <c r="Y11560" s="214"/>
      <c r="Z11560" s="214"/>
      <c r="AA11560" s="217"/>
      <c r="AB11560" s="217"/>
      <c r="AC11560" s="217"/>
      <c r="AD11560" s="213"/>
    </row>
    <row r="11561" spans="20:30" x14ac:dyDescent="0.2">
      <c r="T11561" s="212"/>
      <c r="U11561" s="213"/>
      <c r="V11561" s="213"/>
      <c r="W11561" s="213"/>
      <c r="X11561" s="214"/>
      <c r="Y11561" s="214"/>
      <c r="Z11561" s="214"/>
      <c r="AA11561" s="217"/>
      <c r="AB11561" s="217"/>
      <c r="AC11561" s="217"/>
      <c r="AD11561" s="213"/>
    </row>
    <row r="11562" spans="20:30" x14ac:dyDescent="0.2">
      <c r="T11562" s="212"/>
      <c r="U11562" s="213"/>
      <c r="V11562" s="213"/>
      <c r="W11562" s="213"/>
      <c r="X11562" s="214"/>
      <c r="Y11562" s="214"/>
      <c r="Z11562" s="214"/>
      <c r="AA11562" s="217"/>
      <c r="AB11562" s="217"/>
      <c r="AC11562" s="217"/>
      <c r="AD11562" s="213"/>
    </row>
    <row r="11563" spans="20:30" x14ac:dyDescent="0.2">
      <c r="T11563" s="212"/>
      <c r="U11563" s="213"/>
      <c r="V11563" s="213"/>
      <c r="W11563" s="213"/>
      <c r="X11563" s="214"/>
      <c r="Y11563" s="214"/>
      <c r="Z11563" s="214"/>
      <c r="AA11563" s="217"/>
      <c r="AB11563" s="217"/>
      <c r="AC11563" s="217"/>
      <c r="AD11563" s="213"/>
    </row>
    <row r="11564" spans="20:30" x14ac:dyDescent="0.2">
      <c r="T11564" s="212"/>
      <c r="U11564" s="213"/>
      <c r="V11564" s="213"/>
      <c r="W11564" s="213"/>
      <c r="X11564" s="214"/>
      <c r="Y11564" s="214"/>
      <c r="Z11564" s="214"/>
      <c r="AA11564" s="217"/>
      <c r="AB11564" s="217"/>
      <c r="AC11564" s="217"/>
      <c r="AD11564" s="213"/>
    </row>
    <row r="11565" spans="20:30" x14ac:dyDescent="0.2">
      <c r="T11565" s="212"/>
      <c r="U11565" s="213"/>
      <c r="V11565" s="213"/>
      <c r="W11565" s="213"/>
      <c r="X11565" s="214"/>
      <c r="Y11565" s="214"/>
      <c r="Z11565" s="214"/>
      <c r="AA11565" s="217"/>
      <c r="AB11565" s="217"/>
      <c r="AC11565" s="217"/>
      <c r="AD11565" s="213"/>
    </row>
    <row r="11566" spans="20:30" x14ac:dyDescent="0.2">
      <c r="T11566" s="212"/>
      <c r="U11566" s="213"/>
      <c r="V11566" s="213"/>
      <c r="W11566" s="213"/>
      <c r="X11566" s="214"/>
      <c r="Y11566" s="214"/>
      <c r="Z11566" s="214"/>
      <c r="AA11566" s="217"/>
      <c r="AB11566" s="217"/>
      <c r="AC11566" s="217"/>
      <c r="AD11566" s="213"/>
    </row>
    <row r="11567" spans="20:30" x14ac:dyDescent="0.2">
      <c r="T11567" s="212"/>
      <c r="U11567" s="213"/>
      <c r="V11567" s="213"/>
      <c r="W11567" s="213"/>
      <c r="X11567" s="214"/>
      <c r="Y11567" s="214"/>
      <c r="Z11567" s="214"/>
      <c r="AA11567" s="217"/>
      <c r="AB11567" s="217"/>
      <c r="AC11567" s="217"/>
      <c r="AD11567" s="213"/>
    </row>
    <row r="11568" spans="20:30" x14ac:dyDescent="0.2">
      <c r="T11568" s="212"/>
      <c r="U11568" s="213"/>
      <c r="V11568" s="213"/>
      <c r="W11568" s="213"/>
      <c r="X11568" s="214"/>
      <c r="Y11568" s="214"/>
      <c r="Z11568" s="214"/>
      <c r="AA11568" s="217"/>
      <c r="AB11568" s="217"/>
      <c r="AC11568" s="217"/>
      <c r="AD11568" s="213"/>
    </row>
    <row r="11569" spans="20:30" x14ac:dyDescent="0.2">
      <c r="T11569" s="212"/>
      <c r="U11569" s="213"/>
      <c r="V11569" s="213"/>
      <c r="W11569" s="213"/>
      <c r="X11569" s="214"/>
      <c r="Y11569" s="214"/>
      <c r="Z11569" s="214"/>
      <c r="AA11569" s="217"/>
      <c r="AB11569" s="217"/>
      <c r="AC11569" s="217"/>
      <c r="AD11569" s="213"/>
    </row>
    <row r="11570" spans="20:30" x14ac:dyDescent="0.2">
      <c r="T11570" s="212"/>
      <c r="U11570" s="213"/>
      <c r="V11570" s="213"/>
      <c r="W11570" s="213"/>
      <c r="X11570" s="214"/>
      <c r="Y11570" s="214"/>
      <c r="Z11570" s="214"/>
      <c r="AA11570" s="217"/>
      <c r="AB11570" s="217"/>
      <c r="AC11570" s="217"/>
      <c r="AD11570" s="213"/>
    </row>
    <row r="11571" spans="20:30" x14ac:dyDescent="0.2">
      <c r="T11571" s="212"/>
      <c r="U11571" s="213"/>
      <c r="V11571" s="213"/>
      <c r="W11571" s="213"/>
      <c r="X11571" s="214"/>
      <c r="Y11571" s="214"/>
      <c r="Z11571" s="214"/>
      <c r="AA11571" s="217"/>
      <c r="AB11571" s="217"/>
      <c r="AC11571" s="217"/>
      <c r="AD11571" s="213"/>
    </row>
    <row r="11572" spans="20:30" x14ac:dyDescent="0.2">
      <c r="T11572" s="212"/>
      <c r="U11572" s="213"/>
      <c r="V11572" s="213"/>
      <c r="W11572" s="213"/>
      <c r="X11572" s="214"/>
      <c r="Y11572" s="214"/>
      <c r="Z11572" s="214"/>
      <c r="AA11572" s="217"/>
      <c r="AB11572" s="217"/>
      <c r="AC11572" s="217"/>
      <c r="AD11572" s="213"/>
    </row>
    <row r="11573" spans="20:30" x14ac:dyDescent="0.2">
      <c r="T11573" s="212"/>
      <c r="U11573" s="213"/>
      <c r="V11573" s="213"/>
      <c r="W11573" s="213"/>
      <c r="X11573" s="214"/>
      <c r="Y11573" s="214"/>
      <c r="Z11573" s="214"/>
      <c r="AA11573" s="217"/>
      <c r="AB11573" s="217"/>
      <c r="AC11573" s="217"/>
      <c r="AD11573" s="213"/>
    </row>
    <row r="11574" spans="20:30" x14ac:dyDescent="0.2">
      <c r="T11574" s="212"/>
      <c r="U11574" s="213"/>
      <c r="V11574" s="213"/>
      <c r="W11574" s="213"/>
      <c r="X11574" s="214"/>
      <c r="Y11574" s="214"/>
      <c r="Z11574" s="214"/>
      <c r="AA11574" s="217"/>
      <c r="AB11574" s="217"/>
      <c r="AC11574" s="217"/>
      <c r="AD11574" s="213"/>
    </row>
    <row r="11575" spans="20:30" x14ac:dyDescent="0.2">
      <c r="T11575" s="212"/>
      <c r="U11575" s="213"/>
      <c r="V11575" s="213"/>
      <c r="W11575" s="213"/>
      <c r="X11575" s="214"/>
      <c r="Y11575" s="214"/>
      <c r="Z11575" s="214"/>
      <c r="AA11575" s="217"/>
      <c r="AB11575" s="217"/>
      <c r="AC11575" s="217"/>
      <c r="AD11575" s="213"/>
    </row>
    <row r="11576" spans="20:30" x14ac:dyDescent="0.2">
      <c r="T11576" s="212"/>
      <c r="U11576" s="213"/>
      <c r="V11576" s="213"/>
      <c r="W11576" s="213"/>
      <c r="X11576" s="214"/>
      <c r="Y11576" s="214"/>
      <c r="Z11576" s="214"/>
      <c r="AA11576" s="217"/>
      <c r="AB11576" s="217"/>
      <c r="AC11576" s="217"/>
      <c r="AD11576" s="213"/>
    </row>
    <row r="11577" spans="20:30" x14ac:dyDescent="0.2">
      <c r="T11577" s="212"/>
      <c r="U11577" s="213"/>
      <c r="V11577" s="213"/>
      <c r="W11577" s="213"/>
      <c r="X11577" s="214"/>
      <c r="Y11577" s="214"/>
      <c r="Z11577" s="214"/>
      <c r="AA11577" s="217"/>
      <c r="AB11577" s="217"/>
      <c r="AC11577" s="217"/>
      <c r="AD11577" s="213"/>
    </row>
    <row r="11578" spans="20:30" x14ac:dyDescent="0.2">
      <c r="T11578" s="212"/>
      <c r="U11578" s="213"/>
      <c r="V11578" s="213"/>
      <c r="W11578" s="213"/>
      <c r="X11578" s="214"/>
      <c r="Y11578" s="214"/>
      <c r="Z11578" s="214"/>
      <c r="AA11578" s="217"/>
      <c r="AB11578" s="217"/>
      <c r="AC11578" s="217"/>
      <c r="AD11578" s="213"/>
    </row>
    <row r="11579" spans="20:30" x14ac:dyDescent="0.2">
      <c r="T11579" s="212"/>
      <c r="U11579" s="213"/>
      <c r="V11579" s="213"/>
      <c r="W11579" s="213"/>
      <c r="X11579" s="214"/>
      <c r="Y11579" s="214"/>
      <c r="Z11579" s="214"/>
      <c r="AA11579" s="217"/>
      <c r="AB11579" s="217"/>
      <c r="AC11579" s="217"/>
      <c r="AD11579" s="213"/>
    </row>
    <row r="11580" spans="20:30" x14ac:dyDescent="0.2">
      <c r="T11580" s="212"/>
      <c r="U11580" s="213"/>
      <c r="V11580" s="213"/>
      <c r="W11580" s="213"/>
      <c r="X11580" s="214"/>
      <c r="Y11580" s="214"/>
      <c r="Z11580" s="214"/>
      <c r="AA11580" s="217"/>
      <c r="AB11580" s="217"/>
      <c r="AC11580" s="217"/>
      <c r="AD11580" s="213"/>
    </row>
    <row r="11581" spans="20:30" x14ac:dyDescent="0.2">
      <c r="T11581" s="212"/>
      <c r="U11581" s="213"/>
      <c r="V11581" s="213"/>
      <c r="W11581" s="213"/>
      <c r="X11581" s="214"/>
      <c r="Y11581" s="214"/>
      <c r="Z11581" s="214"/>
      <c r="AA11581" s="217"/>
      <c r="AB11581" s="217"/>
      <c r="AC11581" s="217"/>
      <c r="AD11581" s="213"/>
    </row>
    <row r="11582" spans="20:30" x14ac:dyDescent="0.2">
      <c r="T11582" s="212"/>
      <c r="U11582" s="213"/>
      <c r="V11582" s="213"/>
      <c r="W11582" s="213"/>
      <c r="X11582" s="214"/>
      <c r="Y11582" s="214"/>
      <c r="Z11582" s="214"/>
      <c r="AA11582" s="217"/>
      <c r="AB11582" s="217"/>
      <c r="AC11582" s="217"/>
      <c r="AD11582" s="213"/>
    </row>
    <row r="11583" spans="20:30" x14ac:dyDescent="0.2">
      <c r="T11583" s="212"/>
      <c r="U11583" s="213"/>
      <c r="V11583" s="213"/>
      <c r="W11583" s="213"/>
      <c r="X11583" s="214"/>
      <c r="Y11583" s="214"/>
      <c r="Z11583" s="214"/>
      <c r="AA11583" s="217"/>
      <c r="AB11583" s="217"/>
      <c r="AC11583" s="217"/>
      <c r="AD11583" s="213"/>
    </row>
    <row r="11584" spans="20:30" x14ac:dyDescent="0.2">
      <c r="T11584" s="212"/>
      <c r="U11584" s="213"/>
      <c r="V11584" s="213"/>
      <c r="W11584" s="213"/>
      <c r="X11584" s="214"/>
      <c r="Y11584" s="214"/>
      <c r="Z11584" s="214"/>
      <c r="AA11584" s="217"/>
      <c r="AB11584" s="217"/>
      <c r="AC11584" s="217"/>
      <c r="AD11584" s="213"/>
    </row>
    <row r="11585" spans="20:30" x14ac:dyDescent="0.2">
      <c r="T11585" s="212"/>
      <c r="U11585" s="213"/>
      <c r="V11585" s="213"/>
      <c r="W11585" s="213"/>
      <c r="X11585" s="214"/>
      <c r="Y11585" s="214"/>
      <c r="Z11585" s="214"/>
      <c r="AA11585" s="217"/>
      <c r="AB11585" s="217"/>
      <c r="AC11585" s="217"/>
      <c r="AD11585" s="213"/>
    </row>
    <row r="11586" spans="20:30" x14ac:dyDescent="0.2">
      <c r="T11586" s="212"/>
      <c r="U11586" s="213"/>
      <c r="V11586" s="213"/>
      <c r="W11586" s="213"/>
      <c r="X11586" s="214"/>
      <c r="Y11586" s="214"/>
      <c r="Z11586" s="214"/>
      <c r="AA11586" s="217"/>
      <c r="AB11586" s="217"/>
      <c r="AC11586" s="217"/>
      <c r="AD11586" s="213"/>
    </row>
    <row r="11587" spans="20:30" x14ac:dyDescent="0.2">
      <c r="T11587" s="212"/>
      <c r="U11587" s="213"/>
      <c r="V11587" s="213"/>
      <c r="W11587" s="213"/>
      <c r="X11587" s="214"/>
      <c r="Y11587" s="214"/>
      <c r="Z11587" s="214"/>
      <c r="AA11587" s="217"/>
      <c r="AB11587" s="217"/>
      <c r="AC11587" s="217"/>
      <c r="AD11587" s="213"/>
    </row>
    <row r="11588" spans="20:30" x14ac:dyDescent="0.2">
      <c r="T11588" s="212"/>
      <c r="U11588" s="213"/>
      <c r="V11588" s="213"/>
      <c r="W11588" s="213"/>
      <c r="X11588" s="214"/>
      <c r="Y11588" s="214"/>
      <c r="Z11588" s="214"/>
      <c r="AA11588" s="217"/>
      <c r="AB11588" s="217"/>
      <c r="AC11588" s="217"/>
      <c r="AD11588" s="213"/>
    </row>
    <row r="11589" spans="20:30" x14ac:dyDescent="0.2">
      <c r="T11589" s="212"/>
      <c r="U11589" s="213"/>
      <c r="V11589" s="213"/>
      <c r="W11589" s="213"/>
      <c r="X11589" s="214"/>
      <c r="Y11589" s="214"/>
      <c r="Z11589" s="214"/>
      <c r="AA11589" s="217"/>
      <c r="AB11589" s="217"/>
      <c r="AC11589" s="217"/>
      <c r="AD11589" s="213"/>
    </row>
    <row r="11590" spans="20:30" x14ac:dyDescent="0.2">
      <c r="T11590" s="212"/>
      <c r="U11590" s="213"/>
      <c r="V11590" s="213"/>
      <c r="W11590" s="213"/>
      <c r="X11590" s="214"/>
      <c r="Y11590" s="214"/>
      <c r="Z11590" s="214"/>
      <c r="AA11590" s="217"/>
      <c r="AB11590" s="217"/>
      <c r="AC11590" s="217"/>
      <c r="AD11590" s="213"/>
    </row>
    <row r="11591" spans="20:30" x14ac:dyDescent="0.2">
      <c r="T11591" s="212"/>
      <c r="U11591" s="213"/>
      <c r="V11591" s="213"/>
      <c r="W11591" s="213"/>
      <c r="X11591" s="214"/>
      <c r="Y11591" s="214"/>
      <c r="Z11591" s="214"/>
      <c r="AA11591" s="217"/>
      <c r="AB11591" s="217"/>
      <c r="AC11591" s="217"/>
      <c r="AD11591" s="213"/>
    </row>
    <row r="11592" spans="20:30" x14ac:dyDescent="0.2">
      <c r="T11592" s="212"/>
      <c r="U11592" s="213"/>
      <c r="V11592" s="213"/>
      <c r="W11592" s="213"/>
      <c r="X11592" s="214"/>
      <c r="Y11592" s="214"/>
      <c r="Z11592" s="214"/>
      <c r="AA11592" s="217"/>
      <c r="AB11592" s="217"/>
      <c r="AC11592" s="217"/>
      <c r="AD11592" s="213"/>
    </row>
    <row r="11593" spans="20:30" x14ac:dyDescent="0.2">
      <c r="T11593" s="212"/>
      <c r="U11593" s="213"/>
      <c r="V11593" s="213"/>
      <c r="W11593" s="213"/>
      <c r="X11593" s="214"/>
      <c r="Y11593" s="214"/>
      <c r="Z11593" s="214"/>
      <c r="AA11593" s="217"/>
      <c r="AB11593" s="217"/>
      <c r="AC11593" s="217"/>
      <c r="AD11593" s="213"/>
    </row>
    <row r="11594" spans="20:30" x14ac:dyDescent="0.2">
      <c r="T11594" s="212"/>
      <c r="U11594" s="213"/>
      <c r="V11594" s="213"/>
      <c r="W11594" s="213"/>
      <c r="X11594" s="214"/>
      <c r="Y11594" s="214"/>
      <c r="Z11594" s="214"/>
      <c r="AA11594" s="217"/>
      <c r="AB11594" s="217"/>
      <c r="AC11594" s="217"/>
      <c r="AD11594" s="213"/>
    </row>
    <row r="11595" spans="20:30" x14ac:dyDescent="0.2">
      <c r="T11595" s="212"/>
      <c r="U11595" s="213"/>
      <c r="V11595" s="213"/>
      <c r="W11595" s="213"/>
      <c r="X11595" s="214"/>
      <c r="Y11595" s="214"/>
      <c r="Z11595" s="214"/>
      <c r="AA11595" s="217"/>
      <c r="AB11595" s="217"/>
      <c r="AC11595" s="217"/>
      <c r="AD11595" s="213"/>
    </row>
    <row r="11596" spans="20:30" x14ac:dyDescent="0.2">
      <c r="T11596" s="212"/>
      <c r="U11596" s="213"/>
      <c r="V11596" s="213"/>
      <c r="W11596" s="213"/>
      <c r="X11596" s="214"/>
      <c r="Y11596" s="214"/>
      <c r="Z11596" s="214"/>
      <c r="AA11596" s="217"/>
      <c r="AB11596" s="217"/>
      <c r="AC11596" s="217"/>
      <c r="AD11596" s="213"/>
    </row>
    <row r="11597" spans="20:30" x14ac:dyDescent="0.2">
      <c r="T11597" s="212"/>
      <c r="U11597" s="213"/>
      <c r="V11597" s="213"/>
      <c r="W11597" s="213"/>
      <c r="X11597" s="214"/>
      <c r="Y11597" s="214"/>
      <c r="Z11597" s="214"/>
      <c r="AA11597" s="217"/>
      <c r="AB11597" s="217"/>
      <c r="AC11597" s="217"/>
      <c r="AD11597" s="213"/>
    </row>
    <row r="11598" spans="20:30" x14ac:dyDescent="0.2">
      <c r="T11598" s="212"/>
      <c r="U11598" s="213"/>
      <c r="V11598" s="213"/>
      <c r="W11598" s="213"/>
      <c r="X11598" s="214"/>
      <c r="Y11598" s="214"/>
      <c r="Z11598" s="214"/>
      <c r="AA11598" s="217"/>
      <c r="AB11598" s="217"/>
      <c r="AC11598" s="217"/>
      <c r="AD11598" s="213"/>
    </row>
    <row r="11599" spans="20:30" x14ac:dyDescent="0.2">
      <c r="T11599" s="212"/>
      <c r="U11599" s="213"/>
      <c r="V11599" s="213"/>
      <c r="W11599" s="213"/>
      <c r="X11599" s="214"/>
      <c r="Y11599" s="214"/>
      <c r="Z11599" s="214"/>
      <c r="AA11599" s="217"/>
      <c r="AB11599" s="217"/>
      <c r="AC11599" s="217"/>
      <c r="AD11599" s="213"/>
    </row>
    <row r="11600" spans="20:30" x14ac:dyDescent="0.2">
      <c r="T11600" s="212"/>
      <c r="U11600" s="213"/>
      <c r="V11600" s="213"/>
      <c r="W11600" s="213"/>
      <c r="X11600" s="214"/>
      <c r="Y11600" s="214"/>
      <c r="Z11600" s="214"/>
      <c r="AA11600" s="217"/>
      <c r="AB11600" s="217"/>
      <c r="AC11600" s="217"/>
      <c r="AD11600" s="213"/>
    </row>
    <row r="11601" spans="20:30" x14ac:dyDescent="0.2">
      <c r="T11601" s="212"/>
      <c r="U11601" s="213"/>
      <c r="V11601" s="213"/>
      <c r="W11601" s="213"/>
      <c r="X11601" s="214"/>
      <c r="Y11601" s="214"/>
      <c r="Z11601" s="214"/>
      <c r="AA11601" s="217"/>
      <c r="AB11601" s="217"/>
      <c r="AC11601" s="217"/>
      <c r="AD11601" s="213"/>
    </row>
    <row r="11602" spans="20:30" x14ac:dyDescent="0.2">
      <c r="T11602" s="212"/>
      <c r="U11602" s="213"/>
      <c r="V11602" s="213"/>
      <c r="W11602" s="213"/>
      <c r="X11602" s="214"/>
      <c r="Y11602" s="214"/>
      <c r="Z11602" s="214"/>
      <c r="AA11602" s="217"/>
      <c r="AB11602" s="217"/>
      <c r="AC11602" s="217"/>
      <c r="AD11602" s="213"/>
    </row>
    <row r="11603" spans="20:30" x14ac:dyDescent="0.2">
      <c r="T11603" s="212"/>
      <c r="U11603" s="213"/>
      <c r="V11603" s="213"/>
      <c r="W11603" s="213"/>
      <c r="X11603" s="214"/>
      <c r="Y11603" s="214"/>
      <c r="Z11603" s="214"/>
      <c r="AA11603" s="217"/>
      <c r="AB11603" s="217"/>
      <c r="AC11603" s="217"/>
      <c r="AD11603" s="213"/>
    </row>
    <row r="11604" spans="20:30" x14ac:dyDescent="0.2">
      <c r="T11604" s="212"/>
      <c r="U11604" s="213"/>
      <c r="V11604" s="213"/>
      <c r="W11604" s="213"/>
      <c r="X11604" s="214"/>
      <c r="Y11604" s="214"/>
      <c r="Z11604" s="214"/>
      <c r="AA11604" s="217"/>
      <c r="AB11604" s="217"/>
      <c r="AC11604" s="217"/>
      <c r="AD11604" s="213"/>
    </row>
    <row r="11605" spans="20:30" x14ac:dyDescent="0.2">
      <c r="T11605" s="212"/>
      <c r="U11605" s="213"/>
      <c r="V11605" s="213"/>
      <c r="W11605" s="213"/>
      <c r="X11605" s="214"/>
      <c r="Y11605" s="214"/>
      <c r="Z11605" s="214"/>
      <c r="AA11605" s="217"/>
      <c r="AB11605" s="217"/>
      <c r="AC11605" s="217"/>
      <c r="AD11605" s="213"/>
    </row>
    <row r="11606" spans="20:30" x14ac:dyDescent="0.2">
      <c r="T11606" s="212"/>
      <c r="U11606" s="213"/>
      <c r="V11606" s="213"/>
      <c r="W11606" s="213"/>
      <c r="X11606" s="214"/>
      <c r="Y11606" s="214"/>
      <c r="Z11606" s="214"/>
      <c r="AA11606" s="217"/>
      <c r="AB11606" s="217"/>
      <c r="AC11606" s="217"/>
      <c r="AD11606" s="213"/>
    </row>
    <row r="11607" spans="20:30" x14ac:dyDescent="0.2">
      <c r="T11607" s="212"/>
      <c r="U11607" s="213"/>
      <c r="V11607" s="213"/>
      <c r="W11607" s="213"/>
      <c r="X11607" s="214"/>
      <c r="Y11607" s="214"/>
      <c r="Z11607" s="214"/>
      <c r="AA11607" s="217"/>
      <c r="AB11607" s="217"/>
      <c r="AC11607" s="217"/>
      <c r="AD11607" s="213"/>
    </row>
    <row r="11608" spans="20:30" x14ac:dyDescent="0.2">
      <c r="T11608" s="212"/>
      <c r="U11608" s="213"/>
      <c r="V11608" s="213"/>
      <c r="W11608" s="213"/>
      <c r="X11608" s="214"/>
      <c r="Y11608" s="214"/>
      <c r="Z11608" s="214"/>
      <c r="AA11608" s="217"/>
      <c r="AB11608" s="217"/>
      <c r="AC11608" s="217"/>
      <c r="AD11608" s="213"/>
    </row>
    <row r="11609" spans="20:30" x14ac:dyDescent="0.2">
      <c r="T11609" s="212"/>
      <c r="U11609" s="213"/>
      <c r="V11609" s="213"/>
      <c r="W11609" s="213"/>
      <c r="X11609" s="214"/>
      <c r="Y11609" s="214"/>
      <c r="Z11609" s="214"/>
      <c r="AA11609" s="217"/>
      <c r="AB11609" s="217"/>
      <c r="AC11609" s="217"/>
      <c r="AD11609" s="213"/>
    </row>
    <row r="11610" spans="20:30" x14ac:dyDescent="0.2">
      <c r="T11610" s="212"/>
      <c r="U11610" s="213"/>
      <c r="V11610" s="213"/>
      <c r="W11610" s="213"/>
      <c r="X11610" s="214"/>
      <c r="Y11610" s="214"/>
      <c r="Z11610" s="214"/>
      <c r="AA11610" s="217"/>
      <c r="AB11610" s="217"/>
      <c r="AC11610" s="217"/>
      <c r="AD11610" s="213"/>
    </row>
    <row r="11611" spans="20:30" x14ac:dyDescent="0.2">
      <c r="T11611" s="212"/>
      <c r="U11611" s="213"/>
      <c r="V11611" s="213"/>
      <c r="W11611" s="213"/>
      <c r="X11611" s="214"/>
      <c r="Y11611" s="214"/>
      <c r="Z11611" s="214"/>
      <c r="AA11611" s="217"/>
      <c r="AB11611" s="217"/>
      <c r="AC11611" s="217"/>
      <c r="AD11611" s="213"/>
    </row>
    <row r="11612" spans="20:30" x14ac:dyDescent="0.2">
      <c r="T11612" s="212"/>
      <c r="U11612" s="213"/>
      <c r="V11612" s="213"/>
      <c r="W11612" s="213"/>
      <c r="X11612" s="214"/>
      <c r="Y11612" s="214"/>
      <c r="Z11612" s="214"/>
      <c r="AA11612" s="217"/>
      <c r="AB11612" s="217"/>
      <c r="AC11612" s="217"/>
      <c r="AD11612" s="213"/>
    </row>
    <row r="11613" spans="20:30" x14ac:dyDescent="0.2">
      <c r="T11613" s="212"/>
      <c r="U11613" s="213"/>
      <c r="V11613" s="213"/>
      <c r="W11613" s="213"/>
      <c r="X11613" s="214"/>
      <c r="Y11613" s="214"/>
      <c r="Z11613" s="214"/>
      <c r="AA11613" s="217"/>
      <c r="AB11613" s="217"/>
      <c r="AC11613" s="217"/>
      <c r="AD11613" s="213"/>
    </row>
    <row r="11614" spans="20:30" x14ac:dyDescent="0.2">
      <c r="T11614" s="212"/>
      <c r="U11614" s="213"/>
      <c r="V11614" s="213"/>
      <c r="W11614" s="213"/>
      <c r="X11614" s="214"/>
      <c r="Y11614" s="214"/>
      <c r="Z11614" s="214"/>
      <c r="AA11614" s="217"/>
      <c r="AB11614" s="217"/>
      <c r="AC11614" s="217"/>
      <c r="AD11614" s="213"/>
    </row>
    <row r="11615" spans="20:30" x14ac:dyDescent="0.2">
      <c r="T11615" s="212"/>
      <c r="U11615" s="213"/>
      <c r="V11615" s="213"/>
      <c r="W11615" s="213"/>
      <c r="X11615" s="214"/>
      <c r="Y11615" s="214"/>
      <c r="Z11615" s="214"/>
      <c r="AA11615" s="217"/>
      <c r="AB11615" s="217"/>
      <c r="AC11615" s="217"/>
      <c r="AD11615" s="213"/>
    </row>
    <row r="11616" spans="20:30" x14ac:dyDescent="0.2">
      <c r="T11616" s="212"/>
      <c r="U11616" s="213"/>
      <c r="V11616" s="213"/>
      <c r="W11616" s="213"/>
      <c r="X11616" s="214"/>
      <c r="Y11616" s="214"/>
      <c r="Z11616" s="214"/>
      <c r="AA11616" s="217"/>
      <c r="AB11616" s="217"/>
      <c r="AC11616" s="217"/>
      <c r="AD11616" s="213"/>
    </row>
    <row r="11617" spans="20:30" x14ac:dyDescent="0.2">
      <c r="T11617" s="212"/>
      <c r="U11617" s="213"/>
      <c r="V11617" s="213"/>
      <c r="W11617" s="213"/>
      <c r="X11617" s="214"/>
      <c r="Y11617" s="214"/>
      <c r="Z11617" s="214"/>
      <c r="AA11617" s="217"/>
      <c r="AB11617" s="217"/>
      <c r="AC11617" s="217"/>
      <c r="AD11617" s="213"/>
    </row>
    <row r="11618" spans="20:30" x14ac:dyDescent="0.2">
      <c r="T11618" s="212"/>
      <c r="U11618" s="213"/>
      <c r="V11618" s="213"/>
      <c r="W11618" s="213"/>
      <c r="X11618" s="214"/>
      <c r="Y11618" s="214"/>
      <c r="Z11618" s="214"/>
      <c r="AA11618" s="217"/>
      <c r="AB11618" s="217"/>
      <c r="AC11618" s="217"/>
      <c r="AD11618" s="213"/>
    </row>
    <row r="11619" spans="20:30" x14ac:dyDescent="0.2">
      <c r="T11619" s="212"/>
      <c r="U11619" s="213"/>
      <c r="V11619" s="213"/>
      <c r="W11619" s="213"/>
      <c r="X11619" s="214"/>
      <c r="Y11619" s="214"/>
      <c r="Z11619" s="214"/>
      <c r="AA11619" s="217"/>
      <c r="AB11619" s="217"/>
      <c r="AC11619" s="217"/>
      <c r="AD11619" s="213"/>
    </row>
    <row r="11620" spans="20:30" x14ac:dyDescent="0.2">
      <c r="T11620" s="212"/>
      <c r="U11620" s="213"/>
      <c r="V11620" s="213"/>
      <c r="W11620" s="213"/>
      <c r="X11620" s="214"/>
      <c r="Y11620" s="214"/>
      <c r="Z11620" s="214"/>
      <c r="AA11620" s="217"/>
      <c r="AB11620" s="217"/>
      <c r="AC11620" s="217"/>
      <c r="AD11620" s="213"/>
    </row>
    <row r="11621" spans="20:30" x14ac:dyDescent="0.2">
      <c r="T11621" s="212"/>
      <c r="U11621" s="213"/>
      <c r="V11621" s="213"/>
      <c r="W11621" s="213"/>
      <c r="X11621" s="214"/>
      <c r="Y11621" s="214"/>
      <c r="Z11621" s="214"/>
      <c r="AA11621" s="217"/>
      <c r="AB11621" s="217"/>
      <c r="AC11621" s="217"/>
      <c r="AD11621" s="213"/>
    </row>
    <row r="11622" spans="20:30" x14ac:dyDescent="0.2">
      <c r="T11622" s="212"/>
      <c r="U11622" s="213"/>
      <c r="V11622" s="213"/>
      <c r="W11622" s="213"/>
      <c r="X11622" s="214"/>
      <c r="Y11622" s="214"/>
      <c r="Z11622" s="214"/>
      <c r="AA11622" s="217"/>
      <c r="AB11622" s="217"/>
      <c r="AC11622" s="217"/>
      <c r="AD11622" s="213"/>
    </row>
    <row r="11623" spans="20:30" x14ac:dyDescent="0.2">
      <c r="T11623" s="212"/>
      <c r="U11623" s="213"/>
      <c r="V11623" s="213"/>
      <c r="W11623" s="213"/>
      <c r="X11623" s="214"/>
      <c r="Y11623" s="214"/>
      <c r="Z11623" s="214"/>
      <c r="AA11623" s="217"/>
      <c r="AB11623" s="217"/>
      <c r="AC11623" s="217"/>
      <c r="AD11623" s="213"/>
    </row>
    <row r="11624" spans="20:30" x14ac:dyDescent="0.2">
      <c r="T11624" s="212"/>
      <c r="U11624" s="213"/>
      <c r="V11624" s="213"/>
      <c r="W11624" s="213"/>
      <c r="X11624" s="214"/>
      <c r="Y11624" s="214"/>
      <c r="Z11624" s="214"/>
      <c r="AA11624" s="217"/>
      <c r="AB11624" s="217"/>
      <c r="AC11624" s="217"/>
      <c r="AD11624" s="213"/>
    </row>
    <row r="11625" spans="20:30" x14ac:dyDescent="0.2">
      <c r="T11625" s="212"/>
      <c r="U11625" s="213"/>
      <c r="V11625" s="213"/>
      <c r="W11625" s="213"/>
      <c r="X11625" s="214"/>
      <c r="Y11625" s="214"/>
      <c r="Z11625" s="214"/>
      <c r="AA11625" s="217"/>
      <c r="AB11625" s="217"/>
      <c r="AC11625" s="217"/>
      <c r="AD11625" s="213"/>
    </row>
    <row r="11626" spans="20:30" x14ac:dyDescent="0.2">
      <c r="T11626" s="212"/>
      <c r="U11626" s="213"/>
      <c r="V11626" s="213"/>
      <c r="W11626" s="213"/>
      <c r="X11626" s="214"/>
      <c r="Y11626" s="214"/>
      <c r="Z11626" s="214"/>
      <c r="AA11626" s="217"/>
      <c r="AB11626" s="217"/>
      <c r="AC11626" s="217"/>
      <c r="AD11626" s="213"/>
    </row>
    <row r="11627" spans="20:30" x14ac:dyDescent="0.2">
      <c r="T11627" s="212"/>
      <c r="U11627" s="213"/>
      <c r="V11627" s="213"/>
      <c r="W11627" s="213"/>
      <c r="X11627" s="214"/>
      <c r="Y11627" s="214"/>
      <c r="Z11627" s="214"/>
      <c r="AA11627" s="217"/>
      <c r="AB11627" s="217"/>
      <c r="AC11627" s="217"/>
      <c r="AD11627" s="213"/>
    </row>
    <row r="11628" spans="20:30" x14ac:dyDescent="0.2">
      <c r="T11628" s="212"/>
      <c r="U11628" s="213"/>
      <c r="V11628" s="213"/>
      <c r="W11628" s="213"/>
      <c r="X11628" s="214"/>
      <c r="Y11628" s="214"/>
      <c r="Z11628" s="214"/>
      <c r="AA11628" s="217"/>
      <c r="AB11628" s="217"/>
      <c r="AC11628" s="217"/>
      <c r="AD11628" s="213"/>
    </row>
    <row r="11629" spans="20:30" x14ac:dyDescent="0.2">
      <c r="T11629" s="212"/>
      <c r="U11629" s="213"/>
      <c r="V11629" s="213"/>
      <c r="W11629" s="213"/>
      <c r="X11629" s="214"/>
      <c r="Y11629" s="214"/>
      <c r="Z11629" s="214"/>
      <c r="AA11629" s="217"/>
      <c r="AB11629" s="217"/>
      <c r="AC11629" s="217"/>
      <c r="AD11629" s="213"/>
    </row>
    <row r="11630" spans="20:30" x14ac:dyDescent="0.2">
      <c r="T11630" s="212"/>
      <c r="U11630" s="213"/>
      <c r="V11630" s="213"/>
      <c r="W11630" s="213"/>
      <c r="X11630" s="214"/>
      <c r="Y11630" s="214"/>
      <c r="Z11630" s="214"/>
      <c r="AA11630" s="217"/>
      <c r="AB11630" s="217"/>
      <c r="AC11630" s="217"/>
      <c r="AD11630" s="213"/>
    </row>
    <row r="11631" spans="20:30" x14ac:dyDescent="0.2">
      <c r="T11631" s="212"/>
      <c r="U11631" s="213"/>
      <c r="V11631" s="213"/>
      <c r="W11631" s="213"/>
      <c r="X11631" s="214"/>
      <c r="Y11631" s="214"/>
      <c r="Z11631" s="214"/>
      <c r="AA11631" s="217"/>
      <c r="AB11631" s="217"/>
      <c r="AC11631" s="217"/>
      <c r="AD11631" s="213"/>
    </row>
    <row r="11632" spans="20:30" x14ac:dyDescent="0.2">
      <c r="T11632" s="212"/>
      <c r="U11632" s="213"/>
      <c r="V11632" s="213"/>
      <c r="W11632" s="213"/>
      <c r="X11632" s="214"/>
      <c r="Y11632" s="214"/>
      <c r="Z11632" s="214"/>
      <c r="AA11632" s="217"/>
      <c r="AB11632" s="217"/>
      <c r="AC11632" s="217"/>
      <c r="AD11632" s="213"/>
    </row>
    <row r="11633" spans="20:30" x14ac:dyDescent="0.2">
      <c r="T11633" s="212"/>
      <c r="U11633" s="213"/>
      <c r="V11633" s="213"/>
      <c r="W11633" s="213"/>
      <c r="X11633" s="214"/>
      <c r="Y11633" s="214"/>
      <c r="Z11633" s="214"/>
      <c r="AA11633" s="217"/>
      <c r="AB11633" s="217"/>
      <c r="AC11633" s="217"/>
      <c r="AD11633" s="213"/>
    </row>
    <row r="11634" spans="20:30" x14ac:dyDescent="0.2">
      <c r="T11634" s="212"/>
      <c r="U11634" s="213"/>
      <c r="V11634" s="213"/>
      <c r="W11634" s="213"/>
      <c r="X11634" s="214"/>
      <c r="Y11634" s="214"/>
      <c r="Z11634" s="214"/>
      <c r="AA11634" s="217"/>
      <c r="AB11634" s="217"/>
      <c r="AC11634" s="217"/>
      <c r="AD11634" s="213"/>
    </row>
    <row r="11635" spans="20:30" x14ac:dyDescent="0.2">
      <c r="T11635" s="212"/>
      <c r="U11635" s="213"/>
      <c r="V11635" s="213"/>
      <c r="W11635" s="213"/>
      <c r="X11635" s="214"/>
      <c r="Y11635" s="214"/>
      <c r="Z11635" s="214"/>
      <c r="AA11635" s="217"/>
      <c r="AB11635" s="217"/>
      <c r="AC11635" s="217"/>
      <c r="AD11635" s="213"/>
    </row>
    <row r="11636" spans="20:30" x14ac:dyDescent="0.2">
      <c r="T11636" s="212"/>
      <c r="U11636" s="213"/>
      <c r="V11636" s="213"/>
      <c r="W11636" s="213"/>
      <c r="X11636" s="214"/>
      <c r="Y11636" s="214"/>
      <c r="Z11636" s="214"/>
      <c r="AA11636" s="217"/>
      <c r="AB11636" s="217"/>
      <c r="AC11636" s="217"/>
      <c r="AD11636" s="213"/>
    </row>
    <row r="11637" spans="20:30" x14ac:dyDescent="0.2">
      <c r="T11637" s="212"/>
      <c r="U11637" s="213"/>
      <c r="V11637" s="213"/>
      <c r="W11637" s="213"/>
      <c r="X11637" s="214"/>
      <c r="Y11637" s="214"/>
      <c r="Z11637" s="214"/>
      <c r="AA11637" s="217"/>
      <c r="AB11637" s="217"/>
      <c r="AC11637" s="217"/>
      <c r="AD11637" s="213"/>
    </row>
    <row r="11638" spans="20:30" x14ac:dyDescent="0.2">
      <c r="T11638" s="212"/>
      <c r="U11638" s="213"/>
      <c r="V11638" s="213"/>
      <c r="W11638" s="213"/>
      <c r="X11638" s="214"/>
      <c r="Y11638" s="214"/>
      <c r="Z11638" s="214"/>
      <c r="AA11638" s="217"/>
      <c r="AB11638" s="217"/>
      <c r="AC11638" s="217"/>
      <c r="AD11638" s="213"/>
    </row>
    <row r="11639" spans="20:30" x14ac:dyDescent="0.2">
      <c r="T11639" s="212"/>
      <c r="U11639" s="213"/>
      <c r="V11639" s="213"/>
      <c r="W11639" s="213"/>
      <c r="X11639" s="214"/>
      <c r="Y11639" s="214"/>
      <c r="Z11639" s="214"/>
      <c r="AA11639" s="217"/>
      <c r="AB11639" s="217"/>
      <c r="AC11639" s="217"/>
      <c r="AD11639" s="213"/>
    </row>
    <row r="11640" spans="20:30" x14ac:dyDescent="0.2">
      <c r="T11640" s="212"/>
      <c r="U11640" s="213"/>
      <c r="V11640" s="213"/>
      <c r="W11640" s="213"/>
      <c r="X11640" s="214"/>
      <c r="Y11640" s="214"/>
      <c r="Z11640" s="214"/>
      <c r="AA11640" s="217"/>
      <c r="AB11640" s="217"/>
      <c r="AC11640" s="217"/>
      <c r="AD11640" s="213"/>
    </row>
    <row r="11641" spans="20:30" x14ac:dyDescent="0.2">
      <c r="T11641" s="212"/>
      <c r="U11641" s="213"/>
      <c r="V11641" s="213"/>
      <c r="W11641" s="213"/>
      <c r="X11641" s="214"/>
      <c r="Y11641" s="214"/>
      <c r="Z11641" s="214"/>
      <c r="AA11641" s="217"/>
      <c r="AB11641" s="217"/>
      <c r="AC11641" s="217"/>
      <c r="AD11641" s="213"/>
    </row>
    <row r="11642" spans="20:30" x14ac:dyDescent="0.2">
      <c r="T11642" s="212"/>
      <c r="U11642" s="213"/>
      <c r="V11642" s="213"/>
      <c r="W11642" s="213"/>
      <c r="X11642" s="214"/>
      <c r="Y11642" s="214"/>
      <c r="Z11642" s="214"/>
      <c r="AA11642" s="217"/>
      <c r="AB11642" s="217"/>
      <c r="AC11642" s="217"/>
      <c r="AD11642" s="213"/>
    </row>
    <row r="11643" spans="20:30" x14ac:dyDescent="0.2">
      <c r="T11643" s="212"/>
      <c r="U11643" s="213"/>
      <c r="V11643" s="213"/>
      <c r="W11643" s="213"/>
      <c r="X11643" s="214"/>
      <c r="Y11643" s="214"/>
      <c r="Z11643" s="214"/>
      <c r="AA11643" s="217"/>
      <c r="AB11643" s="217"/>
      <c r="AC11643" s="217"/>
      <c r="AD11643" s="213"/>
    </row>
    <row r="11644" spans="20:30" x14ac:dyDescent="0.2">
      <c r="T11644" s="212"/>
      <c r="U11644" s="213"/>
      <c r="V11644" s="213"/>
      <c r="W11644" s="213"/>
      <c r="X11644" s="214"/>
      <c r="Y11644" s="214"/>
      <c r="Z11644" s="214"/>
      <c r="AA11644" s="217"/>
      <c r="AB11644" s="217"/>
      <c r="AC11644" s="217"/>
      <c r="AD11644" s="213"/>
    </row>
    <row r="11645" spans="20:30" x14ac:dyDescent="0.2">
      <c r="T11645" s="212"/>
      <c r="U11645" s="213"/>
      <c r="V11645" s="213"/>
      <c r="W11645" s="213"/>
      <c r="X11645" s="214"/>
      <c r="Y11645" s="214"/>
      <c r="Z11645" s="214"/>
      <c r="AA11645" s="217"/>
      <c r="AB11645" s="217"/>
      <c r="AC11645" s="217"/>
      <c r="AD11645" s="213"/>
    </row>
    <row r="11646" spans="20:30" x14ac:dyDescent="0.2">
      <c r="T11646" s="212"/>
      <c r="U11646" s="213"/>
      <c r="V11646" s="213"/>
      <c r="W11646" s="213"/>
      <c r="X11646" s="214"/>
      <c r="Y11646" s="214"/>
      <c r="Z11646" s="214"/>
      <c r="AA11646" s="217"/>
      <c r="AB11646" s="217"/>
      <c r="AC11646" s="217"/>
      <c r="AD11646" s="213"/>
    </row>
    <row r="11647" spans="20:30" x14ac:dyDescent="0.2">
      <c r="T11647" s="212"/>
      <c r="U11647" s="213"/>
      <c r="V11647" s="213"/>
      <c r="W11647" s="213"/>
      <c r="X11647" s="214"/>
      <c r="Y11647" s="214"/>
      <c r="Z11647" s="214"/>
      <c r="AA11647" s="217"/>
      <c r="AB11647" s="217"/>
      <c r="AC11647" s="217"/>
      <c r="AD11647" s="213"/>
    </row>
    <row r="11648" spans="20:30" x14ac:dyDescent="0.2">
      <c r="T11648" s="212"/>
      <c r="U11648" s="213"/>
      <c r="V11648" s="213"/>
      <c r="W11648" s="213"/>
      <c r="X11648" s="214"/>
      <c r="Y11648" s="214"/>
      <c r="Z11648" s="214"/>
      <c r="AA11648" s="217"/>
      <c r="AB11648" s="217"/>
      <c r="AC11648" s="217"/>
      <c r="AD11648" s="213"/>
    </row>
    <row r="11649" spans="20:30" x14ac:dyDescent="0.2">
      <c r="T11649" s="212"/>
      <c r="U11649" s="213"/>
      <c r="V11649" s="213"/>
      <c r="W11649" s="213"/>
      <c r="X11649" s="214"/>
      <c r="Y11649" s="214"/>
      <c r="Z11649" s="214"/>
      <c r="AA11649" s="217"/>
      <c r="AB11649" s="217"/>
      <c r="AC11649" s="217"/>
      <c r="AD11649" s="213"/>
    </row>
    <row r="11650" spans="20:30" x14ac:dyDescent="0.2">
      <c r="T11650" s="212"/>
      <c r="U11650" s="213"/>
      <c r="V11650" s="213"/>
      <c r="W11650" s="213"/>
      <c r="X11650" s="214"/>
      <c r="Y11650" s="214"/>
      <c r="Z11650" s="214"/>
      <c r="AA11650" s="217"/>
      <c r="AB11650" s="217"/>
      <c r="AC11650" s="217"/>
      <c r="AD11650" s="213"/>
    </row>
    <row r="11651" spans="20:30" x14ac:dyDescent="0.2">
      <c r="T11651" s="212"/>
      <c r="U11651" s="213"/>
      <c r="V11651" s="213"/>
      <c r="W11651" s="213"/>
      <c r="X11651" s="214"/>
      <c r="Y11651" s="214"/>
      <c r="Z11651" s="214"/>
      <c r="AA11651" s="217"/>
      <c r="AB11651" s="217"/>
      <c r="AC11651" s="217"/>
      <c r="AD11651" s="213"/>
    </row>
    <row r="11652" spans="20:30" x14ac:dyDescent="0.2">
      <c r="T11652" s="212"/>
      <c r="U11652" s="213"/>
      <c r="V11652" s="213"/>
      <c r="W11652" s="213"/>
      <c r="X11652" s="214"/>
      <c r="Y11652" s="214"/>
      <c r="Z11652" s="214"/>
      <c r="AA11652" s="217"/>
      <c r="AB11652" s="217"/>
      <c r="AC11652" s="217"/>
      <c r="AD11652" s="213"/>
    </row>
    <row r="11653" spans="20:30" x14ac:dyDescent="0.2">
      <c r="T11653" s="212"/>
      <c r="U11653" s="213"/>
      <c r="V11653" s="213"/>
      <c r="W11653" s="213"/>
      <c r="X11653" s="214"/>
      <c r="Y11653" s="214"/>
      <c r="Z11653" s="214"/>
      <c r="AA11653" s="217"/>
      <c r="AB11653" s="217"/>
      <c r="AC11653" s="217"/>
      <c r="AD11653" s="213"/>
    </row>
    <row r="11654" spans="20:30" x14ac:dyDescent="0.2">
      <c r="T11654" s="212"/>
      <c r="U11654" s="213"/>
      <c r="V11654" s="213"/>
      <c r="W11654" s="213"/>
      <c r="X11654" s="214"/>
      <c r="Y11654" s="214"/>
      <c r="Z11654" s="214"/>
      <c r="AA11654" s="217"/>
      <c r="AB11654" s="217"/>
      <c r="AC11654" s="217"/>
      <c r="AD11654" s="213"/>
    </row>
    <row r="11655" spans="20:30" x14ac:dyDescent="0.2">
      <c r="T11655" s="212"/>
      <c r="U11655" s="213"/>
      <c r="V11655" s="213"/>
      <c r="W11655" s="213"/>
      <c r="X11655" s="214"/>
      <c r="Y11655" s="214"/>
      <c r="Z11655" s="214"/>
      <c r="AA11655" s="217"/>
      <c r="AB11655" s="217"/>
      <c r="AC11655" s="217"/>
      <c r="AD11655" s="213"/>
    </row>
    <row r="11656" spans="20:30" x14ac:dyDescent="0.2">
      <c r="T11656" s="212"/>
      <c r="U11656" s="213"/>
      <c r="V11656" s="213"/>
      <c r="W11656" s="213"/>
      <c r="X11656" s="214"/>
      <c r="Y11656" s="214"/>
      <c r="Z11656" s="214"/>
      <c r="AA11656" s="217"/>
      <c r="AB11656" s="217"/>
      <c r="AC11656" s="217"/>
      <c r="AD11656" s="213"/>
    </row>
    <row r="11657" spans="20:30" x14ac:dyDescent="0.2">
      <c r="T11657" s="212"/>
      <c r="U11657" s="213"/>
      <c r="V11657" s="213"/>
      <c r="W11657" s="213"/>
      <c r="X11657" s="214"/>
      <c r="Y11657" s="214"/>
      <c r="Z11657" s="214"/>
      <c r="AA11657" s="217"/>
      <c r="AB11657" s="217"/>
      <c r="AC11657" s="217"/>
      <c r="AD11657" s="213"/>
    </row>
    <row r="11658" spans="20:30" x14ac:dyDescent="0.2">
      <c r="T11658" s="212"/>
      <c r="U11658" s="213"/>
      <c r="V11658" s="213"/>
      <c r="W11658" s="213"/>
      <c r="X11658" s="214"/>
      <c r="Y11658" s="214"/>
      <c r="Z11658" s="214"/>
      <c r="AA11658" s="217"/>
      <c r="AB11658" s="217"/>
      <c r="AC11658" s="217"/>
      <c r="AD11658" s="213"/>
    </row>
    <row r="11659" spans="20:30" x14ac:dyDescent="0.2">
      <c r="T11659" s="212"/>
      <c r="U11659" s="213"/>
      <c r="V11659" s="213"/>
      <c r="W11659" s="213"/>
      <c r="X11659" s="214"/>
      <c r="Y11659" s="214"/>
      <c r="Z11659" s="214"/>
      <c r="AA11659" s="217"/>
      <c r="AB11659" s="217"/>
      <c r="AC11659" s="217"/>
      <c r="AD11659" s="213"/>
    </row>
    <row r="11660" spans="20:30" x14ac:dyDescent="0.2">
      <c r="T11660" s="212"/>
      <c r="U11660" s="213"/>
      <c r="V11660" s="213"/>
      <c r="W11660" s="213"/>
      <c r="X11660" s="214"/>
      <c r="Y11660" s="214"/>
      <c r="Z11660" s="214"/>
      <c r="AA11660" s="217"/>
      <c r="AB11660" s="217"/>
      <c r="AC11660" s="217"/>
      <c r="AD11660" s="213"/>
    </row>
    <row r="11661" spans="20:30" x14ac:dyDescent="0.2">
      <c r="T11661" s="212"/>
      <c r="U11661" s="213"/>
      <c r="V11661" s="213"/>
      <c r="W11661" s="213"/>
      <c r="X11661" s="214"/>
      <c r="Y11661" s="214"/>
      <c r="Z11661" s="214"/>
      <c r="AA11661" s="217"/>
      <c r="AB11661" s="217"/>
      <c r="AC11661" s="217"/>
      <c r="AD11661" s="213"/>
    </row>
    <row r="11662" spans="20:30" x14ac:dyDescent="0.2">
      <c r="T11662" s="212"/>
      <c r="U11662" s="213"/>
      <c r="V11662" s="213"/>
      <c r="W11662" s="213"/>
      <c r="X11662" s="214"/>
      <c r="Y11662" s="214"/>
      <c r="Z11662" s="214"/>
      <c r="AA11662" s="217"/>
      <c r="AB11662" s="217"/>
      <c r="AC11662" s="217"/>
      <c r="AD11662" s="213"/>
    </row>
    <row r="11663" spans="20:30" x14ac:dyDescent="0.2">
      <c r="T11663" s="212"/>
      <c r="U11663" s="213"/>
      <c r="V11663" s="213"/>
      <c r="W11663" s="213"/>
      <c r="X11663" s="214"/>
      <c r="Y11663" s="214"/>
      <c r="Z11663" s="214"/>
      <c r="AA11663" s="217"/>
      <c r="AB11663" s="217"/>
      <c r="AC11663" s="217"/>
      <c r="AD11663" s="213"/>
    </row>
    <row r="11664" spans="20:30" x14ac:dyDescent="0.2">
      <c r="T11664" s="212"/>
      <c r="U11664" s="213"/>
      <c r="V11664" s="213"/>
      <c r="W11664" s="213"/>
      <c r="X11664" s="214"/>
      <c r="Y11664" s="214"/>
      <c r="Z11664" s="214"/>
      <c r="AA11664" s="217"/>
      <c r="AB11664" s="217"/>
      <c r="AC11664" s="217"/>
      <c r="AD11664" s="213"/>
    </row>
    <row r="11665" spans="20:30" x14ac:dyDescent="0.2">
      <c r="T11665" s="212"/>
      <c r="U11665" s="213"/>
      <c r="V11665" s="213"/>
      <c r="W11665" s="213"/>
      <c r="X11665" s="214"/>
      <c r="Y11665" s="214"/>
      <c r="Z11665" s="214"/>
      <c r="AA11665" s="217"/>
      <c r="AB11665" s="217"/>
      <c r="AC11665" s="217"/>
      <c r="AD11665" s="213"/>
    </row>
    <row r="11666" spans="20:30" x14ac:dyDescent="0.2">
      <c r="T11666" s="212"/>
      <c r="U11666" s="213"/>
      <c r="V11666" s="213"/>
      <c r="W11666" s="213"/>
      <c r="X11666" s="214"/>
      <c r="Y11666" s="214"/>
      <c r="Z11666" s="214"/>
      <c r="AA11666" s="217"/>
      <c r="AB11666" s="217"/>
      <c r="AC11666" s="217"/>
      <c r="AD11666" s="213"/>
    </row>
    <row r="11667" spans="20:30" x14ac:dyDescent="0.2">
      <c r="T11667" s="212"/>
      <c r="U11667" s="213"/>
      <c r="V11667" s="213"/>
      <c r="W11667" s="213"/>
      <c r="X11667" s="214"/>
      <c r="Y11667" s="214"/>
      <c r="Z11667" s="214"/>
      <c r="AA11667" s="217"/>
      <c r="AB11667" s="217"/>
      <c r="AC11667" s="217"/>
      <c r="AD11667" s="213"/>
    </row>
    <row r="11668" spans="20:30" x14ac:dyDescent="0.2">
      <c r="T11668" s="212"/>
      <c r="U11668" s="213"/>
      <c r="V11668" s="213"/>
      <c r="W11668" s="213"/>
      <c r="X11668" s="214"/>
      <c r="Y11668" s="214"/>
      <c r="Z11668" s="214"/>
      <c r="AA11668" s="217"/>
      <c r="AB11668" s="217"/>
      <c r="AC11668" s="217"/>
      <c r="AD11668" s="213"/>
    </row>
    <row r="11669" spans="20:30" x14ac:dyDescent="0.2">
      <c r="T11669" s="212"/>
      <c r="U11669" s="213"/>
      <c r="V11669" s="213"/>
      <c r="W11669" s="213"/>
      <c r="X11669" s="214"/>
      <c r="Y11669" s="214"/>
      <c r="Z11669" s="214"/>
      <c r="AA11669" s="217"/>
      <c r="AB11669" s="217"/>
      <c r="AC11669" s="217"/>
      <c r="AD11669" s="213"/>
    </row>
    <row r="11670" spans="20:30" x14ac:dyDescent="0.2">
      <c r="T11670" s="212"/>
      <c r="U11670" s="213"/>
      <c r="V11670" s="213"/>
      <c r="W11670" s="213"/>
      <c r="X11670" s="214"/>
      <c r="Y11670" s="214"/>
      <c r="Z11670" s="214"/>
      <c r="AA11670" s="217"/>
      <c r="AB11670" s="217"/>
      <c r="AC11670" s="217"/>
      <c r="AD11670" s="213"/>
    </row>
    <row r="11671" spans="20:30" x14ac:dyDescent="0.2">
      <c r="T11671" s="212"/>
      <c r="U11671" s="213"/>
      <c r="V11671" s="213"/>
      <c r="W11671" s="213"/>
      <c r="X11671" s="214"/>
      <c r="Y11671" s="214"/>
      <c r="Z11671" s="214"/>
      <c r="AA11671" s="217"/>
      <c r="AB11671" s="217"/>
      <c r="AC11671" s="217"/>
      <c r="AD11671" s="213"/>
    </row>
    <row r="11672" spans="20:30" x14ac:dyDescent="0.2">
      <c r="T11672" s="212"/>
      <c r="U11672" s="213"/>
      <c r="V11672" s="213"/>
      <c r="W11672" s="213"/>
      <c r="X11672" s="214"/>
      <c r="Y11672" s="214"/>
      <c r="Z11672" s="214"/>
      <c r="AA11672" s="217"/>
      <c r="AB11672" s="217"/>
      <c r="AC11672" s="217"/>
      <c r="AD11672" s="213"/>
    </row>
    <row r="11673" spans="20:30" x14ac:dyDescent="0.2">
      <c r="T11673" s="212"/>
      <c r="U11673" s="213"/>
      <c r="V11673" s="213"/>
      <c r="W11673" s="213"/>
      <c r="X11673" s="214"/>
      <c r="Y11673" s="214"/>
      <c r="Z11673" s="214"/>
      <c r="AA11673" s="217"/>
      <c r="AB11673" s="217"/>
      <c r="AC11673" s="217"/>
      <c r="AD11673" s="213"/>
    </row>
    <row r="11674" spans="20:30" x14ac:dyDescent="0.2">
      <c r="T11674" s="212"/>
      <c r="U11674" s="213"/>
      <c r="V11674" s="213"/>
      <c r="W11674" s="213"/>
      <c r="X11674" s="214"/>
      <c r="Y11674" s="214"/>
      <c r="Z11674" s="214"/>
      <c r="AA11674" s="217"/>
      <c r="AB11674" s="217"/>
      <c r="AC11674" s="217"/>
      <c r="AD11674" s="213"/>
    </row>
    <row r="11675" spans="20:30" x14ac:dyDescent="0.2">
      <c r="T11675" s="212"/>
      <c r="U11675" s="213"/>
      <c r="V11675" s="213"/>
      <c r="W11675" s="213"/>
      <c r="X11675" s="214"/>
      <c r="Y11675" s="214"/>
      <c r="Z11675" s="214"/>
      <c r="AA11675" s="217"/>
      <c r="AB11675" s="217"/>
      <c r="AC11675" s="217"/>
      <c r="AD11675" s="213"/>
    </row>
    <row r="11676" spans="20:30" x14ac:dyDescent="0.2">
      <c r="T11676" s="212"/>
      <c r="U11676" s="213"/>
      <c r="V11676" s="213"/>
      <c r="W11676" s="213"/>
      <c r="X11676" s="214"/>
      <c r="Y11676" s="214"/>
      <c r="Z11676" s="214"/>
      <c r="AA11676" s="217"/>
      <c r="AB11676" s="217"/>
      <c r="AC11676" s="217"/>
      <c r="AD11676" s="213"/>
    </row>
    <row r="11677" spans="20:30" x14ac:dyDescent="0.2">
      <c r="T11677" s="212"/>
      <c r="U11677" s="213"/>
      <c r="V11677" s="213"/>
      <c r="W11677" s="213"/>
      <c r="X11677" s="214"/>
      <c r="Y11677" s="214"/>
      <c r="Z11677" s="214"/>
      <c r="AA11677" s="217"/>
      <c r="AB11677" s="217"/>
      <c r="AC11677" s="217"/>
      <c r="AD11677" s="213"/>
    </row>
    <row r="11678" spans="20:30" x14ac:dyDescent="0.2">
      <c r="T11678" s="212"/>
      <c r="U11678" s="213"/>
      <c r="V11678" s="213"/>
      <c r="W11678" s="213"/>
      <c r="X11678" s="214"/>
      <c r="Y11678" s="214"/>
      <c r="Z11678" s="214"/>
      <c r="AA11678" s="217"/>
      <c r="AB11678" s="217"/>
      <c r="AC11678" s="217"/>
      <c r="AD11678" s="213"/>
    </row>
    <row r="11679" spans="20:30" x14ac:dyDescent="0.2">
      <c r="T11679" s="212"/>
      <c r="U11679" s="213"/>
      <c r="V11679" s="213"/>
      <c r="W11679" s="213"/>
      <c r="X11679" s="214"/>
      <c r="Y11679" s="214"/>
      <c r="Z11679" s="214"/>
      <c r="AA11679" s="217"/>
      <c r="AB11679" s="217"/>
      <c r="AC11679" s="217"/>
      <c r="AD11679" s="213"/>
    </row>
    <row r="11680" spans="20:30" x14ac:dyDescent="0.2">
      <c r="T11680" s="212"/>
      <c r="U11680" s="213"/>
      <c r="V11680" s="213"/>
      <c r="W11680" s="213"/>
      <c r="X11680" s="214"/>
      <c r="Y11680" s="214"/>
      <c r="Z11680" s="214"/>
      <c r="AA11680" s="217"/>
      <c r="AB11680" s="217"/>
      <c r="AC11680" s="217"/>
      <c r="AD11680" s="213"/>
    </row>
    <row r="11681" spans="20:30" x14ac:dyDescent="0.2">
      <c r="T11681" s="212"/>
      <c r="U11681" s="213"/>
      <c r="V11681" s="213"/>
      <c r="W11681" s="213"/>
      <c r="X11681" s="214"/>
      <c r="Y11681" s="214"/>
      <c r="Z11681" s="214"/>
      <c r="AA11681" s="217"/>
      <c r="AB11681" s="217"/>
      <c r="AC11681" s="217"/>
      <c r="AD11681" s="213"/>
    </row>
    <row r="11682" spans="20:30" x14ac:dyDescent="0.2">
      <c r="T11682" s="212"/>
      <c r="U11682" s="213"/>
      <c r="V11682" s="213"/>
      <c r="W11682" s="213"/>
      <c r="X11682" s="214"/>
      <c r="Y11682" s="214"/>
      <c r="Z11682" s="214"/>
      <c r="AA11682" s="217"/>
      <c r="AB11682" s="217"/>
      <c r="AC11682" s="217"/>
      <c r="AD11682" s="213"/>
    </row>
    <row r="11683" spans="20:30" x14ac:dyDescent="0.2">
      <c r="T11683" s="212"/>
      <c r="U11683" s="213"/>
      <c r="V11683" s="213"/>
      <c r="W11683" s="213"/>
      <c r="X11683" s="214"/>
      <c r="Y11683" s="214"/>
      <c r="Z11683" s="214"/>
      <c r="AA11683" s="217"/>
      <c r="AB11683" s="217"/>
      <c r="AC11683" s="217"/>
      <c r="AD11683" s="213"/>
    </row>
    <row r="11684" spans="20:30" x14ac:dyDescent="0.2">
      <c r="T11684" s="212"/>
      <c r="U11684" s="213"/>
      <c r="V11684" s="213"/>
      <c r="W11684" s="213"/>
      <c r="X11684" s="214"/>
      <c r="Y11684" s="214"/>
      <c r="Z11684" s="214"/>
      <c r="AA11684" s="217"/>
      <c r="AB11684" s="217"/>
      <c r="AC11684" s="217"/>
      <c r="AD11684" s="213"/>
    </row>
    <row r="11685" spans="20:30" x14ac:dyDescent="0.2">
      <c r="T11685" s="212"/>
      <c r="U11685" s="213"/>
      <c r="V11685" s="213"/>
      <c r="W11685" s="213"/>
      <c r="X11685" s="214"/>
      <c r="Y11685" s="214"/>
      <c r="Z11685" s="214"/>
      <c r="AA11685" s="217"/>
      <c r="AB11685" s="217"/>
      <c r="AC11685" s="217"/>
      <c r="AD11685" s="213"/>
    </row>
    <row r="11686" spans="20:30" x14ac:dyDescent="0.2">
      <c r="T11686" s="212"/>
      <c r="U11686" s="213"/>
      <c r="V11686" s="213"/>
      <c r="W11686" s="213"/>
      <c r="X11686" s="214"/>
      <c r="Y11686" s="214"/>
      <c r="Z11686" s="214"/>
      <c r="AA11686" s="217"/>
      <c r="AB11686" s="217"/>
      <c r="AC11686" s="217"/>
      <c r="AD11686" s="213"/>
    </row>
    <row r="11687" spans="20:30" x14ac:dyDescent="0.2">
      <c r="T11687" s="212"/>
      <c r="U11687" s="213"/>
      <c r="V11687" s="213"/>
      <c r="W11687" s="213"/>
      <c r="X11687" s="214"/>
      <c r="Y11687" s="214"/>
      <c r="Z11687" s="214"/>
      <c r="AA11687" s="217"/>
      <c r="AB11687" s="217"/>
      <c r="AC11687" s="217"/>
      <c r="AD11687" s="213"/>
    </row>
    <row r="11688" spans="20:30" x14ac:dyDescent="0.2">
      <c r="T11688" s="212"/>
      <c r="U11688" s="213"/>
      <c r="V11688" s="213"/>
      <c r="W11688" s="213"/>
      <c r="X11688" s="214"/>
      <c r="Y11688" s="214"/>
      <c r="Z11688" s="214"/>
      <c r="AA11688" s="217"/>
      <c r="AB11688" s="217"/>
      <c r="AC11688" s="217"/>
      <c r="AD11688" s="213"/>
    </row>
    <row r="11689" spans="20:30" x14ac:dyDescent="0.2">
      <c r="T11689" s="212"/>
      <c r="U11689" s="213"/>
      <c r="V11689" s="213"/>
      <c r="W11689" s="213"/>
      <c r="X11689" s="214"/>
      <c r="Y11689" s="214"/>
      <c r="Z11689" s="214"/>
      <c r="AA11689" s="217"/>
      <c r="AB11689" s="217"/>
      <c r="AC11689" s="217"/>
      <c r="AD11689" s="213"/>
    </row>
    <row r="11690" spans="20:30" x14ac:dyDescent="0.2">
      <c r="T11690" s="212"/>
      <c r="U11690" s="213"/>
      <c r="V11690" s="213"/>
      <c r="W11690" s="213"/>
      <c r="X11690" s="214"/>
      <c r="Y11690" s="214"/>
      <c r="Z11690" s="214"/>
      <c r="AA11690" s="217"/>
      <c r="AB11690" s="217"/>
      <c r="AC11690" s="217"/>
      <c r="AD11690" s="213"/>
    </row>
    <row r="11691" spans="20:30" x14ac:dyDescent="0.2">
      <c r="T11691" s="212"/>
      <c r="U11691" s="213"/>
      <c r="V11691" s="213"/>
      <c r="W11691" s="213"/>
      <c r="X11691" s="214"/>
      <c r="Y11691" s="214"/>
      <c r="Z11691" s="214"/>
      <c r="AA11691" s="217"/>
      <c r="AB11691" s="217"/>
      <c r="AC11691" s="217"/>
      <c r="AD11691" s="213"/>
    </row>
    <row r="11692" spans="20:30" x14ac:dyDescent="0.2">
      <c r="T11692" s="212"/>
      <c r="U11692" s="213"/>
      <c r="V11692" s="213"/>
      <c r="W11692" s="213"/>
      <c r="X11692" s="214"/>
      <c r="Y11692" s="214"/>
      <c r="Z11692" s="214"/>
      <c r="AA11692" s="217"/>
      <c r="AB11692" s="217"/>
      <c r="AC11692" s="217"/>
      <c r="AD11692" s="213"/>
    </row>
    <row r="11693" spans="20:30" x14ac:dyDescent="0.2">
      <c r="T11693" s="212"/>
      <c r="U11693" s="213"/>
      <c r="V11693" s="213"/>
      <c r="W11693" s="213"/>
      <c r="X11693" s="214"/>
      <c r="Y11693" s="214"/>
      <c r="Z11693" s="214"/>
      <c r="AA11693" s="217"/>
      <c r="AB11693" s="217"/>
      <c r="AC11693" s="217"/>
      <c r="AD11693" s="213"/>
    </row>
    <row r="11694" spans="20:30" x14ac:dyDescent="0.2">
      <c r="T11694" s="212"/>
      <c r="U11694" s="213"/>
      <c r="V11694" s="213"/>
      <c r="W11694" s="213"/>
      <c r="X11694" s="214"/>
      <c r="Y11694" s="214"/>
      <c r="Z11694" s="214"/>
      <c r="AA11694" s="217"/>
      <c r="AB11694" s="217"/>
      <c r="AC11694" s="217"/>
      <c r="AD11694" s="213"/>
    </row>
    <row r="11695" spans="20:30" x14ac:dyDescent="0.2">
      <c r="T11695" s="212"/>
      <c r="U11695" s="213"/>
      <c r="V11695" s="213"/>
      <c r="W11695" s="213"/>
      <c r="X11695" s="214"/>
      <c r="Y11695" s="214"/>
      <c r="Z11695" s="214"/>
      <c r="AA11695" s="217"/>
      <c r="AB11695" s="217"/>
      <c r="AC11695" s="217"/>
      <c r="AD11695" s="213"/>
    </row>
    <row r="11696" spans="20:30" x14ac:dyDescent="0.2">
      <c r="T11696" s="212"/>
      <c r="U11696" s="213"/>
      <c r="V11696" s="213"/>
      <c r="W11696" s="213"/>
      <c r="X11696" s="214"/>
      <c r="Y11696" s="214"/>
      <c r="Z11696" s="214"/>
      <c r="AA11696" s="217"/>
      <c r="AB11696" s="217"/>
      <c r="AC11696" s="217"/>
      <c r="AD11696" s="213"/>
    </row>
    <row r="11697" spans="20:30" x14ac:dyDescent="0.2">
      <c r="T11697" s="212"/>
      <c r="U11697" s="213"/>
      <c r="V11697" s="213"/>
      <c r="W11697" s="213"/>
      <c r="X11697" s="214"/>
      <c r="Y11697" s="214"/>
      <c r="Z11697" s="214"/>
      <c r="AA11697" s="217"/>
      <c r="AB11697" s="217"/>
      <c r="AC11697" s="217"/>
      <c r="AD11697" s="213"/>
    </row>
    <row r="11698" spans="20:30" x14ac:dyDescent="0.2">
      <c r="T11698" s="212"/>
      <c r="U11698" s="213"/>
      <c r="V11698" s="213"/>
      <c r="W11698" s="213"/>
      <c r="X11698" s="214"/>
      <c r="Y11698" s="214"/>
      <c r="Z11698" s="214"/>
      <c r="AA11698" s="217"/>
      <c r="AB11698" s="217"/>
      <c r="AC11698" s="217"/>
      <c r="AD11698" s="213"/>
    </row>
    <row r="11699" spans="20:30" x14ac:dyDescent="0.2">
      <c r="T11699" s="212"/>
      <c r="U11699" s="213"/>
      <c r="V11699" s="213"/>
      <c r="W11699" s="213"/>
      <c r="X11699" s="214"/>
      <c r="Y11699" s="214"/>
      <c r="Z11699" s="214"/>
      <c r="AA11699" s="217"/>
      <c r="AB11699" s="217"/>
      <c r="AC11699" s="217"/>
      <c r="AD11699" s="213"/>
    </row>
    <row r="11700" spans="20:30" x14ac:dyDescent="0.2">
      <c r="T11700" s="212"/>
      <c r="U11700" s="213"/>
      <c r="V11700" s="213"/>
      <c r="W11700" s="213"/>
      <c r="X11700" s="214"/>
      <c r="Y11700" s="214"/>
      <c r="Z11700" s="214"/>
      <c r="AA11700" s="217"/>
      <c r="AB11700" s="217"/>
      <c r="AC11700" s="217"/>
      <c r="AD11700" s="213"/>
    </row>
    <row r="11701" spans="20:30" x14ac:dyDescent="0.2">
      <c r="T11701" s="212"/>
      <c r="U11701" s="213"/>
      <c r="V11701" s="213"/>
      <c r="W11701" s="213"/>
      <c r="X11701" s="214"/>
      <c r="Y11701" s="214"/>
      <c r="Z11701" s="214"/>
      <c r="AA11701" s="217"/>
      <c r="AB11701" s="217"/>
      <c r="AC11701" s="217"/>
      <c r="AD11701" s="213"/>
    </row>
    <row r="11702" spans="20:30" x14ac:dyDescent="0.2">
      <c r="T11702" s="212"/>
      <c r="U11702" s="213"/>
      <c r="V11702" s="213"/>
      <c r="W11702" s="213"/>
      <c r="X11702" s="214"/>
      <c r="Y11702" s="214"/>
      <c r="Z11702" s="214"/>
      <c r="AA11702" s="217"/>
      <c r="AB11702" s="217"/>
      <c r="AC11702" s="217"/>
      <c r="AD11702" s="213"/>
    </row>
    <row r="11703" spans="20:30" x14ac:dyDescent="0.2">
      <c r="T11703" s="212"/>
      <c r="U11703" s="213"/>
      <c r="V11703" s="213"/>
      <c r="W11703" s="213"/>
      <c r="X11703" s="214"/>
      <c r="Y11703" s="214"/>
      <c r="Z11703" s="214"/>
      <c r="AA11703" s="217"/>
      <c r="AB11703" s="217"/>
      <c r="AC11703" s="217"/>
      <c r="AD11703" s="213"/>
    </row>
    <row r="11704" spans="20:30" x14ac:dyDescent="0.2">
      <c r="T11704" s="212"/>
      <c r="U11704" s="213"/>
      <c r="V11704" s="213"/>
      <c r="W11704" s="213"/>
      <c r="X11704" s="214"/>
      <c r="Y11704" s="214"/>
      <c r="Z11704" s="214"/>
      <c r="AA11704" s="217"/>
      <c r="AB11704" s="217"/>
      <c r="AC11704" s="217"/>
      <c r="AD11704" s="213"/>
    </row>
    <row r="11705" spans="20:30" x14ac:dyDescent="0.2">
      <c r="T11705" s="212"/>
      <c r="U11705" s="213"/>
      <c r="V11705" s="213"/>
      <c r="W11705" s="213"/>
      <c r="X11705" s="214"/>
      <c r="Y11705" s="214"/>
      <c r="Z11705" s="214"/>
      <c r="AA11705" s="217"/>
      <c r="AB11705" s="217"/>
      <c r="AC11705" s="217"/>
      <c r="AD11705" s="213"/>
    </row>
    <row r="11706" spans="20:30" x14ac:dyDescent="0.2">
      <c r="T11706" s="212"/>
      <c r="U11706" s="213"/>
      <c r="V11706" s="213"/>
      <c r="W11706" s="213"/>
      <c r="X11706" s="214"/>
      <c r="Y11706" s="214"/>
      <c r="Z11706" s="214"/>
      <c r="AA11706" s="217"/>
      <c r="AB11706" s="217"/>
      <c r="AC11706" s="217"/>
      <c r="AD11706" s="213"/>
    </row>
    <row r="11707" spans="20:30" x14ac:dyDescent="0.2">
      <c r="T11707" s="212"/>
      <c r="U11707" s="213"/>
      <c r="V11707" s="213"/>
      <c r="W11707" s="213"/>
      <c r="X11707" s="214"/>
      <c r="Y11707" s="214"/>
      <c r="Z11707" s="214"/>
      <c r="AA11707" s="217"/>
      <c r="AB11707" s="217"/>
      <c r="AC11707" s="217"/>
      <c r="AD11707" s="213"/>
    </row>
    <row r="11708" spans="20:30" x14ac:dyDescent="0.2">
      <c r="T11708" s="212"/>
      <c r="U11708" s="213"/>
      <c r="V11708" s="213"/>
      <c r="W11708" s="213"/>
      <c r="X11708" s="214"/>
      <c r="Y11708" s="214"/>
      <c r="Z11708" s="214"/>
      <c r="AA11708" s="217"/>
      <c r="AB11708" s="217"/>
      <c r="AC11708" s="217"/>
      <c r="AD11708" s="213"/>
    </row>
    <row r="11709" spans="20:30" x14ac:dyDescent="0.2">
      <c r="T11709" s="212"/>
      <c r="U11709" s="213"/>
      <c r="V11709" s="213"/>
      <c r="W11709" s="213"/>
      <c r="X11709" s="214"/>
      <c r="Y11709" s="214"/>
      <c r="Z11709" s="214"/>
      <c r="AA11709" s="217"/>
      <c r="AB11709" s="217"/>
      <c r="AC11709" s="217"/>
      <c r="AD11709" s="213"/>
    </row>
    <row r="11710" spans="20:30" x14ac:dyDescent="0.2">
      <c r="T11710" s="212"/>
      <c r="U11710" s="213"/>
      <c r="V11710" s="213"/>
      <c r="W11710" s="213"/>
      <c r="X11710" s="214"/>
      <c r="Y11710" s="214"/>
      <c r="Z11710" s="214"/>
      <c r="AA11710" s="217"/>
      <c r="AB11710" s="217"/>
      <c r="AC11710" s="217"/>
      <c r="AD11710" s="213"/>
    </row>
    <row r="11711" spans="20:30" x14ac:dyDescent="0.2">
      <c r="T11711" s="212"/>
      <c r="U11711" s="213"/>
      <c r="V11711" s="213"/>
      <c r="W11711" s="213"/>
      <c r="X11711" s="214"/>
      <c r="Y11711" s="214"/>
      <c r="Z11711" s="214"/>
      <c r="AA11711" s="217"/>
      <c r="AB11711" s="217"/>
      <c r="AC11711" s="217"/>
      <c r="AD11711" s="213"/>
    </row>
    <row r="11712" spans="20:30" x14ac:dyDescent="0.2">
      <c r="T11712" s="212"/>
      <c r="U11712" s="213"/>
      <c r="V11712" s="213"/>
      <c r="W11712" s="213"/>
      <c r="X11712" s="214"/>
      <c r="Y11712" s="214"/>
      <c r="Z11712" s="214"/>
      <c r="AA11712" s="217"/>
      <c r="AB11712" s="217"/>
      <c r="AC11712" s="217"/>
      <c r="AD11712" s="213"/>
    </row>
    <row r="11713" spans="20:30" x14ac:dyDescent="0.2">
      <c r="T11713" s="212"/>
      <c r="U11713" s="213"/>
      <c r="V11713" s="213"/>
      <c r="W11713" s="213"/>
      <c r="X11713" s="214"/>
      <c r="Y11713" s="214"/>
      <c r="Z11713" s="214"/>
      <c r="AA11713" s="217"/>
      <c r="AB11713" s="217"/>
      <c r="AC11713" s="217"/>
      <c r="AD11713" s="213"/>
    </row>
    <row r="11714" spans="20:30" x14ac:dyDescent="0.2">
      <c r="T11714" s="212"/>
      <c r="U11714" s="213"/>
      <c r="V11714" s="213"/>
      <c r="W11714" s="213"/>
      <c r="X11714" s="214"/>
      <c r="Y11714" s="214"/>
      <c r="Z11714" s="214"/>
      <c r="AA11714" s="217"/>
      <c r="AB11714" s="217"/>
      <c r="AC11714" s="217"/>
      <c r="AD11714" s="213"/>
    </row>
    <row r="11715" spans="20:30" x14ac:dyDescent="0.2">
      <c r="T11715" s="212"/>
      <c r="U11715" s="213"/>
      <c r="V11715" s="213"/>
      <c r="W11715" s="213"/>
      <c r="X11715" s="214"/>
      <c r="Y11715" s="214"/>
      <c r="Z11715" s="214"/>
      <c r="AA11715" s="217"/>
      <c r="AB11715" s="217"/>
      <c r="AC11715" s="217"/>
      <c r="AD11715" s="213"/>
    </row>
    <row r="11716" spans="20:30" x14ac:dyDescent="0.2">
      <c r="T11716" s="212"/>
      <c r="U11716" s="213"/>
      <c r="V11716" s="213"/>
      <c r="W11716" s="213"/>
      <c r="X11716" s="214"/>
      <c r="Y11716" s="214"/>
      <c r="Z11716" s="214"/>
      <c r="AA11716" s="217"/>
      <c r="AB11716" s="217"/>
      <c r="AC11716" s="217"/>
      <c r="AD11716" s="213"/>
    </row>
    <row r="11717" spans="20:30" x14ac:dyDescent="0.2">
      <c r="T11717" s="212"/>
      <c r="U11717" s="213"/>
      <c r="V11717" s="213"/>
      <c r="W11717" s="213"/>
      <c r="X11717" s="214"/>
      <c r="Y11717" s="214"/>
      <c r="Z11717" s="214"/>
      <c r="AA11717" s="217"/>
      <c r="AB11717" s="217"/>
      <c r="AC11717" s="217"/>
      <c r="AD11717" s="213"/>
    </row>
    <row r="11718" spans="20:30" x14ac:dyDescent="0.2">
      <c r="T11718" s="212"/>
      <c r="U11718" s="213"/>
      <c r="V11718" s="213"/>
      <c r="W11718" s="213"/>
      <c r="X11718" s="214"/>
      <c r="Y11718" s="214"/>
      <c r="Z11718" s="214"/>
      <c r="AA11718" s="217"/>
      <c r="AB11718" s="217"/>
      <c r="AC11718" s="217"/>
      <c r="AD11718" s="213"/>
    </row>
    <row r="11719" spans="20:30" x14ac:dyDescent="0.2">
      <c r="T11719" s="212"/>
      <c r="U11719" s="213"/>
      <c r="V11719" s="213"/>
      <c r="W11719" s="213"/>
      <c r="X11719" s="214"/>
      <c r="Y11719" s="214"/>
      <c r="Z11719" s="214"/>
      <c r="AA11719" s="217"/>
      <c r="AB11719" s="217"/>
      <c r="AC11719" s="217"/>
      <c r="AD11719" s="213"/>
    </row>
    <row r="11720" spans="20:30" x14ac:dyDescent="0.2">
      <c r="T11720" s="212"/>
      <c r="U11720" s="213"/>
      <c r="V11720" s="213"/>
      <c r="W11720" s="213"/>
      <c r="X11720" s="214"/>
      <c r="Y11720" s="214"/>
      <c r="Z11720" s="214"/>
      <c r="AA11720" s="217"/>
      <c r="AB11720" s="217"/>
      <c r="AC11720" s="217"/>
      <c r="AD11720" s="213"/>
    </row>
    <row r="11721" spans="20:30" x14ac:dyDescent="0.2">
      <c r="T11721" s="212"/>
      <c r="U11721" s="213"/>
      <c r="V11721" s="213"/>
      <c r="W11721" s="213"/>
      <c r="X11721" s="214"/>
      <c r="Y11721" s="214"/>
      <c r="Z11721" s="214"/>
      <c r="AA11721" s="217"/>
      <c r="AB11721" s="217"/>
      <c r="AC11721" s="217"/>
      <c r="AD11721" s="213"/>
    </row>
    <row r="11722" spans="20:30" x14ac:dyDescent="0.2">
      <c r="T11722" s="212"/>
      <c r="U11722" s="213"/>
      <c r="V11722" s="213"/>
      <c r="W11722" s="213"/>
      <c r="X11722" s="214"/>
      <c r="Y11722" s="214"/>
      <c r="Z11722" s="214"/>
      <c r="AA11722" s="217"/>
      <c r="AB11722" s="217"/>
      <c r="AC11722" s="217"/>
      <c r="AD11722" s="213"/>
    </row>
    <row r="11723" spans="20:30" x14ac:dyDescent="0.2">
      <c r="T11723" s="212"/>
      <c r="U11723" s="213"/>
      <c r="V11723" s="213"/>
      <c r="W11723" s="213"/>
      <c r="X11723" s="214"/>
      <c r="Y11723" s="214"/>
      <c r="Z11723" s="214"/>
      <c r="AA11723" s="217"/>
      <c r="AB11723" s="217"/>
      <c r="AC11723" s="217"/>
      <c r="AD11723" s="213"/>
    </row>
    <row r="11724" spans="20:30" x14ac:dyDescent="0.2">
      <c r="T11724" s="212"/>
      <c r="U11724" s="213"/>
      <c r="V11724" s="213"/>
      <c r="W11724" s="213"/>
      <c r="X11724" s="214"/>
      <c r="Y11724" s="214"/>
      <c r="Z11724" s="214"/>
      <c r="AA11724" s="217"/>
      <c r="AB11724" s="217"/>
      <c r="AC11724" s="217"/>
      <c r="AD11724" s="213"/>
    </row>
    <row r="11725" spans="20:30" x14ac:dyDescent="0.2">
      <c r="T11725" s="212"/>
      <c r="U11725" s="213"/>
      <c r="V11725" s="213"/>
      <c r="W11725" s="213"/>
      <c r="X11725" s="214"/>
      <c r="Y11725" s="214"/>
      <c r="Z11725" s="214"/>
      <c r="AA11725" s="217"/>
      <c r="AB11725" s="217"/>
      <c r="AC11725" s="217"/>
      <c r="AD11725" s="213"/>
    </row>
    <row r="11726" spans="20:30" x14ac:dyDescent="0.2">
      <c r="T11726" s="212"/>
      <c r="U11726" s="213"/>
      <c r="V11726" s="213"/>
      <c r="W11726" s="213"/>
      <c r="X11726" s="214"/>
      <c r="Y11726" s="214"/>
      <c r="Z11726" s="214"/>
      <c r="AA11726" s="217"/>
      <c r="AB11726" s="217"/>
      <c r="AC11726" s="217"/>
      <c r="AD11726" s="213"/>
    </row>
    <row r="11727" spans="20:30" x14ac:dyDescent="0.2">
      <c r="T11727" s="212"/>
      <c r="U11727" s="213"/>
      <c r="V11727" s="213"/>
      <c r="W11727" s="213"/>
      <c r="X11727" s="214"/>
      <c r="Y11727" s="214"/>
      <c r="Z11727" s="214"/>
      <c r="AA11727" s="217"/>
      <c r="AB11727" s="217"/>
      <c r="AC11727" s="217"/>
      <c r="AD11727" s="213"/>
    </row>
    <row r="11728" spans="20:30" x14ac:dyDescent="0.2">
      <c r="T11728" s="212"/>
      <c r="U11728" s="213"/>
      <c r="V11728" s="213"/>
      <c r="W11728" s="213"/>
      <c r="X11728" s="214"/>
      <c r="Y11728" s="214"/>
      <c r="Z11728" s="214"/>
      <c r="AA11728" s="217"/>
      <c r="AB11728" s="217"/>
      <c r="AC11728" s="217"/>
      <c r="AD11728" s="213"/>
    </row>
    <row r="11729" spans="20:30" x14ac:dyDescent="0.2">
      <c r="T11729" s="212"/>
      <c r="U11729" s="213"/>
      <c r="V11729" s="213"/>
      <c r="W11729" s="213"/>
      <c r="X11729" s="214"/>
      <c r="Y11729" s="214"/>
      <c r="Z11729" s="214"/>
      <c r="AA11729" s="217"/>
      <c r="AB11729" s="217"/>
      <c r="AC11729" s="217"/>
      <c r="AD11729" s="213"/>
    </row>
    <row r="11730" spans="20:30" x14ac:dyDescent="0.2">
      <c r="T11730" s="212"/>
      <c r="U11730" s="213"/>
      <c r="V11730" s="213"/>
      <c r="W11730" s="213"/>
      <c r="X11730" s="214"/>
      <c r="Y11730" s="214"/>
      <c r="Z11730" s="214"/>
      <c r="AA11730" s="217"/>
      <c r="AB11730" s="217"/>
      <c r="AC11730" s="217"/>
      <c r="AD11730" s="213"/>
    </row>
    <row r="11731" spans="20:30" x14ac:dyDescent="0.2">
      <c r="T11731" s="212"/>
      <c r="U11731" s="213"/>
      <c r="V11731" s="213"/>
      <c r="W11731" s="213"/>
      <c r="X11731" s="214"/>
      <c r="Y11731" s="214"/>
      <c r="Z11731" s="214"/>
      <c r="AA11731" s="217"/>
      <c r="AB11731" s="217"/>
      <c r="AC11731" s="217"/>
      <c r="AD11731" s="213"/>
    </row>
    <row r="11732" spans="20:30" x14ac:dyDescent="0.2">
      <c r="T11732" s="212"/>
      <c r="U11732" s="213"/>
      <c r="V11732" s="213"/>
      <c r="W11732" s="213"/>
      <c r="X11732" s="214"/>
      <c r="Y11732" s="214"/>
      <c r="Z11732" s="214"/>
      <c r="AA11732" s="217"/>
      <c r="AB11732" s="217"/>
      <c r="AC11732" s="217"/>
      <c r="AD11732" s="213"/>
    </row>
    <row r="11733" spans="20:30" x14ac:dyDescent="0.2">
      <c r="T11733" s="212"/>
      <c r="U11733" s="213"/>
      <c r="V11733" s="213"/>
      <c r="W11733" s="213"/>
      <c r="X11733" s="214"/>
      <c r="Y11733" s="214"/>
      <c r="Z11733" s="214"/>
      <c r="AA11733" s="217"/>
      <c r="AB11733" s="217"/>
      <c r="AC11733" s="217"/>
      <c r="AD11733" s="213"/>
    </row>
    <row r="11734" spans="20:30" x14ac:dyDescent="0.2">
      <c r="T11734" s="212"/>
      <c r="U11734" s="213"/>
      <c r="V11734" s="213"/>
      <c r="W11734" s="213"/>
      <c r="X11734" s="214"/>
      <c r="Y11734" s="214"/>
      <c r="Z11734" s="214"/>
      <c r="AA11734" s="217"/>
      <c r="AB11734" s="217"/>
      <c r="AC11734" s="217"/>
      <c r="AD11734" s="213"/>
    </row>
    <row r="11735" spans="20:30" x14ac:dyDescent="0.2">
      <c r="T11735" s="212"/>
      <c r="U11735" s="213"/>
      <c r="V11735" s="213"/>
      <c r="W11735" s="213"/>
      <c r="X11735" s="214"/>
      <c r="Y11735" s="214"/>
      <c r="Z11735" s="214"/>
      <c r="AA11735" s="217"/>
      <c r="AB11735" s="217"/>
      <c r="AC11735" s="217"/>
      <c r="AD11735" s="213"/>
    </row>
    <row r="11736" spans="20:30" x14ac:dyDescent="0.2">
      <c r="T11736" s="212"/>
      <c r="U11736" s="213"/>
      <c r="V11736" s="213"/>
      <c r="W11736" s="213"/>
      <c r="X11736" s="214"/>
      <c r="Y11736" s="214"/>
      <c r="Z11736" s="214"/>
      <c r="AA11736" s="217"/>
      <c r="AB11736" s="217"/>
      <c r="AC11736" s="217"/>
      <c r="AD11736" s="213"/>
    </row>
    <row r="11737" spans="20:30" x14ac:dyDescent="0.2">
      <c r="T11737" s="212"/>
      <c r="U11737" s="213"/>
      <c r="V11737" s="213"/>
      <c r="W11737" s="213"/>
      <c r="X11737" s="214"/>
      <c r="Y11737" s="214"/>
      <c r="Z11737" s="214"/>
      <c r="AA11737" s="217"/>
      <c r="AB11737" s="217"/>
      <c r="AC11737" s="217"/>
      <c r="AD11737" s="213"/>
    </row>
    <row r="11738" spans="20:30" x14ac:dyDescent="0.2">
      <c r="T11738" s="212"/>
      <c r="U11738" s="213"/>
      <c r="V11738" s="213"/>
      <c r="W11738" s="213"/>
      <c r="X11738" s="214"/>
      <c r="Y11738" s="214"/>
      <c r="Z11738" s="214"/>
      <c r="AA11738" s="217"/>
      <c r="AB11738" s="217"/>
      <c r="AC11738" s="217"/>
      <c r="AD11738" s="213"/>
    </row>
    <row r="11739" spans="20:30" x14ac:dyDescent="0.2">
      <c r="T11739" s="212"/>
      <c r="U11739" s="213"/>
      <c r="V11739" s="213"/>
      <c r="W11739" s="213"/>
      <c r="X11739" s="214"/>
      <c r="Y11739" s="214"/>
      <c r="Z11739" s="214"/>
      <c r="AA11739" s="217"/>
      <c r="AB11739" s="217"/>
      <c r="AC11739" s="217"/>
      <c r="AD11739" s="213"/>
    </row>
    <row r="11740" spans="20:30" x14ac:dyDescent="0.2">
      <c r="T11740" s="212"/>
      <c r="U11740" s="213"/>
      <c r="V11740" s="213"/>
      <c r="W11740" s="213"/>
      <c r="X11740" s="214"/>
      <c r="Y11740" s="214"/>
      <c r="Z11740" s="214"/>
      <c r="AA11740" s="217"/>
      <c r="AB11740" s="217"/>
      <c r="AC11740" s="217"/>
      <c r="AD11740" s="213"/>
    </row>
    <row r="11741" spans="20:30" x14ac:dyDescent="0.2">
      <c r="T11741" s="212"/>
      <c r="U11741" s="213"/>
      <c r="V11741" s="213"/>
      <c r="W11741" s="213"/>
      <c r="X11741" s="214"/>
      <c r="Y11741" s="214"/>
      <c r="Z11741" s="214"/>
      <c r="AA11741" s="217"/>
      <c r="AB11741" s="217"/>
      <c r="AC11741" s="217"/>
      <c r="AD11741" s="213"/>
    </row>
    <row r="11742" spans="20:30" x14ac:dyDescent="0.2">
      <c r="T11742" s="212"/>
      <c r="U11742" s="213"/>
      <c r="V11742" s="213"/>
      <c r="W11742" s="213"/>
      <c r="X11742" s="214"/>
      <c r="Y11742" s="214"/>
      <c r="Z11742" s="214"/>
      <c r="AA11742" s="217"/>
      <c r="AB11742" s="217"/>
      <c r="AC11742" s="217"/>
      <c r="AD11742" s="213"/>
    </row>
    <row r="11743" spans="20:30" x14ac:dyDescent="0.2">
      <c r="T11743" s="212"/>
      <c r="U11743" s="213"/>
      <c r="V11743" s="213"/>
      <c r="W11743" s="213"/>
      <c r="X11743" s="214"/>
      <c r="Y11743" s="214"/>
      <c r="Z11743" s="214"/>
      <c r="AA11743" s="217"/>
      <c r="AB11743" s="217"/>
      <c r="AC11743" s="217"/>
      <c r="AD11743" s="213"/>
    </row>
    <row r="11744" spans="20:30" x14ac:dyDescent="0.2">
      <c r="T11744" s="212"/>
      <c r="U11744" s="213"/>
      <c r="V11744" s="213"/>
      <c r="W11744" s="213"/>
      <c r="X11744" s="214"/>
      <c r="Y11744" s="214"/>
      <c r="Z11744" s="214"/>
      <c r="AA11744" s="217"/>
      <c r="AB11744" s="217"/>
      <c r="AC11744" s="217"/>
      <c r="AD11744" s="213"/>
    </row>
    <row r="11745" spans="20:30" x14ac:dyDescent="0.2">
      <c r="T11745" s="212"/>
      <c r="U11745" s="213"/>
      <c r="V11745" s="213"/>
      <c r="W11745" s="213"/>
      <c r="X11745" s="214"/>
      <c r="Y11745" s="214"/>
      <c r="Z11745" s="214"/>
      <c r="AA11745" s="217"/>
      <c r="AB11745" s="217"/>
      <c r="AC11745" s="217"/>
      <c r="AD11745" s="213"/>
    </row>
    <row r="11746" spans="20:30" x14ac:dyDescent="0.2">
      <c r="T11746" s="212"/>
      <c r="U11746" s="213"/>
      <c r="V11746" s="213"/>
      <c r="W11746" s="213"/>
      <c r="X11746" s="214"/>
      <c r="Y11746" s="214"/>
      <c r="Z11746" s="214"/>
      <c r="AA11746" s="217"/>
      <c r="AB11746" s="217"/>
      <c r="AC11746" s="217"/>
      <c r="AD11746" s="213"/>
    </row>
    <row r="11747" spans="20:30" x14ac:dyDescent="0.2">
      <c r="T11747" s="212"/>
      <c r="U11747" s="213"/>
      <c r="V11747" s="213"/>
      <c r="W11747" s="213"/>
      <c r="X11747" s="214"/>
      <c r="Y11747" s="214"/>
      <c r="Z11747" s="214"/>
      <c r="AA11747" s="217"/>
      <c r="AB11747" s="217"/>
      <c r="AC11747" s="217"/>
      <c r="AD11747" s="213"/>
    </row>
    <row r="11748" spans="20:30" x14ac:dyDescent="0.2">
      <c r="T11748" s="212"/>
      <c r="U11748" s="213"/>
      <c r="V11748" s="213"/>
      <c r="W11748" s="213"/>
      <c r="X11748" s="214"/>
      <c r="Y11748" s="214"/>
      <c r="Z11748" s="214"/>
      <c r="AA11748" s="217"/>
      <c r="AB11748" s="217"/>
      <c r="AC11748" s="217"/>
      <c r="AD11748" s="213"/>
    </row>
    <row r="11749" spans="20:30" x14ac:dyDescent="0.2">
      <c r="T11749" s="212"/>
      <c r="U11749" s="213"/>
      <c r="V11749" s="213"/>
      <c r="W11749" s="213"/>
      <c r="X11749" s="214"/>
      <c r="Y11749" s="214"/>
      <c r="Z11749" s="214"/>
      <c r="AA11749" s="217"/>
      <c r="AB11749" s="217"/>
      <c r="AC11749" s="217"/>
      <c r="AD11749" s="213"/>
    </row>
    <row r="11750" spans="20:30" x14ac:dyDescent="0.2">
      <c r="T11750" s="212"/>
      <c r="U11750" s="213"/>
      <c r="V11750" s="213"/>
      <c r="W11750" s="213"/>
      <c r="X11750" s="214"/>
      <c r="Y11750" s="214"/>
      <c r="Z11750" s="214"/>
      <c r="AA11750" s="217"/>
      <c r="AB11750" s="217"/>
      <c r="AC11750" s="217"/>
      <c r="AD11750" s="213"/>
    </row>
    <row r="11751" spans="20:30" x14ac:dyDescent="0.2">
      <c r="T11751" s="212"/>
      <c r="U11751" s="213"/>
      <c r="V11751" s="213"/>
      <c r="W11751" s="213"/>
      <c r="X11751" s="214"/>
      <c r="Y11751" s="214"/>
      <c r="Z11751" s="214"/>
      <c r="AA11751" s="217"/>
      <c r="AB11751" s="217"/>
      <c r="AC11751" s="217"/>
      <c r="AD11751" s="213"/>
    </row>
    <row r="11752" spans="20:30" x14ac:dyDescent="0.2">
      <c r="T11752" s="212"/>
      <c r="U11752" s="213"/>
      <c r="V11752" s="213"/>
      <c r="W11752" s="213"/>
      <c r="X11752" s="214"/>
      <c r="Y11752" s="214"/>
      <c r="Z11752" s="214"/>
      <c r="AA11752" s="217"/>
      <c r="AB11752" s="217"/>
      <c r="AC11752" s="217"/>
      <c r="AD11752" s="213"/>
    </row>
    <row r="11753" spans="20:30" x14ac:dyDescent="0.2">
      <c r="T11753" s="212"/>
      <c r="U11753" s="213"/>
      <c r="V11753" s="213"/>
      <c r="W11753" s="213"/>
      <c r="X11753" s="214"/>
      <c r="Y11753" s="214"/>
      <c r="Z11753" s="214"/>
      <c r="AA11753" s="217"/>
      <c r="AB11753" s="217"/>
      <c r="AC11753" s="217"/>
      <c r="AD11753" s="213"/>
    </row>
    <row r="11754" spans="20:30" x14ac:dyDescent="0.2">
      <c r="T11754" s="212"/>
      <c r="U11754" s="213"/>
      <c r="V11754" s="213"/>
      <c r="W11754" s="213"/>
      <c r="X11754" s="214"/>
      <c r="Y11754" s="214"/>
      <c r="Z11754" s="214"/>
      <c r="AA11754" s="217"/>
      <c r="AB11754" s="217"/>
      <c r="AC11754" s="217"/>
      <c r="AD11754" s="213"/>
    </row>
    <row r="11755" spans="20:30" x14ac:dyDescent="0.2">
      <c r="T11755" s="212"/>
      <c r="U11755" s="213"/>
      <c r="V11755" s="213"/>
      <c r="W11755" s="213"/>
      <c r="X11755" s="214"/>
      <c r="Y11755" s="214"/>
      <c r="Z11755" s="214"/>
      <c r="AA11755" s="217"/>
      <c r="AB11755" s="217"/>
      <c r="AC11755" s="217"/>
      <c r="AD11755" s="213"/>
    </row>
    <row r="11756" spans="20:30" x14ac:dyDescent="0.2">
      <c r="T11756" s="212"/>
      <c r="U11756" s="213"/>
      <c r="V11756" s="213"/>
      <c r="W11756" s="213"/>
      <c r="X11756" s="214"/>
      <c r="Y11756" s="214"/>
      <c r="Z11756" s="214"/>
      <c r="AA11756" s="217"/>
      <c r="AB11756" s="217"/>
      <c r="AC11756" s="217"/>
      <c r="AD11756" s="213"/>
    </row>
    <row r="11757" spans="20:30" x14ac:dyDescent="0.2">
      <c r="T11757" s="212"/>
      <c r="U11757" s="213"/>
      <c r="V11757" s="213"/>
      <c r="W11757" s="213"/>
      <c r="X11757" s="214"/>
      <c r="Y11757" s="214"/>
      <c r="Z11757" s="214"/>
      <c r="AA11757" s="217"/>
      <c r="AB11757" s="217"/>
      <c r="AC11757" s="217"/>
      <c r="AD11757" s="213"/>
    </row>
    <row r="11758" spans="20:30" x14ac:dyDescent="0.2">
      <c r="T11758" s="212"/>
      <c r="U11758" s="213"/>
      <c r="V11758" s="213"/>
      <c r="W11758" s="213"/>
      <c r="X11758" s="214"/>
      <c r="Y11758" s="214"/>
      <c r="Z11758" s="214"/>
      <c r="AA11758" s="217"/>
      <c r="AB11758" s="217"/>
      <c r="AC11758" s="217"/>
      <c r="AD11758" s="213"/>
    </row>
    <row r="11759" spans="20:30" x14ac:dyDescent="0.2">
      <c r="T11759" s="212"/>
      <c r="U11759" s="213"/>
      <c r="V11759" s="213"/>
      <c r="W11759" s="213"/>
      <c r="X11759" s="214"/>
      <c r="Y11759" s="214"/>
      <c r="Z11759" s="214"/>
      <c r="AA11759" s="217"/>
      <c r="AB11759" s="217"/>
      <c r="AC11759" s="217"/>
      <c r="AD11759" s="213"/>
    </row>
    <row r="11760" spans="20:30" x14ac:dyDescent="0.2">
      <c r="T11760" s="212"/>
      <c r="U11760" s="213"/>
      <c r="V11760" s="213"/>
      <c r="W11760" s="213"/>
      <c r="X11760" s="214"/>
      <c r="Y11760" s="214"/>
      <c r="Z11760" s="214"/>
      <c r="AA11760" s="217"/>
      <c r="AB11760" s="217"/>
      <c r="AC11760" s="217"/>
      <c r="AD11760" s="213"/>
    </row>
    <row r="11761" spans="20:30" x14ac:dyDescent="0.2">
      <c r="T11761" s="212"/>
      <c r="U11761" s="213"/>
      <c r="V11761" s="213"/>
      <c r="W11761" s="213"/>
      <c r="X11761" s="214"/>
      <c r="Y11761" s="214"/>
      <c r="Z11761" s="214"/>
      <c r="AA11761" s="217"/>
      <c r="AB11761" s="217"/>
      <c r="AC11761" s="217"/>
      <c r="AD11761" s="213"/>
    </row>
    <row r="11762" spans="20:30" x14ac:dyDescent="0.2">
      <c r="T11762" s="212"/>
      <c r="U11762" s="213"/>
      <c r="V11762" s="213"/>
      <c r="W11762" s="213"/>
      <c r="X11762" s="214"/>
      <c r="Y11762" s="214"/>
      <c r="Z11762" s="214"/>
      <c r="AA11762" s="217"/>
      <c r="AB11762" s="217"/>
      <c r="AC11762" s="217"/>
      <c r="AD11762" s="213"/>
    </row>
    <row r="11763" spans="20:30" x14ac:dyDescent="0.2">
      <c r="T11763" s="212"/>
      <c r="U11763" s="213"/>
      <c r="V11763" s="213"/>
      <c r="W11763" s="213"/>
      <c r="X11763" s="214"/>
      <c r="Y11763" s="214"/>
      <c r="Z11763" s="214"/>
      <c r="AA11763" s="217"/>
      <c r="AB11763" s="217"/>
      <c r="AC11763" s="217"/>
      <c r="AD11763" s="213"/>
    </row>
    <row r="11764" spans="20:30" x14ac:dyDescent="0.2">
      <c r="T11764" s="212"/>
      <c r="U11764" s="213"/>
      <c r="V11764" s="213"/>
      <c r="W11764" s="213"/>
      <c r="X11764" s="214"/>
      <c r="Y11764" s="214"/>
      <c r="Z11764" s="214"/>
      <c r="AA11764" s="217"/>
      <c r="AB11764" s="217"/>
      <c r="AC11764" s="217"/>
      <c r="AD11764" s="213"/>
    </row>
    <row r="11765" spans="20:30" x14ac:dyDescent="0.2">
      <c r="T11765" s="212"/>
      <c r="U11765" s="213"/>
      <c r="V11765" s="213"/>
      <c r="W11765" s="213"/>
      <c r="X11765" s="214"/>
      <c r="Y11765" s="214"/>
      <c r="Z11765" s="214"/>
      <c r="AA11765" s="217"/>
      <c r="AB11765" s="217"/>
      <c r="AC11765" s="217"/>
      <c r="AD11765" s="213"/>
    </row>
    <row r="11766" spans="20:30" x14ac:dyDescent="0.2">
      <c r="T11766" s="212"/>
      <c r="U11766" s="213"/>
      <c r="V11766" s="213"/>
      <c r="W11766" s="213"/>
      <c r="X11766" s="214"/>
      <c r="Y11766" s="214"/>
      <c r="Z11766" s="214"/>
      <c r="AA11766" s="217"/>
      <c r="AB11766" s="217"/>
      <c r="AC11766" s="217"/>
      <c r="AD11766" s="213"/>
    </row>
    <row r="11767" spans="20:30" x14ac:dyDescent="0.2">
      <c r="T11767" s="212"/>
      <c r="U11767" s="213"/>
      <c r="V11767" s="213"/>
      <c r="W11767" s="213"/>
      <c r="X11767" s="214"/>
      <c r="Y11767" s="214"/>
      <c r="Z11767" s="214"/>
      <c r="AA11767" s="217"/>
      <c r="AB11767" s="217"/>
      <c r="AC11767" s="217"/>
      <c r="AD11767" s="213"/>
    </row>
    <row r="11768" spans="20:30" x14ac:dyDescent="0.2">
      <c r="T11768" s="212"/>
      <c r="U11768" s="213"/>
      <c r="V11768" s="213"/>
      <c r="W11768" s="213"/>
      <c r="X11768" s="214"/>
      <c r="Y11768" s="214"/>
      <c r="Z11768" s="214"/>
      <c r="AA11768" s="217"/>
      <c r="AB11768" s="217"/>
      <c r="AC11768" s="217"/>
      <c r="AD11768" s="213"/>
    </row>
    <row r="11769" spans="20:30" x14ac:dyDescent="0.2">
      <c r="T11769" s="212"/>
      <c r="U11769" s="213"/>
      <c r="V11769" s="213"/>
      <c r="W11769" s="213"/>
      <c r="X11769" s="214"/>
      <c r="Y11769" s="214"/>
      <c r="Z11769" s="214"/>
      <c r="AA11769" s="217"/>
      <c r="AB11769" s="217"/>
      <c r="AC11769" s="217"/>
      <c r="AD11769" s="213"/>
    </row>
    <row r="11770" spans="20:30" x14ac:dyDescent="0.2">
      <c r="T11770" s="212"/>
      <c r="U11770" s="213"/>
      <c r="V11770" s="213"/>
      <c r="W11770" s="213"/>
      <c r="X11770" s="214"/>
      <c r="Y11770" s="214"/>
      <c r="Z11770" s="214"/>
      <c r="AA11770" s="217"/>
      <c r="AB11770" s="217"/>
      <c r="AC11770" s="217"/>
      <c r="AD11770" s="213"/>
    </row>
    <row r="11771" spans="20:30" x14ac:dyDescent="0.2">
      <c r="T11771" s="212"/>
      <c r="U11771" s="213"/>
      <c r="V11771" s="213"/>
      <c r="W11771" s="213"/>
      <c r="X11771" s="214"/>
      <c r="Y11771" s="214"/>
      <c r="Z11771" s="214"/>
      <c r="AA11771" s="217"/>
      <c r="AB11771" s="217"/>
      <c r="AC11771" s="217"/>
      <c r="AD11771" s="213"/>
    </row>
    <row r="11772" spans="20:30" x14ac:dyDescent="0.2">
      <c r="T11772" s="212"/>
      <c r="U11772" s="213"/>
      <c r="V11772" s="213"/>
      <c r="W11772" s="213"/>
      <c r="X11772" s="214"/>
      <c r="Y11772" s="214"/>
      <c r="Z11772" s="214"/>
      <c r="AA11772" s="217"/>
      <c r="AB11772" s="217"/>
      <c r="AC11772" s="217"/>
      <c r="AD11772" s="213"/>
    </row>
    <row r="11773" spans="20:30" x14ac:dyDescent="0.2">
      <c r="T11773" s="212"/>
      <c r="U11773" s="213"/>
      <c r="V11773" s="213"/>
      <c r="W11773" s="213"/>
      <c r="X11773" s="214"/>
      <c r="Y11773" s="214"/>
      <c r="Z11773" s="214"/>
      <c r="AA11773" s="217"/>
      <c r="AB11773" s="217"/>
      <c r="AC11773" s="217"/>
      <c r="AD11773" s="213"/>
    </row>
    <row r="11774" spans="20:30" x14ac:dyDescent="0.2">
      <c r="T11774" s="212"/>
      <c r="U11774" s="213"/>
      <c r="V11774" s="213"/>
      <c r="W11774" s="213"/>
      <c r="X11774" s="214"/>
      <c r="Y11774" s="214"/>
      <c r="Z11774" s="214"/>
      <c r="AA11774" s="217"/>
      <c r="AB11774" s="217"/>
      <c r="AC11774" s="217"/>
      <c r="AD11774" s="213"/>
    </row>
    <row r="11775" spans="20:30" x14ac:dyDescent="0.2">
      <c r="T11775" s="212"/>
      <c r="U11775" s="213"/>
      <c r="V11775" s="213"/>
      <c r="W11775" s="213"/>
      <c r="X11775" s="214"/>
      <c r="Y11775" s="214"/>
      <c r="Z11775" s="214"/>
      <c r="AA11775" s="217"/>
      <c r="AB11775" s="217"/>
      <c r="AC11775" s="217"/>
      <c r="AD11775" s="213"/>
    </row>
    <row r="11776" spans="20:30" x14ac:dyDescent="0.2">
      <c r="T11776" s="212"/>
      <c r="U11776" s="213"/>
      <c r="V11776" s="213"/>
      <c r="W11776" s="213"/>
      <c r="X11776" s="214"/>
      <c r="Y11776" s="214"/>
      <c r="Z11776" s="214"/>
      <c r="AA11776" s="217"/>
      <c r="AB11776" s="217"/>
      <c r="AC11776" s="217"/>
      <c r="AD11776" s="213"/>
    </row>
    <row r="11777" spans="20:30" x14ac:dyDescent="0.2">
      <c r="T11777" s="212"/>
      <c r="U11777" s="213"/>
      <c r="V11777" s="213"/>
      <c r="W11777" s="213"/>
      <c r="X11777" s="214"/>
      <c r="Y11777" s="214"/>
      <c r="Z11777" s="214"/>
      <c r="AA11777" s="217"/>
      <c r="AB11777" s="217"/>
      <c r="AC11777" s="217"/>
      <c r="AD11777" s="213"/>
    </row>
    <row r="11778" spans="20:30" x14ac:dyDescent="0.2">
      <c r="T11778" s="212"/>
      <c r="U11778" s="213"/>
      <c r="V11778" s="213"/>
      <c r="W11778" s="213"/>
      <c r="X11778" s="214"/>
      <c r="Y11778" s="214"/>
      <c r="Z11778" s="214"/>
      <c r="AA11778" s="217"/>
      <c r="AB11778" s="217"/>
      <c r="AC11778" s="217"/>
      <c r="AD11778" s="213"/>
    </row>
    <row r="11779" spans="20:30" x14ac:dyDescent="0.2">
      <c r="T11779" s="212"/>
      <c r="U11779" s="213"/>
      <c r="V11779" s="213"/>
      <c r="W11779" s="213"/>
      <c r="X11779" s="214"/>
      <c r="Y11779" s="214"/>
      <c r="Z11779" s="214"/>
      <c r="AA11779" s="217"/>
      <c r="AB11779" s="217"/>
      <c r="AC11779" s="217"/>
      <c r="AD11779" s="213"/>
    </row>
    <row r="11780" spans="20:30" x14ac:dyDescent="0.2">
      <c r="T11780" s="212"/>
      <c r="U11780" s="213"/>
      <c r="V11780" s="213"/>
      <c r="W11780" s="213"/>
      <c r="X11780" s="214"/>
      <c r="Y11780" s="214"/>
      <c r="Z11780" s="214"/>
      <c r="AA11780" s="217"/>
      <c r="AB11780" s="217"/>
      <c r="AC11780" s="217"/>
      <c r="AD11780" s="213"/>
    </row>
    <row r="11781" spans="20:30" x14ac:dyDescent="0.2">
      <c r="T11781" s="212"/>
      <c r="U11781" s="213"/>
      <c r="V11781" s="213"/>
      <c r="W11781" s="213"/>
      <c r="X11781" s="214"/>
      <c r="Y11781" s="214"/>
      <c r="Z11781" s="214"/>
      <c r="AA11781" s="217"/>
      <c r="AB11781" s="217"/>
      <c r="AC11781" s="217"/>
      <c r="AD11781" s="213"/>
    </row>
    <row r="11782" spans="20:30" x14ac:dyDescent="0.2">
      <c r="T11782" s="212"/>
      <c r="U11782" s="213"/>
      <c r="V11782" s="213"/>
      <c r="W11782" s="213"/>
      <c r="X11782" s="214"/>
      <c r="Y11782" s="214"/>
      <c r="Z11782" s="214"/>
      <c r="AA11782" s="217"/>
      <c r="AB11782" s="217"/>
      <c r="AC11782" s="217"/>
      <c r="AD11782" s="213"/>
    </row>
    <row r="11783" spans="20:30" x14ac:dyDescent="0.2">
      <c r="T11783" s="212"/>
      <c r="U11783" s="213"/>
      <c r="V11783" s="213"/>
      <c r="W11783" s="213"/>
      <c r="X11783" s="214"/>
      <c r="Y11783" s="214"/>
      <c r="Z11783" s="214"/>
      <c r="AA11783" s="217"/>
      <c r="AB11783" s="217"/>
      <c r="AC11783" s="217"/>
      <c r="AD11783" s="213"/>
    </row>
    <row r="11784" spans="20:30" x14ac:dyDescent="0.2">
      <c r="T11784" s="212"/>
      <c r="U11784" s="213"/>
      <c r="V11784" s="213"/>
      <c r="W11784" s="213"/>
      <c r="X11784" s="214"/>
      <c r="Y11784" s="214"/>
      <c r="Z11784" s="214"/>
      <c r="AA11784" s="217"/>
      <c r="AB11784" s="217"/>
      <c r="AC11784" s="217"/>
      <c r="AD11784" s="213"/>
    </row>
    <row r="11785" spans="20:30" x14ac:dyDescent="0.2">
      <c r="T11785" s="212"/>
      <c r="U11785" s="213"/>
      <c r="V11785" s="213"/>
      <c r="W11785" s="213"/>
      <c r="X11785" s="214"/>
      <c r="Y11785" s="214"/>
      <c r="Z11785" s="214"/>
      <c r="AA11785" s="217"/>
      <c r="AB11785" s="217"/>
      <c r="AC11785" s="217"/>
      <c r="AD11785" s="213"/>
    </row>
    <row r="11786" spans="20:30" x14ac:dyDescent="0.2">
      <c r="T11786" s="212"/>
      <c r="U11786" s="213"/>
      <c r="V11786" s="213"/>
      <c r="W11786" s="213"/>
      <c r="X11786" s="214"/>
      <c r="Y11786" s="214"/>
      <c r="Z11786" s="214"/>
      <c r="AA11786" s="217"/>
      <c r="AB11786" s="217"/>
      <c r="AC11786" s="217"/>
      <c r="AD11786" s="213"/>
    </row>
    <row r="11787" spans="20:30" x14ac:dyDescent="0.2">
      <c r="T11787" s="212"/>
      <c r="U11787" s="213"/>
      <c r="V11787" s="213"/>
      <c r="W11787" s="213"/>
      <c r="X11787" s="214"/>
      <c r="Y11787" s="214"/>
      <c r="Z11787" s="214"/>
      <c r="AA11787" s="217"/>
      <c r="AB11787" s="217"/>
      <c r="AC11787" s="217"/>
      <c r="AD11787" s="213"/>
    </row>
    <row r="11788" spans="20:30" x14ac:dyDescent="0.2">
      <c r="T11788" s="212"/>
      <c r="U11788" s="213"/>
      <c r="V11788" s="213"/>
      <c r="W11788" s="213"/>
      <c r="X11788" s="214"/>
      <c r="Y11788" s="214"/>
      <c r="Z11788" s="214"/>
      <c r="AA11788" s="217"/>
      <c r="AB11788" s="217"/>
      <c r="AC11788" s="217"/>
      <c r="AD11788" s="213"/>
    </row>
    <row r="11789" spans="20:30" x14ac:dyDescent="0.2">
      <c r="T11789" s="212"/>
      <c r="U11789" s="213"/>
      <c r="V11789" s="213"/>
      <c r="W11789" s="213"/>
      <c r="X11789" s="214"/>
      <c r="Y11789" s="214"/>
      <c r="Z11789" s="214"/>
      <c r="AA11789" s="217"/>
      <c r="AB11789" s="217"/>
      <c r="AC11789" s="217"/>
      <c r="AD11789" s="213"/>
    </row>
    <row r="11790" spans="20:30" x14ac:dyDescent="0.2">
      <c r="T11790" s="212"/>
      <c r="U11790" s="213"/>
      <c r="V11790" s="213"/>
      <c r="W11790" s="213"/>
      <c r="X11790" s="214"/>
      <c r="Y11790" s="214"/>
      <c r="Z11790" s="214"/>
      <c r="AA11790" s="217"/>
      <c r="AB11790" s="217"/>
      <c r="AC11790" s="217"/>
      <c r="AD11790" s="213"/>
    </row>
    <row r="11791" spans="20:30" x14ac:dyDescent="0.2">
      <c r="T11791" s="212"/>
      <c r="U11791" s="213"/>
      <c r="V11791" s="213"/>
      <c r="W11791" s="213"/>
      <c r="X11791" s="214"/>
      <c r="Y11791" s="214"/>
      <c r="Z11791" s="214"/>
      <c r="AA11791" s="217"/>
      <c r="AB11791" s="217"/>
      <c r="AC11791" s="217"/>
      <c r="AD11791" s="213"/>
    </row>
    <row r="11792" spans="20:30" x14ac:dyDescent="0.2">
      <c r="T11792" s="212"/>
      <c r="U11792" s="213"/>
      <c r="V11792" s="213"/>
      <c r="W11792" s="213"/>
      <c r="X11792" s="214"/>
      <c r="Y11792" s="214"/>
      <c r="Z11792" s="214"/>
      <c r="AA11792" s="217"/>
      <c r="AB11792" s="217"/>
      <c r="AC11792" s="217"/>
      <c r="AD11792" s="213"/>
    </row>
    <row r="11793" spans="20:30" x14ac:dyDescent="0.2">
      <c r="T11793" s="212"/>
      <c r="U11793" s="213"/>
      <c r="V11793" s="213"/>
      <c r="W11793" s="213"/>
      <c r="X11793" s="214"/>
      <c r="Y11793" s="214"/>
      <c r="Z11793" s="214"/>
      <c r="AA11793" s="217"/>
      <c r="AB11793" s="217"/>
      <c r="AC11793" s="217"/>
      <c r="AD11793" s="213"/>
    </row>
    <row r="11794" spans="20:30" x14ac:dyDescent="0.2">
      <c r="T11794" s="212"/>
      <c r="U11794" s="213"/>
      <c r="V11794" s="213"/>
      <c r="W11794" s="213"/>
      <c r="X11794" s="214"/>
      <c r="Y11794" s="214"/>
      <c r="Z11794" s="214"/>
      <c r="AA11794" s="217"/>
      <c r="AB11794" s="217"/>
      <c r="AC11794" s="217"/>
      <c r="AD11794" s="213"/>
    </row>
    <row r="11795" spans="20:30" x14ac:dyDescent="0.2">
      <c r="T11795" s="212"/>
      <c r="U11795" s="213"/>
      <c r="V11795" s="213"/>
      <c r="W11795" s="213"/>
      <c r="X11795" s="214"/>
      <c r="Y11795" s="214"/>
      <c r="Z11795" s="214"/>
      <c r="AA11795" s="217"/>
      <c r="AB11795" s="217"/>
      <c r="AC11795" s="217"/>
      <c r="AD11795" s="213"/>
    </row>
    <row r="11796" spans="20:30" x14ac:dyDescent="0.2">
      <c r="T11796" s="212"/>
      <c r="U11796" s="213"/>
      <c r="V11796" s="213"/>
      <c r="W11796" s="213"/>
      <c r="X11796" s="214"/>
      <c r="Y11796" s="214"/>
      <c r="Z11796" s="214"/>
      <c r="AA11796" s="217"/>
      <c r="AB11796" s="217"/>
      <c r="AC11796" s="217"/>
      <c r="AD11796" s="213"/>
    </row>
    <row r="11797" spans="20:30" x14ac:dyDescent="0.2">
      <c r="T11797" s="212"/>
      <c r="U11797" s="213"/>
      <c r="V11797" s="213"/>
      <c r="W11797" s="213"/>
      <c r="X11797" s="214"/>
      <c r="Y11797" s="214"/>
      <c r="Z11797" s="214"/>
      <c r="AA11797" s="217"/>
      <c r="AB11797" s="217"/>
      <c r="AC11797" s="217"/>
      <c r="AD11797" s="213"/>
    </row>
    <row r="11798" spans="20:30" x14ac:dyDescent="0.2">
      <c r="T11798" s="212"/>
      <c r="U11798" s="213"/>
      <c r="V11798" s="213"/>
      <c r="W11798" s="213"/>
      <c r="X11798" s="214"/>
      <c r="Y11798" s="214"/>
      <c r="Z11798" s="214"/>
      <c r="AA11798" s="217"/>
      <c r="AB11798" s="217"/>
      <c r="AC11798" s="217"/>
      <c r="AD11798" s="213"/>
    </row>
    <row r="11799" spans="20:30" x14ac:dyDescent="0.2">
      <c r="T11799" s="212"/>
      <c r="U11799" s="213"/>
      <c r="V11799" s="213"/>
      <c r="W11799" s="213"/>
      <c r="X11799" s="214"/>
      <c r="Y11799" s="214"/>
      <c r="Z11799" s="214"/>
      <c r="AA11799" s="217"/>
      <c r="AB11799" s="217"/>
      <c r="AC11799" s="217"/>
      <c r="AD11799" s="213"/>
    </row>
    <row r="11800" spans="20:30" x14ac:dyDescent="0.2">
      <c r="T11800" s="212"/>
      <c r="U11800" s="213"/>
      <c r="V11800" s="213"/>
      <c r="W11800" s="213"/>
      <c r="X11800" s="214"/>
      <c r="Y11800" s="214"/>
      <c r="Z11800" s="214"/>
      <c r="AA11800" s="217"/>
      <c r="AB11800" s="217"/>
      <c r="AC11800" s="217"/>
      <c r="AD11800" s="213"/>
    </row>
    <row r="11801" spans="20:30" x14ac:dyDescent="0.2">
      <c r="T11801" s="212"/>
      <c r="U11801" s="213"/>
      <c r="V11801" s="213"/>
      <c r="W11801" s="213"/>
      <c r="X11801" s="214"/>
      <c r="Y11801" s="214"/>
      <c r="Z11801" s="214"/>
      <c r="AA11801" s="217"/>
      <c r="AB11801" s="217"/>
      <c r="AC11801" s="217"/>
      <c r="AD11801" s="213"/>
    </row>
    <row r="11802" spans="20:30" x14ac:dyDescent="0.2">
      <c r="T11802" s="212"/>
      <c r="U11802" s="213"/>
      <c r="V11802" s="213"/>
      <c r="W11802" s="213"/>
      <c r="X11802" s="214"/>
      <c r="Y11802" s="214"/>
      <c r="Z11802" s="214"/>
      <c r="AA11802" s="217"/>
      <c r="AB11802" s="217"/>
      <c r="AC11802" s="217"/>
      <c r="AD11802" s="213"/>
    </row>
    <row r="11803" spans="20:30" x14ac:dyDescent="0.2">
      <c r="T11803" s="212"/>
      <c r="U11803" s="213"/>
      <c r="V11803" s="213"/>
      <c r="W11803" s="213"/>
      <c r="X11803" s="214"/>
      <c r="Y11803" s="214"/>
      <c r="Z11803" s="214"/>
      <c r="AA11803" s="217"/>
      <c r="AB11803" s="217"/>
      <c r="AC11803" s="217"/>
      <c r="AD11803" s="213"/>
    </row>
    <row r="11804" spans="20:30" x14ac:dyDescent="0.2">
      <c r="T11804" s="212"/>
      <c r="U11804" s="213"/>
      <c r="V11804" s="213"/>
      <c r="W11804" s="213"/>
      <c r="X11804" s="214"/>
      <c r="Y11804" s="214"/>
      <c r="Z11804" s="214"/>
      <c r="AA11804" s="217"/>
      <c r="AB11804" s="217"/>
      <c r="AC11804" s="217"/>
      <c r="AD11804" s="213"/>
    </row>
    <row r="11805" spans="20:30" x14ac:dyDescent="0.2">
      <c r="T11805" s="212"/>
      <c r="U11805" s="213"/>
      <c r="V11805" s="213"/>
      <c r="W11805" s="213"/>
      <c r="X11805" s="214"/>
      <c r="Y11805" s="214"/>
      <c r="Z11805" s="214"/>
      <c r="AA11805" s="217"/>
      <c r="AB11805" s="217"/>
      <c r="AC11805" s="217"/>
      <c r="AD11805" s="213"/>
    </row>
    <row r="11806" spans="20:30" x14ac:dyDescent="0.2">
      <c r="T11806" s="212"/>
      <c r="U11806" s="213"/>
      <c r="V11806" s="213"/>
      <c r="W11806" s="213"/>
      <c r="X11806" s="214"/>
      <c r="Y11806" s="214"/>
      <c r="Z11806" s="214"/>
      <c r="AA11806" s="217"/>
      <c r="AB11806" s="217"/>
      <c r="AC11806" s="217"/>
      <c r="AD11806" s="213"/>
    </row>
    <row r="11807" spans="20:30" x14ac:dyDescent="0.2">
      <c r="T11807" s="212"/>
      <c r="U11807" s="213"/>
      <c r="V11807" s="213"/>
      <c r="W11807" s="213"/>
      <c r="X11807" s="214"/>
      <c r="Y11807" s="214"/>
      <c r="Z11807" s="214"/>
      <c r="AA11807" s="217"/>
      <c r="AB11807" s="217"/>
      <c r="AC11807" s="217"/>
      <c r="AD11807" s="213"/>
    </row>
    <row r="11808" spans="20:30" x14ac:dyDescent="0.2">
      <c r="T11808" s="212"/>
      <c r="U11808" s="213"/>
      <c r="V11808" s="213"/>
      <c r="W11808" s="213"/>
      <c r="X11808" s="214"/>
      <c r="Y11808" s="214"/>
      <c r="Z11808" s="214"/>
      <c r="AA11808" s="217"/>
      <c r="AB11808" s="217"/>
      <c r="AC11808" s="217"/>
      <c r="AD11808" s="213"/>
    </row>
    <row r="11809" spans="20:30" x14ac:dyDescent="0.2">
      <c r="T11809" s="212"/>
      <c r="U11809" s="213"/>
      <c r="V11809" s="213"/>
      <c r="W11809" s="213"/>
      <c r="X11809" s="214"/>
      <c r="Y11809" s="214"/>
      <c r="Z11809" s="214"/>
      <c r="AA11809" s="217"/>
      <c r="AB11809" s="217"/>
      <c r="AC11809" s="217"/>
      <c r="AD11809" s="213"/>
    </row>
    <row r="11810" spans="20:30" x14ac:dyDescent="0.2">
      <c r="T11810" s="212"/>
      <c r="U11810" s="213"/>
      <c r="V11810" s="213"/>
      <c r="W11810" s="213"/>
      <c r="X11810" s="214"/>
      <c r="Y11810" s="214"/>
      <c r="Z11810" s="214"/>
      <c r="AA11810" s="217"/>
      <c r="AB11810" s="217"/>
      <c r="AC11810" s="217"/>
      <c r="AD11810" s="213"/>
    </row>
    <row r="11811" spans="20:30" x14ac:dyDescent="0.2">
      <c r="T11811" s="212"/>
      <c r="U11811" s="213"/>
      <c r="V11811" s="213"/>
      <c r="W11811" s="213"/>
      <c r="X11811" s="214"/>
      <c r="Y11811" s="214"/>
      <c r="Z11811" s="214"/>
      <c r="AA11811" s="217"/>
      <c r="AB11811" s="217"/>
      <c r="AC11811" s="217"/>
      <c r="AD11811" s="213"/>
    </row>
    <row r="11812" spans="20:30" x14ac:dyDescent="0.2">
      <c r="T11812" s="212"/>
      <c r="U11812" s="213"/>
      <c r="V11812" s="213"/>
      <c r="W11812" s="213"/>
      <c r="X11812" s="214"/>
      <c r="Y11812" s="214"/>
      <c r="Z11812" s="214"/>
      <c r="AA11812" s="217"/>
      <c r="AB11812" s="217"/>
      <c r="AC11812" s="217"/>
      <c r="AD11812" s="213"/>
    </row>
    <row r="11813" spans="20:30" x14ac:dyDescent="0.2">
      <c r="T11813" s="212"/>
      <c r="U11813" s="213"/>
      <c r="V11813" s="213"/>
      <c r="W11813" s="213"/>
      <c r="X11813" s="214"/>
      <c r="Y11813" s="214"/>
      <c r="Z11813" s="214"/>
      <c r="AA11813" s="217"/>
      <c r="AB11813" s="217"/>
      <c r="AC11813" s="217"/>
      <c r="AD11813" s="213"/>
    </row>
    <row r="11814" spans="20:30" x14ac:dyDescent="0.2">
      <c r="T11814" s="212"/>
      <c r="U11814" s="213"/>
      <c r="V11814" s="213"/>
      <c r="W11814" s="213"/>
      <c r="X11814" s="214"/>
      <c r="Y11814" s="214"/>
      <c r="Z11814" s="214"/>
      <c r="AA11814" s="217"/>
      <c r="AB11814" s="217"/>
      <c r="AC11814" s="217"/>
      <c r="AD11814" s="213"/>
    </row>
    <row r="11815" spans="20:30" x14ac:dyDescent="0.2">
      <c r="T11815" s="212"/>
      <c r="U11815" s="213"/>
      <c r="V11815" s="213"/>
      <c r="W11815" s="213"/>
      <c r="X11815" s="214"/>
      <c r="Y11815" s="214"/>
      <c r="Z11815" s="214"/>
      <c r="AA11815" s="217"/>
      <c r="AB11815" s="217"/>
      <c r="AC11815" s="217"/>
      <c r="AD11815" s="213"/>
    </row>
    <row r="11816" spans="20:30" x14ac:dyDescent="0.2">
      <c r="T11816" s="212"/>
      <c r="U11816" s="213"/>
      <c r="V11816" s="213"/>
      <c r="W11816" s="213"/>
      <c r="X11816" s="214"/>
      <c r="Y11816" s="214"/>
      <c r="Z11816" s="214"/>
      <c r="AA11816" s="217"/>
      <c r="AB11816" s="217"/>
      <c r="AC11816" s="217"/>
      <c r="AD11816" s="213"/>
    </row>
    <row r="11817" spans="20:30" x14ac:dyDescent="0.2">
      <c r="T11817" s="212"/>
      <c r="U11817" s="213"/>
      <c r="V11817" s="213"/>
      <c r="W11817" s="213"/>
      <c r="X11817" s="214"/>
      <c r="Y11817" s="214"/>
      <c r="Z11817" s="214"/>
      <c r="AA11817" s="217"/>
      <c r="AB11817" s="217"/>
      <c r="AC11817" s="217"/>
      <c r="AD11817" s="213"/>
    </row>
    <row r="11818" spans="20:30" x14ac:dyDescent="0.2">
      <c r="T11818" s="212"/>
      <c r="U11818" s="213"/>
      <c r="V11818" s="213"/>
      <c r="W11818" s="213"/>
      <c r="X11818" s="214"/>
      <c r="Y11818" s="214"/>
      <c r="Z11818" s="214"/>
      <c r="AA11818" s="217"/>
      <c r="AB11818" s="217"/>
      <c r="AC11818" s="217"/>
      <c r="AD11818" s="213"/>
    </row>
    <row r="11819" spans="20:30" x14ac:dyDescent="0.2">
      <c r="T11819" s="212"/>
      <c r="U11819" s="213"/>
      <c r="V11819" s="213"/>
      <c r="W11819" s="213"/>
      <c r="X11819" s="214"/>
      <c r="Y11819" s="214"/>
      <c r="Z11819" s="214"/>
      <c r="AA11819" s="217"/>
      <c r="AB11819" s="217"/>
      <c r="AC11819" s="217"/>
      <c r="AD11819" s="213"/>
    </row>
    <row r="11820" spans="20:30" x14ac:dyDescent="0.2">
      <c r="T11820" s="212"/>
      <c r="U11820" s="213"/>
      <c r="V11820" s="213"/>
      <c r="W11820" s="213"/>
      <c r="X11820" s="214"/>
      <c r="Y11820" s="214"/>
      <c r="Z11820" s="214"/>
      <c r="AA11820" s="217"/>
      <c r="AB11820" s="217"/>
      <c r="AC11820" s="217"/>
      <c r="AD11820" s="213"/>
    </row>
    <row r="11821" spans="20:30" x14ac:dyDescent="0.2">
      <c r="T11821" s="212"/>
      <c r="U11821" s="213"/>
      <c r="V11821" s="213"/>
      <c r="W11821" s="213"/>
      <c r="X11821" s="214"/>
      <c r="Y11821" s="214"/>
      <c r="Z11821" s="214"/>
      <c r="AA11821" s="217"/>
      <c r="AB11821" s="217"/>
      <c r="AC11821" s="217"/>
      <c r="AD11821" s="213"/>
    </row>
    <row r="11822" spans="20:30" x14ac:dyDescent="0.2">
      <c r="T11822" s="212"/>
      <c r="U11822" s="213"/>
      <c r="V11822" s="213"/>
      <c r="W11822" s="213"/>
      <c r="X11822" s="214"/>
      <c r="Y11822" s="214"/>
      <c r="Z11822" s="214"/>
      <c r="AA11822" s="217"/>
      <c r="AB11822" s="217"/>
      <c r="AC11822" s="217"/>
      <c r="AD11822" s="213"/>
    </row>
    <row r="11823" spans="20:30" x14ac:dyDescent="0.2">
      <c r="T11823" s="212"/>
      <c r="U11823" s="213"/>
      <c r="V11823" s="213"/>
      <c r="W11823" s="213"/>
      <c r="X11823" s="214"/>
      <c r="Y11823" s="214"/>
      <c r="Z11823" s="214"/>
      <c r="AA11823" s="217"/>
      <c r="AB11823" s="217"/>
      <c r="AC11823" s="217"/>
      <c r="AD11823" s="213"/>
    </row>
    <row r="11824" spans="20:30" x14ac:dyDescent="0.2">
      <c r="T11824" s="212"/>
      <c r="U11824" s="213"/>
      <c r="V11824" s="213"/>
      <c r="W11824" s="213"/>
      <c r="X11824" s="214"/>
      <c r="Y11824" s="214"/>
      <c r="Z11824" s="214"/>
      <c r="AA11824" s="217"/>
      <c r="AB11824" s="217"/>
      <c r="AC11824" s="217"/>
      <c r="AD11824" s="213"/>
    </row>
    <row r="11825" spans="20:30" x14ac:dyDescent="0.2">
      <c r="T11825" s="212"/>
      <c r="U11825" s="213"/>
      <c r="V11825" s="213"/>
      <c r="W11825" s="213"/>
      <c r="X11825" s="214"/>
      <c r="Y11825" s="214"/>
      <c r="Z11825" s="214"/>
      <c r="AA11825" s="217"/>
      <c r="AB11825" s="217"/>
      <c r="AC11825" s="217"/>
      <c r="AD11825" s="213"/>
    </row>
    <row r="11826" spans="20:30" x14ac:dyDescent="0.2">
      <c r="T11826" s="212"/>
      <c r="U11826" s="213"/>
      <c r="V11826" s="213"/>
      <c r="W11826" s="213"/>
      <c r="X11826" s="214"/>
      <c r="Y11826" s="214"/>
      <c r="Z11826" s="214"/>
      <c r="AA11826" s="217"/>
      <c r="AB11826" s="217"/>
      <c r="AC11826" s="217"/>
      <c r="AD11826" s="213"/>
    </row>
    <row r="11827" spans="20:30" x14ac:dyDescent="0.2">
      <c r="T11827" s="212"/>
      <c r="U11827" s="213"/>
      <c r="V11827" s="213"/>
      <c r="W11827" s="213"/>
      <c r="X11827" s="214"/>
      <c r="Y11827" s="214"/>
      <c r="Z11827" s="214"/>
      <c r="AA11827" s="217"/>
      <c r="AB11827" s="217"/>
      <c r="AC11827" s="217"/>
      <c r="AD11827" s="213"/>
    </row>
    <row r="11828" spans="20:30" x14ac:dyDescent="0.2">
      <c r="T11828" s="212"/>
      <c r="U11828" s="213"/>
      <c r="V11828" s="213"/>
      <c r="W11828" s="213"/>
      <c r="X11828" s="214"/>
      <c r="Y11828" s="214"/>
      <c r="Z11828" s="214"/>
      <c r="AA11828" s="217"/>
      <c r="AB11828" s="217"/>
      <c r="AC11828" s="217"/>
      <c r="AD11828" s="213"/>
    </row>
    <row r="11829" spans="20:30" x14ac:dyDescent="0.2">
      <c r="T11829" s="212"/>
      <c r="U11829" s="213"/>
      <c r="V11829" s="213"/>
      <c r="W11829" s="213"/>
      <c r="X11829" s="214"/>
      <c r="Y11829" s="214"/>
      <c r="Z11829" s="214"/>
      <c r="AA11829" s="217"/>
      <c r="AB11829" s="217"/>
      <c r="AC11829" s="217"/>
      <c r="AD11829" s="213"/>
    </row>
    <row r="11830" spans="20:30" x14ac:dyDescent="0.2">
      <c r="T11830" s="212"/>
      <c r="U11830" s="213"/>
      <c r="V11830" s="213"/>
      <c r="W11830" s="213"/>
      <c r="X11830" s="214"/>
      <c r="Y11830" s="214"/>
      <c r="Z11830" s="214"/>
      <c r="AA11830" s="217"/>
      <c r="AB11830" s="217"/>
      <c r="AC11830" s="217"/>
      <c r="AD11830" s="213"/>
    </row>
    <row r="11831" spans="20:30" x14ac:dyDescent="0.2">
      <c r="T11831" s="212"/>
      <c r="U11831" s="213"/>
      <c r="V11831" s="213"/>
      <c r="W11831" s="213"/>
      <c r="X11831" s="214"/>
      <c r="Y11831" s="214"/>
      <c r="Z11831" s="214"/>
      <c r="AA11831" s="217"/>
      <c r="AB11831" s="217"/>
      <c r="AC11831" s="217"/>
      <c r="AD11831" s="213"/>
    </row>
    <row r="11832" spans="20:30" x14ac:dyDescent="0.2">
      <c r="T11832" s="212"/>
      <c r="U11832" s="213"/>
      <c r="V11832" s="213"/>
      <c r="W11832" s="213"/>
      <c r="X11832" s="214"/>
      <c r="Y11832" s="214"/>
      <c r="Z11832" s="214"/>
      <c r="AA11832" s="217"/>
      <c r="AB11832" s="217"/>
      <c r="AC11832" s="217"/>
      <c r="AD11832" s="213"/>
    </row>
    <row r="11833" spans="20:30" x14ac:dyDescent="0.2">
      <c r="T11833" s="212"/>
      <c r="U11833" s="213"/>
      <c r="V11833" s="213"/>
      <c r="W11833" s="213"/>
      <c r="X11833" s="214"/>
      <c r="Y11833" s="214"/>
      <c r="Z11833" s="214"/>
      <c r="AA11833" s="217"/>
      <c r="AB11833" s="217"/>
      <c r="AC11833" s="217"/>
      <c r="AD11833" s="213"/>
    </row>
    <row r="11834" spans="20:30" x14ac:dyDescent="0.2">
      <c r="T11834" s="212"/>
      <c r="U11834" s="213"/>
      <c r="V11834" s="213"/>
      <c r="W11834" s="213"/>
      <c r="X11834" s="214"/>
      <c r="Y11834" s="214"/>
      <c r="Z11834" s="214"/>
      <c r="AA11834" s="217"/>
      <c r="AB11834" s="217"/>
      <c r="AC11834" s="217"/>
      <c r="AD11834" s="213"/>
    </row>
    <row r="11835" spans="20:30" x14ac:dyDescent="0.2">
      <c r="T11835" s="212"/>
      <c r="U11835" s="213"/>
      <c r="V11835" s="213"/>
      <c r="W11835" s="213"/>
      <c r="X11835" s="214"/>
      <c r="Y11835" s="214"/>
      <c r="Z11835" s="214"/>
      <c r="AA11835" s="217"/>
      <c r="AB11835" s="217"/>
      <c r="AC11835" s="217"/>
      <c r="AD11835" s="213"/>
    </row>
    <row r="11836" spans="20:30" x14ac:dyDescent="0.2">
      <c r="T11836" s="212"/>
      <c r="U11836" s="213"/>
      <c r="V11836" s="213"/>
      <c r="W11836" s="213"/>
      <c r="X11836" s="214"/>
      <c r="Y11836" s="214"/>
      <c r="Z11836" s="214"/>
      <c r="AA11836" s="217"/>
      <c r="AB11836" s="217"/>
      <c r="AC11836" s="217"/>
      <c r="AD11836" s="213"/>
    </row>
    <row r="11837" spans="20:30" x14ac:dyDescent="0.2">
      <c r="T11837" s="212"/>
      <c r="U11837" s="213"/>
      <c r="V11837" s="213"/>
      <c r="W11837" s="213"/>
      <c r="X11837" s="214"/>
      <c r="Y11837" s="214"/>
      <c r="Z11837" s="214"/>
      <c r="AA11837" s="217"/>
      <c r="AB11837" s="217"/>
      <c r="AC11837" s="217"/>
      <c r="AD11837" s="213"/>
    </row>
    <row r="11838" spans="20:30" x14ac:dyDescent="0.2">
      <c r="T11838" s="212"/>
      <c r="U11838" s="213"/>
      <c r="V11838" s="213"/>
      <c r="W11838" s="213"/>
      <c r="X11838" s="214"/>
      <c r="Y11838" s="214"/>
      <c r="Z11838" s="214"/>
      <c r="AA11838" s="217"/>
      <c r="AB11838" s="217"/>
      <c r="AC11838" s="217"/>
      <c r="AD11838" s="213"/>
    </row>
    <row r="11839" spans="20:30" x14ac:dyDescent="0.2">
      <c r="T11839" s="212"/>
      <c r="U11839" s="213"/>
      <c r="V11839" s="213"/>
      <c r="W11839" s="213"/>
      <c r="X11839" s="214"/>
      <c r="Y11839" s="214"/>
      <c r="Z11839" s="214"/>
      <c r="AA11839" s="217"/>
      <c r="AB11839" s="217"/>
      <c r="AC11839" s="217"/>
      <c r="AD11839" s="213"/>
    </row>
    <row r="11840" spans="20:30" x14ac:dyDescent="0.2">
      <c r="T11840" s="212"/>
      <c r="U11840" s="213"/>
      <c r="V11840" s="213"/>
      <c r="W11840" s="213"/>
      <c r="X11840" s="214"/>
      <c r="Y11840" s="214"/>
      <c r="Z11840" s="214"/>
      <c r="AA11840" s="217"/>
      <c r="AB11840" s="217"/>
      <c r="AC11840" s="217"/>
      <c r="AD11840" s="213"/>
    </row>
    <row r="11841" spans="20:30" x14ac:dyDescent="0.2">
      <c r="T11841" s="212"/>
      <c r="U11841" s="213"/>
      <c r="V11841" s="213"/>
      <c r="W11841" s="213"/>
      <c r="X11841" s="214"/>
      <c r="Y11841" s="214"/>
      <c r="Z11841" s="214"/>
      <c r="AA11841" s="217"/>
      <c r="AB11841" s="217"/>
      <c r="AC11841" s="217"/>
      <c r="AD11841" s="213"/>
    </row>
    <row r="11842" spans="20:30" x14ac:dyDescent="0.2">
      <c r="T11842" s="212"/>
      <c r="U11842" s="213"/>
      <c r="V11842" s="213"/>
      <c r="W11842" s="213"/>
      <c r="X11842" s="214"/>
      <c r="Y11842" s="214"/>
      <c r="Z11842" s="214"/>
      <c r="AA11842" s="217"/>
      <c r="AB11842" s="217"/>
      <c r="AC11842" s="217"/>
      <c r="AD11842" s="213"/>
    </row>
    <row r="11843" spans="20:30" x14ac:dyDescent="0.2">
      <c r="T11843" s="212"/>
      <c r="U11843" s="213"/>
      <c r="V11843" s="213"/>
      <c r="W11843" s="213"/>
      <c r="X11843" s="214"/>
      <c r="Y11843" s="214"/>
      <c r="Z11843" s="214"/>
      <c r="AA11843" s="217"/>
      <c r="AB11843" s="217"/>
      <c r="AC11843" s="217"/>
      <c r="AD11843" s="213"/>
    </row>
    <row r="11844" spans="20:30" x14ac:dyDescent="0.2">
      <c r="T11844" s="212"/>
      <c r="U11844" s="213"/>
      <c r="V11844" s="213"/>
      <c r="W11844" s="213"/>
      <c r="X11844" s="214"/>
      <c r="Y11844" s="214"/>
      <c r="Z11844" s="214"/>
      <c r="AA11844" s="217"/>
      <c r="AB11844" s="217"/>
      <c r="AC11844" s="217"/>
      <c r="AD11844" s="213"/>
    </row>
    <row r="11845" spans="20:30" x14ac:dyDescent="0.2">
      <c r="T11845" s="212"/>
      <c r="U11845" s="213"/>
      <c r="V11845" s="213"/>
      <c r="W11845" s="213"/>
      <c r="X11845" s="214"/>
      <c r="Y11845" s="214"/>
      <c r="Z11845" s="214"/>
      <c r="AA11845" s="217"/>
      <c r="AB11845" s="217"/>
      <c r="AC11845" s="217"/>
      <c r="AD11845" s="213"/>
    </row>
    <row r="11846" spans="20:30" x14ac:dyDescent="0.2">
      <c r="T11846" s="212"/>
      <c r="U11846" s="213"/>
      <c r="V11846" s="213"/>
      <c r="W11846" s="213"/>
      <c r="X11846" s="214"/>
      <c r="Y11846" s="214"/>
      <c r="Z11846" s="214"/>
      <c r="AA11846" s="217"/>
      <c r="AB11846" s="217"/>
      <c r="AC11846" s="217"/>
      <c r="AD11846" s="213"/>
    </row>
    <row r="11847" spans="20:30" x14ac:dyDescent="0.2">
      <c r="T11847" s="212"/>
      <c r="U11847" s="213"/>
      <c r="V11847" s="213"/>
      <c r="W11847" s="213"/>
      <c r="X11847" s="214"/>
      <c r="Y11847" s="214"/>
      <c r="Z11847" s="214"/>
      <c r="AA11847" s="217"/>
      <c r="AB11847" s="217"/>
      <c r="AC11847" s="217"/>
      <c r="AD11847" s="213"/>
    </row>
    <row r="11848" spans="20:30" x14ac:dyDescent="0.2">
      <c r="T11848" s="212"/>
      <c r="U11848" s="213"/>
      <c r="V11848" s="213"/>
      <c r="W11848" s="213"/>
      <c r="X11848" s="214"/>
      <c r="Y11848" s="214"/>
      <c r="Z11848" s="214"/>
      <c r="AA11848" s="217"/>
      <c r="AB11848" s="217"/>
      <c r="AC11848" s="217"/>
      <c r="AD11848" s="213"/>
    </row>
    <row r="11849" spans="20:30" x14ac:dyDescent="0.2">
      <c r="T11849" s="212"/>
      <c r="U11849" s="213"/>
      <c r="V11849" s="213"/>
      <c r="W11849" s="213"/>
      <c r="X11849" s="214"/>
      <c r="Y11849" s="214"/>
      <c r="Z11849" s="214"/>
      <c r="AA11849" s="217"/>
      <c r="AB11849" s="217"/>
      <c r="AC11849" s="217"/>
      <c r="AD11849" s="213"/>
    </row>
    <row r="11850" spans="20:30" x14ac:dyDescent="0.2">
      <c r="T11850" s="212"/>
      <c r="U11850" s="213"/>
      <c r="V11850" s="213"/>
      <c r="W11850" s="213"/>
      <c r="X11850" s="214"/>
      <c r="Y11850" s="214"/>
      <c r="Z11850" s="214"/>
      <c r="AA11850" s="217"/>
      <c r="AB11850" s="217"/>
      <c r="AC11850" s="217"/>
      <c r="AD11850" s="213"/>
    </row>
    <row r="11851" spans="20:30" x14ac:dyDescent="0.2">
      <c r="T11851" s="212"/>
      <c r="U11851" s="213"/>
      <c r="V11851" s="213"/>
      <c r="W11851" s="213"/>
      <c r="X11851" s="214"/>
      <c r="Y11851" s="214"/>
      <c r="Z11851" s="214"/>
      <c r="AA11851" s="217"/>
      <c r="AB11851" s="217"/>
      <c r="AC11851" s="217"/>
      <c r="AD11851" s="213"/>
    </row>
    <row r="11852" spans="20:30" x14ac:dyDescent="0.2">
      <c r="T11852" s="212"/>
      <c r="U11852" s="213"/>
      <c r="V11852" s="213"/>
      <c r="W11852" s="213"/>
      <c r="X11852" s="214"/>
      <c r="Y11852" s="214"/>
      <c r="Z11852" s="214"/>
      <c r="AA11852" s="217"/>
      <c r="AB11852" s="217"/>
      <c r="AC11852" s="217"/>
      <c r="AD11852" s="213"/>
    </row>
    <row r="11853" spans="20:30" x14ac:dyDescent="0.2">
      <c r="T11853" s="212"/>
      <c r="U11853" s="213"/>
      <c r="V11853" s="213"/>
      <c r="W11853" s="213"/>
      <c r="X11853" s="214"/>
      <c r="Y11853" s="214"/>
      <c r="Z11853" s="214"/>
      <c r="AA11853" s="217"/>
      <c r="AB11853" s="217"/>
      <c r="AC11853" s="217"/>
      <c r="AD11853" s="213"/>
    </row>
    <row r="11854" spans="20:30" x14ac:dyDescent="0.2">
      <c r="T11854" s="212"/>
      <c r="U11854" s="213"/>
      <c r="V11854" s="213"/>
      <c r="W11854" s="213"/>
      <c r="X11854" s="214"/>
      <c r="Y11854" s="214"/>
      <c r="Z11854" s="214"/>
      <c r="AA11854" s="217"/>
      <c r="AB11854" s="217"/>
      <c r="AC11854" s="217"/>
      <c r="AD11854" s="213"/>
    </row>
    <row r="11855" spans="20:30" x14ac:dyDescent="0.2">
      <c r="T11855" s="212"/>
      <c r="U11855" s="213"/>
      <c r="V11855" s="213"/>
      <c r="W11855" s="213"/>
      <c r="X11855" s="214"/>
      <c r="Y11855" s="214"/>
      <c r="Z11855" s="214"/>
      <c r="AA11855" s="217"/>
      <c r="AB11855" s="217"/>
      <c r="AC11855" s="217"/>
      <c r="AD11855" s="213"/>
    </row>
    <row r="11856" spans="20:30" x14ac:dyDescent="0.2">
      <c r="T11856" s="212"/>
      <c r="U11856" s="213"/>
      <c r="V11856" s="213"/>
      <c r="W11856" s="213"/>
      <c r="X11856" s="214"/>
      <c r="Y11856" s="214"/>
      <c r="Z11856" s="214"/>
      <c r="AA11856" s="217"/>
      <c r="AB11856" s="217"/>
      <c r="AC11856" s="217"/>
      <c r="AD11856" s="213"/>
    </row>
    <row r="11857" spans="20:30" x14ac:dyDescent="0.2">
      <c r="T11857" s="212"/>
      <c r="U11857" s="213"/>
      <c r="V11857" s="213"/>
      <c r="W11857" s="213"/>
      <c r="X11857" s="214"/>
      <c r="Y11857" s="214"/>
      <c r="Z11857" s="214"/>
      <c r="AA11857" s="217"/>
      <c r="AB11857" s="217"/>
      <c r="AC11857" s="217"/>
      <c r="AD11857" s="213"/>
    </row>
    <row r="11858" spans="20:30" x14ac:dyDescent="0.2">
      <c r="T11858" s="212"/>
      <c r="U11858" s="213"/>
      <c r="V11858" s="213"/>
      <c r="W11858" s="213"/>
      <c r="X11858" s="214"/>
      <c r="Y11858" s="214"/>
      <c r="Z11858" s="214"/>
      <c r="AA11858" s="217"/>
      <c r="AB11858" s="217"/>
      <c r="AC11858" s="217"/>
      <c r="AD11858" s="213"/>
    </row>
    <row r="11859" spans="20:30" x14ac:dyDescent="0.2">
      <c r="T11859" s="212"/>
      <c r="U11859" s="213"/>
      <c r="V11859" s="213"/>
      <c r="W11859" s="213"/>
      <c r="X11859" s="214"/>
      <c r="Y11859" s="214"/>
      <c r="Z11859" s="214"/>
      <c r="AA11859" s="217"/>
      <c r="AB11859" s="217"/>
      <c r="AC11859" s="217"/>
      <c r="AD11859" s="213"/>
    </row>
    <row r="11860" spans="20:30" x14ac:dyDescent="0.2">
      <c r="T11860" s="212"/>
      <c r="U11860" s="213"/>
      <c r="V11860" s="213"/>
      <c r="W11860" s="213"/>
      <c r="X11860" s="214"/>
      <c r="Y11860" s="214"/>
      <c r="Z11860" s="214"/>
      <c r="AA11860" s="217"/>
      <c r="AB11860" s="217"/>
      <c r="AC11860" s="217"/>
      <c r="AD11860" s="213"/>
    </row>
    <row r="11861" spans="20:30" x14ac:dyDescent="0.2">
      <c r="T11861" s="212"/>
      <c r="U11861" s="213"/>
      <c r="V11861" s="213"/>
      <c r="W11861" s="213"/>
      <c r="X11861" s="214"/>
      <c r="Y11861" s="214"/>
      <c r="Z11861" s="214"/>
      <c r="AA11861" s="217"/>
      <c r="AB11861" s="217"/>
      <c r="AC11861" s="217"/>
      <c r="AD11861" s="213"/>
    </row>
    <row r="11862" spans="20:30" x14ac:dyDescent="0.2">
      <c r="T11862" s="212"/>
      <c r="U11862" s="213"/>
      <c r="V11862" s="213"/>
      <c r="W11862" s="213"/>
      <c r="X11862" s="214"/>
      <c r="Y11862" s="214"/>
      <c r="Z11862" s="214"/>
      <c r="AA11862" s="217"/>
      <c r="AB11862" s="217"/>
      <c r="AC11862" s="217"/>
      <c r="AD11862" s="213"/>
    </row>
    <row r="11863" spans="20:30" x14ac:dyDescent="0.2">
      <c r="T11863" s="212"/>
      <c r="U11863" s="213"/>
      <c r="V11863" s="213"/>
      <c r="W11863" s="213"/>
      <c r="X11863" s="214"/>
      <c r="Y11863" s="214"/>
      <c r="Z11863" s="214"/>
      <c r="AA11863" s="217"/>
      <c r="AB11863" s="217"/>
      <c r="AC11863" s="217"/>
      <c r="AD11863" s="213"/>
    </row>
    <row r="11864" spans="20:30" x14ac:dyDescent="0.2">
      <c r="T11864" s="212"/>
      <c r="U11864" s="213"/>
      <c r="V11864" s="213"/>
      <c r="W11864" s="213"/>
      <c r="X11864" s="214"/>
      <c r="Y11864" s="214"/>
      <c r="Z11864" s="214"/>
      <c r="AA11864" s="217"/>
      <c r="AB11864" s="217"/>
      <c r="AC11864" s="217"/>
      <c r="AD11864" s="213"/>
    </row>
    <row r="11865" spans="20:30" x14ac:dyDescent="0.2">
      <c r="T11865" s="212"/>
      <c r="U11865" s="213"/>
      <c r="V11865" s="213"/>
      <c r="W11865" s="213"/>
      <c r="X11865" s="214"/>
      <c r="Y11865" s="214"/>
      <c r="Z11865" s="214"/>
      <c r="AA11865" s="217"/>
      <c r="AB11865" s="217"/>
      <c r="AC11865" s="217"/>
      <c r="AD11865" s="213"/>
    </row>
    <row r="11866" spans="20:30" x14ac:dyDescent="0.2">
      <c r="T11866" s="212"/>
      <c r="U11866" s="213"/>
      <c r="V11866" s="213"/>
      <c r="W11866" s="213"/>
      <c r="X11866" s="214"/>
      <c r="Y11866" s="214"/>
      <c r="Z11866" s="214"/>
      <c r="AA11866" s="217"/>
      <c r="AB11866" s="217"/>
      <c r="AC11866" s="217"/>
      <c r="AD11866" s="213"/>
    </row>
    <row r="11867" spans="20:30" x14ac:dyDescent="0.2">
      <c r="T11867" s="212"/>
      <c r="U11867" s="213"/>
      <c r="V11867" s="213"/>
      <c r="W11867" s="213"/>
      <c r="X11867" s="214"/>
      <c r="Y11867" s="214"/>
      <c r="Z11867" s="214"/>
      <c r="AA11867" s="217"/>
      <c r="AB11867" s="217"/>
      <c r="AC11867" s="217"/>
      <c r="AD11867" s="213"/>
    </row>
    <row r="11868" spans="20:30" x14ac:dyDescent="0.2">
      <c r="T11868" s="212"/>
      <c r="U11868" s="213"/>
      <c r="V11868" s="213"/>
      <c r="W11868" s="213"/>
      <c r="X11868" s="214"/>
      <c r="Y11868" s="214"/>
      <c r="Z11868" s="214"/>
      <c r="AA11868" s="217"/>
      <c r="AB11868" s="217"/>
      <c r="AC11868" s="217"/>
      <c r="AD11868" s="213"/>
    </row>
    <row r="11869" spans="20:30" x14ac:dyDescent="0.2">
      <c r="T11869" s="212"/>
      <c r="U11869" s="213"/>
      <c r="V11869" s="213"/>
      <c r="W11869" s="213"/>
      <c r="X11869" s="214"/>
      <c r="Y11869" s="214"/>
      <c r="Z11869" s="214"/>
      <c r="AA11869" s="217"/>
      <c r="AB11869" s="217"/>
      <c r="AC11869" s="217"/>
      <c r="AD11869" s="213"/>
    </row>
    <row r="11870" spans="20:30" x14ac:dyDescent="0.2">
      <c r="T11870" s="212"/>
      <c r="U11870" s="213"/>
      <c r="V11870" s="213"/>
      <c r="W11870" s="213"/>
      <c r="X11870" s="214"/>
      <c r="Y11870" s="214"/>
      <c r="Z11870" s="214"/>
      <c r="AA11870" s="217"/>
      <c r="AB11870" s="217"/>
      <c r="AC11870" s="217"/>
      <c r="AD11870" s="213"/>
    </row>
    <row r="11871" spans="20:30" x14ac:dyDescent="0.2">
      <c r="T11871" s="212"/>
      <c r="U11871" s="213"/>
      <c r="V11871" s="213"/>
      <c r="W11871" s="213"/>
      <c r="X11871" s="214"/>
      <c r="Y11871" s="214"/>
      <c r="Z11871" s="214"/>
      <c r="AA11871" s="217"/>
      <c r="AB11871" s="217"/>
      <c r="AC11871" s="217"/>
      <c r="AD11871" s="213"/>
    </row>
    <row r="11872" spans="20:30" x14ac:dyDescent="0.2">
      <c r="T11872" s="212"/>
      <c r="U11872" s="213"/>
      <c r="V11872" s="213"/>
      <c r="W11872" s="213"/>
      <c r="X11872" s="214"/>
      <c r="Y11872" s="214"/>
      <c r="Z11872" s="214"/>
      <c r="AA11872" s="217"/>
      <c r="AB11872" s="217"/>
      <c r="AC11872" s="217"/>
      <c r="AD11872" s="213"/>
    </row>
    <row r="11873" spans="20:30" x14ac:dyDescent="0.2">
      <c r="T11873" s="212"/>
      <c r="U11873" s="213"/>
      <c r="V11873" s="213"/>
      <c r="W11873" s="213"/>
      <c r="X11873" s="214"/>
      <c r="Y11873" s="214"/>
      <c r="Z11873" s="214"/>
      <c r="AA11873" s="217"/>
      <c r="AB11873" s="217"/>
      <c r="AC11873" s="217"/>
      <c r="AD11873" s="213"/>
    </row>
    <row r="11874" spans="20:30" x14ac:dyDescent="0.2">
      <c r="T11874" s="212"/>
      <c r="U11874" s="213"/>
      <c r="V11874" s="213"/>
      <c r="W11874" s="213"/>
      <c r="X11874" s="214"/>
      <c r="Y11874" s="214"/>
      <c r="Z11874" s="214"/>
      <c r="AA11874" s="217"/>
      <c r="AB11874" s="217"/>
      <c r="AC11874" s="217"/>
      <c r="AD11874" s="213"/>
    </row>
    <row r="11875" spans="20:30" x14ac:dyDescent="0.2">
      <c r="T11875" s="212"/>
      <c r="U11875" s="213"/>
      <c r="V11875" s="213"/>
      <c r="W11875" s="213"/>
      <c r="X11875" s="214"/>
      <c r="Y11875" s="214"/>
      <c r="Z11875" s="214"/>
      <c r="AA11875" s="217"/>
      <c r="AB11875" s="217"/>
      <c r="AC11875" s="217"/>
      <c r="AD11875" s="213"/>
    </row>
    <row r="11876" spans="20:30" x14ac:dyDescent="0.2">
      <c r="T11876" s="212"/>
      <c r="U11876" s="213"/>
      <c r="V11876" s="213"/>
      <c r="W11876" s="213"/>
      <c r="X11876" s="214"/>
      <c r="Y11876" s="214"/>
      <c r="Z11876" s="214"/>
      <c r="AA11876" s="217"/>
      <c r="AB11876" s="217"/>
      <c r="AC11876" s="217"/>
      <c r="AD11876" s="213"/>
    </row>
    <row r="11877" spans="20:30" x14ac:dyDescent="0.2">
      <c r="T11877" s="212"/>
      <c r="U11877" s="213"/>
      <c r="V11877" s="213"/>
      <c r="W11877" s="213"/>
      <c r="X11877" s="214"/>
      <c r="Y11877" s="214"/>
      <c r="Z11877" s="214"/>
      <c r="AA11877" s="217"/>
      <c r="AB11877" s="217"/>
      <c r="AC11877" s="217"/>
      <c r="AD11877" s="213"/>
    </row>
    <row r="11878" spans="20:30" x14ac:dyDescent="0.2">
      <c r="T11878" s="212"/>
      <c r="U11878" s="213"/>
      <c r="V11878" s="213"/>
      <c r="W11878" s="213"/>
      <c r="X11878" s="214"/>
      <c r="Y11878" s="214"/>
      <c r="Z11878" s="214"/>
      <c r="AA11878" s="217"/>
      <c r="AB11878" s="217"/>
      <c r="AC11878" s="217"/>
      <c r="AD11878" s="213"/>
    </row>
    <row r="11879" spans="20:30" x14ac:dyDescent="0.2">
      <c r="T11879" s="212"/>
      <c r="U11879" s="213"/>
      <c r="V11879" s="213"/>
      <c r="W11879" s="213"/>
      <c r="X11879" s="214"/>
      <c r="Y11879" s="214"/>
      <c r="Z11879" s="214"/>
      <c r="AA11879" s="217"/>
      <c r="AB11879" s="217"/>
      <c r="AC11879" s="217"/>
      <c r="AD11879" s="213"/>
    </row>
    <row r="11880" spans="20:30" x14ac:dyDescent="0.2">
      <c r="T11880" s="212"/>
      <c r="U11880" s="213"/>
      <c r="V11880" s="213"/>
      <c r="W11880" s="213"/>
      <c r="X11880" s="214"/>
      <c r="Y11880" s="214"/>
      <c r="Z11880" s="214"/>
      <c r="AA11880" s="217"/>
      <c r="AB11880" s="217"/>
      <c r="AC11880" s="217"/>
      <c r="AD11880" s="213"/>
    </row>
    <row r="11881" spans="20:30" x14ac:dyDescent="0.2">
      <c r="T11881" s="212"/>
      <c r="U11881" s="213"/>
      <c r="V11881" s="213"/>
      <c r="W11881" s="213"/>
      <c r="X11881" s="214"/>
      <c r="Y11881" s="214"/>
      <c r="Z11881" s="214"/>
      <c r="AA11881" s="217"/>
      <c r="AB11881" s="217"/>
      <c r="AC11881" s="217"/>
      <c r="AD11881" s="213"/>
    </row>
    <row r="11882" spans="20:30" x14ac:dyDescent="0.2">
      <c r="T11882" s="212"/>
      <c r="U11882" s="213"/>
      <c r="V11882" s="213"/>
      <c r="W11882" s="213"/>
      <c r="X11882" s="214"/>
      <c r="Y11882" s="214"/>
      <c r="Z11882" s="214"/>
      <c r="AA11882" s="217"/>
      <c r="AB11882" s="217"/>
      <c r="AC11882" s="217"/>
      <c r="AD11882" s="213"/>
    </row>
    <row r="11883" spans="20:30" x14ac:dyDescent="0.2">
      <c r="T11883" s="212"/>
      <c r="U11883" s="213"/>
      <c r="V11883" s="213"/>
      <c r="W11883" s="213"/>
      <c r="X11883" s="214"/>
      <c r="Y11883" s="214"/>
      <c r="Z11883" s="214"/>
      <c r="AA11883" s="217"/>
      <c r="AB11883" s="217"/>
      <c r="AC11883" s="217"/>
      <c r="AD11883" s="213"/>
    </row>
    <row r="11884" spans="20:30" x14ac:dyDescent="0.2">
      <c r="T11884" s="212"/>
      <c r="U11884" s="213"/>
      <c r="V11884" s="213"/>
      <c r="W11884" s="213"/>
      <c r="X11884" s="214"/>
      <c r="Y11884" s="214"/>
      <c r="Z11884" s="214"/>
      <c r="AA11884" s="217"/>
      <c r="AB11884" s="217"/>
      <c r="AC11884" s="217"/>
      <c r="AD11884" s="213"/>
    </row>
    <row r="11885" spans="20:30" x14ac:dyDescent="0.2">
      <c r="T11885" s="212"/>
      <c r="U11885" s="213"/>
      <c r="V11885" s="213"/>
      <c r="W11885" s="213"/>
      <c r="X11885" s="214"/>
      <c r="Y11885" s="214"/>
      <c r="Z11885" s="214"/>
      <c r="AA11885" s="217"/>
      <c r="AB11885" s="217"/>
      <c r="AC11885" s="217"/>
      <c r="AD11885" s="213"/>
    </row>
    <row r="11886" spans="20:30" x14ac:dyDescent="0.2">
      <c r="T11886" s="212"/>
      <c r="U11886" s="213"/>
      <c r="V11886" s="213"/>
      <c r="W11886" s="213"/>
      <c r="X11886" s="214"/>
      <c r="Y11886" s="214"/>
      <c r="Z11886" s="214"/>
      <c r="AA11886" s="217"/>
      <c r="AB11886" s="217"/>
      <c r="AC11886" s="217"/>
      <c r="AD11886" s="213"/>
    </row>
    <row r="11887" spans="20:30" x14ac:dyDescent="0.2">
      <c r="T11887" s="212"/>
      <c r="U11887" s="213"/>
      <c r="V11887" s="213"/>
      <c r="W11887" s="213"/>
      <c r="X11887" s="214"/>
      <c r="Y11887" s="214"/>
      <c r="Z11887" s="214"/>
      <c r="AA11887" s="217"/>
      <c r="AB11887" s="217"/>
      <c r="AC11887" s="217"/>
      <c r="AD11887" s="213"/>
    </row>
    <row r="11888" spans="20:30" x14ac:dyDescent="0.2">
      <c r="T11888" s="212"/>
      <c r="U11888" s="213"/>
      <c r="V11888" s="213"/>
      <c r="W11888" s="213"/>
      <c r="X11888" s="214"/>
      <c r="Y11888" s="214"/>
      <c r="Z11888" s="214"/>
      <c r="AA11888" s="217"/>
      <c r="AB11888" s="217"/>
      <c r="AC11888" s="217"/>
      <c r="AD11888" s="213"/>
    </row>
    <row r="11889" spans="20:30" x14ac:dyDescent="0.2">
      <c r="T11889" s="212"/>
      <c r="U11889" s="213"/>
      <c r="V11889" s="213"/>
      <c r="W11889" s="213"/>
      <c r="X11889" s="214"/>
      <c r="Y11889" s="214"/>
      <c r="Z11889" s="214"/>
      <c r="AA11889" s="217"/>
      <c r="AB11889" s="217"/>
      <c r="AC11889" s="217"/>
      <c r="AD11889" s="213"/>
    </row>
    <row r="11890" spans="20:30" x14ac:dyDescent="0.2">
      <c r="T11890" s="212"/>
      <c r="U11890" s="213"/>
      <c r="V11890" s="213"/>
      <c r="W11890" s="213"/>
      <c r="X11890" s="214"/>
      <c r="Y11890" s="214"/>
      <c r="Z11890" s="214"/>
      <c r="AA11890" s="217"/>
      <c r="AB11890" s="217"/>
      <c r="AC11890" s="217"/>
      <c r="AD11890" s="213"/>
    </row>
    <row r="11891" spans="20:30" x14ac:dyDescent="0.2">
      <c r="T11891" s="212"/>
      <c r="U11891" s="213"/>
      <c r="V11891" s="213"/>
      <c r="W11891" s="213"/>
      <c r="X11891" s="214"/>
      <c r="Y11891" s="214"/>
      <c r="Z11891" s="214"/>
      <c r="AA11891" s="217"/>
      <c r="AB11891" s="217"/>
      <c r="AC11891" s="217"/>
      <c r="AD11891" s="213"/>
    </row>
    <row r="11892" spans="20:30" x14ac:dyDescent="0.2">
      <c r="T11892" s="212"/>
      <c r="U11892" s="213"/>
      <c r="V11892" s="213"/>
      <c r="W11892" s="213"/>
      <c r="X11892" s="214"/>
      <c r="Y11892" s="214"/>
      <c r="Z11892" s="214"/>
      <c r="AA11892" s="217"/>
      <c r="AB11892" s="217"/>
      <c r="AC11892" s="217"/>
      <c r="AD11892" s="213"/>
    </row>
    <row r="11893" spans="20:30" x14ac:dyDescent="0.2">
      <c r="T11893" s="212"/>
      <c r="U11893" s="213"/>
      <c r="V11893" s="213"/>
      <c r="W11893" s="213"/>
      <c r="X11893" s="214"/>
      <c r="Y11893" s="214"/>
      <c r="Z11893" s="214"/>
      <c r="AA11893" s="217"/>
      <c r="AB11893" s="217"/>
      <c r="AC11893" s="217"/>
      <c r="AD11893" s="213"/>
    </row>
    <row r="11894" spans="20:30" x14ac:dyDescent="0.2">
      <c r="T11894" s="212"/>
      <c r="U11894" s="213"/>
      <c r="V11894" s="213"/>
      <c r="W11894" s="213"/>
      <c r="X11894" s="214"/>
      <c r="Y11894" s="214"/>
      <c r="Z11894" s="214"/>
      <c r="AA11894" s="217"/>
      <c r="AB11894" s="217"/>
      <c r="AC11894" s="217"/>
      <c r="AD11894" s="213"/>
    </row>
    <row r="11895" spans="20:30" x14ac:dyDescent="0.2">
      <c r="T11895" s="212"/>
      <c r="U11895" s="213"/>
      <c r="V11895" s="213"/>
      <c r="W11895" s="213"/>
      <c r="X11895" s="214"/>
      <c r="Y11895" s="214"/>
      <c r="Z11895" s="214"/>
      <c r="AA11895" s="217"/>
      <c r="AB11895" s="217"/>
      <c r="AC11895" s="217"/>
      <c r="AD11895" s="213"/>
    </row>
    <row r="11896" spans="20:30" x14ac:dyDescent="0.2">
      <c r="T11896" s="212"/>
      <c r="U11896" s="213"/>
      <c r="V11896" s="213"/>
      <c r="W11896" s="213"/>
      <c r="X11896" s="214"/>
      <c r="Y11896" s="214"/>
      <c r="Z11896" s="214"/>
      <c r="AA11896" s="217"/>
      <c r="AB11896" s="217"/>
      <c r="AC11896" s="217"/>
      <c r="AD11896" s="213"/>
    </row>
    <row r="11897" spans="20:30" x14ac:dyDescent="0.2">
      <c r="T11897" s="212"/>
      <c r="U11897" s="213"/>
      <c r="V11897" s="213"/>
      <c r="W11897" s="213"/>
      <c r="X11897" s="214"/>
      <c r="Y11897" s="214"/>
      <c r="Z11897" s="214"/>
      <c r="AA11897" s="217"/>
      <c r="AB11897" s="217"/>
      <c r="AC11897" s="217"/>
      <c r="AD11897" s="213"/>
    </row>
    <row r="11898" spans="20:30" x14ac:dyDescent="0.2">
      <c r="T11898" s="212"/>
      <c r="U11898" s="213"/>
      <c r="V11898" s="213"/>
      <c r="W11898" s="213"/>
      <c r="X11898" s="214"/>
      <c r="Y11898" s="214"/>
      <c r="Z11898" s="214"/>
      <c r="AA11898" s="217"/>
      <c r="AB11898" s="217"/>
      <c r="AC11898" s="217"/>
      <c r="AD11898" s="213"/>
    </row>
    <row r="11899" spans="20:30" x14ac:dyDescent="0.2">
      <c r="T11899" s="212"/>
      <c r="U11899" s="213"/>
      <c r="V11899" s="213"/>
      <c r="W11899" s="213"/>
      <c r="X11899" s="214"/>
      <c r="Y11899" s="214"/>
      <c r="Z11899" s="214"/>
      <c r="AA11899" s="217"/>
      <c r="AB11899" s="217"/>
      <c r="AC11899" s="217"/>
      <c r="AD11899" s="213"/>
    </row>
    <row r="11900" spans="20:30" x14ac:dyDescent="0.2">
      <c r="T11900" s="212"/>
      <c r="U11900" s="213"/>
      <c r="V11900" s="213"/>
      <c r="W11900" s="213"/>
      <c r="X11900" s="214"/>
      <c r="Y11900" s="214"/>
      <c r="Z11900" s="214"/>
      <c r="AA11900" s="217"/>
      <c r="AB11900" s="217"/>
      <c r="AC11900" s="217"/>
      <c r="AD11900" s="213"/>
    </row>
    <row r="11901" spans="20:30" x14ac:dyDescent="0.2">
      <c r="T11901" s="212"/>
      <c r="U11901" s="213"/>
      <c r="V11901" s="213"/>
      <c r="W11901" s="213"/>
      <c r="X11901" s="214"/>
      <c r="Y11901" s="214"/>
      <c r="Z11901" s="214"/>
      <c r="AA11901" s="217"/>
      <c r="AB11901" s="217"/>
      <c r="AC11901" s="217"/>
      <c r="AD11901" s="213"/>
    </row>
    <row r="11902" spans="20:30" x14ac:dyDescent="0.2">
      <c r="T11902" s="212"/>
      <c r="U11902" s="213"/>
      <c r="V11902" s="213"/>
      <c r="W11902" s="213"/>
      <c r="X11902" s="214"/>
      <c r="Y11902" s="214"/>
      <c r="Z11902" s="214"/>
      <c r="AA11902" s="217"/>
      <c r="AB11902" s="217"/>
      <c r="AC11902" s="217"/>
      <c r="AD11902" s="213"/>
    </row>
    <row r="11903" spans="20:30" x14ac:dyDescent="0.2">
      <c r="T11903" s="212"/>
      <c r="U11903" s="213"/>
      <c r="V11903" s="213"/>
      <c r="W11903" s="213"/>
      <c r="X11903" s="214"/>
      <c r="Y11903" s="214"/>
      <c r="Z11903" s="214"/>
      <c r="AA11903" s="217"/>
      <c r="AB11903" s="217"/>
      <c r="AC11903" s="217"/>
      <c r="AD11903" s="213"/>
    </row>
    <row r="11904" spans="20:30" x14ac:dyDescent="0.2">
      <c r="T11904" s="212"/>
      <c r="U11904" s="213"/>
      <c r="V11904" s="213"/>
      <c r="W11904" s="213"/>
      <c r="X11904" s="214"/>
      <c r="Y11904" s="214"/>
      <c r="Z11904" s="214"/>
      <c r="AA11904" s="217"/>
      <c r="AB11904" s="217"/>
      <c r="AC11904" s="217"/>
      <c r="AD11904" s="213"/>
    </row>
    <row r="11905" spans="20:30" x14ac:dyDescent="0.2">
      <c r="T11905" s="212"/>
      <c r="U11905" s="213"/>
      <c r="V11905" s="213"/>
      <c r="W11905" s="213"/>
      <c r="X11905" s="214"/>
      <c r="Y11905" s="214"/>
      <c r="Z11905" s="214"/>
      <c r="AA11905" s="217"/>
      <c r="AB11905" s="217"/>
      <c r="AC11905" s="217"/>
      <c r="AD11905" s="213"/>
    </row>
    <row r="11906" spans="20:30" x14ac:dyDescent="0.2">
      <c r="T11906" s="212"/>
      <c r="U11906" s="213"/>
      <c r="V11906" s="213"/>
      <c r="W11906" s="213"/>
      <c r="X11906" s="214"/>
      <c r="Y11906" s="214"/>
      <c r="Z11906" s="214"/>
      <c r="AA11906" s="217"/>
      <c r="AB11906" s="217"/>
      <c r="AC11906" s="217"/>
      <c r="AD11906" s="213"/>
    </row>
    <row r="11907" spans="20:30" x14ac:dyDescent="0.2">
      <c r="T11907" s="212"/>
      <c r="U11907" s="213"/>
      <c r="V11907" s="213"/>
      <c r="W11907" s="213"/>
      <c r="X11907" s="214"/>
      <c r="Y11907" s="214"/>
      <c r="Z11907" s="214"/>
      <c r="AA11907" s="217"/>
      <c r="AB11907" s="217"/>
      <c r="AC11907" s="217"/>
      <c r="AD11907" s="213"/>
    </row>
    <row r="11908" spans="20:30" x14ac:dyDescent="0.2">
      <c r="T11908" s="212"/>
      <c r="U11908" s="213"/>
      <c r="V11908" s="213"/>
      <c r="W11908" s="213"/>
      <c r="X11908" s="214"/>
      <c r="Y11908" s="214"/>
      <c r="Z11908" s="214"/>
      <c r="AA11908" s="217"/>
      <c r="AB11908" s="217"/>
      <c r="AC11908" s="217"/>
      <c r="AD11908" s="213"/>
    </row>
    <row r="11909" spans="20:30" x14ac:dyDescent="0.2">
      <c r="T11909" s="212"/>
      <c r="U11909" s="213"/>
      <c r="V11909" s="213"/>
      <c r="W11909" s="213"/>
      <c r="X11909" s="214"/>
      <c r="Y11909" s="214"/>
      <c r="Z11909" s="214"/>
      <c r="AA11909" s="217"/>
      <c r="AB11909" s="217"/>
      <c r="AC11909" s="217"/>
      <c r="AD11909" s="213"/>
    </row>
    <row r="11910" spans="20:30" x14ac:dyDescent="0.2">
      <c r="T11910" s="212"/>
      <c r="U11910" s="213"/>
      <c r="V11910" s="213"/>
      <c r="W11910" s="213"/>
      <c r="X11910" s="214"/>
      <c r="Y11910" s="214"/>
      <c r="Z11910" s="214"/>
      <c r="AA11910" s="217"/>
      <c r="AB11910" s="217"/>
      <c r="AC11910" s="217"/>
      <c r="AD11910" s="213"/>
    </row>
    <row r="11911" spans="20:30" x14ac:dyDescent="0.2">
      <c r="T11911" s="212"/>
      <c r="U11911" s="213"/>
      <c r="V11911" s="213"/>
      <c r="W11911" s="213"/>
      <c r="X11911" s="214"/>
      <c r="Y11911" s="214"/>
      <c r="Z11911" s="214"/>
      <c r="AA11911" s="217"/>
      <c r="AB11911" s="217"/>
      <c r="AC11911" s="217"/>
      <c r="AD11911" s="213"/>
    </row>
    <row r="11912" spans="20:30" x14ac:dyDescent="0.2">
      <c r="T11912" s="212"/>
      <c r="U11912" s="213"/>
      <c r="V11912" s="213"/>
      <c r="W11912" s="213"/>
      <c r="X11912" s="214"/>
      <c r="Y11912" s="214"/>
      <c r="Z11912" s="214"/>
      <c r="AA11912" s="217"/>
      <c r="AB11912" s="217"/>
      <c r="AC11912" s="217"/>
      <c r="AD11912" s="213"/>
    </row>
    <row r="11913" spans="20:30" x14ac:dyDescent="0.2">
      <c r="T11913" s="212"/>
      <c r="U11913" s="213"/>
      <c r="V11913" s="213"/>
      <c r="W11913" s="213"/>
      <c r="X11913" s="214"/>
      <c r="Y11913" s="214"/>
      <c r="Z11913" s="214"/>
      <c r="AA11913" s="217"/>
      <c r="AB11913" s="217"/>
      <c r="AC11913" s="217"/>
      <c r="AD11913" s="213"/>
    </row>
    <row r="11914" spans="20:30" x14ac:dyDescent="0.2">
      <c r="T11914" s="212"/>
      <c r="U11914" s="213"/>
      <c r="V11914" s="213"/>
      <c r="W11914" s="213"/>
      <c r="X11914" s="214"/>
      <c r="Y11914" s="214"/>
      <c r="Z11914" s="214"/>
      <c r="AA11914" s="217"/>
      <c r="AB11914" s="217"/>
      <c r="AC11914" s="217"/>
      <c r="AD11914" s="213"/>
    </row>
    <row r="11915" spans="20:30" x14ac:dyDescent="0.2">
      <c r="T11915" s="212"/>
      <c r="U11915" s="213"/>
      <c r="V11915" s="213"/>
      <c r="W11915" s="213"/>
      <c r="X11915" s="214"/>
      <c r="Y11915" s="214"/>
      <c r="Z11915" s="214"/>
      <c r="AA11915" s="217"/>
      <c r="AB11915" s="217"/>
      <c r="AC11915" s="217"/>
      <c r="AD11915" s="213"/>
    </row>
    <row r="11916" spans="20:30" x14ac:dyDescent="0.2">
      <c r="T11916" s="212"/>
      <c r="U11916" s="213"/>
      <c r="V11916" s="213"/>
      <c r="W11916" s="213"/>
      <c r="X11916" s="214"/>
      <c r="Y11916" s="214"/>
      <c r="Z11916" s="214"/>
      <c r="AA11916" s="217"/>
      <c r="AB11916" s="217"/>
      <c r="AC11916" s="217"/>
      <c r="AD11916" s="213"/>
    </row>
    <row r="11917" spans="20:30" x14ac:dyDescent="0.2">
      <c r="T11917" s="212"/>
      <c r="U11917" s="213"/>
      <c r="V11917" s="213"/>
      <c r="W11917" s="213"/>
      <c r="X11917" s="214"/>
      <c r="Y11917" s="214"/>
      <c r="Z11917" s="214"/>
      <c r="AA11917" s="217"/>
      <c r="AB11917" s="217"/>
      <c r="AC11917" s="217"/>
      <c r="AD11917" s="213"/>
    </row>
    <row r="11918" spans="20:30" x14ac:dyDescent="0.2">
      <c r="T11918" s="212"/>
      <c r="U11918" s="213"/>
      <c r="V11918" s="213"/>
      <c r="W11918" s="213"/>
      <c r="X11918" s="214"/>
      <c r="Y11918" s="214"/>
      <c r="Z11918" s="214"/>
      <c r="AA11918" s="217"/>
      <c r="AB11918" s="217"/>
      <c r="AC11918" s="217"/>
      <c r="AD11918" s="213"/>
    </row>
    <row r="11919" spans="20:30" x14ac:dyDescent="0.2">
      <c r="T11919" s="212"/>
      <c r="U11919" s="213"/>
      <c r="V11919" s="213"/>
      <c r="W11919" s="213"/>
      <c r="X11919" s="214"/>
      <c r="Y11919" s="214"/>
      <c r="Z11919" s="214"/>
      <c r="AA11919" s="217"/>
      <c r="AB11919" s="217"/>
      <c r="AC11919" s="217"/>
      <c r="AD11919" s="213"/>
    </row>
    <row r="11920" spans="20:30" x14ac:dyDescent="0.2">
      <c r="T11920" s="212"/>
      <c r="U11920" s="213"/>
      <c r="V11920" s="213"/>
      <c r="W11920" s="213"/>
      <c r="X11920" s="214"/>
      <c r="Y11920" s="214"/>
      <c r="Z11920" s="214"/>
      <c r="AA11920" s="217"/>
      <c r="AB11920" s="217"/>
      <c r="AC11920" s="217"/>
      <c r="AD11920" s="213"/>
    </row>
    <row r="11921" spans="20:30" x14ac:dyDescent="0.2">
      <c r="T11921" s="212"/>
      <c r="U11921" s="213"/>
      <c r="V11921" s="213"/>
      <c r="W11921" s="213"/>
      <c r="X11921" s="214"/>
      <c r="Y11921" s="214"/>
      <c r="Z11921" s="214"/>
      <c r="AA11921" s="217"/>
      <c r="AB11921" s="217"/>
      <c r="AC11921" s="217"/>
      <c r="AD11921" s="213"/>
    </row>
    <row r="11922" spans="20:30" x14ac:dyDescent="0.2">
      <c r="T11922" s="212"/>
      <c r="U11922" s="213"/>
      <c r="V11922" s="213"/>
      <c r="W11922" s="213"/>
      <c r="X11922" s="214"/>
      <c r="Y11922" s="214"/>
      <c r="Z11922" s="214"/>
      <c r="AA11922" s="217"/>
      <c r="AB11922" s="217"/>
      <c r="AC11922" s="217"/>
      <c r="AD11922" s="213"/>
    </row>
    <row r="11923" spans="20:30" x14ac:dyDescent="0.2">
      <c r="T11923" s="212"/>
      <c r="U11923" s="213"/>
      <c r="V11923" s="213"/>
      <c r="W11923" s="213"/>
      <c r="X11923" s="214"/>
      <c r="Y11923" s="214"/>
      <c r="Z11923" s="214"/>
      <c r="AA11923" s="217"/>
      <c r="AB11923" s="217"/>
      <c r="AC11923" s="217"/>
      <c r="AD11923" s="213"/>
    </row>
    <row r="11924" spans="20:30" x14ac:dyDescent="0.2">
      <c r="T11924" s="212"/>
      <c r="U11924" s="213"/>
      <c r="V11924" s="213"/>
      <c r="W11924" s="213"/>
      <c r="X11924" s="214"/>
      <c r="Y11924" s="214"/>
      <c r="Z11924" s="214"/>
      <c r="AA11924" s="217"/>
      <c r="AB11924" s="217"/>
      <c r="AC11924" s="217"/>
      <c r="AD11924" s="213"/>
    </row>
    <row r="11925" spans="20:30" x14ac:dyDescent="0.2">
      <c r="T11925" s="212"/>
      <c r="U11925" s="213"/>
      <c r="V11925" s="213"/>
      <c r="W11925" s="213"/>
      <c r="X11925" s="214"/>
      <c r="Y11925" s="214"/>
      <c r="Z11925" s="214"/>
      <c r="AA11925" s="217"/>
      <c r="AB11925" s="217"/>
      <c r="AC11925" s="217"/>
      <c r="AD11925" s="213"/>
    </row>
    <row r="11926" spans="20:30" x14ac:dyDescent="0.2">
      <c r="T11926" s="212"/>
      <c r="U11926" s="213"/>
      <c r="V11926" s="213"/>
      <c r="W11926" s="213"/>
      <c r="X11926" s="214"/>
      <c r="Y11926" s="214"/>
      <c r="Z11926" s="214"/>
      <c r="AA11926" s="217"/>
      <c r="AB11926" s="217"/>
      <c r="AC11926" s="217"/>
      <c r="AD11926" s="213"/>
    </row>
    <row r="11927" spans="20:30" x14ac:dyDescent="0.2">
      <c r="T11927" s="212"/>
      <c r="U11927" s="213"/>
      <c r="V11927" s="213"/>
      <c r="W11927" s="213"/>
      <c r="X11927" s="214"/>
      <c r="Y11927" s="214"/>
      <c r="Z11927" s="214"/>
      <c r="AA11927" s="217"/>
      <c r="AB11927" s="217"/>
      <c r="AC11927" s="217"/>
      <c r="AD11927" s="213"/>
    </row>
    <row r="11928" spans="20:30" x14ac:dyDescent="0.2">
      <c r="T11928" s="212"/>
      <c r="U11928" s="213"/>
      <c r="V11928" s="213"/>
      <c r="W11928" s="213"/>
      <c r="X11928" s="214"/>
      <c r="Y11928" s="214"/>
      <c r="Z11928" s="214"/>
      <c r="AA11928" s="217"/>
      <c r="AB11928" s="217"/>
      <c r="AC11928" s="217"/>
      <c r="AD11928" s="213"/>
    </row>
    <row r="11929" spans="20:30" x14ac:dyDescent="0.2">
      <c r="T11929" s="212"/>
      <c r="U11929" s="213"/>
      <c r="V11929" s="213"/>
      <c r="W11929" s="213"/>
      <c r="X11929" s="214"/>
      <c r="Y11929" s="214"/>
      <c r="Z11929" s="214"/>
      <c r="AA11929" s="217"/>
      <c r="AB11929" s="217"/>
      <c r="AC11929" s="217"/>
      <c r="AD11929" s="213"/>
    </row>
    <row r="11930" spans="20:30" x14ac:dyDescent="0.2">
      <c r="T11930" s="212"/>
      <c r="U11930" s="213"/>
      <c r="V11930" s="213"/>
      <c r="W11930" s="213"/>
      <c r="X11930" s="214"/>
      <c r="Y11930" s="214"/>
      <c r="Z11930" s="214"/>
      <c r="AA11930" s="217"/>
      <c r="AB11930" s="217"/>
      <c r="AC11930" s="217"/>
      <c r="AD11930" s="213"/>
    </row>
    <row r="11931" spans="20:30" x14ac:dyDescent="0.2">
      <c r="T11931" s="212"/>
      <c r="U11931" s="213"/>
      <c r="V11931" s="213"/>
      <c r="W11931" s="213"/>
      <c r="X11931" s="214"/>
      <c r="Y11931" s="214"/>
      <c r="Z11931" s="214"/>
      <c r="AA11931" s="217"/>
      <c r="AB11931" s="217"/>
      <c r="AC11931" s="217"/>
      <c r="AD11931" s="213"/>
    </row>
    <row r="11932" spans="20:30" x14ac:dyDescent="0.2">
      <c r="T11932" s="212"/>
      <c r="U11932" s="213"/>
      <c r="V11932" s="213"/>
      <c r="W11932" s="213"/>
      <c r="X11932" s="214"/>
      <c r="Y11932" s="214"/>
      <c r="Z11932" s="214"/>
      <c r="AA11932" s="217"/>
      <c r="AB11932" s="217"/>
      <c r="AC11932" s="217"/>
      <c r="AD11932" s="213"/>
    </row>
    <row r="11933" spans="20:30" x14ac:dyDescent="0.2">
      <c r="T11933" s="212"/>
      <c r="U11933" s="213"/>
      <c r="V11933" s="213"/>
      <c r="W11933" s="213"/>
      <c r="X11933" s="214"/>
      <c r="Y11933" s="214"/>
      <c r="Z11933" s="214"/>
      <c r="AA11933" s="217"/>
      <c r="AB11933" s="217"/>
      <c r="AC11933" s="217"/>
      <c r="AD11933" s="213"/>
    </row>
    <row r="11934" spans="20:30" x14ac:dyDescent="0.2">
      <c r="T11934" s="212"/>
      <c r="U11934" s="213"/>
      <c r="V11934" s="213"/>
      <c r="W11934" s="213"/>
      <c r="X11934" s="214"/>
      <c r="Y11934" s="214"/>
      <c r="Z11934" s="214"/>
      <c r="AA11934" s="217"/>
      <c r="AB11934" s="217"/>
      <c r="AC11934" s="217"/>
      <c r="AD11934" s="213"/>
    </row>
    <row r="11935" spans="20:30" x14ac:dyDescent="0.2">
      <c r="T11935" s="212"/>
      <c r="U11935" s="213"/>
      <c r="V11935" s="213"/>
      <c r="W11935" s="213"/>
      <c r="X11935" s="214"/>
      <c r="Y11935" s="214"/>
      <c r="Z11935" s="214"/>
      <c r="AA11935" s="217"/>
      <c r="AB11935" s="217"/>
      <c r="AC11935" s="217"/>
      <c r="AD11935" s="213"/>
    </row>
    <row r="11936" spans="20:30" x14ac:dyDescent="0.2">
      <c r="T11936" s="212"/>
      <c r="U11936" s="213"/>
      <c r="V11936" s="213"/>
      <c r="W11936" s="213"/>
      <c r="X11936" s="214"/>
      <c r="Y11936" s="214"/>
      <c r="Z11936" s="214"/>
      <c r="AA11936" s="217"/>
      <c r="AB11936" s="217"/>
      <c r="AC11936" s="217"/>
      <c r="AD11936" s="213"/>
    </row>
    <row r="11937" spans="20:30" x14ac:dyDescent="0.2">
      <c r="T11937" s="212"/>
      <c r="U11937" s="213"/>
      <c r="V11937" s="213"/>
      <c r="W11937" s="213"/>
      <c r="X11937" s="214"/>
      <c r="Y11937" s="214"/>
      <c r="Z11937" s="214"/>
      <c r="AA11937" s="217"/>
      <c r="AB11937" s="217"/>
      <c r="AC11937" s="217"/>
      <c r="AD11937" s="213"/>
    </row>
    <row r="11938" spans="20:30" x14ac:dyDescent="0.2">
      <c r="T11938" s="212"/>
      <c r="U11938" s="213"/>
      <c r="V11938" s="213"/>
      <c r="W11938" s="213"/>
      <c r="X11938" s="214"/>
      <c r="Y11938" s="214"/>
      <c r="Z11938" s="214"/>
      <c r="AA11938" s="217"/>
      <c r="AB11938" s="217"/>
      <c r="AC11938" s="217"/>
      <c r="AD11938" s="213"/>
    </row>
    <row r="11939" spans="20:30" x14ac:dyDescent="0.2">
      <c r="T11939" s="212"/>
      <c r="U11939" s="213"/>
      <c r="V11939" s="213"/>
      <c r="W11939" s="213"/>
      <c r="X11939" s="214"/>
      <c r="Y11939" s="214"/>
      <c r="Z11939" s="214"/>
      <c r="AA11939" s="217"/>
      <c r="AB11939" s="217"/>
      <c r="AC11939" s="217"/>
      <c r="AD11939" s="213"/>
    </row>
    <row r="11940" spans="20:30" x14ac:dyDescent="0.2">
      <c r="T11940" s="212"/>
      <c r="U11940" s="213"/>
      <c r="V11940" s="213"/>
      <c r="W11940" s="213"/>
      <c r="X11940" s="214"/>
      <c r="Y11940" s="214"/>
      <c r="Z11940" s="214"/>
      <c r="AA11940" s="217"/>
      <c r="AB11940" s="217"/>
      <c r="AC11940" s="217"/>
      <c r="AD11940" s="213"/>
    </row>
    <row r="11941" spans="20:30" x14ac:dyDescent="0.2">
      <c r="T11941" s="212"/>
      <c r="U11941" s="213"/>
      <c r="V11941" s="213"/>
      <c r="W11941" s="213"/>
      <c r="X11941" s="214"/>
      <c r="Y11941" s="214"/>
      <c r="Z11941" s="214"/>
      <c r="AA11941" s="217"/>
      <c r="AB11941" s="217"/>
      <c r="AC11941" s="217"/>
      <c r="AD11941" s="213"/>
    </row>
    <row r="11942" spans="20:30" x14ac:dyDescent="0.2">
      <c r="T11942" s="212"/>
      <c r="U11942" s="213"/>
      <c r="V11942" s="213"/>
      <c r="W11942" s="213"/>
      <c r="X11942" s="214"/>
      <c r="Y11942" s="214"/>
      <c r="Z11942" s="214"/>
      <c r="AA11942" s="217"/>
      <c r="AB11942" s="217"/>
      <c r="AC11942" s="217"/>
      <c r="AD11942" s="213"/>
    </row>
    <row r="11943" spans="20:30" x14ac:dyDescent="0.2">
      <c r="T11943" s="212"/>
      <c r="U11943" s="213"/>
      <c r="V11943" s="213"/>
      <c r="W11943" s="213"/>
      <c r="X11943" s="214"/>
      <c r="Y11943" s="214"/>
      <c r="Z11943" s="214"/>
      <c r="AA11943" s="217"/>
      <c r="AB11943" s="217"/>
      <c r="AC11943" s="217"/>
      <c r="AD11943" s="213"/>
    </row>
    <row r="11944" spans="20:30" x14ac:dyDescent="0.2">
      <c r="T11944" s="212"/>
      <c r="U11944" s="213"/>
      <c r="V11944" s="213"/>
      <c r="W11944" s="213"/>
      <c r="X11944" s="214"/>
      <c r="Y11944" s="214"/>
      <c r="Z11944" s="214"/>
      <c r="AA11944" s="217"/>
      <c r="AB11944" s="217"/>
      <c r="AC11944" s="217"/>
      <c r="AD11944" s="213"/>
    </row>
    <row r="11945" spans="20:30" x14ac:dyDescent="0.2">
      <c r="T11945" s="212"/>
      <c r="U11945" s="213"/>
      <c r="V11945" s="213"/>
      <c r="W11945" s="213"/>
      <c r="X11945" s="214"/>
      <c r="Y11945" s="214"/>
      <c r="Z11945" s="214"/>
      <c r="AA11945" s="217"/>
      <c r="AB11945" s="217"/>
      <c r="AC11945" s="217"/>
      <c r="AD11945" s="213"/>
    </row>
    <row r="11946" spans="20:30" x14ac:dyDescent="0.2">
      <c r="T11946" s="212"/>
      <c r="U11946" s="213"/>
      <c r="V11946" s="213"/>
      <c r="W11946" s="213"/>
      <c r="X11946" s="214"/>
      <c r="Y11946" s="214"/>
      <c r="Z11946" s="214"/>
      <c r="AA11946" s="217"/>
      <c r="AB11946" s="217"/>
      <c r="AC11946" s="217"/>
      <c r="AD11946" s="213"/>
    </row>
    <row r="11947" spans="20:30" x14ac:dyDescent="0.2">
      <c r="T11947" s="212"/>
      <c r="U11947" s="213"/>
      <c r="V11947" s="213"/>
      <c r="W11947" s="213"/>
      <c r="X11947" s="214"/>
      <c r="Y11947" s="214"/>
      <c r="Z11947" s="214"/>
      <c r="AA11947" s="217"/>
      <c r="AB11947" s="217"/>
      <c r="AC11947" s="217"/>
      <c r="AD11947" s="213"/>
    </row>
    <row r="11948" spans="20:30" x14ac:dyDescent="0.2">
      <c r="T11948" s="212"/>
      <c r="U11948" s="213"/>
      <c r="V11948" s="213"/>
      <c r="W11948" s="213"/>
      <c r="X11948" s="214"/>
      <c r="Y11948" s="214"/>
      <c r="Z11948" s="214"/>
      <c r="AA11948" s="217"/>
      <c r="AB11948" s="217"/>
      <c r="AC11948" s="217"/>
      <c r="AD11948" s="213"/>
    </row>
    <row r="11949" spans="20:30" x14ac:dyDescent="0.2">
      <c r="T11949" s="212"/>
      <c r="U11949" s="213"/>
      <c r="V11949" s="213"/>
      <c r="W11949" s="213"/>
      <c r="X11949" s="214"/>
      <c r="Y11949" s="214"/>
      <c r="Z11949" s="214"/>
      <c r="AA11949" s="217"/>
      <c r="AB11949" s="217"/>
      <c r="AC11949" s="217"/>
      <c r="AD11949" s="213"/>
    </row>
    <row r="11950" spans="20:30" x14ac:dyDescent="0.2">
      <c r="T11950" s="212"/>
      <c r="U11950" s="213"/>
      <c r="V11950" s="213"/>
      <c r="W11950" s="213"/>
      <c r="X11950" s="214"/>
      <c r="Y11950" s="214"/>
      <c r="Z11950" s="214"/>
      <c r="AA11950" s="217"/>
      <c r="AB11950" s="217"/>
      <c r="AC11950" s="217"/>
      <c r="AD11950" s="213"/>
    </row>
    <row r="11951" spans="20:30" x14ac:dyDescent="0.2">
      <c r="T11951" s="212"/>
      <c r="U11951" s="213"/>
      <c r="V11951" s="213"/>
      <c r="W11951" s="213"/>
      <c r="X11951" s="214"/>
      <c r="Y11951" s="214"/>
      <c r="Z11951" s="214"/>
      <c r="AA11951" s="217"/>
      <c r="AB11951" s="217"/>
      <c r="AC11951" s="217"/>
      <c r="AD11951" s="213"/>
    </row>
    <row r="11952" spans="20:30" x14ac:dyDescent="0.2">
      <c r="T11952" s="212"/>
      <c r="U11952" s="213"/>
      <c r="V11952" s="213"/>
      <c r="W11952" s="213"/>
      <c r="X11952" s="214"/>
      <c r="Y11952" s="214"/>
      <c r="Z11952" s="214"/>
      <c r="AA11952" s="217"/>
      <c r="AB11952" s="217"/>
      <c r="AC11952" s="217"/>
      <c r="AD11952" s="213"/>
    </row>
    <row r="11953" spans="20:30" x14ac:dyDescent="0.2">
      <c r="T11953" s="212"/>
      <c r="U11953" s="213"/>
      <c r="V11953" s="213"/>
      <c r="W11953" s="213"/>
      <c r="X11953" s="214"/>
      <c r="Y11953" s="214"/>
      <c r="Z11953" s="214"/>
      <c r="AA11953" s="217"/>
      <c r="AB11953" s="217"/>
      <c r="AC11953" s="217"/>
      <c r="AD11953" s="213"/>
    </row>
    <row r="11954" spans="20:30" x14ac:dyDescent="0.2">
      <c r="T11954" s="212"/>
      <c r="U11954" s="213"/>
      <c r="V11954" s="213"/>
      <c r="W11954" s="213"/>
      <c r="X11954" s="214"/>
      <c r="Y11954" s="214"/>
      <c r="Z11954" s="214"/>
      <c r="AA11954" s="217"/>
      <c r="AB11954" s="217"/>
      <c r="AC11954" s="217"/>
      <c r="AD11954" s="213"/>
    </row>
    <row r="11955" spans="20:30" x14ac:dyDescent="0.2">
      <c r="T11955" s="212"/>
      <c r="U11955" s="213"/>
      <c r="V11955" s="213"/>
      <c r="W11955" s="213"/>
      <c r="X11955" s="214"/>
      <c r="Y11955" s="214"/>
      <c r="Z11955" s="214"/>
      <c r="AA11955" s="217"/>
      <c r="AB11955" s="217"/>
      <c r="AC11955" s="217"/>
      <c r="AD11955" s="213"/>
    </row>
    <row r="11956" spans="20:30" x14ac:dyDescent="0.2">
      <c r="T11956" s="212"/>
      <c r="U11956" s="213"/>
      <c r="V11956" s="213"/>
      <c r="W11956" s="213"/>
      <c r="X11956" s="214"/>
      <c r="Y11956" s="214"/>
      <c r="Z11956" s="214"/>
      <c r="AA11956" s="217"/>
      <c r="AB11956" s="217"/>
      <c r="AC11956" s="217"/>
      <c r="AD11956" s="213"/>
    </row>
    <row r="11957" spans="20:30" x14ac:dyDescent="0.2">
      <c r="T11957" s="212"/>
      <c r="U11957" s="213"/>
      <c r="V11957" s="213"/>
      <c r="W11957" s="213"/>
      <c r="X11957" s="214"/>
      <c r="Y11957" s="214"/>
      <c r="Z11957" s="214"/>
      <c r="AA11957" s="217"/>
      <c r="AB11957" s="217"/>
      <c r="AC11957" s="217"/>
      <c r="AD11957" s="213"/>
    </row>
    <row r="11958" spans="20:30" x14ac:dyDescent="0.2">
      <c r="T11958" s="212"/>
      <c r="U11958" s="213"/>
      <c r="V11958" s="213"/>
      <c r="W11958" s="213"/>
      <c r="X11958" s="214"/>
      <c r="Y11958" s="214"/>
      <c r="Z11958" s="214"/>
      <c r="AA11958" s="217"/>
      <c r="AB11958" s="217"/>
      <c r="AC11958" s="217"/>
      <c r="AD11958" s="213"/>
    </row>
    <row r="11959" spans="20:30" x14ac:dyDescent="0.2">
      <c r="T11959" s="212"/>
      <c r="U11959" s="213"/>
      <c r="V11959" s="213"/>
      <c r="W11959" s="213"/>
      <c r="X11959" s="214"/>
      <c r="Y11959" s="214"/>
      <c r="Z11959" s="214"/>
      <c r="AA11959" s="217"/>
      <c r="AB11959" s="217"/>
      <c r="AC11959" s="217"/>
      <c r="AD11959" s="213"/>
    </row>
    <row r="11960" spans="20:30" x14ac:dyDescent="0.2">
      <c r="T11960" s="212"/>
      <c r="U11960" s="213"/>
      <c r="V11960" s="213"/>
      <c r="W11960" s="213"/>
      <c r="X11960" s="214"/>
      <c r="Y11960" s="214"/>
      <c r="Z11960" s="214"/>
      <c r="AA11960" s="217"/>
      <c r="AB11960" s="217"/>
      <c r="AC11960" s="217"/>
      <c r="AD11960" s="213"/>
    </row>
    <row r="11961" spans="20:30" x14ac:dyDescent="0.2">
      <c r="T11961" s="212"/>
      <c r="U11961" s="213"/>
      <c r="V11961" s="213"/>
      <c r="W11961" s="213"/>
      <c r="X11961" s="214"/>
      <c r="Y11961" s="214"/>
      <c r="Z11961" s="214"/>
      <c r="AA11961" s="217"/>
      <c r="AB11961" s="217"/>
      <c r="AC11961" s="217"/>
      <c r="AD11961" s="213"/>
    </row>
    <row r="11962" spans="20:30" x14ac:dyDescent="0.2">
      <c r="T11962" s="212"/>
      <c r="U11962" s="213"/>
      <c r="V11962" s="213"/>
      <c r="W11962" s="213"/>
      <c r="X11962" s="214"/>
      <c r="Y11962" s="214"/>
      <c r="Z11962" s="214"/>
      <c r="AA11962" s="217"/>
      <c r="AB11962" s="217"/>
      <c r="AC11962" s="217"/>
      <c r="AD11962" s="213"/>
    </row>
    <row r="11963" spans="20:30" x14ac:dyDescent="0.2">
      <c r="T11963" s="212"/>
      <c r="U11963" s="213"/>
      <c r="V11963" s="213"/>
      <c r="W11963" s="213"/>
      <c r="X11963" s="214"/>
      <c r="Y11963" s="214"/>
      <c r="Z11963" s="214"/>
      <c r="AA11963" s="217"/>
      <c r="AB11963" s="217"/>
      <c r="AC11963" s="217"/>
      <c r="AD11963" s="213"/>
    </row>
    <row r="11964" spans="20:30" x14ac:dyDescent="0.2">
      <c r="T11964" s="212"/>
      <c r="U11964" s="213"/>
      <c r="V11964" s="213"/>
      <c r="W11964" s="213"/>
      <c r="X11964" s="214"/>
      <c r="Y11964" s="214"/>
      <c r="Z11964" s="214"/>
      <c r="AA11964" s="217"/>
      <c r="AB11964" s="217"/>
      <c r="AC11964" s="217"/>
      <c r="AD11964" s="213"/>
    </row>
    <row r="11965" spans="20:30" x14ac:dyDescent="0.2">
      <c r="T11965" s="212"/>
      <c r="U11965" s="213"/>
      <c r="V11965" s="213"/>
      <c r="W11965" s="213"/>
      <c r="X11965" s="214"/>
      <c r="Y11965" s="214"/>
      <c r="Z11965" s="214"/>
      <c r="AA11965" s="217"/>
      <c r="AB11965" s="217"/>
      <c r="AC11965" s="217"/>
      <c r="AD11965" s="213"/>
    </row>
    <row r="11966" spans="20:30" x14ac:dyDescent="0.2">
      <c r="T11966" s="212"/>
      <c r="U11966" s="213"/>
      <c r="V11966" s="213"/>
      <c r="W11966" s="213"/>
      <c r="X11966" s="214"/>
      <c r="Y11966" s="214"/>
      <c r="Z11966" s="214"/>
      <c r="AA11966" s="217"/>
      <c r="AB11966" s="217"/>
      <c r="AC11966" s="217"/>
      <c r="AD11966" s="213"/>
    </row>
    <row r="11967" spans="20:30" x14ac:dyDescent="0.2">
      <c r="T11967" s="212"/>
      <c r="U11967" s="213"/>
      <c r="V11967" s="213"/>
      <c r="W11967" s="213"/>
      <c r="X11967" s="214"/>
      <c r="Y11967" s="214"/>
      <c r="Z11967" s="214"/>
      <c r="AA11967" s="217"/>
      <c r="AB11967" s="217"/>
      <c r="AC11967" s="217"/>
      <c r="AD11967" s="213"/>
    </row>
    <row r="11968" spans="20:30" x14ac:dyDescent="0.2">
      <c r="T11968" s="212"/>
      <c r="U11968" s="213"/>
      <c r="V11968" s="213"/>
      <c r="W11968" s="213"/>
      <c r="X11968" s="214"/>
      <c r="Y11968" s="214"/>
      <c r="Z11968" s="214"/>
      <c r="AA11968" s="217"/>
      <c r="AB11968" s="217"/>
      <c r="AC11968" s="217"/>
      <c r="AD11968" s="213"/>
    </row>
    <row r="11969" spans="20:30" x14ac:dyDescent="0.2">
      <c r="T11969" s="212"/>
      <c r="U11969" s="213"/>
      <c r="V11969" s="213"/>
      <c r="W11969" s="213"/>
      <c r="X11969" s="214"/>
      <c r="Y11969" s="214"/>
      <c r="Z11969" s="214"/>
      <c r="AA11969" s="217"/>
      <c r="AB11969" s="217"/>
      <c r="AC11969" s="217"/>
      <c r="AD11969" s="213"/>
    </row>
    <row r="11970" spans="20:30" x14ac:dyDescent="0.2">
      <c r="T11970" s="212"/>
      <c r="U11970" s="213"/>
      <c r="V11970" s="213"/>
      <c r="W11970" s="213"/>
      <c r="X11970" s="214"/>
      <c r="Y11970" s="214"/>
      <c r="Z11970" s="214"/>
      <c r="AA11970" s="217"/>
      <c r="AB11970" s="217"/>
      <c r="AC11970" s="217"/>
      <c r="AD11970" s="213"/>
    </row>
    <row r="11971" spans="20:30" x14ac:dyDescent="0.2">
      <c r="T11971" s="212"/>
      <c r="U11971" s="213"/>
      <c r="V11971" s="213"/>
      <c r="W11971" s="213"/>
      <c r="X11971" s="214"/>
      <c r="Y11971" s="214"/>
      <c r="Z11971" s="214"/>
      <c r="AA11971" s="217"/>
      <c r="AB11971" s="217"/>
      <c r="AC11971" s="217"/>
      <c r="AD11971" s="213"/>
    </row>
    <row r="11972" spans="20:30" x14ac:dyDescent="0.2">
      <c r="T11972" s="212"/>
      <c r="U11972" s="213"/>
      <c r="V11972" s="213"/>
      <c r="W11972" s="213"/>
      <c r="X11972" s="214"/>
      <c r="Y11972" s="214"/>
      <c r="Z11972" s="214"/>
      <c r="AA11972" s="217"/>
      <c r="AB11972" s="217"/>
      <c r="AC11972" s="217"/>
      <c r="AD11972" s="213"/>
    </row>
    <row r="11973" spans="20:30" x14ac:dyDescent="0.2">
      <c r="T11973" s="212"/>
      <c r="U11973" s="213"/>
      <c r="V11973" s="213"/>
      <c r="W11973" s="213"/>
      <c r="X11973" s="214"/>
      <c r="Y11973" s="214"/>
      <c r="Z11973" s="214"/>
      <c r="AA11973" s="217"/>
      <c r="AB11973" s="217"/>
      <c r="AC11973" s="217"/>
      <c r="AD11973" s="213"/>
    </row>
    <row r="11974" spans="20:30" x14ac:dyDescent="0.2">
      <c r="T11974" s="212"/>
      <c r="U11974" s="213"/>
      <c r="V11974" s="213"/>
      <c r="W11974" s="213"/>
      <c r="X11974" s="214"/>
      <c r="Y11974" s="214"/>
      <c r="Z11974" s="214"/>
      <c r="AA11974" s="217"/>
      <c r="AB11974" s="217"/>
      <c r="AC11974" s="217"/>
      <c r="AD11974" s="213"/>
    </row>
    <row r="11975" spans="20:30" x14ac:dyDescent="0.2">
      <c r="T11975" s="212"/>
      <c r="U11975" s="213"/>
      <c r="V11975" s="213"/>
      <c r="W11975" s="213"/>
      <c r="X11975" s="214"/>
      <c r="Y11975" s="214"/>
      <c r="Z11975" s="214"/>
      <c r="AA11975" s="217"/>
      <c r="AB11975" s="217"/>
      <c r="AC11975" s="217"/>
      <c r="AD11975" s="213"/>
    </row>
    <row r="11976" spans="20:30" x14ac:dyDescent="0.2">
      <c r="T11976" s="212"/>
      <c r="U11976" s="213"/>
      <c r="V11976" s="213"/>
      <c r="W11976" s="213"/>
      <c r="X11976" s="214"/>
      <c r="Y11976" s="214"/>
      <c r="Z11976" s="214"/>
      <c r="AA11976" s="217"/>
      <c r="AB11976" s="217"/>
      <c r="AC11976" s="217"/>
      <c r="AD11976" s="213"/>
    </row>
    <row r="11977" spans="20:30" x14ac:dyDescent="0.2">
      <c r="T11977" s="212"/>
      <c r="U11977" s="213"/>
      <c r="V11977" s="213"/>
      <c r="W11977" s="213"/>
      <c r="X11977" s="214"/>
      <c r="Y11977" s="214"/>
      <c r="Z11977" s="214"/>
      <c r="AA11977" s="217"/>
      <c r="AB11977" s="217"/>
      <c r="AC11977" s="217"/>
      <c r="AD11977" s="213"/>
    </row>
    <row r="11978" spans="20:30" x14ac:dyDescent="0.2">
      <c r="T11978" s="212"/>
      <c r="U11978" s="213"/>
      <c r="V11978" s="213"/>
      <c r="W11978" s="213"/>
      <c r="X11978" s="214"/>
      <c r="Y11978" s="214"/>
      <c r="Z11978" s="214"/>
      <c r="AA11978" s="217"/>
      <c r="AB11978" s="217"/>
      <c r="AC11978" s="217"/>
      <c r="AD11978" s="213"/>
    </row>
    <row r="11979" spans="20:30" x14ac:dyDescent="0.2">
      <c r="T11979" s="212"/>
      <c r="U11979" s="213"/>
      <c r="V11979" s="213"/>
      <c r="W11979" s="213"/>
      <c r="X11979" s="214"/>
      <c r="Y11979" s="214"/>
      <c r="Z11979" s="214"/>
      <c r="AA11979" s="217"/>
      <c r="AB11979" s="217"/>
      <c r="AC11979" s="217"/>
      <c r="AD11979" s="213"/>
    </row>
    <row r="11980" spans="20:30" x14ac:dyDescent="0.2">
      <c r="T11980" s="212"/>
      <c r="U11980" s="213"/>
      <c r="V11980" s="213"/>
      <c r="W11980" s="213"/>
      <c r="X11980" s="214"/>
      <c r="Y11980" s="214"/>
      <c r="Z11980" s="214"/>
      <c r="AA11980" s="217"/>
      <c r="AB11980" s="217"/>
      <c r="AC11980" s="217"/>
      <c r="AD11980" s="213"/>
    </row>
    <row r="11981" spans="20:30" x14ac:dyDescent="0.2">
      <c r="T11981" s="212"/>
      <c r="U11981" s="213"/>
      <c r="V11981" s="213"/>
      <c r="W11981" s="213"/>
      <c r="X11981" s="214"/>
      <c r="Y11981" s="214"/>
      <c r="Z11981" s="214"/>
      <c r="AA11981" s="217"/>
      <c r="AB11981" s="217"/>
      <c r="AC11981" s="217"/>
      <c r="AD11981" s="213"/>
    </row>
    <row r="11982" spans="20:30" x14ac:dyDescent="0.2">
      <c r="T11982" s="212"/>
      <c r="U11982" s="213"/>
      <c r="V11982" s="213"/>
      <c r="W11982" s="213"/>
      <c r="X11982" s="214"/>
      <c r="Y11982" s="214"/>
      <c r="Z11982" s="214"/>
      <c r="AA11982" s="217"/>
      <c r="AB11982" s="217"/>
      <c r="AC11982" s="217"/>
      <c r="AD11982" s="213"/>
    </row>
    <row r="11983" spans="20:30" x14ac:dyDescent="0.2">
      <c r="T11983" s="212"/>
      <c r="U11983" s="213"/>
      <c r="V11983" s="213"/>
      <c r="W11983" s="213"/>
      <c r="X11983" s="214"/>
      <c r="Y11983" s="214"/>
      <c r="Z11983" s="214"/>
      <c r="AA11983" s="217"/>
      <c r="AB11983" s="217"/>
      <c r="AC11983" s="217"/>
      <c r="AD11983" s="213"/>
    </row>
    <row r="11984" spans="20:30" x14ac:dyDescent="0.2">
      <c r="T11984" s="212"/>
      <c r="U11984" s="213"/>
      <c r="V11984" s="213"/>
      <c r="W11984" s="213"/>
      <c r="X11984" s="214"/>
      <c r="Y11984" s="214"/>
      <c r="Z11984" s="214"/>
      <c r="AA11984" s="217"/>
      <c r="AB11984" s="217"/>
      <c r="AC11984" s="217"/>
      <c r="AD11984" s="213"/>
    </row>
    <row r="11985" spans="20:30" x14ac:dyDescent="0.2">
      <c r="T11985" s="212"/>
      <c r="U11985" s="213"/>
      <c r="V11985" s="213"/>
      <c r="W11985" s="213"/>
      <c r="X11985" s="214"/>
      <c r="Y11985" s="214"/>
      <c r="Z11985" s="214"/>
      <c r="AA11985" s="217"/>
      <c r="AB11985" s="217"/>
      <c r="AC11985" s="217"/>
      <c r="AD11985" s="213"/>
    </row>
    <row r="11986" spans="20:30" x14ac:dyDescent="0.2">
      <c r="T11986" s="212"/>
      <c r="U11986" s="213"/>
      <c r="V11986" s="213"/>
      <c r="W11986" s="213"/>
      <c r="X11986" s="214"/>
      <c r="Y11986" s="214"/>
      <c r="Z11986" s="214"/>
      <c r="AA11986" s="217"/>
      <c r="AB11986" s="217"/>
      <c r="AC11986" s="217"/>
      <c r="AD11986" s="213"/>
    </row>
    <row r="11987" spans="20:30" x14ac:dyDescent="0.2">
      <c r="T11987" s="212"/>
      <c r="U11987" s="213"/>
      <c r="V11987" s="213"/>
      <c r="W11987" s="213"/>
      <c r="X11987" s="214"/>
      <c r="Y11987" s="214"/>
      <c r="Z11987" s="214"/>
      <c r="AA11987" s="217"/>
      <c r="AB11987" s="217"/>
      <c r="AC11987" s="217"/>
      <c r="AD11987" s="213"/>
    </row>
    <row r="11988" spans="20:30" x14ac:dyDescent="0.2">
      <c r="T11988" s="212"/>
      <c r="U11988" s="213"/>
      <c r="V11988" s="213"/>
      <c r="W11988" s="213"/>
      <c r="X11988" s="214"/>
      <c r="Y11988" s="214"/>
      <c r="Z11988" s="214"/>
      <c r="AA11988" s="217"/>
      <c r="AB11988" s="217"/>
      <c r="AC11988" s="217"/>
      <c r="AD11988" s="213"/>
    </row>
    <row r="11989" spans="20:30" x14ac:dyDescent="0.2">
      <c r="T11989" s="212"/>
      <c r="U11989" s="213"/>
      <c r="V11989" s="213"/>
      <c r="W11989" s="213"/>
      <c r="X11989" s="214"/>
      <c r="Y11989" s="214"/>
      <c r="Z11989" s="214"/>
      <c r="AA11989" s="217"/>
      <c r="AB11989" s="217"/>
      <c r="AC11989" s="217"/>
      <c r="AD11989" s="213"/>
    </row>
    <row r="11990" spans="20:30" x14ac:dyDescent="0.2">
      <c r="T11990" s="212"/>
      <c r="U11990" s="213"/>
      <c r="V11990" s="213"/>
      <c r="W11990" s="213"/>
      <c r="X11990" s="214"/>
      <c r="Y11990" s="214"/>
      <c r="Z11990" s="214"/>
      <c r="AA11990" s="217"/>
      <c r="AB11990" s="217"/>
      <c r="AC11990" s="217"/>
      <c r="AD11990" s="213"/>
    </row>
    <row r="11991" spans="20:30" x14ac:dyDescent="0.2">
      <c r="T11991" s="212"/>
      <c r="U11991" s="213"/>
      <c r="V11991" s="213"/>
      <c r="W11991" s="213"/>
      <c r="X11991" s="214"/>
      <c r="Y11991" s="214"/>
      <c r="Z11991" s="214"/>
      <c r="AA11991" s="217"/>
      <c r="AB11991" s="217"/>
      <c r="AC11991" s="217"/>
      <c r="AD11991" s="213"/>
    </row>
    <row r="11992" spans="20:30" x14ac:dyDescent="0.2">
      <c r="T11992" s="212"/>
      <c r="U11992" s="213"/>
      <c r="V11992" s="213"/>
      <c r="W11992" s="213"/>
      <c r="X11992" s="214"/>
      <c r="Y11992" s="214"/>
      <c r="Z11992" s="214"/>
      <c r="AA11992" s="217"/>
      <c r="AB11992" s="217"/>
      <c r="AC11992" s="217"/>
      <c r="AD11992" s="213"/>
    </row>
    <row r="11993" spans="20:30" x14ac:dyDescent="0.2">
      <c r="T11993" s="212"/>
      <c r="U11993" s="213"/>
      <c r="V11993" s="213"/>
      <c r="W11993" s="213"/>
      <c r="X11993" s="214"/>
      <c r="Y11993" s="214"/>
      <c r="Z11993" s="214"/>
      <c r="AA11993" s="217"/>
      <c r="AB11993" s="217"/>
      <c r="AC11993" s="217"/>
      <c r="AD11993" s="213"/>
    </row>
    <row r="11994" spans="20:30" x14ac:dyDescent="0.2">
      <c r="T11994" s="212"/>
      <c r="U11994" s="213"/>
      <c r="V11994" s="213"/>
      <c r="W11994" s="213"/>
      <c r="X11994" s="214"/>
      <c r="Y11994" s="214"/>
      <c r="Z11994" s="214"/>
      <c r="AA11994" s="217"/>
      <c r="AB11994" s="217"/>
      <c r="AC11994" s="217"/>
      <c r="AD11994" s="213"/>
    </row>
    <row r="11995" spans="20:30" x14ac:dyDescent="0.2">
      <c r="T11995" s="212"/>
      <c r="U11995" s="213"/>
      <c r="V11995" s="213"/>
      <c r="W11995" s="213"/>
      <c r="X11995" s="214"/>
      <c r="Y11995" s="214"/>
      <c r="Z11995" s="214"/>
      <c r="AA11995" s="217"/>
      <c r="AB11995" s="217"/>
      <c r="AC11995" s="217"/>
      <c r="AD11995" s="213"/>
    </row>
    <row r="11996" spans="20:30" x14ac:dyDescent="0.2">
      <c r="T11996" s="212"/>
      <c r="U11996" s="213"/>
      <c r="V11996" s="213"/>
      <c r="W11996" s="213"/>
      <c r="X11996" s="214"/>
      <c r="Y11996" s="214"/>
      <c r="Z11996" s="214"/>
      <c r="AA11996" s="217"/>
      <c r="AB11996" s="217"/>
      <c r="AC11996" s="217"/>
      <c r="AD11996" s="213"/>
    </row>
    <row r="11997" spans="20:30" x14ac:dyDescent="0.2">
      <c r="T11997" s="212"/>
      <c r="U11997" s="213"/>
      <c r="V11997" s="213"/>
      <c r="W11997" s="213"/>
      <c r="X11997" s="214"/>
      <c r="Y11997" s="214"/>
      <c r="Z11997" s="214"/>
      <c r="AA11997" s="217"/>
      <c r="AB11997" s="217"/>
      <c r="AC11997" s="217"/>
      <c r="AD11997" s="213"/>
    </row>
    <row r="11998" spans="20:30" x14ac:dyDescent="0.2">
      <c r="T11998" s="212"/>
      <c r="U11998" s="213"/>
      <c r="V11998" s="213"/>
      <c r="W11998" s="213"/>
      <c r="X11998" s="214"/>
      <c r="Y11998" s="214"/>
      <c r="Z11998" s="214"/>
      <c r="AA11998" s="217"/>
      <c r="AB11998" s="217"/>
      <c r="AC11998" s="217"/>
      <c r="AD11998" s="213"/>
    </row>
    <row r="11999" spans="20:30" x14ac:dyDescent="0.2">
      <c r="T11999" s="212"/>
      <c r="U11999" s="213"/>
      <c r="V11999" s="213"/>
      <c r="W11999" s="213"/>
      <c r="X11999" s="214"/>
      <c r="Y11999" s="214"/>
      <c r="Z11999" s="214"/>
      <c r="AA11999" s="217"/>
      <c r="AB11999" s="217"/>
      <c r="AC11999" s="217"/>
      <c r="AD11999" s="213"/>
    </row>
    <row r="12000" spans="20:30" x14ac:dyDescent="0.2">
      <c r="T12000" s="212"/>
      <c r="U12000" s="213"/>
      <c r="V12000" s="213"/>
      <c r="W12000" s="213"/>
      <c r="X12000" s="214"/>
      <c r="Y12000" s="214"/>
      <c r="Z12000" s="214"/>
      <c r="AA12000" s="217"/>
      <c r="AB12000" s="217"/>
      <c r="AC12000" s="217"/>
      <c r="AD12000" s="213"/>
    </row>
    <row r="12001" spans="20:30" x14ac:dyDescent="0.2">
      <c r="T12001" s="212"/>
      <c r="U12001" s="213"/>
      <c r="V12001" s="213"/>
      <c r="W12001" s="213"/>
      <c r="X12001" s="214"/>
      <c r="Y12001" s="214"/>
      <c r="Z12001" s="214"/>
      <c r="AA12001" s="217"/>
      <c r="AB12001" s="217"/>
      <c r="AC12001" s="217"/>
      <c r="AD12001" s="213"/>
    </row>
    <row r="12002" spans="20:30" x14ac:dyDescent="0.2">
      <c r="T12002" s="212"/>
      <c r="U12002" s="213"/>
      <c r="V12002" s="213"/>
      <c r="W12002" s="213"/>
      <c r="X12002" s="214"/>
      <c r="Y12002" s="214"/>
      <c r="Z12002" s="214"/>
      <c r="AA12002" s="217"/>
      <c r="AB12002" s="217"/>
      <c r="AC12002" s="217"/>
      <c r="AD12002" s="213"/>
    </row>
    <row r="12003" spans="20:30" x14ac:dyDescent="0.2">
      <c r="T12003" s="212"/>
      <c r="U12003" s="213"/>
      <c r="V12003" s="213"/>
      <c r="W12003" s="213"/>
      <c r="X12003" s="214"/>
      <c r="Y12003" s="214"/>
      <c r="Z12003" s="214"/>
      <c r="AA12003" s="217"/>
      <c r="AB12003" s="217"/>
      <c r="AC12003" s="217"/>
      <c r="AD12003" s="213"/>
    </row>
    <row r="12004" spans="20:30" x14ac:dyDescent="0.2">
      <c r="T12004" s="212"/>
      <c r="U12004" s="213"/>
      <c r="V12004" s="213"/>
      <c r="W12004" s="213"/>
      <c r="X12004" s="214"/>
      <c r="Y12004" s="214"/>
      <c r="Z12004" s="214"/>
      <c r="AA12004" s="217"/>
      <c r="AB12004" s="217"/>
      <c r="AC12004" s="217"/>
      <c r="AD12004" s="213"/>
    </row>
    <row r="12005" spans="20:30" x14ac:dyDescent="0.2">
      <c r="T12005" s="212"/>
      <c r="U12005" s="213"/>
      <c r="V12005" s="213"/>
      <c r="W12005" s="213"/>
      <c r="X12005" s="214"/>
      <c r="Y12005" s="214"/>
      <c r="Z12005" s="214"/>
      <c r="AA12005" s="217"/>
      <c r="AB12005" s="217"/>
      <c r="AC12005" s="217"/>
      <c r="AD12005" s="213"/>
    </row>
    <row r="12006" spans="20:30" x14ac:dyDescent="0.2">
      <c r="T12006" s="212"/>
      <c r="U12006" s="213"/>
      <c r="V12006" s="213"/>
      <c r="W12006" s="213"/>
      <c r="X12006" s="214"/>
      <c r="Y12006" s="214"/>
      <c r="Z12006" s="214"/>
      <c r="AA12006" s="217"/>
      <c r="AB12006" s="217"/>
      <c r="AC12006" s="217"/>
      <c r="AD12006" s="213"/>
    </row>
    <row r="12007" spans="20:30" x14ac:dyDescent="0.2">
      <c r="T12007" s="212"/>
      <c r="U12007" s="213"/>
      <c r="V12007" s="213"/>
      <c r="W12007" s="213"/>
      <c r="X12007" s="214"/>
      <c r="Y12007" s="214"/>
      <c r="Z12007" s="214"/>
      <c r="AA12007" s="217"/>
      <c r="AB12007" s="217"/>
      <c r="AC12007" s="217"/>
      <c r="AD12007" s="213"/>
    </row>
    <row r="12008" spans="20:30" x14ac:dyDescent="0.2">
      <c r="T12008" s="212"/>
      <c r="U12008" s="213"/>
      <c r="V12008" s="213"/>
      <c r="W12008" s="213"/>
      <c r="X12008" s="214"/>
      <c r="Y12008" s="214"/>
      <c r="Z12008" s="214"/>
      <c r="AA12008" s="217"/>
      <c r="AB12008" s="217"/>
      <c r="AC12008" s="217"/>
      <c r="AD12008" s="213"/>
    </row>
    <row r="12009" spans="20:30" x14ac:dyDescent="0.2">
      <c r="T12009" s="212"/>
      <c r="U12009" s="213"/>
      <c r="V12009" s="213"/>
      <c r="W12009" s="213"/>
      <c r="X12009" s="214"/>
      <c r="Y12009" s="214"/>
      <c r="Z12009" s="214"/>
      <c r="AA12009" s="217"/>
      <c r="AB12009" s="217"/>
      <c r="AC12009" s="217"/>
      <c r="AD12009" s="213"/>
    </row>
    <row r="12010" spans="20:30" x14ac:dyDescent="0.2">
      <c r="T12010" s="212"/>
      <c r="U12010" s="213"/>
      <c r="V12010" s="213"/>
      <c r="W12010" s="213"/>
      <c r="X12010" s="214"/>
      <c r="Y12010" s="214"/>
      <c r="Z12010" s="214"/>
      <c r="AA12010" s="217"/>
      <c r="AB12010" s="217"/>
      <c r="AC12010" s="217"/>
      <c r="AD12010" s="213"/>
    </row>
    <row r="12011" spans="20:30" x14ac:dyDescent="0.2">
      <c r="T12011" s="212"/>
      <c r="U12011" s="213"/>
      <c r="V12011" s="213"/>
      <c r="W12011" s="213"/>
      <c r="X12011" s="214"/>
      <c r="Y12011" s="214"/>
      <c r="Z12011" s="214"/>
      <c r="AA12011" s="217"/>
      <c r="AB12011" s="217"/>
      <c r="AC12011" s="217"/>
      <c r="AD12011" s="213"/>
    </row>
    <row r="12012" spans="20:30" x14ac:dyDescent="0.2">
      <c r="T12012" s="212"/>
      <c r="U12012" s="213"/>
      <c r="V12012" s="213"/>
      <c r="W12012" s="213"/>
      <c r="X12012" s="214"/>
      <c r="Y12012" s="214"/>
      <c r="Z12012" s="214"/>
      <c r="AA12012" s="217"/>
      <c r="AB12012" s="217"/>
      <c r="AC12012" s="217"/>
      <c r="AD12012" s="213"/>
    </row>
    <row r="12013" spans="20:30" x14ac:dyDescent="0.2">
      <c r="T12013" s="212"/>
      <c r="U12013" s="213"/>
      <c r="V12013" s="213"/>
      <c r="W12013" s="213"/>
      <c r="X12013" s="214"/>
      <c r="Y12013" s="214"/>
      <c r="Z12013" s="214"/>
      <c r="AA12013" s="217"/>
      <c r="AB12013" s="217"/>
      <c r="AC12013" s="217"/>
      <c r="AD12013" s="213"/>
    </row>
    <row r="12014" spans="20:30" x14ac:dyDescent="0.2">
      <c r="T12014" s="212"/>
      <c r="U12014" s="213"/>
      <c r="V12014" s="213"/>
      <c r="W12014" s="213"/>
      <c r="X12014" s="214"/>
      <c r="Y12014" s="214"/>
      <c r="Z12014" s="214"/>
      <c r="AA12014" s="217"/>
      <c r="AB12014" s="217"/>
      <c r="AC12014" s="217"/>
      <c r="AD12014" s="213"/>
    </row>
    <row r="12015" spans="20:30" x14ac:dyDescent="0.2">
      <c r="T12015" s="212"/>
      <c r="U12015" s="213"/>
      <c r="V12015" s="213"/>
      <c r="W12015" s="213"/>
      <c r="X12015" s="214"/>
      <c r="Y12015" s="214"/>
      <c r="Z12015" s="214"/>
      <c r="AA12015" s="217"/>
      <c r="AB12015" s="217"/>
      <c r="AC12015" s="217"/>
      <c r="AD12015" s="213"/>
    </row>
    <row r="12016" spans="20:30" x14ac:dyDescent="0.2">
      <c r="T12016" s="212"/>
      <c r="U12016" s="213"/>
      <c r="V12016" s="213"/>
      <c r="W12016" s="213"/>
      <c r="X12016" s="214"/>
      <c r="Y12016" s="214"/>
      <c r="Z12016" s="214"/>
      <c r="AA12016" s="217"/>
      <c r="AB12016" s="217"/>
      <c r="AC12016" s="217"/>
      <c r="AD12016" s="213"/>
    </row>
    <row r="12017" spans="20:30" x14ac:dyDescent="0.2">
      <c r="T12017" s="212"/>
      <c r="U12017" s="213"/>
      <c r="V12017" s="213"/>
      <c r="W12017" s="213"/>
      <c r="X12017" s="214"/>
      <c r="Y12017" s="214"/>
      <c r="Z12017" s="214"/>
      <c r="AA12017" s="217"/>
      <c r="AB12017" s="217"/>
      <c r="AC12017" s="217"/>
      <c r="AD12017" s="213"/>
    </row>
    <row r="12018" spans="20:30" x14ac:dyDescent="0.2">
      <c r="T12018" s="212"/>
      <c r="U12018" s="213"/>
      <c r="V12018" s="213"/>
      <c r="W12018" s="213"/>
      <c r="X12018" s="214"/>
      <c r="Y12018" s="214"/>
      <c r="Z12018" s="214"/>
      <c r="AA12018" s="217"/>
      <c r="AB12018" s="217"/>
      <c r="AC12018" s="217"/>
      <c r="AD12018" s="213"/>
    </row>
    <row r="12019" spans="20:30" x14ac:dyDescent="0.2">
      <c r="T12019" s="212"/>
      <c r="U12019" s="213"/>
      <c r="V12019" s="213"/>
      <c r="W12019" s="213"/>
      <c r="X12019" s="214"/>
      <c r="Y12019" s="214"/>
      <c r="Z12019" s="214"/>
      <c r="AA12019" s="217"/>
      <c r="AB12019" s="217"/>
      <c r="AC12019" s="217"/>
      <c r="AD12019" s="213"/>
    </row>
    <row r="12020" spans="20:30" x14ac:dyDescent="0.2">
      <c r="T12020" s="212"/>
      <c r="U12020" s="213"/>
      <c r="V12020" s="213"/>
      <c r="W12020" s="213"/>
      <c r="X12020" s="214"/>
      <c r="Y12020" s="214"/>
      <c r="Z12020" s="214"/>
      <c r="AA12020" s="217"/>
      <c r="AB12020" s="217"/>
      <c r="AC12020" s="217"/>
      <c r="AD12020" s="213"/>
    </row>
    <row r="12021" spans="20:30" x14ac:dyDescent="0.2">
      <c r="T12021" s="212"/>
      <c r="U12021" s="213"/>
      <c r="V12021" s="213"/>
      <c r="W12021" s="213"/>
      <c r="X12021" s="214"/>
      <c r="Y12021" s="214"/>
      <c r="Z12021" s="214"/>
      <c r="AA12021" s="217"/>
      <c r="AB12021" s="217"/>
      <c r="AC12021" s="217"/>
      <c r="AD12021" s="213"/>
    </row>
    <row r="12022" spans="20:30" x14ac:dyDescent="0.2">
      <c r="T12022" s="212"/>
      <c r="U12022" s="213"/>
      <c r="V12022" s="213"/>
      <c r="W12022" s="213"/>
      <c r="X12022" s="214"/>
      <c r="Y12022" s="214"/>
      <c r="Z12022" s="214"/>
      <c r="AA12022" s="217"/>
      <c r="AB12022" s="217"/>
      <c r="AC12022" s="217"/>
      <c r="AD12022" s="213"/>
    </row>
    <row r="12023" spans="20:30" x14ac:dyDescent="0.2">
      <c r="T12023" s="212"/>
      <c r="U12023" s="213"/>
      <c r="V12023" s="213"/>
      <c r="W12023" s="213"/>
      <c r="X12023" s="214"/>
      <c r="Y12023" s="214"/>
      <c r="Z12023" s="214"/>
      <c r="AA12023" s="217"/>
      <c r="AB12023" s="217"/>
      <c r="AC12023" s="217"/>
      <c r="AD12023" s="213"/>
    </row>
    <row r="12024" spans="20:30" x14ac:dyDescent="0.2">
      <c r="T12024" s="212"/>
      <c r="U12024" s="213"/>
      <c r="V12024" s="213"/>
      <c r="W12024" s="213"/>
      <c r="X12024" s="214"/>
      <c r="Y12024" s="214"/>
      <c r="Z12024" s="214"/>
      <c r="AA12024" s="217"/>
      <c r="AB12024" s="217"/>
      <c r="AC12024" s="217"/>
      <c r="AD12024" s="213"/>
    </row>
    <row r="12025" spans="20:30" x14ac:dyDescent="0.2">
      <c r="T12025" s="212"/>
      <c r="U12025" s="213"/>
      <c r="V12025" s="213"/>
      <c r="W12025" s="213"/>
      <c r="X12025" s="214"/>
      <c r="Y12025" s="214"/>
      <c r="Z12025" s="214"/>
      <c r="AA12025" s="217"/>
      <c r="AB12025" s="217"/>
      <c r="AC12025" s="217"/>
      <c r="AD12025" s="213"/>
    </row>
    <row r="12026" spans="20:30" x14ac:dyDescent="0.2">
      <c r="T12026" s="212"/>
      <c r="U12026" s="213"/>
      <c r="V12026" s="213"/>
      <c r="W12026" s="213"/>
      <c r="X12026" s="214"/>
      <c r="Y12026" s="214"/>
      <c r="Z12026" s="214"/>
      <c r="AA12026" s="217"/>
      <c r="AB12026" s="217"/>
      <c r="AC12026" s="217"/>
      <c r="AD12026" s="213"/>
    </row>
    <row r="12027" spans="20:30" x14ac:dyDescent="0.2">
      <c r="T12027" s="212"/>
      <c r="U12027" s="213"/>
      <c r="V12027" s="213"/>
      <c r="W12027" s="213"/>
      <c r="X12027" s="214"/>
      <c r="Y12027" s="214"/>
      <c r="Z12027" s="214"/>
      <c r="AA12027" s="217"/>
      <c r="AB12027" s="217"/>
      <c r="AC12027" s="217"/>
      <c r="AD12027" s="213"/>
    </row>
    <row r="12028" spans="20:30" x14ac:dyDescent="0.2">
      <c r="T12028" s="212"/>
      <c r="U12028" s="213"/>
      <c r="V12028" s="213"/>
      <c r="W12028" s="213"/>
      <c r="X12028" s="214"/>
      <c r="Y12028" s="214"/>
      <c r="Z12028" s="214"/>
      <c r="AA12028" s="217"/>
      <c r="AB12028" s="217"/>
      <c r="AC12028" s="217"/>
      <c r="AD12028" s="213"/>
    </row>
    <row r="12029" spans="20:30" x14ac:dyDescent="0.2">
      <c r="T12029" s="212"/>
      <c r="U12029" s="213"/>
      <c r="V12029" s="213"/>
      <c r="W12029" s="213"/>
      <c r="X12029" s="214"/>
      <c r="Y12029" s="214"/>
      <c r="Z12029" s="214"/>
      <c r="AA12029" s="217"/>
      <c r="AB12029" s="217"/>
      <c r="AC12029" s="217"/>
      <c r="AD12029" s="213"/>
    </row>
    <row r="12030" spans="20:30" x14ac:dyDescent="0.2">
      <c r="T12030" s="212"/>
      <c r="U12030" s="213"/>
      <c r="V12030" s="213"/>
      <c r="W12030" s="213"/>
      <c r="X12030" s="214"/>
      <c r="Y12030" s="214"/>
      <c r="Z12030" s="214"/>
      <c r="AA12030" s="217"/>
      <c r="AB12030" s="217"/>
      <c r="AC12030" s="217"/>
      <c r="AD12030" s="213"/>
    </row>
    <row r="12031" spans="20:30" x14ac:dyDescent="0.2">
      <c r="T12031" s="212"/>
      <c r="U12031" s="213"/>
      <c r="V12031" s="213"/>
      <c r="W12031" s="213"/>
      <c r="X12031" s="214"/>
      <c r="Y12031" s="214"/>
      <c r="Z12031" s="214"/>
      <c r="AA12031" s="217"/>
      <c r="AB12031" s="217"/>
      <c r="AC12031" s="217"/>
      <c r="AD12031" s="213"/>
    </row>
    <row r="12032" spans="20:30" x14ac:dyDescent="0.2">
      <c r="T12032" s="212"/>
      <c r="U12032" s="213"/>
      <c r="V12032" s="213"/>
      <c r="W12032" s="213"/>
      <c r="X12032" s="214"/>
      <c r="Y12032" s="214"/>
      <c r="Z12032" s="214"/>
      <c r="AA12032" s="217"/>
      <c r="AB12032" s="217"/>
      <c r="AC12032" s="217"/>
      <c r="AD12032" s="213"/>
    </row>
    <row r="12033" spans="20:30" x14ac:dyDescent="0.2">
      <c r="T12033" s="212"/>
      <c r="U12033" s="213"/>
      <c r="V12033" s="213"/>
      <c r="W12033" s="213"/>
      <c r="X12033" s="214"/>
      <c r="Y12033" s="214"/>
      <c r="Z12033" s="214"/>
      <c r="AA12033" s="217"/>
      <c r="AB12033" s="217"/>
      <c r="AC12033" s="217"/>
      <c r="AD12033" s="213"/>
    </row>
    <row r="12034" spans="20:30" x14ac:dyDescent="0.2">
      <c r="T12034" s="212"/>
      <c r="U12034" s="213"/>
      <c r="V12034" s="213"/>
      <c r="W12034" s="213"/>
      <c r="X12034" s="214"/>
      <c r="Y12034" s="214"/>
      <c r="Z12034" s="214"/>
      <c r="AA12034" s="217"/>
      <c r="AB12034" s="217"/>
      <c r="AC12034" s="217"/>
      <c r="AD12034" s="213"/>
    </row>
    <row r="12035" spans="20:30" x14ac:dyDescent="0.2">
      <c r="T12035" s="212"/>
      <c r="U12035" s="213"/>
      <c r="V12035" s="213"/>
      <c r="W12035" s="213"/>
      <c r="X12035" s="214"/>
      <c r="Y12035" s="214"/>
      <c r="Z12035" s="214"/>
      <c r="AA12035" s="217"/>
      <c r="AB12035" s="217"/>
      <c r="AC12035" s="217"/>
      <c r="AD12035" s="213"/>
    </row>
    <row r="12036" spans="20:30" x14ac:dyDescent="0.2">
      <c r="T12036" s="212"/>
      <c r="U12036" s="213"/>
      <c r="V12036" s="213"/>
      <c r="W12036" s="213"/>
      <c r="X12036" s="214"/>
      <c r="Y12036" s="214"/>
      <c r="Z12036" s="214"/>
      <c r="AA12036" s="217"/>
      <c r="AB12036" s="217"/>
      <c r="AC12036" s="217"/>
      <c r="AD12036" s="213"/>
    </row>
    <row r="12037" spans="20:30" x14ac:dyDescent="0.2">
      <c r="T12037" s="212"/>
      <c r="U12037" s="213"/>
      <c r="V12037" s="213"/>
      <c r="W12037" s="213"/>
      <c r="X12037" s="214"/>
      <c r="Y12037" s="214"/>
      <c r="Z12037" s="214"/>
      <c r="AA12037" s="217"/>
      <c r="AB12037" s="217"/>
      <c r="AC12037" s="217"/>
      <c r="AD12037" s="213"/>
    </row>
    <row r="12038" spans="20:30" x14ac:dyDescent="0.2">
      <c r="T12038" s="212"/>
      <c r="U12038" s="213"/>
      <c r="V12038" s="213"/>
      <c r="W12038" s="213"/>
      <c r="X12038" s="214"/>
      <c r="Y12038" s="214"/>
      <c r="Z12038" s="214"/>
      <c r="AA12038" s="217"/>
      <c r="AB12038" s="217"/>
      <c r="AC12038" s="217"/>
      <c r="AD12038" s="213"/>
    </row>
    <row r="12039" spans="20:30" x14ac:dyDescent="0.2">
      <c r="T12039" s="212"/>
      <c r="U12039" s="213"/>
      <c r="V12039" s="213"/>
      <c r="W12039" s="213"/>
      <c r="X12039" s="214"/>
      <c r="Y12039" s="214"/>
      <c r="Z12039" s="214"/>
      <c r="AA12039" s="217"/>
      <c r="AB12039" s="217"/>
      <c r="AC12039" s="217"/>
      <c r="AD12039" s="213"/>
    </row>
    <row r="12040" spans="20:30" x14ac:dyDescent="0.2">
      <c r="T12040" s="212"/>
      <c r="U12040" s="213"/>
      <c r="V12040" s="213"/>
      <c r="W12040" s="213"/>
      <c r="X12040" s="214"/>
      <c r="Y12040" s="214"/>
      <c r="Z12040" s="214"/>
      <c r="AA12040" s="217"/>
      <c r="AB12040" s="217"/>
      <c r="AC12040" s="217"/>
      <c r="AD12040" s="213"/>
    </row>
    <row r="12041" spans="20:30" x14ac:dyDescent="0.2">
      <c r="T12041" s="212"/>
      <c r="U12041" s="213"/>
      <c r="V12041" s="213"/>
      <c r="W12041" s="213"/>
      <c r="X12041" s="214"/>
      <c r="Y12041" s="214"/>
      <c r="Z12041" s="214"/>
      <c r="AA12041" s="217"/>
      <c r="AB12041" s="217"/>
      <c r="AC12041" s="217"/>
      <c r="AD12041" s="213"/>
    </row>
    <row r="12042" spans="20:30" x14ac:dyDescent="0.2">
      <c r="T12042" s="212"/>
      <c r="U12042" s="213"/>
      <c r="V12042" s="213"/>
      <c r="W12042" s="213"/>
      <c r="X12042" s="214"/>
      <c r="Y12042" s="214"/>
      <c r="Z12042" s="214"/>
      <c r="AA12042" s="217"/>
      <c r="AB12042" s="217"/>
      <c r="AC12042" s="217"/>
      <c r="AD12042" s="213"/>
    </row>
    <row r="12043" spans="20:30" x14ac:dyDescent="0.2">
      <c r="T12043" s="212"/>
      <c r="U12043" s="213"/>
      <c r="V12043" s="213"/>
      <c r="W12043" s="213"/>
      <c r="X12043" s="214"/>
      <c r="Y12043" s="214"/>
      <c r="Z12043" s="214"/>
      <c r="AA12043" s="217"/>
      <c r="AB12043" s="217"/>
      <c r="AC12043" s="217"/>
      <c r="AD12043" s="213"/>
    </row>
    <row r="12044" spans="20:30" x14ac:dyDescent="0.2">
      <c r="T12044" s="212"/>
      <c r="U12044" s="213"/>
      <c r="V12044" s="213"/>
      <c r="W12044" s="213"/>
      <c r="X12044" s="214"/>
      <c r="Y12044" s="214"/>
      <c r="Z12044" s="214"/>
      <c r="AA12044" s="217"/>
      <c r="AB12044" s="217"/>
      <c r="AC12044" s="217"/>
      <c r="AD12044" s="213"/>
    </row>
    <row r="12045" spans="20:30" x14ac:dyDescent="0.2">
      <c r="T12045" s="212"/>
      <c r="U12045" s="213"/>
      <c r="V12045" s="213"/>
      <c r="W12045" s="213"/>
      <c r="X12045" s="214"/>
      <c r="Y12045" s="214"/>
      <c r="Z12045" s="214"/>
      <c r="AA12045" s="217"/>
      <c r="AB12045" s="217"/>
      <c r="AC12045" s="217"/>
      <c r="AD12045" s="213"/>
    </row>
    <row r="12046" spans="20:30" x14ac:dyDescent="0.2">
      <c r="T12046" s="212"/>
      <c r="U12046" s="213"/>
      <c r="V12046" s="213"/>
      <c r="W12046" s="213"/>
      <c r="X12046" s="214"/>
      <c r="Y12046" s="214"/>
      <c r="Z12046" s="214"/>
      <c r="AA12046" s="217"/>
      <c r="AB12046" s="217"/>
      <c r="AC12046" s="217"/>
      <c r="AD12046" s="213"/>
    </row>
    <row r="12047" spans="20:30" x14ac:dyDescent="0.2">
      <c r="T12047" s="212"/>
      <c r="U12047" s="213"/>
      <c r="V12047" s="213"/>
      <c r="W12047" s="213"/>
      <c r="X12047" s="214"/>
      <c r="Y12047" s="214"/>
      <c r="Z12047" s="214"/>
      <c r="AA12047" s="217"/>
      <c r="AB12047" s="217"/>
      <c r="AC12047" s="217"/>
      <c r="AD12047" s="213"/>
    </row>
    <row r="12048" spans="20:30" x14ac:dyDescent="0.2">
      <c r="T12048" s="212"/>
      <c r="U12048" s="213"/>
      <c r="V12048" s="213"/>
      <c r="W12048" s="213"/>
      <c r="X12048" s="214"/>
      <c r="Y12048" s="214"/>
      <c r="Z12048" s="214"/>
      <c r="AA12048" s="217"/>
      <c r="AB12048" s="217"/>
      <c r="AC12048" s="217"/>
      <c r="AD12048" s="213"/>
    </row>
    <row r="12049" spans="20:30" x14ac:dyDescent="0.2">
      <c r="T12049" s="212"/>
      <c r="U12049" s="213"/>
      <c r="V12049" s="213"/>
      <c r="W12049" s="213"/>
      <c r="X12049" s="214"/>
      <c r="Y12049" s="214"/>
      <c r="Z12049" s="214"/>
      <c r="AA12049" s="217"/>
      <c r="AB12049" s="217"/>
      <c r="AC12049" s="217"/>
      <c r="AD12049" s="213"/>
    </row>
    <row r="12050" spans="20:30" x14ac:dyDescent="0.2">
      <c r="T12050" s="212"/>
      <c r="U12050" s="213"/>
      <c r="V12050" s="213"/>
      <c r="W12050" s="213"/>
      <c r="X12050" s="214"/>
      <c r="Y12050" s="214"/>
      <c r="Z12050" s="214"/>
      <c r="AA12050" s="217"/>
      <c r="AB12050" s="217"/>
      <c r="AC12050" s="217"/>
      <c r="AD12050" s="213"/>
    </row>
    <row r="12051" spans="20:30" x14ac:dyDescent="0.2">
      <c r="T12051" s="212"/>
      <c r="U12051" s="213"/>
      <c r="V12051" s="213"/>
      <c r="W12051" s="213"/>
      <c r="X12051" s="214"/>
      <c r="Y12051" s="214"/>
      <c r="Z12051" s="214"/>
      <c r="AA12051" s="217"/>
      <c r="AB12051" s="217"/>
      <c r="AC12051" s="217"/>
      <c r="AD12051" s="213"/>
    </row>
    <row r="12052" spans="20:30" x14ac:dyDescent="0.2">
      <c r="T12052" s="212"/>
      <c r="U12052" s="213"/>
      <c r="V12052" s="213"/>
      <c r="W12052" s="213"/>
      <c r="X12052" s="214"/>
      <c r="Y12052" s="214"/>
      <c r="Z12052" s="214"/>
      <c r="AA12052" s="217"/>
      <c r="AB12052" s="217"/>
      <c r="AC12052" s="217"/>
      <c r="AD12052" s="213"/>
    </row>
    <row r="12053" spans="20:30" x14ac:dyDescent="0.2">
      <c r="T12053" s="212"/>
      <c r="U12053" s="213"/>
      <c r="V12053" s="213"/>
      <c r="W12053" s="213"/>
      <c r="X12053" s="214"/>
      <c r="Y12053" s="214"/>
      <c r="Z12053" s="214"/>
      <c r="AA12053" s="217"/>
      <c r="AB12053" s="217"/>
      <c r="AC12053" s="217"/>
      <c r="AD12053" s="213"/>
    </row>
    <row r="12054" spans="20:30" x14ac:dyDescent="0.2">
      <c r="T12054" s="212"/>
      <c r="U12054" s="213"/>
      <c r="V12054" s="213"/>
      <c r="W12054" s="213"/>
      <c r="X12054" s="214"/>
      <c r="Y12054" s="214"/>
      <c r="Z12054" s="214"/>
      <c r="AA12054" s="217"/>
      <c r="AB12054" s="217"/>
      <c r="AC12054" s="217"/>
      <c r="AD12054" s="213"/>
    </row>
    <row r="12055" spans="20:30" x14ac:dyDescent="0.2">
      <c r="T12055" s="212"/>
      <c r="U12055" s="213"/>
      <c r="V12055" s="213"/>
      <c r="W12055" s="213"/>
      <c r="X12055" s="214"/>
      <c r="Y12055" s="214"/>
      <c r="Z12055" s="214"/>
      <c r="AA12055" s="217"/>
      <c r="AB12055" s="217"/>
      <c r="AC12055" s="217"/>
      <c r="AD12055" s="213"/>
    </row>
    <row r="12056" spans="20:30" x14ac:dyDescent="0.2">
      <c r="T12056" s="212"/>
      <c r="U12056" s="213"/>
      <c r="V12056" s="213"/>
      <c r="W12056" s="213"/>
      <c r="X12056" s="214"/>
      <c r="Y12056" s="214"/>
      <c r="Z12056" s="214"/>
      <c r="AA12056" s="217"/>
      <c r="AB12056" s="217"/>
      <c r="AC12056" s="217"/>
      <c r="AD12056" s="213"/>
    </row>
    <row r="12057" spans="20:30" x14ac:dyDescent="0.2">
      <c r="T12057" s="212"/>
      <c r="U12057" s="213"/>
      <c r="V12057" s="213"/>
      <c r="W12057" s="213"/>
      <c r="X12057" s="214"/>
      <c r="Y12057" s="214"/>
      <c r="Z12057" s="214"/>
      <c r="AA12057" s="217"/>
      <c r="AB12057" s="217"/>
      <c r="AC12057" s="217"/>
      <c r="AD12057" s="213"/>
    </row>
    <row r="12058" spans="20:30" x14ac:dyDescent="0.2">
      <c r="T12058" s="212"/>
      <c r="U12058" s="213"/>
      <c r="V12058" s="213"/>
      <c r="W12058" s="213"/>
      <c r="X12058" s="214"/>
      <c r="Y12058" s="214"/>
      <c r="Z12058" s="214"/>
      <c r="AA12058" s="217"/>
      <c r="AB12058" s="217"/>
      <c r="AC12058" s="217"/>
      <c r="AD12058" s="213"/>
    </row>
    <row r="12059" spans="20:30" x14ac:dyDescent="0.2">
      <c r="T12059" s="212"/>
      <c r="U12059" s="213"/>
      <c r="V12059" s="213"/>
      <c r="W12059" s="213"/>
      <c r="X12059" s="214"/>
      <c r="Y12059" s="214"/>
      <c r="Z12059" s="214"/>
      <c r="AA12059" s="217"/>
      <c r="AB12059" s="217"/>
      <c r="AC12059" s="217"/>
      <c r="AD12059" s="213"/>
    </row>
    <row r="12060" spans="20:30" x14ac:dyDescent="0.2">
      <c r="T12060" s="212"/>
      <c r="U12060" s="213"/>
      <c r="V12060" s="213"/>
      <c r="W12060" s="213"/>
      <c r="X12060" s="214"/>
      <c r="Y12060" s="214"/>
      <c r="Z12060" s="214"/>
      <c r="AA12060" s="217"/>
      <c r="AB12060" s="217"/>
      <c r="AC12060" s="217"/>
      <c r="AD12060" s="213"/>
    </row>
    <row r="12061" spans="20:30" x14ac:dyDescent="0.2">
      <c r="T12061" s="212"/>
      <c r="U12061" s="213"/>
      <c r="V12061" s="213"/>
      <c r="W12061" s="213"/>
      <c r="X12061" s="214"/>
      <c r="Y12061" s="214"/>
      <c r="Z12061" s="214"/>
      <c r="AA12061" s="217"/>
      <c r="AB12061" s="217"/>
      <c r="AC12061" s="217"/>
      <c r="AD12061" s="213"/>
    </row>
    <row r="12062" spans="20:30" x14ac:dyDescent="0.2">
      <c r="T12062" s="212"/>
      <c r="U12062" s="213"/>
      <c r="V12062" s="213"/>
      <c r="W12062" s="213"/>
      <c r="X12062" s="214"/>
      <c r="Y12062" s="214"/>
      <c r="Z12062" s="214"/>
      <c r="AA12062" s="217"/>
      <c r="AB12062" s="217"/>
      <c r="AC12062" s="217"/>
      <c r="AD12062" s="213"/>
    </row>
    <row r="12063" spans="20:30" x14ac:dyDescent="0.2">
      <c r="T12063" s="212"/>
      <c r="U12063" s="213"/>
      <c r="V12063" s="213"/>
      <c r="W12063" s="213"/>
      <c r="X12063" s="214"/>
      <c r="Y12063" s="214"/>
      <c r="Z12063" s="214"/>
      <c r="AA12063" s="217"/>
      <c r="AB12063" s="217"/>
      <c r="AC12063" s="217"/>
      <c r="AD12063" s="213"/>
    </row>
    <row r="12064" spans="20:30" x14ac:dyDescent="0.2">
      <c r="T12064" s="212"/>
      <c r="U12064" s="213"/>
      <c r="V12064" s="213"/>
      <c r="W12064" s="213"/>
      <c r="X12064" s="214"/>
      <c r="Y12064" s="214"/>
      <c r="Z12064" s="214"/>
      <c r="AA12064" s="217"/>
      <c r="AB12064" s="217"/>
      <c r="AC12064" s="217"/>
      <c r="AD12064" s="213"/>
    </row>
    <row r="12065" spans="20:30" x14ac:dyDescent="0.2">
      <c r="T12065" s="212"/>
      <c r="U12065" s="213"/>
      <c r="V12065" s="213"/>
      <c r="W12065" s="213"/>
      <c r="X12065" s="214"/>
      <c r="Y12065" s="214"/>
      <c r="Z12065" s="214"/>
      <c r="AA12065" s="217"/>
      <c r="AB12065" s="217"/>
      <c r="AC12065" s="217"/>
      <c r="AD12065" s="213"/>
    </row>
    <row r="12066" spans="20:30" x14ac:dyDescent="0.2">
      <c r="T12066" s="212"/>
      <c r="U12066" s="213"/>
      <c r="V12066" s="213"/>
      <c r="W12066" s="213"/>
      <c r="X12066" s="214"/>
      <c r="Y12066" s="214"/>
      <c r="Z12066" s="214"/>
      <c r="AA12066" s="217"/>
      <c r="AB12066" s="217"/>
      <c r="AC12066" s="217"/>
      <c r="AD12066" s="213"/>
    </row>
    <row r="12067" spans="20:30" x14ac:dyDescent="0.2">
      <c r="T12067" s="212"/>
      <c r="U12067" s="213"/>
      <c r="V12067" s="213"/>
      <c r="W12067" s="213"/>
      <c r="X12067" s="214"/>
      <c r="Y12067" s="214"/>
      <c r="Z12067" s="214"/>
      <c r="AA12067" s="217"/>
      <c r="AB12067" s="217"/>
      <c r="AC12067" s="217"/>
      <c r="AD12067" s="213"/>
    </row>
    <row r="12068" spans="20:30" x14ac:dyDescent="0.2">
      <c r="T12068" s="212"/>
      <c r="U12068" s="213"/>
      <c r="V12068" s="213"/>
      <c r="W12068" s="213"/>
      <c r="X12068" s="214"/>
      <c r="Y12068" s="214"/>
      <c r="Z12068" s="214"/>
      <c r="AA12068" s="217"/>
      <c r="AB12068" s="217"/>
      <c r="AC12068" s="217"/>
      <c r="AD12068" s="213"/>
    </row>
    <row r="12069" spans="20:30" x14ac:dyDescent="0.2">
      <c r="T12069" s="212"/>
      <c r="U12069" s="213"/>
      <c r="V12069" s="213"/>
      <c r="W12069" s="213"/>
      <c r="X12069" s="214"/>
      <c r="Y12069" s="214"/>
      <c r="Z12069" s="214"/>
      <c r="AA12069" s="217"/>
      <c r="AB12069" s="217"/>
      <c r="AC12069" s="217"/>
      <c r="AD12069" s="213"/>
    </row>
    <row r="12070" spans="20:30" x14ac:dyDescent="0.2">
      <c r="T12070" s="212"/>
      <c r="U12070" s="213"/>
      <c r="V12070" s="213"/>
      <c r="W12070" s="213"/>
      <c r="X12070" s="214"/>
      <c r="Y12070" s="214"/>
      <c r="Z12070" s="214"/>
      <c r="AA12070" s="217"/>
      <c r="AB12070" s="217"/>
      <c r="AC12070" s="217"/>
      <c r="AD12070" s="213"/>
    </row>
    <row r="12071" spans="20:30" x14ac:dyDescent="0.2">
      <c r="T12071" s="212"/>
      <c r="U12071" s="213"/>
      <c r="V12071" s="213"/>
      <c r="W12071" s="213"/>
      <c r="X12071" s="214"/>
      <c r="Y12071" s="214"/>
      <c r="Z12071" s="214"/>
      <c r="AA12071" s="217"/>
      <c r="AB12071" s="217"/>
      <c r="AC12071" s="217"/>
      <c r="AD12071" s="213"/>
    </row>
    <row r="12072" spans="20:30" x14ac:dyDescent="0.2">
      <c r="T12072" s="212"/>
      <c r="U12072" s="213"/>
      <c r="V12072" s="213"/>
      <c r="W12072" s="213"/>
      <c r="X12072" s="214"/>
      <c r="Y12072" s="214"/>
      <c r="Z12072" s="214"/>
      <c r="AA12072" s="217"/>
      <c r="AB12072" s="217"/>
      <c r="AC12072" s="217"/>
      <c r="AD12072" s="213"/>
    </row>
    <row r="12073" spans="20:30" x14ac:dyDescent="0.2">
      <c r="T12073" s="212"/>
      <c r="U12073" s="213"/>
      <c r="V12073" s="213"/>
      <c r="W12073" s="213"/>
      <c r="X12073" s="214"/>
      <c r="Y12073" s="214"/>
      <c r="Z12073" s="214"/>
      <c r="AA12073" s="217"/>
      <c r="AB12073" s="217"/>
      <c r="AC12073" s="217"/>
      <c r="AD12073" s="213"/>
    </row>
    <row r="12074" spans="20:30" x14ac:dyDescent="0.2">
      <c r="T12074" s="212"/>
      <c r="U12074" s="213"/>
      <c r="V12074" s="213"/>
      <c r="W12074" s="213"/>
      <c r="X12074" s="214"/>
      <c r="Y12074" s="214"/>
      <c r="Z12074" s="214"/>
      <c r="AA12074" s="217"/>
      <c r="AB12074" s="217"/>
      <c r="AC12074" s="217"/>
      <c r="AD12074" s="213"/>
    </row>
    <row r="12075" spans="20:30" x14ac:dyDescent="0.2">
      <c r="T12075" s="212"/>
      <c r="U12075" s="213"/>
      <c r="V12075" s="213"/>
      <c r="W12075" s="213"/>
      <c r="X12075" s="214"/>
      <c r="Y12075" s="214"/>
      <c r="Z12075" s="214"/>
      <c r="AA12075" s="217"/>
      <c r="AB12075" s="217"/>
      <c r="AC12075" s="217"/>
      <c r="AD12075" s="213"/>
    </row>
    <row r="12076" spans="20:30" x14ac:dyDescent="0.2">
      <c r="T12076" s="212"/>
      <c r="U12076" s="213"/>
      <c r="V12076" s="213"/>
      <c r="W12076" s="213"/>
      <c r="X12076" s="214"/>
      <c r="Y12076" s="214"/>
      <c r="Z12076" s="214"/>
      <c r="AA12076" s="217"/>
      <c r="AB12076" s="217"/>
      <c r="AC12076" s="217"/>
      <c r="AD12076" s="213"/>
    </row>
    <row r="12077" spans="20:30" x14ac:dyDescent="0.2">
      <c r="T12077" s="212"/>
      <c r="U12077" s="213"/>
      <c r="V12077" s="213"/>
      <c r="W12077" s="213"/>
      <c r="X12077" s="214"/>
      <c r="Y12077" s="214"/>
      <c r="Z12077" s="214"/>
      <c r="AA12077" s="217"/>
      <c r="AB12077" s="217"/>
      <c r="AC12077" s="217"/>
      <c r="AD12077" s="213"/>
    </row>
    <row r="12078" spans="20:30" x14ac:dyDescent="0.2">
      <c r="T12078" s="212"/>
      <c r="U12078" s="213"/>
      <c r="V12078" s="213"/>
      <c r="W12078" s="213"/>
      <c r="X12078" s="214"/>
      <c r="Y12078" s="214"/>
      <c r="Z12078" s="214"/>
      <c r="AA12078" s="217"/>
      <c r="AB12078" s="217"/>
      <c r="AC12078" s="217"/>
      <c r="AD12078" s="213"/>
    </row>
    <row r="12079" spans="20:30" x14ac:dyDescent="0.2">
      <c r="T12079" s="212"/>
      <c r="U12079" s="213"/>
      <c r="V12079" s="213"/>
      <c r="W12079" s="213"/>
      <c r="X12079" s="214"/>
      <c r="Y12079" s="214"/>
      <c r="Z12079" s="214"/>
      <c r="AA12079" s="217"/>
      <c r="AB12079" s="217"/>
      <c r="AC12079" s="217"/>
      <c r="AD12079" s="213"/>
    </row>
    <row r="12080" spans="20:30" x14ac:dyDescent="0.2">
      <c r="T12080" s="212"/>
      <c r="U12080" s="213"/>
      <c r="V12080" s="213"/>
      <c r="W12080" s="213"/>
      <c r="X12080" s="214"/>
      <c r="Y12080" s="214"/>
      <c r="Z12080" s="214"/>
      <c r="AA12080" s="217"/>
      <c r="AB12080" s="217"/>
      <c r="AC12080" s="217"/>
      <c r="AD12080" s="213"/>
    </row>
    <row r="12081" spans="20:30" x14ac:dyDescent="0.2">
      <c r="T12081" s="212"/>
      <c r="U12081" s="213"/>
      <c r="V12081" s="213"/>
      <c r="W12081" s="213"/>
      <c r="X12081" s="214"/>
      <c r="Y12081" s="214"/>
      <c r="Z12081" s="214"/>
      <c r="AA12081" s="217"/>
      <c r="AB12081" s="217"/>
      <c r="AC12081" s="217"/>
      <c r="AD12081" s="213"/>
    </row>
    <row r="12082" spans="20:30" x14ac:dyDescent="0.2">
      <c r="T12082" s="212"/>
      <c r="U12082" s="213"/>
      <c r="V12082" s="213"/>
      <c r="W12082" s="213"/>
      <c r="X12082" s="214"/>
      <c r="Y12082" s="214"/>
      <c r="Z12082" s="214"/>
      <c r="AA12082" s="217"/>
      <c r="AB12082" s="217"/>
      <c r="AC12082" s="217"/>
      <c r="AD12082" s="213"/>
    </row>
    <row r="12083" spans="20:30" x14ac:dyDescent="0.2">
      <c r="T12083" s="212"/>
      <c r="U12083" s="213"/>
      <c r="V12083" s="213"/>
      <c r="W12083" s="213"/>
      <c r="X12083" s="214"/>
      <c r="Y12083" s="214"/>
      <c r="Z12083" s="214"/>
      <c r="AA12083" s="217"/>
      <c r="AB12083" s="217"/>
      <c r="AC12083" s="217"/>
      <c r="AD12083" s="213"/>
    </row>
    <row r="12084" spans="20:30" x14ac:dyDescent="0.2">
      <c r="T12084" s="212"/>
      <c r="U12084" s="213"/>
      <c r="V12084" s="213"/>
      <c r="W12084" s="213"/>
      <c r="X12084" s="214"/>
      <c r="Y12084" s="214"/>
      <c r="Z12084" s="214"/>
      <c r="AA12084" s="217"/>
      <c r="AB12084" s="217"/>
      <c r="AC12084" s="217"/>
      <c r="AD12084" s="213"/>
    </row>
    <row r="12085" spans="20:30" x14ac:dyDescent="0.2">
      <c r="T12085" s="212"/>
      <c r="U12085" s="213"/>
      <c r="V12085" s="213"/>
      <c r="W12085" s="213"/>
      <c r="X12085" s="214"/>
      <c r="Y12085" s="214"/>
      <c r="Z12085" s="214"/>
      <c r="AA12085" s="217"/>
      <c r="AB12085" s="217"/>
      <c r="AC12085" s="217"/>
      <c r="AD12085" s="213"/>
    </row>
    <row r="12086" spans="20:30" x14ac:dyDescent="0.2">
      <c r="T12086" s="212"/>
      <c r="U12086" s="213"/>
      <c r="V12086" s="213"/>
      <c r="W12086" s="213"/>
      <c r="X12086" s="214"/>
      <c r="Y12086" s="214"/>
      <c r="Z12086" s="214"/>
      <c r="AA12086" s="217"/>
      <c r="AB12086" s="217"/>
      <c r="AC12086" s="217"/>
      <c r="AD12086" s="213"/>
    </row>
    <row r="12087" spans="20:30" x14ac:dyDescent="0.2">
      <c r="T12087" s="212"/>
      <c r="U12087" s="213"/>
      <c r="V12087" s="213"/>
      <c r="W12087" s="213"/>
      <c r="X12087" s="214"/>
      <c r="Y12087" s="214"/>
      <c r="Z12087" s="214"/>
      <c r="AA12087" s="217"/>
      <c r="AB12087" s="217"/>
      <c r="AC12087" s="217"/>
      <c r="AD12087" s="213"/>
    </row>
    <row r="12088" spans="20:30" x14ac:dyDescent="0.2">
      <c r="T12088" s="212"/>
      <c r="U12088" s="213"/>
      <c r="V12088" s="213"/>
      <c r="W12088" s="213"/>
      <c r="X12088" s="214"/>
      <c r="Y12088" s="214"/>
      <c r="Z12088" s="214"/>
      <c r="AA12088" s="217"/>
      <c r="AB12088" s="217"/>
      <c r="AC12088" s="217"/>
      <c r="AD12088" s="213"/>
    </row>
    <row r="12089" spans="20:30" x14ac:dyDescent="0.2">
      <c r="T12089" s="212"/>
      <c r="U12089" s="213"/>
      <c r="V12089" s="213"/>
      <c r="W12089" s="213"/>
      <c r="X12089" s="214"/>
      <c r="Y12089" s="214"/>
      <c r="Z12089" s="214"/>
      <c r="AA12089" s="217"/>
      <c r="AB12089" s="217"/>
      <c r="AC12089" s="217"/>
      <c r="AD12089" s="213"/>
    </row>
    <row r="12090" spans="20:30" x14ac:dyDescent="0.2">
      <c r="T12090" s="212"/>
      <c r="U12090" s="213"/>
      <c r="V12090" s="213"/>
      <c r="W12090" s="213"/>
      <c r="X12090" s="214"/>
      <c r="Y12090" s="214"/>
      <c r="Z12090" s="214"/>
      <c r="AA12090" s="217"/>
      <c r="AB12090" s="217"/>
      <c r="AC12090" s="217"/>
      <c r="AD12090" s="213"/>
    </row>
    <row r="12091" spans="20:30" x14ac:dyDescent="0.2">
      <c r="T12091" s="212"/>
      <c r="U12091" s="213"/>
      <c r="V12091" s="213"/>
      <c r="W12091" s="213"/>
      <c r="X12091" s="214"/>
      <c r="Y12091" s="214"/>
      <c r="Z12091" s="214"/>
      <c r="AA12091" s="217"/>
      <c r="AB12091" s="217"/>
      <c r="AC12091" s="217"/>
      <c r="AD12091" s="213"/>
    </row>
    <row r="12092" spans="20:30" x14ac:dyDescent="0.2">
      <c r="T12092" s="212"/>
      <c r="U12092" s="213"/>
      <c r="V12092" s="213"/>
      <c r="W12092" s="213"/>
      <c r="X12092" s="214"/>
      <c r="Y12092" s="214"/>
      <c r="Z12092" s="214"/>
      <c r="AA12092" s="217"/>
      <c r="AB12092" s="217"/>
      <c r="AC12092" s="217"/>
      <c r="AD12092" s="213"/>
    </row>
    <row r="12093" spans="20:30" x14ac:dyDescent="0.2">
      <c r="T12093" s="212"/>
      <c r="U12093" s="213"/>
      <c r="V12093" s="213"/>
      <c r="W12093" s="213"/>
      <c r="X12093" s="214"/>
      <c r="Y12093" s="214"/>
      <c r="Z12093" s="214"/>
      <c r="AA12093" s="217"/>
      <c r="AB12093" s="217"/>
      <c r="AC12093" s="217"/>
      <c r="AD12093" s="213"/>
    </row>
    <row r="12094" spans="20:30" x14ac:dyDescent="0.2">
      <c r="T12094" s="212"/>
      <c r="U12094" s="213"/>
      <c r="V12094" s="213"/>
      <c r="W12094" s="213"/>
      <c r="X12094" s="214"/>
      <c r="Y12094" s="214"/>
      <c r="Z12094" s="214"/>
      <c r="AA12094" s="217"/>
      <c r="AB12094" s="217"/>
      <c r="AC12094" s="217"/>
      <c r="AD12094" s="213"/>
    </row>
    <row r="12095" spans="20:30" x14ac:dyDescent="0.2">
      <c r="T12095" s="212"/>
      <c r="U12095" s="213"/>
      <c r="V12095" s="213"/>
      <c r="W12095" s="213"/>
      <c r="X12095" s="214"/>
      <c r="Y12095" s="214"/>
      <c r="Z12095" s="214"/>
      <c r="AA12095" s="217"/>
      <c r="AB12095" s="217"/>
      <c r="AC12095" s="217"/>
      <c r="AD12095" s="213"/>
    </row>
    <row r="12096" spans="20:30" x14ac:dyDescent="0.2">
      <c r="T12096" s="212"/>
      <c r="U12096" s="213"/>
      <c r="V12096" s="213"/>
      <c r="W12096" s="213"/>
      <c r="X12096" s="214"/>
      <c r="Y12096" s="214"/>
      <c r="Z12096" s="214"/>
      <c r="AA12096" s="217"/>
      <c r="AB12096" s="217"/>
      <c r="AC12096" s="217"/>
      <c r="AD12096" s="213"/>
    </row>
    <row r="12097" spans="20:30" x14ac:dyDescent="0.2">
      <c r="T12097" s="212"/>
      <c r="U12097" s="213"/>
      <c r="V12097" s="213"/>
      <c r="W12097" s="213"/>
      <c r="X12097" s="214"/>
      <c r="Y12097" s="214"/>
      <c r="Z12097" s="214"/>
      <c r="AA12097" s="217"/>
      <c r="AB12097" s="217"/>
      <c r="AC12097" s="217"/>
      <c r="AD12097" s="213"/>
    </row>
    <row r="12098" spans="20:30" x14ac:dyDescent="0.2">
      <c r="T12098" s="212"/>
      <c r="U12098" s="213"/>
      <c r="V12098" s="213"/>
      <c r="W12098" s="213"/>
      <c r="X12098" s="214"/>
      <c r="Y12098" s="214"/>
      <c r="Z12098" s="214"/>
      <c r="AA12098" s="217"/>
      <c r="AB12098" s="217"/>
      <c r="AC12098" s="217"/>
      <c r="AD12098" s="213"/>
    </row>
    <row r="12099" spans="20:30" x14ac:dyDescent="0.2">
      <c r="T12099" s="212"/>
      <c r="U12099" s="213"/>
      <c r="V12099" s="213"/>
      <c r="W12099" s="213"/>
      <c r="X12099" s="214"/>
      <c r="Y12099" s="214"/>
      <c r="Z12099" s="214"/>
      <c r="AA12099" s="217"/>
      <c r="AB12099" s="217"/>
      <c r="AC12099" s="217"/>
      <c r="AD12099" s="213"/>
    </row>
    <row r="12100" spans="20:30" x14ac:dyDescent="0.2">
      <c r="T12100" s="212"/>
      <c r="U12100" s="213"/>
      <c r="V12100" s="213"/>
      <c r="W12100" s="213"/>
      <c r="X12100" s="214"/>
      <c r="Y12100" s="214"/>
      <c r="Z12100" s="214"/>
      <c r="AA12100" s="217"/>
      <c r="AB12100" s="217"/>
      <c r="AC12100" s="217"/>
      <c r="AD12100" s="213"/>
    </row>
    <row r="12101" spans="20:30" x14ac:dyDescent="0.2">
      <c r="T12101" s="212"/>
      <c r="U12101" s="213"/>
      <c r="V12101" s="213"/>
      <c r="W12101" s="213"/>
      <c r="X12101" s="214"/>
      <c r="Y12101" s="214"/>
      <c r="Z12101" s="214"/>
      <c r="AA12101" s="217"/>
      <c r="AB12101" s="217"/>
      <c r="AC12101" s="217"/>
      <c r="AD12101" s="213"/>
    </row>
    <row r="12102" spans="20:30" x14ac:dyDescent="0.2">
      <c r="T12102" s="212"/>
      <c r="U12102" s="213"/>
      <c r="V12102" s="213"/>
      <c r="W12102" s="213"/>
      <c r="X12102" s="214"/>
      <c r="Y12102" s="214"/>
      <c r="Z12102" s="214"/>
      <c r="AA12102" s="217"/>
      <c r="AB12102" s="217"/>
      <c r="AC12102" s="217"/>
      <c r="AD12102" s="213"/>
    </row>
    <row r="12103" spans="20:30" x14ac:dyDescent="0.2">
      <c r="T12103" s="212"/>
      <c r="U12103" s="213"/>
      <c r="V12103" s="213"/>
      <c r="W12103" s="213"/>
      <c r="X12103" s="214"/>
      <c r="Y12103" s="214"/>
      <c r="Z12103" s="214"/>
      <c r="AA12103" s="217"/>
      <c r="AB12103" s="217"/>
      <c r="AC12103" s="217"/>
      <c r="AD12103" s="213"/>
    </row>
    <row r="12104" spans="20:30" x14ac:dyDescent="0.2">
      <c r="T12104" s="212"/>
      <c r="U12104" s="213"/>
      <c r="V12104" s="213"/>
      <c r="W12104" s="213"/>
      <c r="X12104" s="214"/>
      <c r="Y12104" s="214"/>
      <c r="Z12104" s="214"/>
      <c r="AA12104" s="217"/>
      <c r="AB12104" s="217"/>
      <c r="AC12104" s="217"/>
      <c r="AD12104" s="213"/>
    </row>
    <row r="12105" spans="20:30" x14ac:dyDescent="0.2">
      <c r="T12105" s="212"/>
      <c r="U12105" s="213"/>
      <c r="V12105" s="213"/>
      <c r="W12105" s="213"/>
      <c r="X12105" s="214"/>
      <c r="Y12105" s="214"/>
      <c r="Z12105" s="214"/>
      <c r="AA12105" s="217"/>
      <c r="AB12105" s="217"/>
      <c r="AC12105" s="217"/>
      <c r="AD12105" s="213"/>
    </row>
    <row r="12106" spans="20:30" x14ac:dyDescent="0.2">
      <c r="T12106" s="212"/>
      <c r="U12106" s="213"/>
      <c r="V12106" s="213"/>
      <c r="W12106" s="213"/>
      <c r="X12106" s="214"/>
      <c r="Y12106" s="214"/>
      <c r="Z12106" s="214"/>
      <c r="AA12106" s="217"/>
      <c r="AB12106" s="217"/>
      <c r="AC12106" s="217"/>
      <c r="AD12106" s="213"/>
    </row>
    <row r="12107" spans="20:30" x14ac:dyDescent="0.2">
      <c r="T12107" s="212"/>
      <c r="U12107" s="213"/>
      <c r="V12107" s="213"/>
      <c r="W12107" s="213"/>
      <c r="X12107" s="214"/>
      <c r="Y12107" s="214"/>
      <c r="Z12107" s="214"/>
      <c r="AA12107" s="217"/>
      <c r="AB12107" s="217"/>
      <c r="AC12107" s="217"/>
      <c r="AD12107" s="213"/>
    </row>
    <row r="12108" spans="20:30" x14ac:dyDescent="0.2">
      <c r="T12108" s="212"/>
      <c r="U12108" s="213"/>
      <c r="V12108" s="213"/>
      <c r="W12108" s="213"/>
      <c r="X12108" s="214"/>
      <c r="Y12108" s="214"/>
      <c r="Z12108" s="214"/>
      <c r="AA12108" s="217"/>
      <c r="AB12108" s="217"/>
      <c r="AC12108" s="217"/>
      <c r="AD12108" s="213"/>
    </row>
    <row r="12109" spans="20:30" x14ac:dyDescent="0.2">
      <c r="T12109" s="212"/>
      <c r="U12109" s="213"/>
      <c r="V12109" s="213"/>
      <c r="W12109" s="213"/>
      <c r="X12109" s="214"/>
      <c r="Y12109" s="214"/>
      <c r="Z12109" s="214"/>
      <c r="AA12109" s="217"/>
      <c r="AB12109" s="217"/>
      <c r="AC12109" s="217"/>
      <c r="AD12109" s="213"/>
    </row>
    <row r="12110" spans="20:30" x14ac:dyDescent="0.2">
      <c r="T12110" s="212"/>
      <c r="U12110" s="213"/>
      <c r="V12110" s="213"/>
      <c r="W12110" s="213"/>
      <c r="X12110" s="214"/>
      <c r="Y12110" s="214"/>
      <c r="Z12110" s="214"/>
      <c r="AA12110" s="217"/>
      <c r="AB12110" s="217"/>
      <c r="AC12110" s="217"/>
      <c r="AD12110" s="213"/>
    </row>
    <row r="12111" spans="20:30" x14ac:dyDescent="0.2">
      <c r="T12111" s="212"/>
      <c r="U12111" s="213"/>
      <c r="V12111" s="213"/>
      <c r="W12111" s="213"/>
      <c r="X12111" s="214"/>
      <c r="Y12111" s="214"/>
      <c r="Z12111" s="214"/>
      <c r="AA12111" s="217"/>
      <c r="AB12111" s="217"/>
      <c r="AC12111" s="217"/>
      <c r="AD12111" s="213"/>
    </row>
    <row r="12112" spans="20:30" x14ac:dyDescent="0.2">
      <c r="T12112" s="212"/>
      <c r="U12112" s="213"/>
      <c r="V12112" s="213"/>
      <c r="W12112" s="213"/>
      <c r="X12112" s="214"/>
      <c r="Y12112" s="214"/>
      <c r="Z12112" s="214"/>
      <c r="AA12112" s="217"/>
      <c r="AB12112" s="217"/>
      <c r="AC12112" s="217"/>
      <c r="AD12112" s="213"/>
    </row>
    <row r="12113" spans="20:30" x14ac:dyDescent="0.2">
      <c r="T12113" s="212"/>
      <c r="U12113" s="213"/>
      <c r="V12113" s="213"/>
      <c r="W12113" s="213"/>
      <c r="X12113" s="214"/>
      <c r="Y12113" s="214"/>
      <c r="Z12113" s="214"/>
      <c r="AA12113" s="217"/>
      <c r="AB12113" s="217"/>
      <c r="AC12113" s="217"/>
      <c r="AD12113" s="213"/>
    </row>
    <row r="12114" spans="20:30" x14ac:dyDescent="0.2">
      <c r="T12114" s="212"/>
      <c r="U12114" s="213"/>
      <c r="V12114" s="213"/>
      <c r="W12114" s="213"/>
      <c r="X12114" s="214"/>
      <c r="Y12114" s="214"/>
      <c r="Z12114" s="214"/>
      <c r="AA12114" s="217"/>
      <c r="AB12114" s="217"/>
      <c r="AC12114" s="217"/>
      <c r="AD12114" s="213"/>
    </row>
    <row r="12115" spans="20:30" x14ac:dyDescent="0.2">
      <c r="T12115" s="212"/>
      <c r="U12115" s="213"/>
      <c r="V12115" s="213"/>
      <c r="W12115" s="213"/>
      <c r="X12115" s="214"/>
      <c r="Y12115" s="214"/>
      <c r="Z12115" s="214"/>
      <c r="AA12115" s="217"/>
      <c r="AB12115" s="217"/>
      <c r="AC12115" s="217"/>
      <c r="AD12115" s="213"/>
    </row>
    <row r="12116" spans="20:30" x14ac:dyDescent="0.2">
      <c r="T12116" s="212"/>
      <c r="U12116" s="213"/>
      <c r="V12116" s="213"/>
      <c r="W12116" s="213"/>
      <c r="X12116" s="214"/>
      <c r="Y12116" s="214"/>
      <c r="Z12116" s="214"/>
      <c r="AA12116" s="217"/>
      <c r="AB12116" s="217"/>
      <c r="AC12116" s="217"/>
      <c r="AD12116" s="213"/>
    </row>
    <row r="12117" spans="20:30" x14ac:dyDescent="0.2">
      <c r="T12117" s="212"/>
      <c r="U12117" s="213"/>
      <c r="V12117" s="213"/>
      <c r="W12117" s="213"/>
      <c r="X12117" s="214"/>
      <c r="Y12117" s="214"/>
      <c r="Z12117" s="214"/>
      <c r="AA12117" s="217"/>
      <c r="AB12117" s="217"/>
      <c r="AC12117" s="217"/>
      <c r="AD12117" s="213"/>
    </row>
    <row r="12118" spans="20:30" x14ac:dyDescent="0.2">
      <c r="T12118" s="212"/>
      <c r="U12118" s="213"/>
      <c r="V12118" s="213"/>
      <c r="W12118" s="213"/>
      <c r="X12118" s="214"/>
      <c r="Y12118" s="214"/>
      <c r="Z12118" s="214"/>
      <c r="AA12118" s="217"/>
      <c r="AB12118" s="217"/>
      <c r="AC12118" s="217"/>
      <c r="AD12118" s="213"/>
    </row>
    <row r="12119" spans="20:30" x14ac:dyDescent="0.2">
      <c r="T12119" s="212"/>
      <c r="U12119" s="213"/>
      <c r="V12119" s="213"/>
      <c r="W12119" s="213"/>
      <c r="X12119" s="214"/>
      <c r="Y12119" s="214"/>
      <c r="Z12119" s="214"/>
      <c r="AA12119" s="217"/>
      <c r="AB12119" s="217"/>
      <c r="AC12119" s="217"/>
      <c r="AD12119" s="213"/>
    </row>
    <row r="12120" spans="20:30" x14ac:dyDescent="0.2">
      <c r="T12120" s="212"/>
      <c r="U12120" s="213"/>
      <c r="V12120" s="213"/>
      <c r="W12120" s="213"/>
      <c r="X12120" s="214"/>
      <c r="Y12120" s="214"/>
      <c r="Z12120" s="214"/>
      <c r="AA12120" s="217"/>
      <c r="AB12120" s="217"/>
      <c r="AC12120" s="217"/>
      <c r="AD12120" s="213"/>
    </row>
    <row r="12121" spans="20:30" x14ac:dyDescent="0.2">
      <c r="T12121" s="212"/>
      <c r="U12121" s="213"/>
      <c r="V12121" s="213"/>
      <c r="W12121" s="213"/>
      <c r="X12121" s="214"/>
      <c r="Y12121" s="214"/>
      <c r="Z12121" s="214"/>
      <c r="AA12121" s="217"/>
      <c r="AB12121" s="217"/>
      <c r="AC12121" s="217"/>
      <c r="AD12121" s="213"/>
    </row>
    <row r="12122" spans="20:30" x14ac:dyDescent="0.2">
      <c r="T12122" s="212"/>
      <c r="U12122" s="213"/>
      <c r="V12122" s="213"/>
      <c r="W12122" s="213"/>
      <c r="X12122" s="214"/>
      <c r="Y12122" s="214"/>
      <c r="Z12122" s="214"/>
      <c r="AA12122" s="217"/>
      <c r="AB12122" s="217"/>
      <c r="AC12122" s="217"/>
      <c r="AD12122" s="213"/>
    </row>
    <row r="12123" spans="20:30" x14ac:dyDescent="0.2">
      <c r="T12123" s="212"/>
      <c r="U12123" s="213"/>
      <c r="V12123" s="213"/>
      <c r="W12123" s="213"/>
      <c r="X12123" s="214"/>
      <c r="Y12123" s="214"/>
      <c r="Z12123" s="214"/>
      <c r="AA12123" s="217"/>
      <c r="AB12123" s="217"/>
      <c r="AC12123" s="217"/>
      <c r="AD12123" s="213"/>
    </row>
    <row r="12124" spans="20:30" x14ac:dyDescent="0.2">
      <c r="T12124" s="212"/>
      <c r="U12124" s="213"/>
      <c r="V12124" s="213"/>
      <c r="W12124" s="213"/>
      <c r="X12124" s="214"/>
      <c r="Y12124" s="214"/>
      <c r="Z12124" s="214"/>
      <c r="AA12124" s="217"/>
      <c r="AB12124" s="217"/>
      <c r="AC12124" s="217"/>
      <c r="AD12124" s="213"/>
    </row>
    <row r="12125" spans="20:30" x14ac:dyDescent="0.2">
      <c r="T12125" s="212"/>
      <c r="U12125" s="213"/>
      <c r="V12125" s="213"/>
      <c r="W12125" s="213"/>
      <c r="X12125" s="214"/>
      <c r="Y12125" s="214"/>
      <c r="Z12125" s="214"/>
      <c r="AA12125" s="217"/>
      <c r="AB12125" s="217"/>
      <c r="AC12125" s="217"/>
      <c r="AD12125" s="213"/>
    </row>
    <row r="12126" spans="20:30" x14ac:dyDescent="0.2">
      <c r="T12126" s="212"/>
      <c r="U12126" s="213"/>
      <c r="V12126" s="213"/>
      <c r="W12126" s="213"/>
      <c r="X12126" s="214"/>
      <c r="Y12126" s="214"/>
      <c r="Z12126" s="214"/>
      <c r="AA12126" s="217"/>
      <c r="AB12126" s="217"/>
      <c r="AC12126" s="217"/>
      <c r="AD12126" s="213"/>
    </row>
    <row r="12127" spans="20:30" x14ac:dyDescent="0.2">
      <c r="T12127" s="212"/>
      <c r="U12127" s="213"/>
      <c r="V12127" s="213"/>
      <c r="W12127" s="213"/>
      <c r="X12127" s="214"/>
      <c r="Y12127" s="214"/>
      <c r="Z12127" s="214"/>
      <c r="AA12127" s="217"/>
      <c r="AB12127" s="217"/>
      <c r="AC12127" s="217"/>
      <c r="AD12127" s="213"/>
    </row>
    <row r="12128" spans="20:30" x14ac:dyDescent="0.2">
      <c r="T12128" s="212"/>
      <c r="U12128" s="213"/>
      <c r="V12128" s="213"/>
      <c r="W12128" s="213"/>
      <c r="X12128" s="214"/>
      <c r="Y12128" s="214"/>
      <c r="Z12128" s="214"/>
      <c r="AA12128" s="217"/>
      <c r="AB12128" s="217"/>
      <c r="AC12128" s="217"/>
      <c r="AD12128" s="213"/>
    </row>
    <row r="12129" spans="20:30" x14ac:dyDescent="0.2">
      <c r="T12129" s="212"/>
      <c r="U12129" s="213"/>
      <c r="V12129" s="213"/>
      <c r="W12129" s="213"/>
      <c r="X12129" s="214"/>
      <c r="Y12129" s="214"/>
      <c r="Z12129" s="214"/>
      <c r="AA12129" s="217"/>
      <c r="AB12129" s="217"/>
      <c r="AC12129" s="217"/>
      <c r="AD12129" s="213"/>
    </row>
    <row r="12130" spans="20:30" x14ac:dyDescent="0.2">
      <c r="T12130" s="212"/>
      <c r="U12130" s="213"/>
      <c r="V12130" s="213"/>
      <c r="W12130" s="213"/>
      <c r="X12130" s="214"/>
      <c r="Y12130" s="214"/>
      <c r="Z12130" s="214"/>
      <c r="AA12130" s="217"/>
      <c r="AB12130" s="217"/>
      <c r="AC12130" s="217"/>
      <c r="AD12130" s="213"/>
    </row>
    <row r="12131" spans="20:30" x14ac:dyDescent="0.2">
      <c r="T12131" s="212"/>
      <c r="U12131" s="213"/>
      <c r="V12131" s="213"/>
      <c r="W12131" s="213"/>
      <c r="X12131" s="214"/>
      <c r="Y12131" s="214"/>
      <c r="Z12131" s="214"/>
      <c r="AA12131" s="217"/>
      <c r="AB12131" s="217"/>
      <c r="AC12131" s="217"/>
      <c r="AD12131" s="213"/>
    </row>
    <row r="12132" spans="20:30" x14ac:dyDescent="0.2">
      <c r="T12132" s="212"/>
      <c r="U12132" s="213"/>
      <c r="V12132" s="213"/>
      <c r="W12132" s="213"/>
      <c r="X12132" s="214"/>
      <c r="Y12132" s="214"/>
      <c r="Z12132" s="214"/>
      <c r="AA12132" s="217"/>
      <c r="AB12132" s="217"/>
      <c r="AC12132" s="217"/>
      <c r="AD12132" s="213"/>
    </row>
    <row r="12133" spans="20:30" x14ac:dyDescent="0.2">
      <c r="T12133" s="212"/>
      <c r="U12133" s="213"/>
      <c r="V12133" s="213"/>
      <c r="W12133" s="213"/>
      <c r="X12133" s="214"/>
      <c r="Y12133" s="214"/>
      <c r="Z12133" s="214"/>
      <c r="AA12133" s="217"/>
      <c r="AB12133" s="217"/>
      <c r="AC12133" s="217"/>
      <c r="AD12133" s="213"/>
    </row>
    <row r="12134" spans="20:30" x14ac:dyDescent="0.2">
      <c r="T12134" s="212"/>
      <c r="U12134" s="213"/>
      <c r="V12134" s="213"/>
      <c r="W12134" s="213"/>
      <c r="X12134" s="214"/>
      <c r="Y12134" s="214"/>
      <c r="Z12134" s="214"/>
      <c r="AA12134" s="217"/>
      <c r="AB12134" s="217"/>
      <c r="AC12134" s="217"/>
      <c r="AD12134" s="213"/>
    </row>
    <row r="12135" spans="20:30" x14ac:dyDescent="0.2">
      <c r="T12135" s="212"/>
      <c r="U12135" s="213"/>
      <c r="V12135" s="213"/>
      <c r="W12135" s="213"/>
      <c r="X12135" s="214"/>
      <c r="Y12135" s="214"/>
      <c r="Z12135" s="214"/>
      <c r="AA12135" s="217"/>
      <c r="AB12135" s="217"/>
      <c r="AC12135" s="217"/>
      <c r="AD12135" s="213"/>
    </row>
    <row r="12136" spans="20:30" x14ac:dyDescent="0.2">
      <c r="T12136" s="212"/>
      <c r="U12136" s="213"/>
      <c r="V12136" s="213"/>
      <c r="W12136" s="213"/>
      <c r="X12136" s="214"/>
      <c r="Y12136" s="214"/>
      <c r="Z12136" s="214"/>
      <c r="AA12136" s="217"/>
      <c r="AB12136" s="217"/>
      <c r="AC12136" s="217"/>
      <c r="AD12136" s="213"/>
    </row>
    <row r="12137" spans="20:30" x14ac:dyDescent="0.2">
      <c r="T12137" s="212"/>
      <c r="U12137" s="213"/>
      <c r="V12137" s="213"/>
      <c r="W12137" s="213"/>
      <c r="X12137" s="214"/>
      <c r="Y12137" s="214"/>
      <c r="Z12137" s="214"/>
      <c r="AA12137" s="217"/>
      <c r="AB12137" s="217"/>
      <c r="AC12137" s="217"/>
      <c r="AD12137" s="213"/>
    </row>
    <row r="12138" spans="20:30" x14ac:dyDescent="0.2">
      <c r="T12138" s="212"/>
      <c r="U12138" s="213"/>
      <c r="V12138" s="213"/>
      <c r="W12138" s="213"/>
      <c r="X12138" s="214"/>
      <c r="Y12138" s="214"/>
      <c r="Z12138" s="214"/>
      <c r="AA12138" s="217"/>
      <c r="AB12138" s="217"/>
      <c r="AC12138" s="217"/>
      <c r="AD12138" s="213"/>
    </row>
    <row r="12139" spans="20:30" x14ac:dyDescent="0.2">
      <c r="T12139" s="212"/>
      <c r="U12139" s="213"/>
      <c r="V12139" s="213"/>
      <c r="W12139" s="213"/>
      <c r="X12139" s="214"/>
      <c r="Y12139" s="214"/>
      <c r="Z12139" s="214"/>
      <c r="AA12139" s="217"/>
      <c r="AB12139" s="217"/>
      <c r="AC12139" s="217"/>
      <c r="AD12139" s="213"/>
    </row>
    <row r="12140" spans="20:30" x14ac:dyDescent="0.2">
      <c r="T12140" s="212"/>
      <c r="U12140" s="213"/>
      <c r="V12140" s="213"/>
      <c r="W12140" s="213"/>
      <c r="X12140" s="214"/>
      <c r="Y12140" s="214"/>
      <c r="Z12140" s="214"/>
      <c r="AA12140" s="217"/>
      <c r="AB12140" s="217"/>
      <c r="AC12140" s="217"/>
      <c r="AD12140" s="213"/>
    </row>
    <row r="12141" spans="20:30" x14ac:dyDescent="0.2">
      <c r="T12141" s="212"/>
      <c r="U12141" s="213"/>
      <c r="V12141" s="213"/>
      <c r="W12141" s="213"/>
      <c r="X12141" s="214"/>
      <c r="Y12141" s="214"/>
      <c r="Z12141" s="214"/>
      <c r="AA12141" s="217"/>
      <c r="AB12141" s="217"/>
      <c r="AC12141" s="217"/>
      <c r="AD12141" s="213"/>
    </row>
    <row r="12142" spans="20:30" x14ac:dyDescent="0.2">
      <c r="T12142" s="212"/>
      <c r="U12142" s="213"/>
      <c r="V12142" s="213"/>
      <c r="W12142" s="213"/>
      <c r="X12142" s="214"/>
      <c r="Y12142" s="214"/>
      <c r="Z12142" s="214"/>
      <c r="AA12142" s="217"/>
      <c r="AB12142" s="217"/>
      <c r="AC12142" s="217"/>
      <c r="AD12142" s="213"/>
    </row>
    <row r="12143" spans="20:30" x14ac:dyDescent="0.2">
      <c r="T12143" s="212"/>
      <c r="U12143" s="213"/>
      <c r="V12143" s="213"/>
      <c r="W12143" s="213"/>
      <c r="X12143" s="214"/>
      <c r="Y12143" s="214"/>
      <c r="Z12143" s="214"/>
      <c r="AA12143" s="217"/>
      <c r="AB12143" s="217"/>
      <c r="AC12143" s="217"/>
      <c r="AD12143" s="213"/>
    </row>
    <row r="12144" spans="20:30" x14ac:dyDescent="0.2">
      <c r="T12144" s="212"/>
      <c r="U12144" s="213"/>
      <c r="V12144" s="213"/>
      <c r="W12144" s="213"/>
      <c r="X12144" s="214"/>
      <c r="Y12144" s="214"/>
      <c r="Z12144" s="214"/>
      <c r="AA12144" s="217"/>
      <c r="AB12144" s="217"/>
      <c r="AC12144" s="217"/>
      <c r="AD12144" s="213"/>
    </row>
    <row r="12145" spans="20:30" x14ac:dyDescent="0.2">
      <c r="T12145" s="212"/>
      <c r="U12145" s="213"/>
      <c r="V12145" s="213"/>
      <c r="W12145" s="213"/>
      <c r="X12145" s="214"/>
      <c r="Y12145" s="214"/>
      <c r="Z12145" s="214"/>
      <c r="AA12145" s="217"/>
      <c r="AB12145" s="217"/>
      <c r="AC12145" s="217"/>
      <c r="AD12145" s="213"/>
    </row>
    <row r="12146" spans="20:30" x14ac:dyDescent="0.2">
      <c r="T12146" s="212"/>
      <c r="U12146" s="213"/>
      <c r="V12146" s="213"/>
      <c r="W12146" s="213"/>
      <c r="X12146" s="214"/>
      <c r="Y12146" s="214"/>
      <c r="Z12146" s="214"/>
      <c r="AA12146" s="217"/>
      <c r="AB12146" s="217"/>
      <c r="AC12146" s="217"/>
      <c r="AD12146" s="213"/>
    </row>
    <row r="12147" spans="20:30" x14ac:dyDescent="0.2">
      <c r="T12147" s="212"/>
      <c r="U12147" s="213"/>
      <c r="V12147" s="213"/>
      <c r="W12147" s="213"/>
      <c r="X12147" s="214"/>
      <c r="Y12147" s="214"/>
      <c r="Z12147" s="214"/>
      <c r="AA12147" s="217"/>
      <c r="AB12147" s="217"/>
      <c r="AC12147" s="217"/>
      <c r="AD12147" s="213"/>
    </row>
    <row r="12148" spans="20:30" x14ac:dyDescent="0.2">
      <c r="T12148" s="212"/>
      <c r="U12148" s="213"/>
      <c r="V12148" s="213"/>
      <c r="W12148" s="213"/>
      <c r="X12148" s="214"/>
      <c r="Y12148" s="214"/>
      <c r="Z12148" s="214"/>
      <c r="AA12148" s="217"/>
      <c r="AB12148" s="217"/>
      <c r="AC12148" s="217"/>
      <c r="AD12148" s="213"/>
    </row>
    <row r="12149" spans="20:30" x14ac:dyDescent="0.2">
      <c r="T12149" s="212"/>
      <c r="U12149" s="213"/>
      <c r="V12149" s="213"/>
      <c r="W12149" s="213"/>
      <c r="X12149" s="214"/>
      <c r="Y12149" s="214"/>
      <c r="Z12149" s="214"/>
      <c r="AA12149" s="217"/>
      <c r="AB12149" s="217"/>
      <c r="AC12149" s="217"/>
      <c r="AD12149" s="213"/>
    </row>
    <row r="12150" spans="20:30" x14ac:dyDescent="0.2">
      <c r="T12150" s="212"/>
      <c r="U12150" s="213"/>
      <c r="V12150" s="213"/>
      <c r="W12150" s="213"/>
      <c r="X12150" s="214"/>
      <c r="Y12150" s="214"/>
      <c r="Z12150" s="214"/>
      <c r="AA12150" s="217"/>
      <c r="AB12150" s="217"/>
      <c r="AC12150" s="217"/>
      <c r="AD12150" s="213"/>
    </row>
    <row r="12151" spans="20:30" x14ac:dyDescent="0.2">
      <c r="T12151" s="212"/>
      <c r="U12151" s="213"/>
      <c r="V12151" s="213"/>
      <c r="W12151" s="213"/>
      <c r="X12151" s="214"/>
      <c r="Y12151" s="214"/>
      <c r="Z12151" s="214"/>
      <c r="AA12151" s="217"/>
      <c r="AB12151" s="217"/>
      <c r="AC12151" s="217"/>
      <c r="AD12151" s="213"/>
    </row>
    <row r="12152" spans="20:30" x14ac:dyDescent="0.2">
      <c r="T12152" s="212"/>
      <c r="U12152" s="213"/>
      <c r="V12152" s="213"/>
      <c r="W12152" s="213"/>
      <c r="X12152" s="214"/>
      <c r="Y12152" s="214"/>
      <c r="Z12152" s="214"/>
      <c r="AA12152" s="217"/>
      <c r="AB12152" s="217"/>
      <c r="AC12152" s="217"/>
      <c r="AD12152" s="213"/>
    </row>
    <row r="12153" spans="20:30" x14ac:dyDescent="0.2">
      <c r="T12153" s="212"/>
      <c r="U12153" s="213"/>
      <c r="V12153" s="213"/>
      <c r="W12153" s="213"/>
      <c r="X12153" s="214"/>
      <c r="Y12153" s="214"/>
      <c r="Z12153" s="214"/>
      <c r="AA12153" s="217"/>
      <c r="AB12153" s="217"/>
      <c r="AC12153" s="217"/>
      <c r="AD12153" s="213"/>
    </row>
    <row r="12154" spans="20:30" x14ac:dyDescent="0.2">
      <c r="T12154" s="212"/>
      <c r="U12154" s="213"/>
      <c r="V12154" s="213"/>
      <c r="W12154" s="213"/>
      <c r="X12154" s="214"/>
      <c r="Y12154" s="214"/>
      <c r="Z12154" s="214"/>
      <c r="AA12154" s="217"/>
      <c r="AB12154" s="217"/>
      <c r="AC12154" s="217"/>
      <c r="AD12154" s="213"/>
    </row>
    <row r="12155" spans="20:30" x14ac:dyDescent="0.2">
      <c r="T12155" s="212"/>
      <c r="U12155" s="213"/>
      <c r="V12155" s="213"/>
      <c r="W12155" s="213"/>
      <c r="X12155" s="214"/>
      <c r="Y12155" s="214"/>
      <c r="Z12155" s="214"/>
      <c r="AA12155" s="217"/>
      <c r="AB12155" s="217"/>
      <c r="AC12155" s="217"/>
      <c r="AD12155" s="213"/>
    </row>
    <row r="12156" spans="20:30" x14ac:dyDescent="0.2">
      <c r="T12156" s="212"/>
      <c r="U12156" s="213"/>
      <c r="V12156" s="213"/>
      <c r="W12156" s="213"/>
      <c r="X12156" s="214"/>
      <c r="Y12156" s="214"/>
      <c r="Z12156" s="214"/>
      <c r="AA12156" s="217"/>
      <c r="AB12156" s="217"/>
      <c r="AC12156" s="217"/>
      <c r="AD12156" s="213"/>
    </row>
    <row r="12157" spans="20:30" x14ac:dyDescent="0.2">
      <c r="T12157" s="212"/>
      <c r="U12157" s="213"/>
      <c r="V12157" s="213"/>
      <c r="W12157" s="213"/>
      <c r="X12157" s="214"/>
      <c r="Y12157" s="214"/>
      <c r="Z12157" s="214"/>
      <c r="AA12157" s="217"/>
      <c r="AB12157" s="217"/>
      <c r="AC12157" s="217"/>
      <c r="AD12157" s="213"/>
    </row>
    <row r="12158" spans="20:30" x14ac:dyDescent="0.2">
      <c r="T12158" s="212"/>
      <c r="U12158" s="213"/>
      <c r="V12158" s="213"/>
      <c r="W12158" s="213"/>
      <c r="X12158" s="214"/>
      <c r="Y12158" s="214"/>
      <c r="Z12158" s="214"/>
      <c r="AA12158" s="217"/>
      <c r="AB12158" s="217"/>
      <c r="AC12158" s="217"/>
      <c r="AD12158" s="213"/>
    </row>
    <row r="12159" spans="20:30" x14ac:dyDescent="0.2">
      <c r="T12159" s="212"/>
      <c r="U12159" s="213"/>
      <c r="V12159" s="213"/>
      <c r="W12159" s="213"/>
      <c r="X12159" s="214"/>
      <c r="Y12159" s="214"/>
      <c r="Z12159" s="214"/>
      <c r="AA12159" s="217"/>
      <c r="AB12159" s="217"/>
      <c r="AC12159" s="217"/>
      <c r="AD12159" s="213"/>
    </row>
    <row r="12160" spans="20:30" x14ac:dyDescent="0.2">
      <c r="T12160" s="212"/>
      <c r="U12160" s="213"/>
      <c r="V12160" s="213"/>
      <c r="W12160" s="213"/>
      <c r="X12160" s="214"/>
      <c r="Y12160" s="214"/>
      <c r="Z12160" s="214"/>
      <c r="AA12160" s="217"/>
      <c r="AB12160" s="217"/>
      <c r="AC12160" s="217"/>
      <c r="AD12160" s="213"/>
    </row>
    <row r="12161" spans="20:30" x14ac:dyDescent="0.2">
      <c r="T12161" s="212"/>
      <c r="U12161" s="213"/>
      <c r="V12161" s="213"/>
      <c r="W12161" s="213"/>
      <c r="X12161" s="214"/>
      <c r="Y12161" s="214"/>
      <c r="Z12161" s="214"/>
      <c r="AA12161" s="217"/>
      <c r="AB12161" s="217"/>
      <c r="AC12161" s="217"/>
      <c r="AD12161" s="213"/>
    </row>
    <row r="12162" spans="20:30" x14ac:dyDescent="0.2">
      <c r="T12162" s="212"/>
      <c r="U12162" s="213"/>
      <c r="V12162" s="213"/>
      <c r="W12162" s="213"/>
      <c r="X12162" s="214"/>
      <c r="Y12162" s="214"/>
      <c r="Z12162" s="214"/>
      <c r="AA12162" s="217"/>
      <c r="AB12162" s="217"/>
      <c r="AC12162" s="217"/>
      <c r="AD12162" s="213"/>
    </row>
    <row r="12163" spans="20:30" x14ac:dyDescent="0.2">
      <c r="T12163" s="212"/>
      <c r="U12163" s="213"/>
      <c r="V12163" s="213"/>
      <c r="W12163" s="213"/>
      <c r="X12163" s="214"/>
      <c r="Y12163" s="214"/>
      <c r="Z12163" s="214"/>
      <c r="AA12163" s="217"/>
      <c r="AB12163" s="217"/>
      <c r="AC12163" s="217"/>
      <c r="AD12163" s="213"/>
    </row>
    <row r="12164" spans="20:30" x14ac:dyDescent="0.2">
      <c r="T12164" s="212"/>
      <c r="U12164" s="213"/>
      <c r="V12164" s="213"/>
      <c r="W12164" s="213"/>
      <c r="X12164" s="214"/>
      <c r="Y12164" s="214"/>
      <c r="Z12164" s="214"/>
      <c r="AA12164" s="217"/>
      <c r="AB12164" s="217"/>
      <c r="AC12164" s="217"/>
      <c r="AD12164" s="213"/>
    </row>
    <row r="12165" spans="20:30" x14ac:dyDescent="0.2">
      <c r="T12165" s="212"/>
      <c r="U12165" s="213"/>
      <c r="V12165" s="213"/>
      <c r="W12165" s="213"/>
      <c r="X12165" s="214"/>
      <c r="Y12165" s="214"/>
      <c r="Z12165" s="214"/>
      <c r="AA12165" s="217"/>
      <c r="AB12165" s="217"/>
      <c r="AC12165" s="217"/>
      <c r="AD12165" s="213"/>
    </row>
    <row r="12166" spans="20:30" x14ac:dyDescent="0.2">
      <c r="T12166" s="212"/>
      <c r="U12166" s="213"/>
      <c r="V12166" s="213"/>
      <c r="W12166" s="213"/>
      <c r="X12166" s="214"/>
      <c r="Y12166" s="214"/>
      <c r="Z12166" s="214"/>
      <c r="AA12166" s="217"/>
      <c r="AB12166" s="217"/>
      <c r="AC12166" s="217"/>
      <c r="AD12166" s="213"/>
    </row>
    <row r="12167" spans="20:30" x14ac:dyDescent="0.2">
      <c r="T12167" s="212"/>
      <c r="U12167" s="213"/>
      <c r="V12167" s="213"/>
      <c r="W12167" s="213"/>
      <c r="X12167" s="214"/>
      <c r="Y12167" s="214"/>
      <c r="Z12167" s="214"/>
      <c r="AA12167" s="217"/>
      <c r="AB12167" s="217"/>
      <c r="AC12167" s="217"/>
      <c r="AD12167" s="213"/>
    </row>
    <row r="12168" spans="20:30" x14ac:dyDescent="0.2">
      <c r="T12168" s="212"/>
      <c r="U12168" s="213"/>
      <c r="V12168" s="213"/>
      <c r="W12168" s="213"/>
      <c r="X12168" s="214"/>
      <c r="Y12168" s="214"/>
      <c r="Z12168" s="214"/>
      <c r="AA12168" s="217"/>
      <c r="AB12168" s="217"/>
      <c r="AC12168" s="217"/>
      <c r="AD12168" s="213"/>
    </row>
    <row r="12169" spans="20:30" x14ac:dyDescent="0.2">
      <c r="T12169" s="212"/>
      <c r="U12169" s="213"/>
      <c r="V12169" s="213"/>
      <c r="W12169" s="213"/>
      <c r="X12169" s="214"/>
      <c r="Y12169" s="214"/>
      <c r="Z12169" s="214"/>
      <c r="AA12169" s="217"/>
      <c r="AB12169" s="217"/>
      <c r="AC12169" s="217"/>
      <c r="AD12169" s="213"/>
    </row>
    <row r="12170" spans="20:30" x14ac:dyDescent="0.2">
      <c r="T12170" s="212"/>
      <c r="U12170" s="213"/>
      <c r="V12170" s="213"/>
      <c r="W12170" s="213"/>
      <c r="X12170" s="214"/>
      <c r="Y12170" s="214"/>
      <c r="Z12170" s="214"/>
      <c r="AA12170" s="217"/>
      <c r="AB12170" s="217"/>
      <c r="AC12170" s="217"/>
      <c r="AD12170" s="213"/>
    </row>
    <row r="12171" spans="20:30" x14ac:dyDescent="0.2">
      <c r="T12171" s="212"/>
      <c r="U12171" s="213"/>
      <c r="V12171" s="213"/>
      <c r="W12171" s="213"/>
      <c r="X12171" s="214"/>
      <c r="Y12171" s="214"/>
      <c r="Z12171" s="214"/>
      <c r="AA12171" s="217"/>
      <c r="AB12171" s="217"/>
      <c r="AC12171" s="217"/>
      <c r="AD12171" s="213"/>
    </row>
    <row r="12172" spans="20:30" x14ac:dyDescent="0.2">
      <c r="T12172" s="212"/>
      <c r="U12172" s="213"/>
      <c r="V12172" s="213"/>
      <c r="W12172" s="213"/>
      <c r="X12172" s="214"/>
      <c r="Y12172" s="214"/>
      <c r="Z12172" s="214"/>
      <c r="AA12172" s="217"/>
      <c r="AB12172" s="217"/>
      <c r="AC12172" s="217"/>
      <c r="AD12172" s="213"/>
    </row>
    <row r="12173" spans="20:30" x14ac:dyDescent="0.2">
      <c r="T12173" s="212"/>
      <c r="U12173" s="213"/>
      <c r="V12173" s="213"/>
      <c r="W12173" s="213"/>
      <c r="X12173" s="214"/>
      <c r="Y12173" s="214"/>
      <c r="Z12173" s="214"/>
      <c r="AA12173" s="217"/>
      <c r="AB12173" s="217"/>
      <c r="AC12173" s="217"/>
      <c r="AD12173" s="213"/>
    </row>
    <row r="12174" spans="20:30" x14ac:dyDescent="0.2">
      <c r="T12174" s="212"/>
      <c r="U12174" s="213"/>
      <c r="V12174" s="213"/>
      <c r="W12174" s="213"/>
      <c r="X12174" s="214"/>
      <c r="Y12174" s="214"/>
      <c r="Z12174" s="214"/>
      <c r="AA12174" s="217"/>
      <c r="AB12174" s="217"/>
      <c r="AC12174" s="217"/>
      <c r="AD12174" s="213"/>
    </row>
    <row r="12175" spans="20:30" x14ac:dyDescent="0.2">
      <c r="T12175" s="212"/>
      <c r="U12175" s="213"/>
      <c r="V12175" s="213"/>
      <c r="W12175" s="213"/>
      <c r="X12175" s="214"/>
      <c r="Y12175" s="214"/>
      <c r="Z12175" s="214"/>
      <c r="AA12175" s="217"/>
      <c r="AB12175" s="217"/>
      <c r="AC12175" s="217"/>
      <c r="AD12175" s="213"/>
    </row>
    <row r="12176" spans="20:30" x14ac:dyDescent="0.2">
      <c r="T12176" s="212"/>
      <c r="U12176" s="213"/>
      <c r="V12176" s="213"/>
      <c r="W12176" s="213"/>
      <c r="X12176" s="214"/>
      <c r="Y12176" s="214"/>
      <c r="Z12176" s="214"/>
      <c r="AA12176" s="217"/>
      <c r="AB12176" s="217"/>
      <c r="AC12176" s="217"/>
      <c r="AD12176" s="213"/>
    </row>
    <row r="12177" spans="20:30" x14ac:dyDescent="0.2">
      <c r="T12177" s="212"/>
      <c r="U12177" s="213"/>
      <c r="V12177" s="213"/>
      <c r="W12177" s="213"/>
      <c r="X12177" s="214"/>
      <c r="Y12177" s="214"/>
      <c r="Z12177" s="214"/>
      <c r="AA12177" s="217"/>
      <c r="AB12177" s="217"/>
      <c r="AC12177" s="217"/>
      <c r="AD12177" s="213"/>
    </row>
    <row r="12178" spans="20:30" x14ac:dyDescent="0.2">
      <c r="T12178" s="212"/>
      <c r="U12178" s="213"/>
      <c r="V12178" s="213"/>
      <c r="W12178" s="213"/>
      <c r="X12178" s="214"/>
      <c r="Y12178" s="214"/>
      <c r="Z12178" s="214"/>
      <c r="AA12178" s="217"/>
      <c r="AB12178" s="217"/>
      <c r="AC12178" s="217"/>
      <c r="AD12178" s="213"/>
    </row>
    <row r="12179" spans="20:30" x14ac:dyDescent="0.2">
      <c r="T12179" s="212"/>
      <c r="U12179" s="213"/>
      <c r="V12179" s="213"/>
      <c r="W12179" s="213"/>
      <c r="X12179" s="214"/>
      <c r="Y12179" s="214"/>
      <c r="Z12179" s="214"/>
      <c r="AA12179" s="217"/>
      <c r="AB12179" s="217"/>
      <c r="AC12179" s="217"/>
      <c r="AD12179" s="213"/>
    </row>
    <row r="12180" spans="20:30" x14ac:dyDescent="0.2">
      <c r="T12180" s="212"/>
      <c r="U12180" s="213"/>
      <c r="V12180" s="213"/>
      <c r="W12180" s="213"/>
      <c r="X12180" s="214"/>
      <c r="Y12180" s="214"/>
      <c r="Z12180" s="214"/>
      <c r="AA12180" s="217"/>
      <c r="AB12180" s="217"/>
      <c r="AC12180" s="217"/>
      <c r="AD12180" s="213"/>
    </row>
    <row r="12181" spans="20:30" x14ac:dyDescent="0.2">
      <c r="T12181" s="212"/>
      <c r="U12181" s="213"/>
      <c r="V12181" s="213"/>
      <c r="W12181" s="213"/>
      <c r="X12181" s="214"/>
      <c r="Y12181" s="214"/>
      <c r="Z12181" s="214"/>
      <c r="AA12181" s="217"/>
      <c r="AB12181" s="217"/>
      <c r="AC12181" s="217"/>
      <c r="AD12181" s="213"/>
    </row>
    <row r="12182" spans="20:30" x14ac:dyDescent="0.2">
      <c r="T12182" s="212"/>
      <c r="U12182" s="213"/>
      <c r="V12182" s="213"/>
      <c r="W12182" s="213"/>
      <c r="X12182" s="214"/>
      <c r="Y12182" s="214"/>
      <c r="Z12182" s="214"/>
      <c r="AA12182" s="217"/>
      <c r="AB12182" s="217"/>
      <c r="AC12182" s="217"/>
      <c r="AD12182" s="213"/>
    </row>
    <row r="12183" spans="20:30" x14ac:dyDescent="0.2">
      <c r="T12183" s="212"/>
      <c r="U12183" s="213"/>
      <c r="V12183" s="213"/>
      <c r="W12183" s="213"/>
      <c r="X12183" s="214"/>
      <c r="Y12183" s="214"/>
      <c r="Z12183" s="214"/>
      <c r="AA12183" s="217"/>
      <c r="AB12183" s="217"/>
      <c r="AC12183" s="217"/>
      <c r="AD12183" s="213"/>
    </row>
    <row r="12184" spans="20:30" x14ac:dyDescent="0.2">
      <c r="T12184" s="212"/>
      <c r="U12184" s="213"/>
      <c r="V12184" s="213"/>
      <c r="W12184" s="213"/>
      <c r="X12184" s="214"/>
      <c r="Y12184" s="214"/>
      <c r="Z12184" s="214"/>
      <c r="AA12184" s="217"/>
      <c r="AB12184" s="217"/>
      <c r="AC12184" s="217"/>
      <c r="AD12184" s="213"/>
    </row>
    <row r="12185" spans="20:30" x14ac:dyDescent="0.2">
      <c r="T12185" s="212"/>
      <c r="U12185" s="213"/>
      <c r="V12185" s="213"/>
      <c r="W12185" s="213"/>
      <c r="X12185" s="214"/>
      <c r="Y12185" s="214"/>
      <c r="Z12185" s="214"/>
      <c r="AA12185" s="217"/>
      <c r="AB12185" s="217"/>
      <c r="AC12185" s="217"/>
      <c r="AD12185" s="213"/>
    </row>
    <row r="12186" spans="20:30" x14ac:dyDescent="0.2">
      <c r="T12186" s="212"/>
      <c r="U12186" s="213"/>
      <c r="V12186" s="213"/>
      <c r="W12186" s="213"/>
      <c r="X12186" s="214"/>
      <c r="Y12186" s="214"/>
      <c r="Z12186" s="214"/>
      <c r="AA12186" s="217"/>
      <c r="AB12186" s="217"/>
      <c r="AC12186" s="217"/>
      <c r="AD12186" s="213"/>
    </row>
    <row r="12187" spans="20:30" x14ac:dyDescent="0.2">
      <c r="T12187" s="212"/>
      <c r="U12187" s="213"/>
      <c r="V12187" s="213"/>
      <c r="W12187" s="213"/>
      <c r="X12187" s="214"/>
      <c r="Y12187" s="214"/>
      <c r="Z12187" s="214"/>
      <c r="AA12187" s="217"/>
      <c r="AB12187" s="217"/>
      <c r="AC12187" s="217"/>
      <c r="AD12187" s="213"/>
    </row>
    <row r="12188" spans="20:30" x14ac:dyDescent="0.2">
      <c r="T12188" s="212"/>
      <c r="U12188" s="213"/>
      <c r="V12188" s="213"/>
      <c r="W12188" s="213"/>
      <c r="X12188" s="214"/>
      <c r="Y12188" s="214"/>
      <c r="Z12188" s="214"/>
      <c r="AA12188" s="217"/>
      <c r="AB12188" s="217"/>
      <c r="AC12188" s="217"/>
      <c r="AD12188" s="213"/>
    </row>
    <row r="12189" spans="20:30" x14ac:dyDescent="0.2">
      <c r="T12189" s="212"/>
      <c r="U12189" s="213"/>
      <c r="V12189" s="213"/>
      <c r="W12189" s="213"/>
      <c r="X12189" s="214"/>
      <c r="Y12189" s="214"/>
      <c r="Z12189" s="214"/>
      <c r="AA12189" s="217"/>
      <c r="AB12189" s="217"/>
      <c r="AC12189" s="217"/>
      <c r="AD12189" s="213"/>
    </row>
    <row r="12190" spans="20:30" x14ac:dyDescent="0.2">
      <c r="T12190" s="212"/>
      <c r="U12190" s="213"/>
      <c r="V12190" s="213"/>
      <c r="W12190" s="213"/>
      <c r="X12190" s="214"/>
      <c r="Y12190" s="214"/>
      <c r="Z12190" s="214"/>
      <c r="AA12190" s="217"/>
      <c r="AB12190" s="217"/>
      <c r="AC12190" s="217"/>
      <c r="AD12190" s="213"/>
    </row>
    <row r="12191" spans="20:30" x14ac:dyDescent="0.2">
      <c r="T12191" s="212"/>
      <c r="U12191" s="213"/>
      <c r="V12191" s="213"/>
      <c r="W12191" s="213"/>
      <c r="X12191" s="214"/>
      <c r="Y12191" s="214"/>
      <c r="Z12191" s="214"/>
      <c r="AA12191" s="217"/>
      <c r="AB12191" s="217"/>
      <c r="AC12191" s="217"/>
      <c r="AD12191" s="213"/>
    </row>
    <row r="12192" spans="20:30" x14ac:dyDescent="0.2">
      <c r="T12192" s="212"/>
      <c r="U12192" s="213"/>
      <c r="V12192" s="213"/>
      <c r="W12192" s="213"/>
      <c r="X12192" s="214"/>
      <c r="Y12192" s="214"/>
      <c r="Z12192" s="214"/>
      <c r="AA12192" s="217"/>
      <c r="AB12192" s="217"/>
      <c r="AC12192" s="217"/>
      <c r="AD12192" s="213"/>
    </row>
    <row r="12193" spans="20:30" x14ac:dyDescent="0.2">
      <c r="T12193" s="212"/>
      <c r="U12193" s="213"/>
      <c r="V12193" s="213"/>
      <c r="W12193" s="213"/>
      <c r="X12193" s="214"/>
      <c r="Y12193" s="214"/>
      <c r="Z12193" s="214"/>
      <c r="AA12193" s="217"/>
      <c r="AB12193" s="217"/>
      <c r="AC12193" s="217"/>
      <c r="AD12193" s="213"/>
    </row>
    <row r="12194" spans="20:30" x14ac:dyDescent="0.2">
      <c r="T12194" s="212"/>
      <c r="U12194" s="213"/>
      <c r="V12194" s="213"/>
      <c r="W12194" s="213"/>
      <c r="X12194" s="214"/>
      <c r="Y12194" s="214"/>
      <c r="Z12194" s="214"/>
      <c r="AA12194" s="217"/>
      <c r="AB12194" s="217"/>
      <c r="AC12194" s="217"/>
      <c r="AD12194" s="213"/>
    </row>
    <row r="12195" spans="20:30" x14ac:dyDescent="0.2">
      <c r="T12195" s="212"/>
      <c r="U12195" s="213"/>
      <c r="V12195" s="213"/>
      <c r="W12195" s="213"/>
      <c r="X12195" s="214"/>
      <c r="Y12195" s="214"/>
      <c r="Z12195" s="214"/>
      <c r="AA12195" s="217"/>
      <c r="AB12195" s="217"/>
      <c r="AC12195" s="217"/>
      <c r="AD12195" s="213"/>
    </row>
    <row r="12196" spans="20:30" x14ac:dyDescent="0.2">
      <c r="T12196" s="212"/>
      <c r="U12196" s="213"/>
      <c r="V12196" s="213"/>
      <c r="W12196" s="213"/>
      <c r="X12196" s="214"/>
      <c r="Y12196" s="214"/>
      <c r="Z12196" s="214"/>
      <c r="AA12196" s="217"/>
      <c r="AB12196" s="217"/>
      <c r="AC12196" s="217"/>
      <c r="AD12196" s="213"/>
    </row>
    <row r="12197" spans="20:30" x14ac:dyDescent="0.2">
      <c r="T12197" s="212"/>
      <c r="U12197" s="213"/>
      <c r="V12197" s="213"/>
      <c r="W12197" s="213"/>
      <c r="X12197" s="214"/>
      <c r="Y12197" s="214"/>
      <c r="Z12197" s="214"/>
      <c r="AA12197" s="217"/>
      <c r="AB12197" s="217"/>
      <c r="AC12197" s="217"/>
      <c r="AD12197" s="213"/>
    </row>
    <row r="12198" spans="20:30" x14ac:dyDescent="0.2">
      <c r="T12198" s="212"/>
      <c r="U12198" s="213"/>
      <c r="V12198" s="213"/>
      <c r="W12198" s="213"/>
      <c r="X12198" s="214"/>
      <c r="Y12198" s="214"/>
      <c r="Z12198" s="214"/>
      <c r="AA12198" s="217"/>
      <c r="AB12198" s="217"/>
      <c r="AC12198" s="217"/>
      <c r="AD12198" s="213"/>
    </row>
    <row r="12199" spans="20:30" x14ac:dyDescent="0.2">
      <c r="T12199" s="212"/>
      <c r="U12199" s="213"/>
      <c r="V12199" s="213"/>
      <c r="W12199" s="213"/>
      <c r="X12199" s="214"/>
      <c r="Y12199" s="214"/>
      <c r="Z12199" s="214"/>
      <c r="AA12199" s="217"/>
      <c r="AB12199" s="217"/>
      <c r="AC12199" s="217"/>
      <c r="AD12199" s="213"/>
    </row>
    <row r="12200" spans="20:30" x14ac:dyDescent="0.2">
      <c r="T12200" s="212"/>
      <c r="U12200" s="213"/>
      <c r="V12200" s="213"/>
      <c r="W12200" s="213"/>
      <c r="X12200" s="214"/>
      <c r="Y12200" s="214"/>
      <c r="Z12200" s="214"/>
      <c r="AA12200" s="217"/>
      <c r="AB12200" s="217"/>
      <c r="AC12200" s="217"/>
      <c r="AD12200" s="213"/>
    </row>
    <row r="12201" spans="20:30" x14ac:dyDescent="0.2">
      <c r="T12201" s="212"/>
      <c r="U12201" s="213"/>
      <c r="V12201" s="213"/>
      <c r="W12201" s="213"/>
      <c r="X12201" s="214"/>
      <c r="Y12201" s="214"/>
      <c r="Z12201" s="214"/>
      <c r="AA12201" s="217"/>
      <c r="AB12201" s="217"/>
      <c r="AC12201" s="217"/>
      <c r="AD12201" s="213"/>
    </row>
    <row r="12202" spans="20:30" x14ac:dyDescent="0.2">
      <c r="T12202" s="212"/>
      <c r="U12202" s="213"/>
      <c r="V12202" s="213"/>
      <c r="W12202" s="213"/>
      <c r="X12202" s="214"/>
      <c r="Y12202" s="214"/>
      <c r="Z12202" s="214"/>
      <c r="AA12202" s="217"/>
      <c r="AB12202" s="217"/>
      <c r="AC12202" s="217"/>
      <c r="AD12202" s="213"/>
    </row>
    <row r="12203" spans="20:30" x14ac:dyDescent="0.2">
      <c r="T12203" s="212"/>
      <c r="U12203" s="213"/>
      <c r="V12203" s="213"/>
      <c r="W12203" s="213"/>
      <c r="X12203" s="214"/>
      <c r="Y12203" s="214"/>
      <c r="Z12203" s="214"/>
      <c r="AA12203" s="217"/>
      <c r="AB12203" s="217"/>
      <c r="AC12203" s="217"/>
      <c r="AD12203" s="213"/>
    </row>
    <row r="12204" spans="20:30" x14ac:dyDescent="0.2">
      <c r="T12204" s="212"/>
      <c r="U12204" s="213"/>
      <c r="V12204" s="213"/>
      <c r="W12204" s="213"/>
      <c r="X12204" s="214"/>
      <c r="Y12204" s="214"/>
      <c r="Z12204" s="214"/>
      <c r="AA12204" s="217"/>
      <c r="AB12204" s="217"/>
      <c r="AC12204" s="217"/>
      <c r="AD12204" s="213"/>
    </row>
    <row r="12205" spans="20:30" x14ac:dyDescent="0.2">
      <c r="T12205" s="212"/>
      <c r="U12205" s="213"/>
      <c r="V12205" s="213"/>
      <c r="W12205" s="213"/>
      <c r="X12205" s="214"/>
      <c r="Y12205" s="214"/>
      <c r="Z12205" s="214"/>
      <c r="AA12205" s="217"/>
      <c r="AB12205" s="217"/>
      <c r="AC12205" s="217"/>
      <c r="AD12205" s="213"/>
    </row>
    <row r="12206" spans="20:30" x14ac:dyDescent="0.2">
      <c r="T12206" s="212"/>
      <c r="U12206" s="213"/>
      <c r="V12206" s="213"/>
      <c r="W12206" s="213"/>
      <c r="X12206" s="214"/>
      <c r="Y12206" s="214"/>
      <c r="Z12206" s="214"/>
      <c r="AA12206" s="217"/>
      <c r="AB12206" s="217"/>
      <c r="AC12206" s="217"/>
      <c r="AD12206" s="213"/>
    </row>
    <row r="12207" spans="20:30" x14ac:dyDescent="0.2">
      <c r="T12207" s="212"/>
      <c r="U12207" s="213"/>
      <c r="V12207" s="213"/>
      <c r="W12207" s="213"/>
      <c r="X12207" s="214"/>
      <c r="Y12207" s="214"/>
      <c r="Z12207" s="214"/>
      <c r="AA12207" s="217"/>
      <c r="AB12207" s="217"/>
      <c r="AC12207" s="217"/>
      <c r="AD12207" s="213"/>
    </row>
    <row r="12208" spans="20:30" x14ac:dyDescent="0.2">
      <c r="T12208" s="212"/>
      <c r="U12208" s="213"/>
      <c r="V12208" s="213"/>
      <c r="W12208" s="213"/>
      <c r="X12208" s="214"/>
      <c r="Y12208" s="214"/>
      <c r="Z12208" s="214"/>
      <c r="AA12208" s="217"/>
      <c r="AB12208" s="217"/>
      <c r="AC12208" s="217"/>
      <c r="AD12208" s="213"/>
    </row>
    <row r="12209" spans="20:30" x14ac:dyDescent="0.2">
      <c r="T12209" s="212"/>
      <c r="U12209" s="213"/>
      <c r="V12209" s="213"/>
      <c r="W12209" s="213"/>
      <c r="X12209" s="214"/>
      <c r="Y12209" s="214"/>
      <c r="Z12209" s="214"/>
      <c r="AA12209" s="217"/>
      <c r="AB12209" s="217"/>
      <c r="AC12209" s="217"/>
      <c r="AD12209" s="213"/>
    </row>
    <row r="12210" spans="20:30" x14ac:dyDescent="0.2">
      <c r="T12210" s="212"/>
      <c r="U12210" s="213"/>
      <c r="V12210" s="213"/>
      <c r="W12210" s="213"/>
      <c r="X12210" s="214"/>
      <c r="Y12210" s="214"/>
      <c r="Z12210" s="214"/>
      <c r="AA12210" s="217"/>
      <c r="AB12210" s="217"/>
      <c r="AC12210" s="217"/>
      <c r="AD12210" s="213"/>
    </row>
    <row r="12211" spans="20:30" x14ac:dyDescent="0.2">
      <c r="T12211" s="212"/>
      <c r="U12211" s="213"/>
      <c r="V12211" s="213"/>
      <c r="W12211" s="213"/>
      <c r="X12211" s="214"/>
      <c r="Y12211" s="214"/>
      <c r="Z12211" s="214"/>
      <c r="AA12211" s="217"/>
      <c r="AB12211" s="217"/>
      <c r="AC12211" s="217"/>
      <c r="AD12211" s="213"/>
    </row>
    <row r="12212" spans="20:30" x14ac:dyDescent="0.2">
      <c r="T12212" s="212"/>
      <c r="U12212" s="213"/>
      <c r="V12212" s="213"/>
      <c r="W12212" s="213"/>
      <c r="X12212" s="214"/>
      <c r="Y12212" s="214"/>
      <c r="Z12212" s="214"/>
      <c r="AA12212" s="217"/>
      <c r="AB12212" s="217"/>
      <c r="AC12212" s="217"/>
      <c r="AD12212" s="213"/>
    </row>
    <row r="12213" spans="20:30" x14ac:dyDescent="0.2">
      <c r="T12213" s="212"/>
      <c r="U12213" s="213"/>
      <c r="V12213" s="213"/>
      <c r="W12213" s="213"/>
      <c r="X12213" s="214"/>
      <c r="Y12213" s="214"/>
      <c r="Z12213" s="214"/>
      <c r="AA12213" s="217"/>
      <c r="AB12213" s="217"/>
      <c r="AC12213" s="217"/>
      <c r="AD12213" s="213"/>
    </row>
    <row r="12214" spans="20:30" x14ac:dyDescent="0.2">
      <c r="T12214" s="212"/>
      <c r="U12214" s="213"/>
      <c r="V12214" s="213"/>
      <c r="W12214" s="213"/>
      <c r="X12214" s="214"/>
      <c r="Y12214" s="214"/>
      <c r="Z12214" s="214"/>
      <c r="AA12214" s="217"/>
      <c r="AB12214" s="217"/>
      <c r="AC12214" s="217"/>
      <c r="AD12214" s="213"/>
    </row>
    <row r="12215" spans="20:30" x14ac:dyDescent="0.2">
      <c r="T12215" s="212"/>
      <c r="U12215" s="213"/>
      <c r="V12215" s="213"/>
      <c r="W12215" s="213"/>
      <c r="X12215" s="214"/>
      <c r="Y12215" s="214"/>
      <c r="Z12215" s="214"/>
      <c r="AA12215" s="217"/>
      <c r="AB12215" s="217"/>
      <c r="AC12215" s="217"/>
      <c r="AD12215" s="213"/>
    </row>
    <row r="12216" spans="20:30" x14ac:dyDescent="0.2">
      <c r="T12216" s="212"/>
      <c r="U12216" s="213"/>
      <c r="V12216" s="213"/>
      <c r="W12216" s="213"/>
      <c r="X12216" s="214"/>
      <c r="Y12216" s="214"/>
      <c r="Z12216" s="214"/>
      <c r="AA12216" s="217"/>
      <c r="AB12216" s="217"/>
      <c r="AC12216" s="217"/>
      <c r="AD12216" s="213"/>
    </row>
    <row r="12217" spans="20:30" x14ac:dyDescent="0.2">
      <c r="T12217" s="212"/>
      <c r="U12217" s="213"/>
      <c r="V12217" s="213"/>
      <c r="W12217" s="213"/>
      <c r="X12217" s="214"/>
      <c r="Y12217" s="214"/>
      <c r="Z12217" s="214"/>
      <c r="AA12217" s="217"/>
      <c r="AB12217" s="217"/>
      <c r="AC12217" s="217"/>
      <c r="AD12217" s="213"/>
    </row>
    <row r="12218" spans="20:30" x14ac:dyDescent="0.2">
      <c r="T12218" s="212"/>
      <c r="U12218" s="213"/>
      <c r="V12218" s="213"/>
      <c r="W12218" s="213"/>
      <c r="X12218" s="214"/>
      <c r="Y12218" s="214"/>
      <c r="Z12218" s="214"/>
      <c r="AA12218" s="217"/>
      <c r="AB12218" s="217"/>
      <c r="AC12218" s="217"/>
      <c r="AD12218" s="213"/>
    </row>
    <row r="12219" spans="20:30" x14ac:dyDescent="0.2">
      <c r="T12219" s="212"/>
      <c r="U12219" s="213"/>
      <c r="V12219" s="213"/>
      <c r="W12219" s="213"/>
      <c r="X12219" s="214"/>
      <c r="Y12219" s="214"/>
      <c r="Z12219" s="214"/>
      <c r="AA12219" s="217"/>
      <c r="AB12219" s="217"/>
      <c r="AC12219" s="217"/>
      <c r="AD12219" s="213"/>
    </row>
    <row r="12220" spans="20:30" x14ac:dyDescent="0.2">
      <c r="T12220" s="212"/>
      <c r="U12220" s="213"/>
      <c r="V12220" s="213"/>
      <c r="W12220" s="213"/>
      <c r="X12220" s="214"/>
      <c r="Y12220" s="214"/>
      <c r="Z12220" s="214"/>
      <c r="AA12220" s="217"/>
      <c r="AB12220" s="217"/>
      <c r="AC12220" s="217"/>
      <c r="AD12220" s="213"/>
    </row>
    <row r="12221" spans="20:30" x14ac:dyDescent="0.2">
      <c r="T12221" s="212"/>
      <c r="U12221" s="213"/>
      <c r="V12221" s="213"/>
      <c r="W12221" s="213"/>
      <c r="X12221" s="214"/>
      <c r="Y12221" s="214"/>
      <c r="Z12221" s="214"/>
      <c r="AA12221" s="217"/>
      <c r="AB12221" s="217"/>
      <c r="AC12221" s="217"/>
      <c r="AD12221" s="213"/>
    </row>
    <row r="12222" spans="20:30" x14ac:dyDescent="0.2">
      <c r="T12222" s="212"/>
      <c r="U12222" s="213"/>
      <c r="V12222" s="213"/>
      <c r="W12222" s="213"/>
      <c r="X12222" s="214"/>
      <c r="Y12222" s="214"/>
      <c r="Z12222" s="214"/>
      <c r="AA12222" s="217"/>
      <c r="AB12222" s="217"/>
      <c r="AC12222" s="217"/>
      <c r="AD12222" s="213"/>
    </row>
    <row r="12223" spans="20:30" x14ac:dyDescent="0.2">
      <c r="T12223" s="212"/>
      <c r="U12223" s="213"/>
      <c r="V12223" s="213"/>
      <c r="W12223" s="213"/>
      <c r="X12223" s="214"/>
      <c r="Y12223" s="214"/>
      <c r="Z12223" s="214"/>
      <c r="AA12223" s="217"/>
      <c r="AB12223" s="217"/>
      <c r="AC12223" s="217"/>
      <c r="AD12223" s="213"/>
    </row>
    <row r="12224" spans="20:30" x14ac:dyDescent="0.2">
      <c r="T12224" s="212"/>
      <c r="U12224" s="213"/>
      <c r="V12224" s="213"/>
      <c r="W12224" s="213"/>
      <c r="X12224" s="214"/>
      <c r="Y12224" s="214"/>
      <c r="Z12224" s="214"/>
      <c r="AA12224" s="217"/>
      <c r="AB12224" s="217"/>
      <c r="AC12224" s="217"/>
      <c r="AD12224" s="213"/>
    </row>
    <row r="12225" spans="20:30" x14ac:dyDescent="0.2">
      <c r="T12225" s="212"/>
      <c r="U12225" s="213"/>
      <c r="V12225" s="213"/>
      <c r="W12225" s="213"/>
      <c r="X12225" s="214"/>
      <c r="Y12225" s="214"/>
      <c r="Z12225" s="214"/>
      <c r="AA12225" s="217"/>
      <c r="AB12225" s="217"/>
      <c r="AC12225" s="217"/>
      <c r="AD12225" s="213"/>
    </row>
    <row r="12226" spans="20:30" x14ac:dyDescent="0.2">
      <c r="T12226" s="212"/>
      <c r="U12226" s="213"/>
      <c r="V12226" s="213"/>
      <c r="W12226" s="213"/>
      <c r="X12226" s="214"/>
      <c r="Y12226" s="214"/>
      <c r="Z12226" s="214"/>
      <c r="AA12226" s="217"/>
      <c r="AB12226" s="217"/>
      <c r="AC12226" s="217"/>
      <c r="AD12226" s="213"/>
    </row>
    <row r="12227" spans="20:30" x14ac:dyDescent="0.2">
      <c r="T12227" s="212"/>
      <c r="U12227" s="213"/>
      <c r="V12227" s="213"/>
      <c r="W12227" s="213"/>
      <c r="X12227" s="214"/>
      <c r="Y12227" s="214"/>
      <c r="Z12227" s="214"/>
      <c r="AA12227" s="217"/>
      <c r="AB12227" s="217"/>
      <c r="AC12227" s="217"/>
      <c r="AD12227" s="213"/>
    </row>
    <row r="12228" spans="20:30" x14ac:dyDescent="0.2">
      <c r="T12228" s="212"/>
      <c r="U12228" s="213"/>
      <c r="V12228" s="213"/>
      <c r="W12228" s="213"/>
      <c r="X12228" s="214"/>
      <c r="Y12228" s="214"/>
      <c r="Z12228" s="214"/>
      <c r="AA12228" s="217"/>
      <c r="AB12228" s="217"/>
      <c r="AC12228" s="217"/>
      <c r="AD12228" s="213"/>
    </row>
    <row r="12229" spans="20:30" x14ac:dyDescent="0.2">
      <c r="T12229" s="212"/>
      <c r="U12229" s="213"/>
      <c r="V12229" s="213"/>
      <c r="W12229" s="213"/>
      <c r="X12229" s="214"/>
      <c r="Y12229" s="214"/>
      <c r="Z12229" s="214"/>
      <c r="AA12229" s="217"/>
      <c r="AB12229" s="217"/>
      <c r="AC12229" s="217"/>
      <c r="AD12229" s="213"/>
    </row>
    <row r="12230" spans="20:30" x14ac:dyDescent="0.2">
      <c r="T12230" s="212"/>
      <c r="U12230" s="213"/>
      <c r="V12230" s="213"/>
      <c r="W12230" s="213"/>
      <c r="X12230" s="214"/>
      <c r="Y12230" s="214"/>
      <c r="Z12230" s="214"/>
      <c r="AA12230" s="217"/>
      <c r="AB12230" s="217"/>
      <c r="AC12230" s="217"/>
      <c r="AD12230" s="213"/>
    </row>
    <row r="12231" spans="20:30" x14ac:dyDescent="0.2">
      <c r="T12231" s="212"/>
      <c r="U12231" s="213"/>
      <c r="V12231" s="213"/>
      <c r="W12231" s="213"/>
      <c r="X12231" s="214"/>
      <c r="Y12231" s="214"/>
      <c r="Z12231" s="214"/>
      <c r="AA12231" s="217"/>
      <c r="AB12231" s="217"/>
      <c r="AC12231" s="217"/>
      <c r="AD12231" s="213"/>
    </row>
    <row r="12232" spans="20:30" x14ac:dyDescent="0.2">
      <c r="T12232" s="212"/>
      <c r="U12232" s="213"/>
      <c r="V12232" s="213"/>
      <c r="W12232" s="213"/>
      <c r="X12232" s="214"/>
      <c r="Y12232" s="214"/>
      <c r="Z12232" s="214"/>
      <c r="AA12232" s="217"/>
      <c r="AB12232" s="217"/>
      <c r="AC12232" s="217"/>
      <c r="AD12232" s="213"/>
    </row>
    <row r="12233" spans="20:30" x14ac:dyDescent="0.2">
      <c r="T12233" s="212"/>
      <c r="U12233" s="213"/>
      <c r="V12233" s="213"/>
      <c r="W12233" s="213"/>
      <c r="X12233" s="214"/>
      <c r="Y12233" s="214"/>
      <c r="Z12233" s="214"/>
      <c r="AA12233" s="217"/>
      <c r="AB12233" s="217"/>
      <c r="AC12233" s="217"/>
      <c r="AD12233" s="213"/>
    </row>
    <row r="12234" spans="20:30" x14ac:dyDescent="0.2">
      <c r="T12234" s="212"/>
      <c r="U12234" s="213"/>
      <c r="V12234" s="213"/>
      <c r="W12234" s="213"/>
      <c r="X12234" s="214"/>
      <c r="Y12234" s="214"/>
      <c r="Z12234" s="214"/>
      <c r="AA12234" s="217"/>
      <c r="AB12234" s="217"/>
      <c r="AC12234" s="217"/>
      <c r="AD12234" s="213"/>
    </row>
    <row r="12235" spans="20:30" x14ac:dyDescent="0.2">
      <c r="T12235" s="212"/>
      <c r="U12235" s="213"/>
      <c r="V12235" s="213"/>
      <c r="W12235" s="213"/>
      <c r="X12235" s="214"/>
      <c r="Y12235" s="214"/>
      <c r="Z12235" s="214"/>
      <c r="AA12235" s="217"/>
      <c r="AB12235" s="217"/>
      <c r="AC12235" s="217"/>
      <c r="AD12235" s="213"/>
    </row>
    <row r="12236" spans="20:30" x14ac:dyDescent="0.2">
      <c r="T12236" s="212"/>
      <c r="U12236" s="213"/>
      <c r="V12236" s="213"/>
      <c r="W12236" s="213"/>
      <c r="X12236" s="214"/>
      <c r="Y12236" s="214"/>
      <c r="Z12236" s="214"/>
      <c r="AA12236" s="217"/>
      <c r="AB12236" s="217"/>
      <c r="AC12236" s="217"/>
      <c r="AD12236" s="213"/>
    </row>
    <row r="12237" spans="20:30" x14ac:dyDescent="0.2">
      <c r="T12237" s="212"/>
      <c r="U12237" s="213"/>
      <c r="V12237" s="213"/>
      <c r="W12237" s="213"/>
      <c r="X12237" s="214"/>
      <c r="Y12237" s="214"/>
      <c r="Z12237" s="214"/>
      <c r="AA12237" s="217"/>
      <c r="AB12237" s="217"/>
      <c r="AC12237" s="217"/>
      <c r="AD12237" s="213"/>
    </row>
    <row r="12238" spans="20:30" x14ac:dyDescent="0.2">
      <c r="T12238" s="212"/>
      <c r="U12238" s="213"/>
      <c r="V12238" s="213"/>
      <c r="W12238" s="213"/>
      <c r="X12238" s="214"/>
      <c r="Y12238" s="214"/>
      <c r="Z12238" s="214"/>
      <c r="AA12238" s="217"/>
      <c r="AB12238" s="217"/>
      <c r="AC12238" s="217"/>
      <c r="AD12238" s="213"/>
    </row>
    <row r="12239" spans="20:30" x14ac:dyDescent="0.2">
      <c r="T12239" s="212"/>
      <c r="U12239" s="213"/>
      <c r="V12239" s="213"/>
      <c r="W12239" s="213"/>
      <c r="X12239" s="214"/>
      <c r="Y12239" s="214"/>
      <c r="Z12239" s="214"/>
      <c r="AA12239" s="217"/>
      <c r="AB12239" s="217"/>
      <c r="AC12239" s="217"/>
      <c r="AD12239" s="213"/>
    </row>
    <row r="12240" spans="20:30" x14ac:dyDescent="0.2">
      <c r="T12240" s="212"/>
      <c r="U12240" s="213"/>
      <c r="V12240" s="213"/>
      <c r="W12240" s="213"/>
      <c r="X12240" s="214"/>
      <c r="Y12240" s="214"/>
      <c r="Z12240" s="214"/>
      <c r="AA12240" s="217"/>
      <c r="AB12240" s="217"/>
      <c r="AC12240" s="217"/>
      <c r="AD12240" s="213"/>
    </row>
    <row r="12241" spans="20:30" x14ac:dyDescent="0.2">
      <c r="T12241" s="212"/>
      <c r="U12241" s="213"/>
      <c r="V12241" s="213"/>
      <c r="W12241" s="213"/>
      <c r="X12241" s="214"/>
      <c r="Y12241" s="214"/>
      <c r="Z12241" s="214"/>
      <c r="AA12241" s="217"/>
      <c r="AB12241" s="217"/>
      <c r="AC12241" s="217"/>
      <c r="AD12241" s="213"/>
    </row>
    <row r="12242" spans="20:30" x14ac:dyDescent="0.2">
      <c r="T12242" s="212"/>
      <c r="U12242" s="213"/>
      <c r="V12242" s="213"/>
      <c r="W12242" s="213"/>
      <c r="X12242" s="214"/>
      <c r="Y12242" s="214"/>
      <c r="Z12242" s="214"/>
      <c r="AA12242" s="217"/>
      <c r="AB12242" s="217"/>
      <c r="AC12242" s="217"/>
      <c r="AD12242" s="213"/>
    </row>
    <row r="12243" spans="20:30" x14ac:dyDescent="0.2">
      <c r="T12243" s="212"/>
      <c r="U12243" s="213"/>
      <c r="V12243" s="213"/>
      <c r="W12243" s="213"/>
      <c r="X12243" s="214"/>
      <c r="Y12243" s="214"/>
      <c r="Z12243" s="214"/>
      <c r="AA12243" s="217"/>
      <c r="AB12243" s="217"/>
      <c r="AC12243" s="217"/>
      <c r="AD12243" s="213"/>
    </row>
    <row r="12244" spans="20:30" x14ac:dyDescent="0.2">
      <c r="T12244" s="212"/>
      <c r="U12244" s="213"/>
      <c r="V12244" s="213"/>
      <c r="W12244" s="213"/>
      <c r="X12244" s="214"/>
      <c r="Y12244" s="214"/>
      <c r="Z12244" s="214"/>
      <c r="AA12244" s="217"/>
      <c r="AB12244" s="217"/>
      <c r="AC12244" s="217"/>
      <c r="AD12244" s="213"/>
    </row>
    <row r="12245" spans="20:30" x14ac:dyDescent="0.2">
      <c r="T12245" s="212"/>
      <c r="U12245" s="213"/>
      <c r="V12245" s="213"/>
      <c r="W12245" s="213"/>
      <c r="X12245" s="214"/>
      <c r="Y12245" s="214"/>
      <c r="Z12245" s="214"/>
      <c r="AA12245" s="217"/>
      <c r="AB12245" s="217"/>
      <c r="AC12245" s="217"/>
      <c r="AD12245" s="213"/>
    </row>
    <row r="12246" spans="20:30" x14ac:dyDescent="0.2">
      <c r="T12246" s="212"/>
      <c r="U12246" s="213"/>
      <c r="V12246" s="213"/>
      <c r="W12246" s="213"/>
      <c r="X12246" s="214"/>
      <c r="Y12246" s="214"/>
      <c r="Z12246" s="214"/>
      <c r="AA12246" s="217"/>
      <c r="AB12246" s="217"/>
      <c r="AC12246" s="217"/>
      <c r="AD12246" s="213"/>
    </row>
    <row r="12247" spans="20:30" x14ac:dyDescent="0.2">
      <c r="T12247" s="212"/>
      <c r="U12247" s="213"/>
      <c r="V12247" s="213"/>
      <c r="W12247" s="213"/>
      <c r="X12247" s="214"/>
      <c r="Y12247" s="214"/>
      <c r="Z12247" s="214"/>
      <c r="AA12247" s="217"/>
      <c r="AB12247" s="217"/>
      <c r="AC12247" s="217"/>
      <c r="AD12247" s="213"/>
    </row>
    <row r="12248" spans="20:30" x14ac:dyDescent="0.2">
      <c r="T12248" s="212"/>
      <c r="U12248" s="213"/>
      <c r="V12248" s="213"/>
      <c r="W12248" s="213"/>
      <c r="X12248" s="214"/>
      <c r="Y12248" s="214"/>
      <c r="Z12248" s="214"/>
      <c r="AA12248" s="217"/>
      <c r="AB12248" s="217"/>
      <c r="AC12248" s="217"/>
      <c r="AD12248" s="213"/>
    </row>
    <row r="12249" spans="20:30" x14ac:dyDescent="0.2">
      <c r="T12249" s="212"/>
      <c r="U12249" s="213"/>
      <c r="V12249" s="213"/>
      <c r="W12249" s="213"/>
      <c r="X12249" s="214"/>
      <c r="Y12249" s="214"/>
      <c r="Z12249" s="214"/>
      <c r="AA12249" s="217"/>
      <c r="AB12249" s="217"/>
      <c r="AC12249" s="217"/>
      <c r="AD12249" s="213"/>
    </row>
    <row r="12250" spans="20:30" x14ac:dyDescent="0.2">
      <c r="T12250" s="212"/>
      <c r="U12250" s="213"/>
      <c r="V12250" s="213"/>
      <c r="W12250" s="213"/>
      <c r="X12250" s="214"/>
      <c r="Y12250" s="214"/>
      <c r="Z12250" s="214"/>
      <c r="AA12250" s="217"/>
      <c r="AB12250" s="217"/>
      <c r="AC12250" s="217"/>
      <c r="AD12250" s="213"/>
    </row>
    <row r="12251" spans="20:30" x14ac:dyDescent="0.2">
      <c r="T12251" s="212"/>
      <c r="U12251" s="213"/>
      <c r="V12251" s="213"/>
      <c r="W12251" s="213"/>
      <c r="X12251" s="214"/>
      <c r="Y12251" s="214"/>
      <c r="Z12251" s="214"/>
      <c r="AA12251" s="217"/>
      <c r="AB12251" s="217"/>
      <c r="AC12251" s="217"/>
      <c r="AD12251" s="213"/>
    </row>
    <row r="12252" spans="20:30" x14ac:dyDescent="0.2">
      <c r="T12252" s="212"/>
      <c r="U12252" s="213"/>
      <c r="V12252" s="213"/>
      <c r="W12252" s="213"/>
      <c r="X12252" s="214"/>
      <c r="Y12252" s="214"/>
      <c r="Z12252" s="214"/>
      <c r="AA12252" s="217"/>
      <c r="AB12252" s="217"/>
      <c r="AC12252" s="217"/>
      <c r="AD12252" s="213"/>
    </row>
    <row r="12253" spans="20:30" x14ac:dyDescent="0.2">
      <c r="T12253" s="212"/>
      <c r="U12253" s="213"/>
      <c r="V12253" s="213"/>
      <c r="W12253" s="213"/>
      <c r="X12253" s="214"/>
      <c r="Y12253" s="214"/>
      <c r="Z12253" s="214"/>
      <c r="AA12253" s="217"/>
      <c r="AB12253" s="217"/>
      <c r="AC12253" s="217"/>
      <c r="AD12253" s="213"/>
    </row>
    <row r="12254" spans="20:30" x14ac:dyDescent="0.2">
      <c r="T12254" s="212"/>
      <c r="U12254" s="213"/>
      <c r="V12254" s="213"/>
      <c r="W12254" s="213"/>
      <c r="X12254" s="214"/>
      <c r="Y12254" s="214"/>
      <c r="Z12254" s="214"/>
      <c r="AA12254" s="217"/>
      <c r="AB12254" s="217"/>
      <c r="AC12254" s="217"/>
      <c r="AD12254" s="213"/>
    </row>
    <row r="12255" spans="20:30" x14ac:dyDescent="0.2">
      <c r="T12255" s="212"/>
      <c r="U12255" s="213"/>
      <c r="V12255" s="213"/>
      <c r="W12255" s="213"/>
      <c r="X12255" s="214"/>
      <c r="Y12255" s="214"/>
      <c r="Z12255" s="214"/>
      <c r="AA12255" s="217"/>
      <c r="AB12255" s="217"/>
      <c r="AC12255" s="217"/>
      <c r="AD12255" s="213"/>
    </row>
    <row r="12256" spans="20:30" x14ac:dyDescent="0.2">
      <c r="T12256" s="212"/>
      <c r="U12256" s="213"/>
      <c r="V12256" s="213"/>
      <c r="W12256" s="213"/>
      <c r="X12256" s="214"/>
      <c r="Y12256" s="214"/>
      <c r="Z12256" s="214"/>
      <c r="AA12256" s="217"/>
      <c r="AB12256" s="217"/>
      <c r="AC12256" s="217"/>
      <c r="AD12256" s="213"/>
    </row>
    <row r="12257" spans="20:30" x14ac:dyDescent="0.2">
      <c r="T12257" s="212"/>
      <c r="U12257" s="213"/>
      <c r="V12257" s="213"/>
      <c r="W12257" s="213"/>
      <c r="X12257" s="214"/>
      <c r="Y12257" s="214"/>
      <c r="Z12257" s="214"/>
      <c r="AA12257" s="217"/>
      <c r="AB12257" s="217"/>
      <c r="AC12257" s="217"/>
      <c r="AD12257" s="213"/>
    </row>
    <row r="12258" spans="20:30" x14ac:dyDescent="0.2">
      <c r="T12258" s="212"/>
      <c r="U12258" s="213"/>
      <c r="V12258" s="213"/>
      <c r="W12258" s="213"/>
      <c r="X12258" s="214"/>
      <c r="Y12258" s="214"/>
      <c r="Z12258" s="214"/>
      <c r="AA12258" s="217"/>
      <c r="AB12258" s="217"/>
      <c r="AC12258" s="217"/>
      <c r="AD12258" s="213"/>
    </row>
    <row r="12259" spans="20:30" x14ac:dyDescent="0.2">
      <c r="T12259" s="212"/>
      <c r="U12259" s="213"/>
      <c r="V12259" s="213"/>
      <c r="W12259" s="213"/>
      <c r="X12259" s="214"/>
      <c r="Y12259" s="214"/>
      <c r="Z12259" s="214"/>
      <c r="AA12259" s="217"/>
      <c r="AB12259" s="217"/>
      <c r="AC12259" s="217"/>
      <c r="AD12259" s="213"/>
    </row>
    <row r="12260" spans="20:30" x14ac:dyDescent="0.2">
      <c r="T12260" s="212"/>
      <c r="U12260" s="213"/>
      <c r="V12260" s="213"/>
      <c r="W12260" s="213"/>
      <c r="X12260" s="214"/>
      <c r="Y12260" s="214"/>
      <c r="Z12260" s="214"/>
      <c r="AA12260" s="217"/>
      <c r="AB12260" s="217"/>
      <c r="AC12260" s="217"/>
      <c r="AD12260" s="213"/>
    </row>
    <row r="12261" spans="20:30" x14ac:dyDescent="0.2">
      <c r="T12261" s="212"/>
      <c r="U12261" s="213"/>
      <c r="V12261" s="213"/>
      <c r="W12261" s="213"/>
      <c r="X12261" s="214"/>
      <c r="Y12261" s="214"/>
      <c r="Z12261" s="214"/>
      <c r="AA12261" s="217"/>
      <c r="AB12261" s="217"/>
      <c r="AC12261" s="217"/>
      <c r="AD12261" s="213"/>
    </row>
    <row r="12262" spans="20:30" x14ac:dyDescent="0.2">
      <c r="T12262" s="212"/>
      <c r="U12262" s="213"/>
      <c r="V12262" s="213"/>
      <c r="W12262" s="213"/>
      <c r="X12262" s="214"/>
      <c r="Y12262" s="214"/>
      <c r="Z12262" s="214"/>
      <c r="AA12262" s="217"/>
      <c r="AB12262" s="217"/>
      <c r="AC12262" s="217"/>
      <c r="AD12262" s="213"/>
    </row>
    <row r="12263" spans="20:30" x14ac:dyDescent="0.2">
      <c r="T12263" s="212"/>
      <c r="U12263" s="213"/>
      <c r="V12263" s="213"/>
      <c r="W12263" s="213"/>
      <c r="X12263" s="214"/>
      <c r="Y12263" s="214"/>
      <c r="Z12263" s="214"/>
      <c r="AA12263" s="217"/>
      <c r="AB12263" s="217"/>
      <c r="AC12263" s="217"/>
      <c r="AD12263" s="213"/>
    </row>
    <row r="12264" spans="20:30" x14ac:dyDescent="0.2">
      <c r="T12264" s="212"/>
      <c r="U12264" s="213"/>
      <c r="V12264" s="213"/>
      <c r="W12264" s="213"/>
      <c r="X12264" s="214"/>
      <c r="Y12264" s="214"/>
      <c r="Z12264" s="214"/>
      <c r="AA12264" s="217"/>
      <c r="AB12264" s="217"/>
      <c r="AC12264" s="217"/>
      <c r="AD12264" s="213"/>
    </row>
    <row r="12265" spans="20:30" x14ac:dyDescent="0.2">
      <c r="T12265" s="212"/>
      <c r="U12265" s="213"/>
      <c r="V12265" s="213"/>
      <c r="W12265" s="213"/>
      <c r="X12265" s="214"/>
      <c r="Y12265" s="214"/>
      <c r="Z12265" s="214"/>
      <c r="AA12265" s="217"/>
      <c r="AB12265" s="217"/>
      <c r="AC12265" s="217"/>
      <c r="AD12265" s="213"/>
    </row>
    <row r="12266" spans="20:30" x14ac:dyDescent="0.2">
      <c r="T12266" s="212"/>
      <c r="U12266" s="213"/>
      <c r="V12266" s="213"/>
      <c r="W12266" s="213"/>
      <c r="X12266" s="214"/>
      <c r="Y12266" s="214"/>
      <c r="Z12266" s="214"/>
      <c r="AA12266" s="217"/>
      <c r="AB12266" s="217"/>
      <c r="AC12266" s="217"/>
      <c r="AD12266" s="213"/>
    </row>
    <row r="12267" spans="20:30" x14ac:dyDescent="0.2">
      <c r="T12267" s="212"/>
      <c r="U12267" s="213"/>
      <c r="V12267" s="213"/>
      <c r="W12267" s="213"/>
      <c r="X12267" s="214"/>
      <c r="Y12267" s="214"/>
      <c r="Z12267" s="214"/>
      <c r="AA12267" s="217"/>
      <c r="AB12267" s="217"/>
      <c r="AC12267" s="217"/>
      <c r="AD12267" s="213"/>
    </row>
    <row r="12268" spans="20:30" x14ac:dyDescent="0.2">
      <c r="T12268" s="212"/>
      <c r="U12268" s="213"/>
      <c r="V12268" s="213"/>
      <c r="W12268" s="213"/>
      <c r="X12268" s="214"/>
      <c r="Y12268" s="214"/>
      <c r="Z12268" s="214"/>
      <c r="AA12268" s="217"/>
      <c r="AB12268" s="217"/>
      <c r="AC12268" s="217"/>
      <c r="AD12268" s="213"/>
    </row>
    <row r="12269" spans="20:30" x14ac:dyDescent="0.2">
      <c r="T12269" s="212"/>
      <c r="U12269" s="213"/>
      <c r="V12269" s="213"/>
      <c r="W12269" s="213"/>
      <c r="X12269" s="214"/>
      <c r="Y12269" s="214"/>
      <c r="Z12269" s="214"/>
      <c r="AA12269" s="217"/>
      <c r="AB12269" s="217"/>
      <c r="AC12269" s="217"/>
      <c r="AD12269" s="213"/>
    </row>
    <row r="12270" spans="20:30" x14ac:dyDescent="0.2">
      <c r="T12270" s="212"/>
      <c r="U12270" s="213"/>
      <c r="V12270" s="213"/>
      <c r="W12270" s="213"/>
      <c r="X12270" s="214"/>
      <c r="Y12270" s="214"/>
      <c r="Z12270" s="214"/>
      <c r="AA12270" s="217"/>
      <c r="AB12270" s="217"/>
      <c r="AC12270" s="217"/>
      <c r="AD12270" s="213"/>
    </row>
    <row r="12271" spans="20:30" x14ac:dyDescent="0.2">
      <c r="T12271" s="212"/>
      <c r="U12271" s="213"/>
      <c r="V12271" s="213"/>
      <c r="W12271" s="213"/>
      <c r="X12271" s="214"/>
      <c r="Y12271" s="214"/>
      <c r="Z12271" s="214"/>
      <c r="AA12271" s="217"/>
      <c r="AB12271" s="217"/>
      <c r="AC12271" s="217"/>
      <c r="AD12271" s="213"/>
    </row>
    <row r="12272" spans="20:30" x14ac:dyDescent="0.2">
      <c r="T12272" s="212"/>
      <c r="U12272" s="213"/>
      <c r="V12272" s="213"/>
      <c r="W12272" s="213"/>
      <c r="X12272" s="214"/>
      <c r="Y12272" s="214"/>
      <c r="Z12272" s="214"/>
      <c r="AA12272" s="217"/>
      <c r="AB12272" s="217"/>
      <c r="AC12272" s="217"/>
      <c r="AD12272" s="213"/>
    </row>
    <row r="12273" spans="20:30" x14ac:dyDescent="0.2">
      <c r="T12273" s="212"/>
      <c r="U12273" s="213"/>
      <c r="V12273" s="213"/>
      <c r="W12273" s="213"/>
      <c r="X12273" s="214"/>
      <c r="Y12273" s="214"/>
      <c r="Z12273" s="214"/>
      <c r="AA12273" s="217"/>
      <c r="AB12273" s="217"/>
      <c r="AC12273" s="217"/>
      <c r="AD12273" s="213"/>
    </row>
    <row r="12274" spans="20:30" x14ac:dyDescent="0.2">
      <c r="T12274" s="212"/>
      <c r="U12274" s="213"/>
      <c r="V12274" s="213"/>
      <c r="W12274" s="213"/>
      <c r="X12274" s="214"/>
      <c r="Y12274" s="214"/>
      <c r="Z12274" s="214"/>
      <c r="AA12274" s="217"/>
      <c r="AB12274" s="217"/>
      <c r="AC12274" s="217"/>
      <c r="AD12274" s="213"/>
    </row>
    <row r="12275" spans="20:30" x14ac:dyDescent="0.2">
      <c r="T12275" s="212"/>
      <c r="U12275" s="213"/>
      <c r="V12275" s="213"/>
      <c r="W12275" s="213"/>
      <c r="X12275" s="214"/>
      <c r="Y12275" s="214"/>
      <c r="Z12275" s="214"/>
      <c r="AA12275" s="217"/>
      <c r="AB12275" s="217"/>
      <c r="AC12275" s="217"/>
      <c r="AD12275" s="213"/>
    </row>
    <row r="12276" spans="20:30" x14ac:dyDescent="0.2">
      <c r="T12276" s="212"/>
      <c r="U12276" s="213"/>
      <c r="V12276" s="213"/>
      <c r="W12276" s="213"/>
      <c r="X12276" s="214"/>
      <c r="Y12276" s="214"/>
      <c r="Z12276" s="214"/>
      <c r="AA12276" s="217"/>
      <c r="AB12276" s="217"/>
      <c r="AC12276" s="217"/>
      <c r="AD12276" s="213"/>
    </row>
    <row r="12277" spans="20:30" x14ac:dyDescent="0.2">
      <c r="T12277" s="212"/>
      <c r="U12277" s="213"/>
      <c r="V12277" s="213"/>
      <c r="W12277" s="213"/>
      <c r="X12277" s="214"/>
      <c r="Y12277" s="214"/>
      <c r="Z12277" s="214"/>
      <c r="AA12277" s="217"/>
      <c r="AB12277" s="217"/>
      <c r="AC12277" s="217"/>
      <c r="AD12277" s="213"/>
    </row>
    <row r="12278" spans="20:30" x14ac:dyDescent="0.2">
      <c r="T12278" s="212"/>
      <c r="U12278" s="213"/>
      <c r="V12278" s="213"/>
      <c r="W12278" s="213"/>
      <c r="X12278" s="214"/>
      <c r="Y12278" s="214"/>
      <c r="Z12278" s="214"/>
      <c r="AA12278" s="217"/>
      <c r="AB12278" s="217"/>
      <c r="AC12278" s="217"/>
      <c r="AD12278" s="213"/>
    </row>
    <row r="12279" spans="20:30" x14ac:dyDescent="0.2">
      <c r="T12279" s="212"/>
      <c r="U12279" s="213"/>
      <c r="V12279" s="213"/>
      <c r="W12279" s="213"/>
      <c r="X12279" s="214"/>
      <c r="Y12279" s="214"/>
      <c r="Z12279" s="214"/>
      <c r="AA12279" s="217"/>
      <c r="AB12279" s="217"/>
      <c r="AC12279" s="217"/>
      <c r="AD12279" s="213"/>
    </row>
    <row r="12280" spans="20:30" x14ac:dyDescent="0.2">
      <c r="T12280" s="212"/>
      <c r="U12280" s="213"/>
      <c r="V12280" s="213"/>
      <c r="W12280" s="213"/>
      <c r="X12280" s="214"/>
      <c r="Y12280" s="214"/>
      <c r="Z12280" s="214"/>
      <c r="AA12280" s="217"/>
      <c r="AB12280" s="217"/>
      <c r="AC12280" s="217"/>
      <c r="AD12280" s="213"/>
    </row>
    <row r="12281" spans="20:30" x14ac:dyDescent="0.2">
      <c r="T12281" s="212"/>
      <c r="U12281" s="213"/>
      <c r="V12281" s="213"/>
      <c r="W12281" s="213"/>
      <c r="X12281" s="214"/>
      <c r="Y12281" s="214"/>
      <c r="Z12281" s="214"/>
      <c r="AA12281" s="217"/>
      <c r="AB12281" s="217"/>
      <c r="AC12281" s="217"/>
      <c r="AD12281" s="213"/>
    </row>
    <row r="12282" spans="20:30" x14ac:dyDescent="0.2">
      <c r="T12282" s="212"/>
      <c r="U12282" s="213"/>
      <c r="V12282" s="213"/>
      <c r="W12282" s="213"/>
      <c r="X12282" s="214"/>
      <c r="Y12282" s="214"/>
      <c r="Z12282" s="214"/>
      <c r="AA12282" s="217"/>
      <c r="AB12282" s="217"/>
      <c r="AC12282" s="217"/>
      <c r="AD12282" s="213"/>
    </row>
    <row r="12283" spans="20:30" x14ac:dyDescent="0.2">
      <c r="T12283" s="212"/>
      <c r="U12283" s="213"/>
      <c r="V12283" s="213"/>
      <c r="W12283" s="213"/>
      <c r="X12283" s="214"/>
      <c r="Y12283" s="214"/>
      <c r="Z12283" s="214"/>
      <c r="AA12283" s="217"/>
      <c r="AB12283" s="217"/>
      <c r="AC12283" s="217"/>
      <c r="AD12283" s="213"/>
    </row>
    <row r="12284" spans="20:30" x14ac:dyDescent="0.2">
      <c r="T12284" s="212"/>
      <c r="U12284" s="213"/>
      <c r="V12284" s="213"/>
      <c r="W12284" s="213"/>
      <c r="X12284" s="214"/>
      <c r="Y12284" s="214"/>
      <c r="Z12284" s="214"/>
      <c r="AA12284" s="217"/>
      <c r="AB12284" s="217"/>
      <c r="AC12284" s="217"/>
      <c r="AD12284" s="213"/>
    </row>
    <row r="12285" spans="20:30" x14ac:dyDescent="0.2">
      <c r="T12285" s="212"/>
      <c r="U12285" s="213"/>
      <c r="V12285" s="213"/>
      <c r="W12285" s="213"/>
      <c r="X12285" s="214"/>
      <c r="Y12285" s="214"/>
      <c r="Z12285" s="214"/>
      <c r="AA12285" s="217"/>
      <c r="AB12285" s="217"/>
      <c r="AC12285" s="217"/>
      <c r="AD12285" s="213"/>
    </row>
    <row r="12286" spans="20:30" x14ac:dyDescent="0.2">
      <c r="T12286" s="212"/>
      <c r="U12286" s="213"/>
      <c r="V12286" s="213"/>
      <c r="W12286" s="213"/>
      <c r="X12286" s="214"/>
      <c r="Y12286" s="214"/>
      <c r="Z12286" s="214"/>
      <c r="AA12286" s="217"/>
      <c r="AB12286" s="217"/>
      <c r="AC12286" s="217"/>
      <c r="AD12286" s="213"/>
    </row>
    <row r="12287" spans="20:30" x14ac:dyDescent="0.2">
      <c r="T12287" s="212"/>
      <c r="U12287" s="213"/>
      <c r="V12287" s="213"/>
      <c r="W12287" s="213"/>
      <c r="X12287" s="214"/>
      <c r="Y12287" s="214"/>
      <c r="Z12287" s="214"/>
      <c r="AA12287" s="217"/>
      <c r="AB12287" s="217"/>
      <c r="AC12287" s="217"/>
      <c r="AD12287" s="213"/>
    </row>
    <row r="12288" spans="20:30" x14ac:dyDescent="0.2">
      <c r="T12288" s="212"/>
      <c r="U12288" s="213"/>
      <c r="V12288" s="213"/>
      <c r="W12288" s="213"/>
      <c r="X12288" s="214"/>
      <c r="Y12288" s="214"/>
      <c r="Z12288" s="214"/>
      <c r="AA12288" s="217"/>
      <c r="AB12288" s="217"/>
      <c r="AC12288" s="217"/>
      <c r="AD12288" s="213"/>
    </row>
    <row r="12289" spans="20:30" x14ac:dyDescent="0.2">
      <c r="T12289" s="212"/>
      <c r="U12289" s="213"/>
      <c r="V12289" s="213"/>
      <c r="W12289" s="213"/>
      <c r="X12289" s="214"/>
      <c r="Y12289" s="214"/>
      <c r="Z12289" s="214"/>
      <c r="AA12289" s="217"/>
      <c r="AB12289" s="217"/>
      <c r="AC12289" s="217"/>
      <c r="AD12289" s="213"/>
    </row>
    <row r="12290" spans="20:30" x14ac:dyDescent="0.2">
      <c r="T12290" s="212"/>
      <c r="U12290" s="213"/>
      <c r="V12290" s="213"/>
      <c r="W12290" s="213"/>
      <c r="X12290" s="214"/>
      <c r="Y12290" s="214"/>
      <c r="Z12290" s="214"/>
      <c r="AA12290" s="217"/>
      <c r="AB12290" s="217"/>
      <c r="AC12290" s="217"/>
      <c r="AD12290" s="213"/>
    </row>
    <row r="12291" spans="20:30" x14ac:dyDescent="0.2">
      <c r="T12291" s="212"/>
      <c r="U12291" s="213"/>
      <c r="V12291" s="213"/>
      <c r="W12291" s="213"/>
      <c r="X12291" s="214"/>
      <c r="Y12291" s="214"/>
      <c r="Z12291" s="214"/>
      <c r="AA12291" s="217"/>
      <c r="AB12291" s="217"/>
      <c r="AC12291" s="217"/>
      <c r="AD12291" s="213"/>
    </row>
    <row r="12292" spans="20:30" x14ac:dyDescent="0.2">
      <c r="T12292" s="212"/>
      <c r="U12292" s="213"/>
      <c r="V12292" s="213"/>
      <c r="W12292" s="213"/>
      <c r="X12292" s="214"/>
      <c r="Y12292" s="214"/>
      <c r="Z12292" s="214"/>
      <c r="AA12292" s="217"/>
      <c r="AB12292" s="217"/>
      <c r="AC12292" s="217"/>
      <c r="AD12292" s="213"/>
    </row>
    <row r="12293" spans="20:30" x14ac:dyDescent="0.2">
      <c r="T12293" s="212"/>
      <c r="U12293" s="213"/>
      <c r="V12293" s="213"/>
      <c r="W12293" s="213"/>
      <c r="X12293" s="214"/>
      <c r="Y12293" s="214"/>
      <c r="Z12293" s="214"/>
      <c r="AA12293" s="217"/>
      <c r="AB12293" s="217"/>
      <c r="AC12293" s="217"/>
      <c r="AD12293" s="213"/>
    </row>
    <row r="12294" spans="20:30" x14ac:dyDescent="0.2">
      <c r="T12294" s="212"/>
      <c r="U12294" s="213"/>
      <c r="V12294" s="213"/>
      <c r="W12294" s="213"/>
      <c r="X12294" s="214"/>
      <c r="Y12294" s="214"/>
      <c r="Z12294" s="214"/>
      <c r="AA12294" s="217"/>
      <c r="AB12294" s="217"/>
      <c r="AC12294" s="217"/>
      <c r="AD12294" s="213"/>
    </row>
    <row r="12295" spans="20:30" x14ac:dyDescent="0.2">
      <c r="T12295" s="212"/>
      <c r="U12295" s="213"/>
      <c r="V12295" s="213"/>
      <c r="W12295" s="213"/>
      <c r="X12295" s="214"/>
      <c r="Y12295" s="214"/>
      <c r="Z12295" s="214"/>
      <c r="AA12295" s="217"/>
      <c r="AB12295" s="217"/>
      <c r="AC12295" s="217"/>
      <c r="AD12295" s="213"/>
    </row>
    <row r="12296" spans="20:30" x14ac:dyDescent="0.2">
      <c r="T12296" s="212"/>
      <c r="U12296" s="213"/>
      <c r="V12296" s="213"/>
      <c r="W12296" s="213"/>
      <c r="X12296" s="214"/>
      <c r="Y12296" s="214"/>
      <c r="Z12296" s="214"/>
      <c r="AA12296" s="217"/>
      <c r="AB12296" s="217"/>
      <c r="AC12296" s="217"/>
      <c r="AD12296" s="213"/>
    </row>
    <row r="12297" spans="20:30" x14ac:dyDescent="0.2">
      <c r="T12297" s="212"/>
      <c r="U12297" s="213"/>
      <c r="V12297" s="213"/>
      <c r="W12297" s="213"/>
      <c r="X12297" s="214"/>
      <c r="Y12297" s="214"/>
      <c r="Z12297" s="214"/>
      <c r="AA12297" s="217"/>
      <c r="AB12297" s="217"/>
      <c r="AC12297" s="217"/>
      <c r="AD12297" s="213"/>
    </row>
    <row r="12298" spans="20:30" x14ac:dyDescent="0.2">
      <c r="T12298" s="212"/>
      <c r="U12298" s="213"/>
      <c r="V12298" s="213"/>
      <c r="W12298" s="213"/>
      <c r="X12298" s="214"/>
      <c r="Y12298" s="214"/>
      <c r="Z12298" s="214"/>
      <c r="AA12298" s="217"/>
      <c r="AB12298" s="217"/>
      <c r="AC12298" s="217"/>
      <c r="AD12298" s="213"/>
    </row>
    <row r="12299" spans="20:30" x14ac:dyDescent="0.2">
      <c r="T12299" s="212"/>
      <c r="U12299" s="213"/>
      <c r="V12299" s="213"/>
      <c r="W12299" s="213"/>
      <c r="X12299" s="214"/>
      <c r="Y12299" s="214"/>
      <c r="Z12299" s="214"/>
      <c r="AA12299" s="217"/>
      <c r="AB12299" s="217"/>
      <c r="AC12299" s="217"/>
      <c r="AD12299" s="213"/>
    </row>
    <row r="12300" spans="20:30" x14ac:dyDescent="0.2">
      <c r="T12300" s="212"/>
      <c r="U12300" s="213"/>
      <c r="V12300" s="213"/>
      <c r="W12300" s="213"/>
      <c r="X12300" s="214"/>
      <c r="Y12300" s="214"/>
      <c r="Z12300" s="214"/>
      <c r="AA12300" s="217"/>
      <c r="AB12300" s="217"/>
      <c r="AC12300" s="217"/>
      <c r="AD12300" s="213"/>
    </row>
    <row r="12301" spans="20:30" x14ac:dyDescent="0.2">
      <c r="T12301" s="212"/>
      <c r="U12301" s="213"/>
      <c r="V12301" s="213"/>
      <c r="W12301" s="213"/>
      <c r="X12301" s="214"/>
      <c r="Y12301" s="214"/>
      <c r="Z12301" s="214"/>
      <c r="AA12301" s="217"/>
      <c r="AB12301" s="217"/>
      <c r="AC12301" s="217"/>
      <c r="AD12301" s="213"/>
    </row>
    <row r="12302" spans="20:30" x14ac:dyDescent="0.2">
      <c r="T12302" s="212"/>
      <c r="U12302" s="213"/>
      <c r="V12302" s="213"/>
      <c r="W12302" s="213"/>
      <c r="X12302" s="214"/>
      <c r="Y12302" s="214"/>
      <c r="Z12302" s="214"/>
      <c r="AA12302" s="217"/>
      <c r="AB12302" s="217"/>
      <c r="AC12302" s="217"/>
      <c r="AD12302" s="213"/>
    </row>
    <row r="12303" spans="20:30" x14ac:dyDescent="0.2">
      <c r="T12303" s="212"/>
      <c r="U12303" s="213"/>
      <c r="V12303" s="213"/>
      <c r="W12303" s="213"/>
      <c r="X12303" s="214"/>
      <c r="Y12303" s="214"/>
      <c r="Z12303" s="214"/>
      <c r="AA12303" s="217"/>
      <c r="AB12303" s="217"/>
      <c r="AC12303" s="217"/>
      <c r="AD12303" s="213"/>
    </row>
    <row r="12304" spans="20:30" x14ac:dyDescent="0.2">
      <c r="T12304" s="212"/>
      <c r="U12304" s="213"/>
      <c r="V12304" s="213"/>
      <c r="W12304" s="213"/>
      <c r="X12304" s="214"/>
      <c r="Y12304" s="214"/>
      <c r="Z12304" s="214"/>
      <c r="AA12304" s="217"/>
      <c r="AB12304" s="217"/>
      <c r="AC12304" s="217"/>
      <c r="AD12304" s="213"/>
    </row>
    <row r="12305" spans="20:30" x14ac:dyDescent="0.2">
      <c r="T12305" s="212"/>
      <c r="U12305" s="213"/>
      <c r="V12305" s="213"/>
      <c r="W12305" s="213"/>
      <c r="X12305" s="214"/>
      <c r="Y12305" s="214"/>
      <c r="Z12305" s="214"/>
      <c r="AA12305" s="217"/>
      <c r="AB12305" s="217"/>
      <c r="AC12305" s="217"/>
      <c r="AD12305" s="213"/>
    </row>
    <row r="12306" spans="20:30" x14ac:dyDescent="0.2">
      <c r="T12306" s="212"/>
      <c r="U12306" s="213"/>
      <c r="V12306" s="213"/>
      <c r="W12306" s="213"/>
      <c r="X12306" s="214"/>
      <c r="Y12306" s="214"/>
      <c r="Z12306" s="214"/>
      <c r="AA12306" s="217"/>
      <c r="AB12306" s="217"/>
      <c r="AC12306" s="217"/>
      <c r="AD12306" s="213"/>
    </row>
    <row r="12307" spans="20:30" x14ac:dyDescent="0.2">
      <c r="T12307" s="212"/>
      <c r="U12307" s="213"/>
      <c r="V12307" s="213"/>
      <c r="W12307" s="213"/>
      <c r="X12307" s="214"/>
      <c r="Y12307" s="214"/>
      <c r="Z12307" s="214"/>
      <c r="AA12307" s="217"/>
      <c r="AB12307" s="217"/>
      <c r="AC12307" s="217"/>
      <c r="AD12307" s="213"/>
    </row>
    <row r="12308" spans="20:30" x14ac:dyDescent="0.2">
      <c r="T12308" s="212"/>
      <c r="U12308" s="213"/>
      <c r="V12308" s="213"/>
      <c r="W12308" s="213"/>
      <c r="X12308" s="214"/>
      <c r="Y12308" s="214"/>
      <c r="Z12308" s="214"/>
      <c r="AA12308" s="217"/>
      <c r="AB12308" s="217"/>
      <c r="AC12308" s="217"/>
      <c r="AD12308" s="213"/>
    </row>
    <row r="12309" spans="20:30" x14ac:dyDescent="0.2">
      <c r="T12309" s="212"/>
      <c r="U12309" s="213"/>
      <c r="V12309" s="213"/>
      <c r="W12309" s="213"/>
      <c r="X12309" s="214"/>
      <c r="Y12309" s="214"/>
      <c r="Z12309" s="214"/>
      <c r="AA12309" s="217"/>
      <c r="AB12309" s="217"/>
      <c r="AC12309" s="217"/>
      <c r="AD12309" s="213"/>
    </row>
    <row r="12310" spans="20:30" x14ac:dyDescent="0.2">
      <c r="T12310" s="212"/>
      <c r="U12310" s="213"/>
      <c r="V12310" s="213"/>
      <c r="W12310" s="213"/>
      <c r="X12310" s="214"/>
      <c r="Y12310" s="214"/>
      <c r="Z12310" s="214"/>
      <c r="AA12310" s="217"/>
      <c r="AB12310" s="217"/>
      <c r="AC12310" s="217"/>
      <c r="AD12310" s="213"/>
    </row>
    <row r="12311" spans="20:30" x14ac:dyDescent="0.2">
      <c r="T12311" s="212"/>
      <c r="U12311" s="213"/>
      <c r="V12311" s="213"/>
      <c r="W12311" s="213"/>
      <c r="X12311" s="214"/>
      <c r="Y12311" s="214"/>
      <c r="Z12311" s="214"/>
      <c r="AA12311" s="217"/>
      <c r="AB12311" s="217"/>
      <c r="AC12311" s="217"/>
      <c r="AD12311" s="213"/>
    </row>
    <row r="12312" spans="20:30" x14ac:dyDescent="0.2">
      <c r="T12312" s="212"/>
      <c r="U12312" s="213"/>
      <c r="V12312" s="213"/>
      <c r="W12312" s="213"/>
      <c r="X12312" s="214"/>
      <c r="Y12312" s="214"/>
      <c r="Z12312" s="214"/>
      <c r="AA12312" s="217"/>
      <c r="AB12312" s="217"/>
      <c r="AC12312" s="217"/>
      <c r="AD12312" s="213"/>
    </row>
    <row r="12313" spans="20:30" x14ac:dyDescent="0.2">
      <c r="T12313" s="212"/>
      <c r="U12313" s="213"/>
      <c r="V12313" s="213"/>
      <c r="W12313" s="213"/>
      <c r="X12313" s="214"/>
      <c r="Y12313" s="214"/>
      <c r="Z12313" s="214"/>
      <c r="AA12313" s="217"/>
      <c r="AB12313" s="217"/>
      <c r="AC12313" s="217"/>
      <c r="AD12313" s="213"/>
    </row>
    <row r="12314" spans="20:30" x14ac:dyDescent="0.2">
      <c r="T12314" s="212"/>
      <c r="U12314" s="213"/>
      <c r="V12314" s="213"/>
      <c r="W12314" s="213"/>
      <c r="X12314" s="214"/>
      <c r="Y12314" s="214"/>
      <c r="Z12314" s="214"/>
      <c r="AA12314" s="217"/>
      <c r="AB12314" s="217"/>
      <c r="AC12314" s="217"/>
      <c r="AD12314" s="213"/>
    </row>
    <row r="12315" spans="20:30" x14ac:dyDescent="0.2">
      <c r="T12315" s="212"/>
      <c r="U12315" s="213"/>
      <c r="V12315" s="213"/>
      <c r="W12315" s="213"/>
      <c r="X12315" s="214"/>
      <c r="Y12315" s="214"/>
      <c r="Z12315" s="214"/>
      <c r="AA12315" s="217"/>
      <c r="AB12315" s="217"/>
      <c r="AC12315" s="217"/>
      <c r="AD12315" s="213"/>
    </row>
    <row r="12316" spans="20:30" x14ac:dyDescent="0.2">
      <c r="T12316" s="212"/>
      <c r="U12316" s="213"/>
      <c r="V12316" s="213"/>
      <c r="W12316" s="213"/>
      <c r="X12316" s="214"/>
      <c r="Y12316" s="214"/>
      <c r="Z12316" s="214"/>
      <c r="AA12316" s="217"/>
      <c r="AB12316" s="217"/>
      <c r="AC12316" s="217"/>
      <c r="AD12316" s="213"/>
    </row>
    <row r="12317" spans="20:30" x14ac:dyDescent="0.2">
      <c r="T12317" s="212"/>
      <c r="U12317" s="213"/>
      <c r="V12317" s="213"/>
      <c r="W12317" s="213"/>
      <c r="X12317" s="214"/>
      <c r="Y12317" s="214"/>
      <c r="Z12317" s="214"/>
      <c r="AA12317" s="217"/>
      <c r="AB12317" s="217"/>
      <c r="AC12317" s="217"/>
      <c r="AD12317" s="213"/>
    </row>
    <row r="12318" spans="20:30" x14ac:dyDescent="0.2">
      <c r="T12318" s="212"/>
      <c r="U12318" s="213"/>
      <c r="V12318" s="213"/>
      <c r="W12318" s="213"/>
      <c r="X12318" s="214"/>
      <c r="Y12318" s="214"/>
      <c r="Z12318" s="214"/>
      <c r="AA12318" s="217"/>
      <c r="AB12318" s="217"/>
      <c r="AC12318" s="217"/>
      <c r="AD12318" s="213"/>
    </row>
    <row r="12319" spans="20:30" x14ac:dyDescent="0.2">
      <c r="T12319" s="212"/>
      <c r="U12319" s="213"/>
      <c r="V12319" s="213"/>
      <c r="W12319" s="213"/>
      <c r="X12319" s="214"/>
      <c r="Y12319" s="214"/>
      <c r="Z12319" s="214"/>
      <c r="AA12319" s="217"/>
      <c r="AB12319" s="217"/>
      <c r="AC12319" s="217"/>
      <c r="AD12319" s="213"/>
    </row>
    <row r="12320" spans="20:30" x14ac:dyDescent="0.2">
      <c r="T12320" s="212"/>
      <c r="U12320" s="213"/>
      <c r="V12320" s="213"/>
      <c r="W12320" s="213"/>
      <c r="X12320" s="214"/>
      <c r="Y12320" s="214"/>
      <c r="Z12320" s="214"/>
      <c r="AA12320" s="217"/>
      <c r="AB12320" s="217"/>
      <c r="AC12320" s="217"/>
      <c r="AD12320" s="213"/>
    </row>
    <row r="12321" spans="20:30" x14ac:dyDescent="0.2">
      <c r="T12321" s="212"/>
      <c r="U12321" s="213"/>
      <c r="V12321" s="213"/>
      <c r="W12321" s="213"/>
      <c r="X12321" s="214"/>
      <c r="Y12321" s="214"/>
      <c r="Z12321" s="214"/>
      <c r="AA12321" s="217"/>
      <c r="AB12321" s="217"/>
      <c r="AC12321" s="217"/>
      <c r="AD12321" s="213"/>
    </row>
    <row r="12322" spans="20:30" x14ac:dyDescent="0.2">
      <c r="T12322" s="212"/>
      <c r="U12322" s="213"/>
      <c r="V12322" s="213"/>
      <c r="W12322" s="213"/>
      <c r="X12322" s="214"/>
      <c r="Y12322" s="214"/>
      <c r="Z12322" s="214"/>
      <c r="AA12322" s="217"/>
      <c r="AB12322" s="217"/>
      <c r="AC12322" s="217"/>
      <c r="AD12322" s="213"/>
    </row>
    <row r="12323" spans="20:30" x14ac:dyDescent="0.2">
      <c r="T12323" s="212"/>
      <c r="U12323" s="213"/>
      <c r="V12323" s="213"/>
      <c r="W12323" s="213"/>
      <c r="X12323" s="214"/>
      <c r="Y12323" s="214"/>
      <c r="Z12323" s="214"/>
      <c r="AA12323" s="217"/>
      <c r="AB12323" s="217"/>
      <c r="AC12323" s="217"/>
      <c r="AD12323" s="213"/>
    </row>
    <row r="12324" spans="20:30" x14ac:dyDescent="0.2">
      <c r="T12324" s="212"/>
      <c r="U12324" s="213"/>
      <c r="V12324" s="213"/>
      <c r="W12324" s="213"/>
      <c r="X12324" s="214"/>
      <c r="Y12324" s="214"/>
      <c r="Z12324" s="214"/>
      <c r="AA12324" s="217"/>
      <c r="AB12324" s="217"/>
      <c r="AC12324" s="217"/>
      <c r="AD12324" s="213"/>
    </row>
    <row r="12325" spans="20:30" x14ac:dyDescent="0.2">
      <c r="T12325" s="212"/>
      <c r="U12325" s="213"/>
      <c r="V12325" s="213"/>
      <c r="W12325" s="213"/>
      <c r="X12325" s="214"/>
      <c r="Y12325" s="214"/>
      <c r="Z12325" s="214"/>
      <c r="AA12325" s="217"/>
      <c r="AB12325" s="217"/>
      <c r="AC12325" s="217"/>
      <c r="AD12325" s="213"/>
    </row>
    <row r="12326" spans="20:30" x14ac:dyDescent="0.2">
      <c r="T12326" s="212"/>
      <c r="U12326" s="213"/>
      <c r="V12326" s="213"/>
      <c r="W12326" s="213"/>
      <c r="X12326" s="214"/>
      <c r="Y12326" s="214"/>
      <c r="Z12326" s="214"/>
      <c r="AA12326" s="217"/>
      <c r="AB12326" s="217"/>
      <c r="AC12326" s="217"/>
      <c r="AD12326" s="213"/>
    </row>
    <row r="12327" spans="20:30" x14ac:dyDescent="0.2">
      <c r="T12327" s="212"/>
      <c r="U12327" s="213"/>
      <c r="V12327" s="213"/>
      <c r="W12327" s="213"/>
      <c r="X12327" s="214"/>
      <c r="Y12327" s="214"/>
      <c r="Z12327" s="214"/>
      <c r="AA12327" s="217"/>
      <c r="AB12327" s="217"/>
      <c r="AC12327" s="217"/>
      <c r="AD12327" s="213"/>
    </row>
    <row r="12328" spans="20:30" x14ac:dyDescent="0.2">
      <c r="T12328" s="212"/>
      <c r="U12328" s="213"/>
      <c r="V12328" s="213"/>
      <c r="W12328" s="213"/>
      <c r="X12328" s="214"/>
      <c r="Y12328" s="214"/>
      <c r="Z12328" s="214"/>
      <c r="AA12328" s="217"/>
      <c r="AB12328" s="217"/>
      <c r="AC12328" s="217"/>
      <c r="AD12328" s="213"/>
    </row>
    <row r="12329" spans="20:30" x14ac:dyDescent="0.2">
      <c r="T12329" s="212"/>
      <c r="U12329" s="213"/>
      <c r="V12329" s="213"/>
      <c r="W12329" s="213"/>
      <c r="X12329" s="214"/>
      <c r="Y12329" s="214"/>
      <c r="Z12329" s="214"/>
      <c r="AA12329" s="217"/>
      <c r="AB12329" s="217"/>
      <c r="AC12329" s="217"/>
      <c r="AD12329" s="213"/>
    </row>
    <row r="12330" spans="20:30" x14ac:dyDescent="0.2">
      <c r="T12330" s="212"/>
      <c r="U12330" s="213"/>
      <c r="V12330" s="213"/>
      <c r="W12330" s="213"/>
      <c r="X12330" s="214"/>
      <c r="Y12330" s="214"/>
      <c r="Z12330" s="214"/>
      <c r="AA12330" s="217"/>
      <c r="AB12330" s="217"/>
      <c r="AC12330" s="217"/>
      <c r="AD12330" s="213"/>
    </row>
    <row r="12331" spans="20:30" x14ac:dyDescent="0.2">
      <c r="T12331" s="212"/>
      <c r="U12331" s="213"/>
      <c r="V12331" s="213"/>
      <c r="W12331" s="213"/>
      <c r="X12331" s="214"/>
      <c r="Y12331" s="214"/>
      <c r="Z12331" s="214"/>
      <c r="AA12331" s="217"/>
      <c r="AB12331" s="217"/>
      <c r="AC12331" s="217"/>
      <c r="AD12331" s="213"/>
    </row>
    <row r="12332" spans="20:30" x14ac:dyDescent="0.2">
      <c r="T12332" s="212"/>
      <c r="U12332" s="213"/>
      <c r="V12332" s="213"/>
      <c r="W12332" s="213"/>
      <c r="X12332" s="214"/>
      <c r="Y12332" s="214"/>
      <c r="Z12332" s="214"/>
      <c r="AA12332" s="217"/>
      <c r="AB12332" s="217"/>
      <c r="AC12332" s="217"/>
      <c r="AD12332" s="213"/>
    </row>
    <row r="12333" spans="20:30" x14ac:dyDescent="0.2">
      <c r="T12333" s="212"/>
      <c r="U12333" s="213"/>
      <c r="V12333" s="213"/>
      <c r="W12333" s="213"/>
      <c r="X12333" s="214"/>
      <c r="Y12333" s="214"/>
      <c r="Z12333" s="214"/>
      <c r="AA12333" s="217"/>
      <c r="AB12333" s="217"/>
      <c r="AC12333" s="217"/>
      <c r="AD12333" s="213"/>
    </row>
    <row r="12334" spans="20:30" x14ac:dyDescent="0.2">
      <c r="T12334" s="212"/>
      <c r="U12334" s="213"/>
      <c r="V12334" s="213"/>
      <c r="W12334" s="213"/>
      <c r="X12334" s="214"/>
      <c r="Y12334" s="214"/>
      <c r="Z12334" s="214"/>
      <c r="AA12334" s="217"/>
      <c r="AB12334" s="217"/>
      <c r="AC12334" s="217"/>
      <c r="AD12334" s="213"/>
    </row>
    <row r="12335" spans="20:30" x14ac:dyDescent="0.2">
      <c r="T12335" s="212"/>
      <c r="U12335" s="213"/>
      <c r="V12335" s="213"/>
      <c r="W12335" s="213"/>
      <c r="X12335" s="214"/>
      <c r="Y12335" s="214"/>
      <c r="Z12335" s="214"/>
      <c r="AA12335" s="217"/>
      <c r="AB12335" s="217"/>
      <c r="AC12335" s="217"/>
      <c r="AD12335" s="213"/>
    </row>
    <row r="12336" spans="20:30" x14ac:dyDescent="0.2">
      <c r="T12336" s="212"/>
      <c r="U12336" s="213"/>
      <c r="V12336" s="213"/>
      <c r="W12336" s="213"/>
      <c r="X12336" s="214"/>
      <c r="Y12336" s="214"/>
      <c r="Z12336" s="214"/>
      <c r="AA12336" s="217"/>
      <c r="AB12336" s="217"/>
      <c r="AC12336" s="217"/>
      <c r="AD12336" s="213"/>
    </row>
    <row r="12337" spans="20:30" x14ac:dyDescent="0.2">
      <c r="T12337" s="212"/>
      <c r="U12337" s="213"/>
      <c r="V12337" s="213"/>
      <c r="W12337" s="213"/>
      <c r="X12337" s="214"/>
      <c r="Y12337" s="214"/>
      <c r="Z12337" s="214"/>
      <c r="AA12337" s="217"/>
      <c r="AB12337" s="217"/>
      <c r="AC12337" s="217"/>
      <c r="AD12337" s="213"/>
    </row>
    <row r="12338" spans="20:30" x14ac:dyDescent="0.2">
      <c r="T12338" s="212"/>
      <c r="U12338" s="213"/>
      <c r="V12338" s="213"/>
      <c r="W12338" s="213"/>
      <c r="X12338" s="214"/>
      <c r="Y12338" s="214"/>
      <c r="Z12338" s="214"/>
      <c r="AA12338" s="217"/>
      <c r="AB12338" s="217"/>
      <c r="AC12338" s="217"/>
      <c r="AD12338" s="213"/>
    </row>
    <row r="12339" spans="20:30" x14ac:dyDescent="0.2">
      <c r="T12339" s="212"/>
      <c r="U12339" s="213"/>
      <c r="V12339" s="213"/>
      <c r="W12339" s="213"/>
      <c r="X12339" s="214"/>
      <c r="Y12339" s="214"/>
      <c r="Z12339" s="214"/>
      <c r="AA12339" s="217"/>
      <c r="AB12339" s="217"/>
      <c r="AC12339" s="217"/>
      <c r="AD12339" s="213"/>
    </row>
    <row r="12340" spans="20:30" x14ac:dyDescent="0.2">
      <c r="T12340" s="212"/>
      <c r="U12340" s="213"/>
      <c r="V12340" s="213"/>
      <c r="W12340" s="213"/>
      <c r="X12340" s="214"/>
      <c r="Y12340" s="214"/>
      <c r="Z12340" s="214"/>
      <c r="AA12340" s="217"/>
      <c r="AB12340" s="217"/>
      <c r="AC12340" s="217"/>
      <c r="AD12340" s="213"/>
    </row>
    <row r="12341" spans="20:30" x14ac:dyDescent="0.2">
      <c r="T12341" s="212"/>
      <c r="U12341" s="213"/>
      <c r="V12341" s="213"/>
      <c r="W12341" s="213"/>
      <c r="X12341" s="214"/>
      <c r="Y12341" s="214"/>
      <c r="Z12341" s="214"/>
      <c r="AA12341" s="217"/>
      <c r="AB12341" s="217"/>
      <c r="AC12341" s="217"/>
      <c r="AD12341" s="213"/>
    </row>
    <row r="12342" spans="20:30" x14ac:dyDescent="0.2">
      <c r="T12342" s="212"/>
      <c r="U12342" s="213"/>
      <c r="V12342" s="213"/>
      <c r="W12342" s="213"/>
      <c r="X12342" s="214"/>
      <c r="Y12342" s="214"/>
      <c r="Z12342" s="214"/>
      <c r="AA12342" s="217"/>
      <c r="AB12342" s="217"/>
      <c r="AC12342" s="217"/>
      <c r="AD12342" s="213"/>
    </row>
    <row r="12343" spans="20:30" x14ac:dyDescent="0.2">
      <c r="T12343" s="212"/>
      <c r="U12343" s="213"/>
      <c r="V12343" s="213"/>
      <c r="W12343" s="213"/>
      <c r="X12343" s="214"/>
      <c r="Y12343" s="214"/>
      <c r="Z12343" s="214"/>
      <c r="AA12343" s="217"/>
      <c r="AB12343" s="217"/>
      <c r="AC12343" s="217"/>
      <c r="AD12343" s="213"/>
    </row>
    <row r="12344" spans="20:30" x14ac:dyDescent="0.2">
      <c r="T12344" s="212"/>
      <c r="U12344" s="213"/>
      <c r="V12344" s="213"/>
      <c r="W12344" s="213"/>
      <c r="X12344" s="214"/>
      <c r="Y12344" s="214"/>
      <c r="Z12344" s="214"/>
      <c r="AA12344" s="217"/>
      <c r="AB12344" s="217"/>
      <c r="AC12344" s="217"/>
      <c r="AD12344" s="213"/>
    </row>
    <row r="12345" spans="20:30" x14ac:dyDescent="0.2">
      <c r="T12345" s="212"/>
      <c r="U12345" s="213"/>
      <c r="V12345" s="213"/>
      <c r="W12345" s="213"/>
      <c r="X12345" s="214"/>
      <c r="Y12345" s="214"/>
      <c r="Z12345" s="214"/>
      <c r="AA12345" s="217"/>
      <c r="AB12345" s="217"/>
      <c r="AC12345" s="217"/>
      <c r="AD12345" s="213"/>
    </row>
    <row r="12346" spans="20:30" x14ac:dyDescent="0.2">
      <c r="T12346" s="212"/>
      <c r="U12346" s="213"/>
      <c r="V12346" s="213"/>
      <c r="W12346" s="213"/>
      <c r="X12346" s="214"/>
      <c r="Y12346" s="214"/>
      <c r="Z12346" s="214"/>
      <c r="AA12346" s="217"/>
      <c r="AB12346" s="217"/>
      <c r="AC12346" s="217"/>
      <c r="AD12346" s="213"/>
    </row>
    <row r="12347" spans="20:30" x14ac:dyDescent="0.2">
      <c r="T12347" s="212"/>
      <c r="U12347" s="213"/>
      <c r="V12347" s="213"/>
      <c r="W12347" s="213"/>
      <c r="X12347" s="214"/>
      <c r="Y12347" s="214"/>
      <c r="Z12347" s="214"/>
      <c r="AA12347" s="217"/>
      <c r="AB12347" s="217"/>
      <c r="AC12347" s="217"/>
      <c r="AD12347" s="213"/>
    </row>
    <row r="12348" spans="20:30" x14ac:dyDescent="0.2">
      <c r="T12348" s="212"/>
      <c r="U12348" s="213"/>
      <c r="V12348" s="213"/>
      <c r="W12348" s="213"/>
      <c r="X12348" s="214"/>
      <c r="Y12348" s="214"/>
      <c r="Z12348" s="214"/>
      <c r="AA12348" s="217"/>
      <c r="AB12348" s="217"/>
      <c r="AC12348" s="217"/>
      <c r="AD12348" s="213"/>
    </row>
    <row r="12349" spans="20:30" x14ac:dyDescent="0.2">
      <c r="T12349" s="212"/>
      <c r="U12349" s="213"/>
      <c r="V12349" s="213"/>
      <c r="W12349" s="213"/>
      <c r="X12349" s="214"/>
      <c r="Y12349" s="214"/>
      <c r="Z12349" s="214"/>
      <c r="AA12349" s="217"/>
      <c r="AB12349" s="217"/>
      <c r="AC12349" s="217"/>
      <c r="AD12349" s="213"/>
    </row>
    <row r="12350" spans="20:30" x14ac:dyDescent="0.2">
      <c r="T12350" s="212"/>
      <c r="U12350" s="213"/>
      <c r="V12350" s="213"/>
      <c r="W12350" s="213"/>
      <c r="X12350" s="214"/>
      <c r="Y12350" s="214"/>
      <c r="Z12350" s="214"/>
      <c r="AA12350" s="217"/>
      <c r="AB12350" s="217"/>
      <c r="AC12350" s="217"/>
      <c r="AD12350" s="213"/>
    </row>
    <row r="12351" spans="20:30" x14ac:dyDescent="0.2">
      <c r="T12351" s="212"/>
      <c r="U12351" s="213"/>
      <c r="V12351" s="213"/>
      <c r="W12351" s="213"/>
      <c r="X12351" s="214"/>
      <c r="Y12351" s="214"/>
      <c r="Z12351" s="214"/>
      <c r="AA12351" s="217"/>
      <c r="AB12351" s="217"/>
      <c r="AC12351" s="217"/>
      <c r="AD12351" s="213"/>
    </row>
    <row r="12352" spans="20:30" x14ac:dyDescent="0.2">
      <c r="T12352" s="212"/>
      <c r="U12352" s="213"/>
      <c r="V12352" s="213"/>
      <c r="W12352" s="213"/>
      <c r="X12352" s="214"/>
      <c r="Y12352" s="214"/>
      <c r="Z12352" s="214"/>
      <c r="AA12352" s="217"/>
      <c r="AB12352" s="217"/>
      <c r="AC12352" s="217"/>
      <c r="AD12352" s="213"/>
    </row>
    <row r="12353" spans="20:30" x14ac:dyDescent="0.2">
      <c r="T12353" s="212"/>
      <c r="U12353" s="213"/>
      <c r="V12353" s="213"/>
      <c r="W12353" s="213"/>
      <c r="X12353" s="214"/>
      <c r="Y12353" s="214"/>
      <c r="Z12353" s="214"/>
      <c r="AA12353" s="217"/>
      <c r="AB12353" s="217"/>
      <c r="AC12353" s="217"/>
      <c r="AD12353" s="213"/>
    </row>
    <row r="12354" spans="20:30" x14ac:dyDescent="0.2">
      <c r="T12354" s="212"/>
      <c r="U12354" s="213"/>
      <c r="V12354" s="213"/>
      <c r="W12354" s="213"/>
      <c r="X12354" s="214"/>
      <c r="Y12354" s="214"/>
      <c r="Z12354" s="214"/>
      <c r="AA12354" s="217"/>
      <c r="AB12354" s="217"/>
      <c r="AC12354" s="217"/>
      <c r="AD12354" s="213"/>
    </row>
    <row r="12355" spans="20:30" x14ac:dyDescent="0.2">
      <c r="T12355" s="212"/>
      <c r="U12355" s="213"/>
      <c r="V12355" s="213"/>
      <c r="W12355" s="213"/>
      <c r="X12355" s="214"/>
      <c r="Y12355" s="214"/>
      <c r="Z12355" s="214"/>
      <c r="AA12355" s="217"/>
      <c r="AB12355" s="217"/>
      <c r="AC12355" s="217"/>
      <c r="AD12355" s="213"/>
    </row>
    <row r="12356" spans="20:30" x14ac:dyDescent="0.2">
      <c r="T12356" s="212"/>
      <c r="U12356" s="213"/>
      <c r="V12356" s="213"/>
      <c r="W12356" s="213"/>
      <c r="X12356" s="214"/>
      <c r="Y12356" s="214"/>
      <c r="Z12356" s="214"/>
      <c r="AA12356" s="217"/>
      <c r="AB12356" s="217"/>
      <c r="AC12356" s="217"/>
      <c r="AD12356" s="213"/>
    </row>
    <row r="12357" spans="20:30" x14ac:dyDescent="0.2">
      <c r="T12357" s="212"/>
      <c r="U12357" s="213"/>
      <c r="V12357" s="213"/>
      <c r="W12357" s="213"/>
      <c r="X12357" s="214"/>
      <c r="Y12357" s="214"/>
      <c r="Z12357" s="214"/>
      <c r="AA12357" s="217"/>
      <c r="AB12357" s="217"/>
      <c r="AC12357" s="217"/>
      <c r="AD12357" s="213"/>
    </row>
    <row r="12358" spans="20:30" x14ac:dyDescent="0.2">
      <c r="T12358" s="212"/>
      <c r="U12358" s="213"/>
      <c r="V12358" s="213"/>
      <c r="W12358" s="213"/>
      <c r="X12358" s="214"/>
      <c r="Y12358" s="214"/>
      <c r="Z12358" s="214"/>
      <c r="AA12358" s="217"/>
      <c r="AB12358" s="217"/>
      <c r="AC12358" s="217"/>
      <c r="AD12358" s="213"/>
    </row>
    <row r="12359" spans="20:30" x14ac:dyDescent="0.2">
      <c r="T12359" s="212"/>
      <c r="U12359" s="213"/>
      <c r="V12359" s="213"/>
      <c r="W12359" s="213"/>
      <c r="X12359" s="214"/>
      <c r="Y12359" s="214"/>
      <c r="Z12359" s="214"/>
      <c r="AA12359" s="217"/>
      <c r="AB12359" s="217"/>
      <c r="AC12359" s="217"/>
      <c r="AD12359" s="213"/>
    </row>
    <row r="12360" spans="20:30" x14ac:dyDescent="0.2">
      <c r="T12360" s="212"/>
      <c r="U12360" s="213"/>
      <c r="V12360" s="213"/>
      <c r="W12360" s="213"/>
      <c r="X12360" s="214"/>
      <c r="Y12360" s="214"/>
      <c r="Z12360" s="214"/>
      <c r="AA12360" s="217"/>
      <c r="AB12360" s="217"/>
      <c r="AC12360" s="217"/>
      <c r="AD12360" s="213"/>
    </row>
    <row r="12361" spans="20:30" x14ac:dyDescent="0.2">
      <c r="T12361" s="212"/>
      <c r="U12361" s="213"/>
      <c r="V12361" s="213"/>
      <c r="W12361" s="213"/>
      <c r="X12361" s="214"/>
      <c r="Y12361" s="214"/>
      <c r="Z12361" s="214"/>
      <c r="AA12361" s="217"/>
      <c r="AB12361" s="217"/>
      <c r="AC12361" s="217"/>
      <c r="AD12361" s="213"/>
    </row>
    <row r="12362" spans="20:30" x14ac:dyDescent="0.2">
      <c r="T12362" s="212"/>
      <c r="U12362" s="213"/>
      <c r="V12362" s="213"/>
      <c r="W12362" s="213"/>
      <c r="X12362" s="214"/>
      <c r="Y12362" s="214"/>
      <c r="Z12362" s="214"/>
      <c r="AA12362" s="217"/>
      <c r="AB12362" s="217"/>
      <c r="AC12362" s="217"/>
      <c r="AD12362" s="213"/>
    </row>
    <row r="12363" spans="20:30" x14ac:dyDescent="0.2">
      <c r="T12363" s="212"/>
      <c r="U12363" s="213"/>
      <c r="V12363" s="213"/>
      <c r="W12363" s="213"/>
      <c r="X12363" s="214"/>
      <c r="Y12363" s="214"/>
      <c r="Z12363" s="214"/>
      <c r="AA12363" s="217"/>
      <c r="AB12363" s="217"/>
      <c r="AC12363" s="217"/>
      <c r="AD12363" s="213"/>
    </row>
    <row r="12364" spans="20:30" x14ac:dyDescent="0.2">
      <c r="T12364" s="212"/>
      <c r="U12364" s="213"/>
      <c r="V12364" s="213"/>
      <c r="W12364" s="213"/>
      <c r="X12364" s="214"/>
      <c r="Y12364" s="214"/>
      <c r="Z12364" s="214"/>
      <c r="AA12364" s="217"/>
      <c r="AB12364" s="217"/>
      <c r="AC12364" s="217"/>
      <c r="AD12364" s="213"/>
    </row>
    <row r="12365" spans="20:30" x14ac:dyDescent="0.2">
      <c r="T12365" s="212"/>
      <c r="U12365" s="213"/>
      <c r="V12365" s="213"/>
      <c r="W12365" s="213"/>
      <c r="X12365" s="214"/>
      <c r="Y12365" s="214"/>
      <c r="Z12365" s="214"/>
      <c r="AA12365" s="217"/>
      <c r="AB12365" s="217"/>
      <c r="AC12365" s="217"/>
      <c r="AD12365" s="213"/>
    </row>
    <row r="12366" spans="20:30" x14ac:dyDescent="0.2">
      <c r="T12366" s="212"/>
      <c r="U12366" s="213"/>
      <c r="V12366" s="213"/>
      <c r="W12366" s="213"/>
      <c r="X12366" s="214"/>
      <c r="Y12366" s="214"/>
      <c r="Z12366" s="214"/>
      <c r="AA12366" s="217"/>
      <c r="AB12366" s="217"/>
      <c r="AC12366" s="217"/>
      <c r="AD12366" s="213"/>
    </row>
    <row r="12367" spans="20:30" x14ac:dyDescent="0.2">
      <c r="T12367" s="212"/>
      <c r="U12367" s="213"/>
      <c r="V12367" s="213"/>
      <c r="W12367" s="213"/>
      <c r="X12367" s="214"/>
      <c r="Y12367" s="214"/>
      <c r="Z12367" s="214"/>
      <c r="AA12367" s="217"/>
      <c r="AB12367" s="217"/>
      <c r="AC12367" s="217"/>
      <c r="AD12367" s="213"/>
    </row>
    <row r="12368" spans="20:30" x14ac:dyDescent="0.2">
      <c r="T12368" s="212"/>
      <c r="U12368" s="213"/>
      <c r="V12368" s="213"/>
      <c r="W12368" s="213"/>
      <c r="X12368" s="214"/>
      <c r="Y12368" s="214"/>
      <c r="Z12368" s="214"/>
      <c r="AA12368" s="217"/>
      <c r="AB12368" s="217"/>
      <c r="AC12368" s="217"/>
      <c r="AD12368" s="213"/>
    </row>
    <row r="12369" spans="20:30" x14ac:dyDescent="0.2">
      <c r="T12369" s="212"/>
      <c r="U12369" s="213"/>
      <c r="V12369" s="213"/>
      <c r="W12369" s="213"/>
      <c r="X12369" s="214"/>
      <c r="Y12369" s="214"/>
      <c r="Z12369" s="214"/>
      <c r="AA12369" s="217"/>
      <c r="AB12369" s="217"/>
      <c r="AC12369" s="217"/>
      <c r="AD12369" s="213"/>
    </row>
    <row r="12370" spans="20:30" x14ac:dyDescent="0.2">
      <c r="T12370" s="212"/>
      <c r="U12370" s="213"/>
      <c r="V12370" s="213"/>
      <c r="W12370" s="213"/>
      <c r="X12370" s="214"/>
      <c r="Y12370" s="214"/>
      <c r="Z12370" s="214"/>
      <c r="AA12370" s="217"/>
      <c r="AB12370" s="217"/>
      <c r="AC12370" s="217"/>
      <c r="AD12370" s="213"/>
    </row>
    <row r="12371" spans="20:30" x14ac:dyDescent="0.2">
      <c r="T12371" s="212"/>
      <c r="U12371" s="213"/>
      <c r="V12371" s="213"/>
      <c r="W12371" s="213"/>
      <c r="X12371" s="214"/>
      <c r="Y12371" s="214"/>
      <c r="Z12371" s="214"/>
      <c r="AA12371" s="217"/>
      <c r="AB12371" s="217"/>
      <c r="AC12371" s="217"/>
      <c r="AD12371" s="213"/>
    </row>
    <row r="12372" spans="20:30" x14ac:dyDescent="0.2">
      <c r="T12372" s="212"/>
      <c r="U12372" s="213"/>
      <c r="V12372" s="213"/>
      <c r="W12372" s="213"/>
      <c r="X12372" s="214"/>
      <c r="Y12372" s="214"/>
      <c r="Z12372" s="214"/>
      <c r="AA12372" s="217"/>
      <c r="AB12372" s="217"/>
      <c r="AC12372" s="217"/>
      <c r="AD12372" s="213"/>
    </row>
    <row r="12373" spans="20:30" x14ac:dyDescent="0.2">
      <c r="T12373" s="212"/>
      <c r="U12373" s="213"/>
      <c r="V12373" s="213"/>
      <c r="W12373" s="213"/>
      <c r="X12373" s="214"/>
      <c r="Y12373" s="214"/>
      <c r="Z12373" s="214"/>
      <c r="AA12373" s="217"/>
      <c r="AB12373" s="217"/>
      <c r="AC12373" s="217"/>
      <c r="AD12373" s="213"/>
    </row>
    <row r="12374" spans="20:30" x14ac:dyDescent="0.2">
      <c r="T12374" s="212"/>
      <c r="U12374" s="213"/>
      <c r="V12374" s="213"/>
      <c r="W12374" s="213"/>
      <c r="X12374" s="214"/>
      <c r="Y12374" s="214"/>
      <c r="Z12374" s="214"/>
      <c r="AA12374" s="217"/>
      <c r="AB12374" s="217"/>
      <c r="AC12374" s="217"/>
      <c r="AD12374" s="213"/>
    </row>
    <row r="12375" spans="20:30" x14ac:dyDescent="0.2">
      <c r="T12375" s="212"/>
      <c r="U12375" s="213"/>
      <c r="V12375" s="213"/>
      <c r="W12375" s="213"/>
      <c r="X12375" s="214"/>
      <c r="Y12375" s="214"/>
      <c r="Z12375" s="214"/>
      <c r="AA12375" s="217"/>
      <c r="AB12375" s="217"/>
      <c r="AC12375" s="217"/>
      <c r="AD12375" s="213"/>
    </row>
    <row r="12376" spans="20:30" x14ac:dyDescent="0.2">
      <c r="T12376" s="212"/>
      <c r="U12376" s="213"/>
      <c r="V12376" s="213"/>
      <c r="W12376" s="213"/>
      <c r="X12376" s="214"/>
      <c r="Y12376" s="214"/>
      <c r="Z12376" s="214"/>
      <c r="AA12376" s="217"/>
      <c r="AB12376" s="217"/>
      <c r="AC12376" s="217"/>
      <c r="AD12376" s="213"/>
    </row>
    <row r="12377" spans="20:30" x14ac:dyDescent="0.2">
      <c r="T12377" s="212"/>
      <c r="U12377" s="213"/>
      <c r="V12377" s="213"/>
      <c r="W12377" s="213"/>
      <c r="X12377" s="214"/>
      <c r="Y12377" s="214"/>
      <c r="Z12377" s="214"/>
      <c r="AA12377" s="217"/>
      <c r="AB12377" s="217"/>
      <c r="AC12377" s="217"/>
      <c r="AD12377" s="213"/>
    </row>
    <row r="12378" spans="20:30" x14ac:dyDescent="0.2">
      <c r="T12378" s="212"/>
      <c r="U12378" s="213"/>
      <c r="V12378" s="213"/>
      <c r="W12378" s="213"/>
      <c r="X12378" s="214"/>
      <c r="Y12378" s="214"/>
      <c r="Z12378" s="214"/>
      <c r="AA12378" s="217"/>
      <c r="AB12378" s="217"/>
      <c r="AC12378" s="217"/>
      <c r="AD12378" s="213"/>
    </row>
    <row r="12379" spans="20:30" x14ac:dyDescent="0.2">
      <c r="T12379" s="212"/>
      <c r="U12379" s="213"/>
      <c r="V12379" s="213"/>
      <c r="W12379" s="213"/>
      <c r="X12379" s="214"/>
      <c r="Y12379" s="214"/>
      <c r="Z12379" s="214"/>
      <c r="AA12379" s="217"/>
      <c r="AB12379" s="217"/>
      <c r="AC12379" s="217"/>
      <c r="AD12379" s="213"/>
    </row>
    <row r="12380" spans="20:30" x14ac:dyDescent="0.2">
      <c r="T12380" s="212"/>
      <c r="U12380" s="213"/>
      <c r="V12380" s="213"/>
      <c r="W12380" s="213"/>
      <c r="X12380" s="214"/>
      <c r="Y12380" s="214"/>
      <c r="Z12380" s="214"/>
      <c r="AA12380" s="217"/>
      <c r="AB12380" s="217"/>
      <c r="AC12380" s="217"/>
      <c r="AD12380" s="213"/>
    </row>
    <row r="12381" spans="20:30" x14ac:dyDescent="0.2">
      <c r="T12381" s="212"/>
      <c r="U12381" s="213"/>
      <c r="V12381" s="213"/>
      <c r="W12381" s="213"/>
      <c r="X12381" s="214"/>
      <c r="Y12381" s="214"/>
      <c r="Z12381" s="214"/>
      <c r="AA12381" s="217"/>
      <c r="AB12381" s="217"/>
      <c r="AC12381" s="217"/>
      <c r="AD12381" s="213"/>
    </row>
    <row r="12382" spans="20:30" x14ac:dyDescent="0.2">
      <c r="T12382" s="212"/>
      <c r="U12382" s="213"/>
      <c r="V12382" s="213"/>
      <c r="W12382" s="213"/>
      <c r="X12382" s="214"/>
      <c r="Y12382" s="214"/>
      <c r="Z12382" s="214"/>
      <c r="AA12382" s="217"/>
      <c r="AB12382" s="217"/>
      <c r="AC12382" s="217"/>
      <c r="AD12382" s="213"/>
    </row>
    <row r="12383" spans="20:30" x14ac:dyDescent="0.2">
      <c r="T12383" s="212"/>
      <c r="U12383" s="213"/>
      <c r="V12383" s="213"/>
      <c r="W12383" s="213"/>
      <c r="X12383" s="214"/>
      <c r="Y12383" s="214"/>
      <c r="Z12383" s="214"/>
      <c r="AA12383" s="217"/>
      <c r="AB12383" s="217"/>
      <c r="AC12383" s="217"/>
      <c r="AD12383" s="213"/>
    </row>
    <row r="12384" spans="20:30" x14ac:dyDescent="0.2">
      <c r="T12384" s="212"/>
      <c r="U12384" s="213"/>
      <c r="V12384" s="213"/>
      <c r="W12384" s="213"/>
      <c r="X12384" s="214"/>
      <c r="Y12384" s="214"/>
      <c r="Z12384" s="214"/>
      <c r="AA12384" s="217"/>
      <c r="AB12384" s="217"/>
      <c r="AC12384" s="217"/>
      <c r="AD12384" s="213"/>
    </row>
    <row r="12385" spans="20:30" x14ac:dyDescent="0.2">
      <c r="T12385" s="212"/>
      <c r="U12385" s="213"/>
      <c r="V12385" s="213"/>
      <c r="W12385" s="213"/>
      <c r="X12385" s="214"/>
      <c r="Y12385" s="214"/>
      <c r="Z12385" s="214"/>
      <c r="AA12385" s="217"/>
      <c r="AB12385" s="217"/>
      <c r="AC12385" s="217"/>
      <c r="AD12385" s="213"/>
    </row>
    <row r="12386" spans="20:30" x14ac:dyDescent="0.2">
      <c r="T12386" s="212"/>
      <c r="U12386" s="213"/>
      <c r="V12386" s="213"/>
      <c r="W12386" s="213"/>
      <c r="X12386" s="214"/>
      <c r="Y12386" s="214"/>
      <c r="Z12386" s="214"/>
      <c r="AA12386" s="217"/>
      <c r="AB12386" s="217"/>
      <c r="AC12386" s="217"/>
      <c r="AD12386" s="213"/>
    </row>
    <row r="12387" spans="20:30" x14ac:dyDescent="0.2">
      <c r="T12387" s="212"/>
      <c r="U12387" s="213"/>
      <c r="V12387" s="213"/>
      <c r="W12387" s="213"/>
      <c r="X12387" s="214"/>
      <c r="Y12387" s="214"/>
      <c r="Z12387" s="214"/>
      <c r="AA12387" s="217"/>
      <c r="AB12387" s="217"/>
      <c r="AC12387" s="217"/>
      <c r="AD12387" s="213"/>
    </row>
    <row r="12388" spans="20:30" x14ac:dyDescent="0.2">
      <c r="T12388" s="212"/>
      <c r="U12388" s="213"/>
      <c r="V12388" s="213"/>
      <c r="W12388" s="213"/>
      <c r="X12388" s="214"/>
      <c r="Y12388" s="214"/>
      <c r="Z12388" s="214"/>
      <c r="AA12388" s="217"/>
      <c r="AB12388" s="217"/>
      <c r="AC12388" s="217"/>
      <c r="AD12388" s="213"/>
    </row>
    <row r="12389" spans="20:30" x14ac:dyDescent="0.2">
      <c r="T12389" s="212"/>
      <c r="U12389" s="213"/>
      <c r="V12389" s="213"/>
      <c r="W12389" s="213"/>
      <c r="X12389" s="214"/>
      <c r="Y12389" s="214"/>
      <c r="Z12389" s="214"/>
      <c r="AA12389" s="217"/>
      <c r="AB12389" s="217"/>
      <c r="AC12389" s="217"/>
      <c r="AD12389" s="213"/>
    </row>
    <row r="12390" spans="20:30" x14ac:dyDescent="0.2">
      <c r="T12390" s="212"/>
      <c r="U12390" s="213"/>
      <c r="V12390" s="213"/>
      <c r="W12390" s="213"/>
      <c r="X12390" s="214"/>
      <c r="Y12390" s="214"/>
      <c r="Z12390" s="214"/>
      <c r="AA12390" s="217"/>
      <c r="AB12390" s="217"/>
      <c r="AC12390" s="217"/>
      <c r="AD12390" s="213"/>
    </row>
    <row r="12391" spans="20:30" x14ac:dyDescent="0.2">
      <c r="T12391" s="212"/>
      <c r="U12391" s="213"/>
      <c r="V12391" s="213"/>
      <c r="W12391" s="213"/>
      <c r="X12391" s="214"/>
      <c r="Y12391" s="214"/>
      <c r="Z12391" s="214"/>
      <c r="AA12391" s="217"/>
      <c r="AB12391" s="217"/>
      <c r="AC12391" s="217"/>
      <c r="AD12391" s="213"/>
    </row>
    <row r="12392" spans="20:30" x14ac:dyDescent="0.2">
      <c r="T12392" s="212"/>
      <c r="U12392" s="213"/>
      <c r="V12392" s="213"/>
      <c r="W12392" s="213"/>
      <c r="X12392" s="214"/>
      <c r="Y12392" s="214"/>
      <c r="Z12392" s="214"/>
      <c r="AA12392" s="217"/>
      <c r="AB12392" s="217"/>
      <c r="AC12392" s="217"/>
      <c r="AD12392" s="213"/>
    </row>
    <row r="12393" spans="20:30" x14ac:dyDescent="0.2">
      <c r="T12393" s="212"/>
      <c r="U12393" s="213"/>
      <c r="V12393" s="213"/>
      <c r="W12393" s="213"/>
      <c r="X12393" s="214"/>
      <c r="Y12393" s="214"/>
      <c r="Z12393" s="214"/>
      <c r="AA12393" s="217"/>
      <c r="AB12393" s="217"/>
      <c r="AC12393" s="217"/>
      <c r="AD12393" s="213"/>
    </row>
    <row r="12394" spans="20:30" x14ac:dyDescent="0.2">
      <c r="T12394" s="212"/>
      <c r="U12394" s="213"/>
      <c r="V12394" s="213"/>
      <c r="W12394" s="213"/>
      <c r="X12394" s="214"/>
      <c r="Y12394" s="214"/>
      <c r="Z12394" s="214"/>
      <c r="AA12394" s="217"/>
      <c r="AB12394" s="217"/>
      <c r="AC12394" s="217"/>
      <c r="AD12394" s="213"/>
    </row>
    <row r="12395" spans="20:30" x14ac:dyDescent="0.2">
      <c r="T12395" s="212"/>
      <c r="U12395" s="213"/>
      <c r="V12395" s="213"/>
      <c r="W12395" s="213"/>
      <c r="X12395" s="214"/>
      <c r="Y12395" s="214"/>
      <c r="Z12395" s="214"/>
      <c r="AA12395" s="217"/>
      <c r="AB12395" s="217"/>
      <c r="AC12395" s="217"/>
      <c r="AD12395" s="213"/>
    </row>
    <row r="12396" spans="20:30" x14ac:dyDescent="0.2">
      <c r="T12396" s="212"/>
      <c r="U12396" s="213"/>
      <c r="V12396" s="213"/>
      <c r="W12396" s="213"/>
      <c r="X12396" s="214"/>
      <c r="Y12396" s="214"/>
      <c r="Z12396" s="214"/>
      <c r="AA12396" s="217"/>
      <c r="AB12396" s="217"/>
      <c r="AC12396" s="217"/>
      <c r="AD12396" s="213"/>
    </row>
    <row r="12397" spans="20:30" x14ac:dyDescent="0.2">
      <c r="T12397" s="212"/>
      <c r="U12397" s="213"/>
      <c r="V12397" s="213"/>
      <c r="W12397" s="213"/>
      <c r="X12397" s="214"/>
      <c r="Y12397" s="214"/>
      <c r="Z12397" s="214"/>
      <c r="AA12397" s="217"/>
      <c r="AB12397" s="217"/>
      <c r="AC12397" s="217"/>
      <c r="AD12397" s="213"/>
    </row>
    <row r="12398" spans="20:30" x14ac:dyDescent="0.2">
      <c r="T12398" s="212"/>
      <c r="U12398" s="213"/>
      <c r="V12398" s="213"/>
      <c r="W12398" s="213"/>
      <c r="X12398" s="214"/>
      <c r="Y12398" s="214"/>
      <c r="Z12398" s="214"/>
      <c r="AA12398" s="217"/>
      <c r="AB12398" s="217"/>
      <c r="AC12398" s="217"/>
      <c r="AD12398" s="213"/>
    </row>
    <row r="12399" spans="20:30" x14ac:dyDescent="0.2">
      <c r="T12399" s="212"/>
      <c r="U12399" s="213"/>
      <c r="V12399" s="213"/>
      <c r="W12399" s="213"/>
      <c r="X12399" s="214"/>
      <c r="Y12399" s="214"/>
      <c r="Z12399" s="214"/>
      <c r="AA12399" s="217"/>
      <c r="AB12399" s="217"/>
      <c r="AC12399" s="217"/>
      <c r="AD12399" s="213"/>
    </row>
    <row r="12400" spans="20:30" x14ac:dyDescent="0.2">
      <c r="T12400" s="212"/>
      <c r="U12400" s="213"/>
      <c r="V12400" s="213"/>
      <c r="W12400" s="213"/>
      <c r="X12400" s="214"/>
      <c r="Y12400" s="214"/>
      <c r="Z12400" s="214"/>
      <c r="AA12400" s="217"/>
      <c r="AB12400" s="217"/>
      <c r="AC12400" s="217"/>
      <c r="AD12400" s="213"/>
    </row>
    <row r="12401" spans="20:30" x14ac:dyDescent="0.2">
      <c r="T12401" s="212"/>
      <c r="U12401" s="213"/>
      <c r="V12401" s="213"/>
      <c r="W12401" s="213"/>
      <c r="X12401" s="214"/>
      <c r="Y12401" s="214"/>
      <c r="Z12401" s="214"/>
      <c r="AA12401" s="217"/>
      <c r="AB12401" s="217"/>
      <c r="AC12401" s="217"/>
      <c r="AD12401" s="213"/>
    </row>
    <row r="12402" spans="20:30" x14ac:dyDescent="0.2">
      <c r="T12402" s="212"/>
      <c r="U12402" s="213"/>
      <c r="V12402" s="213"/>
      <c r="W12402" s="213"/>
      <c r="X12402" s="214"/>
      <c r="Y12402" s="214"/>
      <c r="Z12402" s="214"/>
      <c r="AA12402" s="217"/>
      <c r="AB12402" s="217"/>
      <c r="AC12402" s="217"/>
      <c r="AD12402" s="213"/>
    </row>
    <row r="12403" spans="20:30" x14ac:dyDescent="0.2">
      <c r="T12403" s="212"/>
      <c r="U12403" s="213"/>
      <c r="V12403" s="213"/>
      <c r="W12403" s="213"/>
      <c r="X12403" s="214"/>
      <c r="Y12403" s="214"/>
      <c r="Z12403" s="214"/>
      <c r="AA12403" s="217"/>
      <c r="AB12403" s="217"/>
      <c r="AC12403" s="217"/>
      <c r="AD12403" s="213"/>
    </row>
    <row r="12404" spans="20:30" x14ac:dyDescent="0.2">
      <c r="T12404" s="212"/>
      <c r="U12404" s="213"/>
      <c r="V12404" s="213"/>
      <c r="W12404" s="213"/>
      <c r="X12404" s="214"/>
      <c r="Y12404" s="214"/>
      <c r="Z12404" s="214"/>
      <c r="AA12404" s="217"/>
      <c r="AB12404" s="217"/>
      <c r="AC12404" s="217"/>
      <c r="AD12404" s="213"/>
    </row>
    <row r="12405" spans="20:30" x14ac:dyDescent="0.2">
      <c r="T12405" s="212"/>
      <c r="U12405" s="213"/>
      <c r="V12405" s="213"/>
      <c r="W12405" s="213"/>
      <c r="X12405" s="214"/>
      <c r="Y12405" s="214"/>
      <c r="Z12405" s="214"/>
      <c r="AA12405" s="217"/>
      <c r="AB12405" s="217"/>
      <c r="AC12405" s="217"/>
      <c r="AD12405" s="213"/>
    </row>
    <row r="12406" spans="20:30" x14ac:dyDescent="0.2">
      <c r="T12406" s="212"/>
      <c r="U12406" s="213"/>
      <c r="V12406" s="213"/>
      <c r="W12406" s="213"/>
      <c r="X12406" s="214"/>
      <c r="Y12406" s="214"/>
      <c r="Z12406" s="214"/>
      <c r="AA12406" s="217"/>
      <c r="AB12406" s="217"/>
      <c r="AC12406" s="217"/>
      <c r="AD12406" s="213"/>
    </row>
    <row r="12407" spans="20:30" x14ac:dyDescent="0.2">
      <c r="T12407" s="212"/>
      <c r="U12407" s="213"/>
      <c r="V12407" s="213"/>
      <c r="W12407" s="213"/>
      <c r="X12407" s="214"/>
      <c r="Y12407" s="214"/>
      <c r="Z12407" s="214"/>
      <c r="AA12407" s="217"/>
      <c r="AB12407" s="217"/>
      <c r="AC12407" s="217"/>
      <c r="AD12407" s="213"/>
    </row>
    <row r="12408" spans="20:30" x14ac:dyDescent="0.2">
      <c r="T12408" s="212"/>
      <c r="U12408" s="213"/>
      <c r="V12408" s="213"/>
      <c r="W12408" s="213"/>
      <c r="X12408" s="214"/>
      <c r="Y12408" s="214"/>
      <c r="Z12408" s="214"/>
      <c r="AA12408" s="217"/>
      <c r="AB12408" s="217"/>
      <c r="AC12408" s="217"/>
      <c r="AD12408" s="213"/>
    </row>
    <row r="12409" spans="20:30" x14ac:dyDescent="0.2">
      <c r="T12409" s="212"/>
      <c r="U12409" s="213"/>
      <c r="V12409" s="213"/>
      <c r="W12409" s="213"/>
      <c r="X12409" s="214"/>
      <c r="Y12409" s="214"/>
      <c r="Z12409" s="214"/>
      <c r="AA12409" s="217"/>
      <c r="AB12409" s="217"/>
      <c r="AC12409" s="217"/>
      <c r="AD12409" s="213"/>
    </row>
    <row r="12410" spans="20:30" x14ac:dyDescent="0.2">
      <c r="T12410" s="212"/>
      <c r="U12410" s="213"/>
      <c r="V12410" s="213"/>
      <c r="W12410" s="213"/>
      <c r="X12410" s="214"/>
      <c r="Y12410" s="214"/>
      <c r="Z12410" s="214"/>
      <c r="AA12410" s="217"/>
      <c r="AB12410" s="217"/>
      <c r="AC12410" s="217"/>
      <c r="AD12410" s="213"/>
    </row>
    <row r="12411" spans="20:30" x14ac:dyDescent="0.2">
      <c r="T12411" s="212"/>
      <c r="U12411" s="213"/>
      <c r="V12411" s="213"/>
      <c r="W12411" s="213"/>
      <c r="X12411" s="214"/>
      <c r="Y12411" s="214"/>
      <c r="Z12411" s="214"/>
      <c r="AA12411" s="217"/>
      <c r="AB12411" s="217"/>
      <c r="AC12411" s="217"/>
      <c r="AD12411" s="213"/>
    </row>
    <row r="12412" spans="20:30" x14ac:dyDescent="0.2">
      <c r="T12412" s="212"/>
      <c r="U12412" s="213"/>
      <c r="V12412" s="213"/>
      <c r="W12412" s="213"/>
      <c r="X12412" s="214"/>
      <c r="Y12412" s="214"/>
      <c r="Z12412" s="214"/>
      <c r="AA12412" s="217"/>
      <c r="AB12412" s="217"/>
      <c r="AC12412" s="217"/>
      <c r="AD12412" s="213"/>
    </row>
    <row r="12413" spans="20:30" x14ac:dyDescent="0.2">
      <c r="T12413" s="212"/>
      <c r="U12413" s="213"/>
      <c r="V12413" s="213"/>
      <c r="W12413" s="213"/>
      <c r="X12413" s="214"/>
      <c r="Y12413" s="214"/>
      <c r="Z12413" s="214"/>
      <c r="AA12413" s="217"/>
      <c r="AB12413" s="217"/>
      <c r="AC12413" s="217"/>
      <c r="AD12413" s="213"/>
    </row>
    <row r="12414" spans="20:30" x14ac:dyDescent="0.2">
      <c r="T12414" s="212"/>
      <c r="U12414" s="213"/>
      <c r="V12414" s="213"/>
      <c r="W12414" s="213"/>
      <c r="X12414" s="214"/>
      <c r="Y12414" s="214"/>
      <c r="Z12414" s="214"/>
      <c r="AA12414" s="217"/>
      <c r="AB12414" s="217"/>
      <c r="AC12414" s="217"/>
      <c r="AD12414" s="213"/>
    </row>
    <row r="12415" spans="20:30" x14ac:dyDescent="0.2">
      <c r="T12415" s="212"/>
      <c r="U12415" s="213"/>
      <c r="V12415" s="213"/>
      <c r="W12415" s="213"/>
      <c r="X12415" s="214"/>
      <c r="Y12415" s="214"/>
      <c r="Z12415" s="214"/>
      <c r="AA12415" s="217"/>
      <c r="AB12415" s="217"/>
      <c r="AC12415" s="217"/>
      <c r="AD12415" s="213"/>
    </row>
    <row r="12416" spans="20:30" x14ac:dyDescent="0.2">
      <c r="T12416" s="212"/>
      <c r="U12416" s="213"/>
      <c r="V12416" s="213"/>
      <c r="W12416" s="213"/>
      <c r="X12416" s="214"/>
      <c r="Y12416" s="214"/>
      <c r="Z12416" s="214"/>
      <c r="AA12416" s="217"/>
      <c r="AB12416" s="217"/>
      <c r="AC12416" s="217"/>
      <c r="AD12416" s="213"/>
    </row>
    <row r="12417" spans="20:30" x14ac:dyDescent="0.2">
      <c r="T12417" s="212"/>
      <c r="U12417" s="213"/>
      <c r="V12417" s="213"/>
      <c r="W12417" s="213"/>
      <c r="X12417" s="214"/>
      <c r="Y12417" s="214"/>
      <c r="Z12417" s="214"/>
      <c r="AA12417" s="217"/>
      <c r="AB12417" s="217"/>
      <c r="AC12417" s="217"/>
      <c r="AD12417" s="213"/>
    </row>
    <row r="12418" spans="20:30" x14ac:dyDescent="0.2">
      <c r="T12418" s="212"/>
      <c r="U12418" s="213"/>
      <c r="V12418" s="213"/>
      <c r="W12418" s="213"/>
      <c r="X12418" s="214"/>
      <c r="Y12418" s="214"/>
      <c r="Z12418" s="214"/>
      <c r="AA12418" s="217"/>
      <c r="AB12418" s="217"/>
      <c r="AC12418" s="217"/>
      <c r="AD12418" s="213"/>
    </row>
    <row r="12419" spans="20:30" x14ac:dyDescent="0.2">
      <c r="T12419" s="212"/>
      <c r="U12419" s="213"/>
      <c r="V12419" s="213"/>
      <c r="W12419" s="213"/>
      <c r="X12419" s="214"/>
      <c r="Y12419" s="214"/>
      <c r="Z12419" s="214"/>
      <c r="AA12419" s="217"/>
      <c r="AB12419" s="217"/>
      <c r="AC12419" s="217"/>
      <c r="AD12419" s="213"/>
    </row>
    <row r="12420" spans="20:30" x14ac:dyDescent="0.2">
      <c r="T12420" s="212"/>
      <c r="U12420" s="213"/>
      <c r="V12420" s="213"/>
      <c r="W12420" s="213"/>
      <c r="X12420" s="214"/>
      <c r="Y12420" s="214"/>
      <c r="Z12420" s="214"/>
      <c r="AA12420" s="217"/>
      <c r="AB12420" s="217"/>
      <c r="AC12420" s="217"/>
      <c r="AD12420" s="213"/>
    </row>
    <row r="12421" spans="20:30" x14ac:dyDescent="0.2">
      <c r="T12421" s="212"/>
      <c r="U12421" s="213"/>
      <c r="V12421" s="213"/>
      <c r="W12421" s="213"/>
      <c r="X12421" s="214"/>
      <c r="Y12421" s="214"/>
      <c r="Z12421" s="214"/>
      <c r="AA12421" s="217"/>
      <c r="AB12421" s="217"/>
      <c r="AC12421" s="217"/>
      <c r="AD12421" s="213"/>
    </row>
    <row r="12422" spans="20:30" x14ac:dyDescent="0.2">
      <c r="T12422" s="212"/>
      <c r="U12422" s="213"/>
      <c r="V12422" s="213"/>
      <c r="W12422" s="213"/>
      <c r="X12422" s="214"/>
      <c r="Y12422" s="214"/>
      <c r="Z12422" s="214"/>
      <c r="AA12422" s="217"/>
      <c r="AB12422" s="217"/>
      <c r="AC12422" s="217"/>
      <c r="AD12422" s="213"/>
    </row>
    <row r="12423" spans="20:30" x14ac:dyDescent="0.2">
      <c r="T12423" s="212"/>
      <c r="U12423" s="213"/>
      <c r="V12423" s="213"/>
      <c r="W12423" s="213"/>
      <c r="X12423" s="214"/>
      <c r="Y12423" s="214"/>
      <c r="Z12423" s="214"/>
      <c r="AA12423" s="217"/>
      <c r="AB12423" s="217"/>
      <c r="AC12423" s="217"/>
      <c r="AD12423" s="213"/>
    </row>
    <row r="12424" spans="20:30" x14ac:dyDescent="0.2">
      <c r="T12424" s="212"/>
      <c r="U12424" s="213"/>
      <c r="V12424" s="213"/>
      <c r="W12424" s="213"/>
      <c r="X12424" s="214"/>
      <c r="Y12424" s="214"/>
      <c r="Z12424" s="214"/>
      <c r="AA12424" s="217"/>
      <c r="AB12424" s="217"/>
      <c r="AC12424" s="217"/>
      <c r="AD12424" s="213"/>
    </row>
    <row r="12425" spans="20:30" x14ac:dyDescent="0.2">
      <c r="T12425" s="212"/>
      <c r="U12425" s="213"/>
      <c r="V12425" s="213"/>
      <c r="W12425" s="213"/>
      <c r="X12425" s="214"/>
      <c r="Y12425" s="214"/>
      <c r="Z12425" s="214"/>
      <c r="AA12425" s="217"/>
      <c r="AB12425" s="217"/>
      <c r="AC12425" s="217"/>
      <c r="AD12425" s="213"/>
    </row>
    <row r="12426" spans="20:30" x14ac:dyDescent="0.2">
      <c r="T12426" s="212"/>
      <c r="U12426" s="213"/>
      <c r="V12426" s="213"/>
      <c r="W12426" s="213"/>
      <c r="X12426" s="214"/>
      <c r="Y12426" s="214"/>
      <c r="Z12426" s="214"/>
      <c r="AA12426" s="217"/>
      <c r="AB12426" s="217"/>
      <c r="AC12426" s="217"/>
      <c r="AD12426" s="213"/>
    </row>
    <row r="12427" spans="20:30" x14ac:dyDescent="0.2">
      <c r="T12427" s="212"/>
      <c r="U12427" s="213"/>
      <c r="V12427" s="213"/>
      <c r="W12427" s="213"/>
      <c r="X12427" s="214"/>
      <c r="Y12427" s="214"/>
      <c r="Z12427" s="214"/>
      <c r="AA12427" s="217"/>
      <c r="AB12427" s="217"/>
      <c r="AC12427" s="217"/>
      <c r="AD12427" s="213"/>
    </row>
    <row r="12428" spans="20:30" x14ac:dyDescent="0.2">
      <c r="T12428" s="212"/>
      <c r="U12428" s="213"/>
      <c r="V12428" s="213"/>
      <c r="W12428" s="213"/>
      <c r="X12428" s="214"/>
      <c r="Y12428" s="214"/>
      <c r="Z12428" s="214"/>
      <c r="AA12428" s="217"/>
      <c r="AB12428" s="217"/>
      <c r="AC12428" s="217"/>
      <c r="AD12428" s="213"/>
    </row>
    <row r="12429" spans="20:30" x14ac:dyDescent="0.2">
      <c r="T12429" s="212"/>
      <c r="U12429" s="213"/>
      <c r="V12429" s="213"/>
      <c r="W12429" s="213"/>
      <c r="X12429" s="214"/>
      <c r="Y12429" s="214"/>
      <c r="Z12429" s="214"/>
      <c r="AA12429" s="217"/>
      <c r="AB12429" s="217"/>
      <c r="AC12429" s="217"/>
      <c r="AD12429" s="213"/>
    </row>
    <row r="12430" spans="20:30" x14ac:dyDescent="0.2">
      <c r="T12430" s="212"/>
      <c r="U12430" s="213"/>
      <c r="V12430" s="213"/>
      <c r="W12430" s="213"/>
      <c r="X12430" s="214"/>
      <c r="Y12430" s="214"/>
      <c r="Z12430" s="214"/>
      <c r="AA12430" s="217"/>
      <c r="AB12430" s="217"/>
      <c r="AC12430" s="217"/>
      <c r="AD12430" s="213"/>
    </row>
    <row r="12431" spans="20:30" x14ac:dyDescent="0.2">
      <c r="T12431" s="212"/>
      <c r="U12431" s="213"/>
      <c r="V12431" s="213"/>
      <c r="W12431" s="213"/>
      <c r="X12431" s="214"/>
      <c r="Y12431" s="214"/>
      <c r="Z12431" s="214"/>
      <c r="AA12431" s="217"/>
      <c r="AB12431" s="217"/>
      <c r="AC12431" s="217"/>
      <c r="AD12431" s="213"/>
    </row>
    <row r="12432" spans="20:30" x14ac:dyDescent="0.2">
      <c r="T12432" s="212"/>
      <c r="U12432" s="213"/>
      <c r="V12432" s="213"/>
      <c r="W12432" s="213"/>
      <c r="X12432" s="214"/>
      <c r="Y12432" s="214"/>
      <c r="Z12432" s="214"/>
      <c r="AA12432" s="217"/>
      <c r="AB12432" s="217"/>
      <c r="AC12432" s="217"/>
      <c r="AD12432" s="213"/>
    </row>
    <row r="12433" spans="20:30" x14ac:dyDescent="0.2">
      <c r="T12433" s="212"/>
      <c r="U12433" s="213"/>
      <c r="V12433" s="213"/>
      <c r="W12433" s="213"/>
      <c r="X12433" s="214"/>
      <c r="Y12433" s="214"/>
      <c r="Z12433" s="214"/>
      <c r="AA12433" s="217"/>
      <c r="AB12433" s="217"/>
      <c r="AC12433" s="217"/>
      <c r="AD12433" s="213"/>
    </row>
    <row r="12434" spans="20:30" x14ac:dyDescent="0.2">
      <c r="T12434" s="212"/>
      <c r="U12434" s="213"/>
      <c r="V12434" s="213"/>
      <c r="W12434" s="213"/>
      <c r="X12434" s="214"/>
      <c r="Y12434" s="214"/>
      <c r="Z12434" s="214"/>
      <c r="AA12434" s="217"/>
      <c r="AB12434" s="217"/>
      <c r="AC12434" s="217"/>
      <c r="AD12434" s="213"/>
    </row>
    <row r="12435" spans="20:30" x14ac:dyDescent="0.2">
      <c r="T12435" s="212"/>
      <c r="U12435" s="213"/>
      <c r="V12435" s="213"/>
      <c r="W12435" s="213"/>
      <c r="X12435" s="214"/>
      <c r="Y12435" s="214"/>
      <c r="Z12435" s="214"/>
      <c r="AA12435" s="217"/>
      <c r="AB12435" s="217"/>
      <c r="AC12435" s="217"/>
      <c r="AD12435" s="213"/>
    </row>
    <row r="12436" spans="20:30" x14ac:dyDescent="0.2">
      <c r="T12436" s="212"/>
      <c r="U12436" s="213"/>
      <c r="V12436" s="213"/>
      <c r="W12436" s="213"/>
      <c r="X12436" s="214"/>
      <c r="Y12436" s="214"/>
      <c r="Z12436" s="214"/>
      <c r="AA12436" s="217"/>
      <c r="AB12436" s="217"/>
      <c r="AC12436" s="217"/>
      <c r="AD12436" s="213"/>
    </row>
    <row r="12437" spans="20:30" x14ac:dyDescent="0.2">
      <c r="T12437" s="212"/>
      <c r="U12437" s="213"/>
      <c r="V12437" s="213"/>
      <c r="W12437" s="213"/>
      <c r="X12437" s="214"/>
      <c r="Y12437" s="214"/>
      <c r="Z12437" s="214"/>
      <c r="AA12437" s="217"/>
      <c r="AB12437" s="217"/>
      <c r="AC12437" s="217"/>
      <c r="AD12437" s="213"/>
    </row>
    <row r="12438" spans="20:30" x14ac:dyDescent="0.2">
      <c r="T12438" s="212"/>
      <c r="U12438" s="213"/>
      <c r="V12438" s="213"/>
      <c r="W12438" s="213"/>
      <c r="X12438" s="214"/>
      <c r="Y12438" s="214"/>
      <c r="Z12438" s="214"/>
      <c r="AA12438" s="217"/>
      <c r="AB12438" s="217"/>
      <c r="AC12438" s="217"/>
      <c r="AD12438" s="213"/>
    </row>
    <row r="12439" spans="20:30" x14ac:dyDescent="0.2">
      <c r="T12439" s="212"/>
      <c r="U12439" s="213"/>
      <c r="V12439" s="213"/>
      <c r="W12439" s="213"/>
      <c r="X12439" s="214"/>
      <c r="Y12439" s="214"/>
      <c r="Z12439" s="214"/>
      <c r="AA12439" s="217"/>
      <c r="AB12439" s="217"/>
      <c r="AC12439" s="217"/>
      <c r="AD12439" s="213"/>
    </row>
    <row r="12440" spans="20:30" x14ac:dyDescent="0.2">
      <c r="T12440" s="212"/>
      <c r="U12440" s="213"/>
      <c r="V12440" s="213"/>
      <c r="W12440" s="213"/>
      <c r="X12440" s="214"/>
      <c r="Y12440" s="214"/>
      <c r="Z12440" s="214"/>
      <c r="AA12440" s="217"/>
      <c r="AB12440" s="217"/>
      <c r="AC12440" s="217"/>
      <c r="AD12440" s="213"/>
    </row>
    <row r="12441" spans="20:30" x14ac:dyDescent="0.2">
      <c r="T12441" s="212"/>
      <c r="U12441" s="213"/>
      <c r="V12441" s="213"/>
      <c r="W12441" s="213"/>
      <c r="X12441" s="214"/>
      <c r="Y12441" s="214"/>
      <c r="Z12441" s="214"/>
      <c r="AA12441" s="217"/>
      <c r="AB12441" s="217"/>
      <c r="AC12441" s="217"/>
      <c r="AD12441" s="213"/>
    </row>
    <row r="12442" spans="20:30" x14ac:dyDescent="0.2">
      <c r="T12442" s="212"/>
      <c r="U12442" s="213"/>
      <c r="V12442" s="213"/>
      <c r="W12442" s="213"/>
      <c r="X12442" s="214"/>
      <c r="Y12442" s="214"/>
      <c r="Z12442" s="214"/>
      <c r="AA12442" s="217"/>
      <c r="AB12442" s="217"/>
      <c r="AC12442" s="217"/>
      <c r="AD12442" s="213"/>
    </row>
    <row r="12443" spans="20:30" x14ac:dyDescent="0.2">
      <c r="T12443" s="212"/>
      <c r="U12443" s="213"/>
      <c r="V12443" s="213"/>
      <c r="W12443" s="213"/>
      <c r="X12443" s="214"/>
      <c r="Y12443" s="214"/>
      <c r="Z12443" s="214"/>
      <c r="AA12443" s="217"/>
      <c r="AB12443" s="217"/>
      <c r="AC12443" s="217"/>
      <c r="AD12443" s="213"/>
    </row>
    <row r="12444" spans="20:30" x14ac:dyDescent="0.2">
      <c r="T12444" s="212"/>
      <c r="U12444" s="213"/>
      <c r="V12444" s="213"/>
      <c r="W12444" s="213"/>
      <c r="X12444" s="214"/>
      <c r="Y12444" s="214"/>
      <c r="Z12444" s="214"/>
      <c r="AA12444" s="217"/>
      <c r="AB12444" s="217"/>
      <c r="AC12444" s="217"/>
      <c r="AD12444" s="213"/>
    </row>
    <row r="12445" spans="20:30" x14ac:dyDescent="0.2">
      <c r="T12445" s="212"/>
      <c r="U12445" s="213"/>
      <c r="V12445" s="213"/>
      <c r="W12445" s="213"/>
      <c r="X12445" s="214"/>
      <c r="Y12445" s="214"/>
      <c r="Z12445" s="214"/>
      <c r="AA12445" s="217"/>
      <c r="AB12445" s="217"/>
      <c r="AC12445" s="217"/>
      <c r="AD12445" s="213"/>
    </row>
    <row r="12446" spans="20:30" x14ac:dyDescent="0.2">
      <c r="T12446" s="212"/>
      <c r="U12446" s="213"/>
      <c r="V12446" s="213"/>
      <c r="W12446" s="213"/>
      <c r="X12446" s="214"/>
      <c r="Y12446" s="214"/>
      <c r="Z12446" s="214"/>
      <c r="AA12446" s="217"/>
      <c r="AB12446" s="217"/>
      <c r="AC12446" s="217"/>
      <c r="AD12446" s="213"/>
    </row>
    <row r="12447" spans="20:30" x14ac:dyDescent="0.2">
      <c r="T12447" s="212"/>
      <c r="U12447" s="213"/>
      <c r="V12447" s="213"/>
      <c r="W12447" s="213"/>
      <c r="X12447" s="214"/>
      <c r="Y12447" s="214"/>
      <c r="Z12447" s="214"/>
      <c r="AA12447" s="217"/>
      <c r="AB12447" s="217"/>
      <c r="AC12447" s="217"/>
      <c r="AD12447" s="213"/>
    </row>
    <row r="12448" spans="20:30" x14ac:dyDescent="0.2">
      <c r="T12448" s="212"/>
      <c r="U12448" s="213"/>
      <c r="V12448" s="213"/>
      <c r="W12448" s="213"/>
      <c r="X12448" s="214"/>
      <c r="Y12448" s="214"/>
      <c r="Z12448" s="214"/>
      <c r="AA12448" s="217"/>
      <c r="AB12448" s="217"/>
      <c r="AC12448" s="217"/>
      <c r="AD12448" s="213"/>
    </row>
    <row r="12449" spans="20:30" x14ac:dyDescent="0.2">
      <c r="T12449" s="212"/>
      <c r="U12449" s="213"/>
      <c r="V12449" s="213"/>
      <c r="W12449" s="213"/>
      <c r="X12449" s="214"/>
      <c r="Y12449" s="214"/>
      <c r="Z12449" s="214"/>
      <c r="AA12449" s="217"/>
      <c r="AB12449" s="217"/>
      <c r="AC12449" s="217"/>
      <c r="AD12449" s="213"/>
    </row>
    <row r="12450" spans="20:30" x14ac:dyDescent="0.2">
      <c r="T12450" s="212"/>
      <c r="U12450" s="213"/>
      <c r="V12450" s="213"/>
      <c r="W12450" s="213"/>
      <c r="X12450" s="214"/>
      <c r="Y12450" s="214"/>
      <c r="Z12450" s="214"/>
      <c r="AA12450" s="217"/>
      <c r="AB12450" s="217"/>
      <c r="AC12450" s="217"/>
      <c r="AD12450" s="213"/>
    </row>
    <row r="12451" spans="20:30" x14ac:dyDescent="0.2">
      <c r="T12451" s="212"/>
      <c r="U12451" s="213"/>
      <c r="V12451" s="213"/>
      <c r="W12451" s="213"/>
      <c r="X12451" s="214"/>
      <c r="Y12451" s="214"/>
      <c r="Z12451" s="214"/>
      <c r="AA12451" s="217"/>
      <c r="AB12451" s="217"/>
      <c r="AC12451" s="217"/>
      <c r="AD12451" s="213"/>
    </row>
    <row r="12452" spans="20:30" x14ac:dyDescent="0.2">
      <c r="T12452" s="212"/>
      <c r="U12452" s="213"/>
      <c r="V12452" s="213"/>
      <c r="W12452" s="213"/>
      <c r="X12452" s="214"/>
      <c r="Y12452" s="214"/>
      <c r="Z12452" s="214"/>
      <c r="AA12452" s="217"/>
      <c r="AB12452" s="217"/>
      <c r="AC12452" s="217"/>
      <c r="AD12452" s="213"/>
    </row>
    <row r="12453" spans="20:30" x14ac:dyDescent="0.2">
      <c r="T12453" s="212"/>
      <c r="U12453" s="213"/>
      <c r="V12453" s="213"/>
      <c r="W12453" s="213"/>
      <c r="X12453" s="214"/>
      <c r="Y12453" s="214"/>
      <c r="Z12453" s="214"/>
      <c r="AA12453" s="217"/>
      <c r="AB12453" s="217"/>
      <c r="AC12453" s="217"/>
      <c r="AD12453" s="213"/>
    </row>
    <row r="12454" spans="20:30" x14ac:dyDescent="0.2">
      <c r="T12454" s="212"/>
      <c r="U12454" s="213"/>
      <c r="V12454" s="213"/>
      <c r="W12454" s="213"/>
      <c r="X12454" s="214"/>
      <c r="Y12454" s="214"/>
      <c r="Z12454" s="214"/>
      <c r="AA12454" s="217"/>
      <c r="AB12454" s="217"/>
      <c r="AC12454" s="217"/>
      <c r="AD12454" s="213"/>
    </row>
    <row r="12455" spans="20:30" x14ac:dyDescent="0.2">
      <c r="T12455" s="212"/>
      <c r="U12455" s="213"/>
      <c r="V12455" s="213"/>
      <c r="W12455" s="213"/>
      <c r="X12455" s="214"/>
      <c r="Y12455" s="214"/>
      <c r="Z12455" s="214"/>
      <c r="AA12455" s="217"/>
      <c r="AB12455" s="217"/>
      <c r="AC12455" s="217"/>
      <c r="AD12455" s="213"/>
    </row>
    <row r="12456" spans="20:30" x14ac:dyDescent="0.2">
      <c r="T12456" s="212"/>
      <c r="U12456" s="213"/>
      <c r="V12456" s="213"/>
      <c r="W12456" s="213"/>
      <c r="X12456" s="214"/>
      <c r="Y12456" s="214"/>
      <c r="Z12456" s="214"/>
      <c r="AA12456" s="217"/>
      <c r="AB12456" s="217"/>
      <c r="AC12456" s="217"/>
      <c r="AD12456" s="213"/>
    </row>
    <row r="12457" spans="20:30" x14ac:dyDescent="0.2">
      <c r="T12457" s="212"/>
      <c r="U12457" s="213"/>
      <c r="V12457" s="213"/>
      <c r="W12457" s="213"/>
      <c r="X12457" s="214"/>
      <c r="Y12457" s="214"/>
      <c r="Z12457" s="214"/>
      <c r="AA12457" s="217"/>
      <c r="AB12457" s="217"/>
      <c r="AC12457" s="217"/>
      <c r="AD12457" s="213"/>
    </row>
    <row r="12458" spans="20:30" x14ac:dyDescent="0.2">
      <c r="T12458" s="212"/>
      <c r="U12458" s="213"/>
      <c r="V12458" s="213"/>
      <c r="W12458" s="213"/>
      <c r="X12458" s="214"/>
      <c r="Y12458" s="214"/>
      <c r="Z12458" s="214"/>
      <c r="AA12458" s="217"/>
      <c r="AB12458" s="217"/>
      <c r="AC12458" s="217"/>
      <c r="AD12458" s="213"/>
    </row>
    <row r="12459" spans="20:30" x14ac:dyDescent="0.2">
      <c r="T12459" s="212"/>
      <c r="U12459" s="213"/>
      <c r="V12459" s="213"/>
      <c r="W12459" s="213"/>
      <c r="X12459" s="214"/>
      <c r="Y12459" s="214"/>
      <c r="Z12459" s="214"/>
      <c r="AA12459" s="217"/>
      <c r="AB12459" s="217"/>
      <c r="AC12459" s="217"/>
      <c r="AD12459" s="213"/>
    </row>
    <row r="12460" spans="20:30" x14ac:dyDescent="0.2">
      <c r="T12460" s="212"/>
      <c r="U12460" s="213"/>
      <c r="V12460" s="213"/>
      <c r="W12460" s="213"/>
      <c r="X12460" s="214"/>
      <c r="Y12460" s="214"/>
      <c r="Z12460" s="214"/>
      <c r="AA12460" s="217"/>
      <c r="AB12460" s="217"/>
      <c r="AC12460" s="217"/>
      <c r="AD12460" s="213"/>
    </row>
    <row r="12461" spans="20:30" x14ac:dyDescent="0.2">
      <c r="T12461" s="212"/>
      <c r="U12461" s="213"/>
      <c r="V12461" s="213"/>
      <c r="W12461" s="213"/>
      <c r="X12461" s="214"/>
      <c r="Y12461" s="214"/>
      <c r="Z12461" s="214"/>
      <c r="AA12461" s="217"/>
      <c r="AB12461" s="217"/>
      <c r="AC12461" s="217"/>
      <c r="AD12461" s="213"/>
    </row>
    <row r="12462" spans="20:30" x14ac:dyDescent="0.2">
      <c r="T12462" s="212"/>
      <c r="U12462" s="213"/>
      <c r="V12462" s="213"/>
      <c r="W12462" s="213"/>
      <c r="X12462" s="214"/>
      <c r="Y12462" s="214"/>
      <c r="Z12462" s="214"/>
      <c r="AA12462" s="217"/>
      <c r="AB12462" s="217"/>
      <c r="AC12462" s="217"/>
      <c r="AD12462" s="213"/>
    </row>
    <row r="12463" spans="20:30" x14ac:dyDescent="0.2">
      <c r="T12463" s="212"/>
      <c r="U12463" s="213"/>
      <c r="V12463" s="213"/>
      <c r="W12463" s="213"/>
      <c r="X12463" s="214"/>
      <c r="Y12463" s="214"/>
      <c r="Z12463" s="214"/>
      <c r="AA12463" s="217"/>
      <c r="AB12463" s="217"/>
      <c r="AC12463" s="217"/>
      <c r="AD12463" s="213"/>
    </row>
    <row r="12464" spans="20:30" x14ac:dyDescent="0.2">
      <c r="T12464" s="212"/>
      <c r="U12464" s="213"/>
      <c r="V12464" s="213"/>
      <c r="W12464" s="213"/>
      <c r="X12464" s="214"/>
      <c r="Y12464" s="214"/>
      <c r="Z12464" s="214"/>
      <c r="AA12464" s="217"/>
      <c r="AB12464" s="217"/>
      <c r="AC12464" s="217"/>
      <c r="AD12464" s="213"/>
    </row>
    <row r="12465" spans="20:30" x14ac:dyDescent="0.2">
      <c r="T12465" s="212"/>
      <c r="U12465" s="213"/>
      <c r="V12465" s="213"/>
      <c r="W12465" s="213"/>
      <c r="X12465" s="214"/>
      <c r="Y12465" s="214"/>
      <c r="Z12465" s="214"/>
      <c r="AA12465" s="217"/>
      <c r="AB12465" s="217"/>
      <c r="AC12465" s="217"/>
      <c r="AD12465" s="213"/>
    </row>
    <row r="12466" spans="20:30" x14ac:dyDescent="0.2">
      <c r="T12466" s="212"/>
      <c r="U12466" s="213"/>
      <c r="V12466" s="213"/>
      <c r="W12466" s="213"/>
      <c r="X12466" s="214"/>
      <c r="Y12466" s="214"/>
      <c r="Z12466" s="214"/>
      <c r="AA12466" s="217"/>
      <c r="AB12466" s="217"/>
      <c r="AC12466" s="217"/>
      <c r="AD12466" s="213"/>
    </row>
    <row r="12467" spans="20:30" x14ac:dyDescent="0.2">
      <c r="T12467" s="212"/>
      <c r="U12467" s="213"/>
      <c r="V12467" s="213"/>
      <c r="W12467" s="213"/>
      <c r="X12467" s="214"/>
      <c r="Y12467" s="214"/>
      <c r="Z12467" s="214"/>
      <c r="AA12467" s="217"/>
      <c r="AB12467" s="217"/>
      <c r="AC12467" s="217"/>
      <c r="AD12467" s="213"/>
    </row>
    <row r="12468" spans="20:30" x14ac:dyDescent="0.2">
      <c r="T12468" s="212"/>
      <c r="U12468" s="213"/>
      <c r="V12468" s="213"/>
      <c r="W12468" s="213"/>
      <c r="X12468" s="214"/>
      <c r="Y12468" s="214"/>
      <c r="Z12468" s="214"/>
      <c r="AA12468" s="217"/>
      <c r="AB12468" s="217"/>
      <c r="AC12468" s="217"/>
      <c r="AD12468" s="213"/>
    </row>
    <row r="12469" spans="20:30" x14ac:dyDescent="0.2">
      <c r="T12469" s="212"/>
      <c r="U12469" s="213"/>
      <c r="V12469" s="213"/>
      <c r="W12469" s="213"/>
      <c r="X12469" s="214"/>
      <c r="Y12469" s="214"/>
      <c r="Z12469" s="214"/>
      <c r="AA12469" s="217"/>
      <c r="AB12469" s="217"/>
      <c r="AC12469" s="217"/>
      <c r="AD12469" s="213"/>
    </row>
    <row r="12470" spans="20:30" x14ac:dyDescent="0.2">
      <c r="T12470" s="212"/>
      <c r="U12470" s="213"/>
      <c r="V12470" s="213"/>
      <c r="W12470" s="213"/>
      <c r="X12470" s="214"/>
      <c r="Y12470" s="214"/>
      <c r="Z12470" s="214"/>
      <c r="AA12470" s="217"/>
      <c r="AB12470" s="217"/>
      <c r="AC12470" s="217"/>
      <c r="AD12470" s="213"/>
    </row>
    <row r="12471" spans="20:30" x14ac:dyDescent="0.2">
      <c r="T12471" s="212"/>
      <c r="U12471" s="213"/>
      <c r="V12471" s="213"/>
      <c r="W12471" s="213"/>
      <c r="X12471" s="214"/>
      <c r="Y12471" s="214"/>
      <c r="Z12471" s="214"/>
      <c r="AA12471" s="217"/>
      <c r="AB12471" s="217"/>
      <c r="AC12471" s="217"/>
      <c r="AD12471" s="213"/>
    </row>
    <row r="12472" spans="20:30" x14ac:dyDescent="0.2">
      <c r="T12472" s="212"/>
      <c r="U12472" s="213"/>
      <c r="V12472" s="213"/>
      <c r="W12472" s="213"/>
      <c r="X12472" s="214"/>
      <c r="Y12472" s="214"/>
      <c r="Z12472" s="214"/>
      <c r="AA12472" s="217"/>
      <c r="AB12472" s="217"/>
      <c r="AC12472" s="217"/>
      <c r="AD12472" s="213"/>
    </row>
    <row r="12473" spans="20:30" x14ac:dyDescent="0.2">
      <c r="T12473" s="212"/>
      <c r="U12473" s="213"/>
      <c r="V12473" s="213"/>
      <c r="W12473" s="213"/>
      <c r="X12473" s="214"/>
      <c r="Y12473" s="214"/>
      <c r="Z12473" s="214"/>
      <c r="AA12473" s="217"/>
      <c r="AB12473" s="217"/>
      <c r="AC12473" s="217"/>
      <c r="AD12473" s="213"/>
    </row>
    <row r="12474" spans="20:30" x14ac:dyDescent="0.2">
      <c r="T12474" s="212"/>
      <c r="U12474" s="213"/>
      <c r="V12474" s="213"/>
      <c r="W12474" s="213"/>
      <c r="X12474" s="214"/>
      <c r="Y12474" s="214"/>
      <c r="Z12474" s="214"/>
      <c r="AA12474" s="217"/>
      <c r="AB12474" s="217"/>
      <c r="AC12474" s="217"/>
      <c r="AD12474" s="213"/>
    </row>
    <row r="12475" spans="20:30" x14ac:dyDescent="0.2">
      <c r="T12475" s="212"/>
      <c r="U12475" s="213"/>
      <c r="V12475" s="213"/>
      <c r="W12475" s="213"/>
      <c r="X12475" s="214"/>
      <c r="Y12475" s="214"/>
      <c r="Z12475" s="214"/>
      <c r="AA12475" s="217"/>
      <c r="AB12475" s="217"/>
      <c r="AC12475" s="217"/>
      <c r="AD12475" s="213"/>
    </row>
    <row r="12476" spans="20:30" x14ac:dyDescent="0.2">
      <c r="T12476" s="212"/>
      <c r="U12476" s="213"/>
      <c r="V12476" s="213"/>
      <c r="W12476" s="213"/>
      <c r="X12476" s="214"/>
      <c r="Y12476" s="214"/>
      <c r="Z12476" s="214"/>
      <c r="AA12476" s="217"/>
      <c r="AB12476" s="217"/>
      <c r="AC12476" s="217"/>
      <c r="AD12476" s="213"/>
    </row>
    <row r="12477" spans="20:30" x14ac:dyDescent="0.2">
      <c r="T12477" s="212"/>
      <c r="U12477" s="213"/>
      <c r="V12477" s="213"/>
      <c r="W12477" s="213"/>
      <c r="X12477" s="214"/>
      <c r="Y12477" s="214"/>
      <c r="Z12477" s="214"/>
      <c r="AA12477" s="217"/>
      <c r="AB12477" s="217"/>
      <c r="AC12477" s="217"/>
      <c r="AD12477" s="213"/>
    </row>
    <row r="12478" spans="20:30" x14ac:dyDescent="0.2">
      <c r="T12478" s="212"/>
      <c r="U12478" s="213"/>
      <c r="V12478" s="213"/>
      <c r="W12478" s="213"/>
      <c r="X12478" s="214"/>
      <c r="Y12478" s="214"/>
      <c r="Z12478" s="214"/>
      <c r="AA12478" s="217"/>
      <c r="AB12478" s="217"/>
      <c r="AC12478" s="217"/>
      <c r="AD12478" s="213"/>
    </row>
    <row r="12479" spans="20:30" x14ac:dyDescent="0.2">
      <c r="T12479" s="212"/>
      <c r="U12479" s="213"/>
      <c r="V12479" s="213"/>
      <c r="W12479" s="213"/>
      <c r="X12479" s="214"/>
      <c r="Y12479" s="214"/>
      <c r="Z12479" s="214"/>
      <c r="AA12479" s="217"/>
      <c r="AB12479" s="217"/>
      <c r="AC12479" s="217"/>
      <c r="AD12479" s="213"/>
    </row>
    <row r="12480" spans="20:30" x14ac:dyDescent="0.2">
      <c r="T12480" s="212"/>
      <c r="U12480" s="213"/>
      <c r="V12480" s="213"/>
      <c r="W12480" s="213"/>
      <c r="X12480" s="214"/>
      <c r="Y12480" s="214"/>
      <c r="Z12480" s="214"/>
      <c r="AA12480" s="217"/>
      <c r="AB12480" s="217"/>
      <c r="AC12480" s="217"/>
      <c r="AD12480" s="213"/>
    </row>
    <row r="12481" spans="20:30" x14ac:dyDescent="0.2">
      <c r="T12481" s="212"/>
      <c r="U12481" s="213"/>
      <c r="V12481" s="213"/>
      <c r="W12481" s="213"/>
      <c r="X12481" s="214"/>
      <c r="Y12481" s="214"/>
      <c r="Z12481" s="214"/>
      <c r="AA12481" s="217"/>
      <c r="AB12481" s="217"/>
      <c r="AC12481" s="217"/>
      <c r="AD12481" s="213"/>
    </row>
    <row r="12482" spans="20:30" x14ac:dyDescent="0.2">
      <c r="T12482" s="212"/>
      <c r="U12482" s="213"/>
      <c r="V12482" s="213"/>
      <c r="W12482" s="213"/>
      <c r="X12482" s="214"/>
      <c r="Y12482" s="214"/>
      <c r="Z12482" s="214"/>
      <c r="AA12482" s="217"/>
      <c r="AB12482" s="217"/>
      <c r="AC12482" s="217"/>
      <c r="AD12482" s="213"/>
    </row>
    <row r="12483" spans="20:30" x14ac:dyDescent="0.2">
      <c r="T12483" s="212"/>
      <c r="U12483" s="213"/>
      <c r="V12483" s="213"/>
      <c r="W12483" s="213"/>
      <c r="X12483" s="214"/>
      <c r="Y12483" s="214"/>
      <c r="Z12483" s="214"/>
      <c r="AA12483" s="217"/>
      <c r="AB12483" s="217"/>
      <c r="AC12483" s="217"/>
      <c r="AD12483" s="213"/>
    </row>
    <row r="12484" spans="20:30" x14ac:dyDescent="0.2">
      <c r="T12484" s="212"/>
      <c r="U12484" s="213"/>
      <c r="V12484" s="213"/>
      <c r="W12484" s="213"/>
      <c r="X12484" s="214"/>
      <c r="Y12484" s="214"/>
      <c r="Z12484" s="214"/>
      <c r="AA12484" s="217"/>
      <c r="AB12484" s="217"/>
      <c r="AC12484" s="217"/>
      <c r="AD12484" s="213"/>
    </row>
    <row r="12485" spans="20:30" x14ac:dyDescent="0.2">
      <c r="T12485" s="212"/>
      <c r="U12485" s="213"/>
      <c r="V12485" s="213"/>
      <c r="W12485" s="213"/>
      <c r="X12485" s="214"/>
      <c r="Y12485" s="214"/>
      <c r="Z12485" s="214"/>
      <c r="AA12485" s="217"/>
      <c r="AB12485" s="217"/>
      <c r="AC12485" s="217"/>
      <c r="AD12485" s="213"/>
    </row>
    <row r="12486" spans="20:30" x14ac:dyDescent="0.2">
      <c r="T12486" s="212"/>
      <c r="U12486" s="213"/>
      <c r="V12486" s="213"/>
      <c r="W12486" s="213"/>
      <c r="X12486" s="214"/>
      <c r="Y12486" s="214"/>
      <c r="Z12486" s="214"/>
      <c r="AA12486" s="217"/>
      <c r="AB12486" s="217"/>
      <c r="AC12486" s="217"/>
      <c r="AD12486" s="213"/>
    </row>
    <row r="12487" spans="20:30" x14ac:dyDescent="0.2">
      <c r="T12487" s="212"/>
      <c r="U12487" s="213"/>
      <c r="V12487" s="213"/>
      <c r="W12487" s="213"/>
      <c r="X12487" s="214"/>
      <c r="Y12487" s="214"/>
      <c r="Z12487" s="214"/>
      <c r="AA12487" s="217"/>
      <c r="AB12487" s="217"/>
      <c r="AC12487" s="217"/>
      <c r="AD12487" s="213"/>
    </row>
    <row r="12488" spans="20:30" x14ac:dyDescent="0.2">
      <c r="T12488" s="212"/>
      <c r="U12488" s="213"/>
      <c r="V12488" s="213"/>
      <c r="W12488" s="213"/>
      <c r="X12488" s="214"/>
      <c r="Y12488" s="214"/>
      <c r="Z12488" s="214"/>
      <c r="AA12488" s="217"/>
      <c r="AB12488" s="217"/>
      <c r="AC12488" s="217"/>
      <c r="AD12488" s="213"/>
    </row>
    <row r="12489" spans="20:30" x14ac:dyDescent="0.2">
      <c r="T12489" s="212"/>
      <c r="U12489" s="213"/>
      <c r="V12489" s="213"/>
      <c r="W12489" s="213"/>
      <c r="X12489" s="214"/>
      <c r="Y12489" s="214"/>
      <c r="Z12489" s="214"/>
      <c r="AA12489" s="217"/>
      <c r="AB12489" s="217"/>
      <c r="AC12489" s="217"/>
      <c r="AD12489" s="213"/>
    </row>
    <row r="12490" spans="20:30" x14ac:dyDescent="0.2">
      <c r="T12490" s="212"/>
      <c r="U12490" s="213"/>
      <c r="V12490" s="213"/>
      <c r="W12490" s="213"/>
      <c r="X12490" s="214"/>
      <c r="Y12490" s="214"/>
      <c r="Z12490" s="214"/>
      <c r="AA12490" s="217"/>
      <c r="AB12490" s="217"/>
      <c r="AC12490" s="217"/>
      <c r="AD12490" s="213"/>
    </row>
    <row r="12491" spans="20:30" x14ac:dyDescent="0.2">
      <c r="T12491" s="212"/>
      <c r="U12491" s="213"/>
      <c r="V12491" s="213"/>
      <c r="W12491" s="213"/>
      <c r="X12491" s="214"/>
      <c r="Y12491" s="214"/>
      <c r="Z12491" s="214"/>
      <c r="AA12491" s="217"/>
      <c r="AB12491" s="217"/>
      <c r="AC12491" s="217"/>
      <c r="AD12491" s="213"/>
    </row>
    <row r="12492" spans="20:30" x14ac:dyDescent="0.2">
      <c r="T12492" s="212"/>
      <c r="U12492" s="213"/>
      <c r="V12492" s="213"/>
      <c r="W12492" s="213"/>
      <c r="X12492" s="214"/>
      <c r="Y12492" s="214"/>
      <c r="Z12492" s="214"/>
      <c r="AA12492" s="217"/>
      <c r="AB12492" s="217"/>
      <c r="AC12492" s="217"/>
      <c r="AD12492" s="213"/>
    </row>
    <row r="12493" spans="20:30" x14ac:dyDescent="0.2">
      <c r="T12493" s="212"/>
      <c r="U12493" s="213"/>
      <c r="V12493" s="213"/>
      <c r="W12493" s="213"/>
      <c r="X12493" s="214"/>
      <c r="Y12493" s="214"/>
      <c r="Z12493" s="214"/>
      <c r="AA12493" s="217"/>
      <c r="AB12493" s="217"/>
      <c r="AC12493" s="217"/>
      <c r="AD12493" s="213"/>
    </row>
    <row r="12494" spans="20:30" x14ac:dyDescent="0.2">
      <c r="T12494" s="212"/>
      <c r="U12494" s="213"/>
      <c r="V12494" s="213"/>
      <c r="W12494" s="213"/>
      <c r="X12494" s="214"/>
      <c r="Y12494" s="214"/>
      <c r="Z12494" s="214"/>
      <c r="AA12494" s="217"/>
      <c r="AB12494" s="217"/>
      <c r="AC12494" s="217"/>
      <c r="AD12494" s="213"/>
    </row>
    <row r="12495" spans="20:30" x14ac:dyDescent="0.2">
      <c r="T12495" s="212"/>
      <c r="U12495" s="213"/>
      <c r="V12495" s="213"/>
      <c r="W12495" s="213"/>
      <c r="X12495" s="214"/>
      <c r="Y12495" s="214"/>
      <c r="Z12495" s="214"/>
      <c r="AA12495" s="217"/>
      <c r="AB12495" s="217"/>
      <c r="AC12495" s="217"/>
      <c r="AD12495" s="213"/>
    </row>
    <row r="12496" spans="20:30" x14ac:dyDescent="0.2">
      <c r="T12496" s="212"/>
      <c r="U12496" s="213"/>
      <c r="V12496" s="213"/>
      <c r="W12496" s="213"/>
      <c r="X12496" s="214"/>
      <c r="Y12496" s="214"/>
      <c r="Z12496" s="214"/>
      <c r="AA12496" s="217"/>
      <c r="AB12496" s="217"/>
      <c r="AC12496" s="217"/>
      <c r="AD12496" s="213"/>
    </row>
    <row r="12497" spans="20:30" x14ac:dyDescent="0.2">
      <c r="T12497" s="212"/>
      <c r="U12497" s="213"/>
      <c r="V12497" s="213"/>
      <c r="W12497" s="213"/>
      <c r="X12497" s="214"/>
      <c r="Y12497" s="214"/>
      <c r="Z12497" s="214"/>
      <c r="AA12497" s="217"/>
      <c r="AB12497" s="217"/>
      <c r="AC12497" s="217"/>
      <c r="AD12497" s="213"/>
    </row>
    <row r="12498" spans="20:30" x14ac:dyDescent="0.2">
      <c r="T12498" s="212"/>
      <c r="U12498" s="213"/>
      <c r="V12498" s="213"/>
      <c r="W12498" s="213"/>
      <c r="X12498" s="214"/>
      <c r="Y12498" s="214"/>
      <c r="Z12498" s="214"/>
      <c r="AA12498" s="217"/>
      <c r="AB12498" s="217"/>
      <c r="AC12498" s="217"/>
      <c r="AD12498" s="213"/>
    </row>
    <row r="12499" spans="20:30" x14ac:dyDescent="0.2">
      <c r="T12499" s="212"/>
      <c r="U12499" s="213"/>
      <c r="V12499" s="213"/>
      <c r="W12499" s="213"/>
      <c r="X12499" s="214"/>
      <c r="Y12499" s="214"/>
      <c r="Z12499" s="214"/>
      <c r="AA12499" s="217"/>
      <c r="AB12499" s="217"/>
      <c r="AC12499" s="217"/>
      <c r="AD12499" s="213"/>
    </row>
    <row r="12500" spans="20:30" x14ac:dyDescent="0.2">
      <c r="T12500" s="212"/>
      <c r="U12500" s="213"/>
      <c r="V12500" s="213"/>
      <c r="W12500" s="213"/>
      <c r="X12500" s="214"/>
      <c r="Y12500" s="214"/>
      <c r="Z12500" s="214"/>
      <c r="AA12500" s="217"/>
      <c r="AB12500" s="217"/>
      <c r="AC12500" s="217"/>
      <c r="AD12500" s="213"/>
    </row>
    <row r="12501" spans="20:30" x14ac:dyDescent="0.2">
      <c r="T12501" s="212"/>
      <c r="U12501" s="213"/>
      <c r="V12501" s="213"/>
      <c r="W12501" s="213"/>
      <c r="X12501" s="214"/>
      <c r="Y12501" s="214"/>
      <c r="Z12501" s="214"/>
      <c r="AA12501" s="217"/>
      <c r="AB12501" s="217"/>
      <c r="AC12501" s="217"/>
      <c r="AD12501" s="213"/>
    </row>
    <row r="12502" spans="20:30" x14ac:dyDescent="0.2">
      <c r="T12502" s="212"/>
      <c r="U12502" s="213"/>
      <c r="V12502" s="213"/>
      <c r="W12502" s="213"/>
      <c r="X12502" s="214"/>
      <c r="Y12502" s="214"/>
      <c r="Z12502" s="214"/>
      <c r="AA12502" s="217"/>
      <c r="AB12502" s="217"/>
      <c r="AC12502" s="217"/>
      <c r="AD12502" s="213"/>
    </row>
    <row r="12503" spans="20:30" x14ac:dyDescent="0.2">
      <c r="T12503" s="212"/>
      <c r="U12503" s="213"/>
      <c r="V12503" s="213"/>
      <c r="W12503" s="213"/>
      <c r="X12503" s="214"/>
      <c r="Y12503" s="214"/>
      <c r="Z12503" s="214"/>
      <c r="AA12503" s="217"/>
      <c r="AB12503" s="217"/>
      <c r="AC12503" s="217"/>
      <c r="AD12503" s="213"/>
    </row>
    <row r="12504" spans="20:30" x14ac:dyDescent="0.2">
      <c r="T12504" s="212"/>
      <c r="U12504" s="213"/>
      <c r="V12504" s="213"/>
      <c r="W12504" s="213"/>
      <c r="X12504" s="214"/>
      <c r="Y12504" s="214"/>
      <c r="Z12504" s="214"/>
      <c r="AA12504" s="217"/>
      <c r="AB12504" s="217"/>
      <c r="AC12504" s="217"/>
      <c r="AD12504" s="213"/>
    </row>
    <row r="12505" spans="20:30" x14ac:dyDescent="0.2">
      <c r="T12505" s="212"/>
      <c r="U12505" s="213"/>
      <c r="V12505" s="213"/>
      <c r="W12505" s="213"/>
      <c r="X12505" s="214"/>
      <c r="Y12505" s="214"/>
      <c r="Z12505" s="214"/>
      <c r="AA12505" s="217"/>
      <c r="AB12505" s="217"/>
      <c r="AC12505" s="217"/>
      <c r="AD12505" s="213"/>
    </row>
    <row r="12506" spans="20:30" x14ac:dyDescent="0.2">
      <c r="T12506" s="212"/>
      <c r="U12506" s="213"/>
      <c r="V12506" s="213"/>
      <c r="W12506" s="213"/>
      <c r="X12506" s="214"/>
      <c r="Y12506" s="214"/>
      <c r="Z12506" s="214"/>
      <c r="AA12506" s="217"/>
      <c r="AB12506" s="217"/>
      <c r="AC12506" s="217"/>
      <c r="AD12506" s="213"/>
    </row>
    <row r="12507" spans="20:30" x14ac:dyDescent="0.2">
      <c r="T12507" s="212"/>
      <c r="U12507" s="213"/>
      <c r="V12507" s="213"/>
      <c r="W12507" s="213"/>
      <c r="X12507" s="214"/>
      <c r="Y12507" s="214"/>
      <c r="Z12507" s="214"/>
      <c r="AA12507" s="217"/>
      <c r="AB12507" s="217"/>
      <c r="AC12507" s="217"/>
      <c r="AD12507" s="213"/>
    </row>
    <row r="12508" spans="20:30" x14ac:dyDescent="0.2">
      <c r="T12508" s="212"/>
      <c r="U12508" s="213"/>
      <c r="V12508" s="213"/>
      <c r="W12508" s="213"/>
      <c r="X12508" s="214"/>
      <c r="Y12508" s="214"/>
      <c r="Z12508" s="214"/>
      <c r="AA12508" s="217"/>
      <c r="AB12508" s="217"/>
      <c r="AC12508" s="217"/>
      <c r="AD12508" s="213"/>
    </row>
    <row r="12509" spans="20:30" x14ac:dyDescent="0.2">
      <c r="T12509" s="212"/>
      <c r="U12509" s="213"/>
      <c r="V12509" s="213"/>
      <c r="W12509" s="213"/>
      <c r="X12509" s="214"/>
      <c r="Y12509" s="214"/>
      <c r="Z12509" s="214"/>
      <c r="AA12509" s="217"/>
      <c r="AB12509" s="217"/>
      <c r="AC12509" s="217"/>
      <c r="AD12509" s="213"/>
    </row>
    <row r="12510" spans="20:30" x14ac:dyDescent="0.2">
      <c r="T12510" s="212"/>
      <c r="U12510" s="213"/>
      <c r="V12510" s="213"/>
      <c r="W12510" s="213"/>
      <c r="X12510" s="214"/>
      <c r="Y12510" s="214"/>
      <c r="Z12510" s="214"/>
      <c r="AA12510" s="217"/>
      <c r="AB12510" s="217"/>
      <c r="AC12510" s="217"/>
      <c r="AD12510" s="213"/>
    </row>
    <row r="12511" spans="20:30" x14ac:dyDescent="0.2">
      <c r="T12511" s="212"/>
      <c r="U12511" s="213"/>
      <c r="V12511" s="213"/>
      <c r="W12511" s="213"/>
      <c r="X12511" s="214"/>
      <c r="Y12511" s="214"/>
      <c r="Z12511" s="214"/>
      <c r="AA12511" s="217"/>
      <c r="AB12511" s="217"/>
      <c r="AC12511" s="217"/>
      <c r="AD12511" s="213"/>
    </row>
    <row r="12512" spans="20:30" x14ac:dyDescent="0.2">
      <c r="T12512" s="212"/>
      <c r="U12512" s="213"/>
      <c r="V12512" s="213"/>
      <c r="W12512" s="213"/>
      <c r="X12512" s="214"/>
      <c r="Y12512" s="214"/>
      <c r="Z12512" s="214"/>
      <c r="AA12512" s="217"/>
      <c r="AB12512" s="217"/>
      <c r="AC12512" s="217"/>
      <c r="AD12512" s="213"/>
    </row>
    <row r="12513" spans="20:30" x14ac:dyDescent="0.2">
      <c r="T12513" s="212"/>
      <c r="U12513" s="213"/>
      <c r="V12513" s="213"/>
      <c r="W12513" s="213"/>
      <c r="X12513" s="214"/>
      <c r="Y12513" s="214"/>
      <c r="Z12513" s="214"/>
      <c r="AA12513" s="217"/>
      <c r="AB12513" s="217"/>
      <c r="AC12513" s="217"/>
      <c r="AD12513" s="213"/>
    </row>
    <row r="12514" spans="20:30" x14ac:dyDescent="0.2">
      <c r="T12514" s="212"/>
      <c r="U12514" s="213"/>
      <c r="V12514" s="213"/>
      <c r="W12514" s="213"/>
      <c r="X12514" s="214"/>
      <c r="Y12514" s="214"/>
      <c r="Z12514" s="214"/>
      <c r="AA12514" s="217"/>
      <c r="AB12514" s="217"/>
      <c r="AC12514" s="217"/>
      <c r="AD12514" s="213"/>
    </row>
    <row r="12515" spans="20:30" x14ac:dyDescent="0.2">
      <c r="T12515" s="212"/>
      <c r="U12515" s="213"/>
      <c r="V12515" s="213"/>
      <c r="W12515" s="213"/>
      <c r="X12515" s="214"/>
      <c r="Y12515" s="214"/>
      <c r="Z12515" s="214"/>
      <c r="AA12515" s="217"/>
      <c r="AB12515" s="217"/>
      <c r="AC12515" s="217"/>
      <c r="AD12515" s="213"/>
    </row>
    <row r="12516" spans="20:30" x14ac:dyDescent="0.2">
      <c r="T12516" s="212"/>
      <c r="U12516" s="213"/>
      <c r="V12516" s="213"/>
      <c r="W12516" s="213"/>
      <c r="X12516" s="214"/>
      <c r="Y12516" s="214"/>
      <c r="Z12516" s="214"/>
      <c r="AA12516" s="217"/>
      <c r="AB12516" s="217"/>
      <c r="AC12516" s="217"/>
      <c r="AD12516" s="213"/>
    </row>
    <row r="12517" spans="20:30" x14ac:dyDescent="0.2">
      <c r="T12517" s="212"/>
      <c r="U12517" s="213"/>
      <c r="V12517" s="213"/>
      <c r="W12517" s="213"/>
      <c r="X12517" s="214"/>
      <c r="Y12517" s="214"/>
      <c r="Z12517" s="214"/>
      <c r="AA12517" s="217"/>
      <c r="AB12517" s="217"/>
      <c r="AC12517" s="217"/>
      <c r="AD12517" s="213"/>
    </row>
    <row r="12518" spans="20:30" x14ac:dyDescent="0.2">
      <c r="T12518" s="212"/>
      <c r="U12518" s="213"/>
      <c r="V12518" s="213"/>
      <c r="W12518" s="213"/>
      <c r="X12518" s="214"/>
      <c r="Y12518" s="214"/>
      <c r="Z12518" s="214"/>
      <c r="AA12518" s="217"/>
      <c r="AB12518" s="217"/>
      <c r="AC12518" s="217"/>
      <c r="AD12518" s="213"/>
    </row>
    <row r="12519" spans="20:30" x14ac:dyDescent="0.2">
      <c r="T12519" s="212"/>
      <c r="U12519" s="213"/>
      <c r="V12519" s="213"/>
      <c r="W12519" s="213"/>
      <c r="X12519" s="214"/>
      <c r="Y12519" s="214"/>
      <c r="Z12519" s="214"/>
      <c r="AA12519" s="217"/>
      <c r="AB12519" s="217"/>
      <c r="AC12519" s="217"/>
      <c r="AD12519" s="213"/>
    </row>
    <row r="12520" spans="20:30" x14ac:dyDescent="0.2">
      <c r="T12520" s="212"/>
      <c r="U12520" s="213"/>
      <c r="V12520" s="213"/>
      <c r="W12520" s="213"/>
      <c r="X12520" s="214"/>
      <c r="Y12520" s="214"/>
      <c r="Z12520" s="214"/>
      <c r="AA12520" s="217"/>
      <c r="AB12520" s="217"/>
      <c r="AC12520" s="217"/>
      <c r="AD12520" s="213"/>
    </row>
    <row r="12521" spans="20:30" x14ac:dyDescent="0.2">
      <c r="T12521" s="212"/>
      <c r="U12521" s="213"/>
      <c r="V12521" s="213"/>
      <c r="W12521" s="213"/>
      <c r="X12521" s="214"/>
      <c r="Y12521" s="214"/>
      <c r="Z12521" s="214"/>
      <c r="AA12521" s="217"/>
      <c r="AB12521" s="217"/>
      <c r="AC12521" s="217"/>
      <c r="AD12521" s="213"/>
    </row>
    <row r="12522" spans="20:30" x14ac:dyDescent="0.2">
      <c r="T12522" s="212"/>
      <c r="U12522" s="213"/>
      <c r="V12522" s="213"/>
      <c r="W12522" s="213"/>
      <c r="X12522" s="214"/>
      <c r="Y12522" s="214"/>
      <c r="Z12522" s="214"/>
      <c r="AA12522" s="217"/>
      <c r="AB12522" s="217"/>
      <c r="AC12522" s="217"/>
      <c r="AD12522" s="213"/>
    </row>
    <row r="12523" spans="20:30" x14ac:dyDescent="0.2">
      <c r="T12523" s="212"/>
      <c r="U12523" s="213"/>
      <c r="V12523" s="213"/>
      <c r="W12523" s="213"/>
      <c r="X12523" s="214"/>
      <c r="Y12523" s="214"/>
      <c r="Z12523" s="214"/>
      <c r="AA12523" s="217"/>
      <c r="AB12523" s="217"/>
      <c r="AC12523" s="217"/>
      <c r="AD12523" s="213"/>
    </row>
    <row r="12524" spans="20:30" x14ac:dyDescent="0.2">
      <c r="T12524" s="212"/>
      <c r="U12524" s="213"/>
      <c r="V12524" s="213"/>
      <c r="W12524" s="213"/>
      <c r="X12524" s="214"/>
      <c r="Y12524" s="214"/>
      <c r="Z12524" s="214"/>
      <c r="AA12524" s="217"/>
      <c r="AB12524" s="217"/>
      <c r="AC12524" s="217"/>
      <c r="AD12524" s="213"/>
    </row>
    <row r="12525" spans="20:30" x14ac:dyDescent="0.2">
      <c r="T12525" s="212"/>
      <c r="U12525" s="213"/>
      <c r="V12525" s="213"/>
      <c r="W12525" s="213"/>
      <c r="X12525" s="214"/>
      <c r="Y12525" s="214"/>
      <c r="Z12525" s="214"/>
      <c r="AA12525" s="217"/>
      <c r="AB12525" s="217"/>
      <c r="AC12525" s="217"/>
      <c r="AD12525" s="213"/>
    </row>
    <row r="12526" spans="20:30" x14ac:dyDescent="0.2">
      <c r="T12526" s="212"/>
      <c r="U12526" s="213"/>
      <c r="V12526" s="213"/>
      <c r="W12526" s="213"/>
      <c r="X12526" s="214"/>
      <c r="Y12526" s="214"/>
      <c r="Z12526" s="214"/>
      <c r="AA12526" s="217"/>
      <c r="AB12526" s="217"/>
      <c r="AC12526" s="217"/>
      <c r="AD12526" s="213"/>
    </row>
    <row r="12527" spans="20:30" x14ac:dyDescent="0.2">
      <c r="T12527" s="212"/>
      <c r="U12527" s="213"/>
      <c r="V12527" s="213"/>
      <c r="W12527" s="213"/>
      <c r="X12527" s="214"/>
      <c r="Y12527" s="214"/>
      <c r="Z12527" s="214"/>
      <c r="AA12527" s="217"/>
      <c r="AB12527" s="217"/>
      <c r="AC12527" s="217"/>
      <c r="AD12527" s="213"/>
    </row>
    <row r="12528" spans="20:30" x14ac:dyDescent="0.2">
      <c r="T12528" s="212"/>
      <c r="U12528" s="213"/>
      <c r="V12528" s="213"/>
      <c r="W12528" s="213"/>
      <c r="X12528" s="214"/>
      <c r="Y12528" s="214"/>
      <c r="Z12528" s="214"/>
      <c r="AA12528" s="217"/>
      <c r="AB12528" s="217"/>
      <c r="AC12528" s="217"/>
      <c r="AD12528" s="213"/>
    </row>
    <row r="12529" spans="20:30" x14ac:dyDescent="0.2">
      <c r="T12529" s="212"/>
      <c r="U12529" s="213"/>
      <c r="V12529" s="213"/>
      <c r="W12529" s="213"/>
      <c r="X12529" s="214"/>
      <c r="Y12529" s="214"/>
      <c r="Z12529" s="214"/>
      <c r="AA12529" s="217"/>
      <c r="AB12529" s="217"/>
      <c r="AC12529" s="217"/>
      <c r="AD12529" s="213"/>
    </row>
    <row r="12530" spans="20:30" x14ac:dyDescent="0.2">
      <c r="T12530" s="212"/>
      <c r="U12530" s="213"/>
      <c r="V12530" s="213"/>
      <c r="W12530" s="213"/>
      <c r="X12530" s="214"/>
      <c r="Y12530" s="214"/>
      <c r="Z12530" s="214"/>
      <c r="AA12530" s="217"/>
      <c r="AB12530" s="217"/>
      <c r="AC12530" s="217"/>
      <c r="AD12530" s="213"/>
    </row>
    <row r="12531" spans="20:30" x14ac:dyDescent="0.2">
      <c r="T12531" s="212"/>
      <c r="U12531" s="213"/>
      <c r="V12531" s="213"/>
      <c r="W12531" s="213"/>
      <c r="X12531" s="214"/>
      <c r="Y12531" s="214"/>
      <c r="Z12531" s="214"/>
      <c r="AA12531" s="217"/>
      <c r="AB12531" s="217"/>
      <c r="AC12531" s="217"/>
      <c r="AD12531" s="213"/>
    </row>
    <row r="12532" spans="20:30" x14ac:dyDescent="0.2">
      <c r="T12532" s="212"/>
      <c r="U12532" s="213"/>
      <c r="V12532" s="213"/>
      <c r="W12532" s="213"/>
      <c r="X12532" s="214"/>
      <c r="Y12532" s="214"/>
      <c r="Z12532" s="214"/>
      <c r="AA12532" s="217"/>
      <c r="AB12532" s="217"/>
      <c r="AC12532" s="217"/>
      <c r="AD12532" s="213"/>
    </row>
    <row r="12533" spans="20:30" x14ac:dyDescent="0.2">
      <c r="T12533" s="212"/>
      <c r="U12533" s="213"/>
      <c r="V12533" s="213"/>
      <c r="W12533" s="213"/>
      <c r="X12533" s="214"/>
      <c r="Y12533" s="214"/>
      <c r="Z12533" s="214"/>
      <c r="AA12533" s="217"/>
      <c r="AB12533" s="217"/>
      <c r="AC12533" s="217"/>
      <c r="AD12533" s="213"/>
    </row>
    <row r="12534" spans="20:30" x14ac:dyDescent="0.2">
      <c r="T12534" s="212"/>
      <c r="U12534" s="213"/>
      <c r="V12534" s="213"/>
      <c r="W12534" s="213"/>
      <c r="X12534" s="214"/>
      <c r="Y12534" s="214"/>
      <c r="Z12534" s="214"/>
      <c r="AA12534" s="217"/>
      <c r="AB12534" s="217"/>
      <c r="AC12534" s="217"/>
      <c r="AD12534" s="213"/>
    </row>
    <row r="12535" spans="20:30" x14ac:dyDescent="0.2">
      <c r="T12535" s="212"/>
      <c r="U12535" s="213"/>
      <c r="V12535" s="213"/>
      <c r="W12535" s="213"/>
      <c r="X12535" s="214"/>
      <c r="Y12535" s="214"/>
      <c r="Z12535" s="214"/>
      <c r="AA12535" s="217"/>
      <c r="AB12535" s="217"/>
      <c r="AC12535" s="217"/>
      <c r="AD12535" s="213"/>
    </row>
    <row r="12536" spans="20:30" x14ac:dyDescent="0.2">
      <c r="T12536" s="212"/>
      <c r="U12536" s="213"/>
      <c r="V12536" s="213"/>
      <c r="W12536" s="213"/>
      <c r="X12536" s="214"/>
      <c r="Y12536" s="214"/>
      <c r="Z12536" s="214"/>
      <c r="AA12536" s="217"/>
      <c r="AB12536" s="217"/>
      <c r="AC12536" s="217"/>
      <c r="AD12536" s="213"/>
    </row>
    <row r="12537" spans="20:30" x14ac:dyDescent="0.2">
      <c r="T12537" s="212"/>
      <c r="U12537" s="213"/>
      <c r="V12537" s="213"/>
      <c r="W12537" s="213"/>
      <c r="X12537" s="214"/>
      <c r="Y12537" s="214"/>
      <c r="Z12537" s="214"/>
      <c r="AA12537" s="217"/>
      <c r="AB12537" s="217"/>
      <c r="AC12537" s="217"/>
      <c r="AD12537" s="213"/>
    </row>
    <row r="12538" spans="20:30" x14ac:dyDescent="0.2">
      <c r="T12538" s="212"/>
      <c r="U12538" s="213"/>
      <c r="V12538" s="213"/>
      <c r="W12538" s="213"/>
      <c r="X12538" s="214"/>
      <c r="Y12538" s="214"/>
      <c r="Z12538" s="214"/>
      <c r="AA12538" s="217"/>
      <c r="AB12538" s="217"/>
      <c r="AC12538" s="217"/>
      <c r="AD12538" s="213"/>
    </row>
    <row r="12539" spans="20:30" x14ac:dyDescent="0.2">
      <c r="T12539" s="212"/>
      <c r="U12539" s="213"/>
      <c r="V12539" s="213"/>
      <c r="W12539" s="213"/>
      <c r="X12539" s="214"/>
      <c r="Y12539" s="214"/>
      <c r="Z12539" s="214"/>
      <c r="AA12539" s="217"/>
      <c r="AB12539" s="217"/>
      <c r="AC12539" s="217"/>
      <c r="AD12539" s="213"/>
    </row>
    <row r="12540" spans="20:30" x14ac:dyDescent="0.2">
      <c r="T12540" s="212"/>
      <c r="U12540" s="213"/>
      <c r="V12540" s="213"/>
      <c r="W12540" s="213"/>
      <c r="X12540" s="214"/>
      <c r="Y12540" s="214"/>
      <c r="Z12540" s="214"/>
      <c r="AA12540" s="217"/>
      <c r="AB12540" s="217"/>
      <c r="AC12540" s="217"/>
      <c r="AD12540" s="213"/>
    </row>
    <row r="12541" spans="20:30" x14ac:dyDescent="0.2">
      <c r="T12541" s="212"/>
      <c r="U12541" s="213"/>
      <c r="V12541" s="213"/>
      <c r="W12541" s="213"/>
      <c r="X12541" s="214"/>
      <c r="Y12541" s="214"/>
      <c r="Z12541" s="214"/>
      <c r="AA12541" s="217"/>
      <c r="AB12541" s="217"/>
      <c r="AC12541" s="217"/>
      <c r="AD12541" s="213"/>
    </row>
    <row r="12542" spans="20:30" x14ac:dyDescent="0.2">
      <c r="T12542" s="212"/>
      <c r="U12542" s="213"/>
      <c r="V12542" s="213"/>
      <c r="W12542" s="213"/>
      <c r="X12542" s="214"/>
      <c r="Y12542" s="214"/>
      <c r="Z12542" s="214"/>
      <c r="AA12542" s="217"/>
      <c r="AB12542" s="217"/>
      <c r="AC12542" s="217"/>
      <c r="AD12542" s="213"/>
    </row>
    <row r="12543" spans="20:30" x14ac:dyDescent="0.2">
      <c r="T12543" s="212"/>
      <c r="U12543" s="213"/>
      <c r="V12543" s="213"/>
      <c r="W12543" s="213"/>
      <c r="X12543" s="214"/>
      <c r="Y12543" s="214"/>
      <c r="Z12543" s="214"/>
      <c r="AA12543" s="217"/>
      <c r="AB12543" s="217"/>
      <c r="AC12543" s="217"/>
      <c r="AD12543" s="213"/>
    </row>
    <row r="12544" spans="20:30" x14ac:dyDescent="0.2">
      <c r="T12544" s="212"/>
      <c r="U12544" s="213"/>
      <c r="V12544" s="213"/>
      <c r="W12544" s="213"/>
      <c r="X12544" s="214"/>
      <c r="Y12544" s="214"/>
      <c r="Z12544" s="214"/>
      <c r="AA12544" s="217"/>
      <c r="AB12544" s="217"/>
      <c r="AC12544" s="217"/>
      <c r="AD12544" s="213"/>
    </row>
    <row r="12545" spans="20:30" x14ac:dyDescent="0.2">
      <c r="T12545" s="212"/>
      <c r="U12545" s="213"/>
      <c r="V12545" s="213"/>
      <c r="W12545" s="213"/>
      <c r="X12545" s="214"/>
      <c r="Y12545" s="214"/>
      <c r="Z12545" s="214"/>
      <c r="AA12545" s="217"/>
      <c r="AB12545" s="217"/>
      <c r="AC12545" s="217"/>
      <c r="AD12545" s="213"/>
    </row>
    <row r="12546" spans="20:30" x14ac:dyDescent="0.2">
      <c r="T12546" s="212"/>
      <c r="U12546" s="213"/>
      <c r="V12546" s="213"/>
      <c r="W12546" s="213"/>
      <c r="X12546" s="214"/>
      <c r="Y12546" s="214"/>
      <c r="Z12546" s="214"/>
      <c r="AA12546" s="217"/>
      <c r="AB12546" s="217"/>
      <c r="AC12546" s="217"/>
      <c r="AD12546" s="213"/>
    </row>
    <row r="12547" spans="20:30" x14ac:dyDescent="0.2">
      <c r="T12547" s="212"/>
      <c r="U12547" s="213"/>
      <c r="V12547" s="213"/>
      <c r="W12547" s="213"/>
      <c r="X12547" s="214"/>
      <c r="Y12547" s="214"/>
      <c r="Z12547" s="214"/>
      <c r="AA12547" s="217"/>
      <c r="AB12547" s="217"/>
      <c r="AC12547" s="217"/>
      <c r="AD12547" s="213"/>
    </row>
    <row r="12548" spans="20:30" x14ac:dyDescent="0.2">
      <c r="T12548" s="212"/>
      <c r="U12548" s="213"/>
      <c r="V12548" s="213"/>
      <c r="W12548" s="213"/>
      <c r="X12548" s="214"/>
      <c r="Y12548" s="214"/>
      <c r="Z12548" s="214"/>
      <c r="AA12548" s="217"/>
      <c r="AB12548" s="217"/>
      <c r="AC12548" s="217"/>
      <c r="AD12548" s="213"/>
    </row>
    <row r="12549" spans="20:30" x14ac:dyDescent="0.2">
      <c r="T12549" s="212"/>
      <c r="U12549" s="213"/>
      <c r="V12549" s="213"/>
      <c r="W12549" s="213"/>
      <c r="X12549" s="214"/>
      <c r="Y12549" s="214"/>
      <c r="Z12549" s="214"/>
      <c r="AA12549" s="217"/>
      <c r="AB12549" s="217"/>
      <c r="AC12549" s="217"/>
      <c r="AD12549" s="213"/>
    </row>
    <row r="12550" spans="20:30" x14ac:dyDescent="0.2">
      <c r="T12550" s="212"/>
      <c r="U12550" s="213"/>
      <c r="V12550" s="213"/>
      <c r="W12550" s="213"/>
      <c r="X12550" s="214"/>
      <c r="Y12550" s="214"/>
      <c r="Z12550" s="214"/>
      <c r="AA12550" s="217"/>
      <c r="AB12550" s="217"/>
      <c r="AC12550" s="217"/>
      <c r="AD12550" s="213"/>
    </row>
    <row r="12551" spans="20:30" x14ac:dyDescent="0.2">
      <c r="T12551" s="212"/>
      <c r="U12551" s="213"/>
      <c r="V12551" s="213"/>
      <c r="W12551" s="213"/>
      <c r="X12551" s="214"/>
      <c r="Y12551" s="214"/>
      <c r="Z12551" s="214"/>
      <c r="AA12551" s="217"/>
      <c r="AB12551" s="217"/>
      <c r="AC12551" s="217"/>
      <c r="AD12551" s="213"/>
    </row>
    <row r="12552" spans="20:30" x14ac:dyDescent="0.2">
      <c r="T12552" s="212"/>
      <c r="U12552" s="213"/>
      <c r="V12552" s="213"/>
      <c r="W12552" s="213"/>
      <c r="X12552" s="214"/>
      <c r="Y12552" s="214"/>
      <c r="Z12552" s="214"/>
      <c r="AA12552" s="217"/>
      <c r="AB12552" s="217"/>
      <c r="AC12552" s="217"/>
      <c r="AD12552" s="213"/>
    </row>
    <row r="12553" spans="20:30" x14ac:dyDescent="0.2">
      <c r="T12553" s="212"/>
      <c r="U12553" s="213"/>
      <c r="V12553" s="213"/>
      <c r="W12553" s="213"/>
      <c r="X12553" s="214"/>
      <c r="Y12553" s="214"/>
      <c r="Z12553" s="214"/>
      <c r="AA12553" s="217"/>
      <c r="AB12553" s="217"/>
      <c r="AC12553" s="217"/>
      <c r="AD12553" s="213"/>
    </row>
    <row r="12554" spans="20:30" x14ac:dyDescent="0.2">
      <c r="T12554" s="212"/>
      <c r="U12554" s="213"/>
      <c r="V12554" s="213"/>
      <c r="W12554" s="213"/>
      <c r="X12554" s="214"/>
      <c r="Y12554" s="214"/>
      <c r="Z12554" s="214"/>
      <c r="AA12554" s="217"/>
      <c r="AB12554" s="217"/>
      <c r="AC12554" s="217"/>
      <c r="AD12554" s="213"/>
    </row>
    <row r="12555" spans="20:30" x14ac:dyDescent="0.2">
      <c r="T12555" s="212"/>
      <c r="U12555" s="213"/>
      <c r="V12555" s="213"/>
      <c r="W12555" s="213"/>
      <c r="X12555" s="214"/>
      <c r="Y12555" s="214"/>
      <c r="Z12555" s="214"/>
      <c r="AA12555" s="217"/>
      <c r="AB12555" s="217"/>
      <c r="AC12555" s="217"/>
      <c r="AD12555" s="213"/>
    </row>
    <row r="12556" spans="20:30" x14ac:dyDescent="0.2">
      <c r="T12556" s="212"/>
      <c r="U12556" s="213"/>
      <c r="V12556" s="213"/>
      <c r="W12556" s="213"/>
      <c r="X12556" s="214"/>
      <c r="Y12556" s="214"/>
      <c r="Z12556" s="214"/>
      <c r="AA12556" s="217"/>
      <c r="AB12556" s="217"/>
      <c r="AC12556" s="217"/>
      <c r="AD12556" s="213"/>
    </row>
    <row r="12557" spans="20:30" x14ac:dyDescent="0.2">
      <c r="T12557" s="212"/>
      <c r="U12557" s="213"/>
      <c r="V12557" s="213"/>
      <c r="W12557" s="213"/>
      <c r="X12557" s="214"/>
      <c r="Y12557" s="214"/>
      <c r="Z12557" s="214"/>
      <c r="AA12557" s="217"/>
      <c r="AB12557" s="217"/>
      <c r="AC12557" s="217"/>
      <c r="AD12557" s="213"/>
    </row>
    <row r="12558" spans="20:30" x14ac:dyDescent="0.2">
      <c r="T12558" s="212"/>
      <c r="U12558" s="213"/>
      <c r="V12558" s="213"/>
      <c r="W12558" s="213"/>
      <c r="X12558" s="214"/>
      <c r="Y12558" s="214"/>
      <c r="Z12558" s="214"/>
      <c r="AA12558" s="217"/>
      <c r="AB12558" s="217"/>
      <c r="AC12558" s="217"/>
      <c r="AD12558" s="213"/>
    </row>
    <row r="12559" spans="20:30" x14ac:dyDescent="0.2">
      <c r="T12559" s="212"/>
      <c r="U12559" s="213"/>
      <c r="V12559" s="213"/>
      <c r="W12559" s="213"/>
      <c r="X12559" s="214"/>
      <c r="Y12559" s="214"/>
      <c r="Z12559" s="214"/>
      <c r="AA12559" s="217"/>
      <c r="AB12559" s="217"/>
      <c r="AC12559" s="217"/>
      <c r="AD12559" s="213"/>
    </row>
    <row r="12560" spans="20:30" x14ac:dyDescent="0.2">
      <c r="T12560" s="212"/>
      <c r="U12560" s="213"/>
      <c r="V12560" s="213"/>
      <c r="W12560" s="213"/>
      <c r="X12560" s="214"/>
      <c r="Y12560" s="214"/>
      <c r="Z12560" s="214"/>
      <c r="AA12560" s="217"/>
      <c r="AB12560" s="217"/>
      <c r="AC12560" s="217"/>
      <c r="AD12560" s="213"/>
    </row>
    <row r="12561" spans="20:30" x14ac:dyDescent="0.2">
      <c r="T12561" s="212"/>
      <c r="U12561" s="213"/>
      <c r="V12561" s="213"/>
      <c r="W12561" s="213"/>
      <c r="X12561" s="214"/>
      <c r="Y12561" s="214"/>
      <c r="Z12561" s="214"/>
      <c r="AA12561" s="217"/>
      <c r="AB12561" s="217"/>
      <c r="AC12561" s="217"/>
      <c r="AD12561" s="213"/>
    </row>
    <row r="12562" spans="20:30" x14ac:dyDescent="0.2">
      <c r="T12562" s="212"/>
      <c r="U12562" s="213"/>
      <c r="V12562" s="213"/>
      <c r="W12562" s="213"/>
      <c r="X12562" s="214"/>
      <c r="Y12562" s="214"/>
      <c r="Z12562" s="214"/>
      <c r="AA12562" s="217"/>
      <c r="AB12562" s="217"/>
      <c r="AC12562" s="217"/>
      <c r="AD12562" s="213"/>
    </row>
    <row r="12563" spans="20:30" x14ac:dyDescent="0.2">
      <c r="T12563" s="212"/>
      <c r="U12563" s="213"/>
      <c r="V12563" s="213"/>
      <c r="W12563" s="213"/>
      <c r="X12563" s="214"/>
      <c r="Y12563" s="214"/>
      <c r="Z12563" s="214"/>
      <c r="AA12563" s="217"/>
      <c r="AB12563" s="217"/>
      <c r="AC12563" s="217"/>
      <c r="AD12563" s="213"/>
    </row>
    <row r="12564" spans="20:30" x14ac:dyDescent="0.2">
      <c r="T12564" s="212"/>
      <c r="U12564" s="213"/>
      <c r="V12564" s="213"/>
      <c r="W12564" s="213"/>
      <c r="X12564" s="214"/>
      <c r="Y12564" s="214"/>
      <c r="Z12564" s="214"/>
      <c r="AA12564" s="217"/>
      <c r="AB12564" s="217"/>
      <c r="AC12564" s="217"/>
      <c r="AD12564" s="213"/>
    </row>
    <row r="12565" spans="20:30" x14ac:dyDescent="0.2">
      <c r="T12565" s="212"/>
      <c r="U12565" s="213"/>
      <c r="V12565" s="213"/>
      <c r="W12565" s="213"/>
      <c r="X12565" s="214"/>
      <c r="Y12565" s="214"/>
      <c r="Z12565" s="214"/>
      <c r="AA12565" s="217"/>
      <c r="AB12565" s="217"/>
      <c r="AC12565" s="217"/>
      <c r="AD12565" s="213"/>
    </row>
    <row r="12566" spans="20:30" x14ac:dyDescent="0.2">
      <c r="T12566" s="212"/>
      <c r="U12566" s="213"/>
      <c r="V12566" s="213"/>
      <c r="W12566" s="213"/>
      <c r="X12566" s="214"/>
      <c r="Y12566" s="214"/>
      <c r="Z12566" s="214"/>
      <c r="AA12566" s="217"/>
      <c r="AB12566" s="217"/>
      <c r="AC12566" s="217"/>
      <c r="AD12566" s="213"/>
    </row>
    <row r="12567" spans="20:30" x14ac:dyDescent="0.2">
      <c r="T12567" s="212"/>
      <c r="U12567" s="213"/>
      <c r="V12567" s="213"/>
      <c r="W12567" s="213"/>
      <c r="X12567" s="214"/>
      <c r="Y12567" s="214"/>
      <c r="Z12567" s="214"/>
      <c r="AA12567" s="217"/>
      <c r="AB12567" s="217"/>
      <c r="AC12567" s="217"/>
      <c r="AD12567" s="213"/>
    </row>
    <row r="12568" spans="20:30" x14ac:dyDescent="0.2">
      <c r="T12568" s="212"/>
      <c r="U12568" s="213"/>
      <c r="V12568" s="213"/>
      <c r="W12568" s="213"/>
      <c r="X12568" s="214"/>
      <c r="Y12568" s="214"/>
      <c r="Z12568" s="214"/>
      <c r="AA12568" s="217"/>
      <c r="AB12568" s="217"/>
      <c r="AC12568" s="217"/>
      <c r="AD12568" s="213"/>
    </row>
    <row r="12569" spans="20:30" x14ac:dyDescent="0.2">
      <c r="T12569" s="212"/>
      <c r="U12569" s="213"/>
      <c r="V12569" s="213"/>
      <c r="W12569" s="213"/>
      <c r="X12569" s="214"/>
      <c r="Y12569" s="214"/>
      <c r="Z12569" s="214"/>
      <c r="AA12569" s="217"/>
      <c r="AB12569" s="217"/>
      <c r="AC12569" s="217"/>
      <c r="AD12569" s="213"/>
    </row>
    <row r="12570" spans="20:30" x14ac:dyDescent="0.2">
      <c r="T12570" s="212"/>
      <c r="U12570" s="213"/>
      <c r="V12570" s="213"/>
      <c r="W12570" s="213"/>
      <c r="X12570" s="214"/>
      <c r="Y12570" s="214"/>
      <c r="Z12570" s="214"/>
      <c r="AA12570" s="217"/>
      <c r="AB12570" s="217"/>
      <c r="AC12570" s="217"/>
      <c r="AD12570" s="213"/>
    </row>
    <row r="12571" spans="20:30" x14ac:dyDescent="0.2">
      <c r="T12571" s="212"/>
      <c r="U12571" s="213"/>
      <c r="V12571" s="213"/>
      <c r="W12571" s="213"/>
      <c r="X12571" s="214"/>
      <c r="Y12571" s="214"/>
      <c r="Z12571" s="214"/>
      <c r="AA12571" s="217"/>
      <c r="AB12571" s="217"/>
      <c r="AC12571" s="217"/>
      <c r="AD12571" s="213"/>
    </row>
    <row r="12572" spans="20:30" x14ac:dyDescent="0.2">
      <c r="T12572" s="212"/>
      <c r="U12572" s="213"/>
      <c r="V12572" s="213"/>
      <c r="W12572" s="213"/>
      <c r="X12572" s="214"/>
      <c r="Y12572" s="214"/>
      <c r="Z12572" s="214"/>
      <c r="AA12572" s="217"/>
      <c r="AB12572" s="217"/>
      <c r="AC12572" s="217"/>
      <c r="AD12572" s="213"/>
    </row>
    <row r="12573" spans="20:30" x14ac:dyDescent="0.2">
      <c r="T12573" s="212"/>
      <c r="U12573" s="213"/>
      <c r="V12573" s="213"/>
      <c r="W12573" s="213"/>
      <c r="X12573" s="214"/>
      <c r="Y12573" s="214"/>
      <c r="Z12573" s="214"/>
      <c r="AA12573" s="217"/>
      <c r="AB12573" s="217"/>
      <c r="AC12573" s="217"/>
      <c r="AD12573" s="213"/>
    </row>
    <row r="12574" spans="20:30" x14ac:dyDescent="0.2">
      <c r="T12574" s="212"/>
      <c r="U12574" s="213"/>
      <c r="V12574" s="213"/>
      <c r="W12574" s="213"/>
      <c r="X12574" s="214"/>
      <c r="Y12574" s="214"/>
      <c r="Z12574" s="214"/>
      <c r="AA12574" s="217"/>
      <c r="AB12574" s="217"/>
      <c r="AC12574" s="217"/>
      <c r="AD12574" s="213"/>
    </row>
    <row r="12575" spans="20:30" x14ac:dyDescent="0.2">
      <c r="T12575" s="212"/>
      <c r="U12575" s="213"/>
      <c r="V12575" s="213"/>
      <c r="W12575" s="213"/>
      <c r="X12575" s="214"/>
      <c r="Y12575" s="214"/>
      <c r="Z12575" s="214"/>
      <c r="AA12575" s="217"/>
      <c r="AB12575" s="217"/>
      <c r="AC12575" s="217"/>
      <c r="AD12575" s="213"/>
    </row>
    <row r="12576" spans="20:30" x14ac:dyDescent="0.2">
      <c r="T12576" s="212"/>
      <c r="U12576" s="213"/>
      <c r="V12576" s="213"/>
      <c r="W12576" s="213"/>
      <c r="X12576" s="214"/>
      <c r="Y12576" s="214"/>
      <c r="Z12576" s="214"/>
      <c r="AA12576" s="217"/>
      <c r="AB12576" s="217"/>
      <c r="AC12576" s="217"/>
      <c r="AD12576" s="213"/>
    </row>
    <row r="12577" spans="20:30" x14ac:dyDescent="0.2">
      <c r="T12577" s="212"/>
      <c r="U12577" s="213"/>
      <c r="V12577" s="213"/>
      <c r="W12577" s="213"/>
      <c r="X12577" s="214"/>
      <c r="Y12577" s="214"/>
      <c r="Z12577" s="214"/>
      <c r="AA12577" s="217"/>
      <c r="AB12577" s="217"/>
      <c r="AC12577" s="217"/>
      <c r="AD12577" s="213"/>
    </row>
    <row r="12578" spans="20:30" x14ac:dyDescent="0.2">
      <c r="T12578" s="212"/>
      <c r="U12578" s="213"/>
      <c r="V12578" s="213"/>
      <c r="W12578" s="213"/>
      <c r="X12578" s="214"/>
      <c r="Y12578" s="214"/>
      <c r="Z12578" s="214"/>
      <c r="AA12578" s="217"/>
      <c r="AB12578" s="217"/>
      <c r="AC12578" s="217"/>
      <c r="AD12578" s="213"/>
    </row>
    <row r="12579" spans="20:30" x14ac:dyDescent="0.2">
      <c r="T12579" s="212"/>
      <c r="U12579" s="213"/>
      <c r="V12579" s="213"/>
      <c r="W12579" s="213"/>
      <c r="X12579" s="214"/>
      <c r="Y12579" s="214"/>
      <c r="Z12579" s="214"/>
      <c r="AA12579" s="217"/>
      <c r="AB12579" s="217"/>
      <c r="AC12579" s="217"/>
      <c r="AD12579" s="213"/>
    </row>
    <row r="12580" spans="20:30" x14ac:dyDescent="0.2">
      <c r="T12580" s="212"/>
      <c r="U12580" s="213"/>
      <c r="V12580" s="213"/>
      <c r="W12580" s="213"/>
      <c r="X12580" s="214"/>
      <c r="Y12580" s="214"/>
      <c r="Z12580" s="214"/>
      <c r="AA12580" s="217"/>
      <c r="AB12580" s="217"/>
      <c r="AC12580" s="217"/>
      <c r="AD12580" s="213"/>
    </row>
    <row r="12581" spans="20:30" x14ac:dyDescent="0.2">
      <c r="T12581" s="212"/>
      <c r="U12581" s="213"/>
      <c r="V12581" s="213"/>
      <c r="W12581" s="213"/>
      <c r="X12581" s="214"/>
      <c r="Y12581" s="214"/>
      <c r="Z12581" s="214"/>
      <c r="AA12581" s="217"/>
      <c r="AB12581" s="217"/>
      <c r="AC12581" s="217"/>
      <c r="AD12581" s="213"/>
    </row>
    <row r="12582" spans="20:30" x14ac:dyDescent="0.2">
      <c r="T12582" s="212"/>
      <c r="U12582" s="213"/>
      <c r="V12582" s="213"/>
      <c r="W12582" s="213"/>
      <c r="X12582" s="214"/>
      <c r="Y12582" s="214"/>
      <c r="Z12582" s="214"/>
      <c r="AA12582" s="217"/>
      <c r="AB12582" s="217"/>
      <c r="AC12582" s="217"/>
      <c r="AD12582" s="213"/>
    </row>
    <row r="12583" spans="20:30" x14ac:dyDescent="0.2">
      <c r="T12583" s="212"/>
      <c r="U12583" s="213"/>
      <c r="V12583" s="213"/>
      <c r="W12583" s="213"/>
      <c r="X12583" s="214"/>
      <c r="Y12583" s="214"/>
      <c r="Z12583" s="214"/>
      <c r="AA12583" s="217"/>
      <c r="AB12583" s="217"/>
      <c r="AC12583" s="217"/>
      <c r="AD12583" s="213"/>
    </row>
    <row r="12584" spans="20:30" x14ac:dyDescent="0.2">
      <c r="T12584" s="212"/>
      <c r="U12584" s="213"/>
      <c r="V12584" s="213"/>
      <c r="W12584" s="213"/>
      <c r="X12584" s="214"/>
      <c r="Y12584" s="214"/>
      <c r="Z12584" s="214"/>
      <c r="AA12584" s="217"/>
      <c r="AB12584" s="217"/>
      <c r="AC12584" s="217"/>
      <c r="AD12584" s="213"/>
    </row>
    <row r="12585" spans="20:30" x14ac:dyDescent="0.2">
      <c r="T12585" s="212"/>
      <c r="U12585" s="213"/>
      <c r="V12585" s="213"/>
      <c r="W12585" s="213"/>
      <c r="X12585" s="214"/>
      <c r="Y12585" s="214"/>
      <c r="Z12585" s="214"/>
      <c r="AA12585" s="217"/>
      <c r="AB12585" s="217"/>
      <c r="AC12585" s="217"/>
      <c r="AD12585" s="213"/>
    </row>
    <row r="12586" spans="20:30" x14ac:dyDescent="0.2">
      <c r="T12586" s="212"/>
      <c r="U12586" s="213"/>
      <c r="V12586" s="213"/>
      <c r="W12586" s="213"/>
      <c r="X12586" s="214"/>
      <c r="Y12586" s="214"/>
      <c r="Z12586" s="214"/>
      <c r="AA12586" s="217"/>
      <c r="AB12586" s="217"/>
      <c r="AC12586" s="217"/>
      <c r="AD12586" s="213"/>
    </row>
    <row r="12587" spans="20:30" x14ac:dyDescent="0.2">
      <c r="T12587" s="212"/>
      <c r="U12587" s="213"/>
      <c r="V12587" s="213"/>
      <c r="W12587" s="213"/>
      <c r="X12587" s="214"/>
      <c r="Y12587" s="214"/>
      <c r="Z12587" s="214"/>
      <c r="AA12587" s="217"/>
      <c r="AB12587" s="217"/>
      <c r="AC12587" s="217"/>
      <c r="AD12587" s="213"/>
    </row>
    <row r="12588" spans="20:30" x14ac:dyDescent="0.2">
      <c r="T12588" s="212"/>
      <c r="U12588" s="213"/>
      <c r="V12588" s="213"/>
      <c r="W12588" s="213"/>
      <c r="X12588" s="214"/>
      <c r="Y12588" s="214"/>
      <c r="Z12588" s="214"/>
      <c r="AA12588" s="217"/>
      <c r="AB12588" s="217"/>
      <c r="AC12588" s="217"/>
      <c r="AD12588" s="213"/>
    </row>
    <row r="12589" spans="20:30" x14ac:dyDescent="0.2">
      <c r="T12589" s="212"/>
      <c r="U12589" s="213"/>
      <c r="V12589" s="213"/>
      <c r="W12589" s="213"/>
      <c r="X12589" s="214"/>
      <c r="Y12589" s="214"/>
      <c r="Z12589" s="214"/>
      <c r="AA12589" s="217"/>
      <c r="AB12589" s="217"/>
      <c r="AC12589" s="217"/>
      <c r="AD12589" s="213"/>
    </row>
    <row r="12590" spans="20:30" x14ac:dyDescent="0.2">
      <c r="T12590" s="212"/>
      <c r="U12590" s="213"/>
      <c r="V12590" s="213"/>
      <c r="W12590" s="213"/>
      <c r="X12590" s="214"/>
      <c r="Y12590" s="214"/>
      <c r="Z12590" s="214"/>
      <c r="AA12590" s="217"/>
      <c r="AB12590" s="217"/>
      <c r="AC12590" s="217"/>
      <c r="AD12590" s="213"/>
    </row>
    <row r="12591" spans="20:30" x14ac:dyDescent="0.2">
      <c r="T12591" s="212"/>
      <c r="U12591" s="213"/>
      <c r="V12591" s="213"/>
      <c r="W12591" s="213"/>
      <c r="X12591" s="214"/>
      <c r="Y12591" s="214"/>
      <c r="Z12591" s="214"/>
      <c r="AA12591" s="217"/>
      <c r="AB12591" s="217"/>
      <c r="AC12591" s="217"/>
      <c r="AD12591" s="213"/>
    </row>
    <row r="12592" spans="20:30" x14ac:dyDescent="0.2">
      <c r="T12592" s="212"/>
      <c r="U12592" s="213"/>
      <c r="V12592" s="213"/>
      <c r="W12592" s="213"/>
      <c r="X12592" s="214"/>
      <c r="Y12592" s="214"/>
      <c r="Z12592" s="214"/>
      <c r="AA12592" s="217"/>
      <c r="AB12592" s="217"/>
      <c r="AC12592" s="217"/>
      <c r="AD12592" s="213"/>
    </row>
    <row r="12593" spans="20:30" x14ac:dyDescent="0.2">
      <c r="T12593" s="212"/>
      <c r="U12593" s="213"/>
      <c r="V12593" s="213"/>
      <c r="W12593" s="213"/>
      <c r="X12593" s="214"/>
      <c r="Y12593" s="214"/>
      <c r="Z12593" s="214"/>
      <c r="AA12593" s="217"/>
      <c r="AB12593" s="217"/>
      <c r="AC12593" s="217"/>
      <c r="AD12593" s="213"/>
    </row>
    <row r="12594" spans="20:30" x14ac:dyDescent="0.2">
      <c r="T12594" s="212"/>
      <c r="U12594" s="213"/>
      <c r="V12594" s="213"/>
      <c r="W12594" s="213"/>
      <c r="X12594" s="214"/>
      <c r="Y12594" s="214"/>
      <c r="Z12594" s="214"/>
      <c r="AA12594" s="217"/>
      <c r="AB12594" s="217"/>
      <c r="AC12594" s="217"/>
      <c r="AD12594" s="213"/>
    </row>
    <row r="12595" spans="20:30" x14ac:dyDescent="0.2">
      <c r="T12595" s="212"/>
      <c r="U12595" s="213"/>
      <c r="V12595" s="213"/>
      <c r="W12595" s="213"/>
      <c r="X12595" s="214"/>
      <c r="Y12595" s="214"/>
      <c r="Z12595" s="214"/>
      <c r="AA12595" s="217"/>
      <c r="AB12595" s="217"/>
      <c r="AC12595" s="217"/>
      <c r="AD12595" s="213"/>
    </row>
    <row r="12596" spans="20:30" x14ac:dyDescent="0.2">
      <c r="T12596" s="212"/>
      <c r="U12596" s="213"/>
      <c r="V12596" s="213"/>
      <c r="W12596" s="213"/>
      <c r="X12596" s="214"/>
      <c r="Y12596" s="214"/>
      <c r="Z12596" s="214"/>
      <c r="AA12596" s="217"/>
      <c r="AB12596" s="217"/>
      <c r="AC12596" s="217"/>
      <c r="AD12596" s="213"/>
    </row>
    <row r="12597" spans="20:30" x14ac:dyDescent="0.2">
      <c r="T12597" s="212"/>
      <c r="U12597" s="213"/>
      <c r="V12597" s="213"/>
      <c r="W12597" s="213"/>
      <c r="X12597" s="214"/>
      <c r="Y12597" s="214"/>
      <c r="Z12597" s="214"/>
      <c r="AA12597" s="217"/>
      <c r="AB12597" s="217"/>
      <c r="AC12597" s="217"/>
      <c r="AD12597" s="213"/>
    </row>
    <row r="12598" spans="20:30" x14ac:dyDescent="0.2">
      <c r="T12598" s="212"/>
      <c r="U12598" s="213"/>
      <c r="V12598" s="213"/>
      <c r="W12598" s="213"/>
      <c r="X12598" s="214"/>
      <c r="Y12598" s="214"/>
      <c r="Z12598" s="214"/>
      <c r="AA12598" s="217"/>
      <c r="AB12598" s="217"/>
      <c r="AC12598" s="217"/>
      <c r="AD12598" s="213"/>
    </row>
    <row r="12599" spans="20:30" x14ac:dyDescent="0.2">
      <c r="T12599" s="212"/>
      <c r="U12599" s="213"/>
      <c r="V12599" s="213"/>
      <c r="W12599" s="213"/>
      <c r="X12599" s="214"/>
      <c r="Y12599" s="214"/>
      <c r="Z12599" s="214"/>
      <c r="AA12599" s="217"/>
      <c r="AB12599" s="217"/>
      <c r="AC12599" s="217"/>
      <c r="AD12599" s="213"/>
    </row>
    <row r="12600" spans="20:30" x14ac:dyDescent="0.2">
      <c r="T12600" s="212"/>
      <c r="U12600" s="213"/>
      <c r="V12600" s="213"/>
      <c r="W12600" s="213"/>
      <c r="X12600" s="214"/>
      <c r="Y12600" s="214"/>
      <c r="Z12600" s="214"/>
      <c r="AA12600" s="217"/>
      <c r="AB12600" s="217"/>
      <c r="AC12600" s="217"/>
      <c r="AD12600" s="213"/>
    </row>
    <row r="12601" spans="20:30" x14ac:dyDescent="0.2">
      <c r="T12601" s="212"/>
      <c r="U12601" s="213"/>
      <c r="V12601" s="213"/>
      <c r="W12601" s="213"/>
      <c r="X12601" s="214"/>
      <c r="Y12601" s="214"/>
      <c r="Z12601" s="214"/>
      <c r="AA12601" s="217"/>
      <c r="AB12601" s="217"/>
      <c r="AC12601" s="217"/>
      <c r="AD12601" s="213"/>
    </row>
    <row r="12602" spans="20:30" x14ac:dyDescent="0.2">
      <c r="T12602" s="212"/>
      <c r="U12602" s="213"/>
      <c r="V12602" s="213"/>
      <c r="W12602" s="213"/>
      <c r="X12602" s="214"/>
      <c r="Y12602" s="214"/>
      <c r="Z12602" s="214"/>
      <c r="AA12602" s="217"/>
      <c r="AB12602" s="217"/>
      <c r="AC12602" s="217"/>
      <c r="AD12602" s="213"/>
    </row>
    <row r="12603" spans="20:30" x14ac:dyDescent="0.2">
      <c r="T12603" s="212"/>
      <c r="U12603" s="213"/>
      <c r="V12603" s="213"/>
      <c r="W12603" s="213"/>
      <c r="X12603" s="214"/>
      <c r="Y12603" s="214"/>
      <c r="Z12603" s="214"/>
      <c r="AA12603" s="217"/>
      <c r="AB12603" s="217"/>
      <c r="AC12603" s="217"/>
      <c r="AD12603" s="213"/>
    </row>
    <row r="12604" spans="20:30" x14ac:dyDescent="0.2">
      <c r="T12604" s="212"/>
      <c r="U12604" s="213"/>
      <c r="V12604" s="213"/>
      <c r="W12604" s="213"/>
      <c r="X12604" s="214"/>
      <c r="Y12604" s="214"/>
      <c r="Z12604" s="214"/>
      <c r="AA12604" s="217"/>
      <c r="AB12604" s="217"/>
      <c r="AC12604" s="217"/>
      <c r="AD12604" s="213"/>
    </row>
    <row r="12605" spans="20:30" x14ac:dyDescent="0.2">
      <c r="T12605" s="212"/>
      <c r="U12605" s="213"/>
      <c r="V12605" s="213"/>
      <c r="W12605" s="213"/>
      <c r="X12605" s="214"/>
      <c r="Y12605" s="214"/>
      <c r="Z12605" s="214"/>
      <c r="AA12605" s="217"/>
      <c r="AB12605" s="217"/>
      <c r="AC12605" s="217"/>
      <c r="AD12605" s="213"/>
    </row>
    <row r="12606" spans="20:30" x14ac:dyDescent="0.2">
      <c r="T12606" s="212"/>
      <c r="U12606" s="213"/>
      <c r="V12606" s="213"/>
      <c r="W12606" s="213"/>
      <c r="X12606" s="214"/>
      <c r="Y12606" s="214"/>
      <c r="Z12606" s="214"/>
      <c r="AA12606" s="217"/>
      <c r="AB12606" s="217"/>
      <c r="AC12606" s="217"/>
      <c r="AD12606" s="213"/>
    </row>
    <row r="12607" spans="20:30" x14ac:dyDescent="0.2">
      <c r="T12607" s="212"/>
      <c r="U12607" s="213"/>
      <c r="V12607" s="213"/>
      <c r="W12607" s="213"/>
      <c r="X12607" s="214"/>
      <c r="Y12607" s="214"/>
      <c r="Z12607" s="214"/>
      <c r="AA12607" s="217"/>
      <c r="AB12607" s="217"/>
      <c r="AC12607" s="217"/>
      <c r="AD12607" s="213"/>
    </row>
    <row r="12608" spans="20:30" x14ac:dyDescent="0.2">
      <c r="T12608" s="212"/>
      <c r="U12608" s="213"/>
      <c r="V12608" s="213"/>
      <c r="W12608" s="213"/>
      <c r="X12608" s="214"/>
      <c r="Y12608" s="214"/>
      <c r="Z12608" s="214"/>
      <c r="AA12608" s="217"/>
      <c r="AB12608" s="217"/>
      <c r="AC12608" s="217"/>
      <c r="AD12608" s="213"/>
    </row>
    <row r="12609" spans="20:30" x14ac:dyDescent="0.2">
      <c r="T12609" s="212"/>
      <c r="U12609" s="213"/>
      <c r="V12609" s="213"/>
      <c r="W12609" s="213"/>
      <c r="X12609" s="214"/>
      <c r="Y12609" s="214"/>
      <c r="Z12609" s="214"/>
      <c r="AA12609" s="217"/>
      <c r="AB12609" s="217"/>
      <c r="AC12609" s="217"/>
      <c r="AD12609" s="213"/>
    </row>
    <row r="12610" spans="20:30" x14ac:dyDescent="0.2">
      <c r="T12610" s="212"/>
      <c r="U12610" s="213"/>
      <c r="V12610" s="213"/>
      <c r="W12610" s="213"/>
      <c r="X12610" s="214"/>
      <c r="Y12610" s="214"/>
      <c r="Z12610" s="214"/>
      <c r="AA12610" s="217"/>
      <c r="AB12610" s="217"/>
      <c r="AC12610" s="217"/>
      <c r="AD12610" s="213"/>
    </row>
    <row r="12611" spans="20:30" x14ac:dyDescent="0.2">
      <c r="T12611" s="212"/>
      <c r="U12611" s="213"/>
      <c r="V12611" s="213"/>
      <c r="W12611" s="213"/>
      <c r="X12611" s="214"/>
      <c r="Y12611" s="214"/>
      <c r="Z12611" s="214"/>
      <c r="AA12611" s="217"/>
      <c r="AB12611" s="217"/>
      <c r="AC12611" s="217"/>
      <c r="AD12611" s="213"/>
    </row>
    <row r="12612" spans="20:30" x14ac:dyDescent="0.2">
      <c r="T12612" s="212"/>
      <c r="U12612" s="213"/>
      <c r="V12612" s="213"/>
      <c r="W12612" s="213"/>
      <c r="X12612" s="214"/>
      <c r="Y12612" s="214"/>
      <c r="Z12612" s="214"/>
      <c r="AA12612" s="217"/>
      <c r="AB12612" s="217"/>
      <c r="AC12612" s="217"/>
      <c r="AD12612" s="213"/>
    </row>
    <row r="12613" spans="20:30" x14ac:dyDescent="0.2">
      <c r="T12613" s="212"/>
      <c r="U12613" s="213"/>
      <c r="V12613" s="213"/>
      <c r="W12613" s="213"/>
      <c r="X12613" s="214"/>
      <c r="Y12613" s="214"/>
      <c r="Z12613" s="214"/>
      <c r="AA12613" s="217"/>
      <c r="AB12613" s="217"/>
      <c r="AC12613" s="217"/>
      <c r="AD12613" s="213"/>
    </row>
    <row r="12614" spans="20:30" x14ac:dyDescent="0.2">
      <c r="T12614" s="212"/>
      <c r="U12614" s="213"/>
      <c r="V12614" s="213"/>
      <c r="W12614" s="213"/>
      <c r="X12614" s="214"/>
      <c r="Y12614" s="214"/>
      <c r="Z12614" s="214"/>
      <c r="AA12614" s="217"/>
      <c r="AB12614" s="217"/>
      <c r="AC12614" s="217"/>
      <c r="AD12614" s="213"/>
    </row>
    <row r="12615" spans="20:30" x14ac:dyDescent="0.2">
      <c r="T12615" s="212"/>
      <c r="U12615" s="213"/>
      <c r="V12615" s="213"/>
      <c r="W12615" s="213"/>
      <c r="X12615" s="214"/>
      <c r="Y12615" s="214"/>
      <c r="Z12615" s="214"/>
      <c r="AA12615" s="217"/>
      <c r="AB12615" s="217"/>
      <c r="AC12615" s="217"/>
      <c r="AD12615" s="213"/>
    </row>
    <row r="12616" spans="20:30" x14ac:dyDescent="0.2">
      <c r="T12616" s="212"/>
      <c r="U12616" s="213"/>
      <c r="V12616" s="213"/>
      <c r="W12616" s="213"/>
      <c r="X12616" s="214"/>
      <c r="Y12616" s="214"/>
      <c r="Z12616" s="214"/>
      <c r="AA12616" s="217"/>
      <c r="AB12616" s="217"/>
      <c r="AC12616" s="217"/>
      <c r="AD12616" s="213"/>
    </row>
    <row r="12617" spans="20:30" x14ac:dyDescent="0.2">
      <c r="T12617" s="212"/>
      <c r="U12617" s="213"/>
      <c r="V12617" s="213"/>
      <c r="W12617" s="213"/>
      <c r="X12617" s="214"/>
      <c r="Y12617" s="214"/>
      <c r="Z12617" s="214"/>
      <c r="AA12617" s="217"/>
      <c r="AB12617" s="217"/>
      <c r="AC12617" s="217"/>
      <c r="AD12617" s="213"/>
    </row>
    <row r="12618" spans="20:30" x14ac:dyDescent="0.2">
      <c r="T12618" s="212"/>
      <c r="U12618" s="213"/>
      <c r="V12618" s="213"/>
      <c r="W12618" s="213"/>
      <c r="X12618" s="214"/>
      <c r="Y12618" s="214"/>
      <c r="Z12618" s="214"/>
      <c r="AA12618" s="217"/>
      <c r="AB12618" s="217"/>
      <c r="AC12618" s="217"/>
      <c r="AD12618" s="213"/>
    </row>
    <row r="12619" spans="20:30" x14ac:dyDescent="0.2">
      <c r="T12619" s="212"/>
      <c r="U12619" s="213"/>
      <c r="V12619" s="213"/>
      <c r="W12619" s="213"/>
      <c r="X12619" s="214"/>
      <c r="Y12619" s="214"/>
      <c r="Z12619" s="214"/>
      <c r="AA12619" s="217"/>
      <c r="AB12619" s="217"/>
      <c r="AC12619" s="217"/>
      <c r="AD12619" s="213"/>
    </row>
    <row r="12620" spans="20:30" x14ac:dyDescent="0.2">
      <c r="T12620" s="212"/>
      <c r="U12620" s="213"/>
      <c r="V12620" s="213"/>
      <c r="W12620" s="213"/>
      <c r="X12620" s="214"/>
      <c r="Y12620" s="214"/>
      <c r="Z12620" s="214"/>
      <c r="AA12620" s="217"/>
      <c r="AB12620" s="217"/>
      <c r="AC12620" s="217"/>
      <c r="AD12620" s="213"/>
    </row>
    <row r="12621" spans="20:30" x14ac:dyDescent="0.2">
      <c r="T12621" s="212"/>
      <c r="U12621" s="213"/>
      <c r="V12621" s="213"/>
      <c r="W12621" s="213"/>
      <c r="X12621" s="214"/>
      <c r="Y12621" s="214"/>
      <c r="Z12621" s="214"/>
      <c r="AA12621" s="217"/>
      <c r="AB12621" s="217"/>
      <c r="AC12621" s="217"/>
      <c r="AD12621" s="213"/>
    </row>
    <row r="12622" spans="20:30" x14ac:dyDescent="0.2">
      <c r="T12622" s="212"/>
      <c r="U12622" s="213"/>
      <c r="V12622" s="213"/>
      <c r="W12622" s="213"/>
      <c r="X12622" s="214"/>
      <c r="Y12622" s="214"/>
      <c r="Z12622" s="214"/>
      <c r="AA12622" s="217"/>
      <c r="AB12622" s="217"/>
      <c r="AC12622" s="217"/>
      <c r="AD12622" s="213"/>
    </row>
    <row r="12623" spans="20:30" x14ac:dyDescent="0.2">
      <c r="T12623" s="212"/>
      <c r="U12623" s="213"/>
      <c r="V12623" s="213"/>
      <c r="W12623" s="213"/>
      <c r="X12623" s="214"/>
      <c r="Y12623" s="214"/>
      <c r="Z12623" s="214"/>
      <c r="AA12623" s="217"/>
      <c r="AB12623" s="217"/>
      <c r="AC12623" s="217"/>
      <c r="AD12623" s="213"/>
    </row>
    <row r="12624" spans="20:30" x14ac:dyDescent="0.2">
      <c r="T12624" s="212"/>
      <c r="U12624" s="213"/>
      <c r="V12624" s="213"/>
      <c r="W12624" s="213"/>
      <c r="X12624" s="214"/>
      <c r="Y12624" s="214"/>
      <c r="Z12624" s="214"/>
      <c r="AA12624" s="217"/>
      <c r="AB12624" s="217"/>
      <c r="AC12624" s="217"/>
      <c r="AD12624" s="213"/>
    </row>
    <row r="12625" spans="20:30" x14ac:dyDescent="0.2">
      <c r="T12625" s="212"/>
      <c r="U12625" s="213"/>
      <c r="V12625" s="213"/>
      <c r="W12625" s="213"/>
      <c r="X12625" s="214"/>
      <c r="Y12625" s="214"/>
      <c r="Z12625" s="214"/>
      <c r="AA12625" s="217"/>
      <c r="AB12625" s="217"/>
      <c r="AC12625" s="217"/>
      <c r="AD12625" s="213"/>
    </row>
    <row r="12626" spans="20:30" x14ac:dyDescent="0.2">
      <c r="T12626" s="212"/>
      <c r="U12626" s="213"/>
      <c r="V12626" s="213"/>
      <c r="W12626" s="213"/>
      <c r="X12626" s="214"/>
      <c r="Y12626" s="214"/>
      <c r="Z12626" s="214"/>
      <c r="AA12626" s="217"/>
      <c r="AB12626" s="217"/>
      <c r="AC12626" s="217"/>
      <c r="AD12626" s="213"/>
    </row>
    <row r="12627" spans="20:30" x14ac:dyDescent="0.2">
      <c r="T12627" s="212"/>
      <c r="U12627" s="213"/>
      <c r="V12627" s="213"/>
      <c r="W12627" s="213"/>
      <c r="X12627" s="214"/>
      <c r="Y12627" s="214"/>
      <c r="Z12627" s="214"/>
      <c r="AA12627" s="217"/>
      <c r="AB12627" s="217"/>
      <c r="AC12627" s="217"/>
      <c r="AD12627" s="213"/>
    </row>
    <row r="12628" spans="20:30" x14ac:dyDescent="0.2">
      <c r="T12628" s="212"/>
      <c r="U12628" s="213"/>
      <c r="V12628" s="213"/>
      <c r="W12628" s="213"/>
      <c r="X12628" s="214"/>
      <c r="Y12628" s="214"/>
      <c r="Z12628" s="214"/>
      <c r="AA12628" s="217"/>
      <c r="AB12628" s="217"/>
      <c r="AC12628" s="217"/>
      <c r="AD12628" s="213"/>
    </row>
    <row r="12629" spans="20:30" x14ac:dyDescent="0.2">
      <c r="T12629" s="212"/>
      <c r="U12629" s="213"/>
      <c r="V12629" s="213"/>
      <c r="W12629" s="213"/>
      <c r="X12629" s="214"/>
      <c r="Y12629" s="214"/>
      <c r="Z12629" s="214"/>
      <c r="AA12629" s="217"/>
      <c r="AB12629" s="217"/>
      <c r="AC12629" s="217"/>
      <c r="AD12629" s="213"/>
    </row>
    <row r="12630" spans="20:30" x14ac:dyDescent="0.2">
      <c r="T12630" s="212"/>
      <c r="U12630" s="213"/>
      <c r="V12630" s="213"/>
      <c r="W12630" s="213"/>
      <c r="X12630" s="214"/>
      <c r="Y12630" s="214"/>
      <c r="Z12630" s="214"/>
      <c r="AA12630" s="217"/>
      <c r="AB12630" s="217"/>
      <c r="AC12630" s="217"/>
      <c r="AD12630" s="213"/>
    </row>
    <row r="12631" spans="20:30" x14ac:dyDescent="0.2">
      <c r="T12631" s="212"/>
      <c r="U12631" s="213"/>
      <c r="V12631" s="213"/>
      <c r="W12631" s="213"/>
      <c r="X12631" s="214"/>
      <c r="Y12631" s="214"/>
      <c r="Z12631" s="214"/>
      <c r="AA12631" s="217"/>
      <c r="AB12631" s="217"/>
      <c r="AC12631" s="217"/>
      <c r="AD12631" s="213"/>
    </row>
    <row r="12632" spans="20:30" x14ac:dyDescent="0.2">
      <c r="T12632" s="212"/>
      <c r="U12632" s="213"/>
      <c r="V12632" s="213"/>
      <c r="W12632" s="213"/>
      <c r="X12632" s="214"/>
      <c r="Y12632" s="214"/>
      <c r="Z12632" s="214"/>
      <c r="AA12632" s="217"/>
      <c r="AB12632" s="217"/>
      <c r="AC12632" s="217"/>
      <c r="AD12632" s="213"/>
    </row>
    <row r="12633" spans="20:30" x14ac:dyDescent="0.2">
      <c r="T12633" s="212"/>
      <c r="U12633" s="213"/>
      <c r="V12633" s="213"/>
      <c r="W12633" s="213"/>
      <c r="X12633" s="214"/>
      <c r="Y12633" s="214"/>
      <c r="Z12633" s="214"/>
      <c r="AA12633" s="217"/>
      <c r="AB12633" s="217"/>
      <c r="AC12633" s="217"/>
      <c r="AD12633" s="213"/>
    </row>
    <row r="12634" spans="20:30" x14ac:dyDescent="0.2">
      <c r="T12634" s="212"/>
      <c r="U12634" s="213"/>
      <c r="V12634" s="213"/>
      <c r="W12634" s="213"/>
      <c r="X12634" s="214"/>
      <c r="Y12634" s="214"/>
      <c r="Z12634" s="214"/>
      <c r="AA12634" s="217"/>
      <c r="AB12634" s="217"/>
      <c r="AC12634" s="217"/>
      <c r="AD12634" s="213"/>
    </row>
    <row r="12635" spans="20:30" x14ac:dyDescent="0.2">
      <c r="T12635" s="212"/>
      <c r="U12635" s="213"/>
      <c r="V12635" s="213"/>
      <c r="W12635" s="213"/>
      <c r="X12635" s="214"/>
      <c r="Y12635" s="214"/>
      <c r="Z12635" s="214"/>
      <c r="AA12635" s="217"/>
      <c r="AB12635" s="217"/>
      <c r="AC12635" s="217"/>
      <c r="AD12635" s="213"/>
    </row>
    <row r="12636" spans="20:30" x14ac:dyDescent="0.2">
      <c r="T12636" s="212"/>
      <c r="U12636" s="213"/>
      <c r="V12636" s="213"/>
      <c r="W12636" s="213"/>
      <c r="X12636" s="214"/>
      <c r="Y12636" s="214"/>
      <c r="Z12636" s="214"/>
      <c r="AA12636" s="217"/>
      <c r="AB12636" s="217"/>
      <c r="AC12636" s="217"/>
      <c r="AD12636" s="213"/>
    </row>
    <row r="12637" spans="20:30" x14ac:dyDescent="0.2">
      <c r="T12637" s="212"/>
      <c r="U12637" s="213"/>
      <c r="V12637" s="213"/>
      <c r="W12637" s="213"/>
      <c r="X12637" s="214"/>
      <c r="Y12637" s="214"/>
      <c r="Z12637" s="214"/>
      <c r="AA12637" s="217"/>
      <c r="AB12637" s="217"/>
      <c r="AC12637" s="217"/>
      <c r="AD12637" s="213"/>
    </row>
    <row r="12638" spans="20:30" x14ac:dyDescent="0.2">
      <c r="T12638" s="212"/>
      <c r="U12638" s="213"/>
      <c r="V12638" s="213"/>
      <c r="W12638" s="213"/>
      <c r="X12638" s="214"/>
      <c r="Y12638" s="214"/>
      <c r="Z12638" s="214"/>
      <c r="AA12638" s="217"/>
      <c r="AB12638" s="217"/>
      <c r="AC12638" s="217"/>
      <c r="AD12638" s="213"/>
    </row>
    <row r="12639" spans="20:30" x14ac:dyDescent="0.2">
      <c r="T12639" s="212"/>
      <c r="U12639" s="213"/>
      <c r="V12639" s="213"/>
      <c r="W12639" s="213"/>
      <c r="X12639" s="214"/>
      <c r="Y12639" s="214"/>
      <c r="Z12639" s="214"/>
      <c r="AA12639" s="217"/>
      <c r="AB12639" s="217"/>
      <c r="AC12639" s="217"/>
      <c r="AD12639" s="213"/>
    </row>
    <row r="12640" spans="20:30" x14ac:dyDescent="0.2">
      <c r="T12640" s="212"/>
      <c r="U12640" s="213"/>
      <c r="V12640" s="213"/>
      <c r="W12640" s="213"/>
      <c r="X12640" s="214"/>
      <c r="Y12640" s="214"/>
      <c r="Z12640" s="214"/>
      <c r="AA12640" s="217"/>
      <c r="AB12640" s="217"/>
      <c r="AC12640" s="217"/>
      <c r="AD12640" s="213"/>
    </row>
    <row r="12641" spans="20:30" x14ac:dyDescent="0.2">
      <c r="T12641" s="212"/>
      <c r="U12641" s="213"/>
      <c r="V12641" s="213"/>
      <c r="W12641" s="213"/>
      <c r="X12641" s="214"/>
      <c r="Y12641" s="214"/>
      <c r="Z12641" s="214"/>
      <c r="AA12641" s="217"/>
      <c r="AB12641" s="217"/>
      <c r="AC12641" s="217"/>
      <c r="AD12641" s="213"/>
    </row>
    <row r="12642" spans="20:30" x14ac:dyDescent="0.2">
      <c r="T12642" s="212"/>
      <c r="U12642" s="213"/>
      <c r="V12642" s="213"/>
      <c r="W12642" s="213"/>
      <c r="X12642" s="214"/>
      <c r="Y12642" s="214"/>
      <c r="Z12642" s="214"/>
      <c r="AA12642" s="217"/>
      <c r="AB12642" s="217"/>
      <c r="AC12642" s="217"/>
      <c r="AD12642" s="213"/>
    </row>
    <row r="12643" spans="20:30" x14ac:dyDescent="0.2">
      <c r="T12643" s="212"/>
      <c r="U12643" s="213"/>
      <c r="V12643" s="213"/>
      <c r="W12643" s="213"/>
      <c r="X12643" s="214"/>
      <c r="Y12643" s="214"/>
      <c r="Z12643" s="214"/>
      <c r="AA12643" s="217"/>
      <c r="AB12643" s="217"/>
      <c r="AC12643" s="217"/>
      <c r="AD12643" s="213"/>
    </row>
    <row r="12644" spans="20:30" x14ac:dyDescent="0.2">
      <c r="T12644" s="212"/>
      <c r="U12644" s="213"/>
      <c r="V12644" s="213"/>
      <c r="W12644" s="213"/>
      <c r="X12644" s="214"/>
      <c r="Y12644" s="214"/>
      <c r="Z12644" s="214"/>
      <c r="AA12644" s="217"/>
      <c r="AB12644" s="217"/>
      <c r="AC12644" s="217"/>
      <c r="AD12644" s="213"/>
    </row>
    <row r="12645" spans="20:30" x14ac:dyDescent="0.2">
      <c r="T12645" s="212"/>
      <c r="U12645" s="213"/>
      <c r="V12645" s="213"/>
      <c r="W12645" s="213"/>
      <c r="X12645" s="214"/>
      <c r="Y12645" s="214"/>
      <c r="Z12645" s="214"/>
      <c r="AA12645" s="217"/>
      <c r="AB12645" s="217"/>
      <c r="AC12645" s="217"/>
      <c r="AD12645" s="213"/>
    </row>
    <row r="12646" spans="20:30" x14ac:dyDescent="0.2">
      <c r="T12646" s="212"/>
      <c r="U12646" s="213"/>
      <c r="V12646" s="213"/>
      <c r="W12646" s="213"/>
      <c r="X12646" s="214"/>
      <c r="Y12646" s="214"/>
      <c r="Z12646" s="214"/>
      <c r="AA12646" s="217"/>
      <c r="AB12646" s="217"/>
      <c r="AC12646" s="217"/>
      <c r="AD12646" s="213"/>
    </row>
    <row r="12647" spans="20:30" x14ac:dyDescent="0.2">
      <c r="T12647" s="212"/>
      <c r="U12647" s="213"/>
      <c r="V12647" s="213"/>
      <c r="W12647" s="213"/>
      <c r="X12647" s="214"/>
      <c r="Y12647" s="214"/>
      <c r="Z12647" s="214"/>
      <c r="AA12647" s="217"/>
      <c r="AB12647" s="217"/>
      <c r="AC12647" s="217"/>
      <c r="AD12647" s="213"/>
    </row>
    <row r="12648" spans="20:30" x14ac:dyDescent="0.2">
      <c r="T12648" s="212"/>
      <c r="U12648" s="213"/>
      <c r="V12648" s="213"/>
      <c r="W12648" s="213"/>
      <c r="X12648" s="214"/>
      <c r="Y12648" s="214"/>
      <c r="Z12648" s="214"/>
      <c r="AA12648" s="217"/>
      <c r="AB12648" s="217"/>
      <c r="AC12648" s="217"/>
      <c r="AD12648" s="213"/>
    </row>
    <row r="12649" spans="20:30" x14ac:dyDescent="0.2">
      <c r="T12649" s="212"/>
      <c r="U12649" s="213"/>
      <c r="V12649" s="213"/>
      <c r="W12649" s="213"/>
      <c r="X12649" s="214"/>
      <c r="Y12649" s="214"/>
      <c r="Z12649" s="214"/>
      <c r="AA12649" s="217"/>
      <c r="AB12649" s="217"/>
      <c r="AC12649" s="217"/>
      <c r="AD12649" s="213"/>
    </row>
    <row r="12650" spans="20:30" x14ac:dyDescent="0.2">
      <c r="T12650" s="212"/>
      <c r="U12650" s="213"/>
      <c r="V12650" s="213"/>
      <c r="W12650" s="213"/>
      <c r="X12650" s="214"/>
      <c r="Y12650" s="214"/>
      <c r="Z12650" s="214"/>
      <c r="AA12650" s="217"/>
      <c r="AB12650" s="217"/>
      <c r="AC12650" s="217"/>
      <c r="AD12650" s="213"/>
    </row>
    <row r="12651" spans="20:30" x14ac:dyDescent="0.2">
      <c r="T12651" s="212"/>
      <c r="U12651" s="213"/>
      <c r="V12651" s="213"/>
      <c r="W12651" s="213"/>
      <c r="X12651" s="214"/>
      <c r="Y12651" s="214"/>
      <c r="Z12651" s="214"/>
      <c r="AA12651" s="217"/>
      <c r="AB12651" s="217"/>
      <c r="AC12651" s="217"/>
      <c r="AD12651" s="213"/>
    </row>
    <row r="12652" spans="20:30" x14ac:dyDescent="0.2">
      <c r="T12652" s="212"/>
      <c r="U12652" s="213"/>
      <c r="V12652" s="213"/>
      <c r="W12652" s="213"/>
      <c r="X12652" s="214"/>
      <c r="Y12652" s="214"/>
      <c r="Z12652" s="214"/>
      <c r="AA12652" s="217"/>
      <c r="AB12652" s="217"/>
      <c r="AC12652" s="217"/>
      <c r="AD12652" s="213"/>
    </row>
    <row r="12653" spans="20:30" x14ac:dyDescent="0.2">
      <c r="T12653" s="212"/>
      <c r="U12653" s="213"/>
      <c r="V12653" s="213"/>
      <c r="W12653" s="213"/>
      <c r="X12653" s="214"/>
      <c r="Y12653" s="214"/>
      <c r="Z12653" s="214"/>
      <c r="AA12653" s="217"/>
      <c r="AB12653" s="217"/>
      <c r="AC12653" s="217"/>
      <c r="AD12653" s="213"/>
    </row>
    <row r="12654" spans="20:30" x14ac:dyDescent="0.2">
      <c r="T12654" s="212"/>
      <c r="U12654" s="213"/>
      <c r="V12654" s="213"/>
      <c r="W12654" s="213"/>
      <c r="X12654" s="214"/>
      <c r="Y12654" s="214"/>
      <c r="Z12654" s="214"/>
      <c r="AA12654" s="217"/>
      <c r="AB12654" s="217"/>
      <c r="AC12654" s="217"/>
      <c r="AD12654" s="213"/>
    </row>
    <row r="12655" spans="20:30" x14ac:dyDescent="0.2">
      <c r="T12655" s="212"/>
      <c r="U12655" s="213"/>
      <c r="V12655" s="213"/>
      <c r="W12655" s="213"/>
      <c r="X12655" s="214"/>
      <c r="Y12655" s="214"/>
      <c r="Z12655" s="214"/>
      <c r="AA12655" s="217"/>
      <c r="AB12655" s="217"/>
      <c r="AC12655" s="217"/>
      <c r="AD12655" s="213"/>
    </row>
    <row r="12656" spans="20:30" x14ac:dyDescent="0.2">
      <c r="T12656" s="212"/>
      <c r="U12656" s="213"/>
      <c r="V12656" s="213"/>
      <c r="W12656" s="213"/>
      <c r="X12656" s="214"/>
      <c r="Y12656" s="214"/>
      <c r="Z12656" s="214"/>
      <c r="AA12656" s="217"/>
      <c r="AB12656" s="217"/>
      <c r="AC12656" s="217"/>
      <c r="AD12656" s="213"/>
    </row>
    <row r="12657" spans="20:30" x14ac:dyDescent="0.2">
      <c r="T12657" s="212"/>
      <c r="U12657" s="213"/>
      <c r="V12657" s="213"/>
      <c r="W12657" s="213"/>
      <c r="X12657" s="214"/>
      <c r="Y12657" s="214"/>
      <c r="Z12657" s="214"/>
      <c r="AA12657" s="217"/>
      <c r="AB12657" s="217"/>
      <c r="AC12657" s="217"/>
      <c r="AD12657" s="213"/>
    </row>
    <row r="12658" spans="20:30" x14ac:dyDescent="0.2">
      <c r="T12658" s="212"/>
      <c r="U12658" s="213"/>
      <c r="V12658" s="213"/>
      <c r="W12658" s="213"/>
      <c r="X12658" s="214"/>
      <c r="Y12658" s="214"/>
      <c r="Z12658" s="214"/>
      <c r="AA12658" s="217"/>
      <c r="AB12658" s="217"/>
      <c r="AC12658" s="217"/>
      <c r="AD12658" s="213"/>
    </row>
    <row r="12659" spans="20:30" x14ac:dyDescent="0.2">
      <c r="T12659" s="212"/>
      <c r="U12659" s="213"/>
      <c r="V12659" s="213"/>
      <c r="W12659" s="213"/>
      <c r="X12659" s="214"/>
      <c r="Y12659" s="214"/>
      <c r="Z12659" s="214"/>
      <c r="AA12659" s="217"/>
      <c r="AB12659" s="217"/>
      <c r="AC12659" s="217"/>
      <c r="AD12659" s="213"/>
    </row>
    <row r="12660" spans="20:30" x14ac:dyDescent="0.2">
      <c r="T12660" s="212"/>
      <c r="U12660" s="213"/>
      <c r="V12660" s="213"/>
      <c r="W12660" s="213"/>
      <c r="X12660" s="214"/>
      <c r="Y12660" s="214"/>
      <c r="Z12660" s="214"/>
      <c r="AA12660" s="217"/>
      <c r="AB12660" s="217"/>
      <c r="AC12660" s="217"/>
      <c r="AD12660" s="213"/>
    </row>
    <row r="12661" spans="20:30" x14ac:dyDescent="0.2">
      <c r="T12661" s="212"/>
      <c r="U12661" s="213"/>
      <c r="V12661" s="213"/>
      <c r="W12661" s="213"/>
      <c r="X12661" s="214"/>
      <c r="Y12661" s="214"/>
      <c r="Z12661" s="214"/>
      <c r="AA12661" s="217"/>
      <c r="AB12661" s="217"/>
      <c r="AC12661" s="217"/>
      <c r="AD12661" s="213"/>
    </row>
    <row r="12662" spans="20:30" x14ac:dyDescent="0.2">
      <c r="T12662" s="212"/>
      <c r="U12662" s="213"/>
      <c r="V12662" s="213"/>
      <c r="W12662" s="213"/>
      <c r="X12662" s="214"/>
      <c r="Y12662" s="214"/>
      <c r="Z12662" s="214"/>
      <c r="AA12662" s="217"/>
      <c r="AB12662" s="217"/>
      <c r="AC12662" s="217"/>
      <c r="AD12662" s="213"/>
    </row>
    <row r="12663" spans="20:30" x14ac:dyDescent="0.2">
      <c r="T12663" s="212"/>
      <c r="U12663" s="213"/>
      <c r="V12663" s="213"/>
      <c r="W12663" s="213"/>
      <c r="X12663" s="214"/>
      <c r="Y12663" s="214"/>
      <c r="Z12663" s="214"/>
      <c r="AA12663" s="217"/>
      <c r="AB12663" s="217"/>
      <c r="AC12663" s="217"/>
      <c r="AD12663" s="213"/>
    </row>
    <row r="12664" spans="20:30" x14ac:dyDescent="0.2">
      <c r="T12664" s="212"/>
      <c r="U12664" s="213"/>
      <c r="V12664" s="213"/>
      <c r="W12664" s="213"/>
      <c r="X12664" s="214"/>
      <c r="Y12664" s="214"/>
      <c r="Z12664" s="214"/>
      <c r="AA12664" s="217"/>
      <c r="AB12664" s="217"/>
      <c r="AC12664" s="217"/>
      <c r="AD12664" s="213"/>
    </row>
    <row r="12665" spans="20:30" x14ac:dyDescent="0.2">
      <c r="T12665" s="212"/>
      <c r="U12665" s="213"/>
      <c r="V12665" s="213"/>
      <c r="W12665" s="213"/>
      <c r="X12665" s="214"/>
      <c r="Y12665" s="214"/>
      <c r="Z12665" s="214"/>
      <c r="AA12665" s="217"/>
      <c r="AB12665" s="217"/>
      <c r="AC12665" s="217"/>
      <c r="AD12665" s="213"/>
    </row>
    <row r="12666" spans="20:30" x14ac:dyDescent="0.2">
      <c r="T12666" s="212"/>
      <c r="U12666" s="213"/>
      <c r="V12666" s="213"/>
      <c r="W12666" s="213"/>
      <c r="X12666" s="214"/>
      <c r="Y12666" s="214"/>
      <c r="Z12666" s="214"/>
      <c r="AA12666" s="217"/>
      <c r="AB12666" s="217"/>
      <c r="AC12666" s="217"/>
      <c r="AD12666" s="213"/>
    </row>
    <row r="12667" spans="20:30" x14ac:dyDescent="0.2">
      <c r="T12667" s="212"/>
      <c r="U12667" s="213"/>
      <c r="V12667" s="213"/>
      <c r="W12667" s="213"/>
      <c r="X12667" s="214"/>
      <c r="Y12667" s="214"/>
      <c r="Z12667" s="214"/>
      <c r="AA12667" s="217"/>
      <c r="AB12667" s="217"/>
      <c r="AC12667" s="217"/>
      <c r="AD12667" s="213"/>
    </row>
    <row r="12668" spans="20:30" x14ac:dyDescent="0.2">
      <c r="T12668" s="212"/>
      <c r="U12668" s="213"/>
      <c r="V12668" s="213"/>
      <c r="W12668" s="213"/>
      <c r="X12668" s="214"/>
      <c r="Y12668" s="214"/>
      <c r="Z12668" s="214"/>
      <c r="AA12668" s="217"/>
      <c r="AB12668" s="217"/>
      <c r="AC12668" s="217"/>
      <c r="AD12668" s="213"/>
    </row>
    <row r="12669" spans="20:30" x14ac:dyDescent="0.2">
      <c r="T12669" s="212"/>
      <c r="U12669" s="213"/>
      <c r="V12669" s="213"/>
      <c r="W12669" s="213"/>
      <c r="X12669" s="214"/>
      <c r="Y12669" s="214"/>
      <c r="Z12669" s="214"/>
      <c r="AA12669" s="217"/>
      <c r="AB12669" s="217"/>
      <c r="AC12669" s="217"/>
      <c r="AD12669" s="213"/>
    </row>
    <row r="12670" spans="20:30" x14ac:dyDescent="0.2">
      <c r="T12670" s="212"/>
      <c r="U12670" s="213"/>
      <c r="V12670" s="213"/>
      <c r="W12670" s="213"/>
      <c r="X12670" s="214"/>
      <c r="Y12670" s="214"/>
      <c r="Z12670" s="214"/>
      <c r="AA12670" s="217"/>
      <c r="AB12670" s="217"/>
      <c r="AC12670" s="217"/>
      <c r="AD12670" s="213"/>
    </row>
    <row r="12671" spans="20:30" x14ac:dyDescent="0.2">
      <c r="T12671" s="212"/>
      <c r="U12671" s="213"/>
      <c r="V12671" s="213"/>
      <c r="W12671" s="213"/>
      <c r="X12671" s="214"/>
      <c r="Y12671" s="214"/>
      <c r="Z12671" s="214"/>
      <c r="AA12671" s="217"/>
      <c r="AB12671" s="217"/>
      <c r="AC12671" s="217"/>
      <c r="AD12671" s="213"/>
    </row>
    <row r="12672" spans="20:30" x14ac:dyDescent="0.2">
      <c r="T12672" s="212"/>
      <c r="U12672" s="213"/>
      <c r="V12672" s="213"/>
      <c r="W12672" s="213"/>
      <c r="X12672" s="214"/>
      <c r="Y12672" s="214"/>
      <c r="Z12672" s="214"/>
      <c r="AA12672" s="217"/>
      <c r="AB12672" s="217"/>
      <c r="AC12672" s="217"/>
      <c r="AD12672" s="213"/>
    </row>
    <row r="12673" spans="20:30" x14ac:dyDescent="0.2">
      <c r="T12673" s="212"/>
      <c r="U12673" s="213"/>
      <c r="V12673" s="213"/>
      <c r="W12673" s="213"/>
      <c r="X12673" s="214"/>
      <c r="Y12673" s="214"/>
      <c r="Z12673" s="214"/>
      <c r="AA12673" s="217"/>
      <c r="AB12673" s="217"/>
      <c r="AC12673" s="217"/>
      <c r="AD12673" s="213"/>
    </row>
    <row r="12674" spans="20:30" x14ac:dyDescent="0.2">
      <c r="T12674" s="212"/>
      <c r="U12674" s="213"/>
      <c r="V12674" s="213"/>
      <c r="W12674" s="213"/>
      <c r="X12674" s="214"/>
      <c r="Y12674" s="214"/>
      <c r="Z12674" s="214"/>
      <c r="AA12674" s="217"/>
      <c r="AB12674" s="217"/>
      <c r="AC12674" s="217"/>
      <c r="AD12674" s="213"/>
    </row>
    <row r="12675" spans="20:30" x14ac:dyDescent="0.2">
      <c r="T12675" s="212"/>
      <c r="U12675" s="213"/>
      <c r="V12675" s="213"/>
      <c r="W12675" s="213"/>
      <c r="X12675" s="214"/>
      <c r="Y12675" s="214"/>
      <c r="Z12675" s="214"/>
      <c r="AA12675" s="217"/>
      <c r="AB12675" s="217"/>
      <c r="AC12675" s="217"/>
      <c r="AD12675" s="213"/>
    </row>
    <row r="12676" spans="20:30" x14ac:dyDescent="0.2">
      <c r="T12676" s="212"/>
      <c r="U12676" s="213"/>
      <c r="V12676" s="213"/>
      <c r="W12676" s="213"/>
      <c r="X12676" s="214"/>
      <c r="Y12676" s="214"/>
      <c r="Z12676" s="214"/>
      <c r="AA12676" s="217"/>
      <c r="AB12676" s="217"/>
      <c r="AC12676" s="217"/>
      <c r="AD12676" s="213"/>
    </row>
    <row r="12677" spans="20:30" x14ac:dyDescent="0.2">
      <c r="T12677" s="212"/>
      <c r="U12677" s="213"/>
      <c r="V12677" s="213"/>
      <c r="W12677" s="213"/>
      <c r="X12677" s="214"/>
      <c r="Y12677" s="214"/>
      <c r="Z12677" s="214"/>
      <c r="AA12677" s="217"/>
      <c r="AB12677" s="217"/>
      <c r="AC12677" s="217"/>
      <c r="AD12677" s="213"/>
    </row>
    <row r="12678" spans="20:30" x14ac:dyDescent="0.2">
      <c r="T12678" s="212"/>
      <c r="U12678" s="213"/>
      <c r="V12678" s="213"/>
      <c r="W12678" s="213"/>
      <c r="X12678" s="214"/>
      <c r="Y12678" s="214"/>
      <c r="Z12678" s="214"/>
      <c r="AA12678" s="217"/>
      <c r="AB12678" s="217"/>
      <c r="AC12678" s="217"/>
      <c r="AD12678" s="213"/>
    </row>
    <row r="12679" spans="20:30" x14ac:dyDescent="0.2">
      <c r="T12679" s="212"/>
      <c r="U12679" s="213"/>
      <c r="V12679" s="213"/>
      <c r="W12679" s="213"/>
      <c r="X12679" s="214"/>
      <c r="Y12679" s="214"/>
      <c r="Z12679" s="214"/>
      <c r="AA12679" s="217"/>
      <c r="AB12679" s="217"/>
      <c r="AC12679" s="217"/>
      <c r="AD12679" s="213"/>
    </row>
    <row r="12680" spans="20:30" x14ac:dyDescent="0.2">
      <c r="T12680" s="212"/>
      <c r="U12680" s="213"/>
      <c r="V12680" s="213"/>
      <c r="W12680" s="213"/>
      <c r="X12680" s="214"/>
      <c r="Y12680" s="214"/>
      <c r="Z12680" s="214"/>
      <c r="AA12680" s="217"/>
      <c r="AB12680" s="217"/>
      <c r="AC12680" s="217"/>
      <c r="AD12680" s="213"/>
    </row>
    <row r="12681" spans="20:30" x14ac:dyDescent="0.2">
      <c r="T12681" s="212"/>
      <c r="U12681" s="213"/>
      <c r="V12681" s="213"/>
      <c r="W12681" s="213"/>
      <c r="X12681" s="214"/>
      <c r="Y12681" s="214"/>
      <c r="Z12681" s="214"/>
      <c r="AA12681" s="217"/>
      <c r="AB12681" s="217"/>
      <c r="AC12681" s="217"/>
      <c r="AD12681" s="213"/>
    </row>
    <row r="12682" spans="20:30" x14ac:dyDescent="0.2">
      <c r="T12682" s="212"/>
      <c r="U12682" s="213"/>
      <c r="V12682" s="213"/>
      <c r="W12682" s="213"/>
      <c r="X12682" s="214"/>
      <c r="Y12682" s="214"/>
      <c r="Z12682" s="214"/>
      <c r="AA12682" s="217"/>
      <c r="AB12682" s="217"/>
      <c r="AC12682" s="217"/>
      <c r="AD12682" s="213"/>
    </row>
    <row r="12683" spans="20:30" x14ac:dyDescent="0.2">
      <c r="T12683" s="212"/>
      <c r="U12683" s="213"/>
      <c r="V12683" s="213"/>
      <c r="W12683" s="213"/>
      <c r="X12683" s="214"/>
      <c r="Y12683" s="214"/>
      <c r="Z12683" s="214"/>
      <c r="AA12683" s="217"/>
      <c r="AB12683" s="217"/>
      <c r="AC12683" s="217"/>
      <c r="AD12683" s="213"/>
    </row>
    <row r="12684" spans="20:30" x14ac:dyDescent="0.2">
      <c r="T12684" s="212"/>
      <c r="U12684" s="213"/>
      <c r="V12684" s="213"/>
      <c r="W12684" s="213"/>
      <c r="X12684" s="214"/>
      <c r="Y12684" s="214"/>
      <c r="Z12684" s="214"/>
      <c r="AA12684" s="217"/>
      <c r="AB12684" s="217"/>
      <c r="AC12684" s="217"/>
      <c r="AD12684" s="213"/>
    </row>
    <row r="12685" spans="20:30" x14ac:dyDescent="0.2">
      <c r="T12685" s="212"/>
      <c r="U12685" s="213"/>
      <c r="V12685" s="213"/>
      <c r="W12685" s="213"/>
      <c r="X12685" s="214"/>
      <c r="Y12685" s="214"/>
      <c r="Z12685" s="214"/>
      <c r="AA12685" s="217"/>
      <c r="AB12685" s="217"/>
      <c r="AC12685" s="217"/>
      <c r="AD12685" s="213"/>
    </row>
    <row r="12686" spans="20:30" x14ac:dyDescent="0.2">
      <c r="T12686" s="212"/>
      <c r="U12686" s="213"/>
      <c r="V12686" s="213"/>
      <c r="W12686" s="213"/>
      <c r="X12686" s="214"/>
      <c r="Y12686" s="214"/>
      <c r="Z12686" s="214"/>
      <c r="AA12686" s="217"/>
      <c r="AB12686" s="217"/>
      <c r="AC12686" s="217"/>
      <c r="AD12686" s="213"/>
    </row>
    <row r="12687" spans="20:30" x14ac:dyDescent="0.2">
      <c r="T12687" s="212"/>
      <c r="U12687" s="213"/>
      <c r="V12687" s="213"/>
      <c r="W12687" s="213"/>
      <c r="X12687" s="214"/>
      <c r="Y12687" s="214"/>
      <c r="Z12687" s="214"/>
      <c r="AA12687" s="217"/>
      <c r="AB12687" s="217"/>
      <c r="AC12687" s="217"/>
      <c r="AD12687" s="213"/>
    </row>
    <row r="12688" spans="20:30" x14ac:dyDescent="0.2">
      <c r="T12688" s="212"/>
      <c r="U12688" s="213"/>
      <c r="V12688" s="213"/>
      <c r="W12688" s="213"/>
      <c r="X12688" s="214"/>
      <c r="Y12688" s="214"/>
      <c r="Z12688" s="214"/>
      <c r="AA12688" s="217"/>
      <c r="AB12688" s="217"/>
      <c r="AC12688" s="217"/>
      <c r="AD12688" s="213"/>
    </row>
    <row r="12689" spans="20:30" x14ac:dyDescent="0.2">
      <c r="T12689" s="212"/>
      <c r="U12689" s="213"/>
      <c r="V12689" s="213"/>
      <c r="W12689" s="213"/>
      <c r="X12689" s="214"/>
      <c r="Y12689" s="214"/>
      <c r="Z12689" s="214"/>
      <c r="AA12689" s="217"/>
      <c r="AB12689" s="217"/>
      <c r="AC12689" s="217"/>
      <c r="AD12689" s="213"/>
    </row>
    <row r="12690" spans="20:30" x14ac:dyDescent="0.2">
      <c r="T12690" s="212"/>
      <c r="U12690" s="213"/>
      <c r="V12690" s="213"/>
      <c r="W12690" s="213"/>
      <c r="X12690" s="214"/>
      <c r="Y12690" s="214"/>
      <c r="Z12690" s="214"/>
      <c r="AA12690" s="217"/>
      <c r="AB12690" s="217"/>
      <c r="AC12690" s="217"/>
      <c r="AD12690" s="213"/>
    </row>
    <row r="12691" spans="20:30" x14ac:dyDescent="0.2">
      <c r="T12691" s="212"/>
      <c r="U12691" s="213"/>
      <c r="V12691" s="213"/>
      <c r="W12691" s="213"/>
      <c r="X12691" s="214"/>
      <c r="Y12691" s="214"/>
      <c r="Z12691" s="214"/>
      <c r="AA12691" s="217"/>
      <c r="AB12691" s="217"/>
      <c r="AC12691" s="217"/>
      <c r="AD12691" s="213"/>
    </row>
    <row r="12692" spans="20:30" x14ac:dyDescent="0.2">
      <c r="T12692" s="212"/>
      <c r="U12692" s="213"/>
      <c r="V12692" s="213"/>
      <c r="W12692" s="213"/>
      <c r="X12692" s="214"/>
      <c r="Y12692" s="214"/>
      <c r="Z12692" s="214"/>
      <c r="AA12692" s="217"/>
      <c r="AB12692" s="217"/>
      <c r="AC12692" s="217"/>
      <c r="AD12692" s="213"/>
    </row>
    <row r="12693" spans="20:30" x14ac:dyDescent="0.2">
      <c r="T12693" s="212"/>
      <c r="U12693" s="213"/>
      <c r="V12693" s="213"/>
      <c r="W12693" s="213"/>
      <c r="X12693" s="214"/>
      <c r="Y12693" s="214"/>
      <c r="Z12693" s="214"/>
      <c r="AA12693" s="217"/>
      <c r="AB12693" s="217"/>
      <c r="AC12693" s="217"/>
      <c r="AD12693" s="213"/>
    </row>
    <row r="12694" spans="20:30" x14ac:dyDescent="0.2">
      <c r="T12694" s="212"/>
      <c r="U12694" s="213"/>
      <c r="V12694" s="213"/>
      <c r="W12694" s="213"/>
      <c r="X12694" s="214"/>
      <c r="Y12694" s="214"/>
      <c r="Z12694" s="214"/>
      <c r="AA12694" s="217"/>
      <c r="AB12694" s="217"/>
      <c r="AC12694" s="217"/>
      <c r="AD12694" s="213"/>
    </row>
    <row r="12695" spans="20:30" x14ac:dyDescent="0.2">
      <c r="T12695" s="212"/>
      <c r="U12695" s="213"/>
      <c r="V12695" s="213"/>
      <c r="W12695" s="213"/>
      <c r="X12695" s="214"/>
      <c r="Y12695" s="214"/>
      <c r="Z12695" s="214"/>
      <c r="AA12695" s="217"/>
      <c r="AB12695" s="217"/>
      <c r="AC12695" s="217"/>
      <c r="AD12695" s="213"/>
    </row>
    <row r="12696" spans="20:30" x14ac:dyDescent="0.2">
      <c r="T12696" s="212"/>
      <c r="U12696" s="213"/>
      <c r="V12696" s="213"/>
      <c r="W12696" s="213"/>
      <c r="X12696" s="214"/>
      <c r="Y12696" s="214"/>
      <c r="Z12696" s="214"/>
      <c r="AA12696" s="217"/>
      <c r="AB12696" s="217"/>
      <c r="AC12696" s="217"/>
      <c r="AD12696" s="213"/>
    </row>
    <row r="12697" spans="20:30" x14ac:dyDescent="0.2">
      <c r="T12697" s="212"/>
      <c r="U12697" s="213"/>
      <c r="V12697" s="213"/>
      <c r="W12697" s="213"/>
      <c r="X12697" s="214"/>
      <c r="Y12697" s="214"/>
      <c r="Z12697" s="214"/>
      <c r="AA12697" s="217"/>
      <c r="AB12697" s="217"/>
      <c r="AC12697" s="217"/>
      <c r="AD12697" s="213"/>
    </row>
    <row r="12698" spans="20:30" x14ac:dyDescent="0.2">
      <c r="T12698" s="212"/>
      <c r="U12698" s="213"/>
      <c r="V12698" s="213"/>
      <c r="W12698" s="213"/>
      <c r="X12698" s="214"/>
      <c r="Y12698" s="214"/>
      <c r="Z12698" s="214"/>
      <c r="AA12698" s="217"/>
      <c r="AB12698" s="217"/>
      <c r="AC12698" s="217"/>
      <c r="AD12698" s="213"/>
    </row>
    <row r="12699" spans="20:30" x14ac:dyDescent="0.2">
      <c r="T12699" s="212"/>
      <c r="U12699" s="213"/>
      <c r="V12699" s="213"/>
      <c r="W12699" s="213"/>
      <c r="X12699" s="214"/>
      <c r="Y12699" s="214"/>
      <c r="Z12699" s="214"/>
      <c r="AA12699" s="217"/>
      <c r="AB12699" s="217"/>
      <c r="AC12699" s="217"/>
      <c r="AD12699" s="213"/>
    </row>
    <row r="12700" spans="20:30" x14ac:dyDescent="0.2">
      <c r="T12700" s="212"/>
      <c r="U12700" s="213"/>
      <c r="V12700" s="213"/>
      <c r="W12700" s="213"/>
      <c r="X12700" s="214"/>
      <c r="Y12700" s="214"/>
      <c r="Z12700" s="214"/>
      <c r="AA12700" s="217"/>
      <c r="AB12700" s="217"/>
      <c r="AC12700" s="217"/>
      <c r="AD12700" s="213"/>
    </row>
    <row r="12701" spans="20:30" x14ac:dyDescent="0.2">
      <c r="T12701" s="212"/>
      <c r="U12701" s="213"/>
      <c r="V12701" s="213"/>
      <c r="W12701" s="213"/>
      <c r="X12701" s="214"/>
      <c r="Y12701" s="214"/>
      <c r="Z12701" s="214"/>
      <c r="AA12701" s="217"/>
      <c r="AB12701" s="217"/>
      <c r="AC12701" s="217"/>
      <c r="AD12701" s="213"/>
    </row>
    <row r="12702" spans="20:30" x14ac:dyDescent="0.2">
      <c r="T12702" s="212"/>
      <c r="U12702" s="213"/>
      <c r="V12702" s="213"/>
      <c r="W12702" s="213"/>
      <c r="X12702" s="214"/>
      <c r="Y12702" s="214"/>
      <c r="Z12702" s="214"/>
      <c r="AA12702" s="217"/>
      <c r="AB12702" s="217"/>
      <c r="AC12702" s="217"/>
      <c r="AD12702" s="213"/>
    </row>
    <row r="12703" spans="20:30" x14ac:dyDescent="0.2">
      <c r="T12703" s="212"/>
      <c r="U12703" s="213"/>
      <c r="V12703" s="213"/>
      <c r="W12703" s="213"/>
      <c r="X12703" s="214"/>
      <c r="Y12703" s="214"/>
      <c r="Z12703" s="214"/>
      <c r="AA12703" s="217"/>
      <c r="AB12703" s="217"/>
      <c r="AC12703" s="217"/>
      <c r="AD12703" s="213"/>
    </row>
    <row r="12704" spans="20:30" x14ac:dyDescent="0.2">
      <c r="T12704" s="212"/>
      <c r="U12704" s="213"/>
      <c r="V12704" s="213"/>
      <c r="W12704" s="213"/>
      <c r="X12704" s="214"/>
      <c r="Y12704" s="214"/>
      <c r="Z12704" s="214"/>
      <c r="AA12704" s="217"/>
      <c r="AB12704" s="217"/>
      <c r="AC12704" s="217"/>
      <c r="AD12704" s="213"/>
    </row>
    <row r="12705" spans="20:30" x14ac:dyDescent="0.2">
      <c r="T12705" s="212"/>
      <c r="U12705" s="213"/>
      <c r="V12705" s="213"/>
      <c r="W12705" s="213"/>
      <c r="X12705" s="214"/>
      <c r="Y12705" s="214"/>
      <c r="Z12705" s="214"/>
      <c r="AA12705" s="217"/>
      <c r="AB12705" s="217"/>
      <c r="AC12705" s="217"/>
      <c r="AD12705" s="213"/>
    </row>
    <row r="12706" spans="20:30" x14ac:dyDescent="0.2">
      <c r="T12706" s="212"/>
      <c r="U12706" s="213"/>
      <c r="V12706" s="213"/>
      <c r="W12706" s="213"/>
      <c r="X12706" s="214"/>
      <c r="Y12706" s="214"/>
      <c r="Z12706" s="214"/>
      <c r="AA12706" s="217"/>
      <c r="AB12706" s="217"/>
      <c r="AC12706" s="217"/>
      <c r="AD12706" s="213"/>
    </row>
    <row r="12707" spans="20:30" x14ac:dyDescent="0.2">
      <c r="T12707" s="212"/>
      <c r="U12707" s="213"/>
      <c r="V12707" s="213"/>
      <c r="W12707" s="213"/>
      <c r="X12707" s="214"/>
      <c r="Y12707" s="214"/>
      <c r="Z12707" s="214"/>
      <c r="AA12707" s="217"/>
      <c r="AB12707" s="217"/>
      <c r="AC12707" s="217"/>
      <c r="AD12707" s="213"/>
    </row>
    <row r="12708" spans="20:30" x14ac:dyDescent="0.2">
      <c r="T12708" s="212"/>
      <c r="U12708" s="213"/>
      <c r="V12708" s="213"/>
      <c r="W12708" s="213"/>
      <c r="X12708" s="214"/>
      <c r="Y12708" s="214"/>
      <c r="Z12708" s="214"/>
      <c r="AA12708" s="217"/>
      <c r="AB12708" s="217"/>
      <c r="AC12708" s="217"/>
      <c r="AD12708" s="213"/>
    </row>
    <row r="12709" spans="20:30" x14ac:dyDescent="0.2">
      <c r="T12709" s="212"/>
      <c r="U12709" s="213"/>
      <c r="V12709" s="213"/>
      <c r="W12709" s="213"/>
      <c r="X12709" s="214"/>
      <c r="Y12709" s="214"/>
      <c r="Z12709" s="214"/>
      <c r="AA12709" s="217"/>
      <c r="AB12709" s="217"/>
      <c r="AC12709" s="217"/>
      <c r="AD12709" s="213"/>
    </row>
    <row r="12710" spans="20:30" x14ac:dyDescent="0.2">
      <c r="T12710" s="212"/>
      <c r="U12710" s="213"/>
      <c r="V12710" s="213"/>
      <c r="W12710" s="213"/>
      <c r="X12710" s="214"/>
      <c r="Y12710" s="214"/>
      <c r="Z12710" s="214"/>
      <c r="AA12710" s="217"/>
      <c r="AB12710" s="217"/>
      <c r="AC12710" s="217"/>
      <c r="AD12710" s="213"/>
    </row>
    <row r="12711" spans="20:30" x14ac:dyDescent="0.2">
      <c r="T12711" s="212"/>
      <c r="U12711" s="213"/>
      <c r="V12711" s="213"/>
      <c r="W12711" s="213"/>
      <c r="X12711" s="214"/>
      <c r="Y12711" s="214"/>
      <c r="Z12711" s="214"/>
      <c r="AA12711" s="217"/>
      <c r="AB12711" s="217"/>
      <c r="AC12711" s="217"/>
      <c r="AD12711" s="213"/>
    </row>
    <row r="12712" spans="20:30" x14ac:dyDescent="0.2">
      <c r="T12712" s="212"/>
      <c r="U12712" s="213"/>
      <c r="V12712" s="213"/>
      <c r="W12712" s="213"/>
      <c r="X12712" s="214"/>
      <c r="Y12712" s="214"/>
      <c r="Z12712" s="214"/>
      <c r="AA12712" s="217"/>
      <c r="AB12712" s="217"/>
      <c r="AC12712" s="217"/>
      <c r="AD12712" s="213"/>
    </row>
    <row r="12713" spans="20:30" x14ac:dyDescent="0.2">
      <c r="T12713" s="212"/>
      <c r="U12713" s="213"/>
      <c r="V12713" s="213"/>
      <c r="W12713" s="213"/>
      <c r="X12713" s="214"/>
      <c r="Y12713" s="214"/>
      <c r="Z12713" s="214"/>
      <c r="AA12713" s="217"/>
      <c r="AB12713" s="217"/>
      <c r="AC12713" s="217"/>
      <c r="AD12713" s="213"/>
    </row>
    <row r="12714" spans="20:30" x14ac:dyDescent="0.2">
      <c r="T12714" s="212"/>
      <c r="U12714" s="213"/>
      <c r="V12714" s="213"/>
      <c r="W12714" s="213"/>
      <c r="X12714" s="214"/>
      <c r="Y12714" s="214"/>
      <c r="Z12714" s="214"/>
      <c r="AA12714" s="217"/>
      <c r="AB12714" s="217"/>
      <c r="AC12714" s="217"/>
      <c r="AD12714" s="213"/>
    </row>
    <row r="12715" spans="20:30" x14ac:dyDescent="0.2">
      <c r="T12715" s="212"/>
      <c r="U12715" s="213"/>
      <c r="V12715" s="213"/>
      <c r="W12715" s="213"/>
      <c r="X12715" s="214"/>
      <c r="Y12715" s="214"/>
      <c r="Z12715" s="214"/>
      <c r="AA12715" s="217"/>
      <c r="AB12715" s="217"/>
      <c r="AC12715" s="217"/>
      <c r="AD12715" s="213"/>
    </row>
    <row r="12716" spans="20:30" x14ac:dyDescent="0.2">
      <c r="T12716" s="212"/>
      <c r="U12716" s="213"/>
      <c r="V12716" s="213"/>
      <c r="W12716" s="213"/>
      <c r="X12716" s="214"/>
      <c r="Y12716" s="214"/>
      <c r="Z12716" s="214"/>
      <c r="AA12716" s="217"/>
      <c r="AB12716" s="217"/>
      <c r="AC12716" s="217"/>
      <c r="AD12716" s="213"/>
    </row>
    <row r="12717" spans="20:30" x14ac:dyDescent="0.2">
      <c r="T12717" s="212"/>
      <c r="U12717" s="213"/>
      <c r="V12717" s="213"/>
      <c r="W12717" s="213"/>
      <c r="X12717" s="214"/>
      <c r="Y12717" s="214"/>
      <c r="Z12717" s="214"/>
      <c r="AA12717" s="217"/>
      <c r="AB12717" s="217"/>
      <c r="AC12717" s="217"/>
      <c r="AD12717" s="213"/>
    </row>
    <row r="12718" spans="20:30" x14ac:dyDescent="0.2">
      <c r="T12718" s="212"/>
      <c r="U12718" s="213"/>
      <c r="V12718" s="213"/>
      <c r="W12718" s="213"/>
      <c r="X12718" s="214"/>
      <c r="Y12718" s="214"/>
      <c r="Z12718" s="214"/>
      <c r="AA12718" s="217"/>
      <c r="AB12718" s="217"/>
      <c r="AC12718" s="217"/>
      <c r="AD12718" s="213"/>
    </row>
    <row r="12719" spans="20:30" x14ac:dyDescent="0.2">
      <c r="T12719" s="212"/>
      <c r="U12719" s="213"/>
      <c r="V12719" s="213"/>
      <c r="W12719" s="213"/>
      <c r="X12719" s="214"/>
      <c r="Y12719" s="214"/>
      <c r="Z12719" s="214"/>
      <c r="AA12719" s="217"/>
      <c r="AB12719" s="217"/>
      <c r="AC12719" s="217"/>
      <c r="AD12719" s="213"/>
    </row>
    <row r="12720" spans="20:30" x14ac:dyDescent="0.2">
      <c r="T12720" s="212"/>
      <c r="U12720" s="213"/>
      <c r="V12720" s="213"/>
      <c r="W12720" s="213"/>
      <c r="X12720" s="214"/>
      <c r="Y12720" s="214"/>
      <c r="Z12720" s="214"/>
      <c r="AA12720" s="217"/>
      <c r="AB12720" s="217"/>
      <c r="AC12720" s="217"/>
      <c r="AD12720" s="213"/>
    </row>
    <row r="12721" spans="20:30" x14ac:dyDescent="0.2">
      <c r="T12721" s="212"/>
      <c r="U12721" s="213"/>
      <c r="V12721" s="213"/>
      <c r="W12721" s="213"/>
      <c r="X12721" s="214"/>
      <c r="Y12721" s="214"/>
      <c r="Z12721" s="214"/>
      <c r="AA12721" s="217"/>
      <c r="AB12721" s="217"/>
      <c r="AC12721" s="217"/>
      <c r="AD12721" s="213"/>
    </row>
    <row r="12722" spans="20:30" x14ac:dyDescent="0.2">
      <c r="T12722" s="212"/>
      <c r="U12722" s="213"/>
      <c r="V12722" s="213"/>
      <c r="W12722" s="213"/>
      <c r="X12722" s="214"/>
      <c r="Y12722" s="214"/>
      <c r="Z12722" s="214"/>
      <c r="AA12722" s="217"/>
      <c r="AB12722" s="217"/>
      <c r="AC12722" s="217"/>
      <c r="AD12722" s="213"/>
    </row>
    <row r="12723" spans="20:30" x14ac:dyDescent="0.2">
      <c r="T12723" s="212"/>
      <c r="U12723" s="213"/>
      <c r="V12723" s="213"/>
      <c r="W12723" s="213"/>
      <c r="X12723" s="214"/>
      <c r="Y12723" s="214"/>
      <c r="Z12723" s="214"/>
      <c r="AA12723" s="217"/>
      <c r="AB12723" s="217"/>
      <c r="AC12723" s="217"/>
      <c r="AD12723" s="213"/>
    </row>
    <row r="12724" spans="20:30" x14ac:dyDescent="0.2">
      <c r="T12724" s="212"/>
      <c r="U12724" s="213"/>
      <c r="V12724" s="213"/>
      <c r="W12724" s="213"/>
      <c r="X12724" s="214"/>
      <c r="Y12724" s="214"/>
      <c r="Z12724" s="214"/>
      <c r="AA12724" s="217"/>
      <c r="AB12724" s="217"/>
      <c r="AC12724" s="217"/>
      <c r="AD12724" s="213"/>
    </row>
    <row r="12725" spans="20:30" x14ac:dyDescent="0.2">
      <c r="T12725" s="212"/>
      <c r="U12725" s="213"/>
      <c r="V12725" s="213"/>
      <c r="W12725" s="213"/>
      <c r="X12725" s="214"/>
      <c r="Y12725" s="214"/>
      <c r="Z12725" s="214"/>
      <c r="AA12725" s="217"/>
      <c r="AB12725" s="217"/>
      <c r="AC12725" s="217"/>
      <c r="AD12725" s="213"/>
    </row>
    <row r="12726" spans="20:30" x14ac:dyDescent="0.2">
      <c r="T12726" s="212"/>
      <c r="U12726" s="213"/>
      <c r="V12726" s="213"/>
      <c r="W12726" s="213"/>
      <c r="X12726" s="214"/>
      <c r="Y12726" s="214"/>
      <c r="Z12726" s="214"/>
      <c r="AA12726" s="217"/>
      <c r="AB12726" s="217"/>
      <c r="AC12726" s="217"/>
      <c r="AD12726" s="213"/>
    </row>
    <row r="12727" spans="20:30" x14ac:dyDescent="0.2">
      <c r="T12727" s="212"/>
      <c r="U12727" s="213"/>
      <c r="V12727" s="213"/>
      <c r="W12727" s="213"/>
      <c r="X12727" s="214"/>
      <c r="Y12727" s="214"/>
      <c r="Z12727" s="214"/>
      <c r="AA12727" s="217"/>
      <c r="AB12727" s="217"/>
      <c r="AC12727" s="217"/>
      <c r="AD12727" s="213"/>
    </row>
    <row r="12728" spans="20:30" x14ac:dyDescent="0.2">
      <c r="T12728" s="212"/>
      <c r="U12728" s="213"/>
      <c r="V12728" s="213"/>
      <c r="W12728" s="213"/>
      <c r="X12728" s="214"/>
      <c r="Y12728" s="214"/>
      <c r="Z12728" s="214"/>
      <c r="AA12728" s="217"/>
      <c r="AB12728" s="217"/>
      <c r="AC12728" s="217"/>
      <c r="AD12728" s="213"/>
    </row>
    <row r="12729" spans="20:30" x14ac:dyDescent="0.2">
      <c r="T12729" s="212"/>
      <c r="U12729" s="213"/>
      <c r="V12729" s="213"/>
      <c r="W12729" s="213"/>
      <c r="X12729" s="214"/>
      <c r="Y12729" s="214"/>
      <c r="Z12729" s="214"/>
      <c r="AA12729" s="217"/>
      <c r="AB12729" s="217"/>
      <c r="AC12729" s="217"/>
      <c r="AD12729" s="213"/>
    </row>
    <row r="12730" spans="20:30" x14ac:dyDescent="0.2">
      <c r="T12730" s="212"/>
      <c r="U12730" s="213"/>
      <c r="V12730" s="213"/>
      <c r="W12730" s="213"/>
      <c r="X12730" s="214"/>
      <c r="Y12730" s="214"/>
      <c r="Z12730" s="214"/>
      <c r="AA12730" s="217"/>
      <c r="AB12730" s="217"/>
      <c r="AC12730" s="217"/>
      <c r="AD12730" s="213"/>
    </row>
    <row r="12731" spans="20:30" x14ac:dyDescent="0.2">
      <c r="T12731" s="212"/>
      <c r="U12731" s="213"/>
      <c r="V12731" s="213"/>
      <c r="W12731" s="213"/>
      <c r="X12731" s="214"/>
      <c r="Y12731" s="214"/>
      <c r="Z12731" s="214"/>
      <c r="AA12731" s="217"/>
      <c r="AB12731" s="217"/>
      <c r="AC12731" s="217"/>
      <c r="AD12731" s="213"/>
    </row>
    <row r="12732" spans="20:30" x14ac:dyDescent="0.2">
      <c r="T12732" s="212"/>
      <c r="U12732" s="213"/>
      <c r="V12732" s="213"/>
      <c r="W12732" s="213"/>
      <c r="X12732" s="214"/>
      <c r="Y12732" s="214"/>
      <c r="Z12732" s="214"/>
      <c r="AA12732" s="217"/>
      <c r="AB12732" s="217"/>
      <c r="AC12732" s="217"/>
      <c r="AD12732" s="213"/>
    </row>
    <row r="12733" spans="20:30" x14ac:dyDescent="0.2">
      <c r="T12733" s="212"/>
      <c r="U12733" s="213"/>
      <c r="V12733" s="213"/>
      <c r="W12733" s="213"/>
      <c r="X12733" s="214"/>
      <c r="Y12733" s="214"/>
      <c r="Z12733" s="214"/>
      <c r="AA12733" s="217"/>
      <c r="AB12733" s="217"/>
      <c r="AC12733" s="217"/>
      <c r="AD12733" s="213"/>
    </row>
    <row r="12734" spans="20:30" x14ac:dyDescent="0.2">
      <c r="T12734" s="212"/>
      <c r="U12734" s="213"/>
      <c r="V12734" s="213"/>
      <c r="W12734" s="213"/>
      <c r="X12734" s="214"/>
      <c r="Y12734" s="214"/>
      <c r="Z12734" s="214"/>
      <c r="AA12734" s="217"/>
      <c r="AB12734" s="217"/>
      <c r="AC12734" s="217"/>
      <c r="AD12734" s="213"/>
    </row>
    <row r="12735" spans="20:30" x14ac:dyDescent="0.2">
      <c r="T12735" s="212"/>
      <c r="U12735" s="213"/>
      <c r="V12735" s="213"/>
      <c r="W12735" s="213"/>
      <c r="X12735" s="214"/>
      <c r="Y12735" s="214"/>
      <c r="Z12735" s="214"/>
      <c r="AA12735" s="217"/>
      <c r="AB12735" s="217"/>
      <c r="AC12735" s="217"/>
      <c r="AD12735" s="213"/>
    </row>
    <row r="12736" spans="20:30" x14ac:dyDescent="0.2">
      <c r="T12736" s="212"/>
      <c r="U12736" s="213"/>
      <c r="V12736" s="213"/>
      <c r="W12736" s="213"/>
      <c r="X12736" s="214"/>
      <c r="Y12736" s="214"/>
      <c r="Z12736" s="214"/>
      <c r="AA12736" s="217"/>
      <c r="AB12736" s="217"/>
      <c r="AC12736" s="217"/>
      <c r="AD12736" s="213"/>
    </row>
    <row r="12737" spans="20:30" x14ac:dyDescent="0.2">
      <c r="T12737" s="212"/>
      <c r="U12737" s="213"/>
      <c r="V12737" s="213"/>
      <c r="W12737" s="213"/>
      <c r="X12737" s="214"/>
      <c r="Y12737" s="214"/>
      <c r="Z12737" s="214"/>
      <c r="AA12737" s="217"/>
      <c r="AB12737" s="217"/>
      <c r="AC12737" s="217"/>
      <c r="AD12737" s="213"/>
    </row>
    <row r="12738" spans="20:30" x14ac:dyDescent="0.2">
      <c r="T12738" s="212"/>
      <c r="U12738" s="213"/>
      <c r="V12738" s="213"/>
      <c r="W12738" s="213"/>
      <c r="X12738" s="214"/>
      <c r="Y12738" s="214"/>
      <c r="Z12738" s="214"/>
      <c r="AA12738" s="217"/>
      <c r="AB12738" s="217"/>
      <c r="AC12738" s="217"/>
      <c r="AD12738" s="213"/>
    </row>
    <row r="12739" spans="20:30" x14ac:dyDescent="0.2">
      <c r="T12739" s="212"/>
      <c r="U12739" s="213"/>
      <c r="V12739" s="213"/>
      <c r="W12739" s="213"/>
      <c r="X12739" s="214"/>
      <c r="Y12739" s="214"/>
      <c r="Z12739" s="214"/>
      <c r="AA12739" s="217"/>
      <c r="AB12739" s="217"/>
      <c r="AC12739" s="217"/>
      <c r="AD12739" s="213"/>
    </row>
    <row r="12740" spans="20:30" x14ac:dyDescent="0.2">
      <c r="T12740" s="212"/>
      <c r="U12740" s="213"/>
      <c r="V12740" s="213"/>
      <c r="W12740" s="213"/>
      <c r="X12740" s="214"/>
      <c r="Y12740" s="214"/>
      <c r="Z12740" s="214"/>
      <c r="AA12740" s="217"/>
      <c r="AB12740" s="217"/>
      <c r="AC12740" s="217"/>
      <c r="AD12740" s="213"/>
    </row>
    <row r="12741" spans="20:30" x14ac:dyDescent="0.2">
      <c r="T12741" s="212"/>
      <c r="U12741" s="213"/>
      <c r="V12741" s="213"/>
      <c r="W12741" s="213"/>
      <c r="X12741" s="214"/>
      <c r="Y12741" s="214"/>
      <c r="Z12741" s="214"/>
      <c r="AA12741" s="217"/>
      <c r="AB12741" s="217"/>
      <c r="AC12741" s="217"/>
      <c r="AD12741" s="213"/>
    </row>
    <row r="12742" spans="20:30" x14ac:dyDescent="0.2">
      <c r="T12742" s="212"/>
      <c r="U12742" s="213"/>
      <c r="V12742" s="213"/>
      <c r="W12742" s="213"/>
      <c r="X12742" s="214"/>
      <c r="Y12742" s="214"/>
      <c r="Z12742" s="214"/>
      <c r="AA12742" s="217"/>
      <c r="AB12742" s="217"/>
      <c r="AC12742" s="217"/>
      <c r="AD12742" s="213"/>
    </row>
    <row r="12743" spans="20:30" x14ac:dyDescent="0.2">
      <c r="T12743" s="212"/>
      <c r="U12743" s="213"/>
      <c r="V12743" s="213"/>
      <c r="W12743" s="213"/>
      <c r="X12743" s="214"/>
      <c r="Y12743" s="214"/>
      <c r="Z12743" s="214"/>
      <c r="AA12743" s="217"/>
      <c r="AB12743" s="217"/>
      <c r="AC12743" s="217"/>
      <c r="AD12743" s="213"/>
    </row>
    <row r="12744" spans="20:30" x14ac:dyDescent="0.2">
      <c r="T12744" s="212"/>
      <c r="U12744" s="213"/>
      <c r="V12744" s="213"/>
      <c r="W12744" s="213"/>
      <c r="X12744" s="214"/>
      <c r="Y12744" s="214"/>
      <c r="Z12744" s="214"/>
      <c r="AA12744" s="217"/>
      <c r="AB12744" s="217"/>
      <c r="AC12744" s="217"/>
      <c r="AD12744" s="213"/>
    </row>
    <row r="12745" spans="20:30" x14ac:dyDescent="0.2">
      <c r="T12745" s="212"/>
      <c r="U12745" s="213"/>
      <c r="V12745" s="213"/>
      <c r="W12745" s="213"/>
      <c r="X12745" s="214"/>
      <c r="Y12745" s="214"/>
      <c r="Z12745" s="214"/>
      <c r="AA12745" s="217"/>
      <c r="AB12745" s="217"/>
      <c r="AC12745" s="217"/>
      <c r="AD12745" s="213"/>
    </row>
    <row r="12746" spans="20:30" x14ac:dyDescent="0.2">
      <c r="T12746" s="212"/>
      <c r="U12746" s="213"/>
      <c r="V12746" s="213"/>
      <c r="W12746" s="213"/>
      <c r="X12746" s="214"/>
      <c r="Y12746" s="214"/>
      <c r="Z12746" s="214"/>
      <c r="AA12746" s="217"/>
      <c r="AB12746" s="217"/>
      <c r="AC12746" s="217"/>
      <c r="AD12746" s="213"/>
    </row>
    <row r="12747" spans="20:30" x14ac:dyDescent="0.2">
      <c r="T12747" s="212"/>
      <c r="U12747" s="213"/>
      <c r="V12747" s="213"/>
      <c r="W12747" s="213"/>
      <c r="X12747" s="214"/>
      <c r="Y12747" s="214"/>
      <c r="Z12747" s="214"/>
      <c r="AA12747" s="217"/>
      <c r="AB12747" s="217"/>
      <c r="AC12747" s="217"/>
      <c r="AD12747" s="213"/>
    </row>
    <row r="12748" spans="20:30" x14ac:dyDescent="0.2">
      <c r="T12748" s="212"/>
      <c r="U12748" s="213"/>
      <c r="V12748" s="213"/>
      <c r="W12748" s="213"/>
      <c r="X12748" s="214"/>
      <c r="Y12748" s="214"/>
      <c r="Z12748" s="214"/>
      <c r="AA12748" s="217"/>
      <c r="AB12748" s="217"/>
      <c r="AC12748" s="217"/>
      <c r="AD12748" s="213"/>
    </row>
    <row r="12749" spans="20:30" x14ac:dyDescent="0.2">
      <c r="T12749" s="212"/>
      <c r="U12749" s="213"/>
      <c r="V12749" s="213"/>
      <c r="W12749" s="213"/>
      <c r="X12749" s="214"/>
      <c r="Y12749" s="214"/>
      <c r="Z12749" s="214"/>
      <c r="AA12749" s="217"/>
      <c r="AB12749" s="217"/>
      <c r="AC12749" s="217"/>
      <c r="AD12749" s="213"/>
    </row>
    <row r="12750" spans="20:30" x14ac:dyDescent="0.2">
      <c r="T12750" s="212"/>
      <c r="U12750" s="213"/>
      <c r="V12750" s="213"/>
      <c r="W12750" s="213"/>
      <c r="X12750" s="214"/>
      <c r="Y12750" s="214"/>
      <c r="Z12750" s="214"/>
      <c r="AA12750" s="217"/>
      <c r="AB12750" s="217"/>
      <c r="AC12750" s="217"/>
      <c r="AD12750" s="213"/>
    </row>
    <row r="12751" spans="20:30" x14ac:dyDescent="0.2">
      <c r="T12751" s="212"/>
      <c r="U12751" s="213"/>
      <c r="V12751" s="213"/>
      <c r="W12751" s="213"/>
      <c r="X12751" s="214"/>
      <c r="Y12751" s="214"/>
      <c r="Z12751" s="214"/>
      <c r="AA12751" s="217"/>
      <c r="AB12751" s="217"/>
      <c r="AC12751" s="217"/>
      <c r="AD12751" s="213"/>
    </row>
    <row r="12752" spans="20:30" x14ac:dyDescent="0.2">
      <c r="T12752" s="212"/>
      <c r="U12752" s="213"/>
      <c r="V12752" s="213"/>
      <c r="W12752" s="213"/>
      <c r="X12752" s="214"/>
      <c r="Y12752" s="214"/>
      <c r="Z12752" s="214"/>
      <c r="AA12752" s="217"/>
      <c r="AB12752" s="217"/>
      <c r="AC12752" s="217"/>
      <c r="AD12752" s="213"/>
    </row>
    <row r="12753" spans="20:30" x14ac:dyDescent="0.2">
      <c r="T12753" s="212"/>
      <c r="U12753" s="213"/>
      <c r="V12753" s="213"/>
      <c r="W12753" s="213"/>
      <c r="X12753" s="214"/>
      <c r="Y12753" s="214"/>
      <c r="Z12753" s="214"/>
      <c r="AA12753" s="217"/>
      <c r="AB12753" s="217"/>
      <c r="AC12753" s="217"/>
      <c r="AD12753" s="213"/>
    </row>
    <row r="12754" spans="20:30" x14ac:dyDescent="0.2">
      <c r="T12754" s="212"/>
      <c r="U12754" s="213"/>
      <c r="V12754" s="213"/>
      <c r="W12754" s="213"/>
      <c r="X12754" s="214"/>
      <c r="Y12754" s="214"/>
      <c r="Z12754" s="214"/>
      <c r="AA12754" s="217"/>
      <c r="AB12754" s="217"/>
      <c r="AC12754" s="217"/>
      <c r="AD12754" s="213"/>
    </row>
    <row r="12755" spans="20:30" x14ac:dyDescent="0.2">
      <c r="T12755" s="212"/>
      <c r="U12755" s="213"/>
      <c r="V12755" s="213"/>
      <c r="W12755" s="213"/>
      <c r="X12755" s="214"/>
      <c r="Y12755" s="214"/>
      <c r="Z12755" s="214"/>
      <c r="AA12755" s="217"/>
      <c r="AB12755" s="217"/>
      <c r="AC12755" s="217"/>
      <c r="AD12755" s="213"/>
    </row>
    <row r="12756" spans="20:30" x14ac:dyDescent="0.2">
      <c r="T12756" s="212"/>
      <c r="U12756" s="213"/>
      <c r="V12756" s="213"/>
      <c r="W12756" s="213"/>
      <c r="X12756" s="214"/>
      <c r="Y12756" s="214"/>
      <c r="Z12756" s="214"/>
      <c r="AA12756" s="217"/>
      <c r="AB12756" s="217"/>
      <c r="AC12756" s="217"/>
      <c r="AD12756" s="213"/>
    </row>
    <row r="12757" spans="20:30" x14ac:dyDescent="0.2">
      <c r="T12757" s="212"/>
      <c r="U12757" s="213"/>
      <c r="V12757" s="213"/>
      <c r="W12757" s="213"/>
      <c r="X12757" s="214"/>
      <c r="Y12757" s="214"/>
      <c r="Z12757" s="214"/>
      <c r="AA12757" s="217"/>
      <c r="AB12757" s="217"/>
      <c r="AC12757" s="217"/>
      <c r="AD12757" s="213"/>
    </row>
    <row r="12758" spans="20:30" x14ac:dyDescent="0.2">
      <c r="T12758" s="212"/>
      <c r="U12758" s="213"/>
      <c r="V12758" s="213"/>
      <c r="W12758" s="213"/>
      <c r="X12758" s="214"/>
      <c r="Y12758" s="214"/>
      <c r="Z12758" s="214"/>
      <c r="AA12758" s="217"/>
      <c r="AB12758" s="217"/>
      <c r="AC12758" s="217"/>
      <c r="AD12758" s="213"/>
    </row>
    <row r="12759" spans="20:30" x14ac:dyDescent="0.2">
      <c r="T12759" s="212"/>
      <c r="U12759" s="213"/>
      <c r="V12759" s="213"/>
      <c r="W12759" s="213"/>
      <c r="X12759" s="214"/>
      <c r="Y12759" s="214"/>
      <c r="Z12759" s="214"/>
      <c r="AA12759" s="217"/>
      <c r="AB12759" s="217"/>
      <c r="AC12759" s="217"/>
      <c r="AD12759" s="213"/>
    </row>
    <row r="12760" spans="20:30" x14ac:dyDescent="0.2">
      <c r="T12760" s="212"/>
      <c r="U12760" s="213"/>
      <c r="V12760" s="213"/>
      <c r="W12760" s="213"/>
      <c r="X12760" s="214"/>
      <c r="Y12760" s="214"/>
      <c r="Z12760" s="214"/>
      <c r="AA12760" s="217"/>
      <c r="AB12760" s="217"/>
      <c r="AC12760" s="217"/>
      <c r="AD12760" s="213"/>
    </row>
    <row r="12761" spans="20:30" x14ac:dyDescent="0.2">
      <c r="T12761" s="212"/>
      <c r="U12761" s="213"/>
      <c r="V12761" s="213"/>
      <c r="W12761" s="213"/>
      <c r="X12761" s="214"/>
      <c r="Y12761" s="214"/>
      <c r="Z12761" s="214"/>
      <c r="AA12761" s="217"/>
      <c r="AB12761" s="217"/>
      <c r="AC12761" s="217"/>
      <c r="AD12761" s="213"/>
    </row>
    <row r="12762" spans="20:30" x14ac:dyDescent="0.2">
      <c r="T12762" s="212"/>
      <c r="U12762" s="213"/>
      <c r="V12762" s="213"/>
      <c r="W12762" s="213"/>
      <c r="X12762" s="214"/>
      <c r="Y12762" s="214"/>
      <c r="Z12762" s="214"/>
      <c r="AA12762" s="217"/>
      <c r="AB12762" s="217"/>
      <c r="AC12762" s="217"/>
      <c r="AD12762" s="213"/>
    </row>
    <row r="12763" spans="20:30" x14ac:dyDescent="0.2">
      <c r="T12763" s="212"/>
      <c r="U12763" s="213"/>
      <c r="V12763" s="213"/>
      <c r="W12763" s="213"/>
      <c r="X12763" s="214"/>
      <c r="Y12763" s="214"/>
      <c r="Z12763" s="214"/>
      <c r="AA12763" s="217"/>
      <c r="AB12763" s="217"/>
      <c r="AC12763" s="217"/>
      <c r="AD12763" s="213"/>
    </row>
    <row r="12764" spans="20:30" x14ac:dyDescent="0.2">
      <c r="T12764" s="212"/>
      <c r="U12764" s="213"/>
      <c r="V12764" s="213"/>
      <c r="W12764" s="213"/>
      <c r="X12764" s="214"/>
      <c r="Y12764" s="214"/>
      <c r="Z12764" s="214"/>
      <c r="AA12764" s="217"/>
      <c r="AB12764" s="217"/>
      <c r="AC12764" s="217"/>
      <c r="AD12764" s="213"/>
    </row>
    <row r="12765" spans="20:30" x14ac:dyDescent="0.2">
      <c r="T12765" s="212"/>
      <c r="U12765" s="213"/>
      <c r="V12765" s="213"/>
      <c r="W12765" s="213"/>
      <c r="X12765" s="214"/>
      <c r="Y12765" s="214"/>
      <c r="Z12765" s="214"/>
      <c r="AA12765" s="217"/>
      <c r="AB12765" s="217"/>
      <c r="AC12765" s="217"/>
      <c r="AD12765" s="213"/>
    </row>
    <row r="12766" spans="20:30" x14ac:dyDescent="0.2">
      <c r="T12766" s="212"/>
      <c r="U12766" s="213"/>
      <c r="V12766" s="213"/>
      <c r="W12766" s="213"/>
      <c r="X12766" s="214"/>
      <c r="Y12766" s="214"/>
      <c r="Z12766" s="214"/>
      <c r="AA12766" s="217"/>
      <c r="AB12766" s="217"/>
      <c r="AC12766" s="217"/>
      <c r="AD12766" s="213"/>
    </row>
    <row r="12767" spans="20:30" x14ac:dyDescent="0.2">
      <c r="T12767" s="212"/>
      <c r="U12767" s="213"/>
      <c r="V12767" s="213"/>
      <c r="W12767" s="213"/>
      <c r="X12767" s="214"/>
      <c r="Y12767" s="214"/>
      <c r="Z12767" s="214"/>
      <c r="AA12767" s="217"/>
      <c r="AB12767" s="217"/>
      <c r="AC12767" s="217"/>
      <c r="AD12767" s="213"/>
    </row>
    <row r="12768" spans="20:30" x14ac:dyDescent="0.2">
      <c r="T12768" s="212"/>
      <c r="U12768" s="213"/>
      <c r="V12768" s="213"/>
      <c r="W12768" s="213"/>
      <c r="X12768" s="214"/>
      <c r="Y12768" s="214"/>
      <c r="Z12768" s="214"/>
      <c r="AA12768" s="217"/>
      <c r="AB12768" s="217"/>
      <c r="AC12768" s="217"/>
      <c r="AD12768" s="213"/>
    </row>
    <row r="12769" spans="20:30" x14ac:dyDescent="0.2">
      <c r="T12769" s="212"/>
      <c r="U12769" s="213"/>
      <c r="V12769" s="213"/>
      <c r="W12769" s="213"/>
      <c r="X12769" s="214"/>
      <c r="Y12769" s="214"/>
      <c r="Z12769" s="214"/>
      <c r="AA12769" s="217"/>
      <c r="AB12769" s="217"/>
      <c r="AC12769" s="217"/>
      <c r="AD12769" s="213"/>
    </row>
    <row r="12770" spans="20:30" x14ac:dyDescent="0.2">
      <c r="T12770" s="212"/>
      <c r="U12770" s="213"/>
      <c r="V12770" s="213"/>
      <c r="W12770" s="213"/>
      <c r="X12770" s="214"/>
      <c r="Y12770" s="214"/>
      <c r="Z12770" s="214"/>
      <c r="AA12770" s="217"/>
      <c r="AB12770" s="217"/>
      <c r="AC12770" s="217"/>
      <c r="AD12770" s="213"/>
    </row>
    <row r="12771" spans="20:30" x14ac:dyDescent="0.2">
      <c r="T12771" s="212"/>
      <c r="U12771" s="213"/>
      <c r="V12771" s="213"/>
      <c r="W12771" s="213"/>
      <c r="X12771" s="214"/>
      <c r="Y12771" s="214"/>
      <c r="Z12771" s="214"/>
      <c r="AA12771" s="217"/>
      <c r="AB12771" s="217"/>
      <c r="AC12771" s="217"/>
      <c r="AD12771" s="213"/>
    </row>
    <row r="12772" spans="20:30" x14ac:dyDescent="0.2">
      <c r="T12772" s="212"/>
      <c r="U12772" s="213"/>
      <c r="V12772" s="213"/>
      <c r="W12772" s="213"/>
      <c r="X12772" s="214"/>
      <c r="Y12772" s="214"/>
      <c r="Z12772" s="214"/>
      <c r="AA12772" s="217"/>
      <c r="AB12772" s="217"/>
      <c r="AC12772" s="217"/>
      <c r="AD12772" s="213"/>
    </row>
    <row r="12773" spans="20:30" x14ac:dyDescent="0.2">
      <c r="T12773" s="212"/>
      <c r="U12773" s="213"/>
      <c r="V12773" s="213"/>
      <c r="W12773" s="213"/>
      <c r="X12773" s="214"/>
      <c r="Y12773" s="214"/>
      <c r="Z12773" s="214"/>
      <c r="AA12773" s="217"/>
      <c r="AB12773" s="217"/>
      <c r="AC12773" s="217"/>
      <c r="AD12773" s="213"/>
    </row>
    <row r="12774" spans="20:30" x14ac:dyDescent="0.2">
      <c r="T12774" s="212"/>
      <c r="U12774" s="213"/>
      <c r="V12774" s="213"/>
      <c r="W12774" s="213"/>
      <c r="X12774" s="214"/>
      <c r="Y12774" s="214"/>
      <c r="Z12774" s="214"/>
      <c r="AA12774" s="217"/>
      <c r="AB12774" s="217"/>
      <c r="AC12774" s="217"/>
      <c r="AD12774" s="213"/>
    </row>
    <row r="12775" spans="20:30" x14ac:dyDescent="0.2">
      <c r="T12775" s="212"/>
      <c r="U12775" s="213"/>
      <c r="V12775" s="213"/>
      <c r="W12775" s="213"/>
      <c r="X12775" s="214"/>
      <c r="Y12775" s="214"/>
      <c r="Z12775" s="214"/>
      <c r="AA12775" s="217"/>
      <c r="AB12775" s="217"/>
      <c r="AC12775" s="217"/>
      <c r="AD12775" s="213"/>
    </row>
    <row r="12776" spans="20:30" x14ac:dyDescent="0.2">
      <c r="T12776" s="212"/>
      <c r="U12776" s="213"/>
      <c r="V12776" s="213"/>
      <c r="W12776" s="213"/>
      <c r="X12776" s="214"/>
      <c r="Y12776" s="214"/>
      <c r="Z12776" s="214"/>
      <c r="AA12776" s="217"/>
      <c r="AB12776" s="217"/>
      <c r="AC12776" s="217"/>
      <c r="AD12776" s="213"/>
    </row>
    <row r="12777" spans="20:30" x14ac:dyDescent="0.2">
      <c r="T12777" s="212"/>
      <c r="U12777" s="213"/>
      <c r="V12777" s="213"/>
      <c r="W12777" s="213"/>
      <c r="X12777" s="214"/>
      <c r="Y12777" s="214"/>
      <c r="Z12777" s="214"/>
      <c r="AA12777" s="217"/>
      <c r="AB12777" s="217"/>
      <c r="AC12777" s="217"/>
      <c r="AD12777" s="213"/>
    </row>
    <row r="12778" spans="20:30" x14ac:dyDescent="0.2">
      <c r="T12778" s="212"/>
      <c r="U12778" s="213"/>
      <c r="V12778" s="213"/>
      <c r="W12778" s="213"/>
      <c r="X12778" s="214"/>
      <c r="Y12778" s="214"/>
      <c r="Z12778" s="214"/>
      <c r="AA12778" s="217"/>
      <c r="AB12778" s="217"/>
      <c r="AC12778" s="217"/>
      <c r="AD12778" s="213"/>
    </row>
    <row r="12779" spans="20:30" x14ac:dyDescent="0.2">
      <c r="T12779" s="212"/>
      <c r="U12779" s="213"/>
      <c r="V12779" s="213"/>
      <c r="W12779" s="213"/>
      <c r="X12779" s="214"/>
      <c r="Y12779" s="214"/>
      <c r="Z12779" s="214"/>
      <c r="AA12779" s="217"/>
      <c r="AB12779" s="217"/>
      <c r="AC12779" s="217"/>
      <c r="AD12779" s="213"/>
    </row>
    <row r="12780" spans="20:30" x14ac:dyDescent="0.2">
      <c r="T12780" s="212"/>
      <c r="U12780" s="213"/>
      <c r="V12780" s="213"/>
      <c r="W12780" s="213"/>
      <c r="X12780" s="214"/>
      <c r="Y12780" s="214"/>
      <c r="Z12780" s="214"/>
      <c r="AA12780" s="217"/>
      <c r="AB12780" s="217"/>
      <c r="AC12780" s="217"/>
      <c r="AD12780" s="213"/>
    </row>
    <row r="12781" spans="20:30" x14ac:dyDescent="0.2">
      <c r="T12781" s="212"/>
      <c r="U12781" s="213"/>
      <c r="V12781" s="213"/>
      <c r="W12781" s="213"/>
      <c r="X12781" s="214"/>
      <c r="Y12781" s="214"/>
      <c r="Z12781" s="214"/>
      <c r="AA12781" s="217"/>
      <c r="AB12781" s="217"/>
      <c r="AC12781" s="217"/>
      <c r="AD12781" s="213"/>
    </row>
    <row r="12782" spans="20:30" x14ac:dyDescent="0.2">
      <c r="T12782" s="212"/>
      <c r="U12782" s="213"/>
      <c r="V12782" s="213"/>
      <c r="W12782" s="213"/>
      <c r="X12782" s="214"/>
      <c r="Y12782" s="214"/>
      <c r="Z12782" s="214"/>
      <c r="AA12782" s="217"/>
      <c r="AB12782" s="217"/>
      <c r="AC12782" s="217"/>
      <c r="AD12782" s="213"/>
    </row>
    <row r="12783" spans="20:30" x14ac:dyDescent="0.2">
      <c r="T12783" s="212"/>
      <c r="U12783" s="213"/>
      <c r="V12783" s="213"/>
      <c r="W12783" s="213"/>
      <c r="X12783" s="214"/>
      <c r="Y12783" s="214"/>
      <c r="Z12783" s="214"/>
      <c r="AA12783" s="217"/>
      <c r="AB12783" s="217"/>
      <c r="AC12783" s="217"/>
      <c r="AD12783" s="213"/>
    </row>
    <row r="12784" spans="20:30" x14ac:dyDescent="0.2">
      <c r="T12784" s="212"/>
      <c r="U12784" s="213"/>
      <c r="V12784" s="213"/>
      <c r="W12784" s="213"/>
      <c r="X12784" s="214"/>
      <c r="Y12784" s="214"/>
      <c r="Z12784" s="214"/>
      <c r="AA12784" s="217"/>
      <c r="AB12784" s="217"/>
      <c r="AC12784" s="217"/>
      <c r="AD12784" s="213"/>
    </row>
    <row r="12785" spans="20:30" x14ac:dyDescent="0.2">
      <c r="T12785" s="212"/>
      <c r="U12785" s="213"/>
      <c r="V12785" s="213"/>
      <c r="W12785" s="213"/>
      <c r="X12785" s="214"/>
      <c r="Y12785" s="214"/>
      <c r="Z12785" s="214"/>
      <c r="AA12785" s="217"/>
      <c r="AB12785" s="217"/>
      <c r="AC12785" s="217"/>
      <c r="AD12785" s="213"/>
    </row>
    <row r="12786" spans="20:30" x14ac:dyDescent="0.2">
      <c r="T12786" s="212"/>
      <c r="U12786" s="213"/>
      <c r="V12786" s="213"/>
      <c r="W12786" s="213"/>
      <c r="X12786" s="214"/>
      <c r="Y12786" s="214"/>
      <c r="Z12786" s="214"/>
      <c r="AA12786" s="217"/>
      <c r="AB12786" s="217"/>
      <c r="AC12786" s="217"/>
      <c r="AD12786" s="213"/>
    </row>
    <row r="12787" spans="20:30" x14ac:dyDescent="0.2">
      <c r="T12787" s="212"/>
      <c r="U12787" s="213"/>
      <c r="V12787" s="213"/>
      <c r="W12787" s="213"/>
      <c r="X12787" s="214"/>
      <c r="Y12787" s="214"/>
      <c r="Z12787" s="214"/>
      <c r="AA12787" s="217"/>
      <c r="AB12787" s="217"/>
      <c r="AC12787" s="217"/>
      <c r="AD12787" s="213"/>
    </row>
    <row r="12788" spans="20:30" x14ac:dyDescent="0.2">
      <c r="T12788" s="212"/>
      <c r="U12788" s="213"/>
      <c r="V12788" s="213"/>
      <c r="W12788" s="213"/>
      <c r="X12788" s="214"/>
      <c r="Y12788" s="214"/>
      <c r="Z12788" s="214"/>
      <c r="AA12788" s="217"/>
      <c r="AB12788" s="217"/>
      <c r="AC12788" s="217"/>
      <c r="AD12788" s="213"/>
    </row>
    <row r="12789" spans="20:30" x14ac:dyDescent="0.2">
      <c r="T12789" s="212"/>
      <c r="U12789" s="213"/>
      <c r="V12789" s="213"/>
      <c r="W12789" s="213"/>
      <c r="X12789" s="214"/>
      <c r="Y12789" s="214"/>
      <c r="Z12789" s="214"/>
      <c r="AA12789" s="217"/>
      <c r="AB12789" s="217"/>
      <c r="AC12789" s="217"/>
      <c r="AD12789" s="213"/>
    </row>
    <row r="12790" spans="20:30" x14ac:dyDescent="0.2">
      <c r="T12790" s="212"/>
      <c r="U12790" s="213"/>
      <c r="V12790" s="213"/>
      <c r="W12790" s="213"/>
      <c r="X12790" s="214"/>
      <c r="Y12790" s="214"/>
      <c r="Z12790" s="214"/>
      <c r="AA12790" s="217"/>
      <c r="AB12790" s="217"/>
      <c r="AC12790" s="217"/>
      <c r="AD12790" s="213"/>
    </row>
    <row r="12791" spans="20:30" x14ac:dyDescent="0.2">
      <c r="T12791" s="212"/>
      <c r="U12791" s="213"/>
      <c r="V12791" s="213"/>
      <c r="W12791" s="213"/>
      <c r="X12791" s="214"/>
      <c r="Y12791" s="214"/>
      <c r="Z12791" s="214"/>
      <c r="AA12791" s="217"/>
      <c r="AB12791" s="217"/>
      <c r="AC12791" s="217"/>
      <c r="AD12791" s="213"/>
    </row>
    <row r="12792" spans="20:30" x14ac:dyDescent="0.2">
      <c r="T12792" s="212"/>
      <c r="U12792" s="213"/>
      <c r="V12792" s="213"/>
      <c r="W12792" s="213"/>
      <c r="X12792" s="214"/>
      <c r="Y12792" s="214"/>
      <c r="Z12792" s="214"/>
      <c r="AA12792" s="217"/>
      <c r="AB12792" s="217"/>
      <c r="AC12792" s="217"/>
      <c r="AD12792" s="213"/>
    </row>
    <row r="12793" spans="20:30" x14ac:dyDescent="0.2">
      <c r="T12793" s="212"/>
      <c r="U12793" s="213"/>
      <c r="V12793" s="213"/>
      <c r="W12793" s="213"/>
      <c r="X12793" s="214"/>
      <c r="Y12793" s="214"/>
      <c r="Z12793" s="214"/>
      <c r="AA12793" s="217"/>
      <c r="AB12793" s="217"/>
      <c r="AC12793" s="217"/>
      <c r="AD12793" s="213"/>
    </row>
    <row r="12794" spans="20:30" x14ac:dyDescent="0.2">
      <c r="T12794" s="212"/>
      <c r="U12794" s="213"/>
      <c r="V12794" s="213"/>
      <c r="W12794" s="213"/>
      <c r="X12794" s="214"/>
      <c r="Y12794" s="214"/>
      <c r="Z12794" s="214"/>
      <c r="AA12794" s="217"/>
      <c r="AB12794" s="217"/>
      <c r="AC12794" s="217"/>
      <c r="AD12794" s="213"/>
    </row>
    <row r="12795" spans="20:30" x14ac:dyDescent="0.2">
      <c r="T12795" s="212"/>
      <c r="U12795" s="213"/>
      <c r="V12795" s="213"/>
      <c r="W12795" s="213"/>
      <c r="X12795" s="214"/>
      <c r="Y12795" s="214"/>
      <c r="Z12795" s="214"/>
      <c r="AA12795" s="217"/>
      <c r="AB12795" s="217"/>
      <c r="AC12795" s="217"/>
      <c r="AD12795" s="213"/>
    </row>
    <row r="12796" spans="20:30" x14ac:dyDescent="0.2">
      <c r="T12796" s="212"/>
      <c r="U12796" s="213"/>
      <c r="V12796" s="213"/>
      <c r="W12796" s="213"/>
      <c r="X12796" s="214"/>
      <c r="Y12796" s="214"/>
      <c r="Z12796" s="214"/>
      <c r="AA12796" s="217"/>
      <c r="AB12796" s="217"/>
      <c r="AC12796" s="217"/>
      <c r="AD12796" s="213"/>
    </row>
    <row r="12797" spans="20:30" x14ac:dyDescent="0.2">
      <c r="T12797" s="212"/>
      <c r="U12797" s="213"/>
      <c r="V12797" s="213"/>
      <c r="W12797" s="213"/>
      <c r="X12797" s="214"/>
      <c r="Y12797" s="214"/>
      <c r="Z12797" s="214"/>
      <c r="AA12797" s="217"/>
      <c r="AB12797" s="217"/>
      <c r="AC12797" s="217"/>
      <c r="AD12797" s="213"/>
    </row>
    <row r="12798" spans="20:30" x14ac:dyDescent="0.2">
      <c r="T12798" s="212"/>
      <c r="U12798" s="213"/>
      <c r="V12798" s="213"/>
      <c r="W12798" s="213"/>
      <c r="X12798" s="214"/>
      <c r="Y12798" s="214"/>
      <c r="Z12798" s="214"/>
      <c r="AA12798" s="217"/>
      <c r="AB12798" s="217"/>
      <c r="AC12798" s="217"/>
      <c r="AD12798" s="213"/>
    </row>
    <row r="12799" spans="20:30" x14ac:dyDescent="0.2">
      <c r="T12799" s="212"/>
      <c r="U12799" s="213"/>
      <c r="V12799" s="213"/>
      <c r="W12799" s="213"/>
      <c r="X12799" s="214"/>
      <c r="Y12799" s="214"/>
      <c r="Z12799" s="214"/>
      <c r="AA12799" s="217"/>
      <c r="AB12799" s="217"/>
      <c r="AC12799" s="217"/>
      <c r="AD12799" s="213"/>
    </row>
    <row r="12800" spans="20:30" x14ac:dyDescent="0.2">
      <c r="T12800" s="212"/>
      <c r="U12800" s="213"/>
      <c r="V12800" s="213"/>
      <c r="W12800" s="213"/>
      <c r="X12800" s="214"/>
      <c r="Y12800" s="214"/>
      <c r="Z12800" s="214"/>
      <c r="AA12800" s="217"/>
      <c r="AB12800" s="217"/>
      <c r="AC12800" s="217"/>
      <c r="AD12800" s="213"/>
    </row>
    <row r="12801" spans="20:30" x14ac:dyDescent="0.2">
      <c r="T12801" s="212"/>
      <c r="U12801" s="213"/>
      <c r="V12801" s="213"/>
      <c r="W12801" s="213"/>
      <c r="X12801" s="214"/>
      <c r="Y12801" s="214"/>
      <c r="Z12801" s="214"/>
      <c r="AA12801" s="217"/>
      <c r="AB12801" s="217"/>
      <c r="AC12801" s="217"/>
      <c r="AD12801" s="213"/>
    </row>
    <row r="12802" spans="20:30" x14ac:dyDescent="0.2">
      <c r="T12802" s="212"/>
      <c r="U12802" s="213"/>
      <c r="V12802" s="213"/>
      <c r="W12802" s="213"/>
      <c r="X12802" s="214"/>
      <c r="Y12802" s="214"/>
      <c r="Z12802" s="214"/>
      <c r="AA12802" s="217"/>
      <c r="AB12802" s="217"/>
      <c r="AC12802" s="217"/>
      <c r="AD12802" s="213"/>
    </row>
    <row r="12803" spans="20:30" x14ac:dyDescent="0.2">
      <c r="T12803" s="212"/>
      <c r="U12803" s="213"/>
      <c r="V12803" s="213"/>
      <c r="W12803" s="213"/>
      <c r="X12803" s="214"/>
      <c r="Y12803" s="214"/>
      <c r="Z12803" s="214"/>
      <c r="AA12803" s="217"/>
      <c r="AB12803" s="217"/>
      <c r="AC12803" s="217"/>
      <c r="AD12803" s="213"/>
    </row>
    <row r="12804" spans="20:30" x14ac:dyDescent="0.2">
      <c r="T12804" s="212"/>
      <c r="U12804" s="213"/>
      <c r="V12804" s="213"/>
      <c r="W12804" s="213"/>
      <c r="X12804" s="214"/>
      <c r="Y12804" s="214"/>
      <c r="Z12804" s="214"/>
      <c r="AA12804" s="217"/>
      <c r="AB12804" s="217"/>
      <c r="AC12804" s="217"/>
      <c r="AD12804" s="213"/>
    </row>
    <row r="12805" spans="20:30" x14ac:dyDescent="0.2">
      <c r="T12805" s="212"/>
      <c r="U12805" s="213"/>
      <c r="V12805" s="213"/>
      <c r="W12805" s="213"/>
      <c r="X12805" s="214"/>
      <c r="Y12805" s="214"/>
      <c r="Z12805" s="214"/>
      <c r="AA12805" s="217"/>
      <c r="AB12805" s="217"/>
      <c r="AC12805" s="217"/>
      <c r="AD12805" s="213"/>
    </row>
    <row r="12806" spans="20:30" x14ac:dyDescent="0.2">
      <c r="T12806" s="212"/>
      <c r="U12806" s="213"/>
      <c r="V12806" s="213"/>
      <c r="W12806" s="213"/>
      <c r="X12806" s="214"/>
      <c r="Y12806" s="214"/>
      <c r="Z12806" s="214"/>
      <c r="AA12806" s="217"/>
      <c r="AB12806" s="217"/>
      <c r="AC12806" s="217"/>
      <c r="AD12806" s="213"/>
    </row>
    <row r="12807" spans="20:30" x14ac:dyDescent="0.2">
      <c r="T12807" s="212"/>
      <c r="U12807" s="213"/>
      <c r="V12807" s="213"/>
      <c r="W12807" s="213"/>
      <c r="X12807" s="214"/>
      <c r="Y12807" s="214"/>
      <c r="Z12807" s="214"/>
      <c r="AA12807" s="217"/>
      <c r="AB12807" s="217"/>
      <c r="AC12807" s="217"/>
      <c r="AD12807" s="213"/>
    </row>
    <row r="12808" spans="20:30" x14ac:dyDescent="0.2">
      <c r="T12808" s="212"/>
      <c r="U12808" s="213"/>
      <c r="V12808" s="213"/>
      <c r="W12808" s="213"/>
      <c r="X12808" s="214"/>
      <c r="Y12808" s="214"/>
      <c r="Z12808" s="214"/>
      <c r="AA12808" s="217"/>
      <c r="AB12808" s="217"/>
      <c r="AC12808" s="217"/>
      <c r="AD12808" s="213"/>
    </row>
    <row r="12809" spans="20:30" x14ac:dyDescent="0.2">
      <c r="T12809" s="212"/>
      <c r="U12809" s="213"/>
      <c r="V12809" s="213"/>
      <c r="W12809" s="213"/>
      <c r="X12809" s="214"/>
      <c r="Y12809" s="214"/>
      <c r="Z12809" s="214"/>
      <c r="AA12809" s="217"/>
      <c r="AB12809" s="217"/>
      <c r="AC12809" s="217"/>
      <c r="AD12809" s="213"/>
    </row>
    <row r="12810" spans="20:30" x14ac:dyDescent="0.2">
      <c r="T12810" s="212"/>
      <c r="U12810" s="213"/>
      <c r="V12810" s="213"/>
      <c r="W12810" s="213"/>
      <c r="X12810" s="214"/>
      <c r="Y12810" s="214"/>
      <c r="Z12810" s="214"/>
      <c r="AA12810" s="217"/>
      <c r="AB12810" s="217"/>
      <c r="AC12810" s="217"/>
      <c r="AD12810" s="213"/>
    </row>
    <row r="12811" spans="20:30" x14ac:dyDescent="0.2">
      <c r="T12811" s="212"/>
      <c r="U12811" s="213"/>
      <c r="V12811" s="213"/>
      <c r="W12811" s="213"/>
      <c r="X12811" s="214"/>
      <c r="Y12811" s="214"/>
      <c r="Z12811" s="214"/>
      <c r="AA12811" s="217"/>
      <c r="AB12811" s="217"/>
      <c r="AC12811" s="217"/>
      <c r="AD12811" s="213"/>
    </row>
    <row r="12812" spans="20:30" x14ac:dyDescent="0.2">
      <c r="T12812" s="212"/>
      <c r="U12812" s="213"/>
      <c r="V12812" s="213"/>
      <c r="W12812" s="213"/>
      <c r="X12812" s="214"/>
      <c r="Y12812" s="214"/>
      <c r="Z12812" s="214"/>
      <c r="AA12812" s="217"/>
      <c r="AB12812" s="217"/>
      <c r="AC12812" s="217"/>
      <c r="AD12812" s="213"/>
    </row>
    <row r="12813" spans="20:30" x14ac:dyDescent="0.2">
      <c r="T12813" s="212"/>
      <c r="U12813" s="213"/>
      <c r="V12813" s="213"/>
      <c r="W12813" s="213"/>
      <c r="X12813" s="214"/>
      <c r="Y12813" s="214"/>
      <c r="Z12813" s="214"/>
      <c r="AA12813" s="217"/>
      <c r="AB12813" s="217"/>
      <c r="AC12813" s="217"/>
      <c r="AD12813" s="213"/>
    </row>
    <row r="12814" spans="20:30" x14ac:dyDescent="0.2">
      <c r="T12814" s="212"/>
      <c r="U12814" s="213"/>
      <c r="V12814" s="213"/>
      <c r="W12814" s="213"/>
      <c r="X12814" s="214"/>
      <c r="Y12814" s="214"/>
      <c r="Z12814" s="214"/>
      <c r="AA12814" s="217"/>
      <c r="AB12814" s="217"/>
      <c r="AC12814" s="217"/>
      <c r="AD12814" s="213"/>
    </row>
    <row r="12815" spans="20:30" x14ac:dyDescent="0.2">
      <c r="T12815" s="212"/>
      <c r="U12815" s="213"/>
      <c r="V12815" s="213"/>
      <c r="W12815" s="213"/>
      <c r="X12815" s="214"/>
      <c r="Y12815" s="214"/>
      <c r="Z12815" s="214"/>
      <c r="AA12815" s="217"/>
      <c r="AB12815" s="217"/>
      <c r="AC12815" s="217"/>
      <c r="AD12815" s="213"/>
    </row>
    <row r="12816" spans="20:30" x14ac:dyDescent="0.2">
      <c r="T12816" s="212"/>
      <c r="U12816" s="213"/>
      <c r="V12816" s="213"/>
      <c r="W12816" s="213"/>
      <c r="X12816" s="214"/>
      <c r="Y12816" s="214"/>
      <c r="Z12816" s="214"/>
      <c r="AA12816" s="217"/>
      <c r="AB12816" s="217"/>
      <c r="AC12816" s="217"/>
      <c r="AD12816" s="213"/>
    </row>
    <row r="12817" spans="20:30" x14ac:dyDescent="0.2">
      <c r="T12817" s="212"/>
      <c r="U12817" s="213"/>
      <c r="V12817" s="213"/>
      <c r="W12817" s="213"/>
      <c r="X12817" s="214"/>
      <c r="Y12817" s="214"/>
      <c r="Z12817" s="214"/>
      <c r="AA12817" s="217"/>
      <c r="AB12817" s="217"/>
      <c r="AC12817" s="217"/>
      <c r="AD12817" s="213"/>
    </row>
    <row r="12818" spans="20:30" x14ac:dyDescent="0.2">
      <c r="T12818" s="212"/>
      <c r="U12818" s="213"/>
      <c r="V12818" s="213"/>
      <c r="W12818" s="213"/>
      <c r="X12818" s="214"/>
      <c r="Y12818" s="214"/>
      <c r="Z12818" s="214"/>
      <c r="AA12818" s="217"/>
      <c r="AB12818" s="217"/>
      <c r="AC12818" s="217"/>
      <c r="AD12818" s="213"/>
    </row>
    <row r="12819" spans="20:30" x14ac:dyDescent="0.2">
      <c r="T12819" s="212"/>
      <c r="U12819" s="213"/>
      <c r="V12819" s="213"/>
      <c r="W12819" s="213"/>
      <c r="X12819" s="214"/>
      <c r="Y12819" s="214"/>
      <c r="Z12819" s="214"/>
      <c r="AA12819" s="217"/>
      <c r="AB12819" s="217"/>
      <c r="AC12819" s="217"/>
      <c r="AD12819" s="213"/>
    </row>
    <row r="12820" spans="20:30" x14ac:dyDescent="0.2">
      <c r="T12820" s="212"/>
      <c r="U12820" s="213"/>
      <c r="V12820" s="213"/>
      <c r="W12820" s="213"/>
      <c r="X12820" s="214"/>
      <c r="Y12820" s="214"/>
      <c r="Z12820" s="214"/>
      <c r="AA12820" s="217"/>
      <c r="AB12820" s="217"/>
      <c r="AC12820" s="217"/>
      <c r="AD12820" s="213"/>
    </row>
    <row r="12821" spans="20:30" x14ac:dyDescent="0.2">
      <c r="T12821" s="212"/>
      <c r="U12821" s="213"/>
      <c r="V12821" s="213"/>
      <c r="W12821" s="213"/>
      <c r="X12821" s="214"/>
      <c r="Y12821" s="214"/>
      <c r="Z12821" s="214"/>
      <c r="AA12821" s="217"/>
      <c r="AB12821" s="217"/>
      <c r="AC12821" s="217"/>
      <c r="AD12821" s="213"/>
    </row>
    <row r="12822" spans="20:30" x14ac:dyDescent="0.2">
      <c r="T12822" s="212"/>
      <c r="U12822" s="213"/>
      <c r="V12822" s="213"/>
      <c r="W12822" s="213"/>
      <c r="X12822" s="214"/>
      <c r="Y12822" s="214"/>
      <c r="Z12822" s="214"/>
      <c r="AA12822" s="217"/>
      <c r="AB12822" s="217"/>
      <c r="AC12822" s="217"/>
      <c r="AD12822" s="213"/>
    </row>
    <row r="12823" spans="20:30" x14ac:dyDescent="0.2">
      <c r="T12823" s="212"/>
      <c r="U12823" s="213"/>
      <c r="V12823" s="213"/>
      <c r="W12823" s="213"/>
      <c r="X12823" s="214"/>
      <c r="Y12823" s="214"/>
      <c r="Z12823" s="214"/>
      <c r="AA12823" s="217"/>
      <c r="AB12823" s="217"/>
      <c r="AC12823" s="217"/>
      <c r="AD12823" s="213"/>
    </row>
    <row r="12824" spans="20:30" x14ac:dyDescent="0.2">
      <c r="T12824" s="212"/>
      <c r="U12824" s="213"/>
      <c r="V12824" s="213"/>
      <c r="W12824" s="213"/>
      <c r="X12824" s="214"/>
      <c r="Y12824" s="214"/>
      <c r="Z12824" s="214"/>
      <c r="AA12824" s="217"/>
      <c r="AB12824" s="217"/>
      <c r="AC12824" s="217"/>
      <c r="AD12824" s="213"/>
    </row>
    <row r="12825" spans="20:30" x14ac:dyDescent="0.2">
      <c r="T12825" s="212"/>
      <c r="U12825" s="213"/>
      <c r="V12825" s="213"/>
      <c r="W12825" s="213"/>
      <c r="X12825" s="214"/>
      <c r="Y12825" s="214"/>
      <c r="Z12825" s="214"/>
      <c r="AA12825" s="217"/>
      <c r="AB12825" s="217"/>
      <c r="AC12825" s="217"/>
      <c r="AD12825" s="213"/>
    </row>
    <row r="12826" spans="20:30" x14ac:dyDescent="0.2">
      <c r="T12826" s="212"/>
      <c r="U12826" s="213"/>
      <c r="V12826" s="213"/>
      <c r="W12826" s="213"/>
      <c r="X12826" s="214"/>
      <c r="Y12826" s="214"/>
      <c r="Z12826" s="214"/>
      <c r="AA12826" s="217"/>
      <c r="AB12826" s="217"/>
      <c r="AC12826" s="217"/>
      <c r="AD12826" s="213"/>
    </row>
    <row r="12827" spans="20:30" x14ac:dyDescent="0.2">
      <c r="T12827" s="212"/>
      <c r="U12827" s="213"/>
      <c r="V12827" s="213"/>
      <c r="W12827" s="213"/>
      <c r="X12827" s="214"/>
      <c r="Y12827" s="214"/>
      <c r="Z12827" s="214"/>
      <c r="AA12827" s="217"/>
      <c r="AB12827" s="217"/>
      <c r="AC12827" s="217"/>
      <c r="AD12827" s="213"/>
    </row>
    <row r="12828" spans="20:30" x14ac:dyDescent="0.2">
      <c r="T12828" s="212"/>
      <c r="U12828" s="213"/>
      <c r="V12828" s="213"/>
      <c r="W12828" s="213"/>
      <c r="X12828" s="214"/>
      <c r="Y12828" s="214"/>
      <c r="Z12828" s="214"/>
      <c r="AA12828" s="217"/>
      <c r="AB12828" s="217"/>
      <c r="AC12828" s="217"/>
      <c r="AD12828" s="213"/>
    </row>
    <row r="12829" spans="20:30" x14ac:dyDescent="0.2">
      <c r="T12829" s="212"/>
      <c r="U12829" s="213"/>
      <c r="V12829" s="213"/>
      <c r="W12829" s="213"/>
      <c r="X12829" s="214"/>
      <c r="Y12829" s="214"/>
      <c r="Z12829" s="214"/>
      <c r="AA12829" s="217"/>
      <c r="AB12829" s="217"/>
      <c r="AC12829" s="217"/>
      <c r="AD12829" s="213"/>
    </row>
    <row r="12830" spans="20:30" x14ac:dyDescent="0.2">
      <c r="T12830" s="212"/>
      <c r="U12830" s="213"/>
      <c r="V12830" s="213"/>
      <c r="W12830" s="213"/>
      <c r="X12830" s="214"/>
      <c r="Y12830" s="214"/>
      <c r="Z12830" s="214"/>
      <c r="AA12830" s="217"/>
      <c r="AB12830" s="217"/>
      <c r="AC12830" s="217"/>
      <c r="AD12830" s="213"/>
    </row>
    <row r="12831" spans="20:30" x14ac:dyDescent="0.2">
      <c r="T12831" s="212"/>
      <c r="U12831" s="213"/>
      <c r="V12831" s="213"/>
      <c r="W12831" s="213"/>
      <c r="X12831" s="214"/>
      <c r="Y12831" s="214"/>
      <c r="Z12831" s="214"/>
      <c r="AA12831" s="217"/>
      <c r="AB12831" s="217"/>
      <c r="AC12831" s="217"/>
      <c r="AD12831" s="213"/>
    </row>
    <row r="12832" spans="20:30" x14ac:dyDescent="0.2">
      <c r="T12832" s="212"/>
      <c r="U12832" s="213"/>
      <c r="V12832" s="213"/>
      <c r="W12832" s="213"/>
      <c r="X12832" s="214"/>
      <c r="Y12832" s="214"/>
      <c r="Z12832" s="214"/>
      <c r="AA12832" s="217"/>
      <c r="AB12832" s="217"/>
      <c r="AC12832" s="217"/>
      <c r="AD12832" s="213"/>
    </row>
    <row r="12833" spans="20:30" x14ac:dyDescent="0.2">
      <c r="T12833" s="212"/>
      <c r="U12833" s="213"/>
      <c r="V12833" s="213"/>
      <c r="W12833" s="213"/>
      <c r="X12833" s="214"/>
      <c r="Y12833" s="214"/>
      <c r="Z12833" s="214"/>
      <c r="AA12833" s="217"/>
      <c r="AB12833" s="217"/>
      <c r="AC12833" s="217"/>
      <c r="AD12833" s="213"/>
    </row>
    <row r="12834" spans="20:30" x14ac:dyDescent="0.2">
      <c r="T12834" s="212"/>
      <c r="U12834" s="213"/>
      <c r="V12834" s="213"/>
      <c r="W12834" s="213"/>
      <c r="X12834" s="214"/>
      <c r="Y12834" s="214"/>
      <c r="Z12834" s="214"/>
      <c r="AA12834" s="217"/>
      <c r="AB12834" s="217"/>
      <c r="AC12834" s="217"/>
      <c r="AD12834" s="213"/>
    </row>
    <row r="12835" spans="20:30" x14ac:dyDescent="0.2">
      <c r="T12835" s="212"/>
      <c r="U12835" s="213"/>
      <c r="V12835" s="213"/>
      <c r="W12835" s="213"/>
      <c r="X12835" s="214"/>
      <c r="Y12835" s="214"/>
      <c r="Z12835" s="214"/>
      <c r="AA12835" s="217"/>
      <c r="AB12835" s="217"/>
      <c r="AC12835" s="217"/>
      <c r="AD12835" s="213"/>
    </row>
    <row r="12836" spans="20:30" x14ac:dyDescent="0.2">
      <c r="T12836" s="212"/>
      <c r="U12836" s="213"/>
      <c r="V12836" s="213"/>
      <c r="W12836" s="213"/>
      <c r="X12836" s="214"/>
      <c r="Y12836" s="214"/>
      <c r="Z12836" s="214"/>
      <c r="AA12836" s="217"/>
      <c r="AB12836" s="217"/>
      <c r="AC12836" s="217"/>
      <c r="AD12836" s="213"/>
    </row>
    <row r="12837" spans="20:30" x14ac:dyDescent="0.2">
      <c r="T12837" s="212"/>
      <c r="U12837" s="213"/>
      <c r="V12837" s="213"/>
      <c r="W12837" s="213"/>
      <c r="X12837" s="214"/>
      <c r="Y12837" s="214"/>
      <c r="Z12837" s="214"/>
      <c r="AA12837" s="217"/>
      <c r="AB12837" s="217"/>
      <c r="AC12837" s="217"/>
      <c r="AD12837" s="213"/>
    </row>
    <row r="12838" spans="20:30" x14ac:dyDescent="0.2">
      <c r="T12838" s="212"/>
      <c r="U12838" s="213"/>
      <c r="V12838" s="213"/>
      <c r="W12838" s="213"/>
      <c r="X12838" s="214"/>
      <c r="Y12838" s="214"/>
      <c r="Z12838" s="214"/>
      <c r="AA12838" s="217"/>
      <c r="AB12838" s="217"/>
      <c r="AC12838" s="217"/>
      <c r="AD12838" s="213"/>
    </row>
    <row r="12839" spans="20:30" x14ac:dyDescent="0.2">
      <c r="T12839" s="212"/>
      <c r="U12839" s="213"/>
      <c r="V12839" s="213"/>
      <c r="W12839" s="213"/>
      <c r="X12839" s="214"/>
      <c r="Y12839" s="214"/>
      <c r="Z12839" s="214"/>
      <c r="AA12839" s="217"/>
      <c r="AB12839" s="217"/>
      <c r="AC12839" s="217"/>
      <c r="AD12839" s="213"/>
    </row>
    <row r="12840" spans="20:30" x14ac:dyDescent="0.2">
      <c r="T12840" s="212"/>
      <c r="U12840" s="213"/>
      <c r="V12840" s="213"/>
      <c r="W12840" s="213"/>
      <c r="X12840" s="214"/>
      <c r="Y12840" s="214"/>
      <c r="Z12840" s="214"/>
      <c r="AA12840" s="217"/>
      <c r="AB12840" s="217"/>
      <c r="AC12840" s="217"/>
      <c r="AD12840" s="213"/>
    </row>
    <row r="12841" spans="20:30" x14ac:dyDescent="0.2">
      <c r="T12841" s="212"/>
      <c r="U12841" s="213"/>
      <c r="V12841" s="213"/>
      <c r="W12841" s="213"/>
      <c r="X12841" s="214"/>
      <c r="Y12841" s="214"/>
      <c r="Z12841" s="214"/>
      <c r="AA12841" s="217"/>
      <c r="AB12841" s="217"/>
      <c r="AC12841" s="217"/>
      <c r="AD12841" s="213"/>
    </row>
    <row r="12842" spans="20:30" x14ac:dyDescent="0.2">
      <c r="T12842" s="212"/>
      <c r="U12842" s="213"/>
      <c r="V12842" s="213"/>
      <c r="W12842" s="213"/>
      <c r="X12842" s="214"/>
      <c r="Y12842" s="214"/>
      <c r="Z12842" s="214"/>
      <c r="AA12842" s="217"/>
      <c r="AB12842" s="217"/>
      <c r="AC12842" s="217"/>
      <c r="AD12842" s="213"/>
    </row>
    <row r="12843" spans="20:30" x14ac:dyDescent="0.2">
      <c r="T12843" s="212"/>
      <c r="U12843" s="213"/>
      <c r="V12843" s="213"/>
      <c r="W12843" s="213"/>
      <c r="X12843" s="214"/>
      <c r="Y12843" s="214"/>
      <c r="Z12843" s="214"/>
      <c r="AA12843" s="217"/>
      <c r="AB12843" s="217"/>
      <c r="AC12843" s="217"/>
      <c r="AD12843" s="213"/>
    </row>
    <row r="12844" spans="20:30" x14ac:dyDescent="0.2">
      <c r="T12844" s="212"/>
      <c r="U12844" s="213"/>
      <c r="V12844" s="213"/>
      <c r="W12844" s="213"/>
      <c r="X12844" s="214"/>
      <c r="Y12844" s="214"/>
      <c r="Z12844" s="214"/>
      <c r="AA12844" s="217"/>
      <c r="AB12844" s="217"/>
      <c r="AC12844" s="217"/>
      <c r="AD12844" s="213"/>
    </row>
    <row r="12845" spans="20:30" x14ac:dyDescent="0.2">
      <c r="T12845" s="212"/>
      <c r="U12845" s="213"/>
      <c r="V12845" s="213"/>
      <c r="W12845" s="213"/>
      <c r="X12845" s="214"/>
      <c r="Y12845" s="214"/>
      <c r="Z12845" s="214"/>
      <c r="AA12845" s="217"/>
      <c r="AB12845" s="217"/>
      <c r="AC12845" s="217"/>
      <c r="AD12845" s="213"/>
    </row>
    <row r="12846" spans="20:30" x14ac:dyDescent="0.2">
      <c r="T12846" s="212"/>
      <c r="U12846" s="213"/>
      <c r="V12846" s="213"/>
      <c r="W12846" s="213"/>
      <c r="X12846" s="214"/>
      <c r="Y12846" s="214"/>
      <c r="Z12846" s="214"/>
      <c r="AA12846" s="217"/>
      <c r="AB12846" s="217"/>
      <c r="AC12846" s="217"/>
      <c r="AD12846" s="213"/>
    </row>
    <row r="12847" spans="20:30" x14ac:dyDescent="0.2">
      <c r="T12847" s="212"/>
      <c r="U12847" s="213"/>
      <c r="V12847" s="213"/>
      <c r="W12847" s="213"/>
      <c r="X12847" s="214"/>
      <c r="Y12847" s="214"/>
      <c r="Z12847" s="214"/>
      <c r="AA12847" s="217"/>
      <c r="AB12847" s="217"/>
      <c r="AC12847" s="217"/>
      <c r="AD12847" s="213"/>
    </row>
    <row r="12848" spans="20:30" x14ac:dyDescent="0.2">
      <c r="T12848" s="212"/>
      <c r="U12848" s="213"/>
      <c r="V12848" s="213"/>
      <c r="W12848" s="213"/>
      <c r="X12848" s="214"/>
      <c r="Y12848" s="214"/>
      <c r="Z12848" s="214"/>
      <c r="AA12848" s="217"/>
      <c r="AB12848" s="217"/>
      <c r="AC12848" s="217"/>
      <c r="AD12848" s="213"/>
    </row>
    <row r="12849" spans="20:30" x14ac:dyDescent="0.2">
      <c r="T12849" s="212"/>
      <c r="U12849" s="213"/>
      <c r="V12849" s="213"/>
      <c r="W12849" s="213"/>
      <c r="X12849" s="214"/>
      <c r="Y12849" s="214"/>
      <c r="Z12849" s="214"/>
      <c r="AA12849" s="217"/>
      <c r="AB12849" s="217"/>
      <c r="AC12849" s="217"/>
      <c r="AD12849" s="213"/>
    </row>
    <row r="12850" spans="20:30" x14ac:dyDescent="0.2">
      <c r="T12850" s="212"/>
      <c r="U12850" s="213"/>
      <c r="V12850" s="213"/>
      <c r="W12850" s="213"/>
      <c r="X12850" s="214"/>
      <c r="Y12850" s="214"/>
      <c r="Z12850" s="214"/>
      <c r="AA12850" s="217"/>
      <c r="AB12850" s="217"/>
      <c r="AC12850" s="217"/>
      <c r="AD12850" s="213"/>
    </row>
    <row r="12851" spans="20:30" x14ac:dyDescent="0.2">
      <c r="T12851" s="212"/>
      <c r="U12851" s="213"/>
      <c r="V12851" s="213"/>
      <c r="W12851" s="213"/>
      <c r="X12851" s="214"/>
      <c r="Y12851" s="214"/>
      <c r="Z12851" s="214"/>
      <c r="AA12851" s="217"/>
      <c r="AB12851" s="217"/>
      <c r="AC12851" s="217"/>
      <c r="AD12851" s="213"/>
    </row>
    <row r="12852" spans="20:30" x14ac:dyDescent="0.2">
      <c r="T12852" s="212"/>
      <c r="U12852" s="213"/>
      <c r="V12852" s="213"/>
      <c r="W12852" s="213"/>
      <c r="X12852" s="214"/>
      <c r="Y12852" s="214"/>
      <c r="Z12852" s="214"/>
      <c r="AA12852" s="217"/>
      <c r="AB12852" s="217"/>
      <c r="AC12852" s="217"/>
      <c r="AD12852" s="213"/>
    </row>
    <row r="12853" spans="20:30" x14ac:dyDescent="0.2">
      <c r="T12853" s="212"/>
      <c r="U12853" s="213"/>
      <c r="V12853" s="213"/>
      <c r="W12853" s="213"/>
      <c r="X12853" s="214"/>
      <c r="Y12853" s="214"/>
      <c r="Z12853" s="214"/>
      <c r="AA12853" s="217"/>
      <c r="AB12853" s="217"/>
      <c r="AC12853" s="217"/>
      <c r="AD12853" s="213"/>
    </row>
    <row r="12854" spans="20:30" x14ac:dyDescent="0.2">
      <c r="T12854" s="212"/>
      <c r="U12854" s="213"/>
      <c r="V12854" s="213"/>
      <c r="W12854" s="213"/>
      <c r="X12854" s="214"/>
      <c r="Y12854" s="214"/>
      <c r="Z12854" s="214"/>
      <c r="AA12854" s="217"/>
      <c r="AB12854" s="217"/>
      <c r="AC12854" s="217"/>
      <c r="AD12854" s="213"/>
    </row>
    <row r="12855" spans="20:30" x14ac:dyDescent="0.2">
      <c r="T12855" s="212"/>
      <c r="U12855" s="213"/>
      <c r="V12855" s="213"/>
      <c r="W12855" s="213"/>
      <c r="X12855" s="214"/>
      <c r="Y12855" s="214"/>
      <c r="Z12855" s="214"/>
      <c r="AA12855" s="217"/>
      <c r="AB12855" s="217"/>
      <c r="AC12855" s="217"/>
      <c r="AD12855" s="213"/>
    </row>
    <row r="12856" spans="20:30" x14ac:dyDescent="0.2">
      <c r="T12856" s="212"/>
      <c r="U12856" s="213"/>
      <c r="V12856" s="213"/>
      <c r="W12856" s="213"/>
      <c r="X12856" s="214"/>
      <c r="Y12856" s="214"/>
      <c r="Z12856" s="214"/>
      <c r="AA12856" s="217"/>
      <c r="AB12856" s="217"/>
      <c r="AC12856" s="217"/>
      <c r="AD12856" s="213"/>
    </row>
    <row r="12857" spans="20:30" x14ac:dyDescent="0.2">
      <c r="T12857" s="212"/>
      <c r="U12857" s="213"/>
      <c r="V12857" s="213"/>
      <c r="W12857" s="213"/>
      <c r="X12857" s="214"/>
      <c r="Y12857" s="214"/>
      <c r="Z12857" s="214"/>
      <c r="AA12857" s="217"/>
      <c r="AB12857" s="217"/>
      <c r="AC12857" s="217"/>
      <c r="AD12857" s="213"/>
    </row>
    <row r="12858" spans="20:30" x14ac:dyDescent="0.2">
      <c r="T12858" s="212"/>
      <c r="U12858" s="213"/>
      <c r="V12858" s="213"/>
      <c r="W12858" s="213"/>
      <c r="X12858" s="214"/>
      <c r="Y12858" s="214"/>
      <c r="Z12858" s="214"/>
      <c r="AA12858" s="217"/>
      <c r="AB12858" s="217"/>
      <c r="AC12858" s="217"/>
      <c r="AD12858" s="213"/>
    </row>
    <row r="12859" spans="20:30" x14ac:dyDescent="0.2">
      <c r="T12859" s="212"/>
      <c r="U12859" s="213"/>
      <c r="V12859" s="213"/>
      <c r="W12859" s="213"/>
      <c r="X12859" s="214"/>
      <c r="Y12859" s="214"/>
      <c r="Z12859" s="214"/>
      <c r="AA12859" s="217"/>
      <c r="AB12859" s="217"/>
      <c r="AC12859" s="217"/>
      <c r="AD12859" s="213"/>
    </row>
    <row r="12860" spans="20:30" x14ac:dyDescent="0.2">
      <c r="T12860" s="212"/>
      <c r="U12860" s="213"/>
      <c r="V12860" s="213"/>
      <c r="W12860" s="213"/>
      <c r="X12860" s="214"/>
      <c r="Y12860" s="214"/>
      <c r="Z12860" s="214"/>
      <c r="AA12860" s="217"/>
      <c r="AB12860" s="217"/>
      <c r="AC12860" s="217"/>
      <c r="AD12860" s="213"/>
    </row>
    <row r="12861" spans="20:30" x14ac:dyDescent="0.2">
      <c r="T12861" s="212"/>
      <c r="U12861" s="213"/>
      <c r="V12861" s="213"/>
      <c r="W12861" s="213"/>
      <c r="X12861" s="214"/>
      <c r="Y12861" s="214"/>
      <c r="Z12861" s="214"/>
      <c r="AA12861" s="217"/>
      <c r="AB12861" s="217"/>
      <c r="AC12861" s="217"/>
      <c r="AD12861" s="213"/>
    </row>
    <row r="12862" spans="20:30" x14ac:dyDescent="0.2">
      <c r="T12862" s="212"/>
      <c r="U12862" s="213"/>
      <c r="V12862" s="213"/>
      <c r="W12862" s="213"/>
      <c r="X12862" s="214"/>
      <c r="Y12862" s="214"/>
      <c r="Z12862" s="214"/>
      <c r="AA12862" s="217"/>
      <c r="AB12862" s="217"/>
      <c r="AC12862" s="217"/>
      <c r="AD12862" s="213"/>
    </row>
    <row r="12863" spans="20:30" x14ac:dyDescent="0.2">
      <c r="T12863" s="212"/>
      <c r="U12863" s="213"/>
      <c r="V12863" s="213"/>
      <c r="W12863" s="213"/>
      <c r="X12863" s="214"/>
      <c r="Y12863" s="214"/>
      <c r="Z12863" s="214"/>
      <c r="AA12863" s="217"/>
      <c r="AB12863" s="217"/>
      <c r="AC12863" s="217"/>
      <c r="AD12863" s="213"/>
    </row>
    <row r="12864" spans="20:30" x14ac:dyDescent="0.2">
      <c r="T12864" s="212"/>
      <c r="U12864" s="213"/>
      <c r="V12864" s="213"/>
      <c r="W12864" s="213"/>
      <c r="X12864" s="214"/>
      <c r="Y12864" s="214"/>
      <c r="Z12864" s="214"/>
      <c r="AA12864" s="217"/>
      <c r="AB12864" s="217"/>
      <c r="AC12864" s="217"/>
      <c r="AD12864" s="213"/>
    </row>
    <row r="12865" spans="20:30" x14ac:dyDescent="0.2">
      <c r="T12865" s="212"/>
      <c r="U12865" s="213"/>
      <c r="V12865" s="213"/>
      <c r="W12865" s="213"/>
      <c r="X12865" s="214"/>
      <c r="Y12865" s="214"/>
      <c r="Z12865" s="214"/>
      <c r="AA12865" s="217"/>
      <c r="AB12865" s="217"/>
      <c r="AC12865" s="217"/>
      <c r="AD12865" s="213"/>
    </row>
    <row r="12866" spans="20:30" x14ac:dyDescent="0.2">
      <c r="T12866" s="212"/>
      <c r="U12866" s="213"/>
      <c r="V12866" s="213"/>
      <c r="W12866" s="213"/>
      <c r="X12866" s="214"/>
      <c r="Y12866" s="214"/>
      <c r="Z12866" s="214"/>
      <c r="AA12866" s="217"/>
      <c r="AB12866" s="217"/>
      <c r="AC12866" s="217"/>
      <c r="AD12866" s="213"/>
    </row>
    <row r="12867" spans="20:30" x14ac:dyDescent="0.2">
      <c r="T12867" s="212"/>
      <c r="U12867" s="213"/>
      <c r="V12867" s="213"/>
      <c r="W12867" s="213"/>
      <c r="X12867" s="214"/>
      <c r="Y12867" s="214"/>
      <c r="Z12867" s="214"/>
      <c r="AA12867" s="217"/>
      <c r="AB12867" s="217"/>
      <c r="AC12867" s="217"/>
      <c r="AD12867" s="213"/>
    </row>
    <row r="12868" spans="20:30" x14ac:dyDescent="0.2">
      <c r="T12868" s="212"/>
      <c r="U12868" s="213"/>
      <c r="V12868" s="213"/>
      <c r="W12868" s="213"/>
      <c r="X12868" s="214"/>
      <c r="Y12868" s="214"/>
      <c r="Z12868" s="214"/>
      <c r="AA12868" s="217"/>
      <c r="AB12868" s="217"/>
      <c r="AC12868" s="217"/>
      <c r="AD12868" s="213"/>
    </row>
    <row r="12869" spans="20:30" x14ac:dyDescent="0.2">
      <c r="T12869" s="212"/>
      <c r="U12869" s="213"/>
      <c r="V12869" s="213"/>
      <c r="W12869" s="213"/>
      <c r="X12869" s="214"/>
      <c r="Y12869" s="214"/>
      <c r="Z12869" s="214"/>
      <c r="AA12869" s="217"/>
      <c r="AB12869" s="217"/>
      <c r="AC12869" s="217"/>
      <c r="AD12869" s="213"/>
    </row>
    <row r="12870" spans="20:30" x14ac:dyDescent="0.2">
      <c r="T12870" s="212"/>
      <c r="U12870" s="213"/>
      <c r="V12870" s="213"/>
      <c r="W12870" s="213"/>
      <c r="X12870" s="214"/>
      <c r="Y12870" s="214"/>
      <c r="Z12870" s="214"/>
      <c r="AA12870" s="217"/>
      <c r="AB12870" s="217"/>
      <c r="AC12870" s="217"/>
      <c r="AD12870" s="213"/>
    </row>
    <row r="12871" spans="20:30" x14ac:dyDescent="0.2">
      <c r="T12871" s="212"/>
      <c r="U12871" s="213"/>
      <c r="V12871" s="213"/>
      <c r="W12871" s="213"/>
      <c r="X12871" s="214"/>
      <c r="Y12871" s="214"/>
      <c r="Z12871" s="214"/>
      <c r="AA12871" s="217"/>
      <c r="AB12871" s="217"/>
      <c r="AC12871" s="217"/>
      <c r="AD12871" s="213"/>
    </row>
    <row r="12872" spans="20:30" x14ac:dyDescent="0.2">
      <c r="T12872" s="212"/>
      <c r="U12872" s="213"/>
      <c r="V12872" s="213"/>
      <c r="W12872" s="213"/>
      <c r="X12872" s="214"/>
      <c r="Y12872" s="214"/>
      <c r="Z12872" s="214"/>
      <c r="AA12872" s="217"/>
      <c r="AB12872" s="217"/>
      <c r="AC12872" s="217"/>
      <c r="AD12872" s="213"/>
    </row>
    <row r="12873" spans="20:30" x14ac:dyDescent="0.2">
      <c r="T12873" s="212"/>
      <c r="U12873" s="213"/>
      <c r="V12873" s="213"/>
      <c r="W12873" s="213"/>
      <c r="X12873" s="214"/>
      <c r="Y12873" s="214"/>
      <c r="Z12873" s="214"/>
      <c r="AA12873" s="217"/>
      <c r="AB12873" s="217"/>
      <c r="AC12873" s="217"/>
      <c r="AD12873" s="213"/>
    </row>
    <row r="12874" spans="20:30" x14ac:dyDescent="0.2">
      <c r="T12874" s="212"/>
      <c r="U12874" s="213"/>
      <c r="V12874" s="213"/>
      <c r="W12874" s="213"/>
      <c r="X12874" s="214"/>
      <c r="Y12874" s="214"/>
      <c r="Z12874" s="214"/>
      <c r="AA12874" s="217"/>
      <c r="AB12874" s="217"/>
      <c r="AC12874" s="217"/>
      <c r="AD12874" s="213"/>
    </row>
    <row r="12875" spans="20:30" x14ac:dyDescent="0.2">
      <c r="T12875" s="212"/>
      <c r="U12875" s="213"/>
      <c r="V12875" s="213"/>
      <c r="W12875" s="213"/>
      <c r="X12875" s="214"/>
      <c r="Y12875" s="214"/>
      <c r="Z12875" s="214"/>
      <c r="AA12875" s="217"/>
      <c r="AB12875" s="217"/>
      <c r="AC12875" s="217"/>
      <c r="AD12875" s="213"/>
    </row>
    <row r="12876" spans="20:30" x14ac:dyDescent="0.2">
      <c r="T12876" s="212"/>
      <c r="U12876" s="213"/>
      <c r="V12876" s="213"/>
      <c r="W12876" s="213"/>
      <c r="X12876" s="214"/>
      <c r="Y12876" s="214"/>
      <c r="Z12876" s="214"/>
      <c r="AA12876" s="217"/>
      <c r="AB12876" s="217"/>
      <c r="AC12876" s="217"/>
      <c r="AD12876" s="213"/>
    </row>
    <row r="12877" spans="20:30" x14ac:dyDescent="0.2">
      <c r="T12877" s="212"/>
      <c r="U12877" s="213"/>
      <c r="V12877" s="213"/>
      <c r="W12877" s="213"/>
      <c r="X12877" s="214"/>
      <c r="Y12877" s="214"/>
      <c r="Z12877" s="214"/>
      <c r="AA12877" s="217"/>
      <c r="AB12877" s="217"/>
      <c r="AC12877" s="217"/>
      <c r="AD12877" s="213"/>
    </row>
    <row r="12878" spans="20:30" x14ac:dyDescent="0.2">
      <c r="T12878" s="212"/>
      <c r="U12878" s="213"/>
      <c r="V12878" s="213"/>
      <c r="W12878" s="213"/>
      <c r="X12878" s="214"/>
      <c r="Y12878" s="214"/>
      <c r="Z12878" s="214"/>
      <c r="AA12878" s="217"/>
      <c r="AB12878" s="217"/>
      <c r="AC12878" s="217"/>
      <c r="AD12878" s="213"/>
    </row>
    <row r="12879" spans="20:30" x14ac:dyDescent="0.2">
      <c r="T12879" s="212"/>
      <c r="U12879" s="213"/>
      <c r="V12879" s="213"/>
      <c r="W12879" s="213"/>
      <c r="X12879" s="214"/>
      <c r="Y12879" s="214"/>
      <c r="Z12879" s="214"/>
      <c r="AA12879" s="217"/>
      <c r="AB12879" s="217"/>
      <c r="AC12879" s="217"/>
      <c r="AD12879" s="213"/>
    </row>
    <row r="12880" spans="20:30" x14ac:dyDescent="0.2">
      <c r="T12880" s="212"/>
      <c r="U12880" s="213"/>
      <c r="V12880" s="213"/>
      <c r="W12880" s="213"/>
      <c r="X12880" s="214"/>
      <c r="Y12880" s="214"/>
      <c r="Z12880" s="214"/>
      <c r="AA12880" s="217"/>
      <c r="AB12880" s="217"/>
      <c r="AC12880" s="217"/>
      <c r="AD12880" s="213"/>
    </row>
    <row r="12881" spans="20:30" x14ac:dyDescent="0.2">
      <c r="T12881" s="212"/>
      <c r="U12881" s="213"/>
      <c r="V12881" s="213"/>
      <c r="W12881" s="213"/>
      <c r="X12881" s="214"/>
      <c r="Y12881" s="214"/>
      <c r="Z12881" s="214"/>
      <c r="AA12881" s="217"/>
      <c r="AB12881" s="217"/>
      <c r="AC12881" s="217"/>
      <c r="AD12881" s="213"/>
    </row>
    <row r="12882" spans="20:30" x14ac:dyDescent="0.2">
      <c r="T12882" s="212"/>
      <c r="U12882" s="213"/>
      <c r="V12882" s="213"/>
      <c r="W12882" s="213"/>
      <c r="X12882" s="214"/>
      <c r="Y12882" s="214"/>
      <c r="Z12882" s="214"/>
      <c r="AA12882" s="217"/>
      <c r="AB12882" s="217"/>
      <c r="AC12882" s="217"/>
      <c r="AD12882" s="213"/>
    </row>
    <row r="12883" spans="20:30" x14ac:dyDescent="0.2">
      <c r="T12883" s="212"/>
      <c r="U12883" s="213"/>
      <c r="V12883" s="213"/>
      <c r="W12883" s="213"/>
      <c r="X12883" s="214"/>
      <c r="Y12883" s="214"/>
      <c r="Z12883" s="214"/>
      <c r="AA12883" s="217"/>
      <c r="AB12883" s="217"/>
      <c r="AC12883" s="217"/>
      <c r="AD12883" s="213"/>
    </row>
    <row r="12884" spans="20:30" x14ac:dyDescent="0.2">
      <c r="T12884" s="212"/>
      <c r="U12884" s="213"/>
      <c r="V12884" s="213"/>
      <c r="W12884" s="213"/>
      <c r="X12884" s="214"/>
      <c r="Y12884" s="214"/>
      <c r="Z12884" s="214"/>
      <c r="AA12884" s="217"/>
      <c r="AB12884" s="217"/>
      <c r="AC12884" s="217"/>
      <c r="AD12884" s="213"/>
    </row>
    <row r="12885" spans="20:30" x14ac:dyDescent="0.2">
      <c r="T12885" s="212"/>
      <c r="U12885" s="213"/>
      <c r="V12885" s="213"/>
      <c r="W12885" s="213"/>
      <c r="X12885" s="214"/>
      <c r="Y12885" s="214"/>
      <c r="Z12885" s="214"/>
      <c r="AA12885" s="217"/>
      <c r="AB12885" s="217"/>
      <c r="AC12885" s="217"/>
      <c r="AD12885" s="213"/>
    </row>
    <row r="12886" spans="20:30" x14ac:dyDescent="0.2">
      <c r="T12886" s="212"/>
      <c r="U12886" s="213"/>
      <c r="V12886" s="213"/>
      <c r="W12886" s="213"/>
      <c r="X12886" s="214"/>
      <c r="Y12886" s="214"/>
      <c r="Z12886" s="214"/>
      <c r="AA12886" s="217"/>
      <c r="AB12886" s="217"/>
      <c r="AC12886" s="217"/>
      <c r="AD12886" s="213"/>
    </row>
    <row r="12887" spans="20:30" x14ac:dyDescent="0.2">
      <c r="T12887" s="212"/>
      <c r="U12887" s="213"/>
      <c r="V12887" s="213"/>
      <c r="W12887" s="213"/>
      <c r="X12887" s="214"/>
      <c r="Y12887" s="214"/>
      <c r="Z12887" s="214"/>
      <c r="AA12887" s="217"/>
      <c r="AB12887" s="217"/>
      <c r="AC12887" s="217"/>
      <c r="AD12887" s="213"/>
    </row>
    <row r="12888" spans="20:30" x14ac:dyDescent="0.2">
      <c r="T12888" s="212"/>
      <c r="U12888" s="213"/>
      <c r="V12888" s="213"/>
      <c r="W12888" s="213"/>
      <c r="X12888" s="214"/>
      <c r="Y12888" s="214"/>
      <c r="Z12888" s="214"/>
      <c r="AA12888" s="217"/>
      <c r="AB12888" s="217"/>
      <c r="AC12888" s="217"/>
      <c r="AD12888" s="213"/>
    </row>
    <row r="12889" spans="20:30" x14ac:dyDescent="0.2">
      <c r="T12889" s="212"/>
      <c r="U12889" s="213"/>
      <c r="V12889" s="213"/>
      <c r="W12889" s="213"/>
      <c r="X12889" s="214"/>
      <c r="Y12889" s="214"/>
      <c r="Z12889" s="214"/>
      <c r="AA12889" s="217"/>
      <c r="AB12889" s="217"/>
      <c r="AC12889" s="217"/>
      <c r="AD12889" s="213"/>
    </row>
    <row r="12890" spans="20:30" x14ac:dyDescent="0.2">
      <c r="T12890" s="212"/>
      <c r="U12890" s="213"/>
      <c r="V12890" s="213"/>
      <c r="W12890" s="213"/>
      <c r="X12890" s="214"/>
      <c r="Y12890" s="214"/>
      <c r="Z12890" s="214"/>
      <c r="AA12890" s="217"/>
      <c r="AB12890" s="217"/>
      <c r="AC12890" s="217"/>
      <c r="AD12890" s="213"/>
    </row>
    <row r="12891" spans="20:30" x14ac:dyDescent="0.2">
      <c r="T12891" s="212"/>
      <c r="U12891" s="213"/>
      <c r="V12891" s="213"/>
      <c r="W12891" s="213"/>
      <c r="X12891" s="214"/>
      <c r="Y12891" s="214"/>
      <c r="Z12891" s="214"/>
      <c r="AA12891" s="217"/>
      <c r="AB12891" s="217"/>
      <c r="AC12891" s="217"/>
      <c r="AD12891" s="213"/>
    </row>
    <row r="12892" spans="20:30" x14ac:dyDescent="0.2">
      <c r="T12892" s="212"/>
      <c r="U12892" s="213"/>
      <c r="V12892" s="213"/>
      <c r="W12892" s="213"/>
      <c r="X12892" s="214"/>
      <c r="Y12892" s="214"/>
      <c r="Z12892" s="214"/>
      <c r="AA12892" s="217"/>
      <c r="AB12892" s="217"/>
      <c r="AC12892" s="217"/>
      <c r="AD12892" s="213"/>
    </row>
    <row r="12893" spans="20:30" x14ac:dyDescent="0.2">
      <c r="T12893" s="212"/>
      <c r="U12893" s="213"/>
      <c r="V12893" s="213"/>
      <c r="W12893" s="213"/>
      <c r="X12893" s="214"/>
      <c r="Y12893" s="214"/>
      <c r="Z12893" s="214"/>
      <c r="AA12893" s="217"/>
      <c r="AB12893" s="217"/>
      <c r="AC12893" s="217"/>
      <c r="AD12893" s="213"/>
    </row>
    <row r="12894" spans="20:30" x14ac:dyDescent="0.2">
      <c r="T12894" s="212"/>
      <c r="U12894" s="213"/>
      <c r="V12894" s="213"/>
      <c r="W12894" s="213"/>
      <c r="X12894" s="214"/>
      <c r="Y12894" s="214"/>
      <c r="Z12894" s="214"/>
      <c r="AA12894" s="217"/>
      <c r="AB12894" s="217"/>
      <c r="AC12894" s="217"/>
      <c r="AD12894" s="213"/>
    </row>
    <row r="12895" spans="20:30" x14ac:dyDescent="0.2">
      <c r="T12895" s="212"/>
      <c r="U12895" s="213"/>
      <c r="V12895" s="213"/>
      <c r="W12895" s="213"/>
      <c r="X12895" s="214"/>
      <c r="Y12895" s="214"/>
      <c r="Z12895" s="214"/>
      <c r="AA12895" s="217"/>
      <c r="AB12895" s="217"/>
      <c r="AC12895" s="217"/>
      <c r="AD12895" s="213"/>
    </row>
    <row r="12896" spans="20:30" x14ac:dyDescent="0.2">
      <c r="T12896" s="212"/>
      <c r="U12896" s="213"/>
      <c r="V12896" s="213"/>
      <c r="W12896" s="213"/>
      <c r="X12896" s="214"/>
      <c r="Y12896" s="214"/>
      <c r="Z12896" s="214"/>
      <c r="AA12896" s="217"/>
      <c r="AB12896" s="217"/>
      <c r="AC12896" s="217"/>
      <c r="AD12896" s="213"/>
    </row>
    <row r="12897" spans="20:30" x14ac:dyDescent="0.2">
      <c r="T12897" s="212"/>
      <c r="U12897" s="213"/>
      <c r="V12897" s="213"/>
      <c r="W12897" s="213"/>
      <c r="X12897" s="214"/>
      <c r="Y12897" s="214"/>
      <c r="Z12897" s="214"/>
      <c r="AA12897" s="217"/>
      <c r="AB12897" s="217"/>
      <c r="AC12897" s="217"/>
      <c r="AD12897" s="213"/>
    </row>
    <row r="12898" spans="20:30" x14ac:dyDescent="0.2">
      <c r="T12898" s="212"/>
      <c r="U12898" s="213"/>
      <c r="V12898" s="213"/>
      <c r="W12898" s="213"/>
      <c r="X12898" s="214"/>
      <c r="Y12898" s="214"/>
      <c r="Z12898" s="214"/>
      <c r="AA12898" s="217"/>
      <c r="AB12898" s="217"/>
      <c r="AC12898" s="217"/>
      <c r="AD12898" s="213"/>
    </row>
    <row r="12899" spans="20:30" x14ac:dyDescent="0.2">
      <c r="T12899" s="212"/>
      <c r="U12899" s="213"/>
      <c r="V12899" s="213"/>
      <c r="W12899" s="213"/>
      <c r="X12899" s="214"/>
      <c r="Y12899" s="214"/>
      <c r="Z12899" s="214"/>
      <c r="AA12899" s="217"/>
      <c r="AB12899" s="217"/>
      <c r="AC12899" s="217"/>
      <c r="AD12899" s="213"/>
    </row>
    <row r="12900" spans="20:30" x14ac:dyDescent="0.2">
      <c r="T12900" s="212"/>
      <c r="U12900" s="213"/>
      <c r="V12900" s="213"/>
      <c r="W12900" s="213"/>
      <c r="X12900" s="214"/>
      <c r="Y12900" s="214"/>
      <c r="Z12900" s="214"/>
      <c r="AA12900" s="217"/>
      <c r="AB12900" s="217"/>
      <c r="AC12900" s="217"/>
      <c r="AD12900" s="213"/>
    </row>
    <row r="12901" spans="20:30" x14ac:dyDescent="0.2">
      <c r="T12901" s="212"/>
      <c r="U12901" s="213"/>
      <c r="V12901" s="213"/>
      <c r="W12901" s="213"/>
      <c r="X12901" s="214"/>
      <c r="Y12901" s="214"/>
      <c r="Z12901" s="214"/>
      <c r="AA12901" s="217"/>
      <c r="AB12901" s="217"/>
      <c r="AC12901" s="217"/>
      <c r="AD12901" s="213"/>
    </row>
    <row r="12902" spans="20:30" x14ac:dyDescent="0.2">
      <c r="T12902" s="212"/>
      <c r="U12902" s="213"/>
      <c r="V12902" s="213"/>
      <c r="W12902" s="213"/>
      <c r="X12902" s="214"/>
      <c r="Y12902" s="214"/>
      <c r="Z12902" s="214"/>
      <c r="AA12902" s="217"/>
      <c r="AB12902" s="217"/>
      <c r="AC12902" s="217"/>
      <c r="AD12902" s="213"/>
    </row>
    <row r="12903" spans="20:30" x14ac:dyDescent="0.2">
      <c r="T12903" s="212"/>
      <c r="U12903" s="213"/>
      <c r="V12903" s="213"/>
      <c r="W12903" s="213"/>
      <c r="X12903" s="214"/>
      <c r="Y12903" s="214"/>
      <c r="Z12903" s="214"/>
      <c r="AA12903" s="217"/>
      <c r="AB12903" s="217"/>
      <c r="AC12903" s="217"/>
      <c r="AD12903" s="213"/>
    </row>
    <row r="12904" spans="20:30" x14ac:dyDescent="0.2">
      <c r="T12904" s="212"/>
      <c r="U12904" s="213"/>
      <c r="V12904" s="213"/>
      <c r="W12904" s="213"/>
      <c r="X12904" s="214"/>
      <c r="Y12904" s="214"/>
      <c r="Z12904" s="214"/>
      <c r="AA12904" s="217"/>
      <c r="AB12904" s="217"/>
      <c r="AC12904" s="217"/>
      <c r="AD12904" s="213"/>
    </row>
    <row r="12905" spans="20:30" x14ac:dyDescent="0.2">
      <c r="T12905" s="212"/>
      <c r="U12905" s="213"/>
      <c r="V12905" s="213"/>
      <c r="W12905" s="213"/>
      <c r="X12905" s="214"/>
      <c r="Y12905" s="214"/>
      <c r="Z12905" s="214"/>
      <c r="AA12905" s="217"/>
      <c r="AB12905" s="217"/>
      <c r="AC12905" s="217"/>
      <c r="AD12905" s="213"/>
    </row>
    <row r="12906" spans="20:30" x14ac:dyDescent="0.2">
      <c r="T12906" s="212"/>
      <c r="U12906" s="213"/>
      <c r="V12906" s="213"/>
      <c r="W12906" s="213"/>
      <c r="X12906" s="214"/>
      <c r="Y12906" s="214"/>
      <c r="Z12906" s="214"/>
      <c r="AA12906" s="217"/>
      <c r="AB12906" s="217"/>
      <c r="AC12906" s="217"/>
      <c r="AD12906" s="213"/>
    </row>
    <row r="12907" spans="20:30" x14ac:dyDescent="0.2">
      <c r="T12907" s="212"/>
      <c r="U12907" s="213"/>
      <c r="V12907" s="213"/>
      <c r="W12907" s="213"/>
      <c r="X12907" s="214"/>
      <c r="Y12907" s="214"/>
      <c r="Z12907" s="214"/>
      <c r="AA12907" s="217"/>
      <c r="AB12907" s="217"/>
      <c r="AC12907" s="217"/>
      <c r="AD12907" s="213"/>
    </row>
    <row r="12908" spans="20:30" x14ac:dyDescent="0.2">
      <c r="T12908" s="212"/>
      <c r="U12908" s="213"/>
      <c r="V12908" s="213"/>
      <c r="W12908" s="213"/>
      <c r="X12908" s="214"/>
      <c r="Y12908" s="214"/>
      <c r="Z12908" s="214"/>
      <c r="AA12908" s="217"/>
      <c r="AB12908" s="217"/>
      <c r="AC12908" s="217"/>
      <c r="AD12908" s="213"/>
    </row>
    <row r="12909" spans="20:30" x14ac:dyDescent="0.2">
      <c r="T12909" s="212"/>
      <c r="U12909" s="213"/>
      <c r="V12909" s="213"/>
      <c r="W12909" s="213"/>
      <c r="X12909" s="214"/>
      <c r="Y12909" s="214"/>
      <c r="Z12909" s="214"/>
      <c r="AA12909" s="217"/>
      <c r="AB12909" s="217"/>
      <c r="AC12909" s="217"/>
      <c r="AD12909" s="213"/>
    </row>
    <row r="12910" spans="20:30" x14ac:dyDescent="0.2">
      <c r="T12910" s="212"/>
      <c r="U12910" s="213"/>
      <c r="V12910" s="213"/>
      <c r="W12910" s="213"/>
      <c r="X12910" s="214"/>
      <c r="Y12910" s="214"/>
      <c r="Z12910" s="214"/>
      <c r="AA12910" s="217"/>
      <c r="AB12910" s="217"/>
      <c r="AC12910" s="217"/>
      <c r="AD12910" s="213"/>
    </row>
    <row r="12911" spans="20:30" x14ac:dyDescent="0.2">
      <c r="T12911" s="212"/>
      <c r="U12911" s="213"/>
      <c r="V12911" s="213"/>
      <c r="W12911" s="213"/>
      <c r="X12911" s="214"/>
      <c r="Y12911" s="214"/>
      <c r="Z12911" s="214"/>
      <c r="AA12911" s="217"/>
      <c r="AB12911" s="217"/>
      <c r="AC12911" s="217"/>
      <c r="AD12911" s="213"/>
    </row>
    <row r="12912" spans="20:30" x14ac:dyDescent="0.2">
      <c r="T12912" s="212"/>
      <c r="U12912" s="213"/>
      <c r="V12912" s="213"/>
      <c r="W12912" s="213"/>
      <c r="X12912" s="214"/>
      <c r="Y12912" s="214"/>
      <c r="Z12912" s="214"/>
      <c r="AA12912" s="217"/>
      <c r="AB12912" s="217"/>
      <c r="AC12912" s="217"/>
      <c r="AD12912" s="213"/>
    </row>
    <row r="12913" spans="20:30" x14ac:dyDescent="0.2">
      <c r="T12913" s="212"/>
      <c r="U12913" s="213"/>
      <c r="V12913" s="213"/>
      <c r="W12913" s="213"/>
      <c r="X12913" s="214"/>
      <c r="Y12913" s="214"/>
      <c r="Z12913" s="214"/>
      <c r="AA12913" s="217"/>
      <c r="AB12913" s="217"/>
      <c r="AC12913" s="217"/>
      <c r="AD12913" s="213"/>
    </row>
    <row r="12914" spans="20:30" x14ac:dyDescent="0.2">
      <c r="T12914" s="212"/>
      <c r="U12914" s="213"/>
      <c r="V12914" s="213"/>
      <c r="W12914" s="213"/>
      <c r="X12914" s="214"/>
      <c r="Y12914" s="214"/>
      <c r="Z12914" s="214"/>
      <c r="AA12914" s="217"/>
      <c r="AB12914" s="217"/>
      <c r="AC12914" s="217"/>
      <c r="AD12914" s="213"/>
    </row>
    <row r="12915" spans="20:30" x14ac:dyDescent="0.2">
      <c r="T12915" s="212"/>
      <c r="U12915" s="213"/>
      <c r="V12915" s="213"/>
      <c r="W12915" s="213"/>
      <c r="X12915" s="214"/>
      <c r="Y12915" s="214"/>
      <c r="Z12915" s="214"/>
      <c r="AA12915" s="217"/>
      <c r="AB12915" s="217"/>
      <c r="AC12915" s="217"/>
      <c r="AD12915" s="213"/>
    </row>
    <row r="12916" spans="20:30" x14ac:dyDescent="0.2">
      <c r="T12916" s="212"/>
      <c r="U12916" s="213"/>
      <c r="V12916" s="213"/>
      <c r="W12916" s="213"/>
      <c r="X12916" s="214"/>
      <c r="Y12916" s="214"/>
      <c r="Z12916" s="214"/>
      <c r="AA12916" s="217"/>
      <c r="AB12916" s="217"/>
      <c r="AC12916" s="217"/>
      <c r="AD12916" s="213"/>
    </row>
    <row r="12917" spans="20:30" x14ac:dyDescent="0.2">
      <c r="T12917" s="212"/>
      <c r="U12917" s="213"/>
      <c r="V12917" s="213"/>
      <c r="W12917" s="213"/>
      <c r="X12917" s="214"/>
      <c r="Y12917" s="214"/>
      <c r="Z12917" s="214"/>
      <c r="AA12917" s="217"/>
      <c r="AB12917" s="217"/>
      <c r="AC12917" s="217"/>
      <c r="AD12917" s="213"/>
    </row>
    <row r="12918" spans="20:30" x14ac:dyDescent="0.2">
      <c r="T12918" s="212"/>
      <c r="U12918" s="213"/>
      <c r="V12918" s="213"/>
      <c r="W12918" s="213"/>
      <c r="X12918" s="214"/>
      <c r="Y12918" s="214"/>
      <c r="Z12918" s="214"/>
      <c r="AA12918" s="217"/>
      <c r="AB12918" s="217"/>
      <c r="AC12918" s="217"/>
      <c r="AD12918" s="213"/>
    </row>
    <row r="12919" spans="20:30" x14ac:dyDescent="0.2">
      <c r="T12919" s="212"/>
      <c r="U12919" s="213"/>
      <c r="V12919" s="213"/>
      <c r="W12919" s="213"/>
      <c r="X12919" s="214"/>
      <c r="Y12919" s="214"/>
      <c r="Z12919" s="214"/>
      <c r="AA12919" s="217"/>
      <c r="AB12919" s="217"/>
      <c r="AC12919" s="217"/>
      <c r="AD12919" s="213"/>
    </row>
    <row r="12920" spans="20:30" x14ac:dyDescent="0.2">
      <c r="T12920" s="212"/>
      <c r="U12920" s="213"/>
      <c r="V12920" s="213"/>
      <c r="W12920" s="213"/>
      <c r="X12920" s="214"/>
      <c r="Y12920" s="214"/>
      <c r="Z12920" s="214"/>
      <c r="AA12920" s="217"/>
      <c r="AB12920" s="217"/>
      <c r="AC12920" s="217"/>
      <c r="AD12920" s="213"/>
    </row>
    <row r="12921" spans="20:30" x14ac:dyDescent="0.2">
      <c r="T12921" s="212"/>
      <c r="U12921" s="213"/>
      <c r="V12921" s="213"/>
      <c r="W12921" s="213"/>
      <c r="X12921" s="214"/>
      <c r="Y12921" s="214"/>
      <c r="Z12921" s="214"/>
      <c r="AA12921" s="217"/>
      <c r="AB12921" s="217"/>
      <c r="AC12921" s="217"/>
      <c r="AD12921" s="213"/>
    </row>
    <row r="12922" spans="20:30" x14ac:dyDescent="0.2">
      <c r="T12922" s="212"/>
      <c r="U12922" s="213"/>
      <c r="V12922" s="213"/>
      <c r="W12922" s="213"/>
      <c r="X12922" s="214"/>
      <c r="Y12922" s="214"/>
      <c r="Z12922" s="214"/>
      <c r="AA12922" s="217"/>
      <c r="AB12922" s="217"/>
      <c r="AC12922" s="217"/>
      <c r="AD12922" s="213"/>
    </row>
    <row r="12923" spans="20:30" x14ac:dyDescent="0.2">
      <c r="T12923" s="212"/>
      <c r="U12923" s="213"/>
      <c r="V12923" s="213"/>
      <c r="W12923" s="213"/>
      <c r="X12923" s="214"/>
      <c r="Y12923" s="214"/>
      <c r="Z12923" s="214"/>
      <c r="AA12923" s="217"/>
      <c r="AB12923" s="217"/>
      <c r="AC12923" s="217"/>
      <c r="AD12923" s="213"/>
    </row>
    <row r="12924" spans="20:30" x14ac:dyDescent="0.2">
      <c r="T12924" s="212"/>
      <c r="U12924" s="213"/>
      <c r="V12924" s="213"/>
      <c r="W12924" s="213"/>
      <c r="X12924" s="214"/>
      <c r="Y12924" s="214"/>
      <c r="Z12924" s="214"/>
      <c r="AA12924" s="217"/>
      <c r="AB12924" s="217"/>
      <c r="AC12924" s="217"/>
      <c r="AD12924" s="213"/>
    </row>
    <row r="12925" spans="20:30" x14ac:dyDescent="0.2">
      <c r="T12925" s="212"/>
      <c r="U12925" s="213"/>
      <c r="V12925" s="213"/>
      <c r="W12925" s="213"/>
      <c r="X12925" s="214"/>
      <c r="Y12925" s="214"/>
      <c r="Z12925" s="214"/>
      <c r="AA12925" s="217"/>
      <c r="AB12925" s="217"/>
      <c r="AC12925" s="217"/>
      <c r="AD12925" s="213"/>
    </row>
    <row r="12926" spans="20:30" x14ac:dyDescent="0.2">
      <c r="T12926" s="212"/>
      <c r="U12926" s="213"/>
      <c r="V12926" s="213"/>
      <c r="W12926" s="213"/>
      <c r="X12926" s="214"/>
      <c r="Y12926" s="214"/>
      <c r="Z12926" s="214"/>
      <c r="AA12926" s="217"/>
      <c r="AB12926" s="217"/>
      <c r="AC12926" s="217"/>
      <c r="AD12926" s="213"/>
    </row>
    <row r="12927" spans="20:30" x14ac:dyDescent="0.2">
      <c r="T12927" s="212"/>
      <c r="U12927" s="213"/>
      <c r="V12927" s="213"/>
      <c r="W12927" s="213"/>
      <c r="X12927" s="214"/>
      <c r="Y12927" s="214"/>
      <c r="Z12927" s="214"/>
      <c r="AA12927" s="217"/>
      <c r="AB12927" s="217"/>
      <c r="AC12927" s="217"/>
      <c r="AD12927" s="213"/>
    </row>
    <row r="12928" spans="20:30" x14ac:dyDescent="0.2">
      <c r="T12928" s="212"/>
      <c r="U12928" s="213"/>
      <c r="V12928" s="213"/>
      <c r="W12928" s="213"/>
      <c r="X12928" s="214"/>
      <c r="Y12928" s="214"/>
      <c r="Z12928" s="214"/>
      <c r="AA12928" s="217"/>
      <c r="AB12928" s="217"/>
      <c r="AC12928" s="217"/>
      <c r="AD12928" s="213"/>
    </row>
    <row r="12929" spans="20:30" x14ac:dyDescent="0.2">
      <c r="T12929" s="212"/>
      <c r="U12929" s="213"/>
      <c r="V12929" s="213"/>
      <c r="W12929" s="213"/>
      <c r="X12929" s="214"/>
      <c r="Y12929" s="214"/>
      <c r="Z12929" s="214"/>
      <c r="AA12929" s="217"/>
      <c r="AB12929" s="217"/>
      <c r="AC12929" s="217"/>
      <c r="AD12929" s="213"/>
    </row>
    <row r="12930" spans="20:30" x14ac:dyDescent="0.2">
      <c r="T12930" s="212"/>
      <c r="U12930" s="213"/>
      <c r="V12930" s="213"/>
      <c r="W12930" s="213"/>
      <c r="X12930" s="214"/>
      <c r="Y12930" s="214"/>
      <c r="Z12930" s="214"/>
      <c r="AA12930" s="217"/>
      <c r="AB12930" s="217"/>
      <c r="AC12930" s="217"/>
      <c r="AD12930" s="213"/>
    </row>
    <row r="12931" spans="20:30" x14ac:dyDescent="0.2">
      <c r="T12931" s="212"/>
      <c r="U12931" s="213"/>
      <c r="V12931" s="213"/>
      <c r="W12931" s="213"/>
      <c r="X12931" s="214"/>
      <c r="Y12931" s="214"/>
      <c r="Z12931" s="214"/>
      <c r="AA12931" s="217"/>
      <c r="AB12931" s="217"/>
      <c r="AC12931" s="217"/>
      <c r="AD12931" s="213"/>
    </row>
    <row r="12932" spans="20:30" x14ac:dyDescent="0.2">
      <c r="T12932" s="212"/>
      <c r="U12932" s="213"/>
      <c r="V12932" s="213"/>
      <c r="W12932" s="213"/>
      <c r="X12932" s="214"/>
      <c r="Y12932" s="214"/>
      <c r="Z12932" s="214"/>
      <c r="AA12932" s="217"/>
      <c r="AB12932" s="217"/>
      <c r="AC12932" s="217"/>
      <c r="AD12932" s="213"/>
    </row>
    <row r="12933" spans="20:30" x14ac:dyDescent="0.2">
      <c r="T12933" s="212"/>
      <c r="U12933" s="213"/>
      <c r="V12933" s="213"/>
      <c r="W12933" s="213"/>
      <c r="X12933" s="214"/>
      <c r="Y12933" s="214"/>
      <c r="Z12933" s="214"/>
      <c r="AA12933" s="217"/>
      <c r="AB12933" s="217"/>
      <c r="AC12933" s="217"/>
      <c r="AD12933" s="213"/>
    </row>
    <row r="12934" spans="20:30" x14ac:dyDescent="0.2">
      <c r="T12934" s="212"/>
      <c r="U12934" s="213"/>
      <c r="V12934" s="213"/>
      <c r="W12934" s="213"/>
      <c r="X12934" s="214"/>
      <c r="Y12934" s="214"/>
      <c r="Z12934" s="214"/>
      <c r="AA12934" s="217"/>
      <c r="AB12934" s="217"/>
      <c r="AC12934" s="217"/>
      <c r="AD12934" s="213"/>
    </row>
    <row r="12935" spans="20:30" x14ac:dyDescent="0.2">
      <c r="T12935" s="212"/>
      <c r="U12935" s="213"/>
      <c r="V12935" s="213"/>
      <c r="W12935" s="213"/>
      <c r="X12935" s="214"/>
      <c r="Y12935" s="214"/>
      <c r="Z12935" s="214"/>
      <c r="AA12935" s="217"/>
      <c r="AB12935" s="217"/>
      <c r="AC12935" s="217"/>
      <c r="AD12935" s="213"/>
    </row>
    <row r="12936" spans="20:30" x14ac:dyDescent="0.2">
      <c r="T12936" s="212"/>
      <c r="U12936" s="213"/>
      <c r="V12936" s="213"/>
      <c r="W12936" s="213"/>
      <c r="X12936" s="214"/>
      <c r="Y12936" s="214"/>
      <c r="Z12936" s="214"/>
      <c r="AA12936" s="217"/>
      <c r="AB12936" s="217"/>
      <c r="AC12936" s="217"/>
      <c r="AD12936" s="213"/>
    </row>
    <row r="12937" spans="20:30" x14ac:dyDescent="0.2">
      <c r="T12937" s="212"/>
      <c r="U12937" s="213"/>
      <c r="V12937" s="213"/>
      <c r="W12937" s="213"/>
      <c r="X12937" s="214"/>
      <c r="Y12937" s="214"/>
      <c r="Z12937" s="214"/>
      <c r="AA12937" s="217"/>
      <c r="AB12937" s="217"/>
      <c r="AC12937" s="217"/>
      <c r="AD12937" s="213"/>
    </row>
    <row r="12938" spans="20:30" x14ac:dyDescent="0.2">
      <c r="T12938" s="212"/>
      <c r="U12938" s="213"/>
      <c r="V12938" s="213"/>
      <c r="W12938" s="213"/>
      <c r="X12938" s="214"/>
      <c r="Y12938" s="214"/>
      <c r="Z12938" s="214"/>
      <c r="AA12938" s="217"/>
      <c r="AB12938" s="217"/>
      <c r="AC12938" s="217"/>
      <c r="AD12938" s="213"/>
    </row>
    <row r="12939" spans="20:30" x14ac:dyDescent="0.2">
      <c r="T12939" s="212"/>
      <c r="U12939" s="213"/>
      <c r="V12939" s="213"/>
      <c r="W12939" s="213"/>
      <c r="X12939" s="214"/>
      <c r="Y12939" s="214"/>
      <c r="Z12939" s="214"/>
      <c r="AA12939" s="217"/>
      <c r="AB12939" s="217"/>
      <c r="AC12939" s="217"/>
      <c r="AD12939" s="213"/>
    </row>
    <row r="12940" spans="20:30" x14ac:dyDescent="0.2">
      <c r="T12940" s="212"/>
      <c r="U12940" s="213"/>
      <c r="V12940" s="213"/>
      <c r="W12940" s="213"/>
      <c r="X12940" s="214"/>
      <c r="Y12940" s="214"/>
      <c r="Z12940" s="214"/>
      <c r="AA12940" s="217"/>
      <c r="AB12940" s="217"/>
      <c r="AC12940" s="217"/>
      <c r="AD12940" s="213"/>
    </row>
    <row r="12941" spans="20:30" x14ac:dyDescent="0.2">
      <c r="T12941" s="212"/>
      <c r="U12941" s="213"/>
      <c r="V12941" s="213"/>
      <c r="W12941" s="213"/>
      <c r="X12941" s="214"/>
      <c r="Y12941" s="214"/>
      <c r="Z12941" s="214"/>
      <c r="AA12941" s="217"/>
      <c r="AB12941" s="217"/>
      <c r="AC12941" s="217"/>
      <c r="AD12941" s="213"/>
    </row>
    <row r="12942" spans="20:30" x14ac:dyDescent="0.2">
      <c r="T12942" s="212"/>
      <c r="U12942" s="213"/>
      <c r="V12942" s="213"/>
      <c r="W12942" s="213"/>
      <c r="X12942" s="214"/>
      <c r="Y12942" s="214"/>
      <c r="Z12942" s="214"/>
      <c r="AA12942" s="217"/>
      <c r="AB12942" s="217"/>
      <c r="AC12942" s="217"/>
      <c r="AD12942" s="213"/>
    </row>
    <row r="12943" spans="20:30" x14ac:dyDescent="0.2">
      <c r="T12943" s="212"/>
      <c r="U12943" s="213"/>
      <c r="V12943" s="213"/>
      <c r="W12943" s="213"/>
      <c r="X12943" s="214"/>
      <c r="Y12943" s="214"/>
      <c r="Z12943" s="214"/>
      <c r="AA12943" s="217"/>
      <c r="AB12943" s="217"/>
      <c r="AC12943" s="217"/>
      <c r="AD12943" s="213"/>
    </row>
    <row r="12944" spans="20:30" x14ac:dyDescent="0.2">
      <c r="T12944" s="212"/>
      <c r="U12944" s="213"/>
      <c r="V12944" s="213"/>
      <c r="W12944" s="213"/>
      <c r="X12944" s="214"/>
      <c r="Y12944" s="214"/>
      <c r="Z12944" s="214"/>
      <c r="AA12944" s="217"/>
      <c r="AB12944" s="217"/>
      <c r="AC12944" s="217"/>
      <c r="AD12944" s="213"/>
    </row>
    <row r="12945" spans="20:30" x14ac:dyDescent="0.2">
      <c r="T12945" s="212"/>
      <c r="U12945" s="213"/>
      <c r="V12945" s="213"/>
      <c r="W12945" s="213"/>
      <c r="X12945" s="214"/>
      <c r="Y12945" s="214"/>
      <c r="Z12945" s="214"/>
      <c r="AA12945" s="217"/>
      <c r="AB12945" s="217"/>
      <c r="AC12945" s="217"/>
      <c r="AD12945" s="213"/>
    </row>
    <row r="12946" spans="20:30" x14ac:dyDescent="0.2">
      <c r="T12946" s="212"/>
      <c r="U12946" s="213"/>
      <c r="V12946" s="213"/>
      <c r="W12946" s="213"/>
      <c r="X12946" s="214"/>
      <c r="Y12946" s="214"/>
      <c r="Z12946" s="214"/>
      <c r="AA12946" s="217"/>
      <c r="AB12946" s="217"/>
      <c r="AC12946" s="217"/>
      <c r="AD12946" s="213"/>
    </row>
    <row r="12947" spans="20:30" x14ac:dyDescent="0.2">
      <c r="T12947" s="212"/>
      <c r="U12947" s="213"/>
      <c r="V12947" s="213"/>
      <c r="W12947" s="213"/>
      <c r="X12947" s="214"/>
      <c r="Y12947" s="214"/>
      <c r="Z12947" s="214"/>
      <c r="AA12947" s="217"/>
      <c r="AB12947" s="217"/>
      <c r="AC12947" s="217"/>
      <c r="AD12947" s="213"/>
    </row>
    <row r="12948" spans="20:30" x14ac:dyDescent="0.2">
      <c r="T12948" s="212"/>
      <c r="U12948" s="213"/>
      <c r="V12948" s="213"/>
      <c r="W12948" s="213"/>
      <c r="X12948" s="214"/>
      <c r="Y12948" s="214"/>
      <c r="Z12948" s="214"/>
      <c r="AA12948" s="217"/>
      <c r="AB12948" s="217"/>
      <c r="AC12948" s="217"/>
      <c r="AD12948" s="213"/>
    </row>
    <row r="12949" spans="20:30" x14ac:dyDescent="0.2">
      <c r="T12949" s="212"/>
      <c r="U12949" s="213"/>
      <c r="V12949" s="213"/>
      <c r="W12949" s="213"/>
      <c r="X12949" s="214"/>
      <c r="Y12949" s="214"/>
      <c r="Z12949" s="214"/>
      <c r="AA12949" s="217"/>
      <c r="AB12949" s="217"/>
      <c r="AC12949" s="217"/>
      <c r="AD12949" s="213"/>
    </row>
    <row r="12950" spans="20:30" x14ac:dyDescent="0.2">
      <c r="T12950" s="212"/>
      <c r="U12950" s="213"/>
      <c r="V12950" s="213"/>
      <c r="W12950" s="213"/>
      <c r="X12950" s="214"/>
      <c r="Y12950" s="214"/>
      <c r="Z12950" s="214"/>
      <c r="AA12950" s="217"/>
      <c r="AB12950" s="217"/>
      <c r="AC12950" s="217"/>
      <c r="AD12950" s="213"/>
    </row>
    <row r="12951" spans="20:30" x14ac:dyDescent="0.2">
      <c r="T12951" s="212"/>
      <c r="U12951" s="213"/>
      <c r="V12951" s="213"/>
      <c r="W12951" s="213"/>
      <c r="X12951" s="214"/>
      <c r="Y12951" s="214"/>
      <c r="Z12951" s="214"/>
      <c r="AA12951" s="217"/>
      <c r="AB12951" s="217"/>
      <c r="AC12951" s="217"/>
      <c r="AD12951" s="213"/>
    </row>
    <row r="12952" spans="20:30" x14ac:dyDescent="0.2">
      <c r="T12952" s="212"/>
      <c r="U12952" s="213"/>
      <c r="V12952" s="213"/>
      <c r="W12952" s="213"/>
      <c r="X12952" s="214"/>
      <c r="Y12952" s="214"/>
      <c r="Z12952" s="214"/>
      <c r="AA12952" s="217"/>
      <c r="AB12952" s="217"/>
      <c r="AC12952" s="217"/>
      <c r="AD12952" s="213"/>
    </row>
    <row r="12953" spans="20:30" x14ac:dyDescent="0.2">
      <c r="T12953" s="212"/>
      <c r="U12953" s="213"/>
      <c r="V12953" s="213"/>
      <c r="W12953" s="213"/>
      <c r="X12953" s="214"/>
      <c r="Y12953" s="214"/>
      <c r="Z12953" s="214"/>
      <c r="AA12953" s="217"/>
      <c r="AB12953" s="217"/>
      <c r="AC12953" s="217"/>
      <c r="AD12953" s="213"/>
    </row>
    <row r="12954" spans="20:30" x14ac:dyDescent="0.2">
      <c r="T12954" s="212"/>
      <c r="U12954" s="213"/>
      <c r="V12954" s="213"/>
      <c r="W12954" s="213"/>
      <c r="X12954" s="214"/>
      <c r="Y12954" s="214"/>
      <c r="Z12954" s="214"/>
      <c r="AA12954" s="217"/>
      <c r="AB12954" s="217"/>
      <c r="AC12954" s="217"/>
      <c r="AD12954" s="213"/>
    </row>
    <row r="12955" spans="20:30" x14ac:dyDescent="0.2">
      <c r="T12955" s="212"/>
      <c r="U12955" s="213"/>
      <c r="V12955" s="213"/>
      <c r="W12955" s="213"/>
      <c r="X12955" s="214"/>
      <c r="Y12955" s="214"/>
      <c r="Z12955" s="214"/>
      <c r="AA12955" s="217"/>
      <c r="AB12955" s="217"/>
      <c r="AC12955" s="217"/>
      <c r="AD12955" s="213"/>
    </row>
    <row r="12956" spans="20:30" x14ac:dyDescent="0.2">
      <c r="T12956" s="212"/>
      <c r="U12956" s="213"/>
      <c r="V12956" s="213"/>
      <c r="W12956" s="213"/>
      <c r="X12956" s="214"/>
      <c r="Y12956" s="214"/>
      <c r="Z12956" s="214"/>
      <c r="AA12956" s="217"/>
      <c r="AB12956" s="217"/>
      <c r="AC12956" s="217"/>
      <c r="AD12956" s="213"/>
    </row>
    <row r="12957" spans="20:30" x14ac:dyDescent="0.2">
      <c r="T12957" s="212"/>
      <c r="U12957" s="213"/>
      <c r="V12957" s="213"/>
      <c r="W12957" s="213"/>
      <c r="X12957" s="214"/>
      <c r="Y12957" s="214"/>
      <c r="Z12957" s="214"/>
      <c r="AA12957" s="217"/>
      <c r="AB12957" s="217"/>
      <c r="AC12957" s="217"/>
      <c r="AD12957" s="213"/>
    </row>
    <row r="12958" spans="20:30" x14ac:dyDescent="0.2">
      <c r="T12958" s="212"/>
      <c r="U12958" s="213"/>
      <c r="V12958" s="213"/>
      <c r="W12958" s="213"/>
      <c r="X12958" s="214"/>
      <c r="Y12958" s="214"/>
      <c r="Z12958" s="214"/>
      <c r="AA12958" s="217"/>
      <c r="AB12958" s="217"/>
      <c r="AC12958" s="217"/>
      <c r="AD12958" s="213"/>
    </row>
    <row r="12959" spans="20:30" x14ac:dyDescent="0.2">
      <c r="T12959" s="212"/>
      <c r="U12959" s="213"/>
      <c r="V12959" s="213"/>
      <c r="W12959" s="213"/>
      <c r="X12959" s="214"/>
      <c r="Y12959" s="214"/>
      <c r="Z12959" s="214"/>
      <c r="AA12959" s="217"/>
      <c r="AB12959" s="217"/>
      <c r="AC12959" s="217"/>
      <c r="AD12959" s="213"/>
    </row>
    <row r="12960" spans="20:30" x14ac:dyDescent="0.2">
      <c r="T12960" s="212"/>
      <c r="U12960" s="213"/>
      <c r="V12960" s="213"/>
      <c r="W12960" s="213"/>
      <c r="X12960" s="214"/>
      <c r="Y12960" s="214"/>
      <c r="Z12960" s="214"/>
      <c r="AA12960" s="217"/>
      <c r="AB12960" s="217"/>
      <c r="AC12960" s="217"/>
      <c r="AD12960" s="213"/>
    </row>
    <row r="12961" spans="20:30" x14ac:dyDescent="0.2">
      <c r="T12961" s="212"/>
      <c r="U12961" s="213"/>
      <c r="V12961" s="213"/>
      <c r="W12961" s="213"/>
      <c r="X12961" s="214"/>
      <c r="Y12961" s="214"/>
      <c r="Z12961" s="214"/>
      <c r="AA12961" s="217"/>
      <c r="AB12961" s="217"/>
      <c r="AC12961" s="217"/>
      <c r="AD12961" s="213"/>
    </row>
    <row r="12962" spans="20:30" x14ac:dyDescent="0.2">
      <c r="T12962" s="212"/>
      <c r="U12962" s="213"/>
      <c r="V12962" s="213"/>
      <c r="W12962" s="213"/>
      <c r="X12962" s="214"/>
      <c r="Y12962" s="214"/>
      <c r="Z12962" s="214"/>
      <c r="AA12962" s="217"/>
      <c r="AB12962" s="217"/>
      <c r="AC12962" s="217"/>
      <c r="AD12962" s="213"/>
    </row>
    <row r="12963" spans="20:30" x14ac:dyDescent="0.2">
      <c r="T12963" s="212"/>
      <c r="U12963" s="213"/>
      <c r="V12963" s="213"/>
      <c r="W12963" s="213"/>
      <c r="X12963" s="214"/>
      <c r="Y12963" s="214"/>
      <c r="Z12963" s="214"/>
      <c r="AA12963" s="217"/>
      <c r="AB12963" s="217"/>
      <c r="AC12963" s="217"/>
      <c r="AD12963" s="213"/>
    </row>
    <row r="12964" spans="20:30" x14ac:dyDescent="0.2">
      <c r="T12964" s="212"/>
      <c r="U12964" s="213"/>
      <c r="V12964" s="213"/>
      <c r="W12964" s="213"/>
      <c r="X12964" s="214"/>
      <c r="Y12964" s="214"/>
      <c r="Z12964" s="214"/>
      <c r="AA12964" s="217"/>
      <c r="AB12964" s="217"/>
      <c r="AC12964" s="217"/>
      <c r="AD12964" s="213"/>
    </row>
    <row r="12965" spans="20:30" x14ac:dyDescent="0.2">
      <c r="T12965" s="212"/>
      <c r="U12965" s="213"/>
      <c r="V12965" s="213"/>
      <c r="W12965" s="213"/>
      <c r="X12965" s="214"/>
      <c r="Y12965" s="214"/>
      <c r="Z12965" s="214"/>
      <c r="AA12965" s="217"/>
      <c r="AB12965" s="217"/>
      <c r="AC12965" s="217"/>
      <c r="AD12965" s="213"/>
    </row>
    <row r="12966" spans="20:30" x14ac:dyDescent="0.2">
      <c r="T12966" s="212"/>
      <c r="U12966" s="213"/>
      <c r="V12966" s="213"/>
      <c r="W12966" s="213"/>
      <c r="X12966" s="214"/>
      <c r="Y12966" s="214"/>
      <c r="Z12966" s="214"/>
      <c r="AA12966" s="217"/>
      <c r="AB12966" s="217"/>
      <c r="AC12966" s="217"/>
      <c r="AD12966" s="213"/>
    </row>
    <row r="12967" spans="20:30" x14ac:dyDescent="0.2">
      <c r="T12967" s="212"/>
      <c r="U12967" s="213"/>
      <c r="V12967" s="213"/>
      <c r="W12967" s="213"/>
      <c r="X12967" s="214"/>
      <c r="Y12967" s="214"/>
      <c r="Z12967" s="214"/>
      <c r="AA12967" s="217"/>
      <c r="AB12967" s="217"/>
      <c r="AC12967" s="217"/>
      <c r="AD12967" s="213"/>
    </row>
    <row r="12968" spans="20:30" x14ac:dyDescent="0.2">
      <c r="T12968" s="212"/>
      <c r="U12968" s="213"/>
      <c r="V12968" s="213"/>
      <c r="W12968" s="213"/>
      <c r="X12968" s="214"/>
      <c r="Y12968" s="214"/>
      <c r="Z12968" s="214"/>
      <c r="AA12968" s="217"/>
      <c r="AB12968" s="217"/>
      <c r="AC12968" s="217"/>
      <c r="AD12968" s="213"/>
    </row>
    <row r="12969" spans="20:30" x14ac:dyDescent="0.2">
      <c r="T12969" s="212"/>
      <c r="U12969" s="213"/>
      <c r="V12969" s="213"/>
      <c r="W12969" s="213"/>
      <c r="X12969" s="214"/>
      <c r="Y12969" s="214"/>
      <c r="Z12969" s="214"/>
      <c r="AA12969" s="217"/>
      <c r="AB12969" s="217"/>
      <c r="AC12969" s="217"/>
      <c r="AD12969" s="213"/>
    </row>
    <row r="12970" spans="20:30" x14ac:dyDescent="0.2">
      <c r="T12970" s="212"/>
      <c r="U12970" s="213"/>
      <c r="V12970" s="213"/>
      <c r="W12970" s="213"/>
      <c r="X12970" s="214"/>
      <c r="Y12970" s="214"/>
      <c r="Z12970" s="214"/>
      <c r="AA12970" s="217"/>
      <c r="AB12970" s="217"/>
      <c r="AC12970" s="217"/>
      <c r="AD12970" s="213"/>
    </row>
    <row r="12971" spans="20:30" x14ac:dyDescent="0.2">
      <c r="T12971" s="212"/>
      <c r="U12971" s="213"/>
      <c r="V12971" s="213"/>
      <c r="W12971" s="213"/>
      <c r="X12971" s="214"/>
      <c r="Y12971" s="214"/>
      <c r="Z12971" s="214"/>
      <c r="AA12971" s="217"/>
      <c r="AB12971" s="217"/>
      <c r="AC12971" s="217"/>
      <c r="AD12971" s="213"/>
    </row>
    <row r="12972" spans="20:30" x14ac:dyDescent="0.2">
      <c r="T12972" s="212"/>
      <c r="U12972" s="213"/>
      <c r="V12972" s="213"/>
      <c r="W12972" s="213"/>
      <c r="X12972" s="214"/>
      <c r="Y12972" s="214"/>
      <c r="Z12972" s="214"/>
      <c r="AA12972" s="217"/>
      <c r="AB12972" s="217"/>
      <c r="AC12972" s="217"/>
      <c r="AD12972" s="213"/>
    </row>
    <row r="12973" spans="20:30" x14ac:dyDescent="0.2">
      <c r="T12973" s="212"/>
      <c r="U12973" s="213"/>
      <c r="V12973" s="213"/>
      <c r="W12973" s="213"/>
      <c r="X12973" s="214"/>
      <c r="Y12973" s="214"/>
      <c r="Z12973" s="214"/>
      <c r="AA12973" s="217"/>
      <c r="AB12973" s="217"/>
      <c r="AC12973" s="217"/>
      <c r="AD12973" s="213"/>
    </row>
    <row r="12974" spans="20:30" x14ac:dyDescent="0.2">
      <c r="T12974" s="212"/>
      <c r="U12974" s="213"/>
      <c r="V12974" s="213"/>
      <c r="W12974" s="213"/>
      <c r="X12974" s="214"/>
      <c r="Y12974" s="214"/>
      <c r="Z12974" s="214"/>
      <c r="AA12974" s="217"/>
      <c r="AB12974" s="217"/>
      <c r="AC12974" s="217"/>
      <c r="AD12974" s="213"/>
    </row>
    <row r="12975" spans="20:30" x14ac:dyDescent="0.2">
      <c r="T12975" s="212"/>
      <c r="U12975" s="213"/>
      <c r="V12975" s="213"/>
      <c r="W12975" s="213"/>
      <c r="X12975" s="214"/>
      <c r="Y12975" s="214"/>
      <c r="Z12975" s="214"/>
      <c r="AA12975" s="217"/>
      <c r="AB12975" s="217"/>
      <c r="AC12975" s="217"/>
      <c r="AD12975" s="213"/>
    </row>
    <row r="12976" spans="20:30" x14ac:dyDescent="0.2">
      <c r="T12976" s="212"/>
      <c r="U12976" s="213"/>
      <c r="V12976" s="213"/>
      <c r="W12976" s="213"/>
      <c r="X12976" s="214"/>
      <c r="Y12976" s="214"/>
      <c r="Z12976" s="214"/>
      <c r="AA12976" s="217"/>
      <c r="AB12976" s="217"/>
      <c r="AC12976" s="217"/>
      <c r="AD12976" s="213"/>
    </row>
    <row r="12977" spans="20:30" x14ac:dyDescent="0.2">
      <c r="T12977" s="212"/>
      <c r="U12977" s="213"/>
      <c r="V12977" s="213"/>
      <c r="W12977" s="213"/>
      <c r="X12977" s="214"/>
      <c r="Y12977" s="214"/>
      <c r="Z12977" s="214"/>
      <c r="AA12977" s="217"/>
      <c r="AB12977" s="217"/>
      <c r="AC12977" s="217"/>
      <c r="AD12977" s="213"/>
    </row>
    <row r="12978" spans="20:30" x14ac:dyDescent="0.2">
      <c r="T12978" s="212"/>
      <c r="U12978" s="213"/>
      <c r="V12978" s="213"/>
      <c r="W12978" s="213"/>
      <c r="X12978" s="214"/>
      <c r="Y12978" s="214"/>
      <c r="Z12978" s="214"/>
      <c r="AA12978" s="217"/>
      <c r="AB12978" s="217"/>
      <c r="AC12978" s="217"/>
      <c r="AD12978" s="213"/>
    </row>
    <row r="12979" spans="20:30" x14ac:dyDescent="0.2">
      <c r="T12979" s="212"/>
      <c r="U12979" s="213"/>
      <c r="V12979" s="213"/>
      <c r="W12979" s="213"/>
      <c r="X12979" s="214"/>
      <c r="Y12979" s="214"/>
      <c r="Z12979" s="214"/>
      <c r="AA12979" s="217"/>
      <c r="AB12979" s="217"/>
      <c r="AC12979" s="217"/>
      <c r="AD12979" s="213"/>
    </row>
    <row r="12980" spans="20:30" x14ac:dyDescent="0.2">
      <c r="T12980" s="212"/>
      <c r="U12980" s="213"/>
      <c r="V12980" s="213"/>
      <c r="W12980" s="213"/>
      <c r="X12980" s="214"/>
      <c r="Y12980" s="214"/>
      <c r="Z12980" s="214"/>
      <c r="AA12980" s="217"/>
      <c r="AB12980" s="217"/>
      <c r="AC12980" s="217"/>
      <c r="AD12980" s="213"/>
    </row>
    <row r="12981" spans="20:30" x14ac:dyDescent="0.2">
      <c r="T12981" s="212"/>
      <c r="U12981" s="213"/>
      <c r="V12981" s="213"/>
      <c r="W12981" s="213"/>
      <c r="X12981" s="214"/>
      <c r="Y12981" s="214"/>
      <c r="Z12981" s="214"/>
      <c r="AA12981" s="217"/>
      <c r="AB12981" s="217"/>
      <c r="AC12981" s="217"/>
      <c r="AD12981" s="213"/>
    </row>
    <row r="12982" spans="20:30" x14ac:dyDescent="0.2">
      <c r="T12982" s="212"/>
      <c r="U12982" s="213"/>
      <c r="V12982" s="213"/>
      <c r="W12982" s="213"/>
      <c r="X12982" s="214"/>
      <c r="Y12982" s="214"/>
      <c r="Z12982" s="214"/>
      <c r="AA12982" s="217"/>
      <c r="AB12982" s="217"/>
      <c r="AC12982" s="217"/>
      <c r="AD12982" s="213"/>
    </row>
    <row r="12983" spans="20:30" x14ac:dyDescent="0.2">
      <c r="T12983" s="212"/>
      <c r="U12983" s="213"/>
      <c r="V12983" s="213"/>
      <c r="W12983" s="213"/>
      <c r="X12983" s="214"/>
      <c r="Y12983" s="214"/>
      <c r="Z12983" s="214"/>
      <c r="AA12983" s="217"/>
      <c r="AB12983" s="217"/>
      <c r="AC12983" s="217"/>
      <c r="AD12983" s="213"/>
    </row>
    <row r="12984" spans="20:30" x14ac:dyDescent="0.2">
      <c r="T12984" s="212"/>
      <c r="U12984" s="213"/>
      <c r="V12984" s="213"/>
      <c r="W12984" s="213"/>
      <c r="X12984" s="214"/>
      <c r="Y12984" s="214"/>
      <c r="Z12984" s="214"/>
      <c r="AA12984" s="217"/>
      <c r="AB12984" s="217"/>
      <c r="AC12984" s="217"/>
      <c r="AD12984" s="213"/>
    </row>
    <row r="12985" spans="20:30" x14ac:dyDescent="0.2">
      <c r="T12985" s="212"/>
      <c r="U12985" s="213"/>
      <c r="V12985" s="213"/>
      <c r="W12985" s="213"/>
      <c r="X12985" s="214"/>
      <c r="Y12985" s="214"/>
      <c r="Z12985" s="214"/>
      <c r="AA12985" s="217"/>
      <c r="AB12985" s="217"/>
      <c r="AC12985" s="217"/>
      <c r="AD12985" s="213"/>
    </row>
    <row r="12986" spans="20:30" x14ac:dyDescent="0.2">
      <c r="T12986" s="212"/>
      <c r="U12986" s="213"/>
      <c r="V12986" s="213"/>
      <c r="W12986" s="213"/>
      <c r="X12986" s="214"/>
      <c r="Y12986" s="214"/>
      <c r="Z12986" s="214"/>
      <c r="AA12986" s="217"/>
      <c r="AB12986" s="217"/>
      <c r="AC12986" s="217"/>
      <c r="AD12986" s="213"/>
    </row>
    <row r="12987" spans="20:30" x14ac:dyDescent="0.2">
      <c r="T12987" s="212"/>
      <c r="U12987" s="213"/>
      <c r="V12987" s="213"/>
      <c r="W12987" s="213"/>
      <c r="X12987" s="214"/>
      <c r="Y12987" s="214"/>
      <c r="Z12987" s="214"/>
      <c r="AA12987" s="217"/>
      <c r="AB12987" s="217"/>
      <c r="AC12987" s="217"/>
      <c r="AD12987" s="213"/>
    </row>
    <row r="12988" spans="20:30" x14ac:dyDescent="0.2">
      <c r="T12988" s="212"/>
      <c r="U12988" s="213"/>
      <c r="V12988" s="213"/>
      <c r="W12988" s="213"/>
      <c r="X12988" s="214"/>
      <c r="Y12988" s="214"/>
      <c r="Z12988" s="214"/>
      <c r="AA12988" s="217"/>
      <c r="AB12988" s="217"/>
      <c r="AC12988" s="217"/>
      <c r="AD12988" s="213"/>
    </row>
    <row r="12989" spans="20:30" x14ac:dyDescent="0.2">
      <c r="T12989" s="212"/>
      <c r="U12989" s="213"/>
      <c r="V12989" s="213"/>
      <c r="W12989" s="213"/>
      <c r="X12989" s="214"/>
      <c r="Y12989" s="214"/>
      <c r="Z12989" s="214"/>
      <c r="AA12989" s="217"/>
      <c r="AB12989" s="217"/>
      <c r="AC12989" s="217"/>
      <c r="AD12989" s="213"/>
    </row>
    <row r="12990" spans="20:30" x14ac:dyDescent="0.2">
      <c r="T12990" s="212"/>
      <c r="U12990" s="213"/>
      <c r="V12990" s="213"/>
      <c r="W12990" s="213"/>
      <c r="X12990" s="214"/>
      <c r="Y12990" s="214"/>
      <c r="Z12990" s="214"/>
      <c r="AA12990" s="217"/>
      <c r="AB12990" s="217"/>
      <c r="AC12990" s="217"/>
      <c r="AD12990" s="213"/>
    </row>
    <row r="12991" spans="20:30" x14ac:dyDescent="0.2">
      <c r="T12991" s="212"/>
      <c r="U12991" s="213"/>
      <c r="V12991" s="213"/>
      <c r="W12991" s="213"/>
      <c r="X12991" s="214"/>
      <c r="Y12991" s="214"/>
      <c r="Z12991" s="214"/>
      <c r="AA12991" s="217"/>
      <c r="AB12991" s="217"/>
      <c r="AC12991" s="217"/>
      <c r="AD12991" s="213"/>
    </row>
    <row r="12992" spans="20:30" x14ac:dyDescent="0.2">
      <c r="T12992" s="212"/>
      <c r="U12992" s="213"/>
      <c r="V12992" s="213"/>
      <c r="W12992" s="213"/>
      <c r="X12992" s="214"/>
      <c r="Y12992" s="214"/>
      <c r="Z12992" s="214"/>
      <c r="AA12992" s="217"/>
      <c r="AB12992" s="217"/>
      <c r="AC12992" s="217"/>
      <c r="AD12992" s="213"/>
    </row>
    <row r="12993" spans="20:30" x14ac:dyDescent="0.2">
      <c r="T12993" s="212"/>
      <c r="U12993" s="213"/>
      <c r="V12993" s="213"/>
      <c r="W12993" s="213"/>
      <c r="X12993" s="214"/>
      <c r="Y12993" s="214"/>
      <c r="Z12993" s="214"/>
      <c r="AA12993" s="217"/>
      <c r="AB12993" s="217"/>
      <c r="AC12993" s="217"/>
      <c r="AD12993" s="213"/>
    </row>
    <row r="12994" spans="20:30" x14ac:dyDescent="0.2">
      <c r="T12994" s="212"/>
      <c r="U12994" s="213"/>
      <c r="V12994" s="213"/>
      <c r="W12994" s="213"/>
      <c r="X12994" s="214"/>
      <c r="Y12994" s="214"/>
      <c r="Z12994" s="214"/>
      <c r="AA12994" s="217"/>
      <c r="AB12994" s="217"/>
      <c r="AC12994" s="217"/>
      <c r="AD12994" s="213"/>
    </row>
    <row r="12995" spans="20:30" x14ac:dyDescent="0.2">
      <c r="T12995" s="212"/>
      <c r="U12995" s="213"/>
      <c r="V12995" s="213"/>
      <c r="W12995" s="213"/>
      <c r="X12995" s="214"/>
      <c r="Y12995" s="214"/>
      <c r="Z12995" s="214"/>
      <c r="AA12995" s="217"/>
      <c r="AB12995" s="217"/>
      <c r="AC12995" s="217"/>
      <c r="AD12995" s="213"/>
    </row>
    <row r="12996" spans="20:30" x14ac:dyDescent="0.2">
      <c r="T12996" s="212"/>
      <c r="U12996" s="213"/>
      <c r="V12996" s="213"/>
      <c r="W12996" s="213"/>
      <c r="X12996" s="214"/>
      <c r="Y12996" s="214"/>
      <c r="Z12996" s="214"/>
      <c r="AA12996" s="217"/>
      <c r="AB12996" s="217"/>
      <c r="AC12996" s="217"/>
      <c r="AD12996" s="213"/>
    </row>
    <row r="12997" spans="20:30" x14ac:dyDescent="0.2">
      <c r="T12997" s="212"/>
      <c r="U12997" s="213"/>
      <c r="V12997" s="213"/>
      <c r="W12997" s="213"/>
      <c r="X12997" s="214"/>
      <c r="Y12997" s="214"/>
      <c r="Z12997" s="214"/>
      <c r="AA12997" s="217"/>
      <c r="AB12997" s="217"/>
      <c r="AC12997" s="217"/>
      <c r="AD12997" s="213"/>
    </row>
    <row r="12998" spans="20:30" x14ac:dyDescent="0.2">
      <c r="T12998" s="212"/>
      <c r="U12998" s="213"/>
      <c r="V12998" s="213"/>
      <c r="W12998" s="213"/>
      <c r="X12998" s="214"/>
      <c r="Y12998" s="214"/>
      <c r="Z12998" s="214"/>
      <c r="AA12998" s="217"/>
      <c r="AB12998" s="217"/>
      <c r="AC12998" s="217"/>
      <c r="AD12998" s="213"/>
    </row>
    <row r="12999" spans="20:30" x14ac:dyDescent="0.2">
      <c r="T12999" s="212"/>
      <c r="U12999" s="213"/>
      <c r="V12999" s="213"/>
      <c r="W12999" s="213"/>
      <c r="X12999" s="214"/>
      <c r="Y12999" s="214"/>
      <c r="Z12999" s="214"/>
      <c r="AA12999" s="217"/>
      <c r="AB12999" s="217"/>
      <c r="AC12999" s="217"/>
      <c r="AD12999" s="213"/>
    </row>
    <row r="13000" spans="20:30" x14ac:dyDescent="0.2">
      <c r="T13000" s="212"/>
      <c r="U13000" s="213"/>
      <c r="V13000" s="213"/>
      <c r="W13000" s="213"/>
      <c r="X13000" s="214"/>
      <c r="Y13000" s="214"/>
      <c r="Z13000" s="214"/>
      <c r="AA13000" s="217"/>
      <c r="AB13000" s="217"/>
      <c r="AC13000" s="217"/>
      <c r="AD13000" s="213"/>
    </row>
    <row r="13001" spans="20:30" x14ac:dyDescent="0.2">
      <c r="T13001" s="212"/>
      <c r="U13001" s="213"/>
      <c r="V13001" s="213"/>
      <c r="W13001" s="213"/>
      <c r="X13001" s="214"/>
      <c r="Y13001" s="214"/>
      <c r="Z13001" s="214"/>
      <c r="AA13001" s="217"/>
      <c r="AB13001" s="217"/>
      <c r="AC13001" s="217"/>
      <c r="AD13001" s="213"/>
    </row>
    <row r="13002" spans="20:30" x14ac:dyDescent="0.2">
      <c r="T13002" s="212"/>
      <c r="U13002" s="213"/>
      <c r="V13002" s="213"/>
      <c r="W13002" s="213"/>
      <c r="X13002" s="214"/>
      <c r="Y13002" s="214"/>
      <c r="Z13002" s="214"/>
      <c r="AA13002" s="217"/>
      <c r="AB13002" s="217"/>
      <c r="AC13002" s="217"/>
      <c r="AD13002" s="213"/>
    </row>
    <row r="13003" spans="20:30" x14ac:dyDescent="0.2">
      <c r="T13003" s="212"/>
      <c r="U13003" s="213"/>
      <c r="V13003" s="213"/>
      <c r="W13003" s="213"/>
      <c r="X13003" s="214"/>
      <c r="Y13003" s="214"/>
      <c r="Z13003" s="214"/>
      <c r="AA13003" s="217"/>
      <c r="AB13003" s="217"/>
      <c r="AC13003" s="217"/>
      <c r="AD13003" s="213"/>
    </row>
    <row r="13004" spans="20:30" x14ac:dyDescent="0.2">
      <c r="T13004" s="212"/>
      <c r="U13004" s="213"/>
      <c r="V13004" s="213"/>
      <c r="W13004" s="213"/>
      <c r="X13004" s="214"/>
      <c r="Y13004" s="214"/>
      <c r="Z13004" s="214"/>
      <c r="AA13004" s="217"/>
      <c r="AB13004" s="217"/>
      <c r="AC13004" s="217"/>
      <c r="AD13004" s="213"/>
    </row>
    <row r="13005" spans="20:30" x14ac:dyDescent="0.2">
      <c r="T13005" s="212"/>
      <c r="U13005" s="213"/>
      <c r="V13005" s="213"/>
      <c r="W13005" s="213"/>
      <c r="X13005" s="214"/>
      <c r="Y13005" s="214"/>
      <c r="Z13005" s="214"/>
      <c r="AA13005" s="217"/>
      <c r="AB13005" s="217"/>
      <c r="AC13005" s="217"/>
      <c r="AD13005" s="213"/>
    </row>
    <row r="13006" spans="20:30" x14ac:dyDescent="0.2">
      <c r="T13006" s="212"/>
      <c r="U13006" s="213"/>
      <c r="V13006" s="213"/>
      <c r="W13006" s="213"/>
      <c r="X13006" s="214"/>
      <c r="Y13006" s="214"/>
      <c r="Z13006" s="214"/>
      <c r="AA13006" s="217"/>
      <c r="AB13006" s="217"/>
      <c r="AC13006" s="217"/>
      <c r="AD13006" s="213"/>
    </row>
    <row r="13007" spans="20:30" x14ac:dyDescent="0.2">
      <c r="T13007" s="212"/>
      <c r="U13007" s="213"/>
      <c r="V13007" s="213"/>
      <c r="W13007" s="213"/>
      <c r="X13007" s="214"/>
      <c r="Y13007" s="214"/>
      <c r="Z13007" s="214"/>
      <c r="AA13007" s="217"/>
      <c r="AB13007" s="217"/>
      <c r="AC13007" s="217"/>
      <c r="AD13007" s="213"/>
    </row>
    <row r="13008" spans="20:30" x14ac:dyDescent="0.2">
      <c r="T13008" s="212"/>
      <c r="U13008" s="213"/>
      <c r="V13008" s="213"/>
      <c r="W13008" s="213"/>
      <c r="X13008" s="214"/>
      <c r="Y13008" s="214"/>
      <c r="Z13008" s="214"/>
      <c r="AA13008" s="217"/>
      <c r="AB13008" s="217"/>
      <c r="AC13008" s="217"/>
      <c r="AD13008" s="213"/>
    </row>
    <row r="13009" spans="20:30" x14ac:dyDescent="0.2">
      <c r="T13009" s="212"/>
      <c r="U13009" s="213"/>
      <c r="V13009" s="213"/>
      <c r="W13009" s="213"/>
      <c r="X13009" s="214"/>
      <c r="Y13009" s="214"/>
      <c r="Z13009" s="214"/>
      <c r="AA13009" s="217"/>
      <c r="AB13009" s="217"/>
      <c r="AC13009" s="217"/>
      <c r="AD13009" s="213"/>
    </row>
    <row r="13010" spans="20:30" x14ac:dyDescent="0.2">
      <c r="T13010" s="212"/>
      <c r="U13010" s="213"/>
      <c r="V13010" s="213"/>
      <c r="W13010" s="213"/>
      <c r="X13010" s="214"/>
      <c r="Y13010" s="214"/>
      <c r="Z13010" s="214"/>
      <c r="AA13010" s="217"/>
      <c r="AB13010" s="217"/>
      <c r="AC13010" s="217"/>
      <c r="AD13010" s="213"/>
    </row>
    <row r="13011" spans="20:30" x14ac:dyDescent="0.2">
      <c r="T13011" s="212"/>
      <c r="U13011" s="213"/>
      <c r="V13011" s="213"/>
      <c r="W13011" s="213"/>
      <c r="X13011" s="214"/>
      <c r="Y13011" s="214"/>
      <c r="Z13011" s="214"/>
      <c r="AA13011" s="217"/>
      <c r="AB13011" s="217"/>
      <c r="AC13011" s="217"/>
      <c r="AD13011" s="213"/>
    </row>
    <row r="13012" spans="20:30" x14ac:dyDescent="0.2">
      <c r="T13012" s="212"/>
      <c r="U13012" s="213"/>
      <c r="V13012" s="213"/>
      <c r="W13012" s="213"/>
      <c r="X13012" s="214"/>
      <c r="Y13012" s="214"/>
      <c r="Z13012" s="214"/>
      <c r="AA13012" s="217"/>
      <c r="AB13012" s="217"/>
      <c r="AC13012" s="217"/>
      <c r="AD13012" s="213"/>
    </row>
    <row r="13013" spans="20:30" x14ac:dyDescent="0.2">
      <c r="T13013" s="212"/>
      <c r="U13013" s="213"/>
      <c r="V13013" s="213"/>
      <c r="W13013" s="213"/>
      <c r="X13013" s="214"/>
      <c r="Y13013" s="214"/>
      <c r="Z13013" s="214"/>
      <c r="AA13013" s="217"/>
      <c r="AB13013" s="217"/>
      <c r="AC13013" s="217"/>
      <c r="AD13013" s="213"/>
    </row>
    <row r="13014" spans="20:30" x14ac:dyDescent="0.2">
      <c r="T13014" s="212"/>
      <c r="U13014" s="213"/>
      <c r="V13014" s="213"/>
      <c r="W13014" s="213"/>
      <c r="X13014" s="214"/>
      <c r="Y13014" s="214"/>
      <c r="Z13014" s="214"/>
      <c r="AA13014" s="217"/>
      <c r="AB13014" s="217"/>
      <c r="AC13014" s="217"/>
      <c r="AD13014" s="213"/>
    </row>
    <row r="13015" spans="20:30" x14ac:dyDescent="0.2">
      <c r="T13015" s="212"/>
      <c r="U13015" s="213"/>
      <c r="V13015" s="213"/>
      <c r="W13015" s="213"/>
      <c r="X13015" s="214"/>
      <c r="Y13015" s="214"/>
      <c r="Z13015" s="214"/>
      <c r="AA13015" s="217"/>
      <c r="AB13015" s="217"/>
      <c r="AC13015" s="217"/>
      <c r="AD13015" s="213"/>
    </row>
    <row r="13016" spans="20:30" x14ac:dyDescent="0.2">
      <c r="T13016" s="212"/>
      <c r="U13016" s="213"/>
      <c r="V13016" s="213"/>
      <c r="W13016" s="213"/>
      <c r="X13016" s="214"/>
      <c r="Y13016" s="214"/>
      <c r="Z13016" s="214"/>
      <c r="AA13016" s="217"/>
      <c r="AB13016" s="217"/>
      <c r="AC13016" s="217"/>
      <c r="AD13016" s="213"/>
    </row>
    <row r="13017" spans="20:30" x14ac:dyDescent="0.2">
      <c r="T13017" s="212"/>
      <c r="U13017" s="213"/>
      <c r="V13017" s="213"/>
      <c r="W13017" s="213"/>
      <c r="X13017" s="214"/>
      <c r="Y13017" s="214"/>
      <c r="Z13017" s="214"/>
      <c r="AA13017" s="217"/>
      <c r="AB13017" s="217"/>
      <c r="AC13017" s="217"/>
      <c r="AD13017" s="213"/>
    </row>
    <row r="13018" spans="20:30" x14ac:dyDescent="0.2">
      <c r="T13018" s="212"/>
      <c r="U13018" s="213"/>
      <c r="V13018" s="213"/>
      <c r="W13018" s="213"/>
      <c r="X13018" s="214"/>
      <c r="Y13018" s="214"/>
      <c r="Z13018" s="214"/>
      <c r="AA13018" s="217"/>
      <c r="AB13018" s="217"/>
      <c r="AC13018" s="217"/>
      <c r="AD13018" s="213"/>
    </row>
    <row r="13019" spans="20:30" x14ac:dyDescent="0.2">
      <c r="T13019" s="212"/>
      <c r="U13019" s="213"/>
      <c r="V13019" s="213"/>
      <c r="W13019" s="213"/>
      <c r="X13019" s="214"/>
      <c r="Y13019" s="214"/>
      <c r="Z13019" s="214"/>
      <c r="AA13019" s="217"/>
      <c r="AB13019" s="217"/>
      <c r="AC13019" s="217"/>
      <c r="AD13019" s="213"/>
    </row>
    <row r="13020" spans="20:30" x14ac:dyDescent="0.2">
      <c r="T13020" s="212"/>
      <c r="U13020" s="213"/>
      <c r="V13020" s="213"/>
      <c r="W13020" s="213"/>
      <c r="X13020" s="214"/>
      <c r="Y13020" s="214"/>
      <c r="Z13020" s="214"/>
      <c r="AA13020" s="217"/>
      <c r="AB13020" s="217"/>
      <c r="AC13020" s="217"/>
      <c r="AD13020" s="213"/>
    </row>
    <row r="13021" spans="20:30" x14ac:dyDescent="0.2">
      <c r="T13021" s="212"/>
      <c r="U13021" s="213"/>
      <c r="V13021" s="213"/>
      <c r="W13021" s="213"/>
      <c r="X13021" s="214"/>
      <c r="Y13021" s="214"/>
      <c r="Z13021" s="214"/>
      <c r="AA13021" s="217"/>
      <c r="AB13021" s="217"/>
      <c r="AC13021" s="217"/>
      <c r="AD13021" s="213"/>
    </row>
    <row r="13022" spans="20:30" x14ac:dyDescent="0.2">
      <c r="T13022" s="212"/>
      <c r="U13022" s="213"/>
      <c r="V13022" s="213"/>
      <c r="W13022" s="213"/>
      <c r="X13022" s="214"/>
      <c r="Y13022" s="214"/>
      <c r="Z13022" s="214"/>
      <c r="AA13022" s="217"/>
      <c r="AB13022" s="217"/>
      <c r="AC13022" s="217"/>
      <c r="AD13022" s="213"/>
    </row>
    <row r="13023" spans="20:30" x14ac:dyDescent="0.2">
      <c r="T13023" s="212"/>
      <c r="U13023" s="213"/>
      <c r="V13023" s="213"/>
      <c r="W13023" s="213"/>
      <c r="X13023" s="214"/>
      <c r="Y13023" s="214"/>
      <c r="Z13023" s="214"/>
      <c r="AA13023" s="217"/>
      <c r="AB13023" s="217"/>
      <c r="AC13023" s="217"/>
      <c r="AD13023" s="213"/>
    </row>
    <row r="13024" spans="20:30" x14ac:dyDescent="0.2">
      <c r="T13024" s="212"/>
      <c r="U13024" s="213"/>
      <c r="V13024" s="213"/>
      <c r="W13024" s="213"/>
      <c r="X13024" s="214"/>
      <c r="Y13024" s="214"/>
      <c r="Z13024" s="214"/>
      <c r="AA13024" s="217"/>
      <c r="AB13024" s="217"/>
      <c r="AC13024" s="217"/>
      <c r="AD13024" s="213"/>
    </row>
    <row r="13025" spans="20:30" x14ac:dyDescent="0.2">
      <c r="T13025" s="212"/>
      <c r="U13025" s="213"/>
      <c r="V13025" s="213"/>
      <c r="W13025" s="213"/>
      <c r="X13025" s="214"/>
      <c r="Y13025" s="214"/>
      <c r="Z13025" s="214"/>
      <c r="AA13025" s="217"/>
      <c r="AB13025" s="217"/>
      <c r="AC13025" s="217"/>
      <c r="AD13025" s="213"/>
    </row>
    <row r="13026" spans="20:30" x14ac:dyDescent="0.2">
      <c r="T13026" s="212"/>
      <c r="U13026" s="213"/>
      <c r="V13026" s="213"/>
      <c r="W13026" s="213"/>
      <c r="X13026" s="214"/>
      <c r="Y13026" s="214"/>
      <c r="Z13026" s="214"/>
      <c r="AA13026" s="217"/>
      <c r="AB13026" s="217"/>
      <c r="AC13026" s="217"/>
      <c r="AD13026" s="213"/>
    </row>
    <row r="13027" spans="20:30" x14ac:dyDescent="0.2">
      <c r="T13027" s="212"/>
      <c r="U13027" s="213"/>
      <c r="V13027" s="213"/>
      <c r="W13027" s="213"/>
      <c r="X13027" s="214"/>
      <c r="Y13027" s="214"/>
      <c r="Z13027" s="214"/>
      <c r="AA13027" s="217"/>
      <c r="AB13027" s="217"/>
      <c r="AC13027" s="217"/>
      <c r="AD13027" s="213"/>
    </row>
    <row r="13028" spans="20:30" x14ac:dyDescent="0.2">
      <c r="T13028" s="212"/>
      <c r="U13028" s="213"/>
      <c r="V13028" s="213"/>
      <c r="W13028" s="213"/>
      <c r="X13028" s="214"/>
      <c r="Y13028" s="214"/>
      <c r="Z13028" s="214"/>
      <c r="AA13028" s="217"/>
      <c r="AB13028" s="217"/>
      <c r="AC13028" s="217"/>
      <c r="AD13028" s="213"/>
    </row>
    <row r="13029" spans="20:30" x14ac:dyDescent="0.2">
      <c r="T13029" s="212"/>
      <c r="U13029" s="213"/>
      <c r="V13029" s="213"/>
      <c r="W13029" s="213"/>
      <c r="X13029" s="214"/>
      <c r="Y13029" s="214"/>
      <c r="Z13029" s="214"/>
      <c r="AA13029" s="217"/>
      <c r="AB13029" s="217"/>
      <c r="AC13029" s="217"/>
      <c r="AD13029" s="213"/>
    </row>
    <row r="13030" spans="20:30" x14ac:dyDescent="0.2">
      <c r="T13030" s="212"/>
      <c r="U13030" s="213"/>
      <c r="V13030" s="213"/>
      <c r="W13030" s="213"/>
      <c r="X13030" s="214"/>
      <c r="Y13030" s="214"/>
      <c r="Z13030" s="214"/>
      <c r="AA13030" s="217"/>
      <c r="AB13030" s="217"/>
      <c r="AC13030" s="217"/>
      <c r="AD13030" s="213"/>
    </row>
    <row r="13031" spans="20:30" x14ac:dyDescent="0.2">
      <c r="T13031" s="212"/>
      <c r="U13031" s="213"/>
      <c r="V13031" s="213"/>
      <c r="W13031" s="213"/>
      <c r="X13031" s="214"/>
      <c r="Y13031" s="214"/>
      <c r="Z13031" s="214"/>
      <c r="AA13031" s="217"/>
      <c r="AB13031" s="217"/>
      <c r="AC13031" s="217"/>
      <c r="AD13031" s="213"/>
    </row>
    <row r="13032" spans="20:30" x14ac:dyDescent="0.2">
      <c r="T13032" s="212"/>
      <c r="U13032" s="213"/>
      <c r="V13032" s="213"/>
      <c r="W13032" s="213"/>
      <c r="X13032" s="214"/>
      <c r="Y13032" s="214"/>
      <c r="Z13032" s="214"/>
      <c r="AA13032" s="217"/>
      <c r="AB13032" s="217"/>
      <c r="AC13032" s="217"/>
      <c r="AD13032" s="213"/>
    </row>
    <row r="13033" spans="20:30" x14ac:dyDescent="0.2">
      <c r="T13033" s="212"/>
      <c r="U13033" s="213"/>
      <c r="V13033" s="213"/>
      <c r="W13033" s="213"/>
      <c r="X13033" s="214"/>
      <c r="Y13033" s="214"/>
      <c r="Z13033" s="214"/>
      <c r="AA13033" s="217"/>
      <c r="AB13033" s="217"/>
      <c r="AC13033" s="217"/>
      <c r="AD13033" s="213"/>
    </row>
    <row r="13034" spans="20:30" x14ac:dyDescent="0.2">
      <c r="T13034" s="212"/>
      <c r="U13034" s="213"/>
      <c r="V13034" s="213"/>
      <c r="W13034" s="213"/>
      <c r="X13034" s="214"/>
      <c r="Y13034" s="214"/>
      <c r="Z13034" s="214"/>
      <c r="AA13034" s="217"/>
      <c r="AB13034" s="217"/>
      <c r="AC13034" s="217"/>
      <c r="AD13034" s="213"/>
    </row>
    <row r="13035" spans="20:30" x14ac:dyDescent="0.2">
      <c r="T13035" s="212"/>
      <c r="U13035" s="213"/>
      <c r="V13035" s="213"/>
      <c r="W13035" s="213"/>
      <c r="X13035" s="214"/>
      <c r="Y13035" s="214"/>
      <c r="Z13035" s="214"/>
      <c r="AA13035" s="217"/>
      <c r="AB13035" s="217"/>
      <c r="AC13035" s="217"/>
      <c r="AD13035" s="213"/>
    </row>
    <row r="13036" spans="20:30" x14ac:dyDescent="0.2">
      <c r="T13036" s="212"/>
      <c r="U13036" s="213"/>
      <c r="V13036" s="213"/>
      <c r="W13036" s="213"/>
      <c r="X13036" s="214"/>
      <c r="Y13036" s="214"/>
      <c r="Z13036" s="214"/>
      <c r="AA13036" s="217"/>
      <c r="AB13036" s="217"/>
      <c r="AC13036" s="217"/>
      <c r="AD13036" s="213"/>
    </row>
    <row r="13037" spans="20:30" x14ac:dyDescent="0.2">
      <c r="T13037" s="212"/>
      <c r="U13037" s="213"/>
      <c r="V13037" s="213"/>
      <c r="W13037" s="213"/>
      <c r="X13037" s="214"/>
      <c r="Y13037" s="214"/>
      <c r="Z13037" s="214"/>
      <c r="AA13037" s="217"/>
      <c r="AB13037" s="217"/>
      <c r="AC13037" s="217"/>
      <c r="AD13037" s="213"/>
    </row>
    <row r="13038" spans="20:30" x14ac:dyDescent="0.2">
      <c r="T13038" s="212"/>
      <c r="U13038" s="213"/>
      <c r="V13038" s="213"/>
      <c r="W13038" s="213"/>
      <c r="X13038" s="214"/>
      <c r="Y13038" s="214"/>
      <c r="Z13038" s="214"/>
      <c r="AA13038" s="217"/>
      <c r="AB13038" s="217"/>
      <c r="AC13038" s="217"/>
      <c r="AD13038" s="213"/>
    </row>
    <row r="13039" spans="20:30" x14ac:dyDescent="0.2">
      <c r="T13039" s="212"/>
      <c r="U13039" s="213"/>
      <c r="V13039" s="213"/>
      <c r="W13039" s="213"/>
      <c r="X13039" s="214"/>
      <c r="Y13039" s="214"/>
      <c r="Z13039" s="214"/>
      <c r="AA13039" s="217"/>
      <c r="AB13039" s="217"/>
      <c r="AC13039" s="217"/>
      <c r="AD13039" s="213"/>
    </row>
    <row r="13040" spans="20:30" x14ac:dyDescent="0.2">
      <c r="T13040" s="212"/>
      <c r="U13040" s="213"/>
      <c r="V13040" s="213"/>
      <c r="W13040" s="213"/>
      <c r="X13040" s="214"/>
      <c r="Y13040" s="214"/>
      <c r="Z13040" s="214"/>
      <c r="AA13040" s="217"/>
      <c r="AB13040" s="217"/>
      <c r="AC13040" s="217"/>
      <c r="AD13040" s="213"/>
    </row>
    <row r="13041" spans="20:30" x14ac:dyDescent="0.2">
      <c r="T13041" s="212"/>
      <c r="U13041" s="213"/>
      <c r="V13041" s="213"/>
      <c r="W13041" s="213"/>
      <c r="X13041" s="214"/>
      <c r="Y13041" s="214"/>
      <c r="Z13041" s="214"/>
      <c r="AA13041" s="217"/>
      <c r="AB13041" s="217"/>
      <c r="AC13041" s="217"/>
      <c r="AD13041" s="213"/>
    </row>
    <row r="13042" spans="20:30" x14ac:dyDescent="0.2">
      <c r="T13042" s="212"/>
      <c r="U13042" s="213"/>
      <c r="V13042" s="213"/>
      <c r="W13042" s="213"/>
      <c r="X13042" s="214"/>
      <c r="Y13042" s="214"/>
      <c r="Z13042" s="214"/>
      <c r="AA13042" s="217"/>
      <c r="AB13042" s="217"/>
      <c r="AC13042" s="217"/>
      <c r="AD13042" s="213"/>
    </row>
    <row r="13043" spans="20:30" x14ac:dyDescent="0.2">
      <c r="T13043" s="212"/>
      <c r="U13043" s="213"/>
      <c r="V13043" s="213"/>
      <c r="W13043" s="213"/>
      <c r="X13043" s="214"/>
      <c r="Y13043" s="214"/>
      <c r="Z13043" s="214"/>
      <c r="AA13043" s="217"/>
      <c r="AB13043" s="217"/>
      <c r="AC13043" s="217"/>
      <c r="AD13043" s="213"/>
    </row>
    <row r="13044" spans="20:30" x14ac:dyDescent="0.2">
      <c r="T13044" s="212"/>
      <c r="U13044" s="213"/>
      <c r="V13044" s="213"/>
      <c r="W13044" s="213"/>
      <c r="X13044" s="214"/>
      <c r="Y13044" s="214"/>
      <c r="Z13044" s="214"/>
      <c r="AA13044" s="217"/>
      <c r="AB13044" s="217"/>
      <c r="AC13044" s="217"/>
      <c r="AD13044" s="213"/>
    </row>
    <row r="13045" spans="20:30" x14ac:dyDescent="0.2">
      <c r="T13045" s="212"/>
      <c r="U13045" s="213"/>
      <c r="V13045" s="213"/>
      <c r="W13045" s="213"/>
      <c r="X13045" s="214"/>
      <c r="Y13045" s="214"/>
      <c r="Z13045" s="214"/>
      <c r="AA13045" s="217"/>
      <c r="AB13045" s="217"/>
      <c r="AC13045" s="217"/>
      <c r="AD13045" s="213"/>
    </row>
    <row r="13046" spans="20:30" x14ac:dyDescent="0.2">
      <c r="T13046" s="212"/>
      <c r="U13046" s="213"/>
      <c r="V13046" s="213"/>
      <c r="W13046" s="213"/>
      <c r="X13046" s="214"/>
      <c r="Y13046" s="214"/>
      <c r="Z13046" s="214"/>
      <c r="AA13046" s="217"/>
      <c r="AB13046" s="217"/>
      <c r="AC13046" s="217"/>
      <c r="AD13046" s="213"/>
    </row>
    <row r="13047" spans="20:30" x14ac:dyDescent="0.2">
      <c r="T13047" s="212"/>
      <c r="U13047" s="213"/>
      <c r="V13047" s="213"/>
      <c r="W13047" s="213"/>
      <c r="X13047" s="214"/>
      <c r="Y13047" s="214"/>
      <c r="Z13047" s="214"/>
      <c r="AA13047" s="217"/>
      <c r="AB13047" s="217"/>
      <c r="AC13047" s="217"/>
      <c r="AD13047" s="213"/>
    </row>
    <row r="13048" spans="20:30" x14ac:dyDescent="0.2">
      <c r="T13048" s="212"/>
      <c r="U13048" s="213"/>
      <c r="V13048" s="213"/>
      <c r="W13048" s="213"/>
      <c r="X13048" s="214"/>
      <c r="Y13048" s="214"/>
      <c r="Z13048" s="214"/>
      <c r="AA13048" s="217"/>
      <c r="AB13048" s="217"/>
      <c r="AC13048" s="217"/>
      <c r="AD13048" s="213"/>
    </row>
    <row r="13049" spans="20:30" x14ac:dyDescent="0.2">
      <c r="T13049" s="212"/>
      <c r="U13049" s="213"/>
      <c r="V13049" s="213"/>
      <c r="W13049" s="213"/>
      <c r="X13049" s="214"/>
      <c r="Y13049" s="214"/>
      <c r="Z13049" s="214"/>
      <c r="AA13049" s="217"/>
      <c r="AB13049" s="217"/>
      <c r="AC13049" s="217"/>
      <c r="AD13049" s="213"/>
    </row>
    <row r="13050" spans="20:30" x14ac:dyDescent="0.2">
      <c r="T13050" s="212"/>
      <c r="U13050" s="213"/>
      <c r="V13050" s="213"/>
      <c r="W13050" s="213"/>
      <c r="X13050" s="214"/>
      <c r="Y13050" s="214"/>
      <c r="Z13050" s="214"/>
      <c r="AA13050" s="217"/>
      <c r="AB13050" s="217"/>
      <c r="AC13050" s="217"/>
      <c r="AD13050" s="213"/>
    </row>
    <row r="13051" spans="20:30" x14ac:dyDescent="0.2">
      <c r="T13051" s="212"/>
      <c r="U13051" s="213"/>
      <c r="V13051" s="213"/>
      <c r="W13051" s="213"/>
      <c r="X13051" s="214"/>
      <c r="Y13051" s="214"/>
      <c r="Z13051" s="214"/>
      <c r="AA13051" s="217"/>
      <c r="AB13051" s="217"/>
      <c r="AC13051" s="217"/>
      <c r="AD13051" s="213"/>
    </row>
    <row r="13052" spans="20:30" x14ac:dyDescent="0.2">
      <c r="T13052" s="212"/>
      <c r="U13052" s="213"/>
      <c r="V13052" s="213"/>
      <c r="W13052" s="213"/>
      <c r="X13052" s="214"/>
      <c r="Y13052" s="214"/>
      <c r="Z13052" s="214"/>
      <c r="AA13052" s="217"/>
      <c r="AB13052" s="217"/>
      <c r="AC13052" s="217"/>
      <c r="AD13052" s="213"/>
    </row>
    <row r="13053" spans="20:30" x14ac:dyDescent="0.2">
      <c r="T13053" s="212"/>
      <c r="U13053" s="213"/>
      <c r="V13053" s="213"/>
      <c r="W13053" s="213"/>
      <c r="X13053" s="214"/>
      <c r="Y13053" s="214"/>
      <c r="Z13053" s="214"/>
      <c r="AA13053" s="217"/>
      <c r="AB13053" s="217"/>
      <c r="AC13053" s="217"/>
      <c r="AD13053" s="213"/>
    </row>
    <row r="13054" spans="20:30" x14ac:dyDescent="0.2">
      <c r="T13054" s="212"/>
      <c r="U13054" s="213"/>
      <c r="V13054" s="213"/>
      <c r="W13054" s="213"/>
      <c r="X13054" s="214"/>
      <c r="Y13054" s="214"/>
      <c r="Z13054" s="214"/>
      <c r="AA13054" s="217"/>
      <c r="AB13054" s="217"/>
      <c r="AC13054" s="217"/>
      <c r="AD13054" s="213"/>
    </row>
    <row r="13055" spans="20:30" x14ac:dyDescent="0.2">
      <c r="T13055" s="212"/>
      <c r="U13055" s="213"/>
      <c r="V13055" s="213"/>
      <c r="W13055" s="213"/>
      <c r="X13055" s="214"/>
      <c r="Y13055" s="214"/>
      <c r="Z13055" s="214"/>
      <c r="AA13055" s="217"/>
      <c r="AB13055" s="217"/>
      <c r="AC13055" s="217"/>
      <c r="AD13055" s="213"/>
    </row>
    <row r="13056" spans="20:30" x14ac:dyDescent="0.2">
      <c r="T13056" s="212"/>
      <c r="U13056" s="213"/>
      <c r="V13056" s="213"/>
      <c r="W13056" s="213"/>
      <c r="X13056" s="214"/>
      <c r="Y13056" s="214"/>
      <c r="Z13056" s="214"/>
      <c r="AA13056" s="217"/>
      <c r="AB13056" s="217"/>
      <c r="AC13056" s="217"/>
      <c r="AD13056" s="213"/>
    </row>
    <row r="13057" spans="20:30" x14ac:dyDescent="0.2">
      <c r="T13057" s="212"/>
      <c r="U13057" s="213"/>
      <c r="V13057" s="213"/>
      <c r="W13057" s="213"/>
      <c r="X13057" s="214"/>
      <c r="Y13057" s="214"/>
      <c r="Z13057" s="214"/>
      <c r="AA13057" s="217"/>
      <c r="AB13057" s="217"/>
      <c r="AC13057" s="217"/>
      <c r="AD13057" s="213"/>
    </row>
    <row r="13058" spans="20:30" x14ac:dyDescent="0.2">
      <c r="T13058" s="212"/>
      <c r="U13058" s="213"/>
      <c r="V13058" s="213"/>
      <c r="W13058" s="213"/>
      <c r="X13058" s="214"/>
      <c r="Y13058" s="214"/>
      <c r="Z13058" s="214"/>
      <c r="AA13058" s="217"/>
      <c r="AB13058" s="217"/>
      <c r="AC13058" s="217"/>
      <c r="AD13058" s="213"/>
    </row>
    <row r="13059" spans="20:30" x14ac:dyDescent="0.2">
      <c r="T13059" s="212"/>
      <c r="U13059" s="213"/>
      <c r="V13059" s="213"/>
      <c r="W13059" s="213"/>
      <c r="X13059" s="214"/>
      <c r="Y13059" s="214"/>
      <c r="Z13059" s="214"/>
      <c r="AA13059" s="217"/>
      <c r="AB13059" s="217"/>
      <c r="AC13059" s="217"/>
      <c r="AD13059" s="213"/>
    </row>
    <row r="13060" spans="20:30" x14ac:dyDescent="0.2">
      <c r="T13060" s="212"/>
      <c r="U13060" s="213"/>
      <c r="V13060" s="213"/>
      <c r="W13060" s="213"/>
      <c r="X13060" s="214"/>
      <c r="Y13060" s="214"/>
      <c r="Z13060" s="214"/>
      <c r="AA13060" s="217"/>
      <c r="AB13060" s="217"/>
      <c r="AC13060" s="217"/>
      <c r="AD13060" s="213"/>
    </row>
    <row r="13061" spans="20:30" x14ac:dyDescent="0.2">
      <c r="T13061" s="212"/>
      <c r="U13061" s="213"/>
      <c r="V13061" s="213"/>
      <c r="W13061" s="213"/>
      <c r="X13061" s="214"/>
      <c r="Y13061" s="214"/>
      <c r="Z13061" s="214"/>
      <c r="AA13061" s="217"/>
      <c r="AB13061" s="217"/>
      <c r="AC13061" s="217"/>
      <c r="AD13061" s="213"/>
    </row>
    <row r="13062" spans="20:30" x14ac:dyDescent="0.2">
      <c r="T13062" s="212"/>
      <c r="U13062" s="213"/>
      <c r="V13062" s="213"/>
      <c r="W13062" s="213"/>
      <c r="X13062" s="214"/>
      <c r="Y13062" s="214"/>
      <c r="Z13062" s="214"/>
      <c r="AA13062" s="217"/>
      <c r="AB13062" s="217"/>
      <c r="AC13062" s="217"/>
      <c r="AD13062" s="213"/>
    </row>
    <row r="13063" spans="20:30" x14ac:dyDescent="0.2">
      <c r="T13063" s="212"/>
      <c r="U13063" s="213"/>
      <c r="V13063" s="213"/>
      <c r="W13063" s="213"/>
      <c r="X13063" s="214"/>
      <c r="Y13063" s="214"/>
      <c r="Z13063" s="214"/>
      <c r="AA13063" s="217"/>
      <c r="AB13063" s="217"/>
      <c r="AC13063" s="217"/>
      <c r="AD13063" s="213"/>
    </row>
    <row r="13064" spans="20:30" x14ac:dyDescent="0.2">
      <c r="T13064" s="212"/>
      <c r="U13064" s="213"/>
      <c r="V13064" s="213"/>
      <c r="W13064" s="213"/>
      <c r="X13064" s="214"/>
      <c r="Y13064" s="214"/>
      <c r="Z13064" s="214"/>
      <c r="AA13064" s="217"/>
      <c r="AB13064" s="217"/>
      <c r="AC13064" s="217"/>
      <c r="AD13064" s="213"/>
    </row>
    <row r="13065" spans="20:30" x14ac:dyDescent="0.2">
      <c r="T13065" s="212"/>
      <c r="U13065" s="213"/>
      <c r="V13065" s="213"/>
      <c r="W13065" s="213"/>
      <c r="X13065" s="214"/>
      <c r="Y13065" s="214"/>
      <c r="Z13065" s="214"/>
      <c r="AA13065" s="217"/>
      <c r="AB13065" s="217"/>
      <c r="AC13065" s="217"/>
      <c r="AD13065" s="213"/>
    </row>
    <row r="13066" spans="20:30" x14ac:dyDescent="0.2">
      <c r="T13066" s="212"/>
      <c r="U13066" s="213"/>
      <c r="V13066" s="213"/>
      <c r="W13066" s="213"/>
      <c r="X13066" s="214"/>
      <c r="Y13066" s="214"/>
      <c r="Z13066" s="214"/>
      <c r="AA13066" s="217"/>
      <c r="AB13066" s="217"/>
      <c r="AC13066" s="217"/>
      <c r="AD13066" s="213"/>
    </row>
    <row r="13067" spans="20:30" x14ac:dyDescent="0.2">
      <c r="T13067" s="212"/>
      <c r="U13067" s="213"/>
      <c r="V13067" s="213"/>
      <c r="W13067" s="213"/>
      <c r="X13067" s="214"/>
      <c r="Y13067" s="214"/>
      <c r="Z13067" s="214"/>
      <c r="AA13067" s="217"/>
      <c r="AB13067" s="217"/>
      <c r="AC13067" s="217"/>
      <c r="AD13067" s="213"/>
    </row>
    <row r="13068" spans="20:30" x14ac:dyDescent="0.2">
      <c r="T13068" s="212"/>
      <c r="U13068" s="213"/>
      <c r="V13068" s="213"/>
      <c r="W13068" s="213"/>
      <c r="X13068" s="214"/>
      <c r="Y13068" s="214"/>
      <c r="Z13068" s="214"/>
      <c r="AA13068" s="217"/>
      <c r="AB13068" s="217"/>
      <c r="AC13068" s="217"/>
      <c r="AD13068" s="213"/>
    </row>
    <row r="13069" spans="20:30" x14ac:dyDescent="0.2">
      <c r="T13069" s="212"/>
      <c r="U13069" s="213"/>
      <c r="V13069" s="213"/>
      <c r="W13069" s="213"/>
      <c r="X13069" s="214"/>
      <c r="Y13069" s="214"/>
      <c r="Z13069" s="214"/>
      <c r="AA13069" s="217"/>
      <c r="AB13069" s="217"/>
      <c r="AC13069" s="217"/>
      <c r="AD13069" s="213"/>
    </row>
    <row r="13070" spans="20:30" x14ac:dyDescent="0.2">
      <c r="T13070" s="212"/>
      <c r="U13070" s="213"/>
      <c r="V13070" s="213"/>
      <c r="W13070" s="213"/>
      <c r="X13070" s="214"/>
      <c r="Y13070" s="214"/>
      <c r="Z13070" s="214"/>
      <c r="AA13070" s="217"/>
      <c r="AB13070" s="217"/>
      <c r="AC13070" s="217"/>
      <c r="AD13070" s="213"/>
    </row>
    <row r="13071" spans="20:30" x14ac:dyDescent="0.2">
      <c r="T13071" s="212"/>
      <c r="U13071" s="213"/>
      <c r="V13071" s="213"/>
      <c r="W13071" s="213"/>
      <c r="X13071" s="214"/>
      <c r="Y13071" s="214"/>
      <c r="Z13071" s="214"/>
      <c r="AA13071" s="217"/>
      <c r="AB13071" s="217"/>
      <c r="AC13071" s="217"/>
      <c r="AD13071" s="213"/>
    </row>
    <row r="13072" spans="20:30" x14ac:dyDescent="0.2">
      <c r="T13072" s="212"/>
      <c r="U13072" s="213"/>
      <c r="V13072" s="213"/>
      <c r="W13072" s="213"/>
      <c r="X13072" s="214"/>
      <c r="Y13072" s="214"/>
      <c r="Z13072" s="214"/>
      <c r="AA13072" s="217"/>
      <c r="AB13072" s="217"/>
      <c r="AC13072" s="217"/>
      <c r="AD13072" s="213"/>
    </row>
    <row r="13073" spans="20:30" x14ac:dyDescent="0.2">
      <c r="T13073" s="212"/>
      <c r="U13073" s="213"/>
      <c r="V13073" s="213"/>
      <c r="W13073" s="213"/>
      <c r="X13073" s="214"/>
      <c r="Y13073" s="214"/>
      <c r="Z13073" s="214"/>
      <c r="AA13073" s="217"/>
      <c r="AB13073" s="217"/>
      <c r="AC13073" s="217"/>
      <c r="AD13073" s="213"/>
    </row>
    <row r="13074" spans="20:30" x14ac:dyDescent="0.2">
      <c r="T13074" s="212"/>
      <c r="U13074" s="213"/>
      <c r="V13074" s="213"/>
      <c r="W13074" s="213"/>
      <c r="X13074" s="214"/>
      <c r="Y13074" s="214"/>
      <c r="Z13074" s="214"/>
      <c r="AA13074" s="217"/>
      <c r="AB13074" s="217"/>
      <c r="AC13074" s="217"/>
      <c r="AD13074" s="213"/>
    </row>
    <row r="13075" spans="20:30" x14ac:dyDescent="0.2">
      <c r="T13075" s="212"/>
      <c r="U13075" s="213"/>
      <c r="V13075" s="213"/>
      <c r="W13075" s="213"/>
      <c r="X13075" s="214"/>
      <c r="Y13075" s="214"/>
      <c r="Z13075" s="214"/>
      <c r="AA13075" s="217"/>
      <c r="AB13075" s="217"/>
      <c r="AC13075" s="217"/>
      <c r="AD13075" s="213"/>
    </row>
    <row r="13076" spans="20:30" x14ac:dyDescent="0.2">
      <c r="T13076" s="212"/>
      <c r="U13076" s="213"/>
      <c r="V13076" s="213"/>
      <c r="W13076" s="213"/>
      <c r="X13076" s="214"/>
      <c r="Y13076" s="214"/>
      <c r="Z13076" s="214"/>
      <c r="AA13076" s="217"/>
      <c r="AB13076" s="217"/>
      <c r="AC13076" s="217"/>
      <c r="AD13076" s="213"/>
    </row>
    <row r="13077" spans="20:30" x14ac:dyDescent="0.2">
      <c r="T13077" s="212"/>
      <c r="U13077" s="213"/>
      <c r="V13077" s="213"/>
      <c r="W13077" s="213"/>
      <c r="X13077" s="214"/>
      <c r="Y13077" s="214"/>
      <c r="Z13077" s="214"/>
      <c r="AA13077" s="217"/>
      <c r="AB13077" s="217"/>
      <c r="AC13077" s="217"/>
      <c r="AD13077" s="213"/>
    </row>
    <row r="13078" spans="20:30" x14ac:dyDescent="0.2">
      <c r="T13078" s="212"/>
      <c r="U13078" s="213"/>
      <c r="V13078" s="213"/>
      <c r="W13078" s="213"/>
      <c r="X13078" s="214"/>
      <c r="Y13078" s="214"/>
      <c r="Z13078" s="214"/>
      <c r="AA13078" s="217"/>
      <c r="AB13078" s="217"/>
      <c r="AC13078" s="217"/>
      <c r="AD13078" s="213"/>
    </row>
    <row r="13079" spans="20:30" x14ac:dyDescent="0.2">
      <c r="T13079" s="212"/>
      <c r="U13079" s="213"/>
      <c r="V13079" s="213"/>
      <c r="W13079" s="213"/>
      <c r="X13079" s="214"/>
      <c r="Y13079" s="214"/>
      <c r="Z13079" s="214"/>
      <c r="AA13079" s="217"/>
      <c r="AB13079" s="217"/>
      <c r="AC13079" s="217"/>
      <c r="AD13079" s="213"/>
    </row>
    <row r="13080" spans="20:30" x14ac:dyDescent="0.2">
      <c r="T13080" s="212"/>
      <c r="U13080" s="213"/>
      <c r="V13080" s="213"/>
      <c r="W13080" s="213"/>
      <c r="X13080" s="214"/>
      <c r="Y13080" s="214"/>
      <c r="Z13080" s="214"/>
      <c r="AA13080" s="217"/>
      <c r="AB13080" s="217"/>
      <c r="AC13080" s="217"/>
      <c r="AD13080" s="213"/>
    </row>
    <row r="13081" spans="20:30" x14ac:dyDescent="0.2">
      <c r="T13081" s="212"/>
      <c r="U13081" s="213"/>
      <c r="V13081" s="213"/>
      <c r="W13081" s="213"/>
      <c r="X13081" s="214"/>
      <c r="Y13081" s="214"/>
      <c r="Z13081" s="214"/>
      <c r="AA13081" s="217"/>
      <c r="AB13081" s="217"/>
      <c r="AC13081" s="217"/>
      <c r="AD13081" s="213"/>
    </row>
    <row r="13082" spans="20:30" x14ac:dyDescent="0.2">
      <c r="T13082" s="212"/>
      <c r="U13082" s="213"/>
      <c r="V13082" s="213"/>
      <c r="W13082" s="213"/>
      <c r="X13082" s="214"/>
      <c r="Y13082" s="214"/>
      <c r="Z13082" s="214"/>
      <c r="AA13082" s="217"/>
      <c r="AB13082" s="217"/>
      <c r="AC13082" s="217"/>
      <c r="AD13082" s="213"/>
    </row>
    <row r="13083" spans="20:30" x14ac:dyDescent="0.2">
      <c r="T13083" s="212"/>
      <c r="U13083" s="213"/>
      <c r="V13083" s="213"/>
      <c r="W13083" s="213"/>
      <c r="X13083" s="214"/>
      <c r="Y13083" s="214"/>
      <c r="Z13083" s="214"/>
      <c r="AA13083" s="217"/>
      <c r="AB13083" s="217"/>
      <c r="AC13083" s="217"/>
      <c r="AD13083" s="213"/>
    </row>
    <row r="13084" spans="20:30" x14ac:dyDescent="0.2">
      <c r="T13084" s="212"/>
      <c r="U13084" s="213"/>
      <c r="V13084" s="213"/>
      <c r="W13084" s="213"/>
      <c r="X13084" s="214"/>
      <c r="Y13084" s="214"/>
      <c r="Z13084" s="214"/>
      <c r="AA13084" s="217"/>
      <c r="AB13084" s="217"/>
      <c r="AC13084" s="217"/>
      <c r="AD13084" s="213"/>
    </row>
    <row r="13085" spans="20:30" x14ac:dyDescent="0.2">
      <c r="T13085" s="212"/>
      <c r="U13085" s="213"/>
      <c r="V13085" s="213"/>
      <c r="W13085" s="213"/>
      <c r="X13085" s="214"/>
      <c r="Y13085" s="214"/>
      <c r="Z13085" s="214"/>
      <c r="AA13085" s="217"/>
      <c r="AB13085" s="217"/>
      <c r="AC13085" s="217"/>
      <c r="AD13085" s="213"/>
    </row>
    <row r="13086" spans="20:30" x14ac:dyDescent="0.2">
      <c r="T13086" s="212"/>
      <c r="U13086" s="213"/>
      <c r="V13086" s="213"/>
      <c r="W13086" s="213"/>
      <c r="X13086" s="214"/>
      <c r="Y13086" s="214"/>
      <c r="Z13086" s="214"/>
      <c r="AA13086" s="217"/>
      <c r="AB13086" s="217"/>
      <c r="AC13086" s="217"/>
      <c r="AD13086" s="213"/>
    </row>
    <row r="13087" spans="20:30" x14ac:dyDescent="0.2">
      <c r="T13087" s="212"/>
      <c r="U13087" s="213"/>
      <c r="V13087" s="213"/>
      <c r="W13087" s="213"/>
      <c r="X13087" s="214"/>
      <c r="Y13087" s="214"/>
      <c r="Z13087" s="214"/>
      <c r="AA13087" s="217"/>
      <c r="AB13087" s="217"/>
      <c r="AC13087" s="217"/>
      <c r="AD13087" s="213"/>
    </row>
    <row r="13088" spans="20:30" x14ac:dyDescent="0.2">
      <c r="T13088" s="212"/>
      <c r="U13088" s="213"/>
      <c r="V13088" s="213"/>
      <c r="W13088" s="213"/>
      <c r="X13088" s="214"/>
      <c r="Y13088" s="214"/>
      <c r="Z13088" s="214"/>
      <c r="AA13088" s="217"/>
      <c r="AB13088" s="217"/>
      <c r="AC13088" s="217"/>
      <c r="AD13088" s="213"/>
    </row>
    <row r="13089" spans="20:30" x14ac:dyDescent="0.2">
      <c r="T13089" s="212"/>
      <c r="U13089" s="213"/>
      <c r="V13089" s="213"/>
      <c r="W13089" s="213"/>
      <c r="X13089" s="214"/>
      <c r="Y13089" s="214"/>
      <c r="Z13089" s="214"/>
      <c r="AA13089" s="217"/>
      <c r="AB13089" s="217"/>
      <c r="AC13089" s="217"/>
      <c r="AD13089" s="213"/>
    </row>
    <row r="13090" spans="20:30" x14ac:dyDescent="0.2">
      <c r="T13090" s="212"/>
      <c r="U13090" s="213"/>
      <c r="V13090" s="213"/>
      <c r="W13090" s="213"/>
      <c r="X13090" s="214"/>
      <c r="Y13090" s="214"/>
      <c r="Z13090" s="214"/>
      <c r="AA13090" s="217"/>
      <c r="AB13090" s="217"/>
      <c r="AC13090" s="217"/>
      <c r="AD13090" s="213"/>
    </row>
    <row r="13091" spans="20:30" x14ac:dyDescent="0.2">
      <c r="T13091" s="212"/>
      <c r="U13091" s="213"/>
      <c r="V13091" s="213"/>
      <c r="W13091" s="213"/>
      <c r="X13091" s="214"/>
      <c r="Y13091" s="214"/>
      <c r="Z13091" s="214"/>
      <c r="AA13091" s="217"/>
      <c r="AB13091" s="217"/>
      <c r="AC13091" s="217"/>
      <c r="AD13091" s="213"/>
    </row>
    <row r="13092" spans="20:30" x14ac:dyDescent="0.2">
      <c r="T13092" s="212"/>
      <c r="U13092" s="213"/>
      <c r="V13092" s="213"/>
      <c r="W13092" s="213"/>
      <c r="X13092" s="214"/>
      <c r="Y13092" s="214"/>
      <c r="Z13092" s="214"/>
      <c r="AA13092" s="217"/>
      <c r="AB13092" s="217"/>
      <c r="AC13092" s="217"/>
      <c r="AD13092" s="213"/>
    </row>
    <row r="13093" spans="20:30" x14ac:dyDescent="0.2">
      <c r="T13093" s="212"/>
      <c r="U13093" s="213"/>
      <c r="V13093" s="213"/>
      <c r="W13093" s="213"/>
      <c r="X13093" s="214"/>
      <c r="Y13093" s="214"/>
      <c r="Z13093" s="214"/>
      <c r="AA13093" s="217"/>
      <c r="AB13093" s="217"/>
      <c r="AC13093" s="217"/>
      <c r="AD13093" s="213"/>
    </row>
    <row r="13094" spans="20:30" x14ac:dyDescent="0.2">
      <c r="T13094" s="212"/>
      <c r="U13094" s="213"/>
      <c r="V13094" s="213"/>
      <c r="W13094" s="213"/>
      <c r="X13094" s="214"/>
      <c r="Y13094" s="214"/>
      <c r="Z13094" s="214"/>
      <c r="AA13094" s="217"/>
      <c r="AB13094" s="217"/>
      <c r="AC13094" s="217"/>
      <c r="AD13094" s="213"/>
    </row>
    <row r="13095" spans="20:30" x14ac:dyDescent="0.2">
      <c r="T13095" s="212"/>
      <c r="U13095" s="213"/>
      <c r="V13095" s="213"/>
      <c r="W13095" s="213"/>
      <c r="X13095" s="214"/>
      <c r="Y13095" s="214"/>
      <c r="Z13095" s="214"/>
      <c r="AA13095" s="217"/>
      <c r="AB13095" s="217"/>
      <c r="AC13095" s="217"/>
      <c r="AD13095" s="213"/>
    </row>
    <row r="13096" spans="20:30" x14ac:dyDescent="0.2">
      <c r="T13096" s="212"/>
      <c r="U13096" s="213"/>
      <c r="V13096" s="213"/>
      <c r="W13096" s="213"/>
      <c r="X13096" s="214"/>
      <c r="Y13096" s="214"/>
      <c r="Z13096" s="214"/>
      <c r="AA13096" s="217"/>
      <c r="AB13096" s="217"/>
      <c r="AC13096" s="217"/>
      <c r="AD13096" s="213"/>
    </row>
    <row r="13097" spans="20:30" x14ac:dyDescent="0.2">
      <c r="T13097" s="212"/>
      <c r="U13097" s="213"/>
      <c r="V13097" s="213"/>
      <c r="W13097" s="213"/>
      <c r="X13097" s="214"/>
      <c r="Y13097" s="214"/>
      <c r="Z13097" s="214"/>
      <c r="AA13097" s="217"/>
      <c r="AB13097" s="217"/>
      <c r="AC13097" s="217"/>
      <c r="AD13097" s="213"/>
    </row>
    <row r="13098" spans="20:30" x14ac:dyDescent="0.2">
      <c r="T13098" s="212"/>
      <c r="U13098" s="213"/>
      <c r="V13098" s="213"/>
      <c r="W13098" s="213"/>
      <c r="X13098" s="214"/>
      <c r="Y13098" s="214"/>
      <c r="Z13098" s="214"/>
      <c r="AA13098" s="217"/>
      <c r="AB13098" s="217"/>
      <c r="AC13098" s="217"/>
      <c r="AD13098" s="213"/>
    </row>
    <row r="13099" spans="20:30" x14ac:dyDescent="0.2">
      <c r="T13099" s="212"/>
      <c r="U13099" s="213"/>
      <c r="V13099" s="213"/>
      <c r="W13099" s="213"/>
      <c r="X13099" s="214"/>
      <c r="Y13099" s="214"/>
      <c r="Z13099" s="214"/>
      <c r="AA13099" s="217"/>
      <c r="AB13099" s="217"/>
      <c r="AC13099" s="217"/>
      <c r="AD13099" s="213"/>
    </row>
    <row r="13100" spans="20:30" x14ac:dyDescent="0.2">
      <c r="T13100" s="212"/>
      <c r="U13100" s="213"/>
      <c r="V13100" s="213"/>
      <c r="W13100" s="213"/>
      <c r="X13100" s="214"/>
      <c r="Y13100" s="214"/>
      <c r="Z13100" s="214"/>
      <c r="AA13100" s="217"/>
      <c r="AB13100" s="217"/>
      <c r="AC13100" s="217"/>
      <c r="AD13100" s="213"/>
    </row>
    <row r="13101" spans="20:30" x14ac:dyDescent="0.2">
      <c r="T13101" s="212"/>
      <c r="U13101" s="213"/>
      <c r="V13101" s="213"/>
      <c r="W13101" s="213"/>
      <c r="X13101" s="214"/>
      <c r="Y13101" s="214"/>
      <c r="Z13101" s="214"/>
      <c r="AA13101" s="217"/>
      <c r="AB13101" s="217"/>
      <c r="AC13101" s="217"/>
      <c r="AD13101" s="213"/>
    </row>
    <row r="13102" spans="20:30" x14ac:dyDescent="0.2">
      <c r="T13102" s="212"/>
      <c r="U13102" s="213"/>
      <c r="V13102" s="213"/>
      <c r="W13102" s="213"/>
      <c r="X13102" s="214"/>
      <c r="Y13102" s="214"/>
      <c r="Z13102" s="214"/>
      <c r="AA13102" s="217"/>
      <c r="AB13102" s="217"/>
      <c r="AC13102" s="217"/>
      <c r="AD13102" s="213"/>
    </row>
    <row r="13103" spans="20:30" x14ac:dyDescent="0.2">
      <c r="T13103" s="212"/>
      <c r="U13103" s="213"/>
      <c r="V13103" s="213"/>
      <c r="W13103" s="213"/>
      <c r="X13103" s="214"/>
      <c r="Y13103" s="214"/>
      <c r="Z13103" s="214"/>
      <c r="AA13103" s="217"/>
      <c r="AB13103" s="217"/>
      <c r="AC13103" s="217"/>
      <c r="AD13103" s="213"/>
    </row>
    <row r="13104" spans="20:30" x14ac:dyDescent="0.2">
      <c r="T13104" s="212"/>
      <c r="U13104" s="213"/>
      <c r="V13104" s="213"/>
      <c r="W13104" s="213"/>
      <c r="X13104" s="214"/>
      <c r="Y13104" s="214"/>
      <c r="Z13104" s="214"/>
      <c r="AA13104" s="217"/>
      <c r="AB13104" s="217"/>
      <c r="AC13104" s="217"/>
      <c r="AD13104" s="213"/>
    </row>
    <row r="13105" spans="20:30" x14ac:dyDescent="0.2">
      <c r="T13105" s="212"/>
      <c r="U13105" s="213"/>
      <c r="V13105" s="213"/>
      <c r="W13105" s="213"/>
      <c r="X13105" s="214"/>
      <c r="Y13105" s="214"/>
      <c r="Z13105" s="214"/>
      <c r="AA13105" s="217"/>
      <c r="AB13105" s="217"/>
      <c r="AC13105" s="217"/>
      <c r="AD13105" s="213"/>
    </row>
    <row r="13106" spans="20:30" x14ac:dyDescent="0.2">
      <c r="T13106" s="212"/>
      <c r="U13106" s="213"/>
      <c r="V13106" s="213"/>
      <c r="W13106" s="213"/>
      <c r="X13106" s="214"/>
      <c r="Y13106" s="214"/>
      <c r="Z13106" s="214"/>
      <c r="AA13106" s="217"/>
      <c r="AB13106" s="217"/>
      <c r="AC13106" s="217"/>
      <c r="AD13106" s="213"/>
    </row>
    <row r="13107" spans="20:30" x14ac:dyDescent="0.2">
      <c r="T13107" s="212"/>
      <c r="U13107" s="213"/>
      <c r="V13107" s="213"/>
      <c r="W13107" s="213"/>
      <c r="X13107" s="214"/>
      <c r="Y13107" s="214"/>
      <c r="Z13107" s="214"/>
      <c r="AA13107" s="217"/>
      <c r="AB13107" s="217"/>
      <c r="AC13107" s="217"/>
      <c r="AD13107" s="213"/>
    </row>
    <row r="13108" spans="20:30" x14ac:dyDescent="0.2">
      <c r="T13108" s="212"/>
      <c r="U13108" s="213"/>
      <c r="V13108" s="213"/>
      <c r="W13108" s="213"/>
      <c r="X13108" s="214"/>
      <c r="Y13108" s="214"/>
      <c r="Z13108" s="214"/>
      <c r="AA13108" s="217"/>
      <c r="AB13108" s="217"/>
      <c r="AC13108" s="217"/>
      <c r="AD13108" s="213"/>
    </row>
    <row r="13109" spans="20:30" x14ac:dyDescent="0.2">
      <c r="T13109" s="212"/>
      <c r="U13109" s="213"/>
      <c r="V13109" s="213"/>
      <c r="W13109" s="213"/>
      <c r="X13109" s="214"/>
      <c r="Y13109" s="214"/>
      <c r="Z13109" s="214"/>
      <c r="AA13109" s="217"/>
      <c r="AB13109" s="217"/>
      <c r="AC13109" s="217"/>
      <c r="AD13109" s="213"/>
    </row>
    <row r="13110" spans="20:30" x14ac:dyDescent="0.2">
      <c r="T13110" s="212"/>
      <c r="U13110" s="213"/>
      <c r="V13110" s="213"/>
      <c r="W13110" s="213"/>
      <c r="X13110" s="214"/>
      <c r="Y13110" s="214"/>
      <c r="Z13110" s="214"/>
      <c r="AA13110" s="217"/>
      <c r="AB13110" s="217"/>
      <c r="AC13110" s="217"/>
      <c r="AD13110" s="213"/>
    </row>
    <row r="13111" spans="20:30" x14ac:dyDescent="0.2">
      <c r="T13111" s="212"/>
      <c r="U13111" s="213"/>
      <c r="V13111" s="213"/>
      <c r="W13111" s="213"/>
      <c r="X13111" s="214"/>
      <c r="Y13111" s="214"/>
      <c r="Z13111" s="214"/>
      <c r="AA13111" s="217"/>
      <c r="AB13111" s="217"/>
      <c r="AC13111" s="217"/>
      <c r="AD13111" s="213"/>
    </row>
    <row r="13112" spans="20:30" x14ac:dyDescent="0.2">
      <c r="T13112" s="212"/>
      <c r="U13112" s="213"/>
      <c r="V13112" s="213"/>
      <c r="W13112" s="213"/>
      <c r="X13112" s="214"/>
      <c r="Y13112" s="214"/>
      <c r="Z13112" s="214"/>
      <c r="AA13112" s="217"/>
      <c r="AB13112" s="217"/>
      <c r="AC13112" s="217"/>
      <c r="AD13112" s="213"/>
    </row>
    <row r="13113" spans="20:30" x14ac:dyDescent="0.2">
      <c r="T13113" s="212"/>
      <c r="U13113" s="213"/>
      <c r="V13113" s="213"/>
      <c r="W13113" s="213"/>
      <c r="X13113" s="214"/>
      <c r="Y13113" s="214"/>
      <c r="Z13113" s="214"/>
      <c r="AA13113" s="217"/>
      <c r="AB13113" s="217"/>
      <c r="AC13113" s="217"/>
      <c r="AD13113" s="213"/>
    </row>
    <row r="13114" spans="20:30" x14ac:dyDescent="0.2">
      <c r="T13114" s="212"/>
      <c r="U13114" s="213"/>
      <c r="V13114" s="213"/>
      <c r="W13114" s="213"/>
      <c r="X13114" s="214"/>
      <c r="Y13114" s="214"/>
      <c r="Z13114" s="214"/>
      <c r="AA13114" s="217"/>
      <c r="AB13114" s="217"/>
      <c r="AC13114" s="217"/>
      <c r="AD13114" s="213"/>
    </row>
    <row r="13115" spans="20:30" x14ac:dyDescent="0.2">
      <c r="T13115" s="212"/>
      <c r="U13115" s="213"/>
      <c r="V13115" s="213"/>
      <c r="W13115" s="213"/>
      <c r="X13115" s="214"/>
      <c r="Y13115" s="214"/>
      <c r="Z13115" s="214"/>
      <c r="AA13115" s="217"/>
      <c r="AB13115" s="217"/>
      <c r="AC13115" s="217"/>
      <c r="AD13115" s="213"/>
    </row>
    <row r="13116" spans="20:30" x14ac:dyDescent="0.2">
      <c r="T13116" s="212"/>
      <c r="U13116" s="213"/>
      <c r="V13116" s="213"/>
      <c r="W13116" s="213"/>
      <c r="X13116" s="214"/>
      <c r="Y13116" s="214"/>
      <c r="Z13116" s="214"/>
      <c r="AA13116" s="217"/>
      <c r="AB13116" s="217"/>
      <c r="AC13116" s="217"/>
      <c r="AD13116" s="213"/>
    </row>
    <row r="13117" spans="20:30" x14ac:dyDescent="0.2">
      <c r="T13117" s="212"/>
      <c r="U13117" s="213"/>
      <c r="V13117" s="213"/>
      <c r="W13117" s="213"/>
      <c r="X13117" s="214"/>
      <c r="Y13117" s="214"/>
      <c r="Z13117" s="214"/>
      <c r="AA13117" s="217"/>
      <c r="AB13117" s="217"/>
      <c r="AC13117" s="217"/>
      <c r="AD13117" s="213"/>
    </row>
    <row r="13118" spans="20:30" x14ac:dyDescent="0.2">
      <c r="T13118" s="212"/>
      <c r="U13118" s="213"/>
      <c r="V13118" s="213"/>
      <c r="W13118" s="213"/>
      <c r="X13118" s="214"/>
      <c r="Y13118" s="214"/>
      <c r="Z13118" s="214"/>
      <c r="AA13118" s="217"/>
      <c r="AB13118" s="217"/>
      <c r="AC13118" s="217"/>
      <c r="AD13118" s="213"/>
    </row>
    <row r="13119" spans="20:30" x14ac:dyDescent="0.2">
      <c r="T13119" s="212"/>
      <c r="U13119" s="213"/>
      <c r="V13119" s="213"/>
      <c r="W13119" s="213"/>
      <c r="X13119" s="214"/>
      <c r="Y13119" s="214"/>
      <c r="Z13119" s="214"/>
      <c r="AA13119" s="217"/>
      <c r="AB13119" s="217"/>
      <c r="AC13119" s="217"/>
      <c r="AD13119" s="213"/>
    </row>
    <row r="13120" spans="20:30" x14ac:dyDescent="0.2">
      <c r="T13120" s="212"/>
      <c r="U13120" s="213"/>
      <c r="V13120" s="213"/>
      <c r="W13120" s="213"/>
      <c r="X13120" s="214"/>
      <c r="Y13120" s="214"/>
      <c r="Z13120" s="214"/>
      <c r="AA13120" s="217"/>
      <c r="AB13120" s="217"/>
      <c r="AC13120" s="217"/>
      <c r="AD13120" s="213"/>
    </row>
    <row r="13121" spans="20:30" x14ac:dyDescent="0.2">
      <c r="T13121" s="212"/>
      <c r="U13121" s="213"/>
      <c r="V13121" s="213"/>
      <c r="W13121" s="213"/>
      <c r="X13121" s="214"/>
      <c r="Y13121" s="214"/>
      <c r="Z13121" s="214"/>
      <c r="AA13121" s="217"/>
      <c r="AB13121" s="217"/>
      <c r="AC13121" s="217"/>
      <c r="AD13121" s="213"/>
    </row>
    <row r="13122" spans="20:30" x14ac:dyDescent="0.2">
      <c r="T13122" s="212"/>
      <c r="U13122" s="213"/>
      <c r="V13122" s="213"/>
      <c r="W13122" s="213"/>
      <c r="X13122" s="214"/>
      <c r="Y13122" s="214"/>
      <c r="Z13122" s="214"/>
      <c r="AA13122" s="217"/>
      <c r="AB13122" s="217"/>
      <c r="AC13122" s="217"/>
      <c r="AD13122" s="213"/>
    </row>
    <row r="13123" spans="20:30" x14ac:dyDescent="0.2">
      <c r="T13123" s="212"/>
      <c r="U13123" s="213"/>
      <c r="V13123" s="213"/>
      <c r="W13123" s="213"/>
      <c r="X13123" s="214"/>
      <c r="Y13123" s="214"/>
      <c r="Z13123" s="214"/>
      <c r="AA13123" s="217"/>
      <c r="AB13123" s="217"/>
      <c r="AC13123" s="217"/>
      <c r="AD13123" s="213"/>
    </row>
    <row r="13124" spans="20:30" x14ac:dyDescent="0.2">
      <c r="T13124" s="212"/>
      <c r="U13124" s="213"/>
      <c r="V13124" s="213"/>
      <c r="W13124" s="213"/>
      <c r="X13124" s="214"/>
      <c r="Y13124" s="214"/>
      <c r="Z13124" s="214"/>
      <c r="AA13124" s="217"/>
      <c r="AB13124" s="217"/>
      <c r="AC13124" s="217"/>
      <c r="AD13124" s="213"/>
    </row>
    <row r="13125" spans="20:30" x14ac:dyDescent="0.2">
      <c r="T13125" s="212"/>
      <c r="U13125" s="213"/>
      <c r="V13125" s="213"/>
      <c r="W13125" s="213"/>
      <c r="X13125" s="214"/>
      <c r="Y13125" s="214"/>
      <c r="Z13125" s="214"/>
      <c r="AA13125" s="217"/>
      <c r="AB13125" s="217"/>
      <c r="AC13125" s="217"/>
      <c r="AD13125" s="213"/>
    </row>
    <row r="13126" spans="20:30" x14ac:dyDescent="0.2">
      <c r="T13126" s="212"/>
      <c r="U13126" s="213"/>
      <c r="V13126" s="213"/>
      <c r="W13126" s="213"/>
      <c r="X13126" s="214"/>
      <c r="Y13126" s="214"/>
      <c r="Z13126" s="214"/>
      <c r="AA13126" s="217"/>
      <c r="AB13126" s="217"/>
      <c r="AC13126" s="217"/>
      <c r="AD13126" s="213"/>
    </row>
    <row r="13127" spans="20:30" x14ac:dyDescent="0.2">
      <c r="T13127" s="212"/>
      <c r="U13127" s="213"/>
      <c r="V13127" s="213"/>
      <c r="W13127" s="213"/>
      <c r="X13127" s="214"/>
      <c r="Y13127" s="214"/>
      <c r="Z13127" s="214"/>
      <c r="AA13127" s="217"/>
      <c r="AB13127" s="217"/>
      <c r="AC13127" s="217"/>
      <c r="AD13127" s="213"/>
    </row>
    <row r="13128" spans="20:30" x14ac:dyDescent="0.2">
      <c r="T13128" s="212"/>
      <c r="U13128" s="213"/>
      <c r="V13128" s="213"/>
      <c r="W13128" s="213"/>
      <c r="X13128" s="214"/>
      <c r="Y13128" s="214"/>
      <c r="Z13128" s="214"/>
      <c r="AA13128" s="217"/>
      <c r="AB13128" s="217"/>
      <c r="AC13128" s="217"/>
      <c r="AD13128" s="213"/>
    </row>
    <row r="13129" spans="20:30" x14ac:dyDescent="0.2">
      <c r="T13129" s="212"/>
      <c r="U13129" s="213"/>
      <c r="V13129" s="213"/>
      <c r="W13129" s="213"/>
      <c r="X13129" s="214"/>
      <c r="Y13129" s="214"/>
      <c r="Z13129" s="214"/>
      <c r="AA13129" s="217"/>
      <c r="AB13129" s="217"/>
      <c r="AC13129" s="217"/>
      <c r="AD13129" s="213"/>
    </row>
    <row r="13130" spans="20:30" x14ac:dyDescent="0.2">
      <c r="T13130" s="212"/>
      <c r="U13130" s="213"/>
      <c r="V13130" s="213"/>
      <c r="W13130" s="213"/>
      <c r="X13130" s="214"/>
      <c r="Y13130" s="214"/>
      <c r="Z13130" s="214"/>
      <c r="AA13130" s="217"/>
      <c r="AB13130" s="217"/>
      <c r="AC13130" s="217"/>
      <c r="AD13130" s="213"/>
    </row>
    <row r="13131" spans="20:30" x14ac:dyDescent="0.2">
      <c r="T13131" s="212"/>
      <c r="U13131" s="213"/>
      <c r="V13131" s="213"/>
      <c r="W13131" s="213"/>
      <c r="X13131" s="214"/>
      <c r="Y13131" s="214"/>
      <c r="Z13131" s="214"/>
      <c r="AA13131" s="217"/>
      <c r="AB13131" s="217"/>
      <c r="AC13131" s="217"/>
      <c r="AD13131" s="213"/>
    </row>
    <row r="13132" spans="20:30" x14ac:dyDescent="0.2">
      <c r="T13132" s="212"/>
      <c r="U13132" s="213"/>
      <c r="V13132" s="213"/>
      <c r="W13132" s="213"/>
      <c r="X13132" s="214"/>
      <c r="Y13132" s="214"/>
      <c r="Z13132" s="214"/>
      <c r="AA13132" s="217"/>
      <c r="AB13132" s="217"/>
      <c r="AC13132" s="217"/>
      <c r="AD13132" s="213"/>
    </row>
    <row r="13133" spans="20:30" x14ac:dyDescent="0.2">
      <c r="T13133" s="212"/>
      <c r="U13133" s="213"/>
      <c r="V13133" s="213"/>
      <c r="W13133" s="213"/>
      <c r="X13133" s="214"/>
      <c r="Y13133" s="214"/>
      <c r="Z13133" s="214"/>
      <c r="AA13133" s="217"/>
      <c r="AB13133" s="217"/>
      <c r="AC13133" s="217"/>
      <c r="AD13133" s="213"/>
    </row>
    <row r="13134" spans="20:30" x14ac:dyDescent="0.2">
      <c r="T13134" s="212"/>
      <c r="U13134" s="213"/>
      <c r="V13134" s="213"/>
      <c r="W13134" s="213"/>
      <c r="X13134" s="214"/>
      <c r="Y13134" s="214"/>
      <c r="Z13134" s="214"/>
      <c r="AA13134" s="217"/>
      <c r="AB13134" s="217"/>
      <c r="AC13134" s="217"/>
      <c r="AD13134" s="213"/>
    </row>
    <row r="13135" spans="20:30" x14ac:dyDescent="0.2">
      <c r="T13135" s="212"/>
      <c r="U13135" s="213"/>
      <c r="V13135" s="213"/>
      <c r="W13135" s="213"/>
      <c r="X13135" s="214"/>
      <c r="Y13135" s="214"/>
      <c r="Z13135" s="214"/>
      <c r="AA13135" s="217"/>
      <c r="AB13135" s="217"/>
      <c r="AC13135" s="217"/>
      <c r="AD13135" s="213"/>
    </row>
    <row r="13136" spans="20:30" x14ac:dyDescent="0.2">
      <c r="T13136" s="212"/>
      <c r="U13136" s="213"/>
      <c r="V13136" s="213"/>
      <c r="W13136" s="213"/>
      <c r="X13136" s="214"/>
      <c r="Y13136" s="214"/>
      <c r="Z13136" s="214"/>
      <c r="AA13136" s="217"/>
      <c r="AB13136" s="217"/>
      <c r="AC13136" s="217"/>
      <c r="AD13136" s="213"/>
    </row>
    <row r="13137" spans="20:30" x14ac:dyDescent="0.2">
      <c r="T13137" s="212"/>
      <c r="U13137" s="213"/>
      <c r="V13137" s="213"/>
      <c r="W13137" s="213"/>
      <c r="X13137" s="214"/>
      <c r="Y13137" s="214"/>
      <c r="Z13137" s="214"/>
      <c r="AA13137" s="217"/>
      <c r="AB13137" s="217"/>
      <c r="AC13137" s="217"/>
      <c r="AD13137" s="213"/>
    </row>
    <row r="13138" spans="20:30" x14ac:dyDescent="0.2">
      <c r="T13138" s="212"/>
      <c r="U13138" s="213"/>
      <c r="V13138" s="213"/>
      <c r="W13138" s="213"/>
      <c r="X13138" s="214"/>
      <c r="Y13138" s="214"/>
      <c r="Z13138" s="214"/>
      <c r="AA13138" s="217"/>
      <c r="AB13138" s="217"/>
      <c r="AC13138" s="217"/>
      <c r="AD13138" s="213"/>
    </row>
    <row r="13139" spans="20:30" x14ac:dyDescent="0.2">
      <c r="T13139" s="212"/>
      <c r="U13139" s="213"/>
      <c r="V13139" s="213"/>
      <c r="W13139" s="213"/>
      <c r="X13139" s="214"/>
      <c r="Y13139" s="214"/>
      <c r="Z13139" s="214"/>
      <c r="AA13139" s="217"/>
      <c r="AB13139" s="217"/>
      <c r="AC13139" s="217"/>
      <c r="AD13139" s="213"/>
    </row>
    <row r="13140" spans="20:30" x14ac:dyDescent="0.2">
      <c r="T13140" s="212"/>
      <c r="U13140" s="213"/>
      <c r="V13140" s="213"/>
      <c r="W13140" s="213"/>
      <c r="X13140" s="214"/>
      <c r="Y13140" s="214"/>
      <c r="Z13140" s="214"/>
      <c r="AA13140" s="217"/>
      <c r="AB13140" s="217"/>
      <c r="AC13140" s="217"/>
      <c r="AD13140" s="213"/>
    </row>
    <row r="13141" spans="20:30" x14ac:dyDescent="0.2">
      <c r="T13141" s="212"/>
      <c r="U13141" s="213"/>
      <c r="V13141" s="213"/>
      <c r="W13141" s="213"/>
      <c r="X13141" s="214"/>
      <c r="Y13141" s="214"/>
      <c r="Z13141" s="214"/>
      <c r="AA13141" s="217"/>
      <c r="AB13141" s="217"/>
      <c r="AC13141" s="217"/>
      <c r="AD13141" s="213"/>
    </row>
    <row r="13142" spans="20:30" x14ac:dyDescent="0.2">
      <c r="T13142" s="212"/>
      <c r="U13142" s="213"/>
      <c r="V13142" s="213"/>
      <c r="W13142" s="213"/>
      <c r="X13142" s="214"/>
      <c r="Y13142" s="214"/>
      <c r="Z13142" s="214"/>
      <c r="AA13142" s="217"/>
      <c r="AB13142" s="217"/>
      <c r="AC13142" s="217"/>
      <c r="AD13142" s="213"/>
    </row>
    <row r="13143" spans="20:30" x14ac:dyDescent="0.2">
      <c r="T13143" s="212"/>
      <c r="U13143" s="213"/>
      <c r="V13143" s="213"/>
      <c r="W13143" s="213"/>
      <c r="X13143" s="214"/>
      <c r="Y13143" s="214"/>
      <c r="Z13143" s="214"/>
      <c r="AA13143" s="217"/>
      <c r="AB13143" s="217"/>
      <c r="AC13143" s="217"/>
      <c r="AD13143" s="213"/>
    </row>
    <row r="13144" spans="20:30" x14ac:dyDescent="0.2">
      <c r="T13144" s="212"/>
      <c r="U13144" s="213"/>
      <c r="V13144" s="213"/>
      <c r="W13144" s="213"/>
      <c r="X13144" s="214"/>
      <c r="Y13144" s="214"/>
      <c r="Z13144" s="214"/>
      <c r="AA13144" s="217"/>
      <c r="AB13144" s="217"/>
      <c r="AC13144" s="217"/>
      <c r="AD13144" s="213"/>
    </row>
    <row r="13145" spans="20:30" x14ac:dyDescent="0.2">
      <c r="T13145" s="212"/>
      <c r="U13145" s="213"/>
      <c r="V13145" s="213"/>
      <c r="W13145" s="213"/>
      <c r="X13145" s="214"/>
      <c r="Y13145" s="214"/>
      <c r="Z13145" s="214"/>
      <c r="AA13145" s="217"/>
      <c r="AB13145" s="217"/>
      <c r="AC13145" s="217"/>
      <c r="AD13145" s="213"/>
    </row>
    <row r="13146" spans="20:30" x14ac:dyDescent="0.2">
      <c r="T13146" s="212"/>
      <c r="U13146" s="213"/>
      <c r="V13146" s="213"/>
      <c r="W13146" s="213"/>
      <c r="X13146" s="214"/>
      <c r="Y13146" s="214"/>
      <c r="Z13146" s="214"/>
      <c r="AA13146" s="217"/>
      <c r="AB13146" s="217"/>
      <c r="AC13146" s="217"/>
      <c r="AD13146" s="213"/>
    </row>
    <row r="13147" spans="20:30" x14ac:dyDescent="0.2">
      <c r="T13147" s="212"/>
      <c r="U13147" s="213"/>
      <c r="V13147" s="213"/>
      <c r="W13147" s="213"/>
      <c r="X13147" s="214"/>
      <c r="Y13147" s="214"/>
      <c r="Z13147" s="214"/>
      <c r="AA13147" s="217"/>
      <c r="AB13147" s="217"/>
      <c r="AC13147" s="217"/>
      <c r="AD13147" s="213"/>
    </row>
    <row r="13148" spans="20:30" x14ac:dyDescent="0.2">
      <c r="T13148" s="212"/>
      <c r="U13148" s="213"/>
      <c r="V13148" s="213"/>
      <c r="W13148" s="213"/>
      <c r="X13148" s="214"/>
      <c r="Y13148" s="214"/>
      <c r="Z13148" s="214"/>
      <c r="AA13148" s="217"/>
      <c r="AB13148" s="217"/>
      <c r="AC13148" s="217"/>
      <c r="AD13148" s="213"/>
    </row>
    <row r="13149" spans="20:30" x14ac:dyDescent="0.2">
      <c r="T13149" s="212"/>
      <c r="U13149" s="213"/>
      <c r="V13149" s="213"/>
      <c r="W13149" s="213"/>
      <c r="X13149" s="214"/>
      <c r="Y13149" s="214"/>
      <c r="Z13149" s="214"/>
      <c r="AA13149" s="217"/>
      <c r="AB13149" s="217"/>
      <c r="AC13149" s="217"/>
      <c r="AD13149" s="213"/>
    </row>
    <row r="13150" spans="20:30" x14ac:dyDescent="0.2">
      <c r="T13150" s="212"/>
      <c r="U13150" s="213"/>
      <c r="V13150" s="213"/>
      <c r="W13150" s="213"/>
      <c r="X13150" s="214"/>
      <c r="Y13150" s="214"/>
      <c r="Z13150" s="214"/>
      <c r="AA13150" s="217"/>
      <c r="AB13150" s="217"/>
      <c r="AC13150" s="217"/>
      <c r="AD13150" s="213"/>
    </row>
    <row r="13151" spans="20:30" x14ac:dyDescent="0.2">
      <c r="T13151" s="212"/>
      <c r="U13151" s="213"/>
      <c r="V13151" s="213"/>
      <c r="W13151" s="213"/>
      <c r="X13151" s="214"/>
      <c r="Y13151" s="214"/>
      <c r="Z13151" s="214"/>
      <c r="AA13151" s="217"/>
      <c r="AB13151" s="217"/>
      <c r="AC13151" s="217"/>
      <c r="AD13151" s="213"/>
    </row>
    <row r="13152" spans="20:30" x14ac:dyDescent="0.2">
      <c r="T13152" s="212"/>
      <c r="U13152" s="213"/>
      <c r="V13152" s="213"/>
      <c r="W13152" s="213"/>
      <c r="X13152" s="214"/>
      <c r="Y13152" s="214"/>
      <c r="Z13152" s="214"/>
      <c r="AA13152" s="217"/>
      <c r="AB13152" s="217"/>
      <c r="AC13152" s="217"/>
      <c r="AD13152" s="213"/>
    </row>
    <row r="13153" spans="20:30" x14ac:dyDescent="0.2">
      <c r="T13153" s="212"/>
      <c r="U13153" s="213"/>
      <c r="V13153" s="213"/>
      <c r="W13153" s="213"/>
      <c r="X13153" s="214"/>
      <c r="Y13153" s="214"/>
      <c r="Z13153" s="214"/>
      <c r="AA13153" s="217"/>
      <c r="AB13153" s="217"/>
      <c r="AC13153" s="217"/>
      <c r="AD13153" s="213"/>
    </row>
    <row r="13154" spans="20:30" x14ac:dyDescent="0.2">
      <c r="T13154" s="212"/>
      <c r="U13154" s="213"/>
      <c r="V13154" s="213"/>
      <c r="W13154" s="213"/>
      <c r="X13154" s="214"/>
      <c r="Y13154" s="214"/>
      <c r="Z13154" s="214"/>
      <c r="AA13154" s="217"/>
      <c r="AB13154" s="217"/>
      <c r="AC13154" s="217"/>
      <c r="AD13154" s="213"/>
    </row>
    <row r="13155" spans="20:30" x14ac:dyDescent="0.2">
      <c r="T13155" s="212"/>
      <c r="U13155" s="213"/>
      <c r="V13155" s="213"/>
      <c r="W13155" s="213"/>
      <c r="X13155" s="214"/>
      <c r="Y13155" s="214"/>
      <c r="Z13155" s="214"/>
      <c r="AA13155" s="217"/>
      <c r="AB13155" s="217"/>
      <c r="AC13155" s="217"/>
      <c r="AD13155" s="213"/>
    </row>
    <row r="13156" spans="20:30" x14ac:dyDescent="0.2">
      <c r="T13156" s="212"/>
      <c r="U13156" s="213"/>
      <c r="V13156" s="213"/>
      <c r="W13156" s="213"/>
      <c r="X13156" s="214"/>
      <c r="Y13156" s="214"/>
      <c r="Z13156" s="214"/>
      <c r="AA13156" s="217"/>
      <c r="AB13156" s="217"/>
      <c r="AC13156" s="217"/>
      <c r="AD13156" s="213"/>
    </row>
    <row r="13157" spans="20:30" x14ac:dyDescent="0.2">
      <c r="T13157" s="212"/>
      <c r="U13157" s="213"/>
      <c r="V13157" s="213"/>
      <c r="W13157" s="213"/>
      <c r="X13157" s="214"/>
      <c r="Y13157" s="214"/>
      <c r="Z13157" s="214"/>
      <c r="AA13157" s="217"/>
      <c r="AB13157" s="217"/>
      <c r="AC13157" s="217"/>
      <c r="AD13157" s="213"/>
    </row>
    <row r="13158" spans="20:30" x14ac:dyDescent="0.2">
      <c r="T13158" s="212"/>
      <c r="U13158" s="213"/>
      <c r="V13158" s="213"/>
      <c r="W13158" s="213"/>
      <c r="X13158" s="214"/>
      <c r="Y13158" s="214"/>
      <c r="Z13158" s="214"/>
      <c r="AA13158" s="217"/>
      <c r="AB13158" s="217"/>
      <c r="AC13158" s="217"/>
      <c r="AD13158" s="213"/>
    </row>
    <row r="13159" spans="20:30" x14ac:dyDescent="0.2">
      <c r="T13159" s="212"/>
      <c r="U13159" s="213"/>
      <c r="V13159" s="213"/>
      <c r="W13159" s="213"/>
      <c r="X13159" s="214"/>
      <c r="Y13159" s="214"/>
      <c r="Z13159" s="214"/>
      <c r="AA13159" s="217"/>
      <c r="AB13159" s="217"/>
      <c r="AC13159" s="217"/>
      <c r="AD13159" s="213"/>
    </row>
    <row r="13160" spans="20:30" x14ac:dyDescent="0.2">
      <c r="T13160" s="212"/>
      <c r="U13160" s="213"/>
      <c r="V13160" s="213"/>
      <c r="W13160" s="213"/>
      <c r="X13160" s="214"/>
      <c r="Y13160" s="214"/>
      <c r="Z13160" s="214"/>
      <c r="AA13160" s="217"/>
      <c r="AB13160" s="217"/>
      <c r="AC13160" s="217"/>
      <c r="AD13160" s="213"/>
    </row>
    <row r="13161" spans="20:30" x14ac:dyDescent="0.2">
      <c r="T13161" s="212"/>
      <c r="U13161" s="213"/>
      <c r="V13161" s="213"/>
      <c r="W13161" s="213"/>
      <c r="X13161" s="214"/>
      <c r="Y13161" s="214"/>
      <c r="Z13161" s="214"/>
      <c r="AA13161" s="217"/>
      <c r="AB13161" s="217"/>
      <c r="AC13161" s="217"/>
      <c r="AD13161" s="213"/>
    </row>
    <row r="13162" spans="20:30" x14ac:dyDescent="0.2">
      <c r="T13162" s="212"/>
      <c r="U13162" s="213"/>
      <c r="V13162" s="213"/>
      <c r="W13162" s="213"/>
      <c r="X13162" s="214"/>
      <c r="Y13162" s="214"/>
      <c r="Z13162" s="214"/>
      <c r="AA13162" s="217"/>
      <c r="AB13162" s="217"/>
      <c r="AC13162" s="217"/>
      <c r="AD13162" s="213"/>
    </row>
    <row r="13163" spans="20:30" x14ac:dyDescent="0.2">
      <c r="T13163" s="212"/>
      <c r="U13163" s="213"/>
      <c r="V13163" s="213"/>
      <c r="W13163" s="213"/>
      <c r="X13163" s="214"/>
      <c r="Y13163" s="214"/>
      <c r="Z13163" s="214"/>
      <c r="AA13163" s="217"/>
      <c r="AB13163" s="217"/>
      <c r="AC13163" s="217"/>
      <c r="AD13163" s="213"/>
    </row>
    <row r="13164" spans="20:30" x14ac:dyDescent="0.2">
      <c r="T13164" s="212"/>
      <c r="U13164" s="213"/>
      <c r="V13164" s="213"/>
      <c r="W13164" s="213"/>
      <c r="X13164" s="214"/>
      <c r="Y13164" s="214"/>
      <c r="Z13164" s="214"/>
      <c r="AA13164" s="217"/>
      <c r="AB13164" s="217"/>
      <c r="AC13164" s="217"/>
      <c r="AD13164" s="213"/>
    </row>
    <row r="13165" spans="20:30" x14ac:dyDescent="0.2">
      <c r="T13165" s="212"/>
      <c r="U13165" s="213"/>
      <c r="V13165" s="213"/>
      <c r="W13165" s="213"/>
      <c r="X13165" s="214"/>
      <c r="Y13165" s="214"/>
      <c r="Z13165" s="214"/>
      <c r="AA13165" s="217"/>
      <c r="AB13165" s="217"/>
      <c r="AC13165" s="217"/>
      <c r="AD13165" s="213"/>
    </row>
    <row r="13166" spans="20:30" x14ac:dyDescent="0.2">
      <c r="T13166" s="212"/>
      <c r="U13166" s="213"/>
      <c r="V13166" s="213"/>
      <c r="W13166" s="213"/>
      <c r="X13166" s="214"/>
      <c r="Y13166" s="214"/>
      <c r="Z13166" s="214"/>
      <c r="AA13166" s="217"/>
      <c r="AB13166" s="217"/>
      <c r="AC13166" s="217"/>
      <c r="AD13166" s="213"/>
    </row>
    <row r="13167" spans="20:30" x14ac:dyDescent="0.2">
      <c r="T13167" s="212"/>
      <c r="U13167" s="213"/>
      <c r="V13167" s="213"/>
      <c r="W13167" s="213"/>
      <c r="X13167" s="214"/>
      <c r="Y13167" s="214"/>
      <c r="Z13167" s="214"/>
      <c r="AA13167" s="217"/>
      <c r="AB13167" s="217"/>
      <c r="AC13167" s="217"/>
      <c r="AD13167" s="213"/>
    </row>
    <row r="13168" spans="20:30" x14ac:dyDescent="0.2">
      <c r="T13168" s="212"/>
      <c r="U13168" s="213"/>
      <c r="V13168" s="213"/>
      <c r="W13168" s="213"/>
      <c r="X13168" s="214"/>
      <c r="Y13168" s="214"/>
      <c r="Z13168" s="214"/>
      <c r="AA13168" s="217"/>
      <c r="AB13168" s="217"/>
      <c r="AC13168" s="217"/>
      <c r="AD13168" s="213"/>
    </row>
    <row r="13169" spans="20:30" x14ac:dyDescent="0.2">
      <c r="T13169" s="212"/>
      <c r="U13169" s="213"/>
      <c r="V13169" s="213"/>
      <c r="W13169" s="213"/>
      <c r="X13169" s="214"/>
      <c r="Y13169" s="214"/>
      <c r="Z13169" s="214"/>
      <c r="AA13169" s="217"/>
      <c r="AB13169" s="217"/>
      <c r="AC13169" s="217"/>
      <c r="AD13169" s="213"/>
    </row>
    <row r="13170" spans="20:30" x14ac:dyDescent="0.2">
      <c r="T13170" s="212"/>
      <c r="U13170" s="213"/>
      <c r="V13170" s="213"/>
      <c r="W13170" s="213"/>
      <c r="X13170" s="214"/>
      <c r="Y13170" s="214"/>
      <c r="Z13170" s="214"/>
      <c r="AA13170" s="217"/>
      <c r="AB13170" s="217"/>
      <c r="AC13170" s="217"/>
      <c r="AD13170" s="213"/>
    </row>
    <row r="13171" spans="20:30" x14ac:dyDescent="0.2">
      <c r="T13171" s="212"/>
      <c r="U13171" s="213"/>
      <c r="V13171" s="213"/>
      <c r="W13171" s="213"/>
      <c r="X13171" s="214"/>
      <c r="Y13171" s="214"/>
      <c r="Z13171" s="214"/>
      <c r="AA13171" s="217"/>
      <c r="AB13171" s="217"/>
      <c r="AC13171" s="217"/>
      <c r="AD13171" s="213"/>
    </row>
    <row r="13172" spans="20:30" x14ac:dyDescent="0.2">
      <c r="T13172" s="212"/>
      <c r="U13172" s="213"/>
      <c r="V13172" s="213"/>
      <c r="W13172" s="213"/>
      <c r="X13172" s="214"/>
      <c r="Y13172" s="214"/>
      <c r="Z13172" s="214"/>
      <c r="AA13172" s="217"/>
      <c r="AB13172" s="217"/>
      <c r="AC13172" s="217"/>
      <c r="AD13172" s="213"/>
    </row>
    <row r="13173" spans="20:30" x14ac:dyDescent="0.2">
      <c r="T13173" s="212"/>
      <c r="U13173" s="213"/>
      <c r="V13173" s="213"/>
      <c r="W13173" s="213"/>
      <c r="X13173" s="214"/>
      <c r="Y13173" s="214"/>
      <c r="Z13173" s="214"/>
      <c r="AA13173" s="217"/>
      <c r="AB13173" s="217"/>
      <c r="AC13173" s="217"/>
      <c r="AD13173" s="213"/>
    </row>
    <row r="13174" spans="20:30" x14ac:dyDescent="0.2">
      <c r="T13174" s="212"/>
      <c r="U13174" s="213"/>
      <c r="V13174" s="213"/>
      <c r="W13174" s="213"/>
      <c r="X13174" s="214"/>
      <c r="Y13174" s="214"/>
      <c r="Z13174" s="214"/>
      <c r="AA13174" s="217"/>
      <c r="AB13174" s="217"/>
      <c r="AC13174" s="217"/>
      <c r="AD13174" s="213"/>
    </row>
    <row r="13175" spans="20:30" x14ac:dyDescent="0.2">
      <c r="T13175" s="212"/>
      <c r="U13175" s="213"/>
      <c r="V13175" s="213"/>
      <c r="W13175" s="213"/>
      <c r="X13175" s="214"/>
      <c r="Y13175" s="214"/>
      <c r="Z13175" s="214"/>
      <c r="AA13175" s="217"/>
      <c r="AB13175" s="217"/>
      <c r="AC13175" s="217"/>
      <c r="AD13175" s="213"/>
    </row>
    <row r="13176" spans="20:30" x14ac:dyDescent="0.2">
      <c r="T13176" s="212"/>
      <c r="U13176" s="213"/>
      <c r="V13176" s="213"/>
      <c r="W13176" s="213"/>
      <c r="X13176" s="214"/>
      <c r="Y13176" s="214"/>
      <c r="Z13176" s="214"/>
      <c r="AA13176" s="217"/>
      <c r="AB13176" s="217"/>
      <c r="AC13176" s="217"/>
      <c r="AD13176" s="213"/>
    </row>
    <row r="13177" spans="20:30" x14ac:dyDescent="0.2">
      <c r="T13177" s="212"/>
      <c r="U13177" s="213"/>
      <c r="V13177" s="213"/>
      <c r="W13177" s="213"/>
      <c r="X13177" s="214"/>
      <c r="Y13177" s="214"/>
      <c r="Z13177" s="214"/>
      <c r="AA13177" s="217"/>
      <c r="AB13177" s="217"/>
      <c r="AC13177" s="217"/>
      <c r="AD13177" s="213"/>
    </row>
    <row r="13178" spans="20:30" x14ac:dyDescent="0.2">
      <c r="T13178" s="212"/>
      <c r="U13178" s="213"/>
      <c r="V13178" s="213"/>
      <c r="W13178" s="213"/>
      <c r="X13178" s="214"/>
      <c r="Y13178" s="214"/>
      <c r="Z13178" s="214"/>
      <c r="AA13178" s="217"/>
      <c r="AB13178" s="217"/>
      <c r="AC13178" s="217"/>
      <c r="AD13178" s="213"/>
    </row>
    <row r="13179" spans="20:30" x14ac:dyDescent="0.2">
      <c r="T13179" s="212"/>
      <c r="U13179" s="213"/>
      <c r="V13179" s="213"/>
      <c r="W13179" s="213"/>
      <c r="X13179" s="214"/>
      <c r="Y13179" s="214"/>
      <c r="Z13179" s="214"/>
      <c r="AA13179" s="217"/>
      <c r="AB13179" s="217"/>
      <c r="AC13179" s="217"/>
      <c r="AD13179" s="213"/>
    </row>
    <row r="13180" spans="20:30" x14ac:dyDescent="0.2">
      <c r="T13180" s="212"/>
      <c r="U13180" s="213"/>
      <c r="V13180" s="213"/>
      <c r="W13180" s="213"/>
      <c r="X13180" s="214"/>
      <c r="Y13180" s="214"/>
      <c r="Z13180" s="214"/>
      <c r="AA13180" s="217"/>
      <c r="AB13180" s="217"/>
      <c r="AC13180" s="217"/>
      <c r="AD13180" s="213"/>
    </row>
    <row r="13181" spans="20:30" x14ac:dyDescent="0.2">
      <c r="T13181" s="212"/>
      <c r="U13181" s="213"/>
      <c r="V13181" s="213"/>
      <c r="W13181" s="213"/>
      <c r="X13181" s="214"/>
      <c r="Y13181" s="214"/>
      <c r="Z13181" s="214"/>
      <c r="AA13181" s="217"/>
      <c r="AB13181" s="217"/>
      <c r="AC13181" s="217"/>
      <c r="AD13181" s="213"/>
    </row>
    <row r="13182" spans="20:30" x14ac:dyDescent="0.2">
      <c r="T13182" s="212"/>
      <c r="U13182" s="213"/>
      <c r="V13182" s="213"/>
      <c r="W13182" s="213"/>
      <c r="X13182" s="214"/>
      <c r="Y13182" s="214"/>
      <c r="Z13182" s="214"/>
      <c r="AA13182" s="217"/>
      <c r="AB13182" s="217"/>
      <c r="AC13182" s="217"/>
      <c r="AD13182" s="213"/>
    </row>
    <row r="13183" spans="20:30" x14ac:dyDescent="0.2">
      <c r="T13183" s="212"/>
      <c r="U13183" s="213"/>
      <c r="V13183" s="213"/>
      <c r="W13183" s="213"/>
      <c r="X13183" s="214"/>
      <c r="Y13183" s="214"/>
      <c r="Z13183" s="214"/>
      <c r="AA13183" s="217"/>
      <c r="AB13183" s="217"/>
      <c r="AC13183" s="217"/>
      <c r="AD13183" s="213"/>
    </row>
    <row r="13184" spans="20:30" x14ac:dyDescent="0.2">
      <c r="T13184" s="212"/>
      <c r="U13184" s="213"/>
      <c r="V13184" s="213"/>
      <c r="W13184" s="213"/>
      <c r="X13184" s="214"/>
      <c r="Y13184" s="214"/>
      <c r="Z13184" s="214"/>
      <c r="AA13184" s="217"/>
      <c r="AB13184" s="217"/>
      <c r="AC13184" s="217"/>
      <c r="AD13184" s="213"/>
    </row>
    <row r="13185" spans="20:30" x14ac:dyDescent="0.2">
      <c r="T13185" s="212"/>
      <c r="U13185" s="213"/>
      <c r="V13185" s="213"/>
      <c r="W13185" s="213"/>
      <c r="X13185" s="214"/>
      <c r="Y13185" s="214"/>
      <c r="Z13185" s="214"/>
      <c r="AA13185" s="217"/>
      <c r="AB13185" s="217"/>
      <c r="AC13185" s="217"/>
      <c r="AD13185" s="213"/>
    </row>
    <row r="13186" spans="20:30" x14ac:dyDescent="0.2">
      <c r="T13186" s="212"/>
      <c r="U13186" s="213"/>
      <c r="V13186" s="213"/>
      <c r="W13186" s="213"/>
      <c r="X13186" s="214"/>
      <c r="Y13186" s="214"/>
      <c r="Z13186" s="214"/>
      <c r="AA13186" s="217"/>
      <c r="AB13186" s="217"/>
      <c r="AC13186" s="217"/>
      <c r="AD13186" s="213"/>
    </row>
    <row r="13187" spans="20:30" x14ac:dyDescent="0.2">
      <c r="T13187" s="212"/>
      <c r="U13187" s="213"/>
      <c r="V13187" s="213"/>
      <c r="W13187" s="213"/>
      <c r="X13187" s="214"/>
      <c r="Y13187" s="214"/>
      <c r="Z13187" s="214"/>
      <c r="AA13187" s="217"/>
      <c r="AB13187" s="217"/>
      <c r="AC13187" s="217"/>
      <c r="AD13187" s="213"/>
    </row>
    <row r="13188" spans="20:30" x14ac:dyDescent="0.2">
      <c r="T13188" s="212"/>
      <c r="U13188" s="213"/>
      <c r="V13188" s="213"/>
      <c r="W13188" s="213"/>
      <c r="X13188" s="214"/>
      <c r="Y13188" s="214"/>
      <c r="Z13188" s="214"/>
      <c r="AA13188" s="217"/>
      <c r="AB13188" s="217"/>
      <c r="AC13188" s="217"/>
      <c r="AD13188" s="213"/>
    </row>
    <row r="13189" spans="20:30" x14ac:dyDescent="0.2">
      <c r="T13189" s="212"/>
      <c r="U13189" s="213"/>
      <c r="V13189" s="213"/>
      <c r="W13189" s="213"/>
      <c r="X13189" s="214"/>
      <c r="Y13189" s="214"/>
      <c r="Z13189" s="214"/>
      <c r="AA13189" s="217"/>
      <c r="AB13189" s="217"/>
      <c r="AC13189" s="217"/>
      <c r="AD13189" s="213"/>
    </row>
    <row r="13190" spans="20:30" x14ac:dyDescent="0.2">
      <c r="T13190" s="212"/>
      <c r="U13190" s="213"/>
      <c r="V13190" s="213"/>
      <c r="W13190" s="213"/>
      <c r="X13190" s="214"/>
      <c r="Y13190" s="214"/>
      <c r="Z13190" s="214"/>
      <c r="AA13190" s="217"/>
      <c r="AB13190" s="217"/>
      <c r="AC13190" s="217"/>
      <c r="AD13190" s="213"/>
    </row>
    <row r="13191" spans="20:30" x14ac:dyDescent="0.2">
      <c r="T13191" s="212"/>
      <c r="U13191" s="213"/>
      <c r="V13191" s="213"/>
      <c r="W13191" s="213"/>
      <c r="X13191" s="214"/>
      <c r="Y13191" s="214"/>
      <c r="Z13191" s="214"/>
      <c r="AA13191" s="217"/>
      <c r="AB13191" s="217"/>
      <c r="AC13191" s="217"/>
      <c r="AD13191" s="213"/>
    </row>
    <row r="13192" spans="20:30" x14ac:dyDescent="0.2">
      <c r="T13192" s="212"/>
      <c r="U13192" s="213"/>
      <c r="V13192" s="213"/>
      <c r="W13192" s="213"/>
      <c r="X13192" s="214"/>
      <c r="Y13192" s="214"/>
      <c r="Z13192" s="214"/>
      <c r="AA13192" s="217"/>
      <c r="AB13192" s="217"/>
      <c r="AC13192" s="217"/>
      <c r="AD13192" s="213"/>
    </row>
    <row r="13193" spans="20:30" x14ac:dyDescent="0.2">
      <c r="T13193" s="212"/>
      <c r="U13193" s="213"/>
      <c r="V13193" s="213"/>
      <c r="W13193" s="213"/>
      <c r="X13193" s="214"/>
      <c r="Y13193" s="214"/>
      <c r="Z13193" s="214"/>
      <c r="AA13193" s="217"/>
      <c r="AB13193" s="217"/>
      <c r="AC13193" s="217"/>
      <c r="AD13193" s="213"/>
    </row>
    <row r="13194" spans="20:30" x14ac:dyDescent="0.2">
      <c r="T13194" s="212"/>
      <c r="U13194" s="213"/>
      <c r="V13194" s="213"/>
      <c r="W13194" s="213"/>
      <c r="X13194" s="214"/>
      <c r="Y13194" s="214"/>
      <c r="Z13194" s="214"/>
      <c r="AA13194" s="217"/>
      <c r="AB13194" s="217"/>
      <c r="AC13194" s="217"/>
      <c r="AD13194" s="213"/>
    </row>
    <row r="13195" spans="20:30" x14ac:dyDescent="0.2">
      <c r="T13195" s="212"/>
      <c r="U13195" s="213"/>
      <c r="V13195" s="213"/>
      <c r="W13195" s="213"/>
      <c r="X13195" s="214"/>
      <c r="Y13195" s="214"/>
      <c r="Z13195" s="214"/>
      <c r="AA13195" s="217"/>
      <c r="AB13195" s="217"/>
      <c r="AC13195" s="217"/>
      <c r="AD13195" s="213"/>
    </row>
    <row r="13196" spans="20:30" x14ac:dyDescent="0.2">
      <c r="T13196" s="212"/>
      <c r="U13196" s="213"/>
      <c r="V13196" s="213"/>
      <c r="W13196" s="213"/>
      <c r="X13196" s="214"/>
      <c r="Y13196" s="214"/>
      <c r="Z13196" s="214"/>
      <c r="AA13196" s="217"/>
      <c r="AB13196" s="217"/>
      <c r="AC13196" s="217"/>
      <c r="AD13196" s="213"/>
    </row>
    <row r="13197" spans="20:30" x14ac:dyDescent="0.2">
      <c r="T13197" s="212"/>
      <c r="U13197" s="213"/>
      <c r="V13197" s="213"/>
      <c r="W13197" s="213"/>
      <c r="X13197" s="214"/>
      <c r="Y13197" s="214"/>
      <c r="Z13197" s="214"/>
      <c r="AA13197" s="217"/>
      <c r="AB13197" s="217"/>
      <c r="AC13197" s="217"/>
      <c r="AD13197" s="213"/>
    </row>
    <row r="13198" spans="20:30" x14ac:dyDescent="0.2">
      <c r="T13198" s="212"/>
      <c r="U13198" s="213"/>
      <c r="V13198" s="213"/>
      <c r="W13198" s="213"/>
      <c r="X13198" s="214"/>
      <c r="Y13198" s="214"/>
      <c r="Z13198" s="214"/>
      <c r="AA13198" s="217"/>
      <c r="AB13198" s="217"/>
      <c r="AC13198" s="217"/>
      <c r="AD13198" s="213"/>
    </row>
    <row r="13199" spans="20:30" x14ac:dyDescent="0.2">
      <c r="T13199" s="212"/>
      <c r="U13199" s="213"/>
      <c r="V13199" s="213"/>
      <c r="W13199" s="213"/>
      <c r="X13199" s="214"/>
      <c r="Y13199" s="214"/>
      <c r="Z13199" s="214"/>
      <c r="AA13199" s="217"/>
      <c r="AB13199" s="217"/>
      <c r="AC13199" s="217"/>
      <c r="AD13199" s="213"/>
    </row>
    <row r="13200" spans="20:30" x14ac:dyDescent="0.2">
      <c r="T13200" s="212"/>
      <c r="U13200" s="213"/>
      <c r="V13200" s="213"/>
      <c r="W13200" s="213"/>
      <c r="X13200" s="214"/>
      <c r="Y13200" s="214"/>
      <c r="Z13200" s="214"/>
      <c r="AA13200" s="217"/>
      <c r="AB13200" s="217"/>
      <c r="AC13200" s="217"/>
      <c r="AD13200" s="213"/>
    </row>
    <row r="13201" spans="20:30" x14ac:dyDescent="0.2">
      <c r="T13201" s="212"/>
      <c r="U13201" s="213"/>
      <c r="V13201" s="213"/>
      <c r="W13201" s="213"/>
      <c r="X13201" s="214"/>
      <c r="Y13201" s="214"/>
      <c r="Z13201" s="214"/>
      <c r="AA13201" s="217"/>
      <c r="AB13201" s="217"/>
      <c r="AC13201" s="217"/>
      <c r="AD13201" s="213"/>
    </row>
    <row r="13202" spans="20:30" x14ac:dyDescent="0.2">
      <c r="T13202" s="212"/>
      <c r="U13202" s="213"/>
      <c r="V13202" s="213"/>
      <c r="W13202" s="213"/>
      <c r="X13202" s="214"/>
      <c r="Y13202" s="214"/>
      <c r="Z13202" s="214"/>
      <c r="AA13202" s="217"/>
      <c r="AB13202" s="217"/>
      <c r="AC13202" s="217"/>
      <c r="AD13202" s="213"/>
    </row>
    <row r="13203" spans="20:30" x14ac:dyDescent="0.2">
      <c r="T13203" s="212"/>
      <c r="U13203" s="213"/>
      <c r="V13203" s="213"/>
      <c r="W13203" s="213"/>
      <c r="X13203" s="214"/>
      <c r="Y13203" s="214"/>
      <c r="Z13203" s="214"/>
      <c r="AA13203" s="217"/>
      <c r="AB13203" s="217"/>
      <c r="AC13203" s="217"/>
      <c r="AD13203" s="213"/>
    </row>
    <row r="13204" spans="20:30" x14ac:dyDescent="0.2">
      <c r="T13204" s="212"/>
      <c r="U13204" s="213"/>
      <c r="V13204" s="213"/>
      <c r="W13204" s="213"/>
      <c r="X13204" s="214"/>
      <c r="Y13204" s="214"/>
      <c r="Z13204" s="214"/>
      <c r="AA13204" s="217"/>
      <c r="AB13204" s="217"/>
      <c r="AC13204" s="217"/>
      <c r="AD13204" s="213"/>
    </row>
    <row r="13205" spans="20:30" x14ac:dyDescent="0.2">
      <c r="T13205" s="212"/>
      <c r="U13205" s="213"/>
      <c r="V13205" s="213"/>
      <c r="W13205" s="213"/>
      <c r="X13205" s="214"/>
      <c r="Y13205" s="214"/>
      <c r="Z13205" s="214"/>
      <c r="AA13205" s="217"/>
      <c r="AB13205" s="217"/>
      <c r="AC13205" s="217"/>
      <c r="AD13205" s="213"/>
    </row>
    <row r="13206" spans="20:30" x14ac:dyDescent="0.2">
      <c r="T13206" s="212"/>
      <c r="U13206" s="213"/>
      <c r="V13206" s="213"/>
      <c r="W13206" s="213"/>
      <c r="X13206" s="214"/>
      <c r="Y13206" s="214"/>
      <c r="Z13206" s="214"/>
      <c r="AA13206" s="217"/>
      <c r="AB13206" s="217"/>
      <c r="AC13206" s="217"/>
      <c r="AD13206" s="213"/>
    </row>
    <row r="13207" spans="20:30" x14ac:dyDescent="0.2">
      <c r="T13207" s="212"/>
      <c r="U13207" s="213"/>
      <c r="V13207" s="213"/>
      <c r="W13207" s="213"/>
      <c r="X13207" s="214"/>
      <c r="Y13207" s="214"/>
      <c r="Z13207" s="214"/>
      <c r="AA13207" s="217"/>
      <c r="AB13207" s="217"/>
      <c r="AC13207" s="217"/>
      <c r="AD13207" s="213"/>
    </row>
    <row r="13208" spans="20:30" x14ac:dyDescent="0.2">
      <c r="T13208" s="212"/>
      <c r="U13208" s="213"/>
      <c r="V13208" s="213"/>
      <c r="W13208" s="213"/>
      <c r="X13208" s="214"/>
      <c r="Y13208" s="214"/>
      <c r="Z13208" s="214"/>
      <c r="AA13208" s="217"/>
      <c r="AB13208" s="217"/>
      <c r="AC13208" s="217"/>
      <c r="AD13208" s="213"/>
    </row>
    <row r="13209" spans="20:30" x14ac:dyDescent="0.2">
      <c r="T13209" s="212"/>
      <c r="U13209" s="213"/>
      <c r="V13209" s="213"/>
      <c r="W13209" s="213"/>
      <c r="X13209" s="214"/>
      <c r="Y13209" s="214"/>
      <c r="Z13209" s="214"/>
      <c r="AA13209" s="217"/>
      <c r="AB13209" s="217"/>
      <c r="AC13209" s="217"/>
      <c r="AD13209" s="213"/>
    </row>
    <row r="13210" spans="20:30" x14ac:dyDescent="0.2">
      <c r="T13210" s="212"/>
      <c r="U13210" s="213"/>
      <c r="V13210" s="213"/>
      <c r="W13210" s="213"/>
      <c r="X13210" s="214"/>
      <c r="Y13210" s="214"/>
      <c r="Z13210" s="214"/>
      <c r="AA13210" s="217"/>
      <c r="AB13210" s="217"/>
      <c r="AC13210" s="217"/>
      <c r="AD13210" s="213"/>
    </row>
    <row r="13211" spans="20:30" x14ac:dyDescent="0.2">
      <c r="T13211" s="212"/>
      <c r="U13211" s="213"/>
      <c r="V13211" s="213"/>
      <c r="W13211" s="213"/>
      <c r="X13211" s="214"/>
      <c r="Y13211" s="214"/>
      <c r="Z13211" s="214"/>
      <c r="AA13211" s="217"/>
      <c r="AB13211" s="217"/>
      <c r="AC13211" s="217"/>
      <c r="AD13211" s="213"/>
    </row>
    <row r="13212" spans="20:30" x14ac:dyDescent="0.2">
      <c r="T13212" s="212"/>
      <c r="U13212" s="213"/>
      <c r="V13212" s="213"/>
      <c r="W13212" s="213"/>
      <c r="X13212" s="214"/>
      <c r="Y13212" s="214"/>
      <c r="Z13212" s="214"/>
      <c r="AA13212" s="217"/>
      <c r="AB13212" s="217"/>
      <c r="AC13212" s="217"/>
      <c r="AD13212" s="213"/>
    </row>
    <row r="13213" spans="20:30" x14ac:dyDescent="0.2">
      <c r="T13213" s="212"/>
      <c r="U13213" s="213"/>
      <c r="V13213" s="213"/>
      <c r="W13213" s="213"/>
      <c r="X13213" s="214"/>
      <c r="Y13213" s="214"/>
      <c r="Z13213" s="214"/>
      <c r="AA13213" s="217"/>
      <c r="AB13213" s="217"/>
      <c r="AC13213" s="217"/>
      <c r="AD13213" s="213"/>
    </row>
    <row r="13214" spans="20:30" x14ac:dyDescent="0.2">
      <c r="T13214" s="212"/>
      <c r="U13214" s="213"/>
      <c r="V13214" s="213"/>
      <c r="W13214" s="213"/>
      <c r="X13214" s="214"/>
      <c r="Y13214" s="214"/>
      <c r="Z13214" s="214"/>
      <c r="AA13214" s="217"/>
      <c r="AB13214" s="217"/>
      <c r="AC13214" s="217"/>
      <c r="AD13214" s="213"/>
    </row>
    <row r="13215" spans="20:30" x14ac:dyDescent="0.2">
      <c r="T13215" s="212"/>
      <c r="U13215" s="213"/>
      <c r="V13215" s="213"/>
      <c r="W13215" s="213"/>
      <c r="X13215" s="214"/>
      <c r="Y13215" s="214"/>
      <c r="Z13215" s="214"/>
      <c r="AA13215" s="217"/>
      <c r="AB13215" s="217"/>
      <c r="AC13215" s="217"/>
      <c r="AD13215" s="213"/>
    </row>
    <row r="13216" spans="20:30" x14ac:dyDescent="0.2">
      <c r="T13216" s="212"/>
      <c r="U13216" s="213"/>
      <c r="V13216" s="213"/>
      <c r="W13216" s="213"/>
      <c r="X13216" s="214"/>
      <c r="Y13216" s="214"/>
      <c r="Z13216" s="214"/>
      <c r="AA13216" s="217"/>
      <c r="AB13216" s="217"/>
      <c r="AC13216" s="217"/>
      <c r="AD13216" s="213"/>
    </row>
    <row r="13217" spans="20:30" x14ac:dyDescent="0.2">
      <c r="T13217" s="212"/>
      <c r="U13217" s="213"/>
      <c r="V13217" s="213"/>
      <c r="W13217" s="213"/>
      <c r="X13217" s="214"/>
      <c r="Y13217" s="214"/>
      <c r="Z13217" s="214"/>
      <c r="AA13217" s="217"/>
      <c r="AB13217" s="217"/>
      <c r="AC13217" s="217"/>
      <c r="AD13217" s="213"/>
    </row>
    <row r="13218" spans="20:30" x14ac:dyDescent="0.2">
      <c r="T13218" s="212"/>
      <c r="U13218" s="213"/>
      <c r="V13218" s="213"/>
      <c r="W13218" s="213"/>
      <c r="X13218" s="214"/>
      <c r="Y13218" s="214"/>
      <c r="Z13218" s="214"/>
      <c r="AA13218" s="217"/>
      <c r="AB13218" s="217"/>
      <c r="AC13218" s="217"/>
      <c r="AD13218" s="213"/>
    </row>
    <row r="13219" spans="20:30" x14ac:dyDescent="0.2">
      <c r="T13219" s="212"/>
      <c r="U13219" s="213"/>
      <c r="V13219" s="213"/>
      <c r="W13219" s="213"/>
      <c r="X13219" s="214"/>
      <c r="Y13219" s="214"/>
      <c r="Z13219" s="214"/>
      <c r="AA13219" s="217"/>
      <c r="AB13219" s="217"/>
      <c r="AC13219" s="217"/>
      <c r="AD13219" s="213"/>
    </row>
    <row r="13220" spans="20:30" x14ac:dyDescent="0.2">
      <c r="T13220" s="212"/>
      <c r="U13220" s="213"/>
      <c r="V13220" s="213"/>
      <c r="W13220" s="213"/>
      <c r="X13220" s="214"/>
      <c r="Y13220" s="214"/>
      <c r="Z13220" s="214"/>
      <c r="AA13220" s="217"/>
      <c r="AB13220" s="217"/>
      <c r="AC13220" s="217"/>
      <c r="AD13220" s="213"/>
    </row>
    <row r="13221" spans="20:30" x14ac:dyDescent="0.2">
      <c r="T13221" s="212"/>
      <c r="U13221" s="213"/>
      <c r="V13221" s="213"/>
      <c r="W13221" s="213"/>
      <c r="X13221" s="214"/>
      <c r="Y13221" s="214"/>
      <c r="Z13221" s="214"/>
      <c r="AA13221" s="217"/>
      <c r="AB13221" s="217"/>
      <c r="AC13221" s="217"/>
      <c r="AD13221" s="213"/>
    </row>
    <row r="13222" spans="20:30" x14ac:dyDescent="0.2">
      <c r="T13222" s="212"/>
      <c r="U13222" s="213"/>
      <c r="V13222" s="213"/>
      <c r="W13222" s="213"/>
      <c r="X13222" s="214"/>
      <c r="Y13222" s="214"/>
      <c r="Z13222" s="214"/>
      <c r="AA13222" s="217"/>
      <c r="AB13222" s="217"/>
      <c r="AC13222" s="217"/>
      <c r="AD13222" s="213"/>
    </row>
    <row r="13223" spans="20:30" x14ac:dyDescent="0.2">
      <c r="T13223" s="212"/>
      <c r="U13223" s="213"/>
      <c r="V13223" s="213"/>
      <c r="W13223" s="213"/>
      <c r="X13223" s="214"/>
      <c r="Y13223" s="214"/>
      <c r="Z13223" s="214"/>
      <c r="AA13223" s="217"/>
      <c r="AB13223" s="217"/>
      <c r="AC13223" s="217"/>
      <c r="AD13223" s="213"/>
    </row>
    <row r="13224" spans="20:30" x14ac:dyDescent="0.2">
      <c r="T13224" s="212"/>
      <c r="U13224" s="213"/>
      <c r="V13224" s="213"/>
      <c r="W13224" s="213"/>
      <c r="X13224" s="214"/>
      <c r="Y13224" s="214"/>
      <c r="Z13224" s="214"/>
      <c r="AA13224" s="217"/>
      <c r="AB13224" s="217"/>
      <c r="AC13224" s="217"/>
      <c r="AD13224" s="213"/>
    </row>
    <row r="13225" spans="20:30" x14ac:dyDescent="0.2">
      <c r="T13225" s="212"/>
      <c r="U13225" s="213"/>
      <c r="V13225" s="213"/>
      <c r="W13225" s="213"/>
      <c r="X13225" s="214"/>
      <c r="Y13225" s="214"/>
      <c r="Z13225" s="214"/>
      <c r="AA13225" s="217"/>
      <c r="AB13225" s="217"/>
      <c r="AC13225" s="217"/>
      <c r="AD13225" s="213"/>
    </row>
    <row r="13226" spans="20:30" x14ac:dyDescent="0.2">
      <c r="T13226" s="212"/>
      <c r="U13226" s="213"/>
      <c r="V13226" s="213"/>
      <c r="W13226" s="213"/>
      <c r="X13226" s="214"/>
      <c r="Y13226" s="214"/>
      <c r="Z13226" s="214"/>
      <c r="AA13226" s="217"/>
      <c r="AB13226" s="217"/>
      <c r="AC13226" s="217"/>
      <c r="AD13226" s="213"/>
    </row>
    <row r="13227" spans="20:30" x14ac:dyDescent="0.2">
      <c r="T13227" s="212"/>
      <c r="U13227" s="213"/>
      <c r="V13227" s="213"/>
      <c r="W13227" s="213"/>
      <c r="X13227" s="214"/>
      <c r="Y13227" s="214"/>
      <c r="Z13227" s="214"/>
      <c r="AA13227" s="217"/>
      <c r="AB13227" s="217"/>
      <c r="AC13227" s="217"/>
      <c r="AD13227" s="213"/>
    </row>
    <row r="13228" spans="20:30" x14ac:dyDescent="0.2">
      <c r="T13228" s="212"/>
      <c r="U13228" s="213"/>
      <c r="V13228" s="213"/>
      <c r="W13228" s="213"/>
      <c r="X13228" s="214"/>
      <c r="Y13228" s="214"/>
      <c r="Z13228" s="214"/>
      <c r="AA13228" s="217"/>
      <c r="AB13228" s="217"/>
      <c r="AC13228" s="217"/>
      <c r="AD13228" s="213"/>
    </row>
    <row r="13229" spans="20:30" x14ac:dyDescent="0.2">
      <c r="T13229" s="212"/>
      <c r="U13229" s="213"/>
      <c r="V13229" s="213"/>
      <c r="W13229" s="213"/>
      <c r="X13229" s="214"/>
      <c r="Y13229" s="214"/>
      <c r="Z13229" s="214"/>
      <c r="AA13229" s="217"/>
      <c r="AB13229" s="217"/>
      <c r="AC13229" s="217"/>
      <c r="AD13229" s="213"/>
    </row>
    <row r="13230" spans="20:30" x14ac:dyDescent="0.2">
      <c r="T13230" s="212"/>
      <c r="U13230" s="213"/>
      <c r="V13230" s="213"/>
      <c r="W13230" s="213"/>
      <c r="X13230" s="214"/>
      <c r="Y13230" s="214"/>
      <c r="Z13230" s="214"/>
      <c r="AA13230" s="217"/>
      <c r="AB13230" s="217"/>
      <c r="AC13230" s="217"/>
      <c r="AD13230" s="213"/>
    </row>
    <row r="13231" spans="20:30" x14ac:dyDescent="0.2">
      <c r="T13231" s="212"/>
      <c r="U13231" s="213"/>
      <c r="V13231" s="213"/>
      <c r="W13231" s="213"/>
      <c r="X13231" s="214"/>
      <c r="Y13231" s="214"/>
      <c r="Z13231" s="214"/>
      <c r="AA13231" s="217"/>
      <c r="AB13231" s="217"/>
      <c r="AC13231" s="217"/>
      <c r="AD13231" s="213"/>
    </row>
    <row r="13232" spans="20:30" x14ac:dyDescent="0.2">
      <c r="T13232" s="212"/>
      <c r="U13232" s="213"/>
      <c r="V13232" s="213"/>
      <c r="W13232" s="213"/>
      <c r="X13232" s="214"/>
      <c r="Y13232" s="214"/>
      <c r="Z13232" s="214"/>
      <c r="AA13232" s="217"/>
      <c r="AB13232" s="217"/>
      <c r="AC13232" s="217"/>
      <c r="AD13232" s="213"/>
    </row>
    <row r="13233" spans="20:30" x14ac:dyDescent="0.2">
      <c r="T13233" s="212"/>
      <c r="U13233" s="213"/>
      <c r="V13233" s="213"/>
      <c r="W13233" s="213"/>
      <c r="X13233" s="214"/>
      <c r="Y13233" s="214"/>
      <c r="Z13233" s="214"/>
      <c r="AA13233" s="217"/>
      <c r="AB13233" s="217"/>
      <c r="AC13233" s="217"/>
      <c r="AD13233" s="213"/>
    </row>
    <row r="13234" spans="20:30" x14ac:dyDescent="0.2">
      <c r="T13234" s="212"/>
      <c r="U13234" s="213"/>
      <c r="V13234" s="213"/>
      <c r="W13234" s="213"/>
      <c r="X13234" s="214"/>
      <c r="Y13234" s="214"/>
      <c r="Z13234" s="214"/>
      <c r="AA13234" s="217"/>
      <c r="AB13234" s="217"/>
      <c r="AC13234" s="217"/>
      <c r="AD13234" s="213"/>
    </row>
    <row r="13235" spans="20:30" x14ac:dyDescent="0.2">
      <c r="T13235" s="212"/>
      <c r="U13235" s="213"/>
      <c r="V13235" s="213"/>
      <c r="W13235" s="213"/>
      <c r="X13235" s="214"/>
      <c r="Y13235" s="214"/>
      <c r="Z13235" s="214"/>
      <c r="AA13235" s="217"/>
      <c r="AB13235" s="217"/>
      <c r="AC13235" s="217"/>
      <c r="AD13235" s="213"/>
    </row>
    <row r="13236" spans="20:30" x14ac:dyDescent="0.2">
      <c r="T13236" s="212"/>
      <c r="U13236" s="213"/>
      <c r="V13236" s="213"/>
      <c r="W13236" s="213"/>
      <c r="X13236" s="214"/>
      <c r="Y13236" s="214"/>
      <c r="Z13236" s="214"/>
      <c r="AA13236" s="217"/>
      <c r="AB13236" s="217"/>
      <c r="AC13236" s="217"/>
      <c r="AD13236" s="213"/>
    </row>
    <row r="13237" spans="20:30" x14ac:dyDescent="0.2">
      <c r="T13237" s="212"/>
      <c r="U13237" s="213"/>
      <c r="V13237" s="213"/>
      <c r="W13237" s="213"/>
      <c r="X13237" s="214"/>
      <c r="Y13237" s="214"/>
      <c r="Z13237" s="214"/>
      <c r="AA13237" s="217"/>
      <c r="AB13237" s="217"/>
      <c r="AC13237" s="217"/>
      <c r="AD13237" s="213"/>
    </row>
    <row r="13238" spans="20:30" x14ac:dyDescent="0.2">
      <c r="T13238" s="212"/>
      <c r="U13238" s="213"/>
      <c r="V13238" s="213"/>
      <c r="W13238" s="213"/>
      <c r="X13238" s="214"/>
      <c r="Y13238" s="214"/>
      <c r="Z13238" s="214"/>
      <c r="AA13238" s="217"/>
      <c r="AB13238" s="217"/>
      <c r="AC13238" s="217"/>
      <c r="AD13238" s="213"/>
    </row>
    <row r="13239" spans="20:30" x14ac:dyDescent="0.2">
      <c r="T13239" s="212"/>
      <c r="U13239" s="213"/>
      <c r="V13239" s="213"/>
      <c r="W13239" s="213"/>
      <c r="X13239" s="214"/>
      <c r="Y13239" s="214"/>
      <c r="Z13239" s="214"/>
      <c r="AA13239" s="217"/>
      <c r="AB13239" s="217"/>
      <c r="AC13239" s="217"/>
      <c r="AD13239" s="213"/>
    </row>
    <row r="13240" spans="20:30" x14ac:dyDescent="0.2">
      <c r="T13240" s="212"/>
      <c r="U13240" s="213"/>
      <c r="V13240" s="213"/>
      <c r="W13240" s="213"/>
      <c r="X13240" s="214"/>
      <c r="Y13240" s="214"/>
      <c r="Z13240" s="214"/>
      <c r="AA13240" s="217"/>
      <c r="AB13240" s="217"/>
      <c r="AC13240" s="217"/>
      <c r="AD13240" s="213"/>
    </row>
    <row r="13241" spans="20:30" x14ac:dyDescent="0.2">
      <c r="T13241" s="212"/>
      <c r="U13241" s="213"/>
      <c r="V13241" s="213"/>
      <c r="W13241" s="213"/>
      <c r="X13241" s="214"/>
      <c r="Y13241" s="214"/>
      <c r="Z13241" s="214"/>
      <c r="AA13241" s="217"/>
      <c r="AB13241" s="217"/>
      <c r="AC13241" s="217"/>
      <c r="AD13241" s="213"/>
    </row>
    <row r="13242" spans="20:30" x14ac:dyDescent="0.2">
      <c r="T13242" s="212"/>
      <c r="U13242" s="213"/>
      <c r="V13242" s="213"/>
      <c r="W13242" s="213"/>
      <c r="X13242" s="214"/>
      <c r="Y13242" s="214"/>
      <c r="Z13242" s="214"/>
      <c r="AA13242" s="217"/>
      <c r="AB13242" s="217"/>
      <c r="AC13242" s="217"/>
      <c r="AD13242" s="213"/>
    </row>
    <row r="13243" spans="20:30" x14ac:dyDescent="0.2">
      <c r="T13243" s="212"/>
      <c r="U13243" s="213"/>
      <c r="V13243" s="213"/>
      <c r="W13243" s="213"/>
      <c r="X13243" s="214"/>
      <c r="Y13243" s="214"/>
      <c r="Z13243" s="214"/>
      <c r="AA13243" s="217"/>
      <c r="AB13243" s="217"/>
      <c r="AC13243" s="217"/>
      <c r="AD13243" s="213"/>
    </row>
    <row r="13244" spans="20:30" x14ac:dyDescent="0.2">
      <c r="T13244" s="212"/>
      <c r="U13244" s="213"/>
      <c r="V13244" s="213"/>
      <c r="W13244" s="213"/>
      <c r="X13244" s="214"/>
      <c r="Y13244" s="214"/>
      <c r="Z13244" s="214"/>
      <c r="AA13244" s="217"/>
      <c r="AB13244" s="217"/>
      <c r="AC13244" s="217"/>
      <c r="AD13244" s="213"/>
    </row>
    <row r="13245" spans="20:30" x14ac:dyDescent="0.2">
      <c r="T13245" s="212"/>
      <c r="U13245" s="213"/>
      <c r="V13245" s="213"/>
      <c r="W13245" s="213"/>
      <c r="X13245" s="214"/>
      <c r="Y13245" s="214"/>
      <c r="Z13245" s="214"/>
      <c r="AA13245" s="217"/>
      <c r="AB13245" s="217"/>
      <c r="AC13245" s="217"/>
      <c r="AD13245" s="213"/>
    </row>
    <row r="13246" spans="20:30" x14ac:dyDescent="0.2">
      <c r="T13246" s="212"/>
      <c r="U13246" s="213"/>
      <c r="V13246" s="213"/>
      <c r="W13246" s="213"/>
      <c r="X13246" s="214"/>
      <c r="Y13246" s="214"/>
      <c r="Z13246" s="214"/>
      <c r="AA13246" s="217"/>
      <c r="AB13246" s="217"/>
      <c r="AC13246" s="217"/>
      <c r="AD13246" s="213"/>
    </row>
    <row r="13247" spans="20:30" x14ac:dyDescent="0.2">
      <c r="T13247" s="212"/>
      <c r="U13247" s="213"/>
      <c r="V13247" s="213"/>
      <c r="W13247" s="213"/>
      <c r="X13247" s="214"/>
      <c r="Y13247" s="214"/>
      <c r="Z13247" s="214"/>
      <c r="AA13247" s="217"/>
      <c r="AB13247" s="217"/>
      <c r="AC13247" s="217"/>
      <c r="AD13247" s="213"/>
    </row>
    <row r="13248" spans="20:30" x14ac:dyDescent="0.2">
      <c r="T13248" s="212"/>
      <c r="U13248" s="213"/>
      <c r="V13248" s="213"/>
      <c r="W13248" s="213"/>
      <c r="X13248" s="214"/>
      <c r="Y13248" s="214"/>
      <c r="Z13248" s="214"/>
      <c r="AA13248" s="217"/>
      <c r="AB13248" s="217"/>
      <c r="AC13248" s="217"/>
      <c r="AD13248" s="213"/>
    </row>
    <row r="13249" spans="20:30" x14ac:dyDescent="0.2">
      <c r="T13249" s="212"/>
      <c r="U13249" s="213"/>
      <c r="V13249" s="213"/>
      <c r="W13249" s="213"/>
      <c r="X13249" s="214"/>
      <c r="Y13249" s="214"/>
      <c r="Z13249" s="214"/>
      <c r="AA13249" s="217"/>
      <c r="AB13249" s="217"/>
      <c r="AC13249" s="217"/>
      <c r="AD13249" s="213"/>
    </row>
    <row r="13250" spans="20:30" x14ac:dyDescent="0.2">
      <c r="T13250" s="212"/>
      <c r="U13250" s="213"/>
      <c r="V13250" s="213"/>
      <c r="W13250" s="213"/>
      <c r="X13250" s="214"/>
      <c r="Y13250" s="214"/>
      <c r="Z13250" s="214"/>
      <c r="AA13250" s="217"/>
      <c r="AB13250" s="217"/>
      <c r="AC13250" s="217"/>
      <c r="AD13250" s="213"/>
    </row>
    <row r="13251" spans="20:30" x14ac:dyDescent="0.2">
      <c r="T13251" s="212"/>
      <c r="U13251" s="213"/>
      <c r="V13251" s="213"/>
      <c r="W13251" s="213"/>
      <c r="X13251" s="214"/>
      <c r="Y13251" s="214"/>
      <c r="Z13251" s="214"/>
      <c r="AA13251" s="217"/>
      <c r="AB13251" s="217"/>
      <c r="AC13251" s="217"/>
      <c r="AD13251" s="213"/>
    </row>
    <row r="13252" spans="20:30" x14ac:dyDescent="0.2">
      <c r="T13252" s="212"/>
      <c r="U13252" s="213"/>
      <c r="V13252" s="213"/>
      <c r="W13252" s="213"/>
      <c r="X13252" s="214"/>
      <c r="Y13252" s="214"/>
      <c r="Z13252" s="214"/>
      <c r="AA13252" s="217"/>
      <c r="AB13252" s="217"/>
      <c r="AC13252" s="217"/>
      <c r="AD13252" s="213"/>
    </row>
    <row r="13253" spans="20:30" x14ac:dyDescent="0.2">
      <c r="T13253" s="212"/>
      <c r="U13253" s="213"/>
      <c r="V13253" s="213"/>
      <c r="W13253" s="213"/>
      <c r="X13253" s="214"/>
      <c r="Y13253" s="214"/>
      <c r="Z13253" s="214"/>
      <c r="AA13253" s="217"/>
      <c r="AB13253" s="217"/>
      <c r="AC13253" s="217"/>
      <c r="AD13253" s="213"/>
    </row>
    <row r="13254" spans="20:30" x14ac:dyDescent="0.2">
      <c r="T13254" s="212"/>
      <c r="U13254" s="213"/>
      <c r="V13254" s="213"/>
      <c r="W13254" s="213"/>
      <c r="X13254" s="214"/>
      <c r="Y13254" s="214"/>
      <c r="Z13254" s="214"/>
      <c r="AA13254" s="217"/>
      <c r="AB13254" s="217"/>
      <c r="AC13254" s="217"/>
      <c r="AD13254" s="213"/>
    </row>
    <row r="13255" spans="20:30" x14ac:dyDescent="0.2">
      <c r="T13255" s="212"/>
      <c r="U13255" s="213"/>
      <c r="V13255" s="213"/>
      <c r="W13255" s="213"/>
      <c r="X13255" s="214"/>
      <c r="Y13255" s="214"/>
      <c r="Z13255" s="214"/>
      <c r="AA13255" s="217"/>
      <c r="AB13255" s="217"/>
      <c r="AC13255" s="217"/>
      <c r="AD13255" s="213"/>
    </row>
    <row r="13256" spans="20:30" x14ac:dyDescent="0.2">
      <c r="T13256" s="212"/>
      <c r="U13256" s="213"/>
      <c r="V13256" s="213"/>
      <c r="W13256" s="213"/>
      <c r="X13256" s="214"/>
      <c r="Y13256" s="214"/>
      <c r="Z13256" s="214"/>
      <c r="AA13256" s="217"/>
      <c r="AB13256" s="217"/>
      <c r="AC13256" s="217"/>
      <c r="AD13256" s="213"/>
    </row>
    <row r="13257" spans="20:30" x14ac:dyDescent="0.2">
      <c r="T13257" s="212"/>
      <c r="U13257" s="213"/>
      <c r="V13257" s="213"/>
      <c r="W13257" s="213"/>
      <c r="X13257" s="214"/>
      <c r="Y13257" s="214"/>
      <c r="Z13257" s="214"/>
      <c r="AA13257" s="217"/>
      <c r="AB13257" s="217"/>
      <c r="AC13257" s="217"/>
      <c r="AD13257" s="213"/>
    </row>
    <row r="13258" spans="20:30" x14ac:dyDescent="0.2">
      <c r="T13258" s="212"/>
      <c r="U13258" s="213"/>
      <c r="V13258" s="213"/>
      <c r="W13258" s="213"/>
      <c r="X13258" s="214"/>
      <c r="Y13258" s="214"/>
      <c r="Z13258" s="214"/>
      <c r="AA13258" s="217"/>
      <c r="AB13258" s="217"/>
      <c r="AC13258" s="217"/>
      <c r="AD13258" s="213"/>
    </row>
    <row r="13259" spans="20:30" x14ac:dyDescent="0.2">
      <c r="T13259" s="212"/>
      <c r="U13259" s="213"/>
      <c r="V13259" s="213"/>
      <c r="W13259" s="213"/>
      <c r="X13259" s="214"/>
      <c r="Y13259" s="214"/>
      <c r="Z13259" s="214"/>
      <c r="AA13259" s="217"/>
      <c r="AB13259" s="217"/>
      <c r="AC13259" s="217"/>
      <c r="AD13259" s="213"/>
    </row>
    <row r="13260" spans="20:30" x14ac:dyDescent="0.2">
      <c r="T13260" s="212"/>
      <c r="U13260" s="213"/>
      <c r="V13260" s="213"/>
      <c r="W13260" s="213"/>
      <c r="X13260" s="214"/>
      <c r="Y13260" s="214"/>
      <c r="Z13260" s="214"/>
      <c r="AA13260" s="217"/>
      <c r="AB13260" s="217"/>
      <c r="AC13260" s="217"/>
      <c r="AD13260" s="213"/>
    </row>
    <row r="13261" spans="20:30" x14ac:dyDescent="0.2">
      <c r="T13261" s="212"/>
      <c r="U13261" s="213"/>
      <c r="V13261" s="213"/>
      <c r="W13261" s="213"/>
      <c r="X13261" s="214"/>
      <c r="Y13261" s="214"/>
      <c r="Z13261" s="214"/>
      <c r="AA13261" s="217"/>
      <c r="AB13261" s="217"/>
      <c r="AC13261" s="217"/>
      <c r="AD13261" s="213"/>
    </row>
    <row r="13262" spans="20:30" x14ac:dyDescent="0.2">
      <c r="T13262" s="212"/>
      <c r="U13262" s="213"/>
      <c r="V13262" s="213"/>
      <c r="W13262" s="213"/>
      <c r="X13262" s="214"/>
      <c r="Y13262" s="214"/>
      <c r="Z13262" s="214"/>
      <c r="AA13262" s="217"/>
      <c r="AB13262" s="217"/>
      <c r="AC13262" s="217"/>
      <c r="AD13262" s="213"/>
    </row>
    <row r="13263" spans="20:30" x14ac:dyDescent="0.2">
      <c r="T13263" s="212"/>
      <c r="U13263" s="213"/>
      <c r="V13263" s="213"/>
      <c r="W13263" s="213"/>
      <c r="X13263" s="214"/>
      <c r="Y13263" s="214"/>
      <c r="Z13263" s="214"/>
      <c r="AA13263" s="217"/>
      <c r="AB13263" s="217"/>
      <c r="AC13263" s="217"/>
      <c r="AD13263" s="213"/>
    </row>
    <row r="13264" spans="20:30" x14ac:dyDescent="0.2">
      <c r="T13264" s="212"/>
      <c r="U13264" s="213"/>
      <c r="V13264" s="213"/>
      <c r="W13264" s="213"/>
      <c r="X13264" s="214"/>
      <c r="Y13264" s="214"/>
      <c r="Z13264" s="214"/>
      <c r="AA13264" s="217"/>
      <c r="AB13264" s="217"/>
      <c r="AC13264" s="217"/>
      <c r="AD13264" s="213"/>
    </row>
    <row r="13265" spans="20:30" x14ac:dyDescent="0.2">
      <c r="T13265" s="212"/>
      <c r="U13265" s="213"/>
      <c r="V13265" s="213"/>
      <c r="W13265" s="213"/>
      <c r="X13265" s="214"/>
      <c r="Y13265" s="214"/>
      <c r="Z13265" s="214"/>
      <c r="AA13265" s="217"/>
      <c r="AB13265" s="217"/>
      <c r="AC13265" s="217"/>
      <c r="AD13265" s="213"/>
    </row>
    <row r="13266" spans="20:30" x14ac:dyDescent="0.2">
      <c r="T13266" s="212"/>
      <c r="U13266" s="213"/>
      <c r="V13266" s="213"/>
      <c r="W13266" s="213"/>
      <c r="X13266" s="214"/>
      <c r="Y13266" s="214"/>
      <c r="Z13266" s="214"/>
      <c r="AA13266" s="217"/>
      <c r="AB13266" s="217"/>
      <c r="AC13266" s="217"/>
      <c r="AD13266" s="213"/>
    </row>
    <row r="13267" spans="20:30" x14ac:dyDescent="0.2">
      <c r="T13267" s="212"/>
      <c r="U13267" s="213"/>
      <c r="V13267" s="213"/>
      <c r="W13267" s="213"/>
      <c r="X13267" s="214"/>
      <c r="Y13267" s="214"/>
      <c r="Z13267" s="214"/>
      <c r="AA13267" s="217"/>
      <c r="AB13267" s="217"/>
      <c r="AC13267" s="217"/>
      <c r="AD13267" s="213"/>
    </row>
    <row r="13268" spans="20:30" x14ac:dyDescent="0.2">
      <c r="T13268" s="212"/>
      <c r="U13268" s="213"/>
      <c r="V13268" s="213"/>
      <c r="W13268" s="213"/>
      <c r="X13268" s="214"/>
      <c r="Y13268" s="214"/>
      <c r="Z13268" s="214"/>
      <c r="AA13268" s="217"/>
      <c r="AB13268" s="217"/>
      <c r="AC13268" s="217"/>
      <c r="AD13268" s="213"/>
    </row>
    <row r="13269" spans="20:30" x14ac:dyDescent="0.2">
      <c r="T13269" s="212"/>
      <c r="U13269" s="213"/>
      <c r="V13269" s="213"/>
      <c r="W13269" s="213"/>
      <c r="X13269" s="214"/>
      <c r="Y13269" s="214"/>
      <c r="Z13269" s="214"/>
      <c r="AA13269" s="217"/>
      <c r="AB13269" s="217"/>
      <c r="AC13269" s="217"/>
      <c r="AD13269" s="213"/>
    </row>
    <row r="13270" spans="20:30" x14ac:dyDescent="0.2">
      <c r="T13270" s="212"/>
      <c r="U13270" s="213"/>
      <c r="V13270" s="213"/>
      <c r="W13270" s="213"/>
      <c r="X13270" s="214"/>
      <c r="Y13270" s="214"/>
      <c r="Z13270" s="214"/>
      <c r="AA13270" s="217"/>
      <c r="AB13270" s="217"/>
      <c r="AC13270" s="217"/>
      <c r="AD13270" s="213"/>
    </row>
    <row r="13271" spans="20:30" x14ac:dyDescent="0.2">
      <c r="T13271" s="212"/>
      <c r="U13271" s="213"/>
      <c r="V13271" s="213"/>
      <c r="W13271" s="213"/>
      <c r="X13271" s="214"/>
      <c r="Y13271" s="214"/>
      <c r="Z13271" s="214"/>
      <c r="AA13271" s="217"/>
      <c r="AB13271" s="217"/>
      <c r="AC13271" s="217"/>
      <c r="AD13271" s="213"/>
    </row>
    <row r="13272" spans="20:30" x14ac:dyDescent="0.2">
      <c r="T13272" s="212"/>
      <c r="U13272" s="213"/>
      <c r="V13272" s="213"/>
      <c r="W13272" s="213"/>
      <c r="X13272" s="214"/>
      <c r="Y13272" s="214"/>
      <c r="Z13272" s="214"/>
      <c r="AA13272" s="217"/>
      <c r="AB13272" s="217"/>
      <c r="AC13272" s="217"/>
      <c r="AD13272" s="213"/>
    </row>
    <row r="13273" spans="20:30" x14ac:dyDescent="0.2">
      <c r="T13273" s="212"/>
      <c r="U13273" s="213"/>
      <c r="V13273" s="213"/>
      <c r="W13273" s="213"/>
      <c r="X13273" s="214"/>
      <c r="Y13273" s="214"/>
      <c r="Z13273" s="214"/>
      <c r="AA13273" s="217"/>
      <c r="AB13273" s="217"/>
      <c r="AC13273" s="217"/>
      <c r="AD13273" s="213"/>
    </row>
    <row r="13274" spans="20:30" x14ac:dyDescent="0.2">
      <c r="T13274" s="212"/>
      <c r="U13274" s="213"/>
      <c r="V13274" s="213"/>
      <c r="W13274" s="213"/>
      <c r="X13274" s="214"/>
      <c r="Y13274" s="214"/>
      <c r="Z13274" s="214"/>
      <c r="AA13274" s="217"/>
      <c r="AB13274" s="217"/>
      <c r="AC13274" s="217"/>
      <c r="AD13274" s="213"/>
    </row>
    <row r="13275" spans="20:30" x14ac:dyDescent="0.2">
      <c r="T13275" s="212"/>
      <c r="U13275" s="213"/>
      <c r="V13275" s="213"/>
      <c r="W13275" s="213"/>
      <c r="X13275" s="214"/>
      <c r="Y13275" s="214"/>
      <c r="Z13275" s="214"/>
      <c r="AA13275" s="217"/>
      <c r="AB13275" s="217"/>
      <c r="AC13275" s="217"/>
      <c r="AD13275" s="213"/>
    </row>
    <row r="13276" spans="20:30" x14ac:dyDescent="0.2">
      <c r="T13276" s="212"/>
      <c r="U13276" s="213"/>
      <c r="V13276" s="213"/>
      <c r="W13276" s="213"/>
      <c r="X13276" s="214"/>
      <c r="Y13276" s="214"/>
      <c r="Z13276" s="214"/>
      <c r="AA13276" s="217"/>
      <c r="AB13276" s="217"/>
      <c r="AC13276" s="217"/>
      <c r="AD13276" s="213"/>
    </row>
    <row r="13277" spans="20:30" x14ac:dyDescent="0.2">
      <c r="T13277" s="212"/>
      <c r="U13277" s="213"/>
      <c r="V13277" s="213"/>
      <c r="W13277" s="213"/>
      <c r="X13277" s="214"/>
      <c r="Y13277" s="214"/>
      <c r="Z13277" s="214"/>
      <c r="AA13277" s="217"/>
      <c r="AB13277" s="217"/>
      <c r="AC13277" s="217"/>
      <c r="AD13277" s="213"/>
    </row>
    <row r="13278" spans="20:30" x14ac:dyDescent="0.2">
      <c r="T13278" s="212"/>
      <c r="U13278" s="213"/>
      <c r="V13278" s="213"/>
      <c r="W13278" s="213"/>
      <c r="X13278" s="214"/>
      <c r="Y13278" s="214"/>
      <c r="Z13278" s="214"/>
      <c r="AA13278" s="217"/>
      <c r="AB13278" s="217"/>
      <c r="AC13278" s="217"/>
      <c r="AD13278" s="213"/>
    </row>
    <row r="13279" spans="20:30" x14ac:dyDescent="0.2">
      <c r="T13279" s="212"/>
      <c r="U13279" s="213"/>
      <c r="V13279" s="213"/>
      <c r="W13279" s="213"/>
      <c r="X13279" s="214"/>
      <c r="Y13279" s="214"/>
      <c r="Z13279" s="214"/>
      <c r="AA13279" s="217"/>
      <c r="AB13279" s="217"/>
      <c r="AC13279" s="217"/>
      <c r="AD13279" s="213"/>
    </row>
    <row r="13280" spans="20:30" x14ac:dyDescent="0.2">
      <c r="T13280" s="212"/>
      <c r="U13280" s="213"/>
      <c r="V13280" s="213"/>
      <c r="W13280" s="213"/>
      <c r="X13280" s="214"/>
      <c r="Y13280" s="214"/>
      <c r="Z13280" s="214"/>
      <c r="AA13280" s="217"/>
      <c r="AB13280" s="217"/>
      <c r="AC13280" s="217"/>
      <c r="AD13280" s="213"/>
    </row>
    <row r="13281" spans="20:30" x14ac:dyDescent="0.2">
      <c r="T13281" s="212"/>
      <c r="U13281" s="213"/>
      <c r="V13281" s="213"/>
      <c r="W13281" s="213"/>
      <c r="X13281" s="214"/>
      <c r="Y13281" s="214"/>
      <c r="Z13281" s="214"/>
      <c r="AA13281" s="217"/>
      <c r="AB13281" s="217"/>
      <c r="AC13281" s="217"/>
      <c r="AD13281" s="213"/>
    </row>
    <row r="13282" spans="20:30" x14ac:dyDescent="0.2">
      <c r="T13282" s="212"/>
      <c r="U13282" s="213"/>
      <c r="V13282" s="213"/>
      <c r="W13282" s="213"/>
      <c r="X13282" s="214"/>
      <c r="Y13282" s="214"/>
      <c r="Z13282" s="214"/>
      <c r="AA13282" s="217"/>
      <c r="AB13282" s="217"/>
      <c r="AC13282" s="217"/>
      <c r="AD13282" s="213"/>
    </row>
    <row r="13283" spans="20:30" x14ac:dyDescent="0.2">
      <c r="T13283" s="212"/>
      <c r="U13283" s="213"/>
      <c r="V13283" s="213"/>
      <c r="W13283" s="213"/>
      <c r="X13283" s="214"/>
      <c r="Y13283" s="214"/>
      <c r="Z13283" s="214"/>
      <c r="AA13283" s="217"/>
      <c r="AB13283" s="217"/>
      <c r="AC13283" s="217"/>
      <c r="AD13283" s="213"/>
    </row>
    <row r="13284" spans="20:30" x14ac:dyDescent="0.2">
      <c r="T13284" s="212"/>
      <c r="U13284" s="213"/>
      <c r="V13284" s="213"/>
      <c r="W13284" s="213"/>
      <c r="X13284" s="214"/>
      <c r="Y13284" s="214"/>
      <c r="Z13284" s="214"/>
      <c r="AA13284" s="217"/>
      <c r="AB13284" s="217"/>
      <c r="AC13284" s="217"/>
      <c r="AD13284" s="213"/>
    </row>
    <row r="13285" spans="20:30" x14ac:dyDescent="0.2">
      <c r="T13285" s="212"/>
      <c r="U13285" s="213"/>
      <c r="V13285" s="213"/>
      <c r="W13285" s="213"/>
      <c r="X13285" s="214"/>
      <c r="Y13285" s="214"/>
      <c r="Z13285" s="214"/>
      <c r="AA13285" s="217"/>
      <c r="AB13285" s="217"/>
      <c r="AC13285" s="217"/>
      <c r="AD13285" s="213"/>
    </row>
    <row r="13286" spans="20:30" x14ac:dyDescent="0.2">
      <c r="T13286" s="212"/>
      <c r="U13286" s="213"/>
      <c r="V13286" s="213"/>
      <c r="W13286" s="213"/>
      <c r="X13286" s="214"/>
      <c r="Y13286" s="214"/>
      <c r="Z13286" s="214"/>
      <c r="AA13286" s="217"/>
      <c r="AB13286" s="217"/>
      <c r="AC13286" s="217"/>
      <c r="AD13286" s="213"/>
    </row>
    <row r="13287" spans="20:30" x14ac:dyDescent="0.2">
      <c r="T13287" s="212"/>
      <c r="U13287" s="213"/>
      <c r="V13287" s="213"/>
      <c r="W13287" s="213"/>
      <c r="X13287" s="214"/>
      <c r="Y13287" s="214"/>
      <c r="Z13287" s="214"/>
      <c r="AA13287" s="217"/>
      <c r="AB13287" s="217"/>
      <c r="AC13287" s="217"/>
      <c r="AD13287" s="213"/>
    </row>
    <row r="13288" spans="20:30" x14ac:dyDescent="0.2">
      <c r="T13288" s="212"/>
      <c r="U13288" s="213"/>
      <c r="V13288" s="213"/>
      <c r="W13288" s="213"/>
      <c r="X13288" s="214"/>
      <c r="Y13288" s="214"/>
      <c r="Z13288" s="214"/>
      <c r="AA13288" s="217"/>
      <c r="AB13288" s="217"/>
      <c r="AC13288" s="217"/>
      <c r="AD13288" s="213"/>
    </row>
    <row r="13289" spans="20:30" x14ac:dyDescent="0.2">
      <c r="T13289" s="212"/>
      <c r="U13289" s="213"/>
      <c r="V13289" s="213"/>
      <c r="W13289" s="213"/>
      <c r="X13289" s="214"/>
      <c r="Y13289" s="214"/>
      <c r="Z13289" s="214"/>
      <c r="AA13289" s="217"/>
      <c r="AB13289" s="217"/>
      <c r="AC13289" s="217"/>
      <c r="AD13289" s="213"/>
    </row>
    <row r="13290" spans="20:30" x14ac:dyDescent="0.2">
      <c r="T13290" s="212"/>
      <c r="U13290" s="213"/>
      <c r="V13290" s="213"/>
      <c r="W13290" s="213"/>
      <c r="X13290" s="214"/>
      <c r="Y13290" s="214"/>
      <c r="Z13290" s="214"/>
      <c r="AA13290" s="217"/>
      <c r="AB13290" s="217"/>
      <c r="AC13290" s="217"/>
      <c r="AD13290" s="213"/>
    </row>
    <row r="13291" spans="20:30" x14ac:dyDescent="0.2">
      <c r="T13291" s="212"/>
      <c r="U13291" s="213"/>
      <c r="V13291" s="213"/>
      <c r="W13291" s="213"/>
      <c r="X13291" s="214"/>
      <c r="Y13291" s="214"/>
      <c r="Z13291" s="214"/>
      <c r="AA13291" s="217"/>
      <c r="AB13291" s="217"/>
      <c r="AC13291" s="217"/>
      <c r="AD13291" s="213"/>
    </row>
    <row r="13292" spans="20:30" x14ac:dyDescent="0.2">
      <c r="T13292" s="212"/>
      <c r="U13292" s="213"/>
      <c r="V13292" s="213"/>
      <c r="W13292" s="213"/>
      <c r="X13292" s="214"/>
      <c r="Y13292" s="214"/>
      <c r="Z13292" s="214"/>
      <c r="AA13292" s="217"/>
      <c r="AB13292" s="217"/>
      <c r="AC13292" s="217"/>
      <c r="AD13292" s="213"/>
    </row>
    <row r="13293" spans="20:30" x14ac:dyDescent="0.2">
      <c r="T13293" s="212"/>
      <c r="U13293" s="213"/>
      <c r="V13293" s="213"/>
      <c r="W13293" s="213"/>
      <c r="X13293" s="214"/>
      <c r="Y13293" s="214"/>
      <c r="Z13293" s="214"/>
      <c r="AA13293" s="217"/>
      <c r="AB13293" s="217"/>
      <c r="AC13293" s="217"/>
      <c r="AD13293" s="213"/>
    </row>
    <row r="13294" spans="20:30" x14ac:dyDescent="0.2">
      <c r="T13294" s="212"/>
      <c r="U13294" s="213"/>
      <c r="V13294" s="213"/>
      <c r="W13294" s="213"/>
      <c r="X13294" s="214"/>
      <c r="Y13294" s="214"/>
      <c r="Z13294" s="214"/>
      <c r="AA13294" s="217"/>
      <c r="AB13294" s="217"/>
      <c r="AC13294" s="217"/>
      <c r="AD13294" s="213"/>
    </row>
    <row r="13295" spans="20:30" x14ac:dyDescent="0.2">
      <c r="T13295" s="212"/>
      <c r="U13295" s="213"/>
      <c r="V13295" s="213"/>
      <c r="W13295" s="213"/>
      <c r="X13295" s="214"/>
      <c r="Y13295" s="214"/>
      <c r="Z13295" s="214"/>
      <c r="AA13295" s="217"/>
      <c r="AB13295" s="217"/>
      <c r="AC13295" s="217"/>
      <c r="AD13295" s="213"/>
    </row>
    <row r="13296" spans="20:30" x14ac:dyDescent="0.2">
      <c r="T13296" s="212"/>
      <c r="U13296" s="213"/>
      <c r="V13296" s="213"/>
      <c r="W13296" s="213"/>
      <c r="X13296" s="214"/>
      <c r="Y13296" s="214"/>
      <c r="Z13296" s="214"/>
      <c r="AA13296" s="217"/>
      <c r="AB13296" s="217"/>
      <c r="AC13296" s="217"/>
      <c r="AD13296" s="213"/>
    </row>
    <row r="13297" spans="20:30" x14ac:dyDescent="0.2">
      <c r="T13297" s="212"/>
      <c r="U13297" s="213"/>
      <c r="V13297" s="213"/>
      <c r="W13297" s="213"/>
      <c r="X13297" s="214"/>
      <c r="Y13297" s="214"/>
      <c r="Z13297" s="214"/>
      <c r="AA13297" s="217"/>
      <c r="AB13297" s="217"/>
      <c r="AC13297" s="217"/>
      <c r="AD13297" s="213"/>
    </row>
    <row r="13298" spans="20:30" x14ac:dyDescent="0.2">
      <c r="T13298" s="212"/>
      <c r="U13298" s="213"/>
      <c r="V13298" s="213"/>
      <c r="W13298" s="213"/>
      <c r="X13298" s="214"/>
      <c r="Y13298" s="214"/>
      <c r="Z13298" s="214"/>
      <c r="AA13298" s="217"/>
      <c r="AB13298" s="217"/>
      <c r="AC13298" s="217"/>
      <c r="AD13298" s="213"/>
    </row>
    <row r="13299" spans="20:30" x14ac:dyDescent="0.2">
      <c r="T13299" s="212"/>
      <c r="U13299" s="213"/>
      <c r="V13299" s="213"/>
      <c r="W13299" s="213"/>
      <c r="X13299" s="214"/>
      <c r="Y13299" s="214"/>
      <c r="Z13299" s="214"/>
      <c r="AA13299" s="217"/>
      <c r="AB13299" s="217"/>
      <c r="AC13299" s="217"/>
      <c r="AD13299" s="213"/>
    </row>
    <row r="13300" spans="20:30" x14ac:dyDescent="0.2">
      <c r="T13300" s="212"/>
      <c r="U13300" s="213"/>
      <c r="V13300" s="213"/>
      <c r="W13300" s="213"/>
      <c r="X13300" s="214"/>
      <c r="Y13300" s="214"/>
      <c r="Z13300" s="214"/>
      <c r="AA13300" s="217"/>
      <c r="AB13300" s="217"/>
      <c r="AC13300" s="217"/>
      <c r="AD13300" s="213"/>
    </row>
    <row r="13301" spans="20:30" x14ac:dyDescent="0.2">
      <c r="T13301" s="212"/>
      <c r="U13301" s="213"/>
      <c r="V13301" s="213"/>
      <c r="W13301" s="213"/>
      <c r="X13301" s="214"/>
      <c r="Y13301" s="214"/>
      <c r="Z13301" s="214"/>
      <c r="AA13301" s="217"/>
      <c r="AB13301" s="217"/>
      <c r="AC13301" s="217"/>
      <c r="AD13301" s="213"/>
    </row>
    <row r="13302" spans="20:30" x14ac:dyDescent="0.2">
      <c r="T13302" s="212"/>
      <c r="U13302" s="213"/>
      <c r="V13302" s="213"/>
      <c r="W13302" s="213"/>
      <c r="X13302" s="214"/>
      <c r="Y13302" s="214"/>
      <c r="Z13302" s="214"/>
      <c r="AA13302" s="217"/>
      <c r="AB13302" s="217"/>
      <c r="AC13302" s="217"/>
      <c r="AD13302" s="213"/>
    </row>
    <row r="13303" spans="20:30" x14ac:dyDescent="0.2">
      <c r="T13303" s="212"/>
      <c r="U13303" s="213"/>
      <c r="V13303" s="213"/>
      <c r="W13303" s="213"/>
      <c r="X13303" s="214"/>
      <c r="Y13303" s="214"/>
      <c r="Z13303" s="214"/>
      <c r="AA13303" s="217"/>
      <c r="AB13303" s="217"/>
      <c r="AC13303" s="217"/>
      <c r="AD13303" s="213"/>
    </row>
    <row r="13304" spans="20:30" x14ac:dyDescent="0.2">
      <c r="T13304" s="212"/>
      <c r="U13304" s="213"/>
      <c r="V13304" s="213"/>
      <c r="W13304" s="213"/>
      <c r="X13304" s="214"/>
      <c r="Y13304" s="214"/>
      <c r="Z13304" s="214"/>
      <c r="AA13304" s="217"/>
      <c r="AB13304" s="217"/>
      <c r="AC13304" s="217"/>
      <c r="AD13304" s="213"/>
    </row>
    <row r="13305" spans="20:30" x14ac:dyDescent="0.2">
      <c r="T13305" s="212"/>
      <c r="U13305" s="213"/>
      <c r="V13305" s="213"/>
      <c r="W13305" s="213"/>
      <c r="X13305" s="214"/>
      <c r="Y13305" s="214"/>
      <c r="Z13305" s="214"/>
      <c r="AA13305" s="217"/>
      <c r="AB13305" s="217"/>
      <c r="AC13305" s="217"/>
      <c r="AD13305" s="213"/>
    </row>
    <row r="13306" spans="20:30" x14ac:dyDescent="0.2">
      <c r="T13306" s="212"/>
      <c r="U13306" s="213"/>
      <c r="V13306" s="213"/>
      <c r="W13306" s="213"/>
      <c r="X13306" s="214"/>
      <c r="Y13306" s="214"/>
      <c r="Z13306" s="214"/>
      <c r="AA13306" s="217"/>
      <c r="AB13306" s="217"/>
      <c r="AC13306" s="217"/>
      <c r="AD13306" s="213"/>
    </row>
    <row r="13307" spans="20:30" x14ac:dyDescent="0.2">
      <c r="T13307" s="212"/>
      <c r="U13307" s="213"/>
      <c r="V13307" s="213"/>
      <c r="W13307" s="213"/>
      <c r="X13307" s="214"/>
      <c r="Y13307" s="214"/>
      <c r="Z13307" s="214"/>
      <c r="AA13307" s="217"/>
      <c r="AB13307" s="217"/>
      <c r="AC13307" s="217"/>
      <c r="AD13307" s="213"/>
    </row>
    <row r="13308" spans="20:30" x14ac:dyDescent="0.2">
      <c r="T13308" s="212"/>
      <c r="U13308" s="213"/>
      <c r="V13308" s="213"/>
      <c r="W13308" s="213"/>
      <c r="X13308" s="214"/>
      <c r="Y13308" s="214"/>
      <c r="Z13308" s="214"/>
      <c r="AA13308" s="217"/>
      <c r="AB13308" s="217"/>
      <c r="AC13308" s="217"/>
      <c r="AD13308" s="213"/>
    </row>
    <row r="13309" spans="20:30" x14ac:dyDescent="0.2">
      <c r="T13309" s="212"/>
      <c r="U13309" s="213"/>
      <c r="V13309" s="213"/>
      <c r="W13309" s="213"/>
      <c r="X13309" s="214"/>
      <c r="Y13309" s="214"/>
      <c r="Z13309" s="214"/>
      <c r="AA13309" s="217"/>
      <c r="AB13309" s="217"/>
      <c r="AC13309" s="217"/>
      <c r="AD13309" s="213"/>
    </row>
    <row r="13310" spans="20:30" x14ac:dyDescent="0.2">
      <c r="T13310" s="212"/>
      <c r="U13310" s="213"/>
      <c r="V13310" s="213"/>
      <c r="W13310" s="213"/>
      <c r="X13310" s="214"/>
      <c r="Y13310" s="214"/>
      <c r="Z13310" s="214"/>
      <c r="AA13310" s="217"/>
      <c r="AB13310" s="217"/>
      <c r="AC13310" s="217"/>
      <c r="AD13310" s="213"/>
    </row>
    <row r="13311" spans="20:30" x14ac:dyDescent="0.2">
      <c r="T13311" s="212"/>
      <c r="U13311" s="213"/>
      <c r="V13311" s="213"/>
      <c r="W13311" s="213"/>
      <c r="X13311" s="214"/>
      <c r="Y13311" s="214"/>
      <c r="Z13311" s="214"/>
      <c r="AA13311" s="217"/>
      <c r="AB13311" s="217"/>
      <c r="AC13311" s="217"/>
      <c r="AD13311" s="213"/>
    </row>
    <row r="13312" spans="20:30" x14ac:dyDescent="0.2">
      <c r="T13312" s="212"/>
      <c r="U13312" s="213"/>
      <c r="V13312" s="213"/>
      <c r="W13312" s="213"/>
      <c r="X13312" s="214"/>
      <c r="Y13312" s="214"/>
      <c r="Z13312" s="214"/>
      <c r="AA13312" s="217"/>
      <c r="AB13312" s="217"/>
      <c r="AC13312" s="217"/>
      <c r="AD13312" s="213"/>
    </row>
    <row r="13313" spans="20:30" x14ac:dyDescent="0.2">
      <c r="T13313" s="212"/>
      <c r="U13313" s="213"/>
      <c r="V13313" s="213"/>
      <c r="W13313" s="213"/>
      <c r="X13313" s="214"/>
      <c r="Y13313" s="214"/>
      <c r="Z13313" s="214"/>
      <c r="AA13313" s="217"/>
      <c r="AB13313" s="217"/>
      <c r="AC13313" s="217"/>
      <c r="AD13313" s="213"/>
    </row>
    <row r="13314" spans="20:30" x14ac:dyDescent="0.2">
      <c r="T13314" s="212"/>
      <c r="U13314" s="213"/>
      <c r="V13314" s="213"/>
      <c r="W13314" s="213"/>
      <c r="X13314" s="214"/>
      <c r="Y13314" s="214"/>
      <c r="Z13314" s="214"/>
      <c r="AA13314" s="217"/>
      <c r="AB13314" s="217"/>
      <c r="AC13314" s="217"/>
      <c r="AD13314" s="213"/>
    </row>
    <row r="13315" spans="20:30" x14ac:dyDescent="0.2">
      <c r="T13315" s="212"/>
      <c r="U13315" s="213"/>
      <c r="V13315" s="213"/>
      <c r="W13315" s="213"/>
      <c r="X13315" s="214"/>
      <c r="Y13315" s="214"/>
      <c r="Z13315" s="214"/>
      <c r="AA13315" s="217"/>
      <c r="AB13315" s="217"/>
      <c r="AC13315" s="217"/>
      <c r="AD13315" s="213"/>
    </row>
    <row r="13316" spans="20:30" x14ac:dyDescent="0.2">
      <c r="T13316" s="212"/>
      <c r="U13316" s="213"/>
      <c r="V13316" s="213"/>
      <c r="W13316" s="213"/>
      <c r="X13316" s="214"/>
      <c r="Y13316" s="214"/>
      <c r="Z13316" s="214"/>
      <c r="AA13316" s="217"/>
      <c r="AB13316" s="217"/>
      <c r="AC13316" s="217"/>
      <c r="AD13316" s="213"/>
    </row>
    <row r="13317" spans="20:30" x14ac:dyDescent="0.2">
      <c r="T13317" s="212"/>
      <c r="U13317" s="213"/>
      <c r="V13317" s="213"/>
      <c r="W13317" s="213"/>
      <c r="X13317" s="214"/>
      <c r="Y13317" s="214"/>
      <c r="Z13317" s="214"/>
      <c r="AA13317" s="217"/>
      <c r="AB13317" s="217"/>
      <c r="AC13317" s="217"/>
      <c r="AD13317" s="213"/>
    </row>
    <row r="13318" spans="20:30" x14ac:dyDescent="0.2">
      <c r="T13318" s="212"/>
      <c r="U13318" s="213"/>
      <c r="V13318" s="213"/>
      <c r="W13318" s="213"/>
      <c r="X13318" s="214"/>
      <c r="Y13318" s="214"/>
      <c r="Z13318" s="214"/>
      <c r="AA13318" s="217"/>
      <c r="AB13318" s="217"/>
      <c r="AC13318" s="217"/>
      <c r="AD13318" s="213"/>
    </row>
    <row r="13319" spans="20:30" x14ac:dyDescent="0.2">
      <c r="T13319" s="212"/>
      <c r="U13319" s="213"/>
      <c r="V13319" s="213"/>
      <c r="W13319" s="213"/>
      <c r="X13319" s="214"/>
      <c r="Y13319" s="214"/>
      <c r="Z13319" s="214"/>
      <c r="AA13319" s="217"/>
      <c r="AB13319" s="217"/>
      <c r="AC13319" s="217"/>
      <c r="AD13319" s="213"/>
    </row>
    <row r="13320" spans="20:30" x14ac:dyDescent="0.2">
      <c r="T13320" s="212"/>
      <c r="U13320" s="213"/>
      <c r="V13320" s="213"/>
      <c r="W13320" s="213"/>
      <c r="X13320" s="214"/>
      <c r="Y13320" s="214"/>
      <c r="Z13320" s="214"/>
      <c r="AA13320" s="217"/>
      <c r="AB13320" s="217"/>
      <c r="AC13320" s="217"/>
      <c r="AD13320" s="213"/>
    </row>
    <row r="13321" spans="20:30" x14ac:dyDescent="0.2">
      <c r="T13321" s="212"/>
      <c r="U13321" s="213"/>
      <c r="V13321" s="213"/>
      <c r="W13321" s="213"/>
      <c r="X13321" s="214"/>
      <c r="Y13321" s="214"/>
      <c r="Z13321" s="214"/>
      <c r="AA13321" s="217"/>
      <c r="AB13321" s="217"/>
      <c r="AC13321" s="217"/>
      <c r="AD13321" s="213"/>
    </row>
    <row r="13322" spans="20:30" x14ac:dyDescent="0.2">
      <c r="T13322" s="212"/>
      <c r="U13322" s="213"/>
      <c r="V13322" s="213"/>
      <c r="W13322" s="213"/>
      <c r="X13322" s="214"/>
      <c r="Y13322" s="214"/>
      <c r="Z13322" s="214"/>
      <c r="AA13322" s="217"/>
      <c r="AB13322" s="217"/>
      <c r="AC13322" s="217"/>
      <c r="AD13322" s="213"/>
    </row>
    <row r="13323" spans="20:30" x14ac:dyDescent="0.2">
      <c r="T13323" s="212"/>
      <c r="U13323" s="213"/>
      <c r="V13323" s="213"/>
      <c r="W13323" s="213"/>
      <c r="X13323" s="214"/>
      <c r="Y13323" s="214"/>
      <c r="Z13323" s="214"/>
      <c r="AA13323" s="217"/>
      <c r="AB13323" s="217"/>
      <c r="AC13323" s="217"/>
      <c r="AD13323" s="213"/>
    </row>
    <row r="13324" spans="20:30" x14ac:dyDescent="0.2">
      <c r="T13324" s="212"/>
      <c r="U13324" s="213"/>
      <c r="V13324" s="213"/>
      <c r="W13324" s="213"/>
      <c r="X13324" s="214"/>
      <c r="Y13324" s="214"/>
      <c r="Z13324" s="214"/>
      <c r="AA13324" s="217"/>
      <c r="AB13324" s="217"/>
      <c r="AC13324" s="217"/>
      <c r="AD13324" s="213"/>
    </row>
    <row r="13325" spans="20:30" x14ac:dyDescent="0.2">
      <c r="T13325" s="212"/>
      <c r="U13325" s="213"/>
      <c r="V13325" s="213"/>
      <c r="W13325" s="213"/>
      <c r="X13325" s="214"/>
      <c r="Y13325" s="214"/>
      <c r="Z13325" s="214"/>
      <c r="AA13325" s="217"/>
      <c r="AB13325" s="217"/>
      <c r="AC13325" s="217"/>
      <c r="AD13325" s="213"/>
    </row>
    <row r="13326" spans="20:30" x14ac:dyDescent="0.2">
      <c r="T13326" s="212"/>
      <c r="U13326" s="213"/>
      <c r="V13326" s="213"/>
      <c r="W13326" s="213"/>
      <c r="X13326" s="214"/>
      <c r="Y13326" s="214"/>
      <c r="Z13326" s="214"/>
      <c r="AA13326" s="217"/>
      <c r="AB13326" s="217"/>
      <c r="AC13326" s="217"/>
      <c r="AD13326" s="213"/>
    </row>
    <row r="13327" spans="20:30" x14ac:dyDescent="0.2">
      <c r="T13327" s="212"/>
      <c r="U13327" s="213"/>
      <c r="V13327" s="213"/>
      <c r="W13327" s="213"/>
      <c r="X13327" s="214"/>
      <c r="Y13327" s="214"/>
      <c r="Z13327" s="214"/>
      <c r="AA13327" s="217"/>
      <c r="AB13327" s="217"/>
      <c r="AC13327" s="217"/>
      <c r="AD13327" s="213"/>
    </row>
    <row r="13328" spans="20:30" x14ac:dyDescent="0.2">
      <c r="T13328" s="212"/>
      <c r="U13328" s="213"/>
      <c r="V13328" s="213"/>
      <c r="W13328" s="213"/>
      <c r="X13328" s="214"/>
      <c r="Y13328" s="214"/>
      <c r="Z13328" s="214"/>
      <c r="AA13328" s="217"/>
      <c r="AB13328" s="217"/>
      <c r="AC13328" s="217"/>
      <c r="AD13328" s="213"/>
    </row>
    <row r="13329" spans="20:30" x14ac:dyDescent="0.2">
      <c r="T13329" s="212"/>
      <c r="U13329" s="213"/>
      <c r="V13329" s="213"/>
      <c r="W13329" s="213"/>
      <c r="X13329" s="214"/>
      <c r="Y13329" s="214"/>
      <c r="Z13329" s="214"/>
      <c r="AA13329" s="217"/>
      <c r="AB13329" s="217"/>
      <c r="AC13329" s="217"/>
      <c r="AD13329" s="213"/>
    </row>
    <row r="13330" spans="20:30" x14ac:dyDescent="0.2">
      <c r="T13330" s="212"/>
      <c r="U13330" s="213"/>
      <c r="V13330" s="213"/>
      <c r="W13330" s="213"/>
      <c r="X13330" s="214"/>
      <c r="Y13330" s="214"/>
      <c r="Z13330" s="214"/>
      <c r="AA13330" s="217"/>
      <c r="AB13330" s="217"/>
      <c r="AC13330" s="217"/>
      <c r="AD13330" s="213"/>
    </row>
    <row r="13331" spans="20:30" x14ac:dyDescent="0.2">
      <c r="T13331" s="212"/>
      <c r="U13331" s="213"/>
      <c r="V13331" s="213"/>
      <c r="W13331" s="213"/>
      <c r="X13331" s="214"/>
      <c r="Y13331" s="214"/>
      <c r="Z13331" s="214"/>
      <c r="AA13331" s="217"/>
      <c r="AB13331" s="217"/>
      <c r="AC13331" s="217"/>
      <c r="AD13331" s="213"/>
    </row>
    <row r="13332" spans="20:30" x14ac:dyDescent="0.2">
      <c r="T13332" s="212"/>
      <c r="U13332" s="213"/>
      <c r="V13332" s="213"/>
      <c r="W13332" s="213"/>
      <c r="X13332" s="214"/>
      <c r="Y13332" s="214"/>
      <c r="Z13332" s="214"/>
      <c r="AA13332" s="217"/>
      <c r="AB13332" s="217"/>
      <c r="AC13332" s="217"/>
      <c r="AD13332" s="213"/>
    </row>
    <row r="13333" spans="20:30" x14ac:dyDescent="0.2">
      <c r="T13333" s="212"/>
      <c r="U13333" s="213"/>
      <c r="V13333" s="213"/>
      <c r="W13333" s="213"/>
      <c r="X13333" s="214"/>
      <c r="Y13333" s="214"/>
      <c r="Z13333" s="214"/>
      <c r="AA13333" s="217"/>
      <c r="AB13333" s="217"/>
      <c r="AC13333" s="217"/>
      <c r="AD13333" s="213"/>
    </row>
    <row r="13334" spans="20:30" x14ac:dyDescent="0.2">
      <c r="T13334" s="212"/>
      <c r="U13334" s="213"/>
      <c r="V13334" s="213"/>
      <c r="W13334" s="213"/>
      <c r="X13334" s="214"/>
      <c r="Y13334" s="214"/>
      <c r="Z13334" s="214"/>
      <c r="AA13334" s="217"/>
      <c r="AB13334" s="217"/>
      <c r="AC13334" s="217"/>
      <c r="AD13334" s="213"/>
    </row>
    <row r="13335" spans="20:30" x14ac:dyDescent="0.2">
      <c r="T13335" s="212"/>
      <c r="U13335" s="213"/>
      <c r="V13335" s="213"/>
      <c r="W13335" s="213"/>
      <c r="X13335" s="214"/>
      <c r="Y13335" s="214"/>
      <c r="Z13335" s="214"/>
      <c r="AA13335" s="217"/>
      <c r="AB13335" s="217"/>
      <c r="AC13335" s="217"/>
      <c r="AD13335" s="213"/>
    </row>
    <row r="13336" spans="20:30" x14ac:dyDescent="0.2">
      <c r="T13336" s="212"/>
      <c r="U13336" s="213"/>
      <c r="V13336" s="213"/>
      <c r="W13336" s="213"/>
      <c r="X13336" s="214"/>
      <c r="Y13336" s="214"/>
      <c r="Z13336" s="214"/>
      <c r="AA13336" s="217"/>
      <c r="AB13336" s="217"/>
      <c r="AC13336" s="217"/>
      <c r="AD13336" s="213"/>
    </row>
    <row r="13337" spans="20:30" x14ac:dyDescent="0.2">
      <c r="T13337" s="212"/>
      <c r="U13337" s="213"/>
      <c r="V13337" s="213"/>
      <c r="W13337" s="213"/>
      <c r="X13337" s="214"/>
      <c r="Y13337" s="214"/>
      <c r="Z13337" s="214"/>
      <c r="AA13337" s="217"/>
      <c r="AB13337" s="217"/>
      <c r="AC13337" s="217"/>
      <c r="AD13337" s="213"/>
    </row>
    <row r="13338" spans="20:30" x14ac:dyDescent="0.2">
      <c r="T13338" s="212"/>
      <c r="U13338" s="213"/>
      <c r="V13338" s="213"/>
      <c r="W13338" s="213"/>
      <c r="X13338" s="214"/>
      <c r="Y13338" s="214"/>
      <c r="Z13338" s="214"/>
      <c r="AA13338" s="217"/>
      <c r="AB13338" s="217"/>
      <c r="AC13338" s="217"/>
      <c r="AD13338" s="213"/>
    </row>
    <row r="13339" spans="20:30" x14ac:dyDescent="0.2">
      <c r="T13339" s="212"/>
      <c r="U13339" s="213"/>
      <c r="V13339" s="213"/>
      <c r="W13339" s="213"/>
      <c r="X13339" s="214"/>
      <c r="Y13339" s="214"/>
      <c r="Z13339" s="214"/>
      <c r="AA13339" s="217"/>
      <c r="AB13339" s="217"/>
      <c r="AC13339" s="217"/>
      <c r="AD13339" s="213"/>
    </row>
    <row r="13340" spans="20:30" x14ac:dyDescent="0.2">
      <c r="T13340" s="212"/>
      <c r="U13340" s="213"/>
      <c r="V13340" s="213"/>
      <c r="W13340" s="213"/>
      <c r="X13340" s="214"/>
      <c r="Y13340" s="214"/>
      <c r="Z13340" s="214"/>
      <c r="AA13340" s="217"/>
      <c r="AB13340" s="217"/>
      <c r="AC13340" s="217"/>
      <c r="AD13340" s="213"/>
    </row>
    <row r="13341" spans="20:30" x14ac:dyDescent="0.2">
      <c r="T13341" s="212"/>
      <c r="U13341" s="213"/>
      <c r="V13341" s="213"/>
      <c r="W13341" s="213"/>
      <c r="X13341" s="214"/>
      <c r="Y13341" s="214"/>
      <c r="Z13341" s="214"/>
      <c r="AA13341" s="217"/>
      <c r="AB13341" s="217"/>
      <c r="AC13341" s="217"/>
      <c r="AD13341" s="213"/>
    </row>
    <row r="13342" spans="20:30" x14ac:dyDescent="0.2">
      <c r="T13342" s="212"/>
      <c r="U13342" s="213"/>
      <c r="V13342" s="213"/>
      <c r="W13342" s="213"/>
      <c r="X13342" s="214"/>
      <c r="Y13342" s="214"/>
      <c r="Z13342" s="214"/>
      <c r="AA13342" s="217"/>
      <c r="AB13342" s="217"/>
      <c r="AC13342" s="217"/>
      <c r="AD13342" s="213"/>
    </row>
    <row r="13343" spans="20:30" x14ac:dyDescent="0.2">
      <c r="T13343" s="212"/>
      <c r="U13343" s="213"/>
      <c r="V13343" s="213"/>
      <c r="W13343" s="213"/>
      <c r="X13343" s="214"/>
      <c r="Y13343" s="214"/>
      <c r="Z13343" s="214"/>
      <c r="AA13343" s="217"/>
      <c r="AB13343" s="217"/>
      <c r="AC13343" s="217"/>
      <c r="AD13343" s="213"/>
    </row>
    <row r="13344" spans="20:30" x14ac:dyDescent="0.2">
      <c r="T13344" s="212"/>
      <c r="U13344" s="213"/>
      <c r="V13344" s="213"/>
      <c r="W13344" s="213"/>
      <c r="X13344" s="214"/>
      <c r="Y13344" s="214"/>
      <c r="Z13344" s="214"/>
      <c r="AA13344" s="217"/>
      <c r="AB13344" s="217"/>
      <c r="AC13344" s="217"/>
      <c r="AD13344" s="213"/>
    </row>
    <row r="13345" spans="20:30" x14ac:dyDescent="0.2">
      <c r="T13345" s="212"/>
      <c r="U13345" s="213"/>
      <c r="V13345" s="213"/>
      <c r="W13345" s="213"/>
      <c r="X13345" s="214"/>
      <c r="Y13345" s="214"/>
      <c r="Z13345" s="214"/>
      <c r="AA13345" s="217"/>
      <c r="AB13345" s="217"/>
      <c r="AC13345" s="217"/>
      <c r="AD13345" s="213"/>
    </row>
    <row r="13346" spans="20:30" x14ac:dyDescent="0.2">
      <c r="T13346" s="212"/>
      <c r="U13346" s="213"/>
      <c r="V13346" s="213"/>
      <c r="W13346" s="213"/>
      <c r="X13346" s="214"/>
      <c r="Y13346" s="214"/>
      <c r="Z13346" s="214"/>
      <c r="AA13346" s="217"/>
      <c r="AB13346" s="217"/>
      <c r="AC13346" s="217"/>
      <c r="AD13346" s="213"/>
    </row>
    <row r="13347" spans="20:30" x14ac:dyDescent="0.2">
      <c r="T13347" s="212"/>
      <c r="U13347" s="213"/>
      <c r="V13347" s="213"/>
      <c r="W13347" s="213"/>
      <c r="X13347" s="214"/>
      <c r="Y13347" s="214"/>
      <c r="Z13347" s="214"/>
      <c r="AA13347" s="217"/>
      <c r="AB13347" s="217"/>
      <c r="AC13347" s="217"/>
      <c r="AD13347" s="213"/>
    </row>
    <row r="13348" spans="20:30" x14ac:dyDescent="0.2">
      <c r="T13348" s="212"/>
      <c r="U13348" s="213"/>
      <c r="V13348" s="213"/>
      <c r="W13348" s="213"/>
      <c r="X13348" s="214"/>
      <c r="Y13348" s="214"/>
      <c r="Z13348" s="214"/>
      <c r="AA13348" s="217"/>
      <c r="AB13348" s="217"/>
      <c r="AC13348" s="217"/>
      <c r="AD13348" s="213"/>
    </row>
    <row r="13349" spans="20:30" x14ac:dyDescent="0.2">
      <c r="T13349" s="212"/>
      <c r="U13349" s="213"/>
      <c r="V13349" s="213"/>
      <c r="W13349" s="213"/>
      <c r="X13349" s="214"/>
      <c r="Y13349" s="214"/>
      <c r="Z13349" s="214"/>
      <c r="AA13349" s="217"/>
      <c r="AB13349" s="217"/>
      <c r="AC13349" s="217"/>
      <c r="AD13349" s="213"/>
    </row>
    <row r="13350" spans="20:30" x14ac:dyDescent="0.2">
      <c r="T13350" s="212"/>
      <c r="U13350" s="213"/>
      <c r="V13350" s="213"/>
      <c r="W13350" s="213"/>
      <c r="X13350" s="214"/>
      <c r="Y13350" s="214"/>
      <c r="Z13350" s="214"/>
      <c r="AA13350" s="217"/>
      <c r="AB13350" s="217"/>
      <c r="AC13350" s="217"/>
      <c r="AD13350" s="213"/>
    </row>
    <row r="13351" spans="20:30" x14ac:dyDescent="0.2">
      <c r="T13351" s="212"/>
      <c r="U13351" s="213"/>
      <c r="V13351" s="213"/>
      <c r="W13351" s="213"/>
      <c r="X13351" s="214"/>
      <c r="Y13351" s="214"/>
      <c r="Z13351" s="214"/>
      <c r="AA13351" s="217"/>
      <c r="AB13351" s="217"/>
      <c r="AC13351" s="217"/>
      <c r="AD13351" s="213"/>
    </row>
    <row r="13352" spans="20:30" x14ac:dyDescent="0.2">
      <c r="T13352" s="212"/>
      <c r="U13352" s="213"/>
      <c r="V13352" s="213"/>
      <c r="W13352" s="213"/>
      <c r="X13352" s="214"/>
      <c r="Y13352" s="214"/>
      <c r="Z13352" s="214"/>
      <c r="AA13352" s="217"/>
      <c r="AB13352" s="217"/>
      <c r="AC13352" s="217"/>
      <c r="AD13352" s="213"/>
    </row>
    <row r="13353" spans="20:30" x14ac:dyDescent="0.2">
      <c r="T13353" s="212"/>
      <c r="U13353" s="213"/>
      <c r="V13353" s="213"/>
      <c r="W13353" s="213"/>
      <c r="X13353" s="214"/>
      <c r="Y13353" s="214"/>
      <c r="Z13353" s="214"/>
      <c r="AA13353" s="217"/>
      <c r="AB13353" s="217"/>
      <c r="AC13353" s="217"/>
      <c r="AD13353" s="213"/>
    </row>
    <row r="13354" spans="20:30" x14ac:dyDescent="0.2">
      <c r="T13354" s="212"/>
      <c r="U13354" s="213"/>
      <c r="V13354" s="213"/>
      <c r="W13354" s="213"/>
      <c r="X13354" s="214"/>
      <c r="Y13354" s="214"/>
      <c r="Z13354" s="214"/>
      <c r="AA13354" s="217"/>
      <c r="AB13354" s="217"/>
      <c r="AC13354" s="217"/>
      <c r="AD13354" s="213"/>
    </row>
    <row r="13355" spans="20:30" x14ac:dyDescent="0.2">
      <c r="T13355" s="212"/>
      <c r="U13355" s="213"/>
      <c r="V13355" s="213"/>
      <c r="W13355" s="213"/>
      <c r="X13355" s="214"/>
      <c r="Y13355" s="214"/>
      <c r="Z13355" s="214"/>
      <c r="AA13355" s="217"/>
      <c r="AB13355" s="217"/>
      <c r="AC13355" s="217"/>
      <c r="AD13355" s="213"/>
    </row>
    <row r="13356" spans="20:30" x14ac:dyDescent="0.2">
      <c r="T13356" s="212"/>
      <c r="U13356" s="213"/>
      <c r="V13356" s="213"/>
      <c r="W13356" s="213"/>
      <c r="X13356" s="214"/>
      <c r="Y13356" s="214"/>
      <c r="Z13356" s="214"/>
      <c r="AA13356" s="217"/>
      <c r="AB13356" s="217"/>
      <c r="AC13356" s="217"/>
      <c r="AD13356" s="213"/>
    </row>
    <row r="13357" spans="20:30" x14ac:dyDescent="0.2">
      <c r="T13357" s="212"/>
      <c r="U13357" s="213"/>
      <c r="V13357" s="213"/>
      <c r="W13357" s="213"/>
      <c r="X13357" s="214"/>
      <c r="Y13357" s="214"/>
      <c r="Z13357" s="214"/>
      <c r="AA13357" s="217"/>
      <c r="AB13357" s="217"/>
      <c r="AC13357" s="217"/>
      <c r="AD13357" s="213"/>
    </row>
    <row r="13358" spans="20:30" x14ac:dyDescent="0.2">
      <c r="T13358" s="212"/>
      <c r="U13358" s="213"/>
      <c r="V13358" s="213"/>
      <c r="W13358" s="213"/>
      <c r="X13358" s="214"/>
      <c r="Y13358" s="214"/>
      <c r="Z13358" s="214"/>
      <c r="AA13358" s="217"/>
      <c r="AB13358" s="217"/>
      <c r="AC13358" s="217"/>
      <c r="AD13358" s="213"/>
    </row>
    <row r="13359" spans="20:30" x14ac:dyDescent="0.2">
      <c r="T13359" s="212"/>
      <c r="U13359" s="213"/>
      <c r="V13359" s="213"/>
      <c r="W13359" s="213"/>
      <c r="X13359" s="214"/>
      <c r="Y13359" s="214"/>
      <c r="Z13359" s="214"/>
      <c r="AA13359" s="217"/>
      <c r="AB13359" s="217"/>
      <c r="AC13359" s="217"/>
      <c r="AD13359" s="213"/>
    </row>
    <row r="13360" spans="20:30" x14ac:dyDescent="0.2">
      <c r="T13360" s="212"/>
      <c r="U13360" s="213"/>
      <c r="V13360" s="213"/>
      <c r="W13360" s="213"/>
      <c r="X13360" s="214"/>
      <c r="Y13360" s="214"/>
      <c r="Z13360" s="214"/>
      <c r="AA13360" s="217"/>
      <c r="AB13360" s="217"/>
      <c r="AC13360" s="217"/>
      <c r="AD13360" s="213"/>
    </row>
    <row r="13361" spans="20:30" x14ac:dyDescent="0.2">
      <c r="T13361" s="212"/>
      <c r="U13361" s="213"/>
      <c r="V13361" s="213"/>
      <c r="W13361" s="213"/>
      <c r="X13361" s="214"/>
      <c r="Y13361" s="214"/>
      <c r="Z13361" s="214"/>
      <c r="AA13361" s="217"/>
      <c r="AB13361" s="217"/>
      <c r="AC13361" s="217"/>
      <c r="AD13361" s="213"/>
    </row>
    <row r="13362" spans="20:30" x14ac:dyDescent="0.2">
      <c r="T13362" s="212"/>
      <c r="U13362" s="213"/>
      <c r="V13362" s="213"/>
      <c r="W13362" s="213"/>
      <c r="X13362" s="214"/>
      <c r="Y13362" s="214"/>
      <c r="Z13362" s="214"/>
      <c r="AA13362" s="217"/>
      <c r="AB13362" s="217"/>
      <c r="AC13362" s="217"/>
      <c r="AD13362" s="213"/>
    </row>
    <row r="13363" spans="20:30" x14ac:dyDescent="0.2">
      <c r="T13363" s="212"/>
      <c r="U13363" s="213"/>
      <c r="V13363" s="213"/>
      <c r="W13363" s="213"/>
      <c r="X13363" s="214"/>
      <c r="Y13363" s="214"/>
      <c r="Z13363" s="214"/>
      <c r="AA13363" s="217"/>
      <c r="AB13363" s="217"/>
      <c r="AC13363" s="217"/>
      <c r="AD13363" s="213"/>
    </row>
    <row r="13364" spans="20:30" x14ac:dyDescent="0.2">
      <c r="T13364" s="212"/>
      <c r="U13364" s="213"/>
      <c r="V13364" s="213"/>
      <c r="W13364" s="213"/>
      <c r="X13364" s="214"/>
      <c r="Y13364" s="214"/>
      <c r="Z13364" s="214"/>
      <c r="AA13364" s="217"/>
      <c r="AB13364" s="217"/>
      <c r="AC13364" s="217"/>
      <c r="AD13364" s="213"/>
    </row>
    <row r="13365" spans="20:30" x14ac:dyDescent="0.2">
      <c r="T13365" s="212"/>
      <c r="U13365" s="213"/>
      <c r="V13365" s="213"/>
      <c r="W13365" s="213"/>
      <c r="X13365" s="214"/>
      <c r="Y13365" s="214"/>
      <c r="Z13365" s="214"/>
      <c r="AA13365" s="217"/>
      <c r="AB13365" s="217"/>
      <c r="AC13365" s="217"/>
      <c r="AD13365" s="213"/>
    </row>
    <row r="13366" spans="20:30" x14ac:dyDescent="0.2">
      <c r="T13366" s="212"/>
      <c r="U13366" s="213"/>
      <c r="V13366" s="213"/>
      <c r="W13366" s="213"/>
      <c r="X13366" s="214"/>
      <c r="Y13366" s="214"/>
      <c r="Z13366" s="214"/>
      <c r="AA13366" s="217"/>
      <c r="AB13366" s="217"/>
      <c r="AC13366" s="217"/>
      <c r="AD13366" s="213"/>
    </row>
    <row r="13367" spans="20:30" x14ac:dyDescent="0.2">
      <c r="T13367" s="212"/>
      <c r="U13367" s="213"/>
      <c r="V13367" s="213"/>
      <c r="W13367" s="213"/>
      <c r="X13367" s="214"/>
      <c r="Y13367" s="214"/>
      <c r="Z13367" s="214"/>
      <c r="AA13367" s="217"/>
      <c r="AB13367" s="217"/>
      <c r="AC13367" s="217"/>
      <c r="AD13367" s="213"/>
    </row>
    <row r="13368" spans="20:30" x14ac:dyDescent="0.2">
      <c r="T13368" s="212"/>
      <c r="U13368" s="213"/>
      <c r="V13368" s="213"/>
      <c r="W13368" s="213"/>
      <c r="X13368" s="214"/>
      <c r="Y13368" s="214"/>
      <c r="Z13368" s="214"/>
      <c r="AA13368" s="217"/>
      <c r="AB13368" s="217"/>
      <c r="AC13368" s="217"/>
      <c r="AD13368" s="213"/>
    </row>
    <row r="13369" spans="20:30" x14ac:dyDescent="0.2">
      <c r="T13369" s="212"/>
      <c r="U13369" s="213"/>
      <c r="V13369" s="213"/>
      <c r="W13369" s="213"/>
      <c r="X13369" s="214"/>
      <c r="Y13369" s="214"/>
      <c r="Z13369" s="214"/>
      <c r="AA13369" s="217"/>
      <c r="AB13369" s="217"/>
      <c r="AC13369" s="217"/>
      <c r="AD13369" s="213"/>
    </row>
    <row r="13370" spans="20:30" x14ac:dyDescent="0.2">
      <c r="T13370" s="212"/>
      <c r="U13370" s="213"/>
      <c r="V13370" s="213"/>
      <c r="W13370" s="213"/>
      <c r="X13370" s="214"/>
      <c r="Y13370" s="214"/>
      <c r="Z13370" s="214"/>
      <c r="AA13370" s="217"/>
      <c r="AB13370" s="217"/>
      <c r="AC13370" s="217"/>
      <c r="AD13370" s="213"/>
    </row>
    <row r="13371" spans="20:30" x14ac:dyDescent="0.2">
      <c r="T13371" s="212"/>
      <c r="U13371" s="213"/>
      <c r="V13371" s="213"/>
      <c r="W13371" s="213"/>
      <c r="X13371" s="214"/>
      <c r="Y13371" s="214"/>
      <c r="Z13371" s="214"/>
      <c r="AA13371" s="217"/>
      <c r="AB13371" s="217"/>
      <c r="AC13371" s="217"/>
      <c r="AD13371" s="213"/>
    </row>
    <row r="13372" spans="20:30" x14ac:dyDescent="0.2">
      <c r="T13372" s="212"/>
      <c r="U13372" s="213"/>
      <c r="V13372" s="213"/>
      <c r="W13372" s="213"/>
      <c r="X13372" s="214"/>
      <c r="Y13372" s="214"/>
      <c r="Z13372" s="214"/>
      <c r="AA13372" s="217"/>
      <c r="AB13372" s="217"/>
      <c r="AC13372" s="217"/>
      <c r="AD13372" s="213"/>
    </row>
    <row r="13373" spans="20:30" x14ac:dyDescent="0.2">
      <c r="T13373" s="212"/>
      <c r="U13373" s="213"/>
      <c r="V13373" s="213"/>
      <c r="W13373" s="213"/>
      <c r="X13373" s="214"/>
      <c r="Y13373" s="214"/>
      <c r="Z13373" s="214"/>
      <c r="AA13373" s="217"/>
      <c r="AB13373" s="217"/>
      <c r="AC13373" s="217"/>
      <c r="AD13373" s="213"/>
    </row>
    <row r="13374" spans="20:30" x14ac:dyDescent="0.2">
      <c r="T13374" s="212"/>
      <c r="U13374" s="213"/>
      <c r="V13374" s="213"/>
      <c r="W13374" s="213"/>
      <c r="X13374" s="214"/>
      <c r="Y13374" s="214"/>
      <c r="Z13374" s="214"/>
      <c r="AA13374" s="217"/>
      <c r="AB13374" s="217"/>
      <c r="AC13374" s="217"/>
      <c r="AD13374" s="213"/>
    </row>
    <row r="13375" spans="20:30" x14ac:dyDescent="0.2">
      <c r="T13375" s="212"/>
      <c r="U13375" s="213"/>
      <c r="V13375" s="213"/>
      <c r="W13375" s="213"/>
      <c r="X13375" s="214"/>
      <c r="Y13375" s="214"/>
      <c r="Z13375" s="214"/>
      <c r="AA13375" s="217"/>
      <c r="AB13375" s="217"/>
      <c r="AC13375" s="217"/>
      <c r="AD13375" s="213"/>
    </row>
    <row r="13376" spans="20:30" x14ac:dyDescent="0.2">
      <c r="T13376" s="212"/>
      <c r="U13376" s="213"/>
      <c r="V13376" s="213"/>
      <c r="W13376" s="213"/>
      <c r="X13376" s="214"/>
      <c r="Y13376" s="214"/>
      <c r="Z13376" s="214"/>
      <c r="AA13376" s="217"/>
      <c r="AB13376" s="217"/>
      <c r="AC13376" s="217"/>
      <c r="AD13376" s="213"/>
    </row>
    <row r="13377" spans="20:30" x14ac:dyDescent="0.2">
      <c r="T13377" s="212"/>
      <c r="U13377" s="213"/>
      <c r="V13377" s="213"/>
      <c r="W13377" s="213"/>
      <c r="X13377" s="214"/>
      <c r="Y13377" s="214"/>
      <c r="Z13377" s="214"/>
      <c r="AA13377" s="217"/>
      <c r="AB13377" s="217"/>
      <c r="AC13377" s="217"/>
      <c r="AD13377" s="213"/>
    </row>
    <row r="13378" spans="20:30" x14ac:dyDescent="0.2">
      <c r="T13378" s="212"/>
      <c r="U13378" s="213"/>
      <c r="V13378" s="213"/>
      <c r="W13378" s="213"/>
      <c r="X13378" s="214"/>
      <c r="Y13378" s="214"/>
      <c r="Z13378" s="214"/>
      <c r="AA13378" s="217"/>
      <c r="AB13378" s="217"/>
      <c r="AC13378" s="217"/>
      <c r="AD13378" s="213"/>
    </row>
    <row r="13379" spans="20:30" x14ac:dyDescent="0.2">
      <c r="T13379" s="212"/>
      <c r="U13379" s="213"/>
      <c r="V13379" s="213"/>
      <c r="W13379" s="213"/>
      <c r="X13379" s="214"/>
      <c r="Y13379" s="214"/>
      <c r="Z13379" s="214"/>
      <c r="AA13379" s="217"/>
      <c r="AB13379" s="217"/>
      <c r="AC13379" s="217"/>
      <c r="AD13379" s="213"/>
    </row>
    <row r="13380" spans="20:30" x14ac:dyDescent="0.2">
      <c r="T13380" s="212"/>
      <c r="U13380" s="213"/>
      <c r="V13380" s="213"/>
      <c r="W13380" s="213"/>
      <c r="X13380" s="214"/>
      <c r="Y13380" s="214"/>
      <c r="Z13380" s="214"/>
      <c r="AA13380" s="217"/>
      <c r="AB13380" s="217"/>
      <c r="AC13380" s="217"/>
      <c r="AD13380" s="213"/>
    </row>
    <row r="13381" spans="20:30" x14ac:dyDescent="0.2">
      <c r="T13381" s="212"/>
      <c r="U13381" s="213"/>
      <c r="V13381" s="213"/>
      <c r="W13381" s="213"/>
      <c r="X13381" s="214"/>
      <c r="Y13381" s="214"/>
      <c r="Z13381" s="214"/>
      <c r="AA13381" s="217"/>
      <c r="AB13381" s="217"/>
      <c r="AC13381" s="217"/>
      <c r="AD13381" s="213"/>
    </row>
    <row r="13382" spans="20:30" x14ac:dyDescent="0.2">
      <c r="T13382" s="212"/>
      <c r="U13382" s="213"/>
      <c r="V13382" s="213"/>
      <c r="W13382" s="213"/>
      <c r="X13382" s="214"/>
      <c r="Y13382" s="214"/>
      <c r="Z13382" s="214"/>
      <c r="AA13382" s="217"/>
      <c r="AB13382" s="217"/>
      <c r="AC13382" s="217"/>
      <c r="AD13382" s="213"/>
    </row>
    <row r="13383" spans="20:30" x14ac:dyDescent="0.2">
      <c r="T13383" s="212"/>
      <c r="U13383" s="213"/>
      <c r="V13383" s="213"/>
      <c r="W13383" s="213"/>
      <c r="X13383" s="214"/>
      <c r="Y13383" s="214"/>
      <c r="Z13383" s="214"/>
      <c r="AA13383" s="217"/>
      <c r="AB13383" s="217"/>
      <c r="AC13383" s="217"/>
      <c r="AD13383" s="213"/>
    </row>
    <row r="13384" spans="20:30" x14ac:dyDescent="0.2">
      <c r="T13384" s="212"/>
      <c r="U13384" s="213"/>
      <c r="V13384" s="213"/>
      <c r="W13384" s="213"/>
      <c r="X13384" s="214"/>
      <c r="Y13384" s="214"/>
      <c r="Z13384" s="214"/>
      <c r="AA13384" s="217"/>
      <c r="AB13384" s="217"/>
      <c r="AC13384" s="217"/>
      <c r="AD13384" s="213"/>
    </row>
    <row r="13385" spans="20:30" x14ac:dyDescent="0.2">
      <c r="T13385" s="212"/>
      <c r="U13385" s="213"/>
      <c r="V13385" s="213"/>
      <c r="W13385" s="213"/>
      <c r="X13385" s="214"/>
      <c r="Y13385" s="214"/>
      <c r="Z13385" s="214"/>
      <c r="AA13385" s="217"/>
      <c r="AB13385" s="217"/>
      <c r="AC13385" s="217"/>
      <c r="AD13385" s="213"/>
    </row>
    <row r="13386" spans="20:30" x14ac:dyDescent="0.2">
      <c r="T13386" s="212"/>
      <c r="U13386" s="213"/>
      <c r="V13386" s="213"/>
      <c r="W13386" s="213"/>
      <c r="X13386" s="214"/>
      <c r="Y13386" s="214"/>
      <c r="Z13386" s="214"/>
      <c r="AA13386" s="217"/>
      <c r="AB13386" s="217"/>
      <c r="AC13386" s="217"/>
      <c r="AD13386" s="213"/>
    </row>
    <row r="13387" spans="20:30" x14ac:dyDescent="0.2">
      <c r="T13387" s="212"/>
      <c r="U13387" s="213"/>
      <c r="V13387" s="213"/>
      <c r="W13387" s="213"/>
      <c r="X13387" s="214"/>
      <c r="Y13387" s="214"/>
      <c r="Z13387" s="214"/>
      <c r="AA13387" s="217"/>
      <c r="AB13387" s="217"/>
      <c r="AC13387" s="217"/>
      <c r="AD13387" s="213"/>
    </row>
    <row r="13388" spans="20:30" x14ac:dyDescent="0.2">
      <c r="T13388" s="212"/>
      <c r="U13388" s="213"/>
      <c r="V13388" s="213"/>
      <c r="W13388" s="213"/>
      <c r="X13388" s="214"/>
      <c r="Y13388" s="214"/>
      <c r="Z13388" s="214"/>
      <c r="AA13388" s="217"/>
      <c r="AB13388" s="217"/>
      <c r="AC13388" s="217"/>
      <c r="AD13388" s="213"/>
    </row>
    <row r="13389" spans="20:30" x14ac:dyDescent="0.2">
      <c r="T13389" s="212"/>
      <c r="U13389" s="213"/>
      <c r="V13389" s="213"/>
      <c r="W13389" s="213"/>
      <c r="X13389" s="214"/>
      <c r="Y13389" s="214"/>
      <c r="Z13389" s="214"/>
      <c r="AA13389" s="217"/>
      <c r="AB13389" s="217"/>
      <c r="AC13389" s="217"/>
      <c r="AD13389" s="213"/>
    </row>
    <row r="13390" spans="20:30" x14ac:dyDescent="0.2">
      <c r="T13390" s="212"/>
      <c r="U13390" s="213"/>
      <c r="V13390" s="213"/>
      <c r="W13390" s="213"/>
      <c r="X13390" s="214"/>
      <c r="Y13390" s="214"/>
      <c r="Z13390" s="214"/>
      <c r="AA13390" s="217"/>
      <c r="AB13390" s="217"/>
      <c r="AC13390" s="217"/>
      <c r="AD13390" s="213"/>
    </row>
    <row r="13391" spans="20:30" x14ac:dyDescent="0.2">
      <c r="T13391" s="212"/>
      <c r="U13391" s="213"/>
      <c r="V13391" s="213"/>
      <c r="W13391" s="213"/>
      <c r="X13391" s="214"/>
      <c r="Y13391" s="214"/>
      <c r="Z13391" s="214"/>
      <c r="AA13391" s="217"/>
      <c r="AB13391" s="217"/>
      <c r="AC13391" s="217"/>
      <c r="AD13391" s="213"/>
    </row>
    <row r="13392" spans="20:30" x14ac:dyDescent="0.2">
      <c r="T13392" s="212"/>
      <c r="U13392" s="213"/>
      <c r="V13392" s="213"/>
      <c r="W13392" s="213"/>
      <c r="X13392" s="214"/>
      <c r="Y13392" s="214"/>
      <c r="Z13392" s="214"/>
      <c r="AA13392" s="217"/>
      <c r="AB13392" s="217"/>
      <c r="AC13392" s="217"/>
      <c r="AD13392" s="213"/>
    </row>
    <row r="13393" spans="20:30" x14ac:dyDescent="0.2">
      <c r="T13393" s="212"/>
      <c r="U13393" s="213"/>
      <c r="V13393" s="213"/>
      <c r="W13393" s="213"/>
      <c r="X13393" s="214"/>
      <c r="Y13393" s="214"/>
      <c r="Z13393" s="214"/>
      <c r="AA13393" s="217"/>
      <c r="AB13393" s="217"/>
      <c r="AC13393" s="217"/>
      <c r="AD13393" s="213"/>
    </row>
    <row r="13394" spans="20:30" x14ac:dyDescent="0.2">
      <c r="T13394" s="212"/>
      <c r="U13394" s="213"/>
      <c r="V13394" s="213"/>
      <c r="W13394" s="213"/>
      <c r="X13394" s="214"/>
      <c r="Y13394" s="214"/>
      <c r="Z13394" s="214"/>
      <c r="AA13394" s="217"/>
      <c r="AB13394" s="217"/>
      <c r="AC13394" s="217"/>
      <c r="AD13394" s="213"/>
    </row>
    <row r="13395" spans="20:30" x14ac:dyDescent="0.2">
      <c r="T13395" s="212"/>
      <c r="U13395" s="213"/>
      <c r="V13395" s="213"/>
      <c r="W13395" s="213"/>
      <c r="X13395" s="214"/>
      <c r="Y13395" s="214"/>
      <c r="Z13395" s="214"/>
      <c r="AA13395" s="217"/>
      <c r="AB13395" s="217"/>
      <c r="AC13395" s="217"/>
      <c r="AD13395" s="213"/>
    </row>
    <row r="13396" spans="20:30" x14ac:dyDescent="0.2">
      <c r="T13396" s="212"/>
      <c r="U13396" s="213"/>
      <c r="V13396" s="213"/>
      <c r="W13396" s="213"/>
      <c r="X13396" s="214"/>
      <c r="Y13396" s="214"/>
      <c r="Z13396" s="214"/>
      <c r="AA13396" s="217"/>
      <c r="AB13396" s="217"/>
      <c r="AC13396" s="217"/>
      <c r="AD13396" s="213"/>
    </row>
    <row r="13397" spans="20:30" x14ac:dyDescent="0.2">
      <c r="T13397" s="212"/>
      <c r="U13397" s="213"/>
      <c r="V13397" s="213"/>
      <c r="W13397" s="213"/>
      <c r="X13397" s="214"/>
      <c r="Y13397" s="214"/>
      <c r="Z13397" s="214"/>
      <c r="AA13397" s="217"/>
      <c r="AB13397" s="217"/>
      <c r="AC13397" s="217"/>
      <c r="AD13397" s="213"/>
    </row>
    <row r="13398" spans="20:30" x14ac:dyDescent="0.2">
      <c r="T13398" s="212"/>
      <c r="U13398" s="213"/>
      <c r="V13398" s="213"/>
      <c r="W13398" s="213"/>
      <c r="X13398" s="214"/>
      <c r="Y13398" s="214"/>
      <c r="Z13398" s="214"/>
      <c r="AA13398" s="217"/>
      <c r="AB13398" s="217"/>
      <c r="AC13398" s="217"/>
      <c r="AD13398" s="213"/>
    </row>
    <row r="13399" spans="20:30" x14ac:dyDescent="0.2">
      <c r="T13399" s="212"/>
      <c r="U13399" s="213"/>
      <c r="V13399" s="213"/>
      <c r="W13399" s="213"/>
      <c r="X13399" s="214"/>
      <c r="Y13399" s="214"/>
      <c r="Z13399" s="214"/>
      <c r="AA13399" s="217"/>
      <c r="AB13399" s="217"/>
      <c r="AC13399" s="217"/>
      <c r="AD13399" s="213"/>
    </row>
    <row r="13400" spans="20:30" x14ac:dyDescent="0.2">
      <c r="T13400" s="212"/>
      <c r="U13400" s="213"/>
      <c r="V13400" s="213"/>
      <c r="W13400" s="213"/>
      <c r="X13400" s="214"/>
      <c r="Y13400" s="214"/>
      <c r="Z13400" s="214"/>
      <c r="AA13400" s="217"/>
      <c r="AB13400" s="217"/>
      <c r="AC13400" s="217"/>
      <c r="AD13400" s="213"/>
    </row>
    <row r="13401" spans="20:30" x14ac:dyDescent="0.2">
      <c r="T13401" s="212"/>
      <c r="U13401" s="213"/>
      <c r="V13401" s="213"/>
      <c r="W13401" s="213"/>
      <c r="X13401" s="214"/>
      <c r="Y13401" s="214"/>
      <c r="Z13401" s="214"/>
      <c r="AA13401" s="217"/>
      <c r="AB13401" s="217"/>
      <c r="AC13401" s="217"/>
      <c r="AD13401" s="213"/>
    </row>
    <row r="13402" spans="20:30" x14ac:dyDescent="0.2">
      <c r="T13402" s="212"/>
      <c r="U13402" s="213"/>
      <c r="V13402" s="213"/>
      <c r="W13402" s="213"/>
      <c r="X13402" s="214"/>
      <c r="Y13402" s="214"/>
      <c r="Z13402" s="214"/>
      <c r="AA13402" s="217"/>
      <c r="AB13402" s="217"/>
      <c r="AC13402" s="217"/>
      <c r="AD13402" s="213"/>
    </row>
    <row r="13403" spans="20:30" x14ac:dyDescent="0.2">
      <c r="T13403" s="212"/>
      <c r="U13403" s="213"/>
      <c r="V13403" s="213"/>
      <c r="W13403" s="213"/>
      <c r="X13403" s="214"/>
      <c r="Y13403" s="214"/>
      <c r="Z13403" s="214"/>
      <c r="AA13403" s="217"/>
      <c r="AB13403" s="217"/>
      <c r="AC13403" s="217"/>
      <c r="AD13403" s="213"/>
    </row>
    <row r="13404" spans="20:30" x14ac:dyDescent="0.2">
      <c r="T13404" s="212"/>
      <c r="U13404" s="213"/>
      <c r="V13404" s="213"/>
      <c r="W13404" s="213"/>
      <c r="X13404" s="214"/>
      <c r="Y13404" s="214"/>
      <c r="Z13404" s="214"/>
      <c r="AA13404" s="217"/>
      <c r="AB13404" s="217"/>
      <c r="AC13404" s="217"/>
      <c r="AD13404" s="213"/>
    </row>
    <row r="13405" spans="20:30" x14ac:dyDescent="0.2">
      <c r="T13405" s="212"/>
      <c r="U13405" s="213"/>
      <c r="V13405" s="213"/>
      <c r="W13405" s="213"/>
      <c r="X13405" s="214"/>
      <c r="Y13405" s="214"/>
      <c r="Z13405" s="214"/>
      <c r="AA13405" s="217"/>
      <c r="AB13405" s="217"/>
      <c r="AC13405" s="217"/>
      <c r="AD13405" s="213"/>
    </row>
    <row r="13406" spans="20:30" x14ac:dyDescent="0.2">
      <c r="T13406" s="212"/>
      <c r="U13406" s="213"/>
      <c r="V13406" s="213"/>
      <c r="W13406" s="213"/>
      <c r="X13406" s="214"/>
      <c r="Y13406" s="214"/>
      <c r="Z13406" s="214"/>
      <c r="AA13406" s="217"/>
      <c r="AB13406" s="217"/>
      <c r="AC13406" s="217"/>
      <c r="AD13406" s="213"/>
    </row>
    <row r="13407" spans="20:30" x14ac:dyDescent="0.2">
      <c r="T13407" s="212"/>
      <c r="U13407" s="213"/>
      <c r="V13407" s="213"/>
      <c r="W13407" s="213"/>
      <c r="X13407" s="214"/>
      <c r="Y13407" s="214"/>
      <c r="Z13407" s="214"/>
      <c r="AA13407" s="217"/>
      <c r="AB13407" s="217"/>
      <c r="AC13407" s="217"/>
      <c r="AD13407" s="213"/>
    </row>
    <row r="13408" spans="20:30" x14ac:dyDescent="0.2">
      <c r="T13408" s="212"/>
      <c r="U13408" s="213"/>
      <c r="V13408" s="213"/>
      <c r="W13408" s="213"/>
      <c r="X13408" s="214"/>
      <c r="Y13408" s="214"/>
      <c r="Z13408" s="214"/>
      <c r="AA13408" s="217"/>
      <c r="AB13408" s="217"/>
      <c r="AC13408" s="217"/>
      <c r="AD13408" s="213"/>
    </row>
    <row r="13409" spans="20:30" x14ac:dyDescent="0.2">
      <c r="T13409" s="212"/>
      <c r="U13409" s="213"/>
      <c r="V13409" s="213"/>
      <c r="W13409" s="213"/>
      <c r="X13409" s="214"/>
      <c r="Y13409" s="214"/>
      <c r="Z13409" s="214"/>
      <c r="AA13409" s="217"/>
      <c r="AB13409" s="217"/>
      <c r="AC13409" s="217"/>
      <c r="AD13409" s="213"/>
    </row>
    <row r="13410" spans="20:30" x14ac:dyDescent="0.2">
      <c r="T13410" s="212"/>
      <c r="U13410" s="213"/>
      <c r="V13410" s="213"/>
      <c r="W13410" s="213"/>
      <c r="X13410" s="214"/>
      <c r="Y13410" s="214"/>
      <c r="Z13410" s="214"/>
      <c r="AA13410" s="217"/>
      <c r="AB13410" s="217"/>
      <c r="AC13410" s="217"/>
      <c r="AD13410" s="213"/>
    </row>
    <row r="13411" spans="20:30" x14ac:dyDescent="0.2">
      <c r="T13411" s="212"/>
      <c r="U13411" s="213"/>
      <c r="V13411" s="213"/>
      <c r="W13411" s="213"/>
      <c r="X13411" s="214"/>
      <c r="Y13411" s="214"/>
      <c r="Z13411" s="214"/>
      <c r="AA13411" s="217"/>
      <c r="AB13411" s="217"/>
      <c r="AC13411" s="217"/>
      <c r="AD13411" s="213"/>
    </row>
    <row r="13412" spans="20:30" x14ac:dyDescent="0.2">
      <c r="T13412" s="212"/>
      <c r="U13412" s="213"/>
      <c r="V13412" s="213"/>
      <c r="W13412" s="213"/>
      <c r="X13412" s="214"/>
      <c r="Y13412" s="214"/>
      <c r="Z13412" s="214"/>
      <c r="AA13412" s="217"/>
      <c r="AB13412" s="217"/>
      <c r="AC13412" s="217"/>
      <c r="AD13412" s="213"/>
    </row>
    <row r="13413" spans="20:30" x14ac:dyDescent="0.2">
      <c r="T13413" s="212"/>
      <c r="U13413" s="213"/>
      <c r="V13413" s="213"/>
      <c r="W13413" s="213"/>
      <c r="X13413" s="214"/>
      <c r="Y13413" s="214"/>
      <c r="Z13413" s="214"/>
      <c r="AA13413" s="217"/>
      <c r="AB13413" s="217"/>
      <c r="AC13413" s="217"/>
      <c r="AD13413" s="213"/>
    </row>
    <row r="13414" spans="20:30" x14ac:dyDescent="0.2">
      <c r="T13414" s="212"/>
      <c r="U13414" s="213"/>
      <c r="V13414" s="213"/>
      <c r="W13414" s="213"/>
      <c r="X13414" s="214"/>
      <c r="Y13414" s="214"/>
      <c r="Z13414" s="214"/>
      <c r="AA13414" s="217"/>
      <c r="AB13414" s="217"/>
      <c r="AC13414" s="217"/>
      <c r="AD13414" s="213"/>
    </row>
    <row r="13415" spans="20:30" x14ac:dyDescent="0.2">
      <c r="T13415" s="212"/>
      <c r="U13415" s="213"/>
      <c r="V13415" s="213"/>
      <c r="W13415" s="213"/>
      <c r="X13415" s="214"/>
      <c r="Y13415" s="214"/>
      <c r="Z13415" s="214"/>
      <c r="AA13415" s="217"/>
      <c r="AB13415" s="217"/>
      <c r="AC13415" s="217"/>
      <c r="AD13415" s="213"/>
    </row>
    <row r="13416" spans="20:30" x14ac:dyDescent="0.2">
      <c r="T13416" s="212"/>
      <c r="U13416" s="213"/>
      <c r="V13416" s="213"/>
      <c r="W13416" s="213"/>
      <c r="X13416" s="214"/>
      <c r="Y13416" s="214"/>
      <c r="Z13416" s="214"/>
      <c r="AA13416" s="217"/>
      <c r="AB13416" s="217"/>
      <c r="AC13416" s="217"/>
      <c r="AD13416" s="213"/>
    </row>
    <row r="13417" spans="20:30" x14ac:dyDescent="0.2">
      <c r="T13417" s="212"/>
      <c r="U13417" s="213"/>
      <c r="V13417" s="213"/>
      <c r="W13417" s="213"/>
      <c r="X13417" s="214"/>
      <c r="Y13417" s="214"/>
      <c r="Z13417" s="214"/>
      <c r="AA13417" s="217"/>
      <c r="AB13417" s="217"/>
      <c r="AC13417" s="217"/>
      <c r="AD13417" s="213"/>
    </row>
    <row r="13418" spans="20:30" x14ac:dyDescent="0.2">
      <c r="T13418" s="212"/>
      <c r="U13418" s="213"/>
      <c r="V13418" s="213"/>
      <c r="W13418" s="213"/>
      <c r="X13418" s="214"/>
      <c r="Y13418" s="214"/>
      <c r="Z13418" s="214"/>
      <c r="AA13418" s="217"/>
      <c r="AB13418" s="217"/>
      <c r="AC13418" s="217"/>
      <c r="AD13418" s="213"/>
    </row>
    <row r="13419" spans="20:30" x14ac:dyDescent="0.2">
      <c r="T13419" s="212"/>
      <c r="U13419" s="213"/>
      <c r="V13419" s="213"/>
      <c r="W13419" s="213"/>
      <c r="X13419" s="214"/>
      <c r="Y13419" s="214"/>
      <c r="Z13419" s="214"/>
      <c r="AA13419" s="217"/>
      <c r="AB13419" s="217"/>
      <c r="AC13419" s="217"/>
      <c r="AD13419" s="213"/>
    </row>
    <row r="13420" spans="20:30" x14ac:dyDescent="0.2">
      <c r="T13420" s="212"/>
      <c r="U13420" s="213"/>
      <c r="V13420" s="213"/>
      <c r="W13420" s="213"/>
      <c r="X13420" s="214"/>
      <c r="Y13420" s="214"/>
      <c r="Z13420" s="214"/>
      <c r="AA13420" s="217"/>
      <c r="AB13420" s="217"/>
      <c r="AC13420" s="217"/>
      <c r="AD13420" s="213"/>
    </row>
    <row r="13421" spans="20:30" x14ac:dyDescent="0.2">
      <c r="T13421" s="212"/>
      <c r="U13421" s="213"/>
      <c r="V13421" s="213"/>
      <c r="W13421" s="213"/>
      <c r="X13421" s="214"/>
      <c r="Y13421" s="214"/>
      <c r="Z13421" s="214"/>
      <c r="AA13421" s="217"/>
      <c r="AB13421" s="217"/>
      <c r="AC13421" s="217"/>
      <c r="AD13421" s="213"/>
    </row>
    <row r="13422" spans="20:30" x14ac:dyDescent="0.2">
      <c r="T13422" s="212"/>
      <c r="U13422" s="213"/>
      <c r="V13422" s="213"/>
      <c r="W13422" s="213"/>
      <c r="X13422" s="214"/>
      <c r="Y13422" s="214"/>
      <c r="Z13422" s="214"/>
      <c r="AA13422" s="217"/>
      <c r="AB13422" s="217"/>
      <c r="AC13422" s="217"/>
      <c r="AD13422" s="213"/>
    </row>
    <row r="13423" spans="20:30" x14ac:dyDescent="0.2">
      <c r="T13423" s="212"/>
      <c r="U13423" s="213"/>
      <c r="V13423" s="213"/>
      <c r="W13423" s="213"/>
      <c r="X13423" s="214"/>
      <c r="Y13423" s="214"/>
      <c r="Z13423" s="214"/>
      <c r="AA13423" s="217"/>
      <c r="AB13423" s="217"/>
      <c r="AC13423" s="217"/>
      <c r="AD13423" s="213"/>
    </row>
    <row r="13424" spans="20:30" x14ac:dyDescent="0.2">
      <c r="T13424" s="212"/>
      <c r="U13424" s="213"/>
      <c r="V13424" s="213"/>
      <c r="W13424" s="213"/>
      <c r="X13424" s="214"/>
      <c r="Y13424" s="214"/>
      <c r="Z13424" s="214"/>
      <c r="AA13424" s="217"/>
      <c r="AB13424" s="217"/>
      <c r="AC13424" s="217"/>
      <c r="AD13424" s="213"/>
    </row>
    <row r="13425" spans="20:30" x14ac:dyDescent="0.2">
      <c r="T13425" s="212"/>
      <c r="U13425" s="213"/>
      <c r="V13425" s="213"/>
      <c r="W13425" s="213"/>
      <c r="X13425" s="214"/>
      <c r="Y13425" s="214"/>
      <c r="Z13425" s="214"/>
      <c r="AA13425" s="217"/>
      <c r="AB13425" s="217"/>
      <c r="AC13425" s="217"/>
      <c r="AD13425" s="213"/>
    </row>
    <row r="13426" spans="20:30" x14ac:dyDescent="0.2">
      <c r="T13426" s="212"/>
      <c r="U13426" s="213"/>
      <c r="V13426" s="213"/>
      <c r="W13426" s="213"/>
      <c r="X13426" s="214"/>
      <c r="Y13426" s="214"/>
      <c r="Z13426" s="214"/>
      <c r="AA13426" s="217"/>
      <c r="AB13426" s="217"/>
      <c r="AC13426" s="217"/>
      <c r="AD13426" s="213"/>
    </row>
    <row r="13427" spans="20:30" x14ac:dyDescent="0.2">
      <c r="T13427" s="212"/>
      <c r="U13427" s="213"/>
      <c r="V13427" s="213"/>
      <c r="W13427" s="213"/>
      <c r="X13427" s="214"/>
      <c r="Y13427" s="214"/>
      <c r="Z13427" s="214"/>
      <c r="AA13427" s="217"/>
      <c r="AB13427" s="217"/>
      <c r="AC13427" s="217"/>
      <c r="AD13427" s="213"/>
    </row>
    <row r="13428" spans="20:30" x14ac:dyDescent="0.2">
      <c r="T13428" s="212"/>
      <c r="U13428" s="213"/>
      <c r="V13428" s="213"/>
      <c r="W13428" s="213"/>
      <c r="X13428" s="214"/>
      <c r="Y13428" s="214"/>
      <c r="Z13428" s="214"/>
      <c r="AA13428" s="217"/>
      <c r="AB13428" s="217"/>
      <c r="AC13428" s="217"/>
      <c r="AD13428" s="213"/>
    </row>
    <row r="13429" spans="20:30" x14ac:dyDescent="0.2">
      <c r="T13429" s="212"/>
      <c r="U13429" s="213"/>
      <c r="V13429" s="213"/>
      <c r="W13429" s="213"/>
      <c r="X13429" s="214"/>
      <c r="Y13429" s="214"/>
      <c r="Z13429" s="214"/>
      <c r="AA13429" s="217"/>
      <c r="AB13429" s="217"/>
      <c r="AC13429" s="217"/>
      <c r="AD13429" s="213"/>
    </row>
    <row r="13430" spans="20:30" x14ac:dyDescent="0.2">
      <c r="T13430" s="212"/>
      <c r="U13430" s="213"/>
      <c r="V13430" s="213"/>
      <c r="W13430" s="213"/>
      <c r="X13430" s="214"/>
      <c r="Y13430" s="214"/>
      <c r="Z13430" s="214"/>
      <c r="AA13430" s="217"/>
      <c r="AB13430" s="217"/>
      <c r="AC13430" s="217"/>
      <c r="AD13430" s="213"/>
    </row>
    <row r="13431" spans="20:30" x14ac:dyDescent="0.2">
      <c r="T13431" s="212"/>
      <c r="U13431" s="213"/>
      <c r="V13431" s="213"/>
      <c r="W13431" s="213"/>
      <c r="X13431" s="214"/>
      <c r="Y13431" s="214"/>
      <c r="Z13431" s="214"/>
      <c r="AA13431" s="217"/>
      <c r="AB13431" s="217"/>
      <c r="AC13431" s="217"/>
      <c r="AD13431" s="213"/>
    </row>
    <row r="13432" spans="20:30" x14ac:dyDescent="0.2">
      <c r="T13432" s="212"/>
      <c r="U13432" s="213"/>
      <c r="V13432" s="213"/>
      <c r="W13432" s="213"/>
      <c r="X13432" s="214"/>
      <c r="Y13432" s="214"/>
      <c r="Z13432" s="214"/>
      <c r="AA13432" s="217"/>
      <c r="AB13432" s="217"/>
      <c r="AC13432" s="217"/>
      <c r="AD13432" s="213"/>
    </row>
    <row r="13433" spans="20:30" x14ac:dyDescent="0.2">
      <c r="T13433" s="212"/>
      <c r="U13433" s="213"/>
      <c r="V13433" s="213"/>
      <c r="W13433" s="213"/>
      <c r="X13433" s="214"/>
      <c r="Y13433" s="214"/>
      <c r="Z13433" s="214"/>
      <c r="AA13433" s="217"/>
      <c r="AB13433" s="217"/>
      <c r="AC13433" s="217"/>
      <c r="AD13433" s="213"/>
    </row>
    <row r="13434" spans="20:30" x14ac:dyDescent="0.2">
      <c r="T13434" s="212"/>
      <c r="U13434" s="213"/>
      <c r="V13434" s="213"/>
      <c r="W13434" s="213"/>
      <c r="X13434" s="214"/>
      <c r="Y13434" s="214"/>
      <c r="Z13434" s="214"/>
      <c r="AA13434" s="217"/>
      <c r="AB13434" s="217"/>
      <c r="AC13434" s="217"/>
      <c r="AD13434" s="213"/>
    </row>
    <row r="13435" spans="20:30" x14ac:dyDescent="0.2">
      <c r="T13435" s="212"/>
      <c r="U13435" s="213"/>
      <c r="V13435" s="213"/>
      <c r="W13435" s="213"/>
      <c r="X13435" s="214"/>
      <c r="Y13435" s="214"/>
      <c r="Z13435" s="214"/>
      <c r="AA13435" s="217"/>
      <c r="AB13435" s="217"/>
      <c r="AC13435" s="217"/>
      <c r="AD13435" s="213"/>
    </row>
    <row r="13436" spans="20:30" x14ac:dyDescent="0.2">
      <c r="T13436" s="212"/>
      <c r="U13436" s="213"/>
      <c r="V13436" s="213"/>
      <c r="W13436" s="213"/>
      <c r="X13436" s="214"/>
      <c r="Y13436" s="214"/>
      <c r="Z13436" s="214"/>
      <c r="AA13436" s="217"/>
      <c r="AB13436" s="217"/>
      <c r="AC13436" s="217"/>
      <c r="AD13436" s="213"/>
    </row>
    <row r="13437" spans="20:30" x14ac:dyDescent="0.2">
      <c r="T13437" s="212"/>
      <c r="U13437" s="213"/>
      <c r="V13437" s="213"/>
      <c r="W13437" s="213"/>
      <c r="X13437" s="214"/>
      <c r="Y13437" s="214"/>
      <c r="Z13437" s="214"/>
      <c r="AA13437" s="217"/>
      <c r="AB13437" s="217"/>
      <c r="AC13437" s="217"/>
      <c r="AD13437" s="213"/>
    </row>
    <row r="13438" spans="20:30" x14ac:dyDescent="0.2">
      <c r="T13438" s="212"/>
      <c r="U13438" s="213"/>
      <c r="V13438" s="213"/>
      <c r="W13438" s="213"/>
      <c r="X13438" s="214"/>
      <c r="Y13438" s="214"/>
      <c r="Z13438" s="214"/>
      <c r="AA13438" s="217"/>
      <c r="AB13438" s="217"/>
      <c r="AC13438" s="217"/>
      <c r="AD13438" s="213"/>
    </row>
    <row r="13439" spans="20:30" x14ac:dyDescent="0.2">
      <c r="T13439" s="212"/>
      <c r="U13439" s="213"/>
      <c r="V13439" s="213"/>
      <c r="W13439" s="213"/>
      <c r="X13439" s="214"/>
      <c r="Y13439" s="214"/>
      <c r="Z13439" s="214"/>
      <c r="AA13439" s="217"/>
      <c r="AB13439" s="217"/>
      <c r="AC13439" s="217"/>
      <c r="AD13439" s="213"/>
    </row>
    <row r="13440" spans="20:30" x14ac:dyDescent="0.2">
      <c r="T13440" s="212"/>
      <c r="U13440" s="213"/>
      <c r="V13440" s="213"/>
      <c r="W13440" s="213"/>
      <c r="X13440" s="214"/>
      <c r="Y13440" s="214"/>
      <c r="Z13440" s="214"/>
      <c r="AA13440" s="217"/>
      <c r="AB13440" s="217"/>
      <c r="AC13440" s="217"/>
      <c r="AD13440" s="213"/>
    </row>
    <row r="13441" spans="20:30" x14ac:dyDescent="0.2">
      <c r="T13441" s="212"/>
      <c r="U13441" s="213"/>
      <c r="V13441" s="213"/>
      <c r="W13441" s="213"/>
      <c r="X13441" s="214"/>
      <c r="Y13441" s="214"/>
      <c r="Z13441" s="214"/>
      <c r="AA13441" s="217"/>
      <c r="AB13441" s="217"/>
      <c r="AC13441" s="217"/>
      <c r="AD13441" s="213"/>
    </row>
    <row r="13442" spans="20:30" x14ac:dyDescent="0.2">
      <c r="T13442" s="212"/>
      <c r="U13442" s="213"/>
      <c r="V13442" s="213"/>
      <c r="W13442" s="213"/>
      <c r="X13442" s="214"/>
      <c r="Y13442" s="214"/>
      <c r="Z13442" s="214"/>
      <c r="AA13442" s="217"/>
      <c r="AB13442" s="217"/>
      <c r="AC13442" s="217"/>
      <c r="AD13442" s="213"/>
    </row>
    <row r="13443" spans="20:30" x14ac:dyDescent="0.2">
      <c r="T13443" s="212"/>
      <c r="U13443" s="213"/>
      <c r="V13443" s="213"/>
      <c r="W13443" s="213"/>
      <c r="X13443" s="214"/>
      <c r="Y13443" s="214"/>
      <c r="Z13443" s="214"/>
      <c r="AA13443" s="217"/>
      <c r="AB13443" s="217"/>
      <c r="AC13443" s="217"/>
      <c r="AD13443" s="213"/>
    </row>
    <row r="13444" spans="20:30" x14ac:dyDescent="0.2">
      <c r="T13444" s="212"/>
      <c r="U13444" s="213"/>
      <c r="V13444" s="213"/>
      <c r="W13444" s="213"/>
      <c r="X13444" s="214"/>
      <c r="Y13444" s="214"/>
      <c r="Z13444" s="214"/>
      <c r="AA13444" s="217"/>
      <c r="AB13444" s="217"/>
      <c r="AC13444" s="217"/>
      <c r="AD13444" s="213"/>
    </row>
    <row r="13445" spans="20:30" x14ac:dyDescent="0.2">
      <c r="T13445" s="212"/>
      <c r="U13445" s="213"/>
      <c r="V13445" s="213"/>
      <c r="W13445" s="213"/>
      <c r="X13445" s="214"/>
      <c r="Y13445" s="214"/>
      <c r="Z13445" s="214"/>
      <c r="AA13445" s="217"/>
      <c r="AB13445" s="217"/>
      <c r="AC13445" s="217"/>
      <c r="AD13445" s="213"/>
    </row>
    <row r="13446" spans="20:30" x14ac:dyDescent="0.2">
      <c r="T13446" s="212"/>
      <c r="U13446" s="213"/>
      <c r="V13446" s="213"/>
      <c r="W13446" s="213"/>
      <c r="X13446" s="214"/>
      <c r="Y13446" s="214"/>
      <c r="Z13446" s="214"/>
      <c r="AA13446" s="217"/>
      <c r="AB13446" s="217"/>
      <c r="AC13446" s="217"/>
      <c r="AD13446" s="213"/>
    </row>
    <row r="13447" spans="20:30" x14ac:dyDescent="0.2">
      <c r="T13447" s="212"/>
      <c r="U13447" s="213"/>
      <c r="V13447" s="213"/>
      <c r="W13447" s="213"/>
      <c r="X13447" s="214"/>
      <c r="Y13447" s="214"/>
      <c r="Z13447" s="214"/>
      <c r="AA13447" s="217"/>
      <c r="AB13447" s="217"/>
      <c r="AC13447" s="217"/>
      <c r="AD13447" s="213"/>
    </row>
    <row r="13448" spans="20:30" x14ac:dyDescent="0.2">
      <c r="T13448" s="212"/>
      <c r="U13448" s="213"/>
      <c r="V13448" s="213"/>
      <c r="W13448" s="213"/>
      <c r="X13448" s="214"/>
      <c r="Y13448" s="214"/>
      <c r="Z13448" s="214"/>
      <c r="AA13448" s="217"/>
      <c r="AB13448" s="217"/>
      <c r="AC13448" s="217"/>
      <c r="AD13448" s="213"/>
    </row>
    <row r="13449" spans="20:30" x14ac:dyDescent="0.2">
      <c r="T13449" s="212"/>
      <c r="U13449" s="213"/>
      <c r="V13449" s="213"/>
      <c r="W13449" s="213"/>
      <c r="X13449" s="214"/>
      <c r="Y13449" s="214"/>
      <c r="Z13449" s="214"/>
      <c r="AA13449" s="217"/>
      <c r="AB13449" s="217"/>
      <c r="AC13449" s="217"/>
      <c r="AD13449" s="213"/>
    </row>
    <row r="13450" spans="20:30" x14ac:dyDescent="0.2">
      <c r="T13450" s="212"/>
      <c r="U13450" s="213"/>
      <c r="V13450" s="213"/>
      <c r="W13450" s="213"/>
      <c r="X13450" s="214"/>
      <c r="Y13450" s="214"/>
      <c r="Z13450" s="214"/>
      <c r="AA13450" s="217"/>
      <c r="AB13450" s="217"/>
      <c r="AC13450" s="217"/>
      <c r="AD13450" s="213"/>
    </row>
    <row r="13451" spans="20:30" x14ac:dyDescent="0.2">
      <c r="T13451" s="212"/>
      <c r="U13451" s="213"/>
      <c r="V13451" s="213"/>
      <c r="W13451" s="213"/>
      <c r="X13451" s="214"/>
      <c r="Y13451" s="214"/>
      <c r="Z13451" s="214"/>
      <c r="AA13451" s="217"/>
      <c r="AB13451" s="217"/>
      <c r="AC13451" s="217"/>
      <c r="AD13451" s="213"/>
    </row>
    <row r="13452" spans="20:30" x14ac:dyDescent="0.2">
      <c r="T13452" s="212"/>
      <c r="U13452" s="213"/>
      <c r="V13452" s="213"/>
      <c r="W13452" s="213"/>
      <c r="X13452" s="214"/>
      <c r="Y13452" s="214"/>
      <c r="Z13452" s="214"/>
      <c r="AA13452" s="217"/>
      <c r="AB13452" s="217"/>
      <c r="AC13452" s="217"/>
      <c r="AD13452" s="213"/>
    </row>
    <row r="13453" spans="20:30" x14ac:dyDescent="0.2">
      <c r="T13453" s="212"/>
      <c r="U13453" s="213"/>
      <c r="V13453" s="213"/>
      <c r="W13453" s="213"/>
      <c r="X13453" s="214"/>
      <c r="Y13453" s="214"/>
      <c r="Z13453" s="214"/>
      <c r="AA13453" s="217"/>
      <c r="AB13453" s="217"/>
      <c r="AC13453" s="217"/>
      <c r="AD13453" s="213"/>
    </row>
    <row r="13454" spans="20:30" x14ac:dyDescent="0.2">
      <c r="T13454" s="212"/>
      <c r="U13454" s="213"/>
      <c r="V13454" s="213"/>
      <c r="W13454" s="213"/>
      <c r="X13454" s="214"/>
      <c r="Y13454" s="214"/>
      <c r="Z13454" s="214"/>
      <c r="AA13454" s="217"/>
      <c r="AB13454" s="217"/>
      <c r="AC13454" s="217"/>
      <c r="AD13454" s="213"/>
    </row>
    <row r="13455" spans="20:30" x14ac:dyDescent="0.2">
      <c r="T13455" s="212"/>
      <c r="U13455" s="213"/>
      <c r="V13455" s="213"/>
      <c r="W13455" s="213"/>
      <c r="X13455" s="214"/>
      <c r="Y13455" s="214"/>
      <c r="Z13455" s="214"/>
      <c r="AA13455" s="217"/>
      <c r="AB13455" s="217"/>
      <c r="AC13455" s="217"/>
      <c r="AD13455" s="213"/>
    </row>
    <row r="13456" spans="20:30" x14ac:dyDescent="0.2">
      <c r="T13456" s="212"/>
      <c r="U13456" s="213"/>
      <c r="V13456" s="213"/>
      <c r="W13456" s="213"/>
      <c r="X13456" s="214"/>
      <c r="Y13456" s="214"/>
      <c r="Z13456" s="214"/>
      <c r="AA13456" s="217"/>
      <c r="AB13456" s="217"/>
      <c r="AC13456" s="217"/>
      <c r="AD13456" s="213"/>
    </row>
    <row r="13457" spans="20:30" x14ac:dyDescent="0.2">
      <c r="T13457" s="212"/>
      <c r="U13457" s="213"/>
      <c r="V13457" s="213"/>
      <c r="W13457" s="213"/>
      <c r="X13457" s="214"/>
      <c r="Y13457" s="214"/>
      <c r="Z13457" s="214"/>
      <c r="AA13457" s="217"/>
      <c r="AB13457" s="217"/>
      <c r="AC13457" s="217"/>
      <c r="AD13457" s="213"/>
    </row>
    <row r="13458" spans="20:30" x14ac:dyDescent="0.2">
      <c r="T13458" s="212"/>
      <c r="U13458" s="213"/>
      <c r="V13458" s="213"/>
      <c r="W13458" s="213"/>
      <c r="X13458" s="214"/>
      <c r="Y13458" s="214"/>
      <c r="Z13458" s="214"/>
      <c r="AA13458" s="217"/>
      <c r="AB13458" s="217"/>
      <c r="AC13458" s="217"/>
      <c r="AD13458" s="213"/>
    </row>
    <row r="13459" spans="20:30" x14ac:dyDescent="0.2">
      <c r="T13459" s="212"/>
      <c r="U13459" s="213"/>
      <c r="V13459" s="213"/>
      <c r="W13459" s="213"/>
      <c r="X13459" s="214"/>
      <c r="Y13459" s="214"/>
      <c r="Z13459" s="214"/>
      <c r="AA13459" s="217"/>
      <c r="AB13459" s="217"/>
      <c r="AC13459" s="217"/>
      <c r="AD13459" s="213"/>
    </row>
    <row r="13460" spans="20:30" x14ac:dyDescent="0.2">
      <c r="T13460" s="212"/>
      <c r="U13460" s="213"/>
      <c r="V13460" s="213"/>
      <c r="W13460" s="213"/>
      <c r="X13460" s="214"/>
      <c r="Y13460" s="214"/>
      <c r="Z13460" s="214"/>
      <c r="AA13460" s="217"/>
      <c r="AB13460" s="217"/>
      <c r="AC13460" s="217"/>
      <c r="AD13460" s="213"/>
    </row>
    <row r="13461" spans="20:30" x14ac:dyDescent="0.2">
      <c r="T13461" s="212"/>
      <c r="U13461" s="213"/>
      <c r="V13461" s="213"/>
      <c r="W13461" s="213"/>
      <c r="X13461" s="214"/>
      <c r="Y13461" s="214"/>
      <c r="Z13461" s="214"/>
      <c r="AA13461" s="217"/>
      <c r="AB13461" s="217"/>
      <c r="AC13461" s="217"/>
      <c r="AD13461" s="213"/>
    </row>
    <row r="13462" spans="20:30" x14ac:dyDescent="0.2">
      <c r="T13462" s="212"/>
      <c r="U13462" s="213"/>
      <c r="V13462" s="213"/>
      <c r="W13462" s="213"/>
      <c r="X13462" s="214"/>
      <c r="Y13462" s="214"/>
      <c r="Z13462" s="214"/>
      <c r="AA13462" s="217"/>
      <c r="AB13462" s="217"/>
      <c r="AC13462" s="217"/>
      <c r="AD13462" s="213"/>
    </row>
    <row r="13463" spans="20:30" x14ac:dyDescent="0.2">
      <c r="T13463" s="212"/>
      <c r="U13463" s="213"/>
      <c r="V13463" s="213"/>
      <c r="W13463" s="213"/>
      <c r="X13463" s="214"/>
      <c r="Y13463" s="214"/>
      <c r="Z13463" s="214"/>
      <c r="AA13463" s="217"/>
      <c r="AB13463" s="217"/>
      <c r="AC13463" s="217"/>
      <c r="AD13463" s="213"/>
    </row>
    <row r="13464" spans="20:30" x14ac:dyDescent="0.2">
      <c r="T13464" s="212"/>
      <c r="U13464" s="213"/>
      <c r="V13464" s="213"/>
      <c r="W13464" s="213"/>
      <c r="X13464" s="214"/>
      <c r="Y13464" s="214"/>
      <c r="Z13464" s="214"/>
      <c r="AA13464" s="217"/>
      <c r="AB13464" s="217"/>
      <c r="AC13464" s="217"/>
      <c r="AD13464" s="213"/>
    </row>
    <row r="13465" spans="20:30" x14ac:dyDescent="0.2">
      <c r="T13465" s="212"/>
      <c r="U13465" s="213"/>
      <c r="V13465" s="213"/>
      <c r="W13465" s="213"/>
      <c r="X13465" s="214"/>
      <c r="Y13465" s="214"/>
      <c r="Z13465" s="214"/>
      <c r="AA13465" s="217"/>
      <c r="AB13465" s="217"/>
      <c r="AC13465" s="217"/>
      <c r="AD13465" s="213"/>
    </row>
    <row r="13466" spans="20:30" x14ac:dyDescent="0.2">
      <c r="T13466" s="212"/>
      <c r="U13466" s="213"/>
      <c r="V13466" s="213"/>
      <c r="W13466" s="213"/>
      <c r="X13466" s="214"/>
      <c r="Y13466" s="214"/>
      <c r="Z13466" s="214"/>
      <c r="AA13466" s="217"/>
      <c r="AB13466" s="217"/>
      <c r="AC13466" s="217"/>
      <c r="AD13466" s="213"/>
    </row>
    <row r="13467" spans="20:30" x14ac:dyDescent="0.2">
      <c r="T13467" s="212"/>
      <c r="U13467" s="213"/>
      <c r="V13467" s="213"/>
      <c r="W13467" s="213"/>
      <c r="X13467" s="214"/>
      <c r="Y13467" s="214"/>
      <c r="Z13467" s="214"/>
      <c r="AA13467" s="217"/>
      <c r="AB13467" s="217"/>
      <c r="AC13467" s="217"/>
      <c r="AD13467" s="213"/>
    </row>
    <row r="13468" spans="20:30" x14ac:dyDescent="0.2">
      <c r="T13468" s="212"/>
      <c r="U13468" s="213"/>
      <c r="V13468" s="213"/>
      <c r="W13468" s="213"/>
      <c r="X13468" s="214"/>
      <c r="Y13468" s="214"/>
      <c r="Z13468" s="214"/>
      <c r="AA13468" s="217"/>
      <c r="AB13468" s="217"/>
      <c r="AC13468" s="217"/>
      <c r="AD13468" s="213"/>
    </row>
    <row r="13469" spans="20:30" x14ac:dyDescent="0.2">
      <c r="T13469" s="212"/>
      <c r="U13469" s="213"/>
      <c r="V13469" s="213"/>
      <c r="W13469" s="213"/>
      <c r="X13469" s="214"/>
      <c r="Y13469" s="214"/>
      <c r="Z13469" s="214"/>
      <c r="AA13469" s="217"/>
      <c r="AB13469" s="217"/>
      <c r="AC13469" s="217"/>
      <c r="AD13469" s="213"/>
    </row>
    <row r="13470" spans="20:30" x14ac:dyDescent="0.2">
      <c r="T13470" s="212"/>
      <c r="U13470" s="213"/>
      <c r="V13470" s="213"/>
      <c r="W13470" s="213"/>
      <c r="X13470" s="214"/>
      <c r="Y13470" s="214"/>
      <c r="Z13470" s="214"/>
      <c r="AA13470" s="217"/>
      <c r="AB13470" s="217"/>
      <c r="AC13470" s="217"/>
      <c r="AD13470" s="213"/>
    </row>
    <row r="13471" spans="20:30" x14ac:dyDescent="0.2">
      <c r="T13471" s="212"/>
      <c r="U13471" s="213"/>
      <c r="V13471" s="213"/>
      <c r="W13471" s="213"/>
      <c r="X13471" s="214"/>
      <c r="Y13471" s="214"/>
      <c r="Z13471" s="214"/>
      <c r="AA13471" s="217"/>
      <c r="AB13471" s="217"/>
      <c r="AC13471" s="217"/>
      <c r="AD13471" s="213"/>
    </row>
    <row r="13472" spans="20:30" x14ac:dyDescent="0.2">
      <c r="T13472" s="212"/>
      <c r="U13472" s="213"/>
      <c r="V13472" s="213"/>
      <c r="W13472" s="213"/>
      <c r="X13472" s="214"/>
      <c r="Y13472" s="214"/>
      <c r="Z13472" s="214"/>
      <c r="AA13472" s="217"/>
      <c r="AB13472" s="217"/>
      <c r="AC13472" s="217"/>
      <c r="AD13472" s="213"/>
    </row>
    <row r="13473" spans="20:30" x14ac:dyDescent="0.2">
      <c r="T13473" s="212"/>
      <c r="U13473" s="213"/>
      <c r="V13473" s="213"/>
      <c r="W13473" s="213"/>
      <c r="X13473" s="214"/>
      <c r="Y13473" s="214"/>
      <c r="Z13473" s="214"/>
      <c r="AA13473" s="217"/>
      <c r="AB13473" s="217"/>
      <c r="AC13473" s="217"/>
      <c r="AD13473" s="213"/>
    </row>
    <row r="13474" spans="20:30" x14ac:dyDescent="0.2">
      <c r="T13474" s="212"/>
      <c r="U13474" s="213"/>
      <c r="V13474" s="213"/>
      <c r="W13474" s="213"/>
      <c r="X13474" s="214"/>
      <c r="Y13474" s="214"/>
      <c r="Z13474" s="214"/>
      <c r="AA13474" s="217"/>
      <c r="AB13474" s="217"/>
      <c r="AC13474" s="217"/>
      <c r="AD13474" s="213"/>
    </row>
    <row r="13475" spans="20:30" x14ac:dyDescent="0.2">
      <c r="T13475" s="212"/>
      <c r="U13475" s="213"/>
      <c r="V13475" s="213"/>
      <c r="W13475" s="213"/>
      <c r="X13475" s="214"/>
      <c r="Y13475" s="214"/>
      <c r="Z13475" s="214"/>
      <c r="AA13475" s="217"/>
      <c r="AB13475" s="217"/>
      <c r="AC13475" s="217"/>
      <c r="AD13475" s="213"/>
    </row>
    <row r="13476" spans="20:30" x14ac:dyDescent="0.2">
      <c r="T13476" s="212"/>
      <c r="U13476" s="213"/>
      <c r="V13476" s="213"/>
      <c r="W13476" s="213"/>
      <c r="X13476" s="214"/>
      <c r="Y13476" s="214"/>
      <c r="Z13476" s="214"/>
      <c r="AA13476" s="217"/>
      <c r="AB13476" s="217"/>
      <c r="AC13476" s="217"/>
      <c r="AD13476" s="213"/>
    </row>
    <row r="13477" spans="20:30" x14ac:dyDescent="0.2">
      <c r="T13477" s="212"/>
      <c r="U13477" s="213"/>
      <c r="V13477" s="213"/>
      <c r="W13477" s="213"/>
      <c r="X13477" s="214"/>
      <c r="Y13477" s="214"/>
      <c r="Z13477" s="214"/>
      <c r="AA13477" s="217"/>
      <c r="AB13477" s="217"/>
      <c r="AC13477" s="217"/>
      <c r="AD13477" s="213"/>
    </row>
    <row r="13478" spans="20:30" x14ac:dyDescent="0.2">
      <c r="T13478" s="212"/>
      <c r="U13478" s="213"/>
      <c r="V13478" s="213"/>
      <c r="W13478" s="213"/>
      <c r="X13478" s="214"/>
      <c r="Y13478" s="214"/>
      <c r="Z13478" s="214"/>
      <c r="AA13478" s="217"/>
      <c r="AB13478" s="217"/>
      <c r="AC13478" s="217"/>
      <c r="AD13478" s="213"/>
    </row>
    <row r="13479" spans="20:30" x14ac:dyDescent="0.2">
      <c r="T13479" s="212"/>
      <c r="U13479" s="213"/>
      <c r="V13479" s="213"/>
      <c r="W13479" s="213"/>
      <c r="X13479" s="214"/>
      <c r="Y13479" s="214"/>
      <c r="Z13479" s="214"/>
      <c r="AA13479" s="217"/>
      <c r="AB13479" s="217"/>
      <c r="AC13479" s="217"/>
      <c r="AD13479" s="213"/>
    </row>
    <row r="13480" spans="20:30" x14ac:dyDescent="0.2">
      <c r="T13480" s="212"/>
      <c r="U13480" s="213"/>
      <c r="V13480" s="213"/>
      <c r="W13480" s="213"/>
      <c r="X13480" s="214"/>
      <c r="Y13480" s="214"/>
      <c r="Z13480" s="214"/>
      <c r="AA13480" s="217"/>
      <c r="AB13480" s="217"/>
      <c r="AC13480" s="217"/>
      <c r="AD13480" s="213"/>
    </row>
    <row r="13481" spans="20:30" x14ac:dyDescent="0.2">
      <c r="T13481" s="212"/>
      <c r="U13481" s="213"/>
      <c r="V13481" s="213"/>
      <c r="W13481" s="213"/>
      <c r="X13481" s="214"/>
      <c r="Y13481" s="214"/>
      <c r="Z13481" s="214"/>
      <c r="AA13481" s="217"/>
      <c r="AB13481" s="217"/>
      <c r="AC13481" s="217"/>
      <c r="AD13481" s="213"/>
    </row>
    <row r="13482" spans="20:30" x14ac:dyDescent="0.2">
      <c r="T13482" s="212"/>
      <c r="U13482" s="213"/>
      <c r="V13482" s="213"/>
      <c r="W13482" s="213"/>
      <c r="X13482" s="214"/>
      <c r="Y13482" s="214"/>
      <c r="Z13482" s="214"/>
      <c r="AA13482" s="217"/>
      <c r="AB13482" s="217"/>
      <c r="AC13482" s="217"/>
      <c r="AD13482" s="213"/>
    </row>
    <row r="13483" spans="20:30" x14ac:dyDescent="0.2">
      <c r="T13483" s="212"/>
      <c r="U13483" s="213"/>
      <c r="V13483" s="213"/>
      <c r="W13483" s="213"/>
      <c r="X13483" s="214"/>
      <c r="Y13483" s="214"/>
      <c r="Z13483" s="214"/>
      <c r="AA13483" s="217"/>
      <c r="AB13483" s="217"/>
      <c r="AC13483" s="217"/>
      <c r="AD13483" s="213"/>
    </row>
    <row r="13484" spans="20:30" x14ac:dyDescent="0.2">
      <c r="T13484" s="212"/>
      <c r="U13484" s="213"/>
      <c r="V13484" s="213"/>
      <c r="W13484" s="213"/>
      <c r="X13484" s="214"/>
      <c r="Y13484" s="214"/>
      <c r="Z13484" s="214"/>
      <c r="AA13484" s="217"/>
      <c r="AB13484" s="217"/>
      <c r="AC13484" s="217"/>
      <c r="AD13484" s="213"/>
    </row>
    <row r="13485" spans="20:30" x14ac:dyDescent="0.2">
      <c r="T13485" s="212"/>
      <c r="U13485" s="213"/>
      <c r="V13485" s="213"/>
      <c r="W13485" s="213"/>
      <c r="X13485" s="214"/>
      <c r="Y13485" s="214"/>
      <c r="Z13485" s="214"/>
      <c r="AA13485" s="217"/>
      <c r="AB13485" s="217"/>
      <c r="AC13485" s="217"/>
      <c r="AD13485" s="213"/>
    </row>
    <row r="13486" spans="20:30" x14ac:dyDescent="0.2">
      <c r="T13486" s="212"/>
      <c r="U13486" s="213"/>
      <c r="V13486" s="213"/>
      <c r="W13486" s="213"/>
      <c r="X13486" s="214"/>
      <c r="Y13486" s="214"/>
      <c r="Z13486" s="214"/>
      <c r="AA13486" s="217"/>
      <c r="AB13486" s="217"/>
      <c r="AC13486" s="217"/>
      <c r="AD13486" s="213"/>
    </row>
    <row r="13487" spans="20:30" x14ac:dyDescent="0.2">
      <c r="T13487" s="212"/>
      <c r="U13487" s="213"/>
      <c r="V13487" s="213"/>
      <c r="W13487" s="213"/>
      <c r="X13487" s="214"/>
      <c r="Y13487" s="214"/>
      <c r="Z13487" s="214"/>
      <c r="AA13487" s="217"/>
      <c r="AB13487" s="217"/>
      <c r="AC13487" s="217"/>
      <c r="AD13487" s="213"/>
    </row>
    <row r="13488" spans="20:30" x14ac:dyDescent="0.2">
      <c r="T13488" s="212"/>
      <c r="U13488" s="213"/>
      <c r="V13488" s="213"/>
      <c r="W13488" s="213"/>
      <c r="X13488" s="214"/>
      <c r="Y13488" s="214"/>
      <c r="Z13488" s="214"/>
      <c r="AA13488" s="217"/>
      <c r="AB13488" s="217"/>
      <c r="AC13488" s="217"/>
      <c r="AD13488" s="213"/>
    </row>
    <row r="13489" spans="20:30" x14ac:dyDescent="0.2">
      <c r="T13489" s="212"/>
      <c r="U13489" s="213"/>
      <c r="V13489" s="213"/>
      <c r="W13489" s="213"/>
      <c r="X13489" s="214"/>
      <c r="Y13489" s="214"/>
      <c r="Z13489" s="214"/>
      <c r="AA13489" s="217"/>
      <c r="AB13489" s="217"/>
      <c r="AC13489" s="217"/>
      <c r="AD13489" s="213"/>
    </row>
    <row r="13490" spans="20:30" x14ac:dyDescent="0.2">
      <c r="T13490" s="212"/>
      <c r="U13490" s="213"/>
      <c r="V13490" s="213"/>
      <c r="W13490" s="213"/>
      <c r="X13490" s="214"/>
      <c r="Y13490" s="214"/>
      <c r="Z13490" s="214"/>
      <c r="AA13490" s="217"/>
      <c r="AB13490" s="217"/>
      <c r="AC13490" s="217"/>
      <c r="AD13490" s="213"/>
    </row>
    <row r="13491" spans="20:30" x14ac:dyDescent="0.2">
      <c r="T13491" s="212"/>
      <c r="U13491" s="213"/>
      <c r="V13491" s="213"/>
      <c r="W13491" s="213"/>
      <c r="X13491" s="214"/>
      <c r="Y13491" s="214"/>
      <c r="Z13491" s="214"/>
      <c r="AA13491" s="217"/>
      <c r="AB13491" s="217"/>
      <c r="AC13491" s="217"/>
      <c r="AD13491" s="213"/>
    </row>
    <row r="13492" spans="20:30" x14ac:dyDescent="0.2">
      <c r="T13492" s="212"/>
      <c r="U13492" s="213"/>
      <c r="V13492" s="213"/>
      <c r="W13492" s="213"/>
      <c r="X13492" s="214"/>
      <c r="Y13492" s="214"/>
      <c r="Z13492" s="214"/>
      <c r="AA13492" s="217"/>
      <c r="AB13492" s="217"/>
      <c r="AC13492" s="217"/>
      <c r="AD13492" s="213"/>
    </row>
    <row r="13493" spans="20:30" x14ac:dyDescent="0.2">
      <c r="T13493" s="212"/>
      <c r="U13493" s="213"/>
      <c r="V13493" s="213"/>
      <c r="W13493" s="213"/>
      <c r="X13493" s="214"/>
      <c r="Y13493" s="214"/>
      <c r="Z13493" s="214"/>
      <c r="AA13493" s="217"/>
      <c r="AB13493" s="217"/>
      <c r="AC13493" s="217"/>
      <c r="AD13493" s="213"/>
    </row>
    <row r="13494" spans="20:30" x14ac:dyDescent="0.2">
      <c r="T13494" s="212"/>
      <c r="U13494" s="213"/>
      <c r="V13494" s="213"/>
      <c r="W13494" s="213"/>
      <c r="X13494" s="214"/>
      <c r="Y13494" s="214"/>
      <c r="Z13494" s="214"/>
      <c r="AA13494" s="217"/>
      <c r="AB13494" s="217"/>
      <c r="AC13494" s="217"/>
      <c r="AD13494" s="213"/>
    </row>
    <row r="13495" spans="20:30" x14ac:dyDescent="0.2">
      <c r="T13495" s="212"/>
      <c r="U13495" s="213"/>
      <c r="V13495" s="213"/>
      <c r="W13495" s="213"/>
      <c r="X13495" s="214"/>
      <c r="Y13495" s="214"/>
      <c r="Z13495" s="214"/>
      <c r="AA13495" s="217"/>
      <c r="AB13495" s="217"/>
      <c r="AC13495" s="217"/>
      <c r="AD13495" s="213"/>
    </row>
    <row r="13496" spans="20:30" x14ac:dyDescent="0.2">
      <c r="T13496" s="212"/>
      <c r="U13496" s="213"/>
      <c r="V13496" s="213"/>
      <c r="W13496" s="213"/>
      <c r="X13496" s="214"/>
      <c r="Y13496" s="214"/>
      <c r="Z13496" s="214"/>
      <c r="AA13496" s="217"/>
      <c r="AB13496" s="217"/>
      <c r="AC13496" s="217"/>
      <c r="AD13496" s="213"/>
    </row>
    <row r="13497" spans="20:30" x14ac:dyDescent="0.2">
      <c r="T13497" s="212"/>
      <c r="U13497" s="213"/>
      <c r="V13497" s="213"/>
      <c r="W13497" s="213"/>
      <c r="X13497" s="214"/>
      <c r="Y13497" s="214"/>
      <c r="Z13497" s="214"/>
      <c r="AA13497" s="217"/>
      <c r="AB13497" s="217"/>
      <c r="AC13497" s="217"/>
      <c r="AD13497" s="213"/>
    </row>
    <row r="13498" spans="20:30" x14ac:dyDescent="0.2">
      <c r="T13498" s="212"/>
      <c r="U13498" s="213"/>
      <c r="V13498" s="213"/>
      <c r="W13498" s="213"/>
      <c r="X13498" s="214"/>
      <c r="Y13498" s="214"/>
      <c r="Z13498" s="214"/>
      <c r="AA13498" s="217"/>
      <c r="AB13498" s="217"/>
      <c r="AC13498" s="217"/>
      <c r="AD13498" s="213"/>
    </row>
    <row r="13499" spans="20:30" x14ac:dyDescent="0.2">
      <c r="T13499" s="212"/>
      <c r="U13499" s="213"/>
      <c r="V13499" s="213"/>
      <c r="W13499" s="213"/>
      <c r="X13499" s="214"/>
      <c r="Y13499" s="214"/>
      <c r="Z13499" s="214"/>
      <c r="AA13499" s="217"/>
      <c r="AB13499" s="217"/>
      <c r="AC13499" s="217"/>
      <c r="AD13499" s="213"/>
    </row>
    <row r="13500" spans="20:30" x14ac:dyDescent="0.2">
      <c r="T13500" s="212"/>
      <c r="U13500" s="213"/>
      <c r="V13500" s="213"/>
      <c r="W13500" s="213"/>
      <c r="X13500" s="214"/>
      <c r="Y13500" s="214"/>
      <c r="Z13500" s="214"/>
      <c r="AA13500" s="217"/>
      <c r="AB13500" s="217"/>
      <c r="AC13500" s="217"/>
      <c r="AD13500" s="213"/>
    </row>
    <row r="13501" spans="20:30" x14ac:dyDescent="0.2">
      <c r="T13501" s="212"/>
      <c r="U13501" s="213"/>
      <c r="V13501" s="213"/>
      <c r="W13501" s="213"/>
      <c r="X13501" s="214"/>
      <c r="Y13501" s="214"/>
      <c r="Z13501" s="214"/>
      <c r="AA13501" s="217"/>
      <c r="AB13501" s="217"/>
      <c r="AC13501" s="217"/>
      <c r="AD13501" s="213"/>
    </row>
    <row r="13502" spans="20:30" x14ac:dyDescent="0.2">
      <c r="T13502" s="212"/>
      <c r="U13502" s="213"/>
      <c r="V13502" s="213"/>
      <c r="W13502" s="213"/>
      <c r="X13502" s="214"/>
      <c r="Y13502" s="214"/>
      <c r="Z13502" s="214"/>
      <c r="AA13502" s="217"/>
      <c r="AB13502" s="217"/>
      <c r="AC13502" s="217"/>
      <c r="AD13502" s="213"/>
    </row>
    <row r="13503" spans="20:30" x14ac:dyDescent="0.2">
      <c r="T13503" s="212"/>
      <c r="U13503" s="213"/>
      <c r="V13503" s="213"/>
      <c r="W13503" s="213"/>
      <c r="X13503" s="214"/>
      <c r="Y13503" s="214"/>
      <c r="Z13503" s="214"/>
      <c r="AA13503" s="217"/>
      <c r="AB13503" s="217"/>
      <c r="AC13503" s="217"/>
      <c r="AD13503" s="213"/>
    </row>
    <row r="13504" spans="20:30" x14ac:dyDescent="0.2">
      <c r="T13504" s="212"/>
      <c r="U13504" s="213"/>
      <c r="V13504" s="213"/>
      <c r="W13504" s="213"/>
      <c r="X13504" s="214"/>
      <c r="Y13504" s="214"/>
      <c r="Z13504" s="214"/>
      <c r="AA13504" s="217"/>
      <c r="AB13504" s="217"/>
      <c r="AC13504" s="217"/>
      <c r="AD13504" s="213"/>
    </row>
    <row r="13505" spans="20:30" x14ac:dyDescent="0.2">
      <c r="T13505" s="212"/>
      <c r="U13505" s="213"/>
      <c r="V13505" s="213"/>
      <c r="W13505" s="213"/>
      <c r="X13505" s="214"/>
      <c r="Y13505" s="214"/>
      <c r="Z13505" s="214"/>
      <c r="AA13505" s="217"/>
      <c r="AB13505" s="217"/>
      <c r="AC13505" s="217"/>
      <c r="AD13505" s="213"/>
    </row>
    <row r="13506" spans="20:30" x14ac:dyDescent="0.2">
      <c r="T13506" s="212"/>
      <c r="U13506" s="213"/>
      <c r="V13506" s="213"/>
      <c r="W13506" s="213"/>
      <c r="X13506" s="214"/>
      <c r="Y13506" s="214"/>
      <c r="Z13506" s="214"/>
      <c r="AA13506" s="217"/>
      <c r="AB13506" s="217"/>
      <c r="AC13506" s="217"/>
      <c r="AD13506" s="213"/>
    </row>
    <row r="13507" spans="20:30" x14ac:dyDescent="0.2">
      <c r="T13507" s="212"/>
      <c r="U13507" s="213"/>
      <c r="V13507" s="213"/>
      <c r="W13507" s="213"/>
      <c r="X13507" s="214"/>
      <c r="Y13507" s="214"/>
      <c r="Z13507" s="214"/>
      <c r="AA13507" s="217"/>
      <c r="AB13507" s="217"/>
      <c r="AC13507" s="217"/>
      <c r="AD13507" s="213"/>
    </row>
    <row r="13508" spans="20:30" x14ac:dyDescent="0.2">
      <c r="T13508" s="212"/>
      <c r="U13508" s="213"/>
      <c r="V13508" s="213"/>
      <c r="W13508" s="213"/>
      <c r="X13508" s="214"/>
      <c r="Y13508" s="214"/>
      <c r="Z13508" s="214"/>
      <c r="AA13508" s="217"/>
      <c r="AB13508" s="217"/>
      <c r="AC13508" s="217"/>
      <c r="AD13508" s="213"/>
    </row>
    <row r="13509" spans="20:30" x14ac:dyDescent="0.2">
      <c r="T13509" s="212"/>
      <c r="U13509" s="213"/>
      <c r="V13509" s="213"/>
      <c r="W13509" s="213"/>
      <c r="X13509" s="214"/>
      <c r="Y13509" s="214"/>
      <c r="Z13509" s="214"/>
      <c r="AA13509" s="217"/>
      <c r="AB13509" s="217"/>
      <c r="AC13509" s="217"/>
      <c r="AD13509" s="213"/>
    </row>
    <row r="13510" spans="20:30" x14ac:dyDescent="0.2">
      <c r="T13510" s="212"/>
      <c r="U13510" s="213"/>
      <c r="V13510" s="213"/>
      <c r="W13510" s="213"/>
      <c r="X13510" s="214"/>
      <c r="Y13510" s="214"/>
      <c r="Z13510" s="214"/>
      <c r="AA13510" s="217"/>
      <c r="AB13510" s="217"/>
      <c r="AC13510" s="217"/>
      <c r="AD13510" s="213"/>
    </row>
    <row r="13511" spans="20:30" x14ac:dyDescent="0.2">
      <c r="T13511" s="212"/>
      <c r="U13511" s="213"/>
      <c r="V13511" s="213"/>
      <c r="W13511" s="213"/>
      <c r="X13511" s="214"/>
      <c r="Y13511" s="214"/>
      <c r="Z13511" s="214"/>
      <c r="AA13511" s="217"/>
      <c r="AB13511" s="217"/>
      <c r="AC13511" s="217"/>
      <c r="AD13511" s="213"/>
    </row>
    <row r="13512" spans="20:30" x14ac:dyDescent="0.2">
      <c r="T13512" s="212"/>
      <c r="U13512" s="213"/>
      <c r="V13512" s="213"/>
      <c r="W13512" s="213"/>
      <c r="X13512" s="214"/>
      <c r="Y13512" s="214"/>
      <c r="Z13512" s="214"/>
      <c r="AA13512" s="217"/>
      <c r="AB13512" s="217"/>
      <c r="AC13512" s="217"/>
      <c r="AD13512" s="213"/>
    </row>
    <row r="13513" spans="20:30" x14ac:dyDescent="0.2">
      <c r="T13513" s="212"/>
      <c r="U13513" s="213"/>
      <c r="V13513" s="213"/>
      <c r="W13513" s="213"/>
      <c r="X13513" s="214"/>
      <c r="Y13513" s="214"/>
      <c r="Z13513" s="214"/>
      <c r="AA13513" s="217"/>
      <c r="AB13513" s="217"/>
      <c r="AC13513" s="217"/>
      <c r="AD13513" s="213"/>
    </row>
    <row r="13514" spans="20:30" x14ac:dyDescent="0.2">
      <c r="T13514" s="212"/>
      <c r="U13514" s="213"/>
      <c r="V13514" s="213"/>
      <c r="W13514" s="213"/>
      <c r="X13514" s="214"/>
      <c r="Y13514" s="214"/>
      <c r="Z13514" s="214"/>
      <c r="AA13514" s="217"/>
      <c r="AB13514" s="217"/>
      <c r="AC13514" s="217"/>
      <c r="AD13514" s="213"/>
    </row>
    <row r="13515" spans="20:30" x14ac:dyDescent="0.2">
      <c r="T13515" s="212"/>
      <c r="U13515" s="213"/>
      <c r="V13515" s="213"/>
      <c r="W13515" s="213"/>
      <c r="X13515" s="214"/>
      <c r="Y13515" s="214"/>
      <c r="Z13515" s="214"/>
      <c r="AA13515" s="217"/>
      <c r="AB13515" s="217"/>
      <c r="AC13515" s="217"/>
      <c r="AD13515" s="213"/>
    </row>
    <row r="13516" spans="20:30" x14ac:dyDescent="0.2">
      <c r="T13516" s="212"/>
      <c r="U13516" s="213"/>
      <c r="V13516" s="213"/>
      <c r="W13516" s="213"/>
      <c r="X13516" s="214"/>
      <c r="Y13516" s="214"/>
      <c r="Z13516" s="214"/>
      <c r="AA13516" s="217"/>
      <c r="AB13516" s="217"/>
      <c r="AC13516" s="217"/>
      <c r="AD13516" s="213"/>
    </row>
    <row r="13517" spans="20:30" x14ac:dyDescent="0.2">
      <c r="T13517" s="212"/>
      <c r="U13517" s="213"/>
      <c r="V13517" s="213"/>
      <c r="W13517" s="213"/>
      <c r="X13517" s="214"/>
      <c r="Y13517" s="214"/>
      <c r="Z13517" s="214"/>
      <c r="AA13517" s="217"/>
      <c r="AB13517" s="217"/>
      <c r="AC13517" s="217"/>
      <c r="AD13517" s="213"/>
    </row>
    <row r="13518" spans="20:30" x14ac:dyDescent="0.2">
      <c r="T13518" s="212"/>
      <c r="U13518" s="213"/>
      <c r="V13518" s="213"/>
      <c r="W13518" s="213"/>
      <c r="X13518" s="214"/>
      <c r="Y13518" s="214"/>
      <c r="Z13518" s="214"/>
      <c r="AA13518" s="217"/>
      <c r="AB13518" s="217"/>
      <c r="AC13518" s="217"/>
      <c r="AD13518" s="213"/>
    </row>
    <row r="13519" spans="20:30" x14ac:dyDescent="0.2">
      <c r="T13519" s="212"/>
      <c r="U13519" s="213"/>
      <c r="V13519" s="213"/>
      <c r="W13519" s="213"/>
      <c r="X13519" s="214"/>
      <c r="Y13519" s="214"/>
      <c r="Z13519" s="214"/>
      <c r="AA13519" s="217"/>
      <c r="AB13519" s="217"/>
      <c r="AC13519" s="217"/>
      <c r="AD13519" s="213"/>
    </row>
    <row r="13520" spans="20:30" x14ac:dyDescent="0.2">
      <c r="T13520" s="212"/>
      <c r="U13520" s="213"/>
      <c r="V13520" s="213"/>
      <c r="W13520" s="213"/>
      <c r="X13520" s="214"/>
      <c r="Y13520" s="214"/>
      <c r="Z13520" s="214"/>
      <c r="AA13520" s="217"/>
      <c r="AB13520" s="217"/>
      <c r="AC13520" s="217"/>
      <c r="AD13520" s="213"/>
    </row>
    <row r="13521" spans="20:30" x14ac:dyDescent="0.2">
      <c r="T13521" s="212"/>
      <c r="U13521" s="213"/>
      <c r="V13521" s="213"/>
      <c r="W13521" s="213"/>
      <c r="X13521" s="214"/>
      <c r="Y13521" s="214"/>
      <c r="Z13521" s="214"/>
      <c r="AA13521" s="217"/>
      <c r="AB13521" s="217"/>
      <c r="AC13521" s="217"/>
      <c r="AD13521" s="213"/>
    </row>
    <row r="13522" spans="20:30" x14ac:dyDescent="0.2">
      <c r="T13522" s="212"/>
      <c r="U13522" s="213"/>
      <c r="V13522" s="213"/>
      <c r="W13522" s="213"/>
      <c r="X13522" s="214"/>
      <c r="Y13522" s="214"/>
      <c r="Z13522" s="214"/>
      <c r="AA13522" s="217"/>
      <c r="AB13522" s="217"/>
      <c r="AC13522" s="217"/>
      <c r="AD13522" s="213"/>
    </row>
    <row r="13523" spans="20:30" x14ac:dyDescent="0.2">
      <c r="T13523" s="212"/>
      <c r="U13523" s="213"/>
      <c r="V13523" s="213"/>
      <c r="W13523" s="213"/>
      <c r="X13523" s="214"/>
      <c r="Y13523" s="214"/>
      <c r="Z13523" s="214"/>
      <c r="AA13523" s="217"/>
      <c r="AB13523" s="217"/>
      <c r="AC13523" s="217"/>
      <c r="AD13523" s="213"/>
    </row>
    <row r="13524" spans="20:30" x14ac:dyDescent="0.2">
      <c r="T13524" s="212"/>
      <c r="U13524" s="213"/>
      <c r="V13524" s="213"/>
      <c r="W13524" s="213"/>
      <c r="X13524" s="214"/>
      <c r="Y13524" s="214"/>
      <c r="Z13524" s="214"/>
      <c r="AA13524" s="217"/>
      <c r="AB13524" s="217"/>
      <c r="AC13524" s="217"/>
      <c r="AD13524" s="213"/>
    </row>
    <row r="13525" spans="20:30" x14ac:dyDescent="0.2">
      <c r="T13525" s="212"/>
      <c r="U13525" s="213"/>
      <c r="V13525" s="213"/>
      <c r="W13525" s="213"/>
      <c r="X13525" s="214"/>
      <c r="Y13525" s="214"/>
      <c r="Z13525" s="214"/>
      <c r="AA13525" s="217"/>
      <c r="AB13525" s="217"/>
      <c r="AC13525" s="217"/>
      <c r="AD13525" s="213"/>
    </row>
    <row r="13526" spans="20:30" x14ac:dyDescent="0.2">
      <c r="T13526" s="212"/>
      <c r="U13526" s="213"/>
      <c r="V13526" s="213"/>
      <c r="W13526" s="213"/>
      <c r="X13526" s="214"/>
      <c r="Y13526" s="214"/>
      <c r="Z13526" s="214"/>
      <c r="AA13526" s="217"/>
      <c r="AB13526" s="217"/>
      <c r="AC13526" s="217"/>
      <c r="AD13526" s="213"/>
    </row>
    <row r="13527" spans="20:30" x14ac:dyDescent="0.2">
      <c r="T13527" s="212"/>
      <c r="U13527" s="213"/>
      <c r="V13527" s="213"/>
      <c r="W13527" s="213"/>
      <c r="X13527" s="214"/>
      <c r="Y13527" s="214"/>
      <c r="Z13527" s="214"/>
      <c r="AA13527" s="217"/>
      <c r="AB13527" s="217"/>
      <c r="AC13527" s="217"/>
      <c r="AD13527" s="213"/>
    </row>
    <row r="13528" spans="20:30" x14ac:dyDescent="0.2">
      <c r="T13528" s="212"/>
      <c r="U13528" s="213"/>
      <c r="V13528" s="213"/>
      <c r="W13528" s="213"/>
      <c r="X13528" s="214"/>
      <c r="Y13528" s="214"/>
      <c r="Z13528" s="214"/>
      <c r="AA13528" s="217"/>
      <c r="AB13528" s="217"/>
      <c r="AC13528" s="217"/>
      <c r="AD13528" s="213"/>
    </row>
    <row r="13529" spans="20:30" x14ac:dyDescent="0.2">
      <c r="T13529" s="212"/>
      <c r="U13529" s="213"/>
      <c r="V13529" s="213"/>
      <c r="W13529" s="213"/>
      <c r="X13529" s="214"/>
      <c r="Y13529" s="214"/>
      <c r="Z13529" s="214"/>
      <c r="AA13529" s="217"/>
      <c r="AB13529" s="217"/>
      <c r="AC13529" s="217"/>
      <c r="AD13529" s="213"/>
    </row>
    <row r="13530" spans="20:30" x14ac:dyDescent="0.2">
      <c r="T13530" s="212"/>
      <c r="U13530" s="213"/>
      <c r="V13530" s="213"/>
      <c r="W13530" s="213"/>
      <c r="X13530" s="214"/>
      <c r="Y13530" s="214"/>
      <c r="Z13530" s="214"/>
      <c r="AA13530" s="217"/>
      <c r="AB13530" s="217"/>
      <c r="AC13530" s="217"/>
      <c r="AD13530" s="213"/>
    </row>
    <row r="13531" spans="20:30" x14ac:dyDescent="0.2">
      <c r="T13531" s="212"/>
      <c r="U13531" s="213"/>
      <c r="V13531" s="213"/>
      <c r="W13531" s="213"/>
      <c r="X13531" s="214"/>
      <c r="Y13531" s="214"/>
      <c r="Z13531" s="214"/>
      <c r="AA13531" s="217"/>
      <c r="AB13531" s="217"/>
      <c r="AC13531" s="217"/>
      <c r="AD13531" s="213"/>
    </row>
    <row r="13532" spans="20:30" x14ac:dyDescent="0.2">
      <c r="T13532" s="212"/>
      <c r="U13532" s="213"/>
      <c r="V13532" s="213"/>
      <c r="W13532" s="213"/>
      <c r="X13532" s="214"/>
      <c r="Y13532" s="214"/>
      <c r="Z13532" s="214"/>
      <c r="AA13532" s="217"/>
      <c r="AB13532" s="217"/>
      <c r="AC13532" s="217"/>
      <c r="AD13532" s="213"/>
    </row>
    <row r="13533" spans="20:30" x14ac:dyDescent="0.2">
      <c r="T13533" s="212"/>
      <c r="U13533" s="213"/>
      <c r="V13533" s="213"/>
      <c r="W13533" s="213"/>
      <c r="X13533" s="214"/>
      <c r="Y13533" s="214"/>
      <c r="Z13533" s="214"/>
      <c r="AA13533" s="217"/>
      <c r="AB13533" s="217"/>
      <c r="AC13533" s="217"/>
      <c r="AD13533" s="213"/>
    </row>
    <row r="13534" spans="20:30" x14ac:dyDescent="0.2">
      <c r="T13534" s="212"/>
      <c r="U13534" s="213"/>
      <c r="V13534" s="213"/>
      <c r="W13534" s="213"/>
      <c r="X13534" s="214"/>
      <c r="Y13534" s="214"/>
      <c r="Z13534" s="214"/>
      <c r="AA13534" s="217"/>
      <c r="AB13534" s="217"/>
      <c r="AC13534" s="217"/>
      <c r="AD13534" s="213"/>
    </row>
    <row r="13535" spans="20:30" x14ac:dyDescent="0.2">
      <c r="T13535" s="212"/>
      <c r="U13535" s="213"/>
      <c r="V13535" s="213"/>
      <c r="W13535" s="213"/>
      <c r="X13535" s="214"/>
      <c r="Y13535" s="214"/>
      <c r="Z13535" s="214"/>
      <c r="AA13535" s="217"/>
      <c r="AB13535" s="217"/>
      <c r="AC13535" s="217"/>
      <c r="AD13535" s="213"/>
    </row>
    <row r="13536" spans="20:30" x14ac:dyDescent="0.2">
      <c r="T13536" s="212"/>
      <c r="U13536" s="213"/>
      <c r="V13536" s="213"/>
      <c r="W13536" s="213"/>
      <c r="X13536" s="214"/>
      <c r="Y13536" s="214"/>
      <c r="Z13536" s="214"/>
      <c r="AA13536" s="217"/>
      <c r="AB13536" s="217"/>
      <c r="AC13536" s="217"/>
      <c r="AD13536" s="213"/>
    </row>
    <row r="13537" spans="20:30" x14ac:dyDescent="0.2">
      <c r="T13537" s="212"/>
      <c r="U13537" s="213"/>
      <c r="V13537" s="213"/>
      <c r="W13537" s="213"/>
      <c r="X13537" s="214"/>
      <c r="Y13537" s="214"/>
      <c r="Z13537" s="214"/>
      <c r="AA13537" s="217"/>
      <c r="AB13537" s="217"/>
      <c r="AC13537" s="217"/>
      <c r="AD13537" s="213"/>
    </row>
    <row r="13538" spans="20:30" x14ac:dyDescent="0.2">
      <c r="T13538" s="212"/>
      <c r="U13538" s="213"/>
      <c r="V13538" s="213"/>
      <c r="W13538" s="213"/>
      <c r="X13538" s="214"/>
      <c r="Y13538" s="214"/>
      <c r="Z13538" s="214"/>
      <c r="AA13538" s="217"/>
      <c r="AB13538" s="217"/>
      <c r="AC13538" s="217"/>
      <c r="AD13538" s="213"/>
    </row>
    <row r="13539" spans="20:30" x14ac:dyDescent="0.2">
      <c r="T13539" s="212"/>
      <c r="U13539" s="213"/>
      <c r="V13539" s="213"/>
      <c r="W13539" s="213"/>
      <c r="X13539" s="214"/>
      <c r="Y13539" s="214"/>
      <c r="Z13539" s="214"/>
      <c r="AA13539" s="217"/>
      <c r="AB13539" s="217"/>
      <c r="AC13539" s="217"/>
      <c r="AD13539" s="213"/>
    </row>
    <row r="13540" spans="20:30" x14ac:dyDescent="0.2">
      <c r="T13540" s="212"/>
      <c r="U13540" s="213"/>
      <c r="V13540" s="213"/>
      <c r="W13540" s="213"/>
      <c r="X13540" s="214"/>
      <c r="Y13540" s="214"/>
      <c r="Z13540" s="214"/>
      <c r="AA13540" s="217"/>
      <c r="AB13540" s="217"/>
      <c r="AC13540" s="217"/>
      <c r="AD13540" s="213"/>
    </row>
    <row r="13541" spans="20:30" x14ac:dyDescent="0.2">
      <c r="T13541" s="212"/>
      <c r="U13541" s="213"/>
      <c r="V13541" s="213"/>
      <c r="W13541" s="213"/>
      <c r="X13541" s="214"/>
      <c r="Y13541" s="214"/>
      <c r="Z13541" s="214"/>
      <c r="AA13541" s="217"/>
      <c r="AB13541" s="217"/>
      <c r="AC13541" s="217"/>
      <c r="AD13541" s="213"/>
    </row>
    <row r="13542" spans="20:30" x14ac:dyDescent="0.2">
      <c r="T13542" s="212"/>
      <c r="U13542" s="213"/>
      <c r="V13542" s="213"/>
      <c r="W13542" s="213"/>
      <c r="X13542" s="214"/>
      <c r="Y13542" s="214"/>
      <c r="Z13542" s="214"/>
      <c r="AA13542" s="217"/>
      <c r="AB13542" s="217"/>
      <c r="AC13542" s="217"/>
      <c r="AD13542" s="213"/>
    </row>
    <row r="13543" spans="20:30" x14ac:dyDescent="0.2">
      <c r="T13543" s="212"/>
      <c r="U13543" s="213"/>
      <c r="V13543" s="213"/>
      <c r="W13543" s="213"/>
      <c r="X13543" s="214"/>
      <c r="Y13543" s="214"/>
      <c r="Z13543" s="214"/>
      <c r="AA13543" s="217"/>
      <c r="AB13543" s="217"/>
      <c r="AC13543" s="217"/>
      <c r="AD13543" s="213"/>
    </row>
    <row r="13544" spans="20:30" x14ac:dyDescent="0.2">
      <c r="T13544" s="212"/>
      <c r="U13544" s="213"/>
      <c r="V13544" s="213"/>
      <c r="W13544" s="213"/>
      <c r="X13544" s="214"/>
      <c r="Y13544" s="214"/>
      <c r="Z13544" s="214"/>
      <c r="AA13544" s="217"/>
      <c r="AB13544" s="217"/>
      <c r="AC13544" s="217"/>
      <c r="AD13544" s="213"/>
    </row>
    <row r="13545" spans="20:30" x14ac:dyDescent="0.2">
      <c r="T13545" s="212"/>
      <c r="U13545" s="213"/>
      <c r="V13545" s="213"/>
      <c r="W13545" s="213"/>
      <c r="X13545" s="214"/>
      <c r="Y13545" s="214"/>
      <c r="Z13545" s="214"/>
      <c r="AA13545" s="217"/>
      <c r="AB13545" s="217"/>
      <c r="AC13545" s="217"/>
      <c r="AD13545" s="213"/>
    </row>
    <row r="13546" spans="20:30" x14ac:dyDescent="0.2">
      <c r="T13546" s="212"/>
      <c r="U13546" s="213"/>
      <c r="V13546" s="213"/>
      <c r="W13546" s="213"/>
      <c r="X13546" s="214"/>
      <c r="Y13546" s="214"/>
      <c r="Z13546" s="214"/>
      <c r="AA13546" s="217"/>
      <c r="AB13546" s="217"/>
      <c r="AC13546" s="217"/>
      <c r="AD13546" s="213"/>
    </row>
    <row r="13547" spans="20:30" x14ac:dyDescent="0.2">
      <c r="T13547" s="212"/>
      <c r="U13547" s="213"/>
      <c r="V13547" s="213"/>
      <c r="W13547" s="213"/>
      <c r="X13547" s="214"/>
      <c r="Y13547" s="214"/>
      <c r="Z13547" s="214"/>
      <c r="AA13547" s="217"/>
      <c r="AB13547" s="217"/>
      <c r="AC13547" s="217"/>
      <c r="AD13547" s="213"/>
    </row>
    <row r="13548" spans="20:30" x14ac:dyDescent="0.2">
      <c r="T13548" s="212"/>
      <c r="U13548" s="213"/>
      <c r="V13548" s="213"/>
      <c r="W13548" s="213"/>
      <c r="X13548" s="214"/>
      <c r="Y13548" s="214"/>
      <c r="Z13548" s="214"/>
      <c r="AA13548" s="217"/>
      <c r="AB13548" s="217"/>
      <c r="AC13548" s="217"/>
      <c r="AD13548" s="213"/>
    </row>
    <row r="13549" spans="20:30" x14ac:dyDescent="0.2">
      <c r="T13549" s="212"/>
      <c r="U13549" s="213"/>
      <c r="V13549" s="213"/>
      <c r="W13549" s="213"/>
      <c r="X13549" s="214"/>
      <c r="Y13549" s="214"/>
      <c r="Z13549" s="214"/>
      <c r="AA13549" s="217"/>
      <c r="AB13549" s="217"/>
      <c r="AC13549" s="217"/>
      <c r="AD13549" s="213"/>
    </row>
    <row r="13550" spans="20:30" x14ac:dyDescent="0.2">
      <c r="T13550" s="212"/>
      <c r="U13550" s="213"/>
      <c r="V13550" s="213"/>
      <c r="W13550" s="213"/>
      <c r="X13550" s="214"/>
      <c r="Y13550" s="214"/>
      <c r="Z13550" s="214"/>
      <c r="AA13550" s="217"/>
      <c r="AB13550" s="217"/>
      <c r="AC13550" s="217"/>
      <c r="AD13550" s="213"/>
    </row>
    <row r="13551" spans="20:30" x14ac:dyDescent="0.2">
      <c r="T13551" s="212"/>
      <c r="U13551" s="213"/>
      <c r="V13551" s="213"/>
      <c r="W13551" s="213"/>
      <c r="X13551" s="214"/>
      <c r="Y13551" s="214"/>
      <c r="Z13551" s="214"/>
      <c r="AA13551" s="217"/>
      <c r="AB13551" s="217"/>
      <c r="AC13551" s="217"/>
      <c r="AD13551" s="213"/>
    </row>
    <row r="13552" spans="20:30" x14ac:dyDescent="0.2">
      <c r="T13552" s="212"/>
      <c r="U13552" s="213"/>
      <c r="V13552" s="213"/>
      <c r="W13552" s="213"/>
      <c r="X13552" s="214"/>
      <c r="Y13552" s="214"/>
      <c r="Z13552" s="214"/>
      <c r="AA13552" s="217"/>
      <c r="AB13552" s="217"/>
      <c r="AC13552" s="217"/>
      <c r="AD13552" s="213"/>
    </row>
    <row r="13553" spans="20:30" x14ac:dyDescent="0.2">
      <c r="T13553" s="212"/>
      <c r="U13553" s="213"/>
      <c r="V13553" s="213"/>
      <c r="W13553" s="213"/>
      <c r="X13553" s="214"/>
      <c r="Y13553" s="214"/>
      <c r="Z13553" s="214"/>
      <c r="AA13553" s="217"/>
      <c r="AB13553" s="217"/>
      <c r="AC13553" s="217"/>
      <c r="AD13553" s="213"/>
    </row>
    <row r="13554" spans="20:30" x14ac:dyDescent="0.2">
      <c r="T13554" s="212"/>
      <c r="U13554" s="213"/>
      <c r="V13554" s="213"/>
      <c r="W13554" s="213"/>
      <c r="X13554" s="214"/>
      <c r="Y13554" s="214"/>
      <c r="Z13554" s="214"/>
      <c r="AA13554" s="217"/>
      <c r="AB13554" s="217"/>
      <c r="AC13554" s="217"/>
      <c r="AD13554" s="213"/>
    </row>
    <row r="13555" spans="20:30" x14ac:dyDescent="0.2">
      <c r="T13555" s="212"/>
      <c r="U13555" s="213"/>
      <c r="V13555" s="213"/>
      <c r="W13555" s="213"/>
      <c r="X13555" s="214"/>
      <c r="Y13555" s="214"/>
      <c r="Z13555" s="214"/>
      <c r="AA13555" s="217"/>
      <c r="AB13555" s="217"/>
      <c r="AC13555" s="217"/>
      <c r="AD13555" s="213"/>
    </row>
    <row r="13556" spans="20:30" x14ac:dyDescent="0.2">
      <c r="T13556" s="212"/>
      <c r="U13556" s="213"/>
      <c r="V13556" s="213"/>
      <c r="W13556" s="213"/>
      <c r="X13556" s="214"/>
      <c r="Y13556" s="214"/>
      <c r="Z13556" s="214"/>
      <c r="AA13556" s="217"/>
      <c r="AB13556" s="217"/>
      <c r="AC13556" s="217"/>
      <c r="AD13556" s="213"/>
    </row>
    <row r="13557" spans="20:30" x14ac:dyDescent="0.2">
      <c r="T13557" s="212"/>
      <c r="U13557" s="213"/>
      <c r="V13557" s="213"/>
      <c r="W13557" s="213"/>
      <c r="X13557" s="214"/>
      <c r="Y13557" s="214"/>
      <c r="Z13557" s="214"/>
      <c r="AA13557" s="217"/>
      <c r="AB13557" s="217"/>
      <c r="AC13557" s="217"/>
      <c r="AD13557" s="213"/>
    </row>
    <row r="13558" spans="20:30" x14ac:dyDescent="0.2">
      <c r="T13558" s="212"/>
      <c r="U13558" s="213"/>
      <c r="V13558" s="213"/>
      <c r="W13558" s="213"/>
      <c r="X13558" s="214"/>
      <c r="Y13558" s="214"/>
      <c r="Z13558" s="214"/>
      <c r="AA13558" s="217"/>
      <c r="AB13558" s="217"/>
      <c r="AC13558" s="217"/>
      <c r="AD13558" s="213"/>
    </row>
    <row r="13559" spans="20:30" x14ac:dyDescent="0.2">
      <c r="T13559" s="212"/>
      <c r="U13559" s="213"/>
      <c r="V13559" s="213"/>
      <c r="W13559" s="213"/>
      <c r="X13559" s="214"/>
      <c r="Y13559" s="214"/>
      <c r="Z13559" s="214"/>
      <c r="AA13559" s="217"/>
      <c r="AB13559" s="217"/>
      <c r="AC13559" s="217"/>
      <c r="AD13559" s="213"/>
    </row>
    <row r="13560" spans="20:30" x14ac:dyDescent="0.2">
      <c r="T13560" s="212"/>
      <c r="U13560" s="213"/>
      <c r="V13560" s="213"/>
      <c r="W13560" s="213"/>
      <c r="X13560" s="214"/>
      <c r="Y13560" s="214"/>
      <c r="Z13560" s="214"/>
      <c r="AA13560" s="217"/>
      <c r="AB13560" s="217"/>
      <c r="AC13560" s="217"/>
      <c r="AD13560" s="213"/>
    </row>
    <row r="13561" spans="20:30" x14ac:dyDescent="0.2">
      <c r="T13561" s="212"/>
      <c r="U13561" s="213"/>
      <c r="V13561" s="213"/>
      <c r="W13561" s="213"/>
      <c r="X13561" s="214"/>
      <c r="Y13561" s="214"/>
      <c r="Z13561" s="214"/>
      <c r="AA13561" s="217"/>
      <c r="AB13561" s="217"/>
      <c r="AC13561" s="217"/>
      <c r="AD13561" s="213"/>
    </row>
    <row r="13562" spans="20:30" x14ac:dyDescent="0.2">
      <c r="T13562" s="212"/>
      <c r="U13562" s="213"/>
      <c r="V13562" s="213"/>
      <c r="W13562" s="213"/>
      <c r="X13562" s="214"/>
      <c r="Y13562" s="214"/>
      <c r="Z13562" s="214"/>
      <c r="AA13562" s="217"/>
      <c r="AB13562" s="217"/>
      <c r="AC13562" s="217"/>
      <c r="AD13562" s="213"/>
    </row>
    <row r="13563" spans="20:30" x14ac:dyDescent="0.2">
      <c r="T13563" s="212"/>
      <c r="U13563" s="213"/>
      <c r="V13563" s="213"/>
      <c r="W13563" s="213"/>
      <c r="X13563" s="214"/>
      <c r="Y13563" s="214"/>
      <c r="Z13563" s="214"/>
      <c r="AA13563" s="217"/>
      <c r="AB13563" s="217"/>
      <c r="AC13563" s="217"/>
      <c r="AD13563" s="213"/>
    </row>
    <row r="13564" spans="20:30" x14ac:dyDescent="0.2">
      <c r="T13564" s="212"/>
      <c r="U13564" s="213"/>
      <c r="V13564" s="213"/>
      <c r="W13564" s="213"/>
      <c r="X13564" s="214"/>
      <c r="Y13564" s="214"/>
      <c r="Z13564" s="214"/>
      <c r="AA13564" s="217"/>
      <c r="AB13564" s="217"/>
      <c r="AC13564" s="217"/>
      <c r="AD13564" s="213"/>
    </row>
    <row r="13565" spans="20:30" x14ac:dyDescent="0.2">
      <c r="T13565" s="212"/>
      <c r="U13565" s="213"/>
      <c r="V13565" s="213"/>
      <c r="W13565" s="213"/>
      <c r="X13565" s="214"/>
      <c r="Y13565" s="214"/>
      <c r="Z13565" s="214"/>
      <c r="AA13565" s="217"/>
      <c r="AB13565" s="217"/>
      <c r="AC13565" s="217"/>
      <c r="AD13565" s="213"/>
    </row>
    <row r="13566" spans="20:30" x14ac:dyDescent="0.2">
      <c r="T13566" s="212"/>
      <c r="U13566" s="213"/>
      <c r="V13566" s="213"/>
      <c r="W13566" s="213"/>
      <c r="X13566" s="214"/>
      <c r="Y13566" s="214"/>
      <c r="Z13566" s="214"/>
      <c r="AA13566" s="217"/>
      <c r="AB13566" s="217"/>
      <c r="AC13566" s="217"/>
      <c r="AD13566" s="213"/>
    </row>
    <row r="13567" spans="20:30" x14ac:dyDescent="0.2">
      <c r="T13567" s="212"/>
      <c r="U13567" s="213"/>
      <c r="V13567" s="213"/>
      <c r="W13567" s="213"/>
      <c r="X13567" s="214"/>
      <c r="Y13567" s="214"/>
      <c r="Z13567" s="214"/>
      <c r="AA13567" s="217"/>
      <c r="AB13567" s="217"/>
      <c r="AC13567" s="217"/>
      <c r="AD13567" s="213"/>
    </row>
    <row r="13568" spans="20:30" x14ac:dyDescent="0.2">
      <c r="T13568" s="212"/>
      <c r="U13568" s="213"/>
      <c r="V13568" s="213"/>
      <c r="W13568" s="213"/>
      <c r="X13568" s="214"/>
      <c r="Y13568" s="214"/>
      <c r="Z13568" s="214"/>
      <c r="AA13568" s="217"/>
      <c r="AB13568" s="217"/>
      <c r="AC13568" s="217"/>
      <c r="AD13568" s="213"/>
    </row>
    <row r="13569" spans="20:30" x14ac:dyDescent="0.2">
      <c r="T13569" s="212"/>
      <c r="U13569" s="213"/>
      <c r="V13569" s="213"/>
      <c r="W13569" s="213"/>
      <c r="X13569" s="214"/>
      <c r="Y13569" s="214"/>
      <c r="Z13569" s="214"/>
      <c r="AA13569" s="217"/>
      <c r="AB13569" s="217"/>
      <c r="AC13569" s="217"/>
      <c r="AD13569" s="213"/>
    </row>
    <row r="13570" spans="20:30" x14ac:dyDescent="0.2">
      <c r="T13570" s="212"/>
      <c r="U13570" s="213"/>
      <c r="V13570" s="213"/>
      <c r="W13570" s="213"/>
      <c r="X13570" s="214"/>
      <c r="Y13570" s="214"/>
      <c r="Z13570" s="214"/>
      <c r="AA13570" s="217"/>
      <c r="AB13570" s="217"/>
      <c r="AC13570" s="217"/>
      <c r="AD13570" s="213"/>
    </row>
    <row r="13571" spans="20:30" x14ac:dyDescent="0.2">
      <c r="T13571" s="212"/>
      <c r="U13571" s="213"/>
      <c r="V13571" s="213"/>
      <c r="W13571" s="213"/>
      <c r="X13571" s="214"/>
      <c r="Y13571" s="214"/>
      <c r="Z13571" s="214"/>
      <c r="AA13571" s="217"/>
      <c r="AB13571" s="217"/>
      <c r="AC13571" s="217"/>
      <c r="AD13571" s="213"/>
    </row>
    <row r="13572" spans="20:30" x14ac:dyDescent="0.2">
      <c r="T13572" s="212"/>
      <c r="U13572" s="213"/>
      <c r="V13572" s="213"/>
      <c r="W13572" s="213"/>
      <c r="X13572" s="214"/>
      <c r="Y13572" s="214"/>
      <c r="Z13572" s="214"/>
      <c r="AA13572" s="217"/>
      <c r="AB13572" s="217"/>
      <c r="AC13572" s="217"/>
      <c r="AD13572" s="213"/>
    </row>
    <row r="13573" spans="20:30" x14ac:dyDescent="0.2">
      <c r="T13573" s="212"/>
      <c r="U13573" s="213"/>
      <c r="V13573" s="213"/>
      <c r="W13573" s="213"/>
      <c r="X13573" s="214"/>
      <c r="Y13573" s="214"/>
      <c r="Z13573" s="214"/>
      <c r="AA13573" s="217"/>
      <c r="AB13573" s="217"/>
      <c r="AC13573" s="217"/>
      <c r="AD13573" s="213"/>
    </row>
    <row r="13574" spans="20:30" x14ac:dyDescent="0.2">
      <c r="T13574" s="212"/>
      <c r="U13574" s="213"/>
      <c r="V13574" s="213"/>
      <c r="W13574" s="213"/>
      <c r="X13574" s="214"/>
      <c r="Y13574" s="214"/>
      <c r="Z13574" s="214"/>
      <c r="AA13574" s="217"/>
      <c r="AB13574" s="217"/>
      <c r="AC13574" s="217"/>
      <c r="AD13574" s="213"/>
    </row>
    <row r="13575" spans="20:30" x14ac:dyDescent="0.2">
      <c r="T13575" s="212"/>
      <c r="U13575" s="213"/>
      <c r="V13575" s="213"/>
      <c r="W13575" s="213"/>
      <c r="X13575" s="214"/>
      <c r="Y13575" s="214"/>
      <c r="Z13575" s="214"/>
      <c r="AA13575" s="217"/>
      <c r="AB13575" s="217"/>
      <c r="AC13575" s="217"/>
      <c r="AD13575" s="213"/>
    </row>
    <row r="13576" spans="20:30" x14ac:dyDescent="0.2">
      <c r="T13576" s="212"/>
      <c r="U13576" s="213"/>
      <c r="V13576" s="213"/>
      <c r="W13576" s="213"/>
      <c r="X13576" s="214"/>
      <c r="Y13576" s="214"/>
      <c r="Z13576" s="214"/>
      <c r="AA13576" s="217"/>
      <c r="AB13576" s="217"/>
      <c r="AC13576" s="217"/>
      <c r="AD13576" s="213"/>
    </row>
    <row r="13577" spans="20:30" x14ac:dyDescent="0.2">
      <c r="T13577" s="212"/>
      <c r="U13577" s="213"/>
      <c r="V13577" s="213"/>
      <c r="W13577" s="213"/>
      <c r="X13577" s="214"/>
      <c r="Y13577" s="214"/>
      <c r="Z13577" s="214"/>
      <c r="AA13577" s="217"/>
      <c r="AB13577" s="217"/>
      <c r="AC13577" s="217"/>
      <c r="AD13577" s="213"/>
    </row>
    <row r="13578" spans="20:30" x14ac:dyDescent="0.2">
      <c r="T13578" s="212"/>
      <c r="U13578" s="213"/>
      <c r="V13578" s="213"/>
      <c r="W13578" s="213"/>
      <c r="X13578" s="214"/>
      <c r="Y13578" s="214"/>
      <c r="Z13578" s="214"/>
      <c r="AA13578" s="217"/>
      <c r="AB13578" s="217"/>
      <c r="AC13578" s="217"/>
      <c r="AD13578" s="213"/>
    </row>
    <row r="13579" spans="20:30" x14ac:dyDescent="0.2">
      <c r="T13579" s="212"/>
      <c r="U13579" s="213"/>
      <c r="V13579" s="213"/>
      <c r="W13579" s="213"/>
      <c r="X13579" s="214"/>
      <c r="Y13579" s="214"/>
      <c r="Z13579" s="214"/>
      <c r="AA13579" s="217"/>
      <c r="AB13579" s="217"/>
      <c r="AC13579" s="217"/>
      <c r="AD13579" s="213"/>
    </row>
    <row r="13580" spans="20:30" x14ac:dyDescent="0.2">
      <c r="T13580" s="212"/>
      <c r="U13580" s="213"/>
      <c r="V13580" s="213"/>
      <c r="W13580" s="213"/>
      <c r="X13580" s="214"/>
      <c r="Y13580" s="214"/>
      <c r="Z13580" s="214"/>
      <c r="AA13580" s="217"/>
      <c r="AB13580" s="217"/>
      <c r="AC13580" s="217"/>
      <c r="AD13580" s="213"/>
    </row>
    <row r="13581" spans="20:30" x14ac:dyDescent="0.2">
      <c r="T13581" s="212"/>
      <c r="U13581" s="213"/>
      <c r="V13581" s="213"/>
      <c r="W13581" s="213"/>
      <c r="X13581" s="214"/>
      <c r="Y13581" s="214"/>
      <c r="Z13581" s="214"/>
      <c r="AA13581" s="217"/>
      <c r="AB13581" s="217"/>
      <c r="AC13581" s="217"/>
      <c r="AD13581" s="213"/>
    </row>
    <row r="13582" spans="20:30" x14ac:dyDescent="0.2">
      <c r="T13582" s="212"/>
      <c r="U13582" s="213"/>
      <c r="V13582" s="213"/>
      <c r="W13582" s="213"/>
      <c r="X13582" s="214"/>
      <c r="Y13582" s="214"/>
      <c r="Z13582" s="214"/>
      <c r="AA13582" s="217"/>
      <c r="AB13582" s="217"/>
      <c r="AC13582" s="217"/>
      <c r="AD13582" s="213"/>
    </row>
    <row r="13583" spans="20:30" x14ac:dyDescent="0.2">
      <c r="T13583" s="212"/>
      <c r="U13583" s="213"/>
      <c r="V13583" s="213"/>
      <c r="W13583" s="213"/>
      <c r="X13583" s="214"/>
      <c r="Y13583" s="214"/>
      <c r="Z13583" s="214"/>
      <c r="AA13583" s="217"/>
      <c r="AB13583" s="217"/>
      <c r="AC13583" s="217"/>
      <c r="AD13583" s="213"/>
    </row>
    <row r="13584" spans="20:30" x14ac:dyDescent="0.2">
      <c r="T13584" s="212"/>
      <c r="U13584" s="213"/>
      <c r="V13584" s="213"/>
      <c r="W13584" s="213"/>
      <c r="X13584" s="214"/>
      <c r="Y13584" s="214"/>
      <c r="Z13584" s="214"/>
      <c r="AA13584" s="217"/>
      <c r="AB13584" s="217"/>
      <c r="AC13584" s="217"/>
      <c r="AD13584" s="213"/>
    </row>
    <row r="13585" spans="20:30" x14ac:dyDescent="0.2">
      <c r="T13585" s="212"/>
      <c r="U13585" s="213"/>
      <c r="V13585" s="213"/>
      <c r="W13585" s="213"/>
      <c r="X13585" s="214"/>
      <c r="Y13585" s="214"/>
      <c r="Z13585" s="214"/>
      <c r="AA13585" s="217"/>
      <c r="AB13585" s="217"/>
      <c r="AC13585" s="217"/>
      <c r="AD13585" s="213"/>
    </row>
    <row r="13586" spans="20:30" x14ac:dyDescent="0.2">
      <c r="T13586" s="212"/>
      <c r="U13586" s="213"/>
      <c r="V13586" s="213"/>
      <c r="W13586" s="213"/>
      <c r="X13586" s="214"/>
      <c r="Y13586" s="214"/>
      <c r="Z13586" s="214"/>
      <c r="AA13586" s="217"/>
      <c r="AB13586" s="217"/>
      <c r="AC13586" s="217"/>
      <c r="AD13586" s="213"/>
    </row>
    <row r="13587" spans="20:30" x14ac:dyDescent="0.2">
      <c r="T13587" s="212"/>
      <c r="U13587" s="213"/>
      <c r="V13587" s="213"/>
      <c r="W13587" s="213"/>
      <c r="X13587" s="214"/>
      <c r="Y13587" s="214"/>
      <c r="Z13587" s="214"/>
      <c r="AA13587" s="217"/>
      <c r="AB13587" s="217"/>
      <c r="AC13587" s="217"/>
      <c r="AD13587" s="213"/>
    </row>
    <row r="13588" spans="20:30" x14ac:dyDescent="0.2">
      <c r="T13588" s="212"/>
      <c r="U13588" s="213"/>
      <c r="V13588" s="213"/>
      <c r="W13588" s="213"/>
      <c r="X13588" s="214"/>
      <c r="Y13588" s="214"/>
      <c r="Z13588" s="214"/>
      <c r="AA13588" s="217"/>
      <c r="AB13588" s="217"/>
      <c r="AC13588" s="217"/>
      <c r="AD13588" s="213"/>
    </row>
    <row r="13589" spans="20:30" x14ac:dyDescent="0.2">
      <c r="T13589" s="212"/>
      <c r="U13589" s="213"/>
      <c r="V13589" s="213"/>
      <c r="W13589" s="213"/>
      <c r="X13589" s="214"/>
      <c r="Y13589" s="214"/>
      <c r="Z13589" s="214"/>
      <c r="AA13589" s="217"/>
      <c r="AB13589" s="217"/>
      <c r="AC13589" s="217"/>
      <c r="AD13589" s="213"/>
    </row>
    <row r="13590" spans="20:30" x14ac:dyDescent="0.2">
      <c r="T13590" s="212"/>
      <c r="U13590" s="213"/>
      <c r="V13590" s="213"/>
      <c r="W13590" s="213"/>
      <c r="X13590" s="214"/>
      <c r="Y13590" s="214"/>
      <c r="Z13590" s="214"/>
      <c r="AA13590" s="217"/>
      <c r="AB13590" s="217"/>
      <c r="AC13590" s="217"/>
      <c r="AD13590" s="213"/>
    </row>
    <row r="13591" spans="20:30" x14ac:dyDescent="0.2">
      <c r="T13591" s="212"/>
      <c r="U13591" s="213"/>
      <c r="V13591" s="213"/>
      <c r="W13591" s="213"/>
      <c r="X13591" s="214"/>
      <c r="Y13591" s="214"/>
      <c r="Z13591" s="214"/>
      <c r="AA13591" s="217"/>
      <c r="AB13591" s="217"/>
      <c r="AC13591" s="217"/>
      <c r="AD13591" s="213"/>
    </row>
    <row r="13592" spans="20:30" x14ac:dyDescent="0.2">
      <c r="T13592" s="212"/>
      <c r="U13592" s="213"/>
      <c r="V13592" s="213"/>
      <c r="W13592" s="213"/>
      <c r="X13592" s="214"/>
      <c r="Y13592" s="214"/>
      <c r="Z13592" s="214"/>
      <c r="AA13592" s="217"/>
      <c r="AB13592" s="217"/>
      <c r="AC13592" s="217"/>
      <c r="AD13592" s="213"/>
    </row>
    <row r="13593" spans="20:30" x14ac:dyDescent="0.2">
      <c r="T13593" s="212"/>
      <c r="U13593" s="213"/>
      <c r="V13593" s="213"/>
      <c r="W13593" s="213"/>
      <c r="X13593" s="214"/>
      <c r="Y13593" s="214"/>
      <c r="Z13593" s="214"/>
      <c r="AA13593" s="217"/>
      <c r="AB13593" s="217"/>
      <c r="AC13593" s="217"/>
      <c r="AD13593" s="213"/>
    </row>
    <row r="13594" spans="20:30" x14ac:dyDescent="0.2">
      <c r="T13594" s="212"/>
      <c r="U13594" s="213"/>
      <c r="V13594" s="213"/>
      <c r="W13594" s="213"/>
      <c r="X13594" s="214"/>
      <c r="Y13594" s="214"/>
      <c r="Z13594" s="214"/>
      <c r="AA13594" s="217"/>
      <c r="AB13594" s="217"/>
      <c r="AC13594" s="217"/>
      <c r="AD13594" s="213"/>
    </row>
    <row r="13595" spans="20:30" x14ac:dyDescent="0.2">
      <c r="T13595" s="212"/>
      <c r="U13595" s="213"/>
      <c r="V13595" s="213"/>
      <c r="W13595" s="213"/>
      <c r="X13595" s="214"/>
      <c r="Y13595" s="214"/>
      <c r="Z13595" s="214"/>
      <c r="AA13595" s="217"/>
      <c r="AB13595" s="217"/>
      <c r="AC13595" s="217"/>
      <c r="AD13595" s="213"/>
    </row>
    <row r="13596" spans="20:30" x14ac:dyDescent="0.2">
      <c r="T13596" s="212"/>
      <c r="U13596" s="213"/>
      <c r="V13596" s="213"/>
      <c r="W13596" s="213"/>
      <c r="X13596" s="214"/>
      <c r="Y13596" s="214"/>
      <c r="Z13596" s="214"/>
      <c r="AA13596" s="217"/>
      <c r="AB13596" s="217"/>
      <c r="AC13596" s="217"/>
      <c r="AD13596" s="213"/>
    </row>
    <row r="13597" spans="20:30" x14ac:dyDescent="0.2">
      <c r="T13597" s="212"/>
      <c r="U13597" s="213"/>
      <c r="V13597" s="213"/>
      <c r="W13597" s="213"/>
      <c r="X13597" s="214"/>
      <c r="Y13597" s="214"/>
      <c r="Z13597" s="214"/>
      <c r="AA13597" s="217"/>
      <c r="AB13597" s="217"/>
      <c r="AC13597" s="217"/>
      <c r="AD13597" s="213"/>
    </row>
    <row r="13598" spans="20:30" x14ac:dyDescent="0.2">
      <c r="T13598" s="212"/>
      <c r="U13598" s="213"/>
      <c r="V13598" s="213"/>
      <c r="W13598" s="213"/>
      <c r="X13598" s="214"/>
      <c r="Y13598" s="214"/>
      <c r="Z13598" s="214"/>
      <c r="AA13598" s="217"/>
      <c r="AB13598" s="217"/>
      <c r="AC13598" s="217"/>
      <c r="AD13598" s="213"/>
    </row>
    <row r="13599" spans="20:30" x14ac:dyDescent="0.2">
      <c r="T13599" s="212"/>
      <c r="U13599" s="213"/>
      <c r="V13599" s="213"/>
      <c r="W13599" s="213"/>
      <c r="X13599" s="214"/>
      <c r="Y13599" s="214"/>
      <c r="Z13599" s="214"/>
      <c r="AA13599" s="217"/>
      <c r="AB13599" s="217"/>
      <c r="AC13599" s="217"/>
      <c r="AD13599" s="213"/>
    </row>
    <row r="13600" spans="20:30" x14ac:dyDescent="0.2">
      <c r="T13600" s="212"/>
      <c r="U13600" s="213"/>
      <c r="V13600" s="213"/>
      <c r="W13600" s="213"/>
      <c r="X13600" s="214"/>
      <c r="Y13600" s="214"/>
      <c r="Z13600" s="214"/>
      <c r="AA13600" s="217"/>
      <c r="AB13600" s="217"/>
      <c r="AC13600" s="217"/>
      <c r="AD13600" s="213"/>
    </row>
    <row r="13601" spans="20:30" x14ac:dyDescent="0.2">
      <c r="T13601" s="212"/>
      <c r="U13601" s="213"/>
      <c r="V13601" s="213"/>
      <c r="W13601" s="213"/>
      <c r="X13601" s="214"/>
      <c r="Y13601" s="214"/>
      <c r="Z13601" s="214"/>
      <c r="AA13601" s="217"/>
      <c r="AB13601" s="217"/>
      <c r="AC13601" s="217"/>
      <c r="AD13601" s="213"/>
    </row>
    <row r="13602" spans="20:30" x14ac:dyDescent="0.2">
      <c r="T13602" s="212"/>
      <c r="U13602" s="213"/>
      <c r="V13602" s="213"/>
      <c r="W13602" s="213"/>
      <c r="X13602" s="214"/>
      <c r="Y13602" s="214"/>
      <c r="Z13602" s="214"/>
      <c r="AA13602" s="217"/>
      <c r="AB13602" s="217"/>
      <c r="AC13602" s="217"/>
      <c r="AD13602" s="213"/>
    </row>
    <row r="13603" spans="20:30" x14ac:dyDescent="0.2">
      <c r="T13603" s="212"/>
      <c r="U13603" s="213"/>
      <c r="V13603" s="213"/>
      <c r="W13603" s="213"/>
      <c r="X13603" s="214"/>
      <c r="Y13603" s="214"/>
      <c r="Z13603" s="214"/>
      <c r="AA13603" s="217"/>
      <c r="AB13603" s="217"/>
      <c r="AC13603" s="217"/>
      <c r="AD13603" s="213"/>
    </row>
    <row r="13604" spans="20:30" x14ac:dyDescent="0.2">
      <c r="T13604" s="212"/>
      <c r="U13604" s="213"/>
      <c r="V13604" s="213"/>
      <c r="W13604" s="213"/>
      <c r="X13604" s="214"/>
      <c r="Y13604" s="214"/>
      <c r="Z13604" s="214"/>
      <c r="AA13604" s="217"/>
      <c r="AB13604" s="217"/>
      <c r="AC13604" s="217"/>
      <c r="AD13604" s="213"/>
    </row>
    <row r="13605" spans="20:30" x14ac:dyDescent="0.2">
      <c r="T13605" s="212"/>
      <c r="U13605" s="213"/>
      <c r="V13605" s="213"/>
      <c r="W13605" s="213"/>
      <c r="X13605" s="214"/>
      <c r="Y13605" s="214"/>
      <c r="Z13605" s="214"/>
      <c r="AA13605" s="217"/>
      <c r="AB13605" s="217"/>
      <c r="AC13605" s="217"/>
      <c r="AD13605" s="213"/>
    </row>
    <row r="13606" spans="20:30" x14ac:dyDescent="0.2">
      <c r="T13606" s="212"/>
      <c r="U13606" s="213"/>
      <c r="V13606" s="213"/>
      <c r="W13606" s="213"/>
      <c r="X13606" s="214"/>
      <c r="Y13606" s="214"/>
      <c r="Z13606" s="214"/>
      <c r="AA13606" s="217"/>
      <c r="AB13606" s="217"/>
      <c r="AC13606" s="217"/>
      <c r="AD13606" s="213"/>
    </row>
    <row r="13607" spans="20:30" x14ac:dyDescent="0.2">
      <c r="T13607" s="212"/>
      <c r="U13607" s="213"/>
      <c r="V13607" s="213"/>
      <c r="W13607" s="213"/>
      <c r="X13607" s="214"/>
      <c r="Y13607" s="214"/>
      <c r="Z13607" s="214"/>
      <c r="AA13607" s="217"/>
      <c r="AB13607" s="217"/>
      <c r="AC13607" s="217"/>
      <c r="AD13607" s="213"/>
    </row>
    <row r="13608" spans="20:30" x14ac:dyDescent="0.2">
      <c r="T13608" s="212"/>
      <c r="U13608" s="213"/>
      <c r="V13608" s="213"/>
      <c r="W13608" s="213"/>
      <c r="X13608" s="214"/>
      <c r="Y13608" s="214"/>
      <c r="Z13608" s="214"/>
      <c r="AA13608" s="217"/>
      <c r="AB13608" s="217"/>
      <c r="AC13608" s="217"/>
      <c r="AD13608" s="213"/>
    </row>
    <row r="13609" spans="20:30" x14ac:dyDescent="0.2">
      <c r="T13609" s="212"/>
      <c r="U13609" s="213"/>
      <c r="V13609" s="213"/>
      <c r="W13609" s="213"/>
      <c r="X13609" s="214"/>
      <c r="Y13609" s="214"/>
      <c r="Z13609" s="214"/>
      <c r="AA13609" s="217"/>
      <c r="AB13609" s="217"/>
      <c r="AC13609" s="217"/>
      <c r="AD13609" s="213"/>
    </row>
    <row r="13610" spans="20:30" x14ac:dyDescent="0.2">
      <c r="T13610" s="212"/>
      <c r="U13610" s="213"/>
      <c r="V13610" s="213"/>
      <c r="W13610" s="213"/>
      <c r="X13610" s="214"/>
      <c r="Y13610" s="214"/>
      <c r="Z13610" s="214"/>
      <c r="AA13610" s="217"/>
      <c r="AB13610" s="217"/>
      <c r="AC13610" s="217"/>
      <c r="AD13610" s="213"/>
    </row>
    <row r="13611" spans="20:30" x14ac:dyDescent="0.2">
      <c r="T13611" s="212"/>
      <c r="U13611" s="213"/>
      <c r="V13611" s="213"/>
      <c r="W13611" s="213"/>
      <c r="X13611" s="214"/>
      <c r="Y13611" s="214"/>
      <c r="Z13611" s="214"/>
      <c r="AA13611" s="217"/>
      <c r="AB13611" s="217"/>
      <c r="AC13611" s="217"/>
      <c r="AD13611" s="213"/>
    </row>
    <row r="13612" spans="20:30" x14ac:dyDescent="0.2">
      <c r="T13612" s="212"/>
      <c r="U13612" s="213"/>
      <c r="V13612" s="213"/>
      <c r="W13612" s="213"/>
      <c r="X13612" s="214"/>
      <c r="Y13612" s="214"/>
      <c r="Z13612" s="214"/>
      <c r="AA13612" s="217"/>
      <c r="AB13612" s="217"/>
      <c r="AC13612" s="217"/>
      <c r="AD13612" s="213"/>
    </row>
    <row r="13613" spans="20:30" x14ac:dyDescent="0.2">
      <c r="T13613" s="212"/>
      <c r="U13613" s="213"/>
      <c r="V13613" s="213"/>
      <c r="W13613" s="213"/>
      <c r="X13613" s="214"/>
      <c r="Y13613" s="214"/>
      <c r="Z13613" s="214"/>
      <c r="AA13613" s="217"/>
      <c r="AB13613" s="217"/>
      <c r="AC13613" s="217"/>
      <c r="AD13613" s="213"/>
    </row>
    <row r="13614" spans="20:30" x14ac:dyDescent="0.2">
      <c r="T13614" s="212"/>
      <c r="U13614" s="213"/>
      <c r="V13614" s="213"/>
      <c r="W13614" s="213"/>
      <c r="X13614" s="214"/>
      <c r="Y13614" s="214"/>
      <c r="Z13614" s="214"/>
      <c r="AA13614" s="217"/>
      <c r="AB13614" s="217"/>
      <c r="AC13614" s="217"/>
      <c r="AD13614" s="213"/>
    </row>
    <row r="13615" spans="20:30" x14ac:dyDescent="0.2">
      <c r="T13615" s="212"/>
      <c r="U13615" s="213"/>
      <c r="V13615" s="213"/>
      <c r="W13615" s="213"/>
      <c r="X13615" s="214"/>
      <c r="Y13615" s="214"/>
      <c r="Z13615" s="214"/>
      <c r="AA13615" s="217"/>
      <c r="AB13615" s="217"/>
      <c r="AC13615" s="217"/>
      <c r="AD13615" s="213"/>
    </row>
    <row r="13616" spans="20:30" x14ac:dyDescent="0.2">
      <c r="T13616" s="212"/>
      <c r="U13616" s="213"/>
      <c r="V13616" s="213"/>
      <c r="W13616" s="213"/>
      <c r="X13616" s="214"/>
      <c r="Y13616" s="214"/>
      <c r="Z13616" s="214"/>
      <c r="AA13616" s="217"/>
      <c r="AB13616" s="217"/>
      <c r="AC13616" s="217"/>
      <c r="AD13616" s="213"/>
    </row>
    <row r="13617" spans="20:30" x14ac:dyDescent="0.2">
      <c r="T13617" s="212"/>
      <c r="U13617" s="213"/>
      <c r="V13617" s="213"/>
      <c r="W13617" s="213"/>
      <c r="X13617" s="214"/>
      <c r="Y13617" s="214"/>
      <c r="Z13617" s="214"/>
      <c r="AA13617" s="217"/>
      <c r="AB13617" s="217"/>
      <c r="AC13617" s="217"/>
      <c r="AD13617" s="213"/>
    </row>
    <row r="13618" spans="20:30" x14ac:dyDescent="0.2">
      <c r="T13618" s="212"/>
      <c r="U13618" s="213"/>
      <c r="V13618" s="213"/>
      <c r="W13618" s="213"/>
      <c r="X13618" s="214"/>
      <c r="Y13618" s="214"/>
      <c r="Z13618" s="214"/>
      <c r="AA13618" s="217"/>
      <c r="AB13618" s="217"/>
      <c r="AC13618" s="217"/>
      <c r="AD13618" s="213"/>
    </row>
    <row r="13619" spans="20:30" x14ac:dyDescent="0.2">
      <c r="T13619" s="212"/>
      <c r="U13619" s="213"/>
      <c r="V13619" s="213"/>
      <c r="W13619" s="213"/>
      <c r="X13619" s="214"/>
      <c r="Y13619" s="214"/>
      <c r="Z13619" s="214"/>
      <c r="AA13619" s="217"/>
      <c r="AB13619" s="217"/>
      <c r="AC13619" s="217"/>
      <c r="AD13619" s="213"/>
    </row>
    <row r="13620" spans="20:30" x14ac:dyDescent="0.2">
      <c r="T13620" s="212"/>
      <c r="U13620" s="213"/>
      <c r="V13620" s="213"/>
      <c r="W13620" s="213"/>
      <c r="X13620" s="214"/>
      <c r="Y13620" s="214"/>
      <c r="Z13620" s="214"/>
      <c r="AA13620" s="217"/>
      <c r="AB13620" s="217"/>
      <c r="AC13620" s="217"/>
      <c r="AD13620" s="213"/>
    </row>
    <row r="13621" spans="20:30" x14ac:dyDescent="0.2">
      <c r="T13621" s="212"/>
      <c r="U13621" s="213"/>
      <c r="V13621" s="213"/>
      <c r="W13621" s="213"/>
      <c r="X13621" s="214"/>
      <c r="Y13621" s="214"/>
      <c r="Z13621" s="214"/>
      <c r="AA13621" s="217"/>
      <c r="AB13621" s="217"/>
      <c r="AC13621" s="217"/>
      <c r="AD13621" s="213"/>
    </row>
    <row r="13622" spans="20:30" x14ac:dyDescent="0.2">
      <c r="T13622" s="212"/>
      <c r="U13622" s="213"/>
      <c r="V13622" s="213"/>
      <c r="W13622" s="213"/>
      <c r="X13622" s="214"/>
      <c r="Y13622" s="214"/>
      <c r="Z13622" s="214"/>
      <c r="AA13622" s="217"/>
      <c r="AB13622" s="217"/>
      <c r="AC13622" s="217"/>
      <c r="AD13622" s="213"/>
    </row>
    <row r="13623" spans="20:30" x14ac:dyDescent="0.2">
      <c r="T13623" s="212"/>
      <c r="U13623" s="213"/>
      <c r="V13623" s="213"/>
      <c r="W13623" s="213"/>
      <c r="X13623" s="214"/>
      <c r="Y13623" s="214"/>
      <c r="Z13623" s="214"/>
      <c r="AA13623" s="217"/>
      <c r="AB13623" s="217"/>
      <c r="AC13623" s="217"/>
      <c r="AD13623" s="213"/>
    </row>
    <row r="13624" spans="20:30" x14ac:dyDescent="0.2">
      <c r="T13624" s="212"/>
      <c r="U13624" s="213"/>
      <c r="V13624" s="213"/>
      <c r="W13624" s="213"/>
      <c r="X13624" s="214"/>
      <c r="Y13624" s="214"/>
      <c r="Z13624" s="214"/>
      <c r="AA13624" s="217"/>
      <c r="AB13624" s="217"/>
      <c r="AC13624" s="217"/>
      <c r="AD13624" s="213"/>
    </row>
    <row r="13625" spans="20:30" x14ac:dyDescent="0.2">
      <c r="T13625" s="212"/>
      <c r="U13625" s="213"/>
      <c r="V13625" s="213"/>
      <c r="W13625" s="213"/>
      <c r="X13625" s="214"/>
      <c r="Y13625" s="214"/>
      <c r="Z13625" s="214"/>
      <c r="AA13625" s="217"/>
      <c r="AB13625" s="217"/>
      <c r="AC13625" s="217"/>
      <c r="AD13625" s="213"/>
    </row>
    <row r="13626" spans="20:30" x14ac:dyDescent="0.2">
      <c r="T13626" s="212"/>
      <c r="U13626" s="213"/>
      <c r="V13626" s="213"/>
      <c r="W13626" s="213"/>
      <c r="X13626" s="214"/>
      <c r="Y13626" s="214"/>
      <c r="Z13626" s="214"/>
      <c r="AA13626" s="217"/>
      <c r="AB13626" s="217"/>
      <c r="AC13626" s="217"/>
      <c r="AD13626" s="213"/>
    </row>
    <row r="13627" spans="20:30" x14ac:dyDescent="0.2">
      <c r="T13627" s="212"/>
      <c r="U13627" s="213"/>
      <c r="V13627" s="213"/>
      <c r="W13627" s="213"/>
      <c r="X13627" s="214"/>
      <c r="Y13627" s="214"/>
      <c r="Z13627" s="214"/>
      <c r="AA13627" s="217"/>
      <c r="AB13627" s="217"/>
      <c r="AC13627" s="217"/>
      <c r="AD13627" s="213"/>
    </row>
    <row r="13628" spans="20:30" x14ac:dyDescent="0.2">
      <c r="T13628" s="212"/>
      <c r="U13628" s="213"/>
      <c r="V13628" s="213"/>
      <c r="W13628" s="213"/>
      <c r="X13628" s="214"/>
      <c r="Y13628" s="214"/>
      <c r="Z13628" s="214"/>
      <c r="AA13628" s="217"/>
      <c r="AB13628" s="217"/>
      <c r="AC13628" s="217"/>
      <c r="AD13628" s="213"/>
    </row>
    <row r="13629" spans="20:30" x14ac:dyDescent="0.2">
      <c r="T13629" s="212"/>
      <c r="U13629" s="213"/>
      <c r="V13629" s="213"/>
      <c r="W13629" s="213"/>
      <c r="X13629" s="214"/>
      <c r="Y13629" s="214"/>
      <c r="Z13629" s="214"/>
      <c r="AA13629" s="217"/>
      <c r="AB13629" s="217"/>
      <c r="AC13629" s="217"/>
      <c r="AD13629" s="213"/>
    </row>
    <row r="13630" spans="20:30" x14ac:dyDescent="0.2">
      <c r="T13630" s="212"/>
      <c r="U13630" s="213"/>
      <c r="V13630" s="213"/>
      <c r="W13630" s="213"/>
      <c r="X13630" s="214"/>
      <c r="Y13630" s="214"/>
      <c r="Z13630" s="214"/>
      <c r="AA13630" s="217"/>
      <c r="AB13630" s="217"/>
      <c r="AC13630" s="217"/>
      <c r="AD13630" s="213"/>
    </row>
    <row r="13631" spans="20:30" x14ac:dyDescent="0.2">
      <c r="T13631" s="212"/>
      <c r="U13631" s="213"/>
      <c r="V13631" s="213"/>
      <c r="W13631" s="213"/>
      <c r="X13631" s="214"/>
      <c r="Y13631" s="214"/>
      <c r="Z13631" s="214"/>
      <c r="AA13631" s="217"/>
      <c r="AB13631" s="217"/>
      <c r="AC13631" s="217"/>
      <c r="AD13631" s="213"/>
    </row>
    <row r="13632" spans="20:30" x14ac:dyDescent="0.2">
      <c r="T13632" s="212"/>
      <c r="U13632" s="213"/>
      <c r="V13632" s="213"/>
      <c r="W13632" s="213"/>
      <c r="X13632" s="214"/>
      <c r="Y13632" s="214"/>
      <c r="Z13632" s="214"/>
      <c r="AA13632" s="217"/>
      <c r="AB13632" s="217"/>
      <c r="AC13632" s="217"/>
      <c r="AD13632" s="213"/>
    </row>
    <row r="13633" spans="20:30" x14ac:dyDescent="0.2">
      <c r="T13633" s="212"/>
      <c r="U13633" s="213"/>
      <c r="V13633" s="213"/>
      <c r="W13633" s="213"/>
      <c r="X13633" s="214"/>
      <c r="Y13633" s="214"/>
      <c r="Z13633" s="214"/>
      <c r="AA13633" s="217"/>
      <c r="AB13633" s="217"/>
      <c r="AC13633" s="217"/>
      <c r="AD13633" s="213"/>
    </row>
    <row r="13634" spans="20:30" x14ac:dyDescent="0.2">
      <c r="T13634" s="212"/>
      <c r="U13634" s="213"/>
      <c r="V13634" s="213"/>
      <c r="W13634" s="213"/>
      <c r="X13634" s="214"/>
      <c r="Y13634" s="214"/>
      <c r="Z13634" s="214"/>
      <c r="AA13634" s="217"/>
      <c r="AB13634" s="217"/>
      <c r="AC13634" s="217"/>
      <c r="AD13634" s="213"/>
    </row>
    <row r="13635" spans="20:30" x14ac:dyDescent="0.2">
      <c r="T13635" s="212"/>
      <c r="U13635" s="213"/>
      <c r="V13635" s="213"/>
      <c r="W13635" s="213"/>
      <c r="X13635" s="214"/>
      <c r="Y13635" s="214"/>
      <c r="Z13635" s="214"/>
      <c r="AA13635" s="217"/>
      <c r="AB13635" s="217"/>
      <c r="AC13635" s="217"/>
      <c r="AD13635" s="213"/>
    </row>
    <row r="13636" spans="20:30" x14ac:dyDescent="0.2">
      <c r="T13636" s="212"/>
      <c r="U13636" s="213"/>
      <c r="V13636" s="213"/>
      <c r="W13636" s="213"/>
      <c r="X13636" s="214"/>
      <c r="Y13636" s="214"/>
      <c r="Z13636" s="214"/>
      <c r="AA13636" s="217"/>
      <c r="AB13636" s="217"/>
      <c r="AC13636" s="217"/>
      <c r="AD13636" s="213"/>
    </row>
    <row r="13637" spans="20:30" x14ac:dyDescent="0.2">
      <c r="T13637" s="212"/>
      <c r="U13637" s="213"/>
      <c r="V13637" s="213"/>
      <c r="W13637" s="213"/>
      <c r="X13637" s="214"/>
      <c r="Y13637" s="214"/>
      <c r="Z13637" s="214"/>
      <c r="AA13637" s="217"/>
      <c r="AB13637" s="217"/>
      <c r="AC13637" s="217"/>
      <c r="AD13637" s="213"/>
    </row>
    <row r="13638" spans="20:30" x14ac:dyDescent="0.2">
      <c r="T13638" s="212"/>
      <c r="U13638" s="213"/>
      <c r="V13638" s="213"/>
      <c r="W13638" s="213"/>
      <c r="X13638" s="214"/>
      <c r="Y13638" s="214"/>
      <c r="Z13638" s="214"/>
      <c r="AA13638" s="217"/>
      <c r="AB13638" s="217"/>
      <c r="AC13638" s="217"/>
      <c r="AD13638" s="213"/>
    </row>
    <row r="13639" spans="20:30" x14ac:dyDescent="0.2">
      <c r="T13639" s="212"/>
      <c r="U13639" s="213"/>
      <c r="V13639" s="213"/>
      <c r="W13639" s="213"/>
      <c r="X13639" s="214"/>
      <c r="Y13639" s="214"/>
      <c r="Z13639" s="214"/>
      <c r="AA13639" s="217"/>
      <c r="AB13639" s="217"/>
      <c r="AC13639" s="217"/>
      <c r="AD13639" s="213"/>
    </row>
    <row r="13640" spans="20:30" x14ac:dyDescent="0.2">
      <c r="T13640" s="212"/>
      <c r="U13640" s="213"/>
      <c r="V13640" s="213"/>
      <c r="W13640" s="213"/>
      <c r="X13640" s="214"/>
      <c r="Y13640" s="214"/>
      <c r="Z13640" s="214"/>
      <c r="AA13640" s="217"/>
      <c r="AB13640" s="217"/>
      <c r="AC13640" s="217"/>
      <c r="AD13640" s="213"/>
    </row>
    <row r="13641" spans="20:30" x14ac:dyDescent="0.2">
      <c r="T13641" s="212"/>
      <c r="U13641" s="213"/>
      <c r="V13641" s="213"/>
      <c r="W13641" s="213"/>
      <c r="X13641" s="214"/>
      <c r="Y13641" s="214"/>
      <c r="Z13641" s="214"/>
      <c r="AA13641" s="217"/>
      <c r="AB13641" s="217"/>
      <c r="AC13641" s="217"/>
      <c r="AD13641" s="213"/>
    </row>
    <row r="13642" spans="20:30" x14ac:dyDescent="0.2">
      <c r="T13642" s="212"/>
      <c r="U13642" s="213"/>
      <c r="V13642" s="213"/>
      <c r="W13642" s="213"/>
      <c r="X13642" s="214"/>
      <c r="Y13642" s="214"/>
      <c r="Z13642" s="214"/>
      <c r="AA13642" s="217"/>
      <c r="AB13642" s="217"/>
      <c r="AC13642" s="217"/>
      <c r="AD13642" s="213"/>
    </row>
    <row r="13643" spans="20:30" x14ac:dyDescent="0.2">
      <c r="T13643" s="212"/>
      <c r="U13643" s="213"/>
      <c r="V13643" s="213"/>
      <c r="W13643" s="213"/>
      <c r="X13643" s="214"/>
      <c r="Y13643" s="214"/>
      <c r="Z13643" s="214"/>
      <c r="AA13643" s="217"/>
      <c r="AB13643" s="217"/>
      <c r="AC13643" s="217"/>
      <c r="AD13643" s="213"/>
    </row>
    <row r="13644" spans="20:30" x14ac:dyDescent="0.2">
      <c r="T13644" s="212"/>
      <c r="U13644" s="213"/>
      <c r="V13644" s="213"/>
      <c r="W13644" s="213"/>
      <c r="X13644" s="214"/>
      <c r="Y13644" s="214"/>
      <c r="Z13644" s="214"/>
      <c r="AA13644" s="217"/>
      <c r="AB13644" s="217"/>
      <c r="AC13644" s="217"/>
      <c r="AD13644" s="213"/>
    </row>
    <row r="13645" spans="20:30" x14ac:dyDescent="0.2">
      <c r="T13645" s="212"/>
      <c r="U13645" s="213"/>
      <c r="V13645" s="213"/>
      <c r="W13645" s="213"/>
      <c r="X13645" s="214"/>
      <c r="Y13645" s="214"/>
      <c r="Z13645" s="214"/>
      <c r="AA13645" s="217"/>
      <c r="AB13645" s="217"/>
      <c r="AC13645" s="217"/>
      <c r="AD13645" s="213"/>
    </row>
    <row r="13646" spans="20:30" x14ac:dyDescent="0.2">
      <c r="T13646" s="212"/>
      <c r="U13646" s="213"/>
      <c r="V13646" s="213"/>
      <c r="W13646" s="213"/>
      <c r="X13646" s="214"/>
      <c r="Y13646" s="214"/>
      <c r="Z13646" s="214"/>
      <c r="AA13646" s="217"/>
      <c r="AB13646" s="217"/>
      <c r="AC13646" s="217"/>
      <c r="AD13646" s="213"/>
    </row>
    <row r="13647" spans="20:30" x14ac:dyDescent="0.2">
      <c r="T13647" s="212"/>
      <c r="U13647" s="213"/>
      <c r="V13647" s="213"/>
      <c r="W13647" s="213"/>
      <c r="X13647" s="214"/>
      <c r="Y13647" s="214"/>
      <c r="Z13647" s="214"/>
      <c r="AA13647" s="217"/>
      <c r="AB13647" s="217"/>
      <c r="AC13647" s="217"/>
      <c r="AD13647" s="213"/>
    </row>
    <row r="13648" spans="20:30" x14ac:dyDescent="0.2">
      <c r="T13648" s="212"/>
      <c r="U13648" s="213"/>
      <c r="V13648" s="213"/>
      <c r="W13648" s="213"/>
      <c r="X13648" s="214"/>
      <c r="Y13648" s="214"/>
      <c r="Z13648" s="214"/>
      <c r="AA13648" s="217"/>
      <c r="AB13648" s="217"/>
      <c r="AC13648" s="217"/>
      <c r="AD13648" s="213"/>
    </row>
    <row r="13649" spans="20:30" x14ac:dyDescent="0.2">
      <c r="T13649" s="212"/>
      <c r="U13649" s="213"/>
      <c r="V13649" s="213"/>
      <c r="W13649" s="213"/>
      <c r="X13649" s="214"/>
      <c r="Y13649" s="214"/>
      <c r="Z13649" s="214"/>
      <c r="AA13649" s="217"/>
      <c r="AB13649" s="217"/>
      <c r="AC13649" s="217"/>
      <c r="AD13649" s="213"/>
    </row>
    <row r="13650" spans="20:30" x14ac:dyDescent="0.2">
      <c r="T13650" s="212"/>
      <c r="U13650" s="213"/>
      <c r="V13650" s="213"/>
      <c r="W13650" s="213"/>
      <c r="X13650" s="214"/>
      <c r="Y13650" s="214"/>
      <c r="Z13650" s="214"/>
      <c r="AA13650" s="217"/>
      <c r="AB13650" s="217"/>
      <c r="AC13650" s="217"/>
      <c r="AD13650" s="213"/>
    </row>
    <row r="13651" spans="20:30" x14ac:dyDescent="0.2">
      <c r="T13651" s="212"/>
      <c r="U13651" s="213"/>
      <c r="V13651" s="213"/>
      <c r="W13651" s="213"/>
      <c r="X13651" s="214"/>
      <c r="Y13651" s="214"/>
      <c r="Z13651" s="214"/>
      <c r="AA13651" s="217"/>
      <c r="AB13651" s="217"/>
      <c r="AC13651" s="217"/>
      <c r="AD13651" s="213"/>
    </row>
    <row r="13652" spans="20:30" x14ac:dyDescent="0.2">
      <c r="T13652" s="212"/>
      <c r="U13652" s="213"/>
      <c r="V13652" s="213"/>
      <c r="W13652" s="213"/>
      <c r="X13652" s="214"/>
      <c r="Y13652" s="214"/>
      <c r="Z13652" s="214"/>
      <c r="AA13652" s="217"/>
      <c r="AB13652" s="217"/>
      <c r="AC13652" s="217"/>
      <c r="AD13652" s="213"/>
    </row>
    <row r="13653" spans="20:30" x14ac:dyDescent="0.2">
      <c r="T13653" s="212"/>
      <c r="U13653" s="213"/>
      <c r="V13653" s="213"/>
      <c r="W13653" s="213"/>
      <c r="X13653" s="214"/>
      <c r="Y13653" s="214"/>
      <c r="Z13653" s="214"/>
      <c r="AA13653" s="217"/>
      <c r="AB13653" s="217"/>
      <c r="AC13653" s="217"/>
      <c r="AD13653" s="213"/>
    </row>
    <row r="13654" spans="20:30" x14ac:dyDescent="0.2">
      <c r="T13654" s="212"/>
      <c r="U13654" s="213"/>
      <c r="V13654" s="213"/>
      <c r="W13654" s="213"/>
      <c r="X13654" s="214"/>
      <c r="Y13654" s="214"/>
      <c r="Z13654" s="214"/>
      <c r="AA13654" s="217"/>
      <c r="AB13654" s="217"/>
      <c r="AC13654" s="217"/>
      <c r="AD13654" s="213"/>
    </row>
    <row r="13655" spans="20:30" x14ac:dyDescent="0.2">
      <c r="T13655" s="212"/>
      <c r="U13655" s="213"/>
      <c r="V13655" s="213"/>
      <c r="W13655" s="213"/>
      <c r="X13655" s="214"/>
      <c r="Y13655" s="214"/>
      <c r="Z13655" s="214"/>
      <c r="AA13655" s="217"/>
      <c r="AB13655" s="217"/>
      <c r="AC13655" s="217"/>
      <c r="AD13655" s="213"/>
    </row>
    <row r="13656" spans="20:30" x14ac:dyDescent="0.2">
      <c r="T13656" s="212"/>
      <c r="U13656" s="213"/>
      <c r="V13656" s="213"/>
      <c r="W13656" s="213"/>
      <c r="X13656" s="214"/>
      <c r="Y13656" s="214"/>
      <c r="Z13656" s="214"/>
      <c r="AA13656" s="217"/>
      <c r="AB13656" s="217"/>
      <c r="AC13656" s="217"/>
      <c r="AD13656" s="213"/>
    </row>
    <row r="13657" spans="20:30" x14ac:dyDescent="0.2">
      <c r="T13657" s="212"/>
      <c r="U13657" s="213"/>
      <c r="V13657" s="213"/>
      <c r="W13657" s="213"/>
      <c r="X13657" s="214"/>
      <c r="Y13657" s="214"/>
      <c r="Z13657" s="214"/>
      <c r="AA13657" s="217"/>
      <c r="AB13657" s="217"/>
      <c r="AC13657" s="217"/>
      <c r="AD13657" s="213"/>
    </row>
    <row r="13658" spans="20:30" x14ac:dyDescent="0.2">
      <c r="T13658" s="212"/>
      <c r="U13658" s="213"/>
      <c r="V13658" s="213"/>
      <c r="W13658" s="213"/>
      <c r="X13658" s="214"/>
      <c r="Y13658" s="214"/>
      <c r="Z13658" s="214"/>
      <c r="AA13658" s="217"/>
      <c r="AB13658" s="217"/>
      <c r="AC13658" s="217"/>
      <c r="AD13658" s="213"/>
    </row>
    <row r="13659" spans="20:30" x14ac:dyDescent="0.2">
      <c r="T13659" s="212"/>
      <c r="U13659" s="213"/>
      <c r="V13659" s="213"/>
      <c r="W13659" s="213"/>
      <c r="X13659" s="214"/>
      <c r="Y13659" s="214"/>
      <c r="Z13659" s="214"/>
      <c r="AA13659" s="217"/>
      <c r="AB13659" s="217"/>
      <c r="AC13659" s="217"/>
      <c r="AD13659" s="213"/>
    </row>
    <row r="13660" spans="20:30" x14ac:dyDescent="0.2">
      <c r="T13660" s="212"/>
      <c r="U13660" s="213"/>
      <c r="V13660" s="213"/>
      <c r="W13660" s="213"/>
      <c r="X13660" s="214"/>
      <c r="Y13660" s="214"/>
      <c r="Z13660" s="214"/>
      <c r="AA13660" s="217"/>
      <c r="AB13660" s="217"/>
      <c r="AC13660" s="217"/>
      <c r="AD13660" s="213"/>
    </row>
    <row r="13661" spans="20:30" x14ac:dyDescent="0.2">
      <c r="T13661" s="212"/>
      <c r="U13661" s="213"/>
      <c r="V13661" s="213"/>
      <c r="W13661" s="213"/>
      <c r="X13661" s="214"/>
      <c r="Y13661" s="214"/>
      <c r="Z13661" s="214"/>
      <c r="AA13661" s="217"/>
      <c r="AB13661" s="217"/>
      <c r="AC13661" s="217"/>
      <c r="AD13661" s="213"/>
    </row>
    <row r="13662" spans="20:30" x14ac:dyDescent="0.2">
      <c r="T13662" s="212"/>
      <c r="U13662" s="213"/>
      <c r="V13662" s="213"/>
      <c r="W13662" s="213"/>
      <c r="X13662" s="214"/>
      <c r="Y13662" s="214"/>
      <c r="Z13662" s="214"/>
      <c r="AA13662" s="217"/>
      <c r="AB13662" s="217"/>
      <c r="AC13662" s="217"/>
      <c r="AD13662" s="213"/>
    </row>
    <row r="13663" spans="20:30" x14ac:dyDescent="0.2">
      <c r="T13663" s="212"/>
      <c r="U13663" s="213"/>
      <c r="V13663" s="213"/>
      <c r="W13663" s="213"/>
      <c r="X13663" s="214"/>
      <c r="Y13663" s="214"/>
      <c r="Z13663" s="214"/>
      <c r="AA13663" s="217"/>
      <c r="AB13663" s="217"/>
      <c r="AC13663" s="217"/>
      <c r="AD13663" s="213"/>
    </row>
    <row r="13664" spans="20:30" x14ac:dyDescent="0.2">
      <c r="T13664" s="212"/>
      <c r="U13664" s="213"/>
      <c r="V13664" s="213"/>
      <c r="W13664" s="213"/>
      <c r="X13664" s="214"/>
      <c r="Y13664" s="214"/>
      <c r="Z13664" s="214"/>
      <c r="AA13664" s="217"/>
      <c r="AB13664" s="217"/>
      <c r="AC13664" s="217"/>
      <c r="AD13664" s="213"/>
    </row>
    <row r="13665" spans="20:30" x14ac:dyDescent="0.2">
      <c r="T13665" s="212"/>
      <c r="U13665" s="213"/>
      <c r="V13665" s="213"/>
      <c r="W13665" s="213"/>
      <c r="X13665" s="214"/>
      <c r="Y13665" s="214"/>
      <c r="Z13665" s="214"/>
      <c r="AA13665" s="217"/>
      <c r="AB13665" s="217"/>
      <c r="AC13665" s="217"/>
      <c r="AD13665" s="213"/>
    </row>
    <row r="13666" spans="20:30" x14ac:dyDescent="0.2">
      <c r="T13666" s="212"/>
      <c r="U13666" s="213"/>
      <c r="V13666" s="213"/>
      <c r="W13666" s="213"/>
      <c r="X13666" s="214"/>
      <c r="Y13666" s="214"/>
      <c r="Z13666" s="214"/>
      <c r="AA13666" s="217"/>
      <c r="AB13666" s="217"/>
      <c r="AC13666" s="217"/>
      <c r="AD13666" s="213"/>
    </row>
    <row r="13667" spans="20:30" x14ac:dyDescent="0.2">
      <c r="T13667" s="212"/>
      <c r="U13667" s="213"/>
      <c r="V13667" s="213"/>
      <c r="W13667" s="213"/>
      <c r="X13667" s="214"/>
      <c r="Y13667" s="214"/>
      <c r="Z13667" s="214"/>
      <c r="AA13667" s="217"/>
      <c r="AB13667" s="217"/>
      <c r="AC13667" s="217"/>
      <c r="AD13667" s="213"/>
    </row>
    <row r="13668" spans="20:30" x14ac:dyDescent="0.2">
      <c r="T13668" s="212"/>
      <c r="U13668" s="213"/>
      <c r="V13668" s="213"/>
      <c r="W13668" s="213"/>
      <c r="X13668" s="214"/>
      <c r="Y13668" s="214"/>
      <c r="Z13668" s="214"/>
      <c r="AA13668" s="217"/>
      <c r="AB13668" s="217"/>
      <c r="AC13668" s="217"/>
      <c r="AD13668" s="213"/>
    </row>
    <row r="13669" spans="20:30" x14ac:dyDescent="0.2">
      <c r="T13669" s="212"/>
      <c r="U13669" s="213"/>
      <c r="V13669" s="213"/>
      <c r="W13669" s="213"/>
      <c r="X13669" s="214"/>
      <c r="Y13669" s="214"/>
      <c r="Z13669" s="214"/>
      <c r="AA13669" s="217"/>
      <c r="AB13669" s="217"/>
      <c r="AC13669" s="217"/>
      <c r="AD13669" s="213"/>
    </row>
    <row r="13670" spans="20:30" x14ac:dyDescent="0.2">
      <c r="T13670" s="212"/>
      <c r="U13670" s="213"/>
      <c r="V13670" s="213"/>
      <c r="W13670" s="213"/>
      <c r="X13670" s="214"/>
      <c r="Y13670" s="214"/>
      <c r="Z13670" s="214"/>
      <c r="AA13670" s="217"/>
      <c r="AB13670" s="217"/>
      <c r="AC13670" s="217"/>
      <c r="AD13670" s="213"/>
    </row>
    <row r="13671" spans="20:30" x14ac:dyDescent="0.2">
      <c r="T13671" s="212"/>
      <c r="U13671" s="213"/>
      <c r="V13671" s="213"/>
      <c r="W13671" s="213"/>
      <c r="X13671" s="214"/>
      <c r="Y13671" s="214"/>
      <c r="Z13671" s="214"/>
      <c r="AA13671" s="217"/>
      <c r="AB13671" s="217"/>
      <c r="AC13671" s="217"/>
      <c r="AD13671" s="213"/>
    </row>
    <row r="13672" spans="20:30" x14ac:dyDescent="0.2">
      <c r="T13672" s="212"/>
      <c r="U13672" s="213"/>
      <c r="V13672" s="213"/>
      <c r="W13672" s="213"/>
      <c r="X13672" s="214"/>
      <c r="Y13672" s="214"/>
      <c r="Z13672" s="214"/>
      <c r="AA13672" s="217"/>
      <c r="AB13672" s="217"/>
      <c r="AC13672" s="217"/>
      <c r="AD13672" s="213"/>
    </row>
    <row r="13673" spans="20:30" x14ac:dyDescent="0.2">
      <c r="T13673" s="212"/>
      <c r="U13673" s="213"/>
      <c r="V13673" s="213"/>
      <c r="W13673" s="213"/>
      <c r="X13673" s="214"/>
      <c r="Y13673" s="214"/>
      <c r="Z13673" s="214"/>
      <c r="AA13673" s="217"/>
      <c r="AB13673" s="217"/>
      <c r="AC13673" s="217"/>
      <c r="AD13673" s="213"/>
    </row>
    <row r="13674" spans="20:30" x14ac:dyDescent="0.2">
      <c r="T13674" s="212"/>
      <c r="U13674" s="213"/>
      <c r="V13674" s="213"/>
      <c r="W13674" s="213"/>
      <c r="X13674" s="214"/>
      <c r="Y13674" s="214"/>
      <c r="Z13674" s="214"/>
      <c r="AA13674" s="217"/>
      <c r="AB13674" s="217"/>
      <c r="AC13674" s="217"/>
      <c r="AD13674" s="213"/>
    </row>
    <row r="13675" spans="20:30" x14ac:dyDescent="0.2">
      <c r="T13675" s="212"/>
      <c r="U13675" s="213"/>
      <c r="V13675" s="213"/>
      <c r="W13675" s="213"/>
      <c r="X13675" s="214"/>
      <c r="Y13675" s="214"/>
      <c r="Z13675" s="214"/>
      <c r="AA13675" s="217"/>
      <c r="AB13675" s="217"/>
      <c r="AC13675" s="217"/>
      <c r="AD13675" s="213"/>
    </row>
    <row r="13676" spans="20:30" x14ac:dyDescent="0.2">
      <c r="T13676" s="212"/>
      <c r="U13676" s="213"/>
      <c r="V13676" s="213"/>
      <c r="W13676" s="213"/>
      <c r="X13676" s="214"/>
      <c r="Y13676" s="214"/>
      <c r="Z13676" s="214"/>
      <c r="AA13676" s="217"/>
      <c r="AB13676" s="217"/>
      <c r="AC13676" s="217"/>
      <c r="AD13676" s="213"/>
    </row>
    <row r="13677" spans="20:30" x14ac:dyDescent="0.2">
      <c r="T13677" s="212"/>
      <c r="U13677" s="213"/>
      <c r="V13677" s="213"/>
      <c r="W13677" s="213"/>
      <c r="X13677" s="214"/>
      <c r="Y13677" s="214"/>
      <c r="Z13677" s="214"/>
      <c r="AA13677" s="217"/>
      <c r="AB13677" s="217"/>
      <c r="AC13677" s="217"/>
      <c r="AD13677" s="213"/>
    </row>
    <row r="13678" spans="20:30" x14ac:dyDescent="0.2">
      <c r="T13678" s="212"/>
      <c r="U13678" s="213"/>
      <c r="V13678" s="213"/>
      <c r="W13678" s="213"/>
      <c r="X13678" s="214"/>
      <c r="Y13678" s="214"/>
      <c r="Z13678" s="214"/>
      <c r="AA13678" s="217"/>
      <c r="AB13678" s="217"/>
      <c r="AC13678" s="217"/>
      <c r="AD13678" s="213"/>
    </row>
    <row r="13679" spans="20:30" x14ac:dyDescent="0.2">
      <c r="T13679" s="212"/>
      <c r="U13679" s="213"/>
      <c r="V13679" s="213"/>
      <c r="W13679" s="213"/>
      <c r="X13679" s="214"/>
      <c r="Y13679" s="214"/>
      <c r="Z13679" s="214"/>
      <c r="AA13679" s="217"/>
      <c r="AB13679" s="217"/>
      <c r="AC13679" s="217"/>
      <c r="AD13679" s="213"/>
    </row>
    <row r="13680" spans="20:30" x14ac:dyDescent="0.2">
      <c r="T13680" s="212"/>
      <c r="U13680" s="213"/>
      <c r="V13680" s="213"/>
      <c r="W13680" s="213"/>
      <c r="X13680" s="214"/>
      <c r="Y13680" s="214"/>
      <c r="Z13680" s="214"/>
      <c r="AA13680" s="217"/>
      <c r="AB13680" s="217"/>
      <c r="AC13680" s="217"/>
      <c r="AD13680" s="213"/>
    </row>
    <row r="13681" spans="20:30" x14ac:dyDescent="0.2">
      <c r="T13681" s="212"/>
      <c r="U13681" s="213"/>
      <c r="V13681" s="213"/>
      <c r="W13681" s="213"/>
      <c r="X13681" s="214"/>
      <c r="Y13681" s="214"/>
      <c r="Z13681" s="214"/>
      <c r="AA13681" s="217"/>
      <c r="AB13681" s="217"/>
      <c r="AC13681" s="217"/>
      <c r="AD13681" s="213"/>
    </row>
    <row r="13682" spans="20:30" x14ac:dyDescent="0.2">
      <c r="T13682" s="212"/>
      <c r="U13682" s="213"/>
      <c r="V13682" s="213"/>
      <c r="W13682" s="213"/>
      <c r="X13682" s="214"/>
      <c r="Y13682" s="214"/>
      <c r="Z13682" s="214"/>
      <c r="AA13682" s="217"/>
      <c r="AB13682" s="217"/>
      <c r="AC13682" s="217"/>
      <c r="AD13682" s="213"/>
    </row>
    <row r="13683" spans="20:30" x14ac:dyDescent="0.2">
      <c r="T13683" s="212"/>
      <c r="U13683" s="213"/>
      <c r="V13683" s="213"/>
      <c r="W13683" s="213"/>
      <c r="X13683" s="214"/>
      <c r="Y13683" s="214"/>
      <c r="Z13683" s="214"/>
      <c r="AA13683" s="217"/>
      <c r="AB13683" s="217"/>
      <c r="AC13683" s="217"/>
      <c r="AD13683" s="213"/>
    </row>
    <row r="13684" spans="20:30" x14ac:dyDescent="0.2">
      <c r="T13684" s="212"/>
      <c r="U13684" s="213"/>
      <c r="V13684" s="213"/>
      <c r="W13684" s="213"/>
      <c r="X13684" s="214"/>
      <c r="Y13684" s="214"/>
      <c r="Z13684" s="214"/>
      <c r="AA13684" s="217"/>
      <c r="AB13684" s="217"/>
      <c r="AC13684" s="217"/>
      <c r="AD13684" s="213"/>
    </row>
    <row r="13685" spans="20:30" x14ac:dyDescent="0.2">
      <c r="T13685" s="212"/>
      <c r="U13685" s="213"/>
      <c r="V13685" s="213"/>
      <c r="W13685" s="213"/>
      <c r="X13685" s="214"/>
      <c r="Y13685" s="214"/>
      <c r="Z13685" s="214"/>
      <c r="AA13685" s="217"/>
      <c r="AB13685" s="217"/>
      <c r="AC13685" s="217"/>
      <c r="AD13685" s="213"/>
    </row>
    <row r="13686" spans="20:30" x14ac:dyDescent="0.2">
      <c r="T13686" s="212"/>
      <c r="U13686" s="213"/>
      <c r="V13686" s="213"/>
      <c r="W13686" s="213"/>
      <c r="X13686" s="214"/>
      <c r="Y13686" s="214"/>
      <c r="Z13686" s="214"/>
      <c r="AA13686" s="217"/>
      <c r="AB13686" s="217"/>
      <c r="AC13686" s="217"/>
      <c r="AD13686" s="213"/>
    </row>
    <row r="13687" spans="20:30" x14ac:dyDescent="0.2">
      <c r="T13687" s="212"/>
      <c r="U13687" s="213"/>
      <c r="V13687" s="213"/>
      <c r="W13687" s="213"/>
      <c r="X13687" s="214"/>
      <c r="Y13687" s="214"/>
      <c r="Z13687" s="214"/>
      <c r="AA13687" s="217"/>
      <c r="AB13687" s="217"/>
      <c r="AC13687" s="217"/>
      <c r="AD13687" s="213"/>
    </row>
    <row r="13688" spans="20:30" x14ac:dyDescent="0.2">
      <c r="T13688" s="212"/>
      <c r="U13688" s="213"/>
      <c r="V13688" s="213"/>
      <c r="W13688" s="213"/>
      <c r="X13688" s="214"/>
      <c r="Y13688" s="214"/>
      <c r="Z13688" s="214"/>
      <c r="AA13688" s="217"/>
      <c r="AB13688" s="217"/>
      <c r="AC13688" s="217"/>
      <c r="AD13688" s="213"/>
    </row>
    <row r="13689" spans="20:30" x14ac:dyDescent="0.2">
      <c r="T13689" s="212"/>
      <c r="U13689" s="213"/>
      <c r="V13689" s="213"/>
      <c r="W13689" s="213"/>
      <c r="X13689" s="214"/>
      <c r="Y13689" s="214"/>
      <c r="Z13689" s="214"/>
      <c r="AA13689" s="217"/>
      <c r="AB13689" s="217"/>
      <c r="AC13689" s="217"/>
      <c r="AD13689" s="213"/>
    </row>
    <row r="13690" spans="20:30" x14ac:dyDescent="0.2">
      <c r="T13690" s="212"/>
      <c r="U13690" s="213"/>
      <c r="V13690" s="213"/>
      <c r="W13690" s="213"/>
      <c r="X13690" s="214"/>
      <c r="Y13690" s="214"/>
      <c r="Z13690" s="214"/>
      <c r="AA13690" s="217"/>
      <c r="AB13690" s="217"/>
      <c r="AC13690" s="217"/>
      <c r="AD13690" s="213"/>
    </row>
    <row r="13691" spans="20:30" x14ac:dyDescent="0.2">
      <c r="T13691" s="212"/>
      <c r="U13691" s="213"/>
      <c r="V13691" s="213"/>
      <c r="W13691" s="213"/>
      <c r="X13691" s="214"/>
      <c r="Y13691" s="214"/>
      <c r="Z13691" s="214"/>
      <c r="AA13691" s="217"/>
      <c r="AB13691" s="217"/>
      <c r="AC13691" s="217"/>
      <c r="AD13691" s="213"/>
    </row>
    <row r="13692" spans="20:30" x14ac:dyDescent="0.2">
      <c r="T13692" s="212"/>
      <c r="U13692" s="213"/>
      <c r="V13692" s="213"/>
      <c r="W13692" s="213"/>
      <c r="X13692" s="214"/>
      <c r="Y13692" s="214"/>
      <c r="Z13692" s="214"/>
      <c r="AA13692" s="217"/>
      <c r="AB13692" s="217"/>
      <c r="AC13692" s="217"/>
      <c r="AD13692" s="213"/>
    </row>
    <row r="13693" spans="20:30" x14ac:dyDescent="0.2">
      <c r="T13693" s="212"/>
      <c r="U13693" s="213"/>
      <c r="V13693" s="213"/>
      <c r="W13693" s="213"/>
      <c r="X13693" s="214"/>
      <c r="Y13693" s="214"/>
      <c r="Z13693" s="214"/>
      <c r="AA13693" s="217"/>
      <c r="AB13693" s="217"/>
      <c r="AC13693" s="217"/>
      <c r="AD13693" s="213"/>
    </row>
    <row r="13694" spans="20:30" x14ac:dyDescent="0.2">
      <c r="T13694" s="212"/>
      <c r="U13694" s="213"/>
      <c r="V13694" s="213"/>
      <c r="W13694" s="213"/>
      <c r="X13694" s="214"/>
      <c r="Y13694" s="214"/>
      <c r="Z13694" s="214"/>
      <c r="AA13694" s="217"/>
      <c r="AB13694" s="217"/>
      <c r="AC13694" s="217"/>
      <c r="AD13694" s="213"/>
    </row>
    <row r="13695" spans="20:30" x14ac:dyDescent="0.2">
      <c r="T13695" s="212"/>
      <c r="U13695" s="213"/>
      <c r="V13695" s="213"/>
      <c r="W13695" s="213"/>
      <c r="X13695" s="214"/>
      <c r="Y13695" s="214"/>
      <c r="Z13695" s="214"/>
      <c r="AA13695" s="217"/>
      <c r="AB13695" s="217"/>
      <c r="AC13695" s="217"/>
      <c r="AD13695" s="213"/>
    </row>
    <row r="13696" spans="20:30" x14ac:dyDescent="0.2">
      <c r="T13696" s="212"/>
      <c r="U13696" s="213"/>
      <c r="V13696" s="213"/>
      <c r="W13696" s="213"/>
      <c r="X13696" s="214"/>
      <c r="Y13696" s="214"/>
      <c r="Z13696" s="214"/>
      <c r="AA13696" s="217"/>
      <c r="AB13696" s="217"/>
      <c r="AC13696" s="217"/>
      <c r="AD13696" s="213"/>
    </row>
    <row r="13697" spans="20:30" x14ac:dyDescent="0.2">
      <c r="T13697" s="212"/>
      <c r="U13697" s="213"/>
      <c r="V13697" s="213"/>
      <c r="W13697" s="213"/>
      <c r="X13697" s="214"/>
      <c r="Y13697" s="214"/>
      <c r="Z13697" s="214"/>
      <c r="AA13697" s="217"/>
      <c r="AB13697" s="217"/>
      <c r="AC13697" s="217"/>
      <c r="AD13697" s="213"/>
    </row>
    <row r="13698" spans="20:30" x14ac:dyDescent="0.2">
      <c r="T13698" s="212"/>
      <c r="U13698" s="213"/>
      <c r="V13698" s="213"/>
      <c r="W13698" s="213"/>
      <c r="X13698" s="214"/>
      <c r="Y13698" s="214"/>
      <c r="Z13698" s="214"/>
      <c r="AA13698" s="217"/>
      <c r="AB13698" s="217"/>
      <c r="AC13698" s="217"/>
      <c r="AD13698" s="213"/>
    </row>
    <row r="13699" spans="20:30" x14ac:dyDescent="0.2">
      <c r="T13699" s="212"/>
      <c r="U13699" s="213"/>
      <c r="V13699" s="213"/>
      <c r="W13699" s="213"/>
      <c r="X13699" s="214"/>
      <c r="Y13699" s="214"/>
      <c r="Z13699" s="214"/>
      <c r="AA13699" s="217"/>
      <c r="AB13699" s="217"/>
      <c r="AC13699" s="217"/>
      <c r="AD13699" s="213"/>
    </row>
    <row r="13700" spans="20:30" x14ac:dyDescent="0.2">
      <c r="T13700" s="212"/>
      <c r="U13700" s="213"/>
      <c r="V13700" s="213"/>
      <c r="W13700" s="213"/>
      <c r="X13700" s="214"/>
      <c r="Y13700" s="214"/>
      <c r="Z13700" s="214"/>
      <c r="AA13700" s="217"/>
      <c r="AB13700" s="217"/>
      <c r="AC13700" s="217"/>
      <c r="AD13700" s="213"/>
    </row>
    <row r="13701" spans="20:30" x14ac:dyDescent="0.2">
      <c r="T13701" s="212"/>
      <c r="U13701" s="213"/>
      <c r="V13701" s="213"/>
      <c r="W13701" s="213"/>
      <c r="X13701" s="214"/>
      <c r="Y13701" s="214"/>
      <c r="Z13701" s="214"/>
      <c r="AA13701" s="217"/>
      <c r="AB13701" s="217"/>
      <c r="AC13701" s="217"/>
      <c r="AD13701" s="213"/>
    </row>
    <row r="13702" spans="20:30" x14ac:dyDescent="0.2">
      <c r="T13702" s="212"/>
      <c r="U13702" s="213"/>
      <c r="V13702" s="213"/>
      <c r="W13702" s="213"/>
      <c r="X13702" s="214"/>
      <c r="Y13702" s="214"/>
      <c r="Z13702" s="214"/>
      <c r="AA13702" s="217"/>
      <c r="AB13702" s="217"/>
      <c r="AC13702" s="217"/>
      <c r="AD13702" s="213"/>
    </row>
    <row r="13703" spans="20:30" x14ac:dyDescent="0.2">
      <c r="T13703" s="212"/>
      <c r="U13703" s="213"/>
      <c r="V13703" s="213"/>
      <c r="W13703" s="213"/>
      <c r="X13703" s="214"/>
      <c r="Y13703" s="214"/>
      <c r="Z13703" s="214"/>
      <c r="AA13703" s="217"/>
      <c r="AB13703" s="217"/>
      <c r="AC13703" s="217"/>
      <c r="AD13703" s="213"/>
    </row>
    <row r="13704" spans="20:30" x14ac:dyDescent="0.2">
      <c r="T13704" s="212"/>
      <c r="U13704" s="213"/>
      <c r="V13704" s="213"/>
      <c r="W13704" s="213"/>
      <c r="X13704" s="214"/>
      <c r="Y13704" s="214"/>
      <c r="Z13704" s="214"/>
      <c r="AA13704" s="217"/>
      <c r="AB13704" s="217"/>
      <c r="AC13704" s="217"/>
      <c r="AD13704" s="213"/>
    </row>
    <row r="13705" spans="20:30" x14ac:dyDescent="0.2">
      <c r="T13705" s="212"/>
      <c r="U13705" s="213"/>
      <c r="V13705" s="213"/>
      <c r="W13705" s="213"/>
      <c r="X13705" s="214"/>
      <c r="Y13705" s="214"/>
      <c r="Z13705" s="214"/>
      <c r="AA13705" s="217"/>
      <c r="AB13705" s="217"/>
      <c r="AC13705" s="217"/>
      <c r="AD13705" s="213"/>
    </row>
    <row r="13706" spans="20:30" x14ac:dyDescent="0.2">
      <c r="T13706" s="212"/>
      <c r="U13706" s="213"/>
      <c r="V13706" s="213"/>
      <c r="W13706" s="213"/>
      <c r="X13706" s="214"/>
      <c r="Y13706" s="214"/>
      <c r="Z13706" s="214"/>
      <c r="AA13706" s="217"/>
      <c r="AB13706" s="217"/>
      <c r="AC13706" s="217"/>
      <c r="AD13706" s="213"/>
    </row>
    <row r="13707" spans="20:30" x14ac:dyDescent="0.2">
      <c r="T13707" s="212"/>
      <c r="U13707" s="213"/>
      <c r="V13707" s="213"/>
      <c r="W13707" s="213"/>
      <c r="X13707" s="214"/>
      <c r="Y13707" s="214"/>
      <c r="Z13707" s="214"/>
      <c r="AA13707" s="217"/>
      <c r="AB13707" s="217"/>
      <c r="AC13707" s="217"/>
      <c r="AD13707" s="213"/>
    </row>
    <row r="13708" spans="20:30" x14ac:dyDescent="0.2">
      <c r="T13708" s="212"/>
      <c r="U13708" s="213"/>
      <c r="V13708" s="213"/>
      <c r="W13708" s="213"/>
      <c r="X13708" s="214"/>
      <c r="Y13708" s="214"/>
      <c r="Z13708" s="214"/>
      <c r="AA13708" s="217"/>
      <c r="AB13708" s="217"/>
      <c r="AC13708" s="217"/>
      <c r="AD13708" s="213"/>
    </row>
    <row r="13709" spans="20:30" x14ac:dyDescent="0.2">
      <c r="T13709" s="212"/>
      <c r="U13709" s="213"/>
      <c r="V13709" s="213"/>
      <c r="W13709" s="213"/>
      <c r="X13709" s="214"/>
      <c r="Y13709" s="214"/>
      <c r="Z13709" s="214"/>
      <c r="AA13709" s="217"/>
      <c r="AB13709" s="217"/>
      <c r="AC13709" s="217"/>
      <c r="AD13709" s="213"/>
    </row>
    <row r="13710" spans="20:30" x14ac:dyDescent="0.2">
      <c r="T13710" s="212"/>
      <c r="U13710" s="213"/>
      <c r="V13710" s="213"/>
      <c r="W13710" s="213"/>
      <c r="X13710" s="214"/>
      <c r="Y13710" s="214"/>
      <c r="Z13710" s="214"/>
      <c r="AA13710" s="217"/>
      <c r="AB13710" s="217"/>
      <c r="AC13710" s="217"/>
      <c r="AD13710" s="213"/>
    </row>
    <row r="13711" spans="20:30" x14ac:dyDescent="0.2">
      <c r="T13711" s="212"/>
      <c r="U13711" s="213"/>
      <c r="V13711" s="213"/>
      <c r="W13711" s="213"/>
      <c r="X13711" s="214"/>
      <c r="Y13711" s="214"/>
      <c r="Z13711" s="214"/>
      <c r="AA13711" s="217"/>
      <c r="AB13711" s="217"/>
      <c r="AC13711" s="217"/>
      <c r="AD13711" s="213"/>
    </row>
    <row r="13712" spans="20:30" x14ac:dyDescent="0.2">
      <c r="T13712" s="212"/>
      <c r="U13712" s="213"/>
      <c r="V13712" s="213"/>
      <c r="W13712" s="213"/>
      <c r="X13712" s="214"/>
      <c r="Y13712" s="214"/>
      <c r="Z13712" s="214"/>
      <c r="AA13712" s="217"/>
      <c r="AB13712" s="217"/>
      <c r="AC13712" s="217"/>
      <c r="AD13712" s="213"/>
    </row>
    <row r="13713" spans="20:30" x14ac:dyDescent="0.2">
      <c r="T13713" s="212"/>
      <c r="U13713" s="213"/>
      <c r="V13713" s="213"/>
      <c r="W13713" s="213"/>
      <c r="X13713" s="214"/>
      <c r="Y13713" s="214"/>
      <c r="Z13713" s="214"/>
      <c r="AA13713" s="217"/>
      <c r="AB13713" s="217"/>
      <c r="AC13713" s="217"/>
      <c r="AD13713" s="213"/>
    </row>
    <row r="13714" spans="20:30" x14ac:dyDescent="0.2">
      <c r="T13714" s="212"/>
      <c r="U13714" s="213"/>
      <c r="V13714" s="213"/>
      <c r="W13714" s="213"/>
      <c r="X13714" s="214"/>
      <c r="Y13714" s="214"/>
      <c r="Z13714" s="214"/>
      <c r="AA13714" s="217"/>
      <c r="AB13714" s="217"/>
      <c r="AC13714" s="217"/>
      <c r="AD13714" s="213"/>
    </row>
    <row r="13715" spans="20:30" x14ac:dyDescent="0.2">
      <c r="T13715" s="212"/>
      <c r="U13715" s="213"/>
      <c r="V13715" s="213"/>
      <c r="W13715" s="213"/>
      <c r="X13715" s="214"/>
      <c r="Y13715" s="214"/>
      <c r="Z13715" s="214"/>
      <c r="AA13715" s="217"/>
      <c r="AB13715" s="217"/>
      <c r="AC13715" s="217"/>
      <c r="AD13715" s="213"/>
    </row>
    <row r="13716" spans="20:30" x14ac:dyDescent="0.2">
      <c r="T13716" s="212"/>
      <c r="U13716" s="213"/>
      <c r="V13716" s="213"/>
      <c r="W13716" s="213"/>
      <c r="X13716" s="214"/>
      <c r="Y13716" s="214"/>
      <c r="Z13716" s="214"/>
      <c r="AA13716" s="217"/>
      <c r="AB13716" s="217"/>
      <c r="AC13716" s="217"/>
      <c r="AD13716" s="213"/>
    </row>
    <row r="13717" spans="20:30" x14ac:dyDescent="0.2">
      <c r="T13717" s="212"/>
      <c r="U13717" s="213"/>
      <c r="V13717" s="213"/>
      <c r="W13717" s="213"/>
      <c r="X13717" s="214"/>
      <c r="Y13717" s="214"/>
      <c r="Z13717" s="214"/>
      <c r="AA13717" s="217"/>
      <c r="AB13717" s="217"/>
      <c r="AC13717" s="217"/>
      <c r="AD13717" s="213"/>
    </row>
    <row r="13718" spans="20:30" x14ac:dyDescent="0.2">
      <c r="T13718" s="212"/>
      <c r="U13718" s="213"/>
      <c r="V13718" s="213"/>
      <c r="W13718" s="213"/>
      <c r="X13718" s="214"/>
      <c r="Y13718" s="214"/>
      <c r="Z13718" s="214"/>
      <c r="AA13718" s="217"/>
      <c r="AB13718" s="217"/>
      <c r="AC13718" s="217"/>
      <c r="AD13718" s="213"/>
    </row>
    <row r="13719" spans="20:30" x14ac:dyDescent="0.2">
      <c r="T13719" s="212"/>
      <c r="U13719" s="213"/>
      <c r="V13719" s="213"/>
      <c r="W13719" s="213"/>
      <c r="X13719" s="214"/>
      <c r="Y13719" s="214"/>
      <c r="Z13719" s="214"/>
      <c r="AA13719" s="217"/>
      <c r="AB13719" s="217"/>
      <c r="AC13719" s="217"/>
      <c r="AD13719" s="213"/>
    </row>
    <row r="13720" spans="20:30" x14ac:dyDescent="0.2">
      <c r="T13720" s="212"/>
      <c r="U13720" s="213"/>
      <c r="V13720" s="213"/>
      <c r="W13720" s="213"/>
      <c r="X13720" s="214"/>
      <c r="Y13720" s="214"/>
      <c r="Z13720" s="214"/>
      <c r="AA13720" s="217"/>
      <c r="AB13720" s="217"/>
      <c r="AC13720" s="217"/>
      <c r="AD13720" s="213"/>
    </row>
    <row r="13721" spans="20:30" x14ac:dyDescent="0.2">
      <c r="T13721" s="212"/>
      <c r="U13721" s="213"/>
      <c r="V13721" s="213"/>
      <c r="W13721" s="213"/>
      <c r="X13721" s="214"/>
      <c r="Y13721" s="214"/>
      <c r="Z13721" s="214"/>
      <c r="AA13721" s="217"/>
      <c r="AB13721" s="217"/>
      <c r="AC13721" s="217"/>
      <c r="AD13721" s="213"/>
    </row>
    <row r="13722" spans="20:30" x14ac:dyDescent="0.2">
      <c r="T13722" s="212"/>
      <c r="U13722" s="213"/>
      <c r="V13722" s="213"/>
      <c r="W13722" s="213"/>
      <c r="X13722" s="214"/>
      <c r="Y13722" s="214"/>
      <c r="Z13722" s="214"/>
      <c r="AA13722" s="217"/>
      <c r="AB13722" s="217"/>
      <c r="AC13722" s="217"/>
      <c r="AD13722" s="213"/>
    </row>
    <row r="13723" spans="20:30" x14ac:dyDescent="0.2">
      <c r="T13723" s="212"/>
      <c r="U13723" s="213"/>
      <c r="V13723" s="213"/>
      <c r="W13723" s="213"/>
      <c r="X13723" s="214"/>
      <c r="Y13723" s="214"/>
      <c r="Z13723" s="214"/>
      <c r="AA13723" s="217"/>
      <c r="AB13723" s="217"/>
      <c r="AC13723" s="217"/>
      <c r="AD13723" s="213"/>
    </row>
    <row r="13724" spans="20:30" x14ac:dyDescent="0.2">
      <c r="T13724" s="212"/>
      <c r="U13724" s="213"/>
      <c r="V13724" s="213"/>
      <c r="W13724" s="213"/>
      <c r="X13724" s="214"/>
      <c r="Y13724" s="214"/>
      <c r="Z13724" s="214"/>
      <c r="AA13724" s="217"/>
      <c r="AB13724" s="217"/>
      <c r="AC13724" s="217"/>
      <c r="AD13724" s="213"/>
    </row>
    <row r="13725" spans="20:30" x14ac:dyDescent="0.2">
      <c r="T13725" s="212"/>
      <c r="U13725" s="213"/>
      <c r="V13725" s="213"/>
      <c r="W13725" s="213"/>
      <c r="X13725" s="214"/>
      <c r="Y13725" s="214"/>
      <c r="Z13725" s="214"/>
      <c r="AA13725" s="217"/>
      <c r="AB13725" s="217"/>
      <c r="AC13725" s="217"/>
      <c r="AD13725" s="213"/>
    </row>
    <row r="13726" spans="20:30" x14ac:dyDescent="0.2">
      <c r="T13726" s="212"/>
      <c r="U13726" s="213"/>
      <c r="V13726" s="213"/>
      <c r="W13726" s="213"/>
      <c r="X13726" s="214"/>
      <c r="Y13726" s="214"/>
      <c r="Z13726" s="214"/>
      <c r="AA13726" s="217"/>
      <c r="AB13726" s="217"/>
      <c r="AC13726" s="217"/>
      <c r="AD13726" s="213"/>
    </row>
    <row r="13727" spans="20:30" x14ac:dyDescent="0.2">
      <c r="T13727" s="212"/>
      <c r="U13727" s="213"/>
      <c r="V13727" s="213"/>
      <c r="W13727" s="213"/>
      <c r="X13727" s="214"/>
      <c r="Y13727" s="214"/>
      <c r="Z13727" s="214"/>
      <c r="AA13727" s="217"/>
      <c r="AB13727" s="217"/>
      <c r="AC13727" s="217"/>
      <c r="AD13727" s="213"/>
    </row>
    <row r="13728" spans="20:30" x14ac:dyDescent="0.2">
      <c r="T13728" s="212"/>
      <c r="U13728" s="213"/>
      <c r="V13728" s="213"/>
      <c r="W13728" s="213"/>
      <c r="X13728" s="214"/>
      <c r="Y13728" s="214"/>
      <c r="Z13728" s="214"/>
      <c r="AA13728" s="217"/>
      <c r="AB13728" s="217"/>
      <c r="AC13728" s="217"/>
      <c r="AD13728" s="213"/>
    </row>
    <row r="13729" spans="20:30" x14ac:dyDescent="0.2">
      <c r="T13729" s="212"/>
      <c r="U13729" s="213"/>
      <c r="V13729" s="213"/>
      <c r="W13729" s="213"/>
      <c r="X13729" s="214"/>
      <c r="Y13729" s="214"/>
      <c r="Z13729" s="214"/>
      <c r="AA13729" s="217"/>
      <c r="AB13729" s="217"/>
      <c r="AC13729" s="217"/>
      <c r="AD13729" s="213"/>
    </row>
    <row r="13730" spans="20:30" x14ac:dyDescent="0.2">
      <c r="T13730" s="212"/>
      <c r="U13730" s="213"/>
      <c r="V13730" s="213"/>
      <c r="W13730" s="213"/>
      <c r="X13730" s="214"/>
      <c r="Y13730" s="214"/>
      <c r="Z13730" s="214"/>
      <c r="AA13730" s="217"/>
      <c r="AB13730" s="217"/>
      <c r="AC13730" s="217"/>
      <c r="AD13730" s="213"/>
    </row>
    <row r="13731" spans="20:30" x14ac:dyDescent="0.2">
      <c r="T13731" s="212"/>
      <c r="U13731" s="213"/>
      <c r="V13731" s="213"/>
      <c r="W13731" s="213"/>
      <c r="X13731" s="214"/>
      <c r="Y13731" s="214"/>
      <c r="Z13731" s="214"/>
      <c r="AA13731" s="217"/>
      <c r="AB13731" s="217"/>
      <c r="AC13731" s="217"/>
      <c r="AD13731" s="213"/>
    </row>
    <row r="13732" spans="20:30" x14ac:dyDescent="0.2">
      <c r="T13732" s="212"/>
      <c r="U13732" s="213"/>
      <c r="V13732" s="213"/>
      <c r="W13732" s="213"/>
      <c r="X13732" s="214"/>
      <c r="Y13732" s="214"/>
      <c r="Z13732" s="214"/>
      <c r="AA13732" s="217"/>
      <c r="AB13732" s="217"/>
      <c r="AC13732" s="217"/>
      <c r="AD13732" s="213"/>
    </row>
    <row r="13733" spans="20:30" x14ac:dyDescent="0.2">
      <c r="T13733" s="212"/>
      <c r="U13733" s="213"/>
      <c r="V13733" s="213"/>
      <c r="W13733" s="213"/>
      <c r="X13733" s="214"/>
      <c r="Y13733" s="214"/>
      <c r="Z13733" s="214"/>
      <c r="AA13733" s="217"/>
      <c r="AB13733" s="217"/>
      <c r="AC13733" s="217"/>
      <c r="AD13733" s="213"/>
    </row>
    <row r="13734" spans="20:30" x14ac:dyDescent="0.2">
      <c r="T13734" s="212"/>
      <c r="U13734" s="213"/>
      <c r="V13734" s="213"/>
      <c r="W13734" s="213"/>
      <c r="X13734" s="214"/>
      <c r="Y13734" s="214"/>
      <c r="Z13734" s="214"/>
      <c r="AA13734" s="217"/>
      <c r="AB13734" s="217"/>
      <c r="AC13734" s="217"/>
      <c r="AD13734" s="213"/>
    </row>
    <row r="13735" spans="20:30" x14ac:dyDescent="0.2">
      <c r="T13735" s="212"/>
      <c r="U13735" s="213"/>
      <c r="V13735" s="213"/>
      <c r="W13735" s="213"/>
      <c r="X13735" s="214"/>
      <c r="Y13735" s="214"/>
      <c r="Z13735" s="214"/>
      <c r="AA13735" s="217"/>
      <c r="AB13735" s="217"/>
      <c r="AC13735" s="217"/>
      <c r="AD13735" s="213"/>
    </row>
    <row r="13736" spans="20:30" x14ac:dyDescent="0.2">
      <c r="T13736" s="212"/>
      <c r="U13736" s="213"/>
      <c r="V13736" s="213"/>
      <c r="W13736" s="213"/>
      <c r="X13736" s="214"/>
      <c r="Y13736" s="214"/>
      <c r="Z13736" s="214"/>
      <c r="AA13736" s="217"/>
      <c r="AB13736" s="217"/>
      <c r="AC13736" s="217"/>
      <c r="AD13736" s="213"/>
    </row>
    <row r="13737" spans="20:30" x14ac:dyDescent="0.2">
      <c r="T13737" s="212"/>
      <c r="U13737" s="213"/>
      <c r="V13737" s="213"/>
      <c r="W13737" s="213"/>
      <c r="X13737" s="214"/>
      <c r="Y13737" s="214"/>
      <c r="Z13737" s="214"/>
      <c r="AA13737" s="217"/>
      <c r="AB13737" s="217"/>
      <c r="AC13737" s="217"/>
      <c r="AD13737" s="213"/>
    </row>
    <row r="13738" spans="20:30" x14ac:dyDescent="0.2">
      <c r="T13738" s="212"/>
      <c r="U13738" s="213"/>
      <c r="V13738" s="213"/>
      <c r="W13738" s="213"/>
      <c r="X13738" s="214"/>
      <c r="Y13738" s="214"/>
      <c r="Z13738" s="214"/>
      <c r="AA13738" s="217"/>
      <c r="AB13738" s="217"/>
      <c r="AC13738" s="217"/>
      <c r="AD13738" s="213"/>
    </row>
    <row r="13739" spans="20:30" x14ac:dyDescent="0.2">
      <c r="T13739" s="212"/>
      <c r="U13739" s="213"/>
      <c r="V13739" s="213"/>
      <c r="W13739" s="213"/>
      <c r="X13739" s="214"/>
      <c r="Y13739" s="214"/>
      <c r="Z13739" s="214"/>
      <c r="AA13739" s="217"/>
      <c r="AB13739" s="217"/>
      <c r="AC13739" s="217"/>
      <c r="AD13739" s="213"/>
    </row>
    <row r="13740" spans="20:30" x14ac:dyDescent="0.2">
      <c r="T13740" s="212"/>
      <c r="U13740" s="213"/>
      <c r="V13740" s="213"/>
      <c r="W13740" s="213"/>
      <c r="X13740" s="214"/>
      <c r="Y13740" s="214"/>
      <c r="Z13740" s="214"/>
      <c r="AA13740" s="217"/>
      <c r="AB13740" s="217"/>
      <c r="AC13740" s="217"/>
      <c r="AD13740" s="213"/>
    </row>
    <row r="13741" spans="20:30" x14ac:dyDescent="0.2">
      <c r="T13741" s="212"/>
      <c r="U13741" s="213"/>
      <c r="V13741" s="213"/>
      <c r="W13741" s="213"/>
      <c r="X13741" s="214"/>
      <c r="Y13741" s="214"/>
      <c r="Z13741" s="214"/>
      <c r="AA13741" s="217"/>
      <c r="AB13741" s="217"/>
      <c r="AC13741" s="217"/>
      <c r="AD13741" s="213"/>
    </row>
    <row r="13742" spans="20:30" x14ac:dyDescent="0.2">
      <c r="T13742" s="212"/>
      <c r="U13742" s="213"/>
      <c r="V13742" s="213"/>
      <c r="W13742" s="213"/>
      <c r="X13742" s="214"/>
      <c r="Y13742" s="214"/>
      <c r="Z13742" s="214"/>
      <c r="AA13742" s="217"/>
      <c r="AB13742" s="217"/>
      <c r="AC13742" s="217"/>
      <c r="AD13742" s="213"/>
    </row>
    <row r="13743" spans="20:30" x14ac:dyDescent="0.2">
      <c r="T13743" s="212"/>
      <c r="U13743" s="213"/>
      <c r="V13743" s="213"/>
      <c r="W13743" s="213"/>
      <c r="X13743" s="214"/>
      <c r="Y13743" s="214"/>
      <c r="Z13743" s="214"/>
      <c r="AA13743" s="217"/>
      <c r="AB13743" s="217"/>
      <c r="AC13743" s="217"/>
      <c r="AD13743" s="213"/>
    </row>
    <row r="13744" spans="20:30" x14ac:dyDescent="0.2">
      <c r="T13744" s="212"/>
      <c r="U13744" s="213"/>
      <c r="V13744" s="213"/>
      <c r="W13744" s="213"/>
      <c r="X13744" s="214"/>
      <c r="Y13744" s="214"/>
      <c r="Z13744" s="214"/>
      <c r="AA13744" s="217"/>
      <c r="AB13744" s="217"/>
      <c r="AC13744" s="217"/>
      <c r="AD13744" s="213"/>
    </row>
    <row r="13745" spans="20:30" x14ac:dyDescent="0.2">
      <c r="T13745" s="212"/>
      <c r="U13745" s="213"/>
      <c r="V13745" s="213"/>
      <c r="W13745" s="213"/>
      <c r="X13745" s="214"/>
      <c r="Y13745" s="214"/>
      <c r="Z13745" s="214"/>
      <c r="AA13745" s="217"/>
      <c r="AB13745" s="217"/>
      <c r="AC13745" s="217"/>
      <c r="AD13745" s="213"/>
    </row>
    <row r="13746" spans="20:30" x14ac:dyDescent="0.2">
      <c r="T13746" s="212"/>
      <c r="U13746" s="213"/>
      <c r="V13746" s="213"/>
      <c r="W13746" s="213"/>
      <c r="X13746" s="214"/>
      <c r="Y13746" s="214"/>
      <c r="Z13746" s="214"/>
      <c r="AA13746" s="217"/>
      <c r="AB13746" s="217"/>
      <c r="AC13746" s="217"/>
      <c r="AD13746" s="213"/>
    </row>
    <row r="13747" spans="20:30" x14ac:dyDescent="0.2">
      <c r="T13747" s="212"/>
      <c r="U13747" s="213"/>
      <c r="V13747" s="213"/>
      <c r="W13747" s="213"/>
      <c r="X13747" s="214"/>
      <c r="Y13747" s="214"/>
      <c r="Z13747" s="214"/>
      <c r="AA13747" s="217"/>
      <c r="AB13747" s="217"/>
      <c r="AC13747" s="217"/>
      <c r="AD13747" s="213"/>
    </row>
    <row r="13748" spans="20:30" x14ac:dyDescent="0.2">
      <c r="T13748" s="212"/>
      <c r="U13748" s="213"/>
      <c r="V13748" s="213"/>
      <c r="W13748" s="213"/>
      <c r="X13748" s="214"/>
      <c r="Y13748" s="214"/>
      <c r="Z13748" s="214"/>
      <c r="AA13748" s="217"/>
      <c r="AB13748" s="217"/>
      <c r="AC13748" s="217"/>
      <c r="AD13748" s="213"/>
    </row>
    <row r="13749" spans="20:30" x14ac:dyDescent="0.2">
      <c r="T13749" s="212"/>
      <c r="U13749" s="213"/>
      <c r="V13749" s="213"/>
      <c r="W13749" s="213"/>
      <c r="X13749" s="214"/>
      <c r="Y13749" s="214"/>
      <c r="Z13749" s="214"/>
      <c r="AA13749" s="217"/>
      <c r="AB13749" s="217"/>
      <c r="AC13749" s="217"/>
      <c r="AD13749" s="213"/>
    </row>
    <row r="13750" spans="20:30" x14ac:dyDescent="0.2">
      <c r="T13750" s="212"/>
      <c r="U13750" s="213"/>
      <c r="V13750" s="213"/>
      <c r="W13750" s="213"/>
      <c r="X13750" s="214"/>
      <c r="Y13750" s="214"/>
      <c r="Z13750" s="214"/>
      <c r="AA13750" s="217"/>
      <c r="AB13750" s="217"/>
      <c r="AC13750" s="217"/>
      <c r="AD13750" s="213"/>
    </row>
    <row r="13751" spans="20:30" x14ac:dyDescent="0.2">
      <c r="T13751" s="212"/>
      <c r="U13751" s="213"/>
      <c r="V13751" s="213"/>
      <c r="W13751" s="213"/>
      <c r="X13751" s="214"/>
      <c r="Y13751" s="214"/>
      <c r="Z13751" s="214"/>
      <c r="AA13751" s="217"/>
      <c r="AB13751" s="217"/>
      <c r="AC13751" s="217"/>
      <c r="AD13751" s="213"/>
    </row>
    <row r="13752" spans="20:30" x14ac:dyDescent="0.2">
      <c r="T13752" s="212"/>
      <c r="U13752" s="213"/>
      <c r="V13752" s="213"/>
      <c r="W13752" s="213"/>
      <c r="X13752" s="214"/>
      <c r="Y13752" s="214"/>
      <c r="Z13752" s="214"/>
      <c r="AA13752" s="217"/>
      <c r="AB13752" s="217"/>
      <c r="AC13752" s="217"/>
      <c r="AD13752" s="213"/>
    </row>
    <row r="13753" spans="20:30" x14ac:dyDescent="0.2">
      <c r="T13753" s="212"/>
      <c r="U13753" s="213"/>
      <c r="V13753" s="213"/>
      <c r="W13753" s="213"/>
      <c r="X13753" s="214"/>
      <c r="Y13753" s="214"/>
      <c r="Z13753" s="214"/>
      <c r="AA13753" s="217"/>
      <c r="AB13753" s="217"/>
      <c r="AC13753" s="217"/>
      <c r="AD13753" s="213"/>
    </row>
    <row r="13754" spans="20:30" x14ac:dyDescent="0.2">
      <c r="T13754" s="212"/>
      <c r="U13754" s="213"/>
      <c r="V13754" s="213"/>
      <c r="W13754" s="213"/>
      <c r="X13754" s="214"/>
      <c r="Y13754" s="214"/>
      <c r="Z13754" s="214"/>
      <c r="AA13754" s="217"/>
      <c r="AB13754" s="217"/>
      <c r="AC13754" s="217"/>
      <c r="AD13754" s="213"/>
    </row>
    <row r="13755" spans="20:30" x14ac:dyDescent="0.2">
      <c r="T13755" s="212"/>
      <c r="U13755" s="213"/>
      <c r="V13755" s="213"/>
      <c r="W13755" s="213"/>
      <c r="X13755" s="214"/>
      <c r="Y13755" s="214"/>
      <c r="Z13755" s="214"/>
      <c r="AA13755" s="217"/>
      <c r="AB13755" s="217"/>
      <c r="AC13755" s="217"/>
      <c r="AD13755" s="213"/>
    </row>
    <row r="13756" spans="20:30" x14ac:dyDescent="0.2">
      <c r="T13756" s="212"/>
      <c r="U13756" s="213"/>
      <c r="V13756" s="213"/>
      <c r="W13756" s="213"/>
      <c r="X13756" s="214"/>
      <c r="Y13756" s="214"/>
      <c r="Z13756" s="214"/>
      <c r="AA13756" s="217"/>
      <c r="AB13756" s="217"/>
      <c r="AC13756" s="217"/>
      <c r="AD13756" s="213"/>
    </row>
    <row r="13757" spans="20:30" x14ac:dyDescent="0.2">
      <c r="T13757" s="212"/>
      <c r="U13757" s="213"/>
      <c r="V13757" s="213"/>
      <c r="W13757" s="213"/>
      <c r="X13757" s="214"/>
      <c r="Y13757" s="214"/>
      <c r="Z13757" s="214"/>
      <c r="AA13757" s="217"/>
      <c r="AB13757" s="217"/>
      <c r="AC13757" s="217"/>
      <c r="AD13757" s="213"/>
    </row>
    <row r="13758" spans="20:30" x14ac:dyDescent="0.2">
      <c r="T13758" s="212"/>
      <c r="U13758" s="213"/>
      <c r="V13758" s="213"/>
      <c r="W13758" s="213"/>
      <c r="X13758" s="214"/>
      <c r="Y13758" s="214"/>
      <c r="Z13758" s="214"/>
      <c r="AA13758" s="217"/>
      <c r="AB13758" s="217"/>
      <c r="AC13758" s="217"/>
      <c r="AD13758" s="213"/>
    </row>
    <row r="13759" spans="20:30" x14ac:dyDescent="0.2">
      <c r="T13759" s="212"/>
      <c r="U13759" s="213"/>
      <c r="V13759" s="213"/>
      <c r="W13759" s="213"/>
      <c r="X13759" s="214"/>
      <c r="Y13759" s="214"/>
      <c r="Z13759" s="214"/>
      <c r="AA13759" s="217"/>
      <c r="AB13759" s="217"/>
      <c r="AC13759" s="217"/>
      <c r="AD13759" s="213"/>
    </row>
    <row r="13760" spans="20:30" x14ac:dyDescent="0.2">
      <c r="T13760" s="212"/>
      <c r="U13760" s="213"/>
      <c r="V13760" s="213"/>
      <c r="W13760" s="213"/>
      <c r="X13760" s="214"/>
      <c r="Y13760" s="214"/>
      <c r="Z13760" s="214"/>
      <c r="AA13760" s="217"/>
      <c r="AB13760" s="217"/>
      <c r="AC13760" s="217"/>
      <c r="AD13760" s="213"/>
    </row>
    <row r="13761" spans="20:30" x14ac:dyDescent="0.2">
      <c r="T13761" s="212"/>
      <c r="U13761" s="213"/>
      <c r="V13761" s="213"/>
      <c r="W13761" s="213"/>
      <c r="X13761" s="214"/>
      <c r="Y13761" s="214"/>
      <c r="Z13761" s="214"/>
      <c r="AA13761" s="217"/>
      <c r="AB13761" s="217"/>
      <c r="AC13761" s="217"/>
      <c r="AD13761" s="213"/>
    </row>
    <row r="13762" spans="20:30" x14ac:dyDescent="0.2">
      <c r="T13762" s="212"/>
      <c r="U13762" s="213"/>
      <c r="V13762" s="213"/>
      <c r="W13762" s="213"/>
      <c r="X13762" s="214"/>
      <c r="Y13762" s="214"/>
      <c r="Z13762" s="214"/>
      <c r="AA13762" s="217"/>
      <c r="AB13762" s="217"/>
      <c r="AC13762" s="217"/>
      <c r="AD13762" s="213"/>
    </row>
    <row r="13763" spans="20:30" x14ac:dyDescent="0.2">
      <c r="T13763" s="212"/>
      <c r="U13763" s="213"/>
      <c r="V13763" s="213"/>
      <c r="W13763" s="213"/>
      <c r="X13763" s="214"/>
      <c r="Y13763" s="214"/>
      <c r="Z13763" s="214"/>
      <c r="AA13763" s="217"/>
      <c r="AB13763" s="217"/>
      <c r="AC13763" s="217"/>
      <c r="AD13763" s="213"/>
    </row>
    <row r="13764" spans="20:30" x14ac:dyDescent="0.2">
      <c r="T13764" s="212"/>
      <c r="U13764" s="213"/>
      <c r="V13764" s="213"/>
      <c r="W13764" s="213"/>
      <c r="X13764" s="214"/>
      <c r="Y13764" s="214"/>
      <c r="Z13764" s="214"/>
      <c r="AA13764" s="217"/>
      <c r="AB13764" s="217"/>
      <c r="AC13764" s="217"/>
      <c r="AD13764" s="213"/>
    </row>
    <row r="13765" spans="20:30" x14ac:dyDescent="0.2">
      <c r="T13765" s="212"/>
      <c r="U13765" s="213"/>
      <c r="V13765" s="213"/>
      <c r="W13765" s="213"/>
      <c r="X13765" s="214"/>
      <c r="Y13765" s="214"/>
      <c r="Z13765" s="214"/>
      <c r="AA13765" s="217"/>
      <c r="AB13765" s="217"/>
      <c r="AC13765" s="217"/>
      <c r="AD13765" s="213"/>
    </row>
    <row r="13766" spans="20:30" x14ac:dyDescent="0.2">
      <c r="T13766" s="212"/>
      <c r="U13766" s="213"/>
      <c r="V13766" s="213"/>
      <c r="W13766" s="213"/>
      <c r="X13766" s="214"/>
      <c r="Y13766" s="214"/>
      <c r="Z13766" s="214"/>
      <c r="AA13766" s="217"/>
      <c r="AB13766" s="217"/>
      <c r="AC13766" s="217"/>
      <c r="AD13766" s="213"/>
    </row>
    <row r="13767" spans="20:30" x14ac:dyDescent="0.2">
      <c r="T13767" s="212"/>
      <c r="U13767" s="213"/>
      <c r="V13767" s="213"/>
      <c r="W13767" s="213"/>
      <c r="X13767" s="214"/>
      <c r="Y13767" s="214"/>
      <c r="Z13767" s="214"/>
      <c r="AA13767" s="217"/>
      <c r="AB13767" s="217"/>
      <c r="AC13767" s="217"/>
      <c r="AD13767" s="213"/>
    </row>
    <row r="13768" spans="20:30" x14ac:dyDescent="0.2">
      <c r="T13768" s="212"/>
      <c r="U13768" s="213"/>
      <c r="V13768" s="213"/>
      <c r="W13768" s="213"/>
      <c r="X13768" s="214"/>
      <c r="Y13768" s="214"/>
      <c r="Z13768" s="214"/>
      <c r="AA13768" s="217"/>
      <c r="AB13768" s="217"/>
      <c r="AC13768" s="217"/>
      <c r="AD13768" s="213"/>
    </row>
    <row r="13769" spans="20:30" x14ac:dyDescent="0.2">
      <c r="T13769" s="212"/>
      <c r="U13769" s="213"/>
      <c r="V13769" s="213"/>
      <c r="W13769" s="213"/>
      <c r="X13769" s="214"/>
      <c r="Y13769" s="214"/>
      <c r="Z13769" s="214"/>
      <c r="AA13769" s="217"/>
      <c r="AB13769" s="217"/>
      <c r="AC13769" s="217"/>
      <c r="AD13769" s="213"/>
    </row>
    <row r="13770" spans="20:30" x14ac:dyDescent="0.2">
      <c r="T13770" s="212"/>
      <c r="U13770" s="213"/>
      <c r="V13770" s="213"/>
      <c r="W13770" s="213"/>
      <c r="X13770" s="214"/>
      <c r="Y13770" s="214"/>
      <c r="Z13770" s="214"/>
      <c r="AA13770" s="217"/>
      <c r="AB13770" s="217"/>
      <c r="AC13770" s="217"/>
      <c r="AD13770" s="213"/>
    </row>
    <row r="13771" spans="20:30" x14ac:dyDescent="0.2">
      <c r="T13771" s="212"/>
      <c r="U13771" s="213"/>
      <c r="V13771" s="213"/>
      <c r="W13771" s="213"/>
      <c r="X13771" s="214"/>
      <c r="Y13771" s="214"/>
      <c r="Z13771" s="214"/>
      <c r="AA13771" s="217"/>
      <c r="AB13771" s="217"/>
      <c r="AC13771" s="217"/>
      <c r="AD13771" s="213"/>
    </row>
    <row r="13772" spans="20:30" x14ac:dyDescent="0.2">
      <c r="T13772" s="212"/>
      <c r="U13772" s="213"/>
      <c r="V13772" s="213"/>
      <c r="W13772" s="213"/>
      <c r="X13772" s="214"/>
      <c r="Y13772" s="214"/>
      <c r="Z13772" s="214"/>
      <c r="AA13772" s="217"/>
      <c r="AB13772" s="217"/>
      <c r="AC13772" s="217"/>
      <c r="AD13772" s="213"/>
    </row>
    <row r="13773" spans="20:30" x14ac:dyDescent="0.2">
      <c r="T13773" s="212"/>
      <c r="U13773" s="213"/>
      <c r="V13773" s="213"/>
      <c r="W13773" s="213"/>
      <c r="X13773" s="214"/>
      <c r="Y13773" s="214"/>
      <c r="Z13773" s="214"/>
      <c r="AA13773" s="217"/>
      <c r="AB13773" s="217"/>
      <c r="AC13773" s="217"/>
      <c r="AD13773" s="213"/>
    </row>
    <row r="13774" spans="20:30" x14ac:dyDescent="0.2">
      <c r="T13774" s="212"/>
      <c r="U13774" s="213"/>
      <c r="V13774" s="213"/>
      <c r="W13774" s="213"/>
      <c r="X13774" s="214"/>
      <c r="Y13774" s="214"/>
      <c r="Z13774" s="214"/>
      <c r="AA13774" s="217"/>
      <c r="AB13774" s="217"/>
      <c r="AC13774" s="217"/>
      <c r="AD13774" s="213"/>
    </row>
    <row r="13775" spans="20:30" x14ac:dyDescent="0.2">
      <c r="T13775" s="212"/>
      <c r="U13775" s="213"/>
      <c r="V13775" s="213"/>
      <c r="W13775" s="213"/>
      <c r="X13775" s="214"/>
      <c r="Y13775" s="214"/>
      <c r="Z13775" s="214"/>
      <c r="AA13775" s="217"/>
      <c r="AB13775" s="217"/>
      <c r="AC13775" s="217"/>
      <c r="AD13775" s="213"/>
    </row>
    <row r="13776" spans="20:30" x14ac:dyDescent="0.2">
      <c r="T13776" s="212"/>
      <c r="U13776" s="213"/>
      <c r="V13776" s="213"/>
      <c r="W13776" s="213"/>
      <c r="X13776" s="214"/>
      <c r="Y13776" s="214"/>
      <c r="Z13776" s="214"/>
      <c r="AA13776" s="217"/>
      <c r="AB13776" s="217"/>
      <c r="AC13776" s="217"/>
      <c r="AD13776" s="213"/>
    </row>
    <row r="13777" spans="20:30" x14ac:dyDescent="0.2">
      <c r="T13777" s="212"/>
      <c r="U13777" s="213"/>
      <c r="V13777" s="213"/>
      <c r="W13777" s="213"/>
      <c r="X13777" s="214"/>
      <c r="Y13777" s="214"/>
      <c r="Z13777" s="214"/>
      <c r="AA13777" s="217"/>
      <c r="AB13777" s="217"/>
      <c r="AC13777" s="217"/>
      <c r="AD13777" s="213"/>
    </row>
    <row r="13778" spans="20:30" x14ac:dyDescent="0.2">
      <c r="T13778" s="212"/>
      <c r="U13778" s="213"/>
      <c r="V13778" s="213"/>
      <c r="W13778" s="213"/>
      <c r="X13778" s="214"/>
      <c r="Y13778" s="214"/>
      <c r="Z13778" s="214"/>
      <c r="AA13778" s="217"/>
      <c r="AB13778" s="217"/>
      <c r="AC13778" s="217"/>
      <c r="AD13778" s="213"/>
    </row>
    <row r="13779" spans="20:30" x14ac:dyDescent="0.2">
      <c r="T13779" s="212"/>
      <c r="U13779" s="213"/>
      <c r="V13779" s="213"/>
      <c r="W13779" s="213"/>
      <c r="X13779" s="214"/>
      <c r="Y13779" s="214"/>
      <c r="Z13779" s="214"/>
      <c r="AA13779" s="217"/>
      <c r="AB13779" s="217"/>
      <c r="AC13779" s="217"/>
      <c r="AD13779" s="213"/>
    </row>
    <row r="13780" spans="20:30" x14ac:dyDescent="0.2">
      <c r="T13780" s="212"/>
      <c r="U13780" s="213"/>
      <c r="V13780" s="213"/>
      <c r="W13780" s="213"/>
      <c r="X13780" s="214"/>
      <c r="Y13780" s="214"/>
      <c r="Z13780" s="214"/>
      <c r="AA13780" s="217"/>
      <c r="AB13780" s="217"/>
      <c r="AC13780" s="217"/>
      <c r="AD13780" s="213"/>
    </row>
    <row r="13781" spans="20:30" x14ac:dyDescent="0.2">
      <c r="T13781" s="212"/>
      <c r="U13781" s="213"/>
      <c r="V13781" s="213"/>
      <c r="W13781" s="213"/>
      <c r="X13781" s="214"/>
      <c r="Y13781" s="214"/>
      <c r="Z13781" s="214"/>
      <c r="AA13781" s="217"/>
      <c r="AB13781" s="217"/>
      <c r="AC13781" s="217"/>
      <c r="AD13781" s="213"/>
    </row>
    <row r="13782" spans="20:30" x14ac:dyDescent="0.2">
      <c r="T13782" s="212"/>
      <c r="U13782" s="213"/>
      <c r="V13782" s="213"/>
      <c r="W13782" s="213"/>
      <c r="X13782" s="214"/>
      <c r="Y13782" s="214"/>
      <c r="Z13782" s="214"/>
      <c r="AA13782" s="217"/>
      <c r="AB13782" s="217"/>
      <c r="AC13782" s="217"/>
      <c r="AD13782" s="213"/>
    </row>
    <row r="13783" spans="20:30" x14ac:dyDescent="0.2">
      <c r="T13783" s="212"/>
      <c r="U13783" s="213"/>
      <c r="V13783" s="213"/>
      <c r="W13783" s="213"/>
      <c r="X13783" s="214"/>
      <c r="Y13783" s="214"/>
      <c r="Z13783" s="214"/>
      <c r="AA13783" s="217"/>
      <c r="AB13783" s="217"/>
      <c r="AC13783" s="217"/>
      <c r="AD13783" s="213"/>
    </row>
    <row r="13784" spans="20:30" x14ac:dyDescent="0.2">
      <c r="T13784" s="212"/>
      <c r="U13784" s="213"/>
      <c r="V13784" s="213"/>
      <c r="W13784" s="213"/>
      <c r="X13784" s="214"/>
      <c r="Y13784" s="214"/>
      <c r="Z13784" s="214"/>
      <c r="AA13784" s="217"/>
      <c r="AB13784" s="217"/>
      <c r="AC13784" s="217"/>
      <c r="AD13784" s="213"/>
    </row>
    <row r="13785" spans="20:30" x14ac:dyDescent="0.2">
      <c r="T13785" s="212"/>
      <c r="U13785" s="213"/>
      <c r="V13785" s="213"/>
      <c r="W13785" s="213"/>
      <c r="X13785" s="214"/>
      <c r="Y13785" s="214"/>
      <c r="Z13785" s="214"/>
      <c r="AA13785" s="217"/>
      <c r="AB13785" s="217"/>
      <c r="AC13785" s="217"/>
      <c r="AD13785" s="213"/>
    </row>
    <row r="13786" spans="20:30" x14ac:dyDescent="0.2">
      <c r="T13786" s="212"/>
      <c r="U13786" s="213"/>
      <c r="V13786" s="213"/>
      <c r="W13786" s="213"/>
      <c r="X13786" s="214"/>
      <c r="Y13786" s="214"/>
      <c r="Z13786" s="214"/>
      <c r="AA13786" s="217"/>
      <c r="AB13786" s="217"/>
      <c r="AC13786" s="217"/>
      <c r="AD13786" s="213"/>
    </row>
    <row r="13787" spans="20:30" x14ac:dyDescent="0.2">
      <c r="T13787" s="212"/>
      <c r="U13787" s="213"/>
      <c r="V13787" s="213"/>
      <c r="W13787" s="213"/>
      <c r="X13787" s="214"/>
      <c r="Y13787" s="214"/>
      <c r="Z13787" s="214"/>
      <c r="AA13787" s="217"/>
      <c r="AB13787" s="217"/>
      <c r="AC13787" s="217"/>
      <c r="AD13787" s="213"/>
    </row>
    <row r="13788" spans="20:30" x14ac:dyDescent="0.2">
      <c r="T13788" s="212"/>
      <c r="U13788" s="213"/>
      <c r="V13788" s="213"/>
      <c r="W13788" s="213"/>
      <c r="X13788" s="214"/>
      <c r="Y13788" s="214"/>
      <c r="Z13788" s="214"/>
      <c r="AA13788" s="217"/>
      <c r="AB13788" s="217"/>
      <c r="AC13788" s="217"/>
      <c r="AD13788" s="213"/>
    </row>
    <row r="13789" spans="20:30" x14ac:dyDescent="0.2">
      <c r="T13789" s="212"/>
      <c r="U13789" s="213"/>
      <c r="V13789" s="213"/>
      <c r="W13789" s="213"/>
      <c r="X13789" s="214"/>
      <c r="Y13789" s="214"/>
      <c r="Z13789" s="214"/>
      <c r="AA13789" s="217"/>
      <c r="AB13789" s="217"/>
      <c r="AC13789" s="217"/>
      <c r="AD13789" s="213"/>
    </row>
    <row r="13790" spans="20:30" x14ac:dyDescent="0.2">
      <c r="T13790" s="212"/>
      <c r="U13790" s="213"/>
      <c r="V13790" s="213"/>
      <c r="W13790" s="213"/>
      <c r="X13790" s="214"/>
      <c r="Y13790" s="214"/>
      <c r="Z13790" s="214"/>
      <c r="AA13790" s="217"/>
      <c r="AB13790" s="217"/>
      <c r="AC13790" s="217"/>
      <c r="AD13790" s="213"/>
    </row>
    <row r="13791" spans="20:30" x14ac:dyDescent="0.2">
      <c r="T13791" s="212"/>
      <c r="U13791" s="213"/>
      <c r="V13791" s="213"/>
      <c r="W13791" s="213"/>
      <c r="X13791" s="214"/>
      <c r="Y13791" s="214"/>
      <c r="Z13791" s="214"/>
      <c r="AA13791" s="217"/>
      <c r="AB13791" s="217"/>
      <c r="AC13791" s="217"/>
      <c r="AD13791" s="213"/>
    </row>
    <row r="13792" spans="20:30" x14ac:dyDescent="0.2">
      <c r="T13792" s="212"/>
      <c r="U13792" s="213"/>
      <c r="V13792" s="213"/>
      <c r="W13792" s="213"/>
      <c r="X13792" s="214"/>
      <c r="Y13792" s="214"/>
      <c r="Z13792" s="214"/>
      <c r="AA13792" s="217"/>
      <c r="AB13792" s="217"/>
      <c r="AC13792" s="217"/>
      <c r="AD13792" s="213"/>
    </row>
    <row r="13793" spans="20:30" x14ac:dyDescent="0.2">
      <c r="T13793" s="212"/>
      <c r="U13793" s="213"/>
      <c r="V13793" s="213"/>
      <c r="W13793" s="213"/>
      <c r="X13793" s="214"/>
      <c r="Y13793" s="214"/>
      <c r="Z13793" s="214"/>
      <c r="AA13793" s="217"/>
      <c r="AB13793" s="217"/>
      <c r="AC13793" s="217"/>
      <c r="AD13793" s="213"/>
    </row>
    <row r="13794" spans="20:30" x14ac:dyDescent="0.2">
      <c r="T13794" s="212"/>
      <c r="U13794" s="213"/>
      <c r="V13794" s="213"/>
      <c r="W13794" s="213"/>
      <c r="X13794" s="214"/>
      <c r="Y13794" s="214"/>
      <c r="Z13794" s="214"/>
      <c r="AA13794" s="217"/>
      <c r="AB13794" s="217"/>
      <c r="AC13794" s="217"/>
      <c r="AD13794" s="213"/>
    </row>
    <row r="13795" spans="20:30" x14ac:dyDescent="0.2">
      <c r="T13795" s="212"/>
      <c r="U13795" s="213"/>
      <c r="V13795" s="213"/>
      <c r="W13795" s="213"/>
      <c r="X13795" s="214"/>
      <c r="Y13795" s="214"/>
      <c r="Z13795" s="214"/>
      <c r="AA13795" s="217"/>
      <c r="AB13795" s="217"/>
      <c r="AC13795" s="217"/>
      <c r="AD13795" s="213"/>
    </row>
    <row r="13796" spans="20:30" x14ac:dyDescent="0.2">
      <c r="T13796" s="212"/>
      <c r="U13796" s="213"/>
      <c r="V13796" s="213"/>
      <c r="W13796" s="213"/>
      <c r="X13796" s="214"/>
      <c r="Y13796" s="214"/>
      <c r="Z13796" s="214"/>
      <c r="AA13796" s="217"/>
      <c r="AB13796" s="217"/>
      <c r="AC13796" s="217"/>
      <c r="AD13796" s="213"/>
    </row>
    <row r="13797" spans="20:30" x14ac:dyDescent="0.2">
      <c r="T13797" s="212"/>
      <c r="U13797" s="213"/>
      <c r="V13797" s="213"/>
      <c r="W13797" s="213"/>
      <c r="X13797" s="214"/>
      <c r="Y13797" s="214"/>
      <c r="Z13797" s="214"/>
      <c r="AA13797" s="217"/>
      <c r="AB13797" s="217"/>
      <c r="AC13797" s="217"/>
      <c r="AD13797" s="213"/>
    </row>
    <row r="13798" spans="20:30" x14ac:dyDescent="0.2">
      <c r="T13798" s="212"/>
      <c r="U13798" s="213"/>
      <c r="V13798" s="213"/>
      <c r="W13798" s="213"/>
      <c r="X13798" s="214"/>
      <c r="Y13798" s="214"/>
      <c r="Z13798" s="214"/>
      <c r="AA13798" s="217"/>
      <c r="AB13798" s="217"/>
      <c r="AC13798" s="217"/>
      <c r="AD13798" s="213"/>
    </row>
    <row r="13799" spans="20:30" x14ac:dyDescent="0.2">
      <c r="T13799" s="212"/>
      <c r="U13799" s="213"/>
      <c r="V13799" s="213"/>
      <c r="W13799" s="213"/>
      <c r="X13799" s="214"/>
      <c r="Y13799" s="214"/>
      <c r="Z13799" s="214"/>
      <c r="AA13799" s="217"/>
      <c r="AB13799" s="217"/>
      <c r="AC13799" s="217"/>
      <c r="AD13799" s="213"/>
    </row>
    <row r="13800" spans="20:30" x14ac:dyDescent="0.2">
      <c r="T13800" s="212"/>
      <c r="U13800" s="213"/>
      <c r="V13800" s="213"/>
      <c r="W13800" s="213"/>
      <c r="X13800" s="214"/>
      <c r="Y13800" s="214"/>
      <c r="Z13800" s="214"/>
      <c r="AA13800" s="217"/>
      <c r="AB13800" s="217"/>
      <c r="AC13800" s="217"/>
      <c r="AD13800" s="213"/>
    </row>
    <row r="13801" spans="20:30" x14ac:dyDescent="0.2">
      <c r="T13801" s="212"/>
      <c r="U13801" s="213"/>
      <c r="V13801" s="213"/>
      <c r="W13801" s="213"/>
      <c r="X13801" s="214"/>
      <c r="Y13801" s="214"/>
      <c r="Z13801" s="214"/>
      <c r="AA13801" s="217"/>
      <c r="AB13801" s="217"/>
      <c r="AC13801" s="217"/>
      <c r="AD13801" s="213"/>
    </row>
    <row r="13802" spans="20:30" x14ac:dyDescent="0.2">
      <c r="T13802" s="212"/>
      <c r="U13802" s="213"/>
      <c r="V13802" s="213"/>
      <c r="W13802" s="213"/>
      <c r="X13802" s="214"/>
      <c r="Y13802" s="214"/>
      <c r="Z13802" s="214"/>
      <c r="AA13802" s="217"/>
      <c r="AB13802" s="217"/>
      <c r="AC13802" s="217"/>
      <c r="AD13802" s="213"/>
    </row>
    <row r="13803" spans="20:30" x14ac:dyDescent="0.2">
      <c r="T13803" s="212"/>
      <c r="U13803" s="213"/>
      <c r="V13803" s="213"/>
      <c r="W13803" s="213"/>
      <c r="X13803" s="214"/>
      <c r="Y13803" s="214"/>
      <c r="Z13803" s="214"/>
      <c r="AA13803" s="217"/>
      <c r="AB13803" s="217"/>
      <c r="AC13803" s="217"/>
      <c r="AD13803" s="213"/>
    </row>
    <row r="13804" spans="20:30" x14ac:dyDescent="0.2">
      <c r="T13804" s="212"/>
      <c r="U13804" s="213"/>
      <c r="V13804" s="213"/>
      <c r="W13804" s="213"/>
      <c r="X13804" s="214"/>
      <c r="Y13804" s="214"/>
      <c r="Z13804" s="214"/>
      <c r="AA13804" s="217"/>
      <c r="AB13804" s="217"/>
      <c r="AC13804" s="217"/>
      <c r="AD13804" s="213"/>
    </row>
    <row r="13805" spans="20:30" x14ac:dyDescent="0.2">
      <c r="T13805" s="212"/>
      <c r="U13805" s="213"/>
      <c r="V13805" s="213"/>
      <c r="W13805" s="213"/>
      <c r="X13805" s="214"/>
      <c r="Y13805" s="214"/>
      <c r="Z13805" s="214"/>
      <c r="AA13805" s="217"/>
      <c r="AB13805" s="217"/>
      <c r="AC13805" s="217"/>
      <c r="AD13805" s="213"/>
    </row>
    <row r="13806" spans="20:30" x14ac:dyDescent="0.2">
      <c r="T13806" s="212"/>
      <c r="U13806" s="213"/>
      <c r="V13806" s="213"/>
      <c r="W13806" s="213"/>
      <c r="X13806" s="214"/>
      <c r="Y13806" s="214"/>
      <c r="Z13806" s="214"/>
      <c r="AA13806" s="217"/>
      <c r="AB13806" s="217"/>
      <c r="AC13806" s="217"/>
      <c r="AD13806" s="213"/>
    </row>
    <row r="13807" spans="20:30" x14ac:dyDescent="0.2">
      <c r="T13807" s="212"/>
      <c r="U13807" s="213"/>
      <c r="V13807" s="213"/>
      <c r="W13807" s="213"/>
      <c r="X13807" s="214"/>
      <c r="Y13807" s="214"/>
      <c r="Z13807" s="214"/>
      <c r="AA13807" s="217"/>
      <c r="AB13807" s="217"/>
      <c r="AC13807" s="217"/>
      <c r="AD13807" s="213"/>
    </row>
    <row r="13808" spans="20:30" x14ac:dyDescent="0.2">
      <c r="T13808" s="212"/>
      <c r="U13808" s="213"/>
      <c r="V13808" s="213"/>
      <c r="W13808" s="213"/>
      <c r="X13808" s="214"/>
      <c r="Y13808" s="214"/>
      <c r="Z13808" s="214"/>
      <c r="AA13808" s="217"/>
      <c r="AB13808" s="217"/>
      <c r="AC13808" s="217"/>
      <c r="AD13808" s="213"/>
    </row>
    <row r="13809" spans="20:30" x14ac:dyDescent="0.2">
      <c r="T13809" s="212"/>
      <c r="U13809" s="213"/>
      <c r="V13809" s="213"/>
      <c r="W13809" s="213"/>
      <c r="X13809" s="214"/>
      <c r="Y13809" s="214"/>
      <c r="Z13809" s="214"/>
      <c r="AA13809" s="217"/>
      <c r="AB13809" s="217"/>
      <c r="AC13809" s="217"/>
      <c r="AD13809" s="213"/>
    </row>
    <row r="13810" spans="20:30" x14ac:dyDescent="0.2">
      <c r="T13810" s="212"/>
      <c r="U13810" s="213"/>
      <c r="V13810" s="213"/>
      <c r="W13810" s="213"/>
      <c r="X13810" s="214"/>
      <c r="Y13810" s="214"/>
      <c r="Z13810" s="214"/>
      <c r="AA13810" s="217"/>
      <c r="AB13810" s="217"/>
      <c r="AC13810" s="217"/>
      <c r="AD13810" s="213"/>
    </row>
    <row r="13811" spans="20:30" x14ac:dyDescent="0.2">
      <c r="T13811" s="212"/>
      <c r="U13811" s="213"/>
      <c r="V13811" s="213"/>
      <c r="W13811" s="213"/>
      <c r="X13811" s="214"/>
      <c r="Y13811" s="214"/>
      <c r="Z13811" s="214"/>
      <c r="AA13811" s="217"/>
      <c r="AB13811" s="217"/>
      <c r="AC13811" s="217"/>
      <c r="AD13811" s="213"/>
    </row>
    <row r="13812" spans="20:30" x14ac:dyDescent="0.2">
      <c r="T13812" s="212"/>
      <c r="U13812" s="213"/>
      <c r="V13812" s="213"/>
      <c r="W13812" s="213"/>
      <c r="X13812" s="214"/>
      <c r="Y13812" s="214"/>
      <c r="Z13812" s="214"/>
      <c r="AA13812" s="217"/>
      <c r="AB13812" s="217"/>
      <c r="AC13812" s="217"/>
      <c r="AD13812" s="213"/>
    </row>
    <row r="13813" spans="20:30" x14ac:dyDescent="0.2">
      <c r="T13813" s="212"/>
      <c r="U13813" s="213"/>
      <c r="V13813" s="213"/>
      <c r="W13813" s="213"/>
      <c r="X13813" s="214"/>
      <c r="Y13813" s="214"/>
      <c r="Z13813" s="214"/>
      <c r="AA13813" s="217"/>
      <c r="AB13813" s="217"/>
      <c r="AC13813" s="217"/>
      <c r="AD13813" s="213"/>
    </row>
    <row r="13814" spans="20:30" x14ac:dyDescent="0.2">
      <c r="T13814" s="212"/>
      <c r="U13814" s="213"/>
      <c r="V13814" s="213"/>
      <c r="W13814" s="213"/>
      <c r="X13814" s="214"/>
      <c r="Y13814" s="214"/>
      <c r="Z13814" s="214"/>
      <c r="AA13814" s="217"/>
      <c r="AB13814" s="217"/>
      <c r="AC13814" s="217"/>
      <c r="AD13814" s="213"/>
    </row>
    <row r="13815" spans="20:30" x14ac:dyDescent="0.2">
      <c r="T13815" s="212"/>
      <c r="U13815" s="213"/>
      <c r="V13815" s="213"/>
      <c r="W13815" s="213"/>
      <c r="X13815" s="214"/>
      <c r="Y13815" s="214"/>
      <c r="Z13815" s="214"/>
      <c r="AA13815" s="217"/>
      <c r="AB13815" s="217"/>
      <c r="AC13815" s="217"/>
      <c r="AD13815" s="213"/>
    </row>
    <row r="13816" spans="20:30" x14ac:dyDescent="0.2">
      <c r="T13816" s="212"/>
      <c r="U13816" s="213"/>
      <c r="V13816" s="213"/>
      <c r="W13816" s="213"/>
      <c r="X13816" s="214"/>
      <c r="Y13816" s="214"/>
      <c r="Z13816" s="214"/>
      <c r="AA13816" s="217"/>
      <c r="AB13816" s="217"/>
      <c r="AC13816" s="217"/>
      <c r="AD13816" s="213"/>
    </row>
    <row r="13817" spans="20:30" x14ac:dyDescent="0.2">
      <c r="T13817" s="212"/>
      <c r="U13817" s="213"/>
      <c r="V13817" s="213"/>
      <c r="W13817" s="213"/>
      <c r="X13817" s="214"/>
      <c r="Y13817" s="214"/>
      <c r="Z13817" s="214"/>
      <c r="AA13817" s="217"/>
      <c r="AB13817" s="217"/>
      <c r="AC13817" s="217"/>
      <c r="AD13817" s="213"/>
    </row>
    <row r="13818" spans="20:30" x14ac:dyDescent="0.2">
      <c r="T13818" s="212"/>
      <c r="U13818" s="213"/>
      <c r="V13818" s="213"/>
      <c r="W13818" s="213"/>
      <c r="X13818" s="214"/>
      <c r="Y13818" s="214"/>
      <c r="Z13818" s="214"/>
      <c r="AA13818" s="217"/>
      <c r="AB13818" s="217"/>
      <c r="AC13818" s="217"/>
      <c r="AD13818" s="213"/>
    </row>
    <row r="13819" spans="20:30" x14ac:dyDescent="0.2">
      <c r="T13819" s="212"/>
      <c r="U13819" s="213"/>
      <c r="V13819" s="213"/>
      <c r="W13819" s="213"/>
      <c r="X13819" s="214"/>
      <c r="Y13819" s="214"/>
      <c r="Z13819" s="214"/>
      <c r="AA13819" s="217"/>
      <c r="AB13819" s="217"/>
      <c r="AC13819" s="217"/>
      <c r="AD13819" s="213"/>
    </row>
    <row r="13820" spans="20:30" x14ac:dyDescent="0.2">
      <c r="T13820" s="212"/>
      <c r="U13820" s="213"/>
      <c r="V13820" s="213"/>
      <c r="W13820" s="213"/>
      <c r="X13820" s="214"/>
      <c r="Y13820" s="214"/>
      <c r="Z13820" s="214"/>
      <c r="AA13820" s="217"/>
      <c r="AB13820" s="217"/>
      <c r="AC13820" s="217"/>
      <c r="AD13820" s="213"/>
    </row>
    <row r="13821" spans="20:30" x14ac:dyDescent="0.2">
      <c r="T13821" s="212"/>
      <c r="U13821" s="213"/>
      <c r="V13821" s="213"/>
      <c r="W13821" s="213"/>
      <c r="X13821" s="214"/>
      <c r="Y13821" s="214"/>
      <c r="Z13821" s="214"/>
      <c r="AA13821" s="217"/>
      <c r="AB13821" s="217"/>
      <c r="AC13821" s="217"/>
      <c r="AD13821" s="213"/>
    </row>
    <row r="13822" spans="20:30" x14ac:dyDescent="0.2">
      <c r="T13822" s="212"/>
      <c r="U13822" s="213"/>
      <c r="V13822" s="213"/>
      <c r="W13822" s="213"/>
      <c r="X13822" s="214"/>
      <c r="Y13822" s="214"/>
      <c r="Z13822" s="214"/>
      <c r="AA13822" s="217"/>
      <c r="AB13822" s="217"/>
      <c r="AC13822" s="217"/>
      <c r="AD13822" s="213"/>
    </row>
    <row r="13823" spans="20:30" x14ac:dyDescent="0.2">
      <c r="T13823" s="212"/>
      <c r="U13823" s="213"/>
      <c r="V13823" s="213"/>
      <c r="W13823" s="213"/>
      <c r="X13823" s="214"/>
      <c r="Y13823" s="214"/>
      <c r="Z13823" s="214"/>
      <c r="AA13823" s="217"/>
      <c r="AB13823" s="217"/>
      <c r="AC13823" s="217"/>
      <c r="AD13823" s="213"/>
    </row>
    <row r="13824" spans="20:30" x14ac:dyDescent="0.2">
      <c r="T13824" s="212"/>
      <c r="U13824" s="213"/>
      <c r="V13824" s="213"/>
      <c r="W13824" s="213"/>
      <c r="X13824" s="214"/>
      <c r="Y13824" s="214"/>
      <c r="Z13824" s="214"/>
      <c r="AA13824" s="217"/>
      <c r="AB13824" s="217"/>
      <c r="AC13824" s="217"/>
      <c r="AD13824" s="213"/>
    </row>
    <row r="13825" spans="20:30" x14ac:dyDescent="0.2">
      <c r="T13825" s="212"/>
      <c r="U13825" s="213"/>
      <c r="V13825" s="213"/>
      <c r="W13825" s="213"/>
      <c r="X13825" s="214"/>
      <c r="Y13825" s="214"/>
      <c r="Z13825" s="214"/>
      <c r="AA13825" s="217"/>
      <c r="AB13825" s="217"/>
      <c r="AC13825" s="217"/>
      <c r="AD13825" s="213"/>
    </row>
    <row r="13826" spans="20:30" x14ac:dyDescent="0.2">
      <c r="T13826" s="212"/>
      <c r="U13826" s="213"/>
      <c r="V13826" s="213"/>
      <c r="W13826" s="213"/>
      <c r="X13826" s="214"/>
      <c r="Y13826" s="214"/>
      <c r="Z13826" s="214"/>
      <c r="AA13826" s="217"/>
      <c r="AB13826" s="217"/>
      <c r="AC13826" s="217"/>
      <c r="AD13826" s="213"/>
    </row>
    <row r="13827" spans="20:30" x14ac:dyDescent="0.2">
      <c r="T13827" s="212"/>
      <c r="U13827" s="213"/>
      <c r="V13827" s="213"/>
      <c r="W13827" s="213"/>
      <c r="X13827" s="214"/>
      <c r="Y13827" s="214"/>
      <c r="Z13827" s="214"/>
      <c r="AA13827" s="217"/>
      <c r="AB13827" s="217"/>
      <c r="AC13827" s="217"/>
      <c r="AD13827" s="213"/>
    </row>
    <row r="13828" spans="20:30" x14ac:dyDescent="0.2">
      <c r="T13828" s="212"/>
      <c r="U13828" s="213"/>
      <c r="V13828" s="213"/>
      <c r="W13828" s="213"/>
      <c r="X13828" s="214"/>
      <c r="Y13828" s="214"/>
      <c r="Z13828" s="214"/>
      <c r="AA13828" s="217"/>
      <c r="AB13828" s="217"/>
      <c r="AC13828" s="217"/>
      <c r="AD13828" s="213"/>
    </row>
    <row r="13829" spans="20:30" x14ac:dyDescent="0.2">
      <c r="T13829" s="212"/>
      <c r="U13829" s="213"/>
      <c r="V13829" s="213"/>
      <c r="W13829" s="213"/>
      <c r="X13829" s="214"/>
      <c r="Y13829" s="214"/>
      <c r="Z13829" s="214"/>
      <c r="AA13829" s="217"/>
      <c r="AB13829" s="217"/>
      <c r="AC13829" s="217"/>
      <c r="AD13829" s="213"/>
    </row>
    <row r="13830" spans="20:30" x14ac:dyDescent="0.2">
      <c r="T13830" s="212"/>
      <c r="U13830" s="213"/>
      <c r="V13830" s="213"/>
      <c r="W13830" s="213"/>
      <c r="X13830" s="214"/>
      <c r="Y13830" s="214"/>
      <c r="Z13830" s="214"/>
      <c r="AA13830" s="217"/>
      <c r="AB13830" s="217"/>
      <c r="AC13830" s="217"/>
      <c r="AD13830" s="213"/>
    </row>
    <row r="13831" spans="20:30" x14ac:dyDescent="0.2">
      <c r="T13831" s="212"/>
      <c r="U13831" s="213"/>
      <c r="V13831" s="213"/>
      <c r="W13831" s="213"/>
      <c r="X13831" s="214"/>
      <c r="Y13831" s="214"/>
      <c r="Z13831" s="214"/>
      <c r="AA13831" s="217"/>
      <c r="AB13831" s="217"/>
      <c r="AC13831" s="217"/>
      <c r="AD13831" s="213"/>
    </row>
    <row r="13832" spans="20:30" x14ac:dyDescent="0.2">
      <c r="T13832" s="212"/>
      <c r="U13832" s="213"/>
      <c r="V13832" s="213"/>
      <c r="W13832" s="213"/>
      <c r="X13832" s="214"/>
      <c r="Y13832" s="214"/>
      <c r="Z13832" s="214"/>
      <c r="AA13832" s="217"/>
      <c r="AB13832" s="217"/>
      <c r="AC13832" s="217"/>
      <c r="AD13832" s="213"/>
    </row>
    <row r="13833" spans="20:30" x14ac:dyDescent="0.2">
      <c r="T13833" s="212"/>
      <c r="U13833" s="213"/>
      <c r="V13833" s="213"/>
      <c r="W13833" s="213"/>
      <c r="X13833" s="214"/>
      <c r="Y13833" s="214"/>
      <c r="Z13833" s="214"/>
      <c r="AA13833" s="217"/>
      <c r="AB13833" s="217"/>
      <c r="AC13833" s="217"/>
      <c r="AD13833" s="213"/>
    </row>
    <row r="13834" spans="20:30" x14ac:dyDescent="0.2">
      <c r="T13834" s="212"/>
      <c r="U13834" s="213"/>
      <c r="V13834" s="213"/>
      <c r="W13834" s="213"/>
      <c r="X13834" s="214"/>
      <c r="Y13834" s="214"/>
      <c r="Z13834" s="214"/>
      <c r="AA13834" s="217"/>
      <c r="AB13834" s="217"/>
      <c r="AC13834" s="217"/>
      <c r="AD13834" s="213"/>
    </row>
    <row r="13835" spans="20:30" x14ac:dyDescent="0.2">
      <c r="T13835" s="212"/>
      <c r="U13835" s="213"/>
      <c r="V13835" s="213"/>
      <c r="W13835" s="213"/>
      <c r="X13835" s="214"/>
      <c r="Y13835" s="214"/>
      <c r="Z13835" s="214"/>
      <c r="AA13835" s="217"/>
      <c r="AB13835" s="217"/>
      <c r="AC13835" s="217"/>
      <c r="AD13835" s="213"/>
    </row>
    <row r="13836" spans="20:30" x14ac:dyDescent="0.2">
      <c r="T13836" s="212"/>
      <c r="U13836" s="213"/>
      <c r="V13836" s="213"/>
      <c r="W13836" s="213"/>
      <c r="X13836" s="214"/>
      <c r="Y13836" s="214"/>
      <c r="Z13836" s="214"/>
      <c r="AA13836" s="217"/>
      <c r="AB13836" s="217"/>
      <c r="AC13836" s="217"/>
      <c r="AD13836" s="213"/>
    </row>
    <row r="13837" spans="20:30" x14ac:dyDescent="0.2">
      <c r="T13837" s="212"/>
      <c r="U13837" s="213"/>
      <c r="V13837" s="213"/>
      <c r="W13837" s="213"/>
      <c r="X13837" s="214"/>
      <c r="Y13837" s="214"/>
      <c r="Z13837" s="214"/>
      <c r="AA13837" s="217"/>
      <c r="AB13837" s="217"/>
      <c r="AC13837" s="217"/>
      <c r="AD13837" s="213"/>
    </row>
    <row r="13838" spans="20:30" x14ac:dyDescent="0.2">
      <c r="T13838" s="212"/>
      <c r="U13838" s="213"/>
      <c r="V13838" s="213"/>
      <c r="W13838" s="213"/>
      <c r="X13838" s="214"/>
      <c r="Y13838" s="214"/>
      <c r="Z13838" s="214"/>
      <c r="AA13838" s="217"/>
      <c r="AB13838" s="217"/>
      <c r="AC13838" s="217"/>
      <c r="AD13838" s="213"/>
    </row>
    <row r="13839" spans="20:30" x14ac:dyDescent="0.2">
      <c r="T13839" s="212"/>
      <c r="U13839" s="213"/>
      <c r="V13839" s="213"/>
      <c r="W13839" s="213"/>
      <c r="X13839" s="214"/>
      <c r="Y13839" s="214"/>
      <c r="Z13839" s="214"/>
      <c r="AA13839" s="217"/>
      <c r="AB13839" s="217"/>
      <c r="AC13839" s="217"/>
      <c r="AD13839" s="213"/>
    </row>
    <row r="13840" spans="20:30" x14ac:dyDescent="0.2">
      <c r="T13840" s="212"/>
      <c r="U13840" s="213"/>
      <c r="V13840" s="213"/>
      <c r="W13840" s="213"/>
      <c r="X13840" s="214"/>
      <c r="Y13840" s="214"/>
      <c r="Z13840" s="214"/>
      <c r="AA13840" s="217"/>
      <c r="AB13840" s="217"/>
      <c r="AC13840" s="217"/>
      <c r="AD13840" s="213"/>
    </row>
    <row r="13841" spans="20:30" x14ac:dyDescent="0.2">
      <c r="T13841" s="212"/>
      <c r="U13841" s="213"/>
      <c r="V13841" s="213"/>
      <c r="W13841" s="213"/>
      <c r="X13841" s="214"/>
      <c r="Y13841" s="214"/>
      <c r="Z13841" s="214"/>
      <c r="AA13841" s="217"/>
      <c r="AB13841" s="217"/>
      <c r="AC13841" s="217"/>
      <c r="AD13841" s="213"/>
    </row>
    <row r="13842" spans="20:30" x14ac:dyDescent="0.2">
      <c r="T13842" s="212"/>
      <c r="U13842" s="213"/>
      <c r="V13842" s="213"/>
      <c r="W13842" s="213"/>
      <c r="X13842" s="214"/>
      <c r="Y13842" s="214"/>
      <c r="Z13842" s="214"/>
      <c r="AA13842" s="217"/>
      <c r="AB13842" s="217"/>
      <c r="AC13842" s="217"/>
      <c r="AD13842" s="213"/>
    </row>
    <row r="13843" spans="20:30" x14ac:dyDescent="0.2">
      <c r="T13843" s="212"/>
      <c r="U13843" s="213"/>
      <c r="V13843" s="213"/>
      <c r="W13843" s="213"/>
      <c r="X13843" s="214"/>
      <c r="Y13843" s="214"/>
      <c r="Z13843" s="214"/>
      <c r="AA13843" s="217"/>
      <c r="AB13843" s="217"/>
      <c r="AC13843" s="217"/>
      <c r="AD13843" s="213"/>
    </row>
    <row r="13844" spans="20:30" x14ac:dyDescent="0.2">
      <c r="T13844" s="212"/>
      <c r="U13844" s="213"/>
      <c r="V13844" s="213"/>
      <c r="W13844" s="213"/>
      <c r="X13844" s="214"/>
      <c r="Y13844" s="214"/>
      <c r="Z13844" s="214"/>
      <c r="AA13844" s="217"/>
      <c r="AB13844" s="217"/>
      <c r="AC13844" s="217"/>
      <c r="AD13844" s="213"/>
    </row>
    <row r="13845" spans="20:30" x14ac:dyDescent="0.2">
      <c r="T13845" s="212"/>
      <c r="U13845" s="213"/>
      <c r="V13845" s="213"/>
      <c r="W13845" s="213"/>
      <c r="X13845" s="214"/>
      <c r="Y13845" s="214"/>
      <c r="Z13845" s="214"/>
      <c r="AA13845" s="217"/>
      <c r="AB13845" s="217"/>
      <c r="AC13845" s="217"/>
      <c r="AD13845" s="213"/>
    </row>
    <row r="13846" spans="20:30" x14ac:dyDescent="0.2">
      <c r="T13846" s="212"/>
      <c r="U13846" s="213"/>
      <c r="V13846" s="213"/>
      <c r="W13846" s="213"/>
      <c r="X13846" s="214"/>
      <c r="Y13846" s="214"/>
      <c r="Z13846" s="214"/>
      <c r="AA13846" s="217"/>
      <c r="AB13846" s="217"/>
      <c r="AC13846" s="217"/>
      <c r="AD13846" s="213"/>
    </row>
    <row r="13847" spans="20:30" x14ac:dyDescent="0.2">
      <c r="T13847" s="212"/>
      <c r="U13847" s="213"/>
      <c r="V13847" s="213"/>
      <c r="W13847" s="213"/>
      <c r="X13847" s="214"/>
      <c r="Y13847" s="214"/>
      <c r="Z13847" s="214"/>
      <c r="AA13847" s="217"/>
      <c r="AB13847" s="217"/>
      <c r="AC13847" s="217"/>
      <c r="AD13847" s="213"/>
    </row>
    <row r="13848" spans="20:30" x14ac:dyDescent="0.2">
      <c r="T13848" s="212"/>
      <c r="U13848" s="213"/>
      <c r="V13848" s="213"/>
      <c r="W13848" s="213"/>
      <c r="X13848" s="214"/>
      <c r="Y13848" s="214"/>
      <c r="Z13848" s="214"/>
      <c r="AA13848" s="217"/>
      <c r="AB13848" s="217"/>
      <c r="AC13848" s="217"/>
      <c r="AD13848" s="213"/>
    </row>
    <row r="13849" spans="20:30" x14ac:dyDescent="0.2">
      <c r="T13849" s="212"/>
      <c r="U13849" s="213"/>
      <c r="V13849" s="213"/>
      <c r="W13849" s="213"/>
      <c r="X13849" s="214"/>
      <c r="Y13849" s="214"/>
      <c r="Z13849" s="214"/>
      <c r="AA13849" s="217"/>
      <c r="AB13849" s="217"/>
      <c r="AC13849" s="217"/>
      <c r="AD13849" s="213"/>
    </row>
    <row r="13850" spans="20:30" x14ac:dyDescent="0.2">
      <c r="T13850" s="212"/>
      <c r="U13850" s="213"/>
      <c r="V13850" s="213"/>
      <c r="W13850" s="213"/>
      <c r="X13850" s="214"/>
      <c r="Y13850" s="214"/>
      <c r="Z13850" s="214"/>
      <c r="AA13850" s="217"/>
      <c r="AB13850" s="217"/>
      <c r="AC13850" s="217"/>
      <c r="AD13850" s="213"/>
    </row>
    <row r="13851" spans="20:30" x14ac:dyDescent="0.2">
      <c r="T13851" s="212"/>
      <c r="U13851" s="213"/>
      <c r="V13851" s="213"/>
      <c r="W13851" s="213"/>
      <c r="X13851" s="214"/>
      <c r="Y13851" s="214"/>
      <c r="Z13851" s="214"/>
      <c r="AA13851" s="217"/>
      <c r="AB13851" s="217"/>
      <c r="AC13851" s="217"/>
      <c r="AD13851" s="213"/>
    </row>
    <row r="13852" spans="20:30" x14ac:dyDescent="0.2">
      <c r="T13852" s="212"/>
      <c r="U13852" s="213"/>
      <c r="V13852" s="213"/>
      <c r="W13852" s="213"/>
      <c r="X13852" s="214"/>
      <c r="Y13852" s="214"/>
      <c r="Z13852" s="214"/>
      <c r="AA13852" s="217"/>
      <c r="AB13852" s="217"/>
      <c r="AC13852" s="217"/>
      <c r="AD13852" s="213"/>
    </row>
    <row r="13853" spans="20:30" x14ac:dyDescent="0.2">
      <c r="T13853" s="212"/>
      <c r="U13853" s="213"/>
      <c r="V13853" s="213"/>
      <c r="W13853" s="213"/>
      <c r="X13853" s="214"/>
      <c r="Y13853" s="214"/>
      <c r="Z13853" s="214"/>
      <c r="AA13853" s="217"/>
      <c r="AB13853" s="217"/>
      <c r="AC13853" s="217"/>
      <c r="AD13853" s="213"/>
    </row>
    <row r="13854" spans="20:30" x14ac:dyDescent="0.2">
      <c r="T13854" s="212"/>
      <c r="U13854" s="213"/>
      <c r="V13854" s="213"/>
      <c r="W13854" s="213"/>
      <c r="X13854" s="214"/>
      <c r="Y13854" s="214"/>
      <c r="Z13854" s="214"/>
      <c r="AA13854" s="217"/>
      <c r="AB13854" s="217"/>
      <c r="AC13854" s="217"/>
      <c r="AD13854" s="213"/>
    </row>
    <row r="13855" spans="20:30" x14ac:dyDescent="0.2">
      <c r="T13855" s="212"/>
      <c r="U13855" s="213"/>
      <c r="V13855" s="213"/>
      <c r="W13855" s="213"/>
      <c r="X13855" s="214"/>
      <c r="Y13855" s="214"/>
      <c r="Z13855" s="214"/>
      <c r="AA13855" s="217"/>
      <c r="AB13855" s="217"/>
      <c r="AC13855" s="217"/>
      <c r="AD13855" s="213"/>
    </row>
    <row r="13856" spans="20:30" x14ac:dyDescent="0.2">
      <c r="T13856" s="212"/>
      <c r="U13856" s="213"/>
      <c r="V13856" s="213"/>
      <c r="W13856" s="213"/>
      <c r="X13856" s="214"/>
      <c r="Y13856" s="214"/>
      <c r="Z13856" s="214"/>
      <c r="AA13856" s="217"/>
      <c r="AB13856" s="217"/>
      <c r="AC13856" s="217"/>
      <c r="AD13856" s="213"/>
    </row>
    <row r="13857" spans="20:30" x14ac:dyDescent="0.2">
      <c r="T13857" s="212"/>
      <c r="U13857" s="213"/>
      <c r="V13857" s="213"/>
      <c r="W13857" s="213"/>
      <c r="X13857" s="214"/>
      <c r="Y13857" s="214"/>
      <c r="Z13857" s="214"/>
      <c r="AA13857" s="217"/>
      <c r="AB13857" s="217"/>
      <c r="AC13857" s="217"/>
      <c r="AD13857" s="213"/>
    </row>
    <row r="13858" spans="20:30" x14ac:dyDescent="0.2">
      <c r="T13858" s="212"/>
      <c r="U13858" s="213"/>
      <c r="V13858" s="213"/>
      <c r="W13858" s="213"/>
      <c r="X13858" s="214"/>
      <c r="Y13858" s="214"/>
      <c r="Z13858" s="214"/>
      <c r="AA13858" s="217"/>
      <c r="AB13858" s="217"/>
      <c r="AC13858" s="217"/>
      <c r="AD13858" s="213"/>
    </row>
    <row r="13859" spans="20:30" x14ac:dyDescent="0.2">
      <c r="T13859" s="212"/>
      <c r="U13859" s="213"/>
      <c r="V13859" s="213"/>
      <c r="W13859" s="213"/>
      <c r="X13859" s="214"/>
      <c r="Y13859" s="214"/>
      <c r="Z13859" s="214"/>
      <c r="AA13859" s="217"/>
      <c r="AB13859" s="217"/>
      <c r="AC13859" s="217"/>
      <c r="AD13859" s="213"/>
    </row>
    <row r="13860" spans="20:30" x14ac:dyDescent="0.2">
      <c r="T13860" s="212"/>
      <c r="U13860" s="213"/>
      <c r="V13860" s="213"/>
      <c r="W13860" s="213"/>
      <c r="X13860" s="214"/>
      <c r="Y13860" s="214"/>
      <c r="Z13860" s="214"/>
      <c r="AA13860" s="217"/>
      <c r="AB13860" s="217"/>
      <c r="AC13860" s="217"/>
      <c r="AD13860" s="213"/>
    </row>
    <row r="13861" spans="20:30" x14ac:dyDescent="0.2">
      <c r="T13861" s="212"/>
      <c r="U13861" s="213"/>
      <c r="V13861" s="213"/>
      <c r="W13861" s="213"/>
      <c r="X13861" s="214"/>
      <c r="Y13861" s="214"/>
      <c r="Z13861" s="214"/>
      <c r="AA13861" s="217"/>
      <c r="AB13861" s="217"/>
      <c r="AC13861" s="217"/>
      <c r="AD13861" s="213"/>
    </row>
    <row r="13862" spans="20:30" x14ac:dyDescent="0.2">
      <c r="T13862" s="212"/>
      <c r="U13862" s="213"/>
      <c r="V13862" s="213"/>
      <c r="W13862" s="213"/>
      <c r="X13862" s="214"/>
      <c r="Y13862" s="214"/>
      <c r="Z13862" s="214"/>
      <c r="AA13862" s="217"/>
      <c r="AB13862" s="217"/>
      <c r="AC13862" s="217"/>
      <c r="AD13862" s="213"/>
    </row>
    <row r="13863" spans="20:30" x14ac:dyDescent="0.2">
      <c r="T13863" s="212"/>
      <c r="U13863" s="213"/>
      <c r="V13863" s="213"/>
      <c r="W13863" s="213"/>
      <c r="X13863" s="214"/>
      <c r="Y13863" s="214"/>
      <c r="Z13863" s="214"/>
      <c r="AA13863" s="217"/>
      <c r="AB13863" s="217"/>
      <c r="AC13863" s="217"/>
      <c r="AD13863" s="213"/>
    </row>
    <row r="13864" spans="20:30" x14ac:dyDescent="0.2">
      <c r="T13864" s="212"/>
      <c r="U13864" s="213"/>
      <c r="V13864" s="213"/>
      <c r="W13864" s="213"/>
      <c r="X13864" s="214"/>
      <c r="Y13864" s="214"/>
      <c r="Z13864" s="214"/>
      <c r="AA13864" s="217"/>
      <c r="AB13864" s="217"/>
      <c r="AC13864" s="217"/>
      <c r="AD13864" s="213"/>
    </row>
    <row r="13865" spans="20:30" x14ac:dyDescent="0.2">
      <c r="T13865" s="212"/>
      <c r="U13865" s="213"/>
      <c r="V13865" s="213"/>
      <c r="W13865" s="213"/>
      <c r="X13865" s="214"/>
      <c r="Y13865" s="214"/>
      <c r="Z13865" s="214"/>
      <c r="AA13865" s="217"/>
      <c r="AB13865" s="217"/>
      <c r="AC13865" s="217"/>
      <c r="AD13865" s="213"/>
    </row>
    <row r="13866" spans="20:30" x14ac:dyDescent="0.2">
      <c r="T13866" s="212"/>
      <c r="U13866" s="213"/>
      <c r="V13866" s="213"/>
      <c r="W13866" s="213"/>
      <c r="X13866" s="214"/>
      <c r="Y13866" s="214"/>
      <c r="Z13866" s="214"/>
      <c r="AA13866" s="217"/>
      <c r="AB13866" s="217"/>
      <c r="AC13866" s="217"/>
      <c r="AD13866" s="213"/>
    </row>
    <row r="13867" spans="20:30" x14ac:dyDescent="0.2">
      <c r="T13867" s="212"/>
      <c r="U13867" s="213"/>
      <c r="V13867" s="213"/>
      <c r="W13867" s="213"/>
      <c r="X13867" s="214"/>
      <c r="Y13867" s="214"/>
      <c r="Z13867" s="214"/>
      <c r="AA13867" s="217"/>
      <c r="AB13867" s="217"/>
      <c r="AC13867" s="217"/>
      <c r="AD13867" s="213"/>
    </row>
    <row r="13868" spans="20:30" x14ac:dyDescent="0.2">
      <c r="T13868" s="212"/>
      <c r="U13868" s="213"/>
      <c r="V13868" s="213"/>
      <c r="W13868" s="213"/>
      <c r="X13868" s="214"/>
      <c r="Y13868" s="214"/>
      <c r="Z13868" s="214"/>
      <c r="AA13868" s="217"/>
      <c r="AB13868" s="217"/>
      <c r="AC13868" s="217"/>
      <c r="AD13868" s="213"/>
    </row>
    <row r="13869" spans="20:30" x14ac:dyDescent="0.2">
      <c r="T13869" s="212"/>
      <c r="U13869" s="213"/>
      <c r="V13869" s="213"/>
      <c r="W13869" s="213"/>
      <c r="X13869" s="214"/>
      <c r="Y13869" s="214"/>
      <c r="Z13869" s="214"/>
      <c r="AA13869" s="217"/>
      <c r="AB13869" s="217"/>
      <c r="AC13869" s="217"/>
      <c r="AD13869" s="213"/>
    </row>
    <row r="13870" spans="20:30" x14ac:dyDescent="0.2">
      <c r="T13870" s="212"/>
      <c r="U13870" s="213"/>
      <c r="V13870" s="213"/>
      <c r="W13870" s="213"/>
      <c r="X13870" s="214"/>
      <c r="Y13870" s="214"/>
      <c r="Z13870" s="214"/>
      <c r="AA13870" s="217"/>
      <c r="AB13870" s="217"/>
      <c r="AC13870" s="217"/>
      <c r="AD13870" s="213"/>
    </row>
    <row r="13871" spans="20:30" x14ac:dyDescent="0.2">
      <c r="T13871" s="212"/>
      <c r="U13871" s="213"/>
      <c r="V13871" s="213"/>
      <c r="W13871" s="213"/>
      <c r="X13871" s="214"/>
      <c r="Y13871" s="214"/>
      <c r="Z13871" s="214"/>
      <c r="AA13871" s="217"/>
      <c r="AB13871" s="217"/>
      <c r="AC13871" s="217"/>
      <c r="AD13871" s="213"/>
    </row>
    <row r="13872" spans="20:30" x14ac:dyDescent="0.2">
      <c r="T13872" s="212"/>
      <c r="U13872" s="213"/>
      <c r="V13872" s="213"/>
      <c r="W13872" s="213"/>
      <c r="X13872" s="214"/>
      <c r="Y13872" s="214"/>
      <c r="Z13872" s="214"/>
      <c r="AA13872" s="217"/>
      <c r="AB13872" s="217"/>
      <c r="AC13872" s="217"/>
      <c r="AD13872" s="213"/>
    </row>
    <row r="13873" spans="20:30" x14ac:dyDescent="0.2">
      <c r="T13873" s="212"/>
      <c r="U13873" s="213"/>
      <c r="V13873" s="213"/>
      <c r="W13873" s="213"/>
      <c r="X13873" s="214"/>
      <c r="Y13873" s="214"/>
      <c r="Z13873" s="214"/>
      <c r="AA13873" s="217"/>
      <c r="AB13873" s="217"/>
      <c r="AC13873" s="217"/>
      <c r="AD13873" s="213"/>
    </row>
    <row r="13874" spans="20:30" x14ac:dyDescent="0.2">
      <c r="T13874" s="212"/>
      <c r="U13874" s="213"/>
      <c r="V13874" s="213"/>
      <c r="W13874" s="213"/>
      <c r="X13874" s="214"/>
      <c r="Y13874" s="214"/>
      <c r="Z13874" s="214"/>
      <c r="AA13874" s="217"/>
      <c r="AB13874" s="217"/>
      <c r="AC13874" s="217"/>
      <c r="AD13874" s="213"/>
    </row>
    <row r="13875" spans="20:30" x14ac:dyDescent="0.2">
      <c r="T13875" s="212"/>
      <c r="U13875" s="213"/>
      <c r="V13875" s="213"/>
      <c r="W13875" s="213"/>
      <c r="X13875" s="214"/>
      <c r="Y13875" s="214"/>
      <c r="Z13875" s="214"/>
      <c r="AA13875" s="217"/>
      <c r="AB13875" s="217"/>
      <c r="AC13875" s="217"/>
      <c r="AD13875" s="213"/>
    </row>
    <row r="13876" spans="20:30" x14ac:dyDescent="0.2">
      <c r="T13876" s="212"/>
      <c r="U13876" s="213"/>
      <c r="V13876" s="213"/>
      <c r="W13876" s="213"/>
      <c r="X13876" s="214"/>
      <c r="Y13876" s="214"/>
      <c r="Z13876" s="214"/>
      <c r="AA13876" s="217"/>
      <c r="AB13876" s="217"/>
      <c r="AC13876" s="217"/>
      <c r="AD13876" s="213"/>
    </row>
    <row r="13877" spans="20:30" x14ac:dyDescent="0.2">
      <c r="T13877" s="212"/>
      <c r="U13877" s="213"/>
      <c r="V13877" s="213"/>
      <c r="W13877" s="213"/>
      <c r="X13877" s="214"/>
      <c r="Y13877" s="214"/>
      <c r="Z13877" s="214"/>
      <c r="AA13877" s="217"/>
      <c r="AB13877" s="217"/>
      <c r="AC13877" s="217"/>
      <c r="AD13877" s="213"/>
    </row>
    <row r="13878" spans="20:30" x14ac:dyDescent="0.2">
      <c r="T13878" s="212"/>
      <c r="U13878" s="213"/>
      <c r="V13878" s="213"/>
      <c r="W13878" s="213"/>
      <c r="X13878" s="214"/>
      <c r="Y13878" s="214"/>
      <c r="Z13878" s="214"/>
      <c r="AA13878" s="217"/>
      <c r="AB13878" s="217"/>
      <c r="AC13878" s="217"/>
      <c r="AD13878" s="213"/>
    </row>
    <row r="13879" spans="20:30" x14ac:dyDescent="0.2">
      <c r="T13879" s="212"/>
      <c r="U13879" s="213"/>
      <c r="V13879" s="213"/>
      <c r="W13879" s="213"/>
      <c r="X13879" s="214"/>
      <c r="Y13879" s="214"/>
      <c r="Z13879" s="214"/>
      <c r="AA13879" s="217"/>
      <c r="AB13879" s="217"/>
      <c r="AC13879" s="217"/>
      <c r="AD13879" s="213"/>
    </row>
    <row r="13880" spans="20:30" x14ac:dyDescent="0.2">
      <c r="T13880" s="212"/>
      <c r="U13880" s="213"/>
      <c r="V13880" s="213"/>
      <c r="W13880" s="213"/>
      <c r="X13880" s="214"/>
      <c r="Y13880" s="214"/>
      <c r="Z13880" s="214"/>
      <c r="AA13880" s="217"/>
      <c r="AB13880" s="217"/>
      <c r="AC13880" s="217"/>
      <c r="AD13880" s="213"/>
    </row>
    <row r="13881" spans="20:30" x14ac:dyDescent="0.2">
      <c r="T13881" s="212"/>
      <c r="U13881" s="213"/>
      <c r="V13881" s="213"/>
      <c r="W13881" s="213"/>
      <c r="X13881" s="214"/>
      <c r="Y13881" s="214"/>
      <c r="Z13881" s="214"/>
      <c r="AA13881" s="217"/>
      <c r="AB13881" s="217"/>
      <c r="AC13881" s="217"/>
      <c r="AD13881" s="213"/>
    </row>
    <row r="13882" spans="20:30" x14ac:dyDescent="0.2">
      <c r="T13882" s="212"/>
      <c r="U13882" s="213"/>
      <c r="V13882" s="213"/>
      <c r="W13882" s="213"/>
      <c r="X13882" s="214"/>
      <c r="Y13882" s="214"/>
      <c r="Z13882" s="214"/>
      <c r="AA13882" s="217"/>
      <c r="AB13882" s="217"/>
      <c r="AC13882" s="217"/>
      <c r="AD13882" s="213"/>
    </row>
    <row r="13883" spans="20:30" x14ac:dyDescent="0.2">
      <c r="T13883" s="212"/>
      <c r="U13883" s="213"/>
      <c r="V13883" s="213"/>
      <c r="W13883" s="213"/>
      <c r="X13883" s="214"/>
      <c r="Y13883" s="214"/>
      <c r="Z13883" s="214"/>
      <c r="AA13883" s="217"/>
      <c r="AB13883" s="217"/>
      <c r="AC13883" s="217"/>
      <c r="AD13883" s="213"/>
    </row>
    <row r="13884" spans="20:30" x14ac:dyDescent="0.2">
      <c r="T13884" s="212"/>
      <c r="U13884" s="213"/>
      <c r="V13884" s="213"/>
      <c r="W13884" s="213"/>
      <c r="X13884" s="214"/>
      <c r="Y13884" s="214"/>
      <c r="Z13884" s="214"/>
      <c r="AA13884" s="217"/>
      <c r="AB13884" s="217"/>
      <c r="AC13884" s="217"/>
      <c r="AD13884" s="213"/>
    </row>
    <row r="13885" spans="20:30" x14ac:dyDescent="0.2">
      <c r="T13885" s="212"/>
      <c r="U13885" s="213"/>
      <c r="V13885" s="213"/>
      <c r="W13885" s="213"/>
      <c r="X13885" s="214"/>
      <c r="Y13885" s="214"/>
      <c r="Z13885" s="214"/>
      <c r="AA13885" s="217"/>
      <c r="AB13885" s="217"/>
      <c r="AC13885" s="217"/>
      <c r="AD13885" s="213"/>
    </row>
    <row r="13886" spans="20:30" x14ac:dyDescent="0.2">
      <c r="T13886" s="212"/>
      <c r="U13886" s="213"/>
      <c r="V13886" s="213"/>
      <c r="W13886" s="213"/>
      <c r="X13886" s="214"/>
      <c r="Y13886" s="214"/>
      <c r="Z13886" s="214"/>
      <c r="AA13886" s="217"/>
      <c r="AB13886" s="217"/>
      <c r="AC13886" s="217"/>
      <c r="AD13886" s="213"/>
    </row>
    <row r="13887" spans="20:30" x14ac:dyDescent="0.2">
      <c r="T13887" s="212"/>
      <c r="U13887" s="213"/>
      <c r="V13887" s="213"/>
      <c r="W13887" s="213"/>
      <c r="X13887" s="214"/>
      <c r="Y13887" s="214"/>
      <c r="Z13887" s="214"/>
      <c r="AA13887" s="217"/>
      <c r="AB13887" s="217"/>
      <c r="AC13887" s="217"/>
      <c r="AD13887" s="213"/>
    </row>
    <row r="13888" spans="20:30" x14ac:dyDescent="0.2">
      <c r="T13888" s="212"/>
      <c r="U13888" s="213"/>
      <c r="V13888" s="213"/>
      <c r="W13888" s="213"/>
      <c r="X13888" s="214"/>
      <c r="Y13888" s="214"/>
      <c r="Z13888" s="214"/>
      <c r="AA13888" s="217"/>
      <c r="AB13888" s="217"/>
      <c r="AC13888" s="217"/>
      <c r="AD13888" s="213"/>
    </row>
    <row r="13889" spans="20:30" x14ac:dyDescent="0.2">
      <c r="T13889" s="212"/>
      <c r="U13889" s="213"/>
      <c r="V13889" s="213"/>
      <c r="W13889" s="213"/>
      <c r="X13889" s="214"/>
      <c r="Y13889" s="214"/>
      <c r="Z13889" s="214"/>
      <c r="AA13889" s="217"/>
      <c r="AB13889" s="217"/>
      <c r="AC13889" s="217"/>
      <c r="AD13889" s="213"/>
    </row>
    <row r="13890" spans="20:30" x14ac:dyDescent="0.2">
      <c r="T13890" s="212"/>
      <c r="U13890" s="213"/>
      <c r="V13890" s="213"/>
      <c r="W13890" s="213"/>
      <c r="X13890" s="214"/>
      <c r="Y13890" s="214"/>
      <c r="Z13890" s="214"/>
      <c r="AA13890" s="217"/>
      <c r="AB13890" s="217"/>
      <c r="AC13890" s="217"/>
      <c r="AD13890" s="213"/>
    </row>
    <row r="13891" spans="20:30" x14ac:dyDescent="0.2">
      <c r="T13891" s="212"/>
      <c r="U13891" s="213"/>
      <c r="V13891" s="213"/>
      <c r="W13891" s="213"/>
      <c r="X13891" s="214"/>
      <c r="Y13891" s="214"/>
      <c r="Z13891" s="214"/>
      <c r="AA13891" s="217"/>
      <c r="AB13891" s="217"/>
      <c r="AC13891" s="217"/>
      <c r="AD13891" s="213"/>
    </row>
    <row r="13892" spans="20:30" x14ac:dyDescent="0.2">
      <c r="T13892" s="212"/>
      <c r="U13892" s="213"/>
      <c r="V13892" s="213"/>
      <c r="W13892" s="213"/>
      <c r="X13892" s="214"/>
      <c r="Y13892" s="214"/>
      <c r="Z13892" s="214"/>
      <c r="AA13892" s="217"/>
      <c r="AB13892" s="217"/>
      <c r="AC13892" s="217"/>
      <c r="AD13892" s="213"/>
    </row>
    <row r="13893" spans="20:30" x14ac:dyDescent="0.2">
      <c r="T13893" s="212"/>
      <c r="U13893" s="213"/>
      <c r="V13893" s="213"/>
      <c r="W13893" s="213"/>
      <c r="X13893" s="214"/>
      <c r="Y13893" s="214"/>
      <c r="Z13893" s="214"/>
      <c r="AA13893" s="217"/>
      <c r="AB13893" s="217"/>
      <c r="AC13893" s="217"/>
      <c r="AD13893" s="213"/>
    </row>
    <row r="13894" spans="20:30" x14ac:dyDescent="0.2">
      <c r="T13894" s="212"/>
      <c r="U13894" s="213"/>
      <c r="V13894" s="213"/>
      <c r="W13894" s="213"/>
      <c r="X13894" s="214"/>
      <c r="Y13894" s="214"/>
      <c r="Z13894" s="214"/>
      <c r="AA13894" s="217"/>
      <c r="AB13894" s="217"/>
      <c r="AC13894" s="217"/>
      <c r="AD13894" s="213"/>
    </row>
    <row r="13895" spans="20:30" x14ac:dyDescent="0.2">
      <c r="T13895" s="212"/>
      <c r="U13895" s="213"/>
      <c r="V13895" s="213"/>
      <c r="W13895" s="213"/>
      <c r="X13895" s="214"/>
      <c r="Y13895" s="214"/>
      <c r="Z13895" s="214"/>
      <c r="AA13895" s="217"/>
      <c r="AB13895" s="217"/>
      <c r="AC13895" s="217"/>
      <c r="AD13895" s="213"/>
    </row>
    <row r="13896" spans="20:30" x14ac:dyDescent="0.2">
      <c r="T13896" s="212"/>
      <c r="U13896" s="213"/>
      <c r="V13896" s="213"/>
      <c r="W13896" s="213"/>
      <c r="X13896" s="214"/>
      <c r="Y13896" s="214"/>
      <c r="Z13896" s="214"/>
      <c r="AA13896" s="217"/>
      <c r="AB13896" s="217"/>
      <c r="AC13896" s="217"/>
      <c r="AD13896" s="213"/>
    </row>
    <row r="13897" spans="20:30" x14ac:dyDescent="0.2">
      <c r="T13897" s="212"/>
      <c r="U13897" s="213"/>
      <c r="V13897" s="213"/>
      <c r="W13897" s="213"/>
      <c r="X13897" s="214"/>
      <c r="Y13897" s="214"/>
      <c r="Z13897" s="214"/>
      <c r="AA13897" s="217"/>
      <c r="AB13897" s="217"/>
      <c r="AC13897" s="217"/>
      <c r="AD13897" s="213"/>
    </row>
    <row r="13898" spans="20:30" x14ac:dyDescent="0.2">
      <c r="T13898" s="212"/>
      <c r="U13898" s="213"/>
      <c r="V13898" s="213"/>
      <c r="W13898" s="213"/>
      <c r="X13898" s="214"/>
      <c r="Y13898" s="214"/>
      <c r="Z13898" s="214"/>
      <c r="AA13898" s="217"/>
      <c r="AB13898" s="217"/>
      <c r="AC13898" s="217"/>
      <c r="AD13898" s="213"/>
    </row>
    <row r="13899" spans="20:30" x14ac:dyDescent="0.2">
      <c r="T13899" s="212"/>
      <c r="U13899" s="213"/>
      <c r="V13899" s="213"/>
      <c r="W13899" s="213"/>
      <c r="X13899" s="214"/>
      <c r="Y13899" s="214"/>
      <c r="Z13899" s="214"/>
      <c r="AA13899" s="217"/>
      <c r="AB13899" s="217"/>
      <c r="AC13899" s="217"/>
      <c r="AD13899" s="213"/>
    </row>
    <row r="13900" spans="20:30" x14ac:dyDescent="0.2">
      <c r="T13900" s="212"/>
      <c r="U13900" s="213"/>
      <c r="V13900" s="213"/>
      <c r="W13900" s="213"/>
      <c r="X13900" s="214"/>
      <c r="Y13900" s="214"/>
      <c r="Z13900" s="214"/>
      <c r="AA13900" s="217"/>
      <c r="AB13900" s="217"/>
      <c r="AC13900" s="217"/>
      <c r="AD13900" s="213"/>
    </row>
    <row r="13901" spans="20:30" x14ac:dyDescent="0.2">
      <c r="T13901" s="212"/>
      <c r="U13901" s="213"/>
      <c r="V13901" s="213"/>
      <c r="W13901" s="213"/>
      <c r="X13901" s="214"/>
      <c r="Y13901" s="214"/>
      <c r="Z13901" s="214"/>
      <c r="AA13901" s="217"/>
      <c r="AB13901" s="217"/>
      <c r="AC13901" s="217"/>
      <c r="AD13901" s="213"/>
    </row>
    <row r="13902" spans="20:30" x14ac:dyDescent="0.2">
      <c r="T13902" s="212"/>
      <c r="U13902" s="213"/>
      <c r="V13902" s="213"/>
      <c r="W13902" s="213"/>
      <c r="X13902" s="214"/>
      <c r="Y13902" s="214"/>
      <c r="Z13902" s="214"/>
      <c r="AA13902" s="217"/>
      <c r="AB13902" s="217"/>
      <c r="AC13902" s="217"/>
      <c r="AD13902" s="213"/>
    </row>
    <row r="13903" spans="20:30" x14ac:dyDescent="0.2">
      <c r="T13903" s="212"/>
      <c r="U13903" s="213"/>
      <c r="V13903" s="213"/>
      <c r="W13903" s="213"/>
      <c r="X13903" s="214"/>
      <c r="Y13903" s="214"/>
      <c r="Z13903" s="214"/>
      <c r="AA13903" s="217"/>
      <c r="AB13903" s="217"/>
      <c r="AC13903" s="217"/>
      <c r="AD13903" s="213"/>
    </row>
    <row r="13904" spans="20:30" x14ac:dyDescent="0.2">
      <c r="T13904" s="212"/>
      <c r="U13904" s="213"/>
      <c r="V13904" s="213"/>
      <c r="W13904" s="213"/>
      <c r="X13904" s="214"/>
      <c r="Y13904" s="214"/>
      <c r="Z13904" s="214"/>
      <c r="AA13904" s="217"/>
      <c r="AB13904" s="217"/>
      <c r="AC13904" s="217"/>
      <c r="AD13904" s="213"/>
    </row>
    <row r="13905" spans="20:30" x14ac:dyDescent="0.2">
      <c r="T13905" s="212"/>
      <c r="U13905" s="213"/>
      <c r="V13905" s="213"/>
      <c r="W13905" s="213"/>
      <c r="X13905" s="214"/>
      <c r="Y13905" s="214"/>
      <c r="Z13905" s="214"/>
      <c r="AA13905" s="217"/>
      <c r="AB13905" s="217"/>
      <c r="AC13905" s="217"/>
      <c r="AD13905" s="213"/>
    </row>
    <row r="13906" spans="20:30" x14ac:dyDescent="0.2">
      <c r="T13906" s="212"/>
      <c r="U13906" s="213"/>
      <c r="V13906" s="213"/>
      <c r="W13906" s="213"/>
      <c r="X13906" s="214"/>
      <c r="Y13906" s="214"/>
      <c r="Z13906" s="214"/>
      <c r="AA13906" s="217"/>
      <c r="AB13906" s="217"/>
      <c r="AC13906" s="217"/>
      <c r="AD13906" s="213"/>
    </row>
    <row r="13907" spans="20:30" x14ac:dyDescent="0.2">
      <c r="T13907" s="212"/>
      <c r="U13907" s="213"/>
      <c r="V13907" s="213"/>
      <c r="W13907" s="213"/>
      <c r="X13907" s="214"/>
      <c r="Y13907" s="214"/>
      <c r="Z13907" s="214"/>
      <c r="AA13907" s="217"/>
      <c r="AB13907" s="217"/>
      <c r="AC13907" s="217"/>
      <c r="AD13907" s="213"/>
    </row>
    <row r="13908" spans="20:30" x14ac:dyDescent="0.2">
      <c r="T13908" s="212"/>
      <c r="U13908" s="213"/>
      <c r="V13908" s="213"/>
      <c r="W13908" s="213"/>
      <c r="X13908" s="214"/>
      <c r="Y13908" s="214"/>
      <c r="Z13908" s="214"/>
      <c r="AA13908" s="217"/>
      <c r="AB13908" s="217"/>
      <c r="AC13908" s="217"/>
      <c r="AD13908" s="213"/>
    </row>
    <row r="13909" spans="20:30" x14ac:dyDescent="0.2">
      <c r="T13909" s="212"/>
      <c r="U13909" s="213"/>
      <c r="V13909" s="213"/>
      <c r="W13909" s="213"/>
      <c r="X13909" s="214"/>
      <c r="Y13909" s="214"/>
      <c r="Z13909" s="214"/>
      <c r="AA13909" s="217"/>
      <c r="AB13909" s="217"/>
      <c r="AC13909" s="217"/>
      <c r="AD13909" s="213"/>
    </row>
    <row r="13910" spans="20:30" x14ac:dyDescent="0.2">
      <c r="T13910" s="212"/>
      <c r="U13910" s="213"/>
      <c r="V13910" s="213"/>
      <c r="W13910" s="213"/>
      <c r="X13910" s="214"/>
      <c r="Y13910" s="214"/>
      <c r="Z13910" s="214"/>
      <c r="AA13910" s="217"/>
      <c r="AB13910" s="217"/>
      <c r="AC13910" s="217"/>
      <c r="AD13910" s="213"/>
    </row>
    <row r="13911" spans="20:30" x14ac:dyDescent="0.2">
      <c r="T13911" s="212"/>
      <c r="U13911" s="213"/>
      <c r="V13911" s="213"/>
      <c r="W13911" s="213"/>
      <c r="X13911" s="214"/>
      <c r="Y13911" s="214"/>
      <c r="Z13911" s="214"/>
      <c r="AA13911" s="217"/>
      <c r="AB13911" s="217"/>
      <c r="AC13911" s="217"/>
      <c r="AD13911" s="213"/>
    </row>
    <row r="13912" spans="20:30" x14ac:dyDescent="0.2">
      <c r="T13912" s="212"/>
      <c r="U13912" s="213"/>
      <c r="V13912" s="213"/>
      <c r="W13912" s="213"/>
      <c r="X13912" s="214"/>
      <c r="Y13912" s="214"/>
      <c r="Z13912" s="214"/>
      <c r="AA13912" s="217"/>
      <c r="AB13912" s="217"/>
      <c r="AC13912" s="217"/>
      <c r="AD13912" s="213"/>
    </row>
    <row r="13913" spans="20:30" x14ac:dyDescent="0.2">
      <c r="T13913" s="212"/>
      <c r="U13913" s="213"/>
      <c r="V13913" s="213"/>
      <c r="W13913" s="213"/>
      <c r="X13913" s="214"/>
      <c r="Y13913" s="214"/>
      <c r="Z13913" s="214"/>
      <c r="AA13913" s="217"/>
      <c r="AB13913" s="217"/>
      <c r="AC13913" s="217"/>
      <c r="AD13913" s="213"/>
    </row>
    <row r="13914" spans="20:30" x14ac:dyDescent="0.2">
      <c r="T13914" s="212"/>
      <c r="U13914" s="213"/>
      <c r="V13914" s="213"/>
      <c r="W13914" s="213"/>
      <c r="X13914" s="214"/>
      <c r="Y13914" s="214"/>
      <c r="Z13914" s="214"/>
      <c r="AA13914" s="217"/>
      <c r="AB13914" s="217"/>
      <c r="AC13914" s="217"/>
      <c r="AD13914" s="213"/>
    </row>
    <row r="13915" spans="20:30" x14ac:dyDescent="0.2">
      <c r="T13915" s="212"/>
      <c r="U13915" s="213"/>
      <c r="V13915" s="213"/>
      <c r="W13915" s="213"/>
      <c r="X13915" s="214"/>
      <c r="Y13915" s="214"/>
      <c r="Z13915" s="214"/>
      <c r="AA13915" s="217"/>
      <c r="AB13915" s="217"/>
      <c r="AC13915" s="217"/>
      <c r="AD13915" s="213"/>
    </row>
    <row r="13916" spans="20:30" x14ac:dyDescent="0.2">
      <c r="T13916" s="212"/>
      <c r="U13916" s="213"/>
      <c r="V13916" s="213"/>
      <c r="W13916" s="213"/>
      <c r="X13916" s="214"/>
      <c r="Y13916" s="214"/>
      <c r="Z13916" s="214"/>
      <c r="AA13916" s="217"/>
      <c r="AB13916" s="217"/>
      <c r="AC13916" s="217"/>
      <c r="AD13916" s="213"/>
    </row>
    <row r="13917" spans="20:30" x14ac:dyDescent="0.2">
      <c r="T13917" s="212"/>
      <c r="U13917" s="213"/>
      <c r="V13917" s="213"/>
      <c r="W13917" s="213"/>
      <c r="X13917" s="214"/>
      <c r="Y13917" s="214"/>
      <c r="Z13917" s="214"/>
      <c r="AA13917" s="217"/>
      <c r="AB13917" s="217"/>
      <c r="AC13917" s="217"/>
      <c r="AD13917" s="213"/>
    </row>
    <row r="13918" spans="20:30" x14ac:dyDescent="0.2">
      <c r="T13918" s="212"/>
      <c r="U13918" s="213"/>
      <c r="V13918" s="213"/>
      <c r="W13918" s="213"/>
      <c r="X13918" s="214"/>
      <c r="Y13918" s="214"/>
      <c r="Z13918" s="214"/>
      <c r="AA13918" s="217"/>
      <c r="AB13918" s="217"/>
      <c r="AC13918" s="217"/>
      <c r="AD13918" s="213"/>
    </row>
    <row r="13919" spans="20:30" x14ac:dyDescent="0.2">
      <c r="T13919" s="212"/>
      <c r="U13919" s="213"/>
      <c r="V13919" s="213"/>
      <c r="W13919" s="213"/>
      <c r="X13919" s="214"/>
      <c r="Y13919" s="214"/>
      <c r="Z13919" s="214"/>
      <c r="AA13919" s="217"/>
      <c r="AB13919" s="217"/>
      <c r="AC13919" s="217"/>
      <c r="AD13919" s="213"/>
    </row>
    <row r="13920" spans="20:30" x14ac:dyDescent="0.2">
      <c r="T13920" s="212"/>
      <c r="U13920" s="213"/>
      <c r="V13920" s="213"/>
      <c r="W13920" s="213"/>
      <c r="X13920" s="214"/>
      <c r="Y13920" s="214"/>
      <c r="Z13920" s="214"/>
      <c r="AA13920" s="217"/>
      <c r="AB13920" s="217"/>
      <c r="AC13920" s="217"/>
      <c r="AD13920" s="213"/>
    </row>
    <row r="13921" spans="20:30" x14ac:dyDescent="0.2">
      <c r="T13921" s="212"/>
      <c r="U13921" s="213"/>
      <c r="V13921" s="213"/>
      <c r="W13921" s="213"/>
      <c r="X13921" s="214"/>
      <c r="Y13921" s="214"/>
      <c r="Z13921" s="214"/>
      <c r="AA13921" s="217"/>
      <c r="AB13921" s="217"/>
      <c r="AC13921" s="217"/>
      <c r="AD13921" s="213"/>
    </row>
    <row r="13922" spans="20:30" x14ac:dyDescent="0.2">
      <c r="T13922" s="212"/>
      <c r="U13922" s="213"/>
      <c r="V13922" s="213"/>
      <c r="W13922" s="213"/>
      <c r="X13922" s="214"/>
      <c r="Y13922" s="214"/>
      <c r="Z13922" s="214"/>
      <c r="AA13922" s="217"/>
      <c r="AB13922" s="217"/>
      <c r="AC13922" s="217"/>
      <c r="AD13922" s="213"/>
    </row>
    <row r="13923" spans="20:30" x14ac:dyDescent="0.2">
      <c r="T13923" s="212"/>
      <c r="U13923" s="213"/>
      <c r="V13923" s="213"/>
      <c r="W13923" s="213"/>
      <c r="X13923" s="214"/>
      <c r="Y13923" s="214"/>
      <c r="Z13923" s="214"/>
      <c r="AA13923" s="217"/>
      <c r="AB13923" s="217"/>
      <c r="AC13923" s="217"/>
      <c r="AD13923" s="213"/>
    </row>
    <row r="13924" spans="20:30" x14ac:dyDescent="0.2">
      <c r="T13924" s="212"/>
      <c r="U13924" s="213"/>
      <c r="V13924" s="213"/>
      <c r="W13924" s="213"/>
      <c r="X13924" s="214"/>
      <c r="Y13924" s="214"/>
      <c r="Z13924" s="214"/>
      <c r="AA13924" s="217"/>
      <c r="AB13924" s="217"/>
      <c r="AC13924" s="217"/>
      <c r="AD13924" s="213"/>
    </row>
    <row r="13925" spans="20:30" x14ac:dyDescent="0.2">
      <c r="T13925" s="212"/>
      <c r="U13925" s="213"/>
      <c r="V13925" s="213"/>
      <c r="W13925" s="213"/>
      <c r="X13925" s="214"/>
      <c r="Y13925" s="214"/>
      <c r="Z13925" s="214"/>
      <c r="AA13925" s="217"/>
      <c r="AB13925" s="217"/>
      <c r="AC13925" s="217"/>
      <c r="AD13925" s="213"/>
    </row>
    <row r="13926" spans="20:30" x14ac:dyDescent="0.2">
      <c r="T13926" s="212"/>
      <c r="U13926" s="213"/>
      <c r="V13926" s="213"/>
      <c r="W13926" s="213"/>
      <c r="X13926" s="214"/>
      <c r="Y13926" s="214"/>
      <c r="Z13926" s="214"/>
      <c r="AA13926" s="217"/>
      <c r="AB13926" s="217"/>
      <c r="AC13926" s="217"/>
      <c r="AD13926" s="213"/>
    </row>
    <row r="13927" spans="20:30" x14ac:dyDescent="0.2">
      <c r="T13927" s="212"/>
      <c r="U13927" s="213"/>
      <c r="V13927" s="213"/>
      <c r="W13927" s="213"/>
      <c r="X13927" s="214"/>
      <c r="Y13927" s="214"/>
      <c r="Z13927" s="214"/>
      <c r="AA13927" s="217"/>
      <c r="AB13927" s="217"/>
      <c r="AC13927" s="217"/>
      <c r="AD13927" s="213"/>
    </row>
    <row r="13928" spans="20:30" x14ac:dyDescent="0.2">
      <c r="T13928" s="212"/>
      <c r="U13928" s="213"/>
      <c r="V13928" s="213"/>
      <c r="W13928" s="213"/>
      <c r="X13928" s="214"/>
      <c r="Y13928" s="214"/>
      <c r="Z13928" s="214"/>
      <c r="AA13928" s="217"/>
      <c r="AB13928" s="217"/>
      <c r="AC13928" s="217"/>
      <c r="AD13928" s="213"/>
    </row>
    <row r="13929" spans="20:30" x14ac:dyDescent="0.2">
      <c r="T13929" s="212"/>
      <c r="U13929" s="213"/>
      <c r="V13929" s="213"/>
      <c r="W13929" s="213"/>
      <c r="X13929" s="214"/>
      <c r="Y13929" s="214"/>
      <c r="Z13929" s="214"/>
      <c r="AA13929" s="217"/>
      <c r="AB13929" s="217"/>
      <c r="AC13929" s="217"/>
      <c r="AD13929" s="213"/>
    </row>
    <row r="13930" spans="20:30" x14ac:dyDescent="0.2">
      <c r="T13930" s="212"/>
      <c r="U13930" s="213"/>
      <c r="V13930" s="213"/>
      <c r="W13930" s="213"/>
      <c r="X13930" s="214"/>
      <c r="Y13930" s="214"/>
      <c r="Z13930" s="214"/>
      <c r="AA13930" s="217"/>
      <c r="AB13930" s="217"/>
      <c r="AC13930" s="217"/>
      <c r="AD13930" s="213"/>
    </row>
    <row r="13931" spans="20:30" x14ac:dyDescent="0.2">
      <c r="T13931" s="212"/>
      <c r="U13931" s="213"/>
      <c r="V13931" s="213"/>
      <c r="W13931" s="213"/>
      <c r="X13931" s="214"/>
      <c r="Y13931" s="214"/>
      <c r="Z13931" s="214"/>
      <c r="AA13931" s="217"/>
      <c r="AB13931" s="217"/>
      <c r="AC13931" s="217"/>
      <c r="AD13931" s="213"/>
    </row>
    <row r="13932" spans="20:30" x14ac:dyDescent="0.2">
      <c r="T13932" s="212"/>
      <c r="U13932" s="213"/>
      <c r="V13932" s="213"/>
      <c r="W13932" s="213"/>
      <c r="X13932" s="214"/>
      <c r="Y13932" s="214"/>
      <c r="Z13932" s="214"/>
      <c r="AA13932" s="217"/>
      <c r="AB13932" s="217"/>
      <c r="AC13932" s="217"/>
      <c r="AD13932" s="213"/>
    </row>
    <row r="13933" spans="20:30" x14ac:dyDescent="0.2">
      <c r="T13933" s="212"/>
      <c r="U13933" s="213"/>
      <c r="V13933" s="213"/>
      <c r="W13933" s="213"/>
      <c r="X13933" s="214"/>
      <c r="Y13933" s="214"/>
      <c r="Z13933" s="214"/>
      <c r="AA13933" s="217"/>
      <c r="AB13933" s="217"/>
      <c r="AC13933" s="217"/>
      <c r="AD13933" s="213"/>
    </row>
    <row r="13934" spans="20:30" x14ac:dyDescent="0.2">
      <c r="T13934" s="212"/>
      <c r="U13934" s="213"/>
      <c r="V13934" s="213"/>
      <c r="W13934" s="213"/>
      <c r="X13934" s="214"/>
      <c r="Y13934" s="214"/>
      <c r="Z13934" s="214"/>
      <c r="AA13934" s="217"/>
      <c r="AB13934" s="217"/>
      <c r="AC13934" s="217"/>
      <c r="AD13934" s="213"/>
    </row>
    <row r="13935" spans="20:30" x14ac:dyDescent="0.2">
      <c r="T13935" s="212"/>
      <c r="U13935" s="213"/>
      <c r="V13935" s="213"/>
      <c r="W13935" s="213"/>
      <c r="X13935" s="214"/>
      <c r="Y13935" s="214"/>
      <c r="Z13935" s="214"/>
      <c r="AA13935" s="217"/>
      <c r="AB13935" s="217"/>
      <c r="AC13935" s="217"/>
      <c r="AD13935" s="213"/>
    </row>
    <row r="13936" spans="20:30" x14ac:dyDescent="0.2">
      <c r="T13936" s="212"/>
      <c r="U13936" s="213"/>
      <c r="V13936" s="213"/>
      <c r="W13936" s="213"/>
      <c r="X13936" s="214"/>
      <c r="Y13936" s="214"/>
      <c r="Z13936" s="214"/>
      <c r="AA13936" s="217"/>
      <c r="AB13936" s="217"/>
      <c r="AC13936" s="217"/>
      <c r="AD13936" s="213"/>
    </row>
    <row r="13937" spans="20:30" x14ac:dyDescent="0.2">
      <c r="T13937" s="212"/>
      <c r="U13937" s="213"/>
      <c r="V13937" s="213"/>
      <c r="W13937" s="213"/>
      <c r="X13937" s="214"/>
      <c r="Y13937" s="214"/>
      <c r="Z13937" s="214"/>
      <c r="AA13937" s="217"/>
      <c r="AB13937" s="217"/>
      <c r="AC13937" s="217"/>
      <c r="AD13937" s="213"/>
    </row>
    <row r="13938" spans="20:30" x14ac:dyDescent="0.2">
      <c r="T13938" s="212"/>
      <c r="U13938" s="213"/>
      <c r="V13938" s="213"/>
      <c r="W13938" s="213"/>
      <c r="X13938" s="214"/>
      <c r="Y13938" s="214"/>
      <c r="Z13938" s="214"/>
      <c r="AA13938" s="217"/>
      <c r="AB13938" s="217"/>
      <c r="AC13938" s="217"/>
      <c r="AD13938" s="213"/>
    </row>
    <row r="13939" spans="20:30" x14ac:dyDescent="0.2">
      <c r="T13939" s="212"/>
      <c r="U13939" s="213"/>
      <c r="V13939" s="213"/>
      <c r="W13939" s="213"/>
      <c r="X13939" s="214"/>
      <c r="Y13939" s="214"/>
      <c r="Z13939" s="214"/>
      <c r="AA13939" s="217"/>
      <c r="AB13939" s="217"/>
      <c r="AC13939" s="217"/>
      <c r="AD13939" s="213"/>
    </row>
    <row r="13940" spans="20:30" x14ac:dyDescent="0.2">
      <c r="T13940" s="212"/>
      <c r="U13940" s="213"/>
      <c r="V13940" s="213"/>
      <c r="W13940" s="213"/>
      <c r="X13940" s="214"/>
      <c r="Y13940" s="214"/>
      <c r="Z13940" s="214"/>
      <c r="AA13940" s="217"/>
      <c r="AB13940" s="217"/>
      <c r="AC13940" s="217"/>
      <c r="AD13940" s="213"/>
    </row>
    <row r="13941" spans="20:30" x14ac:dyDescent="0.2">
      <c r="T13941" s="212"/>
      <c r="U13941" s="213"/>
      <c r="V13941" s="213"/>
      <c r="W13941" s="213"/>
      <c r="X13941" s="214"/>
      <c r="Y13941" s="214"/>
      <c r="Z13941" s="214"/>
      <c r="AA13941" s="217"/>
      <c r="AB13941" s="217"/>
      <c r="AC13941" s="217"/>
      <c r="AD13941" s="213"/>
    </row>
    <row r="13942" spans="20:30" x14ac:dyDescent="0.2">
      <c r="T13942" s="212"/>
      <c r="U13942" s="213"/>
      <c r="V13942" s="213"/>
      <c r="W13942" s="213"/>
      <c r="X13942" s="214"/>
      <c r="Y13942" s="214"/>
      <c r="Z13942" s="214"/>
      <c r="AA13942" s="217"/>
      <c r="AB13942" s="217"/>
      <c r="AC13942" s="217"/>
      <c r="AD13942" s="213"/>
    </row>
    <row r="13943" spans="20:30" x14ac:dyDescent="0.2">
      <c r="T13943" s="212"/>
      <c r="U13943" s="213"/>
      <c r="V13943" s="213"/>
      <c r="W13943" s="213"/>
      <c r="X13943" s="214"/>
      <c r="Y13943" s="214"/>
      <c r="Z13943" s="214"/>
      <c r="AA13943" s="217"/>
      <c r="AB13943" s="217"/>
      <c r="AC13943" s="217"/>
      <c r="AD13943" s="213"/>
    </row>
    <row r="13944" spans="20:30" x14ac:dyDescent="0.2">
      <c r="T13944" s="212"/>
      <c r="U13944" s="213"/>
      <c r="V13944" s="213"/>
      <c r="W13944" s="213"/>
      <c r="X13944" s="214"/>
      <c r="Y13944" s="214"/>
      <c r="Z13944" s="214"/>
      <c r="AA13944" s="217"/>
      <c r="AB13944" s="217"/>
      <c r="AC13944" s="217"/>
      <c r="AD13944" s="213"/>
    </row>
    <row r="13945" spans="20:30" x14ac:dyDescent="0.2">
      <c r="T13945" s="212"/>
      <c r="U13945" s="213"/>
      <c r="V13945" s="213"/>
      <c r="W13945" s="213"/>
      <c r="X13945" s="214"/>
      <c r="Y13945" s="214"/>
      <c r="Z13945" s="214"/>
      <c r="AA13945" s="217"/>
      <c r="AB13945" s="217"/>
      <c r="AC13945" s="217"/>
      <c r="AD13945" s="213"/>
    </row>
    <row r="13946" spans="20:30" x14ac:dyDescent="0.2">
      <c r="T13946" s="212"/>
      <c r="U13946" s="213"/>
      <c r="V13946" s="213"/>
      <c r="W13946" s="213"/>
      <c r="X13946" s="214"/>
      <c r="Y13946" s="214"/>
      <c r="Z13946" s="214"/>
      <c r="AA13946" s="217"/>
      <c r="AB13946" s="217"/>
      <c r="AC13946" s="217"/>
      <c r="AD13946" s="213"/>
    </row>
    <row r="13947" spans="20:30" x14ac:dyDescent="0.2">
      <c r="T13947" s="212"/>
      <c r="U13947" s="213"/>
      <c r="V13947" s="213"/>
      <c r="W13947" s="213"/>
      <c r="X13947" s="214"/>
      <c r="Y13947" s="214"/>
      <c r="Z13947" s="214"/>
      <c r="AA13947" s="217"/>
      <c r="AB13947" s="217"/>
      <c r="AC13947" s="217"/>
      <c r="AD13947" s="213"/>
    </row>
    <row r="13948" spans="20:30" x14ac:dyDescent="0.2">
      <c r="T13948" s="212"/>
      <c r="U13948" s="213"/>
      <c r="V13948" s="213"/>
      <c r="W13948" s="213"/>
      <c r="X13948" s="214"/>
      <c r="Y13948" s="214"/>
      <c r="Z13948" s="214"/>
      <c r="AA13948" s="217"/>
      <c r="AB13948" s="217"/>
      <c r="AC13948" s="217"/>
      <c r="AD13948" s="213"/>
    </row>
    <row r="13949" spans="20:30" x14ac:dyDescent="0.2">
      <c r="T13949" s="212"/>
      <c r="U13949" s="213"/>
      <c r="V13949" s="213"/>
      <c r="W13949" s="213"/>
      <c r="X13949" s="214"/>
      <c r="Y13949" s="214"/>
      <c r="Z13949" s="214"/>
      <c r="AA13949" s="217"/>
      <c r="AB13949" s="217"/>
      <c r="AC13949" s="217"/>
      <c r="AD13949" s="213"/>
    </row>
    <row r="13950" spans="20:30" x14ac:dyDescent="0.2">
      <c r="T13950" s="212"/>
      <c r="U13950" s="213"/>
      <c r="V13950" s="213"/>
      <c r="W13950" s="213"/>
      <c r="X13950" s="214"/>
      <c r="Y13950" s="214"/>
      <c r="Z13950" s="214"/>
      <c r="AA13950" s="217"/>
      <c r="AB13950" s="217"/>
      <c r="AC13950" s="217"/>
      <c r="AD13950" s="213"/>
    </row>
    <row r="13951" spans="20:30" x14ac:dyDescent="0.2">
      <c r="T13951" s="212"/>
      <c r="U13951" s="213"/>
      <c r="V13951" s="213"/>
      <c r="W13951" s="213"/>
      <c r="X13951" s="214"/>
      <c r="Y13951" s="214"/>
      <c r="Z13951" s="214"/>
      <c r="AA13951" s="217"/>
      <c r="AB13951" s="217"/>
      <c r="AC13951" s="217"/>
      <c r="AD13951" s="213"/>
    </row>
    <row r="13952" spans="20:30" x14ac:dyDescent="0.2">
      <c r="T13952" s="212"/>
      <c r="U13952" s="213"/>
      <c r="V13952" s="213"/>
      <c r="W13952" s="213"/>
      <c r="X13952" s="214"/>
      <c r="Y13952" s="214"/>
      <c r="Z13952" s="214"/>
      <c r="AA13952" s="217"/>
      <c r="AB13952" s="217"/>
      <c r="AC13952" s="217"/>
      <c r="AD13952" s="213"/>
    </row>
    <row r="13953" spans="20:30" x14ac:dyDescent="0.2">
      <c r="T13953" s="212"/>
      <c r="U13953" s="213"/>
      <c r="V13953" s="213"/>
      <c r="W13953" s="213"/>
      <c r="X13953" s="214"/>
      <c r="Y13953" s="214"/>
      <c r="Z13953" s="214"/>
      <c r="AA13953" s="217"/>
      <c r="AB13953" s="217"/>
      <c r="AC13953" s="217"/>
      <c r="AD13953" s="213"/>
    </row>
    <row r="13954" spans="20:30" x14ac:dyDescent="0.2">
      <c r="T13954" s="212"/>
      <c r="U13954" s="213"/>
      <c r="V13954" s="213"/>
      <c r="W13954" s="213"/>
      <c r="X13954" s="214"/>
      <c r="Y13954" s="214"/>
      <c r="Z13954" s="214"/>
      <c r="AA13954" s="217"/>
      <c r="AB13954" s="217"/>
      <c r="AC13954" s="217"/>
      <c r="AD13954" s="213"/>
    </row>
    <row r="13955" spans="20:30" x14ac:dyDescent="0.2">
      <c r="T13955" s="212"/>
      <c r="U13955" s="213"/>
      <c r="V13955" s="213"/>
      <c r="W13955" s="213"/>
      <c r="X13955" s="214"/>
      <c r="Y13955" s="214"/>
      <c r="Z13955" s="214"/>
      <c r="AA13955" s="217"/>
      <c r="AB13955" s="217"/>
      <c r="AC13955" s="217"/>
      <c r="AD13955" s="213"/>
    </row>
    <row r="13956" spans="20:30" x14ac:dyDescent="0.2">
      <c r="T13956" s="212"/>
      <c r="U13956" s="213"/>
      <c r="V13956" s="213"/>
      <c r="W13956" s="213"/>
      <c r="X13956" s="214"/>
      <c r="Y13956" s="214"/>
      <c r="Z13956" s="214"/>
      <c r="AA13956" s="217"/>
      <c r="AB13956" s="217"/>
      <c r="AC13956" s="217"/>
      <c r="AD13956" s="213"/>
    </row>
    <row r="13957" spans="20:30" x14ac:dyDescent="0.2">
      <c r="T13957" s="212"/>
      <c r="U13957" s="213"/>
      <c r="V13957" s="213"/>
      <c r="W13957" s="213"/>
      <c r="X13957" s="214"/>
      <c r="Y13957" s="214"/>
      <c r="Z13957" s="214"/>
      <c r="AA13957" s="217"/>
      <c r="AB13957" s="217"/>
      <c r="AC13957" s="217"/>
      <c r="AD13957" s="213"/>
    </row>
    <row r="13958" spans="20:30" x14ac:dyDescent="0.2">
      <c r="T13958" s="212"/>
      <c r="U13958" s="213"/>
      <c r="V13958" s="213"/>
      <c r="W13958" s="213"/>
      <c r="X13958" s="214"/>
      <c r="Y13958" s="214"/>
      <c r="Z13958" s="214"/>
      <c r="AA13958" s="217"/>
      <c r="AB13958" s="217"/>
      <c r="AC13958" s="217"/>
      <c r="AD13958" s="213"/>
    </row>
    <row r="13959" spans="20:30" x14ac:dyDescent="0.2">
      <c r="T13959" s="212"/>
      <c r="U13959" s="213"/>
      <c r="V13959" s="213"/>
      <c r="W13959" s="213"/>
      <c r="X13959" s="214"/>
      <c r="Y13959" s="214"/>
      <c r="Z13959" s="214"/>
      <c r="AA13959" s="217"/>
      <c r="AB13959" s="217"/>
      <c r="AC13959" s="217"/>
      <c r="AD13959" s="213"/>
    </row>
    <row r="13960" spans="20:30" x14ac:dyDescent="0.2">
      <c r="T13960" s="212"/>
      <c r="U13960" s="213"/>
      <c r="V13960" s="213"/>
      <c r="W13960" s="213"/>
      <c r="X13960" s="214"/>
      <c r="Y13960" s="214"/>
      <c r="Z13960" s="214"/>
      <c r="AA13960" s="217"/>
      <c r="AB13960" s="217"/>
      <c r="AC13960" s="217"/>
      <c r="AD13960" s="213"/>
    </row>
    <row r="13961" spans="20:30" x14ac:dyDescent="0.2">
      <c r="T13961" s="212"/>
      <c r="U13961" s="213"/>
      <c r="V13961" s="213"/>
      <c r="W13961" s="213"/>
      <c r="X13961" s="214"/>
      <c r="Y13961" s="214"/>
      <c r="Z13961" s="214"/>
      <c r="AA13961" s="217"/>
      <c r="AB13961" s="217"/>
      <c r="AC13961" s="217"/>
      <c r="AD13961" s="213"/>
    </row>
    <row r="13962" spans="20:30" x14ac:dyDescent="0.2">
      <c r="T13962" s="212"/>
      <c r="U13962" s="213"/>
      <c r="V13962" s="213"/>
      <c r="W13962" s="213"/>
      <c r="X13962" s="214"/>
      <c r="Y13962" s="214"/>
      <c r="Z13962" s="214"/>
      <c r="AA13962" s="217"/>
      <c r="AB13962" s="217"/>
      <c r="AC13962" s="217"/>
      <c r="AD13962" s="213"/>
    </row>
    <row r="13963" spans="20:30" x14ac:dyDescent="0.2">
      <c r="T13963" s="212"/>
      <c r="U13963" s="213"/>
      <c r="V13963" s="213"/>
      <c r="W13963" s="213"/>
      <c r="X13963" s="214"/>
      <c r="Y13963" s="214"/>
      <c r="Z13963" s="214"/>
      <c r="AA13963" s="217"/>
      <c r="AB13963" s="217"/>
      <c r="AC13963" s="217"/>
      <c r="AD13963" s="213"/>
    </row>
    <row r="13964" spans="20:30" x14ac:dyDescent="0.2">
      <c r="T13964" s="212"/>
      <c r="U13964" s="213"/>
      <c r="V13964" s="213"/>
      <c r="W13964" s="213"/>
      <c r="X13964" s="214"/>
      <c r="Y13964" s="214"/>
      <c r="Z13964" s="214"/>
      <c r="AA13964" s="217"/>
      <c r="AB13964" s="217"/>
      <c r="AC13964" s="217"/>
      <c r="AD13964" s="213"/>
    </row>
    <row r="13965" spans="20:30" x14ac:dyDescent="0.2">
      <c r="T13965" s="212"/>
      <c r="U13965" s="213"/>
      <c r="V13965" s="213"/>
      <c r="W13965" s="213"/>
      <c r="X13965" s="214"/>
      <c r="Y13965" s="214"/>
      <c r="Z13965" s="214"/>
      <c r="AA13965" s="217"/>
      <c r="AB13965" s="217"/>
      <c r="AC13965" s="217"/>
      <c r="AD13965" s="213"/>
    </row>
    <row r="13966" spans="20:30" x14ac:dyDescent="0.2">
      <c r="T13966" s="212"/>
      <c r="U13966" s="213"/>
      <c r="V13966" s="213"/>
      <c r="W13966" s="213"/>
      <c r="X13966" s="214"/>
      <c r="Y13966" s="214"/>
      <c r="Z13966" s="214"/>
      <c r="AA13966" s="217"/>
      <c r="AB13966" s="217"/>
      <c r="AC13966" s="217"/>
      <c r="AD13966" s="213"/>
    </row>
    <row r="13967" spans="20:30" x14ac:dyDescent="0.2">
      <c r="T13967" s="212"/>
      <c r="U13967" s="213"/>
      <c r="V13967" s="213"/>
      <c r="W13967" s="213"/>
      <c r="X13967" s="214"/>
      <c r="Y13967" s="214"/>
      <c r="Z13967" s="214"/>
      <c r="AA13967" s="217"/>
      <c r="AB13967" s="217"/>
      <c r="AC13967" s="217"/>
      <c r="AD13967" s="213"/>
    </row>
    <row r="13968" spans="20:30" x14ac:dyDescent="0.2">
      <c r="T13968" s="212"/>
      <c r="U13968" s="213"/>
      <c r="V13968" s="213"/>
      <c r="W13968" s="213"/>
      <c r="X13968" s="214"/>
      <c r="Y13968" s="214"/>
      <c r="Z13968" s="214"/>
      <c r="AA13968" s="217"/>
      <c r="AB13968" s="217"/>
      <c r="AC13968" s="217"/>
      <c r="AD13968" s="213"/>
    </row>
    <row r="13969" spans="20:30" x14ac:dyDescent="0.2">
      <c r="T13969" s="212"/>
      <c r="U13969" s="213"/>
      <c r="V13969" s="213"/>
      <c r="W13969" s="213"/>
      <c r="X13969" s="214"/>
      <c r="Y13969" s="214"/>
      <c r="Z13969" s="214"/>
      <c r="AA13969" s="217"/>
      <c r="AB13969" s="217"/>
      <c r="AC13969" s="217"/>
      <c r="AD13969" s="213"/>
    </row>
    <row r="13970" spans="20:30" x14ac:dyDescent="0.2">
      <c r="T13970" s="212"/>
      <c r="U13970" s="213"/>
      <c r="V13970" s="213"/>
      <c r="W13970" s="213"/>
      <c r="X13970" s="214"/>
      <c r="Y13970" s="214"/>
      <c r="Z13970" s="214"/>
      <c r="AA13970" s="217"/>
      <c r="AB13970" s="217"/>
      <c r="AC13970" s="217"/>
      <c r="AD13970" s="213"/>
    </row>
    <row r="13971" spans="20:30" x14ac:dyDescent="0.2">
      <c r="T13971" s="212"/>
      <c r="U13971" s="213"/>
      <c r="V13971" s="213"/>
      <c r="W13971" s="213"/>
      <c r="X13971" s="214"/>
      <c r="Y13971" s="214"/>
      <c r="Z13971" s="214"/>
      <c r="AA13971" s="217"/>
      <c r="AB13971" s="217"/>
      <c r="AC13971" s="217"/>
      <c r="AD13971" s="213"/>
    </row>
    <row r="13972" spans="20:30" x14ac:dyDescent="0.2">
      <c r="T13972" s="212"/>
      <c r="U13972" s="213"/>
      <c r="V13972" s="213"/>
      <c r="W13972" s="213"/>
      <c r="X13972" s="214"/>
      <c r="Y13972" s="214"/>
      <c r="Z13972" s="214"/>
      <c r="AA13972" s="217"/>
      <c r="AB13972" s="217"/>
      <c r="AC13972" s="217"/>
      <c r="AD13972" s="213"/>
    </row>
    <row r="13973" spans="20:30" x14ac:dyDescent="0.2">
      <c r="T13973" s="212"/>
      <c r="U13973" s="213"/>
      <c r="V13973" s="213"/>
      <c r="W13973" s="213"/>
      <c r="X13973" s="214"/>
      <c r="Y13973" s="214"/>
      <c r="Z13973" s="214"/>
      <c r="AA13973" s="217"/>
      <c r="AB13973" s="217"/>
      <c r="AC13973" s="217"/>
      <c r="AD13973" s="213"/>
    </row>
    <row r="13974" spans="20:30" x14ac:dyDescent="0.2">
      <c r="T13974" s="212"/>
      <c r="U13974" s="213"/>
      <c r="V13974" s="213"/>
      <c r="W13974" s="213"/>
      <c r="X13974" s="214"/>
      <c r="Y13974" s="214"/>
      <c r="Z13974" s="214"/>
      <c r="AA13974" s="217"/>
      <c r="AB13974" s="217"/>
      <c r="AC13974" s="217"/>
      <c r="AD13974" s="213"/>
    </row>
    <row r="13975" spans="20:30" x14ac:dyDescent="0.2">
      <c r="T13975" s="212"/>
      <c r="U13975" s="213"/>
      <c r="V13975" s="213"/>
      <c r="W13975" s="213"/>
      <c r="X13975" s="214"/>
      <c r="Y13975" s="214"/>
      <c r="Z13975" s="214"/>
      <c r="AA13975" s="217"/>
      <c r="AB13975" s="217"/>
      <c r="AC13975" s="217"/>
      <c r="AD13975" s="213"/>
    </row>
    <row r="13976" spans="20:30" x14ac:dyDescent="0.2">
      <c r="T13976" s="212"/>
      <c r="U13976" s="213"/>
      <c r="V13976" s="213"/>
      <c r="W13976" s="213"/>
      <c r="X13976" s="214"/>
      <c r="Y13976" s="214"/>
      <c r="Z13976" s="214"/>
      <c r="AA13976" s="217"/>
      <c r="AB13976" s="217"/>
      <c r="AC13976" s="217"/>
      <c r="AD13976" s="213"/>
    </row>
    <row r="13977" spans="20:30" x14ac:dyDescent="0.2">
      <c r="T13977" s="212"/>
      <c r="U13977" s="213"/>
      <c r="V13977" s="213"/>
      <c r="W13977" s="213"/>
      <c r="X13977" s="214"/>
      <c r="Y13977" s="214"/>
      <c r="Z13977" s="214"/>
      <c r="AA13977" s="217"/>
      <c r="AB13977" s="217"/>
      <c r="AC13977" s="217"/>
      <c r="AD13977" s="213"/>
    </row>
    <row r="13978" spans="20:30" x14ac:dyDescent="0.2">
      <c r="T13978" s="212"/>
      <c r="U13978" s="213"/>
      <c r="V13978" s="213"/>
      <c r="W13978" s="213"/>
      <c r="X13978" s="214"/>
      <c r="Y13978" s="214"/>
      <c r="Z13978" s="214"/>
      <c r="AA13978" s="217"/>
      <c r="AB13978" s="217"/>
      <c r="AC13978" s="217"/>
      <c r="AD13978" s="213"/>
    </row>
    <row r="13979" spans="20:30" x14ac:dyDescent="0.2">
      <c r="T13979" s="212"/>
      <c r="U13979" s="213"/>
      <c r="V13979" s="213"/>
      <c r="W13979" s="213"/>
      <c r="X13979" s="214"/>
      <c r="Y13979" s="214"/>
      <c r="Z13979" s="214"/>
      <c r="AA13979" s="217"/>
      <c r="AB13979" s="217"/>
      <c r="AC13979" s="217"/>
      <c r="AD13979" s="213"/>
    </row>
    <row r="13980" spans="20:30" x14ac:dyDescent="0.2">
      <c r="T13980" s="212"/>
      <c r="U13980" s="213"/>
      <c r="V13980" s="213"/>
      <c r="W13980" s="213"/>
      <c r="X13980" s="214"/>
      <c r="Y13980" s="214"/>
      <c r="Z13980" s="214"/>
      <c r="AA13980" s="217"/>
      <c r="AB13980" s="217"/>
      <c r="AC13980" s="217"/>
      <c r="AD13980" s="213"/>
    </row>
    <row r="13981" spans="20:30" x14ac:dyDescent="0.2">
      <c r="T13981" s="212"/>
      <c r="U13981" s="213"/>
      <c r="V13981" s="213"/>
      <c r="W13981" s="213"/>
      <c r="X13981" s="214"/>
      <c r="Y13981" s="214"/>
      <c r="Z13981" s="214"/>
      <c r="AA13981" s="217"/>
      <c r="AB13981" s="217"/>
      <c r="AC13981" s="217"/>
      <c r="AD13981" s="213"/>
    </row>
    <row r="13982" spans="20:30" x14ac:dyDescent="0.2">
      <c r="T13982" s="212"/>
      <c r="U13982" s="213"/>
      <c r="V13982" s="213"/>
      <c r="W13982" s="213"/>
      <c r="X13982" s="214"/>
      <c r="Y13982" s="214"/>
      <c r="Z13982" s="214"/>
      <c r="AA13982" s="217"/>
      <c r="AB13982" s="217"/>
      <c r="AC13982" s="217"/>
      <c r="AD13982" s="213"/>
    </row>
    <row r="13983" spans="20:30" x14ac:dyDescent="0.2">
      <c r="T13983" s="212"/>
      <c r="U13983" s="213"/>
      <c r="V13983" s="213"/>
      <c r="W13983" s="213"/>
      <c r="X13983" s="214"/>
      <c r="Y13983" s="214"/>
      <c r="Z13983" s="214"/>
      <c r="AA13983" s="217"/>
      <c r="AB13983" s="217"/>
      <c r="AC13983" s="217"/>
      <c r="AD13983" s="213"/>
    </row>
    <row r="13984" spans="20:30" x14ac:dyDescent="0.2">
      <c r="T13984" s="212"/>
      <c r="U13984" s="213"/>
      <c r="V13984" s="213"/>
      <c r="W13984" s="213"/>
      <c r="X13984" s="214"/>
      <c r="Y13984" s="214"/>
      <c r="Z13984" s="214"/>
      <c r="AA13984" s="217"/>
      <c r="AB13984" s="217"/>
      <c r="AC13984" s="217"/>
      <c r="AD13984" s="213"/>
    </row>
    <row r="13985" spans="20:30" x14ac:dyDescent="0.2">
      <c r="T13985" s="212"/>
      <c r="U13985" s="213"/>
      <c r="V13985" s="213"/>
      <c r="W13985" s="213"/>
      <c r="X13985" s="214"/>
      <c r="Y13985" s="214"/>
      <c r="Z13985" s="214"/>
      <c r="AA13985" s="217"/>
      <c r="AB13985" s="217"/>
      <c r="AC13985" s="217"/>
      <c r="AD13985" s="213"/>
    </row>
    <row r="13986" spans="20:30" x14ac:dyDescent="0.2">
      <c r="T13986" s="212"/>
      <c r="U13986" s="213"/>
      <c r="V13986" s="213"/>
      <c r="W13986" s="213"/>
      <c r="X13986" s="214"/>
      <c r="Y13986" s="214"/>
      <c r="Z13986" s="214"/>
      <c r="AA13986" s="217"/>
      <c r="AB13986" s="217"/>
      <c r="AC13986" s="217"/>
      <c r="AD13986" s="213"/>
    </row>
    <row r="13987" spans="20:30" x14ac:dyDescent="0.2">
      <c r="T13987" s="212"/>
      <c r="U13987" s="213"/>
      <c r="V13987" s="213"/>
      <c r="W13987" s="213"/>
      <c r="X13987" s="214"/>
      <c r="Y13987" s="214"/>
      <c r="Z13987" s="214"/>
      <c r="AA13987" s="217"/>
      <c r="AB13987" s="217"/>
      <c r="AC13987" s="217"/>
      <c r="AD13987" s="213"/>
    </row>
    <row r="13988" spans="20:30" x14ac:dyDescent="0.2">
      <c r="T13988" s="212"/>
      <c r="U13988" s="213"/>
      <c r="V13988" s="213"/>
      <c r="W13988" s="213"/>
      <c r="X13988" s="214"/>
      <c r="Y13988" s="214"/>
      <c r="Z13988" s="214"/>
      <c r="AA13988" s="217"/>
      <c r="AB13988" s="217"/>
      <c r="AC13988" s="217"/>
      <c r="AD13988" s="213"/>
    </row>
    <row r="13989" spans="20:30" x14ac:dyDescent="0.2">
      <c r="T13989" s="212"/>
      <c r="U13989" s="213"/>
      <c r="V13989" s="213"/>
      <c r="W13989" s="213"/>
      <c r="X13989" s="214"/>
      <c r="Y13989" s="214"/>
      <c r="Z13989" s="214"/>
      <c r="AA13989" s="217"/>
      <c r="AB13989" s="217"/>
      <c r="AC13989" s="217"/>
      <c r="AD13989" s="213"/>
    </row>
    <row r="13990" spans="20:30" x14ac:dyDescent="0.2">
      <c r="T13990" s="212"/>
      <c r="U13990" s="213"/>
      <c r="V13990" s="213"/>
      <c r="W13990" s="213"/>
      <c r="X13990" s="214"/>
      <c r="Y13990" s="214"/>
      <c r="Z13990" s="214"/>
      <c r="AA13990" s="217"/>
      <c r="AB13990" s="217"/>
      <c r="AC13990" s="217"/>
      <c r="AD13990" s="213"/>
    </row>
    <row r="13991" spans="20:30" x14ac:dyDescent="0.2">
      <c r="T13991" s="212"/>
      <c r="U13991" s="213"/>
      <c r="V13991" s="213"/>
      <c r="W13991" s="213"/>
      <c r="X13991" s="214"/>
      <c r="Y13991" s="214"/>
      <c r="Z13991" s="214"/>
      <c r="AA13991" s="217"/>
      <c r="AB13991" s="217"/>
      <c r="AC13991" s="217"/>
      <c r="AD13991" s="213"/>
    </row>
    <row r="13992" spans="20:30" x14ac:dyDescent="0.2">
      <c r="T13992" s="212"/>
      <c r="U13992" s="213"/>
      <c r="V13992" s="213"/>
      <c r="W13992" s="213"/>
      <c r="X13992" s="214"/>
      <c r="Y13992" s="214"/>
      <c r="Z13992" s="214"/>
      <c r="AA13992" s="217"/>
      <c r="AB13992" s="217"/>
      <c r="AC13992" s="217"/>
      <c r="AD13992" s="213"/>
    </row>
    <row r="13993" spans="20:30" x14ac:dyDescent="0.2">
      <c r="T13993" s="212"/>
      <c r="U13993" s="213"/>
      <c r="V13993" s="213"/>
      <c r="W13993" s="213"/>
      <c r="X13993" s="214"/>
      <c r="Y13993" s="214"/>
      <c r="Z13993" s="214"/>
      <c r="AA13993" s="217"/>
      <c r="AB13993" s="217"/>
      <c r="AC13993" s="217"/>
      <c r="AD13993" s="213"/>
    </row>
    <row r="13994" spans="20:30" x14ac:dyDescent="0.2">
      <c r="T13994" s="212"/>
      <c r="U13994" s="213"/>
      <c r="V13994" s="213"/>
      <c r="W13994" s="213"/>
      <c r="X13994" s="214"/>
      <c r="Y13994" s="214"/>
      <c r="Z13994" s="214"/>
      <c r="AA13994" s="217"/>
      <c r="AB13994" s="217"/>
      <c r="AC13994" s="217"/>
      <c r="AD13994" s="213"/>
    </row>
    <row r="13995" spans="20:30" x14ac:dyDescent="0.2">
      <c r="T13995" s="212"/>
      <c r="U13995" s="213"/>
      <c r="V13995" s="213"/>
      <c r="W13995" s="213"/>
      <c r="X13995" s="214"/>
      <c r="Y13995" s="214"/>
      <c r="Z13995" s="214"/>
      <c r="AA13995" s="217"/>
      <c r="AB13995" s="217"/>
      <c r="AC13995" s="217"/>
      <c r="AD13995" s="213"/>
    </row>
    <row r="13996" spans="20:30" x14ac:dyDescent="0.2">
      <c r="T13996" s="212"/>
      <c r="U13996" s="213"/>
      <c r="V13996" s="213"/>
      <c r="W13996" s="213"/>
      <c r="X13996" s="214"/>
      <c r="Y13996" s="214"/>
      <c r="Z13996" s="214"/>
      <c r="AA13996" s="217"/>
      <c r="AB13996" s="217"/>
      <c r="AC13996" s="217"/>
      <c r="AD13996" s="213"/>
    </row>
    <row r="13997" spans="20:30" x14ac:dyDescent="0.2">
      <c r="T13997" s="212"/>
      <c r="U13997" s="213"/>
      <c r="V13997" s="213"/>
      <c r="W13997" s="213"/>
      <c r="X13997" s="214"/>
      <c r="Y13997" s="214"/>
      <c r="Z13997" s="214"/>
      <c r="AA13997" s="217"/>
      <c r="AB13997" s="217"/>
      <c r="AC13997" s="217"/>
      <c r="AD13997" s="213"/>
    </row>
    <row r="13998" spans="20:30" x14ac:dyDescent="0.2">
      <c r="T13998" s="212"/>
      <c r="U13998" s="213"/>
      <c r="V13998" s="213"/>
      <c r="W13998" s="213"/>
      <c r="X13998" s="214"/>
      <c r="Y13998" s="214"/>
      <c r="Z13998" s="214"/>
      <c r="AA13998" s="217"/>
      <c r="AB13998" s="217"/>
      <c r="AC13998" s="217"/>
      <c r="AD13998" s="213"/>
    </row>
    <row r="13999" spans="20:30" x14ac:dyDescent="0.2">
      <c r="T13999" s="212"/>
      <c r="U13999" s="213"/>
      <c r="V13999" s="213"/>
      <c r="W13999" s="213"/>
      <c r="X13999" s="214"/>
      <c r="Y13999" s="214"/>
      <c r="Z13999" s="214"/>
      <c r="AA13999" s="217"/>
      <c r="AB13999" s="217"/>
      <c r="AC13999" s="217"/>
      <c r="AD13999" s="213"/>
    </row>
    <row r="14000" spans="20:30" x14ac:dyDescent="0.2">
      <c r="T14000" s="212"/>
      <c r="U14000" s="213"/>
      <c r="V14000" s="213"/>
      <c r="W14000" s="213"/>
      <c r="X14000" s="214"/>
      <c r="Y14000" s="214"/>
      <c r="Z14000" s="214"/>
      <c r="AA14000" s="217"/>
      <c r="AB14000" s="217"/>
      <c r="AC14000" s="217"/>
      <c r="AD14000" s="213"/>
    </row>
    <row r="14001" spans="20:30" x14ac:dyDescent="0.2">
      <c r="T14001" s="212"/>
      <c r="U14001" s="213"/>
      <c r="V14001" s="213"/>
      <c r="W14001" s="213"/>
      <c r="X14001" s="214"/>
      <c r="Y14001" s="214"/>
      <c r="Z14001" s="214"/>
      <c r="AA14001" s="217"/>
      <c r="AB14001" s="217"/>
      <c r="AC14001" s="217"/>
      <c r="AD14001" s="213"/>
    </row>
    <row r="14002" spans="20:30" x14ac:dyDescent="0.2">
      <c r="T14002" s="212"/>
      <c r="U14002" s="213"/>
      <c r="V14002" s="213"/>
      <c r="W14002" s="213"/>
      <c r="X14002" s="214"/>
      <c r="Y14002" s="214"/>
      <c r="Z14002" s="214"/>
      <c r="AA14002" s="217"/>
      <c r="AB14002" s="217"/>
      <c r="AC14002" s="217"/>
      <c r="AD14002" s="213"/>
    </row>
    <row r="14003" spans="20:30" x14ac:dyDescent="0.2">
      <c r="T14003" s="212"/>
      <c r="U14003" s="213"/>
      <c r="V14003" s="213"/>
      <c r="W14003" s="213"/>
      <c r="X14003" s="214"/>
      <c r="Y14003" s="214"/>
      <c r="Z14003" s="214"/>
      <c r="AA14003" s="217"/>
      <c r="AB14003" s="217"/>
      <c r="AC14003" s="217"/>
      <c r="AD14003" s="213"/>
    </row>
    <row r="14004" spans="20:30" x14ac:dyDescent="0.2">
      <c r="T14004" s="212"/>
      <c r="U14004" s="213"/>
      <c r="V14004" s="213"/>
      <c r="W14004" s="213"/>
      <c r="X14004" s="214"/>
      <c r="Y14004" s="214"/>
      <c r="Z14004" s="214"/>
      <c r="AA14004" s="217"/>
      <c r="AB14004" s="217"/>
      <c r="AC14004" s="217"/>
      <c r="AD14004" s="213"/>
    </row>
    <row r="14005" spans="20:30" x14ac:dyDescent="0.2">
      <c r="T14005" s="212"/>
      <c r="U14005" s="213"/>
      <c r="V14005" s="213"/>
      <c r="W14005" s="213"/>
      <c r="X14005" s="214"/>
      <c r="Y14005" s="214"/>
      <c r="Z14005" s="214"/>
      <c r="AA14005" s="217"/>
      <c r="AB14005" s="217"/>
      <c r="AC14005" s="217"/>
      <c r="AD14005" s="213"/>
    </row>
    <row r="14006" spans="20:30" x14ac:dyDescent="0.2">
      <c r="T14006" s="212"/>
      <c r="U14006" s="213"/>
      <c r="V14006" s="213"/>
      <c r="W14006" s="213"/>
      <c r="X14006" s="214"/>
      <c r="Y14006" s="214"/>
      <c r="Z14006" s="214"/>
      <c r="AA14006" s="217"/>
      <c r="AB14006" s="217"/>
      <c r="AC14006" s="217"/>
      <c r="AD14006" s="213"/>
    </row>
    <row r="14007" spans="20:30" x14ac:dyDescent="0.2">
      <c r="T14007" s="212"/>
      <c r="U14007" s="213"/>
      <c r="V14007" s="213"/>
      <c r="W14007" s="213"/>
      <c r="X14007" s="214"/>
      <c r="Y14007" s="214"/>
      <c r="Z14007" s="214"/>
      <c r="AA14007" s="217"/>
      <c r="AB14007" s="217"/>
      <c r="AC14007" s="217"/>
      <c r="AD14007" s="213"/>
    </row>
    <row r="14008" spans="20:30" x14ac:dyDescent="0.2">
      <c r="T14008" s="212"/>
      <c r="U14008" s="213"/>
      <c r="V14008" s="213"/>
      <c r="W14008" s="213"/>
      <c r="X14008" s="214"/>
      <c r="Y14008" s="214"/>
      <c r="Z14008" s="214"/>
      <c r="AA14008" s="217"/>
      <c r="AB14008" s="217"/>
      <c r="AC14008" s="217"/>
      <c r="AD14008" s="213"/>
    </row>
    <row r="14009" spans="20:30" x14ac:dyDescent="0.2">
      <c r="T14009" s="212"/>
      <c r="U14009" s="213"/>
      <c r="V14009" s="213"/>
      <c r="W14009" s="213"/>
      <c r="X14009" s="214"/>
      <c r="Y14009" s="214"/>
      <c r="Z14009" s="214"/>
      <c r="AA14009" s="217"/>
      <c r="AB14009" s="217"/>
      <c r="AC14009" s="217"/>
      <c r="AD14009" s="213"/>
    </row>
    <row r="14010" spans="20:30" x14ac:dyDescent="0.2">
      <c r="T14010" s="212"/>
      <c r="U14010" s="213"/>
      <c r="V14010" s="213"/>
      <c r="W14010" s="213"/>
      <c r="X14010" s="214"/>
      <c r="Y14010" s="214"/>
      <c r="Z14010" s="214"/>
      <c r="AA14010" s="217"/>
      <c r="AB14010" s="217"/>
      <c r="AC14010" s="217"/>
      <c r="AD14010" s="213"/>
    </row>
    <row r="14011" spans="20:30" x14ac:dyDescent="0.2">
      <c r="T14011" s="212"/>
      <c r="U14011" s="213"/>
      <c r="V14011" s="213"/>
      <c r="W14011" s="213"/>
      <c r="X14011" s="214"/>
      <c r="Y14011" s="214"/>
      <c r="Z14011" s="214"/>
      <c r="AA14011" s="217"/>
      <c r="AB14011" s="217"/>
      <c r="AC14011" s="217"/>
      <c r="AD14011" s="213"/>
    </row>
    <row r="14012" spans="20:30" x14ac:dyDescent="0.2">
      <c r="T14012" s="212"/>
      <c r="U14012" s="213"/>
      <c r="V14012" s="213"/>
      <c r="W14012" s="213"/>
      <c r="X14012" s="214"/>
      <c r="Y14012" s="214"/>
      <c r="Z14012" s="214"/>
      <c r="AA14012" s="217"/>
      <c r="AB14012" s="217"/>
      <c r="AC14012" s="217"/>
      <c r="AD14012" s="213"/>
    </row>
    <row r="14013" spans="20:30" x14ac:dyDescent="0.2">
      <c r="T14013" s="212"/>
      <c r="U14013" s="213"/>
      <c r="V14013" s="213"/>
      <c r="W14013" s="213"/>
      <c r="X14013" s="214"/>
      <c r="Y14013" s="214"/>
      <c r="Z14013" s="214"/>
      <c r="AA14013" s="217"/>
      <c r="AB14013" s="217"/>
      <c r="AC14013" s="217"/>
      <c r="AD14013" s="213"/>
    </row>
    <row r="14014" spans="20:30" x14ac:dyDescent="0.2">
      <c r="T14014" s="212"/>
      <c r="U14014" s="213"/>
      <c r="V14014" s="213"/>
      <c r="W14014" s="213"/>
      <c r="X14014" s="214"/>
      <c r="Y14014" s="214"/>
      <c r="Z14014" s="214"/>
      <c r="AA14014" s="217"/>
      <c r="AB14014" s="217"/>
      <c r="AC14014" s="217"/>
      <c r="AD14014" s="213"/>
    </row>
    <row r="14015" spans="20:30" x14ac:dyDescent="0.2">
      <c r="T14015" s="212"/>
      <c r="U14015" s="213"/>
      <c r="V14015" s="213"/>
      <c r="W14015" s="213"/>
      <c r="X14015" s="214"/>
      <c r="Y14015" s="214"/>
      <c r="Z14015" s="214"/>
      <c r="AA14015" s="217"/>
      <c r="AB14015" s="217"/>
      <c r="AC14015" s="217"/>
      <c r="AD14015" s="213"/>
    </row>
    <row r="14016" spans="20:30" x14ac:dyDescent="0.2">
      <c r="T14016" s="212"/>
      <c r="U14016" s="213"/>
      <c r="V14016" s="213"/>
      <c r="W14016" s="213"/>
      <c r="X14016" s="214"/>
      <c r="Y14016" s="214"/>
      <c r="Z14016" s="214"/>
      <c r="AA14016" s="217"/>
      <c r="AB14016" s="217"/>
      <c r="AC14016" s="217"/>
      <c r="AD14016" s="213"/>
    </row>
    <row r="14017" spans="20:30" x14ac:dyDescent="0.2">
      <c r="T14017" s="212"/>
      <c r="U14017" s="213"/>
      <c r="V14017" s="213"/>
      <c r="W14017" s="213"/>
      <c r="X14017" s="214"/>
      <c r="Y14017" s="214"/>
      <c r="Z14017" s="214"/>
      <c r="AA14017" s="217"/>
      <c r="AB14017" s="217"/>
      <c r="AC14017" s="217"/>
      <c r="AD14017" s="213"/>
    </row>
    <row r="14018" spans="20:30" x14ac:dyDescent="0.2">
      <c r="T14018" s="212"/>
      <c r="U14018" s="213"/>
      <c r="V14018" s="213"/>
      <c r="W14018" s="213"/>
      <c r="X14018" s="214"/>
      <c r="Y14018" s="214"/>
      <c r="Z14018" s="214"/>
      <c r="AA14018" s="217"/>
      <c r="AB14018" s="217"/>
      <c r="AC14018" s="217"/>
      <c r="AD14018" s="213"/>
    </row>
    <row r="14019" spans="20:30" x14ac:dyDescent="0.2">
      <c r="T14019" s="212"/>
      <c r="U14019" s="213"/>
      <c r="V14019" s="213"/>
      <c r="W14019" s="213"/>
      <c r="X14019" s="214"/>
      <c r="Y14019" s="214"/>
      <c r="Z14019" s="214"/>
      <c r="AA14019" s="217"/>
      <c r="AB14019" s="217"/>
      <c r="AC14019" s="217"/>
      <c r="AD14019" s="213"/>
    </row>
    <row r="14020" spans="20:30" x14ac:dyDescent="0.2">
      <c r="T14020" s="212"/>
      <c r="U14020" s="213"/>
      <c r="V14020" s="213"/>
      <c r="W14020" s="213"/>
      <c r="X14020" s="214"/>
      <c r="Y14020" s="214"/>
      <c r="Z14020" s="214"/>
      <c r="AA14020" s="217"/>
      <c r="AB14020" s="217"/>
      <c r="AC14020" s="217"/>
      <c r="AD14020" s="213"/>
    </row>
    <row r="14021" spans="20:30" x14ac:dyDescent="0.2">
      <c r="T14021" s="212"/>
      <c r="U14021" s="213"/>
      <c r="V14021" s="213"/>
      <c r="W14021" s="213"/>
      <c r="X14021" s="214"/>
      <c r="Y14021" s="214"/>
      <c r="Z14021" s="214"/>
      <c r="AA14021" s="217"/>
      <c r="AB14021" s="217"/>
      <c r="AC14021" s="217"/>
      <c r="AD14021" s="213"/>
    </row>
    <row r="14022" spans="20:30" x14ac:dyDescent="0.2">
      <c r="T14022" s="212"/>
      <c r="U14022" s="213"/>
      <c r="V14022" s="213"/>
      <c r="W14022" s="213"/>
      <c r="X14022" s="214"/>
      <c r="Y14022" s="214"/>
      <c r="Z14022" s="214"/>
      <c r="AA14022" s="217"/>
      <c r="AB14022" s="217"/>
      <c r="AC14022" s="217"/>
      <c r="AD14022" s="213"/>
    </row>
    <row r="14023" spans="20:30" x14ac:dyDescent="0.2">
      <c r="T14023" s="212"/>
      <c r="U14023" s="213"/>
      <c r="V14023" s="213"/>
      <c r="W14023" s="213"/>
      <c r="X14023" s="214"/>
      <c r="Y14023" s="214"/>
      <c r="Z14023" s="214"/>
      <c r="AA14023" s="217"/>
      <c r="AB14023" s="217"/>
      <c r="AC14023" s="217"/>
      <c r="AD14023" s="213"/>
    </row>
    <row r="14024" spans="20:30" x14ac:dyDescent="0.2">
      <c r="T14024" s="212"/>
      <c r="U14024" s="213"/>
      <c r="V14024" s="213"/>
      <c r="W14024" s="213"/>
      <c r="X14024" s="214"/>
      <c r="Y14024" s="214"/>
      <c r="Z14024" s="214"/>
      <c r="AA14024" s="217"/>
      <c r="AB14024" s="217"/>
      <c r="AC14024" s="217"/>
      <c r="AD14024" s="213"/>
    </row>
    <row r="14025" spans="20:30" x14ac:dyDescent="0.2">
      <c r="T14025" s="212"/>
      <c r="U14025" s="213"/>
      <c r="V14025" s="213"/>
      <c r="W14025" s="213"/>
      <c r="X14025" s="214"/>
      <c r="Y14025" s="214"/>
      <c r="Z14025" s="214"/>
      <c r="AA14025" s="217"/>
      <c r="AB14025" s="217"/>
      <c r="AC14025" s="217"/>
      <c r="AD14025" s="213"/>
    </row>
    <row r="14026" spans="20:30" x14ac:dyDescent="0.2">
      <c r="T14026" s="212"/>
      <c r="U14026" s="213"/>
      <c r="V14026" s="213"/>
      <c r="W14026" s="213"/>
      <c r="X14026" s="214"/>
      <c r="Y14026" s="214"/>
      <c r="Z14026" s="214"/>
      <c r="AA14026" s="217"/>
      <c r="AB14026" s="217"/>
      <c r="AC14026" s="217"/>
      <c r="AD14026" s="213"/>
    </row>
    <row r="14027" spans="20:30" x14ac:dyDescent="0.2">
      <c r="T14027" s="212"/>
      <c r="U14027" s="213"/>
      <c r="V14027" s="213"/>
      <c r="W14027" s="213"/>
      <c r="X14027" s="214"/>
      <c r="Y14027" s="214"/>
      <c r="Z14027" s="214"/>
      <c r="AA14027" s="217"/>
      <c r="AB14027" s="217"/>
      <c r="AC14027" s="217"/>
      <c r="AD14027" s="213"/>
    </row>
    <row r="14028" spans="20:30" x14ac:dyDescent="0.2">
      <c r="T14028" s="212"/>
      <c r="U14028" s="213"/>
      <c r="V14028" s="213"/>
      <c r="W14028" s="213"/>
      <c r="X14028" s="214"/>
      <c r="Y14028" s="214"/>
      <c r="Z14028" s="214"/>
      <c r="AA14028" s="217"/>
      <c r="AB14028" s="217"/>
      <c r="AC14028" s="217"/>
      <c r="AD14028" s="213"/>
    </row>
    <row r="14029" spans="20:30" x14ac:dyDescent="0.2">
      <c r="T14029" s="212"/>
      <c r="U14029" s="213"/>
      <c r="V14029" s="213"/>
      <c r="W14029" s="213"/>
      <c r="X14029" s="214"/>
      <c r="Y14029" s="214"/>
      <c r="Z14029" s="214"/>
      <c r="AA14029" s="217"/>
      <c r="AB14029" s="217"/>
      <c r="AC14029" s="217"/>
      <c r="AD14029" s="213"/>
    </row>
    <row r="14030" spans="20:30" x14ac:dyDescent="0.2">
      <c r="T14030" s="212"/>
      <c r="U14030" s="213"/>
      <c r="V14030" s="213"/>
      <c r="W14030" s="213"/>
      <c r="X14030" s="214"/>
      <c r="Y14030" s="214"/>
      <c r="Z14030" s="214"/>
      <c r="AA14030" s="217"/>
      <c r="AB14030" s="217"/>
      <c r="AC14030" s="217"/>
      <c r="AD14030" s="213"/>
    </row>
    <row r="14031" spans="20:30" x14ac:dyDescent="0.2">
      <c r="T14031" s="212"/>
      <c r="U14031" s="213"/>
      <c r="V14031" s="213"/>
      <c r="W14031" s="213"/>
      <c r="X14031" s="214"/>
      <c r="Y14031" s="214"/>
      <c r="Z14031" s="214"/>
      <c r="AA14031" s="217"/>
      <c r="AB14031" s="217"/>
      <c r="AC14031" s="217"/>
      <c r="AD14031" s="213"/>
    </row>
    <row r="14032" spans="20:30" x14ac:dyDescent="0.2">
      <c r="T14032" s="212"/>
      <c r="U14032" s="213"/>
      <c r="V14032" s="213"/>
      <c r="W14032" s="213"/>
      <c r="X14032" s="214"/>
      <c r="Y14032" s="214"/>
      <c r="Z14032" s="214"/>
      <c r="AA14032" s="217"/>
      <c r="AB14032" s="217"/>
      <c r="AC14032" s="217"/>
      <c r="AD14032" s="213"/>
    </row>
    <row r="14033" spans="20:30" x14ac:dyDescent="0.2">
      <c r="T14033" s="212"/>
      <c r="U14033" s="213"/>
      <c r="V14033" s="213"/>
      <c r="W14033" s="213"/>
      <c r="X14033" s="214"/>
      <c r="Y14033" s="214"/>
      <c r="Z14033" s="214"/>
      <c r="AA14033" s="217"/>
      <c r="AB14033" s="217"/>
      <c r="AC14033" s="217"/>
      <c r="AD14033" s="213"/>
    </row>
    <row r="14034" spans="20:30" x14ac:dyDescent="0.2">
      <c r="T14034" s="212"/>
      <c r="U14034" s="213"/>
      <c r="V14034" s="213"/>
      <c r="W14034" s="213"/>
      <c r="X14034" s="214"/>
      <c r="Y14034" s="214"/>
      <c r="Z14034" s="214"/>
      <c r="AA14034" s="217"/>
      <c r="AB14034" s="217"/>
      <c r="AC14034" s="217"/>
      <c r="AD14034" s="213"/>
    </row>
    <row r="14035" spans="20:30" x14ac:dyDescent="0.2">
      <c r="T14035" s="212"/>
      <c r="U14035" s="213"/>
      <c r="V14035" s="213"/>
      <c r="W14035" s="213"/>
      <c r="X14035" s="214"/>
      <c r="Y14035" s="214"/>
      <c r="Z14035" s="214"/>
      <c r="AA14035" s="217"/>
      <c r="AB14035" s="217"/>
      <c r="AC14035" s="217"/>
      <c r="AD14035" s="213"/>
    </row>
    <row r="14036" spans="20:30" x14ac:dyDescent="0.2">
      <c r="T14036" s="212"/>
      <c r="U14036" s="213"/>
      <c r="V14036" s="213"/>
      <c r="W14036" s="213"/>
      <c r="X14036" s="214"/>
      <c r="Y14036" s="214"/>
      <c r="Z14036" s="214"/>
      <c r="AA14036" s="217"/>
      <c r="AB14036" s="217"/>
      <c r="AC14036" s="217"/>
      <c r="AD14036" s="213"/>
    </row>
    <row r="14037" spans="20:30" x14ac:dyDescent="0.2">
      <c r="T14037" s="212"/>
      <c r="U14037" s="213"/>
      <c r="V14037" s="213"/>
      <c r="W14037" s="213"/>
      <c r="X14037" s="214"/>
      <c r="Y14037" s="214"/>
      <c r="Z14037" s="214"/>
      <c r="AA14037" s="217"/>
      <c r="AB14037" s="217"/>
      <c r="AC14037" s="217"/>
      <c r="AD14037" s="213"/>
    </row>
    <row r="14038" spans="20:30" x14ac:dyDescent="0.2">
      <c r="T14038" s="212"/>
      <c r="U14038" s="213"/>
      <c r="V14038" s="213"/>
      <c r="W14038" s="213"/>
      <c r="X14038" s="214"/>
      <c r="Y14038" s="214"/>
      <c r="Z14038" s="214"/>
      <c r="AA14038" s="217"/>
      <c r="AB14038" s="217"/>
      <c r="AC14038" s="217"/>
      <c r="AD14038" s="213"/>
    </row>
    <row r="14039" spans="20:30" x14ac:dyDescent="0.2">
      <c r="T14039" s="212"/>
      <c r="U14039" s="213"/>
      <c r="V14039" s="213"/>
      <c r="W14039" s="213"/>
      <c r="X14039" s="214"/>
      <c r="Y14039" s="214"/>
      <c r="Z14039" s="214"/>
      <c r="AA14039" s="217"/>
      <c r="AB14039" s="217"/>
      <c r="AC14039" s="217"/>
      <c r="AD14039" s="213"/>
    </row>
    <row r="14040" spans="20:30" x14ac:dyDescent="0.2">
      <c r="T14040" s="212"/>
      <c r="U14040" s="213"/>
      <c r="V14040" s="213"/>
      <c r="W14040" s="213"/>
      <c r="X14040" s="214"/>
      <c r="Y14040" s="214"/>
      <c r="Z14040" s="214"/>
      <c r="AA14040" s="217"/>
      <c r="AB14040" s="217"/>
      <c r="AC14040" s="217"/>
      <c r="AD14040" s="213"/>
    </row>
    <row r="14041" spans="20:30" x14ac:dyDescent="0.2">
      <c r="T14041" s="212"/>
      <c r="U14041" s="213"/>
      <c r="V14041" s="213"/>
      <c r="W14041" s="213"/>
      <c r="X14041" s="214"/>
      <c r="Y14041" s="214"/>
      <c r="Z14041" s="214"/>
      <c r="AA14041" s="217"/>
      <c r="AB14041" s="217"/>
      <c r="AC14041" s="217"/>
      <c r="AD14041" s="213"/>
    </row>
    <row r="14042" spans="20:30" x14ac:dyDescent="0.2">
      <c r="T14042" s="212"/>
      <c r="U14042" s="213"/>
      <c r="V14042" s="213"/>
      <c r="W14042" s="213"/>
      <c r="X14042" s="214"/>
      <c r="Y14042" s="214"/>
      <c r="Z14042" s="214"/>
      <c r="AA14042" s="217"/>
      <c r="AB14042" s="217"/>
      <c r="AC14042" s="217"/>
      <c r="AD14042" s="213"/>
    </row>
    <row r="14043" spans="20:30" x14ac:dyDescent="0.2">
      <c r="T14043" s="212"/>
      <c r="U14043" s="213"/>
      <c r="V14043" s="213"/>
      <c r="W14043" s="213"/>
      <c r="X14043" s="214"/>
      <c r="Y14043" s="214"/>
      <c r="Z14043" s="214"/>
      <c r="AA14043" s="217"/>
      <c r="AB14043" s="217"/>
      <c r="AC14043" s="217"/>
      <c r="AD14043" s="213"/>
    </row>
    <row r="14044" spans="20:30" x14ac:dyDescent="0.2">
      <c r="T14044" s="212"/>
      <c r="U14044" s="213"/>
      <c r="V14044" s="213"/>
      <c r="W14044" s="213"/>
      <c r="X14044" s="214"/>
      <c r="Y14044" s="214"/>
      <c r="Z14044" s="214"/>
      <c r="AA14044" s="217"/>
      <c r="AB14044" s="217"/>
      <c r="AC14044" s="217"/>
      <c r="AD14044" s="213"/>
    </row>
    <row r="14045" spans="20:30" x14ac:dyDescent="0.2">
      <c r="T14045" s="212"/>
      <c r="U14045" s="213"/>
      <c r="V14045" s="213"/>
      <c r="W14045" s="213"/>
      <c r="X14045" s="214"/>
      <c r="Y14045" s="214"/>
      <c r="Z14045" s="214"/>
      <c r="AA14045" s="217"/>
      <c r="AB14045" s="217"/>
      <c r="AC14045" s="217"/>
      <c r="AD14045" s="213"/>
    </row>
    <row r="14046" spans="20:30" x14ac:dyDescent="0.2">
      <c r="T14046" s="212"/>
      <c r="U14046" s="213"/>
      <c r="V14046" s="213"/>
      <c r="W14046" s="213"/>
      <c r="X14046" s="214"/>
      <c r="Y14046" s="214"/>
      <c r="Z14046" s="214"/>
      <c r="AA14046" s="217"/>
      <c r="AB14046" s="217"/>
      <c r="AC14046" s="217"/>
      <c r="AD14046" s="213"/>
    </row>
    <row r="14047" spans="20:30" x14ac:dyDescent="0.2">
      <c r="T14047" s="212"/>
      <c r="U14047" s="213"/>
      <c r="V14047" s="213"/>
      <c r="W14047" s="213"/>
      <c r="X14047" s="214"/>
      <c r="Y14047" s="214"/>
      <c r="Z14047" s="214"/>
      <c r="AA14047" s="217"/>
      <c r="AB14047" s="217"/>
      <c r="AC14047" s="217"/>
      <c r="AD14047" s="213"/>
    </row>
    <row r="14048" spans="20:30" x14ac:dyDescent="0.2">
      <c r="T14048" s="212"/>
      <c r="U14048" s="213"/>
      <c r="V14048" s="213"/>
      <c r="W14048" s="213"/>
      <c r="X14048" s="214"/>
      <c r="Y14048" s="214"/>
      <c r="Z14048" s="214"/>
      <c r="AA14048" s="217"/>
      <c r="AB14048" s="217"/>
      <c r="AC14048" s="217"/>
      <c r="AD14048" s="213"/>
    </row>
    <row r="14049" spans="20:30" x14ac:dyDescent="0.2">
      <c r="T14049" s="212"/>
      <c r="U14049" s="213"/>
      <c r="V14049" s="213"/>
      <c r="W14049" s="213"/>
      <c r="X14049" s="214"/>
      <c r="Y14049" s="214"/>
      <c r="Z14049" s="214"/>
      <c r="AA14049" s="217"/>
      <c r="AB14049" s="217"/>
      <c r="AC14049" s="217"/>
      <c r="AD14049" s="213"/>
    </row>
    <row r="14050" spans="20:30" x14ac:dyDescent="0.2">
      <c r="T14050" s="212"/>
      <c r="U14050" s="213"/>
      <c r="V14050" s="213"/>
      <c r="W14050" s="213"/>
      <c r="X14050" s="214"/>
      <c r="Y14050" s="214"/>
      <c r="Z14050" s="214"/>
      <c r="AA14050" s="217"/>
      <c r="AB14050" s="217"/>
      <c r="AC14050" s="217"/>
      <c r="AD14050" s="213"/>
    </row>
    <row r="14051" spans="20:30" x14ac:dyDescent="0.2">
      <c r="T14051" s="212"/>
      <c r="U14051" s="213"/>
      <c r="V14051" s="213"/>
      <c r="W14051" s="213"/>
      <c r="X14051" s="214"/>
      <c r="Y14051" s="214"/>
      <c r="Z14051" s="214"/>
      <c r="AA14051" s="217"/>
      <c r="AB14051" s="217"/>
      <c r="AC14051" s="217"/>
      <c r="AD14051" s="213"/>
    </row>
    <row r="14052" spans="20:30" x14ac:dyDescent="0.2">
      <c r="T14052" s="212"/>
      <c r="U14052" s="213"/>
      <c r="V14052" s="213"/>
      <c r="W14052" s="213"/>
      <c r="X14052" s="214"/>
      <c r="Y14052" s="214"/>
      <c r="Z14052" s="214"/>
      <c r="AA14052" s="217"/>
      <c r="AB14052" s="217"/>
      <c r="AC14052" s="217"/>
      <c r="AD14052" s="213"/>
    </row>
    <row r="14053" spans="20:30" x14ac:dyDescent="0.2">
      <c r="T14053" s="212"/>
      <c r="U14053" s="213"/>
      <c r="V14053" s="213"/>
      <c r="W14053" s="213"/>
      <c r="X14053" s="214"/>
      <c r="Y14053" s="214"/>
      <c r="Z14053" s="214"/>
      <c r="AA14053" s="217"/>
      <c r="AB14053" s="217"/>
      <c r="AC14053" s="217"/>
      <c r="AD14053" s="213"/>
    </row>
    <row r="14054" spans="20:30" x14ac:dyDescent="0.2">
      <c r="T14054" s="212"/>
      <c r="U14054" s="213"/>
      <c r="V14054" s="213"/>
      <c r="W14054" s="213"/>
      <c r="X14054" s="214"/>
      <c r="Y14054" s="214"/>
      <c r="Z14054" s="214"/>
      <c r="AA14054" s="217"/>
      <c r="AB14054" s="217"/>
      <c r="AC14054" s="217"/>
      <c r="AD14054" s="213"/>
    </row>
    <row r="14055" spans="20:30" x14ac:dyDescent="0.2">
      <c r="T14055" s="212"/>
      <c r="U14055" s="213"/>
      <c r="V14055" s="213"/>
      <c r="W14055" s="213"/>
      <c r="X14055" s="214"/>
      <c r="Y14055" s="214"/>
      <c r="Z14055" s="214"/>
      <c r="AA14055" s="217"/>
      <c r="AB14055" s="217"/>
      <c r="AC14055" s="217"/>
      <c r="AD14055" s="213"/>
    </row>
    <row r="14056" spans="20:30" x14ac:dyDescent="0.2">
      <c r="T14056" s="212"/>
      <c r="U14056" s="213"/>
      <c r="V14056" s="213"/>
      <c r="W14056" s="213"/>
      <c r="X14056" s="214"/>
      <c r="Y14056" s="214"/>
      <c r="Z14056" s="214"/>
      <c r="AA14056" s="217"/>
      <c r="AB14056" s="217"/>
      <c r="AC14056" s="217"/>
      <c r="AD14056" s="213"/>
    </row>
    <row r="14057" spans="20:30" x14ac:dyDescent="0.2">
      <c r="T14057" s="212"/>
      <c r="U14057" s="213"/>
      <c r="V14057" s="213"/>
      <c r="W14057" s="213"/>
      <c r="X14057" s="214"/>
      <c r="Y14057" s="214"/>
      <c r="Z14057" s="214"/>
      <c r="AA14057" s="217"/>
      <c r="AB14057" s="217"/>
      <c r="AC14057" s="217"/>
      <c r="AD14057" s="213"/>
    </row>
    <row r="14058" spans="20:30" x14ac:dyDescent="0.2">
      <c r="T14058" s="212"/>
      <c r="U14058" s="213"/>
      <c r="V14058" s="213"/>
      <c r="W14058" s="213"/>
      <c r="X14058" s="214"/>
      <c r="Y14058" s="214"/>
      <c r="Z14058" s="214"/>
      <c r="AA14058" s="217"/>
      <c r="AB14058" s="217"/>
      <c r="AC14058" s="217"/>
      <c r="AD14058" s="213"/>
    </row>
    <row r="14059" spans="20:30" x14ac:dyDescent="0.2">
      <c r="T14059" s="212"/>
      <c r="U14059" s="213"/>
      <c r="V14059" s="213"/>
      <c r="W14059" s="213"/>
      <c r="X14059" s="214"/>
      <c r="Y14059" s="214"/>
      <c r="Z14059" s="214"/>
      <c r="AA14059" s="217"/>
      <c r="AB14059" s="217"/>
      <c r="AC14059" s="217"/>
      <c r="AD14059" s="213"/>
    </row>
    <row r="14060" spans="20:30" x14ac:dyDescent="0.2">
      <c r="T14060" s="212"/>
      <c r="U14060" s="213"/>
      <c r="V14060" s="213"/>
      <c r="W14060" s="213"/>
      <c r="X14060" s="214"/>
      <c r="Y14060" s="214"/>
      <c r="Z14060" s="214"/>
      <c r="AA14060" s="217"/>
      <c r="AB14060" s="217"/>
      <c r="AC14060" s="217"/>
      <c r="AD14060" s="213"/>
    </row>
    <row r="14061" spans="20:30" x14ac:dyDescent="0.2">
      <c r="T14061" s="212"/>
      <c r="U14061" s="213"/>
      <c r="V14061" s="213"/>
      <c r="W14061" s="213"/>
      <c r="X14061" s="214"/>
      <c r="Y14061" s="214"/>
      <c r="Z14061" s="214"/>
      <c r="AA14061" s="217"/>
      <c r="AB14061" s="217"/>
      <c r="AC14061" s="217"/>
      <c r="AD14061" s="213"/>
    </row>
    <row r="14062" spans="20:30" x14ac:dyDescent="0.2">
      <c r="T14062" s="212"/>
      <c r="U14062" s="213"/>
      <c r="V14062" s="213"/>
      <c r="W14062" s="213"/>
      <c r="X14062" s="214"/>
      <c r="Y14062" s="214"/>
      <c r="Z14062" s="214"/>
      <c r="AA14062" s="217"/>
      <c r="AB14062" s="217"/>
      <c r="AC14062" s="217"/>
      <c r="AD14062" s="213"/>
    </row>
    <row r="14063" spans="20:30" x14ac:dyDescent="0.2">
      <c r="T14063" s="212"/>
      <c r="U14063" s="213"/>
      <c r="V14063" s="213"/>
      <c r="W14063" s="213"/>
      <c r="X14063" s="214"/>
      <c r="Y14063" s="214"/>
      <c r="Z14063" s="214"/>
      <c r="AA14063" s="217"/>
      <c r="AB14063" s="217"/>
      <c r="AC14063" s="217"/>
      <c r="AD14063" s="213"/>
    </row>
    <row r="14064" spans="20:30" x14ac:dyDescent="0.2">
      <c r="T14064" s="212"/>
      <c r="U14064" s="213"/>
      <c r="V14064" s="213"/>
      <c r="W14064" s="213"/>
      <c r="X14064" s="214"/>
      <c r="Y14064" s="214"/>
      <c r="Z14064" s="214"/>
      <c r="AA14064" s="217"/>
      <c r="AB14064" s="217"/>
      <c r="AC14064" s="217"/>
      <c r="AD14064" s="213"/>
    </row>
    <row r="14065" spans="20:30" x14ac:dyDescent="0.2">
      <c r="T14065" s="212"/>
      <c r="U14065" s="213"/>
      <c r="V14065" s="213"/>
      <c r="W14065" s="213"/>
      <c r="X14065" s="214"/>
      <c r="Y14065" s="214"/>
      <c r="Z14065" s="214"/>
      <c r="AA14065" s="217"/>
      <c r="AB14065" s="217"/>
      <c r="AC14065" s="217"/>
      <c r="AD14065" s="213"/>
    </row>
    <row r="14066" spans="20:30" x14ac:dyDescent="0.2">
      <c r="T14066" s="212"/>
      <c r="U14066" s="213"/>
      <c r="V14066" s="213"/>
      <c r="W14066" s="213"/>
      <c r="X14066" s="214"/>
      <c r="Y14066" s="214"/>
      <c r="Z14066" s="214"/>
      <c r="AA14066" s="217"/>
      <c r="AB14066" s="217"/>
      <c r="AC14066" s="217"/>
      <c r="AD14066" s="213"/>
    </row>
    <row r="14067" spans="20:30" x14ac:dyDescent="0.2">
      <c r="T14067" s="212"/>
      <c r="U14067" s="213"/>
      <c r="V14067" s="213"/>
      <c r="W14067" s="213"/>
      <c r="X14067" s="214"/>
      <c r="Y14067" s="214"/>
      <c r="Z14067" s="214"/>
      <c r="AA14067" s="217"/>
      <c r="AB14067" s="217"/>
      <c r="AC14067" s="217"/>
      <c r="AD14067" s="213"/>
    </row>
    <row r="14068" spans="20:30" x14ac:dyDescent="0.2">
      <c r="T14068" s="212"/>
      <c r="U14068" s="213"/>
      <c r="V14068" s="213"/>
      <c r="W14068" s="213"/>
      <c r="X14068" s="214"/>
      <c r="Y14068" s="214"/>
      <c r="Z14068" s="214"/>
      <c r="AA14068" s="217"/>
      <c r="AB14068" s="217"/>
      <c r="AC14068" s="217"/>
      <c r="AD14068" s="213"/>
    </row>
    <row r="14069" spans="20:30" x14ac:dyDescent="0.2">
      <c r="T14069" s="212"/>
      <c r="U14069" s="213"/>
      <c r="V14069" s="213"/>
      <c r="W14069" s="213"/>
      <c r="X14069" s="214"/>
      <c r="Y14069" s="214"/>
      <c r="Z14069" s="214"/>
      <c r="AA14069" s="217"/>
      <c r="AB14069" s="217"/>
      <c r="AC14069" s="217"/>
      <c r="AD14069" s="213"/>
    </row>
    <row r="14070" spans="20:30" x14ac:dyDescent="0.2">
      <c r="T14070" s="212"/>
      <c r="U14070" s="213"/>
      <c r="V14070" s="213"/>
      <c r="W14070" s="213"/>
      <c r="X14070" s="214"/>
      <c r="Y14070" s="214"/>
      <c r="Z14070" s="214"/>
      <c r="AA14070" s="217"/>
      <c r="AB14070" s="217"/>
      <c r="AC14070" s="217"/>
      <c r="AD14070" s="213"/>
    </row>
    <row r="14071" spans="20:30" x14ac:dyDescent="0.2">
      <c r="T14071" s="212"/>
      <c r="U14071" s="213"/>
      <c r="V14071" s="213"/>
      <c r="W14071" s="213"/>
      <c r="X14071" s="214"/>
      <c r="Y14071" s="214"/>
      <c r="Z14071" s="214"/>
      <c r="AA14071" s="217"/>
      <c r="AB14071" s="217"/>
      <c r="AC14071" s="217"/>
      <c r="AD14071" s="213"/>
    </row>
    <row r="14072" spans="20:30" x14ac:dyDescent="0.2">
      <c r="T14072" s="212"/>
      <c r="U14072" s="213"/>
      <c r="V14072" s="213"/>
      <c r="W14072" s="213"/>
      <c r="X14072" s="214"/>
      <c r="Y14072" s="214"/>
      <c r="Z14072" s="214"/>
      <c r="AA14072" s="217"/>
      <c r="AB14072" s="217"/>
      <c r="AC14072" s="217"/>
      <c r="AD14072" s="213"/>
    </row>
    <row r="14073" spans="20:30" x14ac:dyDescent="0.2">
      <c r="T14073" s="212"/>
      <c r="U14073" s="213"/>
      <c r="V14073" s="213"/>
      <c r="W14073" s="213"/>
      <c r="X14073" s="214"/>
      <c r="Y14073" s="214"/>
      <c r="Z14073" s="214"/>
      <c r="AA14073" s="217"/>
      <c r="AB14073" s="217"/>
      <c r="AC14073" s="217"/>
      <c r="AD14073" s="213"/>
    </row>
    <row r="14074" spans="20:30" x14ac:dyDescent="0.2">
      <c r="T14074" s="212"/>
      <c r="U14074" s="213"/>
      <c r="V14074" s="213"/>
      <c r="W14074" s="213"/>
      <c r="X14074" s="214"/>
      <c r="Y14074" s="214"/>
      <c r="Z14074" s="214"/>
      <c r="AA14074" s="217"/>
      <c r="AB14074" s="217"/>
      <c r="AC14074" s="217"/>
      <c r="AD14074" s="213"/>
    </row>
    <row r="14075" spans="20:30" x14ac:dyDescent="0.2">
      <c r="T14075" s="212"/>
      <c r="U14075" s="213"/>
      <c r="V14075" s="213"/>
      <c r="W14075" s="213"/>
      <c r="X14075" s="214"/>
      <c r="Y14075" s="214"/>
      <c r="Z14075" s="214"/>
      <c r="AA14075" s="217"/>
      <c r="AB14075" s="217"/>
      <c r="AC14075" s="217"/>
      <c r="AD14075" s="213"/>
    </row>
    <row r="14076" spans="20:30" x14ac:dyDescent="0.2">
      <c r="T14076" s="212"/>
      <c r="U14076" s="213"/>
      <c r="V14076" s="213"/>
      <c r="W14076" s="213"/>
      <c r="X14076" s="214"/>
      <c r="Y14076" s="214"/>
      <c r="Z14076" s="214"/>
      <c r="AA14076" s="217"/>
      <c r="AB14076" s="217"/>
      <c r="AC14076" s="217"/>
      <c r="AD14076" s="213"/>
    </row>
    <row r="14077" spans="20:30" x14ac:dyDescent="0.2">
      <c r="T14077" s="212"/>
      <c r="U14077" s="213"/>
      <c r="V14077" s="213"/>
      <c r="W14077" s="213"/>
      <c r="X14077" s="214"/>
      <c r="Y14077" s="214"/>
      <c r="Z14077" s="214"/>
      <c r="AA14077" s="217"/>
      <c r="AB14077" s="217"/>
      <c r="AC14077" s="217"/>
      <c r="AD14077" s="213"/>
    </row>
    <row r="14078" spans="20:30" x14ac:dyDescent="0.2">
      <c r="T14078" s="212"/>
      <c r="U14078" s="213"/>
      <c r="V14078" s="213"/>
      <c r="W14078" s="213"/>
      <c r="X14078" s="214"/>
      <c r="Y14078" s="214"/>
      <c r="Z14078" s="214"/>
      <c r="AA14078" s="217"/>
      <c r="AB14078" s="217"/>
      <c r="AC14078" s="217"/>
      <c r="AD14078" s="213"/>
    </row>
    <row r="14079" spans="20:30" x14ac:dyDescent="0.2">
      <c r="T14079" s="212"/>
      <c r="U14079" s="213"/>
      <c r="V14079" s="213"/>
      <c r="W14079" s="213"/>
      <c r="X14079" s="214"/>
      <c r="Y14079" s="214"/>
      <c r="Z14079" s="214"/>
      <c r="AA14079" s="217"/>
      <c r="AB14079" s="217"/>
      <c r="AC14079" s="217"/>
      <c r="AD14079" s="213"/>
    </row>
    <row r="14080" spans="20:30" x14ac:dyDescent="0.2">
      <c r="T14080" s="212"/>
      <c r="U14080" s="213"/>
      <c r="V14080" s="213"/>
      <c r="W14080" s="213"/>
      <c r="X14080" s="214"/>
      <c r="Y14080" s="214"/>
      <c r="Z14080" s="214"/>
      <c r="AA14080" s="217"/>
      <c r="AB14080" s="217"/>
      <c r="AC14080" s="217"/>
      <c r="AD14080" s="213"/>
    </row>
    <row r="14081" spans="20:30" x14ac:dyDescent="0.2">
      <c r="T14081" s="212"/>
      <c r="U14081" s="213"/>
      <c r="V14081" s="213"/>
      <c r="W14081" s="213"/>
      <c r="X14081" s="214"/>
      <c r="Y14081" s="214"/>
      <c r="Z14081" s="214"/>
      <c r="AA14081" s="217"/>
      <c r="AB14081" s="217"/>
      <c r="AC14081" s="217"/>
      <c r="AD14081" s="213"/>
    </row>
    <row r="14082" spans="20:30" x14ac:dyDescent="0.2">
      <c r="T14082" s="212"/>
      <c r="U14082" s="213"/>
      <c r="V14082" s="213"/>
      <c r="W14082" s="213"/>
      <c r="X14082" s="214"/>
      <c r="Y14082" s="214"/>
      <c r="Z14082" s="214"/>
      <c r="AA14082" s="217"/>
      <c r="AB14082" s="217"/>
      <c r="AC14082" s="217"/>
      <c r="AD14082" s="213"/>
    </row>
    <row r="14083" spans="20:30" x14ac:dyDescent="0.2">
      <c r="T14083" s="212"/>
      <c r="U14083" s="213"/>
      <c r="V14083" s="213"/>
      <c r="W14083" s="213"/>
      <c r="X14083" s="214"/>
      <c r="Y14083" s="214"/>
      <c r="Z14083" s="214"/>
      <c r="AA14083" s="217"/>
      <c r="AB14083" s="217"/>
      <c r="AC14083" s="217"/>
      <c r="AD14083" s="213"/>
    </row>
    <row r="14084" spans="20:30" x14ac:dyDescent="0.2">
      <c r="T14084" s="212"/>
      <c r="U14084" s="213"/>
      <c r="V14084" s="213"/>
      <c r="W14084" s="213"/>
      <c r="X14084" s="214"/>
      <c r="Y14084" s="214"/>
      <c r="Z14084" s="214"/>
      <c r="AA14084" s="217"/>
      <c r="AB14084" s="217"/>
      <c r="AC14084" s="217"/>
      <c r="AD14084" s="213"/>
    </row>
    <row r="14085" spans="20:30" x14ac:dyDescent="0.2">
      <c r="T14085" s="212"/>
      <c r="U14085" s="213"/>
      <c r="V14085" s="213"/>
      <c r="W14085" s="213"/>
      <c r="X14085" s="214"/>
      <c r="Y14085" s="214"/>
      <c r="Z14085" s="214"/>
      <c r="AA14085" s="217"/>
      <c r="AB14085" s="217"/>
      <c r="AC14085" s="217"/>
      <c r="AD14085" s="213"/>
    </row>
    <row r="14086" spans="20:30" x14ac:dyDescent="0.2">
      <c r="T14086" s="212"/>
      <c r="U14086" s="213"/>
      <c r="V14086" s="213"/>
      <c r="W14086" s="213"/>
      <c r="X14086" s="214"/>
      <c r="Y14086" s="214"/>
      <c r="Z14086" s="214"/>
      <c r="AA14086" s="217"/>
      <c r="AB14086" s="217"/>
      <c r="AC14086" s="217"/>
      <c r="AD14086" s="213"/>
    </row>
    <row r="14087" spans="20:30" x14ac:dyDescent="0.2">
      <c r="T14087" s="212"/>
      <c r="U14087" s="213"/>
      <c r="V14087" s="213"/>
      <c r="W14087" s="213"/>
      <c r="X14087" s="214"/>
      <c r="Y14087" s="214"/>
      <c r="Z14087" s="214"/>
      <c r="AA14087" s="217"/>
      <c r="AB14087" s="217"/>
      <c r="AC14087" s="217"/>
      <c r="AD14087" s="213"/>
    </row>
    <row r="14088" spans="20:30" x14ac:dyDescent="0.2">
      <c r="T14088" s="212"/>
      <c r="U14088" s="213"/>
      <c r="V14088" s="213"/>
      <c r="W14088" s="213"/>
      <c r="X14088" s="214"/>
      <c r="Y14088" s="214"/>
      <c r="Z14088" s="214"/>
      <c r="AA14088" s="217"/>
      <c r="AB14088" s="217"/>
      <c r="AC14088" s="217"/>
      <c r="AD14088" s="213"/>
    </row>
    <row r="14089" spans="20:30" x14ac:dyDescent="0.2">
      <c r="T14089" s="212"/>
      <c r="U14089" s="213"/>
      <c r="V14089" s="213"/>
      <c r="W14089" s="213"/>
      <c r="X14089" s="214"/>
      <c r="Y14089" s="214"/>
      <c r="Z14089" s="214"/>
      <c r="AA14089" s="217"/>
      <c r="AB14089" s="217"/>
      <c r="AC14089" s="217"/>
      <c r="AD14089" s="213"/>
    </row>
    <row r="14090" spans="20:30" x14ac:dyDescent="0.2">
      <c r="T14090" s="212"/>
      <c r="U14090" s="213"/>
      <c r="V14090" s="213"/>
      <c r="W14090" s="213"/>
      <c r="X14090" s="214"/>
      <c r="Y14090" s="214"/>
      <c r="Z14090" s="214"/>
      <c r="AA14090" s="217"/>
      <c r="AB14090" s="217"/>
      <c r="AC14090" s="217"/>
      <c r="AD14090" s="213"/>
    </row>
    <row r="14091" spans="20:30" x14ac:dyDescent="0.2">
      <c r="T14091" s="212"/>
      <c r="U14091" s="213"/>
      <c r="V14091" s="213"/>
      <c r="W14091" s="213"/>
      <c r="X14091" s="214"/>
      <c r="Y14091" s="214"/>
      <c r="Z14091" s="214"/>
      <c r="AA14091" s="217"/>
      <c r="AB14091" s="217"/>
      <c r="AC14091" s="217"/>
      <c r="AD14091" s="213"/>
    </row>
    <row r="14092" spans="20:30" x14ac:dyDescent="0.2">
      <c r="T14092" s="212"/>
      <c r="U14092" s="213"/>
      <c r="V14092" s="213"/>
      <c r="W14092" s="213"/>
      <c r="X14092" s="214"/>
      <c r="Y14092" s="214"/>
      <c r="Z14092" s="214"/>
      <c r="AA14092" s="217"/>
      <c r="AB14092" s="217"/>
      <c r="AC14092" s="217"/>
      <c r="AD14092" s="213"/>
    </row>
    <row r="14093" spans="20:30" x14ac:dyDescent="0.2">
      <c r="T14093" s="212"/>
      <c r="U14093" s="213"/>
      <c r="V14093" s="213"/>
      <c r="W14093" s="213"/>
      <c r="X14093" s="214"/>
      <c r="Y14093" s="214"/>
      <c r="Z14093" s="214"/>
      <c r="AA14093" s="217"/>
      <c r="AB14093" s="217"/>
      <c r="AC14093" s="217"/>
      <c r="AD14093" s="213"/>
    </row>
    <row r="14094" spans="20:30" x14ac:dyDescent="0.2">
      <c r="T14094" s="212"/>
      <c r="U14094" s="213"/>
      <c r="V14094" s="213"/>
      <c r="W14094" s="213"/>
      <c r="X14094" s="214"/>
      <c r="Y14094" s="214"/>
      <c r="Z14094" s="214"/>
      <c r="AA14094" s="217"/>
      <c r="AB14094" s="217"/>
      <c r="AC14094" s="217"/>
      <c r="AD14094" s="213"/>
    </row>
    <row r="14095" spans="20:30" x14ac:dyDescent="0.2">
      <c r="T14095" s="212"/>
      <c r="U14095" s="213"/>
      <c r="V14095" s="213"/>
      <c r="W14095" s="213"/>
      <c r="X14095" s="214"/>
      <c r="Y14095" s="214"/>
      <c r="Z14095" s="214"/>
      <c r="AA14095" s="217"/>
      <c r="AB14095" s="217"/>
      <c r="AC14095" s="217"/>
      <c r="AD14095" s="213"/>
    </row>
    <row r="14096" spans="20:30" x14ac:dyDescent="0.2">
      <c r="T14096" s="212"/>
      <c r="U14096" s="213"/>
      <c r="V14096" s="213"/>
      <c r="W14096" s="213"/>
      <c r="X14096" s="214"/>
      <c r="Y14096" s="214"/>
      <c r="Z14096" s="214"/>
      <c r="AA14096" s="217"/>
      <c r="AB14096" s="217"/>
      <c r="AC14096" s="217"/>
      <c r="AD14096" s="213"/>
    </row>
    <row r="14097" spans="20:30" x14ac:dyDescent="0.2">
      <c r="T14097" s="212"/>
      <c r="U14097" s="213"/>
      <c r="V14097" s="213"/>
      <c r="W14097" s="213"/>
      <c r="X14097" s="214"/>
      <c r="Y14097" s="214"/>
      <c r="Z14097" s="214"/>
      <c r="AA14097" s="217"/>
      <c r="AB14097" s="217"/>
      <c r="AC14097" s="217"/>
      <c r="AD14097" s="213"/>
    </row>
    <row r="14098" spans="20:30" x14ac:dyDescent="0.2">
      <c r="T14098" s="212"/>
      <c r="U14098" s="213"/>
      <c r="V14098" s="213"/>
      <c r="W14098" s="213"/>
      <c r="X14098" s="214"/>
      <c r="Y14098" s="214"/>
      <c r="Z14098" s="214"/>
      <c r="AA14098" s="217"/>
      <c r="AB14098" s="217"/>
      <c r="AC14098" s="217"/>
      <c r="AD14098" s="213"/>
    </row>
    <row r="14099" spans="20:30" x14ac:dyDescent="0.2">
      <c r="T14099" s="212"/>
      <c r="U14099" s="213"/>
      <c r="V14099" s="213"/>
      <c r="W14099" s="213"/>
      <c r="X14099" s="214"/>
      <c r="Y14099" s="214"/>
      <c r="Z14099" s="214"/>
      <c r="AA14099" s="217"/>
      <c r="AB14099" s="217"/>
      <c r="AC14099" s="217"/>
      <c r="AD14099" s="213"/>
    </row>
    <row r="14100" spans="20:30" x14ac:dyDescent="0.2">
      <c r="T14100" s="212"/>
      <c r="U14100" s="213"/>
      <c r="V14100" s="213"/>
      <c r="W14100" s="213"/>
      <c r="X14100" s="214"/>
      <c r="Y14100" s="214"/>
      <c r="Z14100" s="214"/>
      <c r="AA14100" s="217"/>
      <c r="AB14100" s="217"/>
      <c r="AC14100" s="217"/>
      <c r="AD14100" s="213"/>
    </row>
    <row r="14101" spans="20:30" x14ac:dyDescent="0.2">
      <c r="T14101" s="212"/>
      <c r="U14101" s="213"/>
      <c r="V14101" s="213"/>
      <c r="W14101" s="213"/>
      <c r="X14101" s="214"/>
      <c r="Y14101" s="214"/>
      <c r="Z14101" s="214"/>
      <c r="AA14101" s="217"/>
      <c r="AB14101" s="217"/>
      <c r="AC14101" s="217"/>
      <c r="AD14101" s="213"/>
    </row>
    <row r="14102" spans="20:30" x14ac:dyDescent="0.2">
      <c r="T14102" s="212"/>
      <c r="U14102" s="213"/>
      <c r="V14102" s="213"/>
      <c r="W14102" s="213"/>
      <c r="X14102" s="214"/>
      <c r="Y14102" s="214"/>
      <c r="Z14102" s="214"/>
      <c r="AA14102" s="217"/>
      <c r="AB14102" s="217"/>
      <c r="AC14102" s="217"/>
      <c r="AD14102" s="213"/>
    </row>
    <row r="14103" spans="20:30" x14ac:dyDescent="0.2">
      <c r="T14103" s="212"/>
      <c r="U14103" s="213"/>
      <c r="V14103" s="213"/>
      <c r="W14103" s="213"/>
      <c r="X14103" s="214"/>
      <c r="Y14103" s="214"/>
      <c r="Z14103" s="214"/>
      <c r="AA14103" s="217"/>
      <c r="AB14103" s="217"/>
      <c r="AC14103" s="217"/>
      <c r="AD14103" s="213"/>
    </row>
    <row r="14104" spans="20:30" x14ac:dyDescent="0.2">
      <c r="T14104" s="212"/>
      <c r="U14104" s="213"/>
      <c r="V14104" s="213"/>
      <c r="W14104" s="213"/>
      <c r="X14104" s="214"/>
      <c r="Y14104" s="214"/>
      <c r="Z14104" s="214"/>
      <c r="AA14104" s="217"/>
      <c r="AB14104" s="217"/>
      <c r="AC14104" s="217"/>
      <c r="AD14104" s="213"/>
    </row>
    <row r="14105" spans="20:30" x14ac:dyDescent="0.2">
      <c r="T14105" s="212"/>
      <c r="U14105" s="213"/>
      <c r="V14105" s="213"/>
      <c r="W14105" s="213"/>
      <c r="X14105" s="214"/>
      <c r="Y14105" s="214"/>
      <c r="Z14105" s="214"/>
      <c r="AA14105" s="217"/>
      <c r="AB14105" s="217"/>
      <c r="AC14105" s="217"/>
      <c r="AD14105" s="213"/>
    </row>
    <row r="14106" spans="20:30" x14ac:dyDescent="0.2">
      <c r="T14106" s="212"/>
      <c r="U14106" s="213"/>
      <c r="V14106" s="213"/>
      <c r="W14106" s="213"/>
      <c r="X14106" s="214"/>
      <c r="Y14106" s="214"/>
      <c r="Z14106" s="214"/>
      <c r="AA14106" s="217"/>
      <c r="AB14106" s="217"/>
      <c r="AC14106" s="217"/>
      <c r="AD14106" s="213"/>
    </row>
    <row r="14107" spans="20:30" x14ac:dyDescent="0.2">
      <c r="T14107" s="212"/>
      <c r="U14107" s="213"/>
      <c r="V14107" s="213"/>
      <c r="W14107" s="213"/>
      <c r="X14107" s="214"/>
      <c r="Y14107" s="214"/>
      <c r="Z14107" s="214"/>
      <c r="AA14107" s="217"/>
      <c r="AB14107" s="217"/>
      <c r="AC14107" s="217"/>
      <c r="AD14107" s="213"/>
    </row>
    <row r="14108" spans="20:30" x14ac:dyDescent="0.2">
      <c r="T14108" s="212"/>
      <c r="U14108" s="213"/>
      <c r="V14108" s="213"/>
      <c r="W14108" s="213"/>
      <c r="X14108" s="214"/>
      <c r="Y14108" s="214"/>
      <c r="Z14108" s="214"/>
      <c r="AA14108" s="217"/>
      <c r="AB14108" s="217"/>
      <c r="AC14108" s="217"/>
      <c r="AD14108" s="213"/>
    </row>
    <row r="14109" spans="20:30" x14ac:dyDescent="0.2">
      <c r="T14109" s="212"/>
      <c r="U14109" s="213"/>
      <c r="V14109" s="213"/>
      <c r="W14109" s="213"/>
      <c r="X14109" s="214"/>
      <c r="Y14109" s="214"/>
      <c r="Z14109" s="214"/>
      <c r="AA14109" s="217"/>
      <c r="AB14109" s="217"/>
      <c r="AC14109" s="217"/>
      <c r="AD14109" s="213"/>
    </row>
    <row r="14110" spans="20:30" x14ac:dyDescent="0.2">
      <c r="T14110" s="212"/>
      <c r="U14110" s="213"/>
      <c r="V14110" s="213"/>
      <c r="W14110" s="213"/>
      <c r="X14110" s="214"/>
      <c r="Y14110" s="214"/>
      <c r="Z14110" s="214"/>
      <c r="AA14110" s="217"/>
      <c r="AB14110" s="217"/>
      <c r="AC14110" s="217"/>
      <c r="AD14110" s="213"/>
    </row>
    <row r="14111" spans="20:30" x14ac:dyDescent="0.2">
      <c r="T14111" s="212"/>
      <c r="U14111" s="213"/>
      <c r="V14111" s="213"/>
      <c r="W14111" s="213"/>
      <c r="X14111" s="214"/>
      <c r="Y14111" s="214"/>
      <c r="Z14111" s="214"/>
      <c r="AA14111" s="217"/>
      <c r="AB14111" s="217"/>
      <c r="AC14111" s="217"/>
      <c r="AD14111" s="213"/>
    </row>
    <row r="14112" spans="20:30" x14ac:dyDescent="0.2">
      <c r="T14112" s="212"/>
      <c r="U14112" s="213"/>
      <c r="V14112" s="213"/>
      <c r="W14112" s="213"/>
      <c r="X14112" s="214"/>
      <c r="Y14112" s="214"/>
      <c r="Z14112" s="214"/>
      <c r="AA14112" s="217"/>
      <c r="AB14112" s="217"/>
      <c r="AC14112" s="217"/>
      <c r="AD14112" s="213"/>
    </row>
    <row r="14113" spans="20:30" x14ac:dyDescent="0.2">
      <c r="T14113" s="212"/>
      <c r="U14113" s="213"/>
      <c r="V14113" s="213"/>
      <c r="W14113" s="213"/>
      <c r="X14113" s="214"/>
      <c r="Y14113" s="214"/>
      <c r="Z14113" s="214"/>
      <c r="AA14113" s="217"/>
      <c r="AB14113" s="217"/>
      <c r="AC14113" s="217"/>
      <c r="AD14113" s="213"/>
    </row>
    <row r="14114" spans="20:30" x14ac:dyDescent="0.2">
      <c r="T14114" s="212"/>
      <c r="U14114" s="213"/>
      <c r="V14114" s="213"/>
      <c r="W14114" s="213"/>
      <c r="X14114" s="214"/>
      <c r="Y14114" s="214"/>
      <c r="Z14114" s="214"/>
      <c r="AA14114" s="217"/>
      <c r="AB14114" s="217"/>
      <c r="AC14114" s="217"/>
      <c r="AD14114" s="213"/>
    </row>
    <row r="14115" spans="20:30" x14ac:dyDescent="0.2">
      <c r="T14115" s="212"/>
      <c r="U14115" s="213"/>
      <c r="V14115" s="213"/>
      <c r="W14115" s="213"/>
      <c r="X14115" s="214"/>
      <c r="Y14115" s="214"/>
      <c r="Z14115" s="214"/>
      <c r="AA14115" s="217"/>
      <c r="AB14115" s="217"/>
      <c r="AC14115" s="217"/>
      <c r="AD14115" s="213"/>
    </row>
    <row r="14116" spans="20:30" x14ac:dyDescent="0.2">
      <c r="T14116" s="212"/>
      <c r="U14116" s="213"/>
      <c r="V14116" s="213"/>
      <c r="W14116" s="213"/>
      <c r="X14116" s="214"/>
      <c r="Y14116" s="214"/>
      <c r="Z14116" s="214"/>
      <c r="AA14116" s="217"/>
      <c r="AB14116" s="217"/>
      <c r="AC14116" s="217"/>
      <c r="AD14116" s="213"/>
    </row>
    <row r="14117" spans="20:30" x14ac:dyDescent="0.2">
      <c r="T14117" s="212"/>
      <c r="U14117" s="213"/>
      <c r="V14117" s="213"/>
      <c r="W14117" s="213"/>
      <c r="X14117" s="214"/>
      <c r="Y14117" s="214"/>
      <c r="Z14117" s="214"/>
      <c r="AA14117" s="217"/>
      <c r="AB14117" s="217"/>
      <c r="AC14117" s="217"/>
      <c r="AD14117" s="213"/>
    </row>
    <row r="14118" spans="20:30" x14ac:dyDescent="0.2">
      <c r="T14118" s="212"/>
      <c r="U14118" s="213"/>
      <c r="V14118" s="213"/>
      <c r="W14118" s="213"/>
      <c r="X14118" s="214"/>
      <c r="Y14118" s="214"/>
      <c r="Z14118" s="214"/>
      <c r="AA14118" s="217"/>
      <c r="AB14118" s="217"/>
      <c r="AC14118" s="217"/>
      <c r="AD14118" s="213"/>
    </row>
    <row r="14119" spans="20:30" x14ac:dyDescent="0.2">
      <c r="T14119" s="212"/>
      <c r="U14119" s="213"/>
      <c r="V14119" s="213"/>
      <c r="W14119" s="213"/>
      <c r="X14119" s="214"/>
      <c r="Y14119" s="214"/>
      <c r="Z14119" s="214"/>
      <c r="AA14119" s="217"/>
      <c r="AB14119" s="217"/>
      <c r="AC14119" s="217"/>
      <c r="AD14119" s="213"/>
    </row>
    <row r="14120" spans="20:30" x14ac:dyDescent="0.2">
      <c r="T14120" s="212"/>
      <c r="U14120" s="213"/>
      <c r="V14120" s="213"/>
      <c r="W14120" s="213"/>
      <c r="X14120" s="214"/>
      <c r="Y14120" s="214"/>
      <c r="Z14120" s="214"/>
      <c r="AA14120" s="217"/>
      <c r="AB14120" s="217"/>
      <c r="AC14120" s="217"/>
      <c r="AD14120" s="213"/>
    </row>
    <row r="14121" spans="20:30" x14ac:dyDescent="0.2">
      <c r="T14121" s="212"/>
      <c r="U14121" s="213"/>
      <c r="V14121" s="213"/>
      <c r="W14121" s="213"/>
      <c r="X14121" s="214"/>
      <c r="Y14121" s="214"/>
      <c r="Z14121" s="214"/>
      <c r="AA14121" s="217"/>
      <c r="AB14121" s="217"/>
      <c r="AC14121" s="217"/>
      <c r="AD14121" s="213"/>
    </row>
    <row r="14122" spans="20:30" x14ac:dyDescent="0.2">
      <c r="T14122" s="212"/>
      <c r="U14122" s="213"/>
      <c r="V14122" s="213"/>
      <c r="W14122" s="213"/>
      <c r="X14122" s="214"/>
      <c r="Y14122" s="214"/>
      <c r="Z14122" s="214"/>
      <c r="AA14122" s="217"/>
      <c r="AB14122" s="217"/>
      <c r="AC14122" s="217"/>
      <c r="AD14122" s="213"/>
    </row>
    <row r="14123" spans="20:30" x14ac:dyDescent="0.2">
      <c r="T14123" s="212"/>
      <c r="U14123" s="213"/>
      <c r="V14123" s="213"/>
      <c r="W14123" s="213"/>
      <c r="X14123" s="214"/>
      <c r="Y14123" s="214"/>
      <c r="Z14123" s="214"/>
      <c r="AA14123" s="217"/>
      <c r="AB14123" s="217"/>
      <c r="AC14123" s="217"/>
      <c r="AD14123" s="213"/>
    </row>
    <row r="14124" spans="20:30" x14ac:dyDescent="0.2">
      <c r="T14124" s="212"/>
      <c r="U14124" s="213"/>
      <c r="V14124" s="213"/>
      <c r="W14124" s="213"/>
      <c r="X14124" s="214"/>
      <c r="Y14124" s="214"/>
      <c r="Z14124" s="214"/>
      <c r="AA14124" s="217"/>
      <c r="AB14124" s="217"/>
      <c r="AC14124" s="217"/>
      <c r="AD14124" s="213"/>
    </row>
    <row r="14125" spans="20:30" x14ac:dyDescent="0.2">
      <c r="T14125" s="212"/>
      <c r="U14125" s="213"/>
      <c r="V14125" s="213"/>
      <c r="W14125" s="213"/>
      <c r="X14125" s="214"/>
      <c r="Y14125" s="214"/>
      <c r="Z14125" s="214"/>
      <c r="AA14125" s="217"/>
      <c r="AB14125" s="217"/>
      <c r="AC14125" s="217"/>
      <c r="AD14125" s="213"/>
    </row>
    <row r="14126" spans="20:30" x14ac:dyDescent="0.2">
      <c r="T14126" s="212"/>
      <c r="U14126" s="213"/>
      <c r="V14126" s="213"/>
      <c r="W14126" s="213"/>
      <c r="X14126" s="214"/>
      <c r="Y14126" s="214"/>
      <c r="Z14126" s="214"/>
      <c r="AA14126" s="217"/>
      <c r="AB14126" s="217"/>
      <c r="AC14126" s="217"/>
      <c r="AD14126" s="213"/>
    </row>
    <row r="14127" spans="20:30" x14ac:dyDescent="0.2">
      <c r="T14127" s="212"/>
      <c r="U14127" s="213"/>
      <c r="V14127" s="213"/>
      <c r="W14127" s="213"/>
      <c r="X14127" s="214"/>
      <c r="Y14127" s="214"/>
      <c r="Z14127" s="214"/>
      <c r="AA14127" s="217"/>
      <c r="AB14127" s="217"/>
      <c r="AC14127" s="217"/>
      <c r="AD14127" s="213"/>
    </row>
    <row r="14128" spans="20:30" x14ac:dyDescent="0.2">
      <c r="T14128" s="212"/>
      <c r="U14128" s="213"/>
      <c r="V14128" s="213"/>
      <c r="W14128" s="213"/>
      <c r="X14128" s="214"/>
      <c r="Y14128" s="214"/>
      <c r="Z14128" s="214"/>
      <c r="AA14128" s="217"/>
      <c r="AB14128" s="217"/>
      <c r="AC14128" s="217"/>
      <c r="AD14128" s="213"/>
    </row>
    <row r="14129" spans="20:30" x14ac:dyDescent="0.2">
      <c r="T14129" s="212"/>
      <c r="U14129" s="213"/>
      <c r="V14129" s="213"/>
      <c r="W14129" s="213"/>
      <c r="X14129" s="214"/>
      <c r="Y14129" s="214"/>
      <c r="Z14129" s="214"/>
      <c r="AA14129" s="217"/>
      <c r="AB14129" s="217"/>
      <c r="AC14129" s="217"/>
      <c r="AD14129" s="213"/>
    </row>
    <row r="14130" spans="20:30" x14ac:dyDescent="0.2">
      <c r="T14130" s="212"/>
      <c r="U14130" s="213"/>
      <c r="V14130" s="213"/>
      <c r="W14130" s="213"/>
      <c r="X14130" s="214"/>
      <c r="Y14130" s="214"/>
      <c r="Z14130" s="214"/>
      <c r="AA14130" s="217"/>
      <c r="AB14130" s="217"/>
      <c r="AC14130" s="217"/>
      <c r="AD14130" s="213"/>
    </row>
    <row r="14131" spans="20:30" x14ac:dyDescent="0.2">
      <c r="T14131" s="212"/>
      <c r="U14131" s="213"/>
      <c r="V14131" s="213"/>
      <c r="W14131" s="213"/>
      <c r="X14131" s="214"/>
      <c r="Y14131" s="214"/>
      <c r="Z14131" s="214"/>
      <c r="AA14131" s="217"/>
      <c r="AB14131" s="217"/>
      <c r="AC14131" s="217"/>
      <c r="AD14131" s="213"/>
    </row>
    <row r="14132" spans="20:30" x14ac:dyDescent="0.2">
      <c r="T14132" s="212"/>
      <c r="U14132" s="213"/>
      <c r="V14132" s="213"/>
      <c r="W14132" s="213"/>
      <c r="X14132" s="214"/>
      <c r="Y14132" s="214"/>
      <c r="Z14132" s="214"/>
      <c r="AA14132" s="217"/>
      <c r="AB14132" s="217"/>
      <c r="AC14132" s="217"/>
      <c r="AD14132" s="213"/>
    </row>
    <row r="14133" spans="20:30" x14ac:dyDescent="0.2">
      <c r="T14133" s="212"/>
      <c r="U14133" s="213"/>
      <c r="V14133" s="213"/>
      <c r="W14133" s="213"/>
      <c r="X14133" s="214"/>
      <c r="Y14133" s="214"/>
      <c r="Z14133" s="214"/>
      <c r="AA14133" s="217"/>
      <c r="AB14133" s="217"/>
      <c r="AC14133" s="217"/>
      <c r="AD14133" s="213"/>
    </row>
    <row r="14134" spans="20:30" x14ac:dyDescent="0.2">
      <c r="T14134" s="212"/>
      <c r="U14134" s="213"/>
      <c r="V14134" s="213"/>
      <c r="W14134" s="213"/>
      <c r="X14134" s="214"/>
      <c r="Y14134" s="214"/>
      <c r="Z14134" s="214"/>
      <c r="AA14134" s="217"/>
      <c r="AB14134" s="217"/>
      <c r="AC14134" s="217"/>
      <c r="AD14134" s="213"/>
    </row>
    <row r="14135" spans="20:30" x14ac:dyDescent="0.2">
      <c r="T14135" s="212"/>
      <c r="U14135" s="213"/>
      <c r="V14135" s="213"/>
      <c r="W14135" s="213"/>
      <c r="X14135" s="214"/>
      <c r="Y14135" s="214"/>
      <c r="Z14135" s="214"/>
      <c r="AA14135" s="217"/>
      <c r="AB14135" s="217"/>
      <c r="AC14135" s="217"/>
      <c r="AD14135" s="213"/>
    </row>
    <row r="14136" spans="20:30" x14ac:dyDescent="0.2">
      <c r="T14136" s="212"/>
      <c r="U14136" s="213"/>
      <c r="V14136" s="213"/>
      <c r="W14136" s="213"/>
      <c r="X14136" s="214"/>
      <c r="Y14136" s="214"/>
      <c r="Z14136" s="214"/>
      <c r="AA14136" s="217"/>
      <c r="AB14136" s="217"/>
      <c r="AC14136" s="217"/>
      <c r="AD14136" s="213"/>
    </row>
    <row r="14137" spans="20:30" x14ac:dyDescent="0.2">
      <c r="T14137" s="212"/>
      <c r="U14137" s="213"/>
      <c r="V14137" s="213"/>
      <c r="W14137" s="213"/>
      <c r="X14137" s="214"/>
      <c r="Y14137" s="214"/>
      <c r="Z14137" s="214"/>
      <c r="AA14137" s="217"/>
      <c r="AB14137" s="217"/>
      <c r="AC14137" s="217"/>
      <c r="AD14137" s="213"/>
    </row>
    <row r="14138" spans="20:30" x14ac:dyDescent="0.2">
      <c r="T14138" s="212"/>
      <c r="U14138" s="213"/>
      <c r="V14138" s="213"/>
      <c r="W14138" s="213"/>
      <c r="X14138" s="214"/>
      <c r="Y14138" s="214"/>
      <c r="Z14138" s="214"/>
      <c r="AA14138" s="217"/>
      <c r="AB14138" s="217"/>
      <c r="AC14138" s="217"/>
      <c r="AD14138" s="213"/>
    </row>
    <row r="14139" spans="20:30" x14ac:dyDescent="0.2">
      <c r="T14139" s="212"/>
      <c r="U14139" s="213"/>
      <c r="V14139" s="213"/>
      <c r="W14139" s="213"/>
      <c r="X14139" s="214"/>
      <c r="Y14139" s="214"/>
      <c r="Z14139" s="214"/>
      <c r="AA14139" s="217"/>
      <c r="AB14139" s="217"/>
      <c r="AC14139" s="217"/>
      <c r="AD14139" s="213"/>
    </row>
    <row r="14140" spans="20:30" x14ac:dyDescent="0.2">
      <c r="T14140" s="212"/>
      <c r="U14140" s="213"/>
      <c r="V14140" s="213"/>
      <c r="W14140" s="213"/>
      <c r="X14140" s="214"/>
      <c r="Y14140" s="214"/>
      <c r="Z14140" s="214"/>
      <c r="AA14140" s="217"/>
      <c r="AB14140" s="217"/>
      <c r="AC14140" s="217"/>
      <c r="AD14140" s="213"/>
    </row>
    <row r="14141" spans="20:30" x14ac:dyDescent="0.2">
      <c r="T14141" s="212"/>
      <c r="U14141" s="213"/>
      <c r="V14141" s="213"/>
      <c r="W14141" s="213"/>
      <c r="X14141" s="214"/>
      <c r="Y14141" s="214"/>
      <c r="Z14141" s="214"/>
      <c r="AA14141" s="217"/>
      <c r="AB14141" s="217"/>
      <c r="AC14141" s="217"/>
      <c r="AD14141" s="213"/>
    </row>
    <row r="14142" spans="20:30" x14ac:dyDescent="0.2">
      <c r="T14142" s="212"/>
      <c r="U14142" s="213"/>
      <c r="V14142" s="213"/>
      <c r="W14142" s="213"/>
      <c r="X14142" s="214"/>
      <c r="Y14142" s="214"/>
      <c r="Z14142" s="214"/>
      <c r="AA14142" s="217"/>
      <c r="AB14142" s="217"/>
      <c r="AC14142" s="217"/>
      <c r="AD14142" s="213"/>
    </row>
    <row r="14143" spans="20:30" x14ac:dyDescent="0.2">
      <c r="T14143" s="212"/>
      <c r="U14143" s="213"/>
      <c r="V14143" s="213"/>
      <c r="W14143" s="213"/>
      <c r="X14143" s="214"/>
      <c r="Y14143" s="214"/>
      <c r="Z14143" s="214"/>
      <c r="AA14143" s="217"/>
      <c r="AB14143" s="217"/>
      <c r="AC14143" s="217"/>
      <c r="AD14143" s="213"/>
    </row>
    <row r="14144" spans="20:30" x14ac:dyDescent="0.2">
      <c r="T14144" s="212"/>
      <c r="U14144" s="213"/>
      <c r="V14144" s="213"/>
      <c r="W14144" s="213"/>
      <c r="X14144" s="214"/>
      <c r="Y14144" s="214"/>
      <c r="Z14144" s="214"/>
      <c r="AA14144" s="217"/>
      <c r="AB14144" s="217"/>
      <c r="AC14144" s="217"/>
      <c r="AD14144" s="213"/>
    </row>
    <row r="14145" spans="20:30" x14ac:dyDescent="0.2">
      <c r="T14145" s="212"/>
      <c r="U14145" s="213"/>
      <c r="V14145" s="213"/>
      <c r="W14145" s="213"/>
      <c r="X14145" s="214"/>
      <c r="Y14145" s="214"/>
      <c r="Z14145" s="214"/>
      <c r="AA14145" s="217"/>
      <c r="AB14145" s="217"/>
      <c r="AC14145" s="217"/>
      <c r="AD14145" s="213"/>
    </row>
    <row r="14146" spans="20:30" x14ac:dyDescent="0.2">
      <c r="T14146" s="212"/>
      <c r="U14146" s="213"/>
      <c r="V14146" s="213"/>
      <c r="W14146" s="213"/>
      <c r="X14146" s="214"/>
      <c r="Y14146" s="214"/>
      <c r="Z14146" s="214"/>
      <c r="AA14146" s="217"/>
      <c r="AB14146" s="217"/>
      <c r="AC14146" s="217"/>
      <c r="AD14146" s="213"/>
    </row>
    <row r="14147" spans="20:30" x14ac:dyDescent="0.2">
      <c r="T14147" s="212"/>
      <c r="U14147" s="213"/>
      <c r="V14147" s="213"/>
      <c r="W14147" s="213"/>
      <c r="X14147" s="214"/>
      <c r="Y14147" s="214"/>
      <c r="Z14147" s="214"/>
      <c r="AA14147" s="217"/>
      <c r="AB14147" s="217"/>
      <c r="AC14147" s="217"/>
      <c r="AD14147" s="213"/>
    </row>
    <row r="14148" spans="20:30" x14ac:dyDescent="0.2">
      <c r="T14148" s="212"/>
      <c r="U14148" s="213"/>
      <c r="V14148" s="213"/>
      <c r="W14148" s="213"/>
      <c r="X14148" s="214"/>
      <c r="Y14148" s="214"/>
      <c r="Z14148" s="214"/>
      <c r="AA14148" s="217"/>
      <c r="AB14148" s="217"/>
      <c r="AC14148" s="217"/>
      <c r="AD14148" s="213"/>
    </row>
    <row r="14149" spans="20:30" x14ac:dyDescent="0.2">
      <c r="T14149" s="212"/>
      <c r="U14149" s="213"/>
      <c r="V14149" s="213"/>
      <c r="W14149" s="213"/>
      <c r="X14149" s="214"/>
      <c r="Y14149" s="214"/>
      <c r="Z14149" s="214"/>
      <c r="AA14149" s="217"/>
      <c r="AB14149" s="217"/>
      <c r="AC14149" s="217"/>
      <c r="AD14149" s="213"/>
    </row>
    <row r="14150" spans="20:30" x14ac:dyDescent="0.2">
      <c r="T14150" s="212"/>
      <c r="U14150" s="213"/>
      <c r="V14150" s="213"/>
      <c r="W14150" s="213"/>
      <c r="X14150" s="214"/>
      <c r="Y14150" s="214"/>
      <c r="Z14150" s="214"/>
      <c r="AA14150" s="217"/>
      <c r="AB14150" s="217"/>
      <c r="AC14150" s="217"/>
      <c r="AD14150" s="213"/>
    </row>
    <row r="14151" spans="20:30" x14ac:dyDescent="0.2">
      <c r="T14151" s="212"/>
      <c r="U14151" s="213"/>
      <c r="V14151" s="213"/>
      <c r="W14151" s="213"/>
      <c r="X14151" s="214"/>
      <c r="Y14151" s="214"/>
      <c r="Z14151" s="214"/>
      <c r="AA14151" s="217"/>
      <c r="AB14151" s="217"/>
      <c r="AC14151" s="217"/>
      <c r="AD14151" s="213"/>
    </row>
    <row r="14152" spans="20:30" x14ac:dyDescent="0.2">
      <c r="T14152" s="212"/>
      <c r="U14152" s="213"/>
      <c r="V14152" s="213"/>
      <c r="W14152" s="213"/>
      <c r="X14152" s="214"/>
      <c r="Y14152" s="214"/>
      <c r="Z14152" s="214"/>
      <c r="AA14152" s="217"/>
      <c r="AB14152" s="217"/>
      <c r="AC14152" s="217"/>
      <c r="AD14152" s="213"/>
    </row>
    <row r="14153" spans="20:30" x14ac:dyDescent="0.2">
      <c r="T14153" s="212"/>
      <c r="U14153" s="213"/>
      <c r="V14153" s="213"/>
      <c r="W14153" s="213"/>
      <c r="X14153" s="214"/>
      <c r="Y14153" s="214"/>
      <c r="Z14153" s="214"/>
      <c r="AA14153" s="217"/>
      <c r="AB14153" s="217"/>
      <c r="AC14153" s="217"/>
      <c r="AD14153" s="213"/>
    </row>
    <row r="14154" spans="20:30" x14ac:dyDescent="0.2">
      <c r="T14154" s="212"/>
      <c r="U14154" s="213"/>
      <c r="V14154" s="213"/>
      <c r="W14154" s="213"/>
      <c r="X14154" s="214"/>
      <c r="Y14154" s="214"/>
      <c r="Z14154" s="214"/>
      <c r="AA14154" s="217"/>
      <c r="AB14154" s="217"/>
      <c r="AC14154" s="217"/>
      <c r="AD14154" s="213"/>
    </row>
    <row r="14155" spans="20:30" x14ac:dyDescent="0.2">
      <c r="T14155" s="212"/>
      <c r="U14155" s="213"/>
      <c r="V14155" s="213"/>
      <c r="W14155" s="213"/>
      <c r="X14155" s="214"/>
      <c r="Y14155" s="214"/>
      <c r="Z14155" s="214"/>
      <c r="AA14155" s="217"/>
      <c r="AB14155" s="217"/>
      <c r="AC14155" s="217"/>
      <c r="AD14155" s="213"/>
    </row>
    <row r="14156" spans="20:30" x14ac:dyDescent="0.2">
      <c r="T14156" s="212"/>
      <c r="U14156" s="213"/>
      <c r="V14156" s="213"/>
      <c r="W14156" s="213"/>
      <c r="X14156" s="214"/>
      <c r="Y14156" s="214"/>
      <c r="Z14156" s="214"/>
      <c r="AA14156" s="217"/>
      <c r="AB14156" s="217"/>
      <c r="AC14156" s="217"/>
      <c r="AD14156" s="213"/>
    </row>
    <row r="14157" spans="20:30" x14ac:dyDescent="0.2">
      <c r="T14157" s="212"/>
      <c r="U14157" s="213"/>
      <c r="V14157" s="213"/>
      <c r="W14157" s="213"/>
      <c r="X14157" s="214"/>
      <c r="Y14157" s="214"/>
      <c r="Z14157" s="214"/>
      <c r="AA14157" s="217"/>
      <c r="AB14157" s="217"/>
      <c r="AC14157" s="217"/>
      <c r="AD14157" s="213"/>
    </row>
    <row r="14158" spans="20:30" x14ac:dyDescent="0.2">
      <c r="T14158" s="212"/>
      <c r="U14158" s="213"/>
      <c r="V14158" s="213"/>
      <c r="W14158" s="213"/>
      <c r="X14158" s="214"/>
      <c r="Y14158" s="214"/>
      <c r="Z14158" s="214"/>
      <c r="AA14158" s="217"/>
      <c r="AB14158" s="217"/>
      <c r="AC14158" s="217"/>
      <c r="AD14158" s="213"/>
    </row>
    <row r="14159" spans="20:30" x14ac:dyDescent="0.2">
      <c r="T14159" s="212"/>
      <c r="U14159" s="213"/>
      <c r="V14159" s="213"/>
      <c r="W14159" s="213"/>
      <c r="X14159" s="214"/>
      <c r="Y14159" s="214"/>
      <c r="Z14159" s="214"/>
      <c r="AA14159" s="217"/>
      <c r="AB14159" s="217"/>
      <c r="AC14159" s="217"/>
      <c r="AD14159" s="213"/>
    </row>
    <row r="14160" spans="20:30" x14ac:dyDescent="0.2">
      <c r="T14160" s="212"/>
      <c r="U14160" s="213"/>
      <c r="V14160" s="213"/>
      <c r="W14160" s="213"/>
      <c r="X14160" s="214"/>
      <c r="Y14160" s="214"/>
      <c r="Z14160" s="214"/>
      <c r="AA14160" s="217"/>
      <c r="AB14160" s="217"/>
      <c r="AC14160" s="217"/>
      <c r="AD14160" s="213"/>
    </row>
    <row r="14161" spans="20:30" x14ac:dyDescent="0.2">
      <c r="T14161" s="212"/>
      <c r="U14161" s="213"/>
      <c r="V14161" s="213"/>
      <c r="W14161" s="213"/>
      <c r="X14161" s="214"/>
      <c r="Y14161" s="214"/>
      <c r="Z14161" s="214"/>
      <c r="AA14161" s="217"/>
      <c r="AB14161" s="217"/>
      <c r="AC14161" s="217"/>
      <c r="AD14161" s="213"/>
    </row>
    <row r="14162" spans="20:30" x14ac:dyDescent="0.2">
      <c r="T14162" s="212"/>
      <c r="U14162" s="213"/>
      <c r="V14162" s="213"/>
      <c r="W14162" s="213"/>
      <c r="X14162" s="214"/>
      <c r="Y14162" s="214"/>
      <c r="Z14162" s="214"/>
      <c r="AA14162" s="217"/>
      <c r="AB14162" s="217"/>
      <c r="AC14162" s="217"/>
      <c r="AD14162" s="213"/>
    </row>
    <row r="14163" spans="20:30" x14ac:dyDescent="0.2">
      <c r="T14163" s="212"/>
      <c r="U14163" s="213"/>
      <c r="V14163" s="213"/>
      <c r="W14163" s="213"/>
      <c r="X14163" s="214"/>
      <c r="Y14163" s="214"/>
      <c r="Z14163" s="214"/>
      <c r="AA14163" s="217"/>
      <c r="AB14163" s="217"/>
      <c r="AC14163" s="217"/>
      <c r="AD14163" s="213"/>
    </row>
    <row r="14164" spans="20:30" x14ac:dyDescent="0.2">
      <c r="T14164" s="212"/>
      <c r="U14164" s="213"/>
      <c r="V14164" s="213"/>
      <c r="W14164" s="213"/>
      <c r="X14164" s="214"/>
      <c r="Y14164" s="214"/>
      <c r="Z14164" s="214"/>
      <c r="AA14164" s="217"/>
      <c r="AB14164" s="217"/>
      <c r="AC14164" s="217"/>
      <c r="AD14164" s="213"/>
    </row>
    <row r="14165" spans="20:30" x14ac:dyDescent="0.2">
      <c r="T14165" s="212"/>
      <c r="U14165" s="213"/>
      <c r="V14165" s="213"/>
      <c r="W14165" s="213"/>
      <c r="X14165" s="214"/>
      <c r="Y14165" s="214"/>
      <c r="Z14165" s="214"/>
      <c r="AA14165" s="217"/>
      <c r="AB14165" s="217"/>
      <c r="AC14165" s="217"/>
      <c r="AD14165" s="213"/>
    </row>
    <row r="14166" spans="20:30" x14ac:dyDescent="0.2">
      <c r="T14166" s="212"/>
      <c r="U14166" s="213"/>
      <c r="V14166" s="213"/>
      <c r="W14166" s="213"/>
      <c r="X14166" s="214"/>
      <c r="Y14166" s="214"/>
      <c r="Z14166" s="214"/>
      <c r="AA14166" s="217"/>
      <c r="AB14166" s="217"/>
      <c r="AC14166" s="217"/>
      <c r="AD14166" s="213"/>
    </row>
    <row r="14167" spans="20:30" x14ac:dyDescent="0.2">
      <c r="T14167" s="212"/>
      <c r="U14167" s="213"/>
      <c r="V14167" s="213"/>
      <c r="W14167" s="213"/>
      <c r="X14167" s="214"/>
      <c r="Y14167" s="214"/>
      <c r="Z14167" s="214"/>
      <c r="AA14167" s="217"/>
      <c r="AB14167" s="217"/>
      <c r="AC14167" s="217"/>
      <c r="AD14167" s="213"/>
    </row>
    <row r="14168" spans="20:30" x14ac:dyDescent="0.2">
      <c r="T14168" s="212"/>
      <c r="U14168" s="213"/>
      <c r="V14168" s="213"/>
      <c r="W14168" s="213"/>
      <c r="X14168" s="214"/>
      <c r="Y14168" s="214"/>
      <c r="Z14168" s="214"/>
      <c r="AA14168" s="217"/>
      <c r="AB14168" s="217"/>
      <c r="AC14168" s="217"/>
      <c r="AD14168" s="213"/>
    </row>
    <row r="14169" spans="20:30" x14ac:dyDescent="0.2">
      <c r="T14169" s="212"/>
      <c r="U14169" s="213"/>
      <c r="V14169" s="213"/>
      <c r="W14169" s="213"/>
      <c r="X14169" s="214"/>
      <c r="Y14169" s="214"/>
      <c r="Z14169" s="214"/>
      <c r="AA14169" s="217"/>
      <c r="AB14169" s="217"/>
      <c r="AC14169" s="217"/>
      <c r="AD14169" s="213"/>
    </row>
    <row r="14170" spans="20:30" x14ac:dyDescent="0.2">
      <c r="T14170" s="212"/>
      <c r="U14170" s="213"/>
      <c r="V14170" s="213"/>
      <c r="W14170" s="213"/>
      <c r="X14170" s="214"/>
      <c r="Y14170" s="214"/>
      <c r="Z14170" s="214"/>
      <c r="AA14170" s="217"/>
      <c r="AB14170" s="217"/>
      <c r="AC14170" s="217"/>
      <c r="AD14170" s="213"/>
    </row>
    <row r="14171" spans="20:30" x14ac:dyDescent="0.2">
      <c r="T14171" s="212"/>
      <c r="U14171" s="213"/>
      <c r="V14171" s="213"/>
      <c r="W14171" s="213"/>
      <c r="X14171" s="214"/>
      <c r="Y14171" s="214"/>
      <c r="Z14171" s="214"/>
      <c r="AA14171" s="217"/>
      <c r="AB14171" s="217"/>
      <c r="AC14171" s="217"/>
      <c r="AD14171" s="213"/>
    </row>
    <row r="14172" spans="20:30" x14ac:dyDescent="0.2">
      <c r="T14172" s="212"/>
      <c r="U14172" s="213"/>
      <c r="V14172" s="213"/>
      <c r="W14172" s="213"/>
      <c r="X14172" s="214"/>
      <c r="Y14172" s="214"/>
      <c r="Z14172" s="214"/>
      <c r="AA14172" s="217"/>
      <c r="AB14172" s="217"/>
      <c r="AC14172" s="217"/>
      <c r="AD14172" s="213"/>
    </row>
    <row r="14173" spans="20:30" x14ac:dyDescent="0.2">
      <c r="T14173" s="212"/>
      <c r="U14173" s="213"/>
      <c r="V14173" s="213"/>
      <c r="W14173" s="213"/>
      <c r="X14173" s="214"/>
      <c r="Y14173" s="214"/>
      <c r="Z14173" s="214"/>
      <c r="AA14173" s="217"/>
      <c r="AB14173" s="217"/>
      <c r="AC14173" s="217"/>
      <c r="AD14173" s="213"/>
    </row>
    <row r="14174" spans="20:30" x14ac:dyDescent="0.2">
      <c r="T14174" s="212"/>
      <c r="U14174" s="213"/>
      <c r="V14174" s="213"/>
      <c r="W14174" s="213"/>
      <c r="X14174" s="214"/>
      <c r="Y14174" s="214"/>
      <c r="Z14174" s="214"/>
      <c r="AA14174" s="217"/>
      <c r="AB14174" s="217"/>
      <c r="AC14174" s="217"/>
      <c r="AD14174" s="213"/>
    </row>
    <row r="14175" spans="20:30" x14ac:dyDescent="0.2">
      <c r="T14175" s="212"/>
      <c r="U14175" s="213"/>
      <c r="V14175" s="213"/>
      <c r="W14175" s="213"/>
      <c r="X14175" s="214"/>
      <c r="Y14175" s="214"/>
      <c r="Z14175" s="214"/>
      <c r="AA14175" s="217"/>
      <c r="AB14175" s="217"/>
      <c r="AC14175" s="217"/>
      <c r="AD14175" s="213"/>
    </row>
    <row r="14176" spans="20:30" x14ac:dyDescent="0.2">
      <c r="T14176" s="212"/>
      <c r="U14176" s="213"/>
      <c r="V14176" s="213"/>
      <c r="W14176" s="213"/>
      <c r="X14176" s="214"/>
      <c r="Y14176" s="214"/>
      <c r="Z14176" s="214"/>
      <c r="AA14176" s="217"/>
      <c r="AB14176" s="217"/>
      <c r="AC14176" s="217"/>
      <c r="AD14176" s="213"/>
    </row>
    <row r="14177" spans="20:30" x14ac:dyDescent="0.2">
      <c r="T14177" s="212"/>
      <c r="U14177" s="213"/>
      <c r="V14177" s="213"/>
      <c r="W14177" s="213"/>
      <c r="X14177" s="214"/>
      <c r="Y14177" s="214"/>
      <c r="Z14177" s="214"/>
      <c r="AA14177" s="217"/>
      <c r="AB14177" s="217"/>
      <c r="AC14177" s="217"/>
      <c r="AD14177" s="213"/>
    </row>
    <row r="14178" spans="20:30" x14ac:dyDescent="0.2">
      <c r="T14178" s="212"/>
      <c r="U14178" s="213"/>
      <c r="V14178" s="213"/>
      <c r="W14178" s="213"/>
      <c r="X14178" s="214"/>
      <c r="Y14178" s="214"/>
      <c r="Z14178" s="214"/>
      <c r="AA14178" s="217"/>
      <c r="AB14178" s="217"/>
      <c r="AC14178" s="217"/>
      <c r="AD14178" s="213"/>
    </row>
    <row r="14179" spans="20:30" x14ac:dyDescent="0.2">
      <c r="T14179" s="212"/>
      <c r="U14179" s="213"/>
      <c r="V14179" s="213"/>
      <c r="W14179" s="213"/>
      <c r="X14179" s="214"/>
      <c r="Y14179" s="214"/>
      <c r="Z14179" s="214"/>
      <c r="AA14179" s="217"/>
      <c r="AB14179" s="217"/>
      <c r="AC14179" s="217"/>
      <c r="AD14179" s="213"/>
    </row>
    <row r="14180" spans="20:30" x14ac:dyDescent="0.2">
      <c r="T14180" s="212"/>
      <c r="U14180" s="213"/>
      <c r="V14180" s="213"/>
      <c r="W14180" s="213"/>
      <c r="X14180" s="214"/>
      <c r="Y14180" s="214"/>
      <c r="Z14180" s="214"/>
      <c r="AA14180" s="217"/>
      <c r="AB14180" s="217"/>
      <c r="AC14180" s="217"/>
      <c r="AD14180" s="213"/>
    </row>
    <row r="14181" spans="20:30" x14ac:dyDescent="0.2">
      <c r="T14181" s="212"/>
      <c r="U14181" s="213"/>
      <c r="V14181" s="213"/>
      <c r="W14181" s="213"/>
      <c r="X14181" s="214"/>
      <c r="Y14181" s="214"/>
      <c r="Z14181" s="214"/>
      <c r="AA14181" s="217"/>
      <c r="AB14181" s="217"/>
      <c r="AC14181" s="217"/>
      <c r="AD14181" s="213"/>
    </row>
    <row r="14182" spans="20:30" x14ac:dyDescent="0.2">
      <c r="T14182" s="212"/>
      <c r="U14182" s="213"/>
      <c r="V14182" s="213"/>
      <c r="W14182" s="213"/>
      <c r="X14182" s="214"/>
      <c r="Y14182" s="214"/>
      <c r="Z14182" s="214"/>
      <c r="AA14182" s="217"/>
      <c r="AB14182" s="217"/>
      <c r="AC14182" s="217"/>
      <c r="AD14182" s="213"/>
    </row>
    <row r="14183" spans="20:30" x14ac:dyDescent="0.2">
      <c r="T14183" s="212"/>
      <c r="U14183" s="213"/>
      <c r="V14183" s="213"/>
      <c r="W14183" s="213"/>
      <c r="X14183" s="214"/>
      <c r="Y14183" s="214"/>
      <c r="Z14183" s="214"/>
      <c r="AA14183" s="217"/>
      <c r="AB14183" s="217"/>
      <c r="AC14183" s="217"/>
      <c r="AD14183" s="213"/>
    </row>
    <row r="14184" spans="20:30" x14ac:dyDescent="0.2">
      <c r="T14184" s="212"/>
      <c r="U14184" s="213"/>
      <c r="V14184" s="213"/>
      <c r="W14184" s="213"/>
      <c r="X14184" s="214"/>
      <c r="Y14184" s="214"/>
      <c r="Z14184" s="214"/>
      <c r="AA14184" s="217"/>
      <c r="AB14184" s="217"/>
      <c r="AC14184" s="217"/>
      <c r="AD14184" s="213"/>
    </row>
    <row r="14185" spans="20:30" x14ac:dyDescent="0.2">
      <c r="T14185" s="212"/>
      <c r="U14185" s="213"/>
      <c r="V14185" s="213"/>
      <c r="W14185" s="213"/>
      <c r="X14185" s="214"/>
      <c r="Y14185" s="214"/>
      <c r="Z14185" s="214"/>
      <c r="AA14185" s="217"/>
      <c r="AB14185" s="217"/>
      <c r="AC14185" s="217"/>
      <c r="AD14185" s="213"/>
    </row>
    <row r="14186" spans="20:30" x14ac:dyDescent="0.2">
      <c r="T14186" s="212"/>
      <c r="U14186" s="213"/>
      <c r="V14186" s="213"/>
      <c r="W14186" s="213"/>
      <c r="X14186" s="214"/>
      <c r="Y14186" s="214"/>
      <c r="Z14186" s="214"/>
      <c r="AA14186" s="217"/>
      <c r="AB14186" s="217"/>
      <c r="AC14186" s="217"/>
      <c r="AD14186" s="213"/>
    </row>
    <row r="14187" spans="20:30" x14ac:dyDescent="0.2">
      <c r="T14187" s="212"/>
      <c r="U14187" s="213"/>
      <c r="V14187" s="213"/>
      <c r="W14187" s="213"/>
      <c r="X14187" s="214"/>
      <c r="Y14187" s="214"/>
      <c r="Z14187" s="214"/>
      <c r="AA14187" s="217"/>
      <c r="AB14187" s="217"/>
      <c r="AC14187" s="217"/>
      <c r="AD14187" s="213"/>
    </row>
    <row r="14188" spans="20:30" x14ac:dyDescent="0.2">
      <c r="T14188" s="212"/>
      <c r="U14188" s="213"/>
      <c r="V14188" s="213"/>
      <c r="W14188" s="213"/>
      <c r="X14188" s="214"/>
      <c r="Y14188" s="214"/>
      <c r="Z14188" s="214"/>
      <c r="AA14188" s="217"/>
      <c r="AB14188" s="217"/>
      <c r="AC14188" s="217"/>
      <c r="AD14188" s="213"/>
    </row>
    <row r="14189" spans="20:30" x14ac:dyDescent="0.2">
      <c r="T14189" s="212"/>
      <c r="U14189" s="213"/>
      <c r="V14189" s="213"/>
      <c r="W14189" s="213"/>
      <c r="X14189" s="214"/>
      <c r="Y14189" s="214"/>
      <c r="Z14189" s="214"/>
      <c r="AA14189" s="217"/>
      <c r="AB14189" s="217"/>
      <c r="AC14189" s="217"/>
      <c r="AD14189" s="213"/>
    </row>
    <row r="14190" spans="20:30" x14ac:dyDescent="0.2">
      <c r="T14190" s="212"/>
      <c r="U14190" s="213"/>
      <c r="V14190" s="213"/>
      <c r="W14190" s="213"/>
      <c r="X14190" s="214"/>
      <c r="Y14190" s="214"/>
      <c r="Z14190" s="214"/>
      <c r="AA14190" s="217"/>
      <c r="AB14190" s="217"/>
      <c r="AC14190" s="217"/>
      <c r="AD14190" s="213"/>
    </row>
    <row r="14191" spans="20:30" x14ac:dyDescent="0.2">
      <c r="T14191" s="212"/>
      <c r="U14191" s="213"/>
      <c r="V14191" s="213"/>
      <c r="W14191" s="213"/>
      <c r="X14191" s="214"/>
      <c r="Y14191" s="214"/>
      <c r="Z14191" s="214"/>
      <c r="AA14191" s="217"/>
      <c r="AB14191" s="217"/>
      <c r="AC14191" s="217"/>
      <c r="AD14191" s="213"/>
    </row>
    <row r="14192" spans="20:30" x14ac:dyDescent="0.2">
      <c r="T14192" s="212"/>
      <c r="U14192" s="213"/>
      <c r="V14192" s="213"/>
      <c r="W14192" s="213"/>
      <c r="X14192" s="214"/>
      <c r="Y14192" s="214"/>
      <c r="Z14192" s="214"/>
      <c r="AA14192" s="217"/>
      <c r="AB14192" s="217"/>
      <c r="AC14192" s="217"/>
      <c r="AD14192" s="213"/>
    </row>
    <row r="14193" spans="20:30" x14ac:dyDescent="0.2">
      <c r="T14193" s="212"/>
      <c r="U14193" s="213"/>
      <c r="V14193" s="213"/>
      <c r="W14193" s="213"/>
      <c r="X14193" s="214"/>
      <c r="Y14193" s="214"/>
      <c r="Z14193" s="214"/>
      <c r="AA14193" s="217"/>
      <c r="AB14193" s="217"/>
      <c r="AC14193" s="217"/>
      <c r="AD14193" s="213"/>
    </row>
    <row r="14194" spans="20:30" x14ac:dyDescent="0.2">
      <c r="T14194" s="212"/>
      <c r="U14194" s="213"/>
      <c r="V14194" s="213"/>
      <c r="W14194" s="213"/>
      <c r="X14194" s="214"/>
      <c r="Y14194" s="214"/>
      <c r="Z14194" s="214"/>
      <c r="AA14194" s="217"/>
      <c r="AB14194" s="217"/>
      <c r="AC14194" s="217"/>
      <c r="AD14194" s="213"/>
    </row>
    <row r="14195" spans="20:30" x14ac:dyDescent="0.2">
      <c r="T14195" s="212"/>
      <c r="U14195" s="213"/>
      <c r="V14195" s="213"/>
      <c r="W14195" s="213"/>
      <c r="X14195" s="214"/>
      <c r="Y14195" s="214"/>
      <c r="Z14195" s="214"/>
      <c r="AA14195" s="217"/>
      <c r="AB14195" s="217"/>
      <c r="AC14195" s="217"/>
      <c r="AD14195" s="213"/>
    </row>
    <row r="14196" spans="20:30" x14ac:dyDescent="0.2">
      <c r="T14196" s="212"/>
      <c r="U14196" s="213"/>
      <c r="V14196" s="213"/>
      <c r="W14196" s="213"/>
      <c r="X14196" s="214"/>
      <c r="Y14196" s="214"/>
      <c r="Z14196" s="214"/>
      <c r="AA14196" s="217"/>
      <c r="AB14196" s="217"/>
      <c r="AC14196" s="217"/>
      <c r="AD14196" s="213"/>
    </row>
    <row r="14197" spans="20:30" x14ac:dyDescent="0.2">
      <c r="T14197" s="212"/>
      <c r="U14197" s="213"/>
      <c r="V14197" s="213"/>
      <c r="W14197" s="213"/>
      <c r="X14197" s="214"/>
      <c r="Y14197" s="214"/>
      <c r="Z14197" s="214"/>
      <c r="AA14197" s="217"/>
      <c r="AB14197" s="217"/>
      <c r="AC14197" s="217"/>
      <c r="AD14197" s="213"/>
    </row>
    <row r="14198" spans="20:30" x14ac:dyDescent="0.2">
      <c r="T14198" s="212"/>
      <c r="U14198" s="213"/>
      <c r="V14198" s="213"/>
      <c r="W14198" s="213"/>
      <c r="X14198" s="214"/>
      <c r="Y14198" s="214"/>
      <c r="Z14198" s="214"/>
      <c r="AA14198" s="217"/>
      <c r="AB14198" s="217"/>
      <c r="AC14198" s="217"/>
      <c r="AD14198" s="213"/>
    </row>
    <row r="14199" spans="20:30" x14ac:dyDescent="0.2">
      <c r="T14199" s="212"/>
      <c r="U14199" s="213"/>
      <c r="V14199" s="213"/>
      <c r="W14199" s="213"/>
      <c r="X14199" s="214"/>
      <c r="Y14199" s="214"/>
      <c r="Z14199" s="214"/>
      <c r="AA14199" s="217"/>
      <c r="AB14199" s="217"/>
      <c r="AC14199" s="217"/>
      <c r="AD14199" s="213"/>
    </row>
    <row r="14200" spans="20:30" x14ac:dyDescent="0.2">
      <c r="T14200" s="212"/>
      <c r="U14200" s="213"/>
      <c r="V14200" s="213"/>
      <c r="W14200" s="213"/>
      <c r="X14200" s="214"/>
      <c r="Y14200" s="214"/>
      <c r="Z14200" s="214"/>
      <c r="AA14200" s="217"/>
      <c r="AB14200" s="217"/>
      <c r="AC14200" s="217"/>
      <c r="AD14200" s="213"/>
    </row>
    <row r="14201" spans="20:30" x14ac:dyDescent="0.2">
      <c r="T14201" s="212"/>
      <c r="U14201" s="213"/>
      <c r="V14201" s="213"/>
      <c r="W14201" s="213"/>
      <c r="X14201" s="214"/>
      <c r="Y14201" s="214"/>
      <c r="Z14201" s="214"/>
      <c r="AA14201" s="217"/>
      <c r="AB14201" s="217"/>
      <c r="AC14201" s="217"/>
      <c r="AD14201" s="213"/>
    </row>
    <row r="14202" spans="20:30" x14ac:dyDescent="0.2">
      <c r="T14202" s="212"/>
      <c r="U14202" s="213"/>
      <c r="V14202" s="213"/>
      <c r="W14202" s="213"/>
      <c r="X14202" s="214"/>
      <c r="Y14202" s="214"/>
      <c r="Z14202" s="214"/>
      <c r="AA14202" s="217"/>
      <c r="AB14202" s="217"/>
      <c r="AC14202" s="217"/>
      <c r="AD14202" s="213"/>
    </row>
    <row r="14203" spans="20:30" x14ac:dyDescent="0.2">
      <c r="T14203" s="212"/>
      <c r="U14203" s="213"/>
      <c r="V14203" s="213"/>
      <c r="W14203" s="213"/>
      <c r="X14203" s="214"/>
      <c r="Y14203" s="214"/>
      <c r="Z14203" s="214"/>
      <c r="AA14203" s="217"/>
      <c r="AB14203" s="217"/>
      <c r="AC14203" s="217"/>
      <c r="AD14203" s="213"/>
    </row>
    <row r="14204" spans="20:30" x14ac:dyDescent="0.2">
      <c r="T14204" s="212"/>
      <c r="U14204" s="213"/>
      <c r="V14204" s="213"/>
      <c r="W14204" s="213"/>
      <c r="X14204" s="214"/>
      <c r="Y14204" s="214"/>
      <c r="Z14204" s="214"/>
      <c r="AA14204" s="217"/>
      <c r="AB14204" s="217"/>
      <c r="AC14204" s="217"/>
      <c r="AD14204" s="213"/>
    </row>
    <row r="14205" spans="20:30" x14ac:dyDescent="0.2">
      <c r="T14205" s="212"/>
      <c r="U14205" s="213"/>
      <c r="V14205" s="213"/>
      <c r="W14205" s="213"/>
      <c r="X14205" s="214"/>
      <c r="Y14205" s="214"/>
      <c r="Z14205" s="214"/>
      <c r="AA14205" s="217"/>
      <c r="AB14205" s="217"/>
      <c r="AC14205" s="217"/>
      <c r="AD14205" s="213"/>
    </row>
    <row r="14206" spans="20:30" x14ac:dyDescent="0.2">
      <c r="T14206" s="212"/>
      <c r="U14206" s="213"/>
      <c r="V14206" s="213"/>
      <c r="W14206" s="213"/>
      <c r="X14206" s="214"/>
      <c r="Y14206" s="214"/>
      <c r="Z14206" s="214"/>
      <c r="AA14206" s="217"/>
      <c r="AB14206" s="217"/>
      <c r="AC14206" s="217"/>
      <c r="AD14206" s="213"/>
    </row>
    <row r="14207" spans="20:30" x14ac:dyDescent="0.2">
      <c r="T14207" s="212"/>
      <c r="U14207" s="213"/>
      <c r="V14207" s="213"/>
      <c r="W14207" s="213"/>
      <c r="X14207" s="214"/>
      <c r="Y14207" s="214"/>
      <c r="Z14207" s="214"/>
      <c r="AA14207" s="217"/>
      <c r="AB14207" s="217"/>
      <c r="AC14207" s="217"/>
      <c r="AD14207" s="213"/>
    </row>
    <row r="14208" spans="20:30" x14ac:dyDescent="0.2">
      <c r="T14208" s="212"/>
      <c r="U14208" s="213"/>
      <c r="V14208" s="213"/>
      <c r="W14208" s="213"/>
      <c r="X14208" s="214"/>
      <c r="Y14208" s="214"/>
      <c r="Z14208" s="214"/>
      <c r="AA14208" s="217"/>
      <c r="AB14208" s="217"/>
      <c r="AC14208" s="217"/>
      <c r="AD14208" s="213"/>
    </row>
    <row r="14209" spans="20:30" x14ac:dyDescent="0.2">
      <c r="T14209" s="212"/>
      <c r="U14209" s="213"/>
      <c r="V14209" s="213"/>
      <c r="W14209" s="213"/>
      <c r="X14209" s="214"/>
      <c r="Y14209" s="214"/>
      <c r="Z14209" s="214"/>
      <c r="AA14209" s="217"/>
      <c r="AB14209" s="217"/>
      <c r="AC14209" s="217"/>
      <c r="AD14209" s="213"/>
    </row>
    <row r="14210" spans="20:30" x14ac:dyDescent="0.2">
      <c r="T14210" s="212"/>
      <c r="U14210" s="213"/>
      <c r="V14210" s="213"/>
      <c r="W14210" s="213"/>
      <c r="X14210" s="214"/>
      <c r="Y14210" s="214"/>
      <c r="Z14210" s="214"/>
      <c r="AA14210" s="217"/>
      <c r="AB14210" s="217"/>
      <c r="AC14210" s="217"/>
      <c r="AD14210" s="213"/>
    </row>
    <row r="14211" spans="20:30" x14ac:dyDescent="0.2">
      <c r="T14211" s="212"/>
      <c r="U14211" s="213"/>
      <c r="V14211" s="213"/>
      <c r="W14211" s="213"/>
      <c r="X14211" s="214"/>
      <c r="Y14211" s="214"/>
      <c r="Z14211" s="214"/>
      <c r="AA14211" s="217"/>
      <c r="AB14211" s="217"/>
      <c r="AC14211" s="217"/>
      <c r="AD14211" s="213"/>
    </row>
    <row r="14212" spans="20:30" x14ac:dyDescent="0.2">
      <c r="T14212" s="212"/>
      <c r="U14212" s="213"/>
      <c r="V14212" s="213"/>
      <c r="W14212" s="213"/>
      <c r="X14212" s="214"/>
      <c r="Y14212" s="214"/>
      <c r="Z14212" s="214"/>
      <c r="AA14212" s="217"/>
      <c r="AB14212" s="217"/>
      <c r="AC14212" s="217"/>
      <c r="AD14212" s="213"/>
    </row>
    <row r="14213" spans="20:30" x14ac:dyDescent="0.2">
      <c r="T14213" s="212"/>
      <c r="U14213" s="213"/>
      <c r="V14213" s="213"/>
      <c r="W14213" s="213"/>
      <c r="X14213" s="214"/>
      <c r="Y14213" s="214"/>
      <c r="Z14213" s="214"/>
      <c r="AA14213" s="217"/>
      <c r="AB14213" s="217"/>
      <c r="AC14213" s="217"/>
      <c r="AD14213" s="213"/>
    </row>
    <row r="14214" spans="20:30" x14ac:dyDescent="0.2">
      <c r="T14214" s="212"/>
      <c r="U14214" s="213"/>
      <c r="V14214" s="213"/>
      <c r="W14214" s="213"/>
      <c r="X14214" s="214"/>
      <c r="Y14214" s="214"/>
      <c r="Z14214" s="214"/>
      <c r="AA14214" s="217"/>
      <c r="AB14214" s="217"/>
      <c r="AC14214" s="217"/>
      <c r="AD14214" s="213"/>
    </row>
    <row r="14215" spans="20:30" x14ac:dyDescent="0.2">
      <c r="T14215" s="212"/>
      <c r="U14215" s="213"/>
      <c r="V14215" s="213"/>
      <c r="W14215" s="213"/>
      <c r="X14215" s="214"/>
      <c r="Y14215" s="214"/>
      <c r="Z14215" s="214"/>
      <c r="AA14215" s="217"/>
      <c r="AB14215" s="217"/>
      <c r="AC14215" s="217"/>
      <c r="AD14215" s="213"/>
    </row>
    <row r="14216" spans="20:30" x14ac:dyDescent="0.2">
      <c r="T14216" s="212"/>
      <c r="U14216" s="213"/>
      <c r="V14216" s="213"/>
      <c r="W14216" s="213"/>
      <c r="X14216" s="214"/>
      <c r="Y14216" s="214"/>
      <c r="Z14216" s="214"/>
      <c r="AA14216" s="217"/>
      <c r="AB14216" s="217"/>
      <c r="AC14216" s="217"/>
      <c r="AD14216" s="213"/>
    </row>
    <row r="14217" spans="20:30" x14ac:dyDescent="0.2">
      <c r="T14217" s="212"/>
      <c r="U14217" s="213"/>
      <c r="V14217" s="213"/>
      <c r="W14217" s="213"/>
      <c r="X14217" s="214"/>
      <c r="Y14217" s="214"/>
      <c r="Z14217" s="214"/>
      <c r="AA14217" s="217"/>
      <c r="AB14217" s="217"/>
      <c r="AC14217" s="217"/>
      <c r="AD14217" s="213"/>
    </row>
    <row r="14218" spans="20:30" x14ac:dyDescent="0.2">
      <c r="T14218" s="212"/>
      <c r="U14218" s="213"/>
      <c r="V14218" s="213"/>
      <c r="W14218" s="213"/>
      <c r="X14218" s="214"/>
      <c r="Y14218" s="214"/>
      <c r="Z14218" s="214"/>
      <c r="AA14218" s="217"/>
      <c r="AB14218" s="217"/>
      <c r="AC14218" s="217"/>
      <c r="AD14218" s="213"/>
    </row>
    <row r="14219" spans="20:30" x14ac:dyDescent="0.2">
      <c r="T14219" s="212"/>
      <c r="U14219" s="213"/>
      <c r="V14219" s="213"/>
      <c r="W14219" s="213"/>
      <c r="X14219" s="214"/>
      <c r="Y14219" s="214"/>
      <c r="Z14219" s="214"/>
      <c r="AA14219" s="217"/>
      <c r="AB14219" s="217"/>
      <c r="AC14219" s="217"/>
      <c r="AD14219" s="213"/>
    </row>
    <row r="14220" spans="20:30" x14ac:dyDescent="0.2">
      <c r="T14220" s="212"/>
      <c r="U14220" s="213"/>
      <c r="V14220" s="213"/>
      <c r="W14220" s="213"/>
      <c r="X14220" s="214"/>
      <c r="Y14220" s="214"/>
      <c r="Z14220" s="214"/>
      <c r="AA14220" s="217"/>
      <c r="AB14220" s="217"/>
      <c r="AC14220" s="217"/>
      <c r="AD14220" s="213"/>
    </row>
    <row r="14221" spans="20:30" x14ac:dyDescent="0.2">
      <c r="T14221" s="212"/>
      <c r="U14221" s="213"/>
      <c r="V14221" s="213"/>
      <c r="W14221" s="213"/>
      <c r="X14221" s="214"/>
      <c r="Y14221" s="214"/>
      <c r="Z14221" s="214"/>
      <c r="AA14221" s="217"/>
      <c r="AB14221" s="217"/>
      <c r="AC14221" s="217"/>
      <c r="AD14221" s="213"/>
    </row>
    <row r="14222" spans="20:30" x14ac:dyDescent="0.2">
      <c r="T14222" s="212"/>
      <c r="U14222" s="213"/>
      <c r="V14222" s="213"/>
      <c r="W14222" s="213"/>
      <c r="X14222" s="214"/>
      <c r="Y14222" s="214"/>
      <c r="Z14222" s="214"/>
      <c r="AA14222" s="217"/>
      <c r="AB14222" s="217"/>
      <c r="AC14222" s="217"/>
      <c r="AD14222" s="213"/>
    </row>
    <row r="14223" spans="20:30" x14ac:dyDescent="0.2">
      <c r="T14223" s="212"/>
      <c r="U14223" s="213"/>
      <c r="V14223" s="213"/>
      <c r="W14223" s="213"/>
      <c r="X14223" s="214"/>
      <c r="Y14223" s="214"/>
      <c r="Z14223" s="214"/>
      <c r="AA14223" s="217"/>
      <c r="AB14223" s="217"/>
      <c r="AC14223" s="217"/>
      <c r="AD14223" s="213"/>
    </row>
    <row r="14224" spans="20:30" x14ac:dyDescent="0.2">
      <c r="T14224" s="212"/>
      <c r="U14224" s="213"/>
      <c r="V14224" s="213"/>
      <c r="W14224" s="213"/>
      <c r="X14224" s="214"/>
      <c r="Y14224" s="214"/>
      <c r="Z14224" s="214"/>
      <c r="AA14224" s="217"/>
      <c r="AB14224" s="217"/>
      <c r="AC14224" s="217"/>
      <c r="AD14224" s="213"/>
    </row>
    <row r="14225" spans="20:30" x14ac:dyDescent="0.2">
      <c r="T14225" s="212"/>
      <c r="U14225" s="213"/>
      <c r="V14225" s="213"/>
      <c r="W14225" s="213"/>
      <c r="X14225" s="214"/>
      <c r="Y14225" s="214"/>
      <c r="Z14225" s="214"/>
      <c r="AA14225" s="217"/>
      <c r="AB14225" s="217"/>
      <c r="AC14225" s="217"/>
      <c r="AD14225" s="213"/>
    </row>
    <row r="14226" spans="20:30" x14ac:dyDescent="0.2">
      <c r="T14226" s="212"/>
      <c r="U14226" s="213"/>
      <c r="V14226" s="213"/>
      <c r="W14226" s="213"/>
      <c r="X14226" s="214"/>
      <c r="Y14226" s="214"/>
      <c r="Z14226" s="214"/>
      <c r="AA14226" s="217"/>
      <c r="AB14226" s="217"/>
      <c r="AC14226" s="217"/>
      <c r="AD14226" s="213"/>
    </row>
    <row r="14227" spans="20:30" x14ac:dyDescent="0.2">
      <c r="T14227" s="212"/>
      <c r="U14227" s="213"/>
      <c r="V14227" s="213"/>
      <c r="W14227" s="213"/>
      <c r="X14227" s="214"/>
      <c r="Y14227" s="214"/>
      <c r="Z14227" s="214"/>
      <c r="AA14227" s="217"/>
      <c r="AB14227" s="217"/>
      <c r="AC14227" s="217"/>
      <c r="AD14227" s="213"/>
    </row>
    <row r="14228" spans="20:30" x14ac:dyDescent="0.2">
      <c r="T14228" s="212"/>
      <c r="U14228" s="213"/>
      <c r="V14228" s="213"/>
      <c r="W14228" s="213"/>
      <c r="X14228" s="214"/>
      <c r="Y14228" s="214"/>
      <c r="Z14228" s="214"/>
      <c r="AA14228" s="217"/>
      <c r="AB14228" s="217"/>
      <c r="AC14228" s="217"/>
      <c r="AD14228" s="213"/>
    </row>
    <row r="14229" spans="20:30" x14ac:dyDescent="0.2">
      <c r="T14229" s="212"/>
      <c r="U14229" s="213"/>
      <c r="V14229" s="213"/>
      <c r="W14229" s="213"/>
      <c r="X14229" s="214"/>
      <c r="Y14229" s="214"/>
      <c r="Z14229" s="214"/>
      <c r="AA14229" s="217"/>
      <c r="AB14229" s="217"/>
      <c r="AC14229" s="217"/>
      <c r="AD14229" s="213"/>
    </row>
    <row r="14230" spans="20:30" x14ac:dyDescent="0.2">
      <c r="T14230" s="212"/>
      <c r="U14230" s="213"/>
      <c r="V14230" s="213"/>
      <c r="W14230" s="213"/>
      <c r="X14230" s="214"/>
      <c r="Y14230" s="214"/>
      <c r="Z14230" s="214"/>
      <c r="AA14230" s="217"/>
      <c r="AB14230" s="217"/>
      <c r="AC14230" s="217"/>
      <c r="AD14230" s="213"/>
    </row>
    <row r="14231" spans="20:30" x14ac:dyDescent="0.2">
      <c r="T14231" s="212"/>
      <c r="U14231" s="213"/>
      <c r="V14231" s="213"/>
      <c r="W14231" s="213"/>
      <c r="X14231" s="214"/>
      <c r="Y14231" s="214"/>
      <c r="Z14231" s="214"/>
      <c r="AA14231" s="217"/>
      <c r="AB14231" s="217"/>
      <c r="AC14231" s="217"/>
      <c r="AD14231" s="213"/>
    </row>
    <row r="14232" spans="20:30" x14ac:dyDescent="0.2">
      <c r="T14232" s="212"/>
      <c r="U14232" s="213"/>
      <c r="V14232" s="213"/>
      <c r="W14232" s="213"/>
      <c r="X14232" s="214"/>
      <c r="Y14232" s="214"/>
      <c r="Z14232" s="214"/>
      <c r="AA14232" s="217"/>
      <c r="AB14232" s="217"/>
      <c r="AC14232" s="217"/>
      <c r="AD14232" s="213"/>
    </row>
    <row r="14233" spans="20:30" x14ac:dyDescent="0.2">
      <c r="T14233" s="212"/>
      <c r="U14233" s="213"/>
      <c r="V14233" s="213"/>
      <c r="W14233" s="213"/>
      <c r="X14233" s="214"/>
      <c r="Y14233" s="214"/>
      <c r="Z14233" s="214"/>
      <c r="AA14233" s="217"/>
      <c r="AB14233" s="217"/>
      <c r="AC14233" s="217"/>
      <c r="AD14233" s="213"/>
    </row>
    <row r="14234" spans="20:30" x14ac:dyDescent="0.2">
      <c r="T14234" s="212"/>
      <c r="U14234" s="213"/>
      <c r="V14234" s="213"/>
      <c r="W14234" s="213"/>
      <c r="X14234" s="214"/>
      <c r="Y14234" s="214"/>
      <c r="Z14234" s="214"/>
      <c r="AA14234" s="217"/>
      <c r="AB14234" s="217"/>
      <c r="AC14234" s="217"/>
      <c r="AD14234" s="213"/>
    </row>
    <row r="14235" spans="20:30" x14ac:dyDescent="0.2">
      <c r="T14235" s="212"/>
      <c r="U14235" s="213"/>
      <c r="V14235" s="213"/>
      <c r="W14235" s="213"/>
      <c r="X14235" s="214"/>
      <c r="Y14235" s="214"/>
      <c r="Z14235" s="214"/>
      <c r="AA14235" s="217"/>
      <c r="AB14235" s="217"/>
      <c r="AC14235" s="217"/>
      <c r="AD14235" s="213"/>
    </row>
    <row r="14236" spans="20:30" x14ac:dyDescent="0.2">
      <c r="T14236" s="212"/>
      <c r="U14236" s="213"/>
      <c r="V14236" s="213"/>
      <c r="W14236" s="213"/>
      <c r="X14236" s="214"/>
      <c r="Y14236" s="214"/>
      <c r="Z14236" s="214"/>
      <c r="AA14236" s="217"/>
      <c r="AB14236" s="217"/>
      <c r="AC14236" s="217"/>
      <c r="AD14236" s="213"/>
    </row>
    <row r="14237" spans="20:30" x14ac:dyDescent="0.2">
      <c r="T14237" s="212"/>
      <c r="U14237" s="213"/>
      <c r="V14237" s="213"/>
      <c r="W14237" s="213"/>
      <c r="X14237" s="214"/>
      <c r="Y14237" s="214"/>
      <c r="Z14237" s="214"/>
      <c r="AA14237" s="217"/>
      <c r="AB14237" s="217"/>
      <c r="AC14237" s="217"/>
      <c r="AD14237" s="213"/>
    </row>
    <row r="14238" spans="20:30" x14ac:dyDescent="0.2">
      <c r="T14238" s="212"/>
      <c r="U14238" s="213"/>
      <c r="V14238" s="213"/>
      <c r="W14238" s="213"/>
      <c r="X14238" s="214"/>
      <c r="Y14238" s="214"/>
      <c r="Z14238" s="214"/>
      <c r="AA14238" s="217"/>
      <c r="AB14238" s="217"/>
      <c r="AC14238" s="217"/>
      <c r="AD14238" s="213"/>
    </row>
    <row r="14239" spans="20:30" x14ac:dyDescent="0.2">
      <c r="T14239" s="212"/>
      <c r="U14239" s="213"/>
      <c r="V14239" s="213"/>
      <c r="W14239" s="213"/>
      <c r="X14239" s="214"/>
      <c r="Y14239" s="214"/>
      <c r="Z14239" s="214"/>
      <c r="AA14239" s="217"/>
      <c r="AB14239" s="217"/>
      <c r="AC14239" s="217"/>
      <c r="AD14239" s="213"/>
    </row>
    <row r="14240" spans="20:30" x14ac:dyDescent="0.2">
      <c r="T14240" s="212"/>
      <c r="U14240" s="213"/>
      <c r="V14240" s="213"/>
      <c r="W14240" s="213"/>
      <c r="X14240" s="214"/>
      <c r="Y14240" s="214"/>
      <c r="Z14240" s="214"/>
      <c r="AA14240" s="217"/>
      <c r="AB14240" s="217"/>
      <c r="AC14240" s="217"/>
      <c r="AD14240" s="213"/>
    </row>
    <row r="14241" spans="20:30" x14ac:dyDescent="0.2">
      <c r="T14241" s="212"/>
      <c r="U14241" s="213"/>
      <c r="V14241" s="213"/>
      <c r="W14241" s="213"/>
      <c r="X14241" s="214"/>
      <c r="Y14241" s="214"/>
      <c r="Z14241" s="214"/>
      <c r="AA14241" s="217"/>
      <c r="AB14241" s="217"/>
      <c r="AC14241" s="217"/>
      <c r="AD14241" s="213"/>
    </row>
    <row r="14242" spans="20:30" x14ac:dyDescent="0.2">
      <c r="T14242" s="212"/>
      <c r="U14242" s="213"/>
      <c r="V14242" s="213"/>
      <c r="W14242" s="213"/>
      <c r="X14242" s="214"/>
      <c r="Y14242" s="214"/>
      <c r="Z14242" s="214"/>
      <c r="AA14242" s="217"/>
      <c r="AB14242" s="217"/>
      <c r="AC14242" s="217"/>
      <c r="AD14242" s="213"/>
    </row>
    <row r="14243" spans="20:30" x14ac:dyDescent="0.2">
      <c r="T14243" s="212"/>
      <c r="U14243" s="213"/>
      <c r="V14243" s="213"/>
      <c r="W14243" s="213"/>
      <c r="X14243" s="214"/>
      <c r="Y14243" s="214"/>
      <c r="Z14243" s="214"/>
      <c r="AA14243" s="217"/>
      <c r="AB14243" s="217"/>
      <c r="AC14243" s="217"/>
      <c r="AD14243" s="213"/>
    </row>
    <row r="14244" spans="20:30" x14ac:dyDescent="0.2">
      <c r="T14244" s="212"/>
      <c r="U14244" s="213"/>
      <c r="V14244" s="213"/>
      <c r="W14244" s="213"/>
      <c r="X14244" s="214"/>
      <c r="Y14244" s="214"/>
      <c r="Z14244" s="214"/>
      <c r="AA14244" s="217"/>
      <c r="AB14244" s="217"/>
      <c r="AC14244" s="217"/>
      <c r="AD14244" s="213"/>
    </row>
    <row r="14245" spans="20:30" x14ac:dyDescent="0.2">
      <c r="T14245" s="212"/>
      <c r="U14245" s="213"/>
      <c r="V14245" s="213"/>
      <c r="W14245" s="213"/>
      <c r="X14245" s="214"/>
      <c r="Y14245" s="214"/>
      <c r="Z14245" s="214"/>
      <c r="AA14245" s="217"/>
      <c r="AB14245" s="217"/>
      <c r="AC14245" s="217"/>
      <c r="AD14245" s="213"/>
    </row>
    <row r="14246" spans="20:30" x14ac:dyDescent="0.2">
      <c r="T14246" s="212"/>
      <c r="U14246" s="213"/>
      <c r="V14246" s="213"/>
      <c r="W14246" s="213"/>
      <c r="X14246" s="214"/>
      <c r="Y14246" s="214"/>
      <c r="Z14246" s="214"/>
      <c r="AA14246" s="217"/>
      <c r="AB14246" s="217"/>
      <c r="AC14246" s="217"/>
      <c r="AD14246" s="213"/>
    </row>
    <row r="14247" spans="20:30" x14ac:dyDescent="0.2">
      <c r="T14247" s="212"/>
      <c r="U14247" s="213"/>
      <c r="V14247" s="213"/>
      <c r="W14247" s="213"/>
      <c r="X14247" s="214"/>
      <c r="Y14247" s="214"/>
      <c r="Z14247" s="214"/>
      <c r="AA14247" s="217"/>
      <c r="AB14247" s="217"/>
      <c r="AC14247" s="217"/>
      <c r="AD14247" s="213"/>
    </row>
    <row r="14248" spans="20:30" x14ac:dyDescent="0.2">
      <c r="T14248" s="212"/>
      <c r="U14248" s="213"/>
      <c r="V14248" s="213"/>
      <c r="W14248" s="213"/>
      <c r="X14248" s="214"/>
      <c r="Y14248" s="214"/>
      <c r="Z14248" s="214"/>
      <c r="AA14248" s="217"/>
      <c r="AB14248" s="217"/>
      <c r="AC14248" s="217"/>
      <c r="AD14248" s="213"/>
    </row>
    <row r="14249" spans="20:30" x14ac:dyDescent="0.2">
      <c r="T14249" s="212"/>
      <c r="U14249" s="213"/>
      <c r="V14249" s="213"/>
      <c r="W14249" s="213"/>
      <c r="X14249" s="214"/>
      <c r="Y14249" s="214"/>
      <c r="Z14249" s="214"/>
      <c r="AA14249" s="217"/>
      <c r="AB14249" s="217"/>
      <c r="AC14249" s="217"/>
      <c r="AD14249" s="213"/>
    </row>
    <row r="14250" spans="20:30" x14ac:dyDescent="0.2">
      <c r="T14250" s="212"/>
      <c r="U14250" s="213"/>
      <c r="V14250" s="213"/>
      <c r="W14250" s="213"/>
      <c r="X14250" s="214"/>
      <c r="Y14250" s="214"/>
      <c r="Z14250" s="214"/>
      <c r="AA14250" s="217"/>
      <c r="AB14250" s="217"/>
      <c r="AC14250" s="217"/>
      <c r="AD14250" s="213"/>
    </row>
    <row r="14251" spans="20:30" x14ac:dyDescent="0.2">
      <c r="T14251" s="212"/>
      <c r="U14251" s="213"/>
      <c r="V14251" s="213"/>
      <c r="W14251" s="213"/>
      <c r="X14251" s="214"/>
      <c r="Y14251" s="214"/>
      <c r="Z14251" s="214"/>
      <c r="AA14251" s="217"/>
      <c r="AB14251" s="217"/>
      <c r="AC14251" s="217"/>
      <c r="AD14251" s="213"/>
    </row>
    <row r="14252" spans="20:30" x14ac:dyDescent="0.2">
      <c r="T14252" s="212"/>
      <c r="U14252" s="213"/>
      <c r="V14252" s="213"/>
      <c r="W14252" s="213"/>
      <c r="X14252" s="214"/>
      <c r="Y14252" s="214"/>
      <c r="Z14252" s="214"/>
      <c r="AA14252" s="217"/>
      <c r="AB14252" s="217"/>
      <c r="AC14252" s="217"/>
      <c r="AD14252" s="213"/>
    </row>
    <row r="14253" spans="20:30" x14ac:dyDescent="0.2">
      <c r="T14253" s="212"/>
      <c r="U14253" s="213"/>
      <c r="V14253" s="213"/>
      <c r="W14253" s="213"/>
      <c r="X14253" s="214"/>
      <c r="Y14253" s="214"/>
      <c r="Z14253" s="214"/>
      <c r="AA14253" s="217"/>
      <c r="AB14253" s="217"/>
      <c r="AC14253" s="217"/>
      <c r="AD14253" s="213"/>
    </row>
    <row r="14254" spans="20:30" x14ac:dyDescent="0.2">
      <c r="T14254" s="212"/>
      <c r="U14254" s="213"/>
      <c r="V14254" s="213"/>
      <c r="W14254" s="213"/>
      <c r="X14254" s="214"/>
      <c r="Y14254" s="214"/>
      <c r="Z14254" s="214"/>
      <c r="AA14254" s="217"/>
      <c r="AB14254" s="217"/>
      <c r="AC14254" s="217"/>
      <c r="AD14254" s="213"/>
    </row>
    <row r="14255" spans="20:30" x14ac:dyDescent="0.2">
      <c r="T14255" s="212"/>
      <c r="U14255" s="213"/>
      <c r="V14255" s="213"/>
      <c r="W14255" s="213"/>
      <c r="X14255" s="214"/>
      <c r="Y14255" s="214"/>
      <c r="Z14255" s="214"/>
      <c r="AA14255" s="217"/>
      <c r="AB14255" s="217"/>
      <c r="AC14255" s="217"/>
      <c r="AD14255" s="213"/>
    </row>
    <row r="14256" spans="20:30" x14ac:dyDescent="0.2">
      <c r="T14256" s="212"/>
      <c r="U14256" s="213"/>
      <c r="V14256" s="213"/>
      <c r="W14256" s="213"/>
      <c r="X14256" s="214"/>
      <c r="Y14256" s="214"/>
      <c r="Z14256" s="214"/>
      <c r="AA14256" s="217"/>
      <c r="AB14256" s="217"/>
      <c r="AC14256" s="217"/>
      <c r="AD14256" s="213"/>
    </row>
    <row r="14257" spans="20:30" x14ac:dyDescent="0.2">
      <c r="T14257" s="212"/>
      <c r="U14257" s="213"/>
      <c r="V14257" s="213"/>
      <c r="W14257" s="213"/>
      <c r="X14257" s="214"/>
      <c r="Y14257" s="214"/>
      <c r="Z14257" s="214"/>
      <c r="AA14257" s="217"/>
      <c r="AB14257" s="217"/>
      <c r="AC14257" s="217"/>
      <c r="AD14257" s="213"/>
    </row>
    <row r="14258" spans="20:30" x14ac:dyDescent="0.2">
      <c r="T14258" s="212"/>
      <c r="U14258" s="213"/>
      <c r="V14258" s="213"/>
      <c r="W14258" s="213"/>
      <c r="X14258" s="214"/>
      <c r="Y14258" s="214"/>
      <c r="Z14258" s="214"/>
      <c r="AA14258" s="217"/>
      <c r="AB14258" s="217"/>
      <c r="AC14258" s="217"/>
      <c r="AD14258" s="213"/>
    </row>
    <row r="14259" spans="20:30" x14ac:dyDescent="0.2">
      <c r="T14259" s="212"/>
      <c r="U14259" s="213"/>
      <c r="V14259" s="213"/>
      <c r="W14259" s="213"/>
      <c r="X14259" s="214"/>
      <c r="Y14259" s="214"/>
      <c r="Z14259" s="214"/>
      <c r="AA14259" s="217"/>
      <c r="AB14259" s="217"/>
      <c r="AC14259" s="217"/>
      <c r="AD14259" s="213"/>
    </row>
    <row r="14260" spans="20:30" x14ac:dyDescent="0.2">
      <c r="T14260" s="212"/>
      <c r="U14260" s="213"/>
      <c r="V14260" s="213"/>
      <c r="W14260" s="213"/>
      <c r="X14260" s="214"/>
      <c r="Y14260" s="214"/>
      <c r="Z14260" s="214"/>
      <c r="AA14260" s="217"/>
      <c r="AB14260" s="217"/>
      <c r="AC14260" s="217"/>
      <c r="AD14260" s="213"/>
    </row>
    <row r="14261" spans="20:30" x14ac:dyDescent="0.2">
      <c r="T14261" s="212"/>
      <c r="U14261" s="213"/>
      <c r="V14261" s="213"/>
      <c r="W14261" s="213"/>
      <c r="X14261" s="214"/>
      <c r="Y14261" s="214"/>
      <c r="Z14261" s="214"/>
      <c r="AA14261" s="217"/>
      <c r="AB14261" s="217"/>
      <c r="AC14261" s="217"/>
      <c r="AD14261" s="213"/>
    </row>
    <row r="14262" spans="20:30" x14ac:dyDescent="0.2">
      <c r="T14262" s="212"/>
      <c r="U14262" s="213"/>
      <c r="V14262" s="213"/>
      <c r="W14262" s="213"/>
      <c r="X14262" s="214"/>
      <c r="Y14262" s="214"/>
      <c r="Z14262" s="214"/>
      <c r="AA14262" s="217"/>
      <c r="AB14262" s="217"/>
      <c r="AC14262" s="217"/>
      <c r="AD14262" s="213"/>
    </row>
    <row r="14263" spans="20:30" x14ac:dyDescent="0.2">
      <c r="T14263" s="212"/>
      <c r="U14263" s="213"/>
      <c r="V14263" s="213"/>
      <c r="W14263" s="213"/>
      <c r="X14263" s="214"/>
      <c r="Y14263" s="214"/>
      <c r="Z14263" s="214"/>
      <c r="AA14263" s="217"/>
      <c r="AB14263" s="217"/>
      <c r="AC14263" s="217"/>
      <c r="AD14263" s="213"/>
    </row>
    <row r="14264" spans="20:30" x14ac:dyDescent="0.2">
      <c r="T14264" s="212"/>
      <c r="U14264" s="213"/>
      <c r="V14264" s="213"/>
      <c r="W14264" s="213"/>
      <c r="X14264" s="214"/>
      <c r="Y14264" s="214"/>
      <c r="Z14264" s="214"/>
      <c r="AA14264" s="217"/>
      <c r="AB14264" s="217"/>
      <c r="AC14264" s="217"/>
      <c r="AD14264" s="213"/>
    </row>
    <row r="14265" spans="20:30" x14ac:dyDescent="0.2">
      <c r="T14265" s="212"/>
      <c r="U14265" s="213"/>
      <c r="V14265" s="213"/>
      <c r="W14265" s="213"/>
      <c r="X14265" s="214"/>
      <c r="Y14265" s="214"/>
      <c r="Z14265" s="214"/>
      <c r="AA14265" s="217"/>
      <c r="AB14265" s="217"/>
      <c r="AC14265" s="217"/>
      <c r="AD14265" s="213"/>
    </row>
    <row r="14266" spans="20:30" x14ac:dyDescent="0.2">
      <c r="T14266" s="212"/>
      <c r="U14266" s="213"/>
      <c r="V14266" s="213"/>
      <c r="W14266" s="213"/>
      <c r="X14266" s="214"/>
      <c r="Y14266" s="214"/>
      <c r="Z14266" s="214"/>
      <c r="AA14266" s="217"/>
      <c r="AB14266" s="217"/>
      <c r="AC14266" s="217"/>
      <c r="AD14266" s="213"/>
    </row>
    <row r="14267" spans="20:30" x14ac:dyDescent="0.2">
      <c r="T14267" s="212"/>
      <c r="U14267" s="213"/>
      <c r="V14267" s="213"/>
      <c r="W14267" s="213"/>
      <c r="X14267" s="214"/>
      <c r="Y14267" s="214"/>
      <c r="Z14267" s="214"/>
      <c r="AA14267" s="217"/>
      <c r="AB14267" s="217"/>
      <c r="AC14267" s="217"/>
      <c r="AD14267" s="213"/>
    </row>
    <row r="14268" spans="20:30" x14ac:dyDescent="0.2">
      <c r="T14268" s="212"/>
      <c r="U14268" s="213"/>
      <c r="V14268" s="213"/>
      <c r="W14268" s="213"/>
      <c r="X14268" s="214"/>
      <c r="Y14268" s="214"/>
      <c r="Z14268" s="214"/>
      <c r="AA14268" s="217"/>
      <c r="AB14268" s="217"/>
      <c r="AC14268" s="217"/>
      <c r="AD14268" s="213"/>
    </row>
    <row r="14269" spans="20:30" x14ac:dyDescent="0.2">
      <c r="T14269" s="212"/>
      <c r="U14269" s="213"/>
      <c r="V14269" s="213"/>
      <c r="W14269" s="213"/>
      <c r="X14269" s="214"/>
      <c r="Y14269" s="214"/>
      <c r="Z14269" s="214"/>
      <c r="AA14269" s="217"/>
      <c r="AB14269" s="217"/>
      <c r="AC14269" s="217"/>
      <c r="AD14269" s="213"/>
    </row>
    <row r="14270" spans="20:30" x14ac:dyDescent="0.2">
      <c r="T14270" s="212"/>
      <c r="U14270" s="213"/>
      <c r="V14270" s="213"/>
      <c r="W14270" s="213"/>
      <c r="X14270" s="214"/>
      <c r="Y14270" s="214"/>
      <c r="Z14270" s="214"/>
      <c r="AA14270" s="217"/>
      <c r="AB14270" s="217"/>
      <c r="AC14270" s="217"/>
      <c r="AD14270" s="213"/>
    </row>
    <row r="14271" spans="20:30" x14ac:dyDescent="0.2">
      <c r="T14271" s="212"/>
      <c r="U14271" s="213"/>
      <c r="V14271" s="213"/>
      <c r="W14271" s="213"/>
      <c r="X14271" s="214"/>
      <c r="Y14271" s="214"/>
      <c r="Z14271" s="214"/>
      <c r="AA14271" s="217"/>
      <c r="AB14271" s="217"/>
      <c r="AC14271" s="217"/>
      <c r="AD14271" s="213"/>
    </row>
    <row r="14272" spans="20:30" x14ac:dyDescent="0.2">
      <c r="T14272" s="212"/>
      <c r="U14272" s="213"/>
      <c r="V14272" s="213"/>
      <c r="W14272" s="213"/>
      <c r="X14272" s="214"/>
      <c r="Y14272" s="214"/>
      <c r="Z14272" s="214"/>
      <c r="AA14272" s="217"/>
      <c r="AB14272" s="217"/>
      <c r="AC14272" s="217"/>
      <c r="AD14272" s="213"/>
    </row>
    <row r="14273" spans="20:30" x14ac:dyDescent="0.2">
      <c r="T14273" s="212"/>
      <c r="U14273" s="213"/>
      <c r="V14273" s="213"/>
      <c r="W14273" s="213"/>
      <c r="X14273" s="214"/>
      <c r="Y14273" s="214"/>
      <c r="Z14273" s="214"/>
      <c r="AA14273" s="217"/>
      <c r="AB14273" s="217"/>
      <c r="AC14273" s="217"/>
      <c r="AD14273" s="213"/>
    </row>
    <row r="14274" spans="20:30" x14ac:dyDescent="0.2">
      <c r="T14274" s="212"/>
      <c r="U14274" s="213"/>
      <c r="V14274" s="213"/>
      <c r="W14274" s="213"/>
      <c r="X14274" s="214"/>
      <c r="Y14274" s="214"/>
      <c r="Z14274" s="214"/>
      <c r="AA14274" s="217"/>
      <c r="AB14274" s="217"/>
      <c r="AC14274" s="217"/>
      <c r="AD14274" s="213"/>
    </row>
    <row r="14275" spans="20:30" x14ac:dyDescent="0.2">
      <c r="T14275" s="212"/>
      <c r="U14275" s="213"/>
      <c r="V14275" s="213"/>
      <c r="W14275" s="213"/>
      <c r="X14275" s="214"/>
      <c r="Y14275" s="214"/>
      <c r="Z14275" s="214"/>
      <c r="AA14275" s="217"/>
      <c r="AB14275" s="217"/>
      <c r="AC14275" s="217"/>
      <c r="AD14275" s="213"/>
    </row>
    <row r="14276" spans="20:30" x14ac:dyDescent="0.2">
      <c r="T14276" s="212"/>
      <c r="U14276" s="213"/>
      <c r="V14276" s="213"/>
      <c r="W14276" s="213"/>
      <c r="X14276" s="214"/>
      <c r="Y14276" s="214"/>
      <c r="Z14276" s="214"/>
      <c r="AA14276" s="217"/>
      <c r="AB14276" s="217"/>
      <c r="AC14276" s="217"/>
      <c r="AD14276" s="213"/>
    </row>
    <row r="14277" spans="20:30" x14ac:dyDescent="0.2">
      <c r="T14277" s="212"/>
      <c r="U14277" s="213"/>
      <c r="V14277" s="213"/>
      <c r="W14277" s="213"/>
      <c r="X14277" s="214"/>
      <c r="Y14277" s="214"/>
      <c r="Z14277" s="214"/>
      <c r="AA14277" s="217"/>
      <c r="AB14277" s="217"/>
      <c r="AC14277" s="217"/>
      <c r="AD14277" s="213"/>
    </row>
    <row r="14278" spans="20:30" x14ac:dyDescent="0.2">
      <c r="T14278" s="212"/>
      <c r="U14278" s="213"/>
      <c r="V14278" s="213"/>
      <c r="W14278" s="213"/>
      <c r="X14278" s="214"/>
      <c r="Y14278" s="214"/>
      <c r="Z14278" s="214"/>
      <c r="AA14278" s="217"/>
      <c r="AB14278" s="217"/>
      <c r="AC14278" s="217"/>
      <c r="AD14278" s="213"/>
    </row>
    <row r="14279" spans="20:30" x14ac:dyDescent="0.2">
      <c r="T14279" s="212"/>
      <c r="U14279" s="213"/>
      <c r="V14279" s="213"/>
      <c r="W14279" s="213"/>
      <c r="X14279" s="214"/>
      <c r="Y14279" s="214"/>
      <c r="Z14279" s="214"/>
      <c r="AA14279" s="217"/>
      <c r="AB14279" s="217"/>
      <c r="AC14279" s="217"/>
      <c r="AD14279" s="213"/>
    </row>
    <row r="14280" spans="20:30" x14ac:dyDescent="0.2">
      <c r="T14280" s="212"/>
      <c r="U14280" s="213"/>
      <c r="V14280" s="213"/>
      <c r="W14280" s="213"/>
      <c r="X14280" s="214"/>
      <c r="Y14280" s="214"/>
      <c r="Z14280" s="214"/>
      <c r="AA14280" s="217"/>
      <c r="AB14280" s="217"/>
      <c r="AC14280" s="217"/>
      <c r="AD14280" s="213"/>
    </row>
    <row r="14281" spans="20:30" x14ac:dyDescent="0.2">
      <c r="T14281" s="212"/>
      <c r="U14281" s="213"/>
      <c r="V14281" s="213"/>
      <c r="W14281" s="213"/>
      <c r="X14281" s="214"/>
      <c r="Y14281" s="214"/>
      <c r="Z14281" s="214"/>
      <c r="AA14281" s="217"/>
      <c r="AB14281" s="217"/>
      <c r="AC14281" s="217"/>
      <c r="AD14281" s="213"/>
    </row>
    <row r="14282" spans="20:30" x14ac:dyDescent="0.2">
      <c r="T14282" s="212"/>
      <c r="U14282" s="213"/>
      <c r="V14282" s="213"/>
      <c r="W14282" s="213"/>
      <c r="X14282" s="214"/>
      <c r="Y14282" s="214"/>
      <c r="Z14282" s="214"/>
      <c r="AA14282" s="217"/>
      <c r="AB14282" s="217"/>
      <c r="AC14282" s="217"/>
      <c r="AD14282" s="213"/>
    </row>
    <row r="14283" spans="20:30" x14ac:dyDescent="0.2">
      <c r="T14283" s="212"/>
      <c r="U14283" s="213"/>
      <c r="V14283" s="213"/>
      <c r="W14283" s="213"/>
      <c r="X14283" s="214"/>
      <c r="Y14283" s="214"/>
      <c r="Z14283" s="214"/>
      <c r="AA14283" s="217"/>
      <c r="AB14283" s="217"/>
      <c r="AC14283" s="217"/>
      <c r="AD14283" s="213"/>
    </row>
    <row r="14284" spans="20:30" x14ac:dyDescent="0.2">
      <c r="T14284" s="212"/>
      <c r="U14284" s="213"/>
      <c r="V14284" s="213"/>
      <c r="W14284" s="213"/>
      <c r="X14284" s="214"/>
      <c r="Y14284" s="214"/>
      <c r="Z14284" s="214"/>
      <c r="AA14284" s="217"/>
      <c r="AB14284" s="217"/>
      <c r="AC14284" s="217"/>
      <c r="AD14284" s="213"/>
    </row>
    <row r="14285" spans="20:30" x14ac:dyDescent="0.2">
      <c r="T14285" s="212"/>
      <c r="U14285" s="213"/>
      <c r="V14285" s="213"/>
      <c r="W14285" s="213"/>
      <c r="X14285" s="214"/>
      <c r="Y14285" s="214"/>
      <c r="Z14285" s="214"/>
      <c r="AA14285" s="217"/>
      <c r="AB14285" s="217"/>
      <c r="AC14285" s="217"/>
      <c r="AD14285" s="213"/>
    </row>
    <row r="14286" spans="20:30" x14ac:dyDescent="0.2">
      <c r="T14286" s="212"/>
      <c r="U14286" s="213"/>
      <c r="V14286" s="213"/>
      <c r="W14286" s="213"/>
      <c r="X14286" s="214"/>
      <c r="Y14286" s="214"/>
      <c r="Z14286" s="214"/>
      <c r="AA14286" s="217"/>
      <c r="AB14286" s="217"/>
      <c r="AC14286" s="217"/>
      <c r="AD14286" s="213"/>
    </row>
    <row r="14287" spans="20:30" x14ac:dyDescent="0.2">
      <c r="T14287" s="212"/>
      <c r="U14287" s="213"/>
      <c r="V14287" s="213"/>
      <c r="W14287" s="213"/>
      <c r="X14287" s="214"/>
      <c r="Y14287" s="214"/>
      <c r="Z14287" s="214"/>
      <c r="AA14287" s="217"/>
      <c r="AB14287" s="217"/>
      <c r="AC14287" s="217"/>
      <c r="AD14287" s="213"/>
    </row>
    <row r="14288" spans="20:30" x14ac:dyDescent="0.2">
      <c r="T14288" s="212"/>
      <c r="U14288" s="213"/>
      <c r="V14288" s="213"/>
      <c r="W14288" s="213"/>
      <c r="X14288" s="214"/>
      <c r="Y14288" s="214"/>
      <c r="Z14288" s="214"/>
      <c r="AA14288" s="217"/>
      <c r="AB14288" s="217"/>
      <c r="AC14288" s="217"/>
      <c r="AD14288" s="213"/>
    </row>
    <row r="14289" spans="20:30" x14ac:dyDescent="0.2">
      <c r="T14289" s="212"/>
      <c r="U14289" s="213"/>
      <c r="V14289" s="213"/>
      <c r="W14289" s="213"/>
      <c r="X14289" s="214"/>
      <c r="Y14289" s="214"/>
      <c r="Z14289" s="214"/>
      <c r="AA14289" s="217"/>
      <c r="AB14289" s="217"/>
      <c r="AC14289" s="217"/>
      <c r="AD14289" s="213"/>
    </row>
    <row r="14290" spans="20:30" x14ac:dyDescent="0.2">
      <c r="T14290" s="212"/>
      <c r="U14290" s="213"/>
      <c r="V14290" s="213"/>
      <c r="W14290" s="213"/>
      <c r="X14290" s="214"/>
      <c r="Y14290" s="214"/>
      <c r="Z14290" s="214"/>
      <c r="AA14290" s="217"/>
      <c r="AB14290" s="217"/>
      <c r="AC14290" s="217"/>
      <c r="AD14290" s="213"/>
    </row>
    <row r="14291" spans="20:30" x14ac:dyDescent="0.2">
      <c r="T14291" s="212"/>
      <c r="U14291" s="213"/>
      <c r="V14291" s="213"/>
      <c r="W14291" s="213"/>
      <c r="X14291" s="214"/>
      <c r="Y14291" s="214"/>
      <c r="Z14291" s="214"/>
      <c r="AA14291" s="217"/>
      <c r="AB14291" s="217"/>
      <c r="AC14291" s="217"/>
      <c r="AD14291" s="213"/>
    </row>
    <row r="14292" spans="20:30" x14ac:dyDescent="0.2">
      <c r="T14292" s="212"/>
      <c r="U14292" s="213"/>
      <c r="V14292" s="213"/>
      <c r="W14292" s="213"/>
      <c r="X14292" s="214"/>
      <c r="Y14292" s="214"/>
      <c r="Z14292" s="214"/>
      <c r="AA14292" s="217"/>
      <c r="AB14292" s="217"/>
      <c r="AC14292" s="217"/>
      <c r="AD14292" s="213"/>
    </row>
    <row r="14293" spans="20:30" x14ac:dyDescent="0.2">
      <c r="T14293" s="212"/>
      <c r="U14293" s="213"/>
      <c r="V14293" s="213"/>
      <c r="W14293" s="213"/>
      <c r="X14293" s="214"/>
      <c r="Y14293" s="214"/>
      <c r="Z14293" s="214"/>
      <c r="AA14293" s="217"/>
      <c r="AB14293" s="217"/>
      <c r="AC14293" s="217"/>
      <c r="AD14293" s="213"/>
    </row>
    <row r="14294" spans="20:30" x14ac:dyDescent="0.2">
      <c r="T14294" s="212"/>
      <c r="U14294" s="213"/>
      <c r="V14294" s="213"/>
      <c r="W14294" s="213"/>
      <c r="X14294" s="214"/>
      <c r="Y14294" s="214"/>
      <c r="Z14294" s="214"/>
      <c r="AA14294" s="217"/>
      <c r="AB14294" s="217"/>
      <c r="AC14294" s="217"/>
      <c r="AD14294" s="213"/>
    </row>
    <row r="14295" spans="20:30" x14ac:dyDescent="0.2">
      <c r="T14295" s="212"/>
      <c r="U14295" s="213"/>
      <c r="V14295" s="213"/>
      <c r="W14295" s="213"/>
      <c r="X14295" s="214"/>
      <c r="Y14295" s="214"/>
      <c r="Z14295" s="214"/>
      <c r="AA14295" s="217"/>
      <c r="AB14295" s="217"/>
      <c r="AC14295" s="217"/>
      <c r="AD14295" s="213"/>
    </row>
    <row r="14296" spans="20:30" x14ac:dyDescent="0.2">
      <c r="T14296" s="212"/>
      <c r="U14296" s="213"/>
      <c r="V14296" s="213"/>
      <c r="W14296" s="213"/>
      <c r="X14296" s="214"/>
      <c r="Y14296" s="214"/>
      <c r="Z14296" s="214"/>
      <c r="AA14296" s="217"/>
      <c r="AB14296" s="217"/>
      <c r="AC14296" s="217"/>
      <c r="AD14296" s="213"/>
    </row>
    <row r="14297" spans="20:30" x14ac:dyDescent="0.2">
      <c r="T14297" s="212"/>
      <c r="U14297" s="213"/>
      <c r="V14297" s="213"/>
      <c r="W14297" s="213"/>
      <c r="X14297" s="214"/>
      <c r="Y14297" s="214"/>
      <c r="Z14297" s="214"/>
      <c r="AA14297" s="217"/>
      <c r="AB14297" s="217"/>
      <c r="AC14297" s="217"/>
      <c r="AD14297" s="213"/>
    </row>
    <row r="14298" spans="20:30" x14ac:dyDescent="0.2">
      <c r="T14298" s="212"/>
      <c r="U14298" s="213"/>
      <c r="V14298" s="213"/>
      <c r="W14298" s="213"/>
      <c r="X14298" s="214"/>
      <c r="Y14298" s="214"/>
      <c r="Z14298" s="214"/>
      <c r="AA14298" s="217"/>
      <c r="AB14298" s="217"/>
      <c r="AC14298" s="217"/>
      <c r="AD14298" s="213"/>
    </row>
    <row r="14299" spans="20:30" x14ac:dyDescent="0.2">
      <c r="T14299" s="212"/>
      <c r="U14299" s="213"/>
      <c r="V14299" s="213"/>
      <c r="W14299" s="213"/>
      <c r="X14299" s="214"/>
      <c r="Y14299" s="214"/>
      <c r="Z14299" s="214"/>
      <c r="AA14299" s="217"/>
      <c r="AB14299" s="217"/>
      <c r="AC14299" s="217"/>
      <c r="AD14299" s="213"/>
    </row>
    <row r="14300" spans="20:30" x14ac:dyDescent="0.2">
      <c r="T14300" s="212"/>
      <c r="U14300" s="213"/>
      <c r="V14300" s="213"/>
      <c r="W14300" s="213"/>
      <c r="X14300" s="214"/>
      <c r="Y14300" s="214"/>
      <c r="Z14300" s="214"/>
      <c r="AA14300" s="217"/>
      <c r="AB14300" s="217"/>
      <c r="AC14300" s="217"/>
      <c r="AD14300" s="213"/>
    </row>
    <row r="14301" spans="20:30" x14ac:dyDescent="0.2">
      <c r="T14301" s="212"/>
      <c r="U14301" s="213"/>
      <c r="V14301" s="213"/>
      <c r="W14301" s="213"/>
      <c r="X14301" s="214"/>
      <c r="Y14301" s="214"/>
      <c r="Z14301" s="214"/>
      <c r="AA14301" s="217"/>
      <c r="AB14301" s="217"/>
      <c r="AC14301" s="217"/>
      <c r="AD14301" s="213"/>
    </row>
    <row r="14302" spans="20:30" x14ac:dyDescent="0.2">
      <c r="T14302" s="212"/>
      <c r="U14302" s="213"/>
      <c r="V14302" s="213"/>
      <c r="W14302" s="213"/>
      <c r="X14302" s="214"/>
      <c r="Y14302" s="214"/>
      <c r="Z14302" s="214"/>
      <c r="AA14302" s="217"/>
      <c r="AB14302" s="217"/>
      <c r="AC14302" s="217"/>
      <c r="AD14302" s="213"/>
    </row>
    <row r="14303" spans="20:30" x14ac:dyDescent="0.2">
      <c r="T14303" s="212"/>
      <c r="U14303" s="213"/>
      <c r="V14303" s="213"/>
      <c r="W14303" s="213"/>
      <c r="X14303" s="214"/>
      <c r="Y14303" s="214"/>
      <c r="Z14303" s="214"/>
      <c r="AA14303" s="217"/>
      <c r="AB14303" s="217"/>
      <c r="AC14303" s="217"/>
      <c r="AD14303" s="213"/>
    </row>
    <row r="14304" spans="20:30" x14ac:dyDescent="0.2">
      <c r="T14304" s="212"/>
      <c r="U14304" s="213"/>
      <c r="V14304" s="213"/>
      <c r="W14304" s="213"/>
      <c r="X14304" s="214"/>
      <c r="Y14304" s="214"/>
      <c r="Z14304" s="214"/>
      <c r="AA14304" s="217"/>
      <c r="AB14304" s="217"/>
      <c r="AC14304" s="217"/>
      <c r="AD14304" s="213"/>
    </row>
    <row r="14305" spans="20:30" x14ac:dyDescent="0.2">
      <c r="T14305" s="212"/>
      <c r="U14305" s="213"/>
      <c r="V14305" s="213"/>
      <c r="W14305" s="213"/>
      <c r="X14305" s="214"/>
      <c r="Y14305" s="214"/>
      <c r="Z14305" s="214"/>
      <c r="AA14305" s="217"/>
      <c r="AB14305" s="217"/>
      <c r="AC14305" s="217"/>
      <c r="AD14305" s="213"/>
    </row>
    <row r="14306" spans="20:30" x14ac:dyDescent="0.2">
      <c r="T14306" s="212"/>
      <c r="U14306" s="213"/>
      <c r="V14306" s="213"/>
      <c r="W14306" s="213"/>
      <c r="X14306" s="214"/>
      <c r="Y14306" s="214"/>
      <c r="Z14306" s="214"/>
      <c r="AA14306" s="217"/>
      <c r="AB14306" s="217"/>
      <c r="AC14306" s="217"/>
      <c r="AD14306" s="213"/>
    </row>
    <row r="14307" spans="20:30" x14ac:dyDescent="0.2">
      <c r="T14307" s="212"/>
      <c r="U14307" s="213"/>
      <c r="V14307" s="213"/>
      <c r="W14307" s="213"/>
      <c r="X14307" s="214"/>
      <c r="Y14307" s="214"/>
      <c r="Z14307" s="214"/>
      <c r="AA14307" s="217"/>
      <c r="AB14307" s="217"/>
      <c r="AC14307" s="217"/>
      <c r="AD14307" s="213"/>
    </row>
    <row r="14308" spans="20:30" x14ac:dyDescent="0.2">
      <c r="T14308" s="212"/>
      <c r="U14308" s="213"/>
      <c r="V14308" s="213"/>
      <c r="W14308" s="213"/>
      <c r="X14308" s="214"/>
      <c r="Y14308" s="214"/>
      <c r="Z14308" s="214"/>
      <c r="AA14308" s="217"/>
      <c r="AB14308" s="217"/>
      <c r="AC14308" s="217"/>
      <c r="AD14308" s="213"/>
    </row>
    <row r="14309" spans="20:30" x14ac:dyDescent="0.2">
      <c r="T14309" s="212"/>
      <c r="U14309" s="213"/>
      <c r="V14309" s="213"/>
      <c r="W14309" s="213"/>
      <c r="X14309" s="214"/>
      <c r="Y14309" s="214"/>
      <c r="Z14309" s="214"/>
      <c r="AA14309" s="217"/>
      <c r="AB14309" s="217"/>
      <c r="AC14309" s="217"/>
      <c r="AD14309" s="213"/>
    </row>
    <row r="14310" spans="20:30" x14ac:dyDescent="0.2">
      <c r="T14310" s="212"/>
      <c r="U14310" s="213"/>
      <c r="V14310" s="213"/>
      <c r="W14310" s="213"/>
      <c r="X14310" s="214"/>
      <c r="Y14310" s="214"/>
      <c r="Z14310" s="214"/>
      <c r="AA14310" s="217"/>
      <c r="AB14310" s="217"/>
      <c r="AC14310" s="217"/>
      <c r="AD14310" s="213"/>
    </row>
    <row r="14311" spans="20:30" x14ac:dyDescent="0.2">
      <c r="T14311" s="212"/>
      <c r="U14311" s="213"/>
      <c r="V14311" s="213"/>
      <c r="W14311" s="213"/>
      <c r="X14311" s="214"/>
      <c r="Y14311" s="214"/>
      <c r="Z14311" s="214"/>
      <c r="AA14311" s="217"/>
      <c r="AB14311" s="217"/>
      <c r="AC14311" s="217"/>
      <c r="AD14311" s="213"/>
    </row>
    <row r="14312" spans="20:30" x14ac:dyDescent="0.2">
      <c r="T14312" s="212"/>
      <c r="U14312" s="213"/>
      <c r="V14312" s="213"/>
      <c r="W14312" s="213"/>
      <c r="X14312" s="214"/>
      <c r="Y14312" s="214"/>
      <c r="Z14312" s="214"/>
      <c r="AA14312" s="217"/>
      <c r="AB14312" s="217"/>
      <c r="AC14312" s="217"/>
      <c r="AD14312" s="213"/>
    </row>
    <row r="14313" spans="20:30" x14ac:dyDescent="0.2">
      <c r="T14313" s="212"/>
      <c r="U14313" s="213"/>
      <c r="V14313" s="213"/>
      <c r="W14313" s="213"/>
      <c r="X14313" s="214"/>
      <c r="Y14313" s="214"/>
      <c r="Z14313" s="214"/>
      <c r="AA14313" s="217"/>
      <c r="AB14313" s="217"/>
      <c r="AC14313" s="217"/>
      <c r="AD14313" s="213"/>
    </row>
    <row r="14314" spans="20:30" x14ac:dyDescent="0.2">
      <c r="T14314" s="212"/>
      <c r="U14314" s="213"/>
      <c r="V14314" s="213"/>
      <c r="W14314" s="213"/>
      <c r="X14314" s="214"/>
      <c r="Y14314" s="214"/>
      <c r="Z14314" s="214"/>
      <c r="AA14314" s="217"/>
      <c r="AB14314" s="217"/>
      <c r="AC14314" s="217"/>
      <c r="AD14314" s="213"/>
    </row>
    <row r="14315" spans="20:30" x14ac:dyDescent="0.2">
      <c r="T14315" s="212"/>
      <c r="U14315" s="213"/>
      <c r="V14315" s="213"/>
      <c r="W14315" s="213"/>
      <c r="X14315" s="214"/>
      <c r="Y14315" s="214"/>
      <c r="Z14315" s="214"/>
      <c r="AA14315" s="217"/>
      <c r="AB14315" s="217"/>
      <c r="AC14315" s="217"/>
      <c r="AD14315" s="213"/>
    </row>
    <row r="14316" spans="20:30" x14ac:dyDescent="0.2">
      <c r="T14316" s="212"/>
      <c r="U14316" s="213"/>
      <c r="V14316" s="213"/>
      <c r="W14316" s="213"/>
      <c r="X14316" s="214"/>
      <c r="Y14316" s="214"/>
      <c r="Z14316" s="214"/>
      <c r="AA14316" s="217"/>
      <c r="AB14316" s="217"/>
      <c r="AC14316" s="217"/>
      <c r="AD14316" s="213"/>
    </row>
    <row r="14317" spans="20:30" x14ac:dyDescent="0.2">
      <c r="T14317" s="212"/>
      <c r="U14317" s="213"/>
      <c r="V14317" s="213"/>
      <c r="W14317" s="213"/>
      <c r="X14317" s="214"/>
      <c r="Y14317" s="214"/>
      <c r="Z14317" s="214"/>
      <c r="AA14317" s="217"/>
      <c r="AB14317" s="217"/>
      <c r="AC14317" s="217"/>
      <c r="AD14317" s="213"/>
    </row>
    <row r="14318" spans="20:30" x14ac:dyDescent="0.2">
      <c r="T14318" s="212"/>
      <c r="U14318" s="213"/>
      <c r="V14318" s="213"/>
      <c r="W14318" s="213"/>
      <c r="X14318" s="214"/>
      <c r="Y14318" s="214"/>
      <c r="Z14318" s="214"/>
      <c r="AA14318" s="217"/>
      <c r="AB14318" s="217"/>
      <c r="AC14318" s="217"/>
      <c r="AD14318" s="213"/>
    </row>
    <row r="14319" spans="20:30" x14ac:dyDescent="0.2">
      <c r="T14319" s="212"/>
      <c r="U14319" s="213"/>
      <c r="V14319" s="213"/>
      <c r="W14319" s="213"/>
      <c r="X14319" s="214"/>
      <c r="Y14319" s="214"/>
      <c r="Z14319" s="214"/>
      <c r="AA14319" s="217"/>
      <c r="AB14319" s="217"/>
      <c r="AC14319" s="217"/>
      <c r="AD14319" s="213"/>
    </row>
    <row r="14320" spans="20:30" x14ac:dyDescent="0.2">
      <c r="T14320" s="212"/>
      <c r="U14320" s="213"/>
      <c r="V14320" s="213"/>
      <c r="W14320" s="213"/>
      <c r="X14320" s="214"/>
      <c r="Y14320" s="214"/>
      <c r="Z14320" s="214"/>
      <c r="AA14320" s="217"/>
      <c r="AB14320" s="217"/>
      <c r="AC14320" s="217"/>
      <c r="AD14320" s="213"/>
    </row>
    <row r="14321" spans="20:30" x14ac:dyDescent="0.2">
      <c r="T14321" s="212"/>
      <c r="U14321" s="213"/>
      <c r="V14321" s="213"/>
      <c r="W14321" s="213"/>
      <c r="X14321" s="214"/>
      <c r="Y14321" s="214"/>
      <c r="Z14321" s="214"/>
      <c r="AA14321" s="217"/>
      <c r="AB14321" s="217"/>
      <c r="AC14321" s="217"/>
      <c r="AD14321" s="213"/>
    </row>
    <row r="14322" spans="20:30" x14ac:dyDescent="0.2">
      <c r="T14322" s="212"/>
      <c r="U14322" s="213"/>
      <c r="V14322" s="213"/>
      <c r="W14322" s="213"/>
      <c r="X14322" s="214"/>
      <c r="Y14322" s="214"/>
      <c r="Z14322" s="214"/>
      <c r="AA14322" s="217"/>
      <c r="AB14322" s="217"/>
      <c r="AC14322" s="217"/>
      <c r="AD14322" s="213"/>
    </row>
    <row r="14323" spans="20:30" x14ac:dyDescent="0.2">
      <c r="T14323" s="212"/>
      <c r="U14323" s="213"/>
      <c r="V14323" s="213"/>
      <c r="W14323" s="213"/>
      <c r="X14323" s="214"/>
      <c r="Y14323" s="214"/>
      <c r="Z14323" s="214"/>
      <c r="AA14323" s="217"/>
      <c r="AB14323" s="217"/>
      <c r="AC14323" s="217"/>
      <c r="AD14323" s="213"/>
    </row>
    <row r="14324" spans="20:30" x14ac:dyDescent="0.2">
      <c r="T14324" s="212"/>
      <c r="U14324" s="213"/>
      <c r="V14324" s="213"/>
      <c r="W14324" s="213"/>
      <c r="X14324" s="214"/>
      <c r="Y14324" s="214"/>
      <c r="Z14324" s="214"/>
      <c r="AA14324" s="217"/>
      <c r="AB14324" s="217"/>
      <c r="AC14324" s="217"/>
      <c r="AD14324" s="213"/>
    </row>
    <row r="14325" spans="20:30" x14ac:dyDescent="0.2">
      <c r="T14325" s="212"/>
      <c r="U14325" s="213"/>
      <c r="V14325" s="213"/>
      <c r="W14325" s="213"/>
      <c r="X14325" s="214"/>
      <c r="Y14325" s="214"/>
      <c r="Z14325" s="214"/>
      <c r="AA14325" s="217"/>
      <c r="AB14325" s="217"/>
      <c r="AC14325" s="217"/>
      <c r="AD14325" s="213"/>
    </row>
    <row r="14326" spans="20:30" x14ac:dyDescent="0.2">
      <c r="T14326" s="212"/>
      <c r="U14326" s="213"/>
      <c r="V14326" s="213"/>
      <c r="W14326" s="213"/>
      <c r="X14326" s="214"/>
      <c r="Y14326" s="214"/>
      <c r="Z14326" s="214"/>
      <c r="AA14326" s="217"/>
      <c r="AB14326" s="217"/>
      <c r="AC14326" s="217"/>
      <c r="AD14326" s="213"/>
    </row>
    <row r="14327" spans="20:30" x14ac:dyDescent="0.2">
      <c r="T14327" s="212"/>
      <c r="U14327" s="213"/>
      <c r="V14327" s="213"/>
      <c r="W14327" s="213"/>
      <c r="X14327" s="214"/>
      <c r="Y14327" s="214"/>
      <c r="Z14327" s="214"/>
      <c r="AA14327" s="217"/>
      <c r="AB14327" s="217"/>
      <c r="AC14327" s="217"/>
      <c r="AD14327" s="213"/>
    </row>
    <row r="14328" spans="20:30" x14ac:dyDescent="0.2">
      <c r="T14328" s="212"/>
      <c r="U14328" s="213"/>
      <c r="V14328" s="213"/>
      <c r="W14328" s="213"/>
      <c r="X14328" s="214"/>
      <c r="Y14328" s="214"/>
      <c r="Z14328" s="214"/>
      <c r="AA14328" s="217"/>
      <c r="AB14328" s="217"/>
      <c r="AC14328" s="217"/>
      <c r="AD14328" s="213"/>
    </row>
    <row r="14329" spans="20:30" x14ac:dyDescent="0.2">
      <c r="T14329" s="212"/>
      <c r="U14329" s="213"/>
      <c r="V14329" s="213"/>
      <c r="W14329" s="213"/>
      <c r="X14329" s="214"/>
      <c r="Y14329" s="214"/>
      <c r="Z14329" s="214"/>
      <c r="AA14329" s="217"/>
      <c r="AB14329" s="217"/>
      <c r="AC14329" s="217"/>
      <c r="AD14329" s="213"/>
    </row>
    <row r="14330" spans="20:30" x14ac:dyDescent="0.2">
      <c r="T14330" s="212"/>
      <c r="U14330" s="213"/>
      <c r="V14330" s="213"/>
      <c r="W14330" s="213"/>
      <c r="X14330" s="214"/>
      <c r="Y14330" s="214"/>
      <c r="Z14330" s="214"/>
      <c r="AA14330" s="217"/>
      <c r="AB14330" s="217"/>
      <c r="AC14330" s="217"/>
      <c r="AD14330" s="213"/>
    </row>
    <row r="14331" spans="20:30" x14ac:dyDescent="0.2">
      <c r="T14331" s="212"/>
      <c r="U14331" s="213"/>
      <c r="V14331" s="213"/>
      <c r="W14331" s="213"/>
      <c r="X14331" s="214"/>
      <c r="Y14331" s="214"/>
      <c r="Z14331" s="214"/>
      <c r="AA14331" s="217"/>
      <c r="AB14331" s="217"/>
      <c r="AC14331" s="217"/>
      <c r="AD14331" s="213"/>
    </row>
    <row r="14332" spans="20:30" x14ac:dyDescent="0.2">
      <c r="T14332" s="212"/>
      <c r="U14332" s="213"/>
      <c r="V14332" s="213"/>
      <c r="W14332" s="213"/>
      <c r="X14332" s="214"/>
      <c r="Y14332" s="214"/>
      <c r="Z14332" s="214"/>
      <c r="AA14332" s="217"/>
      <c r="AB14332" s="217"/>
      <c r="AC14332" s="217"/>
      <c r="AD14332" s="213"/>
    </row>
    <row r="14333" spans="20:30" x14ac:dyDescent="0.2">
      <c r="T14333" s="212"/>
      <c r="U14333" s="213"/>
      <c r="V14333" s="213"/>
      <c r="W14333" s="213"/>
      <c r="X14333" s="214"/>
      <c r="Y14333" s="214"/>
      <c r="Z14333" s="214"/>
      <c r="AA14333" s="217"/>
      <c r="AB14333" s="217"/>
      <c r="AC14333" s="217"/>
      <c r="AD14333" s="213"/>
    </row>
    <row r="14334" spans="20:30" x14ac:dyDescent="0.2">
      <c r="T14334" s="212"/>
      <c r="U14334" s="213"/>
      <c r="V14334" s="213"/>
      <c r="W14334" s="213"/>
      <c r="X14334" s="214"/>
      <c r="Y14334" s="214"/>
      <c r="Z14334" s="214"/>
      <c r="AA14334" s="217"/>
      <c r="AB14334" s="217"/>
      <c r="AC14334" s="217"/>
      <c r="AD14334" s="213"/>
    </row>
    <row r="14335" spans="20:30" x14ac:dyDescent="0.2">
      <c r="T14335" s="212"/>
      <c r="U14335" s="213"/>
      <c r="V14335" s="213"/>
      <c r="W14335" s="213"/>
      <c r="X14335" s="214"/>
      <c r="Y14335" s="214"/>
      <c r="Z14335" s="214"/>
      <c r="AA14335" s="217"/>
      <c r="AB14335" s="217"/>
      <c r="AC14335" s="217"/>
      <c r="AD14335" s="213"/>
    </row>
    <row r="14336" spans="20:30" x14ac:dyDescent="0.2">
      <c r="T14336" s="212"/>
      <c r="U14336" s="213"/>
      <c r="V14336" s="213"/>
      <c r="W14336" s="213"/>
      <c r="X14336" s="214"/>
      <c r="Y14336" s="214"/>
      <c r="Z14336" s="214"/>
      <c r="AA14336" s="217"/>
      <c r="AB14336" s="217"/>
      <c r="AC14336" s="217"/>
      <c r="AD14336" s="213"/>
    </row>
    <row r="14337" spans="20:30" x14ac:dyDescent="0.2">
      <c r="T14337" s="212"/>
      <c r="U14337" s="213"/>
      <c r="V14337" s="213"/>
      <c r="W14337" s="213"/>
      <c r="X14337" s="214"/>
      <c r="Y14337" s="214"/>
      <c r="Z14337" s="214"/>
      <c r="AA14337" s="217"/>
      <c r="AB14337" s="217"/>
      <c r="AC14337" s="217"/>
      <c r="AD14337" s="213"/>
    </row>
    <row r="14338" spans="20:30" x14ac:dyDescent="0.2">
      <c r="T14338" s="212"/>
      <c r="U14338" s="213"/>
      <c r="V14338" s="213"/>
      <c r="W14338" s="213"/>
      <c r="X14338" s="214"/>
      <c r="Y14338" s="214"/>
      <c r="Z14338" s="214"/>
      <c r="AA14338" s="217"/>
      <c r="AB14338" s="217"/>
      <c r="AC14338" s="217"/>
      <c r="AD14338" s="213"/>
    </row>
    <row r="14339" spans="20:30" x14ac:dyDescent="0.2">
      <c r="T14339" s="212"/>
      <c r="U14339" s="213"/>
      <c r="V14339" s="213"/>
      <c r="W14339" s="213"/>
      <c r="X14339" s="214"/>
      <c r="Y14339" s="214"/>
      <c r="Z14339" s="214"/>
      <c r="AA14339" s="217"/>
      <c r="AB14339" s="217"/>
      <c r="AC14339" s="217"/>
      <c r="AD14339" s="213"/>
    </row>
    <row r="14340" spans="20:30" x14ac:dyDescent="0.2">
      <c r="T14340" s="212"/>
      <c r="U14340" s="213"/>
      <c r="V14340" s="213"/>
      <c r="W14340" s="213"/>
      <c r="X14340" s="214"/>
      <c r="Y14340" s="214"/>
      <c r="Z14340" s="214"/>
      <c r="AA14340" s="217"/>
      <c r="AB14340" s="217"/>
      <c r="AC14340" s="217"/>
      <c r="AD14340" s="213"/>
    </row>
    <row r="14341" spans="20:30" x14ac:dyDescent="0.2">
      <c r="T14341" s="212"/>
      <c r="U14341" s="213"/>
      <c r="V14341" s="213"/>
      <c r="W14341" s="213"/>
      <c r="X14341" s="214"/>
      <c r="Y14341" s="214"/>
      <c r="Z14341" s="214"/>
      <c r="AA14341" s="217"/>
      <c r="AB14341" s="217"/>
      <c r="AC14341" s="217"/>
      <c r="AD14341" s="213"/>
    </row>
    <row r="14342" spans="20:30" x14ac:dyDescent="0.2">
      <c r="T14342" s="212"/>
      <c r="U14342" s="213"/>
      <c r="V14342" s="213"/>
      <c r="W14342" s="213"/>
      <c r="X14342" s="214"/>
      <c r="Y14342" s="214"/>
      <c r="Z14342" s="214"/>
      <c r="AA14342" s="217"/>
      <c r="AB14342" s="217"/>
      <c r="AC14342" s="217"/>
      <c r="AD14342" s="213"/>
    </row>
    <row r="14343" spans="20:30" x14ac:dyDescent="0.2">
      <c r="T14343" s="212"/>
      <c r="U14343" s="213"/>
      <c r="V14343" s="213"/>
      <c r="W14343" s="213"/>
      <c r="X14343" s="214"/>
      <c r="Y14343" s="214"/>
      <c r="Z14343" s="214"/>
      <c r="AA14343" s="217"/>
      <c r="AB14343" s="217"/>
      <c r="AC14343" s="217"/>
      <c r="AD14343" s="213"/>
    </row>
    <row r="14344" spans="20:30" x14ac:dyDescent="0.2">
      <c r="T14344" s="212"/>
      <c r="U14344" s="213"/>
      <c r="V14344" s="213"/>
      <c r="W14344" s="213"/>
      <c r="X14344" s="214"/>
      <c r="Y14344" s="214"/>
      <c r="Z14344" s="214"/>
      <c r="AA14344" s="217"/>
      <c r="AB14344" s="217"/>
      <c r="AC14344" s="217"/>
      <c r="AD14344" s="213"/>
    </row>
    <row r="14345" spans="20:30" x14ac:dyDescent="0.2">
      <c r="T14345" s="212"/>
      <c r="U14345" s="213"/>
      <c r="V14345" s="213"/>
      <c r="W14345" s="213"/>
      <c r="X14345" s="214"/>
      <c r="Y14345" s="214"/>
      <c r="Z14345" s="214"/>
      <c r="AA14345" s="217"/>
      <c r="AB14345" s="217"/>
      <c r="AC14345" s="217"/>
      <c r="AD14345" s="213"/>
    </row>
    <row r="14346" spans="20:30" x14ac:dyDescent="0.2">
      <c r="T14346" s="212"/>
      <c r="U14346" s="213"/>
      <c r="V14346" s="213"/>
      <c r="W14346" s="213"/>
      <c r="X14346" s="214"/>
      <c r="Y14346" s="214"/>
      <c r="Z14346" s="214"/>
      <c r="AA14346" s="217"/>
      <c r="AB14346" s="217"/>
      <c r="AC14346" s="217"/>
      <c r="AD14346" s="213"/>
    </row>
    <row r="14347" spans="20:30" x14ac:dyDescent="0.2">
      <c r="T14347" s="212"/>
      <c r="U14347" s="213"/>
      <c r="V14347" s="213"/>
      <c r="W14347" s="213"/>
      <c r="X14347" s="214"/>
      <c r="Y14347" s="214"/>
      <c r="Z14347" s="214"/>
      <c r="AA14347" s="217"/>
      <c r="AB14347" s="217"/>
      <c r="AC14347" s="217"/>
      <c r="AD14347" s="213"/>
    </row>
    <row r="14348" spans="20:30" x14ac:dyDescent="0.2">
      <c r="T14348" s="212"/>
      <c r="U14348" s="213"/>
      <c r="V14348" s="213"/>
      <c r="W14348" s="213"/>
      <c r="X14348" s="214"/>
      <c r="Y14348" s="214"/>
      <c r="Z14348" s="214"/>
      <c r="AA14348" s="217"/>
      <c r="AB14348" s="217"/>
      <c r="AC14348" s="217"/>
      <c r="AD14348" s="213"/>
    </row>
    <row r="14349" spans="20:30" x14ac:dyDescent="0.2">
      <c r="T14349" s="212"/>
      <c r="U14349" s="213"/>
      <c r="V14349" s="213"/>
      <c r="W14349" s="213"/>
      <c r="X14349" s="214"/>
      <c r="Y14349" s="214"/>
      <c r="Z14349" s="214"/>
      <c r="AA14349" s="217"/>
      <c r="AB14349" s="217"/>
      <c r="AC14349" s="217"/>
      <c r="AD14349" s="213"/>
    </row>
    <row r="14350" spans="20:30" x14ac:dyDescent="0.2">
      <c r="T14350" s="212"/>
      <c r="U14350" s="213"/>
      <c r="V14350" s="213"/>
      <c r="W14350" s="213"/>
      <c r="X14350" s="214"/>
      <c r="Y14350" s="214"/>
      <c r="Z14350" s="214"/>
      <c r="AA14350" s="217"/>
      <c r="AB14350" s="217"/>
      <c r="AC14350" s="217"/>
      <c r="AD14350" s="213"/>
    </row>
    <row r="14351" spans="20:30" x14ac:dyDescent="0.2">
      <c r="T14351" s="212"/>
      <c r="U14351" s="213"/>
      <c r="V14351" s="213"/>
      <c r="W14351" s="213"/>
      <c r="X14351" s="214"/>
      <c r="Y14351" s="214"/>
      <c r="Z14351" s="214"/>
      <c r="AA14351" s="217"/>
      <c r="AB14351" s="217"/>
      <c r="AC14351" s="217"/>
      <c r="AD14351" s="213"/>
    </row>
    <row r="14352" spans="20:30" x14ac:dyDescent="0.2">
      <c r="T14352" s="212"/>
      <c r="U14352" s="213"/>
      <c r="V14352" s="213"/>
      <c r="W14352" s="213"/>
      <c r="X14352" s="214"/>
      <c r="Y14352" s="214"/>
      <c r="Z14352" s="214"/>
      <c r="AA14352" s="217"/>
      <c r="AB14352" s="217"/>
      <c r="AC14352" s="217"/>
      <c r="AD14352" s="213"/>
    </row>
    <row r="14353" spans="20:30" x14ac:dyDescent="0.2">
      <c r="T14353" s="212"/>
      <c r="U14353" s="213"/>
      <c r="V14353" s="213"/>
      <c r="W14353" s="213"/>
      <c r="X14353" s="214"/>
      <c r="Y14353" s="214"/>
      <c r="Z14353" s="214"/>
      <c r="AA14353" s="217"/>
      <c r="AB14353" s="217"/>
      <c r="AC14353" s="217"/>
      <c r="AD14353" s="213"/>
    </row>
    <row r="14354" spans="20:30" x14ac:dyDescent="0.2">
      <c r="T14354" s="212"/>
      <c r="U14354" s="213"/>
      <c r="V14354" s="213"/>
      <c r="W14354" s="213"/>
      <c r="X14354" s="214"/>
      <c r="Y14354" s="214"/>
      <c r="Z14354" s="214"/>
      <c r="AA14354" s="217"/>
      <c r="AB14354" s="217"/>
      <c r="AC14354" s="217"/>
      <c r="AD14354" s="213"/>
    </row>
    <row r="14355" spans="20:30" x14ac:dyDescent="0.2">
      <c r="T14355" s="212"/>
      <c r="U14355" s="213"/>
      <c r="V14355" s="213"/>
      <c r="W14355" s="213"/>
      <c r="X14355" s="214"/>
      <c r="Y14355" s="214"/>
      <c r="Z14355" s="214"/>
      <c r="AA14355" s="217"/>
      <c r="AB14355" s="217"/>
      <c r="AC14355" s="217"/>
      <c r="AD14355" s="213"/>
    </row>
    <row r="14356" spans="20:30" x14ac:dyDescent="0.2">
      <c r="T14356" s="212"/>
      <c r="U14356" s="213"/>
      <c r="V14356" s="213"/>
      <c r="W14356" s="213"/>
      <c r="X14356" s="214"/>
      <c r="Y14356" s="214"/>
      <c r="Z14356" s="214"/>
      <c r="AA14356" s="217"/>
      <c r="AB14356" s="217"/>
      <c r="AC14356" s="217"/>
      <c r="AD14356" s="213"/>
    </row>
    <row r="14357" spans="20:30" x14ac:dyDescent="0.2">
      <c r="T14357" s="212"/>
      <c r="U14357" s="213"/>
      <c r="V14357" s="213"/>
      <c r="W14357" s="213"/>
      <c r="X14357" s="214"/>
      <c r="Y14357" s="214"/>
      <c r="Z14357" s="214"/>
      <c r="AA14357" s="217"/>
      <c r="AB14357" s="217"/>
      <c r="AC14357" s="217"/>
      <c r="AD14357" s="213"/>
    </row>
    <row r="14358" spans="20:30" x14ac:dyDescent="0.2">
      <c r="T14358" s="212"/>
      <c r="U14358" s="213"/>
      <c r="V14358" s="213"/>
      <c r="W14358" s="213"/>
      <c r="X14358" s="214"/>
      <c r="Y14358" s="214"/>
      <c r="Z14358" s="214"/>
      <c r="AA14358" s="217"/>
      <c r="AB14358" s="217"/>
      <c r="AC14358" s="217"/>
      <c r="AD14358" s="213"/>
    </row>
    <row r="14359" spans="20:30" x14ac:dyDescent="0.2">
      <c r="T14359" s="212"/>
      <c r="U14359" s="213"/>
      <c r="V14359" s="213"/>
      <c r="W14359" s="213"/>
      <c r="X14359" s="214"/>
      <c r="Y14359" s="214"/>
      <c r="Z14359" s="214"/>
      <c r="AA14359" s="217"/>
      <c r="AB14359" s="217"/>
      <c r="AC14359" s="217"/>
      <c r="AD14359" s="213"/>
    </row>
    <row r="14360" spans="20:30" x14ac:dyDescent="0.2">
      <c r="T14360" s="212"/>
      <c r="U14360" s="213"/>
      <c r="V14360" s="213"/>
      <c r="W14360" s="213"/>
      <c r="X14360" s="214"/>
      <c r="Y14360" s="214"/>
      <c r="Z14360" s="214"/>
      <c r="AA14360" s="217"/>
      <c r="AB14360" s="217"/>
      <c r="AC14360" s="217"/>
      <c r="AD14360" s="213"/>
    </row>
    <row r="14361" spans="20:30" x14ac:dyDescent="0.2">
      <c r="T14361" s="212"/>
      <c r="U14361" s="213"/>
      <c r="V14361" s="213"/>
      <c r="W14361" s="213"/>
      <c r="X14361" s="214"/>
      <c r="Y14361" s="214"/>
      <c r="Z14361" s="214"/>
      <c r="AA14361" s="217"/>
      <c r="AB14361" s="217"/>
      <c r="AC14361" s="217"/>
      <c r="AD14361" s="213"/>
    </row>
    <row r="14362" spans="20:30" x14ac:dyDescent="0.2">
      <c r="T14362" s="212"/>
      <c r="U14362" s="213"/>
      <c r="V14362" s="213"/>
      <c r="W14362" s="213"/>
      <c r="X14362" s="214"/>
      <c r="Y14362" s="214"/>
      <c r="Z14362" s="214"/>
      <c r="AA14362" s="217"/>
      <c r="AB14362" s="217"/>
      <c r="AC14362" s="217"/>
      <c r="AD14362" s="213"/>
    </row>
    <row r="14363" spans="20:30" x14ac:dyDescent="0.2">
      <c r="T14363" s="212"/>
      <c r="U14363" s="213"/>
      <c r="V14363" s="213"/>
      <c r="W14363" s="213"/>
      <c r="X14363" s="214"/>
      <c r="Y14363" s="214"/>
      <c r="Z14363" s="214"/>
      <c r="AA14363" s="217"/>
      <c r="AB14363" s="217"/>
      <c r="AC14363" s="217"/>
      <c r="AD14363" s="213"/>
    </row>
    <row r="14364" spans="20:30" x14ac:dyDescent="0.2">
      <c r="T14364" s="212"/>
      <c r="U14364" s="213"/>
      <c r="V14364" s="213"/>
      <c r="W14364" s="213"/>
      <c r="X14364" s="214"/>
      <c r="Y14364" s="214"/>
      <c r="Z14364" s="214"/>
      <c r="AA14364" s="217"/>
      <c r="AB14364" s="217"/>
      <c r="AC14364" s="217"/>
      <c r="AD14364" s="213"/>
    </row>
    <row r="14365" spans="20:30" x14ac:dyDescent="0.2">
      <c r="T14365" s="212"/>
      <c r="U14365" s="213"/>
      <c r="V14365" s="213"/>
      <c r="W14365" s="213"/>
      <c r="X14365" s="214"/>
      <c r="Y14365" s="214"/>
      <c r="Z14365" s="214"/>
      <c r="AA14365" s="217"/>
      <c r="AB14365" s="217"/>
      <c r="AC14365" s="217"/>
      <c r="AD14365" s="213"/>
    </row>
    <row r="14366" spans="20:30" x14ac:dyDescent="0.2">
      <c r="T14366" s="212"/>
      <c r="U14366" s="213"/>
      <c r="V14366" s="213"/>
      <c r="W14366" s="213"/>
      <c r="X14366" s="214"/>
      <c r="Y14366" s="214"/>
      <c r="Z14366" s="214"/>
      <c r="AA14366" s="217"/>
      <c r="AB14366" s="217"/>
      <c r="AC14366" s="217"/>
      <c r="AD14366" s="213"/>
    </row>
    <row r="14367" spans="20:30" x14ac:dyDescent="0.2">
      <c r="T14367" s="212"/>
      <c r="U14367" s="213"/>
      <c r="V14367" s="213"/>
      <c r="W14367" s="213"/>
      <c r="X14367" s="214"/>
      <c r="Y14367" s="214"/>
      <c r="Z14367" s="214"/>
      <c r="AA14367" s="217"/>
      <c r="AB14367" s="217"/>
      <c r="AC14367" s="217"/>
      <c r="AD14367" s="213"/>
    </row>
    <row r="14368" spans="20:30" x14ac:dyDescent="0.2">
      <c r="T14368" s="212"/>
      <c r="U14368" s="213"/>
      <c r="V14368" s="213"/>
      <c r="W14368" s="213"/>
      <c r="X14368" s="214"/>
      <c r="Y14368" s="214"/>
      <c r="Z14368" s="214"/>
      <c r="AA14368" s="217"/>
      <c r="AB14368" s="217"/>
      <c r="AC14368" s="217"/>
      <c r="AD14368" s="213"/>
    </row>
    <row r="14369" spans="20:30" x14ac:dyDescent="0.2">
      <c r="T14369" s="212"/>
      <c r="U14369" s="213"/>
      <c r="V14369" s="213"/>
      <c r="W14369" s="213"/>
      <c r="X14369" s="214"/>
      <c r="Y14369" s="214"/>
      <c r="Z14369" s="214"/>
      <c r="AA14369" s="217"/>
      <c r="AB14369" s="217"/>
      <c r="AC14369" s="217"/>
      <c r="AD14369" s="213"/>
    </row>
    <row r="14370" spans="20:30" x14ac:dyDescent="0.2">
      <c r="T14370" s="212"/>
      <c r="U14370" s="213"/>
      <c r="V14370" s="213"/>
      <c r="W14370" s="213"/>
      <c r="X14370" s="214"/>
      <c r="Y14370" s="214"/>
      <c r="Z14370" s="214"/>
      <c r="AA14370" s="217"/>
      <c r="AB14370" s="217"/>
      <c r="AC14370" s="217"/>
      <c r="AD14370" s="213"/>
    </row>
    <row r="14371" spans="20:30" x14ac:dyDescent="0.2">
      <c r="T14371" s="212"/>
      <c r="U14371" s="213"/>
      <c r="V14371" s="213"/>
      <c r="W14371" s="213"/>
      <c r="X14371" s="214"/>
      <c r="Y14371" s="214"/>
      <c r="Z14371" s="214"/>
      <c r="AA14371" s="217"/>
      <c r="AB14371" s="217"/>
      <c r="AC14371" s="217"/>
      <c r="AD14371" s="213"/>
    </row>
    <row r="14372" spans="20:30" x14ac:dyDescent="0.2">
      <c r="T14372" s="212"/>
      <c r="U14372" s="213"/>
      <c r="V14372" s="213"/>
      <c r="W14372" s="213"/>
      <c r="X14372" s="214"/>
      <c r="Y14372" s="214"/>
      <c r="Z14372" s="214"/>
      <c r="AA14372" s="217"/>
      <c r="AB14372" s="217"/>
      <c r="AC14372" s="217"/>
      <c r="AD14372" s="213"/>
    </row>
    <row r="14373" spans="20:30" x14ac:dyDescent="0.2">
      <c r="T14373" s="212"/>
      <c r="U14373" s="213"/>
      <c r="V14373" s="213"/>
      <c r="W14373" s="213"/>
      <c r="X14373" s="214"/>
      <c r="Y14373" s="214"/>
      <c r="Z14373" s="214"/>
      <c r="AA14373" s="217"/>
      <c r="AB14373" s="217"/>
      <c r="AC14373" s="217"/>
      <c r="AD14373" s="213"/>
    </row>
    <row r="14374" spans="20:30" x14ac:dyDescent="0.2">
      <c r="T14374" s="212"/>
      <c r="U14374" s="213"/>
      <c r="V14374" s="213"/>
      <c r="W14374" s="213"/>
      <c r="X14374" s="214"/>
      <c r="Y14374" s="214"/>
      <c r="Z14374" s="214"/>
      <c r="AA14374" s="217"/>
      <c r="AB14374" s="217"/>
      <c r="AC14374" s="217"/>
      <c r="AD14374" s="213"/>
    </row>
    <row r="14375" spans="20:30" x14ac:dyDescent="0.2">
      <c r="T14375" s="212"/>
      <c r="U14375" s="213"/>
      <c r="V14375" s="213"/>
      <c r="W14375" s="213"/>
      <c r="X14375" s="214"/>
      <c r="Y14375" s="214"/>
      <c r="Z14375" s="214"/>
      <c r="AA14375" s="217"/>
      <c r="AB14375" s="217"/>
      <c r="AC14375" s="217"/>
      <c r="AD14375" s="213"/>
    </row>
    <row r="14376" spans="20:30" x14ac:dyDescent="0.2">
      <c r="T14376" s="212"/>
      <c r="U14376" s="213"/>
      <c r="V14376" s="213"/>
      <c r="W14376" s="213"/>
      <c r="X14376" s="214"/>
      <c r="Y14376" s="214"/>
      <c r="Z14376" s="214"/>
      <c r="AA14376" s="217"/>
      <c r="AB14376" s="217"/>
      <c r="AC14376" s="217"/>
      <c r="AD14376" s="213"/>
    </row>
    <row r="14377" spans="20:30" x14ac:dyDescent="0.2">
      <c r="T14377" s="212"/>
      <c r="U14377" s="213"/>
      <c r="V14377" s="213"/>
      <c r="W14377" s="213"/>
      <c r="X14377" s="214"/>
      <c r="Y14377" s="214"/>
      <c r="Z14377" s="214"/>
      <c r="AA14377" s="217"/>
      <c r="AB14377" s="217"/>
      <c r="AC14377" s="217"/>
      <c r="AD14377" s="213"/>
    </row>
    <row r="14378" spans="20:30" x14ac:dyDescent="0.2">
      <c r="T14378" s="212"/>
      <c r="U14378" s="213"/>
      <c r="V14378" s="213"/>
      <c r="W14378" s="213"/>
      <c r="X14378" s="214"/>
      <c r="Y14378" s="214"/>
      <c r="Z14378" s="214"/>
      <c r="AA14378" s="217"/>
      <c r="AB14378" s="217"/>
      <c r="AC14378" s="217"/>
      <c r="AD14378" s="213"/>
    </row>
    <row r="14379" spans="20:30" x14ac:dyDescent="0.2">
      <c r="T14379" s="212"/>
      <c r="U14379" s="213"/>
      <c r="V14379" s="213"/>
      <c r="W14379" s="213"/>
      <c r="X14379" s="214"/>
      <c r="Y14379" s="214"/>
      <c r="Z14379" s="214"/>
      <c r="AA14379" s="217"/>
      <c r="AB14379" s="217"/>
      <c r="AC14379" s="217"/>
      <c r="AD14379" s="213"/>
    </row>
    <row r="14380" spans="20:30" x14ac:dyDescent="0.2">
      <c r="T14380" s="212"/>
      <c r="U14380" s="213"/>
      <c r="V14380" s="213"/>
      <c r="W14380" s="213"/>
      <c r="X14380" s="214"/>
      <c r="Y14380" s="214"/>
      <c r="Z14380" s="214"/>
      <c r="AA14380" s="217"/>
      <c r="AB14380" s="217"/>
      <c r="AC14380" s="217"/>
      <c r="AD14380" s="213"/>
    </row>
    <row r="14381" spans="20:30" x14ac:dyDescent="0.2">
      <c r="T14381" s="212"/>
      <c r="U14381" s="213"/>
      <c r="V14381" s="213"/>
      <c r="W14381" s="213"/>
      <c r="X14381" s="214"/>
      <c r="Y14381" s="214"/>
      <c r="Z14381" s="214"/>
      <c r="AA14381" s="217"/>
      <c r="AB14381" s="217"/>
      <c r="AC14381" s="217"/>
      <c r="AD14381" s="213"/>
    </row>
    <row r="14382" spans="20:30" x14ac:dyDescent="0.2">
      <c r="T14382" s="212"/>
      <c r="U14382" s="213"/>
      <c r="V14382" s="213"/>
      <c r="W14382" s="213"/>
      <c r="X14382" s="214"/>
      <c r="Y14382" s="214"/>
      <c r="Z14382" s="214"/>
      <c r="AA14382" s="217"/>
      <c r="AB14382" s="217"/>
      <c r="AC14382" s="217"/>
      <c r="AD14382" s="213"/>
    </row>
    <row r="14383" spans="20:30" x14ac:dyDescent="0.2">
      <c r="T14383" s="212"/>
      <c r="U14383" s="213"/>
      <c r="V14383" s="213"/>
      <c r="W14383" s="213"/>
      <c r="X14383" s="214"/>
      <c r="Y14383" s="214"/>
      <c r="Z14383" s="214"/>
      <c r="AA14383" s="217"/>
      <c r="AB14383" s="217"/>
      <c r="AC14383" s="217"/>
      <c r="AD14383" s="213"/>
    </row>
    <row r="14384" spans="20:30" x14ac:dyDescent="0.2">
      <c r="T14384" s="212"/>
      <c r="U14384" s="213"/>
      <c r="V14384" s="213"/>
      <c r="W14384" s="213"/>
      <c r="X14384" s="214"/>
      <c r="Y14384" s="214"/>
      <c r="Z14384" s="214"/>
      <c r="AA14384" s="217"/>
      <c r="AB14384" s="217"/>
      <c r="AC14384" s="217"/>
      <c r="AD14384" s="213"/>
    </row>
    <row r="14385" spans="20:30" x14ac:dyDescent="0.2">
      <c r="T14385" s="212"/>
      <c r="U14385" s="213"/>
      <c r="V14385" s="213"/>
      <c r="W14385" s="213"/>
      <c r="X14385" s="214"/>
      <c r="Y14385" s="214"/>
      <c r="Z14385" s="214"/>
      <c r="AA14385" s="217"/>
      <c r="AB14385" s="217"/>
      <c r="AC14385" s="217"/>
      <c r="AD14385" s="213"/>
    </row>
    <row r="14386" spans="20:30" x14ac:dyDescent="0.2">
      <c r="T14386" s="212"/>
      <c r="U14386" s="213"/>
      <c r="V14386" s="213"/>
      <c r="W14386" s="213"/>
      <c r="X14386" s="214"/>
      <c r="Y14386" s="214"/>
      <c r="Z14386" s="214"/>
      <c r="AA14386" s="217"/>
      <c r="AB14386" s="217"/>
      <c r="AC14386" s="217"/>
      <c r="AD14386" s="213"/>
    </row>
    <row r="14387" spans="20:30" x14ac:dyDescent="0.2">
      <c r="T14387" s="212"/>
      <c r="U14387" s="213"/>
      <c r="V14387" s="213"/>
      <c r="W14387" s="213"/>
      <c r="X14387" s="214"/>
      <c r="Y14387" s="214"/>
      <c r="Z14387" s="214"/>
      <c r="AA14387" s="217"/>
      <c r="AB14387" s="217"/>
      <c r="AC14387" s="217"/>
      <c r="AD14387" s="213"/>
    </row>
    <row r="14388" spans="20:30" x14ac:dyDescent="0.2">
      <c r="T14388" s="212"/>
      <c r="U14388" s="213"/>
      <c r="V14388" s="213"/>
      <c r="W14388" s="213"/>
      <c r="X14388" s="214"/>
      <c r="Y14388" s="214"/>
      <c r="Z14388" s="214"/>
      <c r="AA14388" s="217"/>
      <c r="AB14388" s="217"/>
      <c r="AC14388" s="217"/>
      <c r="AD14388" s="213"/>
    </row>
    <row r="14389" spans="20:30" x14ac:dyDescent="0.2">
      <c r="T14389" s="212"/>
      <c r="U14389" s="213"/>
      <c r="V14389" s="213"/>
      <c r="W14389" s="213"/>
      <c r="X14389" s="214"/>
      <c r="Y14389" s="214"/>
      <c r="Z14389" s="214"/>
      <c r="AA14389" s="217"/>
      <c r="AB14389" s="217"/>
      <c r="AC14389" s="217"/>
      <c r="AD14389" s="213"/>
    </row>
    <row r="14390" spans="20:30" x14ac:dyDescent="0.2">
      <c r="T14390" s="212"/>
      <c r="U14390" s="213"/>
      <c r="V14390" s="213"/>
      <c r="W14390" s="213"/>
      <c r="X14390" s="214"/>
      <c r="Y14390" s="214"/>
      <c r="Z14390" s="214"/>
      <c r="AA14390" s="217"/>
      <c r="AB14390" s="217"/>
      <c r="AC14390" s="217"/>
      <c r="AD14390" s="213"/>
    </row>
    <row r="14391" spans="20:30" x14ac:dyDescent="0.2">
      <c r="T14391" s="212"/>
      <c r="U14391" s="213"/>
      <c r="V14391" s="213"/>
      <c r="W14391" s="213"/>
      <c r="X14391" s="214"/>
      <c r="Y14391" s="214"/>
      <c r="Z14391" s="214"/>
      <c r="AA14391" s="217"/>
      <c r="AB14391" s="217"/>
      <c r="AC14391" s="217"/>
      <c r="AD14391" s="213"/>
    </row>
    <row r="14392" spans="20:30" x14ac:dyDescent="0.2">
      <c r="T14392" s="212"/>
      <c r="U14392" s="213"/>
      <c r="V14392" s="213"/>
      <c r="W14392" s="213"/>
      <c r="X14392" s="214"/>
      <c r="Y14392" s="214"/>
      <c r="Z14392" s="214"/>
      <c r="AA14392" s="217"/>
      <c r="AB14392" s="217"/>
      <c r="AC14392" s="217"/>
      <c r="AD14392" s="213"/>
    </row>
    <row r="14393" spans="20:30" x14ac:dyDescent="0.2">
      <c r="T14393" s="212"/>
      <c r="U14393" s="213"/>
      <c r="V14393" s="213"/>
      <c r="W14393" s="213"/>
      <c r="X14393" s="214"/>
      <c r="Y14393" s="214"/>
      <c r="Z14393" s="214"/>
      <c r="AA14393" s="217"/>
      <c r="AB14393" s="217"/>
      <c r="AC14393" s="217"/>
      <c r="AD14393" s="213"/>
    </row>
    <row r="14394" spans="20:30" x14ac:dyDescent="0.2">
      <c r="T14394" s="212"/>
      <c r="U14394" s="213"/>
      <c r="V14394" s="213"/>
      <c r="W14394" s="213"/>
      <c r="X14394" s="214"/>
      <c r="Y14394" s="214"/>
      <c r="Z14394" s="214"/>
      <c r="AA14394" s="217"/>
      <c r="AB14394" s="217"/>
      <c r="AC14394" s="217"/>
      <c r="AD14394" s="213"/>
    </row>
    <row r="14395" spans="20:30" x14ac:dyDescent="0.2">
      <c r="T14395" s="212"/>
      <c r="U14395" s="213"/>
      <c r="V14395" s="213"/>
      <c r="W14395" s="213"/>
      <c r="X14395" s="214"/>
      <c r="Y14395" s="214"/>
      <c r="Z14395" s="214"/>
      <c r="AA14395" s="217"/>
      <c r="AB14395" s="217"/>
      <c r="AC14395" s="217"/>
      <c r="AD14395" s="213"/>
    </row>
    <row r="14396" spans="20:30" x14ac:dyDescent="0.2">
      <c r="T14396" s="212"/>
      <c r="U14396" s="213"/>
      <c r="V14396" s="213"/>
      <c r="W14396" s="213"/>
      <c r="X14396" s="214"/>
      <c r="Y14396" s="214"/>
      <c r="Z14396" s="214"/>
      <c r="AA14396" s="217"/>
      <c r="AB14396" s="217"/>
      <c r="AC14396" s="217"/>
      <c r="AD14396" s="213"/>
    </row>
    <row r="14397" spans="20:30" x14ac:dyDescent="0.2">
      <c r="T14397" s="212"/>
      <c r="U14397" s="213"/>
      <c r="V14397" s="213"/>
      <c r="W14397" s="213"/>
      <c r="X14397" s="214"/>
      <c r="Y14397" s="214"/>
      <c r="Z14397" s="214"/>
      <c r="AA14397" s="217"/>
      <c r="AB14397" s="217"/>
      <c r="AC14397" s="217"/>
      <c r="AD14397" s="213"/>
    </row>
    <row r="14398" spans="20:30" x14ac:dyDescent="0.2">
      <c r="T14398" s="212"/>
      <c r="U14398" s="213"/>
      <c r="V14398" s="213"/>
      <c r="W14398" s="213"/>
      <c r="X14398" s="214"/>
      <c r="Y14398" s="214"/>
      <c r="Z14398" s="214"/>
      <c r="AA14398" s="217"/>
      <c r="AB14398" s="217"/>
      <c r="AC14398" s="217"/>
      <c r="AD14398" s="213"/>
    </row>
    <row r="14399" spans="20:30" x14ac:dyDescent="0.2">
      <c r="T14399" s="212"/>
      <c r="U14399" s="213"/>
      <c r="V14399" s="213"/>
      <c r="W14399" s="213"/>
      <c r="X14399" s="214"/>
      <c r="Y14399" s="214"/>
      <c r="Z14399" s="214"/>
      <c r="AA14399" s="217"/>
      <c r="AB14399" s="217"/>
      <c r="AC14399" s="217"/>
      <c r="AD14399" s="213"/>
    </row>
    <row r="14400" spans="20:30" x14ac:dyDescent="0.2">
      <c r="T14400" s="212"/>
      <c r="U14400" s="213"/>
      <c r="V14400" s="213"/>
      <c r="W14400" s="213"/>
      <c r="X14400" s="214"/>
      <c r="Y14400" s="214"/>
      <c r="Z14400" s="214"/>
      <c r="AA14400" s="217"/>
      <c r="AB14400" s="217"/>
      <c r="AC14400" s="217"/>
      <c r="AD14400" s="213"/>
    </row>
    <row r="14401" spans="20:30" x14ac:dyDescent="0.2">
      <c r="T14401" s="212"/>
      <c r="U14401" s="213"/>
      <c r="V14401" s="213"/>
      <c r="W14401" s="213"/>
      <c r="X14401" s="214"/>
      <c r="Y14401" s="214"/>
      <c r="Z14401" s="214"/>
      <c r="AA14401" s="217"/>
      <c r="AB14401" s="217"/>
      <c r="AC14401" s="217"/>
      <c r="AD14401" s="213"/>
    </row>
    <row r="14402" spans="20:30" x14ac:dyDescent="0.2">
      <c r="T14402" s="212"/>
      <c r="U14402" s="213"/>
      <c r="V14402" s="213"/>
      <c r="W14402" s="213"/>
      <c r="X14402" s="214"/>
      <c r="Y14402" s="214"/>
      <c r="Z14402" s="214"/>
      <c r="AA14402" s="217"/>
      <c r="AB14402" s="217"/>
      <c r="AC14402" s="217"/>
      <c r="AD14402" s="213"/>
    </row>
    <row r="14403" spans="20:30" x14ac:dyDescent="0.2">
      <c r="T14403" s="212"/>
      <c r="U14403" s="213"/>
      <c r="V14403" s="213"/>
      <c r="W14403" s="213"/>
      <c r="X14403" s="214"/>
      <c r="Y14403" s="214"/>
      <c r="Z14403" s="214"/>
      <c r="AA14403" s="217"/>
      <c r="AB14403" s="217"/>
      <c r="AC14403" s="217"/>
      <c r="AD14403" s="213"/>
    </row>
    <row r="14404" spans="20:30" x14ac:dyDescent="0.2">
      <c r="T14404" s="212"/>
      <c r="U14404" s="213"/>
      <c r="V14404" s="213"/>
      <c r="W14404" s="213"/>
      <c r="X14404" s="214"/>
      <c r="Y14404" s="214"/>
      <c r="Z14404" s="214"/>
      <c r="AA14404" s="217"/>
      <c r="AB14404" s="217"/>
      <c r="AC14404" s="217"/>
      <c r="AD14404" s="213"/>
    </row>
    <row r="14405" spans="20:30" x14ac:dyDescent="0.2">
      <c r="T14405" s="212"/>
      <c r="U14405" s="213"/>
      <c r="V14405" s="213"/>
      <c r="W14405" s="213"/>
      <c r="X14405" s="214"/>
      <c r="Y14405" s="214"/>
      <c r="Z14405" s="214"/>
      <c r="AA14405" s="217"/>
      <c r="AB14405" s="217"/>
      <c r="AC14405" s="217"/>
      <c r="AD14405" s="213"/>
    </row>
    <row r="14406" spans="20:30" x14ac:dyDescent="0.2">
      <c r="T14406" s="212"/>
      <c r="U14406" s="213"/>
      <c r="V14406" s="213"/>
      <c r="W14406" s="213"/>
      <c r="X14406" s="214"/>
      <c r="Y14406" s="214"/>
      <c r="Z14406" s="214"/>
      <c r="AA14406" s="217"/>
      <c r="AB14406" s="217"/>
      <c r="AC14406" s="217"/>
      <c r="AD14406" s="213"/>
    </row>
    <row r="14407" spans="20:30" x14ac:dyDescent="0.2">
      <c r="T14407" s="212"/>
      <c r="U14407" s="213"/>
      <c r="V14407" s="213"/>
      <c r="W14407" s="213"/>
      <c r="X14407" s="214"/>
      <c r="Y14407" s="214"/>
      <c r="Z14407" s="214"/>
      <c r="AA14407" s="217"/>
      <c r="AB14407" s="217"/>
      <c r="AC14407" s="217"/>
      <c r="AD14407" s="213"/>
    </row>
    <row r="14408" spans="20:30" x14ac:dyDescent="0.2">
      <c r="T14408" s="212"/>
      <c r="U14408" s="213"/>
      <c r="V14408" s="213"/>
      <c r="W14408" s="213"/>
      <c r="X14408" s="214"/>
      <c r="Y14408" s="214"/>
      <c r="Z14408" s="214"/>
      <c r="AA14408" s="217"/>
      <c r="AB14408" s="217"/>
      <c r="AC14408" s="217"/>
      <c r="AD14408" s="213"/>
    </row>
    <row r="14409" spans="20:30" x14ac:dyDescent="0.2">
      <c r="T14409" s="212"/>
      <c r="U14409" s="213"/>
      <c r="V14409" s="213"/>
      <c r="W14409" s="213"/>
      <c r="X14409" s="214"/>
      <c r="Y14409" s="214"/>
      <c r="Z14409" s="214"/>
      <c r="AA14409" s="217"/>
      <c r="AB14409" s="217"/>
      <c r="AC14409" s="217"/>
      <c r="AD14409" s="213"/>
    </row>
    <row r="14410" spans="20:30" x14ac:dyDescent="0.2">
      <c r="T14410" s="212"/>
      <c r="U14410" s="213"/>
      <c r="V14410" s="213"/>
      <c r="W14410" s="213"/>
      <c r="X14410" s="214"/>
      <c r="Y14410" s="214"/>
      <c r="Z14410" s="214"/>
      <c r="AA14410" s="217"/>
      <c r="AB14410" s="217"/>
      <c r="AC14410" s="217"/>
      <c r="AD14410" s="213"/>
    </row>
    <row r="14411" spans="20:30" x14ac:dyDescent="0.2">
      <c r="T14411" s="212"/>
      <c r="U14411" s="213"/>
      <c r="V14411" s="213"/>
      <c r="W14411" s="213"/>
      <c r="X14411" s="214"/>
      <c r="Y14411" s="214"/>
      <c r="Z14411" s="214"/>
      <c r="AA14411" s="217"/>
      <c r="AB14411" s="217"/>
      <c r="AC14411" s="217"/>
      <c r="AD14411" s="213"/>
    </row>
    <row r="14412" spans="20:30" x14ac:dyDescent="0.2">
      <c r="T14412" s="212"/>
      <c r="U14412" s="213"/>
      <c r="V14412" s="213"/>
      <c r="W14412" s="213"/>
      <c r="X14412" s="214"/>
      <c r="Y14412" s="214"/>
      <c r="Z14412" s="214"/>
      <c r="AA14412" s="217"/>
      <c r="AB14412" s="217"/>
      <c r="AC14412" s="217"/>
      <c r="AD14412" s="213"/>
    </row>
    <row r="14413" spans="20:30" x14ac:dyDescent="0.2">
      <c r="T14413" s="212"/>
      <c r="U14413" s="213"/>
      <c r="V14413" s="213"/>
      <c r="W14413" s="213"/>
      <c r="X14413" s="214"/>
      <c r="Y14413" s="214"/>
      <c r="Z14413" s="214"/>
      <c r="AA14413" s="217"/>
      <c r="AB14413" s="217"/>
      <c r="AC14413" s="217"/>
      <c r="AD14413" s="213"/>
    </row>
    <row r="14414" spans="20:30" x14ac:dyDescent="0.2">
      <c r="T14414" s="212"/>
      <c r="U14414" s="213"/>
      <c r="V14414" s="213"/>
      <c r="W14414" s="213"/>
      <c r="X14414" s="214"/>
      <c r="Y14414" s="214"/>
      <c r="Z14414" s="214"/>
      <c r="AA14414" s="217"/>
      <c r="AB14414" s="217"/>
      <c r="AC14414" s="217"/>
      <c r="AD14414" s="213"/>
    </row>
    <row r="14415" spans="20:30" x14ac:dyDescent="0.2">
      <c r="T14415" s="212"/>
      <c r="U14415" s="213"/>
      <c r="V14415" s="213"/>
      <c r="W14415" s="213"/>
      <c r="X14415" s="214"/>
      <c r="Y14415" s="214"/>
      <c r="Z14415" s="214"/>
      <c r="AA14415" s="217"/>
      <c r="AB14415" s="217"/>
      <c r="AC14415" s="217"/>
      <c r="AD14415" s="213"/>
    </row>
    <row r="14416" spans="20:30" x14ac:dyDescent="0.2">
      <c r="T14416" s="212"/>
      <c r="U14416" s="213"/>
      <c r="V14416" s="213"/>
      <c r="W14416" s="213"/>
      <c r="X14416" s="214"/>
      <c r="Y14416" s="214"/>
      <c r="Z14416" s="214"/>
      <c r="AA14416" s="217"/>
      <c r="AB14416" s="217"/>
      <c r="AC14416" s="217"/>
      <c r="AD14416" s="213"/>
    </row>
    <row r="14417" spans="20:30" x14ac:dyDescent="0.2">
      <c r="T14417" s="212"/>
      <c r="U14417" s="213"/>
      <c r="V14417" s="213"/>
      <c r="W14417" s="213"/>
      <c r="X14417" s="214"/>
      <c r="Y14417" s="214"/>
      <c r="Z14417" s="214"/>
      <c r="AA14417" s="217"/>
      <c r="AB14417" s="217"/>
      <c r="AC14417" s="217"/>
      <c r="AD14417" s="213"/>
    </row>
    <row r="14418" spans="20:30" x14ac:dyDescent="0.2">
      <c r="T14418" s="212"/>
      <c r="U14418" s="213"/>
      <c r="V14418" s="213"/>
      <c r="W14418" s="213"/>
      <c r="X14418" s="214"/>
      <c r="Y14418" s="214"/>
      <c r="Z14418" s="214"/>
      <c r="AA14418" s="217"/>
      <c r="AB14418" s="217"/>
      <c r="AC14418" s="217"/>
      <c r="AD14418" s="213"/>
    </row>
    <row r="14419" spans="20:30" x14ac:dyDescent="0.2">
      <c r="T14419" s="212"/>
      <c r="U14419" s="213"/>
      <c r="V14419" s="213"/>
      <c r="W14419" s="213"/>
      <c r="X14419" s="214"/>
      <c r="Y14419" s="214"/>
      <c r="Z14419" s="214"/>
      <c r="AA14419" s="217"/>
      <c r="AB14419" s="217"/>
      <c r="AC14419" s="217"/>
      <c r="AD14419" s="213"/>
    </row>
    <row r="14420" spans="20:30" x14ac:dyDescent="0.2">
      <c r="T14420" s="212"/>
      <c r="U14420" s="213"/>
      <c r="V14420" s="213"/>
      <c r="W14420" s="213"/>
      <c r="X14420" s="214"/>
      <c r="Y14420" s="214"/>
      <c r="Z14420" s="214"/>
      <c r="AA14420" s="217"/>
      <c r="AB14420" s="217"/>
      <c r="AC14420" s="217"/>
      <c r="AD14420" s="213"/>
    </row>
    <row r="14421" spans="20:30" x14ac:dyDescent="0.2">
      <c r="T14421" s="212"/>
      <c r="U14421" s="213"/>
      <c r="V14421" s="213"/>
      <c r="W14421" s="213"/>
      <c r="X14421" s="214"/>
      <c r="Y14421" s="214"/>
      <c r="Z14421" s="214"/>
      <c r="AA14421" s="217"/>
      <c r="AB14421" s="217"/>
      <c r="AC14421" s="217"/>
      <c r="AD14421" s="213"/>
    </row>
    <row r="14422" spans="20:30" x14ac:dyDescent="0.2">
      <c r="T14422" s="212"/>
      <c r="U14422" s="213"/>
      <c r="V14422" s="213"/>
      <c r="W14422" s="213"/>
      <c r="X14422" s="214"/>
      <c r="Y14422" s="214"/>
      <c r="Z14422" s="214"/>
      <c r="AA14422" s="217"/>
      <c r="AB14422" s="217"/>
      <c r="AC14422" s="217"/>
      <c r="AD14422" s="213"/>
    </row>
    <row r="14423" spans="20:30" x14ac:dyDescent="0.2">
      <c r="T14423" s="212"/>
      <c r="U14423" s="213"/>
      <c r="V14423" s="213"/>
      <c r="W14423" s="213"/>
      <c r="X14423" s="214"/>
      <c r="Y14423" s="214"/>
      <c r="Z14423" s="214"/>
      <c r="AA14423" s="217"/>
      <c r="AB14423" s="217"/>
      <c r="AC14423" s="217"/>
      <c r="AD14423" s="213"/>
    </row>
    <row r="14424" spans="20:30" x14ac:dyDescent="0.2">
      <c r="T14424" s="212"/>
      <c r="U14424" s="213"/>
      <c r="V14424" s="213"/>
      <c r="W14424" s="213"/>
      <c r="X14424" s="214"/>
      <c r="Y14424" s="214"/>
      <c r="Z14424" s="214"/>
      <c r="AA14424" s="217"/>
      <c r="AB14424" s="217"/>
      <c r="AC14424" s="217"/>
      <c r="AD14424" s="213"/>
    </row>
    <row r="14425" spans="20:30" x14ac:dyDescent="0.2">
      <c r="T14425" s="212"/>
      <c r="U14425" s="213"/>
      <c r="V14425" s="213"/>
      <c r="W14425" s="213"/>
      <c r="X14425" s="214"/>
      <c r="Y14425" s="214"/>
      <c r="Z14425" s="214"/>
      <c r="AA14425" s="217"/>
      <c r="AB14425" s="217"/>
      <c r="AC14425" s="217"/>
      <c r="AD14425" s="213"/>
    </row>
    <row r="14426" spans="20:30" x14ac:dyDescent="0.2">
      <c r="T14426" s="212"/>
      <c r="U14426" s="213"/>
      <c r="V14426" s="213"/>
      <c r="W14426" s="213"/>
      <c r="X14426" s="214"/>
      <c r="Y14426" s="214"/>
      <c r="Z14426" s="214"/>
      <c r="AA14426" s="217"/>
      <c r="AB14426" s="217"/>
      <c r="AC14426" s="217"/>
      <c r="AD14426" s="213"/>
    </row>
    <row r="14427" spans="20:30" x14ac:dyDescent="0.2">
      <c r="T14427" s="212"/>
      <c r="U14427" s="213"/>
      <c r="V14427" s="213"/>
      <c r="W14427" s="213"/>
      <c r="X14427" s="214"/>
      <c r="Y14427" s="214"/>
      <c r="Z14427" s="214"/>
      <c r="AA14427" s="217"/>
      <c r="AB14427" s="217"/>
      <c r="AC14427" s="217"/>
      <c r="AD14427" s="213"/>
    </row>
    <row r="14428" spans="20:30" x14ac:dyDescent="0.2">
      <c r="T14428" s="212"/>
      <c r="U14428" s="213"/>
      <c r="V14428" s="213"/>
      <c r="W14428" s="213"/>
      <c r="X14428" s="214"/>
      <c r="Y14428" s="214"/>
      <c r="Z14428" s="214"/>
      <c r="AA14428" s="217"/>
      <c r="AB14428" s="217"/>
      <c r="AC14428" s="217"/>
      <c r="AD14428" s="213"/>
    </row>
    <row r="14429" spans="20:30" x14ac:dyDescent="0.2">
      <c r="T14429" s="212"/>
      <c r="U14429" s="213"/>
      <c r="V14429" s="213"/>
      <c r="W14429" s="213"/>
      <c r="X14429" s="214"/>
      <c r="Y14429" s="214"/>
      <c r="Z14429" s="214"/>
      <c r="AA14429" s="217"/>
      <c r="AB14429" s="217"/>
      <c r="AC14429" s="217"/>
      <c r="AD14429" s="213"/>
    </row>
    <row r="14430" spans="20:30" x14ac:dyDescent="0.2">
      <c r="T14430" s="212"/>
      <c r="U14430" s="213"/>
      <c r="V14430" s="213"/>
      <c r="W14430" s="213"/>
      <c r="X14430" s="214"/>
      <c r="Y14430" s="214"/>
      <c r="Z14430" s="214"/>
      <c r="AA14430" s="217"/>
      <c r="AB14430" s="217"/>
      <c r="AC14430" s="217"/>
      <c r="AD14430" s="213"/>
    </row>
    <row r="14431" spans="20:30" x14ac:dyDescent="0.2">
      <c r="T14431" s="212"/>
      <c r="U14431" s="213"/>
      <c r="V14431" s="213"/>
      <c r="W14431" s="213"/>
      <c r="X14431" s="214"/>
      <c r="Y14431" s="214"/>
      <c r="Z14431" s="214"/>
      <c r="AA14431" s="217"/>
      <c r="AB14431" s="217"/>
      <c r="AC14431" s="217"/>
      <c r="AD14431" s="213"/>
    </row>
    <row r="14432" spans="20:30" x14ac:dyDescent="0.2">
      <c r="T14432" s="212"/>
      <c r="U14432" s="213"/>
      <c r="V14432" s="213"/>
      <c r="W14432" s="213"/>
      <c r="X14432" s="214"/>
      <c r="Y14432" s="214"/>
      <c r="Z14432" s="214"/>
      <c r="AA14432" s="217"/>
      <c r="AB14432" s="217"/>
      <c r="AC14432" s="217"/>
      <c r="AD14432" s="213"/>
    </row>
    <row r="14433" spans="20:30" x14ac:dyDescent="0.2">
      <c r="T14433" s="212"/>
      <c r="U14433" s="213"/>
      <c r="V14433" s="213"/>
      <c r="W14433" s="213"/>
      <c r="X14433" s="214"/>
      <c r="Y14433" s="214"/>
      <c r="Z14433" s="214"/>
      <c r="AA14433" s="217"/>
      <c r="AB14433" s="217"/>
      <c r="AC14433" s="217"/>
      <c r="AD14433" s="213"/>
    </row>
    <row r="14434" spans="20:30" x14ac:dyDescent="0.2">
      <c r="T14434" s="212"/>
      <c r="U14434" s="213"/>
      <c r="V14434" s="213"/>
      <c r="W14434" s="213"/>
      <c r="X14434" s="214"/>
      <c r="Y14434" s="214"/>
      <c r="Z14434" s="214"/>
      <c r="AA14434" s="217"/>
      <c r="AB14434" s="217"/>
      <c r="AC14434" s="217"/>
      <c r="AD14434" s="213"/>
    </row>
    <row r="14435" spans="20:30" x14ac:dyDescent="0.2">
      <c r="T14435" s="212"/>
      <c r="U14435" s="213"/>
      <c r="V14435" s="213"/>
      <c r="W14435" s="213"/>
      <c r="X14435" s="214"/>
      <c r="Y14435" s="214"/>
      <c r="Z14435" s="214"/>
      <c r="AA14435" s="217"/>
      <c r="AB14435" s="217"/>
      <c r="AC14435" s="217"/>
      <c r="AD14435" s="213"/>
    </row>
    <row r="14436" spans="20:30" x14ac:dyDescent="0.2">
      <c r="T14436" s="212"/>
      <c r="U14436" s="213"/>
      <c r="V14436" s="213"/>
      <c r="W14436" s="213"/>
      <c r="X14436" s="214"/>
      <c r="Y14436" s="214"/>
      <c r="Z14436" s="214"/>
      <c r="AA14436" s="217"/>
      <c r="AB14436" s="217"/>
      <c r="AC14436" s="217"/>
      <c r="AD14436" s="213"/>
    </row>
    <row r="14437" spans="20:30" x14ac:dyDescent="0.2">
      <c r="T14437" s="212"/>
      <c r="U14437" s="213"/>
      <c r="V14437" s="213"/>
      <c r="W14437" s="213"/>
      <c r="X14437" s="214"/>
      <c r="Y14437" s="214"/>
      <c r="Z14437" s="214"/>
      <c r="AA14437" s="217"/>
      <c r="AB14437" s="217"/>
      <c r="AC14437" s="217"/>
      <c r="AD14437" s="213"/>
    </row>
    <row r="14438" spans="20:30" x14ac:dyDescent="0.2">
      <c r="T14438" s="212"/>
      <c r="U14438" s="213"/>
      <c r="V14438" s="213"/>
      <c r="W14438" s="213"/>
      <c r="X14438" s="214"/>
      <c r="Y14438" s="214"/>
      <c r="Z14438" s="214"/>
      <c r="AA14438" s="217"/>
      <c r="AB14438" s="217"/>
      <c r="AC14438" s="217"/>
      <c r="AD14438" s="213"/>
    </row>
    <row r="14439" spans="20:30" x14ac:dyDescent="0.2">
      <c r="T14439" s="212"/>
      <c r="U14439" s="213"/>
      <c r="V14439" s="213"/>
      <c r="W14439" s="213"/>
      <c r="X14439" s="214"/>
      <c r="Y14439" s="214"/>
      <c r="Z14439" s="214"/>
      <c r="AA14439" s="217"/>
      <c r="AB14439" s="217"/>
      <c r="AC14439" s="217"/>
      <c r="AD14439" s="213"/>
    </row>
    <row r="14440" spans="20:30" x14ac:dyDescent="0.2">
      <c r="T14440" s="212"/>
      <c r="U14440" s="213"/>
      <c r="V14440" s="213"/>
      <c r="W14440" s="213"/>
      <c r="X14440" s="214"/>
      <c r="Y14440" s="214"/>
      <c r="Z14440" s="214"/>
      <c r="AA14440" s="217"/>
      <c r="AB14440" s="217"/>
      <c r="AC14440" s="217"/>
      <c r="AD14440" s="213"/>
    </row>
    <row r="14441" spans="20:30" x14ac:dyDescent="0.2">
      <c r="T14441" s="212"/>
      <c r="U14441" s="213"/>
      <c r="V14441" s="213"/>
      <c r="W14441" s="213"/>
      <c r="X14441" s="214"/>
      <c r="Y14441" s="214"/>
      <c r="Z14441" s="214"/>
      <c r="AA14441" s="217"/>
      <c r="AB14441" s="217"/>
      <c r="AC14441" s="217"/>
      <c r="AD14441" s="213"/>
    </row>
    <row r="14442" spans="20:30" x14ac:dyDescent="0.2">
      <c r="T14442" s="212"/>
      <c r="U14442" s="213"/>
      <c r="V14442" s="213"/>
      <c r="W14442" s="213"/>
      <c r="X14442" s="214"/>
      <c r="Y14442" s="214"/>
      <c r="Z14442" s="214"/>
      <c r="AA14442" s="217"/>
      <c r="AB14442" s="217"/>
      <c r="AC14442" s="217"/>
      <c r="AD14442" s="213"/>
    </row>
    <row r="14443" spans="20:30" x14ac:dyDescent="0.2">
      <c r="T14443" s="212"/>
      <c r="U14443" s="213"/>
      <c r="V14443" s="213"/>
      <c r="W14443" s="213"/>
      <c r="X14443" s="214"/>
      <c r="Y14443" s="214"/>
      <c r="Z14443" s="214"/>
      <c r="AA14443" s="217"/>
      <c r="AB14443" s="217"/>
      <c r="AC14443" s="217"/>
      <c r="AD14443" s="213"/>
    </row>
    <row r="14444" spans="20:30" x14ac:dyDescent="0.2">
      <c r="T14444" s="212"/>
      <c r="U14444" s="213"/>
      <c r="V14444" s="213"/>
      <c r="W14444" s="213"/>
      <c r="X14444" s="214"/>
      <c r="Y14444" s="214"/>
      <c r="Z14444" s="214"/>
      <c r="AA14444" s="217"/>
      <c r="AB14444" s="217"/>
      <c r="AC14444" s="217"/>
      <c r="AD14444" s="213"/>
    </row>
    <row r="14445" spans="20:30" x14ac:dyDescent="0.2">
      <c r="T14445" s="212"/>
      <c r="U14445" s="213"/>
      <c r="V14445" s="213"/>
      <c r="W14445" s="213"/>
      <c r="X14445" s="214"/>
      <c r="Y14445" s="214"/>
      <c r="Z14445" s="214"/>
      <c r="AA14445" s="217"/>
      <c r="AB14445" s="217"/>
      <c r="AC14445" s="217"/>
      <c r="AD14445" s="213"/>
    </row>
    <row r="14446" spans="20:30" x14ac:dyDescent="0.2">
      <c r="T14446" s="212"/>
      <c r="U14446" s="213"/>
      <c r="V14446" s="213"/>
      <c r="W14446" s="213"/>
      <c r="X14446" s="214"/>
      <c r="Y14446" s="214"/>
      <c r="Z14446" s="214"/>
      <c r="AA14446" s="217"/>
      <c r="AB14446" s="217"/>
      <c r="AC14446" s="217"/>
      <c r="AD14446" s="213"/>
    </row>
    <row r="14447" spans="20:30" x14ac:dyDescent="0.2">
      <c r="T14447" s="212"/>
      <c r="U14447" s="213"/>
      <c r="V14447" s="213"/>
      <c r="W14447" s="213"/>
      <c r="X14447" s="214"/>
      <c r="Y14447" s="214"/>
      <c r="Z14447" s="214"/>
      <c r="AA14447" s="217"/>
      <c r="AB14447" s="217"/>
      <c r="AC14447" s="217"/>
      <c r="AD14447" s="213"/>
    </row>
    <row r="14448" spans="20:30" x14ac:dyDescent="0.2">
      <c r="T14448" s="212"/>
      <c r="U14448" s="213"/>
      <c r="V14448" s="213"/>
      <c r="W14448" s="213"/>
      <c r="X14448" s="214"/>
      <c r="Y14448" s="214"/>
      <c r="Z14448" s="214"/>
      <c r="AA14448" s="217"/>
      <c r="AB14448" s="217"/>
      <c r="AC14448" s="217"/>
      <c r="AD14448" s="213"/>
    </row>
    <row r="14449" spans="20:30" x14ac:dyDescent="0.2">
      <c r="T14449" s="212"/>
      <c r="U14449" s="213"/>
      <c r="V14449" s="213"/>
      <c r="W14449" s="213"/>
      <c r="X14449" s="214"/>
      <c r="Y14449" s="214"/>
      <c r="Z14449" s="214"/>
      <c r="AA14449" s="217"/>
      <c r="AB14449" s="217"/>
      <c r="AC14449" s="217"/>
      <c r="AD14449" s="213"/>
    </row>
    <row r="14450" spans="20:30" x14ac:dyDescent="0.2">
      <c r="T14450" s="212"/>
      <c r="U14450" s="213"/>
      <c r="V14450" s="213"/>
      <c r="W14450" s="213"/>
      <c r="X14450" s="214"/>
      <c r="Y14450" s="214"/>
      <c r="Z14450" s="214"/>
      <c r="AA14450" s="217"/>
      <c r="AB14450" s="217"/>
      <c r="AC14450" s="217"/>
      <c r="AD14450" s="213"/>
    </row>
    <row r="14451" spans="20:30" x14ac:dyDescent="0.2">
      <c r="T14451" s="212"/>
      <c r="U14451" s="213"/>
      <c r="V14451" s="213"/>
      <c r="W14451" s="213"/>
      <c r="X14451" s="214"/>
      <c r="Y14451" s="214"/>
      <c r="Z14451" s="214"/>
      <c r="AA14451" s="217"/>
      <c r="AB14451" s="217"/>
      <c r="AC14451" s="217"/>
      <c r="AD14451" s="213"/>
    </row>
    <row r="14452" spans="20:30" x14ac:dyDescent="0.2">
      <c r="T14452" s="212"/>
      <c r="U14452" s="213"/>
      <c r="V14452" s="213"/>
      <c r="W14452" s="213"/>
      <c r="X14452" s="214"/>
      <c r="Y14452" s="214"/>
      <c r="Z14452" s="214"/>
      <c r="AA14452" s="217"/>
      <c r="AB14452" s="217"/>
      <c r="AC14452" s="217"/>
      <c r="AD14452" s="213"/>
    </row>
    <row r="14453" spans="20:30" x14ac:dyDescent="0.2">
      <c r="T14453" s="212"/>
      <c r="U14453" s="213"/>
      <c r="V14453" s="213"/>
      <c r="W14453" s="213"/>
      <c r="X14453" s="214"/>
      <c r="Y14453" s="214"/>
      <c r="Z14453" s="214"/>
      <c r="AA14453" s="217"/>
      <c r="AB14453" s="217"/>
      <c r="AC14453" s="217"/>
      <c r="AD14453" s="213"/>
    </row>
    <row r="14454" spans="20:30" x14ac:dyDescent="0.2">
      <c r="T14454" s="212"/>
      <c r="U14454" s="213"/>
      <c r="V14454" s="213"/>
      <c r="W14454" s="213"/>
      <c r="X14454" s="214"/>
      <c r="Y14454" s="214"/>
      <c r="Z14454" s="214"/>
      <c r="AA14454" s="217"/>
      <c r="AB14454" s="217"/>
      <c r="AC14454" s="217"/>
      <c r="AD14454" s="213"/>
    </row>
    <row r="14455" spans="20:30" x14ac:dyDescent="0.2">
      <c r="T14455" s="212"/>
      <c r="U14455" s="213"/>
      <c r="V14455" s="213"/>
      <c r="W14455" s="213"/>
      <c r="X14455" s="214"/>
      <c r="Y14455" s="214"/>
      <c r="Z14455" s="214"/>
      <c r="AA14455" s="217"/>
      <c r="AB14455" s="217"/>
      <c r="AC14455" s="217"/>
      <c r="AD14455" s="213"/>
    </row>
    <row r="14456" spans="20:30" x14ac:dyDescent="0.2">
      <c r="T14456" s="212"/>
      <c r="U14456" s="213"/>
      <c r="V14456" s="213"/>
      <c r="W14456" s="213"/>
      <c r="X14456" s="214"/>
      <c r="Y14456" s="214"/>
      <c r="Z14456" s="214"/>
      <c r="AA14456" s="217"/>
      <c r="AB14456" s="217"/>
      <c r="AC14456" s="217"/>
      <c r="AD14456" s="213"/>
    </row>
    <row r="14457" spans="20:30" x14ac:dyDescent="0.2">
      <c r="T14457" s="212"/>
      <c r="U14457" s="213"/>
      <c r="V14457" s="213"/>
      <c r="W14457" s="213"/>
      <c r="X14457" s="214"/>
      <c r="Y14457" s="214"/>
      <c r="Z14457" s="214"/>
      <c r="AA14457" s="217"/>
      <c r="AB14457" s="217"/>
      <c r="AC14457" s="217"/>
      <c r="AD14457" s="213"/>
    </row>
    <row r="14458" spans="20:30" x14ac:dyDescent="0.2">
      <c r="T14458" s="212"/>
      <c r="U14458" s="213"/>
      <c r="V14458" s="213"/>
      <c r="W14458" s="213"/>
      <c r="X14458" s="214"/>
      <c r="Y14458" s="214"/>
      <c r="Z14458" s="214"/>
      <c r="AA14458" s="217"/>
      <c r="AB14458" s="217"/>
      <c r="AC14458" s="217"/>
      <c r="AD14458" s="213"/>
    </row>
    <row r="14459" spans="20:30" x14ac:dyDescent="0.2">
      <c r="T14459" s="212"/>
      <c r="U14459" s="213"/>
      <c r="V14459" s="213"/>
      <c r="W14459" s="213"/>
      <c r="X14459" s="214"/>
      <c r="Y14459" s="214"/>
      <c r="Z14459" s="214"/>
      <c r="AA14459" s="217"/>
      <c r="AB14459" s="217"/>
      <c r="AC14459" s="217"/>
      <c r="AD14459" s="213"/>
    </row>
    <row r="14460" spans="20:30" x14ac:dyDescent="0.2">
      <c r="T14460" s="212"/>
      <c r="U14460" s="213"/>
      <c r="V14460" s="213"/>
      <c r="W14460" s="213"/>
      <c r="X14460" s="214"/>
      <c r="Y14460" s="214"/>
      <c r="Z14460" s="214"/>
      <c r="AA14460" s="217"/>
      <c r="AB14460" s="217"/>
      <c r="AC14460" s="217"/>
      <c r="AD14460" s="213"/>
    </row>
    <row r="14461" spans="20:30" x14ac:dyDescent="0.2">
      <c r="T14461" s="212"/>
      <c r="U14461" s="213"/>
      <c r="V14461" s="213"/>
      <c r="W14461" s="213"/>
      <c r="X14461" s="214"/>
      <c r="Y14461" s="214"/>
      <c r="Z14461" s="214"/>
      <c r="AA14461" s="217"/>
      <c r="AB14461" s="217"/>
      <c r="AC14461" s="217"/>
      <c r="AD14461" s="213"/>
    </row>
    <row r="14462" spans="20:30" x14ac:dyDescent="0.2">
      <c r="T14462" s="212"/>
      <c r="U14462" s="213"/>
      <c r="V14462" s="213"/>
      <c r="W14462" s="213"/>
      <c r="X14462" s="214"/>
      <c r="Y14462" s="214"/>
      <c r="Z14462" s="214"/>
      <c r="AA14462" s="217"/>
      <c r="AB14462" s="217"/>
      <c r="AC14462" s="217"/>
      <c r="AD14462" s="213"/>
    </row>
    <row r="14463" spans="20:30" x14ac:dyDescent="0.2">
      <c r="T14463" s="212"/>
      <c r="U14463" s="213"/>
      <c r="V14463" s="213"/>
      <c r="W14463" s="213"/>
      <c r="X14463" s="214"/>
      <c r="Y14463" s="214"/>
      <c r="Z14463" s="214"/>
      <c r="AA14463" s="217"/>
      <c r="AB14463" s="217"/>
      <c r="AC14463" s="217"/>
      <c r="AD14463" s="213"/>
    </row>
    <row r="14464" spans="20:30" x14ac:dyDescent="0.2">
      <c r="T14464" s="212"/>
      <c r="U14464" s="213"/>
      <c r="V14464" s="213"/>
      <c r="W14464" s="213"/>
      <c r="X14464" s="214"/>
      <c r="Y14464" s="214"/>
      <c r="Z14464" s="214"/>
      <c r="AA14464" s="217"/>
      <c r="AB14464" s="217"/>
      <c r="AC14464" s="217"/>
      <c r="AD14464" s="213"/>
    </row>
    <row r="14465" spans="20:30" x14ac:dyDescent="0.2">
      <c r="T14465" s="212"/>
      <c r="U14465" s="213"/>
      <c r="V14465" s="213"/>
      <c r="W14465" s="213"/>
      <c r="X14465" s="214"/>
      <c r="Y14465" s="214"/>
      <c r="Z14465" s="214"/>
      <c r="AA14465" s="217"/>
      <c r="AB14465" s="217"/>
      <c r="AC14465" s="217"/>
      <c r="AD14465" s="213"/>
    </row>
    <row r="14466" spans="20:30" x14ac:dyDescent="0.2">
      <c r="T14466" s="212"/>
      <c r="U14466" s="213"/>
      <c r="V14466" s="213"/>
      <c r="W14466" s="213"/>
      <c r="X14466" s="214"/>
      <c r="Y14466" s="214"/>
      <c r="Z14466" s="214"/>
      <c r="AA14466" s="217"/>
      <c r="AB14466" s="217"/>
      <c r="AC14466" s="217"/>
      <c r="AD14466" s="213"/>
    </row>
    <row r="14467" spans="20:30" x14ac:dyDescent="0.2">
      <c r="T14467" s="212"/>
      <c r="U14467" s="213"/>
      <c r="V14467" s="213"/>
      <c r="W14467" s="213"/>
      <c r="X14467" s="214"/>
      <c r="Y14467" s="214"/>
      <c r="Z14467" s="214"/>
      <c r="AA14467" s="217"/>
      <c r="AB14467" s="217"/>
      <c r="AC14467" s="217"/>
      <c r="AD14467" s="213"/>
    </row>
    <row r="14468" spans="20:30" x14ac:dyDescent="0.2">
      <c r="T14468" s="212"/>
      <c r="U14468" s="213"/>
      <c r="V14468" s="213"/>
      <c r="W14468" s="213"/>
      <c r="X14468" s="214"/>
      <c r="Y14468" s="214"/>
      <c r="Z14468" s="214"/>
      <c r="AA14468" s="217"/>
      <c r="AB14468" s="217"/>
      <c r="AC14468" s="217"/>
      <c r="AD14468" s="213"/>
    </row>
    <row r="14469" spans="20:30" x14ac:dyDescent="0.2">
      <c r="T14469" s="212"/>
      <c r="U14469" s="213"/>
      <c r="V14469" s="213"/>
      <c r="W14469" s="213"/>
      <c r="X14469" s="214"/>
      <c r="Y14469" s="214"/>
      <c r="Z14469" s="214"/>
      <c r="AA14469" s="217"/>
      <c r="AB14469" s="217"/>
      <c r="AC14469" s="217"/>
      <c r="AD14469" s="213"/>
    </row>
    <row r="14470" spans="20:30" x14ac:dyDescent="0.2">
      <c r="T14470" s="212"/>
      <c r="U14470" s="213"/>
      <c r="V14470" s="213"/>
      <c r="W14470" s="213"/>
      <c r="X14470" s="214"/>
      <c r="Y14470" s="214"/>
      <c r="Z14470" s="214"/>
      <c r="AA14470" s="217"/>
      <c r="AB14470" s="217"/>
      <c r="AC14470" s="217"/>
      <c r="AD14470" s="213"/>
    </row>
    <row r="14471" spans="20:30" x14ac:dyDescent="0.2">
      <c r="T14471" s="212"/>
      <c r="U14471" s="213"/>
      <c r="V14471" s="213"/>
      <c r="W14471" s="213"/>
      <c r="X14471" s="214"/>
      <c r="Y14471" s="214"/>
      <c r="Z14471" s="214"/>
      <c r="AA14471" s="217"/>
      <c r="AB14471" s="217"/>
      <c r="AC14471" s="217"/>
      <c r="AD14471" s="213"/>
    </row>
    <row r="14472" spans="20:30" x14ac:dyDescent="0.2">
      <c r="T14472" s="212"/>
      <c r="U14472" s="213"/>
      <c r="V14472" s="213"/>
      <c r="W14472" s="213"/>
      <c r="X14472" s="214"/>
      <c r="Y14472" s="214"/>
      <c r="Z14472" s="214"/>
      <c r="AA14472" s="217"/>
      <c r="AB14472" s="217"/>
      <c r="AC14472" s="217"/>
      <c r="AD14472" s="213"/>
    </row>
    <row r="14473" spans="20:30" x14ac:dyDescent="0.2">
      <c r="T14473" s="212"/>
      <c r="U14473" s="213"/>
      <c r="V14473" s="213"/>
      <c r="W14473" s="213"/>
      <c r="X14473" s="214"/>
      <c r="Y14473" s="214"/>
      <c r="Z14473" s="214"/>
      <c r="AA14473" s="217"/>
      <c r="AB14473" s="217"/>
      <c r="AC14473" s="217"/>
      <c r="AD14473" s="213"/>
    </row>
    <row r="14474" spans="20:30" x14ac:dyDescent="0.2">
      <c r="T14474" s="212"/>
      <c r="U14474" s="213"/>
      <c r="V14474" s="213"/>
      <c r="W14474" s="213"/>
      <c r="X14474" s="214"/>
      <c r="Y14474" s="214"/>
      <c r="Z14474" s="214"/>
      <c r="AA14474" s="217"/>
      <c r="AB14474" s="217"/>
      <c r="AC14474" s="217"/>
      <c r="AD14474" s="213"/>
    </row>
    <row r="14475" spans="20:30" x14ac:dyDescent="0.2">
      <c r="T14475" s="212"/>
      <c r="U14475" s="213"/>
      <c r="V14475" s="213"/>
      <c r="W14475" s="213"/>
      <c r="X14475" s="214"/>
      <c r="Y14475" s="214"/>
      <c r="Z14475" s="214"/>
      <c r="AA14475" s="217"/>
      <c r="AB14475" s="217"/>
      <c r="AC14475" s="217"/>
      <c r="AD14475" s="213"/>
    </row>
    <row r="14476" spans="20:30" x14ac:dyDescent="0.2">
      <c r="T14476" s="212"/>
      <c r="U14476" s="213"/>
      <c r="V14476" s="213"/>
      <c r="W14476" s="213"/>
      <c r="X14476" s="214"/>
      <c r="Y14476" s="214"/>
      <c r="Z14476" s="214"/>
      <c r="AA14476" s="217"/>
      <c r="AB14476" s="217"/>
      <c r="AC14476" s="217"/>
      <c r="AD14476" s="213"/>
    </row>
    <row r="14477" spans="20:30" x14ac:dyDescent="0.2">
      <c r="T14477" s="212"/>
      <c r="U14477" s="213"/>
      <c r="V14477" s="213"/>
      <c r="W14477" s="213"/>
      <c r="X14477" s="214"/>
      <c r="Y14477" s="214"/>
      <c r="Z14477" s="214"/>
      <c r="AA14477" s="217"/>
      <c r="AB14477" s="217"/>
      <c r="AC14477" s="217"/>
      <c r="AD14477" s="213"/>
    </row>
    <row r="14478" spans="20:30" x14ac:dyDescent="0.2">
      <c r="T14478" s="212"/>
      <c r="U14478" s="213"/>
      <c r="V14478" s="213"/>
      <c r="W14478" s="213"/>
      <c r="X14478" s="214"/>
      <c r="Y14478" s="214"/>
      <c r="Z14478" s="214"/>
      <c r="AA14478" s="217"/>
      <c r="AB14478" s="217"/>
      <c r="AC14478" s="217"/>
      <c r="AD14478" s="213"/>
    </row>
    <row r="14479" spans="20:30" x14ac:dyDescent="0.2">
      <c r="T14479" s="212"/>
      <c r="U14479" s="213"/>
      <c r="V14479" s="213"/>
      <c r="W14479" s="213"/>
      <c r="X14479" s="214"/>
      <c r="Y14479" s="214"/>
      <c r="Z14479" s="214"/>
      <c r="AA14479" s="217"/>
      <c r="AB14479" s="217"/>
      <c r="AC14479" s="217"/>
      <c r="AD14479" s="213"/>
    </row>
    <row r="14480" spans="20:30" x14ac:dyDescent="0.2">
      <c r="T14480" s="212"/>
      <c r="U14480" s="213"/>
      <c r="V14480" s="213"/>
      <c r="W14480" s="213"/>
      <c r="X14480" s="214"/>
      <c r="Y14480" s="214"/>
      <c r="Z14480" s="214"/>
      <c r="AA14480" s="217"/>
      <c r="AB14480" s="217"/>
      <c r="AC14480" s="217"/>
      <c r="AD14480" s="213"/>
    </row>
    <row r="14481" spans="20:30" x14ac:dyDescent="0.2">
      <c r="T14481" s="212"/>
      <c r="U14481" s="213"/>
      <c r="V14481" s="213"/>
      <c r="W14481" s="213"/>
      <c r="X14481" s="214"/>
      <c r="Y14481" s="214"/>
      <c r="Z14481" s="214"/>
      <c r="AA14481" s="217"/>
      <c r="AB14481" s="217"/>
      <c r="AC14481" s="217"/>
      <c r="AD14481" s="213"/>
    </row>
    <row r="14482" spans="20:30" x14ac:dyDescent="0.2">
      <c r="T14482" s="212"/>
      <c r="U14482" s="213"/>
      <c r="V14482" s="213"/>
      <c r="W14482" s="213"/>
      <c r="X14482" s="214"/>
      <c r="Y14482" s="214"/>
      <c r="Z14482" s="214"/>
      <c r="AA14482" s="217"/>
      <c r="AB14482" s="217"/>
      <c r="AC14482" s="217"/>
      <c r="AD14482" s="213"/>
    </row>
    <row r="14483" spans="20:30" x14ac:dyDescent="0.2">
      <c r="T14483" s="212"/>
      <c r="U14483" s="213"/>
      <c r="V14483" s="213"/>
      <c r="W14483" s="213"/>
      <c r="X14483" s="214"/>
      <c r="Y14483" s="214"/>
      <c r="Z14483" s="214"/>
      <c r="AA14483" s="217"/>
      <c r="AB14483" s="217"/>
      <c r="AC14483" s="217"/>
      <c r="AD14483" s="213"/>
    </row>
    <row r="14484" spans="20:30" x14ac:dyDescent="0.2">
      <c r="T14484" s="212"/>
      <c r="U14484" s="213"/>
      <c r="V14484" s="213"/>
      <c r="W14484" s="213"/>
      <c r="X14484" s="214"/>
      <c r="Y14484" s="214"/>
      <c r="Z14484" s="214"/>
      <c r="AA14484" s="217"/>
      <c r="AB14484" s="217"/>
      <c r="AC14484" s="217"/>
      <c r="AD14484" s="213"/>
    </row>
    <row r="14485" spans="20:30" x14ac:dyDescent="0.2">
      <c r="T14485" s="212"/>
      <c r="U14485" s="213"/>
      <c r="V14485" s="213"/>
      <c r="W14485" s="213"/>
      <c r="X14485" s="214"/>
      <c r="Y14485" s="214"/>
      <c r="Z14485" s="214"/>
      <c r="AA14485" s="217"/>
      <c r="AB14485" s="217"/>
      <c r="AC14485" s="217"/>
      <c r="AD14485" s="213"/>
    </row>
    <row r="14486" spans="20:30" x14ac:dyDescent="0.2">
      <c r="T14486" s="212"/>
      <c r="U14486" s="213"/>
      <c r="V14486" s="213"/>
      <c r="W14486" s="213"/>
      <c r="X14486" s="214"/>
      <c r="Y14486" s="214"/>
      <c r="Z14486" s="214"/>
      <c r="AA14486" s="217"/>
      <c r="AB14486" s="217"/>
      <c r="AC14486" s="217"/>
      <c r="AD14486" s="213"/>
    </row>
    <row r="14487" spans="20:30" x14ac:dyDescent="0.2">
      <c r="T14487" s="212"/>
      <c r="U14487" s="213"/>
      <c r="V14487" s="213"/>
      <c r="W14487" s="213"/>
      <c r="X14487" s="214"/>
      <c r="Y14487" s="214"/>
      <c r="Z14487" s="214"/>
      <c r="AA14487" s="217"/>
      <c r="AB14487" s="217"/>
      <c r="AC14487" s="217"/>
      <c r="AD14487" s="213"/>
    </row>
    <row r="14488" spans="20:30" x14ac:dyDescent="0.2">
      <c r="T14488" s="212"/>
      <c r="U14488" s="213"/>
      <c r="V14488" s="213"/>
      <c r="W14488" s="213"/>
      <c r="X14488" s="214"/>
      <c r="Y14488" s="214"/>
      <c r="Z14488" s="214"/>
      <c r="AA14488" s="217"/>
      <c r="AB14488" s="217"/>
      <c r="AC14488" s="217"/>
      <c r="AD14488" s="213"/>
    </row>
    <row r="14489" spans="20:30" x14ac:dyDescent="0.2">
      <c r="T14489" s="212"/>
      <c r="U14489" s="213"/>
      <c r="V14489" s="213"/>
      <c r="W14489" s="213"/>
      <c r="X14489" s="214"/>
      <c r="Y14489" s="214"/>
      <c r="Z14489" s="214"/>
      <c r="AA14489" s="217"/>
      <c r="AB14489" s="217"/>
      <c r="AC14489" s="217"/>
      <c r="AD14489" s="213"/>
    </row>
    <row r="14490" spans="20:30" x14ac:dyDescent="0.2">
      <c r="T14490" s="212"/>
      <c r="U14490" s="213"/>
      <c r="V14490" s="213"/>
      <c r="W14490" s="213"/>
      <c r="X14490" s="214"/>
      <c r="Y14490" s="214"/>
      <c r="Z14490" s="214"/>
      <c r="AA14490" s="217"/>
      <c r="AB14490" s="217"/>
      <c r="AC14490" s="217"/>
      <c r="AD14490" s="213"/>
    </row>
    <row r="14491" spans="20:30" x14ac:dyDescent="0.2">
      <c r="T14491" s="212"/>
      <c r="U14491" s="213"/>
      <c r="V14491" s="213"/>
      <c r="W14491" s="213"/>
      <c r="X14491" s="214"/>
      <c r="Y14491" s="214"/>
      <c r="Z14491" s="214"/>
      <c r="AA14491" s="217"/>
      <c r="AB14491" s="217"/>
      <c r="AC14491" s="217"/>
      <c r="AD14491" s="213"/>
    </row>
    <row r="14492" spans="20:30" x14ac:dyDescent="0.2">
      <c r="T14492" s="212"/>
      <c r="U14492" s="213"/>
      <c r="V14492" s="213"/>
      <c r="W14492" s="213"/>
      <c r="X14492" s="214"/>
      <c r="Y14492" s="214"/>
      <c r="Z14492" s="214"/>
      <c r="AA14492" s="217"/>
      <c r="AB14492" s="217"/>
      <c r="AC14492" s="217"/>
      <c r="AD14492" s="213"/>
    </row>
    <row r="14493" spans="20:30" x14ac:dyDescent="0.2">
      <c r="T14493" s="212"/>
      <c r="U14493" s="213"/>
      <c r="V14493" s="213"/>
      <c r="W14493" s="213"/>
      <c r="X14493" s="214"/>
      <c r="Y14493" s="214"/>
      <c r="Z14493" s="214"/>
      <c r="AA14493" s="217"/>
      <c r="AB14493" s="217"/>
      <c r="AC14493" s="217"/>
      <c r="AD14493" s="213"/>
    </row>
    <row r="14494" spans="20:30" x14ac:dyDescent="0.2">
      <c r="T14494" s="212"/>
      <c r="U14494" s="213"/>
      <c r="V14494" s="213"/>
      <c r="W14494" s="213"/>
      <c r="X14494" s="214"/>
      <c r="Y14494" s="214"/>
      <c r="Z14494" s="214"/>
      <c r="AA14494" s="217"/>
      <c r="AB14494" s="217"/>
      <c r="AC14494" s="217"/>
      <c r="AD14494" s="213"/>
    </row>
    <row r="14495" spans="20:30" x14ac:dyDescent="0.2">
      <c r="T14495" s="212"/>
      <c r="U14495" s="213"/>
      <c r="V14495" s="213"/>
      <c r="W14495" s="213"/>
      <c r="X14495" s="214"/>
      <c r="Y14495" s="214"/>
      <c r="Z14495" s="214"/>
      <c r="AA14495" s="217"/>
      <c r="AB14495" s="217"/>
      <c r="AC14495" s="217"/>
      <c r="AD14495" s="213"/>
    </row>
    <row r="14496" spans="20:30" x14ac:dyDescent="0.2">
      <c r="T14496" s="212"/>
      <c r="U14496" s="213"/>
      <c r="V14496" s="213"/>
      <c r="W14496" s="213"/>
      <c r="X14496" s="214"/>
      <c r="Y14496" s="214"/>
      <c r="Z14496" s="214"/>
      <c r="AA14496" s="217"/>
      <c r="AB14496" s="217"/>
      <c r="AC14496" s="217"/>
      <c r="AD14496" s="213"/>
    </row>
    <row r="14497" spans="20:30" x14ac:dyDescent="0.2">
      <c r="T14497" s="212"/>
      <c r="U14497" s="213"/>
      <c r="V14497" s="213"/>
      <c r="W14497" s="213"/>
      <c r="X14497" s="214"/>
      <c r="Y14497" s="214"/>
      <c r="Z14497" s="214"/>
      <c r="AA14497" s="217"/>
      <c r="AB14497" s="217"/>
      <c r="AC14497" s="217"/>
      <c r="AD14497" s="213"/>
    </row>
    <row r="14498" spans="20:30" x14ac:dyDescent="0.2">
      <c r="T14498" s="212"/>
      <c r="U14498" s="213"/>
      <c r="V14498" s="213"/>
      <c r="W14498" s="213"/>
      <c r="X14498" s="214"/>
      <c r="Y14498" s="214"/>
      <c r="Z14498" s="214"/>
      <c r="AA14498" s="217"/>
      <c r="AB14498" s="217"/>
      <c r="AC14498" s="217"/>
      <c r="AD14498" s="213"/>
    </row>
    <row r="14499" spans="20:30" x14ac:dyDescent="0.2">
      <c r="T14499" s="212"/>
      <c r="U14499" s="213"/>
      <c r="V14499" s="213"/>
      <c r="W14499" s="213"/>
      <c r="X14499" s="214"/>
      <c r="Y14499" s="214"/>
      <c r="Z14499" s="214"/>
      <c r="AA14499" s="217"/>
      <c r="AB14499" s="217"/>
      <c r="AC14499" s="217"/>
      <c r="AD14499" s="213"/>
    </row>
    <row r="14500" spans="20:30" x14ac:dyDescent="0.2">
      <c r="T14500" s="212"/>
      <c r="U14500" s="213"/>
      <c r="V14500" s="213"/>
      <c r="W14500" s="213"/>
      <c r="X14500" s="214"/>
      <c r="Y14500" s="214"/>
      <c r="Z14500" s="214"/>
      <c r="AA14500" s="217"/>
      <c r="AB14500" s="217"/>
      <c r="AC14500" s="217"/>
      <c r="AD14500" s="213"/>
    </row>
    <row r="14501" spans="20:30" x14ac:dyDescent="0.2">
      <c r="T14501" s="212"/>
      <c r="U14501" s="213"/>
      <c r="V14501" s="213"/>
      <c r="W14501" s="213"/>
      <c r="X14501" s="214"/>
      <c r="Y14501" s="214"/>
      <c r="Z14501" s="214"/>
      <c r="AA14501" s="217"/>
      <c r="AB14501" s="217"/>
      <c r="AC14501" s="217"/>
      <c r="AD14501" s="213"/>
    </row>
    <row r="14502" spans="20:30" x14ac:dyDescent="0.2">
      <c r="T14502" s="212"/>
      <c r="U14502" s="213"/>
      <c r="V14502" s="213"/>
      <c r="W14502" s="213"/>
      <c r="X14502" s="214"/>
      <c r="Y14502" s="214"/>
      <c r="Z14502" s="214"/>
      <c r="AA14502" s="217"/>
      <c r="AB14502" s="217"/>
      <c r="AC14502" s="217"/>
      <c r="AD14502" s="213"/>
    </row>
    <row r="14503" spans="20:30" x14ac:dyDescent="0.2">
      <c r="T14503" s="212"/>
      <c r="U14503" s="213"/>
      <c r="V14503" s="213"/>
      <c r="W14503" s="213"/>
      <c r="X14503" s="214"/>
      <c r="Y14503" s="214"/>
      <c r="Z14503" s="214"/>
      <c r="AA14503" s="217"/>
      <c r="AB14503" s="217"/>
      <c r="AC14503" s="217"/>
      <c r="AD14503" s="213"/>
    </row>
    <row r="14504" spans="20:30" x14ac:dyDescent="0.2">
      <c r="T14504" s="212"/>
      <c r="U14504" s="213"/>
      <c r="V14504" s="213"/>
      <c r="W14504" s="213"/>
      <c r="X14504" s="214"/>
      <c r="Y14504" s="214"/>
      <c r="Z14504" s="214"/>
      <c r="AA14504" s="217"/>
      <c r="AB14504" s="217"/>
      <c r="AC14504" s="217"/>
      <c r="AD14504" s="213"/>
    </row>
    <row r="14505" spans="20:30" x14ac:dyDescent="0.2">
      <c r="T14505" s="212"/>
      <c r="U14505" s="213"/>
      <c r="V14505" s="213"/>
      <c r="W14505" s="213"/>
      <c r="X14505" s="214"/>
      <c r="Y14505" s="214"/>
      <c r="Z14505" s="214"/>
      <c r="AA14505" s="217"/>
      <c r="AB14505" s="217"/>
      <c r="AC14505" s="217"/>
      <c r="AD14505" s="213"/>
    </row>
    <row r="14506" spans="20:30" x14ac:dyDescent="0.2">
      <c r="T14506" s="212"/>
      <c r="U14506" s="213"/>
      <c r="V14506" s="213"/>
      <c r="W14506" s="213"/>
      <c r="X14506" s="214"/>
      <c r="Y14506" s="214"/>
      <c r="Z14506" s="214"/>
      <c r="AA14506" s="217"/>
      <c r="AB14506" s="217"/>
      <c r="AC14506" s="217"/>
      <c r="AD14506" s="213"/>
    </row>
    <row r="14507" spans="20:30" x14ac:dyDescent="0.2">
      <c r="T14507" s="212"/>
      <c r="U14507" s="213"/>
      <c r="V14507" s="213"/>
      <c r="W14507" s="213"/>
      <c r="X14507" s="214"/>
      <c r="Y14507" s="214"/>
      <c r="Z14507" s="214"/>
      <c r="AA14507" s="217"/>
      <c r="AB14507" s="217"/>
      <c r="AC14507" s="217"/>
      <c r="AD14507" s="213"/>
    </row>
    <row r="14508" spans="20:30" x14ac:dyDescent="0.2">
      <c r="T14508" s="212"/>
      <c r="U14508" s="213"/>
      <c r="V14508" s="213"/>
      <c r="W14508" s="213"/>
      <c r="X14508" s="214"/>
      <c r="Y14508" s="214"/>
      <c r="Z14508" s="214"/>
      <c r="AA14508" s="217"/>
      <c r="AB14508" s="217"/>
      <c r="AC14508" s="217"/>
      <c r="AD14508" s="213"/>
    </row>
    <row r="14509" spans="20:30" x14ac:dyDescent="0.2">
      <c r="T14509" s="212"/>
      <c r="U14509" s="213"/>
      <c r="V14509" s="213"/>
      <c r="W14509" s="213"/>
      <c r="X14509" s="214"/>
      <c r="Y14509" s="214"/>
      <c r="Z14509" s="214"/>
      <c r="AA14509" s="217"/>
      <c r="AB14509" s="217"/>
      <c r="AC14509" s="217"/>
      <c r="AD14509" s="213"/>
    </row>
    <row r="14510" spans="20:30" x14ac:dyDescent="0.2">
      <c r="T14510" s="212"/>
      <c r="U14510" s="213"/>
      <c r="V14510" s="213"/>
      <c r="W14510" s="213"/>
      <c r="X14510" s="214"/>
      <c r="Y14510" s="214"/>
      <c r="Z14510" s="214"/>
      <c r="AA14510" s="217"/>
      <c r="AB14510" s="217"/>
      <c r="AC14510" s="217"/>
      <c r="AD14510" s="213"/>
    </row>
    <row r="14511" spans="20:30" x14ac:dyDescent="0.2">
      <c r="T14511" s="212"/>
      <c r="U14511" s="213"/>
      <c r="V14511" s="213"/>
      <c r="W14511" s="213"/>
      <c r="X14511" s="214"/>
      <c r="Y14511" s="214"/>
      <c r="Z14511" s="214"/>
      <c r="AA14511" s="217"/>
      <c r="AB14511" s="217"/>
      <c r="AC14511" s="217"/>
      <c r="AD14511" s="213"/>
    </row>
    <row r="14512" spans="20:30" x14ac:dyDescent="0.2">
      <c r="T14512" s="212"/>
      <c r="U14512" s="213"/>
      <c r="V14512" s="213"/>
      <c r="W14512" s="213"/>
      <c r="X14512" s="214"/>
      <c r="Y14512" s="214"/>
      <c r="Z14512" s="214"/>
      <c r="AA14512" s="217"/>
      <c r="AB14512" s="217"/>
      <c r="AC14512" s="217"/>
      <c r="AD14512" s="213"/>
    </row>
    <row r="14513" spans="20:30" x14ac:dyDescent="0.2">
      <c r="T14513" s="212"/>
      <c r="U14513" s="213"/>
      <c r="V14513" s="213"/>
      <c r="W14513" s="213"/>
      <c r="X14513" s="214"/>
      <c r="Y14513" s="214"/>
      <c r="Z14513" s="214"/>
      <c r="AA14513" s="217"/>
      <c r="AB14513" s="217"/>
      <c r="AC14513" s="217"/>
      <c r="AD14513" s="213"/>
    </row>
    <row r="14514" spans="20:30" x14ac:dyDescent="0.2">
      <c r="T14514" s="212"/>
      <c r="U14514" s="213"/>
      <c r="V14514" s="213"/>
      <c r="W14514" s="213"/>
      <c r="X14514" s="214"/>
      <c r="Y14514" s="214"/>
      <c r="Z14514" s="214"/>
      <c r="AA14514" s="217"/>
      <c r="AB14514" s="217"/>
      <c r="AC14514" s="217"/>
      <c r="AD14514" s="213"/>
    </row>
    <row r="14515" spans="20:30" x14ac:dyDescent="0.2">
      <c r="T14515" s="212"/>
      <c r="U14515" s="213"/>
      <c r="V14515" s="213"/>
      <c r="W14515" s="213"/>
      <c r="X14515" s="214"/>
      <c r="Y14515" s="214"/>
      <c r="Z14515" s="214"/>
      <c r="AA14515" s="217"/>
      <c r="AB14515" s="217"/>
      <c r="AC14515" s="217"/>
      <c r="AD14515" s="213"/>
    </row>
    <row r="14516" spans="20:30" x14ac:dyDescent="0.2">
      <c r="T14516" s="212"/>
      <c r="U14516" s="213"/>
      <c r="V14516" s="213"/>
      <c r="W14516" s="213"/>
      <c r="X14516" s="214"/>
      <c r="Y14516" s="214"/>
      <c r="Z14516" s="214"/>
      <c r="AA14516" s="217"/>
      <c r="AB14516" s="217"/>
      <c r="AC14516" s="217"/>
      <c r="AD14516" s="213"/>
    </row>
    <row r="14517" spans="20:30" x14ac:dyDescent="0.2">
      <c r="T14517" s="212"/>
      <c r="U14517" s="213"/>
      <c r="V14517" s="213"/>
      <c r="W14517" s="213"/>
      <c r="X14517" s="214"/>
      <c r="Y14517" s="214"/>
      <c r="Z14517" s="214"/>
      <c r="AA14517" s="217"/>
      <c r="AB14517" s="217"/>
      <c r="AC14517" s="217"/>
      <c r="AD14517" s="213"/>
    </row>
    <row r="14518" spans="20:30" x14ac:dyDescent="0.2">
      <c r="T14518" s="212"/>
      <c r="U14518" s="213"/>
      <c r="V14518" s="213"/>
      <c r="W14518" s="213"/>
      <c r="X14518" s="214"/>
      <c r="Y14518" s="214"/>
      <c r="Z14518" s="214"/>
      <c r="AA14518" s="217"/>
      <c r="AB14518" s="217"/>
      <c r="AC14518" s="217"/>
      <c r="AD14518" s="213"/>
    </row>
    <row r="14519" spans="20:30" x14ac:dyDescent="0.2">
      <c r="T14519" s="212"/>
      <c r="U14519" s="213"/>
      <c r="V14519" s="213"/>
      <c r="W14519" s="213"/>
      <c r="X14519" s="214"/>
      <c r="Y14519" s="214"/>
      <c r="Z14519" s="214"/>
      <c r="AA14519" s="217"/>
      <c r="AB14519" s="217"/>
      <c r="AC14519" s="217"/>
      <c r="AD14519" s="213"/>
    </row>
    <row r="14520" spans="20:30" x14ac:dyDescent="0.2">
      <c r="T14520" s="212"/>
      <c r="U14520" s="213"/>
      <c r="V14520" s="213"/>
      <c r="W14520" s="213"/>
      <c r="X14520" s="214"/>
      <c r="Y14520" s="214"/>
      <c r="Z14520" s="214"/>
      <c r="AA14520" s="217"/>
      <c r="AB14520" s="217"/>
      <c r="AC14520" s="217"/>
      <c r="AD14520" s="213"/>
    </row>
    <row r="14521" spans="20:30" x14ac:dyDescent="0.2">
      <c r="T14521" s="212"/>
      <c r="U14521" s="213"/>
      <c r="V14521" s="213"/>
      <c r="W14521" s="213"/>
      <c r="X14521" s="214"/>
      <c r="Y14521" s="214"/>
      <c r="Z14521" s="214"/>
      <c r="AA14521" s="217"/>
      <c r="AB14521" s="217"/>
      <c r="AC14521" s="217"/>
      <c r="AD14521" s="213"/>
    </row>
    <row r="14522" spans="20:30" x14ac:dyDescent="0.2">
      <c r="T14522" s="212"/>
      <c r="U14522" s="213"/>
      <c r="V14522" s="213"/>
      <c r="W14522" s="213"/>
      <c r="X14522" s="214"/>
      <c r="Y14522" s="214"/>
      <c r="Z14522" s="214"/>
      <c r="AA14522" s="217"/>
      <c r="AB14522" s="217"/>
      <c r="AC14522" s="217"/>
      <c r="AD14522" s="213"/>
    </row>
    <row r="14523" spans="20:30" x14ac:dyDescent="0.2">
      <c r="T14523" s="212"/>
      <c r="U14523" s="213"/>
      <c r="V14523" s="213"/>
      <c r="W14523" s="213"/>
      <c r="X14523" s="214"/>
      <c r="Y14523" s="214"/>
      <c r="Z14523" s="214"/>
      <c r="AA14523" s="217"/>
      <c r="AB14523" s="217"/>
      <c r="AC14523" s="217"/>
      <c r="AD14523" s="213"/>
    </row>
    <row r="14524" spans="20:30" x14ac:dyDescent="0.2">
      <c r="T14524" s="212"/>
      <c r="U14524" s="213"/>
      <c r="V14524" s="213"/>
      <c r="W14524" s="213"/>
      <c r="X14524" s="214"/>
      <c r="Y14524" s="214"/>
      <c r="Z14524" s="214"/>
      <c r="AA14524" s="217"/>
      <c r="AB14524" s="217"/>
      <c r="AC14524" s="217"/>
      <c r="AD14524" s="213"/>
    </row>
    <row r="14525" spans="20:30" x14ac:dyDescent="0.2">
      <c r="T14525" s="212"/>
      <c r="U14525" s="213"/>
      <c r="V14525" s="213"/>
      <c r="W14525" s="213"/>
      <c r="X14525" s="214"/>
      <c r="Y14525" s="214"/>
      <c r="Z14525" s="214"/>
      <c r="AA14525" s="217"/>
      <c r="AB14525" s="217"/>
      <c r="AC14525" s="217"/>
      <c r="AD14525" s="213"/>
    </row>
    <row r="14526" spans="20:30" x14ac:dyDescent="0.2">
      <c r="T14526" s="212"/>
      <c r="U14526" s="213"/>
      <c r="V14526" s="213"/>
      <c r="W14526" s="213"/>
      <c r="X14526" s="214"/>
      <c r="Y14526" s="214"/>
      <c r="Z14526" s="214"/>
      <c r="AA14526" s="217"/>
      <c r="AB14526" s="217"/>
      <c r="AC14526" s="217"/>
      <c r="AD14526" s="213"/>
    </row>
    <row r="14527" spans="20:30" x14ac:dyDescent="0.2">
      <c r="T14527" s="212"/>
      <c r="U14527" s="213"/>
      <c r="V14527" s="213"/>
      <c r="W14527" s="213"/>
      <c r="X14527" s="214"/>
      <c r="Y14527" s="214"/>
      <c r="Z14527" s="214"/>
      <c r="AA14527" s="217"/>
      <c r="AB14527" s="217"/>
      <c r="AC14527" s="217"/>
      <c r="AD14527" s="213"/>
    </row>
    <row r="14528" spans="20:30" x14ac:dyDescent="0.2">
      <c r="T14528" s="212"/>
      <c r="U14528" s="213"/>
      <c r="V14528" s="213"/>
      <c r="W14528" s="213"/>
      <c r="X14528" s="214"/>
      <c r="Y14528" s="214"/>
      <c r="Z14528" s="214"/>
      <c r="AA14528" s="217"/>
      <c r="AB14528" s="217"/>
      <c r="AC14528" s="217"/>
      <c r="AD14528" s="213"/>
    </row>
    <row r="14529" spans="20:30" x14ac:dyDescent="0.2">
      <c r="T14529" s="212"/>
      <c r="U14529" s="213"/>
      <c r="V14529" s="213"/>
      <c r="W14529" s="213"/>
      <c r="X14529" s="214"/>
      <c r="Y14529" s="214"/>
      <c r="Z14529" s="214"/>
      <c r="AA14529" s="217"/>
      <c r="AB14529" s="217"/>
      <c r="AC14529" s="217"/>
      <c r="AD14529" s="213"/>
    </row>
    <row r="14530" spans="20:30" x14ac:dyDescent="0.2">
      <c r="T14530" s="212"/>
      <c r="U14530" s="213"/>
      <c r="V14530" s="213"/>
      <c r="W14530" s="213"/>
      <c r="X14530" s="214"/>
      <c r="Y14530" s="214"/>
      <c r="Z14530" s="214"/>
      <c r="AA14530" s="217"/>
      <c r="AB14530" s="217"/>
      <c r="AC14530" s="217"/>
      <c r="AD14530" s="213"/>
    </row>
    <row r="14531" spans="20:30" x14ac:dyDescent="0.2">
      <c r="T14531" s="212"/>
      <c r="U14531" s="213"/>
      <c r="V14531" s="213"/>
      <c r="W14531" s="213"/>
      <c r="X14531" s="214"/>
      <c r="Y14531" s="214"/>
      <c r="Z14531" s="214"/>
      <c r="AA14531" s="217"/>
      <c r="AB14531" s="217"/>
      <c r="AC14531" s="217"/>
      <c r="AD14531" s="213"/>
    </row>
    <row r="14532" spans="20:30" x14ac:dyDescent="0.2">
      <c r="T14532" s="212"/>
      <c r="U14532" s="213"/>
      <c r="V14532" s="213"/>
      <c r="W14532" s="213"/>
      <c r="X14532" s="214"/>
      <c r="Y14532" s="214"/>
      <c r="Z14532" s="214"/>
      <c r="AA14532" s="217"/>
      <c r="AB14532" s="217"/>
      <c r="AC14532" s="217"/>
      <c r="AD14532" s="213"/>
    </row>
    <row r="14533" spans="20:30" x14ac:dyDescent="0.2">
      <c r="T14533" s="212"/>
      <c r="U14533" s="213"/>
      <c r="V14533" s="213"/>
      <c r="W14533" s="213"/>
      <c r="X14533" s="214"/>
      <c r="Y14533" s="214"/>
      <c r="Z14533" s="214"/>
      <c r="AA14533" s="217"/>
      <c r="AB14533" s="217"/>
      <c r="AC14533" s="217"/>
      <c r="AD14533" s="213"/>
    </row>
    <row r="14534" spans="20:30" x14ac:dyDescent="0.2">
      <c r="T14534" s="212"/>
      <c r="U14534" s="213"/>
      <c r="V14534" s="213"/>
      <c r="W14534" s="213"/>
      <c r="X14534" s="214"/>
      <c r="Y14534" s="214"/>
      <c r="Z14534" s="214"/>
      <c r="AA14534" s="217"/>
      <c r="AB14534" s="217"/>
      <c r="AC14534" s="217"/>
      <c r="AD14534" s="213"/>
    </row>
    <row r="14535" spans="20:30" x14ac:dyDescent="0.2">
      <c r="T14535" s="212"/>
      <c r="U14535" s="213"/>
      <c r="V14535" s="213"/>
      <c r="W14535" s="213"/>
      <c r="X14535" s="214"/>
      <c r="Y14535" s="214"/>
      <c r="Z14535" s="214"/>
      <c r="AA14535" s="217"/>
      <c r="AB14535" s="217"/>
      <c r="AC14535" s="217"/>
      <c r="AD14535" s="213"/>
    </row>
    <row r="14536" spans="20:30" x14ac:dyDescent="0.2">
      <c r="T14536" s="212"/>
      <c r="U14536" s="213"/>
      <c r="V14536" s="213"/>
      <c r="W14536" s="213"/>
      <c r="X14536" s="214"/>
      <c r="Y14536" s="214"/>
      <c r="Z14536" s="214"/>
      <c r="AA14536" s="217"/>
      <c r="AB14536" s="217"/>
      <c r="AC14536" s="217"/>
      <c r="AD14536" s="213"/>
    </row>
    <row r="14537" spans="20:30" x14ac:dyDescent="0.2">
      <c r="T14537" s="212"/>
      <c r="U14537" s="213"/>
      <c r="V14537" s="213"/>
      <c r="W14537" s="213"/>
      <c r="X14537" s="214"/>
      <c r="Y14537" s="214"/>
      <c r="Z14537" s="214"/>
      <c r="AA14537" s="217"/>
      <c r="AB14537" s="217"/>
      <c r="AC14537" s="217"/>
      <c r="AD14537" s="213"/>
    </row>
    <row r="14538" spans="20:30" x14ac:dyDescent="0.2">
      <c r="T14538" s="212"/>
      <c r="U14538" s="213"/>
      <c r="V14538" s="213"/>
      <c r="W14538" s="213"/>
      <c r="X14538" s="214"/>
      <c r="Y14538" s="214"/>
      <c r="Z14538" s="214"/>
      <c r="AA14538" s="217"/>
      <c r="AB14538" s="217"/>
      <c r="AC14538" s="217"/>
      <c r="AD14538" s="213"/>
    </row>
    <row r="14539" spans="20:30" x14ac:dyDescent="0.2">
      <c r="T14539" s="212"/>
      <c r="U14539" s="213"/>
      <c r="V14539" s="213"/>
      <c r="W14539" s="213"/>
      <c r="X14539" s="214"/>
      <c r="Y14539" s="214"/>
      <c r="Z14539" s="214"/>
      <c r="AA14539" s="217"/>
      <c r="AB14539" s="217"/>
      <c r="AC14539" s="217"/>
      <c r="AD14539" s="213"/>
    </row>
    <row r="14540" spans="20:30" x14ac:dyDescent="0.2">
      <c r="T14540" s="212"/>
      <c r="U14540" s="213"/>
      <c r="V14540" s="213"/>
      <c r="W14540" s="213"/>
      <c r="X14540" s="214"/>
      <c r="Y14540" s="214"/>
      <c r="Z14540" s="214"/>
      <c r="AA14540" s="217"/>
      <c r="AB14540" s="217"/>
      <c r="AC14540" s="217"/>
      <c r="AD14540" s="213"/>
    </row>
    <row r="14541" spans="20:30" x14ac:dyDescent="0.2">
      <c r="T14541" s="212"/>
      <c r="U14541" s="213"/>
      <c r="V14541" s="213"/>
      <c r="W14541" s="213"/>
      <c r="X14541" s="214"/>
      <c r="Y14541" s="214"/>
      <c r="Z14541" s="214"/>
      <c r="AA14541" s="217"/>
      <c r="AB14541" s="217"/>
      <c r="AC14541" s="217"/>
      <c r="AD14541" s="213"/>
    </row>
    <row r="14542" spans="20:30" x14ac:dyDescent="0.2">
      <c r="T14542" s="212"/>
      <c r="U14542" s="213"/>
      <c r="V14542" s="213"/>
      <c r="W14542" s="213"/>
      <c r="X14542" s="214"/>
      <c r="Y14542" s="214"/>
      <c r="Z14542" s="214"/>
      <c r="AA14542" s="217"/>
      <c r="AB14542" s="217"/>
      <c r="AC14542" s="217"/>
      <c r="AD14542" s="213"/>
    </row>
    <row r="14543" spans="20:30" x14ac:dyDescent="0.2">
      <c r="T14543" s="212"/>
      <c r="U14543" s="213"/>
      <c r="V14543" s="213"/>
      <c r="W14543" s="213"/>
      <c r="X14543" s="214"/>
      <c r="Y14543" s="214"/>
      <c r="Z14543" s="214"/>
      <c r="AA14543" s="217"/>
      <c r="AB14543" s="217"/>
      <c r="AC14543" s="217"/>
      <c r="AD14543" s="213"/>
    </row>
    <row r="14544" spans="20:30" x14ac:dyDescent="0.2">
      <c r="T14544" s="212"/>
      <c r="U14544" s="213"/>
      <c r="V14544" s="213"/>
      <c r="W14544" s="213"/>
      <c r="X14544" s="214"/>
      <c r="Y14544" s="214"/>
      <c r="Z14544" s="214"/>
      <c r="AA14544" s="217"/>
      <c r="AB14544" s="217"/>
      <c r="AC14544" s="217"/>
      <c r="AD14544" s="213"/>
    </row>
    <row r="14545" spans="20:30" x14ac:dyDescent="0.2">
      <c r="T14545" s="212"/>
      <c r="U14545" s="213"/>
      <c r="V14545" s="213"/>
      <c r="W14545" s="213"/>
      <c r="X14545" s="214"/>
      <c r="Y14545" s="214"/>
      <c r="Z14545" s="214"/>
      <c r="AA14545" s="217"/>
      <c r="AB14545" s="217"/>
      <c r="AC14545" s="217"/>
      <c r="AD14545" s="213"/>
    </row>
    <row r="14546" spans="20:30" x14ac:dyDescent="0.2">
      <c r="T14546" s="212"/>
      <c r="U14546" s="213"/>
      <c r="V14546" s="213"/>
      <c r="W14546" s="213"/>
      <c r="X14546" s="214"/>
      <c r="Y14546" s="214"/>
      <c r="Z14546" s="214"/>
      <c r="AA14546" s="217"/>
      <c r="AB14546" s="217"/>
      <c r="AC14546" s="217"/>
      <c r="AD14546" s="213"/>
    </row>
    <row r="14547" spans="20:30" x14ac:dyDescent="0.2">
      <c r="T14547" s="212"/>
      <c r="U14547" s="213"/>
      <c r="V14547" s="213"/>
      <c r="W14547" s="213"/>
      <c r="X14547" s="214"/>
      <c r="Y14547" s="214"/>
      <c r="Z14547" s="214"/>
      <c r="AA14547" s="217"/>
      <c r="AB14547" s="217"/>
      <c r="AC14547" s="217"/>
      <c r="AD14547" s="213"/>
    </row>
    <row r="14548" spans="20:30" x14ac:dyDescent="0.2">
      <c r="T14548" s="212"/>
      <c r="U14548" s="213"/>
      <c r="V14548" s="213"/>
      <c r="W14548" s="213"/>
      <c r="X14548" s="214"/>
      <c r="Y14548" s="214"/>
      <c r="Z14548" s="214"/>
      <c r="AA14548" s="217"/>
      <c r="AB14548" s="217"/>
      <c r="AC14548" s="217"/>
      <c r="AD14548" s="213"/>
    </row>
    <row r="14549" spans="20:30" x14ac:dyDescent="0.2">
      <c r="T14549" s="212"/>
      <c r="U14549" s="213"/>
      <c r="V14549" s="213"/>
      <c r="W14549" s="213"/>
      <c r="X14549" s="214"/>
      <c r="Y14549" s="214"/>
      <c r="Z14549" s="214"/>
      <c r="AA14549" s="217"/>
      <c r="AB14549" s="217"/>
      <c r="AC14549" s="217"/>
      <c r="AD14549" s="213"/>
    </row>
    <row r="14550" spans="20:30" x14ac:dyDescent="0.2">
      <c r="T14550" s="212"/>
      <c r="U14550" s="213"/>
      <c r="V14550" s="213"/>
      <c r="W14550" s="213"/>
      <c r="X14550" s="214"/>
      <c r="Y14550" s="214"/>
      <c r="Z14550" s="214"/>
      <c r="AA14550" s="217"/>
      <c r="AB14550" s="217"/>
      <c r="AC14550" s="217"/>
      <c r="AD14550" s="213"/>
    </row>
    <row r="14551" spans="20:30" x14ac:dyDescent="0.2">
      <c r="T14551" s="212"/>
      <c r="U14551" s="213"/>
      <c r="V14551" s="213"/>
      <c r="W14551" s="213"/>
      <c r="X14551" s="214"/>
      <c r="Y14551" s="214"/>
      <c r="Z14551" s="214"/>
      <c r="AA14551" s="217"/>
      <c r="AB14551" s="217"/>
      <c r="AC14551" s="217"/>
      <c r="AD14551" s="213"/>
    </row>
    <row r="14552" spans="20:30" x14ac:dyDescent="0.2">
      <c r="T14552" s="212"/>
      <c r="U14552" s="213"/>
      <c r="V14552" s="213"/>
      <c r="W14552" s="213"/>
      <c r="X14552" s="214"/>
      <c r="Y14552" s="214"/>
      <c r="Z14552" s="214"/>
      <c r="AA14552" s="217"/>
      <c r="AB14552" s="217"/>
      <c r="AC14552" s="217"/>
      <c r="AD14552" s="213"/>
    </row>
    <row r="14553" spans="20:30" x14ac:dyDescent="0.2">
      <c r="T14553" s="212"/>
      <c r="U14553" s="213"/>
      <c r="V14553" s="213"/>
      <c r="W14553" s="213"/>
      <c r="X14553" s="214"/>
      <c r="Y14553" s="214"/>
      <c r="Z14553" s="214"/>
      <c r="AA14553" s="217"/>
      <c r="AB14553" s="217"/>
      <c r="AC14553" s="217"/>
      <c r="AD14553" s="213"/>
    </row>
    <row r="14554" spans="20:30" x14ac:dyDescent="0.2">
      <c r="T14554" s="212"/>
      <c r="U14554" s="213"/>
      <c r="V14554" s="213"/>
      <c r="W14554" s="213"/>
      <c r="X14554" s="214"/>
      <c r="Y14554" s="214"/>
      <c r="Z14554" s="214"/>
      <c r="AA14554" s="217"/>
      <c r="AB14554" s="217"/>
      <c r="AC14554" s="217"/>
      <c r="AD14554" s="213"/>
    </row>
    <row r="14555" spans="20:30" x14ac:dyDescent="0.2">
      <c r="T14555" s="212"/>
      <c r="U14555" s="213"/>
      <c r="V14555" s="213"/>
      <c r="W14555" s="213"/>
      <c r="X14555" s="214"/>
      <c r="Y14555" s="214"/>
      <c r="Z14555" s="214"/>
      <c r="AA14555" s="217"/>
      <c r="AB14555" s="217"/>
      <c r="AC14555" s="217"/>
      <c r="AD14555" s="213"/>
    </row>
    <row r="14556" spans="20:30" x14ac:dyDescent="0.2">
      <c r="T14556" s="212"/>
      <c r="U14556" s="213"/>
      <c r="V14556" s="213"/>
      <c r="W14556" s="213"/>
      <c r="X14556" s="214"/>
      <c r="Y14556" s="214"/>
      <c r="Z14556" s="214"/>
      <c r="AA14556" s="217"/>
      <c r="AB14556" s="217"/>
      <c r="AC14556" s="217"/>
      <c r="AD14556" s="213"/>
    </row>
    <row r="14557" spans="20:30" x14ac:dyDescent="0.2">
      <c r="T14557" s="212"/>
      <c r="U14557" s="213"/>
      <c r="V14557" s="213"/>
      <c r="W14557" s="213"/>
      <c r="X14557" s="214"/>
      <c r="Y14557" s="214"/>
      <c r="Z14557" s="214"/>
      <c r="AA14557" s="217"/>
      <c r="AB14557" s="217"/>
      <c r="AC14557" s="217"/>
      <c r="AD14557" s="213"/>
    </row>
    <row r="14558" spans="20:30" x14ac:dyDescent="0.2">
      <c r="T14558" s="212"/>
      <c r="U14558" s="213"/>
      <c r="V14558" s="213"/>
      <c r="W14558" s="213"/>
      <c r="X14558" s="214"/>
      <c r="Y14558" s="214"/>
      <c r="Z14558" s="214"/>
      <c r="AA14558" s="217"/>
      <c r="AB14558" s="217"/>
      <c r="AC14558" s="217"/>
      <c r="AD14558" s="213"/>
    </row>
    <row r="14559" spans="20:30" x14ac:dyDescent="0.2">
      <c r="T14559" s="212"/>
      <c r="U14559" s="213"/>
      <c r="V14559" s="213"/>
      <c r="W14559" s="213"/>
      <c r="X14559" s="214"/>
      <c r="Y14559" s="214"/>
      <c r="Z14559" s="214"/>
      <c r="AA14559" s="217"/>
      <c r="AB14559" s="217"/>
      <c r="AC14559" s="217"/>
      <c r="AD14559" s="213"/>
    </row>
    <row r="14560" spans="20:30" x14ac:dyDescent="0.2">
      <c r="T14560" s="212"/>
      <c r="U14560" s="213"/>
      <c r="V14560" s="213"/>
      <c r="W14560" s="213"/>
      <c r="X14560" s="214"/>
      <c r="Y14560" s="214"/>
      <c r="Z14560" s="214"/>
      <c r="AA14560" s="217"/>
      <c r="AB14560" s="217"/>
      <c r="AC14560" s="217"/>
      <c r="AD14560" s="213"/>
    </row>
    <row r="14561" spans="20:30" x14ac:dyDescent="0.2">
      <c r="T14561" s="212"/>
      <c r="U14561" s="213"/>
      <c r="V14561" s="213"/>
      <c r="W14561" s="213"/>
      <c r="X14561" s="214"/>
      <c r="Y14561" s="214"/>
      <c r="Z14561" s="214"/>
      <c r="AA14561" s="217"/>
      <c r="AB14561" s="217"/>
      <c r="AC14561" s="217"/>
      <c r="AD14561" s="213"/>
    </row>
    <row r="14562" spans="20:30" x14ac:dyDescent="0.2">
      <c r="T14562" s="212"/>
      <c r="U14562" s="213"/>
      <c r="V14562" s="213"/>
      <c r="W14562" s="213"/>
      <c r="X14562" s="214"/>
      <c r="Y14562" s="214"/>
      <c r="Z14562" s="214"/>
      <c r="AA14562" s="217"/>
      <c r="AB14562" s="217"/>
      <c r="AC14562" s="217"/>
      <c r="AD14562" s="213"/>
    </row>
    <row r="14563" spans="20:30" x14ac:dyDescent="0.2">
      <c r="T14563" s="212"/>
      <c r="U14563" s="213"/>
      <c r="V14563" s="213"/>
      <c r="W14563" s="213"/>
      <c r="X14563" s="214"/>
      <c r="Y14563" s="214"/>
      <c r="Z14563" s="214"/>
      <c r="AA14563" s="217"/>
      <c r="AB14563" s="217"/>
      <c r="AC14563" s="217"/>
      <c r="AD14563" s="213"/>
    </row>
    <row r="14564" spans="20:30" x14ac:dyDescent="0.2">
      <c r="T14564" s="212"/>
      <c r="U14564" s="213"/>
      <c r="V14564" s="213"/>
      <c r="W14564" s="213"/>
      <c r="X14564" s="214"/>
      <c r="Y14564" s="214"/>
      <c r="Z14564" s="214"/>
      <c r="AA14564" s="217"/>
      <c r="AB14564" s="217"/>
      <c r="AC14564" s="217"/>
      <c r="AD14564" s="213"/>
    </row>
    <row r="14565" spans="20:30" x14ac:dyDescent="0.2">
      <c r="T14565" s="212"/>
      <c r="U14565" s="213"/>
      <c r="V14565" s="213"/>
      <c r="W14565" s="213"/>
      <c r="X14565" s="214"/>
      <c r="Y14565" s="214"/>
      <c r="Z14565" s="214"/>
      <c r="AA14565" s="217"/>
      <c r="AB14565" s="217"/>
      <c r="AC14565" s="217"/>
      <c r="AD14565" s="213"/>
    </row>
    <row r="14566" spans="20:30" x14ac:dyDescent="0.2">
      <c r="T14566" s="212"/>
      <c r="U14566" s="213"/>
      <c r="V14566" s="213"/>
      <c r="W14566" s="213"/>
      <c r="X14566" s="214"/>
      <c r="Y14566" s="214"/>
      <c r="Z14566" s="214"/>
      <c r="AA14566" s="217"/>
      <c r="AB14566" s="217"/>
      <c r="AC14566" s="217"/>
      <c r="AD14566" s="213"/>
    </row>
    <row r="14567" spans="20:30" x14ac:dyDescent="0.2">
      <c r="T14567" s="212"/>
      <c r="U14567" s="213"/>
      <c r="V14567" s="213"/>
      <c r="W14567" s="213"/>
      <c r="X14567" s="214"/>
      <c r="Y14567" s="214"/>
      <c r="Z14567" s="214"/>
      <c r="AA14567" s="217"/>
      <c r="AB14567" s="217"/>
      <c r="AC14567" s="217"/>
      <c r="AD14567" s="213"/>
    </row>
    <row r="14568" spans="20:30" x14ac:dyDescent="0.2">
      <c r="T14568" s="212"/>
      <c r="U14568" s="213"/>
      <c r="V14568" s="213"/>
      <c r="W14568" s="213"/>
      <c r="X14568" s="214"/>
      <c r="Y14568" s="214"/>
      <c r="Z14568" s="214"/>
      <c r="AA14568" s="217"/>
      <c r="AB14568" s="217"/>
      <c r="AC14568" s="217"/>
      <c r="AD14568" s="213"/>
    </row>
    <row r="14569" spans="20:30" x14ac:dyDescent="0.2">
      <c r="T14569" s="212"/>
      <c r="U14569" s="213"/>
      <c r="V14569" s="213"/>
      <c r="W14569" s="213"/>
      <c r="X14569" s="214"/>
      <c r="Y14569" s="214"/>
      <c r="Z14569" s="214"/>
      <c r="AA14569" s="217"/>
      <c r="AB14569" s="217"/>
      <c r="AC14569" s="217"/>
      <c r="AD14569" s="213"/>
    </row>
    <row r="14570" spans="20:30" x14ac:dyDescent="0.2">
      <c r="T14570" s="212"/>
      <c r="U14570" s="213"/>
      <c r="V14570" s="213"/>
      <c r="W14570" s="213"/>
      <c r="X14570" s="214"/>
      <c r="Y14570" s="214"/>
      <c r="Z14570" s="214"/>
      <c r="AA14570" s="217"/>
      <c r="AB14570" s="217"/>
      <c r="AC14570" s="217"/>
      <c r="AD14570" s="213"/>
    </row>
    <row r="14571" spans="20:30" x14ac:dyDescent="0.2">
      <c r="T14571" s="212"/>
      <c r="U14571" s="213"/>
      <c r="V14571" s="213"/>
      <c r="W14571" s="213"/>
      <c r="X14571" s="214"/>
      <c r="Y14571" s="214"/>
      <c r="Z14571" s="214"/>
      <c r="AA14571" s="217"/>
      <c r="AB14571" s="217"/>
      <c r="AC14571" s="217"/>
      <c r="AD14571" s="213"/>
    </row>
    <row r="14572" spans="20:30" x14ac:dyDescent="0.2">
      <c r="T14572" s="212"/>
      <c r="U14572" s="213"/>
      <c r="V14572" s="213"/>
      <c r="W14572" s="213"/>
      <c r="X14572" s="214"/>
      <c r="Y14572" s="214"/>
      <c r="Z14572" s="214"/>
      <c r="AA14572" s="217"/>
      <c r="AB14572" s="217"/>
      <c r="AC14572" s="217"/>
      <c r="AD14572" s="213"/>
    </row>
    <row r="14573" spans="20:30" x14ac:dyDescent="0.2">
      <c r="T14573" s="212"/>
      <c r="U14573" s="213"/>
      <c r="V14573" s="213"/>
      <c r="W14573" s="213"/>
      <c r="X14573" s="214"/>
      <c r="Y14573" s="214"/>
      <c r="Z14573" s="214"/>
      <c r="AA14573" s="217"/>
      <c r="AB14573" s="217"/>
      <c r="AC14573" s="217"/>
      <c r="AD14573" s="213"/>
    </row>
    <row r="14574" spans="20:30" x14ac:dyDescent="0.2">
      <c r="T14574" s="212"/>
      <c r="U14574" s="213"/>
      <c r="V14574" s="213"/>
      <c r="W14574" s="213"/>
      <c r="X14574" s="214"/>
      <c r="Y14574" s="214"/>
      <c r="Z14574" s="214"/>
      <c r="AA14574" s="217"/>
      <c r="AB14574" s="217"/>
      <c r="AC14574" s="217"/>
      <c r="AD14574" s="213"/>
    </row>
    <row r="14575" spans="20:30" x14ac:dyDescent="0.2">
      <c r="T14575" s="212"/>
      <c r="U14575" s="213"/>
      <c r="V14575" s="213"/>
      <c r="W14575" s="213"/>
      <c r="X14575" s="214"/>
      <c r="Y14575" s="214"/>
      <c r="Z14575" s="214"/>
      <c r="AA14575" s="217"/>
      <c r="AB14575" s="217"/>
      <c r="AC14575" s="217"/>
      <c r="AD14575" s="213"/>
    </row>
    <row r="14576" spans="20:30" x14ac:dyDescent="0.2">
      <c r="T14576" s="212"/>
      <c r="U14576" s="213"/>
      <c r="V14576" s="213"/>
      <c r="W14576" s="213"/>
      <c r="X14576" s="214"/>
      <c r="Y14576" s="214"/>
      <c r="Z14576" s="214"/>
      <c r="AA14576" s="217"/>
      <c r="AB14576" s="217"/>
      <c r="AC14576" s="217"/>
      <c r="AD14576" s="213"/>
    </row>
    <row r="14577" spans="20:30" x14ac:dyDescent="0.2">
      <c r="T14577" s="212"/>
      <c r="U14577" s="213"/>
      <c r="V14577" s="213"/>
      <c r="W14577" s="213"/>
      <c r="X14577" s="214"/>
      <c r="Y14577" s="214"/>
      <c r="Z14577" s="214"/>
      <c r="AA14577" s="217"/>
      <c r="AB14577" s="217"/>
      <c r="AC14577" s="217"/>
      <c r="AD14577" s="213"/>
    </row>
    <row r="14578" spans="20:30" x14ac:dyDescent="0.2">
      <c r="T14578" s="212"/>
      <c r="U14578" s="213"/>
      <c r="V14578" s="213"/>
      <c r="W14578" s="213"/>
      <c r="X14578" s="214"/>
      <c r="Y14578" s="214"/>
      <c r="Z14578" s="214"/>
      <c r="AA14578" s="217"/>
      <c r="AB14578" s="217"/>
      <c r="AC14578" s="217"/>
      <c r="AD14578" s="213"/>
    </row>
    <row r="14579" spans="20:30" x14ac:dyDescent="0.2">
      <c r="T14579" s="212"/>
      <c r="U14579" s="213"/>
      <c r="V14579" s="213"/>
      <c r="W14579" s="213"/>
      <c r="X14579" s="214"/>
      <c r="Y14579" s="214"/>
      <c r="Z14579" s="214"/>
      <c r="AA14579" s="217"/>
      <c r="AB14579" s="217"/>
      <c r="AC14579" s="217"/>
      <c r="AD14579" s="213"/>
    </row>
    <row r="14580" spans="20:30" x14ac:dyDescent="0.2">
      <c r="T14580" s="212"/>
      <c r="U14580" s="213"/>
      <c r="V14580" s="213"/>
      <c r="W14580" s="213"/>
      <c r="X14580" s="214"/>
      <c r="Y14580" s="214"/>
      <c r="Z14580" s="214"/>
      <c r="AA14580" s="217"/>
      <c r="AB14580" s="217"/>
      <c r="AC14580" s="217"/>
      <c r="AD14580" s="213"/>
    </row>
    <row r="14581" spans="20:30" x14ac:dyDescent="0.2">
      <c r="T14581" s="212"/>
      <c r="U14581" s="213"/>
      <c r="V14581" s="213"/>
      <c r="W14581" s="213"/>
      <c r="X14581" s="214"/>
      <c r="Y14581" s="214"/>
      <c r="Z14581" s="214"/>
      <c r="AA14581" s="217"/>
      <c r="AB14581" s="217"/>
      <c r="AC14581" s="217"/>
      <c r="AD14581" s="213"/>
    </row>
    <row r="14582" spans="20:30" x14ac:dyDescent="0.2">
      <c r="T14582" s="212"/>
      <c r="U14582" s="213"/>
      <c r="V14582" s="213"/>
      <c r="W14582" s="213"/>
      <c r="X14582" s="214"/>
      <c r="Y14582" s="214"/>
      <c r="Z14582" s="214"/>
      <c r="AA14582" s="217"/>
      <c r="AB14582" s="217"/>
      <c r="AC14582" s="217"/>
      <c r="AD14582" s="213"/>
    </row>
    <row r="14583" spans="20:30" x14ac:dyDescent="0.2">
      <c r="T14583" s="212"/>
      <c r="U14583" s="213"/>
      <c r="V14583" s="213"/>
      <c r="W14583" s="213"/>
      <c r="X14583" s="214"/>
      <c r="Y14583" s="214"/>
      <c r="Z14583" s="214"/>
      <c r="AA14583" s="217"/>
      <c r="AB14583" s="217"/>
      <c r="AC14583" s="217"/>
      <c r="AD14583" s="213"/>
    </row>
    <row r="14584" spans="20:30" x14ac:dyDescent="0.2">
      <c r="T14584" s="212"/>
      <c r="U14584" s="213"/>
      <c r="V14584" s="213"/>
      <c r="W14584" s="213"/>
      <c r="X14584" s="214"/>
      <c r="Y14584" s="214"/>
      <c r="Z14584" s="214"/>
      <c r="AA14584" s="217"/>
      <c r="AB14584" s="217"/>
      <c r="AC14584" s="217"/>
      <c r="AD14584" s="213"/>
    </row>
    <row r="14585" spans="20:30" x14ac:dyDescent="0.2">
      <c r="T14585" s="212"/>
      <c r="U14585" s="213"/>
      <c r="V14585" s="213"/>
      <c r="W14585" s="213"/>
      <c r="X14585" s="214"/>
      <c r="Y14585" s="214"/>
      <c r="Z14585" s="214"/>
      <c r="AA14585" s="217"/>
      <c r="AB14585" s="217"/>
      <c r="AC14585" s="217"/>
      <c r="AD14585" s="213"/>
    </row>
    <row r="14586" spans="20:30" x14ac:dyDescent="0.2">
      <c r="T14586" s="212"/>
      <c r="U14586" s="213"/>
      <c r="V14586" s="213"/>
      <c r="W14586" s="213"/>
      <c r="X14586" s="214"/>
      <c r="Y14586" s="214"/>
      <c r="Z14586" s="214"/>
      <c r="AA14586" s="217"/>
      <c r="AB14586" s="217"/>
      <c r="AC14586" s="217"/>
      <c r="AD14586" s="213"/>
    </row>
    <row r="14587" spans="20:30" x14ac:dyDescent="0.2">
      <c r="T14587" s="212"/>
      <c r="U14587" s="213"/>
      <c r="V14587" s="213"/>
      <c r="W14587" s="213"/>
      <c r="X14587" s="214"/>
      <c r="Y14587" s="214"/>
      <c r="Z14587" s="214"/>
      <c r="AA14587" s="217"/>
      <c r="AB14587" s="217"/>
      <c r="AC14587" s="217"/>
      <c r="AD14587" s="213"/>
    </row>
    <row r="14588" spans="20:30" x14ac:dyDescent="0.2">
      <c r="T14588" s="212"/>
      <c r="U14588" s="213"/>
      <c r="V14588" s="213"/>
      <c r="W14588" s="213"/>
      <c r="X14588" s="214"/>
      <c r="Y14588" s="214"/>
      <c r="Z14588" s="214"/>
      <c r="AA14588" s="217"/>
      <c r="AB14588" s="217"/>
      <c r="AC14588" s="217"/>
      <c r="AD14588" s="213"/>
    </row>
    <row r="14589" spans="20:30" x14ac:dyDescent="0.2">
      <c r="T14589" s="212"/>
      <c r="U14589" s="213"/>
      <c r="V14589" s="213"/>
      <c r="W14589" s="213"/>
      <c r="X14589" s="214"/>
      <c r="Y14589" s="214"/>
      <c r="Z14589" s="214"/>
      <c r="AA14589" s="217"/>
      <c r="AB14589" s="217"/>
      <c r="AC14589" s="217"/>
      <c r="AD14589" s="213"/>
    </row>
    <row r="14590" spans="20:30" x14ac:dyDescent="0.2">
      <c r="T14590" s="212"/>
      <c r="U14590" s="213"/>
      <c r="V14590" s="213"/>
      <c r="W14590" s="213"/>
      <c r="X14590" s="214"/>
      <c r="Y14590" s="214"/>
      <c r="Z14590" s="214"/>
      <c r="AA14590" s="217"/>
      <c r="AB14590" s="217"/>
      <c r="AC14590" s="217"/>
      <c r="AD14590" s="213"/>
    </row>
    <row r="14591" spans="20:30" x14ac:dyDescent="0.2">
      <c r="T14591" s="212"/>
      <c r="U14591" s="213"/>
      <c r="V14591" s="213"/>
      <c r="W14591" s="213"/>
      <c r="X14591" s="214"/>
      <c r="Y14591" s="214"/>
      <c r="Z14591" s="214"/>
      <c r="AA14591" s="217"/>
      <c r="AB14591" s="217"/>
      <c r="AC14591" s="217"/>
      <c r="AD14591" s="213"/>
    </row>
    <row r="14592" spans="20:30" x14ac:dyDescent="0.2">
      <c r="T14592" s="212"/>
      <c r="U14592" s="213"/>
      <c r="V14592" s="213"/>
      <c r="W14592" s="213"/>
      <c r="X14592" s="214"/>
      <c r="Y14592" s="214"/>
      <c r="Z14592" s="214"/>
      <c r="AA14592" s="217"/>
      <c r="AB14592" s="217"/>
      <c r="AC14592" s="217"/>
      <c r="AD14592" s="213"/>
    </row>
    <row r="14593" spans="20:30" x14ac:dyDescent="0.2">
      <c r="T14593" s="212"/>
      <c r="U14593" s="213"/>
      <c r="V14593" s="213"/>
      <c r="W14593" s="213"/>
      <c r="X14593" s="214"/>
      <c r="Y14593" s="214"/>
      <c r="Z14593" s="214"/>
      <c r="AA14593" s="217"/>
      <c r="AB14593" s="217"/>
      <c r="AC14593" s="217"/>
      <c r="AD14593" s="213"/>
    </row>
    <row r="14594" spans="20:30" x14ac:dyDescent="0.2">
      <c r="T14594" s="212"/>
      <c r="U14594" s="213"/>
      <c r="V14594" s="213"/>
      <c r="W14594" s="213"/>
      <c r="X14594" s="214"/>
      <c r="Y14594" s="214"/>
      <c r="Z14594" s="214"/>
      <c r="AA14594" s="217"/>
      <c r="AB14594" s="217"/>
      <c r="AC14594" s="217"/>
      <c r="AD14594" s="213"/>
    </row>
    <row r="14595" spans="20:30" x14ac:dyDescent="0.2">
      <c r="T14595" s="212"/>
      <c r="U14595" s="213"/>
      <c r="V14595" s="213"/>
      <c r="W14595" s="213"/>
      <c r="X14595" s="214"/>
      <c r="Y14595" s="214"/>
      <c r="Z14595" s="214"/>
      <c r="AA14595" s="217"/>
      <c r="AB14595" s="217"/>
      <c r="AC14595" s="217"/>
      <c r="AD14595" s="213"/>
    </row>
    <row r="14596" spans="20:30" x14ac:dyDescent="0.2">
      <c r="T14596" s="212"/>
      <c r="U14596" s="213"/>
      <c r="V14596" s="213"/>
      <c r="W14596" s="213"/>
      <c r="X14596" s="214"/>
      <c r="Y14596" s="214"/>
      <c r="Z14596" s="214"/>
      <c r="AA14596" s="217"/>
      <c r="AB14596" s="217"/>
      <c r="AC14596" s="217"/>
      <c r="AD14596" s="213"/>
    </row>
    <row r="14597" spans="20:30" x14ac:dyDescent="0.2">
      <c r="T14597" s="212"/>
      <c r="U14597" s="213"/>
      <c r="V14597" s="213"/>
      <c r="W14597" s="213"/>
      <c r="X14597" s="214"/>
      <c r="Y14597" s="214"/>
      <c r="Z14597" s="214"/>
      <c r="AA14597" s="217"/>
      <c r="AB14597" s="217"/>
      <c r="AC14597" s="217"/>
      <c r="AD14597" s="213"/>
    </row>
    <row r="14598" spans="20:30" x14ac:dyDescent="0.2">
      <c r="T14598" s="212"/>
      <c r="U14598" s="213"/>
      <c r="V14598" s="213"/>
      <c r="W14598" s="213"/>
      <c r="X14598" s="214"/>
      <c r="Y14598" s="214"/>
      <c r="Z14598" s="214"/>
      <c r="AA14598" s="217"/>
      <c r="AB14598" s="217"/>
      <c r="AC14598" s="217"/>
      <c r="AD14598" s="213"/>
    </row>
    <row r="14599" spans="20:30" x14ac:dyDescent="0.2">
      <c r="T14599" s="212"/>
      <c r="U14599" s="213"/>
      <c r="V14599" s="213"/>
      <c r="W14599" s="213"/>
      <c r="X14599" s="214"/>
      <c r="Y14599" s="214"/>
      <c r="Z14599" s="214"/>
      <c r="AA14599" s="217"/>
      <c r="AB14599" s="217"/>
      <c r="AC14599" s="217"/>
      <c r="AD14599" s="213"/>
    </row>
    <row r="14600" spans="20:30" x14ac:dyDescent="0.2">
      <c r="T14600" s="212"/>
      <c r="U14600" s="213"/>
      <c r="V14600" s="213"/>
      <c r="W14600" s="213"/>
      <c r="X14600" s="214"/>
      <c r="Y14600" s="214"/>
      <c r="Z14600" s="214"/>
      <c r="AA14600" s="217"/>
      <c r="AB14600" s="217"/>
      <c r="AC14600" s="217"/>
      <c r="AD14600" s="213"/>
    </row>
    <row r="14601" spans="20:30" x14ac:dyDescent="0.2">
      <c r="T14601" s="212"/>
      <c r="U14601" s="213"/>
      <c r="V14601" s="213"/>
      <c r="W14601" s="213"/>
      <c r="X14601" s="214"/>
      <c r="Y14601" s="214"/>
      <c r="Z14601" s="214"/>
      <c r="AA14601" s="217"/>
      <c r="AB14601" s="217"/>
      <c r="AC14601" s="217"/>
      <c r="AD14601" s="213"/>
    </row>
    <row r="14602" spans="20:30" x14ac:dyDescent="0.2">
      <c r="T14602" s="212"/>
      <c r="U14602" s="213"/>
      <c r="V14602" s="213"/>
      <c r="W14602" s="213"/>
      <c r="X14602" s="214"/>
      <c r="Y14602" s="214"/>
      <c r="Z14602" s="214"/>
      <c r="AA14602" s="217"/>
      <c r="AB14602" s="217"/>
      <c r="AC14602" s="217"/>
      <c r="AD14602" s="213"/>
    </row>
    <row r="14603" spans="20:30" x14ac:dyDescent="0.2">
      <c r="T14603" s="212"/>
      <c r="U14603" s="213"/>
      <c r="V14603" s="213"/>
      <c r="W14603" s="213"/>
      <c r="X14603" s="214"/>
      <c r="Y14603" s="214"/>
      <c r="Z14603" s="214"/>
      <c r="AA14603" s="217"/>
      <c r="AB14603" s="217"/>
      <c r="AC14603" s="217"/>
      <c r="AD14603" s="213"/>
    </row>
    <row r="14604" spans="20:30" x14ac:dyDescent="0.2">
      <c r="T14604" s="212"/>
      <c r="U14604" s="213"/>
      <c r="V14604" s="213"/>
      <c r="W14604" s="213"/>
      <c r="X14604" s="214"/>
      <c r="Y14604" s="214"/>
      <c r="Z14604" s="214"/>
      <c r="AA14604" s="217"/>
      <c r="AB14604" s="217"/>
      <c r="AC14604" s="217"/>
      <c r="AD14604" s="213"/>
    </row>
    <row r="14605" spans="20:30" x14ac:dyDescent="0.2">
      <c r="T14605" s="212"/>
      <c r="U14605" s="213"/>
      <c r="V14605" s="213"/>
      <c r="W14605" s="213"/>
      <c r="X14605" s="214"/>
      <c r="Y14605" s="214"/>
      <c r="Z14605" s="214"/>
      <c r="AA14605" s="217"/>
      <c r="AB14605" s="217"/>
      <c r="AC14605" s="217"/>
      <c r="AD14605" s="213"/>
    </row>
    <row r="14606" spans="20:30" x14ac:dyDescent="0.2">
      <c r="T14606" s="212"/>
      <c r="U14606" s="213"/>
      <c r="V14606" s="213"/>
      <c r="W14606" s="213"/>
      <c r="X14606" s="214"/>
      <c r="Y14606" s="214"/>
      <c r="Z14606" s="214"/>
      <c r="AA14606" s="217"/>
      <c r="AB14606" s="217"/>
      <c r="AC14606" s="217"/>
      <c r="AD14606" s="213"/>
    </row>
    <row r="14607" spans="20:30" x14ac:dyDescent="0.2">
      <c r="T14607" s="212"/>
      <c r="U14607" s="213"/>
      <c r="V14607" s="213"/>
      <c r="W14607" s="213"/>
      <c r="X14607" s="214"/>
      <c r="Y14607" s="214"/>
      <c r="Z14607" s="214"/>
      <c r="AA14607" s="217"/>
      <c r="AB14607" s="217"/>
      <c r="AC14607" s="217"/>
      <c r="AD14607" s="213"/>
    </row>
    <row r="14608" spans="20:30" x14ac:dyDescent="0.2">
      <c r="T14608" s="212"/>
      <c r="U14608" s="213"/>
      <c r="V14608" s="213"/>
      <c r="W14608" s="213"/>
      <c r="X14608" s="214"/>
      <c r="Y14608" s="214"/>
      <c r="Z14608" s="214"/>
      <c r="AA14608" s="217"/>
      <c r="AB14608" s="217"/>
      <c r="AC14608" s="217"/>
      <c r="AD14608" s="213"/>
    </row>
    <row r="14609" spans="20:30" x14ac:dyDescent="0.2">
      <c r="T14609" s="212"/>
      <c r="U14609" s="213"/>
      <c r="V14609" s="213"/>
      <c r="W14609" s="213"/>
      <c r="X14609" s="214"/>
      <c r="Y14609" s="214"/>
      <c r="Z14609" s="214"/>
      <c r="AA14609" s="217"/>
      <c r="AB14609" s="217"/>
      <c r="AC14609" s="217"/>
      <c r="AD14609" s="213"/>
    </row>
    <row r="14610" spans="20:30" x14ac:dyDescent="0.2">
      <c r="T14610" s="212"/>
      <c r="U14610" s="213"/>
      <c r="V14610" s="213"/>
      <c r="W14610" s="213"/>
      <c r="X14610" s="214"/>
      <c r="Y14610" s="214"/>
      <c r="Z14610" s="214"/>
      <c r="AA14610" s="217"/>
      <c r="AB14610" s="217"/>
      <c r="AC14610" s="217"/>
      <c r="AD14610" s="213"/>
    </row>
    <row r="14611" spans="20:30" x14ac:dyDescent="0.2">
      <c r="T14611" s="212"/>
      <c r="U14611" s="213"/>
      <c r="V14611" s="213"/>
      <c r="W14611" s="213"/>
      <c r="X14611" s="214"/>
      <c r="Y14611" s="214"/>
      <c r="Z14611" s="214"/>
      <c r="AA14611" s="217"/>
      <c r="AB14611" s="217"/>
      <c r="AC14611" s="217"/>
      <c r="AD14611" s="213"/>
    </row>
    <row r="14612" spans="20:30" x14ac:dyDescent="0.2">
      <c r="T14612" s="212"/>
      <c r="U14612" s="213"/>
      <c r="V14612" s="213"/>
      <c r="W14612" s="213"/>
      <c r="X14612" s="214"/>
      <c r="Y14612" s="214"/>
      <c r="Z14612" s="214"/>
      <c r="AA14612" s="217"/>
      <c r="AB14612" s="217"/>
      <c r="AC14612" s="217"/>
      <c r="AD14612" s="213"/>
    </row>
    <row r="14613" spans="20:30" x14ac:dyDescent="0.2">
      <c r="T14613" s="212"/>
      <c r="U14613" s="213"/>
      <c r="V14613" s="213"/>
      <c r="W14613" s="213"/>
      <c r="X14613" s="214"/>
      <c r="Y14613" s="214"/>
      <c r="Z14613" s="214"/>
      <c r="AA14613" s="217"/>
      <c r="AB14613" s="217"/>
      <c r="AC14613" s="217"/>
      <c r="AD14613" s="213"/>
    </row>
    <row r="14614" spans="20:30" x14ac:dyDescent="0.2">
      <c r="T14614" s="212"/>
      <c r="U14614" s="213"/>
      <c r="V14614" s="213"/>
      <c r="W14614" s="213"/>
      <c r="X14614" s="214"/>
      <c r="Y14614" s="214"/>
      <c r="Z14614" s="214"/>
      <c r="AA14614" s="217"/>
      <c r="AB14614" s="217"/>
      <c r="AC14614" s="217"/>
      <c r="AD14614" s="213"/>
    </row>
    <row r="14615" spans="20:30" x14ac:dyDescent="0.2">
      <c r="T14615" s="212"/>
      <c r="U14615" s="213"/>
      <c r="V14615" s="213"/>
      <c r="W14615" s="213"/>
      <c r="X14615" s="214"/>
      <c r="Y14615" s="214"/>
      <c r="Z14615" s="214"/>
      <c r="AA14615" s="217"/>
      <c r="AB14615" s="217"/>
      <c r="AC14615" s="217"/>
      <c r="AD14615" s="213"/>
    </row>
    <row r="14616" spans="20:30" x14ac:dyDescent="0.2">
      <c r="T14616" s="212"/>
      <c r="U14616" s="213"/>
      <c r="V14616" s="213"/>
      <c r="W14616" s="213"/>
      <c r="X14616" s="214"/>
      <c r="Y14616" s="214"/>
      <c r="Z14616" s="214"/>
      <c r="AA14616" s="217"/>
      <c r="AB14616" s="217"/>
      <c r="AC14616" s="217"/>
      <c r="AD14616" s="213"/>
    </row>
    <row r="14617" spans="20:30" x14ac:dyDescent="0.2">
      <c r="T14617" s="212"/>
      <c r="U14617" s="213"/>
      <c r="V14617" s="213"/>
      <c r="W14617" s="213"/>
      <c r="X14617" s="214"/>
      <c r="Y14617" s="214"/>
      <c r="Z14617" s="214"/>
      <c r="AA14617" s="217"/>
      <c r="AB14617" s="217"/>
      <c r="AC14617" s="217"/>
      <c r="AD14617" s="213"/>
    </row>
    <row r="14618" spans="20:30" x14ac:dyDescent="0.2">
      <c r="T14618" s="212"/>
      <c r="U14618" s="213"/>
      <c r="V14618" s="213"/>
      <c r="W14618" s="213"/>
      <c r="X14618" s="214"/>
      <c r="Y14618" s="214"/>
      <c r="Z14618" s="214"/>
      <c r="AA14618" s="217"/>
      <c r="AB14618" s="217"/>
      <c r="AC14618" s="217"/>
      <c r="AD14618" s="213"/>
    </row>
    <row r="14619" spans="20:30" x14ac:dyDescent="0.2">
      <c r="T14619" s="212"/>
      <c r="U14619" s="213"/>
      <c r="V14619" s="213"/>
      <c r="W14619" s="213"/>
      <c r="X14619" s="214"/>
      <c r="Y14619" s="214"/>
      <c r="Z14619" s="214"/>
      <c r="AA14619" s="217"/>
      <c r="AB14619" s="217"/>
      <c r="AC14619" s="217"/>
      <c r="AD14619" s="213"/>
    </row>
    <row r="14620" spans="20:30" x14ac:dyDescent="0.2">
      <c r="T14620" s="212"/>
      <c r="U14620" s="213"/>
      <c r="V14620" s="213"/>
      <c r="W14620" s="213"/>
      <c r="X14620" s="214"/>
      <c r="Y14620" s="214"/>
      <c r="Z14620" s="214"/>
      <c r="AA14620" s="217"/>
      <c r="AB14620" s="217"/>
      <c r="AC14620" s="217"/>
      <c r="AD14620" s="213"/>
    </row>
    <row r="14621" spans="20:30" x14ac:dyDescent="0.2">
      <c r="T14621" s="212"/>
      <c r="U14621" s="213"/>
      <c r="V14621" s="213"/>
      <c r="W14621" s="213"/>
      <c r="X14621" s="214"/>
      <c r="Y14621" s="214"/>
      <c r="Z14621" s="214"/>
      <c r="AA14621" s="217"/>
      <c r="AB14621" s="217"/>
      <c r="AC14621" s="217"/>
      <c r="AD14621" s="213"/>
    </row>
    <row r="14622" spans="20:30" x14ac:dyDescent="0.2">
      <c r="T14622" s="212"/>
      <c r="U14622" s="213"/>
      <c r="V14622" s="213"/>
      <c r="W14622" s="213"/>
      <c r="X14622" s="214"/>
      <c r="Y14622" s="214"/>
      <c r="Z14622" s="214"/>
      <c r="AA14622" s="217"/>
      <c r="AB14622" s="217"/>
      <c r="AC14622" s="217"/>
      <c r="AD14622" s="213"/>
    </row>
    <row r="14623" spans="20:30" x14ac:dyDescent="0.2">
      <c r="T14623" s="212"/>
      <c r="U14623" s="213"/>
      <c r="V14623" s="213"/>
      <c r="W14623" s="213"/>
      <c r="X14623" s="214"/>
      <c r="Y14623" s="214"/>
      <c r="Z14623" s="214"/>
      <c r="AA14623" s="217"/>
      <c r="AB14623" s="217"/>
      <c r="AC14623" s="217"/>
      <c r="AD14623" s="213"/>
    </row>
    <row r="14624" spans="20:30" x14ac:dyDescent="0.2">
      <c r="T14624" s="212"/>
      <c r="U14624" s="213"/>
      <c r="V14624" s="213"/>
      <c r="W14624" s="213"/>
      <c r="X14624" s="214"/>
      <c r="Y14624" s="214"/>
      <c r="Z14624" s="214"/>
      <c r="AA14624" s="217"/>
      <c r="AB14624" s="217"/>
      <c r="AC14624" s="217"/>
      <c r="AD14624" s="213"/>
    </row>
    <row r="14625" spans="20:30" x14ac:dyDescent="0.2">
      <c r="T14625" s="212"/>
      <c r="U14625" s="213"/>
      <c r="V14625" s="213"/>
      <c r="W14625" s="213"/>
      <c r="X14625" s="214"/>
      <c r="Y14625" s="214"/>
      <c r="Z14625" s="214"/>
      <c r="AA14625" s="217"/>
      <c r="AB14625" s="217"/>
      <c r="AC14625" s="217"/>
      <c r="AD14625" s="213"/>
    </row>
    <row r="14626" spans="20:30" x14ac:dyDescent="0.2">
      <c r="T14626" s="212"/>
      <c r="U14626" s="213"/>
      <c r="V14626" s="213"/>
      <c r="W14626" s="213"/>
      <c r="X14626" s="214"/>
      <c r="Y14626" s="214"/>
      <c r="Z14626" s="214"/>
      <c r="AA14626" s="217"/>
      <c r="AB14626" s="217"/>
      <c r="AC14626" s="217"/>
      <c r="AD14626" s="213"/>
    </row>
    <row r="14627" spans="20:30" x14ac:dyDescent="0.2">
      <c r="T14627" s="212"/>
      <c r="U14627" s="213"/>
      <c r="V14627" s="213"/>
      <c r="W14627" s="213"/>
      <c r="X14627" s="214"/>
      <c r="Y14627" s="214"/>
      <c r="Z14627" s="214"/>
      <c r="AA14627" s="217"/>
      <c r="AB14627" s="217"/>
      <c r="AC14627" s="217"/>
      <c r="AD14627" s="213"/>
    </row>
    <row r="14628" spans="20:30" x14ac:dyDescent="0.2">
      <c r="T14628" s="212"/>
      <c r="U14628" s="213"/>
      <c r="V14628" s="213"/>
      <c r="W14628" s="213"/>
      <c r="X14628" s="214"/>
      <c r="Y14628" s="214"/>
      <c r="Z14628" s="214"/>
      <c r="AA14628" s="217"/>
      <c r="AB14628" s="217"/>
      <c r="AC14628" s="217"/>
      <c r="AD14628" s="213"/>
    </row>
    <row r="14629" spans="20:30" x14ac:dyDescent="0.2">
      <c r="T14629" s="212"/>
      <c r="U14629" s="213"/>
      <c r="V14629" s="213"/>
      <c r="W14629" s="213"/>
      <c r="X14629" s="214"/>
      <c r="Y14629" s="214"/>
      <c r="Z14629" s="214"/>
      <c r="AA14629" s="217"/>
      <c r="AB14629" s="217"/>
      <c r="AC14629" s="217"/>
      <c r="AD14629" s="213"/>
    </row>
    <row r="14630" spans="20:30" x14ac:dyDescent="0.2">
      <c r="T14630" s="212"/>
      <c r="U14630" s="213"/>
      <c r="V14630" s="213"/>
      <c r="W14630" s="213"/>
      <c r="X14630" s="214"/>
      <c r="Y14630" s="214"/>
      <c r="Z14630" s="214"/>
      <c r="AA14630" s="217"/>
      <c r="AB14630" s="217"/>
      <c r="AC14630" s="217"/>
      <c r="AD14630" s="213"/>
    </row>
    <row r="14631" spans="20:30" x14ac:dyDescent="0.2">
      <c r="T14631" s="212"/>
      <c r="U14631" s="213"/>
      <c r="V14631" s="213"/>
      <c r="W14631" s="213"/>
      <c r="X14631" s="214"/>
      <c r="Y14631" s="214"/>
      <c r="Z14631" s="214"/>
      <c r="AA14631" s="217"/>
      <c r="AB14631" s="217"/>
      <c r="AC14631" s="217"/>
      <c r="AD14631" s="213"/>
    </row>
    <row r="14632" spans="20:30" x14ac:dyDescent="0.2">
      <c r="T14632" s="212"/>
      <c r="U14632" s="213"/>
      <c r="V14632" s="213"/>
      <c r="W14632" s="213"/>
      <c r="X14632" s="214"/>
      <c r="Y14632" s="214"/>
      <c r="Z14632" s="214"/>
      <c r="AA14632" s="217"/>
      <c r="AB14632" s="217"/>
      <c r="AC14632" s="217"/>
      <c r="AD14632" s="213"/>
    </row>
    <row r="14633" spans="20:30" x14ac:dyDescent="0.2">
      <c r="T14633" s="212"/>
      <c r="U14633" s="213"/>
      <c r="V14633" s="213"/>
      <c r="W14633" s="213"/>
      <c r="X14633" s="214"/>
      <c r="Y14633" s="214"/>
      <c r="Z14633" s="214"/>
      <c r="AA14633" s="217"/>
      <c r="AB14633" s="217"/>
      <c r="AC14633" s="217"/>
      <c r="AD14633" s="213"/>
    </row>
    <row r="14634" spans="20:30" x14ac:dyDescent="0.2">
      <c r="T14634" s="212"/>
      <c r="U14634" s="213"/>
      <c r="V14634" s="213"/>
      <c r="W14634" s="213"/>
      <c r="X14634" s="214"/>
      <c r="Y14634" s="214"/>
      <c r="Z14634" s="214"/>
      <c r="AA14634" s="217"/>
      <c r="AB14634" s="217"/>
      <c r="AC14634" s="217"/>
      <c r="AD14634" s="213"/>
    </row>
    <row r="14635" spans="20:30" x14ac:dyDescent="0.2">
      <c r="T14635" s="212"/>
      <c r="U14635" s="213"/>
      <c r="V14635" s="213"/>
      <c r="W14635" s="213"/>
      <c r="X14635" s="214"/>
      <c r="Y14635" s="214"/>
      <c r="Z14635" s="214"/>
      <c r="AA14635" s="217"/>
      <c r="AB14635" s="217"/>
      <c r="AC14635" s="217"/>
      <c r="AD14635" s="213"/>
    </row>
    <row r="14636" spans="20:30" x14ac:dyDescent="0.2">
      <c r="T14636" s="212"/>
      <c r="U14636" s="213"/>
      <c r="V14636" s="213"/>
      <c r="W14636" s="213"/>
      <c r="X14636" s="214"/>
      <c r="Y14636" s="214"/>
      <c r="Z14636" s="214"/>
      <c r="AA14636" s="217"/>
      <c r="AB14636" s="217"/>
      <c r="AC14636" s="217"/>
      <c r="AD14636" s="213"/>
    </row>
    <row r="14637" spans="20:30" x14ac:dyDescent="0.2">
      <c r="T14637" s="212"/>
      <c r="U14637" s="213"/>
      <c r="V14637" s="213"/>
      <c r="W14637" s="213"/>
      <c r="X14637" s="214"/>
      <c r="Y14637" s="214"/>
      <c r="Z14637" s="214"/>
      <c r="AA14637" s="217"/>
      <c r="AB14637" s="217"/>
      <c r="AC14637" s="217"/>
      <c r="AD14637" s="213"/>
    </row>
    <row r="14638" spans="20:30" x14ac:dyDescent="0.2">
      <c r="T14638" s="212"/>
      <c r="U14638" s="213"/>
      <c r="V14638" s="213"/>
      <c r="W14638" s="213"/>
      <c r="X14638" s="214"/>
      <c r="Y14638" s="214"/>
      <c r="Z14638" s="214"/>
      <c r="AA14638" s="217"/>
      <c r="AB14638" s="217"/>
      <c r="AC14638" s="217"/>
      <c r="AD14638" s="213"/>
    </row>
    <row r="14639" spans="20:30" x14ac:dyDescent="0.2">
      <c r="T14639" s="212"/>
      <c r="U14639" s="213"/>
      <c r="V14639" s="213"/>
      <c r="W14639" s="213"/>
      <c r="X14639" s="214"/>
      <c r="Y14639" s="214"/>
      <c r="Z14639" s="214"/>
      <c r="AA14639" s="217"/>
      <c r="AB14639" s="217"/>
      <c r="AC14639" s="217"/>
      <c r="AD14639" s="213"/>
    </row>
    <row r="14640" spans="20:30" x14ac:dyDescent="0.2">
      <c r="T14640" s="212"/>
      <c r="U14640" s="213"/>
      <c r="V14640" s="213"/>
      <c r="W14640" s="213"/>
      <c r="X14640" s="214"/>
      <c r="Y14640" s="214"/>
      <c r="Z14640" s="214"/>
      <c r="AA14640" s="217"/>
      <c r="AB14640" s="217"/>
      <c r="AC14640" s="217"/>
      <c r="AD14640" s="213"/>
    </row>
    <row r="14641" spans="20:30" x14ac:dyDescent="0.2">
      <c r="T14641" s="212"/>
      <c r="U14641" s="213"/>
      <c r="V14641" s="213"/>
      <c r="W14641" s="213"/>
      <c r="X14641" s="214"/>
      <c r="Y14641" s="214"/>
      <c r="Z14641" s="214"/>
      <c r="AA14641" s="217"/>
      <c r="AB14641" s="217"/>
      <c r="AC14641" s="217"/>
      <c r="AD14641" s="213"/>
    </row>
    <row r="14642" spans="20:30" x14ac:dyDescent="0.2">
      <c r="T14642" s="212"/>
      <c r="U14642" s="213"/>
      <c r="V14642" s="213"/>
      <c r="W14642" s="213"/>
      <c r="X14642" s="214"/>
      <c r="Y14642" s="214"/>
      <c r="Z14642" s="214"/>
      <c r="AA14642" s="217"/>
      <c r="AB14642" s="217"/>
      <c r="AC14642" s="217"/>
      <c r="AD14642" s="213"/>
    </row>
    <row r="14643" spans="20:30" x14ac:dyDescent="0.2">
      <c r="T14643" s="212"/>
      <c r="U14643" s="213"/>
      <c r="V14643" s="213"/>
      <c r="W14643" s="213"/>
      <c r="X14643" s="214"/>
      <c r="Y14643" s="214"/>
      <c r="Z14643" s="214"/>
      <c r="AA14643" s="217"/>
      <c r="AB14643" s="217"/>
      <c r="AC14643" s="217"/>
      <c r="AD14643" s="213"/>
    </row>
    <row r="14644" spans="20:30" x14ac:dyDescent="0.2">
      <c r="T14644" s="212"/>
      <c r="U14644" s="213"/>
      <c r="V14644" s="213"/>
      <c r="W14644" s="213"/>
      <c r="X14644" s="214"/>
      <c r="Y14644" s="214"/>
      <c r="Z14644" s="214"/>
      <c r="AA14644" s="217"/>
      <c r="AB14644" s="217"/>
      <c r="AC14644" s="217"/>
      <c r="AD14644" s="213"/>
    </row>
    <row r="14645" spans="20:30" x14ac:dyDescent="0.2">
      <c r="T14645" s="212"/>
      <c r="U14645" s="213"/>
      <c r="V14645" s="213"/>
      <c r="W14645" s="213"/>
      <c r="X14645" s="214"/>
      <c r="Y14645" s="214"/>
      <c r="Z14645" s="214"/>
      <c r="AA14645" s="217"/>
      <c r="AB14645" s="217"/>
      <c r="AC14645" s="217"/>
      <c r="AD14645" s="213"/>
    </row>
    <row r="14646" spans="20:30" x14ac:dyDescent="0.2">
      <c r="T14646" s="212"/>
      <c r="U14646" s="213"/>
      <c r="V14646" s="213"/>
      <c r="W14646" s="213"/>
      <c r="X14646" s="214"/>
      <c r="Y14646" s="214"/>
      <c r="Z14646" s="214"/>
      <c r="AA14646" s="217"/>
      <c r="AB14646" s="217"/>
      <c r="AC14646" s="217"/>
      <c r="AD14646" s="213"/>
    </row>
    <row r="14647" spans="20:30" x14ac:dyDescent="0.2">
      <c r="T14647" s="212"/>
      <c r="U14647" s="213"/>
      <c r="V14647" s="213"/>
      <c r="W14647" s="213"/>
      <c r="X14647" s="214"/>
      <c r="Y14647" s="214"/>
      <c r="Z14647" s="214"/>
      <c r="AA14647" s="217"/>
      <c r="AB14647" s="217"/>
      <c r="AC14647" s="217"/>
      <c r="AD14647" s="213"/>
    </row>
    <row r="14648" spans="20:30" x14ac:dyDescent="0.2">
      <c r="T14648" s="212"/>
      <c r="U14648" s="213"/>
      <c r="V14648" s="213"/>
      <c r="W14648" s="213"/>
      <c r="X14648" s="214"/>
      <c r="Y14648" s="214"/>
      <c r="Z14648" s="214"/>
      <c r="AA14648" s="217"/>
      <c r="AB14648" s="217"/>
      <c r="AC14648" s="217"/>
      <c r="AD14648" s="213"/>
    </row>
    <row r="14649" spans="20:30" x14ac:dyDescent="0.2">
      <c r="T14649" s="212"/>
      <c r="U14649" s="213"/>
      <c r="V14649" s="213"/>
      <c r="W14649" s="213"/>
      <c r="X14649" s="214"/>
      <c r="Y14649" s="214"/>
      <c r="Z14649" s="214"/>
      <c r="AA14649" s="217"/>
      <c r="AB14649" s="217"/>
      <c r="AC14649" s="217"/>
      <c r="AD14649" s="213"/>
    </row>
    <row r="14650" spans="20:30" x14ac:dyDescent="0.2">
      <c r="T14650" s="212"/>
      <c r="U14650" s="213"/>
      <c r="V14650" s="213"/>
      <c r="W14650" s="213"/>
      <c r="X14650" s="214"/>
      <c r="Y14650" s="214"/>
      <c r="Z14650" s="214"/>
      <c r="AA14650" s="217"/>
      <c r="AB14650" s="217"/>
      <c r="AC14650" s="217"/>
      <c r="AD14650" s="213"/>
    </row>
    <row r="14651" spans="20:30" x14ac:dyDescent="0.2">
      <c r="T14651" s="212"/>
      <c r="U14651" s="213"/>
      <c r="V14651" s="213"/>
      <c r="W14651" s="213"/>
      <c r="X14651" s="214"/>
      <c r="Y14651" s="214"/>
      <c r="Z14651" s="214"/>
      <c r="AA14651" s="217"/>
      <c r="AB14651" s="217"/>
      <c r="AC14651" s="217"/>
      <c r="AD14651" s="213"/>
    </row>
    <row r="14652" spans="20:30" x14ac:dyDescent="0.2">
      <c r="T14652" s="212"/>
      <c r="U14652" s="213"/>
      <c r="V14652" s="213"/>
      <c r="W14652" s="213"/>
      <c r="X14652" s="214"/>
      <c r="Y14652" s="214"/>
      <c r="Z14652" s="214"/>
      <c r="AA14652" s="217"/>
      <c r="AB14652" s="217"/>
      <c r="AC14652" s="217"/>
      <c r="AD14652" s="213"/>
    </row>
    <row r="14653" spans="20:30" x14ac:dyDescent="0.2">
      <c r="T14653" s="212"/>
      <c r="U14653" s="213"/>
      <c r="V14653" s="213"/>
      <c r="W14653" s="213"/>
      <c r="X14653" s="214"/>
      <c r="Y14653" s="214"/>
      <c r="Z14653" s="214"/>
      <c r="AA14653" s="217"/>
      <c r="AB14653" s="217"/>
      <c r="AC14653" s="217"/>
      <c r="AD14653" s="213"/>
    </row>
    <row r="14654" spans="20:30" x14ac:dyDescent="0.2">
      <c r="T14654" s="212"/>
      <c r="U14654" s="213"/>
      <c r="V14654" s="213"/>
      <c r="W14654" s="213"/>
      <c r="X14654" s="214"/>
      <c r="Y14654" s="214"/>
      <c r="Z14654" s="214"/>
      <c r="AA14654" s="217"/>
      <c r="AB14654" s="217"/>
      <c r="AC14654" s="217"/>
      <c r="AD14654" s="213"/>
    </row>
    <row r="14655" spans="20:30" x14ac:dyDescent="0.2">
      <c r="T14655" s="212"/>
      <c r="U14655" s="213"/>
      <c r="V14655" s="213"/>
      <c r="W14655" s="213"/>
      <c r="X14655" s="214"/>
      <c r="Y14655" s="214"/>
      <c r="Z14655" s="214"/>
      <c r="AA14655" s="217"/>
      <c r="AB14655" s="217"/>
      <c r="AC14655" s="217"/>
      <c r="AD14655" s="213"/>
    </row>
    <row r="14656" spans="20:30" x14ac:dyDescent="0.2">
      <c r="T14656" s="212"/>
      <c r="U14656" s="213"/>
      <c r="V14656" s="213"/>
      <c r="W14656" s="213"/>
      <c r="X14656" s="214"/>
      <c r="Y14656" s="214"/>
      <c r="Z14656" s="214"/>
      <c r="AA14656" s="217"/>
      <c r="AB14656" s="217"/>
      <c r="AC14656" s="217"/>
      <c r="AD14656" s="213"/>
    </row>
    <row r="14657" spans="20:30" x14ac:dyDescent="0.2">
      <c r="T14657" s="212"/>
      <c r="U14657" s="213"/>
      <c r="V14657" s="213"/>
      <c r="W14657" s="213"/>
      <c r="X14657" s="214"/>
      <c r="Y14657" s="214"/>
      <c r="Z14657" s="214"/>
      <c r="AA14657" s="217"/>
      <c r="AB14657" s="217"/>
      <c r="AC14657" s="217"/>
      <c r="AD14657" s="213"/>
    </row>
    <row r="14658" spans="20:30" x14ac:dyDescent="0.2">
      <c r="T14658" s="212"/>
      <c r="U14658" s="213"/>
      <c r="V14658" s="213"/>
      <c r="W14658" s="213"/>
      <c r="X14658" s="214"/>
      <c r="Y14658" s="214"/>
      <c r="Z14658" s="214"/>
      <c r="AA14658" s="217"/>
      <c r="AB14658" s="217"/>
      <c r="AC14658" s="217"/>
      <c r="AD14658" s="213"/>
    </row>
    <row r="14659" spans="20:30" x14ac:dyDescent="0.2">
      <c r="T14659" s="212"/>
      <c r="U14659" s="213"/>
      <c r="V14659" s="213"/>
      <c r="W14659" s="213"/>
      <c r="X14659" s="214"/>
      <c r="Y14659" s="214"/>
      <c r="Z14659" s="214"/>
      <c r="AA14659" s="217"/>
      <c r="AB14659" s="217"/>
      <c r="AC14659" s="217"/>
      <c r="AD14659" s="213"/>
    </row>
    <row r="14660" spans="20:30" x14ac:dyDescent="0.2">
      <c r="T14660" s="212"/>
      <c r="U14660" s="213"/>
      <c r="V14660" s="213"/>
      <c r="W14660" s="213"/>
      <c r="X14660" s="214"/>
      <c r="Y14660" s="214"/>
      <c r="Z14660" s="214"/>
      <c r="AA14660" s="217"/>
      <c r="AB14660" s="217"/>
      <c r="AC14660" s="217"/>
      <c r="AD14660" s="213"/>
    </row>
    <row r="14661" spans="20:30" x14ac:dyDescent="0.2">
      <c r="T14661" s="212"/>
      <c r="U14661" s="213"/>
      <c r="V14661" s="213"/>
      <c r="W14661" s="213"/>
      <c r="X14661" s="214"/>
      <c r="Y14661" s="214"/>
      <c r="Z14661" s="214"/>
      <c r="AA14661" s="217"/>
      <c r="AB14661" s="217"/>
      <c r="AC14661" s="217"/>
      <c r="AD14661" s="213"/>
    </row>
    <row r="14662" spans="20:30" x14ac:dyDescent="0.2">
      <c r="T14662" s="212"/>
      <c r="U14662" s="213"/>
      <c r="V14662" s="213"/>
      <c r="W14662" s="213"/>
      <c r="X14662" s="214"/>
      <c r="Y14662" s="214"/>
      <c r="Z14662" s="214"/>
      <c r="AA14662" s="217"/>
      <c r="AB14662" s="217"/>
      <c r="AC14662" s="217"/>
      <c r="AD14662" s="213"/>
    </row>
    <row r="14663" spans="20:30" x14ac:dyDescent="0.2">
      <c r="T14663" s="212"/>
      <c r="U14663" s="213"/>
      <c r="V14663" s="213"/>
      <c r="W14663" s="213"/>
      <c r="X14663" s="214"/>
      <c r="Y14663" s="214"/>
      <c r="Z14663" s="214"/>
      <c r="AA14663" s="217"/>
      <c r="AB14663" s="217"/>
      <c r="AC14663" s="217"/>
      <c r="AD14663" s="213"/>
    </row>
    <row r="14664" spans="20:30" x14ac:dyDescent="0.2">
      <c r="T14664" s="212"/>
      <c r="U14664" s="213"/>
      <c r="V14664" s="213"/>
      <c r="W14664" s="213"/>
      <c r="X14664" s="214"/>
      <c r="Y14664" s="214"/>
      <c r="Z14664" s="214"/>
      <c r="AA14664" s="217"/>
      <c r="AB14664" s="217"/>
      <c r="AC14664" s="217"/>
      <c r="AD14664" s="213"/>
    </row>
    <row r="14665" spans="20:30" x14ac:dyDescent="0.2">
      <c r="T14665" s="212"/>
      <c r="U14665" s="213"/>
      <c r="V14665" s="213"/>
      <c r="W14665" s="213"/>
      <c r="X14665" s="214"/>
      <c r="Y14665" s="214"/>
      <c r="Z14665" s="214"/>
      <c r="AA14665" s="217"/>
      <c r="AB14665" s="217"/>
      <c r="AC14665" s="217"/>
      <c r="AD14665" s="213"/>
    </row>
    <row r="14666" spans="20:30" x14ac:dyDescent="0.2">
      <c r="T14666" s="212"/>
      <c r="U14666" s="213"/>
      <c r="V14666" s="213"/>
      <c r="W14666" s="213"/>
      <c r="X14666" s="214"/>
      <c r="Y14666" s="214"/>
      <c r="Z14666" s="214"/>
      <c r="AA14666" s="217"/>
      <c r="AB14666" s="217"/>
      <c r="AC14666" s="217"/>
      <c r="AD14666" s="213"/>
    </row>
    <row r="14667" spans="20:30" x14ac:dyDescent="0.2">
      <c r="T14667" s="212"/>
      <c r="U14667" s="213"/>
      <c r="V14667" s="213"/>
      <c r="W14667" s="213"/>
      <c r="X14667" s="214"/>
      <c r="Y14667" s="214"/>
      <c r="Z14667" s="214"/>
      <c r="AA14667" s="217"/>
      <c r="AB14667" s="217"/>
      <c r="AC14667" s="217"/>
      <c r="AD14667" s="213"/>
    </row>
    <row r="14668" spans="20:30" x14ac:dyDescent="0.2">
      <c r="T14668" s="212"/>
      <c r="U14668" s="213"/>
      <c r="V14668" s="213"/>
      <c r="W14668" s="213"/>
      <c r="X14668" s="214"/>
      <c r="Y14668" s="214"/>
      <c r="Z14668" s="214"/>
      <c r="AA14668" s="217"/>
      <c r="AB14668" s="217"/>
      <c r="AC14668" s="217"/>
      <c r="AD14668" s="213"/>
    </row>
    <row r="14669" spans="20:30" x14ac:dyDescent="0.2">
      <c r="T14669" s="212"/>
      <c r="U14669" s="213"/>
      <c r="V14669" s="213"/>
      <c r="W14669" s="213"/>
      <c r="X14669" s="214"/>
      <c r="Y14669" s="214"/>
      <c r="Z14669" s="214"/>
      <c r="AA14669" s="217"/>
      <c r="AB14669" s="217"/>
      <c r="AC14669" s="217"/>
      <c r="AD14669" s="213"/>
    </row>
    <row r="14670" spans="20:30" x14ac:dyDescent="0.2">
      <c r="T14670" s="212"/>
      <c r="U14670" s="213"/>
      <c r="V14670" s="213"/>
      <c r="W14670" s="213"/>
      <c r="X14670" s="214"/>
      <c r="Y14670" s="214"/>
      <c r="Z14670" s="214"/>
      <c r="AA14670" s="217"/>
      <c r="AB14670" s="217"/>
      <c r="AC14670" s="217"/>
      <c r="AD14670" s="213"/>
    </row>
    <row r="14671" spans="20:30" x14ac:dyDescent="0.2">
      <c r="T14671" s="212"/>
      <c r="U14671" s="213"/>
      <c r="V14671" s="213"/>
      <c r="W14671" s="213"/>
      <c r="X14671" s="214"/>
      <c r="Y14671" s="214"/>
      <c r="Z14671" s="214"/>
      <c r="AA14671" s="217"/>
      <c r="AB14671" s="217"/>
      <c r="AC14671" s="217"/>
      <c r="AD14671" s="213"/>
    </row>
    <row r="14672" spans="20:30" x14ac:dyDescent="0.2">
      <c r="T14672" s="212"/>
      <c r="U14672" s="213"/>
      <c r="V14672" s="213"/>
      <c r="W14672" s="213"/>
      <c r="X14672" s="214"/>
      <c r="Y14672" s="214"/>
      <c r="Z14672" s="214"/>
      <c r="AA14672" s="217"/>
      <c r="AB14672" s="217"/>
      <c r="AC14672" s="217"/>
      <c r="AD14672" s="213"/>
    </row>
    <row r="14673" spans="20:30" x14ac:dyDescent="0.2">
      <c r="T14673" s="212"/>
      <c r="U14673" s="213"/>
      <c r="V14673" s="213"/>
      <c r="W14673" s="213"/>
      <c r="X14673" s="214"/>
      <c r="Y14673" s="214"/>
      <c r="Z14673" s="214"/>
      <c r="AA14673" s="217"/>
      <c r="AB14673" s="217"/>
      <c r="AC14673" s="217"/>
      <c r="AD14673" s="213"/>
    </row>
    <row r="14674" spans="20:30" x14ac:dyDescent="0.2">
      <c r="T14674" s="212"/>
      <c r="U14674" s="213"/>
      <c r="V14674" s="213"/>
      <c r="W14674" s="213"/>
      <c r="X14674" s="214"/>
      <c r="Y14674" s="214"/>
      <c r="Z14674" s="214"/>
      <c r="AA14674" s="217"/>
      <c r="AB14674" s="217"/>
      <c r="AC14674" s="217"/>
      <c r="AD14674" s="213"/>
    </row>
    <row r="14675" spans="20:30" x14ac:dyDescent="0.2">
      <c r="T14675" s="212"/>
      <c r="U14675" s="213"/>
      <c r="V14675" s="213"/>
      <c r="W14675" s="213"/>
      <c r="X14675" s="214"/>
      <c r="Y14675" s="214"/>
      <c r="Z14675" s="214"/>
      <c r="AA14675" s="217"/>
      <c r="AB14675" s="217"/>
      <c r="AC14675" s="217"/>
      <c r="AD14675" s="213"/>
    </row>
    <row r="14676" spans="20:30" x14ac:dyDescent="0.2">
      <c r="T14676" s="212"/>
      <c r="U14676" s="213"/>
      <c r="V14676" s="213"/>
      <c r="W14676" s="213"/>
      <c r="X14676" s="214"/>
      <c r="Y14676" s="214"/>
      <c r="Z14676" s="214"/>
      <c r="AA14676" s="217"/>
      <c r="AB14676" s="217"/>
      <c r="AC14676" s="217"/>
      <c r="AD14676" s="213"/>
    </row>
    <row r="14677" spans="20:30" x14ac:dyDescent="0.2">
      <c r="T14677" s="212"/>
      <c r="U14677" s="213"/>
      <c r="V14677" s="213"/>
      <c r="W14677" s="213"/>
      <c r="X14677" s="214"/>
      <c r="Y14677" s="214"/>
      <c r="Z14677" s="214"/>
      <c r="AA14677" s="217"/>
      <c r="AB14677" s="217"/>
      <c r="AC14677" s="217"/>
      <c r="AD14677" s="213"/>
    </row>
    <row r="14678" spans="20:30" x14ac:dyDescent="0.2">
      <c r="T14678" s="212"/>
      <c r="U14678" s="213"/>
      <c r="V14678" s="213"/>
      <c r="W14678" s="213"/>
      <c r="X14678" s="214"/>
      <c r="Y14678" s="214"/>
      <c r="Z14678" s="214"/>
      <c r="AA14678" s="217"/>
      <c r="AB14678" s="217"/>
      <c r="AC14678" s="217"/>
      <c r="AD14678" s="213"/>
    </row>
    <row r="14679" spans="20:30" x14ac:dyDescent="0.2">
      <c r="T14679" s="212"/>
      <c r="U14679" s="213"/>
      <c r="V14679" s="213"/>
      <c r="W14679" s="213"/>
      <c r="X14679" s="214"/>
      <c r="Y14679" s="214"/>
      <c r="Z14679" s="214"/>
      <c r="AA14679" s="217"/>
      <c r="AB14679" s="217"/>
      <c r="AC14679" s="217"/>
      <c r="AD14679" s="213"/>
    </row>
    <row r="14680" spans="20:30" x14ac:dyDescent="0.2">
      <c r="T14680" s="212"/>
      <c r="U14680" s="213"/>
      <c r="V14680" s="213"/>
      <c r="W14680" s="213"/>
      <c r="X14680" s="214"/>
      <c r="Y14680" s="214"/>
      <c r="Z14680" s="214"/>
      <c r="AA14680" s="217"/>
      <c r="AB14680" s="217"/>
      <c r="AC14680" s="217"/>
      <c r="AD14680" s="213"/>
    </row>
    <row r="14681" spans="20:30" x14ac:dyDescent="0.2">
      <c r="T14681" s="212"/>
      <c r="U14681" s="213"/>
      <c r="V14681" s="213"/>
      <c r="W14681" s="213"/>
      <c r="X14681" s="214"/>
      <c r="Y14681" s="214"/>
      <c r="Z14681" s="214"/>
      <c r="AA14681" s="217"/>
      <c r="AB14681" s="217"/>
      <c r="AC14681" s="217"/>
      <c r="AD14681" s="213"/>
    </row>
    <row r="14682" spans="20:30" x14ac:dyDescent="0.2">
      <c r="T14682" s="212"/>
      <c r="U14682" s="213"/>
      <c r="V14682" s="213"/>
      <c r="W14682" s="213"/>
      <c r="X14682" s="214"/>
      <c r="Y14682" s="214"/>
      <c r="Z14682" s="214"/>
      <c r="AA14682" s="217"/>
      <c r="AB14682" s="217"/>
      <c r="AC14682" s="217"/>
      <c r="AD14682" s="213"/>
    </row>
    <row r="14683" spans="20:30" x14ac:dyDescent="0.2">
      <c r="T14683" s="212"/>
      <c r="U14683" s="213"/>
      <c r="V14683" s="213"/>
      <c r="W14683" s="213"/>
      <c r="X14683" s="214"/>
      <c r="Y14683" s="214"/>
      <c r="Z14683" s="214"/>
      <c r="AA14683" s="217"/>
      <c r="AB14683" s="217"/>
      <c r="AC14683" s="217"/>
      <c r="AD14683" s="213"/>
    </row>
    <row r="14684" spans="20:30" x14ac:dyDescent="0.2">
      <c r="T14684" s="212"/>
      <c r="U14684" s="213"/>
      <c r="V14684" s="213"/>
      <c r="W14684" s="213"/>
      <c r="X14684" s="214"/>
      <c r="Y14684" s="214"/>
      <c r="Z14684" s="214"/>
      <c r="AA14684" s="217"/>
      <c r="AB14684" s="217"/>
      <c r="AC14684" s="217"/>
      <c r="AD14684" s="213"/>
    </row>
    <row r="14685" spans="20:30" x14ac:dyDescent="0.2">
      <c r="T14685" s="212"/>
      <c r="U14685" s="213"/>
      <c r="V14685" s="213"/>
      <c r="W14685" s="213"/>
      <c r="X14685" s="214"/>
      <c r="Y14685" s="214"/>
      <c r="Z14685" s="214"/>
      <c r="AA14685" s="217"/>
      <c r="AB14685" s="217"/>
      <c r="AC14685" s="217"/>
      <c r="AD14685" s="213"/>
    </row>
    <row r="14686" spans="20:30" x14ac:dyDescent="0.2">
      <c r="T14686" s="212"/>
      <c r="U14686" s="213"/>
      <c r="V14686" s="213"/>
      <c r="W14686" s="213"/>
      <c r="X14686" s="214"/>
      <c r="Y14686" s="214"/>
      <c r="Z14686" s="214"/>
      <c r="AA14686" s="217"/>
      <c r="AB14686" s="217"/>
      <c r="AC14686" s="217"/>
      <c r="AD14686" s="213"/>
    </row>
    <row r="14687" spans="20:30" x14ac:dyDescent="0.2">
      <c r="T14687" s="212"/>
      <c r="U14687" s="213"/>
      <c r="V14687" s="213"/>
      <c r="W14687" s="213"/>
      <c r="X14687" s="214"/>
      <c r="Y14687" s="214"/>
      <c r="Z14687" s="214"/>
      <c r="AA14687" s="217"/>
      <c r="AB14687" s="217"/>
      <c r="AC14687" s="217"/>
      <c r="AD14687" s="213"/>
    </row>
    <row r="14688" spans="20:30" x14ac:dyDescent="0.2">
      <c r="T14688" s="212"/>
      <c r="U14688" s="213"/>
      <c r="V14688" s="213"/>
      <c r="W14688" s="213"/>
      <c r="X14688" s="214"/>
      <c r="Y14688" s="214"/>
      <c r="Z14688" s="214"/>
      <c r="AA14688" s="217"/>
      <c r="AB14688" s="217"/>
      <c r="AC14688" s="217"/>
      <c r="AD14688" s="213"/>
    </row>
    <row r="14689" spans="20:30" x14ac:dyDescent="0.2">
      <c r="T14689" s="212"/>
      <c r="U14689" s="213"/>
      <c r="V14689" s="213"/>
      <c r="W14689" s="213"/>
      <c r="X14689" s="214"/>
      <c r="Y14689" s="214"/>
      <c r="Z14689" s="214"/>
      <c r="AA14689" s="217"/>
      <c r="AB14689" s="217"/>
      <c r="AC14689" s="217"/>
      <c r="AD14689" s="213"/>
    </row>
    <row r="14690" spans="20:30" x14ac:dyDescent="0.2">
      <c r="T14690" s="212"/>
      <c r="U14690" s="213"/>
      <c r="V14690" s="213"/>
      <c r="W14690" s="213"/>
      <c r="X14690" s="214"/>
      <c r="Y14690" s="214"/>
      <c r="Z14690" s="214"/>
      <c r="AA14690" s="217"/>
      <c r="AB14690" s="217"/>
      <c r="AC14690" s="217"/>
      <c r="AD14690" s="213"/>
    </row>
    <row r="14691" spans="20:30" x14ac:dyDescent="0.2">
      <c r="T14691" s="212"/>
      <c r="U14691" s="213"/>
      <c r="V14691" s="213"/>
      <c r="W14691" s="213"/>
      <c r="X14691" s="214"/>
      <c r="Y14691" s="214"/>
      <c r="Z14691" s="214"/>
      <c r="AA14691" s="217"/>
      <c r="AB14691" s="217"/>
      <c r="AC14691" s="217"/>
      <c r="AD14691" s="213"/>
    </row>
    <row r="14692" spans="20:30" x14ac:dyDescent="0.2">
      <c r="T14692" s="212"/>
      <c r="U14692" s="213"/>
      <c r="V14692" s="213"/>
      <c r="W14692" s="213"/>
      <c r="X14692" s="214"/>
      <c r="Y14692" s="214"/>
      <c r="Z14692" s="214"/>
      <c r="AA14692" s="217"/>
      <c r="AB14692" s="217"/>
      <c r="AC14692" s="217"/>
      <c r="AD14692" s="213"/>
    </row>
    <row r="14693" spans="20:30" x14ac:dyDescent="0.2">
      <c r="T14693" s="212"/>
      <c r="U14693" s="213"/>
      <c r="V14693" s="213"/>
      <c r="W14693" s="213"/>
      <c r="X14693" s="214"/>
      <c r="Y14693" s="214"/>
      <c r="Z14693" s="214"/>
      <c r="AA14693" s="217"/>
      <c r="AB14693" s="217"/>
      <c r="AC14693" s="217"/>
      <c r="AD14693" s="213"/>
    </row>
    <row r="14694" spans="20:30" x14ac:dyDescent="0.2">
      <c r="T14694" s="212"/>
      <c r="U14694" s="213"/>
      <c r="V14694" s="213"/>
      <c r="W14694" s="213"/>
      <c r="X14694" s="214"/>
      <c r="Y14694" s="214"/>
      <c r="Z14694" s="214"/>
      <c r="AA14694" s="217"/>
      <c r="AB14694" s="217"/>
      <c r="AC14694" s="217"/>
      <c r="AD14694" s="213"/>
    </row>
    <row r="14695" spans="20:30" x14ac:dyDescent="0.2">
      <c r="T14695" s="212"/>
      <c r="U14695" s="213"/>
      <c r="V14695" s="213"/>
      <c r="W14695" s="213"/>
      <c r="X14695" s="214"/>
      <c r="Y14695" s="214"/>
      <c r="Z14695" s="214"/>
      <c r="AA14695" s="217"/>
      <c r="AB14695" s="217"/>
      <c r="AC14695" s="217"/>
      <c r="AD14695" s="213"/>
    </row>
    <row r="14696" spans="20:30" x14ac:dyDescent="0.2">
      <c r="T14696" s="212"/>
      <c r="U14696" s="213"/>
      <c r="V14696" s="213"/>
      <c r="W14696" s="213"/>
      <c r="X14696" s="214"/>
      <c r="Y14696" s="214"/>
      <c r="Z14696" s="214"/>
      <c r="AA14696" s="217"/>
      <c r="AB14696" s="217"/>
      <c r="AC14696" s="217"/>
      <c r="AD14696" s="213"/>
    </row>
    <row r="14697" spans="20:30" x14ac:dyDescent="0.2">
      <c r="T14697" s="212"/>
      <c r="U14697" s="213"/>
      <c r="V14697" s="213"/>
      <c r="W14697" s="213"/>
      <c r="X14697" s="214"/>
      <c r="Y14697" s="214"/>
      <c r="Z14697" s="214"/>
      <c r="AA14697" s="217"/>
      <c r="AB14697" s="217"/>
      <c r="AC14697" s="217"/>
      <c r="AD14697" s="213"/>
    </row>
    <row r="14698" spans="20:30" x14ac:dyDescent="0.2">
      <c r="T14698" s="212"/>
      <c r="U14698" s="213"/>
      <c r="V14698" s="213"/>
      <c r="W14698" s="213"/>
      <c r="X14698" s="214"/>
      <c r="Y14698" s="214"/>
      <c r="Z14698" s="214"/>
      <c r="AA14698" s="217"/>
      <c r="AB14698" s="217"/>
      <c r="AC14698" s="217"/>
      <c r="AD14698" s="213"/>
    </row>
    <row r="14699" spans="20:30" x14ac:dyDescent="0.2">
      <c r="T14699" s="212"/>
      <c r="U14699" s="213"/>
      <c r="V14699" s="213"/>
      <c r="W14699" s="213"/>
      <c r="X14699" s="214"/>
      <c r="Y14699" s="214"/>
      <c r="Z14699" s="214"/>
      <c r="AA14699" s="217"/>
      <c r="AB14699" s="217"/>
      <c r="AC14699" s="217"/>
      <c r="AD14699" s="213"/>
    </row>
    <row r="14700" spans="20:30" x14ac:dyDescent="0.2">
      <c r="T14700" s="212"/>
      <c r="U14700" s="213"/>
      <c r="V14700" s="213"/>
      <c r="W14700" s="213"/>
      <c r="X14700" s="214"/>
      <c r="Y14700" s="214"/>
      <c r="Z14700" s="214"/>
      <c r="AA14700" s="217"/>
      <c r="AB14700" s="217"/>
      <c r="AC14700" s="217"/>
      <c r="AD14700" s="213"/>
    </row>
    <row r="14701" spans="20:30" x14ac:dyDescent="0.2">
      <c r="T14701" s="212"/>
      <c r="U14701" s="213"/>
      <c r="V14701" s="213"/>
      <c r="W14701" s="213"/>
      <c r="X14701" s="214"/>
      <c r="Y14701" s="214"/>
      <c r="Z14701" s="214"/>
      <c r="AA14701" s="217"/>
      <c r="AB14701" s="217"/>
      <c r="AC14701" s="217"/>
      <c r="AD14701" s="213"/>
    </row>
    <row r="14702" spans="20:30" x14ac:dyDescent="0.2">
      <c r="T14702" s="212"/>
      <c r="U14702" s="213"/>
      <c r="V14702" s="213"/>
      <c r="W14702" s="213"/>
      <c r="X14702" s="214"/>
      <c r="Y14702" s="214"/>
      <c r="Z14702" s="214"/>
      <c r="AA14702" s="217"/>
      <c r="AB14702" s="217"/>
      <c r="AC14702" s="217"/>
      <c r="AD14702" s="213"/>
    </row>
    <row r="14703" spans="20:30" x14ac:dyDescent="0.2">
      <c r="T14703" s="212"/>
      <c r="U14703" s="213"/>
      <c r="V14703" s="213"/>
      <c r="W14703" s="213"/>
      <c r="X14703" s="214"/>
      <c r="Y14703" s="214"/>
      <c r="Z14703" s="214"/>
      <c r="AA14703" s="217"/>
      <c r="AB14703" s="217"/>
      <c r="AC14703" s="217"/>
      <c r="AD14703" s="213"/>
    </row>
    <row r="14704" spans="20:30" x14ac:dyDescent="0.2">
      <c r="T14704" s="212"/>
      <c r="U14704" s="213"/>
      <c r="V14704" s="213"/>
      <c r="W14704" s="213"/>
      <c r="X14704" s="214"/>
      <c r="Y14704" s="214"/>
      <c r="Z14704" s="214"/>
      <c r="AA14704" s="217"/>
      <c r="AB14704" s="217"/>
      <c r="AC14704" s="217"/>
      <c r="AD14704" s="213"/>
    </row>
    <row r="14705" spans="20:30" x14ac:dyDescent="0.2">
      <c r="T14705" s="212"/>
      <c r="U14705" s="213"/>
      <c r="V14705" s="213"/>
      <c r="W14705" s="213"/>
      <c r="X14705" s="214"/>
      <c r="Y14705" s="214"/>
      <c r="Z14705" s="214"/>
      <c r="AA14705" s="217"/>
      <c r="AB14705" s="217"/>
      <c r="AC14705" s="217"/>
      <c r="AD14705" s="213"/>
    </row>
    <row r="14706" spans="20:30" x14ac:dyDescent="0.2">
      <c r="T14706" s="212"/>
      <c r="U14706" s="213"/>
      <c r="V14706" s="213"/>
      <c r="W14706" s="213"/>
      <c r="X14706" s="214"/>
      <c r="Y14706" s="214"/>
      <c r="Z14706" s="214"/>
      <c r="AA14706" s="217"/>
      <c r="AB14706" s="217"/>
      <c r="AC14706" s="217"/>
      <c r="AD14706" s="213"/>
    </row>
    <row r="14707" spans="20:30" x14ac:dyDescent="0.2">
      <c r="T14707" s="212"/>
      <c r="U14707" s="213"/>
      <c r="V14707" s="213"/>
      <c r="W14707" s="213"/>
      <c r="X14707" s="214"/>
      <c r="Y14707" s="214"/>
      <c r="Z14707" s="214"/>
      <c r="AA14707" s="217"/>
      <c r="AB14707" s="217"/>
      <c r="AC14707" s="217"/>
      <c r="AD14707" s="213"/>
    </row>
    <row r="14708" spans="20:30" x14ac:dyDescent="0.2">
      <c r="T14708" s="212"/>
      <c r="U14708" s="213"/>
      <c r="V14708" s="213"/>
      <c r="W14708" s="213"/>
      <c r="X14708" s="214"/>
      <c r="Y14708" s="214"/>
      <c r="Z14708" s="214"/>
      <c r="AA14708" s="217"/>
      <c r="AB14708" s="217"/>
      <c r="AC14708" s="217"/>
      <c r="AD14708" s="213"/>
    </row>
    <row r="14709" spans="20:30" x14ac:dyDescent="0.2">
      <c r="T14709" s="212"/>
      <c r="U14709" s="213"/>
      <c r="V14709" s="213"/>
      <c r="W14709" s="213"/>
      <c r="X14709" s="214"/>
      <c r="Y14709" s="214"/>
      <c r="Z14709" s="214"/>
      <c r="AA14709" s="217"/>
      <c r="AB14709" s="217"/>
      <c r="AC14709" s="217"/>
      <c r="AD14709" s="213"/>
    </row>
    <row r="14710" spans="20:30" x14ac:dyDescent="0.2">
      <c r="T14710" s="212"/>
      <c r="U14710" s="213"/>
      <c r="V14710" s="213"/>
      <c r="W14710" s="213"/>
      <c r="X14710" s="214"/>
      <c r="Y14710" s="214"/>
      <c r="Z14710" s="214"/>
      <c r="AA14710" s="217"/>
      <c r="AB14710" s="217"/>
      <c r="AC14710" s="217"/>
      <c r="AD14710" s="213"/>
    </row>
    <row r="14711" spans="20:30" x14ac:dyDescent="0.2">
      <c r="T14711" s="212"/>
      <c r="U14711" s="213"/>
      <c r="V14711" s="213"/>
      <c r="W14711" s="213"/>
      <c r="X14711" s="214"/>
      <c r="Y14711" s="214"/>
      <c r="Z14711" s="214"/>
      <c r="AA14711" s="217"/>
      <c r="AB14711" s="217"/>
      <c r="AC14711" s="217"/>
      <c r="AD14711" s="213"/>
    </row>
    <row r="14712" spans="20:30" x14ac:dyDescent="0.2">
      <c r="T14712" s="212"/>
      <c r="U14712" s="213"/>
      <c r="V14712" s="213"/>
      <c r="W14712" s="213"/>
      <c r="X14712" s="214"/>
      <c r="Y14712" s="214"/>
      <c r="Z14712" s="214"/>
      <c r="AA14712" s="217"/>
      <c r="AB14712" s="217"/>
      <c r="AC14712" s="217"/>
      <c r="AD14712" s="213"/>
    </row>
    <row r="14713" spans="20:30" x14ac:dyDescent="0.2">
      <c r="T14713" s="212"/>
      <c r="U14713" s="213"/>
      <c r="V14713" s="213"/>
      <c r="W14713" s="213"/>
      <c r="X14713" s="214"/>
      <c r="Y14713" s="214"/>
      <c r="Z14713" s="214"/>
      <c r="AA14713" s="217"/>
      <c r="AB14713" s="217"/>
      <c r="AC14713" s="217"/>
      <c r="AD14713" s="213"/>
    </row>
    <row r="14714" spans="20:30" x14ac:dyDescent="0.2">
      <c r="T14714" s="212"/>
      <c r="U14714" s="213"/>
      <c r="V14714" s="213"/>
      <c r="W14714" s="213"/>
      <c r="X14714" s="214"/>
      <c r="Y14714" s="214"/>
      <c r="Z14714" s="214"/>
      <c r="AA14714" s="217"/>
      <c r="AB14714" s="217"/>
      <c r="AC14714" s="217"/>
      <c r="AD14714" s="213"/>
    </row>
    <row r="14715" spans="20:30" x14ac:dyDescent="0.2">
      <c r="T14715" s="212"/>
      <c r="U14715" s="213"/>
      <c r="V14715" s="213"/>
      <c r="W14715" s="213"/>
      <c r="X14715" s="214"/>
      <c r="Y14715" s="214"/>
      <c r="Z14715" s="214"/>
      <c r="AA14715" s="217"/>
      <c r="AB14715" s="217"/>
      <c r="AC14715" s="217"/>
      <c r="AD14715" s="213"/>
    </row>
    <row r="14716" spans="20:30" x14ac:dyDescent="0.2">
      <c r="T14716" s="212"/>
      <c r="U14716" s="213"/>
      <c r="V14716" s="213"/>
      <c r="W14716" s="213"/>
      <c r="X14716" s="214"/>
      <c r="Y14716" s="214"/>
      <c r="Z14716" s="214"/>
      <c r="AA14716" s="217"/>
      <c r="AB14716" s="217"/>
      <c r="AC14716" s="217"/>
      <c r="AD14716" s="213"/>
    </row>
    <row r="14717" spans="20:30" x14ac:dyDescent="0.2">
      <c r="T14717" s="212"/>
      <c r="U14717" s="213"/>
      <c r="V14717" s="213"/>
      <c r="W14717" s="213"/>
      <c r="X14717" s="214"/>
      <c r="Y14717" s="214"/>
      <c r="Z14717" s="214"/>
      <c r="AA14717" s="217"/>
      <c r="AB14717" s="217"/>
      <c r="AC14717" s="217"/>
      <c r="AD14717" s="213"/>
    </row>
    <row r="14718" spans="20:30" x14ac:dyDescent="0.2">
      <c r="T14718" s="212"/>
      <c r="U14718" s="213"/>
      <c r="V14718" s="213"/>
      <c r="W14718" s="213"/>
      <c r="X14718" s="214"/>
      <c r="Y14718" s="214"/>
      <c r="Z14718" s="214"/>
      <c r="AA14718" s="217"/>
      <c r="AB14718" s="217"/>
      <c r="AC14718" s="217"/>
      <c r="AD14718" s="213"/>
    </row>
    <row r="14719" spans="20:30" x14ac:dyDescent="0.2">
      <c r="T14719" s="212"/>
      <c r="U14719" s="213"/>
      <c r="V14719" s="213"/>
      <c r="W14719" s="213"/>
      <c r="X14719" s="214"/>
      <c r="Y14719" s="214"/>
      <c r="Z14719" s="214"/>
      <c r="AA14719" s="217"/>
      <c r="AB14719" s="217"/>
      <c r="AC14719" s="217"/>
      <c r="AD14719" s="213"/>
    </row>
    <row r="14720" spans="20:30" x14ac:dyDescent="0.2">
      <c r="T14720" s="212"/>
      <c r="U14720" s="213"/>
      <c r="V14720" s="213"/>
      <c r="W14720" s="213"/>
      <c r="X14720" s="214"/>
      <c r="Y14720" s="214"/>
      <c r="Z14720" s="214"/>
      <c r="AA14720" s="217"/>
      <c r="AB14720" s="217"/>
      <c r="AC14720" s="217"/>
      <c r="AD14720" s="213"/>
    </row>
    <row r="14721" spans="20:30" x14ac:dyDescent="0.2">
      <c r="T14721" s="212"/>
      <c r="U14721" s="213"/>
      <c r="V14721" s="213"/>
      <c r="W14721" s="213"/>
      <c r="X14721" s="214"/>
      <c r="Y14721" s="214"/>
      <c r="Z14721" s="214"/>
      <c r="AA14721" s="217"/>
      <c r="AB14721" s="217"/>
      <c r="AC14721" s="217"/>
      <c r="AD14721" s="213"/>
    </row>
    <row r="14722" spans="20:30" x14ac:dyDescent="0.2">
      <c r="T14722" s="212"/>
      <c r="U14722" s="213"/>
      <c r="V14722" s="213"/>
      <c r="W14722" s="213"/>
      <c r="X14722" s="214"/>
      <c r="Y14722" s="214"/>
      <c r="Z14722" s="214"/>
      <c r="AA14722" s="217"/>
      <c r="AB14722" s="217"/>
      <c r="AC14722" s="217"/>
      <c r="AD14722" s="213"/>
    </row>
    <row r="14723" spans="20:30" x14ac:dyDescent="0.2">
      <c r="T14723" s="212"/>
      <c r="U14723" s="213"/>
      <c r="V14723" s="213"/>
      <c r="W14723" s="213"/>
      <c r="X14723" s="214"/>
      <c r="Y14723" s="214"/>
      <c r="Z14723" s="214"/>
      <c r="AA14723" s="217"/>
      <c r="AB14723" s="217"/>
      <c r="AC14723" s="217"/>
      <c r="AD14723" s="213"/>
    </row>
    <row r="14724" spans="20:30" x14ac:dyDescent="0.2">
      <c r="T14724" s="212"/>
      <c r="U14724" s="213"/>
      <c r="V14724" s="213"/>
      <c r="W14724" s="213"/>
      <c r="X14724" s="214"/>
      <c r="Y14724" s="214"/>
      <c r="Z14724" s="214"/>
      <c r="AA14724" s="217"/>
      <c r="AB14724" s="217"/>
      <c r="AC14724" s="217"/>
      <c r="AD14724" s="213"/>
    </row>
    <row r="14725" spans="20:30" x14ac:dyDescent="0.2">
      <c r="T14725" s="212"/>
      <c r="U14725" s="213"/>
      <c r="V14725" s="213"/>
      <c r="W14725" s="213"/>
      <c r="X14725" s="214"/>
      <c r="Y14725" s="214"/>
      <c r="Z14725" s="214"/>
      <c r="AA14725" s="217"/>
      <c r="AB14725" s="217"/>
      <c r="AC14725" s="217"/>
      <c r="AD14725" s="213"/>
    </row>
    <row r="14726" spans="20:30" x14ac:dyDescent="0.2">
      <c r="T14726" s="212"/>
      <c r="U14726" s="213"/>
      <c r="V14726" s="213"/>
      <c r="W14726" s="213"/>
      <c r="X14726" s="214"/>
      <c r="Y14726" s="214"/>
      <c r="Z14726" s="214"/>
      <c r="AA14726" s="217"/>
      <c r="AB14726" s="217"/>
      <c r="AC14726" s="217"/>
      <c r="AD14726" s="213"/>
    </row>
    <row r="14727" spans="20:30" x14ac:dyDescent="0.2">
      <c r="T14727" s="212"/>
      <c r="U14727" s="213"/>
      <c r="V14727" s="213"/>
      <c r="W14727" s="213"/>
      <c r="X14727" s="214"/>
      <c r="Y14727" s="214"/>
      <c r="Z14727" s="214"/>
      <c r="AA14727" s="217"/>
      <c r="AB14727" s="217"/>
      <c r="AC14727" s="217"/>
      <c r="AD14727" s="213"/>
    </row>
    <row r="14728" spans="20:30" x14ac:dyDescent="0.2">
      <c r="T14728" s="212"/>
      <c r="U14728" s="213"/>
      <c r="V14728" s="213"/>
      <c r="W14728" s="213"/>
      <c r="X14728" s="214"/>
      <c r="Y14728" s="214"/>
      <c r="Z14728" s="214"/>
      <c r="AA14728" s="217"/>
      <c r="AB14728" s="217"/>
      <c r="AC14728" s="217"/>
      <c r="AD14728" s="213"/>
    </row>
    <row r="14729" spans="20:30" x14ac:dyDescent="0.2">
      <c r="T14729" s="212"/>
      <c r="U14729" s="213"/>
      <c r="V14729" s="213"/>
      <c r="W14729" s="213"/>
      <c r="X14729" s="214"/>
      <c r="Y14729" s="214"/>
      <c r="Z14729" s="214"/>
      <c r="AA14729" s="217"/>
      <c r="AB14729" s="217"/>
      <c r="AC14729" s="217"/>
      <c r="AD14729" s="213"/>
    </row>
    <row r="14730" spans="20:30" x14ac:dyDescent="0.2">
      <c r="T14730" s="212"/>
      <c r="U14730" s="213"/>
      <c r="V14730" s="213"/>
      <c r="W14730" s="213"/>
      <c r="X14730" s="214"/>
      <c r="Y14730" s="214"/>
      <c r="Z14730" s="214"/>
      <c r="AA14730" s="217"/>
      <c r="AB14730" s="217"/>
      <c r="AC14730" s="217"/>
      <c r="AD14730" s="213"/>
    </row>
    <row r="14731" spans="20:30" x14ac:dyDescent="0.2">
      <c r="T14731" s="212"/>
      <c r="U14731" s="213"/>
      <c r="V14731" s="213"/>
      <c r="W14731" s="213"/>
      <c r="X14731" s="214"/>
      <c r="Y14731" s="214"/>
      <c r="Z14731" s="214"/>
      <c r="AA14731" s="217"/>
      <c r="AB14731" s="217"/>
      <c r="AC14731" s="217"/>
      <c r="AD14731" s="213"/>
    </row>
    <row r="14732" spans="20:30" x14ac:dyDescent="0.2">
      <c r="T14732" s="212"/>
      <c r="U14732" s="213"/>
      <c r="V14732" s="213"/>
      <c r="W14732" s="213"/>
      <c r="X14732" s="214"/>
      <c r="Y14732" s="214"/>
      <c r="Z14732" s="214"/>
      <c r="AA14732" s="217"/>
      <c r="AB14732" s="217"/>
      <c r="AC14732" s="217"/>
      <c r="AD14732" s="213"/>
    </row>
    <row r="14733" spans="20:30" x14ac:dyDescent="0.2">
      <c r="T14733" s="212"/>
      <c r="U14733" s="213"/>
      <c r="V14733" s="213"/>
      <c r="W14733" s="213"/>
      <c r="X14733" s="214"/>
      <c r="Y14733" s="214"/>
      <c r="Z14733" s="214"/>
      <c r="AA14733" s="217"/>
      <c r="AB14733" s="217"/>
      <c r="AC14733" s="217"/>
      <c r="AD14733" s="213"/>
    </row>
    <row r="14734" spans="20:30" x14ac:dyDescent="0.2">
      <c r="T14734" s="212"/>
      <c r="U14734" s="213"/>
      <c r="V14734" s="213"/>
      <c r="W14734" s="213"/>
      <c r="X14734" s="214"/>
      <c r="Y14734" s="214"/>
      <c r="Z14734" s="214"/>
      <c r="AA14734" s="217"/>
      <c r="AB14734" s="217"/>
      <c r="AC14734" s="217"/>
      <c r="AD14734" s="213"/>
    </row>
    <row r="14735" spans="20:30" x14ac:dyDescent="0.2">
      <c r="T14735" s="212"/>
      <c r="U14735" s="213"/>
      <c r="V14735" s="213"/>
      <c r="W14735" s="213"/>
      <c r="X14735" s="214"/>
      <c r="Y14735" s="214"/>
      <c r="Z14735" s="214"/>
      <c r="AA14735" s="217"/>
      <c r="AB14735" s="217"/>
      <c r="AC14735" s="217"/>
      <c r="AD14735" s="213"/>
    </row>
    <row r="14736" spans="20:30" x14ac:dyDescent="0.2">
      <c r="T14736" s="212"/>
      <c r="U14736" s="213"/>
      <c r="V14736" s="213"/>
      <c r="W14736" s="213"/>
      <c r="X14736" s="214"/>
      <c r="Y14736" s="214"/>
      <c r="Z14736" s="214"/>
      <c r="AA14736" s="217"/>
      <c r="AB14736" s="217"/>
      <c r="AC14736" s="217"/>
      <c r="AD14736" s="213"/>
    </row>
    <row r="14737" spans="20:30" x14ac:dyDescent="0.2">
      <c r="T14737" s="212"/>
      <c r="U14737" s="213"/>
      <c r="V14737" s="213"/>
      <c r="W14737" s="213"/>
      <c r="X14737" s="214"/>
      <c r="Y14737" s="214"/>
      <c r="Z14737" s="214"/>
      <c r="AA14737" s="217"/>
      <c r="AB14737" s="217"/>
      <c r="AC14737" s="217"/>
      <c r="AD14737" s="213"/>
    </row>
    <row r="14738" spans="20:30" x14ac:dyDescent="0.2">
      <c r="T14738" s="212"/>
      <c r="U14738" s="213"/>
      <c r="V14738" s="213"/>
      <c r="W14738" s="213"/>
      <c r="X14738" s="214"/>
      <c r="Y14738" s="214"/>
      <c r="Z14738" s="214"/>
      <c r="AA14738" s="217"/>
      <c r="AB14738" s="217"/>
      <c r="AC14738" s="217"/>
      <c r="AD14738" s="213"/>
    </row>
    <row r="14739" spans="20:30" x14ac:dyDescent="0.2">
      <c r="T14739" s="212"/>
      <c r="U14739" s="213"/>
      <c r="V14739" s="213"/>
      <c r="W14739" s="213"/>
      <c r="X14739" s="214"/>
      <c r="Y14739" s="214"/>
      <c r="Z14739" s="214"/>
      <c r="AA14739" s="217"/>
      <c r="AB14739" s="217"/>
      <c r="AC14739" s="217"/>
      <c r="AD14739" s="213"/>
    </row>
    <row r="14740" spans="20:30" x14ac:dyDescent="0.2">
      <c r="T14740" s="212"/>
      <c r="U14740" s="213"/>
      <c r="V14740" s="213"/>
      <c r="W14740" s="213"/>
      <c r="X14740" s="214"/>
      <c r="Y14740" s="214"/>
      <c r="Z14740" s="214"/>
      <c r="AA14740" s="217"/>
      <c r="AB14740" s="217"/>
      <c r="AC14740" s="217"/>
      <c r="AD14740" s="213"/>
    </row>
    <row r="14741" spans="20:30" x14ac:dyDescent="0.2">
      <c r="T14741" s="212"/>
      <c r="U14741" s="213"/>
      <c r="V14741" s="213"/>
      <c r="W14741" s="213"/>
      <c r="X14741" s="214"/>
      <c r="Y14741" s="214"/>
      <c r="Z14741" s="214"/>
      <c r="AA14741" s="217"/>
      <c r="AB14741" s="217"/>
      <c r="AC14741" s="217"/>
      <c r="AD14741" s="213"/>
    </row>
    <row r="14742" spans="20:30" x14ac:dyDescent="0.2">
      <c r="T14742" s="212"/>
      <c r="U14742" s="213"/>
      <c r="V14742" s="213"/>
      <c r="W14742" s="213"/>
      <c r="X14742" s="214"/>
      <c r="Y14742" s="214"/>
      <c r="Z14742" s="214"/>
      <c r="AA14742" s="217"/>
      <c r="AB14742" s="217"/>
      <c r="AC14742" s="217"/>
      <c r="AD14742" s="213"/>
    </row>
    <row r="14743" spans="20:30" x14ac:dyDescent="0.2">
      <c r="T14743" s="212"/>
      <c r="U14743" s="213"/>
      <c r="V14743" s="213"/>
      <c r="W14743" s="213"/>
      <c r="X14743" s="214"/>
      <c r="Y14743" s="214"/>
      <c r="Z14743" s="214"/>
      <c r="AA14743" s="217"/>
      <c r="AB14743" s="217"/>
      <c r="AC14743" s="217"/>
      <c r="AD14743" s="213"/>
    </row>
    <row r="14744" spans="20:30" x14ac:dyDescent="0.2">
      <c r="T14744" s="212"/>
      <c r="U14744" s="213"/>
      <c r="V14744" s="213"/>
      <c r="W14744" s="213"/>
      <c r="X14744" s="214"/>
      <c r="Y14744" s="214"/>
      <c r="Z14744" s="214"/>
      <c r="AA14744" s="217"/>
      <c r="AB14744" s="217"/>
      <c r="AC14744" s="217"/>
      <c r="AD14744" s="213"/>
    </row>
    <row r="14745" spans="20:30" x14ac:dyDescent="0.2">
      <c r="T14745" s="212"/>
      <c r="U14745" s="213"/>
      <c r="V14745" s="213"/>
      <c r="W14745" s="213"/>
      <c r="X14745" s="214"/>
      <c r="Y14745" s="214"/>
      <c r="Z14745" s="214"/>
      <c r="AA14745" s="217"/>
      <c r="AB14745" s="217"/>
      <c r="AC14745" s="217"/>
      <c r="AD14745" s="213"/>
    </row>
    <row r="14746" spans="20:30" x14ac:dyDescent="0.2">
      <c r="T14746" s="212"/>
      <c r="U14746" s="213"/>
      <c r="V14746" s="213"/>
      <c r="W14746" s="213"/>
      <c r="X14746" s="214"/>
      <c r="Y14746" s="214"/>
      <c r="Z14746" s="214"/>
      <c r="AA14746" s="217"/>
      <c r="AB14746" s="217"/>
      <c r="AC14746" s="217"/>
      <c r="AD14746" s="213"/>
    </row>
    <row r="14747" spans="20:30" x14ac:dyDescent="0.2">
      <c r="T14747" s="212"/>
      <c r="U14747" s="213"/>
      <c r="V14747" s="213"/>
      <c r="W14747" s="213"/>
      <c r="X14747" s="214"/>
      <c r="Y14747" s="214"/>
      <c r="Z14747" s="214"/>
      <c r="AA14747" s="217"/>
      <c r="AB14747" s="217"/>
      <c r="AC14747" s="217"/>
      <c r="AD14747" s="213"/>
    </row>
    <row r="14748" spans="20:30" x14ac:dyDescent="0.2">
      <c r="T14748" s="212"/>
      <c r="U14748" s="213"/>
      <c r="V14748" s="213"/>
      <c r="W14748" s="213"/>
      <c r="X14748" s="214"/>
      <c r="Y14748" s="214"/>
      <c r="Z14748" s="214"/>
      <c r="AA14748" s="217"/>
      <c r="AB14748" s="217"/>
      <c r="AC14748" s="217"/>
      <c r="AD14748" s="213"/>
    </row>
    <row r="14749" spans="20:30" x14ac:dyDescent="0.2">
      <c r="T14749" s="212"/>
      <c r="U14749" s="213"/>
      <c r="V14749" s="213"/>
      <c r="W14749" s="213"/>
      <c r="X14749" s="214"/>
      <c r="Y14749" s="214"/>
      <c r="Z14749" s="214"/>
      <c r="AA14749" s="217"/>
      <c r="AB14749" s="217"/>
      <c r="AC14749" s="217"/>
      <c r="AD14749" s="213"/>
    </row>
    <row r="14750" spans="20:30" x14ac:dyDescent="0.2">
      <c r="T14750" s="212"/>
      <c r="U14750" s="213"/>
      <c r="V14750" s="213"/>
      <c r="W14750" s="213"/>
      <c r="X14750" s="214"/>
      <c r="Y14750" s="214"/>
      <c r="Z14750" s="214"/>
      <c r="AA14750" s="217"/>
      <c r="AB14750" s="217"/>
      <c r="AC14750" s="217"/>
      <c r="AD14750" s="213"/>
    </row>
    <row r="14751" spans="20:30" x14ac:dyDescent="0.2">
      <c r="T14751" s="212"/>
      <c r="U14751" s="213"/>
      <c r="V14751" s="213"/>
      <c r="W14751" s="213"/>
      <c r="X14751" s="214"/>
      <c r="Y14751" s="214"/>
      <c r="Z14751" s="214"/>
      <c r="AA14751" s="217"/>
      <c r="AB14751" s="217"/>
      <c r="AC14751" s="217"/>
      <c r="AD14751" s="213"/>
    </row>
    <row r="14752" spans="20:30" x14ac:dyDescent="0.2">
      <c r="T14752" s="212"/>
      <c r="U14752" s="213"/>
      <c r="V14752" s="213"/>
      <c r="W14752" s="213"/>
      <c r="X14752" s="214"/>
      <c r="Y14752" s="214"/>
      <c r="Z14752" s="214"/>
      <c r="AA14752" s="217"/>
      <c r="AB14752" s="217"/>
      <c r="AC14752" s="217"/>
      <c r="AD14752" s="213"/>
    </row>
    <row r="14753" spans="20:30" x14ac:dyDescent="0.2">
      <c r="T14753" s="212"/>
      <c r="U14753" s="213"/>
      <c r="V14753" s="213"/>
      <c r="W14753" s="213"/>
      <c r="X14753" s="214"/>
      <c r="Y14753" s="214"/>
      <c r="Z14753" s="214"/>
      <c r="AA14753" s="217"/>
      <c r="AB14753" s="217"/>
      <c r="AC14753" s="217"/>
      <c r="AD14753" s="213"/>
    </row>
    <row r="14754" spans="20:30" x14ac:dyDescent="0.2">
      <c r="T14754" s="212"/>
      <c r="U14754" s="213"/>
      <c r="V14754" s="213"/>
      <c r="W14754" s="213"/>
      <c r="X14754" s="214"/>
      <c r="Y14754" s="214"/>
      <c r="Z14754" s="214"/>
      <c r="AA14754" s="217"/>
      <c r="AB14754" s="217"/>
      <c r="AC14754" s="217"/>
      <c r="AD14754" s="213"/>
    </row>
    <row r="14755" spans="20:30" x14ac:dyDescent="0.2">
      <c r="T14755" s="212"/>
      <c r="U14755" s="213"/>
      <c r="V14755" s="213"/>
      <c r="W14755" s="213"/>
      <c r="X14755" s="214"/>
      <c r="Y14755" s="214"/>
      <c r="Z14755" s="214"/>
      <c r="AA14755" s="217"/>
      <c r="AB14755" s="217"/>
      <c r="AC14755" s="217"/>
      <c r="AD14755" s="213"/>
    </row>
    <row r="14756" spans="20:30" x14ac:dyDescent="0.2">
      <c r="T14756" s="212"/>
      <c r="U14756" s="213"/>
      <c r="V14756" s="213"/>
      <c r="W14756" s="213"/>
      <c r="X14756" s="214"/>
      <c r="Y14756" s="214"/>
      <c r="Z14756" s="214"/>
      <c r="AA14756" s="217"/>
      <c r="AB14756" s="217"/>
      <c r="AC14756" s="217"/>
      <c r="AD14756" s="213"/>
    </row>
    <row r="14757" spans="20:30" x14ac:dyDescent="0.2">
      <c r="T14757" s="212"/>
      <c r="U14757" s="213"/>
      <c r="V14757" s="213"/>
      <c r="W14757" s="213"/>
      <c r="X14757" s="214"/>
      <c r="Y14757" s="214"/>
      <c r="Z14757" s="214"/>
      <c r="AA14757" s="217"/>
      <c r="AB14757" s="217"/>
      <c r="AC14757" s="217"/>
      <c r="AD14757" s="213"/>
    </row>
    <row r="14758" spans="20:30" x14ac:dyDescent="0.2">
      <c r="T14758" s="212"/>
      <c r="U14758" s="213"/>
      <c r="V14758" s="213"/>
      <c r="W14758" s="213"/>
      <c r="X14758" s="214"/>
      <c r="Y14758" s="214"/>
      <c r="Z14758" s="214"/>
      <c r="AA14758" s="217"/>
      <c r="AB14758" s="217"/>
      <c r="AC14758" s="217"/>
      <c r="AD14758" s="213"/>
    </row>
    <row r="14759" spans="20:30" x14ac:dyDescent="0.2">
      <c r="T14759" s="212"/>
      <c r="U14759" s="213"/>
      <c r="V14759" s="213"/>
      <c r="W14759" s="213"/>
      <c r="X14759" s="214"/>
      <c r="Y14759" s="214"/>
      <c r="Z14759" s="214"/>
      <c r="AA14759" s="217"/>
      <c r="AB14759" s="217"/>
      <c r="AC14759" s="217"/>
      <c r="AD14759" s="213"/>
    </row>
    <row r="14760" spans="20:30" x14ac:dyDescent="0.2">
      <c r="T14760" s="212"/>
      <c r="U14760" s="213"/>
      <c r="V14760" s="213"/>
      <c r="W14760" s="213"/>
      <c r="X14760" s="214"/>
      <c r="Y14760" s="214"/>
      <c r="Z14760" s="214"/>
      <c r="AA14760" s="217"/>
      <c r="AB14760" s="217"/>
      <c r="AC14760" s="217"/>
      <c r="AD14760" s="213"/>
    </row>
    <row r="14761" spans="20:30" x14ac:dyDescent="0.2">
      <c r="T14761" s="212"/>
      <c r="U14761" s="213"/>
      <c r="V14761" s="213"/>
      <c r="W14761" s="213"/>
      <c r="X14761" s="214"/>
      <c r="Y14761" s="214"/>
      <c r="Z14761" s="214"/>
      <c r="AA14761" s="217"/>
      <c r="AB14761" s="217"/>
      <c r="AC14761" s="217"/>
      <c r="AD14761" s="213"/>
    </row>
    <row r="14762" spans="20:30" x14ac:dyDescent="0.2">
      <c r="T14762" s="212"/>
      <c r="U14762" s="213"/>
      <c r="V14762" s="213"/>
      <c r="W14762" s="213"/>
      <c r="X14762" s="214"/>
      <c r="Y14762" s="214"/>
      <c r="Z14762" s="214"/>
      <c r="AA14762" s="217"/>
      <c r="AB14762" s="217"/>
      <c r="AC14762" s="217"/>
      <c r="AD14762" s="213"/>
    </row>
    <row r="14763" spans="20:30" x14ac:dyDescent="0.2">
      <c r="T14763" s="212"/>
      <c r="U14763" s="213"/>
      <c r="V14763" s="213"/>
      <c r="W14763" s="213"/>
      <c r="X14763" s="214"/>
      <c r="Y14763" s="214"/>
      <c r="Z14763" s="214"/>
      <c r="AA14763" s="217"/>
      <c r="AB14763" s="217"/>
      <c r="AC14763" s="217"/>
      <c r="AD14763" s="213"/>
    </row>
    <row r="14764" spans="20:30" x14ac:dyDescent="0.2">
      <c r="T14764" s="212"/>
      <c r="U14764" s="213"/>
      <c r="V14764" s="213"/>
      <c r="W14764" s="213"/>
      <c r="X14764" s="214"/>
      <c r="Y14764" s="214"/>
      <c r="Z14764" s="214"/>
      <c r="AA14764" s="217"/>
      <c r="AB14764" s="217"/>
      <c r="AC14764" s="217"/>
      <c r="AD14764" s="213"/>
    </row>
    <row r="14765" spans="20:30" x14ac:dyDescent="0.2">
      <c r="T14765" s="212"/>
      <c r="U14765" s="213"/>
      <c r="V14765" s="213"/>
      <c r="W14765" s="213"/>
      <c r="X14765" s="214"/>
      <c r="Y14765" s="214"/>
      <c r="Z14765" s="214"/>
      <c r="AA14765" s="217"/>
      <c r="AB14765" s="217"/>
      <c r="AC14765" s="217"/>
      <c r="AD14765" s="213"/>
    </row>
    <row r="14766" spans="20:30" x14ac:dyDescent="0.2">
      <c r="T14766" s="212"/>
      <c r="U14766" s="213"/>
      <c r="V14766" s="213"/>
      <c r="W14766" s="213"/>
      <c r="X14766" s="214"/>
      <c r="Y14766" s="214"/>
      <c r="Z14766" s="214"/>
      <c r="AA14766" s="217"/>
      <c r="AB14766" s="217"/>
      <c r="AC14766" s="217"/>
      <c r="AD14766" s="213"/>
    </row>
    <row r="14767" spans="20:30" x14ac:dyDescent="0.2">
      <c r="T14767" s="212"/>
      <c r="U14767" s="213"/>
      <c r="V14767" s="213"/>
      <c r="W14767" s="213"/>
      <c r="X14767" s="214"/>
      <c r="Y14767" s="214"/>
      <c r="Z14767" s="214"/>
      <c r="AA14767" s="217"/>
      <c r="AB14767" s="217"/>
      <c r="AC14767" s="217"/>
      <c r="AD14767" s="213"/>
    </row>
    <row r="14768" spans="20:30" x14ac:dyDescent="0.2">
      <c r="T14768" s="212"/>
      <c r="U14768" s="213"/>
      <c r="V14768" s="213"/>
      <c r="W14768" s="213"/>
      <c r="X14768" s="214"/>
      <c r="Y14768" s="214"/>
      <c r="Z14768" s="214"/>
      <c r="AA14768" s="217"/>
      <c r="AB14768" s="217"/>
      <c r="AC14768" s="217"/>
      <c r="AD14768" s="213"/>
    </row>
    <row r="14769" spans="20:30" x14ac:dyDescent="0.2">
      <c r="T14769" s="212"/>
      <c r="U14769" s="213"/>
      <c r="V14769" s="213"/>
      <c r="W14769" s="213"/>
      <c r="X14769" s="214"/>
      <c r="Y14769" s="214"/>
      <c r="Z14769" s="214"/>
      <c r="AA14769" s="217"/>
      <c r="AB14769" s="217"/>
      <c r="AC14769" s="217"/>
      <c r="AD14769" s="213"/>
    </row>
    <row r="14770" spans="20:30" x14ac:dyDescent="0.2">
      <c r="T14770" s="212"/>
      <c r="U14770" s="213"/>
      <c r="V14770" s="213"/>
      <c r="W14770" s="213"/>
      <c r="X14770" s="214"/>
      <c r="Y14770" s="214"/>
      <c r="Z14770" s="214"/>
      <c r="AA14770" s="217"/>
      <c r="AB14770" s="217"/>
      <c r="AC14770" s="217"/>
      <c r="AD14770" s="213"/>
    </row>
    <row r="14771" spans="20:30" x14ac:dyDescent="0.2">
      <c r="T14771" s="212"/>
      <c r="U14771" s="213"/>
      <c r="V14771" s="213"/>
      <c r="W14771" s="213"/>
      <c r="X14771" s="214"/>
      <c r="Y14771" s="214"/>
      <c r="Z14771" s="214"/>
      <c r="AA14771" s="217"/>
      <c r="AB14771" s="217"/>
      <c r="AC14771" s="217"/>
      <c r="AD14771" s="213"/>
    </row>
    <row r="14772" spans="20:30" x14ac:dyDescent="0.2">
      <c r="T14772" s="212"/>
      <c r="U14772" s="213"/>
      <c r="V14772" s="213"/>
      <c r="W14772" s="213"/>
      <c r="X14772" s="214"/>
      <c r="Y14772" s="214"/>
      <c r="Z14772" s="214"/>
      <c r="AA14772" s="217"/>
      <c r="AB14772" s="217"/>
      <c r="AC14772" s="217"/>
      <c r="AD14772" s="213"/>
    </row>
    <row r="14773" spans="20:30" x14ac:dyDescent="0.2">
      <c r="T14773" s="212"/>
      <c r="U14773" s="213"/>
      <c r="V14773" s="213"/>
      <c r="W14773" s="213"/>
      <c r="X14773" s="214"/>
      <c r="Y14773" s="214"/>
      <c r="Z14773" s="214"/>
      <c r="AA14773" s="217"/>
      <c r="AB14773" s="217"/>
      <c r="AC14773" s="217"/>
      <c r="AD14773" s="213"/>
    </row>
    <row r="14774" spans="20:30" x14ac:dyDescent="0.2">
      <c r="T14774" s="212"/>
      <c r="U14774" s="213"/>
      <c r="V14774" s="213"/>
      <c r="W14774" s="213"/>
      <c r="X14774" s="214"/>
      <c r="Y14774" s="214"/>
      <c r="Z14774" s="214"/>
      <c r="AA14774" s="217"/>
      <c r="AB14774" s="217"/>
      <c r="AC14774" s="217"/>
      <c r="AD14774" s="213"/>
    </row>
    <row r="14775" spans="20:30" x14ac:dyDescent="0.2">
      <c r="T14775" s="212"/>
      <c r="U14775" s="213"/>
      <c r="V14775" s="213"/>
      <c r="W14775" s="213"/>
      <c r="X14775" s="214"/>
      <c r="Y14775" s="214"/>
      <c r="Z14775" s="214"/>
      <c r="AA14775" s="217"/>
      <c r="AB14775" s="217"/>
      <c r="AC14775" s="217"/>
      <c r="AD14775" s="213"/>
    </row>
    <row r="14776" spans="20:30" x14ac:dyDescent="0.2">
      <c r="T14776" s="212"/>
      <c r="U14776" s="213"/>
      <c r="V14776" s="213"/>
      <c r="W14776" s="213"/>
      <c r="X14776" s="214"/>
      <c r="Y14776" s="214"/>
      <c r="Z14776" s="214"/>
      <c r="AA14776" s="217"/>
      <c r="AB14776" s="217"/>
      <c r="AC14776" s="217"/>
      <c r="AD14776" s="213"/>
    </row>
    <row r="14777" spans="20:30" x14ac:dyDescent="0.2">
      <c r="T14777" s="212"/>
      <c r="U14777" s="213"/>
      <c r="V14777" s="213"/>
      <c r="W14777" s="213"/>
      <c r="X14777" s="214"/>
      <c r="Y14777" s="214"/>
      <c r="Z14777" s="214"/>
      <c r="AA14777" s="217"/>
      <c r="AB14777" s="217"/>
      <c r="AC14777" s="217"/>
      <c r="AD14777" s="213"/>
    </row>
    <row r="14778" spans="20:30" x14ac:dyDescent="0.2">
      <c r="T14778" s="212"/>
      <c r="U14778" s="213"/>
      <c r="V14778" s="213"/>
      <c r="W14778" s="213"/>
      <c r="X14778" s="214"/>
      <c r="Y14778" s="214"/>
      <c r="Z14778" s="214"/>
      <c r="AA14778" s="217"/>
      <c r="AB14778" s="217"/>
      <c r="AC14778" s="217"/>
      <c r="AD14778" s="213"/>
    </row>
    <row r="14779" spans="20:30" x14ac:dyDescent="0.2">
      <c r="T14779" s="212"/>
      <c r="U14779" s="213"/>
      <c r="V14779" s="213"/>
      <c r="W14779" s="213"/>
      <c r="X14779" s="214"/>
      <c r="Y14779" s="214"/>
      <c r="Z14779" s="214"/>
      <c r="AA14779" s="217"/>
      <c r="AB14779" s="217"/>
      <c r="AC14779" s="217"/>
      <c r="AD14779" s="213"/>
    </row>
    <row r="14780" spans="20:30" x14ac:dyDescent="0.2">
      <c r="T14780" s="212"/>
      <c r="U14780" s="213"/>
      <c r="V14780" s="213"/>
      <c r="W14780" s="213"/>
      <c r="X14780" s="214"/>
      <c r="Y14780" s="214"/>
      <c r="Z14780" s="214"/>
      <c r="AA14780" s="217"/>
      <c r="AB14780" s="217"/>
      <c r="AC14780" s="217"/>
      <c r="AD14780" s="213"/>
    </row>
    <row r="14781" spans="20:30" x14ac:dyDescent="0.2">
      <c r="T14781" s="212"/>
      <c r="U14781" s="213"/>
      <c r="V14781" s="213"/>
      <c r="W14781" s="213"/>
      <c r="X14781" s="214"/>
      <c r="Y14781" s="214"/>
      <c r="Z14781" s="214"/>
      <c r="AA14781" s="217"/>
      <c r="AB14781" s="217"/>
      <c r="AC14781" s="217"/>
      <c r="AD14781" s="213"/>
    </row>
    <row r="14782" spans="20:30" x14ac:dyDescent="0.2">
      <c r="T14782" s="212"/>
      <c r="U14782" s="213"/>
      <c r="V14782" s="213"/>
      <c r="W14782" s="213"/>
      <c r="X14782" s="214"/>
      <c r="Y14782" s="214"/>
      <c r="Z14782" s="214"/>
      <c r="AA14782" s="217"/>
      <c r="AB14782" s="217"/>
      <c r="AC14782" s="217"/>
      <c r="AD14782" s="213"/>
    </row>
    <row r="14783" spans="20:30" x14ac:dyDescent="0.2">
      <c r="T14783" s="212"/>
      <c r="U14783" s="213"/>
      <c r="V14783" s="213"/>
      <c r="W14783" s="213"/>
      <c r="X14783" s="214"/>
      <c r="Y14783" s="214"/>
      <c r="Z14783" s="214"/>
      <c r="AA14783" s="217"/>
      <c r="AB14783" s="217"/>
      <c r="AC14783" s="217"/>
      <c r="AD14783" s="213"/>
    </row>
    <row r="14784" spans="20:30" x14ac:dyDescent="0.2">
      <c r="T14784" s="212"/>
      <c r="U14784" s="213"/>
      <c r="V14784" s="213"/>
      <c r="W14784" s="213"/>
      <c r="X14784" s="214"/>
      <c r="Y14784" s="214"/>
      <c r="Z14784" s="214"/>
      <c r="AA14784" s="217"/>
      <c r="AB14784" s="217"/>
      <c r="AC14784" s="217"/>
      <c r="AD14784" s="213"/>
    </row>
    <row r="14785" spans="20:30" x14ac:dyDescent="0.2">
      <c r="T14785" s="212"/>
      <c r="U14785" s="213"/>
      <c r="V14785" s="213"/>
      <c r="W14785" s="213"/>
      <c r="X14785" s="214"/>
      <c r="Y14785" s="214"/>
      <c r="Z14785" s="214"/>
      <c r="AA14785" s="217"/>
      <c r="AB14785" s="217"/>
      <c r="AC14785" s="217"/>
      <c r="AD14785" s="213"/>
    </row>
    <row r="14786" spans="20:30" x14ac:dyDescent="0.2">
      <c r="T14786" s="212"/>
      <c r="U14786" s="213"/>
      <c r="V14786" s="213"/>
      <c r="W14786" s="213"/>
      <c r="X14786" s="214"/>
      <c r="Y14786" s="214"/>
      <c r="Z14786" s="214"/>
      <c r="AA14786" s="217"/>
      <c r="AB14786" s="217"/>
      <c r="AC14786" s="217"/>
      <c r="AD14786" s="213"/>
    </row>
    <row r="14787" spans="20:30" x14ac:dyDescent="0.2">
      <c r="T14787" s="212"/>
      <c r="U14787" s="213"/>
      <c r="V14787" s="213"/>
      <c r="W14787" s="213"/>
      <c r="X14787" s="214"/>
      <c r="Y14787" s="214"/>
      <c r="Z14787" s="214"/>
      <c r="AA14787" s="217"/>
      <c r="AB14787" s="217"/>
      <c r="AC14787" s="217"/>
      <c r="AD14787" s="213"/>
    </row>
    <row r="14788" spans="20:30" x14ac:dyDescent="0.2">
      <c r="T14788" s="212"/>
      <c r="U14788" s="213"/>
      <c r="V14788" s="213"/>
      <c r="W14788" s="213"/>
      <c r="X14788" s="214"/>
      <c r="Y14788" s="214"/>
      <c r="Z14788" s="214"/>
      <c r="AA14788" s="217"/>
      <c r="AB14788" s="217"/>
      <c r="AC14788" s="217"/>
      <c r="AD14788" s="213"/>
    </row>
    <row r="14789" spans="20:30" x14ac:dyDescent="0.2">
      <c r="T14789" s="212"/>
      <c r="U14789" s="213"/>
      <c r="V14789" s="213"/>
      <c r="W14789" s="213"/>
      <c r="X14789" s="214"/>
      <c r="Y14789" s="214"/>
      <c r="Z14789" s="214"/>
      <c r="AA14789" s="217"/>
      <c r="AB14789" s="217"/>
      <c r="AC14789" s="217"/>
      <c r="AD14789" s="213"/>
    </row>
    <row r="14790" spans="20:30" x14ac:dyDescent="0.2">
      <c r="T14790" s="212"/>
      <c r="U14790" s="213"/>
      <c r="V14790" s="213"/>
      <c r="W14790" s="213"/>
      <c r="X14790" s="214"/>
      <c r="Y14790" s="214"/>
      <c r="Z14790" s="214"/>
      <c r="AA14790" s="217"/>
      <c r="AB14790" s="217"/>
      <c r="AC14790" s="217"/>
      <c r="AD14790" s="213"/>
    </row>
    <row r="14791" spans="20:30" x14ac:dyDescent="0.2">
      <c r="T14791" s="212"/>
      <c r="U14791" s="213"/>
      <c r="V14791" s="213"/>
      <c r="W14791" s="213"/>
      <c r="X14791" s="214"/>
      <c r="Y14791" s="214"/>
      <c r="Z14791" s="214"/>
      <c r="AA14791" s="217"/>
      <c r="AB14791" s="217"/>
      <c r="AC14791" s="217"/>
      <c r="AD14791" s="213"/>
    </row>
    <row r="14792" spans="20:30" x14ac:dyDescent="0.2">
      <c r="T14792" s="212"/>
      <c r="U14792" s="213"/>
      <c r="V14792" s="213"/>
      <c r="W14792" s="213"/>
      <c r="X14792" s="214"/>
      <c r="Y14792" s="214"/>
      <c r="Z14792" s="214"/>
      <c r="AA14792" s="217"/>
      <c r="AB14792" s="217"/>
      <c r="AC14792" s="217"/>
      <c r="AD14792" s="213"/>
    </row>
    <row r="14793" spans="20:30" x14ac:dyDescent="0.2">
      <c r="T14793" s="212"/>
      <c r="U14793" s="213"/>
      <c r="V14793" s="213"/>
      <c r="W14793" s="213"/>
      <c r="X14793" s="214"/>
      <c r="Y14793" s="214"/>
      <c r="Z14793" s="214"/>
      <c r="AA14793" s="217"/>
      <c r="AB14793" s="217"/>
      <c r="AC14793" s="217"/>
      <c r="AD14793" s="213"/>
    </row>
    <row r="14794" spans="20:30" x14ac:dyDescent="0.2">
      <c r="T14794" s="212"/>
      <c r="U14794" s="213"/>
      <c r="V14794" s="213"/>
      <c r="W14794" s="213"/>
      <c r="X14794" s="214"/>
      <c r="Y14794" s="214"/>
      <c r="Z14794" s="214"/>
      <c r="AA14794" s="217"/>
      <c r="AB14794" s="217"/>
      <c r="AC14794" s="217"/>
      <c r="AD14794" s="213"/>
    </row>
    <row r="14795" spans="20:30" x14ac:dyDescent="0.2">
      <c r="T14795" s="212"/>
      <c r="U14795" s="213"/>
      <c r="V14795" s="213"/>
      <c r="W14795" s="213"/>
      <c r="X14795" s="214"/>
      <c r="Y14795" s="214"/>
      <c r="Z14795" s="214"/>
      <c r="AA14795" s="217"/>
      <c r="AB14795" s="217"/>
      <c r="AC14795" s="217"/>
      <c r="AD14795" s="213"/>
    </row>
    <row r="14796" spans="20:30" x14ac:dyDescent="0.2">
      <c r="T14796" s="212"/>
      <c r="U14796" s="213"/>
      <c r="V14796" s="213"/>
      <c r="W14796" s="213"/>
      <c r="X14796" s="214"/>
      <c r="Y14796" s="214"/>
      <c r="Z14796" s="214"/>
      <c r="AA14796" s="217"/>
      <c r="AB14796" s="217"/>
      <c r="AC14796" s="217"/>
      <c r="AD14796" s="213"/>
    </row>
    <row r="14797" spans="20:30" x14ac:dyDescent="0.2">
      <c r="T14797" s="212"/>
      <c r="U14797" s="213"/>
      <c r="V14797" s="213"/>
      <c r="W14797" s="213"/>
      <c r="X14797" s="214"/>
      <c r="Y14797" s="214"/>
      <c r="Z14797" s="214"/>
      <c r="AA14797" s="217"/>
      <c r="AB14797" s="217"/>
      <c r="AC14797" s="217"/>
      <c r="AD14797" s="213"/>
    </row>
    <row r="14798" spans="20:30" x14ac:dyDescent="0.2">
      <c r="T14798" s="212"/>
      <c r="U14798" s="213"/>
      <c r="V14798" s="213"/>
      <c r="W14798" s="213"/>
      <c r="X14798" s="214"/>
      <c r="Y14798" s="214"/>
      <c r="Z14798" s="214"/>
      <c r="AA14798" s="217"/>
      <c r="AB14798" s="217"/>
      <c r="AC14798" s="217"/>
      <c r="AD14798" s="213"/>
    </row>
    <row r="14799" spans="20:30" x14ac:dyDescent="0.2">
      <c r="T14799" s="212"/>
      <c r="U14799" s="213"/>
      <c r="V14799" s="213"/>
      <c r="W14799" s="213"/>
      <c r="X14799" s="214"/>
      <c r="Y14799" s="214"/>
      <c r="Z14799" s="214"/>
      <c r="AA14799" s="217"/>
      <c r="AB14799" s="217"/>
      <c r="AC14799" s="217"/>
      <c r="AD14799" s="213"/>
    </row>
    <row r="14800" spans="20:30" x14ac:dyDescent="0.2">
      <c r="T14800" s="212"/>
      <c r="U14800" s="213"/>
      <c r="V14800" s="213"/>
      <c r="W14800" s="213"/>
      <c r="X14800" s="214"/>
      <c r="Y14800" s="214"/>
      <c r="Z14800" s="214"/>
      <c r="AA14800" s="217"/>
      <c r="AB14800" s="217"/>
      <c r="AC14800" s="217"/>
      <c r="AD14800" s="213"/>
    </row>
    <row r="14801" spans="20:30" x14ac:dyDescent="0.2">
      <c r="T14801" s="212"/>
      <c r="U14801" s="213"/>
      <c r="V14801" s="213"/>
      <c r="W14801" s="213"/>
      <c r="X14801" s="214"/>
      <c r="Y14801" s="214"/>
      <c r="Z14801" s="214"/>
      <c r="AA14801" s="217"/>
      <c r="AB14801" s="217"/>
      <c r="AC14801" s="217"/>
      <c r="AD14801" s="213"/>
    </row>
    <row r="14802" spans="20:30" x14ac:dyDescent="0.2">
      <c r="T14802" s="212"/>
      <c r="U14802" s="213"/>
      <c r="V14802" s="213"/>
      <c r="W14802" s="213"/>
      <c r="X14802" s="214"/>
      <c r="Y14802" s="214"/>
      <c r="Z14802" s="214"/>
      <c r="AA14802" s="217"/>
      <c r="AB14802" s="217"/>
      <c r="AC14802" s="217"/>
      <c r="AD14802" s="213"/>
    </row>
    <row r="14803" spans="20:30" x14ac:dyDescent="0.2">
      <c r="T14803" s="212"/>
      <c r="U14803" s="213"/>
      <c r="V14803" s="213"/>
      <c r="W14803" s="213"/>
      <c r="X14803" s="214"/>
      <c r="Y14803" s="214"/>
      <c r="Z14803" s="214"/>
      <c r="AA14803" s="217"/>
      <c r="AB14803" s="217"/>
      <c r="AC14803" s="217"/>
      <c r="AD14803" s="213"/>
    </row>
    <row r="14804" spans="20:30" x14ac:dyDescent="0.2">
      <c r="T14804" s="212"/>
      <c r="U14804" s="213"/>
      <c r="V14804" s="213"/>
      <c r="W14804" s="213"/>
      <c r="X14804" s="214"/>
      <c r="Y14804" s="214"/>
      <c r="Z14804" s="214"/>
      <c r="AA14804" s="217"/>
      <c r="AB14804" s="217"/>
      <c r="AC14804" s="217"/>
      <c r="AD14804" s="213"/>
    </row>
    <row r="14805" spans="20:30" x14ac:dyDescent="0.2">
      <c r="T14805" s="212"/>
      <c r="U14805" s="213"/>
      <c r="V14805" s="213"/>
      <c r="W14805" s="213"/>
      <c r="X14805" s="214"/>
      <c r="Y14805" s="214"/>
      <c r="Z14805" s="214"/>
      <c r="AA14805" s="217"/>
      <c r="AB14805" s="217"/>
      <c r="AC14805" s="217"/>
      <c r="AD14805" s="213"/>
    </row>
    <row r="14806" spans="20:30" x14ac:dyDescent="0.2">
      <c r="T14806" s="212"/>
      <c r="U14806" s="213"/>
      <c r="V14806" s="213"/>
      <c r="W14806" s="213"/>
      <c r="X14806" s="214"/>
      <c r="Y14806" s="214"/>
      <c r="Z14806" s="214"/>
      <c r="AA14806" s="217"/>
      <c r="AB14806" s="217"/>
      <c r="AC14806" s="217"/>
      <c r="AD14806" s="213"/>
    </row>
    <row r="14807" spans="20:30" x14ac:dyDescent="0.2">
      <c r="T14807" s="212"/>
      <c r="U14807" s="213"/>
      <c r="V14807" s="213"/>
      <c r="W14807" s="213"/>
      <c r="X14807" s="214"/>
      <c r="Y14807" s="214"/>
      <c r="Z14807" s="214"/>
      <c r="AA14807" s="217"/>
      <c r="AB14807" s="217"/>
      <c r="AC14807" s="217"/>
      <c r="AD14807" s="213"/>
    </row>
    <row r="14808" spans="20:30" x14ac:dyDescent="0.2">
      <c r="T14808" s="212"/>
      <c r="U14808" s="213"/>
      <c r="V14808" s="213"/>
      <c r="W14808" s="213"/>
      <c r="X14808" s="214"/>
      <c r="Y14808" s="214"/>
      <c r="Z14808" s="214"/>
      <c r="AA14808" s="217"/>
      <c r="AB14808" s="217"/>
      <c r="AC14808" s="217"/>
      <c r="AD14808" s="213"/>
    </row>
    <row r="14809" spans="20:30" x14ac:dyDescent="0.2">
      <c r="T14809" s="212"/>
      <c r="U14809" s="213"/>
      <c r="V14809" s="213"/>
      <c r="W14809" s="213"/>
      <c r="X14809" s="214"/>
      <c r="Y14809" s="214"/>
      <c r="Z14809" s="214"/>
      <c r="AA14809" s="217"/>
      <c r="AB14809" s="217"/>
      <c r="AC14809" s="217"/>
      <c r="AD14809" s="213"/>
    </row>
    <row r="14810" spans="20:30" x14ac:dyDescent="0.2">
      <c r="T14810" s="212"/>
      <c r="U14810" s="213"/>
      <c r="V14810" s="213"/>
      <c r="W14810" s="213"/>
      <c r="X14810" s="214"/>
      <c r="Y14810" s="214"/>
      <c r="Z14810" s="214"/>
      <c r="AA14810" s="217"/>
      <c r="AB14810" s="217"/>
      <c r="AC14810" s="217"/>
      <c r="AD14810" s="213"/>
    </row>
    <row r="14811" spans="20:30" x14ac:dyDescent="0.2">
      <c r="T14811" s="212"/>
      <c r="U14811" s="213"/>
      <c r="V14811" s="213"/>
      <c r="W14811" s="213"/>
      <c r="X14811" s="214"/>
      <c r="Y14811" s="214"/>
      <c r="Z14811" s="214"/>
      <c r="AA14811" s="217"/>
      <c r="AB14811" s="217"/>
      <c r="AC14811" s="217"/>
      <c r="AD14811" s="213"/>
    </row>
    <row r="14812" spans="20:30" x14ac:dyDescent="0.2">
      <c r="T14812" s="212"/>
      <c r="U14812" s="213"/>
      <c r="V14812" s="213"/>
      <c r="W14812" s="213"/>
      <c r="X14812" s="214"/>
      <c r="Y14812" s="214"/>
      <c r="Z14812" s="214"/>
      <c r="AA14812" s="217"/>
      <c r="AB14812" s="217"/>
      <c r="AC14812" s="217"/>
      <c r="AD14812" s="213"/>
    </row>
    <row r="14813" spans="20:30" x14ac:dyDescent="0.2">
      <c r="T14813" s="212"/>
      <c r="U14813" s="213"/>
      <c r="V14813" s="213"/>
      <c r="W14813" s="213"/>
      <c r="X14813" s="214"/>
      <c r="Y14813" s="214"/>
      <c r="Z14813" s="214"/>
      <c r="AA14813" s="217"/>
      <c r="AB14813" s="217"/>
      <c r="AC14813" s="217"/>
      <c r="AD14813" s="213"/>
    </row>
    <row r="14814" spans="20:30" x14ac:dyDescent="0.2">
      <c r="T14814" s="212"/>
      <c r="U14814" s="213"/>
      <c r="V14814" s="213"/>
      <c r="W14814" s="213"/>
      <c r="X14814" s="214"/>
      <c r="Y14814" s="214"/>
      <c r="Z14814" s="214"/>
      <c r="AA14814" s="217"/>
      <c r="AB14814" s="217"/>
      <c r="AC14814" s="217"/>
      <c r="AD14814" s="213"/>
    </row>
    <row r="14815" spans="20:30" x14ac:dyDescent="0.2">
      <c r="T14815" s="212"/>
      <c r="U14815" s="213"/>
      <c r="V14815" s="213"/>
      <c r="W14815" s="213"/>
      <c r="X14815" s="214"/>
      <c r="Y14815" s="214"/>
      <c r="Z14815" s="214"/>
      <c r="AA14815" s="217"/>
      <c r="AB14815" s="217"/>
      <c r="AC14815" s="217"/>
      <c r="AD14815" s="213"/>
    </row>
    <row r="14816" spans="20:30" x14ac:dyDescent="0.2">
      <c r="T14816" s="212"/>
      <c r="U14816" s="213"/>
      <c r="V14816" s="213"/>
      <c r="W14816" s="213"/>
      <c r="X14816" s="214"/>
      <c r="Y14816" s="214"/>
      <c r="Z14816" s="214"/>
      <c r="AA14816" s="217"/>
      <c r="AB14816" s="217"/>
      <c r="AC14816" s="217"/>
      <c r="AD14816" s="213"/>
    </row>
    <row r="14817" spans="20:30" x14ac:dyDescent="0.2">
      <c r="T14817" s="212"/>
      <c r="U14817" s="213"/>
      <c r="V14817" s="213"/>
      <c r="W14817" s="213"/>
      <c r="X14817" s="214"/>
      <c r="Y14817" s="214"/>
      <c r="Z14817" s="214"/>
      <c r="AA14817" s="217"/>
      <c r="AB14817" s="217"/>
      <c r="AC14817" s="217"/>
      <c r="AD14817" s="213"/>
    </row>
    <row r="14818" spans="20:30" x14ac:dyDescent="0.2">
      <c r="T14818" s="212"/>
      <c r="U14818" s="213"/>
      <c r="V14818" s="213"/>
      <c r="W14818" s="213"/>
      <c r="X14818" s="214"/>
      <c r="Y14818" s="214"/>
      <c r="Z14818" s="214"/>
      <c r="AA14818" s="217"/>
      <c r="AB14818" s="217"/>
      <c r="AC14818" s="217"/>
      <c r="AD14818" s="213"/>
    </row>
    <row r="14819" spans="20:30" x14ac:dyDescent="0.2">
      <c r="T14819" s="212"/>
      <c r="U14819" s="213"/>
      <c r="V14819" s="213"/>
      <c r="W14819" s="213"/>
      <c r="X14819" s="214"/>
      <c r="Y14819" s="214"/>
      <c r="Z14819" s="214"/>
      <c r="AA14819" s="217"/>
      <c r="AB14819" s="217"/>
      <c r="AC14819" s="217"/>
      <c r="AD14819" s="213"/>
    </row>
    <row r="14820" spans="20:30" x14ac:dyDescent="0.2">
      <c r="T14820" s="212"/>
      <c r="U14820" s="213"/>
      <c r="V14820" s="213"/>
      <c r="W14820" s="213"/>
      <c r="X14820" s="214"/>
      <c r="Y14820" s="214"/>
      <c r="Z14820" s="214"/>
      <c r="AA14820" s="217"/>
      <c r="AB14820" s="217"/>
      <c r="AC14820" s="217"/>
      <c r="AD14820" s="213"/>
    </row>
    <row r="14821" spans="20:30" x14ac:dyDescent="0.2">
      <c r="T14821" s="212"/>
      <c r="U14821" s="213"/>
      <c r="V14821" s="213"/>
      <c r="W14821" s="213"/>
      <c r="X14821" s="214"/>
      <c r="Y14821" s="214"/>
      <c r="Z14821" s="214"/>
      <c r="AA14821" s="217"/>
      <c r="AB14821" s="217"/>
      <c r="AC14821" s="217"/>
      <c r="AD14821" s="213"/>
    </row>
    <row r="14822" spans="20:30" x14ac:dyDescent="0.2">
      <c r="T14822" s="212"/>
      <c r="U14822" s="213"/>
      <c r="V14822" s="213"/>
      <c r="W14822" s="213"/>
      <c r="X14822" s="214"/>
      <c r="Y14822" s="214"/>
      <c r="Z14822" s="214"/>
      <c r="AA14822" s="217"/>
      <c r="AB14822" s="217"/>
      <c r="AC14822" s="217"/>
      <c r="AD14822" s="213"/>
    </row>
    <row r="14823" spans="20:30" x14ac:dyDescent="0.2">
      <c r="T14823" s="212"/>
      <c r="U14823" s="213"/>
      <c r="V14823" s="213"/>
      <c r="W14823" s="213"/>
      <c r="X14823" s="214"/>
      <c r="Y14823" s="214"/>
      <c r="Z14823" s="214"/>
      <c r="AA14823" s="217"/>
      <c r="AB14823" s="217"/>
      <c r="AC14823" s="217"/>
      <c r="AD14823" s="213"/>
    </row>
    <row r="14824" spans="20:30" x14ac:dyDescent="0.2">
      <c r="T14824" s="212"/>
      <c r="U14824" s="213"/>
      <c r="V14824" s="213"/>
      <c r="W14824" s="213"/>
      <c r="X14824" s="214"/>
      <c r="Y14824" s="214"/>
      <c r="Z14824" s="214"/>
      <c r="AA14824" s="217"/>
      <c r="AB14824" s="217"/>
      <c r="AC14824" s="217"/>
      <c r="AD14824" s="213"/>
    </row>
    <row r="14825" spans="20:30" x14ac:dyDescent="0.2">
      <c r="T14825" s="212"/>
      <c r="U14825" s="213"/>
      <c r="V14825" s="213"/>
      <c r="W14825" s="213"/>
      <c r="X14825" s="214"/>
      <c r="Y14825" s="214"/>
      <c r="Z14825" s="214"/>
      <c r="AA14825" s="217"/>
      <c r="AB14825" s="217"/>
      <c r="AC14825" s="217"/>
      <c r="AD14825" s="213"/>
    </row>
    <row r="14826" spans="20:30" x14ac:dyDescent="0.2">
      <c r="T14826" s="212"/>
      <c r="U14826" s="213"/>
      <c r="V14826" s="213"/>
      <c r="W14826" s="213"/>
      <c r="X14826" s="214"/>
      <c r="Y14826" s="214"/>
      <c r="Z14826" s="214"/>
      <c r="AA14826" s="217"/>
      <c r="AB14826" s="217"/>
      <c r="AC14826" s="217"/>
      <c r="AD14826" s="213"/>
    </row>
    <row r="14827" spans="20:30" x14ac:dyDescent="0.2">
      <c r="T14827" s="212"/>
      <c r="U14827" s="213"/>
      <c r="V14827" s="213"/>
      <c r="W14827" s="213"/>
      <c r="X14827" s="214"/>
      <c r="Y14827" s="214"/>
      <c r="Z14827" s="214"/>
      <c r="AA14827" s="217"/>
      <c r="AB14827" s="217"/>
      <c r="AC14827" s="217"/>
      <c r="AD14827" s="213"/>
    </row>
    <row r="14828" spans="20:30" x14ac:dyDescent="0.2">
      <c r="T14828" s="212"/>
      <c r="U14828" s="213"/>
      <c r="V14828" s="213"/>
      <c r="W14828" s="213"/>
      <c r="X14828" s="214"/>
      <c r="Y14828" s="214"/>
      <c r="Z14828" s="214"/>
      <c r="AA14828" s="217"/>
      <c r="AB14828" s="217"/>
      <c r="AC14828" s="217"/>
      <c r="AD14828" s="213"/>
    </row>
    <row r="14829" spans="20:30" x14ac:dyDescent="0.2">
      <c r="T14829" s="212"/>
      <c r="U14829" s="213"/>
      <c r="V14829" s="213"/>
      <c r="W14829" s="213"/>
      <c r="X14829" s="214"/>
      <c r="Y14829" s="214"/>
      <c r="Z14829" s="214"/>
      <c r="AA14829" s="217"/>
      <c r="AB14829" s="217"/>
      <c r="AC14829" s="217"/>
      <c r="AD14829" s="213"/>
    </row>
    <row r="14830" spans="20:30" x14ac:dyDescent="0.2">
      <c r="T14830" s="212"/>
      <c r="U14830" s="213"/>
      <c r="V14830" s="213"/>
      <c r="W14830" s="213"/>
      <c r="X14830" s="214"/>
      <c r="Y14830" s="214"/>
      <c r="Z14830" s="214"/>
      <c r="AA14830" s="217"/>
      <c r="AB14830" s="217"/>
      <c r="AC14830" s="217"/>
      <c r="AD14830" s="213"/>
    </row>
    <row r="14831" spans="20:30" x14ac:dyDescent="0.2">
      <c r="T14831" s="212"/>
      <c r="U14831" s="213"/>
      <c r="V14831" s="213"/>
      <c r="W14831" s="213"/>
      <c r="X14831" s="214"/>
      <c r="Y14831" s="214"/>
      <c r="Z14831" s="214"/>
      <c r="AA14831" s="217"/>
      <c r="AB14831" s="217"/>
      <c r="AC14831" s="217"/>
      <c r="AD14831" s="213"/>
    </row>
    <row r="14832" spans="20:30" x14ac:dyDescent="0.2">
      <c r="T14832" s="212"/>
      <c r="U14832" s="213"/>
      <c r="V14832" s="213"/>
      <c r="W14832" s="213"/>
      <c r="X14832" s="214"/>
      <c r="Y14832" s="214"/>
      <c r="Z14832" s="214"/>
      <c r="AA14832" s="217"/>
      <c r="AB14832" s="217"/>
      <c r="AC14832" s="217"/>
      <c r="AD14832" s="213"/>
    </row>
    <row r="14833" spans="20:30" x14ac:dyDescent="0.2">
      <c r="T14833" s="212"/>
      <c r="U14833" s="213"/>
      <c r="V14833" s="213"/>
      <c r="W14833" s="213"/>
      <c r="X14833" s="214"/>
      <c r="Y14833" s="214"/>
      <c r="Z14833" s="214"/>
      <c r="AA14833" s="217"/>
      <c r="AB14833" s="217"/>
      <c r="AC14833" s="217"/>
      <c r="AD14833" s="213"/>
    </row>
    <row r="14834" spans="20:30" x14ac:dyDescent="0.2">
      <c r="T14834" s="212"/>
      <c r="U14834" s="213"/>
      <c r="V14834" s="213"/>
      <c r="W14834" s="213"/>
      <c r="X14834" s="214"/>
      <c r="Y14834" s="214"/>
      <c r="Z14834" s="214"/>
      <c r="AA14834" s="217"/>
      <c r="AB14834" s="217"/>
      <c r="AC14834" s="217"/>
      <c r="AD14834" s="213"/>
    </row>
    <row r="14835" spans="20:30" x14ac:dyDescent="0.2">
      <c r="T14835" s="212"/>
      <c r="U14835" s="213"/>
      <c r="V14835" s="213"/>
      <c r="W14835" s="213"/>
      <c r="X14835" s="214"/>
      <c r="Y14835" s="214"/>
      <c r="Z14835" s="214"/>
      <c r="AA14835" s="217"/>
      <c r="AB14835" s="217"/>
      <c r="AC14835" s="217"/>
      <c r="AD14835" s="213"/>
    </row>
    <row r="14836" spans="20:30" x14ac:dyDescent="0.2">
      <c r="T14836" s="212"/>
      <c r="U14836" s="213"/>
      <c r="V14836" s="213"/>
      <c r="W14836" s="213"/>
      <c r="X14836" s="214"/>
      <c r="Y14836" s="214"/>
      <c r="Z14836" s="214"/>
      <c r="AA14836" s="217"/>
      <c r="AB14836" s="217"/>
      <c r="AC14836" s="217"/>
      <c r="AD14836" s="213"/>
    </row>
    <row r="14837" spans="20:30" x14ac:dyDescent="0.2">
      <c r="T14837" s="212"/>
      <c r="U14837" s="213"/>
      <c r="V14837" s="213"/>
      <c r="W14837" s="213"/>
      <c r="X14837" s="214"/>
      <c r="Y14837" s="214"/>
      <c r="Z14837" s="214"/>
      <c r="AA14837" s="217"/>
      <c r="AB14837" s="217"/>
      <c r="AC14837" s="217"/>
      <c r="AD14837" s="213"/>
    </row>
    <row r="14838" spans="20:30" x14ac:dyDescent="0.2">
      <c r="T14838" s="212"/>
      <c r="U14838" s="213"/>
      <c r="V14838" s="213"/>
      <c r="W14838" s="213"/>
      <c r="X14838" s="214"/>
      <c r="Y14838" s="214"/>
      <c r="Z14838" s="214"/>
      <c r="AA14838" s="217"/>
      <c r="AB14838" s="217"/>
      <c r="AC14838" s="217"/>
      <c r="AD14838" s="213"/>
    </row>
    <row r="14839" spans="20:30" x14ac:dyDescent="0.2">
      <c r="T14839" s="212"/>
      <c r="U14839" s="213"/>
      <c r="V14839" s="213"/>
      <c r="W14839" s="213"/>
      <c r="X14839" s="214"/>
      <c r="Y14839" s="214"/>
      <c r="Z14839" s="214"/>
      <c r="AA14839" s="217"/>
      <c r="AB14839" s="217"/>
      <c r="AC14839" s="217"/>
      <c r="AD14839" s="213"/>
    </row>
    <row r="14840" spans="20:30" x14ac:dyDescent="0.2">
      <c r="T14840" s="212"/>
      <c r="U14840" s="213"/>
      <c r="V14840" s="213"/>
      <c r="W14840" s="213"/>
      <c r="X14840" s="214"/>
      <c r="Y14840" s="214"/>
      <c r="Z14840" s="214"/>
      <c r="AA14840" s="217"/>
      <c r="AB14840" s="217"/>
      <c r="AC14840" s="217"/>
      <c r="AD14840" s="213"/>
    </row>
    <row r="14841" spans="20:30" x14ac:dyDescent="0.2">
      <c r="T14841" s="212"/>
      <c r="U14841" s="213"/>
      <c r="V14841" s="213"/>
      <c r="W14841" s="213"/>
      <c r="X14841" s="214"/>
      <c r="Y14841" s="214"/>
      <c r="Z14841" s="214"/>
      <c r="AA14841" s="217"/>
      <c r="AB14841" s="217"/>
      <c r="AC14841" s="217"/>
      <c r="AD14841" s="213"/>
    </row>
    <row r="14842" spans="20:30" x14ac:dyDescent="0.2">
      <c r="T14842" s="212"/>
      <c r="U14842" s="213"/>
      <c r="V14842" s="213"/>
      <c r="W14842" s="213"/>
      <c r="X14842" s="214"/>
      <c r="Y14842" s="214"/>
      <c r="Z14842" s="214"/>
      <c r="AA14842" s="217"/>
      <c r="AB14842" s="217"/>
      <c r="AC14842" s="217"/>
      <c r="AD14842" s="213"/>
    </row>
    <row r="14843" spans="20:30" x14ac:dyDescent="0.2">
      <c r="T14843" s="212"/>
      <c r="U14843" s="213"/>
      <c r="V14843" s="213"/>
      <c r="W14843" s="213"/>
      <c r="X14843" s="214"/>
      <c r="Y14843" s="214"/>
      <c r="Z14843" s="214"/>
      <c r="AA14843" s="217"/>
      <c r="AB14843" s="217"/>
      <c r="AC14843" s="217"/>
      <c r="AD14843" s="213"/>
    </row>
    <row r="14844" spans="20:30" x14ac:dyDescent="0.2">
      <c r="T14844" s="212"/>
      <c r="U14844" s="213"/>
      <c r="V14844" s="213"/>
      <c r="W14844" s="213"/>
      <c r="X14844" s="214"/>
      <c r="Y14844" s="214"/>
      <c r="Z14844" s="214"/>
      <c r="AA14844" s="217"/>
      <c r="AB14844" s="217"/>
      <c r="AC14844" s="217"/>
      <c r="AD14844" s="213"/>
    </row>
    <row r="14845" spans="20:30" x14ac:dyDescent="0.2">
      <c r="T14845" s="212"/>
      <c r="U14845" s="213"/>
      <c r="V14845" s="213"/>
      <c r="W14845" s="213"/>
      <c r="X14845" s="214"/>
      <c r="Y14845" s="214"/>
      <c r="Z14845" s="214"/>
      <c r="AA14845" s="217"/>
      <c r="AB14845" s="217"/>
      <c r="AC14845" s="217"/>
      <c r="AD14845" s="213"/>
    </row>
    <row r="14846" spans="20:30" x14ac:dyDescent="0.2">
      <c r="T14846" s="212"/>
      <c r="U14846" s="213"/>
      <c r="V14846" s="213"/>
      <c r="W14846" s="213"/>
      <c r="X14846" s="214"/>
      <c r="Y14846" s="214"/>
      <c r="Z14846" s="214"/>
      <c r="AA14846" s="217"/>
      <c r="AB14846" s="217"/>
      <c r="AC14846" s="217"/>
      <c r="AD14846" s="213"/>
    </row>
    <row r="14847" spans="20:30" x14ac:dyDescent="0.2">
      <c r="T14847" s="212"/>
      <c r="U14847" s="213"/>
      <c r="V14847" s="213"/>
      <c r="W14847" s="213"/>
      <c r="X14847" s="214"/>
      <c r="Y14847" s="214"/>
      <c r="Z14847" s="214"/>
      <c r="AA14847" s="217"/>
      <c r="AB14847" s="217"/>
      <c r="AC14847" s="217"/>
      <c r="AD14847" s="213"/>
    </row>
    <row r="14848" spans="20:30" x14ac:dyDescent="0.2">
      <c r="T14848" s="212"/>
      <c r="U14848" s="213"/>
      <c r="V14848" s="213"/>
      <c r="W14848" s="213"/>
      <c r="X14848" s="214"/>
      <c r="Y14848" s="214"/>
      <c r="Z14848" s="214"/>
      <c r="AA14848" s="217"/>
      <c r="AB14848" s="217"/>
      <c r="AC14848" s="217"/>
      <c r="AD14848" s="213"/>
    </row>
    <row r="14849" spans="20:30" x14ac:dyDescent="0.2">
      <c r="T14849" s="212"/>
      <c r="U14849" s="213"/>
      <c r="V14849" s="213"/>
      <c r="W14849" s="213"/>
      <c r="X14849" s="214"/>
      <c r="Y14849" s="214"/>
      <c r="Z14849" s="214"/>
      <c r="AA14849" s="217"/>
      <c r="AB14849" s="217"/>
      <c r="AC14849" s="217"/>
      <c r="AD14849" s="213"/>
    </row>
    <row r="14850" spans="20:30" x14ac:dyDescent="0.2">
      <c r="T14850" s="212"/>
      <c r="U14850" s="213"/>
      <c r="V14850" s="213"/>
      <c r="W14850" s="213"/>
      <c r="X14850" s="214"/>
      <c r="Y14850" s="214"/>
      <c r="Z14850" s="214"/>
      <c r="AA14850" s="217"/>
      <c r="AB14850" s="217"/>
      <c r="AC14850" s="217"/>
      <c r="AD14850" s="213"/>
    </row>
    <row r="14851" spans="20:30" x14ac:dyDescent="0.2">
      <c r="T14851" s="212"/>
      <c r="U14851" s="213"/>
      <c r="V14851" s="213"/>
      <c r="W14851" s="213"/>
      <c r="X14851" s="214"/>
      <c r="Y14851" s="214"/>
      <c r="Z14851" s="214"/>
      <c r="AA14851" s="217"/>
      <c r="AB14851" s="217"/>
      <c r="AC14851" s="217"/>
      <c r="AD14851" s="213"/>
    </row>
    <row r="14852" spans="20:30" x14ac:dyDescent="0.2">
      <c r="T14852" s="212"/>
      <c r="U14852" s="213"/>
      <c r="V14852" s="213"/>
      <c r="W14852" s="213"/>
      <c r="X14852" s="214"/>
      <c r="Y14852" s="214"/>
      <c r="Z14852" s="214"/>
      <c r="AA14852" s="217"/>
      <c r="AB14852" s="217"/>
      <c r="AC14852" s="217"/>
      <c r="AD14852" s="213"/>
    </row>
    <row r="14853" spans="20:30" x14ac:dyDescent="0.2">
      <c r="T14853" s="212"/>
      <c r="U14853" s="213"/>
      <c r="V14853" s="213"/>
      <c r="W14853" s="213"/>
      <c r="X14853" s="214"/>
      <c r="Y14853" s="214"/>
      <c r="Z14853" s="214"/>
      <c r="AA14853" s="217"/>
      <c r="AB14853" s="217"/>
      <c r="AC14853" s="217"/>
      <c r="AD14853" s="213"/>
    </row>
    <row r="14854" spans="20:30" x14ac:dyDescent="0.2">
      <c r="T14854" s="212"/>
      <c r="U14854" s="213"/>
      <c r="V14854" s="213"/>
      <c r="W14854" s="213"/>
      <c r="X14854" s="214"/>
      <c r="Y14854" s="214"/>
      <c r="Z14854" s="214"/>
      <c r="AA14854" s="217"/>
      <c r="AB14854" s="217"/>
      <c r="AC14854" s="217"/>
      <c r="AD14854" s="213"/>
    </row>
    <row r="14855" spans="20:30" x14ac:dyDescent="0.2">
      <c r="T14855" s="212"/>
      <c r="U14855" s="213"/>
      <c r="V14855" s="213"/>
      <c r="W14855" s="213"/>
      <c r="X14855" s="214"/>
      <c r="Y14855" s="214"/>
      <c r="Z14855" s="214"/>
      <c r="AA14855" s="217"/>
      <c r="AB14855" s="217"/>
      <c r="AC14855" s="217"/>
      <c r="AD14855" s="213"/>
    </row>
    <row r="14856" spans="20:30" x14ac:dyDescent="0.2">
      <c r="T14856" s="212"/>
      <c r="U14856" s="213"/>
      <c r="V14856" s="213"/>
      <c r="W14856" s="213"/>
      <c r="X14856" s="214"/>
      <c r="Y14856" s="214"/>
      <c r="Z14856" s="214"/>
      <c r="AA14856" s="217"/>
      <c r="AB14856" s="217"/>
      <c r="AC14856" s="217"/>
      <c r="AD14856" s="213"/>
    </row>
    <row r="14857" spans="20:30" x14ac:dyDescent="0.2">
      <c r="T14857" s="212"/>
      <c r="U14857" s="213"/>
      <c r="V14857" s="213"/>
      <c r="W14857" s="213"/>
      <c r="X14857" s="214"/>
      <c r="Y14857" s="214"/>
      <c r="Z14857" s="214"/>
      <c r="AA14857" s="217"/>
      <c r="AB14857" s="217"/>
      <c r="AC14857" s="217"/>
      <c r="AD14857" s="213"/>
    </row>
    <row r="14858" spans="20:30" x14ac:dyDescent="0.2">
      <c r="T14858" s="212"/>
      <c r="U14858" s="213"/>
      <c r="V14858" s="213"/>
      <c r="W14858" s="213"/>
      <c r="X14858" s="214"/>
      <c r="Y14858" s="214"/>
      <c r="Z14858" s="214"/>
      <c r="AA14858" s="217"/>
      <c r="AB14858" s="217"/>
      <c r="AC14858" s="217"/>
      <c r="AD14858" s="213"/>
    </row>
    <row r="14859" spans="20:30" x14ac:dyDescent="0.2">
      <c r="T14859" s="212"/>
      <c r="U14859" s="213"/>
      <c r="V14859" s="213"/>
      <c r="W14859" s="213"/>
      <c r="X14859" s="214"/>
      <c r="Y14859" s="214"/>
      <c r="Z14859" s="214"/>
      <c r="AA14859" s="217"/>
      <c r="AB14859" s="217"/>
      <c r="AC14859" s="217"/>
      <c r="AD14859" s="213"/>
    </row>
    <row r="14860" spans="20:30" x14ac:dyDescent="0.2">
      <c r="T14860" s="212"/>
      <c r="U14860" s="213"/>
      <c r="V14860" s="213"/>
      <c r="W14860" s="213"/>
      <c r="X14860" s="214"/>
      <c r="Y14860" s="214"/>
      <c r="Z14860" s="214"/>
      <c r="AA14860" s="217"/>
      <c r="AB14860" s="217"/>
      <c r="AC14860" s="217"/>
      <c r="AD14860" s="213"/>
    </row>
    <row r="14861" spans="20:30" x14ac:dyDescent="0.2">
      <c r="T14861" s="212"/>
      <c r="U14861" s="213"/>
      <c r="V14861" s="213"/>
      <c r="W14861" s="213"/>
      <c r="X14861" s="214"/>
      <c r="Y14861" s="214"/>
      <c r="Z14861" s="214"/>
      <c r="AA14861" s="217"/>
      <c r="AB14861" s="217"/>
      <c r="AC14861" s="217"/>
      <c r="AD14861" s="213"/>
    </row>
    <row r="14862" spans="20:30" x14ac:dyDescent="0.2">
      <c r="T14862" s="212"/>
      <c r="U14862" s="213"/>
      <c r="V14862" s="213"/>
      <c r="W14862" s="213"/>
      <c r="X14862" s="214"/>
      <c r="Y14862" s="214"/>
      <c r="Z14862" s="214"/>
      <c r="AA14862" s="217"/>
      <c r="AB14862" s="217"/>
      <c r="AC14862" s="217"/>
      <c r="AD14862" s="213"/>
    </row>
    <row r="14863" spans="20:30" x14ac:dyDescent="0.2">
      <c r="T14863" s="212"/>
      <c r="U14863" s="213"/>
      <c r="V14863" s="213"/>
      <c r="W14863" s="213"/>
      <c r="X14863" s="214"/>
      <c r="Y14863" s="214"/>
      <c r="Z14863" s="214"/>
      <c r="AA14863" s="217"/>
      <c r="AB14863" s="217"/>
      <c r="AC14863" s="217"/>
      <c r="AD14863" s="213"/>
    </row>
    <row r="14864" spans="20:30" x14ac:dyDescent="0.2">
      <c r="T14864" s="212"/>
      <c r="U14864" s="213"/>
      <c r="V14864" s="213"/>
      <c r="W14864" s="213"/>
      <c r="X14864" s="214"/>
      <c r="Y14864" s="214"/>
      <c r="Z14864" s="214"/>
      <c r="AA14864" s="217"/>
      <c r="AB14864" s="217"/>
      <c r="AC14864" s="217"/>
      <c r="AD14864" s="213"/>
    </row>
    <row r="14865" spans="20:30" x14ac:dyDescent="0.2">
      <c r="T14865" s="212"/>
      <c r="U14865" s="213"/>
      <c r="V14865" s="213"/>
      <c r="W14865" s="213"/>
      <c r="X14865" s="214"/>
      <c r="Y14865" s="214"/>
      <c r="Z14865" s="214"/>
      <c r="AA14865" s="217"/>
      <c r="AB14865" s="217"/>
      <c r="AC14865" s="217"/>
      <c r="AD14865" s="213"/>
    </row>
    <row r="14866" spans="20:30" x14ac:dyDescent="0.2">
      <c r="T14866" s="212"/>
      <c r="U14866" s="213"/>
      <c r="V14866" s="213"/>
      <c r="W14866" s="213"/>
      <c r="X14866" s="214"/>
      <c r="Y14866" s="214"/>
      <c r="Z14866" s="214"/>
      <c r="AA14866" s="217"/>
      <c r="AB14866" s="217"/>
      <c r="AC14866" s="217"/>
      <c r="AD14866" s="213"/>
    </row>
    <row r="14867" spans="20:30" x14ac:dyDescent="0.2">
      <c r="T14867" s="212"/>
      <c r="U14867" s="213"/>
      <c r="V14867" s="213"/>
      <c r="W14867" s="213"/>
      <c r="X14867" s="214"/>
      <c r="Y14867" s="214"/>
      <c r="Z14867" s="214"/>
      <c r="AA14867" s="217"/>
      <c r="AB14867" s="217"/>
      <c r="AC14867" s="217"/>
      <c r="AD14867" s="213"/>
    </row>
    <row r="14868" spans="20:30" x14ac:dyDescent="0.2">
      <c r="T14868" s="212"/>
      <c r="U14868" s="213"/>
      <c r="V14868" s="213"/>
      <c r="W14868" s="213"/>
      <c r="X14868" s="214"/>
      <c r="Y14868" s="214"/>
      <c r="Z14868" s="214"/>
      <c r="AA14868" s="217"/>
      <c r="AB14868" s="217"/>
      <c r="AC14868" s="217"/>
      <c r="AD14868" s="213"/>
    </row>
    <row r="14869" spans="20:30" x14ac:dyDescent="0.2">
      <c r="T14869" s="212"/>
      <c r="U14869" s="213"/>
      <c r="V14869" s="213"/>
      <c r="W14869" s="213"/>
      <c r="X14869" s="214"/>
      <c r="Y14869" s="214"/>
      <c r="Z14869" s="214"/>
      <c r="AA14869" s="217"/>
      <c r="AB14869" s="217"/>
      <c r="AC14869" s="217"/>
      <c r="AD14869" s="213"/>
    </row>
    <row r="14870" spans="20:30" x14ac:dyDescent="0.2">
      <c r="T14870" s="212"/>
      <c r="U14870" s="213"/>
      <c r="V14870" s="213"/>
      <c r="W14870" s="213"/>
      <c r="X14870" s="214"/>
      <c r="Y14870" s="214"/>
      <c r="Z14870" s="214"/>
      <c r="AA14870" s="217"/>
      <c r="AB14870" s="217"/>
      <c r="AC14870" s="217"/>
      <c r="AD14870" s="213"/>
    </row>
    <row r="14871" spans="20:30" x14ac:dyDescent="0.2">
      <c r="T14871" s="212"/>
      <c r="U14871" s="213"/>
      <c r="V14871" s="213"/>
      <c r="W14871" s="213"/>
      <c r="X14871" s="214"/>
      <c r="Y14871" s="214"/>
      <c r="Z14871" s="214"/>
      <c r="AA14871" s="217"/>
      <c r="AB14871" s="217"/>
      <c r="AC14871" s="217"/>
      <c r="AD14871" s="213"/>
    </row>
    <row r="14872" spans="20:30" x14ac:dyDescent="0.2">
      <c r="T14872" s="212"/>
      <c r="U14872" s="213"/>
      <c r="V14872" s="213"/>
      <c r="W14872" s="213"/>
      <c r="X14872" s="214"/>
      <c r="Y14872" s="214"/>
      <c r="Z14872" s="214"/>
      <c r="AA14872" s="217"/>
      <c r="AB14872" s="217"/>
      <c r="AC14872" s="217"/>
      <c r="AD14872" s="213"/>
    </row>
    <row r="14873" spans="20:30" x14ac:dyDescent="0.2">
      <c r="T14873" s="212"/>
      <c r="U14873" s="213"/>
      <c r="V14873" s="213"/>
      <c r="W14873" s="213"/>
      <c r="X14873" s="214"/>
      <c r="Y14873" s="214"/>
      <c r="Z14873" s="214"/>
      <c r="AA14873" s="217"/>
      <c r="AB14873" s="217"/>
      <c r="AC14873" s="217"/>
      <c r="AD14873" s="213"/>
    </row>
    <row r="14874" spans="20:30" x14ac:dyDescent="0.2">
      <c r="T14874" s="212"/>
      <c r="U14874" s="213"/>
      <c r="V14874" s="213"/>
      <c r="W14874" s="213"/>
      <c r="X14874" s="214"/>
      <c r="Y14874" s="214"/>
      <c r="Z14874" s="214"/>
      <c r="AA14874" s="217"/>
      <c r="AB14874" s="217"/>
      <c r="AC14874" s="217"/>
      <c r="AD14874" s="213"/>
    </row>
    <row r="14875" spans="20:30" x14ac:dyDescent="0.2">
      <c r="T14875" s="212"/>
      <c r="U14875" s="213"/>
      <c r="V14875" s="213"/>
      <c r="W14875" s="213"/>
      <c r="X14875" s="214"/>
      <c r="Y14875" s="214"/>
      <c r="Z14875" s="214"/>
      <c r="AA14875" s="217"/>
      <c r="AB14875" s="217"/>
      <c r="AC14875" s="217"/>
      <c r="AD14875" s="213"/>
    </row>
    <row r="14876" spans="20:30" x14ac:dyDescent="0.2">
      <c r="T14876" s="212"/>
      <c r="U14876" s="213"/>
      <c r="V14876" s="213"/>
      <c r="W14876" s="213"/>
      <c r="X14876" s="214"/>
      <c r="Y14876" s="214"/>
      <c r="Z14876" s="214"/>
      <c r="AA14876" s="217"/>
      <c r="AB14876" s="217"/>
      <c r="AC14876" s="217"/>
      <c r="AD14876" s="213"/>
    </row>
    <row r="14877" spans="20:30" x14ac:dyDescent="0.2">
      <c r="T14877" s="212"/>
      <c r="U14877" s="213"/>
      <c r="V14877" s="213"/>
      <c r="W14877" s="213"/>
      <c r="X14877" s="214"/>
      <c r="Y14877" s="214"/>
      <c r="Z14877" s="214"/>
      <c r="AA14877" s="217"/>
      <c r="AB14877" s="217"/>
      <c r="AC14877" s="217"/>
      <c r="AD14877" s="213"/>
    </row>
    <row r="14878" spans="20:30" x14ac:dyDescent="0.2">
      <c r="T14878" s="212"/>
      <c r="U14878" s="213"/>
      <c r="V14878" s="213"/>
      <c r="W14878" s="213"/>
      <c r="X14878" s="214"/>
      <c r="Y14878" s="214"/>
      <c r="Z14878" s="214"/>
      <c r="AA14878" s="217"/>
      <c r="AB14878" s="217"/>
      <c r="AC14878" s="217"/>
      <c r="AD14878" s="213"/>
    </row>
    <row r="14879" spans="20:30" x14ac:dyDescent="0.2">
      <c r="T14879" s="212"/>
      <c r="U14879" s="213"/>
      <c r="V14879" s="213"/>
      <c r="W14879" s="213"/>
      <c r="X14879" s="214"/>
      <c r="Y14879" s="214"/>
      <c r="Z14879" s="214"/>
      <c r="AA14879" s="217"/>
      <c r="AB14879" s="217"/>
      <c r="AC14879" s="217"/>
      <c r="AD14879" s="213"/>
    </row>
    <row r="14880" spans="20:30" x14ac:dyDescent="0.2">
      <c r="T14880" s="212"/>
      <c r="U14880" s="213"/>
      <c r="V14880" s="213"/>
      <c r="W14880" s="213"/>
      <c r="X14880" s="214"/>
      <c r="Y14880" s="214"/>
      <c r="Z14880" s="214"/>
      <c r="AA14880" s="217"/>
      <c r="AB14880" s="217"/>
      <c r="AC14880" s="217"/>
      <c r="AD14880" s="213"/>
    </row>
    <row r="14881" spans="20:30" x14ac:dyDescent="0.2">
      <c r="T14881" s="212"/>
      <c r="U14881" s="213"/>
      <c r="V14881" s="213"/>
      <c r="W14881" s="213"/>
      <c r="X14881" s="214"/>
      <c r="Y14881" s="214"/>
      <c r="Z14881" s="214"/>
      <c r="AA14881" s="217"/>
      <c r="AB14881" s="217"/>
      <c r="AC14881" s="217"/>
      <c r="AD14881" s="213"/>
    </row>
    <row r="14882" spans="20:30" x14ac:dyDescent="0.2">
      <c r="T14882" s="212"/>
      <c r="U14882" s="213"/>
      <c r="V14882" s="213"/>
      <c r="W14882" s="213"/>
      <c r="X14882" s="214"/>
      <c r="Y14882" s="214"/>
      <c r="Z14882" s="214"/>
      <c r="AA14882" s="217"/>
      <c r="AB14882" s="217"/>
      <c r="AC14882" s="217"/>
      <c r="AD14882" s="213"/>
    </row>
    <row r="14883" spans="20:30" x14ac:dyDescent="0.2">
      <c r="T14883" s="212"/>
      <c r="U14883" s="213"/>
      <c r="V14883" s="213"/>
      <c r="W14883" s="213"/>
      <c r="X14883" s="214"/>
      <c r="Y14883" s="214"/>
      <c r="Z14883" s="214"/>
      <c r="AA14883" s="217"/>
      <c r="AB14883" s="217"/>
      <c r="AC14883" s="217"/>
      <c r="AD14883" s="213"/>
    </row>
    <row r="14884" spans="20:30" x14ac:dyDescent="0.2">
      <c r="T14884" s="212"/>
      <c r="U14884" s="213"/>
      <c r="V14884" s="213"/>
      <c r="W14884" s="213"/>
      <c r="X14884" s="214"/>
      <c r="Y14884" s="214"/>
      <c r="Z14884" s="214"/>
      <c r="AA14884" s="217"/>
      <c r="AB14884" s="217"/>
      <c r="AC14884" s="217"/>
      <c r="AD14884" s="213"/>
    </row>
    <row r="14885" spans="20:30" x14ac:dyDescent="0.2">
      <c r="T14885" s="212"/>
      <c r="U14885" s="213"/>
      <c r="V14885" s="213"/>
      <c r="W14885" s="213"/>
      <c r="X14885" s="214"/>
      <c r="Y14885" s="214"/>
      <c r="Z14885" s="214"/>
      <c r="AA14885" s="217"/>
      <c r="AB14885" s="217"/>
      <c r="AC14885" s="217"/>
      <c r="AD14885" s="213"/>
    </row>
    <row r="14886" spans="20:30" x14ac:dyDescent="0.2">
      <c r="T14886" s="212"/>
      <c r="U14886" s="213"/>
      <c r="V14886" s="213"/>
      <c r="W14886" s="213"/>
      <c r="X14886" s="214"/>
      <c r="Y14886" s="214"/>
      <c r="Z14886" s="214"/>
      <c r="AA14886" s="217"/>
      <c r="AB14886" s="217"/>
      <c r="AC14886" s="217"/>
      <c r="AD14886" s="213"/>
    </row>
    <row r="14887" spans="20:30" x14ac:dyDescent="0.2">
      <c r="T14887" s="212"/>
      <c r="U14887" s="213"/>
      <c r="V14887" s="213"/>
      <c r="W14887" s="213"/>
      <c r="X14887" s="214"/>
      <c r="Y14887" s="214"/>
      <c r="Z14887" s="214"/>
      <c r="AA14887" s="217"/>
      <c r="AB14887" s="217"/>
      <c r="AC14887" s="217"/>
      <c r="AD14887" s="213"/>
    </row>
    <row r="14888" spans="20:30" x14ac:dyDescent="0.2">
      <c r="T14888" s="212"/>
      <c r="U14888" s="213"/>
      <c r="V14888" s="213"/>
      <c r="W14888" s="213"/>
      <c r="X14888" s="214"/>
      <c r="Y14888" s="214"/>
      <c r="Z14888" s="214"/>
      <c r="AA14888" s="217"/>
      <c r="AB14888" s="217"/>
      <c r="AC14888" s="217"/>
      <c r="AD14888" s="213"/>
    </row>
    <row r="14889" spans="20:30" x14ac:dyDescent="0.2">
      <c r="T14889" s="212"/>
      <c r="U14889" s="213"/>
      <c r="V14889" s="213"/>
      <c r="W14889" s="213"/>
      <c r="X14889" s="214"/>
      <c r="Y14889" s="214"/>
      <c r="Z14889" s="214"/>
      <c r="AA14889" s="217"/>
      <c r="AB14889" s="217"/>
      <c r="AC14889" s="217"/>
      <c r="AD14889" s="213"/>
    </row>
    <row r="14890" spans="20:30" x14ac:dyDescent="0.2">
      <c r="T14890" s="212"/>
      <c r="U14890" s="213"/>
      <c r="V14890" s="213"/>
      <c r="W14890" s="213"/>
      <c r="X14890" s="214"/>
      <c r="Y14890" s="214"/>
      <c r="Z14890" s="214"/>
      <c r="AA14890" s="217"/>
      <c r="AB14890" s="217"/>
      <c r="AC14890" s="217"/>
      <c r="AD14890" s="213"/>
    </row>
    <row r="14891" spans="20:30" x14ac:dyDescent="0.2">
      <c r="T14891" s="212"/>
      <c r="U14891" s="213"/>
      <c r="V14891" s="213"/>
      <c r="W14891" s="213"/>
      <c r="X14891" s="214"/>
      <c r="Y14891" s="214"/>
      <c r="Z14891" s="214"/>
      <c r="AA14891" s="217"/>
      <c r="AB14891" s="217"/>
      <c r="AC14891" s="217"/>
      <c r="AD14891" s="213"/>
    </row>
    <row r="14892" spans="20:30" x14ac:dyDescent="0.2">
      <c r="T14892" s="212"/>
      <c r="U14892" s="213"/>
      <c r="V14892" s="213"/>
      <c r="W14892" s="213"/>
      <c r="X14892" s="214"/>
      <c r="Y14892" s="214"/>
      <c r="Z14892" s="214"/>
      <c r="AA14892" s="217"/>
      <c r="AB14892" s="217"/>
      <c r="AC14892" s="217"/>
      <c r="AD14892" s="213"/>
    </row>
    <row r="14893" spans="20:30" x14ac:dyDescent="0.2">
      <c r="T14893" s="212"/>
      <c r="U14893" s="213"/>
      <c r="V14893" s="213"/>
      <c r="W14893" s="213"/>
      <c r="X14893" s="214"/>
      <c r="Y14893" s="214"/>
      <c r="Z14893" s="214"/>
      <c r="AA14893" s="217"/>
      <c r="AB14893" s="217"/>
      <c r="AC14893" s="217"/>
      <c r="AD14893" s="213"/>
    </row>
    <row r="14894" spans="20:30" x14ac:dyDescent="0.2">
      <c r="T14894" s="212"/>
      <c r="U14894" s="213"/>
      <c r="V14894" s="213"/>
      <c r="W14894" s="213"/>
      <c r="X14894" s="214"/>
      <c r="Y14894" s="214"/>
      <c r="Z14894" s="214"/>
      <c r="AA14894" s="217"/>
      <c r="AB14894" s="217"/>
      <c r="AC14894" s="217"/>
      <c r="AD14894" s="213"/>
    </row>
    <row r="14895" spans="20:30" x14ac:dyDescent="0.2">
      <c r="T14895" s="212"/>
      <c r="U14895" s="213"/>
      <c r="V14895" s="213"/>
      <c r="W14895" s="213"/>
      <c r="X14895" s="214"/>
      <c r="Y14895" s="214"/>
      <c r="Z14895" s="214"/>
      <c r="AA14895" s="217"/>
      <c r="AB14895" s="217"/>
      <c r="AC14895" s="217"/>
      <c r="AD14895" s="213"/>
    </row>
    <row r="14896" spans="20:30" x14ac:dyDescent="0.2">
      <c r="T14896" s="212"/>
      <c r="U14896" s="213"/>
      <c r="V14896" s="213"/>
      <c r="W14896" s="213"/>
      <c r="X14896" s="214"/>
      <c r="Y14896" s="214"/>
      <c r="Z14896" s="214"/>
      <c r="AA14896" s="217"/>
      <c r="AB14896" s="217"/>
      <c r="AC14896" s="217"/>
      <c r="AD14896" s="213"/>
    </row>
    <row r="14897" spans="20:30" x14ac:dyDescent="0.2">
      <c r="T14897" s="212"/>
      <c r="U14897" s="213"/>
      <c r="V14897" s="213"/>
      <c r="W14897" s="213"/>
      <c r="X14897" s="214"/>
      <c r="Y14897" s="214"/>
      <c r="Z14897" s="214"/>
      <c r="AA14897" s="217"/>
      <c r="AB14897" s="217"/>
      <c r="AC14897" s="217"/>
      <c r="AD14897" s="213"/>
    </row>
    <row r="14898" spans="20:30" x14ac:dyDescent="0.2">
      <c r="T14898" s="212"/>
      <c r="U14898" s="213"/>
      <c r="V14898" s="213"/>
      <c r="W14898" s="213"/>
      <c r="X14898" s="214"/>
      <c r="Y14898" s="214"/>
      <c r="Z14898" s="214"/>
      <c r="AA14898" s="217"/>
      <c r="AB14898" s="217"/>
      <c r="AC14898" s="217"/>
      <c r="AD14898" s="213"/>
    </row>
    <row r="14899" spans="20:30" x14ac:dyDescent="0.2">
      <c r="T14899" s="212"/>
      <c r="U14899" s="213"/>
      <c r="V14899" s="213"/>
      <c r="W14899" s="213"/>
      <c r="X14899" s="214"/>
      <c r="Y14899" s="214"/>
      <c r="Z14899" s="214"/>
      <c r="AA14899" s="217"/>
      <c r="AB14899" s="217"/>
      <c r="AC14899" s="217"/>
      <c r="AD14899" s="213"/>
    </row>
    <row r="14900" spans="20:30" x14ac:dyDescent="0.2">
      <c r="T14900" s="212"/>
      <c r="U14900" s="213"/>
      <c r="V14900" s="213"/>
      <c r="W14900" s="213"/>
      <c r="X14900" s="214"/>
      <c r="Y14900" s="214"/>
      <c r="Z14900" s="214"/>
      <c r="AA14900" s="217"/>
      <c r="AB14900" s="217"/>
      <c r="AC14900" s="217"/>
      <c r="AD14900" s="213"/>
    </row>
    <row r="14901" spans="20:30" x14ac:dyDescent="0.2">
      <c r="T14901" s="212"/>
      <c r="U14901" s="213"/>
      <c r="V14901" s="213"/>
      <c r="W14901" s="213"/>
      <c r="X14901" s="214"/>
      <c r="Y14901" s="214"/>
      <c r="Z14901" s="214"/>
      <c r="AA14901" s="217"/>
      <c r="AB14901" s="217"/>
      <c r="AC14901" s="217"/>
      <c r="AD14901" s="213"/>
    </row>
    <row r="14902" spans="20:30" x14ac:dyDescent="0.2">
      <c r="T14902" s="212"/>
      <c r="U14902" s="213"/>
      <c r="V14902" s="213"/>
      <c r="W14902" s="213"/>
      <c r="X14902" s="214"/>
      <c r="Y14902" s="214"/>
      <c r="Z14902" s="214"/>
      <c r="AA14902" s="217"/>
      <c r="AB14902" s="217"/>
      <c r="AC14902" s="217"/>
      <c r="AD14902" s="213"/>
    </row>
    <row r="14903" spans="20:30" x14ac:dyDescent="0.2">
      <c r="T14903" s="212"/>
      <c r="U14903" s="213"/>
      <c r="V14903" s="213"/>
      <c r="W14903" s="213"/>
      <c r="X14903" s="214"/>
      <c r="Y14903" s="214"/>
      <c r="Z14903" s="214"/>
      <c r="AA14903" s="217"/>
      <c r="AB14903" s="217"/>
      <c r="AC14903" s="217"/>
      <c r="AD14903" s="213"/>
    </row>
    <row r="14904" spans="20:30" x14ac:dyDescent="0.2">
      <c r="T14904" s="212"/>
      <c r="U14904" s="213"/>
      <c r="V14904" s="213"/>
      <c r="W14904" s="213"/>
      <c r="X14904" s="214"/>
      <c r="Y14904" s="214"/>
      <c r="Z14904" s="214"/>
      <c r="AA14904" s="217"/>
      <c r="AB14904" s="217"/>
      <c r="AC14904" s="217"/>
      <c r="AD14904" s="213"/>
    </row>
    <row r="14905" spans="20:30" x14ac:dyDescent="0.2">
      <c r="T14905" s="212"/>
      <c r="U14905" s="213"/>
      <c r="V14905" s="213"/>
      <c r="W14905" s="213"/>
      <c r="X14905" s="214"/>
      <c r="Y14905" s="214"/>
      <c r="Z14905" s="214"/>
      <c r="AA14905" s="217"/>
      <c r="AB14905" s="217"/>
      <c r="AC14905" s="217"/>
      <c r="AD14905" s="213"/>
    </row>
    <row r="14906" spans="20:30" x14ac:dyDescent="0.2">
      <c r="T14906" s="212"/>
      <c r="U14906" s="213"/>
      <c r="V14906" s="213"/>
      <c r="W14906" s="213"/>
      <c r="X14906" s="214"/>
      <c r="Y14906" s="214"/>
      <c r="Z14906" s="214"/>
      <c r="AA14906" s="217"/>
      <c r="AB14906" s="217"/>
      <c r="AC14906" s="217"/>
      <c r="AD14906" s="213"/>
    </row>
    <row r="14907" spans="20:30" x14ac:dyDescent="0.2">
      <c r="T14907" s="212"/>
      <c r="U14907" s="213"/>
      <c r="V14907" s="213"/>
      <c r="W14907" s="213"/>
      <c r="X14907" s="214"/>
      <c r="Y14907" s="214"/>
      <c r="Z14907" s="214"/>
      <c r="AA14907" s="217"/>
      <c r="AB14907" s="217"/>
      <c r="AC14907" s="217"/>
      <c r="AD14907" s="213"/>
    </row>
    <row r="14908" spans="20:30" x14ac:dyDescent="0.2">
      <c r="T14908" s="212"/>
      <c r="U14908" s="213"/>
      <c r="V14908" s="213"/>
      <c r="W14908" s="213"/>
      <c r="X14908" s="214"/>
      <c r="Y14908" s="214"/>
      <c r="Z14908" s="214"/>
      <c r="AA14908" s="217"/>
      <c r="AB14908" s="217"/>
      <c r="AC14908" s="217"/>
      <c r="AD14908" s="213"/>
    </row>
    <row r="14909" spans="20:30" x14ac:dyDescent="0.2">
      <c r="T14909" s="212"/>
      <c r="U14909" s="213"/>
      <c r="V14909" s="213"/>
      <c r="W14909" s="213"/>
      <c r="X14909" s="214"/>
      <c r="Y14909" s="214"/>
      <c r="Z14909" s="214"/>
      <c r="AA14909" s="217"/>
      <c r="AB14909" s="217"/>
      <c r="AC14909" s="217"/>
      <c r="AD14909" s="213"/>
    </row>
    <row r="14910" spans="20:30" x14ac:dyDescent="0.2">
      <c r="T14910" s="212"/>
      <c r="U14910" s="213"/>
      <c r="V14910" s="213"/>
      <c r="W14910" s="213"/>
      <c r="X14910" s="214"/>
      <c r="Y14910" s="214"/>
      <c r="Z14910" s="214"/>
      <c r="AA14910" s="217"/>
      <c r="AB14910" s="217"/>
      <c r="AC14910" s="217"/>
      <c r="AD14910" s="213"/>
    </row>
    <row r="14911" spans="20:30" x14ac:dyDescent="0.2">
      <c r="T14911" s="212"/>
      <c r="U14911" s="213"/>
      <c r="V14911" s="213"/>
      <c r="W14911" s="213"/>
      <c r="X14911" s="214"/>
      <c r="Y14911" s="214"/>
      <c r="Z14911" s="214"/>
      <c r="AA14911" s="217"/>
      <c r="AB14911" s="217"/>
      <c r="AC14911" s="217"/>
      <c r="AD14911" s="213"/>
    </row>
    <row r="14912" spans="20:30" x14ac:dyDescent="0.2">
      <c r="T14912" s="212"/>
      <c r="U14912" s="213"/>
      <c r="V14912" s="213"/>
      <c r="W14912" s="213"/>
      <c r="X14912" s="214"/>
      <c r="Y14912" s="214"/>
      <c r="Z14912" s="214"/>
      <c r="AA14912" s="217"/>
      <c r="AB14912" s="217"/>
      <c r="AC14912" s="217"/>
      <c r="AD14912" s="213"/>
    </row>
    <row r="14913" spans="20:30" x14ac:dyDescent="0.2">
      <c r="T14913" s="212"/>
      <c r="U14913" s="213"/>
      <c r="V14913" s="213"/>
      <c r="W14913" s="213"/>
      <c r="X14913" s="214"/>
      <c r="Y14913" s="214"/>
      <c r="Z14913" s="214"/>
      <c r="AA14913" s="217"/>
      <c r="AB14913" s="217"/>
      <c r="AC14913" s="217"/>
      <c r="AD14913" s="213"/>
    </row>
    <row r="14914" spans="20:30" x14ac:dyDescent="0.2">
      <c r="T14914" s="212"/>
      <c r="U14914" s="213"/>
      <c r="V14914" s="213"/>
      <c r="W14914" s="213"/>
      <c r="X14914" s="214"/>
      <c r="Y14914" s="214"/>
      <c r="Z14914" s="214"/>
      <c r="AA14914" s="217"/>
      <c r="AB14914" s="217"/>
      <c r="AC14914" s="217"/>
      <c r="AD14914" s="213"/>
    </row>
    <row r="14915" spans="20:30" x14ac:dyDescent="0.2">
      <c r="T14915" s="212"/>
      <c r="U14915" s="213"/>
      <c r="V14915" s="213"/>
      <c r="W14915" s="213"/>
      <c r="X14915" s="214"/>
      <c r="Y14915" s="214"/>
      <c r="Z14915" s="214"/>
      <c r="AA14915" s="217"/>
      <c r="AB14915" s="217"/>
      <c r="AC14915" s="217"/>
      <c r="AD14915" s="213"/>
    </row>
    <row r="14916" spans="20:30" x14ac:dyDescent="0.2">
      <c r="T14916" s="212"/>
      <c r="U14916" s="213"/>
      <c r="V14916" s="213"/>
      <c r="W14916" s="213"/>
      <c r="X14916" s="214"/>
      <c r="Y14916" s="214"/>
      <c r="Z14916" s="214"/>
      <c r="AA14916" s="217"/>
      <c r="AB14916" s="217"/>
      <c r="AC14916" s="217"/>
      <c r="AD14916" s="213"/>
    </row>
    <row r="14917" spans="20:30" x14ac:dyDescent="0.2">
      <c r="T14917" s="212"/>
      <c r="U14917" s="213"/>
      <c r="V14917" s="213"/>
      <c r="W14917" s="213"/>
      <c r="X14917" s="214"/>
      <c r="Y14917" s="214"/>
      <c r="Z14917" s="214"/>
      <c r="AA14917" s="217"/>
      <c r="AB14917" s="217"/>
      <c r="AC14917" s="217"/>
      <c r="AD14917" s="213"/>
    </row>
    <row r="14918" spans="20:30" x14ac:dyDescent="0.2">
      <c r="T14918" s="212"/>
      <c r="U14918" s="213"/>
      <c r="V14918" s="213"/>
      <c r="W14918" s="213"/>
      <c r="X14918" s="214"/>
      <c r="Y14918" s="214"/>
      <c r="Z14918" s="214"/>
      <c r="AA14918" s="217"/>
      <c r="AB14918" s="217"/>
      <c r="AC14918" s="217"/>
      <c r="AD14918" s="213"/>
    </row>
    <row r="14919" spans="20:30" x14ac:dyDescent="0.2">
      <c r="T14919" s="212"/>
      <c r="U14919" s="213"/>
      <c r="V14919" s="213"/>
      <c r="W14919" s="213"/>
      <c r="X14919" s="214"/>
      <c r="Y14919" s="214"/>
      <c r="Z14919" s="214"/>
      <c r="AA14919" s="217"/>
      <c r="AB14919" s="217"/>
      <c r="AC14919" s="217"/>
      <c r="AD14919" s="213"/>
    </row>
    <row r="14920" spans="20:30" x14ac:dyDescent="0.2">
      <c r="T14920" s="212"/>
      <c r="U14920" s="213"/>
      <c r="V14920" s="213"/>
      <c r="W14920" s="213"/>
      <c r="X14920" s="214"/>
      <c r="Y14920" s="214"/>
      <c r="Z14920" s="214"/>
      <c r="AA14920" s="217"/>
      <c r="AB14920" s="217"/>
      <c r="AC14920" s="217"/>
      <c r="AD14920" s="213"/>
    </row>
    <row r="14921" spans="20:30" x14ac:dyDescent="0.2">
      <c r="T14921" s="212"/>
      <c r="U14921" s="213"/>
      <c r="V14921" s="213"/>
      <c r="W14921" s="213"/>
      <c r="X14921" s="214"/>
      <c r="Y14921" s="214"/>
      <c r="Z14921" s="214"/>
      <c r="AA14921" s="217"/>
      <c r="AB14921" s="217"/>
      <c r="AC14921" s="217"/>
      <c r="AD14921" s="213"/>
    </row>
    <row r="14922" spans="20:30" x14ac:dyDescent="0.2">
      <c r="T14922" s="212"/>
      <c r="U14922" s="213"/>
      <c r="V14922" s="213"/>
      <c r="W14922" s="213"/>
      <c r="X14922" s="214"/>
      <c r="Y14922" s="214"/>
      <c r="Z14922" s="214"/>
      <c r="AA14922" s="217"/>
      <c r="AB14922" s="217"/>
      <c r="AC14922" s="217"/>
      <c r="AD14922" s="213"/>
    </row>
    <row r="14923" spans="20:30" x14ac:dyDescent="0.2">
      <c r="T14923" s="212"/>
      <c r="U14923" s="213"/>
      <c r="V14923" s="213"/>
      <c r="W14923" s="213"/>
      <c r="X14923" s="214"/>
      <c r="Y14923" s="214"/>
      <c r="Z14923" s="214"/>
      <c r="AA14923" s="217"/>
      <c r="AB14923" s="217"/>
      <c r="AC14923" s="217"/>
      <c r="AD14923" s="213"/>
    </row>
    <row r="14924" spans="20:30" x14ac:dyDescent="0.2">
      <c r="T14924" s="212"/>
      <c r="U14924" s="213"/>
      <c r="V14924" s="213"/>
      <c r="W14924" s="213"/>
      <c r="X14924" s="214"/>
      <c r="Y14924" s="214"/>
      <c r="Z14924" s="214"/>
      <c r="AA14924" s="217"/>
      <c r="AB14924" s="217"/>
      <c r="AC14924" s="217"/>
      <c r="AD14924" s="213"/>
    </row>
    <row r="14925" spans="20:30" x14ac:dyDescent="0.2">
      <c r="T14925" s="212"/>
      <c r="U14925" s="213"/>
      <c r="V14925" s="213"/>
      <c r="W14925" s="213"/>
      <c r="X14925" s="214"/>
      <c r="Y14925" s="214"/>
      <c r="Z14925" s="214"/>
      <c r="AA14925" s="217"/>
      <c r="AB14925" s="217"/>
      <c r="AC14925" s="217"/>
      <c r="AD14925" s="213"/>
    </row>
    <row r="14926" spans="20:30" x14ac:dyDescent="0.2">
      <c r="T14926" s="212"/>
      <c r="U14926" s="213"/>
      <c r="V14926" s="213"/>
      <c r="W14926" s="213"/>
      <c r="X14926" s="214"/>
      <c r="Y14926" s="214"/>
      <c r="Z14926" s="214"/>
      <c r="AA14926" s="217"/>
      <c r="AB14926" s="217"/>
      <c r="AC14926" s="217"/>
      <c r="AD14926" s="213"/>
    </row>
    <row r="14927" spans="20:30" x14ac:dyDescent="0.2">
      <c r="T14927" s="212"/>
      <c r="U14927" s="213"/>
      <c r="V14927" s="213"/>
      <c r="W14927" s="213"/>
      <c r="X14927" s="214"/>
      <c r="Y14927" s="214"/>
      <c r="Z14927" s="214"/>
      <c r="AA14927" s="217"/>
      <c r="AB14927" s="217"/>
      <c r="AC14927" s="217"/>
      <c r="AD14927" s="213"/>
    </row>
    <row r="14928" spans="20:30" x14ac:dyDescent="0.2">
      <c r="T14928" s="212"/>
      <c r="U14928" s="213"/>
      <c r="V14928" s="213"/>
      <c r="W14928" s="213"/>
      <c r="X14928" s="214"/>
      <c r="Y14928" s="214"/>
      <c r="Z14928" s="214"/>
      <c r="AA14928" s="217"/>
      <c r="AB14928" s="217"/>
      <c r="AC14928" s="217"/>
      <c r="AD14928" s="213"/>
    </row>
    <row r="14929" spans="20:30" x14ac:dyDescent="0.2">
      <c r="T14929" s="212"/>
      <c r="U14929" s="213"/>
      <c r="V14929" s="213"/>
      <c r="W14929" s="213"/>
      <c r="X14929" s="214"/>
      <c r="Y14929" s="214"/>
      <c r="Z14929" s="214"/>
      <c r="AA14929" s="217"/>
      <c r="AB14929" s="217"/>
      <c r="AC14929" s="217"/>
      <c r="AD14929" s="213"/>
    </row>
    <row r="14930" spans="20:30" x14ac:dyDescent="0.2">
      <c r="T14930" s="212"/>
      <c r="U14930" s="213"/>
      <c r="V14930" s="213"/>
      <c r="W14930" s="213"/>
      <c r="X14930" s="214"/>
      <c r="Y14930" s="214"/>
      <c r="Z14930" s="214"/>
      <c r="AA14930" s="217"/>
      <c r="AB14930" s="217"/>
      <c r="AC14930" s="217"/>
      <c r="AD14930" s="213"/>
    </row>
    <row r="14931" spans="20:30" x14ac:dyDescent="0.2">
      <c r="T14931" s="212"/>
      <c r="U14931" s="213"/>
      <c r="V14931" s="213"/>
      <c r="W14931" s="213"/>
      <c r="X14931" s="214"/>
      <c r="Y14931" s="214"/>
      <c r="Z14931" s="214"/>
      <c r="AA14931" s="217"/>
      <c r="AB14931" s="217"/>
      <c r="AC14931" s="217"/>
      <c r="AD14931" s="213"/>
    </row>
    <row r="14932" spans="20:30" x14ac:dyDescent="0.2">
      <c r="T14932" s="212"/>
      <c r="U14932" s="213"/>
      <c r="V14932" s="213"/>
      <c r="W14932" s="213"/>
      <c r="X14932" s="214"/>
      <c r="Y14932" s="214"/>
      <c r="Z14932" s="214"/>
      <c r="AA14932" s="217"/>
      <c r="AB14932" s="217"/>
      <c r="AC14932" s="217"/>
      <c r="AD14932" s="213"/>
    </row>
    <row r="14933" spans="20:30" x14ac:dyDescent="0.2">
      <c r="T14933" s="212"/>
      <c r="U14933" s="213"/>
      <c r="V14933" s="213"/>
      <c r="W14933" s="213"/>
      <c r="X14933" s="214"/>
      <c r="Y14933" s="214"/>
      <c r="Z14933" s="214"/>
      <c r="AA14933" s="217"/>
      <c r="AB14933" s="217"/>
      <c r="AC14933" s="217"/>
      <c r="AD14933" s="213"/>
    </row>
    <row r="14934" spans="20:30" x14ac:dyDescent="0.2">
      <c r="T14934" s="212"/>
      <c r="U14934" s="213"/>
      <c r="V14934" s="213"/>
      <c r="W14934" s="213"/>
      <c r="X14934" s="214"/>
      <c r="Y14934" s="214"/>
      <c r="Z14934" s="214"/>
      <c r="AA14934" s="217"/>
      <c r="AB14934" s="217"/>
      <c r="AC14934" s="217"/>
      <c r="AD14934" s="213"/>
    </row>
    <row r="14935" spans="20:30" x14ac:dyDescent="0.2">
      <c r="T14935" s="212"/>
      <c r="U14935" s="213"/>
      <c r="V14935" s="213"/>
      <c r="W14935" s="213"/>
      <c r="X14935" s="214"/>
      <c r="Y14935" s="214"/>
      <c r="Z14935" s="214"/>
      <c r="AA14935" s="217"/>
      <c r="AB14935" s="217"/>
      <c r="AC14935" s="217"/>
      <c r="AD14935" s="213"/>
    </row>
    <row r="14936" spans="20:30" x14ac:dyDescent="0.2">
      <c r="T14936" s="212"/>
      <c r="U14936" s="213"/>
      <c r="V14936" s="213"/>
      <c r="W14936" s="213"/>
      <c r="X14936" s="214"/>
      <c r="Y14936" s="214"/>
      <c r="Z14936" s="214"/>
      <c r="AA14936" s="217"/>
      <c r="AB14936" s="217"/>
      <c r="AC14936" s="217"/>
      <c r="AD14936" s="213"/>
    </row>
    <row r="14937" spans="20:30" x14ac:dyDescent="0.2">
      <c r="T14937" s="212"/>
      <c r="U14937" s="213"/>
      <c r="V14937" s="213"/>
      <c r="W14937" s="213"/>
      <c r="X14937" s="214"/>
      <c r="Y14937" s="214"/>
      <c r="Z14937" s="214"/>
      <c r="AA14937" s="217"/>
      <c r="AB14937" s="217"/>
      <c r="AC14937" s="217"/>
      <c r="AD14937" s="213"/>
    </row>
    <row r="14938" spans="20:30" x14ac:dyDescent="0.2">
      <c r="T14938" s="212"/>
      <c r="U14938" s="213"/>
      <c r="V14938" s="213"/>
      <c r="W14938" s="213"/>
      <c r="X14938" s="214"/>
      <c r="Y14938" s="214"/>
      <c r="Z14938" s="214"/>
      <c r="AA14938" s="217"/>
      <c r="AB14938" s="217"/>
      <c r="AC14938" s="217"/>
      <c r="AD14938" s="213"/>
    </row>
    <row r="14939" spans="20:30" x14ac:dyDescent="0.2">
      <c r="T14939" s="212"/>
      <c r="U14939" s="213"/>
      <c r="V14939" s="213"/>
      <c r="W14939" s="213"/>
      <c r="X14939" s="214"/>
      <c r="Y14939" s="214"/>
      <c r="Z14939" s="214"/>
      <c r="AA14939" s="217"/>
      <c r="AB14939" s="217"/>
      <c r="AC14939" s="217"/>
      <c r="AD14939" s="213"/>
    </row>
    <row r="14940" spans="20:30" x14ac:dyDescent="0.2">
      <c r="T14940" s="212"/>
      <c r="U14940" s="213"/>
      <c r="V14940" s="213"/>
      <c r="W14940" s="213"/>
      <c r="X14940" s="214"/>
      <c r="Y14940" s="214"/>
      <c r="Z14940" s="214"/>
      <c r="AA14940" s="217"/>
      <c r="AB14940" s="217"/>
      <c r="AC14940" s="217"/>
      <c r="AD14940" s="213"/>
    </row>
    <row r="14941" spans="20:30" x14ac:dyDescent="0.2">
      <c r="T14941" s="212"/>
      <c r="U14941" s="213"/>
      <c r="V14941" s="213"/>
      <c r="W14941" s="213"/>
      <c r="X14941" s="214"/>
      <c r="Y14941" s="214"/>
      <c r="Z14941" s="214"/>
      <c r="AA14941" s="217"/>
      <c r="AB14941" s="217"/>
      <c r="AC14941" s="217"/>
      <c r="AD14941" s="213"/>
    </row>
    <row r="14942" spans="20:30" x14ac:dyDescent="0.2">
      <c r="T14942" s="212"/>
      <c r="U14942" s="213"/>
      <c r="V14942" s="213"/>
      <c r="W14942" s="213"/>
      <c r="X14942" s="214"/>
      <c r="Y14942" s="214"/>
      <c r="Z14942" s="214"/>
      <c r="AA14942" s="217"/>
      <c r="AB14942" s="217"/>
      <c r="AC14942" s="217"/>
      <c r="AD14942" s="213"/>
    </row>
    <row r="14943" spans="20:30" x14ac:dyDescent="0.2">
      <c r="T14943" s="212"/>
      <c r="U14943" s="213"/>
      <c r="V14943" s="213"/>
      <c r="W14943" s="213"/>
      <c r="X14943" s="214"/>
      <c r="Y14943" s="214"/>
      <c r="Z14943" s="214"/>
      <c r="AA14943" s="217"/>
      <c r="AB14943" s="217"/>
      <c r="AC14943" s="217"/>
      <c r="AD14943" s="213"/>
    </row>
    <row r="14944" spans="20:30" x14ac:dyDescent="0.2">
      <c r="T14944" s="212"/>
      <c r="U14944" s="213"/>
      <c r="V14944" s="213"/>
      <c r="W14944" s="213"/>
      <c r="X14944" s="214"/>
      <c r="Y14944" s="214"/>
      <c r="Z14944" s="214"/>
      <c r="AA14944" s="217"/>
      <c r="AB14944" s="217"/>
      <c r="AC14944" s="217"/>
      <c r="AD14944" s="213"/>
    </row>
    <row r="14945" spans="20:30" x14ac:dyDescent="0.2">
      <c r="T14945" s="212"/>
      <c r="U14945" s="213"/>
      <c r="V14945" s="213"/>
      <c r="W14945" s="213"/>
      <c r="X14945" s="214"/>
      <c r="Y14945" s="214"/>
      <c r="Z14945" s="214"/>
      <c r="AA14945" s="217"/>
      <c r="AB14945" s="217"/>
      <c r="AC14945" s="217"/>
      <c r="AD14945" s="213"/>
    </row>
    <row r="14946" spans="20:30" x14ac:dyDescent="0.2">
      <c r="T14946" s="212"/>
      <c r="U14946" s="213"/>
      <c r="V14946" s="213"/>
      <c r="W14946" s="213"/>
      <c r="X14946" s="214"/>
      <c r="Y14946" s="214"/>
      <c r="Z14946" s="214"/>
      <c r="AA14946" s="217"/>
      <c r="AB14946" s="217"/>
      <c r="AC14946" s="217"/>
      <c r="AD14946" s="213"/>
    </row>
    <row r="14947" spans="20:30" x14ac:dyDescent="0.2">
      <c r="T14947" s="212"/>
      <c r="U14947" s="213"/>
      <c r="V14947" s="213"/>
      <c r="W14947" s="213"/>
      <c r="X14947" s="214"/>
      <c r="Y14947" s="214"/>
      <c r="Z14947" s="214"/>
      <c r="AA14947" s="217"/>
      <c r="AB14947" s="217"/>
      <c r="AC14947" s="217"/>
      <c r="AD14947" s="213"/>
    </row>
    <row r="14948" spans="20:30" x14ac:dyDescent="0.2">
      <c r="T14948" s="212"/>
      <c r="U14948" s="213"/>
      <c r="V14948" s="213"/>
      <c r="W14948" s="213"/>
      <c r="X14948" s="214"/>
      <c r="Y14948" s="214"/>
      <c r="Z14948" s="214"/>
      <c r="AA14948" s="217"/>
      <c r="AB14948" s="217"/>
      <c r="AC14948" s="217"/>
      <c r="AD14948" s="213"/>
    </row>
    <row r="14949" spans="20:30" x14ac:dyDescent="0.2">
      <c r="T14949" s="212"/>
      <c r="U14949" s="213"/>
      <c r="V14949" s="213"/>
      <c r="W14949" s="213"/>
      <c r="X14949" s="214"/>
      <c r="Y14949" s="214"/>
      <c r="Z14949" s="214"/>
      <c r="AA14949" s="217"/>
      <c r="AB14949" s="217"/>
      <c r="AC14949" s="217"/>
      <c r="AD14949" s="213"/>
    </row>
    <row r="14950" spans="20:30" x14ac:dyDescent="0.2">
      <c r="T14950" s="212"/>
      <c r="U14950" s="213"/>
      <c r="V14950" s="213"/>
      <c r="W14950" s="213"/>
      <c r="X14950" s="214"/>
      <c r="Y14950" s="214"/>
      <c r="Z14950" s="214"/>
      <c r="AA14950" s="217"/>
      <c r="AB14950" s="217"/>
      <c r="AC14950" s="217"/>
      <c r="AD14950" s="213"/>
    </row>
    <row r="14951" spans="20:30" x14ac:dyDescent="0.2">
      <c r="T14951" s="212"/>
      <c r="U14951" s="213"/>
      <c r="V14951" s="213"/>
      <c r="W14951" s="213"/>
      <c r="X14951" s="214"/>
      <c r="Y14951" s="214"/>
      <c r="Z14951" s="214"/>
      <c r="AA14951" s="217"/>
      <c r="AB14951" s="217"/>
      <c r="AC14951" s="217"/>
      <c r="AD14951" s="213"/>
    </row>
    <row r="14952" spans="20:30" x14ac:dyDescent="0.2">
      <c r="T14952" s="212"/>
      <c r="U14952" s="213"/>
      <c r="V14952" s="213"/>
      <c r="W14952" s="213"/>
      <c r="X14952" s="214"/>
      <c r="Y14952" s="214"/>
      <c r="Z14952" s="214"/>
      <c r="AA14952" s="217"/>
      <c r="AB14952" s="217"/>
      <c r="AC14952" s="217"/>
      <c r="AD14952" s="213"/>
    </row>
    <row r="14953" spans="20:30" x14ac:dyDescent="0.2">
      <c r="T14953" s="212"/>
      <c r="U14953" s="213"/>
      <c r="V14953" s="213"/>
      <c r="W14953" s="213"/>
      <c r="X14953" s="214"/>
      <c r="Y14953" s="214"/>
      <c r="Z14953" s="214"/>
      <c r="AA14953" s="217"/>
      <c r="AB14953" s="217"/>
      <c r="AC14953" s="217"/>
      <c r="AD14953" s="213"/>
    </row>
    <row r="14954" spans="20:30" x14ac:dyDescent="0.2">
      <c r="T14954" s="212"/>
      <c r="U14954" s="213"/>
      <c r="V14954" s="213"/>
      <c r="W14954" s="213"/>
      <c r="X14954" s="214"/>
      <c r="Y14954" s="214"/>
      <c r="Z14954" s="214"/>
      <c r="AA14954" s="217"/>
      <c r="AB14954" s="217"/>
      <c r="AC14954" s="217"/>
      <c r="AD14954" s="213"/>
    </row>
    <row r="14955" spans="20:30" x14ac:dyDescent="0.2">
      <c r="T14955" s="212"/>
      <c r="U14955" s="213"/>
      <c r="V14955" s="213"/>
      <c r="W14955" s="213"/>
      <c r="X14955" s="214"/>
      <c r="Y14955" s="214"/>
      <c r="Z14955" s="214"/>
      <c r="AA14955" s="217"/>
      <c r="AB14955" s="217"/>
      <c r="AC14955" s="217"/>
      <c r="AD14955" s="213"/>
    </row>
    <row r="14956" spans="20:30" x14ac:dyDescent="0.2">
      <c r="T14956" s="212"/>
      <c r="U14956" s="213"/>
      <c r="V14956" s="213"/>
      <c r="W14956" s="213"/>
      <c r="X14956" s="214"/>
      <c r="Y14956" s="214"/>
      <c r="Z14956" s="214"/>
      <c r="AA14956" s="217"/>
      <c r="AB14956" s="217"/>
      <c r="AC14956" s="217"/>
      <c r="AD14956" s="213"/>
    </row>
    <row r="14957" spans="20:30" x14ac:dyDescent="0.2">
      <c r="T14957" s="212"/>
      <c r="U14957" s="213"/>
      <c r="V14957" s="213"/>
      <c r="W14957" s="213"/>
      <c r="X14957" s="214"/>
      <c r="Y14957" s="214"/>
      <c r="Z14957" s="214"/>
      <c r="AA14957" s="217"/>
      <c r="AB14957" s="217"/>
      <c r="AC14957" s="217"/>
      <c r="AD14957" s="213"/>
    </row>
    <row r="14958" spans="20:30" x14ac:dyDescent="0.2">
      <c r="T14958" s="212"/>
      <c r="U14958" s="213"/>
      <c r="V14958" s="213"/>
      <c r="W14958" s="213"/>
      <c r="X14958" s="214"/>
      <c r="Y14958" s="214"/>
      <c r="Z14958" s="214"/>
      <c r="AA14958" s="217"/>
      <c r="AB14958" s="217"/>
      <c r="AC14958" s="217"/>
      <c r="AD14958" s="213"/>
    </row>
    <row r="14959" spans="20:30" x14ac:dyDescent="0.2">
      <c r="T14959" s="212"/>
      <c r="U14959" s="213"/>
      <c r="V14959" s="213"/>
      <c r="W14959" s="213"/>
      <c r="X14959" s="214"/>
      <c r="Y14959" s="214"/>
      <c r="Z14959" s="214"/>
      <c r="AA14959" s="217"/>
      <c r="AB14959" s="217"/>
      <c r="AC14959" s="217"/>
      <c r="AD14959" s="213"/>
    </row>
    <row r="14960" spans="20:30" x14ac:dyDescent="0.2">
      <c r="T14960" s="212"/>
      <c r="U14960" s="213"/>
      <c r="V14960" s="213"/>
      <c r="W14960" s="213"/>
      <c r="X14960" s="214"/>
      <c r="Y14960" s="214"/>
      <c r="Z14960" s="214"/>
      <c r="AA14960" s="217"/>
      <c r="AB14960" s="217"/>
      <c r="AC14960" s="217"/>
      <c r="AD14960" s="213"/>
    </row>
    <row r="14961" spans="20:30" x14ac:dyDescent="0.2">
      <c r="T14961" s="212"/>
      <c r="U14961" s="213"/>
      <c r="V14961" s="213"/>
      <c r="W14961" s="213"/>
      <c r="X14961" s="214"/>
      <c r="Y14961" s="214"/>
      <c r="Z14961" s="214"/>
      <c r="AA14961" s="217"/>
      <c r="AB14961" s="217"/>
      <c r="AC14961" s="217"/>
      <c r="AD14961" s="213"/>
    </row>
    <row r="14962" spans="20:30" x14ac:dyDescent="0.2">
      <c r="T14962" s="212"/>
      <c r="U14962" s="213"/>
      <c r="V14962" s="213"/>
      <c r="W14962" s="213"/>
      <c r="X14962" s="214"/>
      <c r="Y14962" s="214"/>
      <c r="Z14962" s="214"/>
      <c r="AA14962" s="217"/>
      <c r="AB14962" s="217"/>
      <c r="AC14962" s="217"/>
      <c r="AD14962" s="213"/>
    </row>
    <row r="14963" spans="20:30" x14ac:dyDescent="0.2">
      <c r="T14963" s="212"/>
      <c r="U14963" s="213"/>
      <c r="V14963" s="213"/>
      <c r="W14963" s="213"/>
      <c r="X14963" s="214"/>
      <c r="Y14963" s="214"/>
      <c r="Z14963" s="214"/>
      <c r="AA14963" s="217"/>
      <c r="AB14963" s="217"/>
      <c r="AC14963" s="217"/>
      <c r="AD14963" s="213"/>
    </row>
    <row r="14964" spans="20:30" x14ac:dyDescent="0.2">
      <c r="T14964" s="212"/>
      <c r="U14964" s="213"/>
      <c r="V14964" s="213"/>
      <c r="W14964" s="213"/>
      <c r="X14964" s="214"/>
      <c r="Y14964" s="214"/>
      <c r="Z14964" s="214"/>
      <c r="AA14964" s="217"/>
      <c r="AB14964" s="217"/>
      <c r="AC14964" s="217"/>
      <c r="AD14964" s="213"/>
    </row>
    <row r="14965" spans="20:30" x14ac:dyDescent="0.2">
      <c r="T14965" s="212"/>
      <c r="U14965" s="213"/>
      <c r="V14965" s="213"/>
      <c r="W14965" s="213"/>
      <c r="X14965" s="214"/>
      <c r="Y14965" s="214"/>
      <c r="Z14965" s="214"/>
      <c r="AA14965" s="217"/>
      <c r="AB14965" s="217"/>
      <c r="AC14965" s="217"/>
      <c r="AD14965" s="213"/>
    </row>
    <row r="14966" spans="20:30" x14ac:dyDescent="0.2">
      <c r="T14966" s="212"/>
      <c r="U14966" s="213"/>
      <c r="V14966" s="213"/>
      <c r="W14966" s="213"/>
      <c r="X14966" s="214"/>
      <c r="Y14966" s="214"/>
      <c r="Z14966" s="214"/>
      <c r="AA14966" s="217"/>
      <c r="AB14966" s="217"/>
      <c r="AC14966" s="217"/>
      <c r="AD14966" s="213"/>
    </row>
    <row r="14967" spans="20:30" x14ac:dyDescent="0.2">
      <c r="T14967" s="212"/>
      <c r="U14967" s="213"/>
      <c r="V14967" s="213"/>
      <c r="W14967" s="213"/>
      <c r="X14967" s="214"/>
      <c r="Y14967" s="214"/>
      <c r="Z14967" s="214"/>
      <c r="AA14967" s="217"/>
      <c r="AB14967" s="217"/>
      <c r="AC14967" s="217"/>
      <c r="AD14967" s="213"/>
    </row>
    <row r="14968" spans="20:30" x14ac:dyDescent="0.2">
      <c r="T14968" s="212"/>
      <c r="U14968" s="213"/>
      <c r="V14968" s="213"/>
      <c r="W14968" s="213"/>
      <c r="X14968" s="214"/>
      <c r="Y14968" s="214"/>
      <c r="Z14968" s="214"/>
      <c r="AA14968" s="217"/>
      <c r="AB14968" s="217"/>
      <c r="AC14968" s="217"/>
      <c r="AD14968" s="213"/>
    </row>
    <row r="14969" spans="20:30" x14ac:dyDescent="0.2">
      <c r="T14969" s="212"/>
      <c r="U14969" s="213"/>
      <c r="V14969" s="213"/>
      <c r="W14969" s="213"/>
      <c r="X14969" s="214"/>
      <c r="Y14969" s="214"/>
      <c r="Z14969" s="214"/>
      <c r="AA14969" s="217"/>
      <c r="AB14969" s="217"/>
      <c r="AC14969" s="217"/>
      <c r="AD14969" s="213"/>
    </row>
    <row r="14970" spans="20:30" x14ac:dyDescent="0.2">
      <c r="T14970" s="212"/>
      <c r="U14970" s="213"/>
      <c r="V14970" s="213"/>
      <c r="W14970" s="213"/>
      <c r="X14970" s="214"/>
      <c r="Y14970" s="214"/>
      <c r="Z14970" s="214"/>
      <c r="AA14970" s="217"/>
      <c r="AB14970" s="217"/>
      <c r="AC14970" s="217"/>
      <c r="AD14970" s="213"/>
    </row>
    <row r="14971" spans="20:30" x14ac:dyDescent="0.2">
      <c r="T14971" s="212"/>
      <c r="U14971" s="213"/>
      <c r="V14971" s="213"/>
      <c r="W14971" s="213"/>
      <c r="X14971" s="214"/>
      <c r="Y14971" s="214"/>
      <c r="Z14971" s="214"/>
      <c r="AA14971" s="217"/>
      <c r="AB14971" s="217"/>
      <c r="AC14971" s="217"/>
      <c r="AD14971" s="213"/>
    </row>
    <row r="14972" spans="20:30" x14ac:dyDescent="0.2">
      <c r="T14972" s="212"/>
      <c r="U14972" s="213"/>
      <c r="V14972" s="213"/>
      <c r="W14972" s="213"/>
      <c r="X14972" s="214"/>
      <c r="Y14972" s="214"/>
      <c r="Z14972" s="214"/>
      <c r="AA14972" s="217"/>
      <c r="AB14972" s="217"/>
      <c r="AC14972" s="217"/>
      <c r="AD14972" s="213"/>
    </row>
    <row r="14973" spans="20:30" x14ac:dyDescent="0.2">
      <c r="T14973" s="212"/>
      <c r="U14973" s="213"/>
      <c r="V14973" s="213"/>
      <c r="W14973" s="213"/>
      <c r="X14973" s="214"/>
      <c r="Y14973" s="214"/>
      <c r="Z14973" s="214"/>
      <c r="AA14973" s="217"/>
      <c r="AB14973" s="217"/>
      <c r="AC14973" s="217"/>
      <c r="AD14973" s="213"/>
    </row>
    <row r="14974" spans="20:30" x14ac:dyDescent="0.2">
      <c r="T14974" s="212"/>
      <c r="U14974" s="213"/>
      <c r="V14974" s="213"/>
      <c r="W14974" s="213"/>
      <c r="X14974" s="214"/>
      <c r="Y14974" s="214"/>
      <c r="Z14974" s="214"/>
      <c r="AA14974" s="217"/>
      <c r="AB14974" s="217"/>
      <c r="AC14974" s="217"/>
      <c r="AD14974" s="213"/>
    </row>
    <row r="14975" spans="20:30" x14ac:dyDescent="0.2">
      <c r="T14975" s="212"/>
      <c r="U14975" s="213"/>
      <c r="V14975" s="213"/>
      <c r="W14975" s="213"/>
      <c r="X14975" s="214"/>
      <c r="Y14975" s="214"/>
      <c r="Z14975" s="214"/>
      <c r="AA14975" s="217"/>
      <c r="AB14975" s="217"/>
      <c r="AC14975" s="217"/>
      <c r="AD14975" s="213"/>
    </row>
    <row r="14976" spans="20:30" x14ac:dyDescent="0.2">
      <c r="T14976" s="212"/>
      <c r="U14976" s="213"/>
      <c r="V14976" s="213"/>
      <c r="W14976" s="213"/>
      <c r="X14976" s="214"/>
      <c r="Y14976" s="214"/>
      <c r="Z14976" s="214"/>
      <c r="AA14976" s="217"/>
      <c r="AB14976" s="217"/>
      <c r="AC14976" s="217"/>
      <c r="AD14976" s="213"/>
    </row>
    <row r="14977" spans="20:30" x14ac:dyDescent="0.2">
      <c r="T14977" s="212"/>
      <c r="U14977" s="213"/>
      <c r="V14977" s="213"/>
      <c r="W14977" s="213"/>
      <c r="X14977" s="214"/>
      <c r="Y14977" s="214"/>
      <c r="Z14977" s="214"/>
      <c r="AA14977" s="217"/>
      <c r="AB14977" s="217"/>
      <c r="AC14977" s="217"/>
      <c r="AD14977" s="213"/>
    </row>
    <row r="14978" spans="20:30" x14ac:dyDescent="0.2">
      <c r="T14978" s="212"/>
      <c r="U14978" s="213"/>
      <c r="V14978" s="213"/>
      <c r="W14978" s="213"/>
      <c r="X14978" s="214"/>
      <c r="Y14978" s="214"/>
      <c r="Z14978" s="214"/>
      <c r="AA14978" s="217"/>
      <c r="AB14978" s="217"/>
      <c r="AC14978" s="217"/>
      <c r="AD14978" s="213"/>
    </row>
    <row r="14979" spans="20:30" x14ac:dyDescent="0.2">
      <c r="T14979" s="212"/>
      <c r="U14979" s="213"/>
      <c r="V14979" s="213"/>
      <c r="W14979" s="213"/>
      <c r="X14979" s="214"/>
      <c r="Y14979" s="214"/>
      <c r="Z14979" s="214"/>
      <c r="AA14979" s="217"/>
      <c r="AB14979" s="217"/>
      <c r="AC14979" s="217"/>
      <c r="AD14979" s="213"/>
    </row>
    <row r="14980" spans="20:30" x14ac:dyDescent="0.2">
      <c r="T14980" s="212"/>
      <c r="U14980" s="213"/>
      <c r="V14980" s="213"/>
      <c r="W14980" s="213"/>
      <c r="X14980" s="214"/>
      <c r="Y14980" s="214"/>
      <c r="Z14980" s="214"/>
      <c r="AA14980" s="217"/>
      <c r="AB14980" s="217"/>
      <c r="AC14980" s="217"/>
      <c r="AD14980" s="213"/>
    </row>
    <row r="14981" spans="20:30" x14ac:dyDescent="0.2">
      <c r="T14981" s="212"/>
      <c r="U14981" s="213"/>
      <c r="V14981" s="213"/>
      <c r="W14981" s="213"/>
      <c r="X14981" s="214"/>
      <c r="Y14981" s="214"/>
      <c r="Z14981" s="214"/>
      <c r="AA14981" s="217"/>
      <c r="AB14981" s="217"/>
      <c r="AC14981" s="217"/>
      <c r="AD14981" s="213"/>
    </row>
    <row r="14982" spans="20:30" x14ac:dyDescent="0.2">
      <c r="T14982" s="212"/>
      <c r="U14982" s="213"/>
      <c r="V14982" s="213"/>
      <c r="W14982" s="213"/>
      <c r="X14982" s="214"/>
      <c r="Y14982" s="214"/>
      <c r="Z14982" s="214"/>
      <c r="AA14982" s="217"/>
      <c r="AB14982" s="217"/>
      <c r="AC14982" s="217"/>
      <c r="AD14982" s="213"/>
    </row>
    <row r="14983" spans="20:30" x14ac:dyDescent="0.2">
      <c r="T14983" s="212"/>
      <c r="U14983" s="213"/>
      <c r="V14983" s="213"/>
      <c r="W14983" s="213"/>
      <c r="X14983" s="214"/>
      <c r="Y14983" s="214"/>
      <c r="Z14983" s="214"/>
      <c r="AA14983" s="217"/>
      <c r="AB14983" s="217"/>
      <c r="AC14983" s="217"/>
      <c r="AD14983" s="213"/>
    </row>
    <row r="14984" spans="20:30" x14ac:dyDescent="0.2">
      <c r="T14984" s="212"/>
      <c r="U14984" s="213"/>
      <c r="V14984" s="213"/>
      <c r="W14984" s="213"/>
      <c r="X14984" s="214"/>
      <c r="Y14984" s="214"/>
      <c r="Z14984" s="214"/>
      <c r="AA14984" s="217"/>
      <c r="AB14984" s="217"/>
      <c r="AC14984" s="217"/>
      <c r="AD14984" s="213"/>
    </row>
    <row r="14985" spans="20:30" x14ac:dyDescent="0.2">
      <c r="T14985" s="212"/>
      <c r="U14985" s="213"/>
      <c r="V14985" s="213"/>
      <c r="W14985" s="213"/>
      <c r="X14985" s="214"/>
      <c r="Y14985" s="214"/>
      <c r="Z14985" s="214"/>
      <c r="AA14985" s="217"/>
      <c r="AB14985" s="217"/>
      <c r="AC14985" s="217"/>
      <c r="AD14985" s="213"/>
    </row>
    <row r="14986" spans="20:30" x14ac:dyDescent="0.2">
      <c r="T14986" s="212"/>
      <c r="U14986" s="213"/>
      <c r="V14986" s="213"/>
      <c r="W14986" s="213"/>
      <c r="X14986" s="214"/>
      <c r="Y14986" s="214"/>
      <c r="Z14986" s="214"/>
      <c r="AA14986" s="217"/>
      <c r="AB14986" s="217"/>
      <c r="AC14986" s="217"/>
      <c r="AD14986" s="213"/>
    </row>
    <row r="14987" spans="20:30" x14ac:dyDescent="0.2">
      <c r="T14987" s="212"/>
      <c r="U14987" s="213"/>
      <c r="V14987" s="213"/>
      <c r="W14987" s="213"/>
      <c r="X14987" s="214"/>
      <c r="Y14987" s="214"/>
      <c r="Z14987" s="214"/>
      <c r="AA14987" s="217"/>
      <c r="AB14987" s="217"/>
      <c r="AC14987" s="217"/>
      <c r="AD14987" s="213"/>
    </row>
    <row r="14988" spans="20:30" x14ac:dyDescent="0.2">
      <c r="T14988" s="212"/>
      <c r="U14988" s="213"/>
      <c r="V14988" s="213"/>
      <c r="W14988" s="213"/>
      <c r="X14988" s="214"/>
      <c r="Y14988" s="214"/>
      <c r="Z14988" s="214"/>
      <c r="AA14988" s="217"/>
      <c r="AB14988" s="217"/>
      <c r="AC14988" s="217"/>
      <c r="AD14988" s="213"/>
    </row>
    <row r="14989" spans="20:30" x14ac:dyDescent="0.2">
      <c r="T14989" s="212"/>
      <c r="U14989" s="213"/>
      <c r="V14989" s="213"/>
      <c r="W14989" s="213"/>
      <c r="X14989" s="214"/>
      <c r="Y14989" s="214"/>
      <c r="Z14989" s="214"/>
      <c r="AA14989" s="217"/>
      <c r="AB14989" s="217"/>
      <c r="AC14989" s="217"/>
      <c r="AD14989" s="213"/>
    </row>
    <row r="14990" spans="20:30" x14ac:dyDescent="0.2">
      <c r="T14990" s="212"/>
      <c r="U14990" s="213"/>
      <c r="V14990" s="213"/>
      <c r="W14990" s="213"/>
      <c r="X14990" s="214"/>
      <c r="Y14990" s="214"/>
      <c r="Z14990" s="214"/>
      <c r="AA14990" s="217"/>
      <c r="AB14990" s="217"/>
      <c r="AC14990" s="217"/>
      <c r="AD14990" s="213"/>
    </row>
    <row r="14991" spans="20:30" x14ac:dyDescent="0.2">
      <c r="T14991" s="212"/>
      <c r="U14991" s="213"/>
      <c r="V14991" s="213"/>
      <c r="W14991" s="213"/>
      <c r="X14991" s="214"/>
      <c r="Y14991" s="214"/>
      <c r="Z14991" s="214"/>
      <c r="AA14991" s="217"/>
      <c r="AB14991" s="217"/>
      <c r="AC14991" s="217"/>
      <c r="AD14991" s="213"/>
    </row>
    <row r="14992" spans="20:30" x14ac:dyDescent="0.2">
      <c r="T14992" s="212"/>
      <c r="U14992" s="213"/>
      <c r="V14992" s="213"/>
      <c r="W14992" s="213"/>
      <c r="X14992" s="214"/>
      <c r="Y14992" s="214"/>
      <c r="Z14992" s="214"/>
      <c r="AA14992" s="217"/>
      <c r="AB14992" s="217"/>
      <c r="AC14992" s="217"/>
      <c r="AD14992" s="213"/>
    </row>
    <row r="14993" spans="20:30" x14ac:dyDescent="0.2">
      <c r="T14993" s="212"/>
      <c r="U14993" s="213"/>
      <c r="V14993" s="213"/>
      <c r="W14993" s="213"/>
      <c r="X14993" s="214"/>
      <c r="Y14993" s="214"/>
      <c r="Z14993" s="214"/>
      <c r="AA14993" s="217"/>
      <c r="AB14993" s="217"/>
      <c r="AC14993" s="217"/>
      <c r="AD14993" s="213"/>
    </row>
    <row r="14994" spans="20:30" x14ac:dyDescent="0.2">
      <c r="T14994" s="212"/>
      <c r="U14994" s="213"/>
      <c r="V14994" s="213"/>
      <c r="W14994" s="213"/>
      <c r="X14994" s="214"/>
      <c r="Y14994" s="214"/>
      <c r="Z14994" s="214"/>
      <c r="AA14994" s="217"/>
      <c r="AB14994" s="217"/>
      <c r="AC14994" s="217"/>
      <c r="AD14994" s="213"/>
    </row>
    <row r="14995" spans="20:30" x14ac:dyDescent="0.2">
      <c r="T14995" s="212"/>
      <c r="U14995" s="213"/>
      <c r="V14995" s="213"/>
      <c r="W14995" s="213"/>
      <c r="X14995" s="214"/>
      <c r="Y14995" s="214"/>
      <c r="Z14995" s="214"/>
      <c r="AA14995" s="217"/>
      <c r="AB14995" s="217"/>
      <c r="AC14995" s="217"/>
      <c r="AD14995" s="213"/>
    </row>
    <row r="14996" spans="20:30" x14ac:dyDescent="0.2">
      <c r="T14996" s="212"/>
      <c r="U14996" s="213"/>
      <c r="V14996" s="213"/>
      <c r="W14996" s="213"/>
      <c r="X14996" s="214"/>
      <c r="Y14996" s="214"/>
      <c r="Z14996" s="214"/>
      <c r="AA14996" s="217"/>
      <c r="AB14996" s="217"/>
      <c r="AC14996" s="217"/>
      <c r="AD14996" s="213"/>
    </row>
    <row r="14997" spans="20:30" x14ac:dyDescent="0.2">
      <c r="T14997" s="212"/>
      <c r="U14997" s="213"/>
      <c r="V14997" s="213"/>
      <c r="W14997" s="213"/>
      <c r="X14997" s="214"/>
      <c r="Y14997" s="214"/>
      <c r="Z14997" s="214"/>
      <c r="AA14997" s="217"/>
      <c r="AB14997" s="217"/>
      <c r="AC14997" s="217"/>
      <c r="AD14997" s="213"/>
    </row>
    <row r="14998" spans="20:30" x14ac:dyDescent="0.2">
      <c r="T14998" s="212"/>
      <c r="U14998" s="213"/>
      <c r="V14998" s="213"/>
      <c r="W14998" s="213"/>
      <c r="X14998" s="214"/>
      <c r="Y14998" s="214"/>
      <c r="Z14998" s="214"/>
      <c r="AA14998" s="217"/>
      <c r="AB14998" s="217"/>
      <c r="AC14998" s="217"/>
      <c r="AD14998" s="213"/>
    </row>
    <row r="14999" spans="20:30" x14ac:dyDescent="0.2">
      <c r="T14999" s="212"/>
      <c r="U14999" s="213"/>
      <c r="V14999" s="213"/>
      <c r="W14999" s="213"/>
      <c r="X14999" s="214"/>
      <c r="Y14999" s="214"/>
      <c r="Z14999" s="214"/>
      <c r="AA14999" s="217"/>
      <c r="AB14999" s="217"/>
      <c r="AC14999" s="217"/>
      <c r="AD14999" s="213"/>
    </row>
    <row r="15000" spans="20:30" x14ac:dyDescent="0.2">
      <c r="T15000" s="212"/>
      <c r="U15000" s="213"/>
      <c r="V15000" s="213"/>
      <c r="W15000" s="213"/>
      <c r="X15000" s="214"/>
      <c r="Y15000" s="214"/>
      <c r="Z15000" s="214"/>
      <c r="AA15000" s="217"/>
      <c r="AB15000" s="217"/>
      <c r="AC15000" s="217"/>
      <c r="AD15000" s="213"/>
    </row>
    <row r="15001" spans="20:30" x14ac:dyDescent="0.2">
      <c r="T15001" s="212"/>
      <c r="U15001" s="213"/>
      <c r="V15001" s="213"/>
      <c r="W15001" s="213"/>
      <c r="X15001" s="214"/>
      <c r="Y15001" s="214"/>
      <c r="Z15001" s="214"/>
      <c r="AA15001" s="217"/>
      <c r="AB15001" s="217"/>
      <c r="AC15001" s="217"/>
      <c r="AD15001" s="213"/>
    </row>
    <row r="15002" spans="20:30" x14ac:dyDescent="0.2">
      <c r="T15002" s="212"/>
      <c r="U15002" s="213"/>
      <c r="V15002" s="213"/>
      <c r="W15002" s="213"/>
      <c r="X15002" s="214"/>
      <c r="Y15002" s="214"/>
      <c r="Z15002" s="214"/>
      <c r="AA15002" s="217"/>
      <c r="AB15002" s="217"/>
      <c r="AC15002" s="217"/>
      <c r="AD15002" s="213"/>
    </row>
    <row r="15003" spans="20:30" x14ac:dyDescent="0.2">
      <c r="T15003" s="212"/>
      <c r="U15003" s="213"/>
      <c r="V15003" s="213"/>
      <c r="W15003" s="213"/>
      <c r="X15003" s="214"/>
      <c r="Y15003" s="214"/>
      <c r="Z15003" s="214"/>
      <c r="AA15003" s="217"/>
      <c r="AB15003" s="217"/>
      <c r="AC15003" s="217"/>
      <c r="AD15003" s="213"/>
    </row>
    <row r="15004" spans="20:30" x14ac:dyDescent="0.2">
      <c r="T15004" s="212"/>
      <c r="U15004" s="213"/>
      <c r="V15004" s="213"/>
      <c r="W15004" s="213"/>
      <c r="X15004" s="214"/>
      <c r="Y15004" s="214"/>
      <c r="Z15004" s="214"/>
      <c r="AA15004" s="217"/>
      <c r="AB15004" s="217"/>
      <c r="AC15004" s="217"/>
      <c r="AD15004" s="213"/>
    </row>
    <row r="15005" spans="20:30" x14ac:dyDescent="0.2">
      <c r="T15005" s="212"/>
      <c r="U15005" s="213"/>
      <c r="V15005" s="213"/>
      <c r="W15005" s="213"/>
      <c r="X15005" s="214"/>
      <c r="Y15005" s="214"/>
      <c r="Z15005" s="214"/>
      <c r="AA15005" s="217"/>
      <c r="AB15005" s="217"/>
      <c r="AC15005" s="217"/>
      <c r="AD15005" s="213"/>
    </row>
    <row r="15006" spans="20:30" x14ac:dyDescent="0.2">
      <c r="T15006" s="212"/>
      <c r="U15006" s="213"/>
      <c r="V15006" s="213"/>
      <c r="W15006" s="213"/>
      <c r="X15006" s="214"/>
      <c r="Y15006" s="214"/>
      <c r="Z15006" s="214"/>
      <c r="AA15006" s="217"/>
      <c r="AB15006" s="217"/>
      <c r="AC15006" s="217"/>
      <c r="AD15006" s="213"/>
    </row>
    <row r="15007" spans="20:30" x14ac:dyDescent="0.2">
      <c r="T15007" s="212"/>
      <c r="U15007" s="213"/>
      <c r="V15007" s="213"/>
      <c r="W15007" s="213"/>
      <c r="X15007" s="214"/>
      <c r="Y15007" s="214"/>
      <c r="Z15007" s="214"/>
      <c r="AA15007" s="217"/>
      <c r="AB15007" s="217"/>
      <c r="AC15007" s="217"/>
      <c r="AD15007" s="213"/>
    </row>
    <row r="15008" spans="20:30" x14ac:dyDescent="0.2">
      <c r="T15008" s="212"/>
      <c r="U15008" s="213"/>
      <c r="V15008" s="213"/>
      <c r="W15008" s="213"/>
      <c r="X15008" s="214"/>
      <c r="Y15008" s="214"/>
      <c r="Z15008" s="214"/>
      <c r="AA15008" s="217"/>
      <c r="AB15008" s="217"/>
      <c r="AC15008" s="217"/>
      <c r="AD15008" s="213"/>
    </row>
    <row r="15009" spans="20:30" x14ac:dyDescent="0.2">
      <c r="T15009" s="212"/>
      <c r="U15009" s="213"/>
      <c r="V15009" s="213"/>
      <c r="W15009" s="213"/>
      <c r="X15009" s="214"/>
      <c r="Y15009" s="214"/>
      <c r="Z15009" s="214"/>
      <c r="AA15009" s="217"/>
      <c r="AB15009" s="217"/>
      <c r="AC15009" s="217"/>
      <c r="AD15009" s="213"/>
    </row>
    <row r="15010" spans="20:30" x14ac:dyDescent="0.2">
      <c r="T15010" s="212"/>
      <c r="U15010" s="213"/>
      <c r="V15010" s="213"/>
      <c r="W15010" s="213"/>
      <c r="X15010" s="214"/>
      <c r="Y15010" s="214"/>
      <c r="Z15010" s="214"/>
      <c r="AA15010" s="217"/>
      <c r="AB15010" s="217"/>
      <c r="AC15010" s="217"/>
      <c r="AD15010" s="213"/>
    </row>
    <row r="15011" spans="20:30" x14ac:dyDescent="0.2">
      <c r="T15011" s="212"/>
      <c r="U15011" s="213"/>
      <c r="V15011" s="213"/>
      <c r="W15011" s="213"/>
      <c r="X15011" s="214"/>
      <c r="Y15011" s="214"/>
      <c r="Z15011" s="214"/>
      <c r="AA15011" s="217"/>
      <c r="AB15011" s="217"/>
      <c r="AC15011" s="217"/>
      <c r="AD15011" s="213"/>
    </row>
    <row r="15012" spans="20:30" x14ac:dyDescent="0.2">
      <c r="T15012" s="212"/>
      <c r="U15012" s="213"/>
      <c r="V15012" s="213"/>
      <c r="W15012" s="213"/>
      <c r="X15012" s="214"/>
      <c r="Y15012" s="214"/>
      <c r="Z15012" s="214"/>
      <c r="AA15012" s="217"/>
      <c r="AB15012" s="217"/>
      <c r="AC15012" s="217"/>
      <c r="AD15012" s="213"/>
    </row>
    <row r="15013" spans="20:30" x14ac:dyDescent="0.2">
      <c r="T15013" s="212"/>
      <c r="U15013" s="213"/>
      <c r="V15013" s="213"/>
      <c r="W15013" s="213"/>
      <c r="X15013" s="214"/>
      <c r="Y15013" s="214"/>
      <c r="Z15013" s="214"/>
      <c r="AA15013" s="217"/>
      <c r="AB15013" s="217"/>
      <c r="AC15013" s="217"/>
      <c r="AD15013" s="213"/>
    </row>
    <row r="15014" spans="20:30" x14ac:dyDescent="0.2">
      <c r="T15014" s="212"/>
      <c r="U15014" s="213"/>
      <c r="V15014" s="213"/>
      <c r="W15014" s="213"/>
      <c r="X15014" s="214"/>
      <c r="Y15014" s="214"/>
      <c r="Z15014" s="214"/>
      <c r="AA15014" s="217"/>
      <c r="AB15014" s="217"/>
      <c r="AC15014" s="217"/>
      <c r="AD15014" s="213"/>
    </row>
    <row r="15015" spans="20:30" x14ac:dyDescent="0.2">
      <c r="T15015" s="212"/>
      <c r="U15015" s="213"/>
      <c r="V15015" s="213"/>
      <c r="W15015" s="213"/>
      <c r="X15015" s="214"/>
      <c r="Y15015" s="214"/>
      <c r="Z15015" s="214"/>
      <c r="AA15015" s="217"/>
      <c r="AB15015" s="217"/>
      <c r="AC15015" s="217"/>
      <c r="AD15015" s="213"/>
    </row>
    <row r="15016" spans="20:30" x14ac:dyDescent="0.2">
      <c r="T15016" s="212"/>
      <c r="U15016" s="213"/>
      <c r="V15016" s="213"/>
      <c r="W15016" s="213"/>
      <c r="X15016" s="214"/>
      <c r="Y15016" s="214"/>
      <c r="Z15016" s="214"/>
      <c r="AA15016" s="217"/>
      <c r="AB15016" s="217"/>
      <c r="AC15016" s="217"/>
      <c r="AD15016" s="213"/>
    </row>
    <row r="15017" spans="20:30" x14ac:dyDescent="0.2">
      <c r="T15017" s="212"/>
      <c r="U15017" s="213"/>
      <c r="V15017" s="213"/>
      <c r="W15017" s="213"/>
      <c r="X15017" s="214"/>
      <c r="Y15017" s="214"/>
      <c r="Z15017" s="214"/>
      <c r="AA15017" s="217"/>
      <c r="AB15017" s="217"/>
      <c r="AC15017" s="217"/>
      <c r="AD15017" s="213"/>
    </row>
    <row r="15018" spans="20:30" x14ac:dyDescent="0.2">
      <c r="T15018" s="212"/>
      <c r="U15018" s="213"/>
      <c r="V15018" s="213"/>
      <c r="W15018" s="213"/>
      <c r="X15018" s="214"/>
      <c r="Y15018" s="214"/>
      <c r="Z15018" s="214"/>
      <c r="AA15018" s="217"/>
      <c r="AB15018" s="217"/>
      <c r="AC15018" s="217"/>
      <c r="AD15018" s="213"/>
    </row>
    <row r="15019" spans="20:30" x14ac:dyDescent="0.2">
      <c r="T15019" s="212"/>
      <c r="U15019" s="213"/>
      <c r="V15019" s="213"/>
      <c r="W15019" s="213"/>
      <c r="X15019" s="214"/>
      <c r="Y15019" s="214"/>
      <c r="Z15019" s="214"/>
      <c r="AA15019" s="217"/>
      <c r="AB15019" s="217"/>
      <c r="AC15019" s="217"/>
      <c r="AD15019" s="213"/>
    </row>
    <row r="15020" spans="20:30" x14ac:dyDescent="0.2">
      <c r="T15020" s="212"/>
      <c r="U15020" s="213"/>
      <c r="V15020" s="213"/>
      <c r="W15020" s="213"/>
      <c r="X15020" s="214"/>
      <c r="Y15020" s="214"/>
      <c r="Z15020" s="214"/>
      <c r="AA15020" s="217"/>
      <c r="AB15020" s="217"/>
      <c r="AC15020" s="217"/>
      <c r="AD15020" s="213"/>
    </row>
    <row r="15021" spans="20:30" x14ac:dyDescent="0.2">
      <c r="T15021" s="212"/>
      <c r="U15021" s="213"/>
      <c r="V15021" s="213"/>
      <c r="W15021" s="213"/>
      <c r="X15021" s="214"/>
      <c r="Y15021" s="214"/>
      <c r="Z15021" s="214"/>
      <c r="AA15021" s="217"/>
      <c r="AB15021" s="217"/>
      <c r="AC15021" s="217"/>
      <c r="AD15021" s="213"/>
    </row>
    <row r="15022" spans="20:30" x14ac:dyDescent="0.2">
      <c r="T15022" s="212"/>
      <c r="U15022" s="213"/>
      <c r="V15022" s="213"/>
      <c r="W15022" s="213"/>
      <c r="X15022" s="214"/>
      <c r="Y15022" s="214"/>
      <c r="Z15022" s="214"/>
      <c r="AA15022" s="217"/>
      <c r="AB15022" s="217"/>
      <c r="AC15022" s="217"/>
      <c r="AD15022" s="213"/>
    </row>
    <row r="15023" spans="20:30" x14ac:dyDescent="0.2">
      <c r="T15023" s="212"/>
      <c r="U15023" s="213"/>
      <c r="V15023" s="213"/>
      <c r="W15023" s="213"/>
      <c r="X15023" s="214"/>
      <c r="Y15023" s="214"/>
      <c r="Z15023" s="214"/>
      <c r="AA15023" s="217"/>
      <c r="AB15023" s="217"/>
      <c r="AC15023" s="217"/>
      <c r="AD15023" s="213"/>
    </row>
    <row r="15024" spans="20:30" x14ac:dyDescent="0.2">
      <c r="T15024" s="212"/>
      <c r="U15024" s="213"/>
      <c r="V15024" s="213"/>
      <c r="W15024" s="213"/>
      <c r="X15024" s="214"/>
      <c r="Y15024" s="214"/>
      <c r="Z15024" s="214"/>
      <c r="AA15024" s="217"/>
      <c r="AB15024" s="217"/>
      <c r="AC15024" s="217"/>
      <c r="AD15024" s="213"/>
    </row>
    <row r="15025" spans="20:30" x14ac:dyDescent="0.2">
      <c r="T15025" s="212"/>
      <c r="U15025" s="213"/>
      <c r="V15025" s="213"/>
      <c r="W15025" s="213"/>
      <c r="X15025" s="214"/>
      <c r="Y15025" s="214"/>
      <c r="Z15025" s="214"/>
      <c r="AA15025" s="217"/>
      <c r="AB15025" s="217"/>
      <c r="AC15025" s="217"/>
      <c r="AD15025" s="213"/>
    </row>
    <row r="15026" spans="20:30" x14ac:dyDescent="0.2">
      <c r="T15026" s="212"/>
      <c r="U15026" s="213"/>
      <c r="V15026" s="213"/>
      <c r="W15026" s="213"/>
      <c r="X15026" s="214"/>
      <c r="Y15026" s="214"/>
      <c r="Z15026" s="214"/>
      <c r="AA15026" s="217"/>
      <c r="AB15026" s="217"/>
      <c r="AC15026" s="217"/>
      <c r="AD15026" s="213"/>
    </row>
    <row r="15027" spans="20:30" x14ac:dyDescent="0.2">
      <c r="T15027" s="212"/>
      <c r="U15027" s="213"/>
      <c r="V15027" s="213"/>
      <c r="W15027" s="213"/>
      <c r="X15027" s="214"/>
      <c r="Y15027" s="214"/>
      <c r="Z15027" s="214"/>
      <c r="AA15027" s="217"/>
      <c r="AB15027" s="217"/>
      <c r="AC15027" s="217"/>
      <c r="AD15027" s="213"/>
    </row>
    <row r="15028" spans="20:30" x14ac:dyDescent="0.2">
      <c r="T15028" s="212"/>
      <c r="U15028" s="213"/>
      <c r="V15028" s="213"/>
      <c r="W15028" s="213"/>
      <c r="X15028" s="214"/>
      <c r="Y15028" s="214"/>
      <c r="Z15028" s="214"/>
      <c r="AA15028" s="217"/>
      <c r="AB15028" s="217"/>
      <c r="AC15028" s="217"/>
      <c r="AD15028" s="213"/>
    </row>
    <row r="15029" spans="20:30" x14ac:dyDescent="0.2">
      <c r="T15029" s="212"/>
      <c r="U15029" s="213"/>
      <c r="V15029" s="213"/>
      <c r="W15029" s="213"/>
      <c r="X15029" s="214"/>
      <c r="Y15029" s="214"/>
      <c r="Z15029" s="214"/>
      <c r="AA15029" s="217"/>
      <c r="AB15029" s="217"/>
      <c r="AC15029" s="217"/>
      <c r="AD15029" s="213"/>
    </row>
    <row r="15030" spans="20:30" x14ac:dyDescent="0.2">
      <c r="T15030" s="212"/>
      <c r="U15030" s="213"/>
      <c r="V15030" s="213"/>
      <c r="W15030" s="213"/>
      <c r="X15030" s="214"/>
      <c r="Y15030" s="214"/>
      <c r="Z15030" s="214"/>
      <c r="AA15030" s="217"/>
      <c r="AB15030" s="217"/>
      <c r="AC15030" s="217"/>
      <c r="AD15030" s="213"/>
    </row>
    <row r="15031" spans="20:30" x14ac:dyDescent="0.2">
      <c r="T15031" s="212"/>
      <c r="U15031" s="213"/>
      <c r="V15031" s="213"/>
      <c r="W15031" s="213"/>
      <c r="X15031" s="214"/>
      <c r="Y15031" s="214"/>
      <c r="Z15031" s="214"/>
      <c r="AA15031" s="217"/>
      <c r="AB15031" s="217"/>
      <c r="AC15031" s="217"/>
      <c r="AD15031" s="213"/>
    </row>
    <row r="15032" spans="20:30" x14ac:dyDescent="0.2">
      <c r="T15032" s="212"/>
      <c r="U15032" s="213"/>
      <c r="V15032" s="213"/>
      <c r="W15032" s="213"/>
      <c r="X15032" s="214"/>
      <c r="Y15032" s="214"/>
      <c r="Z15032" s="214"/>
      <c r="AA15032" s="217"/>
      <c r="AB15032" s="217"/>
      <c r="AC15032" s="217"/>
      <c r="AD15032" s="213"/>
    </row>
    <row r="15033" spans="20:30" x14ac:dyDescent="0.2">
      <c r="T15033" s="212"/>
      <c r="U15033" s="213"/>
      <c r="V15033" s="213"/>
      <c r="W15033" s="213"/>
      <c r="X15033" s="214"/>
      <c r="Y15033" s="214"/>
      <c r="Z15033" s="214"/>
      <c r="AA15033" s="217"/>
      <c r="AB15033" s="217"/>
      <c r="AC15033" s="217"/>
      <c r="AD15033" s="213"/>
    </row>
    <row r="15034" spans="20:30" x14ac:dyDescent="0.2">
      <c r="T15034" s="212"/>
      <c r="U15034" s="213"/>
      <c r="V15034" s="213"/>
      <c r="W15034" s="213"/>
      <c r="X15034" s="214"/>
      <c r="Y15034" s="214"/>
      <c r="Z15034" s="214"/>
      <c r="AA15034" s="217"/>
      <c r="AB15034" s="217"/>
      <c r="AC15034" s="217"/>
      <c r="AD15034" s="213"/>
    </row>
    <row r="15035" spans="20:30" x14ac:dyDescent="0.2">
      <c r="T15035" s="212"/>
      <c r="U15035" s="213"/>
      <c r="V15035" s="213"/>
      <c r="W15035" s="213"/>
      <c r="X15035" s="214"/>
      <c r="Y15035" s="214"/>
      <c r="Z15035" s="214"/>
      <c r="AA15035" s="217"/>
      <c r="AB15035" s="217"/>
      <c r="AC15035" s="217"/>
      <c r="AD15035" s="213"/>
    </row>
    <row r="15036" spans="20:30" x14ac:dyDescent="0.2">
      <c r="T15036" s="212"/>
      <c r="U15036" s="213"/>
      <c r="V15036" s="213"/>
      <c r="W15036" s="213"/>
      <c r="X15036" s="214"/>
      <c r="Y15036" s="214"/>
      <c r="Z15036" s="214"/>
      <c r="AA15036" s="217"/>
      <c r="AB15036" s="217"/>
      <c r="AC15036" s="217"/>
      <c r="AD15036" s="213"/>
    </row>
    <row r="15037" spans="20:30" x14ac:dyDescent="0.2">
      <c r="T15037" s="212"/>
      <c r="U15037" s="213"/>
      <c r="V15037" s="213"/>
      <c r="W15037" s="213"/>
      <c r="X15037" s="214"/>
      <c r="Y15037" s="214"/>
      <c r="Z15037" s="214"/>
      <c r="AA15037" s="217"/>
      <c r="AB15037" s="217"/>
      <c r="AC15037" s="217"/>
      <c r="AD15037" s="213"/>
    </row>
    <row r="15038" spans="20:30" x14ac:dyDescent="0.2">
      <c r="T15038" s="212"/>
      <c r="U15038" s="213"/>
      <c r="V15038" s="213"/>
      <c r="W15038" s="213"/>
      <c r="X15038" s="214"/>
      <c r="Y15038" s="214"/>
      <c r="Z15038" s="214"/>
      <c r="AA15038" s="217"/>
      <c r="AB15038" s="217"/>
      <c r="AC15038" s="217"/>
      <c r="AD15038" s="213"/>
    </row>
    <row r="15039" spans="20:30" x14ac:dyDescent="0.2">
      <c r="T15039" s="212"/>
      <c r="U15039" s="213"/>
      <c r="V15039" s="213"/>
      <c r="W15039" s="213"/>
      <c r="X15039" s="214"/>
      <c r="Y15039" s="214"/>
      <c r="Z15039" s="214"/>
      <c r="AA15039" s="217"/>
      <c r="AB15039" s="217"/>
      <c r="AC15039" s="217"/>
      <c r="AD15039" s="213"/>
    </row>
    <row r="15040" spans="20:30" x14ac:dyDescent="0.2">
      <c r="T15040" s="212"/>
      <c r="U15040" s="213"/>
      <c r="V15040" s="213"/>
      <c r="W15040" s="213"/>
      <c r="X15040" s="214"/>
      <c r="Y15040" s="214"/>
      <c r="Z15040" s="214"/>
      <c r="AA15040" s="217"/>
      <c r="AB15040" s="217"/>
      <c r="AC15040" s="217"/>
      <c r="AD15040" s="213"/>
    </row>
    <row r="15041" spans="20:30" x14ac:dyDescent="0.2">
      <c r="T15041" s="212"/>
      <c r="U15041" s="213"/>
      <c r="V15041" s="213"/>
      <c r="W15041" s="213"/>
      <c r="X15041" s="214"/>
      <c r="Y15041" s="214"/>
      <c r="Z15041" s="214"/>
      <c r="AA15041" s="217"/>
      <c r="AB15041" s="217"/>
      <c r="AC15041" s="217"/>
      <c r="AD15041" s="213"/>
    </row>
    <row r="15042" spans="20:30" x14ac:dyDescent="0.2">
      <c r="T15042" s="212"/>
      <c r="U15042" s="213"/>
      <c r="V15042" s="213"/>
      <c r="W15042" s="213"/>
      <c r="X15042" s="214"/>
      <c r="Y15042" s="214"/>
      <c r="Z15042" s="214"/>
      <c r="AA15042" s="217"/>
      <c r="AB15042" s="217"/>
      <c r="AC15042" s="217"/>
      <c r="AD15042" s="213"/>
    </row>
    <row r="15043" spans="20:30" x14ac:dyDescent="0.2">
      <c r="T15043" s="212"/>
      <c r="U15043" s="213"/>
      <c r="V15043" s="213"/>
      <c r="W15043" s="213"/>
      <c r="X15043" s="214"/>
      <c r="Y15043" s="214"/>
      <c r="Z15043" s="214"/>
      <c r="AA15043" s="217"/>
      <c r="AB15043" s="217"/>
      <c r="AC15043" s="217"/>
      <c r="AD15043" s="213"/>
    </row>
    <row r="15044" spans="20:30" x14ac:dyDescent="0.2">
      <c r="T15044" s="212"/>
      <c r="U15044" s="213"/>
      <c r="V15044" s="213"/>
      <c r="W15044" s="213"/>
      <c r="X15044" s="214"/>
      <c r="Y15044" s="214"/>
      <c r="Z15044" s="214"/>
      <c r="AA15044" s="217"/>
      <c r="AB15044" s="217"/>
      <c r="AC15044" s="217"/>
      <c r="AD15044" s="213"/>
    </row>
    <row r="15045" spans="20:30" x14ac:dyDescent="0.2">
      <c r="T15045" s="212"/>
      <c r="U15045" s="213"/>
      <c r="V15045" s="213"/>
      <c r="W15045" s="213"/>
      <c r="X15045" s="214"/>
      <c r="Y15045" s="214"/>
      <c r="Z15045" s="214"/>
      <c r="AA15045" s="217"/>
      <c r="AB15045" s="217"/>
      <c r="AC15045" s="217"/>
      <c r="AD15045" s="213"/>
    </row>
    <row r="15046" spans="20:30" x14ac:dyDescent="0.2">
      <c r="T15046" s="212"/>
      <c r="U15046" s="213"/>
      <c r="V15046" s="213"/>
      <c r="W15046" s="213"/>
      <c r="X15046" s="214"/>
      <c r="Y15046" s="214"/>
      <c r="Z15046" s="214"/>
      <c r="AA15046" s="217"/>
      <c r="AB15046" s="217"/>
      <c r="AC15046" s="217"/>
      <c r="AD15046" s="213"/>
    </row>
    <row r="15047" spans="20:30" x14ac:dyDescent="0.2">
      <c r="T15047" s="212"/>
      <c r="U15047" s="213"/>
      <c r="V15047" s="213"/>
      <c r="W15047" s="213"/>
      <c r="X15047" s="214"/>
      <c r="Y15047" s="214"/>
      <c r="Z15047" s="214"/>
      <c r="AA15047" s="217"/>
      <c r="AB15047" s="217"/>
      <c r="AC15047" s="217"/>
      <c r="AD15047" s="213"/>
    </row>
    <row r="15048" spans="20:30" x14ac:dyDescent="0.2">
      <c r="T15048" s="212"/>
      <c r="U15048" s="213"/>
      <c r="V15048" s="213"/>
      <c r="W15048" s="213"/>
      <c r="X15048" s="214"/>
      <c r="Y15048" s="214"/>
      <c r="Z15048" s="214"/>
      <c r="AA15048" s="217"/>
      <c r="AB15048" s="217"/>
      <c r="AC15048" s="217"/>
      <c r="AD15048" s="213"/>
    </row>
    <row r="15049" spans="20:30" x14ac:dyDescent="0.2">
      <c r="T15049" s="212"/>
      <c r="U15049" s="213"/>
      <c r="V15049" s="213"/>
      <c r="W15049" s="213"/>
      <c r="X15049" s="214"/>
      <c r="Y15049" s="214"/>
      <c r="Z15049" s="214"/>
      <c r="AA15049" s="217"/>
      <c r="AB15049" s="217"/>
      <c r="AC15049" s="217"/>
      <c r="AD15049" s="213"/>
    </row>
    <row r="15050" spans="20:30" x14ac:dyDescent="0.2">
      <c r="T15050" s="212"/>
      <c r="U15050" s="213"/>
      <c r="V15050" s="213"/>
      <c r="W15050" s="213"/>
      <c r="X15050" s="214"/>
      <c r="Y15050" s="214"/>
      <c r="Z15050" s="214"/>
      <c r="AA15050" s="217"/>
      <c r="AB15050" s="217"/>
      <c r="AC15050" s="217"/>
      <c r="AD15050" s="213"/>
    </row>
    <row r="15051" spans="20:30" x14ac:dyDescent="0.2">
      <c r="T15051" s="212"/>
      <c r="U15051" s="213"/>
      <c r="V15051" s="213"/>
      <c r="W15051" s="213"/>
      <c r="X15051" s="214"/>
      <c r="Y15051" s="214"/>
      <c r="Z15051" s="214"/>
      <c r="AA15051" s="217"/>
      <c r="AB15051" s="217"/>
      <c r="AC15051" s="217"/>
      <c r="AD15051" s="213"/>
    </row>
    <row r="15052" spans="20:30" x14ac:dyDescent="0.2">
      <c r="T15052" s="212"/>
      <c r="U15052" s="213"/>
      <c r="V15052" s="213"/>
      <c r="W15052" s="213"/>
      <c r="X15052" s="214"/>
      <c r="Y15052" s="214"/>
      <c r="Z15052" s="214"/>
      <c r="AA15052" s="217"/>
      <c r="AB15052" s="217"/>
      <c r="AC15052" s="217"/>
      <c r="AD15052" s="213"/>
    </row>
    <row r="15053" spans="20:30" x14ac:dyDescent="0.2">
      <c r="T15053" s="212"/>
      <c r="U15053" s="213"/>
      <c r="V15053" s="213"/>
      <c r="W15053" s="213"/>
      <c r="X15053" s="214"/>
      <c r="Y15053" s="214"/>
      <c r="Z15053" s="214"/>
      <c r="AA15053" s="217"/>
      <c r="AB15053" s="217"/>
      <c r="AC15053" s="217"/>
      <c r="AD15053" s="213"/>
    </row>
    <row r="15054" spans="20:30" x14ac:dyDescent="0.2">
      <c r="T15054" s="212"/>
      <c r="U15054" s="213"/>
      <c r="V15054" s="213"/>
      <c r="W15054" s="213"/>
      <c r="X15054" s="214"/>
      <c r="Y15054" s="214"/>
      <c r="Z15054" s="214"/>
      <c r="AA15054" s="217"/>
      <c r="AB15054" s="217"/>
      <c r="AC15054" s="217"/>
      <c r="AD15054" s="213"/>
    </row>
    <row r="15055" spans="20:30" x14ac:dyDescent="0.2">
      <c r="T15055" s="212"/>
      <c r="U15055" s="213"/>
      <c r="V15055" s="213"/>
      <c r="W15055" s="213"/>
      <c r="X15055" s="214"/>
      <c r="Y15055" s="214"/>
      <c r="Z15055" s="214"/>
      <c r="AA15055" s="217"/>
      <c r="AB15055" s="217"/>
      <c r="AC15055" s="217"/>
      <c r="AD15055" s="213"/>
    </row>
    <row r="15056" spans="20:30" x14ac:dyDescent="0.2">
      <c r="T15056" s="212"/>
      <c r="U15056" s="213"/>
      <c r="V15056" s="213"/>
      <c r="W15056" s="213"/>
      <c r="X15056" s="214"/>
      <c r="Y15056" s="214"/>
      <c r="Z15056" s="214"/>
      <c r="AA15056" s="217"/>
      <c r="AB15056" s="217"/>
      <c r="AC15056" s="217"/>
      <c r="AD15056" s="213"/>
    </row>
    <row r="15057" spans="20:30" x14ac:dyDescent="0.2">
      <c r="T15057" s="212"/>
      <c r="U15057" s="213"/>
      <c r="V15057" s="213"/>
      <c r="W15057" s="213"/>
      <c r="X15057" s="214"/>
      <c r="Y15057" s="214"/>
      <c r="Z15057" s="214"/>
      <c r="AA15057" s="217"/>
      <c r="AB15057" s="217"/>
      <c r="AC15057" s="217"/>
      <c r="AD15057" s="213"/>
    </row>
    <row r="15058" spans="20:30" x14ac:dyDescent="0.2">
      <c r="T15058" s="212"/>
      <c r="U15058" s="213"/>
      <c r="V15058" s="213"/>
      <c r="W15058" s="213"/>
      <c r="X15058" s="214"/>
      <c r="Y15058" s="214"/>
      <c r="Z15058" s="214"/>
      <c r="AA15058" s="217"/>
      <c r="AB15058" s="217"/>
      <c r="AC15058" s="217"/>
      <c r="AD15058" s="213"/>
    </row>
    <row r="15059" spans="20:30" x14ac:dyDescent="0.2">
      <c r="T15059" s="212"/>
      <c r="U15059" s="213"/>
      <c r="V15059" s="213"/>
      <c r="W15059" s="213"/>
      <c r="X15059" s="214"/>
      <c r="Y15059" s="214"/>
      <c r="Z15059" s="214"/>
      <c r="AA15059" s="217"/>
      <c r="AB15059" s="217"/>
      <c r="AC15059" s="217"/>
      <c r="AD15059" s="213"/>
    </row>
    <row r="15060" spans="20:30" x14ac:dyDescent="0.2">
      <c r="T15060" s="212"/>
      <c r="U15060" s="213"/>
      <c r="V15060" s="213"/>
      <c r="W15060" s="213"/>
      <c r="X15060" s="214"/>
      <c r="Y15060" s="214"/>
      <c r="Z15060" s="214"/>
      <c r="AA15060" s="217"/>
      <c r="AB15060" s="217"/>
      <c r="AC15060" s="217"/>
      <c r="AD15060" s="213"/>
    </row>
    <row r="15061" spans="20:30" x14ac:dyDescent="0.2">
      <c r="T15061" s="212"/>
      <c r="U15061" s="213"/>
      <c r="V15061" s="213"/>
      <c r="W15061" s="213"/>
      <c r="X15061" s="214"/>
      <c r="Y15061" s="214"/>
      <c r="Z15061" s="214"/>
      <c r="AA15061" s="217"/>
      <c r="AB15061" s="217"/>
      <c r="AC15061" s="217"/>
      <c r="AD15061" s="213"/>
    </row>
    <row r="15062" spans="20:30" x14ac:dyDescent="0.2">
      <c r="T15062" s="212"/>
      <c r="U15062" s="213"/>
      <c r="V15062" s="213"/>
      <c r="W15062" s="213"/>
      <c r="X15062" s="214"/>
      <c r="Y15062" s="214"/>
      <c r="Z15062" s="214"/>
      <c r="AA15062" s="217"/>
      <c r="AB15062" s="217"/>
      <c r="AC15062" s="217"/>
      <c r="AD15062" s="213"/>
    </row>
    <row r="15063" spans="20:30" x14ac:dyDescent="0.2">
      <c r="T15063" s="212"/>
      <c r="U15063" s="213"/>
      <c r="V15063" s="213"/>
      <c r="W15063" s="213"/>
      <c r="X15063" s="214"/>
      <c r="Y15063" s="214"/>
      <c r="Z15063" s="214"/>
      <c r="AA15063" s="217"/>
      <c r="AB15063" s="217"/>
      <c r="AC15063" s="217"/>
      <c r="AD15063" s="213"/>
    </row>
    <row r="15064" spans="20:30" x14ac:dyDescent="0.2">
      <c r="T15064" s="212"/>
      <c r="U15064" s="213"/>
      <c r="V15064" s="213"/>
      <c r="W15064" s="213"/>
      <c r="X15064" s="214"/>
      <c r="Y15064" s="214"/>
      <c r="Z15064" s="214"/>
      <c r="AA15064" s="217"/>
      <c r="AB15064" s="217"/>
      <c r="AC15064" s="217"/>
      <c r="AD15064" s="213"/>
    </row>
    <row r="15065" spans="20:30" x14ac:dyDescent="0.2">
      <c r="T15065" s="212"/>
      <c r="U15065" s="213"/>
      <c r="V15065" s="213"/>
      <c r="W15065" s="213"/>
      <c r="X15065" s="214"/>
      <c r="Y15065" s="214"/>
      <c r="Z15065" s="214"/>
      <c r="AA15065" s="217"/>
      <c r="AB15065" s="217"/>
      <c r="AC15065" s="217"/>
      <c r="AD15065" s="213"/>
    </row>
    <row r="15066" spans="20:30" x14ac:dyDescent="0.2">
      <c r="T15066" s="212"/>
      <c r="U15066" s="213"/>
      <c r="V15066" s="213"/>
      <c r="W15066" s="213"/>
      <c r="X15066" s="214"/>
      <c r="Y15066" s="214"/>
      <c r="Z15066" s="214"/>
      <c r="AA15066" s="217"/>
      <c r="AB15066" s="217"/>
      <c r="AC15066" s="217"/>
      <c r="AD15066" s="213"/>
    </row>
    <row r="15067" spans="20:30" x14ac:dyDescent="0.2">
      <c r="T15067" s="212"/>
      <c r="U15067" s="213"/>
      <c r="V15067" s="213"/>
      <c r="W15067" s="213"/>
      <c r="X15067" s="214"/>
      <c r="Y15067" s="214"/>
      <c r="Z15067" s="214"/>
      <c r="AA15067" s="217"/>
      <c r="AB15067" s="217"/>
      <c r="AC15067" s="217"/>
      <c r="AD15067" s="213"/>
    </row>
    <row r="15068" spans="20:30" x14ac:dyDescent="0.2">
      <c r="T15068" s="212"/>
      <c r="U15068" s="213"/>
      <c r="V15068" s="213"/>
      <c r="W15068" s="213"/>
      <c r="X15068" s="214"/>
      <c r="Y15068" s="214"/>
      <c r="Z15068" s="214"/>
      <c r="AA15068" s="217"/>
      <c r="AB15068" s="217"/>
      <c r="AC15068" s="217"/>
      <c r="AD15068" s="213"/>
    </row>
    <row r="15069" spans="20:30" x14ac:dyDescent="0.2">
      <c r="T15069" s="212"/>
      <c r="U15069" s="213"/>
      <c r="V15069" s="213"/>
      <c r="W15069" s="213"/>
      <c r="X15069" s="214"/>
      <c r="Y15069" s="214"/>
      <c r="Z15069" s="214"/>
      <c r="AA15069" s="217"/>
      <c r="AB15069" s="217"/>
      <c r="AC15069" s="217"/>
      <c r="AD15069" s="213"/>
    </row>
    <row r="15070" spans="20:30" x14ac:dyDescent="0.2">
      <c r="T15070" s="212"/>
      <c r="U15070" s="213"/>
      <c r="V15070" s="213"/>
      <c r="W15070" s="213"/>
      <c r="X15070" s="214"/>
      <c r="Y15070" s="214"/>
      <c r="Z15070" s="214"/>
      <c r="AA15070" s="217"/>
      <c r="AB15070" s="217"/>
      <c r="AC15070" s="217"/>
      <c r="AD15070" s="213"/>
    </row>
    <row r="15071" spans="20:30" x14ac:dyDescent="0.2">
      <c r="T15071" s="212"/>
      <c r="U15071" s="213"/>
      <c r="V15071" s="213"/>
      <c r="W15071" s="213"/>
      <c r="X15071" s="214"/>
      <c r="Y15071" s="214"/>
      <c r="Z15071" s="214"/>
      <c r="AA15071" s="217"/>
      <c r="AB15071" s="217"/>
      <c r="AC15071" s="217"/>
      <c r="AD15071" s="213"/>
    </row>
    <row r="15072" spans="20:30" x14ac:dyDescent="0.2">
      <c r="T15072" s="212"/>
      <c r="U15072" s="213"/>
      <c r="V15072" s="213"/>
      <c r="W15072" s="213"/>
      <c r="X15072" s="214"/>
      <c r="Y15072" s="214"/>
      <c r="Z15072" s="214"/>
      <c r="AA15072" s="217"/>
      <c r="AB15072" s="217"/>
      <c r="AC15072" s="217"/>
      <c r="AD15072" s="213"/>
    </row>
    <row r="15073" spans="20:30" x14ac:dyDescent="0.2">
      <c r="T15073" s="212"/>
      <c r="U15073" s="213"/>
      <c r="V15073" s="213"/>
      <c r="W15073" s="213"/>
      <c r="X15073" s="214"/>
      <c r="Y15073" s="214"/>
      <c r="Z15073" s="214"/>
      <c r="AA15073" s="217"/>
      <c r="AB15073" s="217"/>
      <c r="AC15073" s="217"/>
      <c r="AD15073" s="213"/>
    </row>
    <row r="15074" spans="20:30" x14ac:dyDescent="0.2">
      <c r="T15074" s="212"/>
      <c r="U15074" s="213"/>
      <c r="V15074" s="213"/>
      <c r="W15074" s="213"/>
      <c r="X15074" s="214"/>
      <c r="Y15074" s="214"/>
      <c r="Z15074" s="214"/>
      <c r="AA15074" s="217"/>
      <c r="AB15074" s="217"/>
      <c r="AC15074" s="217"/>
      <c r="AD15074" s="213"/>
    </row>
    <row r="15075" spans="20:30" x14ac:dyDescent="0.2">
      <c r="T15075" s="212"/>
      <c r="U15075" s="213"/>
      <c r="V15075" s="213"/>
      <c r="W15075" s="213"/>
      <c r="X15075" s="214"/>
      <c r="Y15075" s="214"/>
      <c r="Z15075" s="214"/>
      <c r="AA15075" s="217"/>
      <c r="AB15075" s="217"/>
      <c r="AC15075" s="217"/>
      <c r="AD15075" s="213"/>
    </row>
    <row r="15076" spans="20:30" x14ac:dyDescent="0.2">
      <c r="T15076" s="212"/>
      <c r="U15076" s="213"/>
      <c r="V15076" s="213"/>
      <c r="W15076" s="213"/>
      <c r="X15076" s="214"/>
      <c r="Y15076" s="214"/>
      <c r="Z15076" s="214"/>
      <c r="AA15076" s="217"/>
      <c r="AB15076" s="217"/>
      <c r="AC15076" s="217"/>
      <c r="AD15076" s="213"/>
    </row>
    <row r="15077" spans="20:30" x14ac:dyDescent="0.2">
      <c r="T15077" s="212"/>
      <c r="U15077" s="213"/>
      <c r="V15077" s="213"/>
      <c r="W15077" s="213"/>
      <c r="X15077" s="214"/>
      <c r="Y15077" s="214"/>
      <c r="Z15077" s="214"/>
      <c r="AA15077" s="217"/>
      <c r="AB15077" s="217"/>
      <c r="AC15077" s="217"/>
      <c r="AD15077" s="213"/>
    </row>
    <row r="15078" spans="20:30" x14ac:dyDescent="0.2">
      <c r="T15078" s="212"/>
      <c r="U15078" s="213"/>
      <c r="V15078" s="213"/>
      <c r="W15078" s="213"/>
      <c r="X15078" s="214"/>
      <c r="Y15078" s="214"/>
      <c r="Z15078" s="214"/>
      <c r="AA15078" s="217"/>
      <c r="AB15078" s="217"/>
      <c r="AC15078" s="217"/>
      <c r="AD15078" s="213"/>
    </row>
    <row r="15079" spans="20:30" x14ac:dyDescent="0.2">
      <c r="T15079" s="212"/>
      <c r="U15079" s="213"/>
      <c r="V15079" s="213"/>
      <c r="W15079" s="213"/>
      <c r="X15079" s="214"/>
      <c r="Y15079" s="214"/>
      <c r="Z15079" s="214"/>
      <c r="AA15079" s="217"/>
      <c r="AB15079" s="217"/>
      <c r="AC15079" s="217"/>
      <c r="AD15079" s="213"/>
    </row>
    <row r="15080" spans="20:30" x14ac:dyDescent="0.2">
      <c r="T15080" s="212"/>
      <c r="U15080" s="213"/>
      <c r="V15080" s="213"/>
      <c r="W15080" s="213"/>
      <c r="X15080" s="214"/>
      <c r="Y15080" s="214"/>
      <c r="Z15080" s="214"/>
      <c r="AA15080" s="217"/>
      <c r="AB15080" s="217"/>
      <c r="AC15080" s="217"/>
      <c r="AD15080" s="213"/>
    </row>
    <row r="15081" spans="20:30" x14ac:dyDescent="0.2">
      <c r="T15081" s="212"/>
      <c r="U15081" s="213"/>
      <c r="V15081" s="213"/>
      <c r="W15081" s="213"/>
      <c r="X15081" s="214"/>
      <c r="Y15081" s="214"/>
      <c r="Z15081" s="214"/>
      <c r="AA15081" s="217"/>
      <c r="AB15081" s="217"/>
      <c r="AC15081" s="217"/>
      <c r="AD15081" s="213"/>
    </row>
    <row r="15082" spans="20:30" x14ac:dyDescent="0.2">
      <c r="T15082" s="212"/>
      <c r="U15082" s="213"/>
      <c r="V15082" s="213"/>
      <c r="W15082" s="213"/>
      <c r="X15082" s="214"/>
      <c r="Y15082" s="214"/>
      <c r="Z15082" s="214"/>
      <c r="AA15082" s="217"/>
      <c r="AB15082" s="217"/>
      <c r="AC15082" s="217"/>
      <c r="AD15082" s="213"/>
    </row>
    <row r="15083" spans="20:30" x14ac:dyDescent="0.2">
      <c r="T15083" s="212"/>
      <c r="U15083" s="213"/>
      <c r="V15083" s="213"/>
      <c r="W15083" s="213"/>
      <c r="X15083" s="214"/>
      <c r="Y15083" s="214"/>
      <c r="Z15083" s="214"/>
      <c r="AA15083" s="217"/>
      <c r="AB15083" s="217"/>
      <c r="AC15083" s="217"/>
      <c r="AD15083" s="213"/>
    </row>
    <row r="15084" spans="20:30" x14ac:dyDescent="0.2">
      <c r="T15084" s="212"/>
      <c r="U15084" s="213"/>
      <c r="V15084" s="213"/>
      <c r="W15084" s="213"/>
      <c r="X15084" s="214"/>
      <c r="Y15084" s="214"/>
      <c r="Z15084" s="214"/>
      <c r="AA15084" s="217"/>
      <c r="AB15084" s="217"/>
      <c r="AC15084" s="217"/>
      <c r="AD15084" s="213"/>
    </row>
    <row r="15085" spans="20:30" x14ac:dyDescent="0.2">
      <c r="T15085" s="212"/>
      <c r="U15085" s="213"/>
      <c r="V15085" s="213"/>
      <c r="W15085" s="213"/>
      <c r="X15085" s="214"/>
      <c r="Y15085" s="214"/>
      <c r="Z15085" s="214"/>
      <c r="AA15085" s="217"/>
      <c r="AB15085" s="217"/>
      <c r="AC15085" s="217"/>
      <c r="AD15085" s="213"/>
    </row>
    <row r="15086" spans="20:30" x14ac:dyDescent="0.2">
      <c r="T15086" s="212"/>
      <c r="U15086" s="213"/>
      <c r="V15086" s="213"/>
      <c r="W15086" s="213"/>
      <c r="X15086" s="214"/>
      <c r="Y15086" s="214"/>
      <c r="Z15086" s="214"/>
      <c r="AA15086" s="217"/>
      <c r="AB15086" s="217"/>
      <c r="AC15086" s="217"/>
      <c r="AD15086" s="213"/>
    </row>
    <row r="15087" spans="20:30" x14ac:dyDescent="0.2">
      <c r="T15087" s="212"/>
      <c r="U15087" s="213"/>
      <c r="V15087" s="213"/>
      <c r="W15087" s="213"/>
      <c r="X15087" s="214"/>
      <c r="Y15087" s="214"/>
      <c r="Z15087" s="214"/>
      <c r="AA15087" s="217"/>
      <c r="AB15087" s="217"/>
      <c r="AC15087" s="217"/>
      <c r="AD15087" s="213"/>
    </row>
    <row r="15088" spans="20:30" x14ac:dyDescent="0.2">
      <c r="T15088" s="212"/>
      <c r="U15088" s="213"/>
      <c r="V15088" s="213"/>
      <c r="W15088" s="213"/>
      <c r="X15088" s="214"/>
      <c r="Y15088" s="214"/>
      <c r="Z15088" s="214"/>
      <c r="AA15088" s="217"/>
      <c r="AB15088" s="217"/>
      <c r="AC15088" s="217"/>
      <c r="AD15088" s="213"/>
    </row>
    <row r="15089" spans="20:30" x14ac:dyDescent="0.2">
      <c r="T15089" s="212"/>
      <c r="U15089" s="213"/>
      <c r="V15089" s="213"/>
      <c r="W15089" s="213"/>
      <c r="X15089" s="214"/>
      <c r="Y15089" s="214"/>
      <c r="Z15089" s="214"/>
      <c r="AA15089" s="217"/>
      <c r="AB15089" s="217"/>
      <c r="AC15089" s="217"/>
      <c r="AD15089" s="213"/>
    </row>
    <row r="15090" spans="20:30" x14ac:dyDescent="0.2">
      <c r="T15090" s="212"/>
      <c r="U15090" s="213"/>
      <c r="V15090" s="213"/>
      <c r="W15090" s="213"/>
      <c r="X15090" s="214"/>
      <c r="Y15090" s="214"/>
      <c r="Z15090" s="214"/>
      <c r="AA15090" s="217"/>
      <c r="AB15090" s="217"/>
      <c r="AC15090" s="217"/>
      <c r="AD15090" s="213"/>
    </row>
    <row r="15091" spans="20:30" x14ac:dyDescent="0.2">
      <c r="T15091" s="212"/>
      <c r="U15091" s="213"/>
      <c r="V15091" s="213"/>
      <c r="W15091" s="213"/>
      <c r="X15091" s="214"/>
      <c r="Y15091" s="214"/>
      <c r="Z15091" s="214"/>
      <c r="AA15091" s="217"/>
      <c r="AB15091" s="217"/>
      <c r="AC15091" s="217"/>
      <c r="AD15091" s="213"/>
    </row>
    <row r="15092" spans="20:30" x14ac:dyDescent="0.2">
      <c r="T15092" s="212"/>
      <c r="U15092" s="213"/>
      <c r="V15092" s="213"/>
      <c r="W15092" s="213"/>
      <c r="X15092" s="214"/>
      <c r="Y15092" s="214"/>
      <c r="Z15092" s="214"/>
      <c r="AA15092" s="217"/>
      <c r="AB15092" s="217"/>
      <c r="AC15092" s="217"/>
      <c r="AD15092" s="213"/>
    </row>
    <row r="15093" spans="20:30" x14ac:dyDescent="0.2">
      <c r="T15093" s="212"/>
      <c r="U15093" s="213"/>
      <c r="V15093" s="213"/>
      <c r="W15093" s="213"/>
      <c r="X15093" s="214"/>
      <c r="Y15093" s="214"/>
      <c r="Z15093" s="214"/>
      <c r="AA15093" s="217"/>
      <c r="AB15093" s="217"/>
      <c r="AC15093" s="217"/>
      <c r="AD15093" s="213"/>
    </row>
    <row r="15094" spans="20:30" x14ac:dyDescent="0.2">
      <c r="T15094" s="212"/>
      <c r="U15094" s="213"/>
      <c r="V15094" s="213"/>
      <c r="W15094" s="213"/>
      <c r="X15094" s="214"/>
      <c r="Y15094" s="214"/>
      <c r="Z15094" s="214"/>
      <c r="AA15094" s="217"/>
      <c r="AB15094" s="217"/>
      <c r="AC15094" s="217"/>
      <c r="AD15094" s="213"/>
    </row>
    <row r="15095" spans="20:30" x14ac:dyDescent="0.2">
      <c r="T15095" s="212"/>
      <c r="U15095" s="213"/>
      <c r="V15095" s="213"/>
      <c r="W15095" s="213"/>
      <c r="X15095" s="214"/>
      <c r="Y15095" s="214"/>
      <c r="Z15095" s="214"/>
      <c r="AA15095" s="217"/>
      <c r="AB15095" s="217"/>
      <c r="AC15095" s="217"/>
      <c r="AD15095" s="213"/>
    </row>
    <row r="15096" spans="20:30" x14ac:dyDescent="0.2">
      <c r="T15096" s="212"/>
      <c r="U15096" s="213"/>
      <c r="V15096" s="213"/>
      <c r="W15096" s="213"/>
      <c r="X15096" s="214"/>
      <c r="Y15096" s="214"/>
      <c r="Z15096" s="214"/>
      <c r="AA15096" s="217"/>
      <c r="AB15096" s="217"/>
      <c r="AC15096" s="217"/>
      <c r="AD15096" s="213"/>
    </row>
    <row r="15097" spans="20:30" x14ac:dyDescent="0.2">
      <c r="T15097" s="212"/>
      <c r="U15097" s="213"/>
      <c r="V15097" s="213"/>
      <c r="W15097" s="213"/>
      <c r="X15097" s="214"/>
      <c r="Y15097" s="214"/>
      <c r="Z15097" s="214"/>
      <c r="AA15097" s="217"/>
      <c r="AB15097" s="217"/>
      <c r="AC15097" s="217"/>
      <c r="AD15097" s="213"/>
    </row>
    <row r="15098" spans="20:30" x14ac:dyDescent="0.2">
      <c r="T15098" s="212"/>
      <c r="U15098" s="213"/>
      <c r="V15098" s="213"/>
      <c r="W15098" s="213"/>
      <c r="X15098" s="214"/>
      <c r="Y15098" s="214"/>
      <c r="Z15098" s="214"/>
      <c r="AA15098" s="217"/>
      <c r="AB15098" s="217"/>
      <c r="AC15098" s="217"/>
      <c r="AD15098" s="213"/>
    </row>
    <row r="15099" spans="20:30" x14ac:dyDescent="0.2">
      <c r="T15099" s="212"/>
      <c r="U15099" s="213"/>
      <c r="V15099" s="213"/>
      <c r="W15099" s="213"/>
      <c r="X15099" s="214"/>
      <c r="Y15099" s="214"/>
      <c r="Z15099" s="214"/>
      <c r="AA15099" s="217"/>
      <c r="AB15099" s="217"/>
      <c r="AC15099" s="217"/>
      <c r="AD15099" s="213"/>
    </row>
    <row r="15100" spans="20:30" x14ac:dyDescent="0.2">
      <c r="T15100" s="212"/>
      <c r="U15100" s="213"/>
      <c r="V15100" s="213"/>
      <c r="W15100" s="213"/>
      <c r="X15100" s="214"/>
      <c r="Y15100" s="214"/>
      <c r="Z15100" s="214"/>
      <c r="AA15100" s="217"/>
      <c r="AB15100" s="217"/>
      <c r="AC15100" s="217"/>
      <c r="AD15100" s="213"/>
    </row>
    <row r="15101" spans="20:30" x14ac:dyDescent="0.2">
      <c r="T15101" s="212"/>
      <c r="U15101" s="213"/>
      <c r="V15101" s="213"/>
      <c r="W15101" s="213"/>
      <c r="X15101" s="214"/>
      <c r="Y15101" s="214"/>
      <c r="Z15101" s="214"/>
      <c r="AA15101" s="217"/>
      <c r="AB15101" s="217"/>
      <c r="AC15101" s="217"/>
      <c r="AD15101" s="213"/>
    </row>
    <row r="15102" spans="20:30" x14ac:dyDescent="0.2">
      <c r="T15102" s="212"/>
      <c r="U15102" s="213"/>
      <c r="V15102" s="213"/>
      <c r="W15102" s="213"/>
      <c r="X15102" s="214"/>
      <c r="Y15102" s="214"/>
      <c r="Z15102" s="214"/>
      <c r="AA15102" s="217"/>
      <c r="AB15102" s="217"/>
      <c r="AC15102" s="217"/>
      <c r="AD15102" s="213"/>
    </row>
    <row r="15103" spans="20:30" x14ac:dyDescent="0.2">
      <c r="T15103" s="212"/>
      <c r="U15103" s="213"/>
      <c r="V15103" s="213"/>
      <c r="W15103" s="213"/>
      <c r="X15103" s="214"/>
      <c r="Y15103" s="214"/>
      <c r="Z15103" s="214"/>
      <c r="AA15103" s="217"/>
      <c r="AB15103" s="217"/>
      <c r="AC15103" s="217"/>
      <c r="AD15103" s="213"/>
    </row>
    <row r="15104" spans="20:30" x14ac:dyDescent="0.2">
      <c r="T15104" s="212"/>
      <c r="U15104" s="213"/>
      <c r="V15104" s="213"/>
      <c r="W15104" s="213"/>
      <c r="X15104" s="214"/>
      <c r="Y15104" s="214"/>
      <c r="Z15104" s="214"/>
      <c r="AA15104" s="217"/>
      <c r="AB15104" s="217"/>
      <c r="AC15104" s="217"/>
      <c r="AD15104" s="213"/>
    </row>
    <row r="15105" spans="20:30" x14ac:dyDescent="0.2">
      <c r="T15105" s="212"/>
      <c r="U15105" s="213"/>
      <c r="V15105" s="213"/>
      <c r="W15105" s="213"/>
      <c r="X15105" s="214"/>
      <c r="Y15105" s="214"/>
      <c r="Z15105" s="214"/>
      <c r="AA15105" s="217"/>
      <c r="AB15105" s="217"/>
      <c r="AC15105" s="217"/>
      <c r="AD15105" s="213"/>
    </row>
    <row r="15106" spans="20:30" x14ac:dyDescent="0.2">
      <c r="T15106" s="212"/>
      <c r="U15106" s="213"/>
      <c r="V15106" s="213"/>
      <c r="W15106" s="213"/>
      <c r="X15106" s="214"/>
      <c r="Y15106" s="214"/>
      <c r="Z15106" s="214"/>
      <c r="AA15106" s="217"/>
      <c r="AB15106" s="217"/>
      <c r="AC15106" s="217"/>
      <c r="AD15106" s="213"/>
    </row>
    <row r="15107" spans="20:30" x14ac:dyDescent="0.2">
      <c r="T15107" s="212"/>
      <c r="U15107" s="213"/>
      <c r="V15107" s="213"/>
      <c r="W15107" s="213"/>
      <c r="X15107" s="214"/>
      <c r="Y15107" s="214"/>
      <c r="Z15107" s="214"/>
      <c r="AA15107" s="217"/>
      <c r="AB15107" s="217"/>
      <c r="AC15107" s="217"/>
      <c r="AD15107" s="213"/>
    </row>
    <row r="15108" spans="20:30" x14ac:dyDescent="0.2">
      <c r="T15108" s="212"/>
      <c r="U15108" s="213"/>
      <c r="V15108" s="213"/>
      <c r="W15108" s="213"/>
      <c r="X15108" s="214"/>
      <c r="Y15108" s="214"/>
      <c r="Z15108" s="214"/>
      <c r="AA15108" s="217"/>
      <c r="AB15108" s="217"/>
      <c r="AC15108" s="217"/>
      <c r="AD15108" s="213"/>
    </row>
    <row r="15109" spans="20:30" x14ac:dyDescent="0.2">
      <c r="T15109" s="212"/>
      <c r="U15109" s="213"/>
      <c r="V15109" s="213"/>
      <c r="W15109" s="213"/>
      <c r="X15109" s="214"/>
      <c r="Y15109" s="214"/>
      <c r="Z15109" s="214"/>
      <c r="AA15109" s="217"/>
      <c r="AB15109" s="217"/>
      <c r="AC15109" s="217"/>
      <c r="AD15109" s="213"/>
    </row>
    <row r="15110" spans="20:30" x14ac:dyDescent="0.2">
      <c r="T15110" s="212"/>
      <c r="U15110" s="213"/>
      <c r="V15110" s="213"/>
      <c r="W15110" s="213"/>
      <c r="X15110" s="214"/>
      <c r="Y15110" s="214"/>
      <c r="Z15110" s="214"/>
      <c r="AA15110" s="217"/>
      <c r="AB15110" s="217"/>
      <c r="AC15110" s="217"/>
      <c r="AD15110" s="213"/>
    </row>
    <row r="15111" spans="20:30" x14ac:dyDescent="0.2">
      <c r="T15111" s="212"/>
      <c r="U15111" s="213"/>
      <c r="V15111" s="213"/>
      <c r="W15111" s="213"/>
      <c r="X15111" s="214"/>
      <c r="Y15111" s="214"/>
      <c r="Z15111" s="214"/>
      <c r="AA15111" s="217"/>
      <c r="AB15111" s="217"/>
      <c r="AC15111" s="217"/>
      <c r="AD15111" s="213"/>
    </row>
    <row r="15112" spans="20:30" x14ac:dyDescent="0.2">
      <c r="T15112" s="212"/>
      <c r="U15112" s="213"/>
      <c r="V15112" s="213"/>
      <c r="W15112" s="213"/>
      <c r="X15112" s="214"/>
      <c r="Y15112" s="214"/>
      <c r="Z15112" s="214"/>
      <c r="AA15112" s="217"/>
      <c r="AB15112" s="217"/>
      <c r="AC15112" s="217"/>
      <c r="AD15112" s="213"/>
    </row>
    <row r="15113" spans="20:30" x14ac:dyDescent="0.2">
      <c r="T15113" s="212"/>
      <c r="U15113" s="213"/>
      <c r="V15113" s="213"/>
      <c r="W15113" s="213"/>
      <c r="X15113" s="214"/>
      <c r="Y15113" s="214"/>
      <c r="Z15113" s="214"/>
      <c r="AA15113" s="217"/>
      <c r="AB15113" s="217"/>
      <c r="AC15113" s="217"/>
      <c r="AD15113" s="213"/>
    </row>
    <row r="15114" spans="20:30" x14ac:dyDescent="0.2">
      <c r="T15114" s="212"/>
      <c r="U15114" s="213"/>
      <c r="V15114" s="213"/>
      <c r="W15114" s="213"/>
      <c r="X15114" s="214"/>
      <c r="Y15114" s="214"/>
      <c r="Z15114" s="214"/>
      <c r="AA15114" s="217"/>
      <c r="AB15114" s="217"/>
      <c r="AC15114" s="217"/>
      <c r="AD15114" s="213"/>
    </row>
    <row r="15115" spans="20:30" x14ac:dyDescent="0.2">
      <c r="T15115" s="212"/>
      <c r="U15115" s="213"/>
      <c r="V15115" s="213"/>
      <c r="W15115" s="213"/>
      <c r="X15115" s="214"/>
      <c r="Y15115" s="214"/>
      <c r="Z15115" s="214"/>
      <c r="AA15115" s="217"/>
      <c r="AB15115" s="217"/>
      <c r="AC15115" s="217"/>
      <c r="AD15115" s="213"/>
    </row>
    <row r="15116" spans="20:30" x14ac:dyDescent="0.2">
      <c r="T15116" s="212"/>
      <c r="U15116" s="213"/>
      <c r="V15116" s="213"/>
      <c r="W15116" s="213"/>
      <c r="X15116" s="214"/>
      <c r="Y15116" s="214"/>
      <c r="Z15116" s="214"/>
      <c r="AA15116" s="217"/>
      <c r="AB15116" s="217"/>
      <c r="AC15116" s="217"/>
      <c r="AD15116" s="213"/>
    </row>
    <row r="15117" spans="20:30" x14ac:dyDescent="0.2">
      <c r="T15117" s="212"/>
      <c r="U15117" s="213"/>
      <c r="V15117" s="213"/>
      <c r="W15117" s="213"/>
      <c r="X15117" s="214"/>
      <c r="Y15117" s="214"/>
      <c r="Z15117" s="214"/>
      <c r="AA15117" s="217"/>
      <c r="AB15117" s="217"/>
      <c r="AC15117" s="217"/>
      <c r="AD15117" s="213"/>
    </row>
    <row r="15118" spans="20:30" x14ac:dyDescent="0.2">
      <c r="T15118" s="212"/>
      <c r="U15118" s="213"/>
      <c r="V15118" s="213"/>
      <c r="W15118" s="213"/>
      <c r="X15118" s="214"/>
      <c r="Y15118" s="214"/>
      <c r="Z15118" s="214"/>
      <c r="AA15118" s="217"/>
      <c r="AB15118" s="217"/>
      <c r="AC15118" s="217"/>
      <c r="AD15118" s="213"/>
    </row>
    <row r="15119" spans="20:30" x14ac:dyDescent="0.2">
      <c r="T15119" s="212"/>
      <c r="U15119" s="213"/>
      <c r="V15119" s="213"/>
      <c r="W15119" s="213"/>
      <c r="X15119" s="214"/>
      <c r="Y15119" s="214"/>
      <c r="Z15119" s="214"/>
      <c r="AA15119" s="217"/>
      <c r="AB15119" s="217"/>
      <c r="AC15119" s="217"/>
      <c r="AD15119" s="213"/>
    </row>
    <row r="15120" spans="20:30" x14ac:dyDescent="0.2">
      <c r="T15120" s="212"/>
      <c r="U15120" s="213"/>
      <c r="V15120" s="213"/>
      <c r="W15120" s="213"/>
      <c r="X15120" s="214"/>
      <c r="Y15120" s="214"/>
      <c r="Z15120" s="214"/>
      <c r="AA15120" s="217"/>
      <c r="AB15120" s="217"/>
      <c r="AC15120" s="217"/>
      <c r="AD15120" s="213"/>
    </row>
    <row r="15121" spans="20:30" x14ac:dyDescent="0.2">
      <c r="T15121" s="212"/>
      <c r="U15121" s="213"/>
      <c r="V15121" s="213"/>
      <c r="W15121" s="213"/>
      <c r="X15121" s="214"/>
      <c r="Y15121" s="214"/>
      <c r="Z15121" s="214"/>
      <c r="AA15121" s="217"/>
      <c r="AB15121" s="217"/>
      <c r="AC15121" s="217"/>
      <c r="AD15121" s="213"/>
    </row>
    <row r="15122" spans="20:30" x14ac:dyDescent="0.2">
      <c r="T15122" s="212"/>
      <c r="U15122" s="213"/>
      <c r="V15122" s="213"/>
      <c r="W15122" s="213"/>
      <c r="X15122" s="214"/>
      <c r="Y15122" s="214"/>
      <c r="Z15122" s="214"/>
      <c r="AA15122" s="217"/>
      <c r="AB15122" s="217"/>
      <c r="AC15122" s="217"/>
      <c r="AD15122" s="213"/>
    </row>
    <row r="15123" spans="20:30" x14ac:dyDescent="0.2">
      <c r="T15123" s="212"/>
      <c r="U15123" s="213"/>
      <c r="V15123" s="213"/>
      <c r="W15123" s="213"/>
      <c r="X15123" s="214"/>
      <c r="Y15123" s="214"/>
      <c r="Z15123" s="214"/>
      <c r="AA15123" s="217"/>
      <c r="AB15123" s="217"/>
      <c r="AC15123" s="217"/>
      <c r="AD15123" s="213"/>
    </row>
    <row r="15124" spans="20:30" x14ac:dyDescent="0.2">
      <c r="T15124" s="212"/>
      <c r="U15124" s="213"/>
      <c r="V15124" s="213"/>
      <c r="W15124" s="213"/>
      <c r="X15124" s="214"/>
      <c r="Y15124" s="214"/>
      <c r="Z15124" s="214"/>
      <c r="AA15124" s="217"/>
      <c r="AB15124" s="217"/>
      <c r="AC15124" s="217"/>
      <c r="AD15124" s="213"/>
    </row>
    <row r="15125" spans="20:30" x14ac:dyDescent="0.2">
      <c r="T15125" s="212"/>
      <c r="U15125" s="213"/>
      <c r="V15125" s="213"/>
      <c r="W15125" s="213"/>
      <c r="X15125" s="214"/>
      <c r="Y15125" s="214"/>
      <c r="Z15125" s="214"/>
      <c r="AA15125" s="217"/>
      <c r="AB15125" s="217"/>
      <c r="AC15125" s="217"/>
      <c r="AD15125" s="213"/>
    </row>
    <row r="15126" spans="20:30" x14ac:dyDescent="0.2">
      <c r="T15126" s="212"/>
      <c r="U15126" s="213"/>
      <c r="V15126" s="213"/>
      <c r="W15126" s="213"/>
      <c r="X15126" s="214"/>
      <c r="Y15126" s="214"/>
      <c r="Z15126" s="214"/>
      <c r="AA15126" s="217"/>
      <c r="AB15126" s="217"/>
      <c r="AC15126" s="217"/>
      <c r="AD15126" s="213"/>
    </row>
    <row r="15127" spans="20:30" x14ac:dyDescent="0.2">
      <c r="T15127" s="212"/>
      <c r="U15127" s="213"/>
      <c r="V15127" s="213"/>
      <c r="W15127" s="213"/>
      <c r="X15127" s="214"/>
      <c r="Y15127" s="214"/>
      <c r="Z15127" s="214"/>
      <c r="AA15127" s="217"/>
      <c r="AB15127" s="217"/>
      <c r="AC15127" s="217"/>
      <c r="AD15127" s="213"/>
    </row>
    <row r="15128" spans="20:30" x14ac:dyDescent="0.2">
      <c r="T15128" s="212"/>
      <c r="U15128" s="213"/>
      <c r="V15128" s="213"/>
      <c r="W15128" s="213"/>
      <c r="X15128" s="214"/>
      <c r="Y15128" s="214"/>
      <c r="Z15128" s="214"/>
      <c r="AA15128" s="217"/>
      <c r="AB15128" s="217"/>
      <c r="AC15128" s="217"/>
      <c r="AD15128" s="213"/>
    </row>
    <row r="15129" spans="20:30" x14ac:dyDescent="0.2">
      <c r="T15129" s="212"/>
      <c r="U15129" s="213"/>
      <c r="V15129" s="213"/>
      <c r="W15129" s="213"/>
      <c r="X15129" s="214"/>
      <c r="Y15129" s="214"/>
      <c r="Z15129" s="214"/>
      <c r="AA15129" s="217"/>
      <c r="AB15129" s="217"/>
      <c r="AC15129" s="217"/>
      <c r="AD15129" s="213"/>
    </row>
    <row r="15130" spans="20:30" x14ac:dyDescent="0.2">
      <c r="T15130" s="212"/>
      <c r="U15130" s="213"/>
      <c r="V15130" s="213"/>
      <c r="W15130" s="213"/>
      <c r="X15130" s="214"/>
      <c r="Y15130" s="214"/>
      <c r="Z15130" s="214"/>
      <c r="AA15130" s="217"/>
      <c r="AB15130" s="217"/>
      <c r="AC15130" s="217"/>
      <c r="AD15130" s="213"/>
    </row>
    <row r="15131" spans="20:30" x14ac:dyDescent="0.2">
      <c r="T15131" s="212"/>
      <c r="U15131" s="213"/>
      <c r="V15131" s="213"/>
      <c r="W15131" s="213"/>
      <c r="X15131" s="214"/>
      <c r="Y15131" s="214"/>
      <c r="Z15131" s="214"/>
      <c r="AA15131" s="217"/>
      <c r="AB15131" s="217"/>
      <c r="AC15131" s="217"/>
      <c r="AD15131" s="213"/>
    </row>
    <row r="15132" spans="20:30" x14ac:dyDescent="0.2">
      <c r="T15132" s="212"/>
      <c r="U15132" s="213"/>
      <c r="V15132" s="213"/>
      <c r="W15132" s="213"/>
      <c r="X15132" s="214"/>
      <c r="Y15132" s="214"/>
      <c r="Z15132" s="214"/>
      <c r="AA15132" s="217"/>
      <c r="AB15132" s="217"/>
      <c r="AC15132" s="217"/>
      <c r="AD15132" s="213"/>
    </row>
    <row r="15133" spans="20:30" x14ac:dyDescent="0.2">
      <c r="T15133" s="212"/>
      <c r="U15133" s="213"/>
      <c r="V15133" s="213"/>
      <c r="W15133" s="213"/>
      <c r="X15133" s="214"/>
      <c r="Y15133" s="214"/>
      <c r="Z15133" s="214"/>
      <c r="AA15133" s="217"/>
      <c r="AB15133" s="217"/>
      <c r="AC15133" s="217"/>
      <c r="AD15133" s="213"/>
    </row>
    <row r="15134" spans="20:30" x14ac:dyDescent="0.2">
      <c r="T15134" s="212"/>
      <c r="U15134" s="213"/>
      <c r="V15134" s="213"/>
      <c r="W15134" s="213"/>
      <c r="X15134" s="214"/>
      <c r="Y15134" s="214"/>
      <c r="Z15134" s="214"/>
      <c r="AA15134" s="217"/>
      <c r="AB15134" s="217"/>
      <c r="AC15134" s="217"/>
      <c r="AD15134" s="213"/>
    </row>
    <row r="15135" spans="20:30" x14ac:dyDescent="0.2">
      <c r="T15135" s="212"/>
      <c r="U15135" s="213"/>
      <c r="V15135" s="213"/>
      <c r="W15135" s="213"/>
      <c r="X15135" s="214"/>
      <c r="Y15135" s="214"/>
      <c r="Z15135" s="214"/>
      <c r="AA15135" s="217"/>
      <c r="AB15135" s="217"/>
      <c r="AC15135" s="217"/>
      <c r="AD15135" s="213"/>
    </row>
    <row r="15136" spans="20:30" x14ac:dyDescent="0.2">
      <c r="T15136" s="212"/>
      <c r="U15136" s="213"/>
      <c r="V15136" s="213"/>
      <c r="W15136" s="213"/>
      <c r="X15136" s="214"/>
      <c r="Y15136" s="214"/>
      <c r="Z15136" s="214"/>
      <c r="AA15136" s="217"/>
      <c r="AB15136" s="217"/>
      <c r="AC15136" s="217"/>
      <c r="AD15136" s="213"/>
    </row>
    <row r="15137" spans="20:30" x14ac:dyDescent="0.2">
      <c r="T15137" s="212"/>
      <c r="U15137" s="213"/>
      <c r="V15137" s="213"/>
      <c r="W15137" s="213"/>
      <c r="X15137" s="214"/>
      <c r="Y15137" s="214"/>
      <c r="Z15137" s="214"/>
      <c r="AA15137" s="217"/>
      <c r="AB15137" s="217"/>
      <c r="AC15137" s="217"/>
      <c r="AD15137" s="213"/>
    </row>
    <row r="15138" spans="20:30" x14ac:dyDescent="0.2">
      <c r="T15138" s="212"/>
      <c r="U15138" s="213"/>
      <c r="V15138" s="213"/>
      <c r="W15138" s="213"/>
      <c r="X15138" s="214"/>
      <c r="Y15138" s="214"/>
      <c r="Z15138" s="214"/>
      <c r="AA15138" s="217"/>
      <c r="AB15138" s="217"/>
      <c r="AC15138" s="217"/>
      <c r="AD15138" s="213"/>
    </row>
    <row r="15139" spans="20:30" x14ac:dyDescent="0.2">
      <c r="T15139" s="212"/>
      <c r="U15139" s="213"/>
      <c r="V15139" s="213"/>
      <c r="W15139" s="213"/>
      <c r="X15139" s="214"/>
      <c r="Y15139" s="214"/>
      <c r="Z15139" s="214"/>
      <c r="AA15139" s="217"/>
      <c r="AB15139" s="217"/>
      <c r="AC15139" s="217"/>
      <c r="AD15139" s="213"/>
    </row>
    <row r="15140" spans="20:30" x14ac:dyDescent="0.2">
      <c r="T15140" s="212"/>
      <c r="U15140" s="213"/>
      <c r="V15140" s="213"/>
      <c r="W15140" s="213"/>
      <c r="X15140" s="214"/>
      <c r="Y15140" s="214"/>
      <c r="Z15140" s="214"/>
      <c r="AA15140" s="217"/>
      <c r="AB15140" s="217"/>
      <c r="AC15140" s="217"/>
      <c r="AD15140" s="213"/>
    </row>
    <row r="15141" spans="20:30" x14ac:dyDescent="0.2">
      <c r="T15141" s="212"/>
      <c r="U15141" s="213"/>
      <c r="V15141" s="213"/>
      <c r="W15141" s="213"/>
      <c r="X15141" s="214"/>
      <c r="Y15141" s="214"/>
      <c r="Z15141" s="214"/>
      <c r="AA15141" s="217"/>
      <c r="AB15141" s="217"/>
      <c r="AC15141" s="217"/>
      <c r="AD15141" s="213"/>
    </row>
    <row r="15142" spans="20:30" x14ac:dyDescent="0.2">
      <c r="T15142" s="212"/>
      <c r="U15142" s="213"/>
      <c r="V15142" s="213"/>
      <c r="W15142" s="213"/>
      <c r="X15142" s="214"/>
      <c r="Y15142" s="214"/>
      <c r="Z15142" s="214"/>
      <c r="AA15142" s="217"/>
      <c r="AB15142" s="217"/>
      <c r="AC15142" s="217"/>
      <c r="AD15142" s="213"/>
    </row>
    <row r="15143" spans="20:30" x14ac:dyDescent="0.2">
      <c r="T15143" s="212"/>
      <c r="U15143" s="213"/>
      <c r="V15143" s="213"/>
      <c r="W15143" s="213"/>
      <c r="X15143" s="214"/>
      <c r="Y15143" s="214"/>
      <c r="Z15143" s="214"/>
      <c r="AA15143" s="217"/>
      <c r="AB15143" s="217"/>
      <c r="AC15143" s="217"/>
      <c r="AD15143" s="213"/>
    </row>
    <row r="15144" spans="20:30" x14ac:dyDescent="0.2">
      <c r="T15144" s="212"/>
      <c r="U15144" s="213"/>
      <c r="V15144" s="213"/>
      <c r="W15144" s="213"/>
      <c r="X15144" s="214"/>
      <c r="Y15144" s="214"/>
      <c r="Z15144" s="214"/>
      <c r="AA15144" s="217"/>
      <c r="AB15144" s="217"/>
      <c r="AC15144" s="217"/>
      <c r="AD15144" s="213"/>
    </row>
    <row r="15145" spans="20:30" x14ac:dyDescent="0.2">
      <c r="T15145" s="212"/>
      <c r="U15145" s="213"/>
      <c r="V15145" s="213"/>
      <c r="W15145" s="213"/>
      <c r="X15145" s="214"/>
      <c r="Y15145" s="214"/>
      <c r="Z15145" s="214"/>
      <c r="AA15145" s="217"/>
      <c r="AB15145" s="217"/>
      <c r="AC15145" s="217"/>
      <c r="AD15145" s="213"/>
    </row>
    <row r="15146" spans="20:30" x14ac:dyDescent="0.2">
      <c r="T15146" s="212"/>
      <c r="U15146" s="213"/>
      <c r="V15146" s="213"/>
      <c r="W15146" s="213"/>
      <c r="X15146" s="214"/>
      <c r="Y15146" s="214"/>
      <c r="Z15146" s="214"/>
      <c r="AA15146" s="217"/>
      <c r="AB15146" s="217"/>
      <c r="AC15146" s="217"/>
      <c r="AD15146" s="213"/>
    </row>
    <row r="15147" spans="20:30" x14ac:dyDescent="0.2">
      <c r="T15147" s="212"/>
      <c r="U15147" s="213"/>
      <c r="V15147" s="213"/>
      <c r="W15147" s="213"/>
      <c r="X15147" s="214"/>
      <c r="Y15147" s="214"/>
      <c r="Z15147" s="214"/>
      <c r="AA15147" s="217"/>
      <c r="AB15147" s="217"/>
      <c r="AC15147" s="217"/>
      <c r="AD15147" s="213"/>
    </row>
    <row r="15148" spans="20:30" x14ac:dyDescent="0.2">
      <c r="T15148" s="212"/>
      <c r="U15148" s="213"/>
      <c r="V15148" s="213"/>
      <c r="W15148" s="213"/>
      <c r="X15148" s="214"/>
      <c r="Y15148" s="214"/>
      <c r="Z15148" s="214"/>
      <c r="AA15148" s="217"/>
      <c r="AB15148" s="217"/>
      <c r="AC15148" s="217"/>
      <c r="AD15148" s="213"/>
    </row>
    <row r="15149" spans="20:30" x14ac:dyDescent="0.2">
      <c r="T15149" s="212"/>
      <c r="U15149" s="213"/>
      <c r="V15149" s="213"/>
      <c r="W15149" s="213"/>
      <c r="X15149" s="214"/>
      <c r="Y15149" s="214"/>
      <c r="Z15149" s="214"/>
      <c r="AA15149" s="217"/>
      <c r="AB15149" s="217"/>
      <c r="AC15149" s="217"/>
      <c r="AD15149" s="213"/>
    </row>
    <row r="15150" spans="20:30" x14ac:dyDescent="0.2">
      <c r="T15150" s="212"/>
      <c r="U15150" s="213"/>
      <c r="V15150" s="213"/>
      <c r="W15150" s="213"/>
      <c r="X15150" s="214"/>
      <c r="Y15150" s="214"/>
      <c r="Z15150" s="214"/>
      <c r="AA15150" s="217"/>
      <c r="AB15150" s="217"/>
      <c r="AC15150" s="217"/>
      <c r="AD15150" s="213"/>
    </row>
    <row r="15151" spans="20:30" x14ac:dyDescent="0.2">
      <c r="T15151" s="212"/>
      <c r="U15151" s="213"/>
      <c r="V15151" s="213"/>
      <c r="W15151" s="213"/>
      <c r="X15151" s="214"/>
      <c r="Y15151" s="214"/>
      <c r="Z15151" s="214"/>
      <c r="AA15151" s="217"/>
      <c r="AB15151" s="217"/>
      <c r="AC15151" s="217"/>
      <c r="AD15151" s="213"/>
    </row>
    <row r="15152" spans="20:30" x14ac:dyDescent="0.2">
      <c r="T15152" s="212"/>
      <c r="U15152" s="213"/>
      <c r="V15152" s="213"/>
      <c r="W15152" s="213"/>
      <c r="X15152" s="214"/>
      <c r="Y15152" s="214"/>
      <c r="Z15152" s="214"/>
      <c r="AA15152" s="217"/>
      <c r="AB15152" s="217"/>
      <c r="AC15152" s="217"/>
      <c r="AD15152" s="213"/>
    </row>
    <row r="15153" spans="20:30" x14ac:dyDescent="0.2">
      <c r="T15153" s="212"/>
      <c r="U15153" s="213"/>
      <c r="V15153" s="213"/>
      <c r="W15153" s="213"/>
      <c r="X15153" s="214"/>
      <c r="Y15153" s="214"/>
      <c r="Z15153" s="214"/>
      <c r="AA15153" s="217"/>
      <c r="AB15153" s="217"/>
      <c r="AC15153" s="217"/>
      <c r="AD15153" s="213"/>
    </row>
    <row r="15154" spans="20:30" x14ac:dyDescent="0.2">
      <c r="T15154" s="212"/>
      <c r="U15154" s="213"/>
      <c r="V15154" s="213"/>
      <c r="W15154" s="213"/>
      <c r="X15154" s="214"/>
      <c r="Y15154" s="214"/>
      <c r="Z15154" s="214"/>
      <c r="AA15154" s="217"/>
      <c r="AB15154" s="217"/>
      <c r="AC15154" s="217"/>
      <c r="AD15154" s="213"/>
    </row>
    <row r="15155" spans="20:30" x14ac:dyDescent="0.2">
      <c r="T15155" s="212"/>
      <c r="U15155" s="213"/>
      <c r="V15155" s="213"/>
      <c r="W15155" s="213"/>
      <c r="X15155" s="214"/>
      <c r="Y15155" s="214"/>
      <c r="Z15155" s="214"/>
      <c r="AA15155" s="217"/>
      <c r="AB15155" s="217"/>
      <c r="AC15155" s="217"/>
      <c r="AD15155" s="213"/>
    </row>
    <row r="15156" spans="20:30" x14ac:dyDescent="0.2">
      <c r="T15156" s="212"/>
      <c r="U15156" s="213"/>
      <c r="V15156" s="213"/>
      <c r="W15156" s="213"/>
      <c r="X15156" s="214"/>
      <c r="Y15156" s="214"/>
      <c r="Z15156" s="214"/>
      <c r="AA15156" s="217"/>
      <c r="AB15156" s="217"/>
      <c r="AC15156" s="217"/>
      <c r="AD15156" s="213"/>
    </row>
    <row r="15157" spans="20:30" x14ac:dyDescent="0.2">
      <c r="T15157" s="212"/>
      <c r="U15157" s="213"/>
      <c r="V15157" s="213"/>
      <c r="W15157" s="213"/>
      <c r="X15157" s="214"/>
      <c r="Y15157" s="214"/>
      <c r="Z15157" s="214"/>
      <c r="AA15157" s="217"/>
      <c r="AB15157" s="217"/>
      <c r="AC15157" s="217"/>
      <c r="AD15157" s="213"/>
    </row>
    <row r="15158" spans="20:30" x14ac:dyDescent="0.2">
      <c r="T15158" s="212"/>
      <c r="U15158" s="213"/>
      <c r="V15158" s="213"/>
      <c r="W15158" s="213"/>
      <c r="X15158" s="214"/>
      <c r="Y15158" s="214"/>
      <c r="Z15158" s="214"/>
      <c r="AA15158" s="217"/>
      <c r="AB15158" s="217"/>
      <c r="AC15158" s="217"/>
      <c r="AD15158" s="213"/>
    </row>
    <row r="15159" spans="20:30" x14ac:dyDescent="0.2">
      <c r="T15159" s="212"/>
      <c r="U15159" s="213"/>
      <c r="V15159" s="213"/>
      <c r="W15159" s="213"/>
      <c r="X15159" s="214"/>
      <c r="Y15159" s="214"/>
      <c r="Z15159" s="214"/>
      <c r="AA15159" s="217"/>
      <c r="AB15159" s="217"/>
      <c r="AC15159" s="217"/>
      <c r="AD15159" s="213"/>
    </row>
    <row r="15160" spans="20:30" x14ac:dyDescent="0.2">
      <c r="T15160" s="212"/>
      <c r="U15160" s="213"/>
      <c r="V15160" s="213"/>
      <c r="W15160" s="213"/>
      <c r="X15160" s="214"/>
      <c r="Y15160" s="214"/>
      <c r="Z15160" s="214"/>
      <c r="AA15160" s="217"/>
      <c r="AB15160" s="217"/>
      <c r="AC15160" s="217"/>
      <c r="AD15160" s="213"/>
    </row>
    <row r="15161" spans="20:30" x14ac:dyDescent="0.2">
      <c r="T15161" s="212"/>
      <c r="U15161" s="213"/>
      <c r="V15161" s="213"/>
      <c r="W15161" s="213"/>
      <c r="X15161" s="214"/>
      <c r="Y15161" s="214"/>
      <c r="Z15161" s="214"/>
      <c r="AA15161" s="217"/>
      <c r="AB15161" s="217"/>
      <c r="AC15161" s="217"/>
      <c r="AD15161" s="213"/>
    </row>
    <row r="15162" spans="20:30" x14ac:dyDescent="0.2">
      <c r="T15162" s="212"/>
      <c r="U15162" s="213"/>
      <c r="V15162" s="213"/>
      <c r="W15162" s="213"/>
      <c r="X15162" s="214"/>
      <c r="Y15162" s="214"/>
      <c r="Z15162" s="214"/>
      <c r="AA15162" s="217"/>
      <c r="AB15162" s="217"/>
      <c r="AC15162" s="217"/>
      <c r="AD15162" s="213"/>
    </row>
    <row r="15163" spans="20:30" x14ac:dyDescent="0.2">
      <c r="T15163" s="212"/>
      <c r="U15163" s="213"/>
      <c r="V15163" s="213"/>
      <c r="W15163" s="213"/>
      <c r="X15163" s="214"/>
      <c r="Y15163" s="214"/>
      <c r="Z15163" s="214"/>
      <c r="AA15163" s="217"/>
      <c r="AB15163" s="217"/>
      <c r="AC15163" s="217"/>
      <c r="AD15163" s="213"/>
    </row>
    <row r="15164" spans="20:30" x14ac:dyDescent="0.2">
      <c r="T15164" s="212"/>
      <c r="U15164" s="213"/>
      <c r="V15164" s="213"/>
      <c r="W15164" s="213"/>
      <c r="X15164" s="214"/>
      <c r="Y15164" s="214"/>
      <c r="Z15164" s="214"/>
      <c r="AA15164" s="217"/>
      <c r="AB15164" s="217"/>
      <c r="AC15164" s="217"/>
      <c r="AD15164" s="213"/>
    </row>
    <row r="15165" spans="20:30" x14ac:dyDescent="0.2">
      <c r="T15165" s="212"/>
      <c r="U15165" s="213"/>
      <c r="V15165" s="213"/>
      <c r="W15165" s="213"/>
      <c r="X15165" s="214"/>
      <c r="Y15165" s="214"/>
      <c r="Z15165" s="214"/>
      <c r="AA15165" s="217"/>
      <c r="AB15165" s="217"/>
      <c r="AC15165" s="217"/>
      <c r="AD15165" s="213"/>
    </row>
    <row r="15166" spans="20:30" x14ac:dyDescent="0.2">
      <c r="T15166" s="212"/>
      <c r="U15166" s="213"/>
      <c r="V15166" s="213"/>
      <c r="W15166" s="213"/>
      <c r="X15166" s="214"/>
      <c r="Y15166" s="214"/>
      <c r="Z15166" s="214"/>
      <c r="AA15166" s="217"/>
      <c r="AB15166" s="217"/>
      <c r="AC15166" s="217"/>
      <c r="AD15166" s="213"/>
    </row>
    <row r="15167" spans="20:30" x14ac:dyDescent="0.2">
      <c r="T15167" s="212"/>
      <c r="U15167" s="213"/>
      <c r="V15167" s="213"/>
      <c r="W15167" s="213"/>
      <c r="X15167" s="214"/>
      <c r="Y15167" s="214"/>
      <c r="Z15167" s="214"/>
      <c r="AA15167" s="217"/>
      <c r="AB15167" s="217"/>
      <c r="AC15167" s="217"/>
      <c r="AD15167" s="213"/>
    </row>
    <row r="15168" spans="20:30" x14ac:dyDescent="0.2">
      <c r="T15168" s="212"/>
      <c r="U15168" s="213"/>
      <c r="V15168" s="213"/>
      <c r="W15168" s="213"/>
      <c r="X15168" s="214"/>
      <c r="Y15168" s="214"/>
      <c r="Z15168" s="214"/>
      <c r="AA15168" s="217"/>
      <c r="AB15168" s="217"/>
      <c r="AC15168" s="217"/>
      <c r="AD15168" s="213"/>
    </row>
    <row r="15169" spans="20:30" x14ac:dyDescent="0.2">
      <c r="T15169" s="212"/>
      <c r="U15169" s="213"/>
      <c r="V15169" s="213"/>
      <c r="W15169" s="213"/>
      <c r="X15169" s="214"/>
      <c r="Y15169" s="214"/>
      <c r="Z15169" s="214"/>
      <c r="AA15169" s="217"/>
      <c r="AB15169" s="217"/>
      <c r="AC15169" s="217"/>
      <c r="AD15169" s="213"/>
    </row>
    <row r="15170" spans="20:30" x14ac:dyDescent="0.2">
      <c r="T15170" s="212"/>
      <c r="U15170" s="213"/>
      <c r="V15170" s="213"/>
      <c r="W15170" s="213"/>
      <c r="X15170" s="214"/>
      <c r="Y15170" s="214"/>
      <c r="Z15170" s="214"/>
      <c r="AA15170" s="217"/>
      <c r="AB15170" s="217"/>
      <c r="AC15170" s="217"/>
      <c r="AD15170" s="213"/>
    </row>
    <row r="15171" spans="20:30" x14ac:dyDescent="0.2">
      <c r="T15171" s="212"/>
      <c r="U15171" s="213"/>
      <c r="V15171" s="213"/>
      <c r="W15171" s="213"/>
      <c r="X15171" s="214"/>
      <c r="Y15171" s="214"/>
      <c r="Z15171" s="214"/>
      <c r="AA15171" s="217"/>
      <c r="AB15171" s="217"/>
      <c r="AC15171" s="217"/>
      <c r="AD15171" s="213"/>
    </row>
    <row r="15172" spans="20:30" x14ac:dyDescent="0.2">
      <c r="T15172" s="212"/>
      <c r="U15172" s="213"/>
      <c r="V15172" s="213"/>
      <c r="W15172" s="213"/>
      <c r="X15172" s="214"/>
      <c r="Y15172" s="214"/>
      <c r="Z15172" s="214"/>
      <c r="AA15172" s="217"/>
      <c r="AB15172" s="217"/>
      <c r="AC15172" s="217"/>
      <c r="AD15172" s="213"/>
    </row>
    <row r="15173" spans="20:30" x14ac:dyDescent="0.2">
      <c r="T15173" s="212"/>
      <c r="U15173" s="213"/>
      <c r="V15173" s="213"/>
      <c r="W15173" s="213"/>
      <c r="X15173" s="214"/>
      <c r="Y15173" s="214"/>
      <c r="Z15173" s="214"/>
      <c r="AA15173" s="217"/>
      <c r="AB15173" s="217"/>
      <c r="AC15173" s="217"/>
      <c r="AD15173" s="213"/>
    </row>
    <row r="15174" spans="20:30" x14ac:dyDescent="0.2">
      <c r="T15174" s="212"/>
      <c r="U15174" s="213"/>
      <c r="V15174" s="213"/>
      <c r="W15174" s="213"/>
      <c r="X15174" s="214"/>
      <c r="Y15174" s="214"/>
      <c r="Z15174" s="214"/>
      <c r="AA15174" s="217"/>
      <c r="AB15174" s="217"/>
      <c r="AC15174" s="217"/>
      <c r="AD15174" s="213"/>
    </row>
    <row r="15175" spans="20:30" x14ac:dyDescent="0.2">
      <c r="T15175" s="212"/>
      <c r="U15175" s="213"/>
      <c r="V15175" s="213"/>
      <c r="W15175" s="213"/>
      <c r="X15175" s="214"/>
      <c r="Y15175" s="214"/>
      <c r="Z15175" s="214"/>
      <c r="AA15175" s="217"/>
      <c r="AB15175" s="217"/>
      <c r="AC15175" s="217"/>
      <c r="AD15175" s="213"/>
    </row>
    <row r="15176" spans="20:30" x14ac:dyDescent="0.2">
      <c r="T15176" s="212"/>
      <c r="U15176" s="213"/>
      <c r="V15176" s="213"/>
      <c r="W15176" s="213"/>
      <c r="X15176" s="214"/>
      <c r="Y15176" s="214"/>
      <c r="Z15176" s="214"/>
      <c r="AA15176" s="217"/>
      <c r="AB15176" s="217"/>
      <c r="AC15176" s="217"/>
      <c r="AD15176" s="213"/>
    </row>
    <row r="15177" spans="20:30" x14ac:dyDescent="0.2">
      <c r="T15177" s="212"/>
      <c r="U15177" s="213"/>
      <c r="V15177" s="213"/>
      <c r="W15177" s="213"/>
      <c r="X15177" s="214"/>
      <c r="Y15177" s="214"/>
      <c r="Z15177" s="214"/>
      <c r="AA15177" s="217"/>
      <c r="AB15177" s="217"/>
      <c r="AC15177" s="217"/>
      <c r="AD15177" s="213"/>
    </row>
    <row r="15178" spans="20:30" x14ac:dyDescent="0.2">
      <c r="T15178" s="212"/>
      <c r="U15178" s="213"/>
      <c r="V15178" s="213"/>
      <c r="W15178" s="213"/>
      <c r="X15178" s="214"/>
      <c r="Y15178" s="214"/>
      <c r="Z15178" s="214"/>
      <c r="AA15178" s="217"/>
      <c r="AB15178" s="217"/>
      <c r="AC15178" s="217"/>
      <c r="AD15178" s="213"/>
    </row>
    <row r="15179" spans="20:30" x14ac:dyDescent="0.2">
      <c r="T15179" s="212"/>
      <c r="U15179" s="213"/>
      <c r="V15179" s="213"/>
      <c r="W15179" s="213"/>
      <c r="X15179" s="214"/>
      <c r="Y15179" s="214"/>
      <c r="Z15179" s="214"/>
      <c r="AA15179" s="217"/>
      <c r="AB15179" s="217"/>
      <c r="AC15179" s="217"/>
      <c r="AD15179" s="213"/>
    </row>
    <row r="15180" spans="20:30" x14ac:dyDescent="0.2">
      <c r="T15180" s="212"/>
      <c r="U15180" s="213"/>
      <c r="V15180" s="213"/>
      <c r="W15180" s="213"/>
      <c r="X15180" s="214"/>
      <c r="Y15180" s="214"/>
      <c r="Z15180" s="214"/>
      <c r="AA15180" s="217"/>
      <c r="AB15180" s="217"/>
      <c r="AC15180" s="217"/>
      <c r="AD15180" s="213"/>
    </row>
    <row r="15181" spans="20:30" x14ac:dyDescent="0.2">
      <c r="T15181" s="212"/>
      <c r="U15181" s="213"/>
      <c r="V15181" s="213"/>
      <c r="W15181" s="213"/>
      <c r="X15181" s="214"/>
      <c r="Y15181" s="214"/>
      <c r="Z15181" s="214"/>
      <c r="AA15181" s="217"/>
      <c r="AB15181" s="217"/>
      <c r="AC15181" s="217"/>
      <c r="AD15181" s="213"/>
    </row>
    <row r="15182" spans="20:30" x14ac:dyDescent="0.2">
      <c r="T15182" s="212"/>
      <c r="U15182" s="213"/>
      <c r="V15182" s="213"/>
      <c r="W15182" s="213"/>
      <c r="X15182" s="214"/>
      <c r="Y15182" s="214"/>
      <c r="Z15182" s="214"/>
      <c r="AA15182" s="217"/>
      <c r="AB15182" s="217"/>
      <c r="AC15182" s="217"/>
      <c r="AD15182" s="213"/>
    </row>
    <row r="15183" spans="20:30" x14ac:dyDescent="0.2">
      <c r="T15183" s="212"/>
      <c r="U15183" s="213"/>
      <c r="V15183" s="213"/>
      <c r="W15183" s="213"/>
      <c r="X15183" s="214"/>
      <c r="Y15183" s="214"/>
      <c r="Z15183" s="214"/>
      <c r="AA15183" s="217"/>
      <c r="AB15183" s="217"/>
      <c r="AC15183" s="217"/>
      <c r="AD15183" s="213"/>
    </row>
    <row r="15184" spans="20:30" x14ac:dyDescent="0.2">
      <c r="T15184" s="212"/>
      <c r="U15184" s="213"/>
      <c r="V15184" s="213"/>
      <c r="W15184" s="213"/>
      <c r="X15184" s="214"/>
      <c r="Y15184" s="214"/>
      <c r="Z15184" s="214"/>
      <c r="AA15184" s="217"/>
      <c r="AB15184" s="217"/>
      <c r="AC15184" s="217"/>
      <c r="AD15184" s="213"/>
    </row>
    <row r="15185" spans="20:30" x14ac:dyDescent="0.2">
      <c r="T15185" s="212"/>
      <c r="U15185" s="213"/>
      <c r="V15185" s="213"/>
      <c r="W15185" s="213"/>
      <c r="X15185" s="214"/>
      <c r="Y15185" s="214"/>
      <c r="Z15185" s="214"/>
      <c r="AA15185" s="217"/>
      <c r="AB15185" s="217"/>
      <c r="AC15185" s="217"/>
      <c r="AD15185" s="213"/>
    </row>
    <row r="15186" spans="20:30" x14ac:dyDescent="0.2">
      <c r="T15186" s="212"/>
      <c r="U15186" s="213"/>
      <c r="V15186" s="213"/>
      <c r="W15186" s="213"/>
      <c r="X15186" s="214"/>
      <c r="Y15186" s="214"/>
      <c r="Z15186" s="214"/>
      <c r="AA15186" s="217"/>
      <c r="AB15186" s="217"/>
      <c r="AC15186" s="217"/>
      <c r="AD15186" s="213"/>
    </row>
    <row r="15187" spans="20:30" x14ac:dyDescent="0.2">
      <c r="T15187" s="212"/>
      <c r="U15187" s="213"/>
      <c r="V15187" s="213"/>
      <c r="W15187" s="213"/>
      <c r="X15187" s="214"/>
      <c r="Y15187" s="214"/>
      <c r="Z15187" s="214"/>
      <c r="AA15187" s="217"/>
      <c r="AB15187" s="217"/>
      <c r="AC15187" s="217"/>
      <c r="AD15187" s="213"/>
    </row>
    <row r="15188" spans="20:30" x14ac:dyDescent="0.2">
      <c r="T15188" s="212"/>
      <c r="U15188" s="213"/>
      <c r="V15188" s="213"/>
      <c r="W15188" s="213"/>
      <c r="X15188" s="214"/>
      <c r="Y15188" s="214"/>
      <c r="Z15188" s="214"/>
      <c r="AA15188" s="217"/>
      <c r="AB15188" s="217"/>
      <c r="AC15188" s="217"/>
      <c r="AD15188" s="213"/>
    </row>
    <row r="15189" spans="20:30" x14ac:dyDescent="0.2">
      <c r="T15189" s="212"/>
      <c r="U15189" s="213"/>
      <c r="V15189" s="213"/>
      <c r="W15189" s="213"/>
      <c r="X15189" s="214"/>
      <c r="Y15189" s="214"/>
      <c r="Z15189" s="214"/>
      <c r="AA15189" s="217"/>
      <c r="AB15189" s="217"/>
      <c r="AC15189" s="217"/>
      <c r="AD15189" s="213"/>
    </row>
    <row r="15190" spans="20:30" x14ac:dyDescent="0.2">
      <c r="T15190" s="212"/>
      <c r="U15190" s="213"/>
      <c r="V15190" s="213"/>
      <c r="W15190" s="213"/>
      <c r="X15190" s="214"/>
      <c r="Y15190" s="214"/>
      <c r="Z15190" s="214"/>
      <c r="AA15190" s="217"/>
      <c r="AB15190" s="217"/>
      <c r="AC15190" s="217"/>
      <c r="AD15190" s="213"/>
    </row>
    <row r="15191" spans="20:30" x14ac:dyDescent="0.2">
      <c r="T15191" s="212"/>
      <c r="U15191" s="213"/>
      <c r="V15191" s="213"/>
      <c r="W15191" s="213"/>
      <c r="X15191" s="214"/>
      <c r="Y15191" s="214"/>
      <c r="Z15191" s="214"/>
      <c r="AA15191" s="217"/>
      <c r="AB15191" s="217"/>
      <c r="AC15191" s="217"/>
      <c r="AD15191" s="213"/>
    </row>
    <row r="15192" spans="20:30" x14ac:dyDescent="0.2">
      <c r="T15192" s="212"/>
      <c r="U15192" s="213"/>
      <c r="V15192" s="213"/>
      <c r="W15192" s="213"/>
      <c r="X15192" s="214"/>
      <c r="Y15192" s="214"/>
      <c r="Z15192" s="214"/>
      <c r="AA15192" s="217"/>
      <c r="AB15192" s="217"/>
      <c r="AC15192" s="217"/>
      <c r="AD15192" s="213"/>
    </row>
    <row r="15193" spans="20:30" x14ac:dyDescent="0.2">
      <c r="T15193" s="212"/>
      <c r="U15193" s="213"/>
      <c r="V15193" s="213"/>
      <c r="W15193" s="213"/>
      <c r="X15193" s="214"/>
      <c r="Y15193" s="214"/>
      <c r="Z15193" s="214"/>
      <c r="AA15193" s="217"/>
      <c r="AB15193" s="217"/>
      <c r="AC15193" s="217"/>
      <c r="AD15193" s="213"/>
    </row>
    <row r="15194" spans="20:30" x14ac:dyDescent="0.2">
      <c r="T15194" s="212"/>
      <c r="U15194" s="213"/>
      <c r="V15194" s="213"/>
      <c r="W15194" s="213"/>
      <c r="X15194" s="214"/>
      <c r="Y15194" s="214"/>
      <c r="Z15194" s="214"/>
      <c r="AA15194" s="217"/>
      <c r="AB15194" s="217"/>
      <c r="AC15194" s="217"/>
      <c r="AD15194" s="213"/>
    </row>
    <row r="15195" spans="20:30" x14ac:dyDescent="0.2">
      <c r="T15195" s="212"/>
      <c r="U15195" s="213"/>
      <c r="V15195" s="213"/>
      <c r="W15195" s="213"/>
      <c r="X15195" s="214"/>
      <c r="Y15195" s="214"/>
      <c r="Z15195" s="214"/>
      <c r="AA15195" s="217"/>
      <c r="AB15195" s="217"/>
      <c r="AC15195" s="217"/>
      <c r="AD15195" s="213"/>
    </row>
    <row r="15196" spans="20:30" x14ac:dyDescent="0.2">
      <c r="T15196" s="212"/>
      <c r="U15196" s="213"/>
      <c r="V15196" s="213"/>
      <c r="W15196" s="213"/>
      <c r="X15196" s="214"/>
      <c r="Y15196" s="214"/>
      <c r="Z15196" s="214"/>
      <c r="AA15196" s="217"/>
      <c r="AB15196" s="217"/>
      <c r="AC15196" s="217"/>
      <c r="AD15196" s="213"/>
    </row>
    <row r="15197" spans="20:30" x14ac:dyDescent="0.2">
      <c r="T15197" s="212"/>
      <c r="U15197" s="213"/>
      <c r="V15197" s="213"/>
      <c r="W15197" s="213"/>
      <c r="X15197" s="214"/>
      <c r="Y15197" s="214"/>
      <c r="Z15197" s="214"/>
      <c r="AA15197" s="217"/>
      <c r="AB15197" s="217"/>
      <c r="AC15197" s="217"/>
      <c r="AD15197" s="213"/>
    </row>
    <row r="15198" spans="20:30" x14ac:dyDescent="0.2">
      <c r="T15198" s="212"/>
      <c r="U15198" s="213"/>
      <c r="V15198" s="213"/>
      <c r="W15198" s="213"/>
      <c r="X15198" s="214"/>
      <c r="Y15198" s="214"/>
      <c r="Z15198" s="214"/>
      <c r="AA15198" s="217"/>
      <c r="AB15198" s="217"/>
      <c r="AC15198" s="217"/>
      <c r="AD15198" s="213"/>
    </row>
    <row r="15199" spans="20:30" x14ac:dyDescent="0.2">
      <c r="T15199" s="212"/>
      <c r="U15199" s="213"/>
      <c r="V15199" s="213"/>
      <c r="W15199" s="213"/>
      <c r="X15199" s="214"/>
      <c r="Y15199" s="214"/>
      <c r="Z15199" s="214"/>
      <c r="AA15199" s="217"/>
      <c r="AB15199" s="217"/>
      <c r="AC15199" s="217"/>
      <c r="AD15199" s="213"/>
    </row>
    <row r="15200" spans="20:30" x14ac:dyDescent="0.2">
      <c r="T15200" s="212"/>
      <c r="U15200" s="213"/>
      <c r="V15200" s="213"/>
      <c r="W15200" s="213"/>
      <c r="X15200" s="214"/>
      <c r="Y15200" s="214"/>
      <c r="Z15200" s="214"/>
      <c r="AA15200" s="217"/>
      <c r="AB15200" s="217"/>
      <c r="AC15200" s="217"/>
      <c r="AD15200" s="213"/>
    </row>
    <row r="15201" spans="20:30" x14ac:dyDescent="0.2">
      <c r="T15201" s="212"/>
      <c r="U15201" s="213"/>
      <c r="V15201" s="213"/>
      <c r="W15201" s="213"/>
      <c r="X15201" s="214"/>
      <c r="Y15201" s="214"/>
      <c r="Z15201" s="214"/>
      <c r="AA15201" s="217"/>
      <c r="AB15201" s="217"/>
      <c r="AC15201" s="217"/>
      <c r="AD15201" s="213"/>
    </row>
    <row r="15202" spans="20:30" x14ac:dyDescent="0.2">
      <c r="T15202" s="212"/>
      <c r="U15202" s="213"/>
      <c r="V15202" s="213"/>
      <c r="W15202" s="213"/>
      <c r="X15202" s="214"/>
      <c r="Y15202" s="214"/>
      <c r="Z15202" s="214"/>
      <c r="AA15202" s="217"/>
      <c r="AB15202" s="217"/>
      <c r="AC15202" s="217"/>
      <c r="AD15202" s="213"/>
    </row>
    <row r="15203" spans="20:30" x14ac:dyDescent="0.2">
      <c r="T15203" s="212"/>
      <c r="U15203" s="213"/>
      <c r="V15203" s="213"/>
      <c r="W15203" s="213"/>
      <c r="X15203" s="214"/>
      <c r="Y15203" s="214"/>
      <c r="Z15203" s="214"/>
      <c r="AA15203" s="217"/>
      <c r="AB15203" s="217"/>
      <c r="AC15203" s="217"/>
      <c r="AD15203" s="213"/>
    </row>
    <row r="15204" spans="20:30" x14ac:dyDescent="0.2">
      <c r="T15204" s="212"/>
      <c r="U15204" s="213"/>
      <c r="V15204" s="213"/>
      <c r="W15204" s="213"/>
      <c r="X15204" s="214"/>
      <c r="Y15204" s="214"/>
      <c r="Z15204" s="214"/>
      <c r="AA15204" s="217"/>
      <c r="AB15204" s="217"/>
      <c r="AC15204" s="217"/>
      <c r="AD15204" s="213"/>
    </row>
    <row r="15205" spans="20:30" x14ac:dyDescent="0.2">
      <c r="T15205" s="212"/>
      <c r="U15205" s="213"/>
      <c r="V15205" s="213"/>
      <c r="W15205" s="213"/>
      <c r="X15205" s="214"/>
      <c r="Y15205" s="214"/>
      <c r="Z15205" s="214"/>
      <c r="AA15205" s="217"/>
      <c r="AB15205" s="217"/>
      <c r="AC15205" s="217"/>
      <c r="AD15205" s="213"/>
    </row>
    <row r="15206" spans="20:30" x14ac:dyDescent="0.2">
      <c r="T15206" s="212"/>
      <c r="U15206" s="213"/>
      <c r="V15206" s="213"/>
      <c r="W15206" s="213"/>
      <c r="X15206" s="214"/>
      <c r="Y15206" s="214"/>
      <c r="Z15206" s="214"/>
      <c r="AA15206" s="217"/>
      <c r="AB15206" s="217"/>
      <c r="AC15206" s="217"/>
      <c r="AD15206" s="213"/>
    </row>
    <row r="15207" spans="20:30" x14ac:dyDescent="0.2">
      <c r="T15207" s="212"/>
      <c r="U15207" s="213"/>
      <c r="V15207" s="213"/>
      <c r="W15207" s="213"/>
      <c r="X15207" s="214"/>
      <c r="Y15207" s="214"/>
      <c r="Z15207" s="214"/>
      <c r="AA15207" s="217"/>
      <c r="AB15207" s="217"/>
      <c r="AC15207" s="217"/>
      <c r="AD15207" s="213"/>
    </row>
    <row r="15208" spans="20:30" x14ac:dyDescent="0.2">
      <c r="T15208" s="212"/>
      <c r="U15208" s="213"/>
      <c r="V15208" s="213"/>
      <c r="W15208" s="213"/>
      <c r="X15208" s="214"/>
      <c r="Y15208" s="214"/>
      <c r="Z15208" s="214"/>
      <c r="AA15208" s="217"/>
      <c r="AB15208" s="217"/>
      <c r="AC15208" s="217"/>
      <c r="AD15208" s="213"/>
    </row>
    <row r="15209" spans="20:30" x14ac:dyDescent="0.2">
      <c r="T15209" s="212"/>
      <c r="U15209" s="213"/>
      <c r="V15209" s="213"/>
      <c r="W15209" s="213"/>
      <c r="X15209" s="214"/>
      <c r="Y15209" s="214"/>
      <c r="Z15209" s="214"/>
      <c r="AA15209" s="217"/>
      <c r="AB15209" s="217"/>
      <c r="AC15209" s="217"/>
      <c r="AD15209" s="213"/>
    </row>
    <row r="15210" spans="20:30" x14ac:dyDescent="0.2">
      <c r="T15210" s="212"/>
      <c r="U15210" s="213"/>
      <c r="V15210" s="213"/>
      <c r="W15210" s="213"/>
      <c r="X15210" s="214"/>
      <c r="Y15210" s="214"/>
      <c r="Z15210" s="214"/>
      <c r="AA15210" s="217"/>
      <c r="AB15210" s="217"/>
      <c r="AC15210" s="217"/>
      <c r="AD15210" s="213"/>
    </row>
    <row r="15211" spans="20:30" x14ac:dyDescent="0.2">
      <c r="T15211" s="212"/>
      <c r="U15211" s="213"/>
      <c r="V15211" s="213"/>
      <c r="W15211" s="213"/>
      <c r="X15211" s="214"/>
      <c r="Y15211" s="214"/>
      <c r="Z15211" s="214"/>
      <c r="AA15211" s="217"/>
      <c r="AB15211" s="217"/>
      <c r="AC15211" s="217"/>
      <c r="AD15211" s="213"/>
    </row>
    <row r="15212" spans="20:30" x14ac:dyDescent="0.2">
      <c r="T15212" s="212"/>
      <c r="U15212" s="213"/>
      <c r="V15212" s="213"/>
      <c r="W15212" s="213"/>
      <c r="X15212" s="214"/>
      <c r="Y15212" s="214"/>
      <c r="Z15212" s="214"/>
      <c r="AA15212" s="217"/>
      <c r="AB15212" s="217"/>
      <c r="AC15212" s="217"/>
      <c r="AD15212" s="213"/>
    </row>
    <row r="15213" spans="20:30" x14ac:dyDescent="0.2">
      <c r="T15213" s="212"/>
      <c r="U15213" s="213"/>
      <c r="V15213" s="213"/>
      <c r="W15213" s="213"/>
      <c r="X15213" s="214"/>
      <c r="Y15213" s="214"/>
      <c r="Z15213" s="214"/>
      <c r="AA15213" s="217"/>
      <c r="AB15213" s="217"/>
      <c r="AC15213" s="217"/>
      <c r="AD15213" s="213"/>
    </row>
    <row r="15214" spans="20:30" x14ac:dyDescent="0.2">
      <c r="T15214" s="212"/>
      <c r="U15214" s="213"/>
      <c r="V15214" s="213"/>
      <c r="W15214" s="213"/>
      <c r="X15214" s="214"/>
      <c r="Y15214" s="214"/>
      <c r="Z15214" s="214"/>
      <c r="AA15214" s="217"/>
      <c r="AB15214" s="217"/>
      <c r="AC15214" s="217"/>
      <c r="AD15214" s="213"/>
    </row>
    <row r="15215" spans="20:30" x14ac:dyDescent="0.2">
      <c r="T15215" s="212"/>
      <c r="U15215" s="213"/>
      <c r="V15215" s="213"/>
      <c r="W15215" s="213"/>
      <c r="X15215" s="214"/>
      <c r="Y15215" s="214"/>
      <c r="Z15215" s="214"/>
      <c r="AA15215" s="217"/>
      <c r="AB15215" s="217"/>
      <c r="AC15215" s="217"/>
      <c r="AD15215" s="213"/>
    </row>
    <row r="15216" spans="20:30" x14ac:dyDescent="0.2">
      <c r="T15216" s="212"/>
      <c r="U15216" s="213"/>
      <c r="V15216" s="213"/>
      <c r="W15216" s="213"/>
      <c r="X15216" s="214"/>
      <c r="Y15216" s="214"/>
      <c r="Z15216" s="214"/>
      <c r="AA15216" s="217"/>
      <c r="AB15216" s="217"/>
      <c r="AC15216" s="217"/>
      <c r="AD15216" s="213"/>
    </row>
    <row r="15217" spans="20:30" x14ac:dyDescent="0.2">
      <c r="T15217" s="212"/>
      <c r="U15217" s="213"/>
      <c r="V15217" s="213"/>
      <c r="W15217" s="213"/>
      <c r="X15217" s="214"/>
      <c r="Y15217" s="214"/>
      <c r="Z15217" s="214"/>
      <c r="AA15217" s="217"/>
      <c r="AB15217" s="217"/>
      <c r="AC15217" s="217"/>
      <c r="AD15217" s="213"/>
    </row>
    <row r="15218" spans="20:30" x14ac:dyDescent="0.2">
      <c r="T15218" s="212"/>
      <c r="U15218" s="213"/>
      <c r="V15218" s="213"/>
      <c r="W15218" s="213"/>
      <c r="X15218" s="214"/>
      <c r="Y15218" s="214"/>
      <c r="Z15218" s="214"/>
      <c r="AA15218" s="217"/>
      <c r="AB15218" s="217"/>
      <c r="AC15218" s="217"/>
      <c r="AD15218" s="213"/>
    </row>
    <row r="15219" spans="20:30" x14ac:dyDescent="0.2">
      <c r="T15219" s="212"/>
      <c r="U15219" s="213"/>
      <c r="V15219" s="213"/>
      <c r="W15219" s="213"/>
      <c r="X15219" s="214"/>
      <c r="Y15219" s="214"/>
      <c r="Z15219" s="214"/>
      <c r="AA15219" s="217"/>
      <c r="AB15219" s="217"/>
      <c r="AC15219" s="217"/>
      <c r="AD15219" s="213"/>
    </row>
    <row r="15220" spans="20:30" x14ac:dyDescent="0.2">
      <c r="T15220" s="212"/>
      <c r="U15220" s="213"/>
      <c r="V15220" s="213"/>
      <c r="W15220" s="213"/>
      <c r="X15220" s="214"/>
      <c r="Y15220" s="214"/>
      <c r="Z15220" s="214"/>
      <c r="AA15220" s="217"/>
      <c r="AB15220" s="217"/>
      <c r="AC15220" s="217"/>
      <c r="AD15220" s="213"/>
    </row>
    <row r="15221" spans="20:30" x14ac:dyDescent="0.2">
      <c r="T15221" s="212"/>
      <c r="U15221" s="213"/>
      <c r="V15221" s="213"/>
      <c r="W15221" s="213"/>
      <c r="X15221" s="214"/>
      <c r="Y15221" s="214"/>
      <c r="Z15221" s="214"/>
      <c r="AA15221" s="217"/>
      <c r="AB15221" s="217"/>
      <c r="AC15221" s="217"/>
      <c r="AD15221" s="213"/>
    </row>
    <row r="15222" spans="20:30" x14ac:dyDescent="0.2">
      <c r="T15222" s="212"/>
      <c r="U15222" s="213"/>
      <c r="V15222" s="213"/>
      <c r="W15222" s="213"/>
      <c r="X15222" s="214"/>
      <c r="Y15222" s="214"/>
      <c r="Z15222" s="214"/>
      <c r="AA15222" s="217"/>
      <c r="AB15222" s="217"/>
      <c r="AC15222" s="217"/>
      <c r="AD15222" s="213"/>
    </row>
    <row r="15223" spans="20:30" x14ac:dyDescent="0.2">
      <c r="T15223" s="212"/>
      <c r="U15223" s="213"/>
      <c r="V15223" s="213"/>
      <c r="W15223" s="213"/>
      <c r="X15223" s="214"/>
      <c r="Y15223" s="214"/>
      <c r="Z15223" s="214"/>
      <c r="AA15223" s="217"/>
      <c r="AB15223" s="217"/>
      <c r="AC15223" s="217"/>
      <c r="AD15223" s="213"/>
    </row>
    <row r="15224" spans="20:30" x14ac:dyDescent="0.2">
      <c r="T15224" s="212"/>
      <c r="U15224" s="213"/>
      <c r="V15224" s="213"/>
      <c r="W15224" s="213"/>
      <c r="X15224" s="214"/>
      <c r="Y15224" s="214"/>
      <c r="Z15224" s="214"/>
      <c r="AA15224" s="217"/>
      <c r="AB15224" s="217"/>
      <c r="AC15224" s="217"/>
      <c r="AD15224" s="213"/>
    </row>
    <row r="15225" spans="20:30" x14ac:dyDescent="0.2">
      <c r="T15225" s="212"/>
      <c r="U15225" s="213"/>
      <c r="V15225" s="213"/>
      <c r="W15225" s="213"/>
      <c r="X15225" s="214"/>
      <c r="Y15225" s="214"/>
      <c r="Z15225" s="214"/>
      <c r="AA15225" s="217"/>
      <c r="AB15225" s="217"/>
      <c r="AC15225" s="217"/>
      <c r="AD15225" s="213"/>
    </row>
    <row r="15226" spans="20:30" x14ac:dyDescent="0.2">
      <c r="T15226" s="212"/>
      <c r="U15226" s="213"/>
      <c r="V15226" s="213"/>
      <c r="W15226" s="213"/>
      <c r="X15226" s="214"/>
      <c r="Y15226" s="214"/>
      <c r="Z15226" s="214"/>
      <c r="AA15226" s="217"/>
      <c r="AB15226" s="217"/>
      <c r="AC15226" s="217"/>
      <c r="AD15226" s="213"/>
    </row>
    <row r="15227" spans="20:30" x14ac:dyDescent="0.2">
      <c r="T15227" s="212"/>
      <c r="U15227" s="213"/>
      <c r="V15227" s="213"/>
      <c r="W15227" s="213"/>
      <c r="X15227" s="214"/>
      <c r="Y15227" s="214"/>
      <c r="Z15227" s="214"/>
      <c r="AA15227" s="217"/>
      <c r="AB15227" s="217"/>
      <c r="AC15227" s="217"/>
      <c r="AD15227" s="213"/>
    </row>
    <row r="15228" spans="20:30" x14ac:dyDescent="0.2">
      <c r="T15228" s="212"/>
      <c r="U15228" s="213"/>
      <c r="V15228" s="213"/>
      <c r="W15228" s="213"/>
      <c r="X15228" s="214"/>
      <c r="Y15228" s="214"/>
      <c r="Z15228" s="214"/>
      <c r="AA15228" s="217"/>
      <c r="AB15228" s="217"/>
      <c r="AC15228" s="217"/>
      <c r="AD15228" s="213"/>
    </row>
    <row r="15229" spans="20:30" x14ac:dyDescent="0.2">
      <c r="T15229" s="212"/>
      <c r="U15229" s="213"/>
      <c r="V15229" s="213"/>
      <c r="W15229" s="213"/>
      <c r="X15229" s="214"/>
      <c r="Y15229" s="214"/>
      <c r="Z15229" s="214"/>
      <c r="AA15229" s="217"/>
      <c r="AB15229" s="217"/>
      <c r="AC15229" s="217"/>
      <c r="AD15229" s="213"/>
    </row>
    <row r="15230" spans="20:30" x14ac:dyDescent="0.2">
      <c r="T15230" s="212"/>
      <c r="U15230" s="213"/>
      <c r="V15230" s="213"/>
      <c r="W15230" s="213"/>
      <c r="X15230" s="214"/>
      <c r="Y15230" s="214"/>
      <c r="Z15230" s="214"/>
      <c r="AA15230" s="217"/>
      <c r="AB15230" s="217"/>
      <c r="AC15230" s="217"/>
      <c r="AD15230" s="213"/>
    </row>
    <row r="15231" spans="20:30" x14ac:dyDescent="0.2">
      <c r="T15231" s="212"/>
      <c r="U15231" s="213"/>
      <c r="V15231" s="213"/>
      <c r="W15231" s="213"/>
      <c r="X15231" s="214"/>
      <c r="Y15231" s="214"/>
      <c r="Z15231" s="214"/>
      <c r="AA15231" s="217"/>
      <c r="AB15231" s="217"/>
      <c r="AC15231" s="217"/>
      <c r="AD15231" s="213"/>
    </row>
    <row r="15232" spans="20:30" x14ac:dyDescent="0.2">
      <c r="T15232" s="212"/>
      <c r="U15232" s="213"/>
      <c r="V15232" s="213"/>
      <c r="W15232" s="213"/>
      <c r="X15232" s="214"/>
      <c r="Y15232" s="214"/>
      <c r="Z15232" s="214"/>
      <c r="AA15232" s="217"/>
      <c r="AB15232" s="217"/>
      <c r="AC15232" s="217"/>
      <c r="AD15232" s="213"/>
    </row>
    <row r="15233" spans="20:30" x14ac:dyDescent="0.2">
      <c r="T15233" s="212"/>
      <c r="U15233" s="213"/>
      <c r="V15233" s="213"/>
      <c r="W15233" s="213"/>
      <c r="X15233" s="214"/>
      <c r="Y15233" s="214"/>
      <c r="Z15233" s="214"/>
      <c r="AA15233" s="217"/>
      <c r="AB15233" s="217"/>
      <c r="AC15233" s="217"/>
      <c r="AD15233" s="213"/>
    </row>
    <row r="15234" spans="20:30" x14ac:dyDescent="0.2">
      <c r="T15234" s="212"/>
      <c r="U15234" s="213"/>
      <c r="V15234" s="213"/>
      <c r="W15234" s="213"/>
      <c r="X15234" s="214"/>
      <c r="Y15234" s="214"/>
      <c r="Z15234" s="214"/>
      <c r="AA15234" s="217"/>
      <c r="AB15234" s="217"/>
      <c r="AC15234" s="217"/>
      <c r="AD15234" s="213"/>
    </row>
    <row r="15235" spans="20:30" x14ac:dyDescent="0.2">
      <c r="T15235" s="212"/>
      <c r="U15235" s="213"/>
      <c r="V15235" s="213"/>
      <c r="W15235" s="213"/>
      <c r="X15235" s="214"/>
      <c r="Y15235" s="214"/>
      <c r="Z15235" s="214"/>
      <c r="AA15235" s="217"/>
      <c r="AB15235" s="217"/>
      <c r="AC15235" s="217"/>
      <c r="AD15235" s="213"/>
    </row>
    <row r="15236" spans="20:30" x14ac:dyDescent="0.2">
      <c r="T15236" s="212"/>
      <c r="U15236" s="213"/>
      <c r="V15236" s="213"/>
      <c r="W15236" s="213"/>
      <c r="X15236" s="214"/>
      <c r="Y15236" s="214"/>
      <c r="Z15236" s="214"/>
      <c r="AA15236" s="217"/>
      <c r="AB15236" s="217"/>
      <c r="AC15236" s="217"/>
      <c r="AD15236" s="213"/>
    </row>
    <row r="15237" spans="20:30" x14ac:dyDescent="0.2">
      <c r="T15237" s="212"/>
      <c r="U15237" s="213"/>
      <c r="V15237" s="213"/>
      <c r="W15237" s="213"/>
      <c r="X15237" s="214"/>
      <c r="Y15237" s="214"/>
      <c r="Z15237" s="214"/>
      <c r="AA15237" s="217"/>
      <c r="AB15237" s="217"/>
      <c r="AC15237" s="217"/>
      <c r="AD15237" s="213"/>
    </row>
    <row r="15238" spans="20:30" x14ac:dyDescent="0.2">
      <c r="T15238" s="212"/>
      <c r="U15238" s="213"/>
      <c r="V15238" s="213"/>
      <c r="W15238" s="213"/>
      <c r="X15238" s="214"/>
      <c r="Y15238" s="214"/>
      <c r="Z15238" s="214"/>
      <c r="AA15238" s="217"/>
      <c r="AB15238" s="217"/>
      <c r="AC15238" s="217"/>
      <c r="AD15238" s="213"/>
    </row>
    <row r="15239" spans="20:30" x14ac:dyDescent="0.2">
      <c r="T15239" s="212"/>
      <c r="U15239" s="213"/>
      <c r="V15239" s="213"/>
      <c r="W15239" s="213"/>
      <c r="X15239" s="214"/>
      <c r="Y15239" s="214"/>
      <c r="Z15239" s="214"/>
      <c r="AA15239" s="217"/>
      <c r="AB15239" s="217"/>
      <c r="AC15239" s="217"/>
      <c r="AD15239" s="213"/>
    </row>
    <row r="15240" spans="20:30" x14ac:dyDescent="0.2">
      <c r="T15240" s="212"/>
      <c r="U15240" s="213"/>
      <c r="V15240" s="213"/>
      <c r="W15240" s="213"/>
      <c r="X15240" s="214"/>
      <c r="Y15240" s="214"/>
      <c r="Z15240" s="214"/>
      <c r="AA15240" s="217"/>
      <c r="AB15240" s="217"/>
      <c r="AC15240" s="217"/>
      <c r="AD15240" s="213"/>
    </row>
    <row r="15241" spans="20:30" x14ac:dyDescent="0.2">
      <c r="T15241" s="212"/>
      <c r="U15241" s="213"/>
      <c r="V15241" s="213"/>
      <c r="W15241" s="213"/>
      <c r="X15241" s="214"/>
      <c r="Y15241" s="214"/>
      <c r="Z15241" s="214"/>
      <c r="AA15241" s="217"/>
      <c r="AB15241" s="217"/>
      <c r="AC15241" s="217"/>
      <c r="AD15241" s="213"/>
    </row>
    <row r="15242" spans="20:30" x14ac:dyDescent="0.2">
      <c r="T15242" s="212"/>
      <c r="U15242" s="213"/>
      <c r="V15242" s="213"/>
      <c r="W15242" s="213"/>
      <c r="X15242" s="214"/>
      <c r="Y15242" s="214"/>
      <c r="Z15242" s="214"/>
      <c r="AA15242" s="217"/>
      <c r="AB15242" s="217"/>
      <c r="AC15242" s="217"/>
      <c r="AD15242" s="213"/>
    </row>
    <row r="15243" spans="20:30" x14ac:dyDescent="0.2">
      <c r="T15243" s="212"/>
      <c r="U15243" s="213"/>
      <c r="V15243" s="213"/>
      <c r="W15243" s="213"/>
      <c r="X15243" s="214"/>
      <c r="Y15243" s="214"/>
      <c r="Z15243" s="214"/>
      <c r="AA15243" s="217"/>
      <c r="AB15243" s="217"/>
      <c r="AC15243" s="217"/>
      <c r="AD15243" s="213"/>
    </row>
    <row r="15244" spans="20:30" x14ac:dyDescent="0.2">
      <c r="T15244" s="212"/>
      <c r="U15244" s="213"/>
      <c r="V15244" s="213"/>
      <c r="W15244" s="213"/>
      <c r="X15244" s="214"/>
      <c r="Y15244" s="214"/>
      <c r="Z15244" s="214"/>
      <c r="AA15244" s="217"/>
      <c r="AB15244" s="217"/>
      <c r="AC15244" s="217"/>
      <c r="AD15244" s="213"/>
    </row>
    <row r="15245" spans="20:30" x14ac:dyDescent="0.2">
      <c r="T15245" s="212"/>
      <c r="U15245" s="213"/>
      <c r="V15245" s="213"/>
      <c r="W15245" s="213"/>
      <c r="X15245" s="214"/>
      <c r="Y15245" s="214"/>
      <c r="Z15245" s="214"/>
      <c r="AA15245" s="217"/>
      <c r="AB15245" s="217"/>
      <c r="AC15245" s="217"/>
      <c r="AD15245" s="213"/>
    </row>
    <row r="15246" spans="20:30" x14ac:dyDescent="0.2">
      <c r="T15246" s="212"/>
      <c r="U15246" s="213"/>
      <c r="V15246" s="213"/>
      <c r="W15246" s="213"/>
      <c r="X15246" s="214"/>
      <c r="Y15246" s="214"/>
      <c r="Z15246" s="214"/>
      <c r="AA15246" s="217"/>
      <c r="AB15246" s="217"/>
      <c r="AC15246" s="217"/>
      <c r="AD15246" s="213"/>
    </row>
    <row r="15247" spans="20:30" x14ac:dyDescent="0.2">
      <c r="T15247" s="212"/>
      <c r="U15247" s="213"/>
      <c r="V15247" s="213"/>
      <c r="W15247" s="213"/>
      <c r="X15247" s="214"/>
      <c r="Y15247" s="214"/>
      <c r="Z15247" s="214"/>
      <c r="AA15247" s="217"/>
      <c r="AB15247" s="217"/>
      <c r="AC15247" s="217"/>
      <c r="AD15247" s="213"/>
    </row>
    <row r="15248" spans="20:30" x14ac:dyDescent="0.2">
      <c r="T15248" s="212"/>
      <c r="U15248" s="213"/>
      <c r="V15248" s="213"/>
      <c r="W15248" s="213"/>
      <c r="X15248" s="214"/>
      <c r="Y15248" s="214"/>
      <c r="Z15248" s="214"/>
      <c r="AA15248" s="217"/>
      <c r="AB15248" s="217"/>
      <c r="AC15248" s="217"/>
      <c r="AD15248" s="213"/>
    </row>
    <row r="15249" spans="20:30" x14ac:dyDescent="0.2">
      <c r="T15249" s="212"/>
      <c r="U15249" s="213"/>
      <c r="V15249" s="213"/>
      <c r="W15249" s="213"/>
      <c r="X15249" s="214"/>
      <c r="Y15249" s="214"/>
      <c r="Z15249" s="214"/>
      <c r="AA15249" s="217"/>
      <c r="AB15249" s="217"/>
      <c r="AC15249" s="217"/>
      <c r="AD15249" s="213"/>
    </row>
    <row r="15250" spans="20:30" x14ac:dyDescent="0.2">
      <c r="T15250" s="212"/>
      <c r="U15250" s="213"/>
      <c r="V15250" s="213"/>
      <c r="W15250" s="213"/>
      <c r="X15250" s="214"/>
      <c r="Y15250" s="214"/>
      <c r="Z15250" s="214"/>
      <c r="AA15250" s="217"/>
      <c r="AB15250" s="217"/>
      <c r="AC15250" s="217"/>
      <c r="AD15250" s="213"/>
    </row>
    <row r="15251" spans="20:30" x14ac:dyDescent="0.2">
      <c r="T15251" s="212"/>
      <c r="U15251" s="213"/>
      <c r="V15251" s="213"/>
      <c r="W15251" s="213"/>
      <c r="X15251" s="214"/>
      <c r="Y15251" s="214"/>
      <c r="Z15251" s="214"/>
      <c r="AA15251" s="217"/>
      <c r="AB15251" s="217"/>
      <c r="AC15251" s="217"/>
      <c r="AD15251" s="213"/>
    </row>
    <row r="15252" spans="20:30" x14ac:dyDescent="0.2">
      <c r="T15252" s="212"/>
      <c r="U15252" s="213"/>
      <c r="V15252" s="213"/>
      <c r="W15252" s="213"/>
      <c r="X15252" s="214"/>
      <c r="Y15252" s="214"/>
      <c r="Z15252" s="214"/>
      <c r="AA15252" s="217"/>
      <c r="AB15252" s="217"/>
      <c r="AC15252" s="217"/>
      <c r="AD15252" s="213"/>
    </row>
    <row r="15253" spans="20:30" x14ac:dyDescent="0.2">
      <c r="T15253" s="212"/>
      <c r="U15253" s="213"/>
      <c r="V15253" s="213"/>
      <c r="W15253" s="213"/>
      <c r="X15253" s="214"/>
      <c r="Y15253" s="214"/>
      <c r="Z15253" s="214"/>
      <c r="AA15253" s="217"/>
      <c r="AB15253" s="217"/>
      <c r="AC15253" s="217"/>
      <c r="AD15253" s="213"/>
    </row>
    <row r="15254" spans="20:30" x14ac:dyDescent="0.2">
      <c r="T15254" s="212"/>
      <c r="U15254" s="213"/>
      <c r="V15254" s="213"/>
      <c r="W15254" s="213"/>
      <c r="X15254" s="214"/>
      <c r="Y15254" s="214"/>
      <c r="Z15254" s="214"/>
      <c r="AA15254" s="217"/>
      <c r="AB15254" s="217"/>
      <c r="AC15254" s="217"/>
      <c r="AD15254" s="213"/>
    </row>
    <row r="15255" spans="20:30" x14ac:dyDescent="0.2">
      <c r="T15255" s="212"/>
      <c r="U15255" s="213"/>
      <c r="V15255" s="213"/>
      <c r="W15255" s="213"/>
      <c r="X15255" s="214"/>
      <c r="Y15255" s="214"/>
      <c r="Z15255" s="214"/>
      <c r="AA15255" s="217"/>
      <c r="AB15255" s="217"/>
      <c r="AC15255" s="217"/>
      <c r="AD15255" s="213"/>
    </row>
    <row r="15256" spans="20:30" x14ac:dyDescent="0.2">
      <c r="T15256" s="212"/>
      <c r="U15256" s="213"/>
      <c r="V15256" s="213"/>
      <c r="W15256" s="213"/>
      <c r="X15256" s="214"/>
      <c r="Y15256" s="214"/>
      <c r="Z15256" s="214"/>
      <c r="AA15256" s="217"/>
      <c r="AB15256" s="217"/>
      <c r="AC15256" s="217"/>
      <c r="AD15256" s="213"/>
    </row>
    <row r="15257" spans="20:30" x14ac:dyDescent="0.2">
      <c r="T15257" s="212"/>
      <c r="U15257" s="213"/>
      <c r="V15257" s="213"/>
      <c r="W15257" s="213"/>
      <c r="X15257" s="214"/>
      <c r="Y15257" s="214"/>
      <c r="Z15257" s="214"/>
      <c r="AA15257" s="217"/>
      <c r="AB15257" s="217"/>
      <c r="AC15257" s="217"/>
      <c r="AD15257" s="213"/>
    </row>
    <row r="15258" spans="20:30" x14ac:dyDescent="0.2">
      <c r="T15258" s="212"/>
      <c r="U15258" s="213"/>
      <c r="V15258" s="213"/>
      <c r="W15258" s="213"/>
      <c r="X15258" s="214"/>
      <c r="Y15258" s="214"/>
      <c r="Z15258" s="214"/>
      <c r="AA15258" s="217"/>
      <c r="AB15258" s="217"/>
      <c r="AC15258" s="217"/>
      <c r="AD15258" s="213"/>
    </row>
    <row r="15259" spans="20:30" x14ac:dyDescent="0.2">
      <c r="T15259" s="212"/>
      <c r="U15259" s="213"/>
      <c r="V15259" s="213"/>
      <c r="W15259" s="213"/>
      <c r="X15259" s="214"/>
      <c r="Y15259" s="214"/>
      <c r="Z15259" s="214"/>
      <c r="AA15259" s="217"/>
      <c r="AB15259" s="217"/>
      <c r="AC15259" s="217"/>
      <c r="AD15259" s="213"/>
    </row>
    <row r="15260" spans="20:30" x14ac:dyDescent="0.2">
      <c r="T15260" s="212"/>
      <c r="U15260" s="213"/>
      <c r="V15260" s="213"/>
      <c r="W15260" s="213"/>
      <c r="X15260" s="214"/>
      <c r="Y15260" s="214"/>
      <c r="Z15260" s="214"/>
      <c r="AA15260" s="217"/>
      <c r="AB15260" s="217"/>
      <c r="AC15260" s="217"/>
      <c r="AD15260" s="213"/>
    </row>
    <row r="15261" spans="20:30" x14ac:dyDescent="0.2">
      <c r="T15261" s="212"/>
      <c r="U15261" s="213"/>
      <c r="V15261" s="213"/>
      <c r="W15261" s="213"/>
      <c r="X15261" s="214"/>
      <c r="Y15261" s="214"/>
      <c r="Z15261" s="214"/>
      <c r="AA15261" s="217"/>
      <c r="AB15261" s="217"/>
      <c r="AC15261" s="217"/>
      <c r="AD15261" s="213"/>
    </row>
    <row r="15262" spans="20:30" x14ac:dyDescent="0.2">
      <c r="T15262" s="212"/>
      <c r="U15262" s="213"/>
      <c r="V15262" s="213"/>
      <c r="W15262" s="213"/>
      <c r="X15262" s="214"/>
      <c r="Y15262" s="214"/>
      <c r="Z15262" s="214"/>
      <c r="AA15262" s="217"/>
      <c r="AB15262" s="217"/>
      <c r="AC15262" s="217"/>
      <c r="AD15262" s="213"/>
    </row>
    <row r="15263" spans="20:30" x14ac:dyDescent="0.2">
      <c r="T15263" s="212"/>
      <c r="U15263" s="213"/>
      <c r="V15263" s="213"/>
      <c r="W15263" s="213"/>
      <c r="X15263" s="214"/>
      <c r="Y15263" s="214"/>
      <c r="Z15263" s="214"/>
      <c r="AA15263" s="217"/>
      <c r="AB15263" s="217"/>
      <c r="AC15263" s="217"/>
      <c r="AD15263" s="213"/>
    </row>
    <row r="15264" spans="20:30" x14ac:dyDescent="0.2">
      <c r="T15264" s="212"/>
      <c r="U15264" s="213"/>
      <c r="V15264" s="213"/>
      <c r="W15264" s="213"/>
      <c r="X15264" s="214"/>
      <c r="Y15264" s="214"/>
      <c r="Z15264" s="214"/>
      <c r="AA15264" s="217"/>
      <c r="AB15264" s="217"/>
      <c r="AC15264" s="217"/>
      <c r="AD15264" s="213"/>
    </row>
    <row r="15265" spans="20:30" x14ac:dyDescent="0.2">
      <c r="T15265" s="212"/>
      <c r="U15265" s="213"/>
      <c r="V15265" s="213"/>
      <c r="W15265" s="213"/>
      <c r="X15265" s="214"/>
      <c r="Y15265" s="214"/>
      <c r="Z15265" s="214"/>
      <c r="AA15265" s="217"/>
      <c r="AB15265" s="217"/>
      <c r="AC15265" s="217"/>
      <c r="AD15265" s="213"/>
    </row>
    <row r="15266" spans="20:30" x14ac:dyDescent="0.2">
      <c r="T15266" s="212"/>
      <c r="U15266" s="213"/>
      <c r="V15266" s="213"/>
      <c r="W15266" s="213"/>
      <c r="X15266" s="214"/>
      <c r="Y15266" s="214"/>
      <c r="Z15266" s="214"/>
      <c r="AA15266" s="217"/>
      <c r="AB15266" s="217"/>
      <c r="AC15266" s="217"/>
      <c r="AD15266" s="213"/>
    </row>
    <row r="15267" spans="20:30" x14ac:dyDescent="0.2">
      <c r="T15267" s="212"/>
      <c r="U15267" s="213"/>
      <c r="V15267" s="213"/>
      <c r="W15267" s="213"/>
      <c r="X15267" s="214"/>
      <c r="Y15267" s="214"/>
      <c r="Z15267" s="214"/>
      <c r="AA15267" s="217"/>
      <c r="AB15267" s="217"/>
      <c r="AC15267" s="217"/>
      <c r="AD15267" s="213"/>
    </row>
    <row r="15268" spans="20:30" x14ac:dyDescent="0.2">
      <c r="T15268" s="212"/>
      <c r="U15268" s="213"/>
      <c r="V15268" s="213"/>
      <c r="W15268" s="213"/>
      <c r="X15268" s="214"/>
      <c r="Y15268" s="214"/>
      <c r="Z15268" s="214"/>
      <c r="AA15268" s="217"/>
      <c r="AB15268" s="217"/>
      <c r="AC15268" s="217"/>
      <c r="AD15268" s="213"/>
    </row>
    <row r="15269" spans="20:30" x14ac:dyDescent="0.2">
      <c r="T15269" s="212"/>
      <c r="U15269" s="213"/>
      <c r="V15269" s="213"/>
      <c r="W15269" s="213"/>
      <c r="X15269" s="214"/>
      <c r="Y15269" s="214"/>
      <c r="Z15269" s="214"/>
      <c r="AA15269" s="217"/>
      <c r="AB15269" s="217"/>
      <c r="AC15269" s="217"/>
      <c r="AD15269" s="213"/>
    </row>
    <row r="15270" spans="20:30" x14ac:dyDescent="0.2">
      <c r="T15270" s="212"/>
      <c r="U15270" s="213"/>
      <c r="V15270" s="213"/>
      <c r="W15270" s="213"/>
      <c r="X15270" s="214"/>
      <c r="Y15270" s="214"/>
      <c r="Z15270" s="214"/>
      <c r="AA15270" s="217"/>
      <c r="AB15270" s="217"/>
      <c r="AC15270" s="217"/>
      <c r="AD15270" s="213"/>
    </row>
    <row r="15271" spans="20:30" x14ac:dyDescent="0.2">
      <c r="T15271" s="212"/>
      <c r="U15271" s="213"/>
      <c r="V15271" s="213"/>
      <c r="W15271" s="213"/>
      <c r="X15271" s="214"/>
      <c r="Y15271" s="214"/>
      <c r="Z15271" s="214"/>
      <c r="AA15271" s="217"/>
      <c r="AB15271" s="217"/>
      <c r="AC15271" s="217"/>
      <c r="AD15271" s="213"/>
    </row>
    <row r="15272" spans="20:30" x14ac:dyDescent="0.2">
      <c r="T15272" s="212"/>
      <c r="U15272" s="213"/>
      <c r="V15272" s="213"/>
      <c r="W15272" s="213"/>
      <c r="X15272" s="214"/>
      <c r="Y15272" s="214"/>
      <c r="Z15272" s="214"/>
      <c r="AA15272" s="217"/>
      <c r="AB15272" s="217"/>
      <c r="AC15272" s="217"/>
      <c r="AD15272" s="213"/>
    </row>
    <row r="15273" spans="20:30" x14ac:dyDescent="0.2">
      <c r="T15273" s="212"/>
      <c r="U15273" s="213"/>
      <c r="V15273" s="213"/>
      <c r="W15273" s="213"/>
      <c r="X15273" s="214"/>
      <c r="Y15273" s="214"/>
      <c r="Z15273" s="214"/>
      <c r="AA15273" s="217"/>
      <c r="AB15273" s="217"/>
      <c r="AC15273" s="217"/>
      <c r="AD15273" s="213"/>
    </row>
    <row r="15274" spans="20:30" x14ac:dyDescent="0.2">
      <c r="T15274" s="212"/>
      <c r="U15274" s="213"/>
      <c r="V15274" s="213"/>
      <c r="W15274" s="213"/>
      <c r="X15274" s="214"/>
      <c r="Y15274" s="214"/>
      <c r="Z15274" s="214"/>
      <c r="AA15274" s="217"/>
      <c r="AB15274" s="217"/>
      <c r="AC15274" s="217"/>
      <c r="AD15274" s="213"/>
    </row>
    <row r="15275" spans="20:30" x14ac:dyDescent="0.2">
      <c r="T15275" s="212"/>
      <c r="U15275" s="213"/>
      <c r="V15275" s="213"/>
      <c r="W15275" s="213"/>
      <c r="X15275" s="214"/>
      <c r="Y15275" s="214"/>
      <c r="Z15275" s="214"/>
      <c r="AA15275" s="217"/>
      <c r="AB15275" s="217"/>
      <c r="AC15275" s="217"/>
      <c r="AD15275" s="213"/>
    </row>
    <row r="15276" spans="20:30" x14ac:dyDescent="0.2">
      <c r="T15276" s="212"/>
      <c r="U15276" s="213"/>
      <c r="V15276" s="213"/>
      <c r="W15276" s="213"/>
      <c r="X15276" s="214"/>
      <c r="Y15276" s="214"/>
      <c r="Z15276" s="214"/>
      <c r="AA15276" s="217"/>
      <c r="AB15276" s="217"/>
      <c r="AC15276" s="217"/>
      <c r="AD15276" s="213"/>
    </row>
    <row r="15277" spans="20:30" x14ac:dyDescent="0.2">
      <c r="T15277" s="212"/>
      <c r="U15277" s="213"/>
      <c r="V15277" s="213"/>
      <c r="W15277" s="213"/>
      <c r="X15277" s="214"/>
      <c r="Y15277" s="214"/>
      <c r="Z15277" s="214"/>
      <c r="AA15277" s="217"/>
      <c r="AB15277" s="217"/>
      <c r="AC15277" s="217"/>
      <c r="AD15277" s="213"/>
    </row>
    <row r="15278" spans="20:30" x14ac:dyDescent="0.2">
      <c r="T15278" s="212"/>
      <c r="U15278" s="213"/>
      <c r="V15278" s="213"/>
      <c r="W15278" s="213"/>
      <c r="X15278" s="214"/>
      <c r="Y15278" s="214"/>
      <c r="Z15278" s="214"/>
      <c r="AA15278" s="217"/>
      <c r="AB15278" s="217"/>
      <c r="AC15278" s="217"/>
      <c r="AD15278" s="213"/>
    </row>
    <row r="15279" spans="20:30" x14ac:dyDescent="0.2">
      <c r="T15279" s="212"/>
      <c r="U15279" s="213"/>
      <c r="V15279" s="213"/>
      <c r="W15279" s="213"/>
      <c r="X15279" s="214"/>
      <c r="Y15279" s="214"/>
      <c r="Z15279" s="214"/>
      <c r="AA15279" s="217"/>
      <c r="AB15279" s="217"/>
      <c r="AC15279" s="217"/>
      <c r="AD15279" s="213"/>
    </row>
    <row r="15280" spans="20:30" x14ac:dyDescent="0.2">
      <c r="T15280" s="212"/>
      <c r="U15280" s="213"/>
      <c r="V15280" s="213"/>
      <c r="W15280" s="213"/>
      <c r="X15280" s="214"/>
      <c r="Y15280" s="214"/>
      <c r="Z15280" s="214"/>
      <c r="AA15280" s="217"/>
      <c r="AB15280" s="217"/>
      <c r="AC15280" s="217"/>
      <c r="AD15280" s="213"/>
    </row>
    <row r="15281" spans="20:30" x14ac:dyDescent="0.2">
      <c r="T15281" s="212"/>
      <c r="U15281" s="213"/>
      <c r="V15281" s="213"/>
      <c r="W15281" s="213"/>
      <c r="X15281" s="214"/>
      <c r="Y15281" s="214"/>
      <c r="Z15281" s="214"/>
      <c r="AA15281" s="217"/>
      <c r="AB15281" s="217"/>
      <c r="AC15281" s="217"/>
      <c r="AD15281" s="213"/>
    </row>
    <row r="15282" spans="20:30" x14ac:dyDescent="0.2">
      <c r="T15282" s="212"/>
      <c r="U15282" s="213"/>
      <c r="V15282" s="213"/>
      <c r="W15282" s="213"/>
      <c r="X15282" s="214"/>
      <c r="Y15282" s="214"/>
      <c r="Z15282" s="214"/>
      <c r="AA15282" s="217"/>
      <c r="AB15282" s="217"/>
      <c r="AC15282" s="217"/>
      <c r="AD15282" s="213"/>
    </row>
    <row r="15283" spans="20:30" x14ac:dyDescent="0.2">
      <c r="T15283" s="212"/>
      <c r="U15283" s="213"/>
      <c r="V15283" s="213"/>
      <c r="W15283" s="213"/>
      <c r="X15283" s="214"/>
      <c r="Y15283" s="214"/>
      <c r="Z15283" s="214"/>
      <c r="AA15283" s="217"/>
      <c r="AB15283" s="217"/>
      <c r="AC15283" s="217"/>
      <c r="AD15283" s="213"/>
    </row>
    <row r="15284" spans="20:30" x14ac:dyDescent="0.2">
      <c r="T15284" s="212"/>
      <c r="U15284" s="213"/>
      <c r="V15284" s="213"/>
      <c r="W15284" s="213"/>
      <c r="X15284" s="214"/>
      <c r="Y15284" s="214"/>
      <c r="Z15284" s="214"/>
      <c r="AA15284" s="217"/>
      <c r="AB15284" s="217"/>
      <c r="AC15284" s="217"/>
      <c r="AD15284" s="213"/>
    </row>
    <row r="15285" spans="20:30" x14ac:dyDescent="0.2">
      <c r="T15285" s="212"/>
      <c r="U15285" s="213"/>
      <c r="V15285" s="213"/>
      <c r="W15285" s="213"/>
      <c r="X15285" s="214"/>
      <c r="Y15285" s="214"/>
      <c r="Z15285" s="214"/>
      <c r="AA15285" s="217"/>
      <c r="AB15285" s="217"/>
      <c r="AC15285" s="217"/>
      <c r="AD15285" s="213"/>
    </row>
    <row r="15286" spans="20:30" x14ac:dyDescent="0.2">
      <c r="T15286" s="212"/>
      <c r="U15286" s="213"/>
      <c r="V15286" s="213"/>
      <c r="W15286" s="213"/>
      <c r="X15286" s="214"/>
      <c r="Y15286" s="214"/>
      <c r="Z15286" s="214"/>
      <c r="AA15286" s="217"/>
      <c r="AB15286" s="217"/>
      <c r="AC15286" s="217"/>
      <c r="AD15286" s="213"/>
    </row>
    <row r="15287" spans="20:30" x14ac:dyDescent="0.2">
      <c r="T15287" s="212"/>
      <c r="U15287" s="213"/>
      <c r="V15287" s="213"/>
      <c r="W15287" s="213"/>
      <c r="X15287" s="214"/>
      <c r="Y15287" s="214"/>
      <c r="Z15287" s="214"/>
      <c r="AA15287" s="217"/>
      <c r="AB15287" s="217"/>
      <c r="AC15287" s="217"/>
      <c r="AD15287" s="213"/>
    </row>
    <row r="15288" spans="20:30" x14ac:dyDescent="0.2">
      <c r="T15288" s="212"/>
      <c r="U15288" s="213"/>
      <c r="V15288" s="213"/>
      <c r="W15288" s="213"/>
      <c r="X15288" s="214"/>
      <c r="Y15288" s="214"/>
      <c r="Z15288" s="214"/>
      <c r="AA15288" s="217"/>
      <c r="AB15288" s="217"/>
      <c r="AC15288" s="217"/>
      <c r="AD15288" s="213"/>
    </row>
    <row r="15289" spans="20:30" x14ac:dyDescent="0.2">
      <c r="T15289" s="212"/>
      <c r="U15289" s="213"/>
      <c r="V15289" s="213"/>
      <c r="W15289" s="213"/>
      <c r="X15289" s="214"/>
      <c r="Y15289" s="214"/>
      <c r="Z15289" s="214"/>
      <c r="AA15289" s="217"/>
      <c r="AB15289" s="217"/>
      <c r="AC15289" s="217"/>
      <c r="AD15289" s="213"/>
    </row>
    <row r="15290" spans="20:30" x14ac:dyDescent="0.2">
      <c r="T15290" s="212"/>
      <c r="U15290" s="213"/>
      <c r="V15290" s="213"/>
      <c r="W15290" s="213"/>
      <c r="X15290" s="214"/>
      <c r="Y15290" s="214"/>
      <c r="Z15290" s="214"/>
      <c r="AA15290" s="217"/>
      <c r="AB15290" s="217"/>
      <c r="AC15290" s="217"/>
      <c r="AD15290" s="213"/>
    </row>
    <row r="15291" spans="20:30" x14ac:dyDescent="0.2">
      <c r="T15291" s="212"/>
      <c r="U15291" s="213"/>
      <c r="V15291" s="213"/>
      <c r="W15291" s="213"/>
      <c r="X15291" s="214"/>
      <c r="Y15291" s="214"/>
      <c r="Z15291" s="214"/>
      <c r="AA15291" s="217"/>
      <c r="AB15291" s="217"/>
      <c r="AC15291" s="217"/>
      <c r="AD15291" s="213"/>
    </row>
    <row r="15292" spans="20:30" x14ac:dyDescent="0.2">
      <c r="T15292" s="212"/>
      <c r="U15292" s="213"/>
      <c r="V15292" s="213"/>
      <c r="W15292" s="213"/>
      <c r="X15292" s="214"/>
      <c r="Y15292" s="214"/>
      <c r="Z15292" s="214"/>
      <c r="AA15292" s="217"/>
      <c r="AB15292" s="217"/>
      <c r="AC15292" s="217"/>
      <c r="AD15292" s="213"/>
    </row>
    <row r="15293" spans="20:30" x14ac:dyDescent="0.2">
      <c r="T15293" s="212"/>
      <c r="U15293" s="213"/>
      <c r="V15293" s="213"/>
      <c r="W15293" s="213"/>
      <c r="X15293" s="214"/>
      <c r="Y15293" s="214"/>
      <c r="Z15293" s="214"/>
      <c r="AA15293" s="217"/>
      <c r="AB15293" s="217"/>
      <c r="AC15293" s="217"/>
      <c r="AD15293" s="213"/>
    </row>
    <row r="15294" spans="20:30" x14ac:dyDescent="0.2">
      <c r="T15294" s="212"/>
      <c r="U15294" s="213"/>
      <c r="V15294" s="213"/>
      <c r="W15294" s="213"/>
      <c r="X15294" s="214"/>
      <c r="Y15294" s="214"/>
      <c r="Z15294" s="214"/>
      <c r="AA15294" s="217"/>
      <c r="AB15294" s="217"/>
      <c r="AC15294" s="217"/>
      <c r="AD15294" s="213"/>
    </row>
    <row r="15295" spans="20:30" x14ac:dyDescent="0.2">
      <c r="T15295" s="212"/>
      <c r="U15295" s="213"/>
      <c r="V15295" s="213"/>
      <c r="W15295" s="213"/>
      <c r="X15295" s="214"/>
      <c r="Y15295" s="214"/>
      <c r="Z15295" s="214"/>
      <c r="AA15295" s="217"/>
      <c r="AB15295" s="217"/>
      <c r="AC15295" s="217"/>
      <c r="AD15295" s="213"/>
    </row>
    <row r="15296" spans="20:30" x14ac:dyDescent="0.2">
      <c r="T15296" s="212"/>
      <c r="U15296" s="213"/>
      <c r="V15296" s="213"/>
      <c r="W15296" s="213"/>
      <c r="X15296" s="214"/>
      <c r="Y15296" s="214"/>
      <c r="Z15296" s="214"/>
      <c r="AA15296" s="217"/>
      <c r="AB15296" s="217"/>
      <c r="AC15296" s="217"/>
      <c r="AD15296" s="213"/>
    </row>
    <row r="15297" spans="20:30" x14ac:dyDescent="0.2">
      <c r="T15297" s="212"/>
      <c r="U15297" s="213"/>
      <c r="V15297" s="213"/>
      <c r="W15297" s="213"/>
      <c r="X15297" s="214"/>
      <c r="Y15297" s="214"/>
      <c r="Z15297" s="214"/>
      <c r="AA15297" s="217"/>
      <c r="AB15297" s="217"/>
      <c r="AC15297" s="217"/>
      <c r="AD15297" s="213"/>
    </row>
    <row r="15298" spans="20:30" x14ac:dyDescent="0.2">
      <c r="T15298" s="212"/>
      <c r="U15298" s="213"/>
      <c r="V15298" s="213"/>
      <c r="W15298" s="213"/>
      <c r="X15298" s="214"/>
      <c r="Y15298" s="214"/>
      <c r="Z15298" s="214"/>
      <c r="AA15298" s="217"/>
      <c r="AB15298" s="217"/>
      <c r="AC15298" s="217"/>
      <c r="AD15298" s="213"/>
    </row>
    <row r="15299" spans="20:30" x14ac:dyDescent="0.2">
      <c r="T15299" s="212"/>
      <c r="U15299" s="213"/>
      <c r="V15299" s="213"/>
      <c r="W15299" s="213"/>
      <c r="X15299" s="214"/>
      <c r="Y15299" s="214"/>
      <c r="Z15299" s="214"/>
      <c r="AA15299" s="217"/>
      <c r="AB15299" s="217"/>
      <c r="AC15299" s="217"/>
      <c r="AD15299" s="213"/>
    </row>
    <row r="15300" spans="20:30" x14ac:dyDescent="0.2">
      <c r="T15300" s="212"/>
      <c r="U15300" s="213"/>
      <c r="V15300" s="213"/>
      <c r="W15300" s="213"/>
      <c r="X15300" s="214"/>
      <c r="Y15300" s="214"/>
      <c r="Z15300" s="214"/>
      <c r="AA15300" s="217"/>
      <c r="AB15300" s="217"/>
      <c r="AC15300" s="217"/>
      <c r="AD15300" s="213"/>
    </row>
    <row r="15301" spans="20:30" x14ac:dyDescent="0.2">
      <c r="T15301" s="212"/>
      <c r="U15301" s="213"/>
      <c r="V15301" s="213"/>
      <c r="W15301" s="213"/>
      <c r="X15301" s="214"/>
      <c r="Y15301" s="214"/>
      <c r="Z15301" s="214"/>
      <c r="AA15301" s="217"/>
      <c r="AB15301" s="217"/>
      <c r="AC15301" s="217"/>
      <c r="AD15301" s="213"/>
    </row>
    <row r="15302" spans="20:30" x14ac:dyDescent="0.2">
      <c r="T15302" s="212"/>
      <c r="U15302" s="213"/>
      <c r="V15302" s="213"/>
      <c r="W15302" s="213"/>
      <c r="X15302" s="214"/>
      <c r="Y15302" s="214"/>
      <c r="Z15302" s="214"/>
      <c r="AA15302" s="217"/>
      <c r="AB15302" s="217"/>
      <c r="AC15302" s="217"/>
      <c r="AD15302" s="213"/>
    </row>
    <row r="15303" spans="20:30" x14ac:dyDescent="0.2">
      <c r="T15303" s="212"/>
      <c r="U15303" s="213"/>
      <c r="V15303" s="213"/>
      <c r="W15303" s="213"/>
      <c r="X15303" s="214"/>
      <c r="Y15303" s="214"/>
      <c r="Z15303" s="214"/>
      <c r="AA15303" s="217"/>
      <c r="AB15303" s="217"/>
      <c r="AC15303" s="217"/>
      <c r="AD15303" s="213"/>
    </row>
    <row r="15304" spans="20:30" x14ac:dyDescent="0.2">
      <c r="T15304" s="212"/>
      <c r="U15304" s="213"/>
      <c r="V15304" s="213"/>
      <c r="W15304" s="213"/>
      <c r="X15304" s="214"/>
      <c r="Y15304" s="214"/>
      <c r="Z15304" s="214"/>
      <c r="AA15304" s="217"/>
      <c r="AB15304" s="217"/>
      <c r="AC15304" s="217"/>
      <c r="AD15304" s="213"/>
    </row>
    <row r="15305" spans="20:30" x14ac:dyDescent="0.2">
      <c r="T15305" s="212"/>
      <c r="U15305" s="213"/>
      <c r="V15305" s="213"/>
      <c r="W15305" s="213"/>
      <c r="X15305" s="214"/>
      <c r="Y15305" s="214"/>
      <c r="Z15305" s="214"/>
      <c r="AA15305" s="217"/>
      <c r="AB15305" s="217"/>
      <c r="AC15305" s="217"/>
      <c r="AD15305" s="213"/>
    </row>
    <row r="15306" spans="20:30" x14ac:dyDescent="0.2">
      <c r="T15306" s="212"/>
      <c r="U15306" s="213"/>
      <c r="V15306" s="213"/>
      <c r="W15306" s="213"/>
      <c r="X15306" s="214"/>
      <c r="Y15306" s="214"/>
      <c r="Z15306" s="214"/>
      <c r="AA15306" s="217"/>
      <c r="AB15306" s="217"/>
      <c r="AC15306" s="217"/>
      <c r="AD15306" s="213"/>
    </row>
    <row r="15307" spans="20:30" x14ac:dyDescent="0.2">
      <c r="T15307" s="212"/>
      <c r="U15307" s="213"/>
      <c r="V15307" s="213"/>
      <c r="W15307" s="213"/>
      <c r="X15307" s="214"/>
      <c r="Y15307" s="214"/>
      <c r="Z15307" s="214"/>
      <c r="AA15307" s="217"/>
      <c r="AB15307" s="217"/>
      <c r="AC15307" s="217"/>
      <c r="AD15307" s="213"/>
    </row>
    <row r="15308" spans="20:30" x14ac:dyDescent="0.2">
      <c r="T15308" s="212"/>
      <c r="U15308" s="213"/>
      <c r="V15308" s="213"/>
      <c r="W15308" s="213"/>
      <c r="X15308" s="214"/>
      <c r="Y15308" s="214"/>
      <c r="Z15308" s="214"/>
      <c r="AA15308" s="217"/>
      <c r="AB15308" s="217"/>
      <c r="AC15308" s="217"/>
      <c r="AD15308" s="213"/>
    </row>
    <row r="15309" spans="20:30" x14ac:dyDescent="0.2">
      <c r="T15309" s="212"/>
      <c r="U15309" s="213"/>
      <c r="V15309" s="213"/>
      <c r="W15309" s="213"/>
      <c r="X15309" s="214"/>
      <c r="Y15309" s="214"/>
      <c r="Z15309" s="214"/>
      <c r="AA15309" s="217"/>
      <c r="AB15309" s="217"/>
      <c r="AC15309" s="217"/>
      <c r="AD15309" s="213"/>
    </row>
    <row r="15310" spans="20:30" x14ac:dyDescent="0.2">
      <c r="T15310" s="212"/>
      <c r="U15310" s="213"/>
      <c r="V15310" s="213"/>
      <c r="W15310" s="213"/>
      <c r="X15310" s="214"/>
      <c r="Y15310" s="214"/>
      <c r="Z15310" s="214"/>
      <c r="AA15310" s="217"/>
      <c r="AB15310" s="217"/>
      <c r="AC15310" s="217"/>
      <c r="AD15310" s="213"/>
    </row>
    <row r="15311" spans="20:30" x14ac:dyDescent="0.2">
      <c r="T15311" s="212"/>
      <c r="U15311" s="213"/>
      <c r="V15311" s="213"/>
      <c r="W15311" s="213"/>
      <c r="X15311" s="214"/>
      <c r="Y15311" s="214"/>
      <c r="Z15311" s="214"/>
      <c r="AA15311" s="217"/>
      <c r="AB15311" s="217"/>
      <c r="AC15311" s="217"/>
      <c r="AD15311" s="213"/>
    </row>
    <row r="15312" spans="20:30" x14ac:dyDescent="0.2">
      <c r="T15312" s="212"/>
      <c r="U15312" s="213"/>
      <c r="V15312" s="213"/>
      <c r="W15312" s="213"/>
      <c r="X15312" s="214"/>
      <c r="Y15312" s="214"/>
      <c r="Z15312" s="214"/>
      <c r="AA15312" s="217"/>
      <c r="AB15312" s="217"/>
      <c r="AC15312" s="217"/>
      <c r="AD15312" s="213"/>
    </row>
    <row r="15313" spans="20:30" x14ac:dyDescent="0.2">
      <c r="T15313" s="212"/>
      <c r="U15313" s="213"/>
      <c r="V15313" s="213"/>
      <c r="W15313" s="213"/>
      <c r="X15313" s="214"/>
      <c r="Y15313" s="214"/>
      <c r="Z15313" s="214"/>
      <c r="AA15313" s="217"/>
      <c r="AB15313" s="217"/>
      <c r="AC15313" s="217"/>
      <c r="AD15313" s="213"/>
    </row>
    <row r="15314" spans="20:30" x14ac:dyDescent="0.2">
      <c r="T15314" s="212"/>
      <c r="U15314" s="213"/>
      <c r="V15314" s="213"/>
      <c r="W15314" s="213"/>
      <c r="X15314" s="214"/>
      <c r="Y15314" s="214"/>
      <c r="Z15314" s="214"/>
      <c r="AA15314" s="217"/>
      <c r="AB15314" s="217"/>
      <c r="AC15314" s="217"/>
      <c r="AD15314" s="213"/>
    </row>
    <row r="15315" spans="20:30" x14ac:dyDescent="0.2">
      <c r="T15315" s="212"/>
      <c r="U15315" s="213"/>
      <c r="V15315" s="213"/>
      <c r="W15315" s="213"/>
      <c r="X15315" s="214"/>
      <c r="Y15315" s="214"/>
      <c r="Z15315" s="214"/>
      <c r="AA15315" s="217"/>
      <c r="AB15315" s="217"/>
      <c r="AC15315" s="217"/>
      <c r="AD15315" s="213"/>
    </row>
    <row r="15316" spans="20:30" x14ac:dyDescent="0.2">
      <c r="T15316" s="212"/>
      <c r="U15316" s="213"/>
      <c r="V15316" s="213"/>
      <c r="W15316" s="213"/>
      <c r="X15316" s="214"/>
      <c r="Y15316" s="214"/>
      <c r="Z15316" s="214"/>
      <c r="AA15316" s="217"/>
      <c r="AB15316" s="217"/>
      <c r="AC15316" s="217"/>
      <c r="AD15316" s="213"/>
    </row>
    <row r="15317" spans="20:30" x14ac:dyDescent="0.2">
      <c r="T15317" s="212"/>
      <c r="U15317" s="213"/>
      <c r="V15317" s="213"/>
      <c r="W15317" s="213"/>
      <c r="X15317" s="214"/>
      <c r="Y15317" s="214"/>
      <c r="Z15317" s="214"/>
      <c r="AA15317" s="217"/>
      <c r="AB15317" s="217"/>
      <c r="AC15317" s="217"/>
      <c r="AD15317" s="213"/>
    </row>
    <row r="15318" spans="20:30" x14ac:dyDescent="0.2">
      <c r="T15318" s="212"/>
      <c r="U15318" s="213"/>
      <c r="V15318" s="213"/>
      <c r="W15318" s="213"/>
      <c r="X15318" s="214"/>
      <c r="Y15318" s="214"/>
      <c r="Z15318" s="214"/>
      <c r="AA15318" s="217"/>
      <c r="AB15318" s="217"/>
      <c r="AC15318" s="217"/>
      <c r="AD15318" s="213"/>
    </row>
    <row r="15319" spans="20:30" x14ac:dyDescent="0.2">
      <c r="T15319" s="212"/>
      <c r="U15319" s="213"/>
      <c r="V15319" s="213"/>
      <c r="W15319" s="213"/>
      <c r="X15319" s="214"/>
      <c r="Y15319" s="214"/>
      <c r="Z15319" s="214"/>
      <c r="AA15319" s="217"/>
      <c r="AB15319" s="217"/>
      <c r="AC15319" s="217"/>
      <c r="AD15319" s="213"/>
    </row>
    <row r="15320" spans="20:30" x14ac:dyDescent="0.2">
      <c r="T15320" s="212"/>
      <c r="U15320" s="213"/>
      <c r="V15320" s="213"/>
      <c r="W15320" s="213"/>
      <c r="X15320" s="214"/>
      <c r="Y15320" s="214"/>
      <c r="Z15320" s="214"/>
      <c r="AA15320" s="217"/>
      <c r="AB15320" s="217"/>
      <c r="AC15320" s="217"/>
      <c r="AD15320" s="213"/>
    </row>
    <row r="15321" spans="20:30" x14ac:dyDescent="0.2">
      <c r="T15321" s="212"/>
      <c r="U15321" s="213"/>
      <c r="V15321" s="213"/>
      <c r="W15321" s="213"/>
      <c r="X15321" s="214"/>
      <c r="Y15321" s="214"/>
      <c r="Z15321" s="214"/>
      <c r="AA15321" s="217"/>
      <c r="AB15321" s="217"/>
      <c r="AC15321" s="217"/>
      <c r="AD15321" s="213"/>
    </row>
    <row r="15322" spans="20:30" x14ac:dyDescent="0.2">
      <c r="T15322" s="212"/>
      <c r="U15322" s="213"/>
      <c r="V15322" s="213"/>
      <c r="W15322" s="213"/>
      <c r="X15322" s="214"/>
      <c r="Y15322" s="214"/>
      <c r="Z15322" s="214"/>
      <c r="AA15322" s="217"/>
      <c r="AB15322" s="217"/>
      <c r="AC15322" s="217"/>
      <c r="AD15322" s="213"/>
    </row>
    <row r="15323" spans="20:30" x14ac:dyDescent="0.2">
      <c r="T15323" s="212"/>
      <c r="U15323" s="213"/>
      <c r="V15323" s="213"/>
      <c r="W15323" s="213"/>
      <c r="X15323" s="214"/>
      <c r="Y15323" s="214"/>
      <c r="Z15323" s="214"/>
      <c r="AA15323" s="217"/>
      <c r="AB15323" s="217"/>
      <c r="AC15323" s="217"/>
      <c r="AD15323" s="213"/>
    </row>
    <row r="15324" spans="20:30" x14ac:dyDescent="0.2">
      <c r="T15324" s="212"/>
      <c r="U15324" s="213"/>
      <c r="V15324" s="213"/>
      <c r="W15324" s="213"/>
      <c r="X15324" s="214"/>
      <c r="Y15324" s="214"/>
      <c r="Z15324" s="214"/>
      <c r="AA15324" s="217"/>
      <c r="AB15324" s="217"/>
      <c r="AC15324" s="217"/>
      <c r="AD15324" s="213"/>
    </row>
    <row r="15325" spans="20:30" x14ac:dyDescent="0.2">
      <c r="T15325" s="212"/>
      <c r="U15325" s="213"/>
      <c r="V15325" s="213"/>
      <c r="W15325" s="213"/>
      <c r="X15325" s="214"/>
      <c r="Y15325" s="214"/>
      <c r="Z15325" s="214"/>
      <c r="AA15325" s="217"/>
      <c r="AB15325" s="217"/>
      <c r="AC15325" s="217"/>
      <c r="AD15325" s="213"/>
    </row>
    <row r="15326" spans="20:30" x14ac:dyDescent="0.2">
      <c r="T15326" s="212"/>
      <c r="U15326" s="213"/>
      <c r="V15326" s="213"/>
      <c r="W15326" s="213"/>
      <c r="X15326" s="214"/>
      <c r="Y15326" s="214"/>
      <c r="Z15326" s="214"/>
      <c r="AA15326" s="217"/>
      <c r="AB15326" s="217"/>
      <c r="AC15326" s="217"/>
      <c r="AD15326" s="213"/>
    </row>
    <row r="15327" spans="20:30" x14ac:dyDescent="0.2">
      <c r="T15327" s="212"/>
      <c r="U15327" s="213"/>
      <c r="V15327" s="213"/>
      <c r="W15327" s="213"/>
      <c r="X15327" s="214"/>
      <c r="Y15327" s="214"/>
      <c r="Z15327" s="214"/>
      <c r="AA15327" s="217"/>
      <c r="AB15327" s="217"/>
      <c r="AC15327" s="217"/>
      <c r="AD15327" s="213"/>
    </row>
    <row r="15328" spans="20:30" x14ac:dyDescent="0.2">
      <c r="T15328" s="212"/>
      <c r="U15328" s="213"/>
      <c r="V15328" s="213"/>
      <c r="W15328" s="213"/>
      <c r="X15328" s="214"/>
      <c r="Y15328" s="214"/>
      <c r="Z15328" s="214"/>
      <c r="AA15328" s="217"/>
      <c r="AB15328" s="217"/>
      <c r="AC15328" s="217"/>
      <c r="AD15328" s="213"/>
    </row>
    <row r="15329" spans="20:30" x14ac:dyDescent="0.2">
      <c r="T15329" s="212"/>
      <c r="U15329" s="213"/>
      <c r="V15329" s="213"/>
      <c r="W15329" s="213"/>
      <c r="X15329" s="214"/>
      <c r="Y15329" s="214"/>
      <c r="Z15329" s="214"/>
      <c r="AA15329" s="217"/>
      <c r="AB15329" s="217"/>
      <c r="AC15329" s="217"/>
      <c r="AD15329" s="213"/>
    </row>
    <row r="15330" spans="20:30" x14ac:dyDescent="0.2">
      <c r="T15330" s="212"/>
      <c r="U15330" s="213"/>
      <c r="V15330" s="213"/>
      <c r="W15330" s="213"/>
      <c r="X15330" s="214"/>
      <c r="Y15330" s="214"/>
      <c r="Z15330" s="214"/>
      <c r="AA15330" s="217"/>
      <c r="AB15330" s="217"/>
      <c r="AC15330" s="217"/>
      <c r="AD15330" s="213"/>
    </row>
    <row r="15331" spans="20:30" x14ac:dyDescent="0.2">
      <c r="T15331" s="212"/>
      <c r="U15331" s="213"/>
      <c r="V15331" s="213"/>
      <c r="W15331" s="213"/>
      <c r="X15331" s="214"/>
      <c r="Y15331" s="214"/>
      <c r="Z15331" s="214"/>
      <c r="AA15331" s="217"/>
      <c r="AB15331" s="217"/>
      <c r="AC15331" s="217"/>
      <c r="AD15331" s="213"/>
    </row>
    <row r="15332" spans="20:30" x14ac:dyDescent="0.2">
      <c r="T15332" s="212"/>
      <c r="U15332" s="213"/>
      <c r="V15332" s="213"/>
      <c r="W15332" s="213"/>
      <c r="X15332" s="214"/>
      <c r="Y15332" s="214"/>
      <c r="Z15332" s="214"/>
      <c r="AA15332" s="217"/>
      <c r="AB15332" s="217"/>
      <c r="AC15332" s="217"/>
      <c r="AD15332" s="213"/>
    </row>
    <row r="15333" spans="20:30" x14ac:dyDescent="0.2">
      <c r="T15333" s="212"/>
      <c r="U15333" s="213"/>
      <c r="V15333" s="213"/>
      <c r="W15333" s="213"/>
      <c r="X15333" s="214"/>
      <c r="Y15333" s="214"/>
      <c r="Z15333" s="214"/>
      <c r="AA15333" s="217"/>
      <c r="AB15333" s="217"/>
      <c r="AC15333" s="217"/>
      <c r="AD15333" s="213"/>
    </row>
    <row r="15334" spans="20:30" x14ac:dyDescent="0.2">
      <c r="T15334" s="212"/>
      <c r="U15334" s="213"/>
      <c r="V15334" s="213"/>
      <c r="W15334" s="213"/>
      <c r="X15334" s="214"/>
      <c r="Y15334" s="214"/>
      <c r="Z15334" s="214"/>
      <c r="AA15334" s="217"/>
      <c r="AB15334" s="217"/>
      <c r="AC15334" s="217"/>
      <c r="AD15334" s="213"/>
    </row>
    <row r="15335" spans="20:30" x14ac:dyDescent="0.2">
      <c r="T15335" s="212"/>
      <c r="U15335" s="213"/>
      <c r="V15335" s="213"/>
      <c r="W15335" s="213"/>
      <c r="X15335" s="214"/>
      <c r="Y15335" s="214"/>
      <c r="Z15335" s="214"/>
      <c r="AA15335" s="217"/>
      <c r="AB15335" s="217"/>
      <c r="AC15335" s="217"/>
      <c r="AD15335" s="213"/>
    </row>
    <row r="15336" spans="20:30" x14ac:dyDescent="0.2">
      <c r="T15336" s="212"/>
      <c r="U15336" s="213"/>
      <c r="V15336" s="213"/>
      <c r="W15336" s="213"/>
      <c r="X15336" s="214"/>
      <c r="Y15336" s="214"/>
      <c r="Z15336" s="214"/>
      <c r="AA15336" s="217"/>
      <c r="AB15336" s="217"/>
      <c r="AC15336" s="217"/>
      <c r="AD15336" s="213"/>
    </row>
    <row r="15337" spans="20:30" x14ac:dyDescent="0.2">
      <c r="T15337" s="212"/>
      <c r="U15337" s="213"/>
      <c r="V15337" s="213"/>
      <c r="W15337" s="213"/>
      <c r="X15337" s="214"/>
      <c r="Y15337" s="214"/>
      <c r="Z15337" s="214"/>
      <c r="AA15337" s="217"/>
      <c r="AB15337" s="217"/>
      <c r="AC15337" s="217"/>
      <c r="AD15337" s="213"/>
    </row>
    <row r="15338" spans="20:30" x14ac:dyDescent="0.2">
      <c r="T15338" s="212"/>
      <c r="U15338" s="213"/>
      <c r="V15338" s="213"/>
      <c r="W15338" s="213"/>
      <c r="X15338" s="214"/>
      <c r="Y15338" s="214"/>
      <c r="Z15338" s="214"/>
      <c r="AA15338" s="217"/>
      <c r="AB15338" s="217"/>
      <c r="AC15338" s="217"/>
      <c r="AD15338" s="213"/>
    </row>
    <row r="15339" spans="20:30" x14ac:dyDescent="0.2">
      <c r="T15339" s="212"/>
      <c r="U15339" s="213"/>
      <c r="V15339" s="213"/>
      <c r="W15339" s="213"/>
      <c r="X15339" s="214"/>
      <c r="Y15339" s="214"/>
      <c r="Z15339" s="214"/>
      <c r="AA15339" s="217"/>
      <c r="AB15339" s="217"/>
      <c r="AC15339" s="217"/>
      <c r="AD15339" s="213"/>
    </row>
    <row r="15340" spans="20:30" x14ac:dyDescent="0.2">
      <c r="T15340" s="212"/>
      <c r="U15340" s="213"/>
      <c r="V15340" s="213"/>
      <c r="W15340" s="213"/>
      <c r="X15340" s="214"/>
      <c r="Y15340" s="214"/>
      <c r="Z15340" s="214"/>
      <c r="AA15340" s="217"/>
      <c r="AB15340" s="217"/>
      <c r="AC15340" s="217"/>
      <c r="AD15340" s="213"/>
    </row>
    <row r="15341" spans="20:30" x14ac:dyDescent="0.2">
      <c r="T15341" s="212"/>
      <c r="U15341" s="213"/>
      <c r="V15341" s="213"/>
      <c r="W15341" s="213"/>
      <c r="X15341" s="214"/>
      <c r="Y15341" s="214"/>
      <c r="Z15341" s="214"/>
      <c r="AA15341" s="217"/>
      <c r="AB15341" s="217"/>
      <c r="AC15341" s="217"/>
      <c r="AD15341" s="213"/>
    </row>
    <row r="15342" spans="20:30" x14ac:dyDescent="0.2">
      <c r="T15342" s="212"/>
      <c r="U15342" s="213"/>
      <c r="V15342" s="213"/>
      <c r="W15342" s="213"/>
      <c r="X15342" s="214"/>
      <c r="Y15342" s="214"/>
      <c r="Z15342" s="214"/>
      <c r="AA15342" s="217"/>
      <c r="AB15342" s="217"/>
      <c r="AC15342" s="217"/>
      <c r="AD15342" s="213"/>
    </row>
    <row r="15343" spans="20:30" x14ac:dyDescent="0.2">
      <c r="T15343" s="212"/>
      <c r="U15343" s="213"/>
      <c r="V15343" s="213"/>
      <c r="W15343" s="213"/>
      <c r="X15343" s="214"/>
      <c r="Y15343" s="214"/>
      <c r="Z15343" s="214"/>
      <c r="AA15343" s="217"/>
      <c r="AB15343" s="217"/>
      <c r="AC15343" s="217"/>
      <c r="AD15343" s="213"/>
    </row>
    <row r="15344" spans="20:30" x14ac:dyDescent="0.2">
      <c r="T15344" s="212"/>
      <c r="U15344" s="213"/>
      <c r="V15344" s="213"/>
      <c r="W15344" s="213"/>
      <c r="X15344" s="214"/>
      <c r="Y15344" s="214"/>
      <c r="Z15344" s="214"/>
      <c r="AA15344" s="217"/>
      <c r="AB15344" s="217"/>
      <c r="AC15344" s="217"/>
      <c r="AD15344" s="213"/>
    </row>
    <row r="15345" spans="20:30" x14ac:dyDescent="0.2">
      <c r="T15345" s="212"/>
      <c r="U15345" s="213"/>
      <c r="V15345" s="213"/>
      <c r="W15345" s="213"/>
      <c r="X15345" s="214"/>
      <c r="Y15345" s="214"/>
      <c r="Z15345" s="214"/>
      <c r="AA15345" s="217"/>
      <c r="AB15345" s="217"/>
      <c r="AC15345" s="217"/>
      <c r="AD15345" s="213"/>
    </row>
    <row r="15346" spans="20:30" x14ac:dyDescent="0.2">
      <c r="T15346" s="212"/>
      <c r="U15346" s="213"/>
      <c r="V15346" s="213"/>
      <c r="W15346" s="213"/>
      <c r="X15346" s="214"/>
      <c r="Y15346" s="214"/>
      <c r="Z15346" s="214"/>
      <c r="AA15346" s="217"/>
      <c r="AB15346" s="217"/>
      <c r="AC15346" s="217"/>
      <c r="AD15346" s="213"/>
    </row>
    <row r="15347" spans="20:30" x14ac:dyDescent="0.2">
      <c r="T15347" s="212"/>
      <c r="U15347" s="213"/>
      <c r="V15347" s="213"/>
      <c r="W15347" s="213"/>
      <c r="X15347" s="214"/>
      <c r="Y15347" s="214"/>
      <c r="Z15347" s="214"/>
      <c r="AA15347" s="217"/>
      <c r="AB15347" s="217"/>
      <c r="AC15347" s="217"/>
      <c r="AD15347" s="213"/>
    </row>
    <row r="15348" spans="20:30" x14ac:dyDescent="0.2">
      <c r="T15348" s="212"/>
      <c r="U15348" s="213"/>
      <c r="V15348" s="213"/>
      <c r="W15348" s="213"/>
      <c r="X15348" s="214"/>
      <c r="Y15348" s="214"/>
      <c r="Z15348" s="214"/>
      <c r="AA15348" s="217"/>
      <c r="AB15348" s="217"/>
      <c r="AC15348" s="217"/>
      <c r="AD15348" s="213"/>
    </row>
    <row r="15349" spans="20:30" x14ac:dyDescent="0.2">
      <c r="T15349" s="212"/>
      <c r="U15349" s="213"/>
      <c r="V15349" s="213"/>
      <c r="W15349" s="213"/>
      <c r="X15349" s="214"/>
      <c r="Y15349" s="214"/>
      <c r="Z15349" s="214"/>
      <c r="AA15349" s="217"/>
      <c r="AB15349" s="217"/>
      <c r="AC15349" s="217"/>
      <c r="AD15349" s="213"/>
    </row>
    <row r="15350" spans="20:30" x14ac:dyDescent="0.2">
      <c r="T15350" s="212"/>
      <c r="U15350" s="213"/>
      <c r="V15350" s="213"/>
      <c r="W15350" s="213"/>
      <c r="X15350" s="214"/>
      <c r="Y15350" s="214"/>
      <c r="Z15350" s="214"/>
      <c r="AA15350" s="217"/>
      <c r="AB15350" s="217"/>
      <c r="AC15350" s="217"/>
      <c r="AD15350" s="213"/>
    </row>
    <row r="15351" spans="20:30" x14ac:dyDescent="0.2">
      <c r="T15351" s="212"/>
      <c r="U15351" s="213"/>
      <c r="V15351" s="213"/>
      <c r="W15351" s="213"/>
      <c r="X15351" s="214"/>
      <c r="Y15351" s="214"/>
      <c r="Z15351" s="214"/>
      <c r="AA15351" s="217"/>
      <c r="AB15351" s="217"/>
      <c r="AC15351" s="217"/>
      <c r="AD15351" s="213"/>
    </row>
    <row r="15352" spans="20:30" x14ac:dyDescent="0.2">
      <c r="T15352" s="212"/>
      <c r="U15352" s="213"/>
      <c r="V15352" s="213"/>
      <c r="W15352" s="213"/>
      <c r="X15352" s="214"/>
      <c r="Y15352" s="214"/>
      <c r="Z15352" s="214"/>
      <c r="AA15352" s="217"/>
      <c r="AB15352" s="217"/>
      <c r="AC15352" s="217"/>
      <c r="AD15352" s="213"/>
    </row>
    <row r="15353" spans="20:30" x14ac:dyDescent="0.2">
      <c r="T15353" s="212"/>
      <c r="U15353" s="213"/>
      <c r="V15353" s="213"/>
      <c r="W15353" s="213"/>
      <c r="X15353" s="214"/>
      <c r="Y15353" s="214"/>
      <c r="Z15353" s="214"/>
      <c r="AA15353" s="217"/>
      <c r="AB15353" s="217"/>
      <c r="AC15353" s="217"/>
      <c r="AD15353" s="213"/>
    </row>
    <row r="15354" spans="20:30" x14ac:dyDescent="0.2">
      <c r="T15354" s="212"/>
      <c r="U15354" s="213"/>
      <c r="V15354" s="213"/>
      <c r="W15354" s="213"/>
      <c r="X15354" s="214"/>
      <c r="Y15354" s="214"/>
      <c r="Z15354" s="214"/>
      <c r="AA15354" s="217"/>
      <c r="AB15354" s="217"/>
      <c r="AC15354" s="217"/>
      <c r="AD15354" s="213"/>
    </row>
    <row r="15355" spans="20:30" x14ac:dyDescent="0.2">
      <c r="T15355" s="212"/>
      <c r="U15355" s="213"/>
      <c r="V15355" s="213"/>
      <c r="W15355" s="213"/>
      <c r="X15355" s="214"/>
      <c r="Y15355" s="214"/>
      <c r="Z15355" s="214"/>
      <c r="AA15355" s="217"/>
      <c r="AB15355" s="217"/>
      <c r="AC15355" s="217"/>
      <c r="AD15355" s="213"/>
    </row>
    <row r="15356" spans="20:30" x14ac:dyDescent="0.2">
      <c r="T15356" s="212"/>
      <c r="U15356" s="213"/>
      <c r="V15356" s="213"/>
      <c r="W15356" s="213"/>
      <c r="X15356" s="214"/>
      <c r="Y15356" s="214"/>
      <c r="Z15356" s="214"/>
      <c r="AA15356" s="217"/>
      <c r="AB15356" s="217"/>
      <c r="AC15356" s="217"/>
      <c r="AD15356" s="213"/>
    </row>
    <row r="15357" spans="20:30" x14ac:dyDescent="0.2">
      <c r="T15357" s="212"/>
      <c r="U15357" s="213"/>
      <c r="V15357" s="213"/>
      <c r="W15357" s="213"/>
      <c r="X15357" s="214"/>
      <c r="Y15357" s="214"/>
      <c r="Z15357" s="214"/>
      <c r="AA15357" s="217"/>
      <c r="AB15357" s="217"/>
      <c r="AC15357" s="217"/>
      <c r="AD15357" s="213"/>
    </row>
    <row r="15358" spans="20:30" x14ac:dyDescent="0.2">
      <c r="T15358" s="212"/>
      <c r="U15358" s="213"/>
      <c r="V15358" s="213"/>
      <c r="W15358" s="213"/>
      <c r="X15358" s="214"/>
      <c r="Y15358" s="214"/>
      <c r="Z15358" s="214"/>
      <c r="AA15358" s="217"/>
      <c r="AB15358" s="217"/>
      <c r="AC15358" s="217"/>
      <c r="AD15358" s="213"/>
    </row>
    <row r="15359" spans="20:30" x14ac:dyDescent="0.2">
      <c r="T15359" s="212"/>
      <c r="U15359" s="213"/>
      <c r="V15359" s="213"/>
      <c r="W15359" s="213"/>
      <c r="X15359" s="214"/>
      <c r="Y15359" s="214"/>
      <c r="Z15359" s="214"/>
      <c r="AA15359" s="217"/>
      <c r="AB15359" s="217"/>
      <c r="AC15359" s="217"/>
      <c r="AD15359" s="213"/>
    </row>
    <row r="15360" spans="20:30" x14ac:dyDescent="0.2">
      <c r="T15360" s="212"/>
      <c r="U15360" s="213"/>
      <c r="V15360" s="213"/>
      <c r="W15360" s="213"/>
      <c r="X15360" s="214"/>
      <c r="Y15360" s="214"/>
      <c r="Z15360" s="214"/>
      <c r="AA15360" s="217"/>
      <c r="AB15360" s="217"/>
      <c r="AC15360" s="217"/>
      <c r="AD15360" s="213"/>
    </row>
    <row r="15361" spans="20:30" x14ac:dyDescent="0.2">
      <c r="T15361" s="212"/>
      <c r="U15361" s="213"/>
      <c r="V15361" s="213"/>
      <c r="W15361" s="213"/>
      <c r="X15361" s="214"/>
      <c r="Y15361" s="214"/>
      <c r="Z15361" s="214"/>
      <c r="AA15361" s="217"/>
      <c r="AB15361" s="217"/>
      <c r="AC15361" s="217"/>
      <c r="AD15361" s="213"/>
    </row>
    <row r="15362" spans="20:30" x14ac:dyDescent="0.2">
      <c r="T15362" s="212"/>
      <c r="U15362" s="213"/>
      <c r="V15362" s="213"/>
      <c r="W15362" s="213"/>
      <c r="X15362" s="214"/>
      <c r="Y15362" s="214"/>
      <c r="Z15362" s="214"/>
      <c r="AA15362" s="217"/>
      <c r="AB15362" s="217"/>
      <c r="AC15362" s="217"/>
      <c r="AD15362" s="213"/>
    </row>
    <row r="15363" spans="20:30" x14ac:dyDescent="0.2">
      <c r="T15363" s="212"/>
      <c r="U15363" s="213"/>
      <c r="V15363" s="213"/>
      <c r="W15363" s="213"/>
      <c r="X15363" s="214"/>
      <c r="Y15363" s="214"/>
      <c r="Z15363" s="214"/>
      <c r="AA15363" s="217"/>
      <c r="AB15363" s="217"/>
      <c r="AC15363" s="217"/>
      <c r="AD15363" s="213"/>
    </row>
    <row r="15364" spans="20:30" x14ac:dyDescent="0.2">
      <c r="T15364" s="212"/>
      <c r="U15364" s="213"/>
      <c r="V15364" s="213"/>
      <c r="W15364" s="213"/>
      <c r="X15364" s="214"/>
      <c r="Y15364" s="214"/>
      <c r="Z15364" s="214"/>
      <c r="AA15364" s="217"/>
      <c r="AB15364" s="217"/>
      <c r="AC15364" s="217"/>
      <c r="AD15364" s="213"/>
    </row>
    <row r="15365" spans="20:30" x14ac:dyDescent="0.2">
      <c r="T15365" s="212"/>
      <c r="U15365" s="213"/>
      <c r="V15365" s="213"/>
      <c r="W15365" s="213"/>
      <c r="X15365" s="214"/>
      <c r="Y15365" s="214"/>
      <c r="Z15365" s="214"/>
      <c r="AA15365" s="217"/>
      <c r="AB15365" s="217"/>
      <c r="AC15365" s="217"/>
      <c r="AD15365" s="213"/>
    </row>
    <row r="15366" spans="20:30" x14ac:dyDescent="0.2">
      <c r="T15366" s="212"/>
      <c r="U15366" s="213"/>
      <c r="V15366" s="213"/>
      <c r="W15366" s="213"/>
      <c r="X15366" s="214"/>
      <c r="Y15366" s="214"/>
      <c r="Z15366" s="214"/>
      <c r="AA15366" s="217"/>
      <c r="AB15366" s="217"/>
      <c r="AC15366" s="217"/>
      <c r="AD15366" s="213"/>
    </row>
    <row r="15367" spans="20:30" x14ac:dyDescent="0.2">
      <c r="T15367" s="212"/>
      <c r="U15367" s="213"/>
      <c r="V15367" s="213"/>
      <c r="W15367" s="213"/>
      <c r="X15367" s="214"/>
      <c r="Y15367" s="214"/>
      <c r="Z15367" s="214"/>
      <c r="AA15367" s="217"/>
      <c r="AB15367" s="217"/>
      <c r="AC15367" s="217"/>
      <c r="AD15367" s="213"/>
    </row>
    <row r="15368" spans="20:30" x14ac:dyDescent="0.2">
      <c r="T15368" s="212"/>
      <c r="U15368" s="213"/>
      <c r="V15368" s="213"/>
      <c r="W15368" s="213"/>
      <c r="X15368" s="214"/>
      <c r="Y15368" s="214"/>
      <c r="Z15368" s="214"/>
      <c r="AA15368" s="217"/>
      <c r="AB15368" s="217"/>
      <c r="AC15368" s="217"/>
      <c r="AD15368" s="213"/>
    </row>
    <row r="15369" spans="20:30" x14ac:dyDescent="0.2">
      <c r="T15369" s="212"/>
      <c r="U15369" s="213"/>
      <c r="V15369" s="213"/>
      <c r="W15369" s="213"/>
      <c r="X15369" s="214"/>
      <c r="Y15369" s="214"/>
      <c r="Z15369" s="214"/>
      <c r="AA15369" s="217"/>
      <c r="AB15369" s="217"/>
      <c r="AC15369" s="217"/>
      <c r="AD15369" s="213"/>
    </row>
    <row r="15370" spans="20:30" x14ac:dyDescent="0.2">
      <c r="T15370" s="212"/>
      <c r="U15370" s="213"/>
      <c r="V15370" s="213"/>
      <c r="W15370" s="213"/>
      <c r="X15370" s="214"/>
      <c r="Y15370" s="214"/>
      <c r="Z15370" s="214"/>
      <c r="AA15370" s="217"/>
      <c r="AB15370" s="217"/>
      <c r="AC15370" s="217"/>
      <c r="AD15370" s="213"/>
    </row>
    <row r="15371" spans="20:30" x14ac:dyDescent="0.2">
      <c r="T15371" s="212"/>
      <c r="U15371" s="213"/>
      <c r="V15371" s="213"/>
      <c r="W15371" s="213"/>
      <c r="X15371" s="214"/>
      <c r="Y15371" s="214"/>
      <c r="Z15371" s="214"/>
      <c r="AA15371" s="217"/>
      <c r="AB15371" s="217"/>
      <c r="AC15371" s="217"/>
      <c r="AD15371" s="213"/>
    </row>
    <row r="15372" spans="20:30" x14ac:dyDescent="0.2">
      <c r="T15372" s="212"/>
      <c r="U15372" s="213"/>
      <c r="V15372" s="213"/>
      <c r="W15372" s="213"/>
      <c r="X15372" s="214"/>
      <c r="Y15372" s="214"/>
      <c r="Z15372" s="214"/>
      <c r="AA15372" s="217"/>
      <c r="AB15372" s="217"/>
      <c r="AC15372" s="217"/>
      <c r="AD15372" s="213"/>
    </row>
    <row r="15373" spans="20:30" x14ac:dyDescent="0.2">
      <c r="T15373" s="212"/>
      <c r="U15373" s="213"/>
      <c r="V15373" s="213"/>
      <c r="W15373" s="213"/>
      <c r="X15373" s="214"/>
      <c r="Y15373" s="214"/>
      <c r="Z15373" s="214"/>
      <c r="AA15373" s="217"/>
      <c r="AB15373" s="217"/>
      <c r="AC15373" s="217"/>
      <c r="AD15373" s="213"/>
    </row>
    <row r="15374" spans="20:30" x14ac:dyDescent="0.2">
      <c r="T15374" s="212"/>
      <c r="U15374" s="213"/>
      <c r="V15374" s="213"/>
      <c r="W15374" s="213"/>
      <c r="X15374" s="214"/>
      <c r="Y15374" s="214"/>
      <c r="Z15374" s="214"/>
      <c r="AA15374" s="217"/>
      <c r="AB15374" s="217"/>
      <c r="AC15374" s="217"/>
      <c r="AD15374" s="213"/>
    </row>
    <row r="15375" spans="20:30" x14ac:dyDescent="0.2">
      <c r="T15375" s="212"/>
      <c r="U15375" s="213"/>
      <c r="V15375" s="213"/>
      <c r="W15375" s="213"/>
      <c r="X15375" s="214"/>
      <c r="Y15375" s="214"/>
      <c r="Z15375" s="214"/>
      <c r="AA15375" s="217"/>
      <c r="AB15375" s="217"/>
      <c r="AC15375" s="217"/>
      <c r="AD15375" s="213"/>
    </row>
    <row r="15376" spans="20:30" x14ac:dyDescent="0.2">
      <c r="T15376" s="212"/>
      <c r="U15376" s="213"/>
      <c r="V15376" s="213"/>
      <c r="W15376" s="213"/>
      <c r="X15376" s="214"/>
      <c r="Y15376" s="214"/>
      <c r="Z15376" s="214"/>
      <c r="AA15376" s="217"/>
      <c r="AB15376" s="217"/>
      <c r="AC15376" s="217"/>
      <c r="AD15376" s="213"/>
    </row>
    <row r="15377" spans="20:30" x14ac:dyDescent="0.2">
      <c r="T15377" s="212"/>
      <c r="U15377" s="213"/>
      <c r="V15377" s="213"/>
      <c r="W15377" s="213"/>
      <c r="X15377" s="214"/>
      <c r="Y15377" s="214"/>
      <c r="Z15377" s="214"/>
      <c r="AA15377" s="217"/>
      <c r="AB15377" s="217"/>
      <c r="AC15377" s="217"/>
      <c r="AD15377" s="213"/>
    </row>
    <row r="15378" spans="20:30" x14ac:dyDescent="0.2">
      <c r="T15378" s="212"/>
      <c r="U15378" s="213"/>
      <c r="V15378" s="213"/>
      <c r="W15378" s="213"/>
      <c r="X15378" s="214"/>
      <c r="Y15378" s="214"/>
      <c r="Z15378" s="214"/>
      <c r="AA15378" s="217"/>
      <c r="AB15378" s="217"/>
      <c r="AC15378" s="217"/>
      <c r="AD15378" s="213"/>
    </row>
    <row r="15379" spans="20:30" x14ac:dyDescent="0.2">
      <c r="T15379" s="212"/>
      <c r="U15379" s="213"/>
      <c r="V15379" s="213"/>
      <c r="W15379" s="213"/>
      <c r="X15379" s="214"/>
      <c r="Y15379" s="214"/>
      <c r="Z15379" s="214"/>
      <c r="AA15379" s="217"/>
      <c r="AB15379" s="217"/>
      <c r="AC15379" s="217"/>
      <c r="AD15379" s="213"/>
    </row>
    <row r="15380" spans="20:30" x14ac:dyDescent="0.2">
      <c r="T15380" s="212"/>
      <c r="U15380" s="213"/>
      <c r="V15380" s="213"/>
      <c r="W15380" s="213"/>
      <c r="X15380" s="214"/>
      <c r="Y15380" s="214"/>
      <c r="Z15380" s="214"/>
      <c r="AA15380" s="217"/>
      <c r="AB15380" s="217"/>
      <c r="AC15380" s="217"/>
      <c r="AD15380" s="213"/>
    </row>
    <row r="15381" spans="20:30" x14ac:dyDescent="0.2">
      <c r="T15381" s="212"/>
      <c r="U15381" s="213"/>
      <c r="V15381" s="213"/>
      <c r="W15381" s="213"/>
      <c r="X15381" s="214"/>
      <c r="Y15381" s="214"/>
      <c r="Z15381" s="214"/>
      <c r="AA15381" s="217"/>
      <c r="AB15381" s="217"/>
      <c r="AC15381" s="217"/>
      <c r="AD15381" s="213"/>
    </row>
    <row r="15382" spans="20:30" x14ac:dyDescent="0.2">
      <c r="T15382" s="212"/>
      <c r="U15382" s="213"/>
      <c r="V15382" s="213"/>
      <c r="W15382" s="213"/>
      <c r="X15382" s="214"/>
      <c r="Y15382" s="214"/>
      <c r="Z15382" s="214"/>
      <c r="AA15382" s="217"/>
      <c r="AB15382" s="217"/>
      <c r="AC15382" s="217"/>
      <c r="AD15382" s="213"/>
    </row>
    <row r="15383" spans="20:30" x14ac:dyDescent="0.2">
      <c r="T15383" s="212"/>
      <c r="U15383" s="213"/>
      <c r="V15383" s="213"/>
      <c r="W15383" s="213"/>
      <c r="X15383" s="214"/>
      <c r="Y15383" s="214"/>
      <c r="Z15383" s="214"/>
      <c r="AA15383" s="217"/>
      <c r="AB15383" s="217"/>
      <c r="AC15383" s="217"/>
      <c r="AD15383" s="213"/>
    </row>
    <row r="15384" spans="20:30" x14ac:dyDescent="0.2">
      <c r="T15384" s="212"/>
      <c r="U15384" s="213"/>
      <c r="V15384" s="213"/>
      <c r="W15384" s="213"/>
      <c r="X15384" s="214"/>
      <c r="Y15384" s="214"/>
      <c r="Z15384" s="214"/>
      <c r="AA15384" s="217"/>
      <c r="AB15384" s="217"/>
      <c r="AC15384" s="217"/>
      <c r="AD15384" s="213"/>
    </row>
    <row r="15385" spans="20:30" x14ac:dyDescent="0.2">
      <c r="T15385" s="212"/>
      <c r="U15385" s="213"/>
      <c r="V15385" s="213"/>
      <c r="W15385" s="213"/>
      <c r="X15385" s="214"/>
      <c r="Y15385" s="214"/>
      <c r="Z15385" s="214"/>
      <c r="AA15385" s="217"/>
      <c r="AB15385" s="217"/>
      <c r="AC15385" s="217"/>
      <c r="AD15385" s="213"/>
    </row>
    <row r="15386" spans="20:30" x14ac:dyDescent="0.2">
      <c r="T15386" s="212"/>
      <c r="U15386" s="213"/>
      <c r="V15386" s="213"/>
      <c r="W15386" s="213"/>
      <c r="X15386" s="214"/>
      <c r="Y15386" s="214"/>
      <c r="Z15386" s="214"/>
      <c r="AA15386" s="217"/>
      <c r="AB15386" s="217"/>
      <c r="AC15386" s="217"/>
      <c r="AD15386" s="213"/>
    </row>
    <row r="15387" spans="20:30" x14ac:dyDescent="0.2">
      <c r="T15387" s="212"/>
      <c r="U15387" s="213"/>
      <c r="V15387" s="213"/>
      <c r="W15387" s="213"/>
      <c r="X15387" s="214"/>
      <c r="Y15387" s="214"/>
      <c r="Z15387" s="214"/>
      <c r="AA15387" s="217"/>
      <c r="AB15387" s="217"/>
      <c r="AC15387" s="217"/>
      <c r="AD15387" s="213"/>
    </row>
    <row r="15388" spans="20:30" x14ac:dyDescent="0.2">
      <c r="T15388" s="212"/>
      <c r="U15388" s="213"/>
      <c r="V15388" s="213"/>
      <c r="W15388" s="213"/>
      <c r="X15388" s="214"/>
      <c r="Y15388" s="214"/>
      <c r="Z15388" s="214"/>
      <c r="AA15388" s="217"/>
      <c r="AB15388" s="217"/>
      <c r="AC15388" s="217"/>
      <c r="AD15388" s="213"/>
    </row>
    <row r="15389" spans="20:30" x14ac:dyDescent="0.2">
      <c r="T15389" s="212"/>
      <c r="U15389" s="213"/>
      <c r="V15389" s="213"/>
      <c r="W15389" s="213"/>
      <c r="X15389" s="214"/>
      <c r="Y15389" s="214"/>
      <c r="Z15389" s="214"/>
      <c r="AA15389" s="217"/>
      <c r="AB15389" s="217"/>
      <c r="AC15389" s="217"/>
      <c r="AD15389" s="213"/>
    </row>
    <row r="15390" spans="20:30" x14ac:dyDescent="0.2">
      <c r="T15390" s="212"/>
      <c r="U15390" s="213"/>
      <c r="V15390" s="213"/>
      <c r="W15390" s="213"/>
      <c r="X15390" s="214"/>
      <c r="Y15390" s="214"/>
      <c r="Z15390" s="214"/>
      <c r="AA15390" s="217"/>
      <c r="AB15390" s="217"/>
      <c r="AC15390" s="217"/>
      <c r="AD15390" s="213"/>
    </row>
    <row r="15391" spans="20:30" x14ac:dyDescent="0.2">
      <c r="T15391" s="212"/>
      <c r="U15391" s="213"/>
      <c r="V15391" s="213"/>
      <c r="W15391" s="213"/>
      <c r="X15391" s="214"/>
      <c r="Y15391" s="214"/>
      <c r="Z15391" s="214"/>
      <c r="AA15391" s="217"/>
      <c r="AB15391" s="217"/>
      <c r="AC15391" s="217"/>
      <c r="AD15391" s="213"/>
    </row>
    <row r="15392" spans="20:30" x14ac:dyDescent="0.2">
      <c r="T15392" s="212"/>
      <c r="U15392" s="213"/>
      <c r="V15392" s="213"/>
      <c r="W15392" s="213"/>
      <c r="X15392" s="214"/>
      <c r="Y15392" s="214"/>
      <c r="Z15392" s="214"/>
      <c r="AA15392" s="217"/>
      <c r="AB15392" s="217"/>
      <c r="AC15392" s="217"/>
      <c r="AD15392" s="213"/>
    </row>
    <row r="15393" spans="20:30" x14ac:dyDescent="0.2">
      <c r="T15393" s="212"/>
      <c r="U15393" s="213"/>
      <c r="V15393" s="213"/>
      <c r="W15393" s="213"/>
      <c r="X15393" s="214"/>
      <c r="Y15393" s="214"/>
      <c r="Z15393" s="214"/>
      <c r="AA15393" s="217"/>
      <c r="AB15393" s="217"/>
      <c r="AC15393" s="217"/>
      <c r="AD15393" s="213"/>
    </row>
    <row r="15394" spans="20:30" x14ac:dyDescent="0.2">
      <c r="T15394" s="212"/>
      <c r="U15394" s="213"/>
      <c r="V15394" s="213"/>
      <c r="W15394" s="213"/>
      <c r="X15394" s="214"/>
      <c r="Y15394" s="214"/>
      <c r="Z15394" s="214"/>
      <c r="AA15394" s="217"/>
      <c r="AB15394" s="217"/>
      <c r="AC15394" s="217"/>
      <c r="AD15394" s="213"/>
    </row>
    <row r="15395" spans="20:30" x14ac:dyDescent="0.2">
      <c r="T15395" s="212"/>
      <c r="U15395" s="213"/>
      <c r="V15395" s="213"/>
      <c r="W15395" s="213"/>
      <c r="X15395" s="214"/>
      <c r="Y15395" s="214"/>
      <c r="Z15395" s="214"/>
      <c r="AA15395" s="217"/>
      <c r="AB15395" s="217"/>
      <c r="AC15395" s="217"/>
      <c r="AD15395" s="213"/>
    </row>
    <row r="15396" spans="20:30" x14ac:dyDescent="0.2">
      <c r="T15396" s="212"/>
      <c r="U15396" s="213"/>
      <c r="V15396" s="213"/>
      <c r="W15396" s="213"/>
      <c r="X15396" s="214"/>
      <c r="Y15396" s="214"/>
      <c r="Z15396" s="214"/>
      <c r="AA15396" s="217"/>
      <c r="AB15396" s="217"/>
      <c r="AC15396" s="217"/>
      <c r="AD15396" s="213"/>
    </row>
    <row r="15397" spans="20:30" x14ac:dyDescent="0.2">
      <c r="T15397" s="212"/>
      <c r="U15397" s="213"/>
      <c r="V15397" s="213"/>
      <c r="W15397" s="213"/>
      <c r="X15397" s="214"/>
      <c r="Y15397" s="214"/>
      <c r="Z15397" s="214"/>
      <c r="AA15397" s="217"/>
      <c r="AB15397" s="217"/>
      <c r="AC15397" s="217"/>
      <c r="AD15397" s="213"/>
    </row>
    <row r="15398" spans="20:30" x14ac:dyDescent="0.2">
      <c r="T15398" s="212"/>
      <c r="U15398" s="213"/>
      <c r="V15398" s="213"/>
      <c r="W15398" s="213"/>
      <c r="X15398" s="214"/>
      <c r="Y15398" s="214"/>
      <c r="Z15398" s="214"/>
      <c r="AA15398" s="217"/>
      <c r="AB15398" s="217"/>
      <c r="AC15398" s="217"/>
      <c r="AD15398" s="213"/>
    </row>
    <row r="15399" spans="20:30" x14ac:dyDescent="0.2">
      <c r="T15399" s="212"/>
      <c r="U15399" s="213"/>
      <c r="V15399" s="213"/>
      <c r="W15399" s="213"/>
      <c r="X15399" s="214"/>
      <c r="Y15399" s="214"/>
      <c r="Z15399" s="214"/>
      <c r="AA15399" s="217"/>
      <c r="AB15399" s="217"/>
      <c r="AC15399" s="217"/>
      <c r="AD15399" s="213"/>
    </row>
    <row r="15400" spans="20:30" x14ac:dyDescent="0.2">
      <c r="T15400" s="212"/>
      <c r="U15400" s="213"/>
      <c r="V15400" s="213"/>
      <c r="W15400" s="213"/>
      <c r="X15400" s="214"/>
      <c r="Y15400" s="214"/>
      <c r="Z15400" s="214"/>
      <c r="AA15400" s="217"/>
      <c r="AB15400" s="217"/>
      <c r="AC15400" s="217"/>
      <c r="AD15400" s="213"/>
    </row>
    <row r="15401" spans="20:30" x14ac:dyDescent="0.2">
      <c r="T15401" s="212"/>
      <c r="U15401" s="213"/>
      <c r="V15401" s="213"/>
      <c r="W15401" s="213"/>
      <c r="X15401" s="214"/>
      <c r="Y15401" s="214"/>
      <c r="Z15401" s="214"/>
      <c r="AA15401" s="217"/>
      <c r="AB15401" s="217"/>
      <c r="AC15401" s="217"/>
      <c r="AD15401" s="213"/>
    </row>
    <row r="15402" spans="20:30" x14ac:dyDescent="0.2">
      <c r="T15402" s="212"/>
      <c r="U15402" s="213"/>
      <c r="V15402" s="213"/>
      <c r="W15402" s="213"/>
      <c r="X15402" s="214"/>
      <c r="Y15402" s="214"/>
      <c r="Z15402" s="214"/>
      <c r="AA15402" s="217"/>
      <c r="AB15402" s="217"/>
      <c r="AC15402" s="217"/>
      <c r="AD15402" s="213"/>
    </row>
    <row r="15403" spans="20:30" x14ac:dyDescent="0.2">
      <c r="T15403" s="212"/>
      <c r="U15403" s="213"/>
      <c r="V15403" s="213"/>
      <c r="W15403" s="213"/>
      <c r="X15403" s="214"/>
      <c r="Y15403" s="214"/>
      <c r="Z15403" s="214"/>
      <c r="AA15403" s="217"/>
      <c r="AB15403" s="217"/>
      <c r="AC15403" s="217"/>
      <c r="AD15403" s="213"/>
    </row>
    <row r="15404" spans="20:30" x14ac:dyDescent="0.2">
      <c r="T15404" s="212"/>
      <c r="U15404" s="213"/>
      <c r="V15404" s="213"/>
      <c r="W15404" s="213"/>
      <c r="X15404" s="214"/>
      <c r="Y15404" s="214"/>
      <c r="Z15404" s="214"/>
      <c r="AA15404" s="217"/>
      <c r="AB15404" s="217"/>
      <c r="AC15404" s="217"/>
      <c r="AD15404" s="213"/>
    </row>
    <row r="15405" spans="20:30" x14ac:dyDescent="0.2">
      <c r="T15405" s="212"/>
      <c r="U15405" s="213"/>
      <c r="V15405" s="213"/>
      <c r="W15405" s="213"/>
      <c r="X15405" s="214"/>
      <c r="Y15405" s="214"/>
      <c r="Z15405" s="214"/>
      <c r="AA15405" s="217"/>
      <c r="AB15405" s="217"/>
      <c r="AC15405" s="217"/>
      <c r="AD15405" s="213"/>
    </row>
    <row r="15406" spans="20:30" x14ac:dyDescent="0.2">
      <c r="T15406" s="212"/>
      <c r="U15406" s="213"/>
      <c r="V15406" s="213"/>
      <c r="W15406" s="213"/>
      <c r="X15406" s="214"/>
      <c r="Y15406" s="214"/>
      <c r="Z15406" s="214"/>
      <c r="AA15406" s="217"/>
      <c r="AB15406" s="217"/>
      <c r="AC15406" s="217"/>
      <c r="AD15406" s="213"/>
    </row>
    <row r="15407" spans="20:30" x14ac:dyDescent="0.2">
      <c r="T15407" s="212"/>
      <c r="U15407" s="213"/>
      <c r="V15407" s="213"/>
      <c r="W15407" s="213"/>
      <c r="X15407" s="214"/>
      <c r="Y15407" s="214"/>
      <c r="Z15407" s="214"/>
      <c r="AA15407" s="217"/>
      <c r="AB15407" s="217"/>
      <c r="AC15407" s="217"/>
      <c r="AD15407" s="213"/>
    </row>
    <row r="15408" spans="20:30" x14ac:dyDescent="0.2">
      <c r="T15408" s="212"/>
      <c r="U15408" s="213"/>
      <c r="V15408" s="213"/>
      <c r="W15408" s="213"/>
      <c r="X15408" s="214"/>
      <c r="Y15408" s="214"/>
      <c r="Z15408" s="214"/>
      <c r="AA15408" s="217"/>
      <c r="AB15408" s="217"/>
      <c r="AC15408" s="217"/>
      <c r="AD15408" s="213"/>
    </row>
    <row r="15409" spans="20:30" x14ac:dyDescent="0.2">
      <c r="T15409" s="212"/>
      <c r="U15409" s="213"/>
      <c r="V15409" s="213"/>
      <c r="W15409" s="213"/>
      <c r="X15409" s="214"/>
      <c r="Y15409" s="214"/>
      <c r="Z15409" s="214"/>
      <c r="AA15409" s="217"/>
      <c r="AB15409" s="217"/>
      <c r="AC15409" s="217"/>
      <c r="AD15409" s="213"/>
    </row>
    <row r="15410" spans="20:30" x14ac:dyDescent="0.2">
      <c r="T15410" s="212"/>
      <c r="U15410" s="213"/>
      <c r="V15410" s="213"/>
      <c r="W15410" s="213"/>
      <c r="X15410" s="214"/>
      <c r="Y15410" s="214"/>
      <c r="Z15410" s="214"/>
      <c r="AA15410" s="217"/>
      <c r="AB15410" s="217"/>
      <c r="AC15410" s="217"/>
      <c r="AD15410" s="213"/>
    </row>
    <row r="15411" spans="20:30" x14ac:dyDescent="0.2">
      <c r="T15411" s="212"/>
      <c r="U15411" s="213"/>
      <c r="V15411" s="213"/>
      <c r="W15411" s="213"/>
      <c r="X15411" s="214"/>
      <c r="Y15411" s="214"/>
      <c r="Z15411" s="214"/>
      <c r="AA15411" s="217"/>
      <c r="AB15411" s="217"/>
      <c r="AC15411" s="217"/>
      <c r="AD15411" s="213"/>
    </row>
    <row r="15412" spans="20:30" x14ac:dyDescent="0.2">
      <c r="T15412" s="212"/>
      <c r="U15412" s="213"/>
      <c r="V15412" s="213"/>
      <c r="W15412" s="213"/>
      <c r="X15412" s="214"/>
      <c r="Y15412" s="214"/>
      <c r="Z15412" s="214"/>
      <c r="AA15412" s="217"/>
      <c r="AB15412" s="217"/>
      <c r="AC15412" s="217"/>
      <c r="AD15412" s="213"/>
    </row>
    <row r="15413" spans="20:30" x14ac:dyDescent="0.2">
      <c r="T15413" s="212"/>
      <c r="U15413" s="213"/>
      <c r="V15413" s="213"/>
      <c r="W15413" s="213"/>
      <c r="X15413" s="214"/>
      <c r="Y15413" s="214"/>
      <c r="Z15413" s="214"/>
      <c r="AA15413" s="217"/>
      <c r="AB15413" s="217"/>
      <c r="AC15413" s="217"/>
      <c r="AD15413" s="213"/>
    </row>
    <row r="15414" spans="20:30" x14ac:dyDescent="0.2">
      <c r="T15414" s="212"/>
      <c r="U15414" s="213"/>
      <c r="V15414" s="213"/>
      <c r="W15414" s="213"/>
      <c r="X15414" s="214"/>
      <c r="Y15414" s="214"/>
      <c r="Z15414" s="214"/>
      <c r="AA15414" s="217"/>
      <c r="AB15414" s="217"/>
      <c r="AC15414" s="217"/>
      <c r="AD15414" s="213"/>
    </row>
    <row r="15415" spans="20:30" x14ac:dyDescent="0.2">
      <c r="T15415" s="212"/>
      <c r="U15415" s="213"/>
      <c r="V15415" s="213"/>
      <c r="W15415" s="213"/>
      <c r="X15415" s="214"/>
      <c r="Y15415" s="214"/>
      <c r="Z15415" s="214"/>
      <c r="AA15415" s="217"/>
      <c r="AB15415" s="217"/>
      <c r="AC15415" s="217"/>
      <c r="AD15415" s="213"/>
    </row>
    <row r="15416" spans="20:30" x14ac:dyDescent="0.2">
      <c r="T15416" s="212"/>
      <c r="U15416" s="213"/>
      <c r="V15416" s="213"/>
      <c r="W15416" s="213"/>
      <c r="X15416" s="214"/>
      <c r="Y15416" s="214"/>
      <c r="Z15416" s="214"/>
      <c r="AA15416" s="217"/>
      <c r="AB15416" s="217"/>
      <c r="AC15416" s="217"/>
      <c r="AD15416" s="213"/>
    </row>
    <row r="15417" spans="20:30" x14ac:dyDescent="0.2">
      <c r="T15417" s="212"/>
      <c r="U15417" s="213"/>
      <c r="V15417" s="213"/>
      <c r="W15417" s="213"/>
      <c r="X15417" s="214"/>
      <c r="Y15417" s="214"/>
      <c r="Z15417" s="214"/>
      <c r="AA15417" s="217"/>
      <c r="AB15417" s="217"/>
      <c r="AC15417" s="217"/>
      <c r="AD15417" s="213"/>
    </row>
    <row r="15418" spans="20:30" x14ac:dyDescent="0.2">
      <c r="T15418" s="212"/>
      <c r="U15418" s="213"/>
      <c r="V15418" s="213"/>
      <c r="W15418" s="213"/>
      <c r="X15418" s="214"/>
      <c r="Y15418" s="214"/>
      <c r="Z15418" s="214"/>
      <c r="AA15418" s="217"/>
      <c r="AB15418" s="217"/>
      <c r="AC15418" s="217"/>
      <c r="AD15418" s="213"/>
    </row>
    <row r="15419" spans="20:30" x14ac:dyDescent="0.2">
      <c r="T15419" s="212"/>
      <c r="U15419" s="213"/>
      <c r="V15419" s="213"/>
      <c r="W15419" s="213"/>
      <c r="X15419" s="214"/>
      <c r="Y15419" s="214"/>
      <c r="Z15419" s="214"/>
      <c r="AA15419" s="217"/>
      <c r="AB15419" s="217"/>
      <c r="AC15419" s="217"/>
      <c r="AD15419" s="213"/>
    </row>
    <row r="15420" spans="20:30" x14ac:dyDescent="0.2">
      <c r="T15420" s="212"/>
      <c r="U15420" s="213"/>
      <c r="V15420" s="213"/>
      <c r="W15420" s="213"/>
      <c r="X15420" s="214"/>
      <c r="Y15420" s="214"/>
      <c r="Z15420" s="214"/>
      <c r="AA15420" s="217"/>
      <c r="AB15420" s="217"/>
      <c r="AC15420" s="217"/>
      <c r="AD15420" s="213"/>
    </row>
    <row r="15421" spans="20:30" x14ac:dyDescent="0.2">
      <c r="T15421" s="212"/>
      <c r="U15421" s="213"/>
      <c r="V15421" s="213"/>
      <c r="W15421" s="213"/>
      <c r="X15421" s="214"/>
      <c r="Y15421" s="214"/>
      <c r="Z15421" s="214"/>
      <c r="AA15421" s="217"/>
      <c r="AB15421" s="217"/>
      <c r="AC15421" s="217"/>
      <c r="AD15421" s="213"/>
    </row>
    <row r="15422" spans="20:30" x14ac:dyDescent="0.2">
      <c r="T15422" s="212"/>
      <c r="U15422" s="213"/>
      <c r="V15422" s="213"/>
      <c r="W15422" s="213"/>
      <c r="X15422" s="214"/>
      <c r="Y15422" s="214"/>
      <c r="Z15422" s="214"/>
      <c r="AA15422" s="217"/>
      <c r="AB15422" s="217"/>
      <c r="AC15422" s="217"/>
      <c r="AD15422" s="213"/>
    </row>
    <row r="15423" spans="20:30" x14ac:dyDescent="0.2">
      <c r="T15423" s="212"/>
      <c r="U15423" s="213"/>
      <c r="V15423" s="213"/>
      <c r="W15423" s="213"/>
      <c r="X15423" s="214"/>
      <c r="Y15423" s="214"/>
      <c r="Z15423" s="214"/>
      <c r="AA15423" s="217"/>
      <c r="AB15423" s="217"/>
      <c r="AC15423" s="217"/>
      <c r="AD15423" s="213"/>
    </row>
    <row r="15424" spans="20:30" x14ac:dyDescent="0.2">
      <c r="T15424" s="212"/>
      <c r="U15424" s="213"/>
      <c r="V15424" s="213"/>
      <c r="W15424" s="213"/>
      <c r="X15424" s="214"/>
      <c r="Y15424" s="214"/>
      <c r="Z15424" s="214"/>
      <c r="AA15424" s="217"/>
      <c r="AB15424" s="217"/>
      <c r="AC15424" s="217"/>
      <c r="AD15424" s="213"/>
    </row>
    <row r="15425" spans="20:30" x14ac:dyDescent="0.2">
      <c r="T15425" s="212"/>
      <c r="U15425" s="213"/>
      <c r="V15425" s="213"/>
      <c r="W15425" s="213"/>
      <c r="X15425" s="214"/>
      <c r="Y15425" s="214"/>
      <c r="Z15425" s="214"/>
      <c r="AA15425" s="217"/>
      <c r="AB15425" s="217"/>
      <c r="AC15425" s="217"/>
      <c r="AD15425" s="213"/>
    </row>
    <row r="15426" spans="20:30" x14ac:dyDescent="0.2">
      <c r="T15426" s="212"/>
      <c r="U15426" s="213"/>
      <c r="V15426" s="213"/>
      <c r="W15426" s="213"/>
      <c r="X15426" s="214"/>
      <c r="Y15426" s="214"/>
      <c r="Z15426" s="214"/>
      <c r="AA15426" s="217"/>
      <c r="AB15426" s="217"/>
      <c r="AC15426" s="217"/>
      <c r="AD15426" s="213"/>
    </row>
    <row r="15427" spans="20:30" x14ac:dyDescent="0.2">
      <c r="T15427" s="212"/>
      <c r="U15427" s="213"/>
      <c r="V15427" s="213"/>
      <c r="W15427" s="213"/>
      <c r="X15427" s="214"/>
      <c r="Y15427" s="214"/>
      <c r="Z15427" s="214"/>
      <c r="AA15427" s="217"/>
      <c r="AB15427" s="217"/>
      <c r="AC15427" s="217"/>
      <c r="AD15427" s="213"/>
    </row>
    <row r="15428" spans="20:30" x14ac:dyDescent="0.2">
      <c r="T15428" s="212"/>
      <c r="U15428" s="213"/>
      <c r="V15428" s="213"/>
      <c r="W15428" s="213"/>
      <c r="X15428" s="214"/>
      <c r="Y15428" s="214"/>
      <c r="Z15428" s="214"/>
      <c r="AA15428" s="217"/>
      <c r="AB15428" s="217"/>
      <c r="AC15428" s="217"/>
      <c r="AD15428" s="213"/>
    </row>
    <row r="15429" spans="20:30" x14ac:dyDescent="0.2">
      <c r="T15429" s="212"/>
      <c r="U15429" s="213"/>
      <c r="V15429" s="213"/>
      <c r="W15429" s="213"/>
      <c r="X15429" s="214"/>
      <c r="Y15429" s="214"/>
      <c r="Z15429" s="214"/>
      <c r="AA15429" s="217"/>
      <c r="AB15429" s="217"/>
      <c r="AC15429" s="217"/>
      <c r="AD15429" s="213"/>
    </row>
    <row r="15430" spans="20:30" x14ac:dyDescent="0.2">
      <c r="T15430" s="212"/>
      <c r="U15430" s="213"/>
      <c r="V15430" s="213"/>
      <c r="W15430" s="213"/>
      <c r="X15430" s="214"/>
      <c r="Y15430" s="214"/>
      <c r="Z15430" s="214"/>
      <c r="AA15430" s="217"/>
      <c r="AB15430" s="217"/>
      <c r="AC15430" s="217"/>
      <c r="AD15430" s="213"/>
    </row>
    <row r="15431" spans="20:30" x14ac:dyDescent="0.2">
      <c r="T15431" s="212"/>
      <c r="U15431" s="213"/>
      <c r="V15431" s="213"/>
      <c r="W15431" s="213"/>
      <c r="X15431" s="214"/>
      <c r="Y15431" s="214"/>
      <c r="Z15431" s="214"/>
      <c r="AA15431" s="217"/>
      <c r="AB15431" s="217"/>
      <c r="AC15431" s="217"/>
      <c r="AD15431" s="213"/>
    </row>
    <row r="15432" spans="20:30" x14ac:dyDescent="0.2">
      <c r="T15432" s="212"/>
      <c r="U15432" s="213"/>
      <c r="V15432" s="213"/>
      <c r="W15432" s="213"/>
      <c r="X15432" s="214"/>
      <c r="Y15432" s="214"/>
      <c r="Z15432" s="214"/>
      <c r="AA15432" s="217"/>
      <c r="AB15432" s="217"/>
      <c r="AC15432" s="217"/>
      <c r="AD15432" s="213"/>
    </row>
    <row r="15433" spans="20:30" x14ac:dyDescent="0.2">
      <c r="T15433" s="212"/>
      <c r="U15433" s="213"/>
      <c r="V15433" s="213"/>
      <c r="W15433" s="213"/>
      <c r="X15433" s="214"/>
      <c r="Y15433" s="214"/>
      <c r="Z15433" s="214"/>
      <c r="AA15433" s="217"/>
      <c r="AB15433" s="217"/>
      <c r="AC15433" s="217"/>
      <c r="AD15433" s="213"/>
    </row>
    <row r="15434" spans="20:30" x14ac:dyDescent="0.2">
      <c r="T15434" s="212"/>
      <c r="U15434" s="213"/>
      <c r="V15434" s="213"/>
      <c r="W15434" s="213"/>
      <c r="X15434" s="214"/>
      <c r="Y15434" s="214"/>
      <c r="Z15434" s="214"/>
      <c r="AA15434" s="217"/>
      <c r="AB15434" s="217"/>
      <c r="AC15434" s="217"/>
      <c r="AD15434" s="213"/>
    </row>
    <row r="15435" spans="20:30" x14ac:dyDescent="0.2">
      <c r="T15435" s="212"/>
      <c r="U15435" s="213"/>
      <c r="V15435" s="213"/>
      <c r="W15435" s="213"/>
      <c r="X15435" s="214"/>
      <c r="Y15435" s="214"/>
      <c r="Z15435" s="214"/>
      <c r="AA15435" s="217"/>
      <c r="AB15435" s="217"/>
      <c r="AC15435" s="217"/>
      <c r="AD15435" s="213"/>
    </row>
    <row r="15436" spans="20:30" x14ac:dyDescent="0.2">
      <c r="T15436" s="212"/>
      <c r="U15436" s="213"/>
      <c r="V15436" s="213"/>
      <c r="W15436" s="213"/>
      <c r="X15436" s="214"/>
      <c r="Y15436" s="214"/>
      <c r="Z15436" s="214"/>
      <c r="AA15436" s="217"/>
      <c r="AB15436" s="217"/>
      <c r="AC15436" s="217"/>
      <c r="AD15436" s="213"/>
    </row>
    <row r="15437" spans="20:30" x14ac:dyDescent="0.2">
      <c r="T15437" s="212"/>
      <c r="U15437" s="213"/>
      <c r="V15437" s="213"/>
      <c r="W15437" s="213"/>
      <c r="X15437" s="214"/>
      <c r="Y15437" s="214"/>
      <c r="Z15437" s="214"/>
      <c r="AA15437" s="217"/>
      <c r="AB15437" s="217"/>
      <c r="AC15437" s="217"/>
      <c r="AD15437" s="213"/>
    </row>
    <row r="15438" spans="20:30" x14ac:dyDescent="0.2">
      <c r="T15438" s="212"/>
      <c r="U15438" s="213"/>
      <c r="V15438" s="213"/>
      <c r="W15438" s="213"/>
      <c r="X15438" s="214"/>
      <c r="Y15438" s="214"/>
      <c r="Z15438" s="214"/>
      <c r="AA15438" s="217"/>
      <c r="AB15438" s="217"/>
      <c r="AC15438" s="217"/>
      <c r="AD15438" s="213"/>
    </row>
    <row r="15439" spans="20:30" x14ac:dyDescent="0.2">
      <c r="T15439" s="212"/>
      <c r="U15439" s="213"/>
      <c r="V15439" s="213"/>
      <c r="W15439" s="213"/>
      <c r="X15439" s="214"/>
      <c r="Y15439" s="214"/>
      <c r="Z15439" s="214"/>
      <c r="AA15439" s="217"/>
      <c r="AB15439" s="217"/>
      <c r="AC15439" s="217"/>
      <c r="AD15439" s="213"/>
    </row>
    <row r="15440" spans="20:30" x14ac:dyDescent="0.2">
      <c r="T15440" s="212"/>
      <c r="U15440" s="213"/>
      <c r="V15440" s="213"/>
      <c r="W15440" s="213"/>
      <c r="X15440" s="214"/>
      <c r="Y15440" s="214"/>
      <c r="Z15440" s="214"/>
      <c r="AA15440" s="217"/>
      <c r="AB15440" s="217"/>
      <c r="AC15440" s="217"/>
      <c r="AD15440" s="213"/>
    </row>
    <row r="15441" spans="20:30" x14ac:dyDescent="0.2">
      <c r="T15441" s="212"/>
      <c r="U15441" s="213"/>
      <c r="V15441" s="213"/>
      <c r="W15441" s="213"/>
      <c r="X15441" s="214"/>
      <c r="Y15441" s="214"/>
      <c r="Z15441" s="214"/>
      <c r="AA15441" s="217"/>
      <c r="AB15441" s="217"/>
      <c r="AC15441" s="217"/>
      <c r="AD15441" s="213"/>
    </row>
    <row r="15442" spans="20:30" x14ac:dyDescent="0.2">
      <c r="T15442" s="212"/>
      <c r="U15442" s="213"/>
      <c r="V15442" s="213"/>
      <c r="W15442" s="213"/>
      <c r="X15442" s="214"/>
      <c r="Y15442" s="214"/>
      <c r="Z15442" s="214"/>
      <c r="AA15442" s="217"/>
      <c r="AB15442" s="217"/>
      <c r="AC15442" s="217"/>
      <c r="AD15442" s="213"/>
    </row>
    <row r="15443" spans="20:30" x14ac:dyDescent="0.2">
      <c r="T15443" s="212"/>
      <c r="U15443" s="213"/>
      <c r="V15443" s="213"/>
      <c r="W15443" s="213"/>
      <c r="X15443" s="214"/>
      <c r="Y15443" s="214"/>
      <c r="Z15443" s="214"/>
      <c r="AA15443" s="217"/>
      <c r="AB15443" s="217"/>
      <c r="AC15443" s="217"/>
      <c r="AD15443" s="213"/>
    </row>
    <row r="15444" spans="20:30" x14ac:dyDescent="0.2">
      <c r="T15444" s="212"/>
      <c r="U15444" s="213"/>
      <c r="V15444" s="213"/>
      <c r="W15444" s="213"/>
      <c r="X15444" s="214"/>
      <c r="Y15444" s="214"/>
      <c r="Z15444" s="214"/>
      <c r="AA15444" s="217"/>
      <c r="AB15444" s="217"/>
      <c r="AC15444" s="217"/>
      <c r="AD15444" s="213"/>
    </row>
    <row r="15445" spans="20:30" x14ac:dyDescent="0.2">
      <c r="T15445" s="212"/>
      <c r="U15445" s="213"/>
      <c r="V15445" s="213"/>
      <c r="W15445" s="213"/>
      <c r="X15445" s="214"/>
      <c r="Y15445" s="214"/>
      <c r="Z15445" s="214"/>
      <c r="AA15445" s="217"/>
      <c r="AB15445" s="217"/>
      <c r="AC15445" s="217"/>
      <c r="AD15445" s="213"/>
    </row>
    <row r="15446" spans="20:30" x14ac:dyDescent="0.2">
      <c r="T15446" s="212"/>
      <c r="U15446" s="213"/>
      <c r="V15446" s="213"/>
      <c r="W15446" s="213"/>
      <c r="X15446" s="214"/>
      <c r="Y15446" s="214"/>
      <c r="Z15446" s="214"/>
      <c r="AA15446" s="217"/>
      <c r="AB15446" s="217"/>
      <c r="AC15446" s="217"/>
      <c r="AD15446" s="213"/>
    </row>
    <row r="15447" spans="20:30" x14ac:dyDescent="0.2">
      <c r="T15447" s="212"/>
      <c r="U15447" s="213"/>
      <c r="V15447" s="213"/>
      <c r="W15447" s="213"/>
      <c r="X15447" s="214"/>
      <c r="Y15447" s="214"/>
      <c r="Z15447" s="214"/>
      <c r="AA15447" s="217"/>
      <c r="AB15447" s="217"/>
      <c r="AC15447" s="217"/>
      <c r="AD15447" s="213"/>
    </row>
    <row r="15448" spans="20:30" x14ac:dyDescent="0.2">
      <c r="T15448" s="212"/>
      <c r="U15448" s="213"/>
      <c r="V15448" s="213"/>
      <c r="W15448" s="213"/>
      <c r="X15448" s="214"/>
      <c r="Y15448" s="214"/>
      <c r="Z15448" s="214"/>
      <c r="AA15448" s="217"/>
      <c r="AB15448" s="217"/>
      <c r="AC15448" s="217"/>
      <c r="AD15448" s="213"/>
    </row>
    <row r="15449" spans="20:30" x14ac:dyDescent="0.2">
      <c r="T15449" s="212"/>
      <c r="U15449" s="213"/>
      <c r="V15449" s="213"/>
      <c r="W15449" s="213"/>
      <c r="X15449" s="214"/>
      <c r="Y15449" s="214"/>
      <c r="Z15449" s="214"/>
      <c r="AA15449" s="217"/>
      <c r="AB15449" s="217"/>
      <c r="AC15449" s="217"/>
      <c r="AD15449" s="213"/>
    </row>
    <row r="15450" spans="20:30" x14ac:dyDescent="0.2">
      <c r="T15450" s="212"/>
      <c r="U15450" s="213"/>
      <c r="V15450" s="213"/>
      <c r="W15450" s="213"/>
      <c r="X15450" s="214"/>
      <c r="Y15450" s="214"/>
      <c r="Z15450" s="214"/>
      <c r="AA15450" s="217"/>
      <c r="AB15450" s="217"/>
      <c r="AC15450" s="217"/>
      <c r="AD15450" s="213"/>
    </row>
    <row r="15451" spans="20:30" x14ac:dyDescent="0.2">
      <c r="T15451" s="212"/>
      <c r="U15451" s="213"/>
      <c r="V15451" s="213"/>
      <c r="W15451" s="213"/>
      <c r="X15451" s="214"/>
      <c r="Y15451" s="214"/>
      <c r="Z15451" s="214"/>
      <c r="AA15451" s="217"/>
      <c r="AB15451" s="217"/>
      <c r="AC15451" s="217"/>
      <c r="AD15451" s="213"/>
    </row>
    <row r="15452" spans="20:30" x14ac:dyDescent="0.2">
      <c r="T15452" s="212"/>
      <c r="U15452" s="213"/>
      <c r="V15452" s="213"/>
      <c r="W15452" s="213"/>
      <c r="X15452" s="214"/>
      <c r="Y15452" s="214"/>
      <c r="Z15452" s="214"/>
      <c r="AA15452" s="217"/>
      <c r="AB15452" s="217"/>
      <c r="AC15452" s="217"/>
      <c r="AD15452" s="213"/>
    </row>
    <row r="15453" spans="20:30" x14ac:dyDescent="0.2">
      <c r="T15453" s="212"/>
      <c r="U15453" s="213"/>
      <c r="V15453" s="213"/>
      <c r="W15453" s="213"/>
      <c r="X15453" s="214"/>
      <c r="Y15453" s="214"/>
      <c r="Z15453" s="214"/>
      <c r="AA15453" s="217"/>
      <c r="AB15453" s="217"/>
      <c r="AC15453" s="217"/>
      <c r="AD15453" s="213"/>
    </row>
    <row r="15454" spans="20:30" x14ac:dyDescent="0.2">
      <c r="T15454" s="212"/>
      <c r="U15454" s="213"/>
      <c r="V15454" s="213"/>
      <c r="W15454" s="213"/>
      <c r="X15454" s="214"/>
      <c r="Y15454" s="214"/>
      <c r="Z15454" s="214"/>
      <c r="AA15454" s="217"/>
      <c r="AB15454" s="217"/>
      <c r="AC15454" s="217"/>
      <c r="AD15454" s="213"/>
    </row>
    <row r="15455" spans="20:30" x14ac:dyDescent="0.2">
      <c r="T15455" s="212"/>
      <c r="U15455" s="213"/>
      <c r="V15455" s="213"/>
      <c r="W15455" s="213"/>
      <c r="X15455" s="214"/>
      <c r="Y15455" s="214"/>
      <c r="Z15455" s="214"/>
      <c r="AA15455" s="217"/>
      <c r="AB15455" s="217"/>
      <c r="AC15455" s="217"/>
      <c r="AD15455" s="213"/>
    </row>
    <row r="15456" spans="20:30" x14ac:dyDescent="0.2">
      <c r="T15456" s="212"/>
      <c r="U15456" s="213"/>
      <c r="V15456" s="213"/>
      <c r="W15456" s="213"/>
      <c r="X15456" s="214"/>
      <c r="Y15456" s="214"/>
      <c r="Z15456" s="214"/>
      <c r="AA15456" s="217"/>
      <c r="AB15456" s="217"/>
      <c r="AC15456" s="217"/>
      <c r="AD15456" s="213"/>
    </row>
    <row r="15457" spans="20:30" x14ac:dyDescent="0.2">
      <c r="T15457" s="212"/>
      <c r="U15457" s="213"/>
      <c r="V15457" s="213"/>
      <c r="W15457" s="213"/>
      <c r="X15457" s="214"/>
      <c r="Y15457" s="214"/>
      <c r="Z15457" s="214"/>
      <c r="AA15457" s="217"/>
      <c r="AB15457" s="217"/>
      <c r="AC15457" s="217"/>
      <c r="AD15457" s="213"/>
    </row>
    <row r="15458" spans="20:30" x14ac:dyDescent="0.2">
      <c r="T15458" s="212"/>
      <c r="U15458" s="213"/>
      <c r="V15458" s="213"/>
      <c r="W15458" s="213"/>
      <c r="X15458" s="214"/>
      <c r="Y15458" s="214"/>
      <c r="Z15458" s="214"/>
      <c r="AA15458" s="217"/>
      <c r="AB15458" s="217"/>
      <c r="AC15458" s="217"/>
      <c r="AD15458" s="213"/>
    </row>
    <row r="15459" spans="20:30" x14ac:dyDescent="0.2">
      <c r="T15459" s="212"/>
      <c r="U15459" s="213"/>
      <c r="V15459" s="213"/>
      <c r="W15459" s="213"/>
      <c r="X15459" s="214"/>
      <c r="Y15459" s="214"/>
      <c r="Z15459" s="214"/>
      <c r="AA15459" s="217"/>
      <c r="AB15459" s="217"/>
      <c r="AC15459" s="217"/>
      <c r="AD15459" s="213"/>
    </row>
    <row r="15460" spans="20:30" x14ac:dyDescent="0.2">
      <c r="T15460" s="212"/>
      <c r="U15460" s="213"/>
      <c r="V15460" s="213"/>
      <c r="W15460" s="213"/>
      <c r="X15460" s="214"/>
      <c r="Y15460" s="214"/>
      <c r="Z15460" s="214"/>
      <c r="AA15460" s="217"/>
      <c r="AB15460" s="217"/>
      <c r="AC15460" s="217"/>
      <c r="AD15460" s="213"/>
    </row>
    <row r="15461" spans="20:30" x14ac:dyDescent="0.2">
      <c r="T15461" s="212"/>
      <c r="U15461" s="213"/>
      <c r="V15461" s="213"/>
      <c r="W15461" s="213"/>
      <c r="X15461" s="214"/>
      <c r="Y15461" s="214"/>
      <c r="Z15461" s="214"/>
      <c r="AA15461" s="217"/>
      <c r="AB15461" s="217"/>
      <c r="AC15461" s="217"/>
      <c r="AD15461" s="213"/>
    </row>
    <row r="15462" spans="20:30" x14ac:dyDescent="0.2">
      <c r="T15462" s="212"/>
      <c r="U15462" s="213"/>
      <c r="V15462" s="213"/>
      <c r="W15462" s="213"/>
      <c r="X15462" s="214"/>
      <c r="Y15462" s="214"/>
      <c r="Z15462" s="214"/>
      <c r="AA15462" s="217"/>
      <c r="AB15462" s="217"/>
      <c r="AC15462" s="217"/>
      <c r="AD15462" s="213"/>
    </row>
    <row r="15463" spans="20:30" x14ac:dyDescent="0.2">
      <c r="T15463" s="212"/>
      <c r="U15463" s="213"/>
      <c r="V15463" s="213"/>
      <c r="W15463" s="213"/>
      <c r="X15463" s="214"/>
      <c r="Y15463" s="214"/>
      <c r="Z15463" s="214"/>
      <c r="AA15463" s="217"/>
      <c r="AB15463" s="217"/>
      <c r="AC15463" s="217"/>
      <c r="AD15463" s="213"/>
    </row>
    <row r="15464" spans="20:30" x14ac:dyDescent="0.2">
      <c r="T15464" s="212"/>
      <c r="U15464" s="213"/>
      <c r="V15464" s="213"/>
      <c r="W15464" s="213"/>
      <c r="X15464" s="214"/>
      <c r="Y15464" s="214"/>
      <c r="Z15464" s="214"/>
      <c r="AA15464" s="217"/>
      <c r="AB15464" s="217"/>
      <c r="AC15464" s="217"/>
      <c r="AD15464" s="213"/>
    </row>
    <row r="15465" spans="20:30" x14ac:dyDescent="0.2">
      <c r="T15465" s="212"/>
      <c r="U15465" s="213"/>
      <c r="V15465" s="213"/>
      <c r="W15465" s="213"/>
      <c r="X15465" s="214"/>
      <c r="Y15465" s="214"/>
      <c r="Z15465" s="214"/>
      <c r="AA15465" s="217"/>
      <c r="AB15465" s="217"/>
      <c r="AC15465" s="217"/>
      <c r="AD15465" s="213"/>
    </row>
    <row r="15466" spans="20:30" x14ac:dyDescent="0.2">
      <c r="T15466" s="212"/>
      <c r="U15466" s="213"/>
      <c r="V15466" s="213"/>
      <c r="W15466" s="213"/>
      <c r="X15466" s="214"/>
      <c r="Y15466" s="214"/>
      <c r="Z15466" s="214"/>
      <c r="AA15466" s="217"/>
      <c r="AB15466" s="217"/>
      <c r="AC15466" s="217"/>
      <c r="AD15466" s="213"/>
    </row>
    <row r="15467" spans="20:30" x14ac:dyDescent="0.2">
      <c r="T15467" s="212"/>
      <c r="U15467" s="213"/>
      <c r="V15467" s="213"/>
      <c r="W15467" s="213"/>
      <c r="X15467" s="214"/>
      <c r="Y15467" s="214"/>
      <c r="Z15467" s="214"/>
      <c r="AA15467" s="217"/>
      <c r="AB15467" s="217"/>
      <c r="AC15467" s="217"/>
      <c r="AD15467" s="213"/>
    </row>
    <row r="15468" spans="20:30" x14ac:dyDescent="0.2">
      <c r="T15468" s="212"/>
      <c r="U15468" s="213"/>
      <c r="V15468" s="213"/>
      <c r="W15468" s="213"/>
      <c r="X15468" s="214"/>
      <c r="Y15468" s="214"/>
      <c r="Z15468" s="214"/>
      <c r="AA15468" s="217"/>
      <c r="AB15468" s="217"/>
      <c r="AC15468" s="217"/>
      <c r="AD15468" s="213"/>
    </row>
    <row r="15469" spans="20:30" x14ac:dyDescent="0.2">
      <c r="T15469" s="212"/>
      <c r="U15469" s="213"/>
      <c r="V15469" s="213"/>
      <c r="W15469" s="213"/>
      <c r="X15469" s="214"/>
      <c r="Y15469" s="214"/>
      <c r="Z15469" s="214"/>
      <c r="AA15469" s="217"/>
      <c r="AB15469" s="217"/>
      <c r="AC15469" s="217"/>
      <c r="AD15469" s="213"/>
    </row>
    <row r="15470" spans="20:30" x14ac:dyDescent="0.2">
      <c r="T15470" s="212"/>
      <c r="U15470" s="213"/>
      <c r="V15470" s="213"/>
      <c r="W15470" s="213"/>
      <c r="X15470" s="214"/>
      <c r="Y15470" s="214"/>
      <c r="Z15470" s="214"/>
      <c r="AA15470" s="217"/>
      <c r="AB15470" s="217"/>
      <c r="AC15470" s="217"/>
      <c r="AD15470" s="213"/>
    </row>
    <row r="15471" spans="20:30" x14ac:dyDescent="0.2">
      <c r="T15471" s="212"/>
      <c r="U15471" s="213"/>
      <c r="V15471" s="213"/>
      <c r="W15471" s="213"/>
      <c r="X15471" s="214"/>
      <c r="Y15471" s="214"/>
      <c r="Z15471" s="214"/>
      <c r="AA15471" s="217"/>
      <c r="AB15471" s="217"/>
      <c r="AC15471" s="217"/>
      <c r="AD15471" s="213"/>
    </row>
    <row r="15472" spans="20:30" x14ac:dyDescent="0.2">
      <c r="T15472" s="212"/>
      <c r="U15472" s="213"/>
      <c r="V15472" s="213"/>
      <c r="W15472" s="213"/>
      <c r="X15472" s="214"/>
      <c r="Y15472" s="214"/>
      <c r="Z15472" s="214"/>
      <c r="AA15472" s="217"/>
      <c r="AB15472" s="217"/>
      <c r="AC15472" s="217"/>
      <c r="AD15472" s="213"/>
    </row>
    <row r="15473" spans="20:30" x14ac:dyDescent="0.2">
      <c r="T15473" s="212"/>
      <c r="U15473" s="213"/>
      <c r="V15473" s="213"/>
      <c r="W15473" s="213"/>
      <c r="X15473" s="214"/>
      <c r="Y15473" s="214"/>
      <c r="Z15473" s="214"/>
      <c r="AA15473" s="217"/>
      <c r="AB15473" s="217"/>
      <c r="AC15473" s="217"/>
      <c r="AD15473" s="213"/>
    </row>
    <row r="15474" spans="20:30" x14ac:dyDescent="0.2">
      <c r="T15474" s="212"/>
      <c r="U15474" s="213"/>
      <c r="V15474" s="213"/>
      <c r="W15474" s="213"/>
      <c r="X15474" s="214"/>
      <c r="Y15474" s="214"/>
      <c r="Z15474" s="214"/>
      <c r="AA15474" s="217"/>
      <c r="AB15474" s="217"/>
      <c r="AC15474" s="217"/>
      <c r="AD15474" s="213"/>
    </row>
    <row r="15475" spans="20:30" x14ac:dyDescent="0.2">
      <c r="T15475" s="212"/>
      <c r="U15475" s="213"/>
      <c r="V15475" s="213"/>
      <c r="W15475" s="213"/>
      <c r="X15475" s="214"/>
      <c r="Y15475" s="214"/>
      <c r="Z15475" s="214"/>
      <c r="AA15475" s="217"/>
      <c r="AB15475" s="217"/>
      <c r="AC15475" s="217"/>
      <c r="AD15475" s="213"/>
    </row>
    <row r="15476" spans="20:30" x14ac:dyDescent="0.2">
      <c r="T15476" s="212"/>
      <c r="U15476" s="213"/>
      <c r="V15476" s="213"/>
      <c r="W15476" s="213"/>
      <c r="X15476" s="214"/>
      <c r="Y15476" s="214"/>
      <c r="Z15476" s="214"/>
      <c r="AA15476" s="217"/>
      <c r="AB15476" s="217"/>
      <c r="AC15476" s="217"/>
      <c r="AD15476" s="213"/>
    </row>
    <row r="15477" spans="20:30" x14ac:dyDescent="0.2">
      <c r="T15477" s="212"/>
      <c r="U15477" s="213"/>
      <c r="V15477" s="213"/>
      <c r="W15477" s="213"/>
      <c r="X15477" s="214"/>
      <c r="Y15477" s="214"/>
      <c r="Z15477" s="214"/>
      <c r="AA15477" s="217"/>
      <c r="AB15477" s="217"/>
      <c r="AC15477" s="217"/>
      <c r="AD15477" s="213"/>
    </row>
    <row r="15478" spans="20:30" x14ac:dyDescent="0.2">
      <c r="T15478" s="212"/>
      <c r="U15478" s="213"/>
      <c r="V15478" s="213"/>
      <c r="W15478" s="213"/>
      <c r="X15478" s="214"/>
      <c r="Y15478" s="214"/>
      <c r="Z15478" s="214"/>
      <c r="AA15478" s="217"/>
      <c r="AB15478" s="217"/>
      <c r="AC15478" s="217"/>
      <c r="AD15478" s="213"/>
    </row>
    <row r="15479" spans="20:30" x14ac:dyDescent="0.2">
      <c r="T15479" s="212"/>
      <c r="U15479" s="213"/>
      <c r="V15479" s="213"/>
      <c r="W15479" s="213"/>
      <c r="X15479" s="214"/>
      <c r="Y15479" s="214"/>
      <c r="Z15479" s="214"/>
      <c r="AA15479" s="217"/>
      <c r="AB15479" s="217"/>
      <c r="AC15479" s="217"/>
      <c r="AD15479" s="213"/>
    </row>
    <row r="15480" spans="20:30" x14ac:dyDescent="0.2">
      <c r="T15480" s="212"/>
      <c r="U15480" s="213"/>
      <c r="V15480" s="213"/>
      <c r="W15480" s="213"/>
      <c r="X15480" s="214"/>
      <c r="Y15480" s="214"/>
      <c r="Z15480" s="214"/>
      <c r="AA15480" s="217"/>
      <c r="AB15480" s="217"/>
      <c r="AC15480" s="217"/>
      <c r="AD15480" s="213"/>
    </row>
    <row r="15481" spans="20:30" x14ac:dyDescent="0.2">
      <c r="T15481" s="212"/>
      <c r="U15481" s="213"/>
      <c r="V15481" s="213"/>
      <c r="W15481" s="213"/>
      <c r="X15481" s="214"/>
      <c r="Y15481" s="214"/>
      <c r="Z15481" s="214"/>
      <c r="AA15481" s="217"/>
      <c r="AB15481" s="217"/>
      <c r="AC15481" s="217"/>
      <c r="AD15481" s="213"/>
    </row>
    <row r="15482" spans="20:30" x14ac:dyDescent="0.2">
      <c r="T15482" s="212"/>
      <c r="U15482" s="213"/>
      <c r="V15482" s="213"/>
      <c r="W15482" s="213"/>
      <c r="X15482" s="214"/>
      <c r="Y15482" s="214"/>
      <c r="Z15482" s="214"/>
      <c r="AA15482" s="217"/>
      <c r="AB15482" s="217"/>
      <c r="AC15482" s="217"/>
      <c r="AD15482" s="213"/>
    </row>
    <row r="15483" spans="20:30" x14ac:dyDescent="0.2">
      <c r="T15483" s="212"/>
      <c r="U15483" s="213"/>
      <c r="V15483" s="213"/>
      <c r="W15483" s="213"/>
      <c r="X15483" s="214"/>
      <c r="Y15483" s="214"/>
      <c r="Z15483" s="214"/>
      <c r="AA15483" s="217"/>
      <c r="AB15483" s="217"/>
      <c r="AC15483" s="217"/>
      <c r="AD15483" s="213"/>
    </row>
    <row r="15484" spans="20:30" x14ac:dyDescent="0.2">
      <c r="T15484" s="212"/>
      <c r="U15484" s="213"/>
      <c r="V15484" s="213"/>
      <c r="W15484" s="213"/>
      <c r="X15484" s="214"/>
      <c r="Y15484" s="214"/>
      <c r="Z15484" s="214"/>
      <c r="AA15484" s="217"/>
      <c r="AB15484" s="217"/>
      <c r="AC15484" s="217"/>
      <c r="AD15484" s="213"/>
    </row>
    <row r="15485" spans="20:30" x14ac:dyDescent="0.2">
      <c r="T15485" s="212"/>
      <c r="U15485" s="213"/>
      <c r="V15485" s="213"/>
      <c r="W15485" s="213"/>
      <c r="X15485" s="214"/>
      <c r="Y15485" s="214"/>
      <c r="Z15485" s="214"/>
      <c r="AA15485" s="217"/>
      <c r="AB15485" s="217"/>
      <c r="AC15485" s="217"/>
      <c r="AD15485" s="213"/>
    </row>
    <row r="15486" spans="20:30" x14ac:dyDescent="0.2">
      <c r="T15486" s="212"/>
      <c r="U15486" s="213"/>
      <c r="V15486" s="213"/>
      <c r="W15486" s="213"/>
      <c r="X15486" s="214"/>
      <c r="Y15486" s="214"/>
      <c r="Z15486" s="214"/>
      <c r="AA15486" s="217"/>
      <c r="AB15486" s="217"/>
      <c r="AC15486" s="217"/>
      <c r="AD15486" s="213"/>
    </row>
    <row r="15487" spans="20:30" x14ac:dyDescent="0.2">
      <c r="T15487" s="212"/>
      <c r="U15487" s="213"/>
      <c r="V15487" s="213"/>
      <c r="W15487" s="213"/>
      <c r="X15487" s="214"/>
      <c r="Y15487" s="214"/>
      <c r="Z15487" s="214"/>
      <c r="AA15487" s="217"/>
      <c r="AB15487" s="217"/>
      <c r="AC15487" s="217"/>
      <c r="AD15487" s="213"/>
    </row>
    <row r="15488" spans="20:30" x14ac:dyDescent="0.2">
      <c r="T15488" s="212"/>
      <c r="U15488" s="213"/>
      <c r="V15488" s="213"/>
      <c r="W15488" s="213"/>
      <c r="X15488" s="214"/>
      <c r="Y15488" s="214"/>
      <c r="Z15488" s="214"/>
      <c r="AA15488" s="217"/>
      <c r="AB15488" s="217"/>
      <c r="AC15488" s="217"/>
      <c r="AD15488" s="213"/>
    </row>
    <row r="15489" spans="20:30" x14ac:dyDescent="0.2">
      <c r="T15489" s="212"/>
      <c r="U15489" s="213"/>
      <c r="V15489" s="213"/>
      <c r="W15489" s="213"/>
      <c r="X15489" s="214"/>
      <c r="Y15489" s="214"/>
      <c r="Z15489" s="214"/>
      <c r="AA15489" s="217"/>
      <c r="AB15489" s="217"/>
      <c r="AC15489" s="217"/>
      <c r="AD15489" s="213"/>
    </row>
    <row r="15490" spans="20:30" x14ac:dyDescent="0.2">
      <c r="T15490" s="212"/>
      <c r="U15490" s="213"/>
      <c r="V15490" s="213"/>
      <c r="W15490" s="213"/>
      <c r="X15490" s="214"/>
      <c r="Y15490" s="214"/>
      <c r="Z15490" s="214"/>
      <c r="AA15490" s="217"/>
      <c r="AB15490" s="217"/>
      <c r="AC15490" s="217"/>
      <c r="AD15490" s="213"/>
    </row>
    <row r="15491" spans="20:30" x14ac:dyDescent="0.2">
      <c r="T15491" s="212"/>
      <c r="U15491" s="213"/>
      <c r="V15491" s="213"/>
      <c r="W15491" s="213"/>
      <c r="X15491" s="214"/>
      <c r="Y15491" s="214"/>
      <c r="Z15491" s="214"/>
      <c r="AA15491" s="217"/>
      <c r="AB15491" s="217"/>
      <c r="AC15491" s="217"/>
      <c r="AD15491" s="213"/>
    </row>
    <row r="15492" spans="20:30" x14ac:dyDescent="0.2">
      <c r="T15492" s="212"/>
      <c r="U15492" s="213"/>
      <c r="V15492" s="213"/>
      <c r="W15492" s="213"/>
      <c r="X15492" s="214"/>
      <c r="Y15492" s="214"/>
      <c r="Z15492" s="214"/>
      <c r="AA15492" s="217"/>
      <c r="AB15492" s="217"/>
      <c r="AC15492" s="217"/>
      <c r="AD15492" s="213"/>
    </row>
    <row r="15493" spans="20:30" x14ac:dyDescent="0.2">
      <c r="T15493" s="212"/>
      <c r="U15493" s="213"/>
      <c r="V15493" s="213"/>
      <c r="W15493" s="213"/>
      <c r="X15493" s="214"/>
      <c r="Y15493" s="214"/>
      <c r="Z15493" s="214"/>
      <c r="AA15493" s="217"/>
      <c r="AB15493" s="217"/>
      <c r="AC15493" s="217"/>
      <c r="AD15493" s="213"/>
    </row>
    <row r="15494" spans="20:30" x14ac:dyDescent="0.2">
      <c r="T15494" s="212"/>
      <c r="U15494" s="213"/>
      <c r="V15494" s="213"/>
      <c r="W15494" s="213"/>
      <c r="X15494" s="214"/>
      <c r="Y15494" s="214"/>
      <c r="Z15494" s="214"/>
      <c r="AA15494" s="217"/>
      <c r="AB15494" s="217"/>
      <c r="AC15494" s="217"/>
      <c r="AD15494" s="213"/>
    </row>
    <row r="15495" spans="20:30" x14ac:dyDescent="0.2">
      <c r="T15495" s="212"/>
      <c r="U15495" s="213"/>
      <c r="V15495" s="213"/>
      <c r="W15495" s="213"/>
      <c r="X15495" s="214"/>
      <c r="Y15495" s="214"/>
      <c r="Z15495" s="214"/>
      <c r="AA15495" s="217"/>
      <c r="AB15495" s="217"/>
      <c r="AC15495" s="217"/>
      <c r="AD15495" s="213"/>
    </row>
    <row r="15496" spans="20:30" x14ac:dyDescent="0.2">
      <c r="T15496" s="212"/>
      <c r="U15496" s="213"/>
      <c r="V15496" s="213"/>
      <c r="W15496" s="213"/>
      <c r="X15496" s="214"/>
      <c r="Y15496" s="214"/>
      <c r="Z15496" s="214"/>
      <c r="AA15496" s="217"/>
      <c r="AB15496" s="217"/>
      <c r="AC15496" s="217"/>
      <c r="AD15496" s="213"/>
    </row>
    <row r="15497" spans="20:30" x14ac:dyDescent="0.2">
      <c r="T15497" s="212"/>
      <c r="U15497" s="213"/>
      <c r="V15497" s="213"/>
      <c r="W15497" s="213"/>
      <c r="X15497" s="214"/>
      <c r="Y15497" s="214"/>
      <c r="Z15497" s="214"/>
      <c r="AA15497" s="217"/>
      <c r="AB15497" s="217"/>
      <c r="AC15497" s="217"/>
      <c r="AD15497" s="213"/>
    </row>
    <row r="15498" spans="20:30" x14ac:dyDescent="0.2">
      <c r="T15498" s="212"/>
      <c r="U15498" s="213"/>
      <c r="V15498" s="213"/>
      <c r="W15498" s="213"/>
      <c r="X15498" s="214"/>
      <c r="Y15498" s="214"/>
      <c r="Z15498" s="214"/>
      <c r="AA15498" s="217"/>
      <c r="AB15498" s="217"/>
      <c r="AC15498" s="217"/>
      <c r="AD15498" s="213"/>
    </row>
    <row r="15499" spans="20:30" x14ac:dyDescent="0.2">
      <c r="T15499" s="212"/>
      <c r="U15499" s="213"/>
      <c r="V15499" s="213"/>
      <c r="W15499" s="213"/>
      <c r="X15499" s="214"/>
      <c r="Y15499" s="214"/>
      <c r="Z15499" s="214"/>
      <c r="AA15499" s="217"/>
      <c r="AB15499" s="217"/>
      <c r="AC15499" s="217"/>
      <c r="AD15499" s="213"/>
    </row>
    <row r="15500" spans="20:30" x14ac:dyDescent="0.2">
      <c r="T15500" s="212"/>
      <c r="U15500" s="213"/>
      <c r="V15500" s="213"/>
      <c r="W15500" s="213"/>
      <c r="X15500" s="214"/>
      <c r="Y15500" s="214"/>
      <c r="Z15500" s="214"/>
      <c r="AA15500" s="217"/>
      <c r="AB15500" s="217"/>
      <c r="AC15500" s="217"/>
      <c r="AD15500" s="213"/>
    </row>
    <row r="15501" spans="20:30" x14ac:dyDescent="0.2">
      <c r="T15501" s="212"/>
      <c r="U15501" s="213"/>
      <c r="V15501" s="213"/>
      <c r="W15501" s="213"/>
      <c r="X15501" s="214"/>
      <c r="Y15501" s="214"/>
      <c r="Z15501" s="214"/>
      <c r="AA15501" s="217"/>
      <c r="AB15501" s="217"/>
      <c r="AC15501" s="217"/>
      <c r="AD15501" s="213"/>
    </row>
    <row r="15502" spans="20:30" x14ac:dyDescent="0.2">
      <c r="T15502" s="212"/>
      <c r="U15502" s="213"/>
      <c r="V15502" s="213"/>
      <c r="W15502" s="213"/>
      <c r="X15502" s="214"/>
      <c r="Y15502" s="214"/>
      <c r="Z15502" s="214"/>
      <c r="AA15502" s="217"/>
      <c r="AB15502" s="217"/>
      <c r="AC15502" s="217"/>
      <c r="AD15502" s="213"/>
    </row>
    <row r="15503" spans="20:30" x14ac:dyDescent="0.2">
      <c r="T15503" s="212"/>
      <c r="U15503" s="213"/>
      <c r="V15503" s="213"/>
      <c r="W15503" s="213"/>
      <c r="X15503" s="214"/>
      <c r="Y15503" s="214"/>
      <c r="Z15503" s="214"/>
      <c r="AA15503" s="217"/>
      <c r="AB15503" s="217"/>
      <c r="AC15503" s="217"/>
      <c r="AD15503" s="213"/>
    </row>
    <row r="15504" spans="20:30" x14ac:dyDescent="0.2">
      <c r="T15504" s="212"/>
      <c r="U15504" s="213"/>
      <c r="V15504" s="213"/>
      <c r="W15504" s="213"/>
      <c r="X15504" s="214"/>
      <c r="Y15504" s="214"/>
      <c r="Z15504" s="214"/>
      <c r="AA15504" s="217"/>
      <c r="AB15504" s="217"/>
      <c r="AC15504" s="217"/>
      <c r="AD15504" s="213"/>
    </row>
    <row r="15505" spans="20:30" x14ac:dyDescent="0.2">
      <c r="T15505" s="212"/>
      <c r="U15505" s="213"/>
      <c r="V15505" s="213"/>
      <c r="W15505" s="213"/>
      <c r="X15505" s="214"/>
      <c r="Y15505" s="214"/>
      <c r="Z15505" s="214"/>
      <c r="AA15505" s="217"/>
      <c r="AB15505" s="217"/>
      <c r="AC15505" s="217"/>
      <c r="AD15505" s="213"/>
    </row>
    <row r="15506" spans="20:30" x14ac:dyDescent="0.2">
      <c r="T15506" s="212"/>
      <c r="U15506" s="213"/>
      <c r="V15506" s="213"/>
      <c r="W15506" s="213"/>
      <c r="X15506" s="214"/>
      <c r="Y15506" s="214"/>
      <c r="Z15506" s="214"/>
      <c r="AA15506" s="217"/>
      <c r="AB15506" s="217"/>
      <c r="AC15506" s="217"/>
      <c r="AD15506" s="213"/>
    </row>
    <row r="15507" spans="20:30" x14ac:dyDescent="0.2">
      <c r="T15507" s="212"/>
      <c r="U15507" s="213"/>
      <c r="V15507" s="213"/>
      <c r="W15507" s="213"/>
      <c r="X15507" s="214"/>
      <c r="Y15507" s="214"/>
      <c r="Z15507" s="214"/>
      <c r="AA15507" s="217"/>
      <c r="AB15507" s="217"/>
      <c r="AC15507" s="217"/>
      <c r="AD15507" s="213"/>
    </row>
    <row r="15508" spans="20:30" x14ac:dyDescent="0.2">
      <c r="T15508" s="212"/>
      <c r="U15508" s="213"/>
      <c r="V15508" s="213"/>
      <c r="W15508" s="213"/>
      <c r="X15508" s="214"/>
      <c r="Y15508" s="214"/>
      <c r="Z15508" s="214"/>
      <c r="AA15508" s="217"/>
      <c r="AB15508" s="217"/>
      <c r="AC15508" s="217"/>
      <c r="AD15508" s="213"/>
    </row>
    <row r="15509" spans="20:30" x14ac:dyDescent="0.2">
      <c r="T15509" s="212"/>
      <c r="U15509" s="213"/>
      <c r="V15509" s="213"/>
      <c r="W15509" s="213"/>
      <c r="X15509" s="214"/>
      <c r="Y15509" s="214"/>
      <c r="Z15509" s="214"/>
      <c r="AA15509" s="217"/>
      <c r="AB15509" s="217"/>
      <c r="AC15509" s="217"/>
      <c r="AD15509" s="213"/>
    </row>
    <row r="15510" spans="20:30" x14ac:dyDescent="0.2">
      <c r="T15510" s="212"/>
      <c r="U15510" s="213"/>
      <c r="V15510" s="213"/>
      <c r="W15510" s="213"/>
      <c r="X15510" s="214"/>
      <c r="Y15510" s="214"/>
      <c r="Z15510" s="214"/>
      <c r="AA15510" s="217"/>
      <c r="AB15510" s="217"/>
      <c r="AC15510" s="217"/>
      <c r="AD15510" s="213"/>
    </row>
    <row r="15511" spans="20:30" x14ac:dyDescent="0.2">
      <c r="T15511" s="212"/>
      <c r="U15511" s="213"/>
      <c r="V15511" s="213"/>
      <c r="W15511" s="213"/>
      <c r="X15511" s="214"/>
      <c r="Y15511" s="214"/>
      <c r="Z15511" s="214"/>
      <c r="AA15511" s="217"/>
      <c r="AB15511" s="217"/>
      <c r="AC15511" s="217"/>
      <c r="AD15511" s="213"/>
    </row>
    <row r="15512" spans="20:30" x14ac:dyDescent="0.2">
      <c r="T15512" s="212"/>
      <c r="U15512" s="213"/>
      <c r="V15512" s="213"/>
      <c r="W15512" s="213"/>
      <c r="X15512" s="214"/>
      <c r="Y15512" s="214"/>
      <c r="Z15512" s="214"/>
      <c r="AA15512" s="217"/>
      <c r="AB15512" s="217"/>
      <c r="AC15512" s="217"/>
      <c r="AD15512" s="213"/>
    </row>
    <row r="15513" spans="20:30" x14ac:dyDescent="0.2">
      <c r="T15513" s="212"/>
      <c r="U15513" s="213"/>
      <c r="V15513" s="213"/>
      <c r="W15513" s="213"/>
      <c r="X15513" s="214"/>
      <c r="Y15513" s="214"/>
      <c r="Z15513" s="214"/>
      <c r="AA15513" s="217"/>
      <c r="AB15513" s="217"/>
      <c r="AC15513" s="217"/>
      <c r="AD15513" s="213"/>
    </row>
    <row r="15514" spans="20:30" x14ac:dyDescent="0.2">
      <c r="T15514" s="212"/>
      <c r="U15514" s="213"/>
      <c r="V15514" s="213"/>
      <c r="W15514" s="213"/>
      <c r="X15514" s="214"/>
      <c r="Y15514" s="214"/>
      <c r="Z15514" s="214"/>
      <c r="AA15514" s="217"/>
      <c r="AB15514" s="217"/>
      <c r="AC15514" s="217"/>
      <c r="AD15514" s="213"/>
    </row>
    <row r="15515" spans="20:30" x14ac:dyDescent="0.2">
      <c r="T15515" s="212"/>
      <c r="U15515" s="213"/>
      <c r="V15515" s="213"/>
      <c r="W15515" s="213"/>
      <c r="X15515" s="214"/>
      <c r="Y15515" s="214"/>
      <c r="Z15515" s="214"/>
      <c r="AA15515" s="217"/>
      <c r="AB15515" s="217"/>
      <c r="AC15515" s="217"/>
      <c r="AD15515" s="213"/>
    </row>
    <row r="15516" spans="20:30" x14ac:dyDescent="0.2">
      <c r="T15516" s="212"/>
      <c r="U15516" s="213"/>
      <c r="V15516" s="213"/>
      <c r="W15516" s="213"/>
      <c r="X15516" s="214"/>
      <c r="Y15516" s="214"/>
      <c r="Z15516" s="214"/>
      <c r="AA15516" s="217"/>
      <c r="AB15516" s="217"/>
      <c r="AC15516" s="217"/>
      <c r="AD15516" s="213"/>
    </row>
    <row r="15517" spans="20:30" x14ac:dyDescent="0.2">
      <c r="T15517" s="212"/>
      <c r="U15517" s="213"/>
      <c r="V15517" s="213"/>
      <c r="W15517" s="213"/>
      <c r="X15517" s="214"/>
      <c r="Y15517" s="214"/>
      <c r="Z15517" s="214"/>
      <c r="AA15517" s="217"/>
      <c r="AB15517" s="217"/>
      <c r="AC15517" s="217"/>
      <c r="AD15517" s="213"/>
    </row>
    <row r="15518" spans="20:30" x14ac:dyDescent="0.2">
      <c r="T15518" s="212"/>
      <c r="U15518" s="213"/>
      <c r="V15518" s="213"/>
      <c r="W15518" s="213"/>
      <c r="X15518" s="214"/>
      <c r="Y15518" s="214"/>
      <c r="Z15518" s="214"/>
      <c r="AA15518" s="217"/>
      <c r="AB15518" s="217"/>
      <c r="AC15518" s="217"/>
      <c r="AD15518" s="213"/>
    </row>
    <row r="15519" spans="20:30" x14ac:dyDescent="0.2">
      <c r="T15519" s="212"/>
      <c r="U15519" s="213"/>
      <c r="V15519" s="213"/>
      <c r="W15519" s="213"/>
      <c r="X15519" s="214"/>
      <c r="Y15519" s="214"/>
      <c r="Z15519" s="214"/>
      <c r="AA15519" s="217"/>
      <c r="AB15519" s="217"/>
      <c r="AC15519" s="217"/>
      <c r="AD15519" s="213"/>
    </row>
    <row r="15520" spans="20:30" x14ac:dyDescent="0.2">
      <c r="T15520" s="212"/>
      <c r="U15520" s="213"/>
      <c r="V15520" s="213"/>
      <c r="W15520" s="213"/>
      <c r="X15520" s="214"/>
      <c r="Y15520" s="214"/>
      <c r="Z15520" s="214"/>
      <c r="AA15520" s="217"/>
      <c r="AB15520" s="217"/>
      <c r="AC15520" s="217"/>
      <c r="AD15520" s="213"/>
    </row>
    <row r="15521" spans="20:30" x14ac:dyDescent="0.2">
      <c r="T15521" s="212"/>
      <c r="U15521" s="213"/>
      <c r="V15521" s="213"/>
      <c r="W15521" s="213"/>
      <c r="X15521" s="214"/>
      <c r="Y15521" s="214"/>
      <c r="Z15521" s="214"/>
      <c r="AA15521" s="217"/>
      <c r="AB15521" s="217"/>
      <c r="AC15521" s="217"/>
      <c r="AD15521" s="213"/>
    </row>
    <row r="15522" spans="20:30" x14ac:dyDescent="0.2">
      <c r="T15522" s="212"/>
      <c r="U15522" s="213"/>
      <c r="V15522" s="213"/>
      <c r="W15522" s="213"/>
      <c r="X15522" s="214"/>
      <c r="Y15522" s="214"/>
      <c r="Z15522" s="214"/>
      <c r="AA15522" s="217"/>
      <c r="AB15522" s="217"/>
      <c r="AC15522" s="217"/>
      <c r="AD15522" s="213"/>
    </row>
    <row r="15523" spans="20:30" x14ac:dyDescent="0.2">
      <c r="T15523" s="212"/>
      <c r="U15523" s="213"/>
      <c r="V15523" s="213"/>
      <c r="W15523" s="213"/>
      <c r="X15523" s="214"/>
      <c r="Y15523" s="214"/>
      <c r="Z15523" s="214"/>
      <c r="AA15523" s="217"/>
      <c r="AB15523" s="217"/>
      <c r="AC15523" s="217"/>
      <c r="AD15523" s="213"/>
    </row>
    <row r="15524" spans="20:30" x14ac:dyDescent="0.2">
      <c r="T15524" s="212"/>
      <c r="U15524" s="213"/>
      <c r="V15524" s="213"/>
      <c r="W15524" s="213"/>
      <c r="X15524" s="214"/>
      <c r="Y15524" s="214"/>
      <c r="Z15524" s="214"/>
      <c r="AA15524" s="217"/>
      <c r="AB15524" s="217"/>
      <c r="AC15524" s="217"/>
      <c r="AD15524" s="213"/>
    </row>
    <row r="15525" spans="20:30" x14ac:dyDescent="0.2">
      <c r="T15525" s="212"/>
      <c r="U15525" s="213"/>
      <c r="V15525" s="213"/>
      <c r="W15525" s="213"/>
      <c r="X15525" s="214"/>
      <c r="Y15525" s="214"/>
      <c r="Z15525" s="214"/>
      <c r="AA15525" s="217"/>
      <c r="AB15525" s="217"/>
      <c r="AC15525" s="217"/>
      <c r="AD15525" s="213"/>
    </row>
    <row r="15526" spans="20:30" x14ac:dyDescent="0.2">
      <c r="T15526" s="212"/>
      <c r="U15526" s="213"/>
      <c r="V15526" s="213"/>
      <c r="W15526" s="213"/>
      <c r="X15526" s="214"/>
      <c r="Y15526" s="214"/>
      <c r="Z15526" s="214"/>
      <c r="AA15526" s="217"/>
      <c r="AB15526" s="217"/>
      <c r="AC15526" s="217"/>
      <c r="AD15526" s="213"/>
    </row>
    <row r="15527" spans="20:30" x14ac:dyDescent="0.2">
      <c r="T15527" s="212"/>
      <c r="U15527" s="213"/>
      <c r="V15527" s="213"/>
      <c r="W15527" s="213"/>
      <c r="X15527" s="214"/>
      <c r="Y15527" s="214"/>
      <c r="Z15527" s="214"/>
      <c r="AA15527" s="217"/>
      <c r="AB15527" s="217"/>
      <c r="AC15527" s="217"/>
      <c r="AD15527" s="213"/>
    </row>
    <row r="15528" spans="20:30" x14ac:dyDescent="0.2">
      <c r="T15528" s="212"/>
      <c r="U15528" s="213"/>
      <c r="V15528" s="213"/>
      <c r="W15528" s="213"/>
      <c r="X15528" s="214"/>
      <c r="Y15528" s="214"/>
      <c r="Z15528" s="214"/>
      <c r="AA15528" s="217"/>
      <c r="AB15528" s="217"/>
      <c r="AC15528" s="217"/>
      <c r="AD15528" s="213"/>
    </row>
    <row r="15529" spans="20:30" x14ac:dyDescent="0.2">
      <c r="T15529" s="212"/>
      <c r="U15529" s="213"/>
      <c r="V15529" s="213"/>
      <c r="W15529" s="213"/>
      <c r="X15529" s="214"/>
      <c r="Y15529" s="214"/>
      <c r="Z15529" s="214"/>
      <c r="AA15529" s="217"/>
      <c r="AB15529" s="217"/>
      <c r="AC15529" s="217"/>
      <c r="AD15529" s="213"/>
    </row>
    <row r="15530" spans="20:30" x14ac:dyDescent="0.2">
      <c r="T15530" s="212"/>
      <c r="U15530" s="213"/>
      <c r="V15530" s="213"/>
      <c r="W15530" s="213"/>
      <c r="X15530" s="214"/>
      <c r="Y15530" s="214"/>
      <c r="Z15530" s="214"/>
      <c r="AA15530" s="217"/>
      <c r="AB15530" s="217"/>
      <c r="AC15530" s="217"/>
      <c r="AD15530" s="213"/>
    </row>
    <row r="15531" spans="20:30" x14ac:dyDescent="0.2">
      <c r="T15531" s="212"/>
      <c r="U15531" s="213"/>
      <c r="V15531" s="213"/>
      <c r="W15531" s="213"/>
      <c r="X15531" s="214"/>
      <c r="Y15531" s="214"/>
      <c r="Z15531" s="214"/>
      <c r="AA15531" s="217"/>
      <c r="AB15531" s="217"/>
      <c r="AC15531" s="217"/>
      <c r="AD15531" s="213"/>
    </row>
    <row r="15532" spans="20:30" x14ac:dyDescent="0.2">
      <c r="T15532" s="212"/>
      <c r="U15532" s="213"/>
      <c r="V15532" s="213"/>
      <c r="W15532" s="213"/>
      <c r="X15532" s="214"/>
      <c r="Y15532" s="214"/>
      <c r="Z15532" s="214"/>
      <c r="AA15532" s="217"/>
      <c r="AB15532" s="217"/>
      <c r="AC15532" s="217"/>
      <c r="AD15532" s="213"/>
    </row>
    <row r="15533" spans="20:30" x14ac:dyDescent="0.2">
      <c r="T15533" s="212"/>
      <c r="U15533" s="213"/>
      <c r="V15533" s="213"/>
      <c r="W15533" s="213"/>
      <c r="X15533" s="214"/>
      <c r="Y15533" s="214"/>
      <c r="Z15533" s="214"/>
      <c r="AA15533" s="217"/>
      <c r="AB15533" s="217"/>
      <c r="AC15533" s="217"/>
      <c r="AD15533" s="213"/>
    </row>
    <row r="15534" spans="20:30" x14ac:dyDescent="0.2">
      <c r="T15534" s="212"/>
      <c r="U15534" s="213"/>
      <c r="V15534" s="213"/>
      <c r="W15534" s="213"/>
      <c r="X15534" s="214"/>
      <c r="Y15534" s="214"/>
      <c r="Z15534" s="214"/>
      <c r="AA15534" s="217"/>
      <c r="AB15534" s="217"/>
      <c r="AC15534" s="217"/>
      <c r="AD15534" s="213"/>
    </row>
    <row r="15535" spans="20:30" x14ac:dyDescent="0.2">
      <c r="T15535" s="212"/>
      <c r="U15535" s="213"/>
      <c r="V15535" s="213"/>
      <c r="W15535" s="213"/>
      <c r="X15535" s="214"/>
      <c r="Y15535" s="214"/>
      <c r="Z15535" s="214"/>
      <c r="AA15535" s="217"/>
      <c r="AB15535" s="217"/>
      <c r="AC15535" s="217"/>
      <c r="AD15535" s="213"/>
    </row>
    <row r="15536" spans="20:30" x14ac:dyDescent="0.2">
      <c r="T15536" s="212"/>
      <c r="U15536" s="213"/>
      <c r="V15536" s="213"/>
      <c r="W15536" s="213"/>
      <c r="X15536" s="214"/>
      <c r="Y15536" s="214"/>
      <c r="Z15536" s="214"/>
      <c r="AA15536" s="217"/>
      <c r="AB15536" s="217"/>
      <c r="AC15536" s="217"/>
      <c r="AD15536" s="213"/>
    </row>
    <row r="15537" spans="20:30" x14ac:dyDescent="0.2">
      <c r="T15537" s="212"/>
      <c r="U15537" s="213"/>
      <c r="V15537" s="213"/>
      <c r="W15537" s="213"/>
      <c r="X15537" s="214"/>
      <c r="Y15537" s="214"/>
      <c r="Z15537" s="214"/>
      <c r="AA15537" s="217"/>
      <c r="AB15537" s="217"/>
      <c r="AC15537" s="217"/>
      <c r="AD15537" s="213"/>
    </row>
    <row r="15538" spans="20:30" x14ac:dyDescent="0.2">
      <c r="T15538" s="212"/>
      <c r="U15538" s="213"/>
      <c r="V15538" s="213"/>
      <c r="W15538" s="213"/>
      <c r="X15538" s="214"/>
      <c r="Y15538" s="214"/>
      <c r="Z15538" s="214"/>
      <c r="AA15538" s="217"/>
      <c r="AB15538" s="217"/>
      <c r="AC15538" s="217"/>
      <c r="AD15538" s="213"/>
    </row>
    <row r="15539" spans="20:30" x14ac:dyDescent="0.2">
      <c r="T15539" s="212"/>
      <c r="U15539" s="213"/>
      <c r="V15539" s="213"/>
      <c r="W15539" s="213"/>
      <c r="X15539" s="214"/>
      <c r="Y15539" s="214"/>
      <c r="Z15539" s="214"/>
      <c r="AA15539" s="217"/>
      <c r="AB15539" s="217"/>
      <c r="AC15539" s="217"/>
      <c r="AD15539" s="213"/>
    </row>
    <row r="15540" spans="20:30" x14ac:dyDescent="0.2">
      <c r="T15540" s="212"/>
      <c r="U15540" s="213"/>
      <c r="V15540" s="213"/>
      <c r="W15540" s="213"/>
      <c r="X15540" s="214"/>
      <c r="Y15540" s="214"/>
      <c r="Z15540" s="214"/>
      <c r="AA15540" s="217"/>
      <c r="AB15540" s="217"/>
      <c r="AC15540" s="217"/>
      <c r="AD15540" s="213"/>
    </row>
    <row r="15541" spans="20:30" x14ac:dyDescent="0.2">
      <c r="T15541" s="212"/>
      <c r="U15541" s="213"/>
      <c r="V15541" s="213"/>
      <c r="W15541" s="213"/>
      <c r="X15541" s="214"/>
      <c r="Y15541" s="214"/>
      <c r="Z15541" s="214"/>
      <c r="AA15541" s="217"/>
      <c r="AB15541" s="217"/>
      <c r="AC15541" s="217"/>
      <c r="AD15541" s="213"/>
    </row>
    <row r="15542" spans="20:30" x14ac:dyDescent="0.2">
      <c r="T15542" s="212"/>
      <c r="U15542" s="213"/>
      <c r="V15542" s="213"/>
      <c r="W15542" s="213"/>
      <c r="X15542" s="214"/>
      <c r="Y15542" s="214"/>
      <c r="Z15542" s="214"/>
      <c r="AA15542" s="217"/>
      <c r="AB15542" s="217"/>
      <c r="AC15542" s="217"/>
      <c r="AD15542" s="213"/>
    </row>
    <row r="15543" spans="20:30" x14ac:dyDescent="0.2">
      <c r="T15543" s="212"/>
      <c r="U15543" s="213"/>
      <c r="V15543" s="213"/>
      <c r="W15543" s="213"/>
      <c r="X15543" s="214"/>
      <c r="Y15543" s="214"/>
      <c r="Z15543" s="214"/>
      <c r="AA15543" s="217"/>
      <c r="AB15543" s="217"/>
      <c r="AC15543" s="217"/>
      <c r="AD15543" s="213"/>
    </row>
    <row r="15544" spans="20:30" x14ac:dyDescent="0.2">
      <c r="T15544" s="212"/>
      <c r="U15544" s="213"/>
      <c r="V15544" s="213"/>
      <c r="W15544" s="213"/>
      <c r="X15544" s="214"/>
      <c r="Y15544" s="214"/>
      <c r="Z15544" s="214"/>
      <c r="AA15544" s="217"/>
      <c r="AB15544" s="217"/>
      <c r="AC15544" s="217"/>
      <c r="AD15544" s="213"/>
    </row>
    <row r="15545" spans="20:30" x14ac:dyDescent="0.2">
      <c r="T15545" s="212"/>
      <c r="U15545" s="213"/>
      <c r="V15545" s="213"/>
      <c r="W15545" s="213"/>
      <c r="X15545" s="214"/>
      <c r="Y15545" s="214"/>
      <c r="Z15545" s="214"/>
      <c r="AA15545" s="217"/>
      <c r="AB15545" s="217"/>
      <c r="AC15545" s="217"/>
      <c r="AD15545" s="213"/>
    </row>
    <row r="15546" spans="20:30" x14ac:dyDescent="0.2">
      <c r="T15546" s="212"/>
      <c r="U15546" s="213"/>
      <c r="V15546" s="213"/>
      <c r="W15546" s="213"/>
      <c r="X15546" s="214"/>
      <c r="Y15546" s="214"/>
      <c r="Z15546" s="214"/>
      <c r="AA15546" s="217"/>
      <c r="AB15546" s="217"/>
      <c r="AC15546" s="217"/>
      <c r="AD15546" s="213"/>
    </row>
    <row r="15547" spans="20:30" x14ac:dyDescent="0.2">
      <c r="T15547" s="212"/>
      <c r="U15547" s="213"/>
      <c r="V15547" s="213"/>
      <c r="W15547" s="213"/>
      <c r="X15547" s="214"/>
      <c r="Y15547" s="214"/>
      <c r="Z15547" s="214"/>
      <c r="AA15547" s="217"/>
      <c r="AB15547" s="217"/>
      <c r="AC15547" s="217"/>
      <c r="AD15547" s="213"/>
    </row>
    <row r="15548" spans="20:30" x14ac:dyDescent="0.2">
      <c r="T15548" s="212"/>
      <c r="U15548" s="213"/>
      <c r="V15548" s="213"/>
      <c r="W15548" s="213"/>
      <c r="X15548" s="214"/>
      <c r="Y15548" s="214"/>
      <c r="Z15548" s="214"/>
      <c r="AA15548" s="217"/>
      <c r="AB15548" s="217"/>
      <c r="AC15548" s="217"/>
      <c r="AD15548" s="213"/>
    </row>
    <row r="15549" spans="20:30" x14ac:dyDescent="0.2">
      <c r="T15549" s="212"/>
      <c r="U15549" s="213"/>
      <c r="V15549" s="213"/>
      <c r="W15549" s="213"/>
      <c r="X15549" s="214"/>
      <c r="Y15549" s="214"/>
      <c r="Z15549" s="214"/>
      <c r="AA15549" s="217"/>
      <c r="AB15549" s="217"/>
      <c r="AC15549" s="217"/>
      <c r="AD15549" s="213"/>
    </row>
    <row r="15550" spans="20:30" x14ac:dyDescent="0.2">
      <c r="T15550" s="212"/>
      <c r="U15550" s="213"/>
      <c r="V15550" s="213"/>
      <c r="W15550" s="213"/>
      <c r="X15550" s="214"/>
      <c r="Y15550" s="214"/>
      <c r="Z15550" s="214"/>
      <c r="AA15550" s="217"/>
      <c r="AB15550" s="217"/>
      <c r="AC15550" s="217"/>
      <c r="AD15550" s="213"/>
    </row>
    <row r="15551" spans="20:30" x14ac:dyDescent="0.2">
      <c r="T15551" s="212"/>
      <c r="U15551" s="213"/>
      <c r="V15551" s="213"/>
      <c r="W15551" s="213"/>
      <c r="X15551" s="214"/>
      <c r="Y15551" s="214"/>
      <c r="Z15551" s="214"/>
      <c r="AA15551" s="217"/>
      <c r="AB15551" s="217"/>
      <c r="AC15551" s="217"/>
      <c r="AD15551" s="213"/>
    </row>
    <row r="15552" spans="20:30" x14ac:dyDescent="0.2">
      <c r="T15552" s="212"/>
      <c r="U15552" s="213"/>
      <c r="V15552" s="213"/>
      <c r="W15552" s="213"/>
      <c r="X15552" s="214"/>
      <c r="Y15552" s="214"/>
      <c r="Z15552" s="214"/>
      <c r="AA15552" s="217"/>
      <c r="AB15552" s="217"/>
      <c r="AC15552" s="217"/>
      <c r="AD15552" s="213"/>
    </row>
    <row r="15553" spans="20:30" x14ac:dyDescent="0.2">
      <c r="T15553" s="212"/>
      <c r="U15553" s="213"/>
      <c r="V15553" s="213"/>
      <c r="W15553" s="213"/>
      <c r="X15553" s="214"/>
      <c r="Y15553" s="214"/>
      <c r="Z15553" s="214"/>
      <c r="AA15553" s="217"/>
      <c r="AB15553" s="217"/>
      <c r="AC15553" s="217"/>
      <c r="AD15553" s="213"/>
    </row>
    <row r="15554" spans="20:30" x14ac:dyDescent="0.2">
      <c r="T15554" s="212"/>
      <c r="U15554" s="213"/>
      <c r="V15554" s="213"/>
      <c r="W15554" s="213"/>
      <c r="X15554" s="214"/>
      <c r="Y15554" s="214"/>
      <c r="Z15554" s="214"/>
      <c r="AA15554" s="217"/>
      <c r="AB15554" s="217"/>
      <c r="AC15554" s="217"/>
      <c r="AD15554" s="213"/>
    </row>
    <row r="15555" spans="20:30" x14ac:dyDescent="0.2">
      <c r="T15555" s="212"/>
      <c r="U15555" s="213"/>
      <c r="V15555" s="213"/>
      <c r="W15555" s="213"/>
      <c r="X15555" s="214"/>
      <c r="Y15555" s="214"/>
      <c r="Z15555" s="214"/>
      <c r="AA15555" s="217"/>
      <c r="AB15555" s="217"/>
      <c r="AC15555" s="217"/>
      <c r="AD15555" s="213"/>
    </row>
    <row r="15556" spans="20:30" x14ac:dyDescent="0.2">
      <c r="T15556" s="212"/>
      <c r="U15556" s="213"/>
      <c r="V15556" s="213"/>
      <c r="W15556" s="213"/>
      <c r="X15556" s="214"/>
      <c r="Y15556" s="214"/>
      <c r="Z15556" s="214"/>
      <c r="AA15556" s="217"/>
      <c r="AB15556" s="217"/>
      <c r="AC15556" s="217"/>
      <c r="AD15556" s="213"/>
    </row>
    <row r="15557" spans="20:30" x14ac:dyDescent="0.2">
      <c r="T15557" s="212"/>
      <c r="U15557" s="213"/>
      <c r="V15557" s="213"/>
      <c r="W15557" s="213"/>
      <c r="X15557" s="214"/>
      <c r="Y15557" s="214"/>
      <c r="Z15557" s="214"/>
      <c r="AA15557" s="217"/>
      <c r="AB15557" s="217"/>
      <c r="AC15557" s="217"/>
      <c r="AD15557" s="213"/>
    </row>
    <row r="15558" spans="20:30" x14ac:dyDescent="0.2">
      <c r="T15558" s="212"/>
      <c r="U15558" s="213"/>
      <c r="V15558" s="213"/>
      <c r="W15558" s="213"/>
      <c r="X15558" s="214"/>
      <c r="Y15558" s="214"/>
      <c r="Z15558" s="214"/>
      <c r="AA15558" s="217"/>
      <c r="AB15558" s="217"/>
      <c r="AC15558" s="217"/>
      <c r="AD15558" s="213"/>
    </row>
    <row r="15559" spans="20:30" x14ac:dyDescent="0.2">
      <c r="T15559" s="212"/>
      <c r="U15559" s="213"/>
      <c r="V15559" s="213"/>
      <c r="W15559" s="213"/>
      <c r="X15559" s="214"/>
      <c r="Y15559" s="214"/>
      <c r="Z15559" s="214"/>
      <c r="AA15559" s="217"/>
      <c r="AB15559" s="217"/>
      <c r="AC15559" s="217"/>
      <c r="AD15559" s="213"/>
    </row>
    <row r="15560" spans="20:30" x14ac:dyDescent="0.2">
      <c r="T15560" s="212"/>
      <c r="U15560" s="213"/>
      <c r="V15560" s="213"/>
      <c r="W15560" s="213"/>
      <c r="X15560" s="214"/>
      <c r="Y15560" s="214"/>
      <c r="Z15560" s="214"/>
      <c r="AA15560" s="217"/>
      <c r="AB15560" s="217"/>
      <c r="AC15560" s="217"/>
      <c r="AD15560" s="213"/>
    </row>
    <row r="15561" spans="20:30" x14ac:dyDescent="0.2">
      <c r="T15561" s="212"/>
      <c r="U15561" s="213"/>
      <c r="V15561" s="213"/>
      <c r="W15561" s="213"/>
      <c r="X15561" s="214"/>
      <c r="Y15561" s="214"/>
      <c r="Z15561" s="214"/>
      <c r="AA15561" s="217"/>
      <c r="AB15561" s="217"/>
      <c r="AC15561" s="217"/>
      <c r="AD15561" s="213"/>
    </row>
    <row r="15562" spans="20:30" x14ac:dyDescent="0.2">
      <c r="T15562" s="212"/>
      <c r="U15562" s="213"/>
      <c r="V15562" s="213"/>
      <c r="W15562" s="213"/>
      <c r="X15562" s="214"/>
      <c r="Y15562" s="214"/>
      <c r="Z15562" s="214"/>
      <c r="AA15562" s="217"/>
      <c r="AB15562" s="217"/>
      <c r="AC15562" s="217"/>
      <c r="AD15562" s="213"/>
    </row>
    <row r="15563" spans="20:30" x14ac:dyDescent="0.2">
      <c r="T15563" s="212"/>
      <c r="U15563" s="213"/>
      <c r="V15563" s="213"/>
      <c r="W15563" s="213"/>
      <c r="X15563" s="214"/>
      <c r="Y15563" s="214"/>
      <c r="Z15563" s="214"/>
      <c r="AA15563" s="217"/>
      <c r="AB15563" s="217"/>
      <c r="AC15563" s="217"/>
      <c r="AD15563" s="213"/>
    </row>
    <row r="15564" spans="20:30" x14ac:dyDescent="0.2">
      <c r="T15564" s="212"/>
      <c r="U15564" s="213"/>
      <c r="V15564" s="213"/>
      <c r="W15564" s="213"/>
      <c r="X15564" s="214"/>
      <c r="Y15564" s="214"/>
      <c r="Z15564" s="214"/>
      <c r="AA15564" s="217"/>
      <c r="AB15564" s="217"/>
      <c r="AC15564" s="217"/>
      <c r="AD15564" s="213"/>
    </row>
    <row r="15565" spans="20:30" x14ac:dyDescent="0.2">
      <c r="T15565" s="212"/>
      <c r="U15565" s="213"/>
      <c r="V15565" s="213"/>
      <c r="W15565" s="213"/>
      <c r="X15565" s="214"/>
      <c r="Y15565" s="214"/>
      <c r="Z15565" s="214"/>
      <c r="AA15565" s="217"/>
      <c r="AB15565" s="217"/>
      <c r="AC15565" s="217"/>
      <c r="AD15565" s="213"/>
    </row>
    <row r="15566" spans="20:30" x14ac:dyDescent="0.2">
      <c r="T15566" s="212"/>
      <c r="U15566" s="213"/>
      <c r="V15566" s="213"/>
      <c r="W15566" s="213"/>
      <c r="X15566" s="214"/>
      <c r="Y15566" s="214"/>
      <c r="Z15566" s="214"/>
      <c r="AA15566" s="217"/>
      <c r="AB15566" s="217"/>
      <c r="AC15566" s="217"/>
      <c r="AD15566" s="213"/>
    </row>
    <row r="15567" spans="20:30" x14ac:dyDescent="0.2">
      <c r="T15567" s="212"/>
      <c r="U15567" s="213"/>
      <c r="V15567" s="213"/>
      <c r="W15567" s="213"/>
      <c r="X15567" s="214"/>
      <c r="Y15567" s="214"/>
      <c r="Z15567" s="214"/>
      <c r="AA15567" s="217"/>
      <c r="AB15567" s="217"/>
      <c r="AC15567" s="217"/>
      <c r="AD15567" s="213"/>
    </row>
    <row r="15568" spans="20:30" x14ac:dyDescent="0.2">
      <c r="T15568" s="212"/>
      <c r="U15568" s="213"/>
      <c r="V15568" s="213"/>
      <c r="W15568" s="213"/>
      <c r="X15568" s="214"/>
      <c r="Y15568" s="214"/>
      <c r="Z15568" s="214"/>
      <c r="AA15568" s="217"/>
      <c r="AB15568" s="217"/>
      <c r="AC15568" s="217"/>
      <c r="AD15568" s="213"/>
    </row>
    <row r="15569" spans="20:30" x14ac:dyDescent="0.2">
      <c r="T15569" s="212"/>
      <c r="U15569" s="213"/>
      <c r="V15569" s="213"/>
      <c r="W15569" s="213"/>
      <c r="X15569" s="214"/>
      <c r="Y15569" s="214"/>
      <c r="Z15569" s="214"/>
      <c r="AA15569" s="217"/>
      <c r="AB15569" s="217"/>
      <c r="AC15569" s="217"/>
      <c r="AD15569" s="213"/>
    </row>
    <row r="15570" spans="20:30" x14ac:dyDescent="0.2">
      <c r="T15570" s="212"/>
      <c r="U15570" s="213"/>
      <c r="V15570" s="213"/>
      <c r="W15570" s="213"/>
      <c r="X15570" s="214"/>
      <c r="Y15570" s="214"/>
      <c r="Z15570" s="214"/>
      <c r="AA15570" s="217"/>
      <c r="AB15570" s="217"/>
      <c r="AC15570" s="217"/>
      <c r="AD15570" s="213"/>
    </row>
    <row r="15571" spans="20:30" x14ac:dyDescent="0.2">
      <c r="T15571" s="212"/>
      <c r="U15571" s="213"/>
      <c r="V15571" s="213"/>
      <c r="W15571" s="213"/>
      <c r="X15571" s="214"/>
      <c r="Y15571" s="214"/>
      <c r="Z15571" s="214"/>
      <c r="AA15571" s="217"/>
      <c r="AB15571" s="217"/>
      <c r="AC15571" s="217"/>
      <c r="AD15571" s="213"/>
    </row>
    <row r="15572" spans="20:30" x14ac:dyDescent="0.2">
      <c r="T15572" s="212"/>
      <c r="U15572" s="213"/>
      <c r="V15572" s="213"/>
      <c r="W15572" s="213"/>
      <c r="X15572" s="214"/>
      <c r="Y15572" s="214"/>
      <c r="Z15572" s="214"/>
      <c r="AA15572" s="217"/>
      <c r="AB15572" s="217"/>
      <c r="AC15572" s="217"/>
      <c r="AD15572" s="213"/>
    </row>
    <row r="15573" spans="20:30" x14ac:dyDescent="0.2">
      <c r="T15573" s="212"/>
      <c r="U15573" s="213"/>
      <c r="V15573" s="213"/>
      <c r="W15573" s="213"/>
      <c r="X15573" s="214"/>
      <c r="Y15573" s="214"/>
      <c r="Z15573" s="214"/>
      <c r="AA15573" s="217"/>
      <c r="AB15573" s="217"/>
      <c r="AC15573" s="217"/>
      <c r="AD15573" s="213"/>
    </row>
    <row r="15574" spans="20:30" x14ac:dyDescent="0.2">
      <c r="T15574" s="212"/>
      <c r="U15574" s="213"/>
      <c r="V15574" s="213"/>
      <c r="W15574" s="213"/>
      <c r="X15574" s="214"/>
      <c r="Y15574" s="214"/>
      <c r="Z15574" s="214"/>
      <c r="AA15574" s="217"/>
      <c r="AB15574" s="217"/>
      <c r="AC15574" s="217"/>
      <c r="AD15574" s="213"/>
    </row>
    <row r="15575" spans="20:30" x14ac:dyDescent="0.2">
      <c r="T15575" s="212"/>
      <c r="U15575" s="213"/>
      <c r="V15575" s="213"/>
      <c r="W15575" s="213"/>
      <c r="X15575" s="214"/>
      <c r="Y15575" s="214"/>
      <c r="Z15575" s="214"/>
      <c r="AA15575" s="217"/>
      <c r="AB15575" s="217"/>
      <c r="AC15575" s="217"/>
      <c r="AD15575" s="213"/>
    </row>
    <row r="15576" spans="20:30" x14ac:dyDescent="0.2">
      <c r="T15576" s="212"/>
      <c r="U15576" s="213"/>
      <c r="V15576" s="213"/>
      <c r="W15576" s="213"/>
      <c r="X15576" s="214"/>
      <c r="Y15576" s="214"/>
      <c r="Z15576" s="214"/>
      <c r="AA15576" s="217"/>
      <c r="AB15576" s="217"/>
      <c r="AC15576" s="217"/>
      <c r="AD15576" s="213"/>
    </row>
    <row r="15577" spans="20:30" x14ac:dyDescent="0.2">
      <c r="T15577" s="212"/>
      <c r="U15577" s="213"/>
      <c r="V15577" s="213"/>
      <c r="W15577" s="213"/>
      <c r="X15577" s="214"/>
      <c r="Y15577" s="214"/>
      <c r="Z15577" s="214"/>
      <c r="AA15577" s="217"/>
      <c r="AB15577" s="217"/>
      <c r="AC15577" s="217"/>
      <c r="AD15577" s="213"/>
    </row>
    <row r="15578" spans="20:30" x14ac:dyDescent="0.2">
      <c r="T15578" s="212"/>
      <c r="U15578" s="213"/>
      <c r="V15578" s="213"/>
      <c r="W15578" s="213"/>
      <c r="X15578" s="214"/>
      <c r="Y15578" s="214"/>
      <c r="Z15578" s="214"/>
      <c r="AA15578" s="217"/>
      <c r="AB15578" s="217"/>
      <c r="AC15578" s="217"/>
      <c r="AD15578" s="213"/>
    </row>
    <row r="15579" spans="20:30" x14ac:dyDescent="0.2">
      <c r="T15579" s="212"/>
      <c r="U15579" s="213"/>
      <c r="V15579" s="213"/>
      <c r="W15579" s="213"/>
      <c r="X15579" s="214"/>
      <c r="Y15579" s="214"/>
      <c r="Z15579" s="214"/>
      <c r="AA15579" s="217"/>
      <c r="AB15579" s="217"/>
      <c r="AC15579" s="217"/>
      <c r="AD15579" s="213"/>
    </row>
    <row r="15580" spans="20:30" x14ac:dyDescent="0.2">
      <c r="T15580" s="212"/>
      <c r="U15580" s="213"/>
      <c r="V15580" s="213"/>
      <c r="W15580" s="213"/>
      <c r="X15580" s="214"/>
      <c r="Y15580" s="214"/>
      <c r="Z15580" s="214"/>
      <c r="AA15580" s="217"/>
      <c r="AB15580" s="217"/>
      <c r="AC15580" s="217"/>
      <c r="AD15580" s="213"/>
    </row>
    <row r="15581" spans="20:30" x14ac:dyDescent="0.2">
      <c r="T15581" s="212"/>
      <c r="U15581" s="213"/>
      <c r="V15581" s="213"/>
      <c r="W15581" s="213"/>
      <c r="X15581" s="214"/>
      <c r="Y15581" s="214"/>
      <c r="Z15581" s="214"/>
      <c r="AA15581" s="217"/>
      <c r="AB15581" s="217"/>
      <c r="AC15581" s="217"/>
      <c r="AD15581" s="213"/>
    </row>
    <row r="15582" spans="20:30" x14ac:dyDescent="0.2">
      <c r="T15582" s="212"/>
      <c r="U15582" s="213"/>
      <c r="V15582" s="213"/>
      <c r="W15582" s="213"/>
      <c r="X15582" s="214"/>
      <c r="Y15582" s="214"/>
      <c r="Z15582" s="214"/>
      <c r="AA15582" s="217"/>
      <c r="AB15582" s="217"/>
      <c r="AC15582" s="217"/>
      <c r="AD15582" s="213"/>
    </row>
    <row r="15583" spans="20:30" x14ac:dyDescent="0.2">
      <c r="T15583" s="212"/>
      <c r="U15583" s="213"/>
      <c r="V15583" s="213"/>
      <c r="W15583" s="213"/>
      <c r="X15583" s="214"/>
      <c r="Y15583" s="214"/>
      <c r="Z15583" s="214"/>
      <c r="AA15583" s="217"/>
      <c r="AB15583" s="217"/>
      <c r="AC15583" s="217"/>
      <c r="AD15583" s="213"/>
    </row>
    <row r="15584" spans="20:30" x14ac:dyDescent="0.2">
      <c r="T15584" s="212"/>
      <c r="U15584" s="213"/>
      <c r="V15584" s="213"/>
      <c r="W15584" s="213"/>
      <c r="X15584" s="214"/>
      <c r="Y15584" s="214"/>
      <c r="Z15584" s="214"/>
      <c r="AA15584" s="217"/>
      <c r="AB15584" s="217"/>
      <c r="AC15584" s="217"/>
      <c r="AD15584" s="213"/>
    </row>
    <row r="15585" spans="20:30" x14ac:dyDescent="0.2">
      <c r="T15585" s="212"/>
      <c r="U15585" s="213"/>
      <c r="V15585" s="213"/>
      <c r="W15585" s="213"/>
      <c r="X15585" s="214"/>
      <c r="Y15585" s="214"/>
      <c r="Z15585" s="214"/>
      <c r="AA15585" s="217"/>
      <c r="AB15585" s="217"/>
      <c r="AC15585" s="217"/>
      <c r="AD15585" s="213"/>
    </row>
    <row r="15586" spans="20:30" x14ac:dyDescent="0.2">
      <c r="T15586" s="212"/>
      <c r="U15586" s="213"/>
      <c r="V15586" s="213"/>
      <c r="W15586" s="213"/>
      <c r="X15586" s="214"/>
      <c r="Y15586" s="214"/>
      <c r="Z15586" s="214"/>
      <c r="AA15586" s="217"/>
      <c r="AB15586" s="217"/>
      <c r="AC15586" s="217"/>
      <c r="AD15586" s="213"/>
    </row>
    <row r="15587" spans="20:30" x14ac:dyDescent="0.2">
      <c r="T15587" s="212"/>
      <c r="U15587" s="213"/>
      <c r="V15587" s="213"/>
      <c r="W15587" s="213"/>
      <c r="X15587" s="214"/>
      <c r="Y15587" s="214"/>
      <c r="Z15587" s="214"/>
      <c r="AA15587" s="217"/>
      <c r="AB15587" s="217"/>
      <c r="AC15587" s="217"/>
      <c r="AD15587" s="213"/>
    </row>
    <row r="15588" spans="20:30" x14ac:dyDescent="0.2">
      <c r="T15588" s="212"/>
      <c r="U15588" s="213"/>
      <c r="V15588" s="213"/>
      <c r="W15588" s="213"/>
      <c r="X15588" s="214"/>
      <c r="Y15588" s="214"/>
      <c r="Z15588" s="214"/>
      <c r="AA15588" s="217"/>
      <c r="AB15588" s="217"/>
      <c r="AC15588" s="217"/>
      <c r="AD15588" s="213"/>
    </row>
    <row r="15589" spans="20:30" x14ac:dyDescent="0.2">
      <c r="T15589" s="212"/>
      <c r="U15589" s="213"/>
      <c r="V15589" s="213"/>
      <c r="W15589" s="213"/>
      <c r="X15589" s="214"/>
      <c r="Y15589" s="214"/>
      <c r="Z15589" s="214"/>
      <c r="AA15589" s="217"/>
      <c r="AB15589" s="217"/>
      <c r="AC15589" s="217"/>
      <c r="AD15589" s="213"/>
    </row>
    <row r="15590" spans="20:30" x14ac:dyDescent="0.2">
      <c r="T15590" s="212"/>
      <c r="U15590" s="213"/>
      <c r="V15590" s="213"/>
      <c r="W15590" s="213"/>
      <c r="X15590" s="214"/>
      <c r="Y15590" s="214"/>
      <c r="Z15590" s="214"/>
      <c r="AA15590" s="217"/>
      <c r="AB15590" s="217"/>
      <c r="AC15590" s="217"/>
      <c r="AD15590" s="213"/>
    </row>
    <row r="15591" spans="20:30" x14ac:dyDescent="0.2">
      <c r="T15591" s="212"/>
      <c r="U15591" s="213"/>
      <c r="V15591" s="213"/>
      <c r="W15591" s="213"/>
      <c r="X15591" s="214"/>
      <c r="Y15591" s="214"/>
      <c r="Z15591" s="214"/>
      <c r="AA15591" s="217"/>
      <c r="AB15591" s="217"/>
      <c r="AC15591" s="217"/>
      <c r="AD15591" s="213"/>
    </row>
    <row r="15592" spans="20:30" x14ac:dyDescent="0.2">
      <c r="T15592" s="212"/>
      <c r="U15592" s="213"/>
      <c r="V15592" s="213"/>
      <c r="W15592" s="213"/>
      <c r="X15592" s="214"/>
      <c r="Y15592" s="214"/>
      <c r="Z15592" s="214"/>
      <c r="AA15592" s="217"/>
      <c r="AB15592" s="217"/>
      <c r="AC15592" s="217"/>
      <c r="AD15592" s="213"/>
    </row>
    <row r="15593" spans="20:30" x14ac:dyDescent="0.2">
      <c r="T15593" s="212"/>
      <c r="U15593" s="213"/>
      <c r="V15593" s="213"/>
      <c r="W15593" s="213"/>
      <c r="X15593" s="214"/>
      <c r="Y15593" s="214"/>
      <c r="Z15593" s="214"/>
      <c r="AA15593" s="217"/>
      <c r="AB15593" s="217"/>
      <c r="AC15593" s="217"/>
      <c r="AD15593" s="213"/>
    </row>
    <row r="15594" spans="20:30" x14ac:dyDescent="0.2">
      <c r="T15594" s="212"/>
      <c r="U15594" s="213"/>
      <c r="V15594" s="213"/>
      <c r="W15594" s="213"/>
      <c r="X15594" s="214"/>
      <c r="Y15594" s="214"/>
      <c r="Z15594" s="214"/>
      <c r="AA15594" s="217"/>
      <c r="AB15594" s="217"/>
      <c r="AC15594" s="217"/>
      <c r="AD15594" s="213"/>
    </row>
    <row r="15595" spans="20:30" x14ac:dyDescent="0.2">
      <c r="T15595" s="212"/>
      <c r="U15595" s="213"/>
      <c r="V15595" s="213"/>
      <c r="W15595" s="213"/>
      <c r="X15595" s="214"/>
      <c r="Y15595" s="214"/>
      <c r="Z15595" s="214"/>
      <c r="AA15595" s="217"/>
      <c r="AB15595" s="217"/>
      <c r="AC15595" s="217"/>
      <c r="AD15595" s="213"/>
    </row>
    <row r="15596" spans="20:30" x14ac:dyDescent="0.2">
      <c r="T15596" s="212"/>
      <c r="U15596" s="213"/>
      <c r="V15596" s="213"/>
      <c r="W15596" s="213"/>
      <c r="X15596" s="214"/>
      <c r="Y15596" s="214"/>
      <c r="Z15596" s="214"/>
      <c r="AA15596" s="217"/>
      <c r="AB15596" s="217"/>
      <c r="AC15596" s="217"/>
      <c r="AD15596" s="213"/>
    </row>
    <row r="15597" spans="20:30" x14ac:dyDescent="0.2">
      <c r="T15597" s="212"/>
      <c r="U15597" s="213"/>
      <c r="V15597" s="213"/>
      <c r="W15597" s="213"/>
      <c r="X15597" s="214"/>
      <c r="Y15597" s="214"/>
      <c r="Z15597" s="214"/>
      <c r="AA15597" s="217"/>
      <c r="AB15597" s="217"/>
      <c r="AC15597" s="217"/>
      <c r="AD15597" s="213"/>
    </row>
    <row r="15598" spans="20:30" x14ac:dyDescent="0.2">
      <c r="T15598" s="212"/>
      <c r="U15598" s="213"/>
      <c r="V15598" s="213"/>
      <c r="W15598" s="213"/>
      <c r="X15598" s="214"/>
      <c r="Y15598" s="214"/>
      <c r="Z15598" s="214"/>
      <c r="AA15598" s="217"/>
      <c r="AB15598" s="217"/>
      <c r="AC15598" s="217"/>
      <c r="AD15598" s="213"/>
    </row>
    <row r="15599" spans="20:30" x14ac:dyDescent="0.2">
      <c r="T15599" s="212"/>
      <c r="U15599" s="213"/>
      <c r="V15599" s="213"/>
      <c r="W15599" s="213"/>
      <c r="X15599" s="214"/>
      <c r="Y15599" s="214"/>
      <c r="Z15599" s="214"/>
      <c r="AA15599" s="217"/>
      <c r="AB15599" s="217"/>
      <c r="AC15599" s="217"/>
      <c r="AD15599" s="213"/>
    </row>
    <row r="15600" spans="20:30" x14ac:dyDescent="0.2">
      <c r="T15600" s="212"/>
      <c r="U15600" s="213"/>
      <c r="V15600" s="213"/>
      <c r="W15600" s="213"/>
      <c r="X15600" s="214"/>
      <c r="Y15600" s="214"/>
      <c r="Z15600" s="214"/>
      <c r="AA15600" s="217"/>
      <c r="AB15600" s="217"/>
      <c r="AC15600" s="217"/>
      <c r="AD15600" s="213"/>
    </row>
    <row r="15601" spans="20:30" x14ac:dyDescent="0.2">
      <c r="T15601" s="212"/>
      <c r="U15601" s="213"/>
      <c r="V15601" s="213"/>
      <c r="W15601" s="213"/>
      <c r="X15601" s="214"/>
      <c r="Y15601" s="214"/>
      <c r="Z15601" s="214"/>
      <c r="AA15601" s="217"/>
      <c r="AB15601" s="217"/>
      <c r="AC15601" s="217"/>
      <c r="AD15601" s="213"/>
    </row>
    <row r="15602" spans="20:30" x14ac:dyDescent="0.2">
      <c r="T15602" s="212"/>
      <c r="U15602" s="213"/>
      <c r="V15602" s="213"/>
      <c r="W15602" s="213"/>
      <c r="X15602" s="214"/>
      <c r="Y15602" s="214"/>
      <c r="Z15602" s="214"/>
      <c r="AA15602" s="217"/>
      <c r="AB15602" s="217"/>
      <c r="AC15602" s="217"/>
      <c r="AD15602" s="213"/>
    </row>
    <row r="15603" spans="20:30" x14ac:dyDescent="0.2">
      <c r="T15603" s="212"/>
      <c r="U15603" s="213"/>
      <c r="V15603" s="213"/>
      <c r="W15603" s="213"/>
      <c r="X15603" s="214"/>
      <c r="Y15603" s="214"/>
      <c r="Z15603" s="214"/>
      <c r="AA15603" s="217"/>
      <c r="AB15603" s="217"/>
      <c r="AC15603" s="217"/>
      <c r="AD15603" s="213"/>
    </row>
    <row r="15604" spans="20:30" x14ac:dyDescent="0.2">
      <c r="T15604" s="212"/>
      <c r="U15604" s="213"/>
      <c r="V15604" s="213"/>
      <c r="W15604" s="213"/>
      <c r="X15604" s="214"/>
      <c r="Y15604" s="214"/>
      <c r="Z15604" s="214"/>
      <c r="AA15604" s="217"/>
      <c r="AB15604" s="217"/>
      <c r="AC15604" s="217"/>
      <c r="AD15604" s="213"/>
    </row>
    <row r="15605" spans="20:30" x14ac:dyDescent="0.2">
      <c r="T15605" s="212"/>
      <c r="U15605" s="213"/>
      <c r="V15605" s="213"/>
      <c r="W15605" s="213"/>
      <c r="X15605" s="214"/>
      <c r="Y15605" s="214"/>
      <c r="Z15605" s="214"/>
      <c r="AA15605" s="217"/>
      <c r="AB15605" s="217"/>
      <c r="AC15605" s="217"/>
      <c r="AD15605" s="213"/>
    </row>
    <row r="15606" spans="20:30" x14ac:dyDescent="0.2">
      <c r="T15606" s="212"/>
      <c r="U15606" s="213"/>
      <c r="V15606" s="213"/>
      <c r="W15606" s="213"/>
      <c r="X15606" s="214"/>
      <c r="Y15606" s="214"/>
      <c r="Z15606" s="214"/>
      <c r="AA15606" s="217"/>
      <c r="AB15606" s="217"/>
      <c r="AC15606" s="217"/>
      <c r="AD15606" s="213"/>
    </row>
    <row r="15607" spans="20:30" x14ac:dyDescent="0.2">
      <c r="T15607" s="212"/>
      <c r="U15607" s="213"/>
      <c r="V15607" s="213"/>
      <c r="W15607" s="213"/>
      <c r="X15607" s="214"/>
      <c r="Y15607" s="214"/>
      <c r="Z15607" s="214"/>
      <c r="AA15607" s="217"/>
      <c r="AB15607" s="217"/>
      <c r="AC15607" s="217"/>
      <c r="AD15607" s="213"/>
    </row>
    <row r="15608" spans="20:30" x14ac:dyDescent="0.2">
      <c r="T15608" s="212"/>
      <c r="U15608" s="213"/>
      <c r="V15608" s="213"/>
      <c r="W15608" s="213"/>
      <c r="X15608" s="214"/>
      <c r="Y15608" s="214"/>
      <c r="Z15608" s="214"/>
      <c r="AA15608" s="217"/>
      <c r="AB15608" s="217"/>
      <c r="AC15608" s="217"/>
      <c r="AD15608" s="213"/>
    </row>
    <row r="15609" spans="20:30" x14ac:dyDescent="0.2">
      <c r="T15609" s="212"/>
      <c r="U15609" s="213"/>
      <c r="V15609" s="213"/>
      <c r="W15609" s="213"/>
      <c r="X15609" s="214"/>
      <c r="Y15609" s="214"/>
      <c r="Z15609" s="214"/>
      <c r="AA15609" s="217"/>
      <c r="AB15609" s="217"/>
      <c r="AC15609" s="217"/>
      <c r="AD15609" s="213"/>
    </row>
    <row r="15610" spans="20:30" x14ac:dyDescent="0.2">
      <c r="T15610" s="212"/>
      <c r="U15610" s="213"/>
      <c r="V15610" s="213"/>
      <c r="W15610" s="213"/>
      <c r="X15610" s="214"/>
      <c r="Y15610" s="214"/>
      <c r="Z15610" s="214"/>
      <c r="AA15610" s="217"/>
      <c r="AB15610" s="217"/>
      <c r="AC15610" s="217"/>
      <c r="AD15610" s="213"/>
    </row>
    <row r="15611" spans="20:30" x14ac:dyDescent="0.2">
      <c r="T15611" s="212"/>
      <c r="U15611" s="213"/>
      <c r="V15611" s="213"/>
      <c r="W15611" s="213"/>
      <c r="X15611" s="214"/>
      <c r="Y15611" s="214"/>
      <c r="Z15611" s="214"/>
      <c r="AA15611" s="217"/>
      <c r="AB15611" s="217"/>
      <c r="AC15611" s="217"/>
      <c r="AD15611" s="213"/>
    </row>
    <row r="15612" spans="20:30" x14ac:dyDescent="0.2">
      <c r="T15612" s="212"/>
      <c r="U15612" s="213"/>
      <c r="V15612" s="213"/>
      <c r="W15612" s="213"/>
      <c r="X15612" s="214"/>
      <c r="Y15612" s="214"/>
      <c r="Z15612" s="214"/>
      <c r="AA15612" s="217"/>
      <c r="AB15612" s="217"/>
      <c r="AC15612" s="217"/>
      <c r="AD15612" s="213"/>
    </row>
    <row r="15613" spans="20:30" x14ac:dyDescent="0.2">
      <c r="T15613" s="212"/>
      <c r="U15613" s="213"/>
      <c r="V15613" s="213"/>
      <c r="W15613" s="213"/>
      <c r="X15613" s="214"/>
      <c r="Y15613" s="214"/>
      <c r="Z15613" s="214"/>
      <c r="AA15613" s="217"/>
      <c r="AB15613" s="217"/>
      <c r="AC15613" s="217"/>
      <c r="AD15613" s="213"/>
    </row>
    <row r="15614" spans="20:30" x14ac:dyDescent="0.2">
      <c r="T15614" s="212"/>
      <c r="U15614" s="213"/>
      <c r="V15614" s="213"/>
      <c r="W15614" s="213"/>
      <c r="X15614" s="214"/>
      <c r="Y15614" s="214"/>
      <c r="Z15614" s="214"/>
      <c r="AA15614" s="217"/>
      <c r="AB15614" s="217"/>
      <c r="AC15614" s="217"/>
      <c r="AD15614" s="213"/>
    </row>
    <row r="15615" spans="20:30" x14ac:dyDescent="0.2">
      <c r="T15615" s="212"/>
      <c r="U15615" s="213"/>
      <c r="V15615" s="213"/>
      <c r="W15615" s="213"/>
      <c r="X15615" s="214"/>
      <c r="Y15615" s="214"/>
      <c r="Z15615" s="214"/>
      <c r="AA15615" s="217"/>
      <c r="AB15615" s="217"/>
      <c r="AC15615" s="217"/>
      <c r="AD15615" s="213"/>
    </row>
    <row r="15616" spans="20:30" x14ac:dyDescent="0.2">
      <c r="T15616" s="212"/>
      <c r="U15616" s="213"/>
      <c r="V15616" s="213"/>
      <c r="W15616" s="213"/>
      <c r="X15616" s="214"/>
      <c r="Y15616" s="214"/>
      <c r="Z15616" s="214"/>
      <c r="AA15616" s="217"/>
      <c r="AB15616" s="217"/>
      <c r="AC15616" s="217"/>
      <c r="AD15616" s="213"/>
    </row>
    <row r="15617" spans="20:30" x14ac:dyDescent="0.2">
      <c r="T15617" s="212"/>
      <c r="U15617" s="213"/>
      <c r="V15617" s="213"/>
      <c r="W15617" s="213"/>
      <c r="X15617" s="214"/>
      <c r="Y15617" s="214"/>
      <c r="Z15617" s="214"/>
      <c r="AA15617" s="217"/>
      <c r="AB15617" s="217"/>
      <c r="AC15617" s="217"/>
      <c r="AD15617" s="213"/>
    </row>
    <row r="15618" spans="20:30" x14ac:dyDescent="0.2">
      <c r="T15618" s="212"/>
      <c r="U15618" s="213"/>
      <c r="V15618" s="213"/>
      <c r="W15618" s="213"/>
      <c r="X15618" s="214"/>
      <c r="Y15618" s="214"/>
      <c r="Z15618" s="214"/>
      <c r="AA15618" s="217"/>
      <c r="AB15618" s="217"/>
      <c r="AC15618" s="217"/>
      <c r="AD15618" s="213"/>
    </row>
    <row r="15619" spans="20:30" x14ac:dyDescent="0.2">
      <c r="T15619" s="212"/>
      <c r="U15619" s="213"/>
      <c r="V15619" s="213"/>
      <c r="W15619" s="213"/>
      <c r="X15619" s="214"/>
      <c r="Y15619" s="214"/>
      <c r="Z15619" s="214"/>
      <c r="AA15619" s="217"/>
      <c r="AB15619" s="217"/>
      <c r="AC15619" s="217"/>
      <c r="AD15619" s="213"/>
    </row>
    <row r="15620" spans="20:30" x14ac:dyDescent="0.2">
      <c r="T15620" s="212"/>
      <c r="U15620" s="213"/>
      <c r="V15620" s="213"/>
      <c r="W15620" s="213"/>
      <c r="X15620" s="214"/>
      <c r="Y15620" s="214"/>
      <c r="Z15620" s="214"/>
      <c r="AA15620" s="217"/>
      <c r="AB15620" s="217"/>
      <c r="AC15620" s="217"/>
      <c r="AD15620" s="213"/>
    </row>
    <row r="15621" spans="20:30" x14ac:dyDescent="0.2">
      <c r="T15621" s="212"/>
      <c r="U15621" s="213"/>
      <c r="V15621" s="213"/>
      <c r="W15621" s="213"/>
      <c r="X15621" s="214"/>
      <c r="Y15621" s="214"/>
      <c r="Z15621" s="214"/>
      <c r="AA15621" s="217"/>
      <c r="AB15621" s="217"/>
      <c r="AC15621" s="217"/>
      <c r="AD15621" s="213"/>
    </row>
    <row r="15622" spans="20:30" x14ac:dyDescent="0.2">
      <c r="T15622" s="212"/>
      <c r="U15622" s="213"/>
      <c r="V15622" s="213"/>
      <c r="W15622" s="213"/>
      <c r="X15622" s="214"/>
      <c r="Y15622" s="214"/>
      <c r="Z15622" s="214"/>
      <c r="AA15622" s="217"/>
      <c r="AB15622" s="217"/>
      <c r="AC15622" s="217"/>
      <c r="AD15622" s="213"/>
    </row>
    <row r="15623" spans="20:30" x14ac:dyDescent="0.2">
      <c r="T15623" s="212"/>
      <c r="U15623" s="213"/>
      <c r="V15623" s="213"/>
      <c r="W15623" s="213"/>
      <c r="X15623" s="214"/>
      <c r="Y15623" s="214"/>
      <c r="Z15623" s="214"/>
      <c r="AA15623" s="217"/>
      <c r="AB15623" s="217"/>
      <c r="AC15623" s="217"/>
      <c r="AD15623" s="213"/>
    </row>
    <row r="15624" spans="20:30" x14ac:dyDescent="0.2">
      <c r="T15624" s="212"/>
      <c r="U15624" s="213"/>
      <c r="V15624" s="213"/>
      <c r="W15624" s="213"/>
      <c r="X15624" s="214"/>
      <c r="Y15624" s="214"/>
      <c r="Z15624" s="214"/>
      <c r="AA15624" s="217"/>
      <c r="AB15624" s="217"/>
      <c r="AC15624" s="217"/>
      <c r="AD15624" s="213"/>
    </row>
    <row r="15625" spans="20:30" x14ac:dyDescent="0.2">
      <c r="T15625" s="212"/>
      <c r="U15625" s="213"/>
      <c r="V15625" s="213"/>
      <c r="W15625" s="213"/>
      <c r="X15625" s="214"/>
      <c r="Y15625" s="214"/>
      <c r="Z15625" s="214"/>
      <c r="AA15625" s="217"/>
      <c r="AB15625" s="217"/>
      <c r="AC15625" s="217"/>
      <c r="AD15625" s="213"/>
    </row>
    <row r="15626" spans="20:30" x14ac:dyDescent="0.2">
      <c r="T15626" s="212"/>
      <c r="U15626" s="213"/>
      <c r="V15626" s="213"/>
      <c r="W15626" s="213"/>
      <c r="X15626" s="214"/>
      <c r="Y15626" s="214"/>
      <c r="Z15626" s="214"/>
      <c r="AA15626" s="217"/>
      <c r="AB15626" s="217"/>
      <c r="AC15626" s="217"/>
      <c r="AD15626" s="213"/>
    </row>
    <row r="15627" spans="20:30" x14ac:dyDescent="0.2">
      <c r="T15627" s="212"/>
      <c r="U15627" s="213"/>
      <c r="V15627" s="213"/>
      <c r="W15627" s="213"/>
      <c r="X15627" s="214"/>
      <c r="Y15627" s="214"/>
      <c r="Z15627" s="214"/>
      <c r="AA15627" s="217"/>
      <c r="AB15627" s="217"/>
      <c r="AC15627" s="217"/>
      <c r="AD15627" s="213"/>
    </row>
    <row r="15628" spans="20:30" x14ac:dyDescent="0.2">
      <c r="T15628" s="212"/>
      <c r="U15628" s="213"/>
      <c r="V15628" s="213"/>
      <c r="W15628" s="213"/>
      <c r="X15628" s="214"/>
      <c r="Y15628" s="214"/>
      <c r="Z15628" s="214"/>
      <c r="AA15628" s="217"/>
      <c r="AB15628" s="217"/>
      <c r="AC15628" s="217"/>
      <c r="AD15628" s="213"/>
    </row>
    <row r="15629" spans="20:30" x14ac:dyDescent="0.2">
      <c r="T15629" s="212"/>
      <c r="U15629" s="213"/>
      <c r="V15629" s="213"/>
      <c r="W15629" s="213"/>
      <c r="X15629" s="214"/>
      <c r="Y15629" s="214"/>
      <c r="Z15629" s="214"/>
      <c r="AA15629" s="217"/>
      <c r="AB15629" s="217"/>
      <c r="AC15629" s="217"/>
      <c r="AD15629" s="213"/>
    </row>
    <row r="15630" spans="20:30" x14ac:dyDescent="0.2">
      <c r="T15630" s="212"/>
      <c r="U15630" s="213"/>
      <c r="V15630" s="213"/>
      <c r="W15630" s="213"/>
      <c r="X15630" s="214"/>
      <c r="Y15630" s="214"/>
      <c r="Z15630" s="214"/>
      <c r="AA15630" s="217"/>
      <c r="AB15630" s="217"/>
      <c r="AC15630" s="217"/>
      <c r="AD15630" s="213"/>
    </row>
    <row r="15631" spans="20:30" x14ac:dyDescent="0.2">
      <c r="T15631" s="212"/>
      <c r="U15631" s="213"/>
      <c r="V15631" s="213"/>
      <c r="W15631" s="213"/>
      <c r="X15631" s="214"/>
      <c r="Y15631" s="214"/>
      <c r="Z15631" s="214"/>
      <c r="AA15631" s="217"/>
      <c r="AB15631" s="217"/>
      <c r="AC15631" s="217"/>
      <c r="AD15631" s="213"/>
    </row>
    <row r="15632" spans="20:30" x14ac:dyDescent="0.2">
      <c r="T15632" s="212"/>
      <c r="U15632" s="213"/>
      <c r="V15632" s="213"/>
      <c r="W15632" s="213"/>
      <c r="X15632" s="214"/>
      <c r="Y15632" s="214"/>
      <c r="Z15632" s="214"/>
      <c r="AA15632" s="217"/>
      <c r="AB15632" s="217"/>
      <c r="AC15632" s="217"/>
      <c r="AD15632" s="213"/>
    </row>
    <row r="15633" spans="20:30" x14ac:dyDescent="0.2">
      <c r="T15633" s="212"/>
      <c r="U15633" s="213"/>
      <c r="V15633" s="213"/>
      <c r="W15633" s="213"/>
      <c r="X15633" s="214"/>
      <c r="Y15633" s="214"/>
      <c r="Z15633" s="214"/>
      <c r="AA15633" s="217"/>
      <c r="AB15633" s="217"/>
      <c r="AC15633" s="217"/>
      <c r="AD15633" s="213"/>
    </row>
    <row r="15634" spans="20:30" x14ac:dyDescent="0.2">
      <c r="T15634" s="212"/>
      <c r="U15634" s="213"/>
      <c r="V15634" s="213"/>
      <c r="W15634" s="213"/>
      <c r="X15634" s="214"/>
      <c r="Y15634" s="214"/>
      <c r="Z15634" s="214"/>
      <c r="AA15634" s="217"/>
      <c r="AB15634" s="217"/>
      <c r="AC15634" s="217"/>
      <c r="AD15634" s="213"/>
    </row>
    <row r="15635" spans="20:30" x14ac:dyDescent="0.2">
      <c r="T15635" s="212"/>
      <c r="U15635" s="213"/>
      <c r="V15635" s="213"/>
      <c r="W15635" s="213"/>
      <c r="X15635" s="214"/>
      <c r="Y15635" s="214"/>
      <c r="Z15635" s="214"/>
      <c r="AA15635" s="217"/>
      <c r="AB15635" s="217"/>
      <c r="AC15635" s="217"/>
      <c r="AD15635" s="213"/>
    </row>
    <row r="15636" spans="20:30" x14ac:dyDescent="0.2">
      <c r="T15636" s="212"/>
      <c r="U15636" s="213"/>
      <c r="V15636" s="213"/>
      <c r="W15636" s="213"/>
      <c r="X15636" s="214"/>
      <c r="Y15636" s="214"/>
      <c r="Z15636" s="214"/>
      <c r="AA15636" s="217"/>
      <c r="AB15636" s="217"/>
      <c r="AC15636" s="217"/>
      <c r="AD15636" s="213"/>
    </row>
    <row r="15637" spans="20:30" x14ac:dyDescent="0.2">
      <c r="T15637" s="212"/>
      <c r="U15637" s="213"/>
      <c r="V15637" s="213"/>
      <c r="W15637" s="213"/>
      <c r="X15637" s="214"/>
      <c r="Y15637" s="214"/>
      <c r="Z15637" s="214"/>
      <c r="AA15637" s="217"/>
      <c r="AB15637" s="217"/>
      <c r="AC15637" s="217"/>
      <c r="AD15637" s="213"/>
    </row>
    <row r="15638" spans="20:30" x14ac:dyDescent="0.2">
      <c r="T15638" s="212"/>
      <c r="U15638" s="213"/>
      <c r="V15638" s="213"/>
      <c r="W15638" s="213"/>
      <c r="X15638" s="214"/>
      <c r="Y15638" s="214"/>
      <c r="Z15638" s="214"/>
      <c r="AA15638" s="217"/>
      <c r="AB15638" s="217"/>
      <c r="AC15638" s="217"/>
      <c r="AD15638" s="213"/>
    </row>
    <row r="15639" spans="20:30" x14ac:dyDescent="0.2">
      <c r="T15639" s="212"/>
      <c r="U15639" s="213"/>
      <c r="V15639" s="213"/>
      <c r="W15639" s="213"/>
      <c r="X15639" s="214"/>
      <c r="Y15639" s="214"/>
      <c r="Z15639" s="214"/>
      <c r="AA15639" s="217"/>
      <c r="AB15639" s="217"/>
      <c r="AC15639" s="217"/>
      <c r="AD15639" s="213"/>
    </row>
    <row r="15640" spans="20:30" x14ac:dyDescent="0.2">
      <c r="T15640" s="212"/>
      <c r="U15640" s="213"/>
      <c r="V15640" s="213"/>
      <c r="W15640" s="213"/>
      <c r="X15640" s="214"/>
      <c r="Y15640" s="214"/>
      <c r="Z15640" s="214"/>
      <c r="AA15640" s="217"/>
      <c r="AB15640" s="217"/>
      <c r="AC15640" s="217"/>
      <c r="AD15640" s="213"/>
    </row>
    <row r="15641" spans="20:30" x14ac:dyDescent="0.2">
      <c r="T15641" s="212"/>
      <c r="U15641" s="213"/>
      <c r="V15641" s="213"/>
      <c r="W15641" s="213"/>
      <c r="X15641" s="214"/>
      <c r="Y15641" s="214"/>
      <c r="Z15641" s="214"/>
      <c r="AA15641" s="217"/>
      <c r="AB15641" s="217"/>
      <c r="AC15641" s="217"/>
      <c r="AD15641" s="213"/>
    </row>
    <row r="15642" spans="20:30" x14ac:dyDescent="0.2">
      <c r="T15642" s="212"/>
      <c r="U15642" s="213"/>
      <c r="V15642" s="213"/>
      <c r="W15642" s="213"/>
      <c r="X15642" s="214"/>
      <c r="Y15642" s="214"/>
      <c r="Z15642" s="214"/>
      <c r="AA15642" s="217"/>
      <c r="AB15642" s="217"/>
      <c r="AC15642" s="217"/>
      <c r="AD15642" s="213"/>
    </row>
    <row r="15643" spans="20:30" x14ac:dyDescent="0.2">
      <c r="T15643" s="212"/>
      <c r="U15643" s="213"/>
      <c r="V15643" s="213"/>
      <c r="W15643" s="213"/>
      <c r="X15643" s="214"/>
      <c r="Y15643" s="214"/>
      <c r="Z15643" s="214"/>
      <c r="AA15643" s="217"/>
      <c r="AB15643" s="217"/>
      <c r="AC15643" s="217"/>
      <c r="AD15643" s="213"/>
    </row>
    <row r="15644" spans="20:30" x14ac:dyDescent="0.2">
      <c r="T15644" s="212"/>
      <c r="U15644" s="213"/>
      <c r="V15644" s="213"/>
      <c r="W15644" s="213"/>
      <c r="X15644" s="214"/>
      <c r="Y15644" s="214"/>
      <c r="Z15644" s="214"/>
      <c r="AA15644" s="217"/>
      <c r="AB15644" s="217"/>
      <c r="AC15644" s="217"/>
      <c r="AD15644" s="213"/>
    </row>
    <row r="15645" spans="20:30" x14ac:dyDescent="0.2">
      <c r="T15645" s="212"/>
      <c r="U15645" s="213"/>
      <c r="V15645" s="213"/>
      <c r="W15645" s="213"/>
      <c r="X15645" s="214"/>
      <c r="Y15645" s="214"/>
      <c r="Z15645" s="214"/>
      <c r="AA15645" s="217"/>
      <c r="AB15645" s="217"/>
      <c r="AC15645" s="217"/>
      <c r="AD15645" s="213"/>
    </row>
    <row r="15646" spans="20:30" x14ac:dyDescent="0.2">
      <c r="T15646" s="212"/>
      <c r="U15646" s="213"/>
      <c r="V15646" s="213"/>
      <c r="W15646" s="213"/>
      <c r="X15646" s="214"/>
      <c r="Y15646" s="214"/>
      <c r="Z15646" s="214"/>
      <c r="AA15646" s="217"/>
      <c r="AB15646" s="217"/>
      <c r="AC15646" s="217"/>
      <c r="AD15646" s="213"/>
    </row>
    <row r="15647" spans="20:30" x14ac:dyDescent="0.2">
      <c r="T15647" s="212"/>
      <c r="U15647" s="213"/>
      <c r="V15647" s="213"/>
      <c r="W15647" s="213"/>
      <c r="X15647" s="214"/>
      <c r="Y15647" s="214"/>
      <c r="Z15647" s="214"/>
      <c r="AA15647" s="217"/>
      <c r="AB15647" s="217"/>
      <c r="AC15647" s="217"/>
      <c r="AD15647" s="213"/>
    </row>
    <row r="15648" spans="20:30" x14ac:dyDescent="0.2">
      <c r="T15648" s="212"/>
      <c r="U15648" s="213"/>
      <c r="V15648" s="213"/>
      <c r="W15648" s="213"/>
      <c r="X15648" s="214"/>
      <c r="Y15648" s="214"/>
      <c r="Z15648" s="214"/>
      <c r="AA15648" s="217"/>
      <c r="AB15648" s="217"/>
      <c r="AC15648" s="217"/>
      <c r="AD15648" s="213"/>
    </row>
    <row r="15649" spans="20:30" x14ac:dyDescent="0.2">
      <c r="T15649" s="212"/>
      <c r="U15649" s="213"/>
      <c r="V15649" s="213"/>
      <c r="W15649" s="213"/>
      <c r="X15649" s="214"/>
      <c r="Y15649" s="214"/>
      <c r="Z15649" s="214"/>
      <c r="AA15649" s="217"/>
      <c r="AB15649" s="217"/>
      <c r="AC15649" s="217"/>
      <c r="AD15649" s="213"/>
    </row>
    <row r="15650" spans="20:30" x14ac:dyDescent="0.2">
      <c r="T15650" s="212"/>
      <c r="U15650" s="213"/>
      <c r="V15650" s="213"/>
      <c r="W15650" s="213"/>
      <c r="X15650" s="214"/>
      <c r="Y15650" s="214"/>
      <c r="Z15650" s="214"/>
      <c r="AA15650" s="217"/>
      <c r="AB15650" s="217"/>
      <c r="AC15650" s="217"/>
      <c r="AD15650" s="213"/>
    </row>
    <row r="15651" spans="20:30" x14ac:dyDescent="0.2">
      <c r="T15651" s="212"/>
      <c r="U15651" s="213"/>
      <c r="V15651" s="213"/>
      <c r="W15651" s="213"/>
      <c r="X15651" s="214"/>
      <c r="Y15651" s="214"/>
      <c r="Z15651" s="214"/>
      <c r="AA15651" s="217"/>
      <c r="AB15651" s="217"/>
      <c r="AC15651" s="217"/>
      <c r="AD15651" s="213"/>
    </row>
    <row r="15652" spans="20:30" x14ac:dyDescent="0.2">
      <c r="T15652" s="212"/>
      <c r="U15652" s="213"/>
      <c r="V15652" s="213"/>
      <c r="W15652" s="213"/>
      <c r="X15652" s="214"/>
      <c r="Y15652" s="214"/>
      <c r="Z15652" s="214"/>
      <c r="AA15652" s="217"/>
      <c r="AB15652" s="217"/>
      <c r="AC15652" s="217"/>
      <c r="AD15652" s="213"/>
    </row>
    <row r="15653" spans="20:30" x14ac:dyDescent="0.2">
      <c r="T15653" s="212"/>
      <c r="U15653" s="213"/>
      <c r="V15653" s="213"/>
      <c r="W15653" s="213"/>
      <c r="X15653" s="214"/>
      <c r="Y15653" s="214"/>
      <c r="Z15653" s="214"/>
      <c r="AA15653" s="217"/>
      <c r="AB15653" s="217"/>
      <c r="AC15653" s="217"/>
      <c r="AD15653" s="213"/>
    </row>
    <row r="15654" spans="20:30" x14ac:dyDescent="0.2">
      <c r="T15654" s="212"/>
      <c r="U15654" s="213"/>
      <c r="V15654" s="213"/>
      <c r="W15654" s="213"/>
      <c r="X15654" s="214"/>
      <c r="Y15654" s="214"/>
      <c r="Z15654" s="214"/>
      <c r="AA15654" s="217"/>
      <c r="AB15654" s="217"/>
      <c r="AC15654" s="217"/>
      <c r="AD15654" s="213"/>
    </row>
    <row r="15655" spans="20:30" x14ac:dyDescent="0.2">
      <c r="T15655" s="212"/>
      <c r="U15655" s="213"/>
      <c r="V15655" s="213"/>
      <c r="W15655" s="213"/>
      <c r="X15655" s="214"/>
      <c r="Y15655" s="214"/>
      <c r="Z15655" s="214"/>
      <c r="AA15655" s="217"/>
      <c r="AB15655" s="217"/>
      <c r="AC15655" s="217"/>
      <c r="AD15655" s="213"/>
    </row>
    <row r="15656" spans="20:30" x14ac:dyDescent="0.2">
      <c r="T15656" s="212"/>
      <c r="U15656" s="213"/>
      <c r="V15656" s="213"/>
      <c r="W15656" s="213"/>
      <c r="X15656" s="214"/>
      <c r="Y15656" s="214"/>
      <c r="Z15656" s="214"/>
      <c r="AA15656" s="217"/>
      <c r="AB15656" s="217"/>
      <c r="AC15656" s="217"/>
      <c r="AD15656" s="213"/>
    </row>
    <row r="15657" spans="20:30" x14ac:dyDescent="0.2">
      <c r="T15657" s="212"/>
      <c r="U15657" s="213"/>
      <c r="V15657" s="213"/>
      <c r="W15657" s="213"/>
      <c r="X15657" s="214"/>
      <c r="Y15657" s="214"/>
      <c r="Z15657" s="214"/>
      <c r="AA15657" s="217"/>
      <c r="AB15657" s="217"/>
      <c r="AC15657" s="217"/>
      <c r="AD15657" s="213"/>
    </row>
    <row r="15658" spans="20:30" x14ac:dyDescent="0.2">
      <c r="T15658" s="212"/>
      <c r="U15658" s="213"/>
      <c r="V15658" s="213"/>
      <c r="W15658" s="213"/>
      <c r="X15658" s="214"/>
      <c r="Y15658" s="214"/>
      <c r="Z15658" s="214"/>
      <c r="AA15658" s="217"/>
      <c r="AB15658" s="217"/>
      <c r="AC15658" s="217"/>
      <c r="AD15658" s="213"/>
    </row>
    <row r="15659" spans="20:30" x14ac:dyDescent="0.2">
      <c r="T15659" s="212"/>
      <c r="U15659" s="213"/>
      <c r="V15659" s="213"/>
      <c r="W15659" s="213"/>
      <c r="X15659" s="214"/>
      <c r="Y15659" s="214"/>
      <c r="Z15659" s="214"/>
      <c r="AA15659" s="217"/>
      <c r="AB15659" s="217"/>
      <c r="AC15659" s="217"/>
      <c r="AD15659" s="213"/>
    </row>
    <row r="15660" spans="20:30" x14ac:dyDescent="0.2">
      <c r="T15660" s="212"/>
      <c r="U15660" s="213"/>
      <c r="V15660" s="213"/>
      <c r="W15660" s="213"/>
      <c r="X15660" s="214"/>
      <c r="Y15660" s="214"/>
      <c r="Z15660" s="214"/>
      <c r="AA15660" s="217"/>
      <c r="AB15660" s="217"/>
      <c r="AC15660" s="217"/>
      <c r="AD15660" s="213"/>
    </row>
    <row r="15661" spans="20:30" x14ac:dyDescent="0.2">
      <c r="T15661" s="212"/>
      <c r="U15661" s="213"/>
      <c r="V15661" s="213"/>
      <c r="W15661" s="213"/>
      <c r="X15661" s="214"/>
      <c r="Y15661" s="214"/>
      <c r="Z15661" s="214"/>
      <c r="AA15661" s="217"/>
      <c r="AB15661" s="217"/>
      <c r="AC15661" s="217"/>
      <c r="AD15661" s="213"/>
    </row>
    <row r="15662" spans="20:30" x14ac:dyDescent="0.2">
      <c r="T15662" s="212"/>
      <c r="U15662" s="213"/>
      <c r="V15662" s="213"/>
      <c r="W15662" s="213"/>
      <c r="X15662" s="214"/>
      <c r="Y15662" s="214"/>
      <c r="Z15662" s="214"/>
      <c r="AA15662" s="217"/>
      <c r="AB15662" s="217"/>
      <c r="AC15662" s="217"/>
      <c r="AD15662" s="213"/>
    </row>
    <row r="15663" spans="20:30" x14ac:dyDescent="0.2">
      <c r="T15663" s="212"/>
      <c r="U15663" s="213"/>
      <c r="V15663" s="213"/>
      <c r="W15663" s="213"/>
      <c r="X15663" s="214"/>
      <c r="Y15663" s="214"/>
      <c r="Z15663" s="214"/>
      <c r="AA15663" s="217"/>
      <c r="AB15663" s="217"/>
      <c r="AC15663" s="217"/>
      <c r="AD15663" s="213"/>
    </row>
    <row r="15664" spans="20:30" x14ac:dyDescent="0.2">
      <c r="T15664" s="212"/>
      <c r="U15664" s="213"/>
      <c r="V15664" s="213"/>
      <c r="W15664" s="213"/>
      <c r="X15664" s="214"/>
      <c r="Y15664" s="214"/>
      <c r="Z15664" s="214"/>
      <c r="AA15664" s="217"/>
      <c r="AB15664" s="217"/>
      <c r="AC15664" s="217"/>
      <c r="AD15664" s="213"/>
    </row>
    <row r="15665" spans="20:30" x14ac:dyDescent="0.2">
      <c r="T15665" s="212"/>
      <c r="U15665" s="213"/>
      <c r="V15665" s="213"/>
      <c r="W15665" s="213"/>
      <c r="X15665" s="214"/>
      <c r="Y15665" s="214"/>
      <c r="Z15665" s="214"/>
      <c r="AA15665" s="217"/>
      <c r="AB15665" s="217"/>
      <c r="AC15665" s="217"/>
      <c r="AD15665" s="213"/>
    </row>
    <row r="15666" spans="20:30" x14ac:dyDescent="0.2">
      <c r="T15666" s="212"/>
      <c r="U15666" s="213"/>
      <c r="V15666" s="213"/>
      <c r="W15666" s="213"/>
      <c r="X15666" s="214"/>
      <c r="Y15666" s="214"/>
      <c r="Z15666" s="214"/>
      <c r="AA15666" s="217"/>
      <c r="AB15666" s="217"/>
      <c r="AC15666" s="217"/>
      <c r="AD15666" s="213"/>
    </row>
    <row r="15667" spans="20:30" x14ac:dyDescent="0.2">
      <c r="T15667" s="212"/>
      <c r="U15667" s="213"/>
      <c r="V15667" s="213"/>
      <c r="W15667" s="213"/>
      <c r="X15667" s="214"/>
      <c r="Y15667" s="214"/>
      <c r="Z15667" s="214"/>
      <c r="AA15667" s="217"/>
      <c r="AB15667" s="217"/>
      <c r="AC15667" s="217"/>
      <c r="AD15667" s="213"/>
    </row>
    <row r="15668" spans="20:30" x14ac:dyDescent="0.2">
      <c r="T15668" s="212"/>
      <c r="U15668" s="213"/>
      <c r="V15668" s="213"/>
      <c r="W15668" s="213"/>
      <c r="X15668" s="214"/>
      <c r="Y15668" s="214"/>
      <c r="Z15668" s="214"/>
      <c r="AA15668" s="217"/>
      <c r="AB15668" s="217"/>
      <c r="AC15668" s="217"/>
      <c r="AD15668" s="213"/>
    </row>
    <row r="15669" spans="20:30" x14ac:dyDescent="0.2">
      <c r="T15669" s="212"/>
      <c r="U15669" s="213"/>
      <c r="V15669" s="213"/>
      <c r="W15669" s="213"/>
      <c r="X15669" s="214"/>
      <c r="Y15669" s="214"/>
      <c r="Z15669" s="214"/>
      <c r="AA15669" s="217"/>
      <c r="AB15669" s="217"/>
      <c r="AC15669" s="217"/>
      <c r="AD15669" s="213"/>
    </row>
    <row r="15670" spans="20:30" x14ac:dyDescent="0.2">
      <c r="T15670" s="212"/>
      <c r="U15670" s="213"/>
      <c r="V15670" s="213"/>
      <c r="W15670" s="213"/>
      <c r="X15670" s="214"/>
      <c r="Y15670" s="214"/>
      <c r="Z15670" s="214"/>
      <c r="AA15670" s="217"/>
      <c r="AB15670" s="217"/>
      <c r="AC15670" s="217"/>
      <c r="AD15670" s="213"/>
    </row>
    <row r="15671" spans="20:30" x14ac:dyDescent="0.2">
      <c r="T15671" s="212"/>
      <c r="U15671" s="213"/>
      <c r="V15671" s="213"/>
      <c r="W15671" s="213"/>
      <c r="X15671" s="214"/>
      <c r="Y15671" s="214"/>
      <c r="Z15671" s="214"/>
      <c r="AA15671" s="217"/>
      <c r="AB15671" s="217"/>
      <c r="AC15671" s="217"/>
      <c r="AD15671" s="213"/>
    </row>
    <row r="15672" spans="20:30" x14ac:dyDescent="0.2">
      <c r="T15672" s="212"/>
      <c r="U15672" s="213"/>
      <c r="V15672" s="213"/>
      <c r="W15672" s="213"/>
      <c r="X15672" s="214"/>
      <c r="Y15672" s="214"/>
      <c r="Z15672" s="214"/>
      <c r="AA15672" s="217"/>
      <c r="AB15672" s="217"/>
      <c r="AC15672" s="217"/>
      <c r="AD15672" s="213"/>
    </row>
    <row r="15673" spans="20:30" x14ac:dyDescent="0.2">
      <c r="T15673" s="212"/>
      <c r="U15673" s="213"/>
      <c r="V15673" s="213"/>
      <c r="W15673" s="213"/>
      <c r="X15673" s="214"/>
      <c r="Y15673" s="214"/>
      <c r="Z15673" s="214"/>
      <c r="AA15673" s="217"/>
      <c r="AB15673" s="217"/>
      <c r="AC15673" s="217"/>
      <c r="AD15673" s="213"/>
    </row>
    <row r="15674" spans="20:30" x14ac:dyDescent="0.2">
      <c r="T15674" s="212"/>
      <c r="U15674" s="213"/>
      <c r="V15674" s="213"/>
      <c r="W15674" s="213"/>
      <c r="X15674" s="214"/>
      <c r="Y15674" s="214"/>
      <c r="Z15674" s="214"/>
      <c r="AA15674" s="217"/>
      <c r="AB15674" s="217"/>
      <c r="AC15674" s="217"/>
      <c r="AD15674" s="213"/>
    </row>
    <row r="15675" spans="20:30" x14ac:dyDescent="0.2">
      <c r="T15675" s="212"/>
      <c r="U15675" s="213"/>
      <c r="V15675" s="213"/>
      <c r="W15675" s="213"/>
      <c r="X15675" s="214"/>
      <c r="Y15675" s="214"/>
      <c r="Z15675" s="214"/>
      <c r="AA15675" s="217"/>
      <c r="AB15675" s="217"/>
      <c r="AC15675" s="217"/>
      <c r="AD15675" s="213"/>
    </row>
    <row r="15676" spans="20:30" x14ac:dyDescent="0.2">
      <c r="T15676" s="212"/>
      <c r="U15676" s="213"/>
      <c r="V15676" s="213"/>
      <c r="W15676" s="213"/>
      <c r="X15676" s="214"/>
      <c r="Y15676" s="214"/>
      <c r="Z15676" s="214"/>
      <c r="AA15676" s="217"/>
      <c r="AB15676" s="217"/>
      <c r="AC15676" s="217"/>
      <c r="AD15676" s="213"/>
    </row>
    <row r="15677" spans="20:30" x14ac:dyDescent="0.2">
      <c r="T15677" s="212"/>
      <c r="U15677" s="213"/>
      <c r="V15677" s="213"/>
      <c r="W15677" s="213"/>
      <c r="X15677" s="214"/>
      <c r="Y15677" s="214"/>
      <c r="Z15677" s="214"/>
      <c r="AA15677" s="217"/>
      <c r="AB15677" s="217"/>
      <c r="AC15677" s="217"/>
      <c r="AD15677" s="213"/>
    </row>
    <row r="15678" spans="20:30" x14ac:dyDescent="0.2">
      <c r="T15678" s="212"/>
      <c r="U15678" s="213"/>
      <c r="V15678" s="213"/>
      <c r="W15678" s="213"/>
      <c r="X15678" s="214"/>
      <c r="Y15678" s="214"/>
      <c r="Z15678" s="214"/>
      <c r="AA15678" s="217"/>
      <c r="AB15678" s="217"/>
      <c r="AC15678" s="217"/>
      <c r="AD15678" s="213"/>
    </row>
    <row r="15679" spans="20:30" x14ac:dyDescent="0.2">
      <c r="T15679" s="212"/>
      <c r="U15679" s="213"/>
      <c r="V15679" s="213"/>
      <c r="W15679" s="213"/>
      <c r="X15679" s="214"/>
      <c r="Y15679" s="214"/>
      <c r="Z15679" s="214"/>
      <c r="AA15679" s="217"/>
      <c r="AB15679" s="217"/>
      <c r="AC15679" s="217"/>
      <c r="AD15679" s="213"/>
    </row>
    <row r="15680" spans="20:30" x14ac:dyDescent="0.2">
      <c r="T15680" s="212"/>
      <c r="U15680" s="213"/>
      <c r="V15680" s="213"/>
      <c r="W15680" s="213"/>
      <c r="X15680" s="214"/>
      <c r="Y15680" s="214"/>
      <c r="Z15680" s="214"/>
      <c r="AA15680" s="217"/>
      <c r="AB15680" s="217"/>
      <c r="AC15680" s="217"/>
      <c r="AD15680" s="213"/>
    </row>
    <row r="15681" spans="20:30" x14ac:dyDescent="0.2">
      <c r="T15681" s="212"/>
      <c r="U15681" s="213"/>
      <c r="V15681" s="213"/>
      <c r="W15681" s="213"/>
      <c r="X15681" s="214"/>
      <c r="Y15681" s="214"/>
      <c r="Z15681" s="214"/>
      <c r="AA15681" s="217"/>
      <c r="AB15681" s="217"/>
      <c r="AC15681" s="217"/>
      <c r="AD15681" s="213"/>
    </row>
    <row r="15682" spans="20:30" x14ac:dyDescent="0.2">
      <c r="T15682" s="212"/>
      <c r="U15682" s="213"/>
      <c r="V15682" s="213"/>
      <c r="W15682" s="213"/>
      <c r="X15682" s="214"/>
      <c r="Y15682" s="214"/>
      <c r="Z15682" s="214"/>
      <c r="AA15682" s="217"/>
      <c r="AB15682" s="217"/>
      <c r="AC15682" s="217"/>
      <c r="AD15682" s="213"/>
    </row>
    <row r="15683" spans="20:30" x14ac:dyDescent="0.2">
      <c r="T15683" s="212"/>
      <c r="U15683" s="213"/>
      <c r="V15683" s="213"/>
      <c r="W15683" s="213"/>
      <c r="X15683" s="214"/>
      <c r="Y15683" s="214"/>
      <c r="Z15683" s="214"/>
      <c r="AA15683" s="217"/>
      <c r="AB15683" s="217"/>
      <c r="AC15683" s="217"/>
      <c r="AD15683" s="213"/>
    </row>
    <row r="15684" spans="20:30" x14ac:dyDescent="0.2">
      <c r="T15684" s="212"/>
      <c r="U15684" s="213"/>
      <c r="V15684" s="213"/>
      <c r="W15684" s="213"/>
      <c r="X15684" s="214"/>
      <c r="Y15684" s="214"/>
      <c r="Z15684" s="214"/>
      <c r="AA15684" s="217"/>
      <c r="AB15684" s="217"/>
      <c r="AC15684" s="217"/>
      <c r="AD15684" s="213"/>
    </row>
    <row r="15685" spans="20:30" x14ac:dyDescent="0.2">
      <c r="T15685" s="212"/>
      <c r="U15685" s="213"/>
      <c r="V15685" s="213"/>
      <c r="W15685" s="213"/>
      <c r="X15685" s="214"/>
      <c r="Y15685" s="214"/>
      <c r="Z15685" s="214"/>
      <c r="AA15685" s="217"/>
      <c r="AB15685" s="217"/>
      <c r="AC15685" s="217"/>
      <c r="AD15685" s="213"/>
    </row>
    <row r="15686" spans="20:30" x14ac:dyDescent="0.2">
      <c r="T15686" s="212"/>
      <c r="U15686" s="213"/>
      <c r="V15686" s="213"/>
      <c r="W15686" s="213"/>
      <c r="X15686" s="214"/>
      <c r="Y15686" s="214"/>
      <c r="Z15686" s="214"/>
      <c r="AA15686" s="217"/>
      <c r="AB15686" s="217"/>
      <c r="AC15686" s="217"/>
      <c r="AD15686" s="213"/>
    </row>
    <row r="15687" spans="20:30" x14ac:dyDescent="0.2">
      <c r="T15687" s="212"/>
      <c r="U15687" s="213"/>
      <c r="V15687" s="213"/>
      <c r="W15687" s="213"/>
      <c r="X15687" s="214"/>
      <c r="Y15687" s="214"/>
      <c r="Z15687" s="214"/>
      <c r="AA15687" s="217"/>
      <c r="AB15687" s="217"/>
      <c r="AC15687" s="217"/>
      <c r="AD15687" s="213"/>
    </row>
    <row r="15688" spans="20:30" x14ac:dyDescent="0.2">
      <c r="T15688" s="212"/>
      <c r="U15688" s="213"/>
      <c r="V15688" s="213"/>
      <c r="W15688" s="213"/>
      <c r="X15688" s="214"/>
      <c r="Y15688" s="214"/>
      <c r="Z15688" s="214"/>
      <c r="AA15688" s="217"/>
      <c r="AB15688" s="217"/>
      <c r="AC15688" s="217"/>
      <c r="AD15688" s="213"/>
    </row>
    <row r="15689" spans="20:30" x14ac:dyDescent="0.2">
      <c r="T15689" s="212"/>
      <c r="U15689" s="213"/>
      <c r="V15689" s="213"/>
      <c r="W15689" s="213"/>
      <c r="X15689" s="214"/>
      <c r="Y15689" s="214"/>
      <c r="Z15689" s="214"/>
      <c r="AA15689" s="217"/>
      <c r="AB15689" s="217"/>
      <c r="AC15689" s="217"/>
      <c r="AD15689" s="213"/>
    </row>
    <row r="15690" spans="20:30" x14ac:dyDescent="0.2">
      <c r="T15690" s="212"/>
      <c r="U15690" s="213"/>
      <c r="V15690" s="213"/>
      <c r="W15690" s="213"/>
      <c r="X15690" s="214"/>
      <c r="Y15690" s="214"/>
      <c r="Z15690" s="214"/>
      <c r="AA15690" s="217"/>
      <c r="AB15690" s="217"/>
      <c r="AC15690" s="217"/>
      <c r="AD15690" s="213"/>
    </row>
    <row r="15691" spans="20:30" x14ac:dyDescent="0.2">
      <c r="T15691" s="212"/>
      <c r="U15691" s="213"/>
      <c r="V15691" s="213"/>
      <c r="W15691" s="213"/>
      <c r="X15691" s="214"/>
      <c r="Y15691" s="214"/>
      <c r="Z15691" s="214"/>
      <c r="AA15691" s="217"/>
      <c r="AB15691" s="217"/>
      <c r="AC15691" s="217"/>
      <c r="AD15691" s="213"/>
    </row>
    <row r="15692" spans="20:30" x14ac:dyDescent="0.2">
      <c r="T15692" s="212"/>
      <c r="U15692" s="213"/>
      <c r="V15692" s="213"/>
      <c r="W15692" s="213"/>
      <c r="X15692" s="214"/>
      <c r="Y15692" s="214"/>
      <c r="Z15692" s="214"/>
      <c r="AA15692" s="217"/>
      <c r="AB15692" s="217"/>
      <c r="AC15692" s="217"/>
      <c r="AD15692" s="213"/>
    </row>
    <row r="15693" spans="20:30" x14ac:dyDescent="0.2">
      <c r="T15693" s="212"/>
      <c r="U15693" s="213"/>
      <c r="V15693" s="213"/>
      <c r="W15693" s="213"/>
      <c r="X15693" s="214"/>
      <c r="Y15693" s="214"/>
      <c r="Z15693" s="214"/>
      <c r="AA15693" s="217"/>
      <c r="AB15693" s="217"/>
      <c r="AC15693" s="217"/>
      <c r="AD15693" s="213"/>
    </row>
    <row r="15694" spans="20:30" x14ac:dyDescent="0.2">
      <c r="T15694" s="212"/>
      <c r="U15694" s="213"/>
      <c r="V15694" s="213"/>
      <c r="W15694" s="213"/>
      <c r="X15694" s="214"/>
      <c r="Y15694" s="214"/>
      <c r="Z15694" s="214"/>
      <c r="AA15694" s="217"/>
      <c r="AB15694" s="217"/>
      <c r="AC15694" s="217"/>
      <c r="AD15694" s="213"/>
    </row>
    <row r="15695" spans="20:30" x14ac:dyDescent="0.2">
      <c r="T15695" s="212"/>
      <c r="U15695" s="213"/>
      <c r="V15695" s="213"/>
      <c r="W15695" s="213"/>
      <c r="X15695" s="214"/>
      <c r="Y15695" s="214"/>
      <c r="Z15695" s="214"/>
      <c r="AA15695" s="217"/>
      <c r="AB15695" s="217"/>
      <c r="AC15695" s="217"/>
      <c r="AD15695" s="213"/>
    </row>
    <row r="15696" spans="20:30" x14ac:dyDescent="0.2">
      <c r="T15696" s="212"/>
      <c r="U15696" s="213"/>
      <c r="V15696" s="213"/>
      <c r="W15696" s="213"/>
      <c r="X15696" s="214"/>
      <c r="Y15696" s="214"/>
      <c r="Z15696" s="214"/>
      <c r="AA15696" s="217"/>
      <c r="AB15696" s="217"/>
      <c r="AC15696" s="217"/>
      <c r="AD15696" s="213"/>
    </row>
    <row r="15697" spans="20:30" x14ac:dyDescent="0.2">
      <c r="T15697" s="212"/>
      <c r="U15697" s="213"/>
      <c r="V15697" s="213"/>
      <c r="W15697" s="213"/>
      <c r="X15697" s="214"/>
      <c r="Y15697" s="214"/>
      <c r="Z15697" s="214"/>
      <c r="AA15697" s="217"/>
      <c r="AB15697" s="217"/>
      <c r="AC15697" s="217"/>
      <c r="AD15697" s="213"/>
    </row>
    <row r="15698" spans="20:30" x14ac:dyDescent="0.2">
      <c r="T15698" s="212"/>
      <c r="U15698" s="213"/>
      <c r="V15698" s="213"/>
      <c r="W15698" s="213"/>
      <c r="X15698" s="214"/>
      <c r="Y15698" s="214"/>
      <c r="Z15698" s="214"/>
      <c r="AA15698" s="217"/>
      <c r="AB15698" s="217"/>
      <c r="AC15698" s="217"/>
      <c r="AD15698" s="213"/>
    </row>
    <row r="15699" spans="20:30" x14ac:dyDescent="0.2">
      <c r="T15699" s="212"/>
      <c r="U15699" s="213"/>
      <c r="V15699" s="213"/>
      <c r="W15699" s="213"/>
      <c r="X15699" s="214"/>
      <c r="Y15699" s="214"/>
      <c r="Z15699" s="214"/>
      <c r="AA15699" s="217"/>
      <c r="AB15699" s="217"/>
      <c r="AC15699" s="217"/>
      <c r="AD15699" s="213"/>
    </row>
    <row r="15700" spans="20:30" x14ac:dyDescent="0.2">
      <c r="T15700" s="212"/>
      <c r="U15700" s="213"/>
      <c r="V15700" s="213"/>
      <c r="W15700" s="213"/>
      <c r="X15700" s="214"/>
      <c r="Y15700" s="214"/>
      <c r="Z15700" s="214"/>
      <c r="AA15700" s="217"/>
      <c r="AB15700" s="217"/>
      <c r="AC15700" s="217"/>
      <c r="AD15700" s="213"/>
    </row>
    <row r="15701" spans="20:30" x14ac:dyDescent="0.2">
      <c r="T15701" s="212"/>
      <c r="U15701" s="213"/>
      <c r="V15701" s="213"/>
      <c r="W15701" s="213"/>
      <c r="X15701" s="214"/>
      <c r="Y15701" s="214"/>
      <c r="Z15701" s="214"/>
      <c r="AA15701" s="217"/>
      <c r="AB15701" s="217"/>
      <c r="AC15701" s="217"/>
      <c r="AD15701" s="213"/>
    </row>
    <row r="15702" spans="20:30" x14ac:dyDescent="0.2">
      <c r="T15702" s="212"/>
      <c r="U15702" s="213"/>
      <c r="V15702" s="213"/>
      <c r="W15702" s="213"/>
      <c r="X15702" s="214"/>
      <c r="Y15702" s="214"/>
      <c r="Z15702" s="214"/>
      <c r="AA15702" s="217"/>
      <c r="AB15702" s="217"/>
      <c r="AC15702" s="217"/>
      <c r="AD15702" s="213"/>
    </row>
    <row r="15703" spans="20:30" x14ac:dyDescent="0.2">
      <c r="T15703" s="212"/>
      <c r="U15703" s="213"/>
      <c r="V15703" s="213"/>
      <c r="W15703" s="213"/>
      <c r="X15703" s="214"/>
      <c r="Y15703" s="214"/>
      <c r="Z15703" s="214"/>
      <c r="AA15703" s="217"/>
      <c r="AB15703" s="217"/>
      <c r="AC15703" s="217"/>
      <c r="AD15703" s="213"/>
    </row>
    <row r="15704" spans="20:30" x14ac:dyDescent="0.2">
      <c r="T15704" s="212"/>
      <c r="U15704" s="213"/>
      <c r="V15704" s="213"/>
      <c r="W15704" s="213"/>
      <c r="X15704" s="214"/>
      <c r="Y15704" s="214"/>
      <c r="Z15704" s="214"/>
      <c r="AA15704" s="217"/>
      <c r="AB15704" s="217"/>
      <c r="AC15704" s="217"/>
      <c r="AD15704" s="213"/>
    </row>
    <row r="15705" spans="20:30" x14ac:dyDescent="0.2">
      <c r="T15705" s="212"/>
      <c r="U15705" s="213"/>
      <c r="V15705" s="213"/>
      <c r="W15705" s="213"/>
      <c r="X15705" s="214"/>
      <c r="Y15705" s="214"/>
      <c r="Z15705" s="214"/>
      <c r="AA15705" s="217"/>
      <c r="AB15705" s="217"/>
      <c r="AC15705" s="217"/>
      <c r="AD15705" s="213"/>
    </row>
    <row r="15706" spans="20:30" x14ac:dyDescent="0.2">
      <c r="T15706" s="212"/>
      <c r="U15706" s="213"/>
      <c r="V15706" s="213"/>
      <c r="W15706" s="213"/>
      <c r="X15706" s="214"/>
      <c r="Y15706" s="214"/>
      <c r="Z15706" s="214"/>
      <c r="AA15706" s="217"/>
      <c r="AB15706" s="217"/>
      <c r="AC15706" s="217"/>
      <c r="AD15706" s="213"/>
    </row>
    <row r="15707" spans="20:30" x14ac:dyDescent="0.2">
      <c r="T15707" s="212"/>
      <c r="U15707" s="213"/>
      <c r="V15707" s="213"/>
      <c r="W15707" s="213"/>
      <c r="X15707" s="214"/>
      <c r="Y15707" s="214"/>
      <c r="Z15707" s="214"/>
      <c r="AA15707" s="217"/>
      <c r="AB15707" s="217"/>
      <c r="AC15707" s="217"/>
      <c r="AD15707" s="213"/>
    </row>
    <row r="15708" spans="20:30" x14ac:dyDescent="0.2">
      <c r="T15708" s="212"/>
      <c r="U15708" s="213"/>
      <c r="V15708" s="213"/>
      <c r="W15708" s="213"/>
      <c r="X15708" s="214"/>
      <c r="Y15708" s="214"/>
      <c r="Z15708" s="214"/>
      <c r="AA15708" s="217"/>
      <c r="AB15708" s="217"/>
      <c r="AC15708" s="217"/>
      <c r="AD15708" s="213"/>
    </row>
    <row r="15709" spans="20:30" x14ac:dyDescent="0.2">
      <c r="T15709" s="212"/>
      <c r="U15709" s="213"/>
      <c r="V15709" s="213"/>
      <c r="W15709" s="213"/>
      <c r="X15709" s="214"/>
      <c r="Y15709" s="214"/>
      <c r="Z15709" s="214"/>
      <c r="AA15709" s="217"/>
      <c r="AB15709" s="217"/>
      <c r="AC15709" s="217"/>
      <c r="AD15709" s="213"/>
    </row>
    <row r="15710" spans="20:30" x14ac:dyDescent="0.2">
      <c r="T15710" s="212"/>
      <c r="U15710" s="213"/>
      <c r="V15710" s="213"/>
      <c r="W15710" s="213"/>
      <c r="X15710" s="214"/>
      <c r="Y15710" s="214"/>
      <c r="Z15710" s="214"/>
      <c r="AA15710" s="217"/>
      <c r="AB15710" s="217"/>
      <c r="AC15710" s="217"/>
      <c r="AD15710" s="213"/>
    </row>
    <row r="15711" spans="20:30" x14ac:dyDescent="0.2">
      <c r="T15711" s="212"/>
      <c r="U15711" s="213"/>
      <c r="V15711" s="213"/>
      <c r="W15711" s="213"/>
      <c r="X15711" s="214"/>
      <c r="Y15711" s="214"/>
      <c r="Z15711" s="214"/>
      <c r="AA15711" s="217"/>
      <c r="AB15711" s="217"/>
      <c r="AC15711" s="217"/>
      <c r="AD15711" s="213"/>
    </row>
    <row r="15712" spans="20:30" x14ac:dyDescent="0.2">
      <c r="T15712" s="212"/>
      <c r="U15712" s="213"/>
      <c r="V15712" s="213"/>
      <c r="W15712" s="213"/>
      <c r="X15712" s="214"/>
      <c r="Y15712" s="214"/>
      <c r="Z15712" s="214"/>
      <c r="AA15712" s="217"/>
      <c r="AB15712" s="217"/>
      <c r="AC15712" s="217"/>
      <c r="AD15712" s="213"/>
    </row>
    <row r="15713" spans="20:30" x14ac:dyDescent="0.2">
      <c r="T15713" s="212"/>
      <c r="U15713" s="213"/>
      <c r="V15713" s="213"/>
      <c r="W15713" s="213"/>
      <c r="X15713" s="214"/>
      <c r="Y15713" s="214"/>
      <c r="Z15713" s="214"/>
      <c r="AA15713" s="217"/>
      <c r="AB15713" s="217"/>
      <c r="AC15713" s="217"/>
      <c r="AD15713" s="213"/>
    </row>
    <row r="15714" spans="20:30" x14ac:dyDescent="0.2">
      <c r="T15714" s="212"/>
      <c r="U15714" s="213"/>
      <c r="V15714" s="213"/>
      <c r="W15714" s="213"/>
      <c r="X15714" s="214"/>
      <c r="Y15714" s="214"/>
      <c r="Z15714" s="214"/>
      <c r="AA15714" s="217"/>
      <c r="AB15714" s="217"/>
      <c r="AC15714" s="217"/>
      <c r="AD15714" s="213"/>
    </row>
    <row r="15715" spans="20:30" x14ac:dyDescent="0.2">
      <c r="T15715" s="212"/>
      <c r="U15715" s="213"/>
      <c r="V15715" s="213"/>
      <c r="W15715" s="213"/>
      <c r="X15715" s="214"/>
      <c r="Y15715" s="214"/>
      <c r="Z15715" s="214"/>
      <c r="AA15715" s="217"/>
      <c r="AB15715" s="217"/>
      <c r="AC15715" s="217"/>
      <c r="AD15715" s="213"/>
    </row>
    <row r="15716" spans="20:30" x14ac:dyDescent="0.2">
      <c r="T15716" s="212"/>
      <c r="U15716" s="213"/>
      <c r="V15716" s="213"/>
      <c r="W15716" s="213"/>
      <c r="X15716" s="214"/>
      <c r="Y15716" s="214"/>
      <c r="Z15716" s="214"/>
      <c r="AA15716" s="217"/>
      <c r="AB15716" s="217"/>
      <c r="AC15716" s="217"/>
      <c r="AD15716" s="213"/>
    </row>
    <row r="15717" spans="20:30" x14ac:dyDescent="0.2">
      <c r="T15717" s="212"/>
      <c r="U15717" s="213"/>
      <c r="V15717" s="213"/>
      <c r="W15717" s="213"/>
      <c r="X15717" s="214"/>
      <c r="Y15717" s="214"/>
      <c r="Z15717" s="214"/>
      <c r="AA15717" s="217"/>
      <c r="AB15717" s="217"/>
      <c r="AC15717" s="217"/>
      <c r="AD15717" s="213"/>
    </row>
    <row r="15718" spans="20:30" x14ac:dyDescent="0.2">
      <c r="T15718" s="212"/>
      <c r="U15718" s="213"/>
      <c r="V15718" s="213"/>
      <c r="W15718" s="213"/>
      <c r="X15718" s="214"/>
      <c r="Y15718" s="214"/>
      <c r="Z15718" s="214"/>
      <c r="AA15718" s="217"/>
      <c r="AB15718" s="217"/>
      <c r="AC15718" s="217"/>
      <c r="AD15718" s="213"/>
    </row>
    <row r="15719" spans="20:30" x14ac:dyDescent="0.2">
      <c r="T15719" s="212"/>
      <c r="U15719" s="213"/>
      <c r="V15719" s="213"/>
      <c r="W15719" s="213"/>
      <c r="X15719" s="214"/>
      <c r="Y15719" s="214"/>
      <c r="Z15719" s="214"/>
      <c r="AA15719" s="217"/>
      <c r="AB15719" s="217"/>
      <c r="AC15719" s="217"/>
      <c r="AD15719" s="213"/>
    </row>
    <row r="15720" spans="20:30" x14ac:dyDescent="0.2">
      <c r="T15720" s="212"/>
      <c r="U15720" s="213"/>
      <c r="V15720" s="213"/>
      <c r="W15720" s="213"/>
      <c r="X15720" s="214"/>
      <c r="Y15720" s="214"/>
      <c r="Z15720" s="214"/>
      <c r="AA15720" s="217"/>
      <c r="AB15720" s="217"/>
      <c r="AC15720" s="217"/>
      <c r="AD15720" s="213"/>
    </row>
    <row r="15721" spans="20:30" x14ac:dyDescent="0.2">
      <c r="T15721" s="212"/>
      <c r="U15721" s="213"/>
      <c r="V15721" s="213"/>
      <c r="W15721" s="213"/>
      <c r="X15721" s="214"/>
      <c r="Y15721" s="214"/>
      <c r="Z15721" s="214"/>
      <c r="AA15721" s="217"/>
      <c r="AB15721" s="217"/>
      <c r="AC15721" s="217"/>
      <c r="AD15721" s="213"/>
    </row>
    <row r="15722" spans="20:30" x14ac:dyDescent="0.2">
      <c r="T15722" s="212"/>
      <c r="U15722" s="213"/>
      <c r="V15722" s="213"/>
      <c r="W15722" s="213"/>
      <c r="X15722" s="214"/>
      <c r="Y15722" s="214"/>
      <c r="Z15722" s="214"/>
      <c r="AA15722" s="217"/>
      <c r="AB15722" s="217"/>
      <c r="AC15722" s="217"/>
      <c r="AD15722" s="213"/>
    </row>
    <row r="15723" spans="20:30" x14ac:dyDescent="0.2">
      <c r="T15723" s="212"/>
      <c r="U15723" s="213"/>
      <c r="V15723" s="213"/>
      <c r="W15723" s="213"/>
      <c r="X15723" s="214"/>
      <c r="Y15723" s="214"/>
      <c r="Z15723" s="214"/>
      <c r="AA15723" s="217"/>
      <c r="AB15723" s="217"/>
      <c r="AC15723" s="217"/>
      <c r="AD15723" s="213"/>
    </row>
    <row r="15724" spans="20:30" x14ac:dyDescent="0.2">
      <c r="T15724" s="212"/>
      <c r="U15724" s="213"/>
      <c r="V15724" s="213"/>
      <c r="W15724" s="213"/>
      <c r="X15724" s="214"/>
      <c r="Y15724" s="214"/>
      <c r="Z15724" s="214"/>
      <c r="AA15724" s="217"/>
      <c r="AB15724" s="217"/>
      <c r="AC15724" s="217"/>
      <c r="AD15724" s="213"/>
    </row>
    <row r="15725" spans="20:30" x14ac:dyDescent="0.2">
      <c r="T15725" s="212"/>
      <c r="U15725" s="213"/>
      <c r="V15725" s="213"/>
      <c r="W15725" s="213"/>
      <c r="X15725" s="214"/>
      <c r="Y15725" s="214"/>
      <c r="Z15725" s="214"/>
      <c r="AA15725" s="217"/>
      <c r="AB15725" s="217"/>
      <c r="AC15725" s="217"/>
      <c r="AD15725" s="213"/>
    </row>
    <row r="15726" spans="20:30" x14ac:dyDescent="0.2">
      <c r="T15726" s="212"/>
      <c r="U15726" s="213"/>
      <c r="V15726" s="213"/>
      <c r="W15726" s="213"/>
      <c r="X15726" s="214"/>
      <c r="Y15726" s="214"/>
      <c r="Z15726" s="214"/>
      <c r="AA15726" s="217"/>
      <c r="AB15726" s="217"/>
      <c r="AC15726" s="217"/>
      <c r="AD15726" s="213"/>
    </row>
    <row r="15727" spans="20:30" x14ac:dyDescent="0.2">
      <c r="T15727" s="212"/>
      <c r="U15727" s="213"/>
      <c r="V15727" s="213"/>
      <c r="W15727" s="213"/>
      <c r="X15727" s="214"/>
      <c r="Y15727" s="214"/>
      <c r="Z15727" s="214"/>
      <c r="AA15727" s="217"/>
      <c r="AB15727" s="217"/>
      <c r="AC15727" s="217"/>
      <c r="AD15727" s="213"/>
    </row>
    <row r="15728" spans="20:30" x14ac:dyDescent="0.2">
      <c r="T15728" s="212"/>
      <c r="U15728" s="213"/>
      <c r="V15728" s="213"/>
      <c r="W15728" s="213"/>
      <c r="X15728" s="214"/>
      <c r="Y15728" s="214"/>
      <c r="Z15728" s="214"/>
      <c r="AA15728" s="217"/>
      <c r="AB15728" s="217"/>
      <c r="AC15728" s="217"/>
      <c r="AD15728" s="213"/>
    </row>
    <row r="15729" spans="20:30" x14ac:dyDescent="0.2">
      <c r="T15729" s="212"/>
      <c r="U15729" s="213"/>
      <c r="V15729" s="213"/>
      <c r="W15729" s="213"/>
      <c r="X15729" s="214"/>
      <c r="Y15729" s="214"/>
      <c r="Z15729" s="214"/>
      <c r="AA15729" s="217"/>
      <c r="AB15729" s="217"/>
      <c r="AC15729" s="217"/>
      <c r="AD15729" s="213"/>
    </row>
    <row r="15730" spans="20:30" x14ac:dyDescent="0.2">
      <c r="T15730" s="212"/>
      <c r="U15730" s="213"/>
      <c r="V15730" s="213"/>
      <c r="W15730" s="213"/>
      <c r="X15730" s="214"/>
      <c r="Y15730" s="214"/>
      <c r="Z15730" s="214"/>
      <c r="AA15730" s="217"/>
      <c r="AB15730" s="217"/>
      <c r="AC15730" s="217"/>
      <c r="AD15730" s="213"/>
    </row>
    <row r="15731" spans="20:30" x14ac:dyDescent="0.2">
      <c r="T15731" s="212"/>
      <c r="U15731" s="213"/>
      <c r="V15731" s="213"/>
      <c r="W15731" s="213"/>
      <c r="X15731" s="214"/>
      <c r="Y15731" s="214"/>
      <c r="Z15731" s="214"/>
      <c r="AA15731" s="217"/>
      <c r="AB15731" s="217"/>
      <c r="AC15731" s="217"/>
      <c r="AD15731" s="213"/>
    </row>
    <row r="15732" spans="20:30" x14ac:dyDescent="0.2">
      <c r="T15732" s="212"/>
      <c r="U15732" s="213"/>
      <c r="V15732" s="213"/>
      <c r="W15732" s="213"/>
      <c r="X15732" s="214"/>
      <c r="Y15732" s="214"/>
      <c r="Z15732" s="214"/>
      <c r="AA15732" s="217"/>
      <c r="AB15732" s="217"/>
      <c r="AC15732" s="217"/>
      <c r="AD15732" s="213"/>
    </row>
    <row r="15733" spans="20:30" x14ac:dyDescent="0.2">
      <c r="T15733" s="212"/>
      <c r="U15733" s="213"/>
      <c r="V15733" s="213"/>
      <c r="W15733" s="213"/>
      <c r="X15733" s="214"/>
      <c r="Y15733" s="214"/>
      <c r="Z15733" s="214"/>
      <c r="AA15733" s="217"/>
      <c r="AB15733" s="217"/>
      <c r="AC15733" s="217"/>
      <c r="AD15733" s="213"/>
    </row>
    <row r="15734" spans="20:30" x14ac:dyDescent="0.2">
      <c r="T15734" s="212"/>
      <c r="U15734" s="213"/>
      <c r="V15734" s="213"/>
      <c r="W15734" s="213"/>
      <c r="X15734" s="214"/>
      <c r="Y15734" s="214"/>
      <c r="Z15734" s="214"/>
      <c r="AA15734" s="217"/>
      <c r="AB15734" s="217"/>
      <c r="AC15734" s="217"/>
      <c r="AD15734" s="213"/>
    </row>
    <row r="15735" spans="20:30" x14ac:dyDescent="0.2">
      <c r="T15735" s="212"/>
      <c r="U15735" s="213"/>
      <c r="V15735" s="213"/>
      <c r="W15735" s="213"/>
      <c r="X15735" s="214"/>
      <c r="Y15735" s="214"/>
      <c r="Z15735" s="214"/>
      <c r="AA15735" s="217"/>
      <c r="AB15735" s="217"/>
      <c r="AC15735" s="217"/>
      <c r="AD15735" s="213"/>
    </row>
    <row r="15736" spans="20:30" x14ac:dyDescent="0.2">
      <c r="T15736" s="212"/>
      <c r="U15736" s="213"/>
      <c r="V15736" s="213"/>
      <c r="W15736" s="213"/>
      <c r="X15736" s="214"/>
      <c r="Y15736" s="214"/>
      <c r="Z15736" s="214"/>
      <c r="AA15736" s="217"/>
      <c r="AB15736" s="217"/>
      <c r="AC15736" s="217"/>
      <c r="AD15736" s="213"/>
    </row>
    <row r="15737" spans="20:30" x14ac:dyDescent="0.2">
      <c r="T15737" s="212"/>
      <c r="U15737" s="213"/>
      <c r="V15737" s="213"/>
      <c r="W15737" s="213"/>
      <c r="X15737" s="214"/>
      <c r="Y15737" s="214"/>
      <c r="Z15737" s="214"/>
      <c r="AA15737" s="217"/>
      <c r="AB15737" s="217"/>
      <c r="AC15737" s="217"/>
      <c r="AD15737" s="213"/>
    </row>
    <row r="15738" spans="20:30" x14ac:dyDescent="0.2">
      <c r="T15738" s="212"/>
      <c r="U15738" s="213"/>
      <c r="V15738" s="213"/>
      <c r="W15738" s="213"/>
      <c r="X15738" s="214"/>
      <c r="Y15738" s="214"/>
      <c r="Z15738" s="214"/>
      <c r="AA15738" s="217"/>
      <c r="AB15738" s="217"/>
      <c r="AC15738" s="217"/>
      <c r="AD15738" s="213"/>
    </row>
    <row r="15739" spans="20:30" x14ac:dyDescent="0.2">
      <c r="T15739" s="212"/>
      <c r="U15739" s="213"/>
      <c r="V15739" s="213"/>
      <c r="W15739" s="213"/>
      <c r="X15739" s="214"/>
      <c r="Y15739" s="214"/>
      <c r="Z15739" s="214"/>
      <c r="AA15739" s="217"/>
      <c r="AB15739" s="217"/>
      <c r="AC15739" s="217"/>
      <c r="AD15739" s="213"/>
    </row>
    <row r="15740" spans="20:30" x14ac:dyDescent="0.2">
      <c r="T15740" s="212"/>
      <c r="U15740" s="213"/>
      <c r="V15740" s="213"/>
      <c r="W15740" s="213"/>
      <c r="X15740" s="214"/>
      <c r="Y15740" s="214"/>
      <c r="Z15740" s="214"/>
      <c r="AA15740" s="217"/>
      <c r="AB15740" s="217"/>
      <c r="AC15740" s="217"/>
      <c r="AD15740" s="213"/>
    </row>
    <row r="15741" spans="20:30" x14ac:dyDescent="0.2">
      <c r="T15741" s="212"/>
      <c r="U15741" s="213"/>
      <c r="V15741" s="213"/>
      <c r="W15741" s="213"/>
      <c r="X15741" s="214"/>
      <c r="Y15741" s="214"/>
      <c r="Z15741" s="214"/>
      <c r="AA15741" s="217"/>
      <c r="AB15741" s="217"/>
      <c r="AC15741" s="217"/>
      <c r="AD15741" s="213"/>
    </row>
    <row r="15742" spans="20:30" x14ac:dyDescent="0.2">
      <c r="T15742" s="212"/>
      <c r="U15742" s="213"/>
      <c r="V15742" s="213"/>
      <c r="W15742" s="213"/>
      <c r="X15742" s="214"/>
      <c r="Y15742" s="214"/>
      <c r="Z15742" s="214"/>
      <c r="AA15742" s="217"/>
      <c r="AB15742" s="217"/>
      <c r="AC15742" s="217"/>
      <c r="AD15742" s="213"/>
    </row>
    <row r="15743" spans="20:30" x14ac:dyDescent="0.2">
      <c r="T15743" s="212"/>
      <c r="U15743" s="213"/>
      <c r="V15743" s="213"/>
      <c r="W15743" s="213"/>
      <c r="X15743" s="214"/>
      <c r="Y15743" s="214"/>
      <c r="Z15743" s="214"/>
      <c r="AA15743" s="217"/>
      <c r="AB15743" s="217"/>
      <c r="AC15743" s="217"/>
      <c r="AD15743" s="213"/>
    </row>
    <row r="15744" spans="20:30" x14ac:dyDescent="0.2">
      <c r="T15744" s="212"/>
      <c r="U15744" s="213"/>
      <c r="V15744" s="213"/>
      <c r="W15744" s="213"/>
      <c r="X15744" s="214"/>
      <c r="Y15744" s="214"/>
      <c r="Z15744" s="214"/>
      <c r="AA15744" s="217"/>
      <c r="AB15744" s="217"/>
      <c r="AC15744" s="217"/>
      <c r="AD15744" s="213"/>
    </row>
    <row r="15745" spans="20:30" x14ac:dyDescent="0.2">
      <c r="T15745" s="212"/>
      <c r="U15745" s="213"/>
      <c r="V15745" s="213"/>
      <c r="W15745" s="213"/>
      <c r="X15745" s="214"/>
      <c r="Y15745" s="214"/>
      <c r="Z15745" s="214"/>
      <c r="AA15745" s="217"/>
      <c r="AB15745" s="217"/>
      <c r="AC15745" s="217"/>
      <c r="AD15745" s="213"/>
    </row>
    <row r="15746" spans="20:30" x14ac:dyDescent="0.2">
      <c r="T15746" s="212"/>
      <c r="U15746" s="213"/>
      <c r="V15746" s="213"/>
      <c r="W15746" s="213"/>
      <c r="X15746" s="214"/>
      <c r="Y15746" s="214"/>
      <c r="Z15746" s="214"/>
      <c r="AA15746" s="217"/>
      <c r="AB15746" s="217"/>
      <c r="AC15746" s="217"/>
      <c r="AD15746" s="213"/>
    </row>
    <row r="15747" spans="20:30" x14ac:dyDescent="0.2">
      <c r="T15747" s="212"/>
      <c r="U15747" s="213"/>
      <c r="V15747" s="213"/>
      <c r="W15747" s="213"/>
      <c r="X15747" s="214"/>
      <c r="Y15747" s="214"/>
      <c r="Z15747" s="214"/>
      <c r="AA15747" s="217"/>
      <c r="AB15747" s="217"/>
      <c r="AC15747" s="217"/>
      <c r="AD15747" s="213"/>
    </row>
    <row r="15748" spans="20:30" x14ac:dyDescent="0.2">
      <c r="T15748" s="212"/>
      <c r="U15748" s="213"/>
      <c r="V15748" s="213"/>
      <c r="W15748" s="213"/>
      <c r="X15748" s="214"/>
      <c r="Y15748" s="214"/>
      <c r="Z15748" s="214"/>
      <c r="AA15748" s="217"/>
      <c r="AB15748" s="217"/>
      <c r="AC15748" s="217"/>
      <c r="AD15748" s="213"/>
    </row>
    <row r="15749" spans="20:30" x14ac:dyDescent="0.2">
      <c r="T15749" s="212"/>
      <c r="U15749" s="213"/>
      <c r="V15749" s="213"/>
      <c r="W15749" s="213"/>
      <c r="X15749" s="214"/>
      <c r="Y15749" s="214"/>
      <c r="Z15749" s="214"/>
      <c r="AA15749" s="217"/>
      <c r="AB15749" s="217"/>
      <c r="AC15749" s="217"/>
      <c r="AD15749" s="213"/>
    </row>
    <row r="15750" spans="20:30" x14ac:dyDescent="0.2">
      <c r="T15750" s="212"/>
      <c r="U15750" s="213"/>
      <c r="V15750" s="213"/>
      <c r="W15750" s="213"/>
      <c r="X15750" s="214"/>
      <c r="Y15750" s="214"/>
      <c r="Z15750" s="214"/>
      <c r="AA15750" s="217"/>
      <c r="AB15750" s="217"/>
      <c r="AC15750" s="217"/>
      <c r="AD15750" s="213"/>
    </row>
    <row r="15751" spans="20:30" x14ac:dyDescent="0.2">
      <c r="T15751" s="212"/>
      <c r="U15751" s="213"/>
      <c r="V15751" s="213"/>
      <c r="W15751" s="213"/>
      <c r="X15751" s="214"/>
      <c r="Y15751" s="214"/>
      <c r="Z15751" s="214"/>
      <c r="AA15751" s="217"/>
      <c r="AB15751" s="217"/>
      <c r="AC15751" s="217"/>
      <c r="AD15751" s="213"/>
    </row>
    <row r="15752" spans="20:30" x14ac:dyDescent="0.2">
      <c r="T15752" s="212"/>
      <c r="U15752" s="213"/>
      <c r="V15752" s="213"/>
      <c r="W15752" s="213"/>
      <c r="X15752" s="214"/>
      <c r="Y15752" s="214"/>
      <c r="Z15752" s="214"/>
      <c r="AA15752" s="217"/>
      <c r="AB15752" s="217"/>
      <c r="AC15752" s="217"/>
      <c r="AD15752" s="213"/>
    </row>
    <row r="15753" spans="20:30" x14ac:dyDescent="0.2">
      <c r="T15753" s="212"/>
      <c r="U15753" s="213"/>
      <c r="V15753" s="213"/>
      <c r="W15753" s="213"/>
      <c r="X15753" s="214"/>
      <c r="Y15753" s="214"/>
      <c r="Z15753" s="214"/>
      <c r="AA15753" s="217"/>
      <c r="AB15753" s="217"/>
      <c r="AC15753" s="217"/>
      <c r="AD15753" s="213"/>
    </row>
    <row r="15754" spans="20:30" x14ac:dyDescent="0.2">
      <c r="T15754" s="212"/>
      <c r="U15754" s="213"/>
      <c r="V15754" s="213"/>
      <c r="W15754" s="213"/>
      <c r="X15754" s="214"/>
      <c r="Y15754" s="214"/>
      <c r="Z15754" s="214"/>
      <c r="AA15754" s="217"/>
      <c r="AB15754" s="217"/>
      <c r="AC15754" s="217"/>
      <c r="AD15754" s="213"/>
    </row>
    <row r="15755" spans="20:30" x14ac:dyDescent="0.2">
      <c r="T15755" s="212"/>
      <c r="U15755" s="213"/>
      <c r="V15755" s="213"/>
      <c r="W15755" s="213"/>
      <c r="X15755" s="214"/>
      <c r="Y15755" s="214"/>
      <c r="Z15755" s="214"/>
      <c r="AA15755" s="217"/>
      <c r="AB15755" s="217"/>
      <c r="AC15755" s="217"/>
      <c r="AD15755" s="213"/>
    </row>
    <row r="15756" spans="20:30" x14ac:dyDescent="0.2">
      <c r="T15756" s="212"/>
      <c r="U15756" s="213"/>
      <c r="V15756" s="213"/>
      <c r="W15756" s="213"/>
      <c r="X15756" s="214"/>
      <c r="Y15756" s="214"/>
      <c r="Z15756" s="214"/>
      <c r="AA15756" s="217"/>
      <c r="AB15756" s="217"/>
      <c r="AC15756" s="217"/>
      <c r="AD15756" s="213"/>
    </row>
    <row r="15757" spans="20:30" x14ac:dyDescent="0.2">
      <c r="T15757" s="212"/>
      <c r="U15757" s="213"/>
      <c r="V15757" s="213"/>
      <c r="W15757" s="213"/>
      <c r="X15757" s="214"/>
      <c r="Y15757" s="214"/>
      <c r="Z15757" s="214"/>
      <c r="AA15757" s="217"/>
      <c r="AB15757" s="217"/>
      <c r="AC15757" s="217"/>
      <c r="AD15757" s="213"/>
    </row>
    <row r="15758" spans="20:30" x14ac:dyDescent="0.2">
      <c r="T15758" s="212"/>
      <c r="U15758" s="213"/>
      <c r="V15758" s="213"/>
      <c r="W15758" s="213"/>
      <c r="X15758" s="214"/>
      <c r="Y15758" s="214"/>
      <c r="Z15758" s="214"/>
      <c r="AA15758" s="217"/>
      <c r="AB15758" s="217"/>
      <c r="AC15758" s="217"/>
      <c r="AD15758" s="213"/>
    </row>
    <row r="15759" spans="20:30" x14ac:dyDescent="0.2">
      <c r="T15759" s="212"/>
      <c r="U15759" s="213"/>
      <c r="V15759" s="213"/>
      <c r="W15759" s="213"/>
      <c r="X15759" s="214"/>
      <c r="Y15759" s="214"/>
      <c r="Z15759" s="214"/>
      <c r="AA15759" s="217"/>
      <c r="AB15759" s="217"/>
      <c r="AC15759" s="217"/>
      <c r="AD15759" s="213"/>
    </row>
    <row r="15760" spans="20:30" x14ac:dyDescent="0.2">
      <c r="T15760" s="212"/>
      <c r="U15760" s="213"/>
      <c r="V15760" s="213"/>
      <c r="W15760" s="213"/>
      <c r="X15760" s="214"/>
      <c r="Y15760" s="214"/>
      <c r="Z15760" s="214"/>
      <c r="AA15760" s="217"/>
      <c r="AB15760" s="217"/>
      <c r="AC15760" s="217"/>
      <c r="AD15760" s="213"/>
    </row>
    <row r="15761" spans="20:30" x14ac:dyDescent="0.2">
      <c r="T15761" s="212"/>
      <c r="U15761" s="213"/>
      <c r="V15761" s="213"/>
      <c r="W15761" s="213"/>
      <c r="X15761" s="214"/>
      <c r="Y15761" s="214"/>
      <c r="Z15761" s="214"/>
      <c r="AA15761" s="217"/>
      <c r="AB15761" s="217"/>
      <c r="AC15761" s="217"/>
      <c r="AD15761" s="213"/>
    </row>
    <row r="15762" spans="20:30" x14ac:dyDescent="0.2">
      <c r="T15762" s="212"/>
      <c r="U15762" s="213"/>
      <c r="V15762" s="213"/>
      <c r="W15762" s="213"/>
      <c r="X15762" s="214"/>
      <c r="Y15762" s="214"/>
      <c r="Z15762" s="214"/>
      <c r="AA15762" s="217"/>
      <c r="AB15762" s="217"/>
      <c r="AC15762" s="217"/>
      <c r="AD15762" s="213"/>
    </row>
    <row r="15763" spans="20:30" x14ac:dyDescent="0.2">
      <c r="T15763" s="212"/>
      <c r="U15763" s="213"/>
      <c r="V15763" s="213"/>
      <c r="W15763" s="213"/>
      <c r="X15763" s="214"/>
      <c r="Y15763" s="214"/>
      <c r="Z15763" s="214"/>
      <c r="AA15763" s="217"/>
      <c r="AB15763" s="217"/>
      <c r="AC15763" s="217"/>
      <c r="AD15763" s="213"/>
    </row>
    <row r="15764" spans="20:30" x14ac:dyDescent="0.2">
      <c r="T15764" s="212"/>
      <c r="U15764" s="213"/>
      <c r="V15764" s="213"/>
      <c r="W15764" s="213"/>
      <c r="X15764" s="214"/>
      <c r="Y15764" s="214"/>
      <c r="Z15764" s="214"/>
      <c r="AA15764" s="217"/>
      <c r="AB15764" s="217"/>
      <c r="AC15764" s="217"/>
      <c r="AD15764" s="213"/>
    </row>
    <row r="15765" spans="20:30" x14ac:dyDescent="0.2">
      <c r="T15765" s="212"/>
      <c r="U15765" s="213"/>
      <c r="V15765" s="213"/>
      <c r="W15765" s="213"/>
      <c r="X15765" s="214"/>
      <c r="Y15765" s="214"/>
      <c r="Z15765" s="214"/>
      <c r="AA15765" s="217"/>
      <c r="AB15765" s="217"/>
      <c r="AC15765" s="217"/>
      <c r="AD15765" s="213"/>
    </row>
    <row r="15766" spans="20:30" x14ac:dyDescent="0.2">
      <c r="T15766" s="212"/>
      <c r="U15766" s="213"/>
      <c r="V15766" s="213"/>
      <c r="W15766" s="213"/>
      <c r="X15766" s="214"/>
      <c r="Y15766" s="214"/>
      <c r="Z15766" s="214"/>
      <c r="AA15766" s="217"/>
      <c r="AB15766" s="217"/>
      <c r="AC15766" s="217"/>
      <c r="AD15766" s="213"/>
    </row>
    <row r="15767" spans="20:30" x14ac:dyDescent="0.2">
      <c r="T15767" s="212"/>
      <c r="U15767" s="213"/>
      <c r="V15767" s="213"/>
      <c r="W15767" s="213"/>
      <c r="X15767" s="214"/>
      <c r="Y15767" s="214"/>
      <c r="Z15767" s="214"/>
      <c r="AA15767" s="217"/>
      <c r="AB15767" s="217"/>
      <c r="AC15767" s="217"/>
      <c r="AD15767" s="213"/>
    </row>
    <row r="15768" spans="20:30" x14ac:dyDescent="0.2">
      <c r="T15768" s="212"/>
      <c r="U15768" s="213"/>
      <c r="V15768" s="213"/>
      <c r="W15768" s="213"/>
      <c r="X15768" s="214"/>
      <c r="Y15768" s="214"/>
      <c r="Z15768" s="214"/>
      <c r="AA15768" s="217"/>
      <c r="AB15768" s="217"/>
      <c r="AC15768" s="217"/>
      <c r="AD15768" s="213"/>
    </row>
    <row r="15769" spans="20:30" x14ac:dyDescent="0.2">
      <c r="T15769" s="212"/>
      <c r="U15769" s="213"/>
      <c r="V15769" s="213"/>
      <c r="W15769" s="213"/>
      <c r="X15769" s="214"/>
      <c r="Y15769" s="214"/>
      <c r="Z15769" s="214"/>
      <c r="AA15769" s="217"/>
      <c r="AB15769" s="217"/>
      <c r="AC15769" s="217"/>
      <c r="AD15769" s="213"/>
    </row>
    <row r="15770" spans="20:30" x14ac:dyDescent="0.2">
      <c r="T15770" s="212"/>
      <c r="U15770" s="213"/>
      <c r="V15770" s="213"/>
      <c r="W15770" s="213"/>
      <c r="X15770" s="214"/>
      <c r="Y15770" s="214"/>
      <c r="Z15770" s="214"/>
      <c r="AA15770" s="217"/>
      <c r="AB15770" s="217"/>
      <c r="AC15770" s="217"/>
      <c r="AD15770" s="213"/>
    </row>
    <row r="15771" spans="20:30" x14ac:dyDescent="0.2">
      <c r="T15771" s="212"/>
      <c r="U15771" s="213"/>
      <c r="V15771" s="213"/>
      <c r="W15771" s="213"/>
      <c r="X15771" s="214"/>
      <c r="Y15771" s="214"/>
      <c r="Z15771" s="214"/>
      <c r="AA15771" s="217"/>
      <c r="AB15771" s="217"/>
      <c r="AC15771" s="217"/>
      <c r="AD15771" s="213"/>
    </row>
    <row r="15772" spans="20:30" x14ac:dyDescent="0.2">
      <c r="T15772" s="212"/>
      <c r="U15772" s="213"/>
      <c r="V15772" s="213"/>
      <c r="W15772" s="213"/>
      <c r="X15772" s="214"/>
      <c r="Y15772" s="214"/>
      <c r="Z15772" s="214"/>
      <c r="AA15772" s="217"/>
      <c r="AB15772" s="217"/>
      <c r="AC15772" s="217"/>
      <c r="AD15772" s="213"/>
    </row>
    <row r="15773" spans="20:30" x14ac:dyDescent="0.2">
      <c r="T15773" s="212"/>
      <c r="U15773" s="213"/>
      <c r="V15773" s="213"/>
      <c r="W15773" s="213"/>
      <c r="X15773" s="214"/>
      <c r="Y15773" s="214"/>
      <c r="Z15773" s="214"/>
      <c r="AA15773" s="217"/>
      <c r="AB15773" s="217"/>
      <c r="AC15773" s="217"/>
      <c r="AD15773" s="213"/>
    </row>
    <row r="15774" spans="20:30" x14ac:dyDescent="0.2">
      <c r="T15774" s="212"/>
      <c r="U15774" s="213"/>
      <c r="V15774" s="213"/>
      <c r="W15774" s="213"/>
      <c r="X15774" s="214"/>
      <c r="Y15774" s="214"/>
      <c r="Z15774" s="214"/>
      <c r="AA15774" s="217"/>
      <c r="AB15774" s="217"/>
      <c r="AC15774" s="217"/>
      <c r="AD15774" s="213"/>
    </row>
    <row r="15775" spans="20:30" x14ac:dyDescent="0.2">
      <c r="T15775" s="212"/>
      <c r="U15775" s="213"/>
      <c r="V15775" s="213"/>
      <c r="W15775" s="213"/>
      <c r="X15775" s="214"/>
      <c r="Y15775" s="214"/>
      <c r="Z15775" s="214"/>
      <c r="AA15775" s="217"/>
      <c r="AB15775" s="217"/>
      <c r="AC15775" s="217"/>
      <c r="AD15775" s="213"/>
    </row>
    <row r="15776" spans="20:30" x14ac:dyDescent="0.2">
      <c r="T15776" s="212"/>
      <c r="U15776" s="213"/>
      <c r="V15776" s="213"/>
      <c r="W15776" s="213"/>
      <c r="X15776" s="214"/>
      <c r="Y15776" s="214"/>
      <c r="Z15776" s="214"/>
      <c r="AA15776" s="217"/>
      <c r="AB15776" s="217"/>
      <c r="AC15776" s="217"/>
      <c r="AD15776" s="213"/>
    </row>
    <row r="15777" spans="20:30" x14ac:dyDescent="0.2">
      <c r="T15777" s="212"/>
      <c r="U15777" s="213"/>
      <c r="V15777" s="213"/>
      <c r="W15777" s="213"/>
      <c r="X15777" s="214"/>
      <c r="Y15777" s="214"/>
      <c r="Z15777" s="214"/>
      <c r="AA15777" s="217"/>
      <c r="AB15777" s="217"/>
      <c r="AC15777" s="217"/>
      <c r="AD15777" s="213"/>
    </row>
    <row r="15778" spans="20:30" x14ac:dyDescent="0.2">
      <c r="T15778" s="212"/>
      <c r="U15778" s="213"/>
      <c r="V15778" s="213"/>
      <c r="W15778" s="213"/>
      <c r="X15778" s="214"/>
      <c r="Y15778" s="214"/>
      <c r="Z15778" s="214"/>
      <c r="AA15778" s="217"/>
      <c r="AB15778" s="217"/>
      <c r="AC15778" s="217"/>
      <c r="AD15778" s="213"/>
    </row>
    <row r="15779" spans="20:30" x14ac:dyDescent="0.2">
      <c r="T15779" s="212"/>
      <c r="U15779" s="213"/>
      <c r="V15779" s="213"/>
      <c r="W15779" s="213"/>
      <c r="X15779" s="214"/>
      <c r="Y15779" s="214"/>
      <c r="Z15779" s="214"/>
      <c r="AA15779" s="217"/>
      <c r="AB15779" s="217"/>
      <c r="AC15779" s="217"/>
      <c r="AD15779" s="213"/>
    </row>
    <row r="15780" spans="20:30" x14ac:dyDescent="0.2">
      <c r="T15780" s="212"/>
      <c r="U15780" s="213"/>
      <c r="V15780" s="213"/>
      <c r="W15780" s="213"/>
      <c r="X15780" s="214"/>
      <c r="Y15780" s="214"/>
      <c r="Z15780" s="214"/>
      <c r="AA15780" s="217"/>
      <c r="AB15780" s="217"/>
      <c r="AC15780" s="217"/>
      <c r="AD15780" s="213"/>
    </row>
    <row r="15781" spans="20:30" x14ac:dyDescent="0.2">
      <c r="T15781" s="212"/>
      <c r="U15781" s="213"/>
      <c r="V15781" s="213"/>
      <c r="W15781" s="213"/>
      <c r="X15781" s="214"/>
      <c r="Y15781" s="214"/>
      <c r="Z15781" s="214"/>
      <c r="AA15781" s="217"/>
      <c r="AB15781" s="217"/>
      <c r="AC15781" s="217"/>
      <c r="AD15781" s="213"/>
    </row>
    <row r="15782" spans="20:30" x14ac:dyDescent="0.2">
      <c r="T15782" s="212"/>
      <c r="U15782" s="213"/>
      <c r="V15782" s="213"/>
      <c r="W15782" s="213"/>
      <c r="X15782" s="214"/>
      <c r="Y15782" s="214"/>
      <c r="Z15782" s="214"/>
      <c r="AA15782" s="217"/>
      <c r="AB15782" s="217"/>
      <c r="AC15782" s="217"/>
      <c r="AD15782" s="213"/>
    </row>
    <row r="15783" spans="20:30" x14ac:dyDescent="0.2">
      <c r="T15783" s="212"/>
      <c r="U15783" s="213"/>
      <c r="V15783" s="213"/>
      <c r="W15783" s="213"/>
      <c r="X15783" s="214"/>
      <c r="Y15783" s="214"/>
      <c r="Z15783" s="214"/>
      <c r="AA15783" s="217"/>
      <c r="AB15783" s="217"/>
      <c r="AC15783" s="217"/>
      <c r="AD15783" s="213"/>
    </row>
    <row r="15784" spans="20:30" x14ac:dyDescent="0.2">
      <c r="T15784" s="212"/>
      <c r="U15784" s="213"/>
      <c r="V15784" s="213"/>
      <c r="W15784" s="213"/>
      <c r="X15784" s="214"/>
      <c r="Y15784" s="214"/>
      <c r="Z15784" s="214"/>
      <c r="AA15784" s="217"/>
      <c r="AB15784" s="217"/>
      <c r="AC15784" s="217"/>
      <c r="AD15784" s="213"/>
    </row>
    <row r="15785" spans="20:30" x14ac:dyDescent="0.2">
      <c r="T15785" s="212"/>
      <c r="U15785" s="213"/>
      <c r="V15785" s="213"/>
      <c r="W15785" s="213"/>
      <c r="X15785" s="214"/>
      <c r="Y15785" s="214"/>
      <c r="Z15785" s="214"/>
      <c r="AA15785" s="217"/>
      <c r="AB15785" s="217"/>
      <c r="AC15785" s="217"/>
      <c r="AD15785" s="213"/>
    </row>
    <row r="15786" spans="20:30" x14ac:dyDescent="0.2">
      <c r="T15786" s="212"/>
      <c r="U15786" s="213"/>
      <c r="V15786" s="213"/>
      <c r="W15786" s="213"/>
      <c r="X15786" s="214"/>
      <c r="Y15786" s="214"/>
      <c r="Z15786" s="214"/>
      <c r="AA15786" s="217"/>
      <c r="AB15786" s="217"/>
      <c r="AC15786" s="217"/>
      <c r="AD15786" s="213"/>
    </row>
    <row r="15787" spans="20:30" x14ac:dyDescent="0.2">
      <c r="T15787" s="212"/>
      <c r="U15787" s="213"/>
      <c r="V15787" s="213"/>
      <c r="W15787" s="213"/>
      <c r="X15787" s="214"/>
      <c r="Y15787" s="214"/>
      <c r="Z15787" s="214"/>
      <c r="AA15787" s="217"/>
      <c r="AB15787" s="217"/>
      <c r="AC15787" s="217"/>
      <c r="AD15787" s="213"/>
    </row>
    <row r="15788" spans="20:30" x14ac:dyDescent="0.2">
      <c r="T15788" s="212"/>
      <c r="U15788" s="213"/>
      <c r="V15788" s="213"/>
      <c r="W15788" s="213"/>
      <c r="X15788" s="214"/>
      <c r="Y15788" s="214"/>
      <c r="Z15788" s="214"/>
      <c r="AA15788" s="217"/>
      <c r="AB15788" s="217"/>
      <c r="AC15788" s="217"/>
      <c r="AD15788" s="213"/>
    </row>
    <row r="15789" spans="20:30" x14ac:dyDescent="0.2">
      <c r="T15789" s="212"/>
      <c r="U15789" s="213"/>
      <c r="V15789" s="213"/>
      <c r="W15789" s="213"/>
      <c r="X15789" s="214"/>
      <c r="Y15789" s="214"/>
      <c r="Z15789" s="214"/>
      <c r="AA15789" s="217"/>
      <c r="AB15789" s="217"/>
      <c r="AC15789" s="217"/>
      <c r="AD15789" s="213"/>
    </row>
    <row r="15790" spans="20:30" x14ac:dyDescent="0.2">
      <c r="T15790" s="212"/>
      <c r="U15790" s="213"/>
      <c r="V15790" s="213"/>
      <c r="W15790" s="213"/>
      <c r="X15790" s="214"/>
      <c r="Y15790" s="214"/>
      <c r="Z15790" s="214"/>
      <c r="AA15790" s="217"/>
      <c r="AB15790" s="217"/>
      <c r="AC15790" s="217"/>
      <c r="AD15790" s="213"/>
    </row>
    <row r="15791" spans="20:30" x14ac:dyDescent="0.2">
      <c r="T15791" s="212"/>
      <c r="U15791" s="213"/>
      <c r="V15791" s="213"/>
      <c r="W15791" s="213"/>
      <c r="X15791" s="214"/>
      <c r="Y15791" s="214"/>
      <c r="Z15791" s="214"/>
      <c r="AA15791" s="217"/>
      <c r="AB15791" s="217"/>
      <c r="AC15791" s="217"/>
      <c r="AD15791" s="213"/>
    </row>
    <row r="15792" spans="20:30" x14ac:dyDescent="0.2">
      <c r="T15792" s="212"/>
      <c r="U15792" s="213"/>
      <c r="V15792" s="213"/>
      <c r="W15792" s="213"/>
      <c r="X15792" s="214"/>
      <c r="Y15792" s="214"/>
      <c r="Z15792" s="214"/>
      <c r="AA15792" s="217"/>
      <c r="AB15792" s="217"/>
      <c r="AC15792" s="217"/>
      <c r="AD15792" s="213"/>
    </row>
    <row r="15793" spans="20:30" x14ac:dyDescent="0.2">
      <c r="T15793" s="212"/>
      <c r="U15793" s="213"/>
      <c r="V15793" s="213"/>
      <c r="W15793" s="213"/>
      <c r="X15793" s="214"/>
      <c r="Y15793" s="214"/>
      <c r="Z15793" s="214"/>
      <c r="AA15793" s="217"/>
      <c r="AB15793" s="217"/>
      <c r="AC15793" s="217"/>
      <c r="AD15793" s="213"/>
    </row>
    <row r="15794" spans="20:30" x14ac:dyDescent="0.2">
      <c r="T15794" s="212"/>
      <c r="U15794" s="213"/>
      <c r="V15794" s="213"/>
      <c r="W15794" s="213"/>
      <c r="X15794" s="214"/>
      <c r="Y15794" s="214"/>
      <c r="Z15794" s="214"/>
      <c r="AA15794" s="217"/>
      <c r="AB15794" s="217"/>
      <c r="AC15794" s="217"/>
      <c r="AD15794" s="213"/>
    </row>
    <row r="15795" spans="20:30" x14ac:dyDescent="0.2">
      <c r="T15795" s="212"/>
      <c r="U15795" s="213"/>
      <c r="V15795" s="213"/>
      <c r="W15795" s="213"/>
      <c r="X15795" s="214"/>
      <c r="Y15795" s="214"/>
      <c r="Z15795" s="214"/>
      <c r="AA15795" s="217"/>
      <c r="AB15795" s="217"/>
      <c r="AC15795" s="217"/>
      <c r="AD15795" s="213"/>
    </row>
    <row r="15796" spans="20:30" x14ac:dyDescent="0.2">
      <c r="T15796" s="212"/>
      <c r="U15796" s="213"/>
      <c r="V15796" s="213"/>
      <c r="W15796" s="213"/>
      <c r="X15796" s="214"/>
      <c r="Y15796" s="214"/>
      <c r="Z15796" s="214"/>
      <c r="AA15796" s="217"/>
      <c r="AB15796" s="217"/>
      <c r="AC15796" s="217"/>
      <c r="AD15796" s="213"/>
    </row>
    <row r="15797" spans="20:30" x14ac:dyDescent="0.2">
      <c r="T15797" s="212"/>
      <c r="U15797" s="213"/>
      <c r="V15797" s="213"/>
      <c r="W15797" s="213"/>
      <c r="X15797" s="214"/>
      <c r="Y15797" s="214"/>
      <c r="Z15797" s="214"/>
      <c r="AA15797" s="217"/>
      <c r="AB15797" s="217"/>
      <c r="AC15797" s="217"/>
      <c r="AD15797" s="213"/>
    </row>
    <row r="15798" spans="20:30" x14ac:dyDescent="0.2">
      <c r="T15798" s="212"/>
      <c r="U15798" s="213"/>
      <c r="V15798" s="213"/>
      <c r="W15798" s="213"/>
      <c r="X15798" s="214"/>
      <c r="Y15798" s="214"/>
      <c r="Z15798" s="214"/>
      <c r="AA15798" s="217"/>
      <c r="AB15798" s="217"/>
      <c r="AC15798" s="217"/>
      <c r="AD15798" s="213"/>
    </row>
    <row r="15799" spans="20:30" x14ac:dyDescent="0.2">
      <c r="T15799" s="212"/>
      <c r="U15799" s="213"/>
      <c r="V15799" s="213"/>
      <c r="W15799" s="213"/>
      <c r="X15799" s="214"/>
      <c r="Y15799" s="214"/>
      <c r="Z15799" s="214"/>
      <c r="AA15799" s="217"/>
      <c r="AB15799" s="217"/>
      <c r="AC15799" s="217"/>
      <c r="AD15799" s="213"/>
    </row>
    <row r="15800" spans="20:30" x14ac:dyDescent="0.2">
      <c r="T15800" s="212"/>
      <c r="U15800" s="213"/>
      <c r="V15800" s="213"/>
      <c r="W15800" s="213"/>
      <c r="X15800" s="214"/>
      <c r="Y15800" s="214"/>
      <c r="Z15800" s="214"/>
      <c r="AA15800" s="217"/>
      <c r="AB15800" s="217"/>
      <c r="AC15800" s="217"/>
      <c r="AD15800" s="213"/>
    </row>
    <row r="15801" spans="20:30" x14ac:dyDescent="0.2">
      <c r="T15801" s="212"/>
      <c r="U15801" s="213"/>
      <c r="V15801" s="213"/>
      <c r="W15801" s="213"/>
      <c r="X15801" s="214"/>
      <c r="Y15801" s="214"/>
      <c r="Z15801" s="214"/>
      <c r="AA15801" s="217"/>
      <c r="AB15801" s="217"/>
      <c r="AC15801" s="217"/>
      <c r="AD15801" s="213"/>
    </row>
    <row r="15802" spans="20:30" x14ac:dyDescent="0.2">
      <c r="T15802" s="212"/>
      <c r="U15802" s="213"/>
      <c r="V15802" s="213"/>
      <c r="W15802" s="213"/>
      <c r="X15802" s="214"/>
      <c r="Y15802" s="214"/>
      <c r="Z15802" s="214"/>
      <c r="AA15802" s="217"/>
      <c r="AB15802" s="217"/>
      <c r="AC15802" s="217"/>
      <c r="AD15802" s="213"/>
    </row>
    <row r="15803" spans="20:30" x14ac:dyDescent="0.2">
      <c r="T15803" s="212"/>
      <c r="U15803" s="213"/>
      <c r="V15803" s="213"/>
      <c r="W15803" s="213"/>
      <c r="X15803" s="214"/>
      <c r="Y15803" s="214"/>
      <c r="Z15803" s="214"/>
      <c r="AA15803" s="217"/>
      <c r="AB15803" s="217"/>
      <c r="AC15803" s="217"/>
      <c r="AD15803" s="213"/>
    </row>
    <row r="15804" spans="20:30" x14ac:dyDescent="0.2">
      <c r="T15804" s="212"/>
      <c r="U15804" s="213"/>
      <c r="V15804" s="213"/>
      <c r="W15804" s="213"/>
      <c r="X15804" s="214"/>
      <c r="Y15804" s="214"/>
      <c r="Z15804" s="214"/>
      <c r="AA15804" s="217"/>
      <c r="AB15804" s="217"/>
      <c r="AC15804" s="217"/>
      <c r="AD15804" s="213"/>
    </row>
    <row r="15805" spans="20:30" x14ac:dyDescent="0.2">
      <c r="T15805" s="212"/>
      <c r="U15805" s="213"/>
      <c r="V15805" s="213"/>
      <c r="W15805" s="213"/>
      <c r="X15805" s="214"/>
      <c r="Y15805" s="214"/>
      <c r="Z15805" s="214"/>
      <c r="AA15805" s="217"/>
      <c r="AB15805" s="217"/>
      <c r="AC15805" s="217"/>
      <c r="AD15805" s="213"/>
    </row>
    <row r="15806" spans="20:30" x14ac:dyDescent="0.2">
      <c r="T15806" s="212"/>
      <c r="U15806" s="213"/>
      <c r="V15806" s="213"/>
      <c r="W15806" s="213"/>
      <c r="X15806" s="214"/>
      <c r="Y15806" s="214"/>
      <c r="Z15806" s="214"/>
      <c r="AA15806" s="217"/>
      <c r="AB15806" s="217"/>
      <c r="AC15806" s="217"/>
      <c r="AD15806" s="213"/>
    </row>
    <row r="15807" spans="20:30" x14ac:dyDescent="0.2">
      <c r="T15807" s="212"/>
      <c r="U15807" s="213"/>
      <c r="V15807" s="213"/>
      <c r="W15807" s="213"/>
      <c r="X15807" s="214"/>
      <c r="Y15807" s="214"/>
      <c r="Z15807" s="214"/>
      <c r="AA15807" s="217"/>
      <c r="AB15807" s="217"/>
      <c r="AC15807" s="217"/>
      <c r="AD15807" s="213"/>
    </row>
    <row r="15808" spans="20:30" x14ac:dyDescent="0.2">
      <c r="T15808" s="212"/>
      <c r="U15808" s="213"/>
      <c r="V15808" s="213"/>
      <c r="W15808" s="213"/>
      <c r="X15808" s="214"/>
      <c r="Y15808" s="214"/>
      <c r="Z15808" s="214"/>
      <c r="AA15808" s="217"/>
      <c r="AB15808" s="217"/>
      <c r="AC15808" s="217"/>
      <c r="AD15808" s="213"/>
    </row>
    <row r="15809" spans="20:30" x14ac:dyDescent="0.2">
      <c r="T15809" s="212"/>
      <c r="U15809" s="213"/>
      <c r="V15809" s="213"/>
      <c r="W15809" s="213"/>
      <c r="X15809" s="214"/>
      <c r="Y15809" s="214"/>
      <c r="Z15809" s="214"/>
      <c r="AA15809" s="217"/>
      <c r="AB15809" s="217"/>
      <c r="AC15809" s="217"/>
      <c r="AD15809" s="213"/>
    </row>
    <row r="15810" spans="20:30" x14ac:dyDescent="0.2">
      <c r="T15810" s="212"/>
      <c r="U15810" s="213"/>
      <c r="V15810" s="213"/>
      <c r="W15810" s="213"/>
      <c r="X15810" s="214"/>
      <c r="Y15810" s="214"/>
      <c r="Z15810" s="214"/>
      <c r="AA15810" s="217"/>
      <c r="AB15810" s="217"/>
      <c r="AC15810" s="217"/>
      <c r="AD15810" s="213"/>
    </row>
    <row r="15811" spans="20:30" x14ac:dyDescent="0.2">
      <c r="T15811" s="212"/>
      <c r="U15811" s="213"/>
      <c r="V15811" s="213"/>
      <c r="W15811" s="213"/>
      <c r="X15811" s="214"/>
      <c r="Y15811" s="214"/>
      <c r="Z15811" s="214"/>
      <c r="AA15811" s="217"/>
      <c r="AB15811" s="217"/>
      <c r="AC15811" s="217"/>
      <c r="AD15811" s="213"/>
    </row>
    <row r="15812" spans="20:30" x14ac:dyDescent="0.2">
      <c r="T15812" s="212"/>
      <c r="U15812" s="213"/>
      <c r="V15812" s="213"/>
      <c r="W15812" s="213"/>
      <c r="X15812" s="214"/>
      <c r="Y15812" s="214"/>
      <c r="Z15812" s="214"/>
      <c r="AA15812" s="217"/>
      <c r="AB15812" s="217"/>
      <c r="AC15812" s="217"/>
      <c r="AD15812" s="213"/>
    </row>
    <row r="15813" spans="20:30" x14ac:dyDescent="0.2">
      <c r="T15813" s="212"/>
      <c r="U15813" s="213"/>
      <c r="V15813" s="213"/>
      <c r="W15813" s="213"/>
      <c r="X15813" s="214"/>
      <c r="Y15813" s="214"/>
      <c r="Z15813" s="214"/>
      <c r="AA15813" s="217"/>
      <c r="AB15813" s="217"/>
      <c r="AC15813" s="217"/>
      <c r="AD15813" s="213"/>
    </row>
    <row r="15814" spans="20:30" x14ac:dyDescent="0.2">
      <c r="T15814" s="212"/>
      <c r="U15814" s="213"/>
      <c r="V15814" s="213"/>
      <c r="W15814" s="213"/>
      <c r="X15814" s="214"/>
      <c r="Y15814" s="214"/>
      <c r="Z15814" s="214"/>
      <c r="AA15814" s="217"/>
      <c r="AB15814" s="217"/>
      <c r="AC15814" s="217"/>
      <c r="AD15814" s="213"/>
    </row>
    <row r="15815" spans="20:30" x14ac:dyDescent="0.2">
      <c r="T15815" s="212"/>
      <c r="U15815" s="213"/>
      <c r="V15815" s="213"/>
      <c r="W15815" s="213"/>
      <c r="X15815" s="214"/>
      <c r="Y15815" s="214"/>
      <c r="Z15815" s="214"/>
      <c r="AA15815" s="217"/>
      <c r="AB15815" s="217"/>
      <c r="AC15815" s="217"/>
      <c r="AD15815" s="213"/>
    </row>
    <row r="15816" spans="20:30" x14ac:dyDescent="0.2">
      <c r="T15816" s="212"/>
      <c r="U15816" s="213"/>
      <c r="V15816" s="213"/>
      <c r="W15816" s="213"/>
      <c r="X15816" s="214"/>
      <c r="Y15816" s="214"/>
      <c r="Z15816" s="214"/>
      <c r="AA15816" s="217"/>
      <c r="AB15816" s="217"/>
      <c r="AC15816" s="217"/>
      <c r="AD15816" s="213"/>
    </row>
    <row r="15817" spans="20:30" x14ac:dyDescent="0.2">
      <c r="T15817" s="212"/>
      <c r="U15817" s="213"/>
      <c r="V15817" s="213"/>
      <c r="W15817" s="213"/>
      <c r="X15817" s="214"/>
      <c r="Y15817" s="214"/>
      <c r="Z15817" s="214"/>
      <c r="AA15817" s="217"/>
      <c r="AB15817" s="217"/>
      <c r="AC15817" s="217"/>
      <c r="AD15817" s="213"/>
    </row>
    <row r="15818" spans="20:30" x14ac:dyDescent="0.2">
      <c r="T15818" s="212"/>
      <c r="U15818" s="213"/>
      <c r="V15818" s="213"/>
      <c r="W15818" s="213"/>
      <c r="X15818" s="214"/>
      <c r="Y15818" s="214"/>
      <c r="Z15818" s="214"/>
      <c r="AA15818" s="217"/>
      <c r="AB15818" s="217"/>
      <c r="AC15818" s="217"/>
      <c r="AD15818" s="213"/>
    </row>
    <row r="15819" spans="20:30" x14ac:dyDescent="0.2">
      <c r="T15819" s="212"/>
      <c r="U15819" s="213"/>
      <c r="V15819" s="213"/>
      <c r="W15819" s="213"/>
      <c r="X15819" s="214"/>
      <c r="Y15819" s="214"/>
      <c r="Z15819" s="214"/>
      <c r="AA15819" s="217"/>
      <c r="AB15819" s="217"/>
      <c r="AC15819" s="217"/>
      <c r="AD15819" s="213"/>
    </row>
    <row r="15820" spans="20:30" x14ac:dyDescent="0.2">
      <c r="T15820" s="212"/>
      <c r="U15820" s="213"/>
      <c r="V15820" s="213"/>
      <c r="W15820" s="213"/>
      <c r="X15820" s="214"/>
      <c r="Y15820" s="214"/>
      <c r="Z15820" s="214"/>
      <c r="AA15820" s="217"/>
      <c r="AB15820" s="217"/>
      <c r="AC15820" s="217"/>
      <c r="AD15820" s="213"/>
    </row>
    <row r="15821" spans="20:30" x14ac:dyDescent="0.2">
      <c r="T15821" s="212"/>
      <c r="U15821" s="213"/>
      <c r="V15821" s="213"/>
      <c r="W15821" s="213"/>
      <c r="X15821" s="214"/>
      <c r="Y15821" s="214"/>
      <c r="Z15821" s="214"/>
      <c r="AA15821" s="217"/>
      <c r="AB15821" s="217"/>
      <c r="AC15821" s="217"/>
      <c r="AD15821" s="213"/>
    </row>
    <row r="15822" spans="20:30" x14ac:dyDescent="0.2">
      <c r="T15822" s="212"/>
      <c r="U15822" s="213"/>
      <c r="V15822" s="213"/>
      <c r="W15822" s="213"/>
      <c r="X15822" s="214"/>
      <c r="Y15822" s="214"/>
      <c r="Z15822" s="214"/>
      <c r="AA15822" s="217"/>
      <c r="AB15822" s="217"/>
      <c r="AC15822" s="217"/>
      <c r="AD15822" s="213"/>
    </row>
    <row r="15823" spans="20:30" x14ac:dyDescent="0.2">
      <c r="T15823" s="212"/>
      <c r="U15823" s="213"/>
      <c r="V15823" s="213"/>
      <c r="W15823" s="213"/>
      <c r="X15823" s="214"/>
      <c r="Y15823" s="214"/>
      <c r="Z15823" s="214"/>
      <c r="AA15823" s="217"/>
      <c r="AB15823" s="217"/>
      <c r="AC15823" s="217"/>
      <c r="AD15823" s="213"/>
    </row>
    <row r="15824" spans="20:30" x14ac:dyDescent="0.2">
      <c r="T15824" s="212"/>
      <c r="U15824" s="213"/>
      <c r="V15824" s="213"/>
      <c r="W15824" s="213"/>
      <c r="X15824" s="214"/>
      <c r="Y15824" s="214"/>
      <c r="Z15824" s="214"/>
      <c r="AA15824" s="217"/>
      <c r="AB15824" s="217"/>
      <c r="AC15824" s="217"/>
      <c r="AD15824" s="213"/>
    </row>
    <row r="15825" spans="20:30" x14ac:dyDescent="0.2">
      <c r="T15825" s="212"/>
      <c r="U15825" s="213"/>
      <c r="V15825" s="213"/>
      <c r="W15825" s="213"/>
      <c r="X15825" s="214"/>
      <c r="Y15825" s="214"/>
      <c r="Z15825" s="214"/>
      <c r="AA15825" s="217"/>
      <c r="AB15825" s="217"/>
      <c r="AC15825" s="217"/>
      <c r="AD15825" s="213"/>
    </row>
    <row r="15826" spans="20:30" x14ac:dyDescent="0.2">
      <c r="T15826" s="212"/>
      <c r="U15826" s="213"/>
      <c r="V15826" s="213"/>
      <c r="W15826" s="213"/>
      <c r="X15826" s="214"/>
      <c r="Y15826" s="214"/>
      <c r="Z15826" s="214"/>
      <c r="AA15826" s="217"/>
      <c r="AB15826" s="217"/>
      <c r="AC15826" s="217"/>
      <c r="AD15826" s="213"/>
    </row>
    <row r="15827" spans="20:30" x14ac:dyDescent="0.2">
      <c r="T15827" s="212"/>
      <c r="U15827" s="213"/>
      <c r="V15827" s="213"/>
      <c r="W15827" s="213"/>
      <c r="X15827" s="214"/>
      <c r="Y15827" s="214"/>
      <c r="Z15827" s="214"/>
      <c r="AA15827" s="217"/>
      <c r="AB15827" s="217"/>
      <c r="AC15827" s="217"/>
      <c r="AD15827" s="213"/>
    </row>
    <row r="15828" spans="20:30" x14ac:dyDescent="0.2">
      <c r="T15828" s="212"/>
      <c r="U15828" s="213"/>
      <c r="V15828" s="213"/>
      <c r="W15828" s="213"/>
      <c r="X15828" s="214"/>
      <c r="Y15828" s="214"/>
      <c r="Z15828" s="214"/>
      <c r="AA15828" s="217"/>
      <c r="AB15828" s="217"/>
      <c r="AC15828" s="217"/>
      <c r="AD15828" s="213"/>
    </row>
    <row r="15829" spans="20:30" x14ac:dyDescent="0.2">
      <c r="T15829" s="212"/>
      <c r="U15829" s="213"/>
      <c r="V15829" s="213"/>
      <c r="W15829" s="213"/>
      <c r="X15829" s="214"/>
      <c r="Y15829" s="214"/>
      <c r="Z15829" s="214"/>
      <c r="AA15829" s="217"/>
      <c r="AB15829" s="217"/>
      <c r="AC15829" s="217"/>
      <c r="AD15829" s="213"/>
    </row>
    <row r="15830" spans="20:30" x14ac:dyDescent="0.2">
      <c r="T15830" s="212"/>
      <c r="U15830" s="213"/>
      <c r="V15830" s="213"/>
      <c r="W15830" s="213"/>
      <c r="X15830" s="214"/>
      <c r="Y15830" s="214"/>
      <c r="Z15830" s="214"/>
      <c r="AA15830" s="217"/>
      <c r="AB15830" s="217"/>
      <c r="AC15830" s="217"/>
      <c r="AD15830" s="213"/>
    </row>
    <row r="15831" spans="20:30" x14ac:dyDescent="0.2">
      <c r="T15831" s="212"/>
      <c r="U15831" s="213"/>
      <c r="V15831" s="213"/>
      <c r="W15831" s="213"/>
      <c r="X15831" s="214"/>
      <c r="Y15831" s="214"/>
      <c r="Z15831" s="214"/>
      <c r="AA15831" s="217"/>
      <c r="AB15831" s="217"/>
      <c r="AC15831" s="217"/>
      <c r="AD15831" s="213"/>
    </row>
    <row r="15832" spans="20:30" x14ac:dyDescent="0.2">
      <c r="T15832" s="212"/>
      <c r="U15832" s="213"/>
      <c r="V15832" s="213"/>
      <c r="W15832" s="213"/>
      <c r="X15832" s="214"/>
      <c r="Y15832" s="214"/>
      <c r="Z15832" s="214"/>
      <c r="AA15832" s="217"/>
      <c r="AB15832" s="217"/>
      <c r="AC15832" s="217"/>
      <c r="AD15832" s="213"/>
    </row>
    <row r="15833" spans="20:30" x14ac:dyDescent="0.2">
      <c r="T15833" s="212"/>
      <c r="U15833" s="213"/>
      <c r="V15833" s="213"/>
      <c r="W15833" s="213"/>
      <c r="X15833" s="214"/>
      <c r="Y15833" s="214"/>
      <c r="Z15833" s="214"/>
      <c r="AA15833" s="217"/>
      <c r="AB15833" s="217"/>
      <c r="AC15833" s="217"/>
      <c r="AD15833" s="213"/>
    </row>
    <row r="15834" spans="20:30" x14ac:dyDescent="0.2">
      <c r="T15834" s="212"/>
      <c r="U15834" s="213"/>
      <c r="V15834" s="213"/>
      <c r="W15834" s="213"/>
      <c r="X15834" s="214"/>
      <c r="Y15834" s="214"/>
      <c r="Z15834" s="214"/>
      <c r="AA15834" s="217"/>
      <c r="AB15834" s="217"/>
      <c r="AC15834" s="217"/>
      <c r="AD15834" s="213"/>
    </row>
    <row r="15835" spans="20:30" x14ac:dyDescent="0.2">
      <c r="T15835" s="212"/>
      <c r="U15835" s="213"/>
      <c r="V15835" s="213"/>
      <c r="W15835" s="213"/>
      <c r="X15835" s="214"/>
      <c r="Y15835" s="214"/>
      <c r="Z15835" s="214"/>
      <c r="AA15835" s="217"/>
      <c r="AB15835" s="217"/>
      <c r="AC15835" s="217"/>
      <c r="AD15835" s="213"/>
    </row>
    <row r="15836" spans="20:30" x14ac:dyDescent="0.2">
      <c r="T15836" s="212"/>
      <c r="U15836" s="213"/>
      <c r="V15836" s="213"/>
      <c r="W15836" s="213"/>
      <c r="X15836" s="214"/>
      <c r="Y15836" s="214"/>
      <c r="Z15836" s="214"/>
      <c r="AA15836" s="217"/>
      <c r="AB15836" s="217"/>
      <c r="AC15836" s="217"/>
      <c r="AD15836" s="213"/>
    </row>
    <row r="15837" spans="20:30" x14ac:dyDescent="0.2">
      <c r="T15837" s="212"/>
      <c r="U15837" s="213"/>
      <c r="V15837" s="213"/>
      <c r="W15837" s="213"/>
      <c r="X15837" s="214"/>
      <c r="Y15837" s="214"/>
      <c r="Z15837" s="214"/>
      <c r="AA15837" s="217"/>
      <c r="AB15837" s="217"/>
      <c r="AC15837" s="217"/>
      <c r="AD15837" s="213"/>
    </row>
    <row r="15838" spans="20:30" x14ac:dyDescent="0.2">
      <c r="T15838" s="212"/>
      <c r="U15838" s="213"/>
      <c r="V15838" s="213"/>
      <c r="W15838" s="213"/>
      <c r="X15838" s="214"/>
      <c r="Y15838" s="214"/>
      <c r="Z15838" s="214"/>
      <c r="AA15838" s="217"/>
      <c r="AB15838" s="217"/>
      <c r="AC15838" s="217"/>
      <c r="AD15838" s="213"/>
    </row>
    <row r="15839" spans="20:30" x14ac:dyDescent="0.2">
      <c r="T15839" s="212"/>
      <c r="U15839" s="213"/>
      <c r="V15839" s="213"/>
      <c r="W15839" s="213"/>
      <c r="X15839" s="214"/>
      <c r="Y15839" s="214"/>
      <c r="Z15839" s="214"/>
      <c r="AA15839" s="217"/>
      <c r="AB15839" s="217"/>
      <c r="AC15839" s="217"/>
      <c r="AD15839" s="213"/>
    </row>
    <row r="15840" spans="20:30" x14ac:dyDescent="0.2">
      <c r="T15840" s="212"/>
      <c r="U15840" s="213"/>
      <c r="V15840" s="213"/>
      <c r="W15840" s="213"/>
      <c r="X15840" s="214"/>
      <c r="Y15840" s="214"/>
      <c r="Z15840" s="214"/>
      <c r="AA15840" s="217"/>
      <c r="AB15840" s="217"/>
      <c r="AC15840" s="217"/>
      <c r="AD15840" s="213"/>
    </row>
    <row r="15841" spans="20:30" x14ac:dyDescent="0.2">
      <c r="T15841" s="212"/>
      <c r="U15841" s="213"/>
      <c r="V15841" s="213"/>
      <c r="W15841" s="213"/>
      <c r="X15841" s="214"/>
      <c r="Y15841" s="214"/>
      <c r="Z15841" s="214"/>
      <c r="AA15841" s="217"/>
      <c r="AB15841" s="217"/>
      <c r="AC15841" s="217"/>
      <c r="AD15841" s="213"/>
    </row>
    <row r="15842" spans="20:30" x14ac:dyDescent="0.2">
      <c r="T15842" s="212"/>
      <c r="U15842" s="213"/>
      <c r="V15842" s="213"/>
      <c r="W15842" s="213"/>
      <c r="X15842" s="214"/>
      <c r="Y15842" s="214"/>
      <c r="Z15842" s="214"/>
      <c r="AA15842" s="217"/>
      <c r="AB15842" s="217"/>
      <c r="AC15842" s="217"/>
      <c r="AD15842" s="213"/>
    </row>
    <row r="15843" spans="20:30" x14ac:dyDescent="0.2">
      <c r="T15843" s="212"/>
      <c r="U15843" s="213"/>
      <c r="V15843" s="213"/>
      <c r="W15843" s="213"/>
      <c r="X15843" s="214"/>
      <c r="Y15843" s="214"/>
      <c r="Z15843" s="214"/>
      <c r="AA15843" s="217"/>
      <c r="AB15843" s="217"/>
      <c r="AC15843" s="217"/>
      <c r="AD15843" s="213"/>
    </row>
    <row r="15844" spans="20:30" x14ac:dyDescent="0.2">
      <c r="T15844" s="212"/>
      <c r="U15844" s="213"/>
      <c r="V15844" s="213"/>
      <c r="W15844" s="213"/>
      <c r="X15844" s="214"/>
      <c r="Y15844" s="214"/>
      <c r="Z15844" s="214"/>
      <c r="AA15844" s="217"/>
      <c r="AB15844" s="217"/>
      <c r="AC15844" s="217"/>
      <c r="AD15844" s="213"/>
    </row>
    <row r="15845" spans="20:30" x14ac:dyDescent="0.2">
      <c r="T15845" s="212"/>
      <c r="U15845" s="213"/>
      <c r="V15845" s="213"/>
      <c r="W15845" s="213"/>
      <c r="X15845" s="214"/>
      <c r="Y15845" s="214"/>
      <c r="Z15845" s="214"/>
      <c r="AA15845" s="217"/>
      <c r="AB15845" s="217"/>
      <c r="AC15845" s="217"/>
      <c r="AD15845" s="213"/>
    </row>
    <row r="15846" spans="20:30" x14ac:dyDescent="0.2">
      <c r="T15846" s="212"/>
      <c r="U15846" s="213"/>
      <c r="V15846" s="213"/>
      <c r="W15846" s="213"/>
      <c r="X15846" s="214"/>
      <c r="Y15846" s="214"/>
      <c r="Z15846" s="214"/>
      <c r="AA15846" s="217"/>
      <c r="AB15846" s="217"/>
      <c r="AC15846" s="217"/>
      <c r="AD15846" s="213"/>
    </row>
    <row r="15847" spans="20:30" x14ac:dyDescent="0.2">
      <c r="T15847" s="212"/>
      <c r="U15847" s="213"/>
      <c r="V15847" s="213"/>
      <c r="W15847" s="213"/>
      <c r="X15847" s="214"/>
      <c r="Y15847" s="214"/>
      <c r="Z15847" s="214"/>
      <c r="AA15847" s="217"/>
      <c r="AB15847" s="217"/>
      <c r="AC15847" s="217"/>
      <c r="AD15847" s="213"/>
    </row>
    <row r="15848" spans="20:30" x14ac:dyDescent="0.2">
      <c r="T15848" s="212"/>
      <c r="U15848" s="213"/>
      <c r="V15848" s="213"/>
      <c r="W15848" s="213"/>
      <c r="X15848" s="214"/>
      <c r="Y15848" s="214"/>
      <c r="Z15848" s="214"/>
      <c r="AA15848" s="217"/>
      <c r="AB15848" s="217"/>
      <c r="AC15848" s="217"/>
      <c r="AD15848" s="213"/>
    </row>
    <row r="15849" spans="20:30" x14ac:dyDescent="0.2">
      <c r="T15849" s="212"/>
      <c r="U15849" s="213"/>
      <c r="V15849" s="213"/>
      <c r="W15849" s="213"/>
      <c r="X15849" s="214"/>
      <c r="Y15849" s="214"/>
      <c r="Z15849" s="214"/>
      <c r="AA15849" s="217"/>
      <c r="AB15849" s="217"/>
      <c r="AC15849" s="217"/>
      <c r="AD15849" s="213"/>
    </row>
    <row r="15850" spans="20:30" x14ac:dyDescent="0.2">
      <c r="T15850" s="212"/>
      <c r="U15850" s="213"/>
      <c r="V15850" s="213"/>
      <c r="W15850" s="213"/>
      <c r="X15850" s="214"/>
      <c r="Y15850" s="214"/>
      <c r="Z15850" s="214"/>
      <c r="AA15850" s="217"/>
      <c r="AB15850" s="217"/>
      <c r="AC15850" s="217"/>
      <c r="AD15850" s="213"/>
    </row>
    <row r="15851" spans="20:30" x14ac:dyDescent="0.2">
      <c r="T15851" s="212"/>
      <c r="U15851" s="213"/>
      <c r="V15851" s="213"/>
      <c r="W15851" s="213"/>
      <c r="X15851" s="214"/>
      <c r="Y15851" s="214"/>
      <c r="Z15851" s="214"/>
      <c r="AA15851" s="217"/>
      <c r="AB15851" s="217"/>
      <c r="AC15851" s="217"/>
      <c r="AD15851" s="213"/>
    </row>
    <row r="15852" spans="20:30" x14ac:dyDescent="0.2">
      <c r="T15852" s="212"/>
      <c r="U15852" s="213"/>
      <c r="V15852" s="213"/>
      <c r="W15852" s="213"/>
      <c r="X15852" s="214"/>
      <c r="Y15852" s="214"/>
      <c r="Z15852" s="214"/>
      <c r="AA15852" s="217"/>
      <c r="AB15852" s="217"/>
      <c r="AC15852" s="217"/>
      <c r="AD15852" s="213"/>
    </row>
    <row r="15853" spans="20:30" x14ac:dyDescent="0.2">
      <c r="T15853" s="212"/>
      <c r="U15853" s="213"/>
      <c r="V15853" s="213"/>
      <c r="W15853" s="213"/>
      <c r="X15853" s="214"/>
      <c r="Y15853" s="214"/>
      <c r="Z15853" s="214"/>
      <c r="AA15853" s="217"/>
      <c r="AB15853" s="217"/>
      <c r="AC15853" s="217"/>
      <c r="AD15853" s="213"/>
    </row>
    <row r="15854" spans="20:30" x14ac:dyDescent="0.2">
      <c r="T15854" s="212"/>
      <c r="U15854" s="213"/>
      <c r="V15854" s="213"/>
      <c r="W15854" s="213"/>
      <c r="X15854" s="214"/>
      <c r="Y15854" s="214"/>
      <c r="Z15854" s="214"/>
      <c r="AA15854" s="217"/>
      <c r="AB15854" s="217"/>
      <c r="AC15854" s="217"/>
      <c r="AD15854" s="213"/>
    </row>
    <row r="15855" spans="20:30" x14ac:dyDescent="0.2">
      <c r="T15855" s="212"/>
      <c r="U15855" s="213"/>
      <c r="V15855" s="213"/>
      <c r="W15855" s="213"/>
      <c r="X15855" s="214"/>
      <c r="Y15855" s="214"/>
      <c r="Z15855" s="214"/>
      <c r="AA15855" s="217"/>
      <c r="AB15855" s="217"/>
      <c r="AC15855" s="217"/>
      <c r="AD15855" s="213"/>
    </row>
    <row r="15856" spans="20:30" x14ac:dyDescent="0.2">
      <c r="T15856" s="212"/>
      <c r="U15856" s="213"/>
      <c r="V15856" s="213"/>
      <c r="W15856" s="213"/>
      <c r="X15856" s="214"/>
      <c r="Y15856" s="214"/>
      <c r="Z15856" s="214"/>
      <c r="AA15856" s="217"/>
      <c r="AB15856" s="217"/>
      <c r="AC15856" s="217"/>
      <c r="AD15856" s="213"/>
    </row>
    <row r="15857" spans="20:30" x14ac:dyDescent="0.2">
      <c r="T15857" s="212"/>
      <c r="U15857" s="213"/>
      <c r="V15857" s="213"/>
      <c r="W15857" s="213"/>
      <c r="X15857" s="214"/>
      <c r="Y15857" s="214"/>
      <c r="Z15857" s="214"/>
      <c r="AA15857" s="217"/>
      <c r="AB15857" s="217"/>
      <c r="AC15857" s="217"/>
      <c r="AD15857" s="213"/>
    </row>
    <row r="15858" spans="20:30" x14ac:dyDescent="0.2">
      <c r="T15858" s="212"/>
      <c r="U15858" s="213"/>
      <c r="V15858" s="213"/>
      <c r="W15858" s="213"/>
      <c r="X15858" s="214"/>
      <c r="Y15858" s="214"/>
      <c r="Z15858" s="214"/>
      <c r="AA15858" s="217"/>
      <c r="AB15858" s="217"/>
      <c r="AC15858" s="217"/>
      <c r="AD15858" s="213"/>
    </row>
    <row r="15859" spans="20:30" x14ac:dyDescent="0.2">
      <c r="T15859" s="212"/>
      <c r="U15859" s="213"/>
      <c r="V15859" s="213"/>
      <c r="W15859" s="213"/>
      <c r="X15859" s="214"/>
      <c r="Y15859" s="214"/>
      <c r="Z15859" s="214"/>
      <c r="AA15859" s="217"/>
      <c r="AB15859" s="217"/>
      <c r="AC15859" s="217"/>
      <c r="AD15859" s="213"/>
    </row>
    <row r="15860" spans="20:30" x14ac:dyDescent="0.2">
      <c r="T15860" s="212"/>
      <c r="U15860" s="213"/>
      <c r="V15860" s="213"/>
      <c r="W15860" s="213"/>
      <c r="X15860" s="214"/>
      <c r="Y15860" s="214"/>
      <c r="Z15860" s="214"/>
      <c r="AA15860" s="217"/>
      <c r="AB15860" s="217"/>
      <c r="AC15860" s="217"/>
      <c r="AD15860" s="213"/>
    </row>
    <row r="15861" spans="20:30" x14ac:dyDescent="0.2">
      <c r="T15861" s="212"/>
      <c r="U15861" s="213"/>
      <c r="V15861" s="213"/>
      <c r="W15861" s="213"/>
      <c r="X15861" s="214"/>
      <c r="Y15861" s="214"/>
      <c r="Z15861" s="214"/>
      <c r="AA15861" s="217"/>
      <c r="AB15861" s="217"/>
      <c r="AC15861" s="217"/>
      <c r="AD15861" s="213"/>
    </row>
    <row r="15862" spans="20:30" x14ac:dyDescent="0.2">
      <c r="T15862" s="212"/>
      <c r="U15862" s="213"/>
      <c r="V15862" s="213"/>
      <c r="W15862" s="213"/>
      <c r="X15862" s="214"/>
      <c r="Y15862" s="214"/>
      <c r="Z15862" s="214"/>
      <c r="AA15862" s="217"/>
      <c r="AB15862" s="217"/>
      <c r="AC15862" s="217"/>
      <c r="AD15862" s="213"/>
    </row>
    <row r="15863" spans="20:30" x14ac:dyDescent="0.2">
      <c r="T15863" s="212"/>
      <c r="U15863" s="213"/>
      <c r="V15863" s="213"/>
      <c r="W15863" s="213"/>
      <c r="X15863" s="214"/>
      <c r="Y15863" s="214"/>
      <c r="Z15863" s="214"/>
      <c r="AA15863" s="217"/>
      <c r="AB15863" s="217"/>
      <c r="AC15863" s="217"/>
      <c r="AD15863" s="213"/>
    </row>
    <row r="15864" spans="20:30" x14ac:dyDescent="0.2">
      <c r="T15864" s="212"/>
      <c r="U15864" s="213"/>
      <c r="V15864" s="213"/>
      <c r="W15864" s="213"/>
      <c r="X15864" s="214"/>
      <c r="Y15864" s="214"/>
      <c r="Z15864" s="214"/>
      <c r="AA15864" s="217"/>
      <c r="AB15864" s="217"/>
      <c r="AC15864" s="217"/>
      <c r="AD15864" s="213"/>
    </row>
    <row r="15865" spans="20:30" x14ac:dyDescent="0.2">
      <c r="T15865" s="212"/>
      <c r="U15865" s="213"/>
      <c r="V15865" s="213"/>
      <c r="W15865" s="213"/>
      <c r="X15865" s="214"/>
      <c r="Y15865" s="214"/>
      <c r="Z15865" s="214"/>
      <c r="AA15865" s="217"/>
      <c r="AB15865" s="217"/>
      <c r="AC15865" s="217"/>
      <c r="AD15865" s="213"/>
    </row>
    <row r="15866" spans="20:30" x14ac:dyDescent="0.2">
      <c r="T15866" s="212"/>
      <c r="U15866" s="213"/>
      <c r="V15866" s="213"/>
      <c r="W15866" s="213"/>
      <c r="X15866" s="214"/>
      <c r="Y15866" s="214"/>
      <c r="Z15866" s="214"/>
      <c r="AA15866" s="217"/>
      <c r="AB15866" s="217"/>
      <c r="AC15866" s="217"/>
      <c r="AD15866" s="213"/>
    </row>
    <row r="15867" spans="20:30" x14ac:dyDescent="0.2">
      <c r="T15867" s="212"/>
      <c r="U15867" s="213"/>
      <c r="V15867" s="213"/>
      <c r="W15867" s="213"/>
      <c r="X15867" s="214"/>
      <c r="Y15867" s="214"/>
      <c r="Z15867" s="214"/>
      <c r="AA15867" s="217"/>
      <c r="AB15867" s="217"/>
      <c r="AC15867" s="217"/>
      <c r="AD15867" s="213"/>
    </row>
    <row r="15868" spans="20:30" x14ac:dyDescent="0.2">
      <c r="T15868" s="212"/>
      <c r="U15868" s="213"/>
      <c r="V15868" s="213"/>
      <c r="W15868" s="213"/>
      <c r="X15868" s="214"/>
      <c r="Y15868" s="214"/>
      <c r="Z15868" s="214"/>
      <c r="AA15868" s="217"/>
      <c r="AB15868" s="217"/>
      <c r="AC15868" s="217"/>
      <c r="AD15868" s="213"/>
    </row>
    <row r="15869" spans="20:30" x14ac:dyDescent="0.2">
      <c r="T15869" s="212"/>
      <c r="U15869" s="213"/>
      <c r="V15869" s="213"/>
      <c r="W15869" s="213"/>
      <c r="X15869" s="214"/>
      <c r="Y15869" s="214"/>
      <c r="Z15869" s="214"/>
      <c r="AA15869" s="217"/>
      <c r="AB15869" s="217"/>
      <c r="AC15869" s="217"/>
      <c r="AD15869" s="213"/>
    </row>
    <row r="15870" spans="20:30" x14ac:dyDescent="0.2">
      <c r="T15870" s="212"/>
      <c r="U15870" s="213"/>
      <c r="V15870" s="213"/>
      <c r="W15870" s="213"/>
      <c r="X15870" s="214"/>
      <c r="Y15870" s="214"/>
      <c r="Z15870" s="214"/>
      <c r="AA15870" s="217"/>
      <c r="AB15870" s="217"/>
      <c r="AC15870" s="217"/>
      <c r="AD15870" s="213"/>
    </row>
    <row r="15871" spans="20:30" x14ac:dyDescent="0.2">
      <c r="T15871" s="212"/>
      <c r="U15871" s="213"/>
      <c r="V15871" s="213"/>
      <c r="W15871" s="213"/>
      <c r="X15871" s="214"/>
      <c r="Y15871" s="214"/>
      <c r="Z15871" s="214"/>
      <c r="AA15871" s="217"/>
      <c r="AB15871" s="217"/>
      <c r="AC15871" s="217"/>
      <c r="AD15871" s="213"/>
    </row>
    <row r="15872" spans="20:30" x14ac:dyDescent="0.2">
      <c r="T15872" s="212"/>
      <c r="U15872" s="213"/>
      <c r="V15872" s="213"/>
      <c r="W15872" s="213"/>
      <c r="X15872" s="214"/>
      <c r="Y15872" s="214"/>
      <c r="Z15872" s="214"/>
      <c r="AA15872" s="217"/>
      <c r="AB15872" s="217"/>
      <c r="AC15872" s="217"/>
      <c r="AD15872" s="213"/>
    </row>
    <row r="15873" spans="20:30" x14ac:dyDescent="0.2">
      <c r="T15873" s="212"/>
      <c r="U15873" s="213"/>
      <c r="V15873" s="213"/>
      <c r="W15873" s="213"/>
      <c r="X15873" s="214"/>
      <c r="Y15873" s="214"/>
      <c r="Z15873" s="214"/>
      <c r="AA15873" s="217"/>
      <c r="AB15873" s="217"/>
      <c r="AC15873" s="217"/>
      <c r="AD15873" s="213"/>
    </row>
    <row r="15874" spans="20:30" x14ac:dyDescent="0.2">
      <c r="T15874" s="212"/>
      <c r="U15874" s="213"/>
      <c r="V15874" s="213"/>
      <c r="W15874" s="213"/>
      <c r="X15874" s="214"/>
      <c r="Y15874" s="214"/>
      <c r="Z15874" s="214"/>
      <c r="AA15874" s="217"/>
      <c r="AB15874" s="217"/>
      <c r="AC15874" s="217"/>
      <c r="AD15874" s="213"/>
    </row>
    <row r="15875" spans="20:30" x14ac:dyDescent="0.2">
      <c r="T15875" s="212"/>
      <c r="U15875" s="213"/>
      <c r="V15875" s="213"/>
      <c r="W15875" s="213"/>
      <c r="X15875" s="214"/>
      <c r="Y15875" s="214"/>
      <c r="Z15875" s="214"/>
      <c r="AA15875" s="217"/>
      <c r="AB15875" s="217"/>
      <c r="AC15875" s="217"/>
      <c r="AD15875" s="213"/>
    </row>
    <row r="15876" spans="20:30" x14ac:dyDescent="0.2">
      <c r="T15876" s="212"/>
      <c r="U15876" s="213"/>
      <c r="V15876" s="213"/>
      <c r="W15876" s="213"/>
      <c r="X15876" s="214"/>
      <c r="Y15876" s="214"/>
      <c r="Z15876" s="214"/>
      <c r="AA15876" s="217"/>
      <c r="AB15876" s="217"/>
      <c r="AC15876" s="217"/>
      <c r="AD15876" s="213"/>
    </row>
    <row r="15877" spans="20:30" x14ac:dyDescent="0.2">
      <c r="T15877" s="212"/>
      <c r="U15877" s="213"/>
      <c r="V15877" s="213"/>
      <c r="W15877" s="213"/>
      <c r="X15877" s="214"/>
      <c r="Y15877" s="214"/>
      <c r="Z15877" s="214"/>
      <c r="AA15877" s="217"/>
      <c r="AB15877" s="217"/>
      <c r="AC15877" s="217"/>
      <c r="AD15877" s="213"/>
    </row>
    <row r="15878" spans="20:30" x14ac:dyDescent="0.2">
      <c r="T15878" s="212"/>
      <c r="U15878" s="213"/>
      <c r="V15878" s="213"/>
      <c r="W15878" s="213"/>
      <c r="X15878" s="214"/>
      <c r="Y15878" s="214"/>
      <c r="Z15878" s="214"/>
      <c r="AA15878" s="217"/>
      <c r="AB15878" s="217"/>
      <c r="AC15878" s="217"/>
      <c r="AD15878" s="213"/>
    </row>
    <row r="15879" spans="20:30" x14ac:dyDescent="0.2">
      <c r="T15879" s="212"/>
      <c r="U15879" s="213"/>
      <c r="V15879" s="213"/>
      <c r="W15879" s="213"/>
      <c r="X15879" s="214"/>
      <c r="Y15879" s="214"/>
      <c r="Z15879" s="214"/>
      <c r="AA15879" s="217"/>
      <c r="AB15879" s="217"/>
      <c r="AC15879" s="217"/>
      <c r="AD15879" s="213"/>
    </row>
    <row r="15880" spans="20:30" x14ac:dyDescent="0.2">
      <c r="T15880" s="212"/>
      <c r="U15880" s="213"/>
      <c r="V15880" s="213"/>
      <c r="W15880" s="213"/>
      <c r="X15880" s="214"/>
      <c r="Y15880" s="214"/>
      <c r="Z15880" s="214"/>
      <c r="AA15880" s="217"/>
      <c r="AB15880" s="217"/>
      <c r="AC15880" s="217"/>
      <c r="AD15880" s="213"/>
    </row>
    <row r="15881" spans="20:30" x14ac:dyDescent="0.2">
      <c r="T15881" s="212"/>
      <c r="U15881" s="213"/>
      <c r="V15881" s="213"/>
      <c r="W15881" s="213"/>
      <c r="X15881" s="214"/>
      <c r="Y15881" s="214"/>
      <c r="Z15881" s="214"/>
      <c r="AA15881" s="217"/>
      <c r="AB15881" s="217"/>
      <c r="AC15881" s="217"/>
      <c r="AD15881" s="213"/>
    </row>
    <row r="15882" spans="20:30" x14ac:dyDescent="0.2">
      <c r="T15882" s="212"/>
      <c r="U15882" s="213"/>
      <c r="V15882" s="213"/>
      <c r="W15882" s="213"/>
      <c r="X15882" s="214"/>
      <c r="Y15882" s="214"/>
      <c r="Z15882" s="214"/>
      <c r="AA15882" s="217"/>
      <c r="AB15882" s="217"/>
      <c r="AC15882" s="217"/>
      <c r="AD15882" s="213"/>
    </row>
    <row r="15883" spans="20:30" x14ac:dyDescent="0.2">
      <c r="T15883" s="212"/>
      <c r="U15883" s="213"/>
      <c r="V15883" s="213"/>
      <c r="W15883" s="213"/>
      <c r="X15883" s="214"/>
      <c r="Y15883" s="214"/>
      <c r="Z15883" s="214"/>
      <c r="AA15883" s="217"/>
      <c r="AB15883" s="217"/>
      <c r="AC15883" s="217"/>
      <c r="AD15883" s="213"/>
    </row>
    <row r="15884" spans="20:30" x14ac:dyDescent="0.2">
      <c r="T15884" s="212"/>
      <c r="U15884" s="213"/>
      <c r="V15884" s="213"/>
      <c r="W15884" s="213"/>
      <c r="X15884" s="214"/>
      <c r="Y15884" s="214"/>
      <c r="Z15884" s="214"/>
      <c r="AA15884" s="217"/>
      <c r="AB15884" s="217"/>
      <c r="AC15884" s="217"/>
      <c r="AD15884" s="213"/>
    </row>
    <row r="15885" spans="20:30" x14ac:dyDescent="0.2">
      <c r="T15885" s="212"/>
      <c r="U15885" s="213"/>
      <c r="V15885" s="213"/>
      <c r="W15885" s="213"/>
      <c r="X15885" s="214"/>
      <c r="Y15885" s="214"/>
      <c r="Z15885" s="214"/>
      <c r="AA15885" s="217"/>
      <c r="AB15885" s="217"/>
      <c r="AC15885" s="217"/>
      <c r="AD15885" s="213"/>
    </row>
    <row r="15886" spans="20:30" x14ac:dyDescent="0.2">
      <c r="T15886" s="212"/>
      <c r="U15886" s="213"/>
      <c r="V15886" s="213"/>
      <c r="W15886" s="213"/>
      <c r="X15886" s="214"/>
      <c r="Y15886" s="214"/>
      <c r="Z15886" s="214"/>
      <c r="AA15886" s="217"/>
      <c r="AB15886" s="217"/>
      <c r="AC15886" s="217"/>
      <c r="AD15886" s="213"/>
    </row>
    <row r="15887" spans="20:30" x14ac:dyDescent="0.2">
      <c r="T15887" s="212"/>
      <c r="U15887" s="213"/>
      <c r="V15887" s="213"/>
      <c r="W15887" s="213"/>
      <c r="X15887" s="214"/>
      <c r="Y15887" s="214"/>
      <c r="Z15887" s="214"/>
      <c r="AA15887" s="217"/>
      <c r="AB15887" s="217"/>
      <c r="AC15887" s="217"/>
      <c r="AD15887" s="213"/>
    </row>
    <row r="15888" spans="20:30" x14ac:dyDescent="0.2">
      <c r="T15888" s="212"/>
      <c r="U15888" s="213"/>
      <c r="V15888" s="213"/>
      <c r="W15888" s="213"/>
      <c r="X15888" s="214"/>
      <c r="Y15888" s="214"/>
      <c r="Z15888" s="214"/>
      <c r="AA15888" s="217"/>
      <c r="AB15888" s="217"/>
      <c r="AC15888" s="217"/>
      <c r="AD15888" s="213"/>
    </row>
    <row r="15889" spans="20:30" x14ac:dyDescent="0.2">
      <c r="T15889" s="212"/>
      <c r="U15889" s="213"/>
      <c r="V15889" s="213"/>
      <c r="W15889" s="213"/>
      <c r="X15889" s="214"/>
      <c r="Y15889" s="214"/>
      <c r="Z15889" s="214"/>
      <c r="AA15889" s="217"/>
      <c r="AB15889" s="217"/>
      <c r="AC15889" s="217"/>
      <c r="AD15889" s="213"/>
    </row>
    <row r="15890" spans="20:30" x14ac:dyDescent="0.2">
      <c r="T15890" s="212"/>
      <c r="U15890" s="213"/>
      <c r="V15890" s="213"/>
      <c r="W15890" s="213"/>
      <c r="X15890" s="214"/>
      <c r="Y15890" s="214"/>
      <c r="Z15890" s="214"/>
      <c r="AA15890" s="217"/>
      <c r="AB15890" s="217"/>
      <c r="AC15890" s="217"/>
      <c r="AD15890" s="213"/>
    </row>
    <row r="15891" spans="20:30" x14ac:dyDescent="0.2">
      <c r="T15891" s="212"/>
      <c r="U15891" s="213"/>
      <c r="V15891" s="213"/>
      <c r="W15891" s="213"/>
      <c r="X15891" s="214"/>
      <c r="Y15891" s="214"/>
      <c r="Z15891" s="214"/>
      <c r="AA15891" s="217"/>
      <c r="AB15891" s="217"/>
      <c r="AC15891" s="217"/>
      <c r="AD15891" s="213"/>
    </row>
    <row r="15892" spans="20:30" x14ac:dyDescent="0.2">
      <c r="T15892" s="212"/>
      <c r="U15892" s="213"/>
      <c r="V15892" s="213"/>
      <c r="W15892" s="213"/>
      <c r="X15892" s="214"/>
      <c r="Y15892" s="214"/>
      <c r="Z15892" s="214"/>
      <c r="AA15892" s="217"/>
      <c r="AB15892" s="217"/>
      <c r="AC15892" s="217"/>
      <c r="AD15892" s="213"/>
    </row>
    <row r="15893" spans="20:30" x14ac:dyDescent="0.2">
      <c r="T15893" s="212"/>
      <c r="U15893" s="213"/>
      <c r="V15893" s="213"/>
      <c r="W15893" s="213"/>
      <c r="X15893" s="214"/>
      <c r="Y15893" s="214"/>
      <c r="Z15893" s="214"/>
      <c r="AA15893" s="217"/>
      <c r="AB15893" s="217"/>
      <c r="AC15893" s="217"/>
      <c r="AD15893" s="213"/>
    </row>
    <row r="15894" spans="20:30" x14ac:dyDescent="0.2">
      <c r="T15894" s="212"/>
      <c r="U15894" s="213"/>
      <c r="V15894" s="213"/>
      <c r="W15894" s="213"/>
      <c r="X15894" s="214"/>
      <c r="Y15894" s="214"/>
      <c r="Z15894" s="214"/>
      <c r="AA15894" s="217"/>
      <c r="AB15894" s="217"/>
      <c r="AC15894" s="217"/>
      <c r="AD15894" s="213"/>
    </row>
    <row r="15895" spans="20:30" x14ac:dyDescent="0.2">
      <c r="T15895" s="212"/>
      <c r="U15895" s="213"/>
      <c r="V15895" s="213"/>
      <c r="W15895" s="213"/>
      <c r="X15895" s="214"/>
      <c r="Y15895" s="214"/>
      <c r="Z15895" s="214"/>
      <c r="AA15895" s="217"/>
      <c r="AB15895" s="217"/>
      <c r="AC15895" s="217"/>
      <c r="AD15895" s="213"/>
    </row>
    <row r="15896" spans="20:30" x14ac:dyDescent="0.2">
      <c r="T15896" s="212"/>
      <c r="U15896" s="213"/>
      <c r="V15896" s="213"/>
      <c r="W15896" s="213"/>
      <c r="X15896" s="214"/>
      <c r="Y15896" s="214"/>
      <c r="Z15896" s="214"/>
      <c r="AA15896" s="217"/>
      <c r="AB15896" s="217"/>
      <c r="AC15896" s="217"/>
      <c r="AD15896" s="213"/>
    </row>
    <row r="15897" spans="20:30" x14ac:dyDescent="0.2">
      <c r="T15897" s="212"/>
      <c r="U15897" s="213"/>
      <c r="V15897" s="213"/>
      <c r="W15897" s="213"/>
      <c r="X15897" s="214"/>
      <c r="Y15897" s="214"/>
      <c r="Z15897" s="214"/>
      <c r="AA15897" s="217"/>
      <c r="AB15897" s="217"/>
      <c r="AC15897" s="217"/>
      <c r="AD15897" s="213"/>
    </row>
    <row r="15898" spans="20:30" x14ac:dyDescent="0.2">
      <c r="T15898" s="212"/>
      <c r="U15898" s="213"/>
      <c r="V15898" s="213"/>
      <c r="W15898" s="213"/>
      <c r="X15898" s="214"/>
      <c r="Y15898" s="214"/>
      <c r="Z15898" s="214"/>
      <c r="AA15898" s="217"/>
      <c r="AB15898" s="217"/>
      <c r="AC15898" s="217"/>
      <c r="AD15898" s="213"/>
    </row>
    <row r="15899" spans="20:30" x14ac:dyDescent="0.2">
      <c r="T15899" s="212"/>
      <c r="U15899" s="213"/>
      <c r="V15899" s="213"/>
      <c r="W15899" s="213"/>
      <c r="X15899" s="214"/>
      <c r="Y15899" s="214"/>
      <c r="Z15899" s="214"/>
      <c r="AA15899" s="217"/>
      <c r="AB15899" s="217"/>
      <c r="AC15899" s="217"/>
      <c r="AD15899" s="213"/>
    </row>
    <row r="15900" spans="20:30" x14ac:dyDescent="0.2">
      <c r="T15900" s="212"/>
      <c r="U15900" s="213"/>
      <c r="V15900" s="213"/>
      <c r="W15900" s="213"/>
      <c r="X15900" s="214"/>
      <c r="Y15900" s="214"/>
      <c r="Z15900" s="214"/>
      <c r="AA15900" s="217"/>
      <c r="AB15900" s="217"/>
      <c r="AC15900" s="217"/>
      <c r="AD15900" s="213"/>
    </row>
    <row r="15901" spans="20:30" x14ac:dyDescent="0.2">
      <c r="T15901" s="212"/>
      <c r="U15901" s="213"/>
      <c r="V15901" s="213"/>
      <c r="W15901" s="213"/>
      <c r="X15901" s="214"/>
      <c r="Y15901" s="214"/>
      <c r="Z15901" s="214"/>
      <c r="AA15901" s="217"/>
      <c r="AB15901" s="217"/>
      <c r="AC15901" s="217"/>
      <c r="AD15901" s="213"/>
    </row>
    <row r="15902" spans="20:30" x14ac:dyDescent="0.2">
      <c r="T15902" s="212"/>
      <c r="U15902" s="213"/>
      <c r="V15902" s="213"/>
      <c r="W15902" s="213"/>
      <c r="X15902" s="214"/>
      <c r="Y15902" s="214"/>
      <c r="Z15902" s="214"/>
      <c r="AA15902" s="217"/>
      <c r="AB15902" s="217"/>
      <c r="AC15902" s="217"/>
      <c r="AD15902" s="213"/>
    </row>
    <row r="15903" spans="20:30" x14ac:dyDescent="0.2">
      <c r="T15903" s="212"/>
      <c r="U15903" s="213"/>
      <c r="V15903" s="213"/>
      <c r="W15903" s="213"/>
      <c r="X15903" s="214"/>
      <c r="Y15903" s="214"/>
      <c r="Z15903" s="214"/>
      <c r="AA15903" s="217"/>
      <c r="AB15903" s="217"/>
      <c r="AC15903" s="217"/>
      <c r="AD15903" s="213"/>
    </row>
    <row r="15904" spans="20:30" x14ac:dyDescent="0.2">
      <c r="T15904" s="212"/>
      <c r="U15904" s="213"/>
      <c r="V15904" s="213"/>
      <c r="W15904" s="213"/>
      <c r="X15904" s="214"/>
      <c r="Y15904" s="214"/>
      <c r="Z15904" s="214"/>
      <c r="AA15904" s="217"/>
      <c r="AB15904" s="217"/>
      <c r="AC15904" s="217"/>
      <c r="AD15904" s="213"/>
    </row>
    <row r="15905" spans="20:30" x14ac:dyDescent="0.2">
      <c r="T15905" s="212"/>
      <c r="U15905" s="213"/>
      <c r="V15905" s="213"/>
      <c r="W15905" s="213"/>
      <c r="X15905" s="214"/>
      <c r="Y15905" s="214"/>
      <c r="Z15905" s="214"/>
      <c r="AA15905" s="217"/>
      <c r="AB15905" s="217"/>
      <c r="AC15905" s="217"/>
      <c r="AD15905" s="213"/>
    </row>
    <row r="15906" spans="20:30" x14ac:dyDescent="0.2">
      <c r="T15906" s="212"/>
      <c r="U15906" s="213"/>
      <c r="V15906" s="213"/>
      <c r="W15906" s="213"/>
      <c r="X15906" s="214"/>
      <c r="Y15906" s="214"/>
      <c r="Z15906" s="214"/>
      <c r="AA15906" s="217"/>
      <c r="AB15906" s="217"/>
      <c r="AC15906" s="217"/>
      <c r="AD15906" s="213"/>
    </row>
    <row r="15907" spans="20:30" x14ac:dyDescent="0.2">
      <c r="T15907" s="212"/>
      <c r="U15907" s="213"/>
      <c r="V15907" s="213"/>
      <c r="W15907" s="213"/>
      <c r="X15907" s="214"/>
      <c r="Y15907" s="214"/>
      <c r="Z15907" s="214"/>
      <c r="AA15907" s="217"/>
      <c r="AB15907" s="217"/>
      <c r="AC15907" s="217"/>
      <c r="AD15907" s="213"/>
    </row>
    <row r="15908" spans="20:30" x14ac:dyDescent="0.2">
      <c r="T15908" s="212"/>
      <c r="U15908" s="213"/>
      <c r="V15908" s="213"/>
      <c r="W15908" s="213"/>
      <c r="X15908" s="214"/>
      <c r="Y15908" s="214"/>
      <c r="Z15908" s="214"/>
      <c r="AA15908" s="217"/>
      <c r="AB15908" s="217"/>
      <c r="AC15908" s="217"/>
      <c r="AD15908" s="213"/>
    </row>
    <row r="15909" spans="20:30" x14ac:dyDescent="0.2">
      <c r="T15909" s="212"/>
      <c r="U15909" s="213"/>
      <c r="V15909" s="213"/>
      <c r="W15909" s="213"/>
      <c r="X15909" s="214"/>
      <c r="Y15909" s="214"/>
      <c r="Z15909" s="214"/>
      <c r="AA15909" s="217"/>
      <c r="AB15909" s="217"/>
      <c r="AC15909" s="217"/>
      <c r="AD15909" s="213"/>
    </row>
    <row r="15910" spans="20:30" x14ac:dyDescent="0.2">
      <c r="T15910" s="212"/>
      <c r="U15910" s="213"/>
      <c r="V15910" s="213"/>
      <c r="W15910" s="213"/>
      <c r="X15910" s="214"/>
      <c r="Y15910" s="214"/>
      <c r="Z15910" s="214"/>
      <c r="AA15910" s="217"/>
      <c r="AB15910" s="217"/>
      <c r="AC15910" s="217"/>
      <c r="AD15910" s="213"/>
    </row>
    <row r="15911" spans="20:30" x14ac:dyDescent="0.2">
      <c r="T15911" s="212"/>
      <c r="U15911" s="213"/>
      <c r="V15911" s="213"/>
      <c r="W15911" s="213"/>
      <c r="X15911" s="214"/>
      <c r="Y15911" s="214"/>
      <c r="Z15911" s="214"/>
      <c r="AA15911" s="217"/>
      <c r="AB15911" s="217"/>
      <c r="AC15911" s="217"/>
      <c r="AD15911" s="213"/>
    </row>
    <row r="15912" spans="20:30" x14ac:dyDescent="0.2">
      <c r="T15912" s="212"/>
      <c r="U15912" s="213"/>
      <c r="V15912" s="213"/>
      <c r="W15912" s="213"/>
      <c r="X15912" s="214"/>
      <c r="Y15912" s="214"/>
      <c r="Z15912" s="214"/>
      <c r="AA15912" s="217"/>
      <c r="AB15912" s="217"/>
      <c r="AC15912" s="217"/>
      <c r="AD15912" s="213"/>
    </row>
    <row r="15913" spans="20:30" x14ac:dyDescent="0.2">
      <c r="T15913" s="212"/>
      <c r="U15913" s="213"/>
      <c r="V15913" s="213"/>
      <c r="W15913" s="213"/>
      <c r="X15913" s="214"/>
      <c r="Y15913" s="214"/>
      <c r="Z15913" s="214"/>
      <c r="AA15913" s="217"/>
      <c r="AB15913" s="217"/>
      <c r="AC15913" s="217"/>
      <c r="AD15913" s="213"/>
    </row>
    <row r="15914" spans="20:30" x14ac:dyDescent="0.2">
      <c r="T15914" s="212"/>
      <c r="U15914" s="213"/>
      <c r="V15914" s="213"/>
      <c r="W15914" s="213"/>
      <c r="X15914" s="214"/>
      <c r="Y15914" s="214"/>
      <c r="Z15914" s="214"/>
      <c r="AA15914" s="217"/>
      <c r="AB15914" s="217"/>
      <c r="AC15914" s="217"/>
      <c r="AD15914" s="213"/>
    </row>
    <row r="15915" spans="20:30" x14ac:dyDescent="0.2">
      <c r="T15915" s="212"/>
      <c r="U15915" s="213"/>
      <c r="V15915" s="213"/>
      <c r="W15915" s="213"/>
      <c r="X15915" s="214"/>
      <c r="Y15915" s="214"/>
      <c r="Z15915" s="214"/>
      <c r="AA15915" s="217"/>
      <c r="AB15915" s="217"/>
      <c r="AC15915" s="217"/>
      <c r="AD15915" s="213"/>
    </row>
    <row r="15916" spans="20:30" x14ac:dyDescent="0.2">
      <c r="T15916" s="212"/>
      <c r="U15916" s="213"/>
      <c r="V15916" s="213"/>
      <c r="W15916" s="213"/>
      <c r="X15916" s="214"/>
      <c r="Y15916" s="214"/>
      <c r="Z15916" s="214"/>
      <c r="AA15916" s="217"/>
      <c r="AB15916" s="217"/>
      <c r="AC15916" s="217"/>
      <c r="AD15916" s="213"/>
    </row>
    <row r="15917" spans="20:30" x14ac:dyDescent="0.2">
      <c r="T15917" s="212"/>
      <c r="U15917" s="213"/>
      <c r="V15917" s="213"/>
      <c r="W15917" s="213"/>
      <c r="X15917" s="214"/>
      <c r="Y15917" s="214"/>
      <c r="Z15917" s="214"/>
      <c r="AA15917" s="217"/>
      <c r="AB15917" s="217"/>
      <c r="AC15917" s="217"/>
      <c r="AD15917" s="213"/>
    </row>
    <row r="15918" spans="20:30" x14ac:dyDescent="0.2">
      <c r="T15918" s="212"/>
      <c r="U15918" s="213"/>
      <c r="V15918" s="213"/>
      <c r="W15918" s="213"/>
      <c r="X15918" s="214"/>
      <c r="Y15918" s="214"/>
      <c r="Z15918" s="214"/>
      <c r="AA15918" s="217"/>
      <c r="AB15918" s="217"/>
      <c r="AC15918" s="217"/>
      <c r="AD15918" s="213"/>
    </row>
    <row r="15919" spans="20:30" x14ac:dyDescent="0.2">
      <c r="T15919" s="212"/>
      <c r="U15919" s="213"/>
      <c r="V15919" s="213"/>
      <c r="W15919" s="213"/>
      <c r="X15919" s="214"/>
      <c r="Y15919" s="214"/>
      <c r="Z15919" s="214"/>
      <c r="AA15919" s="217"/>
      <c r="AB15919" s="217"/>
      <c r="AC15919" s="217"/>
      <c r="AD15919" s="213"/>
    </row>
    <row r="15920" spans="20:30" x14ac:dyDescent="0.2">
      <c r="T15920" s="212"/>
      <c r="U15920" s="213"/>
      <c r="V15920" s="213"/>
      <c r="W15920" s="213"/>
      <c r="X15920" s="214"/>
      <c r="Y15920" s="214"/>
      <c r="Z15920" s="214"/>
      <c r="AA15920" s="217"/>
      <c r="AB15920" s="217"/>
      <c r="AC15920" s="217"/>
      <c r="AD15920" s="213"/>
    </row>
    <row r="15921" spans="20:30" x14ac:dyDescent="0.2">
      <c r="T15921" s="212"/>
      <c r="U15921" s="213"/>
      <c r="V15921" s="213"/>
      <c r="W15921" s="213"/>
      <c r="X15921" s="214"/>
      <c r="Y15921" s="214"/>
      <c r="Z15921" s="214"/>
      <c r="AA15921" s="217"/>
      <c r="AB15921" s="217"/>
      <c r="AC15921" s="217"/>
      <c r="AD15921" s="213"/>
    </row>
    <row r="15922" spans="20:30" x14ac:dyDescent="0.2">
      <c r="T15922" s="212"/>
      <c r="U15922" s="213"/>
      <c r="V15922" s="213"/>
      <c r="W15922" s="213"/>
      <c r="X15922" s="214"/>
      <c r="Y15922" s="214"/>
      <c r="Z15922" s="214"/>
      <c r="AA15922" s="217"/>
      <c r="AB15922" s="217"/>
      <c r="AC15922" s="217"/>
      <c r="AD15922" s="213"/>
    </row>
    <row r="15923" spans="20:30" x14ac:dyDescent="0.2">
      <c r="T15923" s="212"/>
      <c r="U15923" s="213"/>
      <c r="V15923" s="213"/>
      <c r="W15923" s="213"/>
      <c r="X15923" s="214"/>
      <c r="Y15923" s="214"/>
      <c r="Z15923" s="214"/>
      <c r="AA15923" s="217"/>
      <c r="AB15923" s="217"/>
      <c r="AC15923" s="217"/>
      <c r="AD15923" s="213"/>
    </row>
    <row r="15924" spans="20:30" x14ac:dyDescent="0.2">
      <c r="T15924" s="212"/>
      <c r="U15924" s="213"/>
      <c r="V15924" s="213"/>
      <c r="W15924" s="213"/>
      <c r="X15924" s="214"/>
      <c r="Y15924" s="214"/>
      <c r="Z15924" s="214"/>
      <c r="AA15924" s="217"/>
      <c r="AB15924" s="217"/>
      <c r="AC15924" s="217"/>
      <c r="AD15924" s="213"/>
    </row>
    <row r="15925" spans="20:30" x14ac:dyDescent="0.2">
      <c r="T15925" s="212"/>
      <c r="U15925" s="213"/>
      <c r="V15925" s="213"/>
      <c r="W15925" s="213"/>
      <c r="X15925" s="214"/>
      <c r="Y15925" s="214"/>
      <c r="Z15925" s="214"/>
      <c r="AA15925" s="217"/>
      <c r="AB15925" s="217"/>
      <c r="AC15925" s="217"/>
      <c r="AD15925" s="213"/>
    </row>
    <row r="15926" spans="20:30" x14ac:dyDescent="0.2">
      <c r="T15926" s="212"/>
      <c r="U15926" s="213"/>
      <c r="V15926" s="213"/>
      <c r="W15926" s="213"/>
      <c r="X15926" s="214"/>
      <c r="Y15926" s="214"/>
      <c r="Z15926" s="214"/>
      <c r="AA15926" s="217"/>
      <c r="AB15926" s="217"/>
      <c r="AC15926" s="217"/>
      <c r="AD15926" s="213"/>
    </row>
    <row r="15927" spans="20:30" x14ac:dyDescent="0.2">
      <c r="T15927" s="212"/>
      <c r="U15927" s="213"/>
      <c r="V15927" s="213"/>
      <c r="W15927" s="213"/>
      <c r="X15927" s="214"/>
      <c r="Y15927" s="214"/>
      <c r="Z15927" s="214"/>
      <c r="AA15927" s="217"/>
      <c r="AB15927" s="217"/>
      <c r="AC15927" s="217"/>
      <c r="AD15927" s="213"/>
    </row>
    <row r="15928" spans="20:30" x14ac:dyDescent="0.2">
      <c r="T15928" s="212"/>
      <c r="U15928" s="213"/>
      <c r="V15928" s="213"/>
      <c r="W15928" s="213"/>
      <c r="X15928" s="214"/>
      <c r="Y15928" s="214"/>
      <c r="Z15928" s="214"/>
      <c r="AA15928" s="217"/>
      <c r="AB15928" s="217"/>
      <c r="AC15928" s="217"/>
      <c r="AD15928" s="213"/>
    </row>
    <row r="15929" spans="20:30" x14ac:dyDescent="0.2">
      <c r="T15929" s="212"/>
      <c r="U15929" s="213"/>
      <c r="V15929" s="213"/>
      <c r="W15929" s="213"/>
      <c r="X15929" s="214"/>
      <c r="Y15929" s="214"/>
      <c r="Z15929" s="214"/>
      <c r="AA15929" s="217"/>
      <c r="AB15929" s="217"/>
      <c r="AC15929" s="217"/>
      <c r="AD15929" s="213"/>
    </row>
    <row r="15930" spans="20:30" x14ac:dyDescent="0.2">
      <c r="T15930" s="212"/>
      <c r="U15930" s="213"/>
      <c r="V15930" s="213"/>
      <c r="W15930" s="213"/>
      <c r="X15930" s="214"/>
      <c r="Y15930" s="214"/>
      <c r="Z15930" s="214"/>
      <c r="AA15930" s="217"/>
      <c r="AB15930" s="217"/>
      <c r="AC15930" s="217"/>
      <c r="AD15930" s="213"/>
    </row>
    <row r="15931" spans="20:30" x14ac:dyDescent="0.2">
      <c r="T15931" s="212"/>
      <c r="U15931" s="213"/>
      <c r="V15931" s="213"/>
      <c r="W15931" s="213"/>
      <c r="X15931" s="214"/>
      <c r="Y15931" s="214"/>
      <c r="Z15931" s="214"/>
      <c r="AA15931" s="217"/>
      <c r="AB15931" s="217"/>
      <c r="AC15931" s="217"/>
      <c r="AD15931" s="213"/>
    </row>
    <row r="15932" spans="20:30" x14ac:dyDescent="0.2">
      <c r="T15932" s="212"/>
      <c r="U15932" s="213"/>
      <c r="V15932" s="213"/>
      <c r="W15932" s="213"/>
      <c r="X15932" s="214"/>
      <c r="Y15932" s="214"/>
      <c r="Z15932" s="214"/>
      <c r="AA15932" s="217"/>
      <c r="AB15932" s="217"/>
      <c r="AC15932" s="217"/>
      <c r="AD15932" s="213"/>
    </row>
    <row r="15933" spans="20:30" x14ac:dyDescent="0.2">
      <c r="T15933" s="212"/>
      <c r="U15933" s="213"/>
      <c r="V15933" s="213"/>
      <c r="W15933" s="213"/>
      <c r="X15933" s="214"/>
      <c r="Y15933" s="214"/>
      <c r="Z15933" s="214"/>
      <c r="AA15933" s="217"/>
      <c r="AB15933" s="217"/>
      <c r="AC15933" s="217"/>
      <c r="AD15933" s="213"/>
    </row>
    <row r="15934" spans="20:30" x14ac:dyDescent="0.2">
      <c r="T15934" s="212"/>
      <c r="U15934" s="213"/>
      <c r="V15934" s="213"/>
      <c r="W15934" s="213"/>
      <c r="X15934" s="214"/>
      <c r="Y15934" s="214"/>
      <c r="Z15934" s="214"/>
      <c r="AA15934" s="217"/>
      <c r="AB15934" s="217"/>
      <c r="AC15934" s="217"/>
      <c r="AD15934" s="213"/>
    </row>
    <row r="15935" spans="20:30" x14ac:dyDescent="0.2">
      <c r="T15935" s="212"/>
      <c r="U15935" s="213"/>
      <c r="V15935" s="213"/>
      <c r="W15935" s="213"/>
      <c r="X15935" s="214"/>
      <c r="Y15935" s="214"/>
      <c r="Z15935" s="214"/>
      <c r="AA15935" s="217"/>
      <c r="AB15935" s="217"/>
      <c r="AC15935" s="217"/>
      <c r="AD15935" s="213"/>
    </row>
    <row r="15936" spans="20:30" x14ac:dyDescent="0.2">
      <c r="T15936" s="212"/>
      <c r="U15936" s="213"/>
      <c r="V15936" s="213"/>
      <c r="W15936" s="213"/>
      <c r="X15936" s="214"/>
      <c r="Y15936" s="214"/>
      <c r="Z15936" s="214"/>
      <c r="AA15936" s="217"/>
      <c r="AB15936" s="217"/>
      <c r="AC15936" s="217"/>
      <c r="AD15936" s="213"/>
    </row>
    <row r="15937" spans="20:30" x14ac:dyDescent="0.2">
      <c r="T15937" s="212"/>
      <c r="U15937" s="213"/>
      <c r="V15937" s="213"/>
      <c r="W15937" s="213"/>
      <c r="X15937" s="214"/>
      <c r="Y15937" s="214"/>
      <c r="Z15937" s="214"/>
      <c r="AA15937" s="217"/>
      <c r="AB15937" s="217"/>
      <c r="AC15937" s="217"/>
      <c r="AD15937" s="213"/>
    </row>
    <row r="15938" spans="20:30" x14ac:dyDescent="0.2">
      <c r="T15938" s="212"/>
      <c r="U15938" s="213"/>
      <c r="V15938" s="213"/>
      <c r="W15938" s="213"/>
      <c r="X15938" s="214"/>
      <c r="Y15938" s="214"/>
      <c r="Z15938" s="214"/>
      <c r="AA15938" s="217"/>
      <c r="AB15938" s="217"/>
      <c r="AC15938" s="217"/>
      <c r="AD15938" s="213"/>
    </row>
    <row r="15939" spans="20:30" x14ac:dyDescent="0.2">
      <c r="T15939" s="212"/>
      <c r="U15939" s="213"/>
      <c r="V15939" s="213"/>
      <c r="W15939" s="213"/>
      <c r="X15939" s="214"/>
      <c r="Y15939" s="214"/>
      <c r="Z15939" s="214"/>
      <c r="AA15939" s="217"/>
      <c r="AB15939" s="217"/>
      <c r="AC15939" s="217"/>
      <c r="AD15939" s="213"/>
    </row>
    <row r="15940" spans="20:30" x14ac:dyDescent="0.2">
      <c r="T15940" s="212"/>
      <c r="U15940" s="213"/>
      <c r="V15940" s="213"/>
      <c r="W15940" s="213"/>
      <c r="X15940" s="214"/>
      <c r="Y15940" s="214"/>
      <c r="Z15940" s="214"/>
      <c r="AA15940" s="217"/>
      <c r="AB15940" s="217"/>
      <c r="AC15940" s="217"/>
      <c r="AD15940" s="213"/>
    </row>
    <row r="15941" spans="20:30" x14ac:dyDescent="0.2">
      <c r="T15941" s="212"/>
      <c r="U15941" s="213"/>
      <c r="V15941" s="213"/>
      <c r="W15941" s="213"/>
      <c r="X15941" s="214"/>
      <c r="Y15941" s="214"/>
      <c r="Z15941" s="214"/>
      <c r="AA15941" s="217"/>
      <c r="AB15941" s="217"/>
      <c r="AC15941" s="217"/>
      <c r="AD15941" s="213"/>
    </row>
    <row r="15942" spans="20:30" x14ac:dyDescent="0.2">
      <c r="T15942" s="212"/>
      <c r="U15942" s="213"/>
      <c r="V15942" s="213"/>
      <c r="W15942" s="213"/>
      <c r="X15942" s="214"/>
      <c r="Y15942" s="214"/>
      <c r="Z15942" s="214"/>
      <c r="AA15942" s="217"/>
      <c r="AB15942" s="217"/>
      <c r="AC15942" s="217"/>
      <c r="AD15942" s="213"/>
    </row>
    <row r="15943" spans="20:30" x14ac:dyDescent="0.2">
      <c r="T15943" s="212"/>
      <c r="U15943" s="213"/>
      <c r="V15943" s="213"/>
      <c r="W15943" s="213"/>
      <c r="X15943" s="214"/>
      <c r="Y15943" s="214"/>
      <c r="Z15943" s="214"/>
      <c r="AA15943" s="217"/>
      <c r="AB15943" s="217"/>
      <c r="AC15943" s="217"/>
      <c r="AD15943" s="213"/>
    </row>
    <row r="15944" spans="20:30" x14ac:dyDescent="0.2">
      <c r="T15944" s="212"/>
      <c r="U15944" s="213"/>
      <c r="V15944" s="213"/>
      <c r="W15944" s="213"/>
      <c r="X15944" s="214"/>
      <c r="Y15944" s="214"/>
      <c r="Z15944" s="214"/>
      <c r="AA15944" s="217"/>
      <c r="AB15944" s="217"/>
      <c r="AC15944" s="217"/>
      <c r="AD15944" s="213"/>
    </row>
    <row r="15945" spans="20:30" x14ac:dyDescent="0.2">
      <c r="T15945" s="212"/>
      <c r="U15945" s="213"/>
      <c r="V15945" s="213"/>
      <c r="W15945" s="213"/>
      <c r="X15945" s="214"/>
      <c r="Y15945" s="214"/>
      <c r="Z15945" s="214"/>
      <c r="AA15945" s="217"/>
      <c r="AB15945" s="217"/>
      <c r="AC15945" s="217"/>
      <c r="AD15945" s="213"/>
    </row>
    <row r="15946" spans="20:30" x14ac:dyDescent="0.2">
      <c r="T15946" s="212"/>
      <c r="U15946" s="213"/>
      <c r="V15946" s="213"/>
      <c r="W15946" s="213"/>
      <c r="X15946" s="214"/>
      <c r="Y15946" s="214"/>
      <c r="Z15946" s="214"/>
      <c r="AA15946" s="217"/>
      <c r="AB15946" s="217"/>
      <c r="AC15946" s="217"/>
      <c r="AD15946" s="213"/>
    </row>
    <row r="15947" spans="20:30" x14ac:dyDescent="0.2">
      <c r="T15947" s="212"/>
      <c r="U15947" s="213"/>
      <c r="V15947" s="213"/>
      <c r="W15947" s="213"/>
      <c r="X15947" s="214"/>
      <c r="Y15947" s="214"/>
      <c r="Z15947" s="214"/>
      <c r="AA15947" s="217"/>
      <c r="AB15947" s="217"/>
      <c r="AC15947" s="217"/>
      <c r="AD15947" s="213"/>
    </row>
    <row r="15948" spans="20:30" x14ac:dyDescent="0.2">
      <c r="T15948" s="212"/>
      <c r="U15948" s="213"/>
      <c r="V15948" s="213"/>
      <c r="W15948" s="213"/>
      <c r="X15948" s="214"/>
      <c r="Y15948" s="214"/>
      <c r="Z15948" s="214"/>
      <c r="AA15948" s="217"/>
      <c r="AB15948" s="217"/>
      <c r="AC15948" s="217"/>
      <c r="AD15948" s="213"/>
    </row>
    <row r="15949" spans="20:30" x14ac:dyDescent="0.2">
      <c r="T15949" s="212"/>
      <c r="U15949" s="213"/>
      <c r="V15949" s="213"/>
      <c r="W15949" s="213"/>
      <c r="X15949" s="214"/>
      <c r="Y15949" s="214"/>
      <c r="Z15949" s="214"/>
      <c r="AA15949" s="217"/>
      <c r="AB15949" s="217"/>
      <c r="AC15949" s="217"/>
      <c r="AD15949" s="213"/>
    </row>
    <row r="15950" spans="20:30" x14ac:dyDescent="0.2">
      <c r="T15950" s="212"/>
      <c r="U15950" s="213"/>
      <c r="V15950" s="213"/>
      <c r="W15950" s="213"/>
      <c r="X15950" s="214"/>
      <c r="Y15950" s="214"/>
      <c r="Z15950" s="214"/>
      <c r="AA15950" s="217"/>
      <c r="AB15950" s="217"/>
      <c r="AC15950" s="217"/>
      <c r="AD15950" s="213"/>
    </row>
    <row r="15951" spans="20:30" x14ac:dyDescent="0.2">
      <c r="T15951" s="212"/>
      <c r="U15951" s="213"/>
      <c r="V15951" s="213"/>
      <c r="W15951" s="213"/>
      <c r="X15951" s="214"/>
      <c r="Y15951" s="214"/>
      <c r="Z15951" s="214"/>
      <c r="AA15951" s="217"/>
      <c r="AB15951" s="217"/>
      <c r="AC15951" s="217"/>
      <c r="AD15951" s="213"/>
    </row>
    <row r="15952" spans="20:30" x14ac:dyDescent="0.2">
      <c r="T15952" s="212"/>
      <c r="U15952" s="213"/>
      <c r="V15952" s="213"/>
      <c r="W15952" s="213"/>
      <c r="X15952" s="214"/>
      <c r="Y15952" s="214"/>
      <c r="Z15952" s="214"/>
      <c r="AA15952" s="217"/>
      <c r="AB15952" s="217"/>
      <c r="AC15952" s="217"/>
      <c r="AD15952" s="213"/>
    </row>
    <row r="15953" spans="20:30" x14ac:dyDescent="0.2">
      <c r="T15953" s="212"/>
      <c r="U15953" s="213"/>
      <c r="V15953" s="213"/>
      <c r="W15953" s="213"/>
      <c r="X15953" s="214"/>
      <c r="Y15953" s="214"/>
      <c r="Z15953" s="214"/>
      <c r="AA15953" s="217"/>
      <c r="AB15953" s="217"/>
      <c r="AC15953" s="217"/>
      <c r="AD15953" s="213"/>
    </row>
    <row r="15954" spans="20:30" x14ac:dyDescent="0.2">
      <c r="T15954" s="212"/>
      <c r="U15954" s="213"/>
      <c r="V15954" s="213"/>
      <c r="W15954" s="213"/>
      <c r="X15954" s="214"/>
      <c r="Y15954" s="214"/>
      <c r="Z15954" s="214"/>
      <c r="AA15954" s="217"/>
      <c r="AB15954" s="217"/>
      <c r="AC15954" s="217"/>
      <c r="AD15954" s="213"/>
    </row>
    <row r="15955" spans="20:30" x14ac:dyDescent="0.2">
      <c r="T15955" s="212"/>
      <c r="U15955" s="213"/>
      <c r="V15955" s="213"/>
      <c r="W15955" s="213"/>
      <c r="X15955" s="214"/>
      <c r="Y15955" s="214"/>
      <c r="Z15955" s="214"/>
      <c r="AA15955" s="217"/>
      <c r="AB15955" s="217"/>
      <c r="AC15955" s="217"/>
      <c r="AD15955" s="213"/>
    </row>
    <row r="15956" spans="20:30" x14ac:dyDescent="0.2">
      <c r="T15956" s="212"/>
      <c r="U15956" s="213"/>
      <c r="V15956" s="213"/>
      <c r="W15956" s="213"/>
      <c r="X15956" s="214"/>
      <c r="Y15956" s="214"/>
      <c r="Z15956" s="214"/>
      <c r="AA15956" s="217"/>
      <c r="AB15956" s="217"/>
      <c r="AC15956" s="217"/>
      <c r="AD15956" s="213"/>
    </row>
    <row r="15957" spans="20:30" x14ac:dyDescent="0.2">
      <c r="T15957" s="212"/>
      <c r="U15957" s="213"/>
      <c r="V15957" s="213"/>
      <c r="W15957" s="213"/>
      <c r="X15957" s="214"/>
      <c r="Y15957" s="214"/>
      <c r="Z15957" s="214"/>
      <c r="AA15957" s="217"/>
      <c r="AB15957" s="217"/>
      <c r="AC15957" s="217"/>
      <c r="AD15957" s="213"/>
    </row>
    <row r="15958" spans="20:30" x14ac:dyDescent="0.2">
      <c r="T15958" s="212"/>
      <c r="U15958" s="213"/>
      <c r="V15958" s="213"/>
      <c r="W15958" s="213"/>
      <c r="X15958" s="214"/>
      <c r="Y15958" s="214"/>
      <c r="Z15958" s="214"/>
      <c r="AA15958" s="217"/>
      <c r="AB15958" s="217"/>
      <c r="AC15958" s="217"/>
      <c r="AD15958" s="213"/>
    </row>
    <row r="15959" spans="20:30" x14ac:dyDescent="0.2">
      <c r="T15959" s="212"/>
      <c r="U15959" s="213"/>
      <c r="V15959" s="213"/>
      <c r="W15959" s="213"/>
      <c r="X15959" s="214"/>
      <c r="Y15959" s="214"/>
      <c r="Z15959" s="214"/>
      <c r="AA15959" s="217"/>
      <c r="AB15959" s="217"/>
      <c r="AC15959" s="217"/>
      <c r="AD15959" s="213"/>
    </row>
    <row r="15960" spans="20:30" x14ac:dyDescent="0.2">
      <c r="T15960" s="212"/>
      <c r="U15960" s="213"/>
      <c r="V15960" s="213"/>
      <c r="W15960" s="213"/>
      <c r="X15960" s="214"/>
      <c r="Y15960" s="214"/>
      <c r="Z15960" s="214"/>
      <c r="AA15960" s="217"/>
      <c r="AB15960" s="217"/>
      <c r="AC15960" s="217"/>
      <c r="AD15960" s="213"/>
    </row>
    <row r="15961" spans="20:30" x14ac:dyDescent="0.2">
      <c r="T15961" s="212"/>
      <c r="U15961" s="213"/>
      <c r="V15961" s="213"/>
      <c r="W15961" s="213"/>
      <c r="X15961" s="214"/>
      <c r="Y15961" s="214"/>
      <c r="Z15961" s="214"/>
      <c r="AA15961" s="217"/>
      <c r="AB15961" s="217"/>
      <c r="AC15961" s="217"/>
      <c r="AD15961" s="213"/>
    </row>
    <row r="15962" spans="20:30" x14ac:dyDescent="0.2">
      <c r="T15962" s="212"/>
      <c r="U15962" s="213"/>
      <c r="V15962" s="213"/>
      <c r="W15962" s="213"/>
      <c r="X15962" s="214"/>
      <c r="Y15962" s="214"/>
      <c r="Z15962" s="214"/>
      <c r="AA15962" s="217"/>
      <c r="AB15962" s="217"/>
      <c r="AC15962" s="217"/>
      <c r="AD15962" s="213"/>
    </row>
    <row r="15963" spans="20:30" x14ac:dyDescent="0.2">
      <c r="T15963" s="212"/>
      <c r="U15963" s="213"/>
      <c r="V15963" s="213"/>
      <c r="W15963" s="213"/>
      <c r="X15963" s="214"/>
      <c r="Y15963" s="214"/>
      <c r="Z15963" s="214"/>
      <c r="AA15963" s="217"/>
      <c r="AB15963" s="217"/>
      <c r="AC15963" s="217"/>
      <c r="AD15963" s="213"/>
    </row>
    <row r="15964" spans="20:30" x14ac:dyDescent="0.2">
      <c r="T15964" s="212"/>
      <c r="U15964" s="213"/>
      <c r="V15964" s="213"/>
      <c r="W15964" s="213"/>
      <c r="X15964" s="214"/>
      <c r="Y15964" s="214"/>
      <c r="Z15964" s="214"/>
      <c r="AA15964" s="217"/>
      <c r="AB15964" s="217"/>
      <c r="AC15964" s="217"/>
      <c r="AD15964" s="213"/>
    </row>
    <row r="15965" spans="20:30" x14ac:dyDescent="0.2">
      <c r="T15965" s="212"/>
      <c r="U15965" s="213"/>
      <c r="V15965" s="213"/>
      <c r="W15965" s="213"/>
      <c r="X15965" s="214"/>
      <c r="Y15965" s="214"/>
      <c r="Z15965" s="214"/>
      <c r="AA15965" s="217"/>
      <c r="AB15965" s="217"/>
      <c r="AC15965" s="217"/>
      <c r="AD15965" s="213"/>
    </row>
    <row r="15966" spans="20:30" x14ac:dyDescent="0.2">
      <c r="T15966" s="212"/>
      <c r="U15966" s="213"/>
      <c r="V15966" s="213"/>
      <c r="W15966" s="213"/>
      <c r="X15966" s="214"/>
      <c r="Y15966" s="214"/>
      <c r="Z15966" s="214"/>
      <c r="AA15966" s="217"/>
      <c r="AB15966" s="217"/>
      <c r="AC15966" s="217"/>
      <c r="AD15966" s="213"/>
    </row>
    <row r="15967" spans="20:30" x14ac:dyDescent="0.2">
      <c r="T15967" s="212"/>
      <c r="U15967" s="213"/>
      <c r="V15967" s="213"/>
      <c r="W15967" s="213"/>
      <c r="X15967" s="214"/>
      <c r="Y15967" s="214"/>
      <c r="Z15967" s="214"/>
      <c r="AA15967" s="217"/>
      <c r="AB15967" s="217"/>
      <c r="AC15967" s="217"/>
      <c r="AD15967" s="213"/>
    </row>
    <row r="15968" spans="20:30" x14ac:dyDescent="0.2">
      <c r="T15968" s="212"/>
      <c r="U15968" s="213"/>
      <c r="V15968" s="213"/>
      <c r="W15968" s="213"/>
      <c r="X15968" s="214"/>
      <c r="Y15968" s="214"/>
      <c r="Z15968" s="214"/>
      <c r="AA15968" s="217"/>
      <c r="AB15968" s="217"/>
      <c r="AC15968" s="217"/>
      <c r="AD15968" s="213"/>
    </row>
    <row r="15969" spans="20:30" x14ac:dyDescent="0.2">
      <c r="T15969" s="212"/>
      <c r="U15969" s="213"/>
      <c r="V15969" s="213"/>
      <c r="W15969" s="213"/>
      <c r="X15969" s="214"/>
      <c r="Y15969" s="214"/>
      <c r="Z15969" s="214"/>
      <c r="AA15969" s="217"/>
      <c r="AB15969" s="217"/>
      <c r="AC15969" s="217"/>
      <c r="AD15969" s="213"/>
    </row>
    <row r="15970" spans="20:30" x14ac:dyDescent="0.2">
      <c r="T15970" s="212"/>
      <c r="U15970" s="213"/>
      <c r="V15970" s="213"/>
      <c r="W15970" s="213"/>
      <c r="X15970" s="214"/>
      <c r="Y15970" s="214"/>
      <c r="Z15970" s="214"/>
      <c r="AA15970" s="217"/>
      <c r="AB15970" s="217"/>
      <c r="AC15970" s="217"/>
      <c r="AD15970" s="213"/>
    </row>
    <row r="15971" spans="20:30" x14ac:dyDescent="0.2">
      <c r="T15971" s="212"/>
      <c r="U15971" s="213"/>
      <c r="V15971" s="213"/>
      <c r="W15971" s="213"/>
      <c r="X15971" s="214"/>
      <c r="Y15971" s="214"/>
      <c r="Z15971" s="214"/>
      <c r="AA15971" s="217"/>
      <c r="AB15971" s="217"/>
      <c r="AC15971" s="217"/>
      <c r="AD15971" s="213"/>
    </row>
    <row r="15972" spans="20:30" x14ac:dyDescent="0.2">
      <c r="T15972" s="212"/>
      <c r="U15972" s="213"/>
      <c r="V15972" s="213"/>
      <c r="W15972" s="213"/>
      <c r="X15972" s="214"/>
      <c r="Y15972" s="214"/>
      <c r="Z15972" s="214"/>
      <c r="AA15972" s="217"/>
      <c r="AB15972" s="217"/>
      <c r="AC15972" s="217"/>
      <c r="AD15972" s="213"/>
    </row>
    <row r="15973" spans="20:30" x14ac:dyDescent="0.2">
      <c r="T15973" s="212"/>
      <c r="U15973" s="213"/>
      <c r="V15973" s="213"/>
      <c r="W15973" s="213"/>
      <c r="X15973" s="214"/>
      <c r="Y15973" s="214"/>
      <c r="Z15973" s="214"/>
      <c r="AA15973" s="217"/>
      <c r="AB15973" s="217"/>
      <c r="AC15973" s="217"/>
      <c r="AD15973" s="213"/>
    </row>
    <row r="15974" spans="20:30" x14ac:dyDescent="0.2">
      <c r="T15974" s="212"/>
      <c r="U15974" s="213"/>
      <c r="V15974" s="213"/>
      <c r="W15974" s="213"/>
      <c r="X15974" s="214"/>
      <c r="Y15974" s="214"/>
      <c r="Z15974" s="214"/>
      <c r="AA15974" s="217"/>
      <c r="AB15974" s="217"/>
      <c r="AC15974" s="217"/>
      <c r="AD15974" s="213"/>
    </row>
    <row r="15975" spans="20:30" x14ac:dyDescent="0.2">
      <c r="T15975" s="212"/>
      <c r="U15975" s="213"/>
      <c r="V15975" s="213"/>
      <c r="W15975" s="213"/>
      <c r="X15975" s="214"/>
      <c r="Y15975" s="214"/>
      <c r="Z15975" s="214"/>
      <c r="AA15975" s="217"/>
      <c r="AB15975" s="217"/>
      <c r="AC15975" s="217"/>
      <c r="AD15975" s="213"/>
    </row>
    <row r="15976" spans="20:30" x14ac:dyDescent="0.2">
      <c r="T15976" s="212"/>
      <c r="U15976" s="213"/>
      <c r="V15976" s="213"/>
      <c r="W15976" s="213"/>
      <c r="X15976" s="214"/>
      <c r="Y15976" s="214"/>
      <c r="Z15976" s="214"/>
      <c r="AA15976" s="217"/>
      <c r="AB15976" s="217"/>
      <c r="AC15976" s="217"/>
      <c r="AD15976" s="213"/>
    </row>
    <row r="15977" spans="20:30" x14ac:dyDescent="0.2">
      <c r="T15977" s="212"/>
      <c r="U15977" s="213"/>
      <c r="V15977" s="213"/>
      <c r="W15977" s="213"/>
      <c r="X15977" s="214"/>
      <c r="Y15977" s="214"/>
      <c r="Z15977" s="214"/>
      <c r="AA15977" s="217"/>
      <c r="AB15977" s="217"/>
      <c r="AC15977" s="217"/>
      <c r="AD15977" s="213"/>
    </row>
    <row r="15978" spans="20:30" x14ac:dyDescent="0.2">
      <c r="T15978" s="212"/>
      <c r="U15978" s="213"/>
      <c r="V15978" s="213"/>
      <c r="W15978" s="213"/>
      <c r="X15978" s="214"/>
      <c r="Y15978" s="214"/>
      <c r="Z15978" s="214"/>
      <c r="AA15978" s="217"/>
      <c r="AB15978" s="217"/>
      <c r="AC15978" s="217"/>
      <c r="AD15978" s="213"/>
    </row>
    <row r="15979" spans="20:30" x14ac:dyDescent="0.2">
      <c r="T15979" s="212"/>
      <c r="U15979" s="213"/>
      <c r="V15979" s="213"/>
      <c r="W15979" s="213"/>
      <c r="X15979" s="214"/>
      <c r="Y15979" s="214"/>
      <c r="Z15979" s="214"/>
      <c r="AA15979" s="217"/>
      <c r="AB15979" s="217"/>
      <c r="AC15979" s="217"/>
      <c r="AD15979" s="213"/>
    </row>
    <row r="15980" spans="20:30" x14ac:dyDescent="0.2">
      <c r="T15980" s="212"/>
      <c r="U15980" s="213"/>
      <c r="V15980" s="213"/>
      <c r="W15980" s="213"/>
      <c r="X15980" s="214"/>
      <c r="Y15980" s="214"/>
      <c r="Z15980" s="214"/>
      <c r="AA15980" s="217"/>
      <c r="AB15980" s="217"/>
      <c r="AC15980" s="217"/>
      <c r="AD15980" s="213"/>
    </row>
    <row r="15981" spans="20:30" x14ac:dyDescent="0.2">
      <c r="T15981" s="212"/>
      <c r="U15981" s="213"/>
      <c r="V15981" s="213"/>
      <c r="W15981" s="213"/>
      <c r="X15981" s="214"/>
      <c r="Y15981" s="214"/>
      <c r="Z15981" s="214"/>
      <c r="AA15981" s="217"/>
      <c r="AB15981" s="217"/>
      <c r="AC15981" s="217"/>
      <c r="AD15981" s="213"/>
    </row>
    <row r="15982" spans="20:30" x14ac:dyDescent="0.2">
      <c r="T15982" s="212"/>
      <c r="U15982" s="213"/>
      <c r="V15982" s="213"/>
      <c r="W15982" s="213"/>
      <c r="X15982" s="214"/>
      <c r="Y15982" s="214"/>
      <c r="Z15982" s="214"/>
      <c r="AA15982" s="217"/>
      <c r="AB15982" s="217"/>
      <c r="AC15982" s="217"/>
      <c r="AD15982" s="213"/>
    </row>
    <row r="15983" spans="20:30" x14ac:dyDescent="0.2">
      <c r="T15983" s="212"/>
      <c r="U15983" s="213"/>
      <c r="V15983" s="213"/>
      <c r="W15983" s="213"/>
      <c r="X15983" s="214"/>
      <c r="Y15983" s="214"/>
      <c r="Z15983" s="214"/>
      <c r="AA15983" s="217"/>
      <c r="AB15983" s="217"/>
      <c r="AC15983" s="217"/>
      <c r="AD15983" s="213"/>
    </row>
    <row r="15984" spans="20:30" x14ac:dyDescent="0.2">
      <c r="T15984" s="212"/>
      <c r="U15984" s="213"/>
      <c r="V15984" s="213"/>
      <c r="W15984" s="213"/>
      <c r="X15984" s="214"/>
      <c r="Y15984" s="214"/>
      <c r="Z15984" s="214"/>
      <c r="AA15984" s="217"/>
      <c r="AB15984" s="217"/>
      <c r="AC15984" s="217"/>
      <c r="AD15984" s="213"/>
    </row>
    <row r="15985" spans="20:30" x14ac:dyDescent="0.2">
      <c r="T15985" s="212"/>
      <c r="U15985" s="213"/>
      <c r="V15985" s="213"/>
      <c r="W15985" s="213"/>
      <c r="X15985" s="214"/>
      <c r="Y15985" s="214"/>
      <c r="Z15985" s="214"/>
      <c r="AA15985" s="217"/>
      <c r="AB15985" s="217"/>
      <c r="AC15985" s="217"/>
      <c r="AD15985" s="213"/>
    </row>
    <row r="15986" spans="20:30" x14ac:dyDescent="0.2">
      <c r="T15986" s="212"/>
      <c r="U15986" s="213"/>
      <c r="V15986" s="213"/>
      <c r="W15986" s="213"/>
      <c r="X15986" s="214"/>
      <c r="Y15986" s="214"/>
      <c r="Z15986" s="214"/>
      <c r="AA15986" s="217"/>
      <c r="AB15986" s="217"/>
      <c r="AC15986" s="217"/>
      <c r="AD15986" s="213"/>
    </row>
    <row r="15987" spans="20:30" x14ac:dyDescent="0.2">
      <c r="T15987" s="212"/>
      <c r="U15987" s="213"/>
      <c r="V15987" s="213"/>
      <c r="W15987" s="213"/>
      <c r="X15987" s="214"/>
      <c r="Y15987" s="214"/>
      <c r="Z15987" s="214"/>
      <c r="AA15987" s="217"/>
      <c r="AB15987" s="217"/>
      <c r="AC15987" s="217"/>
      <c r="AD15987" s="213"/>
    </row>
    <row r="15988" spans="20:30" x14ac:dyDescent="0.2">
      <c r="T15988" s="212"/>
      <c r="U15988" s="213"/>
      <c r="V15988" s="213"/>
      <c r="W15988" s="213"/>
      <c r="X15988" s="214"/>
      <c r="Y15988" s="214"/>
      <c r="Z15988" s="214"/>
      <c r="AA15988" s="217"/>
      <c r="AB15988" s="217"/>
      <c r="AC15988" s="217"/>
      <c r="AD15988" s="213"/>
    </row>
    <row r="15989" spans="20:30" x14ac:dyDescent="0.2">
      <c r="T15989" s="212"/>
      <c r="U15989" s="213"/>
      <c r="V15989" s="213"/>
      <c r="W15989" s="213"/>
      <c r="X15989" s="214"/>
      <c r="Y15989" s="214"/>
      <c r="Z15989" s="214"/>
      <c r="AA15989" s="217"/>
      <c r="AB15989" s="217"/>
      <c r="AC15989" s="217"/>
      <c r="AD15989" s="213"/>
    </row>
    <row r="15990" spans="20:30" x14ac:dyDescent="0.2">
      <c r="T15990" s="212"/>
      <c r="U15990" s="213"/>
      <c r="V15990" s="213"/>
      <c r="W15990" s="213"/>
      <c r="X15990" s="214"/>
      <c r="Y15990" s="214"/>
      <c r="Z15990" s="214"/>
      <c r="AA15990" s="217"/>
      <c r="AB15990" s="217"/>
      <c r="AC15990" s="217"/>
      <c r="AD15990" s="213"/>
    </row>
    <row r="15991" spans="20:30" x14ac:dyDescent="0.2">
      <c r="T15991" s="212"/>
      <c r="U15991" s="213"/>
      <c r="V15991" s="213"/>
      <c r="W15991" s="213"/>
      <c r="X15991" s="214"/>
      <c r="Y15991" s="214"/>
      <c r="Z15991" s="214"/>
      <c r="AA15991" s="217"/>
      <c r="AB15991" s="217"/>
      <c r="AC15991" s="217"/>
      <c r="AD15991" s="213"/>
    </row>
    <row r="15992" spans="20:30" x14ac:dyDescent="0.2">
      <c r="T15992" s="212"/>
      <c r="U15992" s="213"/>
      <c r="V15992" s="213"/>
      <c r="W15992" s="213"/>
      <c r="X15992" s="214"/>
      <c r="Y15992" s="214"/>
      <c r="Z15992" s="214"/>
      <c r="AA15992" s="217"/>
      <c r="AB15992" s="217"/>
      <c r="AC15992" s="217"/>
      <c r="AD15992" s="213"/>
    </row>
    <row r="15993" spans="20:30" x14ac:dyDescent="0.2">
      <c r="T15993" s="212"/>
      <c r="U15993" s="213"/>
      <c r="V15993" s="213"/>
      <c r="W15993" s="213"/>
      <c r="X15993" s="214"/>
      <c r="Y15993" s="214"/>
      <c r="Z15993" s="214"/>
      <c r="AA15993" s="217"/>
      <c r="AB15993" s="217"/>
      <c r="AC15993" s="217"/>
      <c r="AD15993" s="213"/>
    </row>
    <row r="15994" spans="20:30" x14ac:dyDescent="0.2">
      <c r="T15994" s="212"/>
      <c r="U15994" s="213"/>
      <c r="V15994" s="213"/>
      <c r="W15994" s="213"/>
      <c r="X15994" s="214"/>
      <c r="Y15994" s="214"/>
      <c r="Z15994" s="214"/>
      <c r="AA15994" s="217"/>
      <c r="AB15994" s="217"/>
      <c r="AC15994" s="217"/>
      <c r="AD15994" s="213"/>
    </row>
    <row r="15995" spans="20:30" x14ac:dyDescent="0.2">
      <c r="T15995" s="212"/>
      <c r="U15995" s="213"/>
      <c r="V15995" s="213"/>
      <c r="W15995" s="213"/>
      <c r="X15995" s="214"/>
      <c r="Y15995" s="214"/>
      <c r="Z15995" s="214"/>
      <c r="AA15995" s="217"/>
      <c r="AB15995" s="217"/>
      <c r="AC15995" s="217"/>
      <c r="AD15995" s="213"/>
    </row>
    <row r="15996" spans="20:30" x14ac:dyDescent="0.2">
      <c r="T15996" s="212"/>
      <c r="U15996" s="213"/>
      <c r="V15996" s="213"/>
      <c r="W15996" s="213"/>
      <c r="X15996" s="214"/>
      <c r="Y15996" s="214"/>
      <c r="Z15996" s="214"/>
      <c r="AA15996" s="217"/>
      <c r="AB15996" s="217"/>
      <c r="AC15996" s="217"/>
      <c r="AD15996" s="213"/>
    </row>
    <row r="15997" spans="20:30" x14ac:dyDescent="0.2">
      <c r="T15997" s="212"/>
      <c r="U15997" s="213"/>
      <c r="V15997" s="213"/>
      <c r="W15997" s="213"/>
      <c r="X15997" s="214"/>
      <c r="Y15997" s="214"/>
      <c r="Z15997" s="214"/>
      <c r="AA15997" s="217"/>
      <c r="AB15997" s="217"/>
      <c r="AC15997" s="217"/>
      <c r="AD15997" s="213"/>
    </row>
    <row r="15998" spans="20:30" x14ac:dyDescent="0.2">
      <c r="T15998" s="212"/>
      <c r="U15998" s="213"/>
      <c r="V15998" s="213"/>
      <c r="W15998" s="213"/>
      <c r="X15998" s="214"/>
      <c r="Y15998" s="214"/>
      <c r="Z15998" s="214"/>
      <c r="AA15998" s="217"/>
      <c r="AB15998" s="217"/>
      <c r="AC15998" s="217"/>
      <c r="AD15998" s="213"/>
    </row>
    <row r="15999" spans="20:30" x14ac:dyDescent="0.2">
      <c r="T15999" s="212"/>
      <c r="U15999" s="213"/>
      <c r="V15999" s="213"/>
      <c r="W15999" s="213"/>
      <c r="X15999" s="214"/>
      <c r="Y15999" s="214"/>
      <c r="Z15999" s="214"/>
      <c r="AA15999" s="217"/>
      <c r="AB15999" s="217"/>
      <c r="AC15999" s="217"/>
      <c r="AD15999" s="213"/>
    </row>
    <row r="16000" spans="20:30" x14ac:dyDescent="0.2">
      <c r="T16000" s="212"/>
      <c r="U16000" s="213"/>
      <c r="V16000" s="213"/>
      <c r="W16000" s="213"/>
      <c r="X16000" s="214"/>
      <c r="Y16000" s="214"/>
      <c r="Z16000" s="214"/>
      <c r="AA16000" s="217"/>
      <c r="AB16000" s="217"/>
      <c r="AC16000" s="217"/>
      <c r="AD16000" s="213"/>
    </row>
    <row r="16001" spans="20:30" x14ac:dyDescent="0.2">
      <c r="T16001" s="212"/>
      <c r="U16001" s="213"/>
      <c r="V16001" s="213"/>
      <c r="W16001" s="213"/>
      <c r="X16001" s="214"/>
      <c r="Y16001" s="214"/>
      <c r="Z16001" s="214"/>
      <c r="AA16001" s="217"/>
      <c r="AB16001" s="217"/>
      <c r="AC16001" s="217"/>
      <c r="AD16001" s="213"/>
    </row>
    <row r="16002" spans="20:30" x14ac:dyDescent="0.2">
      <c r="T16002" s="212"/>
      <c r="U16002" s="213"/>
      <c r="V16002" s="213"/>
      <c r="W16002" s="213"/>
      <c r="X16002" s="214"/>
      <c r="Y16002" s="214"/>
      <c r="Z16002" s="214"/>
      <c r="AA16002" s="217"/>
      <c r="AB16002" s="217"/>
      <c r="AC16002" s="217"/>
      <c r="AD16002" s="213"/>
    </row>
    <row r="16003" spans="20:30" x14ac:dyDescent="0.2">
      <c r="T16003" s="212"/>
      <c r="U16003" s="213"/>
      <c r="V16003" s="213"/>
      <c r="W16003" s="213"/>
      <c r="X16003" s="214"/>
      <c r="Y16003" s="214"/>
      <c r="Z16003" s="214"/>
      <c r="AA16003" s="217"/>
      <c r="AB16003" s="217"/>
      <c r="AC16003" s="217"/>
      <c r="AD16003" s="213"/>
    </row>
    <row r="16004" spans="20:30" x14ac:dyDescent="0.2">
      <c r="T16004" s="212"/>
      <c r="U16004" s="213"/>
      <c r="V16004" s="213"/>
      <c r="W16004" s="213"/>
      <c r="X16004" s="214"/>
      <c r="Y16004" s="214"/>
      <c r="Z16004" s="214"/>
      <c r="AA16004" s="217"/>
      <c r="AB16004" s="217"/>
      <c r="AC16004" s="217"/>
      <c r="AD16004" s="213"/>
    </row>
    <row r="16005" spans="20:30" x14ac:dyDescent="0.2">
      <c r="T16005" s="212"/>
      <c r="U16005" s="213"/>
      <c r="V16005" s="213"/>
      <c r="W16005" s="213"/>
      <c r="X16005" s="214"/>
      <c r="Y16005" s="214"/>
      <c r="Z16005" s="214"/>
      <c r="AA16005" s="217"/>
      <c r="AB16005" s="217"/>
      <c r="AC16005" s="217"/>
      <c r="AD16005" s="213"/>
    </row>
    <row r="16006" spans="20:30" x14ac:dyDescent="0.2">
      <c r="T16006" s="212"/>
      <c r="U16006" s="213"/>
      <c r="V16006" s="213"/>
      <c r="W16006" s="213"/>
      <c r="X16006" s="214"/>
      <c r="Y16006" s="214"/>
      <c r="Z16006" s="214"/>
      <c r="AA16006" s="217"/>
      <c r="AB16006" s="217"/>
      <c r="AC16006" s="217"/>
      <c r="AD16006" s="213"/>
    </row>
    <row r="16007" spans="20:30" x14ac:dyDescent="0.2">
      <c r="T16007" s="212"/>
      <c r="U16007" s="213"/>
      <c r="V16007" s="213"/>
      <c r="W16007" s="213"/>
      <c r="X16007" s="214"/>
      <c r="Y16007" s="214"/>
      <c r="Z16007" s="214"/>
      <c r="AA16007" s="217"/>
      <c r="AB16007" s="217"/>
      <c r="AC16007" s="217"/>
      <c r="AD16007" s="213"/>
    </row>
    <row r="16008" spans="20:30" x14ac:dyDescent="0.2">
      <c r="T16008" s="212"/>
      <c r="U16008" s="213"/>
      <c r="V16008" s="213"/>
      <c r="W16008" s="213"/>
      <c r="X16008" s="214"/>
      <c r="Y16008" s="214"/>
      <c r="Z16008" s="214"/>
      <c r="AA16008" s="217"/>
      <c r="AB16008" s="217"/>
      <c r="AC16008" s="217"/>
      <c r="AD16008" s="213"/>
    </row>
    <row r="16009" spans="20:30" x14ac:dyDescent="0.2">
      <c r="T16009" s="212"/>
      <c r="U16009" s="213"/>
      <c r="V16009" s="213"/>
      <c r="W16009" s="213"/>
      <c r="X16009" s="214"/>
      <c r="Y16009" s="214"/>
      <c r="Z16009" s="214"/>
      <c r="AA16009" s="217"/>
      <c r="AB16009" s="217"/>
      <c r="AC16009" s="217"/>
      <c r="AD16009" s="213"/>
    </row>
    <row r="16010" spans="20:30" x14ac:dyDescent="0.2">
      <c r="T16010" s="212"/>
      <c r="U16010" s="213"/>
      <c r="V16010" s="213"/>
      <c r="W16010" s="213"/>
      <c r="X16010" s="214"/>
      <c r="Y16010" s="214"/>
      <c r="Z16010" s="214"/>
      <c r="AA16010" s="217"/>
      <c r="AB16010" s="217"/>
      <c r="AC16010" s="217"/>
      <c r="AD16010" s="213"/>
    </row>
    <row r="16011" spans="20:30" x14ac:dyDescent="0.2">
      <c r="T16011" s="212"/>
      <c r="U16011" s="213"/>
      <c r="V16011" s="213"/>
      <c r="W16011" s="213"/>
      <c r="X16011" s="214"/>
      <c r="Y16011" s="214"/>
      <c r="Z16011" s="214"/>
      <c r="AA16011" s="217"/>
      <c r="AB16011" s="217"/>
      <c r="AC16011" s="217"/>
      <c r="AD16011" s="213"/>
    </row>
    <row r="16012" spans="20:30" x14ac:dyDescent="0.2">
      <c r="T16012" s="212"/>
      <c r="U16012" s="213"/>
      <c r="V16012" s="213"/>
      <c r="W16012" s="213"/>
      <c r="X16012" s="214"/>
      <c r="Y16012" s="214"/>
      <c r="Z16012" s="214"/>
      <c r="AA16012" s="217"/>
      <c r="AB16012" s="217"/>
      <c r="AC16012" s="217"/>
      <c r="AD16012" s="213"/>
    </row>
    <row r="16013" spans="20:30" x14ac:dyDescent="0.2">
      <c r="T16013" s="212"/>
      <c r="U16013" s="213"/>
      <c r="V16013" s="213"/>
      <c r="W16013" s="213"/>
      <c r="X16013" s="214"/>
      <c r="Y16013" s="214"/>
      <c r="Z16013" s="214"/>
      <c r="AA16013" s="217"/>
      <c r="AB16013" s="217"/>
      <c r="AC16013" s="217"/>
      <c r="AD16013" s="213"/>
    </row>
    <row r="16014" spans="20:30" x14ac:dyDescent="0.2">
      <c r="T16014" s="212"/>
      <c r="U16014" s="213"/>
      <c r="V16014" s="213"/>
      <c r="W16014" s="213"/>
      <c r="X16014" s="214"/>
      <c r="Y16014" s="214"/>
      <c r="Z16014" s="214"/>
      <c r="AA16014" s="217"/>
      <c r="AB16014" s="217"/>
      <c r="AC16014" s="217"/>
      <c r="AD16014" s="213"/>
    </row>
    <row r="16015" spans="20:30" x14ac:dyDescent="0.2">
      <c r="T16015" s="212"/>
      <c r="U16015" s="213"/>
      <c r="V16015" s="213"/>
      <c r="W16015" s="213"/>
      <c r="X16015" s="214"/>
      <c r="Y16015" s="214"/>
      <c r="Z16015" s="214"/>
      <c r="AA16015" s="217"/>
      <c r="AB16015" s="217"/>
      <c r="AC16015" s="217"/>
      <c r="AD16015" s="213"/>
    </row>
    <row r="16016" spans="20:30" x14ac:dyDescent="0.2">
      <c r="T16016" s="212"/>
      <c r="U16016" s="213"/>
      <c r="V16016" s="213"/>
      <c r="W16016" s="213"/>
      <c r="X16016" s="214"/>
      <c r="Y16016" s="214"/>
      <c r="Z16016" s="214"/>
      <c r="AA16016" s="217"/>
      <c r="AB16016" s="217"/>
      <c r="AC16016" s="217"/>
      <c r="AD16016" s="213"/>
    </row>
    <row r="16017" spans="20:30" x14ac:dyDescent="0.2">
      <c r="T16017" s="212"/>
      <c r="U16017" s="213"/>
      <c r="V16017" s="213"/>
      <c r="W16017" s="213"/>
      <c r="X16017" s="214"/>
      <c r="Y16017" s="214"/>
      <c r="Z16017" s="214"/>
      <c r="AA16017" s="217"/>
      <c r="AB16017" s="217"/>
      <c r="AC16017" s="217"/>
      <c r="AD16017" s="213"/>
    </row>
    <row r="16018" spans="20:30" x14ac:dyDescent="0.2">
      <c r="T16018" s="212"/>
      <c r="U16018" s="213"/>
      <c r="V16018" s="213"/>
      <c r="W16018" s="213"/>
      <c r="X16018" s="214"/>
      <c r="Y16018" s="214"/>
      <c r="Z16018" s="214"/>
      <c r="AA16018" s="217"/>
      <c r="AB16018" s="217"/>
      <c r="AC16018" s="217"/>
      <c r="AD16018" s="213"/>
    </row>
    <row r="16019" spans="20:30" x14ac:dyDescent="0.2">
      <c r="T16019" s="212"/>
      <c r="U16019" s="213"/>
      <c r="V16019" s="213"/>
      <c r="W16019" s="213"/>
      <c r="X16019" s="214"/>
      <c r="Y16019" s="214"/>
      <c r="Z16019" s="214"/>
      <c r="AA16019" s="217"/>
      <c r="AB16019" s="217"/>
      <c r="AC16019" s="217"/>
      <c r="AD16019" s="213"/>
    </row>
    <row r="16020" spans="20:30" x14ac:dyDescent="0.2">
      <c r="T16020" s="212"/>
      <c r="U16020" s="213"/>
      <c r="V16020" s="213"/>
      <c r="W16020" s="213"/>
      <c r="X16020" s="214"/>
      <c r="Y16020" s="214"/>
      <c r="Z16020" s="214"/>
      <c r="AA16020" s="217"/>
      <c r="AB16020" s="217"/>
      <c r="AC16020" s="217"/>
      <c r="AD16020" s="213"/>
    </row>
    <row r="16021" spans="20:30" x14ac:dyDescent="0.2">
      <c r="T16021" s="212"/>
      <c r="U16021" s="213"/>
      <c r="V16021" s="213"/>
      <c r="W16021" s="213"/>
      <c r="X16021" s="214"/>
      <c r="Y16021" s="214"/>
      <c r="Z16021" s="214"/>
      <c r="AA16021" s="217"/>
      <c r="AB16021" s="217"/>
      <c r="AC16021" s="217"/>
      <c r="AD16021" s="213"/>
    </row>
    <row r="16022" spans="20:30" x14ac:dyDescent="0.2">
      <c r="T16022" s="212"/>
      <c r="U16022" s="213"/>
      <c r="V16022" s="213"/>
      <c r="W16022" s="213"/>
      <c r="X16022" s="214"/>
      <c r="Y16022" s="214"/>
      <c r="Z16022" s="214"/>
      <c r="AA16022" s="217"/>
      <c r="AB16022" s="217"/>
      <c r="AC16022" s="217"/>
      <c r="AD16022" s="213"/>
    </row>
    <row r="16023" spans="20:30" x14ac:dyDescent="0.2">
      <c r="T16023" s="212"/>
      <c r="U16023" s="213"/>
      <c r="V16023" s="213"/>
      <c r="W16023" s="213"/>
      <c r="X16023" s="214"/>
      <c r="Y16023" s="214"/>
      <c r="Z16023" s="214"/>
      <c r="AA16023" s="217"/>
      <c r="AB16023" s="217"/>
      <c r="AC16023" s="217"/>
      <c r="AD16023" s="213"/>
    </row>
    <row r="16024" spans="20:30" x14ac:dyDescent="0.2">
      <c r="T16024" s="212"/>
      <c r="U16024" s="213"/>
      <c r="V16024" s="213"/>
      <c r="W16024" s="213"/>
      <c r="X16024" s="214"/>
      <c r="Y16024" s="214"/>
      <c r="Z16024" s="214"/>
      <c r="AA16024" s="217"/>
      <c r="AB16024" s="217"/>
      <c r="AC16024" s="217"/>
      <c r="AD16024" s="213"/>
    </row>
    <row r="16025" spans="20:30" x14ac:dyDescent="0.2">
      <c r="T16025" s="212"/>
      <c r="U16025" s="213"/>
      <c r="V16025" s="213"/>
      <c r="W16025" s="213"/>
      <c r="X16025" s="214"/>
      <c r="Y16025" s="214"/>
      <c r="Z16025" s="214"/>
      <c r="AA16025" s="217"/>
      <c r="AB16025" s="217"/>
      <c r="AC16025" s="217"/>
      <c r="AD16025" s="213"/>
    </row>
    <row r="16026" spans="20:30" x14ac:dyDescent="0.2">
      <c r="T16026" s="212"/>
      <c r="U16026" s="213"/>
      <c r="V16026" s="213"/>
      <c r="W16026" s="213"/>
      <c r="X16026" s="214"/>
      <c r="Y16026" s="214"/>
      <c r="Z16026" s="214"/>
      <c r="AA16026" s="217"/>
      <c r="AB16026" s="217"/>
      <c r="AC16026" s="217"/>
      <c r="AD16026" s="213"/>
    </row>
    <row r="16027" spans="20:30" x14ac:dyDescent="0.2">
      <c r="T16027" s="212"/>
      <c r="U16027" s="213"/>
      <c r="V16027" s="213"/>
      <c r="W16027" s="213"/>
      <c r="X16027" s="214"/>
      <c r="Y16027" s="214"/>
      <c r="Z16027" s="214"/>
      <c r="AA16027" s="217"/>
      <c r="AB16027" s="217"/>
      <c r="AC16027" s="217"/>
      <c r="AD16027" s="213"/>
    </row>
    <row r="16028" spans="20:30" x14ac:dyDescent="0.2">
      <c r="T16028" s="212"/>
      <c r="U16028" s="213"/>
      <c r="V16028" s="213"/>
      <c r="W16028" s="213"/>
      <c r="X16028" s="214"/>
      <c r="Y16028" s="214"/>
      <c r="Z16028" s="214"/>
      <c r="AA16028" s="217"/>
      <c r="AB16028" s="217"/>
      <c r="AC16028" s="217"/>
      <c r="AD16028" s="213"/>
    </row>
    <row r="16029" spans="20:30" x14ac:dyDescent="0.2">
      <c r="T16029" s="212"/>
      <c r="U16029" s="213"/>
      <c r="V16029" s="213"/>
      <c r="W16029" s="213"/>
      <c r="X16029" s="214"/>
      <c r="Y16029" s="214"/>
      <c r="Z16029" s="214"/>
      <c r="AA16029" s="217"/>
      <c r="AB16029" s="217"/>
      <c r="AC16029" s="217"/>
      <c r="AD16029" s="213"/>
    </row>
    <row r="16030" spans="20:30" x14ac:dyDescent="0.2">
      <c r="T16030" s="212"/>
      <c r="U16030" s="213"/>
      <c r="V16030" s="213"/>
      <c r="W16030" s="213"/>
      <c r="X16030" s="214"/>
      <c r="Y16030" s="214"/>
      <c r="Z16030" s="214"/>
      <c r="AA16030" s="217"/>
      <c r="AB16030" s="217"/>
      <c r="AC16030" s="217"/>
      <c r="AD16030" s="213"/>
    </row>
    <row r="16031" spans="20:30" x14ac:dyDescent="0.2">
      <c r="T16031" s="212"/>
      <c r="U16031" s="213"/>
      <c r="V16031" s="213"/>
      <c r="W16031" s="213"/>
      <c r="X16031" s="214"/>
      <c r="Y16031" s="214"/>
      <c r="Z16031" s="214"/>
      <c r="AA16031" s="217"/>
      <c r="AB16031" s="217"/>
      <c r="AC16031" s="217"/>
      <c r="AD16031" s="213"/>
    </row>
    <row r="16032" spans="20:30" x14ac:dyDescent="0.2">
      <c r="T16032" s="212"/>
      <c r="U16032" s="213"/>
      <c r="V16032" s="213"/>
      <c r="W16032" s="213"/>
      <c r="X16032" s="214"/>
      <c r="Y16032" s="214"/>
      <c r="Z16032" s="214"/>
      <c r="AA16032" s="217"/>
      <c r="AB16032" s="217"/>
      <c r="AC16032" s="217"/>
      <c r="AD16032" s="213"/>
    </row>
    <row r="16033" spans="20:30" x14ac:dyDescent="0.2">
      <c r="T16033" s="212"/>
      <c r="U16033" s="213"/>
      <c r="V16033" s="213"/>
      <c r="W16033" s="213"/>
      <c r="X16033" s="214"/>
      <c r="Y16033" s="214"/>
      <c r="Z16033" s="214"/>
      <c r="AA16033" s="217"/>
      <c r="AB16033" s="217"/>
      <c r="AC16033" s="217"/>
      <c r="AD16033" s="213"/>
    </row>
    <row r="16034" spans="20:30" x14ac:dyDescent="0.2">
      <c r="T16034" s="212"/>
      <c r="U16034" s="213"/>
      <c r="V16034" s="213"/>
      <c r="W16034" s="213"/>
      <c r="X16034" s="214"/>
      <c r="Y16034" s="214"/>
      <c r="Z16034" s="214"/>
      <c r="AA16034" s="217"/>
      <c r="AB16034" s="217"/>
      <c r="AC16034" s="217"/>
      <c r="AD16034" s="213"/>
    </row>
    <row r="16035" spans="20:30" x14ac:dyDescent="0.2">
      <c r="T16035" s="212"/>
      <c r="U16035" s="213"/>
      <c r="V16035" s="213"/>
      <c r="W16035" s="213"/>
      <c r="X16035" s="214"/>
      <c r="Y16035" s="214"/>
      <c r="Z16035" s="214"/>
      <c r="AA16035" s="217"/>
      <c r="AB16035" s="217"/>
      <c r="AC16035" s="217"/>
      <c r="AD16035" s="213"/>
    </row>
    <row r="16036" spans="20:30" x14ac:dyDescent="0.2">
      <c r="T16036" s="212"/>
      <c r="U16036" s="213"/>
      <c r="V16036" s="213"/>
      <c r="W16036" s="213"/>
      <c r="X16036" s="214"/>
      <c r="Y16036" s="214"/>
      <c r="Z16036" s="214"/>
      <c r="AA16036" s="217"/>
      <c r="AB16036" s="217"/>
      <c r="AC16036" s="217"/>
      <c r="AD16036" s="213"/>
    </row>
    <row r="16037" spans="20:30" x14ac:dyDescent="0.2">
      <c r="T16037" s="212"/>
      <c r="U16037" s="213"/>
      <c r="V16037" s="213"/>
      <c r="W16037" s="213"/>
      <c r="X16037" s="214"/>
      <c r="Y16037" s="214"/>
      <c r="Z16037" s="214"/>
      <c r="AA16037" s="217"/>
      <c r="AB16037" s="217"/>
      <c r="AC16037" s="217"/>
      <c r="AD16037" s="213"/>
    </row>
    <row r="16038" spans="20:30" x14ac:dyDescent="0.2">
      <c r="T16038" s="212"/>
      <c r="U16038" s="213"/>
      <c r="V16038" s="213"/>
      <c r="W16038" s="213"/>
      <c r="X16038" s="214"/>
      <c r="Y16038" s="214"/>
      <c r="Z16038" s="214"/>
      <c r="AA16038" s="217"/>
      <c r="AB16038" s="217"/>
      <c r="AC16038" s="217"/>
      <c r="AD16038" s="213"/>
    </row>
    <row r="16039" spans="20:30" x14ac:dyDescent="0.2">
      <c r="T16039" s="212"/>
      <c r="U16039" s="213"/>
      <c r="V16039" s="213"/>
      <c r="W16039" s="213"/>
      <c r="X16039" s="214"/>
      <c r="Y16039" s="214"/>
      <c r="Z16039" s="214"/>
      <c r="AA16039" s="217"/>
      <c r="AB16039" s="217"/>
      <c r="AC16039" s="217"/>
      <c r="AD16039" s="213"/>
    </row>
    <row r="16040" spans="20:30" x14ac:dyDescent="0.2">
      <c r="T16040" s="212"/>
      <c r="U16040" s="213"/>
      <c r="V16040" s="213"/>
      <c r="W16040" s="213"/>
      <c r="X16040" s="214"/>
      <c r="Y16040" s="214"/>
      <c r="Z16040" s="214"/>
      <c r="AA16040" s="217"/>
      <c r="AB16040" s="217"/>
      <c r="AC16040" s="217"/>
      <c r="AD16040" s="213"/>
    </row>
    <row r="16041" spans="20:30" x14ac:dyDescent="0.2">
      <c r="T16041" s="212"/>
      <c r="U16041" s="213"/>
      <c r="V16041" s="213"/>
      <c r="W16041" s="213"/>
      <c r="X16041" s="214"/>
      <c r="Y16041" s="214"/>
      <c r="Z16041" s="214"/>
      <c r="AA16041" s="217"/>
      <c r="AB16041" s="217"/>
      <c r="AC16041" s="217"/>
      <c r="AD16041" s="213"/>
    </row>
    <row r="16042" spans="20:30" x14ac:dyDescent="0.2">
      <c r="T16042" s="212"/>
      <c r="U16042" s="213"/>
      <c r="V16042" s="213"/>
      <c r="W16042" s="213"/>
      <c r="X16042" s="214"/>
      <c r="Y16042" s="214"/>
      <c r="Z16042" s="214"/>
      <c r="AA16042" s="217"/>
      <c r="AB16042" s="217"/>
      <c r="AC16042" s="217"/>
      <c r="AD16042" s="213"/>
    </row>
    <row r="16043" spans="20:30" x14ac:dyDescent="0.2">
      <c r="T16043" s="212"/>
      <c r="U16043" s="213"/>
      <c r="V16043" s="213"/>
      <c r="W16043" s="213"/>
      <c r="X16043" s="214"/>
      <c r="Y16043" s="214"/>
      <c r="Z16043" s="214"/>
      <c r="AA16043" s="217"/>
      <c r="AB16043" s="217"/>
      <c r="AC16043" s="217"/>
      <c r="AD16043" s="213"/>
    </row>
    <row r="16044" spans="20:30" x14ac:dyDescent="0.2">
      <c r="T16044" s="212"/>
      <c r="U16044" s="213"/>
      <c r="V16044" s="213"/>
      <c r="W16044" s="213"/>
      <c r="X16044" s="214"/>
      <c r="Y16044" s="214"/>
      <c r="Z16044" s="214"/>
      <c r="AA16044" s="217"/>
      <c r="AB16044" s="217"/>
      <c r="AC16044" s="217"/>
      <c r="AD16044" s="213"/>
    </row>
    <row r="16045" spans="20:30" x14ac:dyDescent="0.2">
      <c r="T16045" s="212"/>
      <c r="U16045" s="213"/>
      <c r="V16045" s="213"/>
      <c r="W16045" s="213"/>
      <c r="X16045" s="214"/>
      <c r="Y16045" s="214"/>
      <c r="Z16045" s="214"/>
      <c r="AA16045" s="217"/>
      <c r="AB16045" s="217"/>
      <c r="AC16045" s="217"/>
      <c r="AD16045" s="213"/>
    </row>
    <row r="16046" spans="20:30" x14ac:dyDescent="0.2">
      <c r="T16046" s="212"/>
      <c r="U16046" s="213"/>
      <c r="V16046" s="213"/>
      <c r="W16046" s="213"/>
      <c r="X16046" s="214"/>
      <c r="Y16046" s="214"/>
      <c r="Z16046" s="214"/>
      <c r="AA16046" s="217"/>
      <c r="AB16046" s="217"/>
      <c r="AC16046" s="217"/>
      <c r="AD16046" s="213"/>
    </row>
    <row r="16047" spans="20:30" x14ac:dyDescent="0.2">
      <c r="T16047" s="212"/>
      <c r="U16047" s="213"/>
      <c r="V16047" s="213"/>
      <c r="W16047" s="213"/>
      <c r="X16047" s="214"/>
      <c r="Y16047" s="214"/>
      <c r="Z16047" s="214"/>
      <c r="AA16047" s="217"/>
      <c r="AB16047" s="217"/>
      <c r="AC16047" s="217"/>
      <c r="AD16047" s="213"/>
    </row>
    <row r="16048" spans="20:30" x14ac:dyDescent="0.2">
      <c r="T16048" s="212"/>
      <c r="U16048" s="213"/>
      <c r="V16048" s="213"/>
      <c r="W16048" s="213"/>
      <c r="X16048" s="214"/>
      <c r="Y16048" s="214"/>
      <c r="Z16048" s="214"/>
      <c r="AA16048" s="217"/>
      <c r="AB16048" s="217"/>
      <c r="AC16048" s="217"/>
      <c r="AD16048" s="213"/>
    </row>
    <row r="16049" spans="20:30" x14ac:dyDescent="0.2">
      <c r="T16049" s="212"/>
      <c r="U16049" s="213"/>
      <c r="V16049" s="213"/>
      <c r="W16049" s="213"/>
      <c r="X16049" s="214"/>
      <c r="Y16049" s="214"/>
      <c r="Z16049" s="214"/>
      <c r="AA16049" s="217"/>
      <c r="AB16049" s="217"/>
      <c r="AC16049" s="217"/>
      <c r="AD16049" s="213"/>
    </row>
    <row r="16050" spans="20:30" x14ac:dyDescent="0.2">
      <c r="T16050" s="212"/>
      <c r="U16050" s="213"/>
      <c r="V16050" s="213"/>
      <c r="W16050" s="213"/>
      <c r="X16050" s="214"/>
      <c r="Y16050" s="214"/>
      <c r="Z16050" s="214"/>
      <c r="AA16050" s="217"/>
      <c r="AB16050" s="217"/>
      <c r="AC16050" s="217"/>
      <c r="AD16050" s="213"/>
    </row>
    <row r="16051" spans="20:30" x14ac:dyDescent="0.2">
      <c r="T16051" s="212"/>
      <c r="U16051" s="213"/>
      <c r="V16051" s="213"/>
      <c r="W16051" s="213"/>
      <c r="X16051" s="214"/>
      <c r="Y16051" s="214"/>
      <c r="Z16051" s="214"/>
      <c r="AA16051" s="217"/>
      <c r="AB16051" s="217"/>
      <c r="AC16051" s="217"/>
      <c r="AD16051" s="213"/>
    </row>
    <row r="16052" spans="20:30" x14ac:dyDescent="0.2">
      <c r="T16052" s="212"/>
      <c r="U16052" s="213"/>
      <c r="V16052" s="213"/>
      <c r="W16052" s="213"/>
      <c r="X16052" s="214"/>
      <c r="Y16052" s="214"/>
      <c r="Z16052" s="214"/>
      <c r="AA16052" s="217"/>
      <c r="AB16052" s="217"/>
      <c r="AC16052" s="217"/>
      <c r="AD16052" s="213"/>
    </row>
    <row r="16053" spans="20:30" x14ac:dyDescent="0.2">
      <c r="T16053" s="212"/>
      <c r="U16053" s="213"/>
      <c r="V16053" s="213"/>
      <c r="W16053" s="213"/>
      <c r="X16053" s="214"/>
      <c r="Y16053" s="214"/>
      <c r="Z16053" s="214"/>
      <c r="AA16053" s="217"/>
      <c r="AB16053" s="217"/>
      <c r="AC16053" s="217"/>
      <c r="AD16053" s="213"/>
    </row>
    <row r="16054" spans="20:30" x14ac:dyDescent="0.2">
      <c r="T16054" s="212"/>
      <c r="U16054" s="213"/>
      <c r="V16054" s="213"/>
      <c r="W16054" s="213"/>
      <c r="X16054" s="214"/>
      <c r="Y16054" s="214"/>
      <c r="Z16054" s="214"/>
      <c r="AA16054" s="217"/>
      <c r="AB16054" s="217"/>
      <c r="AC16054" s="217"/>
      <c r="AD16054" s="213"/>
    </row>
    <row r="16055" spans="20:30" x14ac:dyDescent="0.2">
      <c r="T16055" s="212"/>
      <c r="U16055" s="213"/>
      <c r="V16055" s="213"/>
      <c r="W16055" s="213"/>
      <c r="X16055" s="214"/>
      <c r="Y16055" s="214"/>
      <c r="Z16055" s="214"/>
      <c r="AA16055" s="217"/>
      <c r="AB16055" s="217"/>
      <c r="AC16055" s="217"/>
      <c r="AD16055" s="213"/>
    </row>
    <row r="16056" spans="20:30" x14ac:dyDescent="0.2">
      <c r="T16056" s="212"/>
      <c r="U16056" s="213"/>
      <c r="V16056" s="213"/>
      <c r="W16056" s="213"/>
      <c r="X16056" s="214"/>
      <c r="Y16056" s="214"/>
      <c r="Z16056" s="214"/>
      <c r="AA16056" s="217"/>
      <c r="AB16056" s="217"/>
      <c r="AC16056" s="217"/>
      <c r="AD16056" s="213"/>
    </row>
    <row r="16057" spans="20:30" x14ac:dyDescent="0.2">
      <c r="T16057" s="212"/>
      <c r="U16057" s="213"/>
      <c r="V16057" s="213"/>
      <c r="W16057" s="213"/>
      <c r="X16057" s="214"/>
      <c r="Y16057" s="214"/>
      <c r="Z16057" s="214"/>
      <c r="AA16057" s="217"/>
      <c r="AB16057" s="217"/>
      <c r="AC16057" s="217"/>
      <c r="AD16057" s="213"/>
    </row>
    <row r="16058" spans="20:30" x14ac:dyDescent="0.2">
      <c r="T16058" s="212"/>
      <c r="U16058" s="213"/>
      <c r="V16058" s="213"/>
      <c r="W16058" s="213"/>
      <c r="X16058" s="214"/>
      <c r="Y16058" s="214"/>
      <c r="Z16058" s="214"/>
      <c r="AA16058" s="217"/>
      <c r="AB16058" s="217"/>
      <c r="AC16058" s="217"/>
      <c r="AD16058" s="213"/>
    </row>
    <row r="16059" spans="20:30" x14ac:dyDescent="0.2">
      <c r="T16059" s="212"/>
      <c r="U16059" s="213"/>
      <c r="V16059" s="213"/>
      <c r="W16059" s="213"/>
      <c r="X16059" s="214"/>
      <c r="Y16059" s="214"/>
      <c r="Z16059" s="214"/>
      <c r="AA16059" s="217"/>
      <c r="AB16059" s="217"/>
      <c r="AC16059" s="217"/>
      <c r="AD16059" s="213"/>
    </row>
    <row r="16060" spans="20:30" x14ac:dyDescent="0.2">
      <c r="T16060" s="212"/>
      <c r="U16060" s="213"/>
      <c r="V16060" s="213"/>
      <c r="W16060" s="213"/>
      <c r="X16060" s="214"/>
      <c r="Y16060" s="214"/>
      <c r="Z16060" s="214"/>
      <c r="AA16060" s="217"/>
      <c r="AB16060" s="217"/>
      <c r="AC16060" s="217"/>
      <c r="AD16060" s="213"/>
    </row>
    <row r="16061" spans="20:30" x14ac:dyDescent="0.2">
      <c r="T16061" s="212"/>
      <c r="U16061" s="213"/>
      <c r="V16061" s="213"/>
      <c r="W16061" s="213"/>
      <c r="X16061" s="214"/>
      <c r="Y16061" s="214"/>
      <c r="Z16061" s="214"/>
      <c r="AA16061" s="217"/>
      <c r="AB16061" s="217"/>
      <c r="AC16061" s="217"/>
      <c r="AD16061" s="213"/>
    </row>
    <row r="16062" spans="20:30" x14ac:dyDescent="0.2">
      <c r="T16062" s="212"/>
      <c r="U16062" s="213"/>
      <c r="V16062" s="213"/>
      <c r="W16062" s="213"/>
      <c r="X16062" s="214"/>
      <c r="Y16062" s="214"/>
      <c r="Z16062" s="214"/>
      <c r="AA16062" s="217"/>
      <c r="AB16062" s="217"/>
      <c r="AC16062" s="217"/>
      <c r="AD16062" s="213"/>
    </row>
    <row r="16063" spans="20:30" x14ac:dyDescent="0.2">
      <c r="T16063" s="212"/>
      <c r="U16063" s="213"/>
      <c r="V16063" s="213"/>
      <c r="W16063" s="213"/>
      <c r="X16063" s="214"/>
      <c r="Y16063" s="214"/>
      <c r="Z16063" s="214"/>
      <c r="AA16063" s="217"/>
      <c r="AB16063" s="217"/>
      <c r="AC16063" s="217"/>
      <c r="AD16063" s="213"/>
    </row>
    <row r="16064" spans="20:30" x14ac:dyDescent="0.2">
      <c r="T16064" s="212"/>
      <c r="U16064" s="213"/>
      <c r="V16064" s="213"/>
      <c r="W16064" s="213"/>
      <c r="X16064" s="214"/>
      <c r="Y16064" s="214"/>
      <c r="Z16064" s="214"/>
      <c r="AA16064" s="217"/>
      <c r="AB16064" s="217"/>
      <c r="AC16064" s="217"/>
      <c r="AD16064" s="213"/>
    </row>
    <row r="16065" spans="20:30" x14ac:dyDescent="0.2">
      <c r="T16065" s="212"/>
      <c r="U16065" s="213"/>
      <c r="V16065" s="213"/>
      <c r="W16065" s="213"/>
      <c r="X16065" s="214"/>
      <c r="Y16065" s="214"/>
      <c r="Z16065" s="214"/>
      <c r="AA16065" s="217"/>
      <c r="AB16065" s="217"/>
      <c r="AC16065" s="217"/>
      <c r="AD16065" s="213"/>
    </row>
    <row r="16066" spans="20:30" x14ac:dyDescent="0.2">
      <c r="T16066" s="212"/>
      <c r="U16066" s="213"/>
      <c r="V16066" s="213"/>
      <c r="W16066" s="213"/>
      <c r="X16066" s="214"/>
      <c r="Y16066" s="214"/>
      <c r="Z16066" s="214"/>
      <c r="AA16066" s="217"/>
      <c r="AB16066" s="217"/>
      <c r="AC16066" s="217"/>
      <c r="AD16066" s="213"/>
    </row>
    <row r="16067" spans="20:30" x14ac:dyDescent="0.2">
      <c r="T16067" s="212"/>
      <c r="U16067" s="213"/>
      <c r="V16067" s="213"/>
      <c r="W16067" s="213"/>
      <c r="X16067" s="214"/>
      <c r="Y16067" s="214"/>
      <c r="Z16067" s="214"/>
      <c r="AA16067" s="217"/>
      <c r="AB16067" s="217"/>
      <c r="AC16067" s="217"/>
      <c r="AD16067" s="213"/>
    </row>
    <row r="16068" spans="20:30" x14ac:dyDescent="0.2">
      <c r="T16068" s="212"/>
      <c r="U16068" s="213"/>
      <c r="V16068" s="213"/>
      <c r="W16068" s="213"/>
      <c r="X16068" s="214"/>
      <c r="Y16068" s="214"/>
      <c r="Z16068" s="214"/>
      <c r="AA16068" s="217"/>
      <c r="AB16068" s="217"/>
      <c r="AC16068" s="217"/>
      <c r="AD16068" s="213"/>
    </row>
    <row r="16069" spans="20:30" x14ac:dyDescent="0.2">
      <c r="T16069" s="212"/>
      <c r="U16069" s="213"/>
      <c r="V16069" s="213"/>
      <c r="W16069" s="213"/>
      <c r="X16069" s="214"/>
      <c r="Y16069" s="214"/>
      <c r="Z16069" s="214"/>
      <c r="AA16069" s="217"/>
      <c r="AB16069" s="217"/>
      <c r="AC16069" s="217"/>
      <c r="AD16069" s="213"/>
    </row>
    <row r="16070" spans="20:30" x14ac:dyDescent="0.2">
      <c r="T16070" s="212"/>
      <c r="U16070" s="213"/>
      <c r="V16070" s="213"/>
      <c r="W16070" s="213"/>
      <c r="X16070" s="214"/>
      <c r="Y16070" s="214"/>
      <c r="Z16070" s="214"/>
      <c r="AA16070" s="217"/>
      <c r="AB16070" s="217"/>
      <c r="AC16070" s="217"/>
      <c r="AD16070" s="213"/>
    </row>
    <row r="16071" spans="20:30" x14ac:dyDescent="0.2">
      <c r="T16071" s="212"/>
      <c r="U16071" s="213"/>
      <c r="V16071" s="213"/>
      <c r="W16071" s="213"/>
      <c r="X16071" s="214"/>
      <c r="Y16071" s="214"/>
      <c r="Z16071" s="214"/>
      <c r="AA16071" s="217"/>
      <c r="AB16071" s="217"/>
      <c r="AC16071" s="217"/>
      <c r="AD16071" s="213"/>
    </row>
    <row r="16072" spans="20:30" x14ac:dyDescent="0.2">
      <c r="T16072" s="212"/>
      <c r="U16072" s="213"/>
      <c r="V16072" s="213"/>
      <c r="W16072" s="213"/>
      <c r="X16072" s="214"/>
      <c r="Y16072" s="214"/>
      <c r="Z16072" s="214"/>
      <c r="AA16072" s="217"/>
      <c r="AB16072" s="217"/>
      <c r="AC16072" s="217"/>
      <c r="AD16072" s="213"/>
    </row>
    <row r="16073" spans="20:30" x14ac:dyDescent="0.2">
      <c r="T16073" s="212"/>
      <c r="U16073" s="213"/>
      <c r="V16073" s="213"/>
      <c r="W16073" s="213"/>
      <c r="X16073" s="214"/>
      <c r="Y16073" s="214"/>
      <c r="Z16073" s="214"/>
      <c r="AA16073" s="217"/>
      <c r="AB16073" s="217"/>
      <c r="AC16073" s="217"/>
      <c r="AD16073" s="213"/>
    </row>
    <row r="16074" spans="20:30" x14ac:dyDescent="0.2">
      <c r="T16074" s="212"/>
      <c r="U16074" s="213"/>
      <c r="V16074" s="213"/>
      <c r="W16074" s="213"/>
      <c r="X16074" s="214"/>
      <c r="Y16074" s="214"/>
      <c r="Z16074" s="214"/>
      <c r="AA16074" s="217"/>
      <c r="AB16074" s="217"/>
      <c r="AC16074" s="217"/>
      <c r="AD16074" s="213"/>
    </row>
    <row r="16075" spans="20:30" x14ac:dyDescent="0.2">
      <c r="T16075" s="212"/>
      <c r="U16075" s="213"/>
      <c r="V16075" s="213"/>
      <c r="W16075" s="213"/>
      <c r="X16075" s="214"/>
      <c r="Y16075" s="214"/>
      <c r="Z16075" s="214"/>
      <c r="AA16075" s="217"/>
      <c r="AB16075" s="217"/>
      <c r="AC16075" s="217"/>
      <c r="AD16075" s="213"/>
    </row>
    <row r="16076" spans="20:30" x14ac:dyDescent="0.2">
      <c r="T16076" s="212"/>
      <c r="U16076" s="213"/>
      <c r="V16076" s="213"/>
      <c r="W16076" s="213"/>
      <c r="X16076" s="214"/>
      <c r="Y16076" s="214"/>
      <c r="Z16076" s="214"/>
      <c r="AA16076" s="217"/>
      <c r="AB16076" s="217"/>
      <c r="AC16076" s="217"/>
      <c r="AD16076" s="213"/>
    </row>
    <row r="16077" spans="20:30" x14ac:dyDescent="0.2">
      <c r="T16077" s="212"/>
      <c r="U16077" s="213"/>
      <c r="V16077" s="213"/>
      <c r="W16077" s="213"/>
      <c r="X16077" s="214"/>
      <c r="Y16077" s="214"/>
      <c r="Z16077" s="214"/>
      <c r="AA16077" s="217"/>
      <c r="AB16077" s="217"/>
      <c r="AC16077" s="217"/>
      <c r="AD16077" s="213"/>
    </row>
    <row r="16078" spans="20:30" x14ac:dyDescent="0.2">
      <c r="T16078" s="212"/>
      <c r="U16078" s="213"/>
      <c r="V16078" s="213"/>
      <c r="W16078" s="213"/>
      <c r="X16078" s="214"/>
      <c r="Y16078" s="214"/>
      <c r="Z16078" s="214"/>
      <c r="AA16078" s="217"/>
      <c r="AB16078" s="217"/>
      <c r="AC16078" s="217"/>
      <c r="AD16078" s="213"/>
    </row>
    <row r="16079" spans="20:30" x14ac:dyDescent="0.2">
      <c r="T16079" s="212"/>
      <c r="U16079" s="213"/>
      <c r="V16079" s="213"/>
      <c r="W16079" s="213"/>
      <c r="X16079" s="214"/>
      <c r="Y16079" s="214"/>
      <c r="Z16079" s="214"/>
      <c r="AA16079" s="217"/>
      <c r="AB16079" s="217"/>
      <c r="AC16079" s="217"/>
      <c r="AD16079" s="213"/>
    </row>
    <row r="16080" spans="20:30" x14ac:dyDescent="0.2">
      <c r="T16080" s="212"/>
      <c r="U16080" s="213"/>
      <c r="V16080" s="213"/>
      <c r="W16080" s="213"/>
      <c r="X16080" s="214"/>
      <c r="Y16080" s="214"/>
      <c r="Z16080" s="214"/>
      <c r="AA16080" s="217"/>
      <c r="AB16080" s="217"/>
      <c r="AC16080" s="217"/>
      <c r="AD16080" s="213"/>
    </row>
    <row r="16081" spans="20:30" x14ac:dyDescent="0.2">
      <c r="T16081" s="212"/>
      <c r="U16081" s="213"/>
      <c r="V16081" s="213"/>
      <c r="W16081" s="213"/>
      <c r="X16081" s="214"/>
      <c r="Y16081" s="214"/>
      <c r="Z16081" s="214"/>
      <c r="AA16081" s="217"/>
      <c r="AB16081" s="217"/>
      <c r="AC16081" s="217"/>
      <c r="AD16081" s="213"/>
    </row>
    <row r="16082" spans="20:30" x14ac:dyDescent="0.2">
      <c r="T16082" s="212"/>
      <c r="U16082" s="213"/>
      <c r="V16082" s="213"/>
      <c r="W16082" s="213"/>
      <c r="X16082" s="214"/>
      <c r="Y16082" s="214"/>
      <c r="Z16082" s="214"/>
      <c r="AA16082" s="217"/>
      <c r="AB16082" s="217"/>
      <c r="AC16082" s="217"/>
      <c r="AD16082" s="213"/>
    </row>
    <row r="16083" spans="20:30" x14ac:dyDescent="0.2">
      <c r="T16083" s="212"/>
      <c r="U16083" s="213"/>
      <c r="V16083" s="213"/>
      <c r="W16083" s="213"/>
      <c r="X16083" s="214"/>
      <c r="Y16083" s="214"/>
      <c r="Z16083" s="214"/>
      <c r="AA16083" s="217"/>
      <c r="AB16083" s="217"/>
      <c r="AC16083" s="217"/>
      <c r="AD16083" s="213"/>
    </row>
    <row r="16084" spans="20:30" x14ac:dyDescent="0.2">
      <c r="T16084" s="212"/>
      <c r="U16084" s="213"/>
      <c r="V16084" s="213"/>
      <c r="W16084" s="213"/>
      <c r="X16084" s="214"/>
      <c r="Y16084" s="214"/>
      <c r="Z16084" s="214"/>
      <c r="AA16084" s="217"/>
      <c r="AB16084" s="217"/>
      <c r="AC16084" s="217"/>
      <c r="AD16084" s="213"/>
    </row>
    <row r="16085" spans="20:30" x14ac:dyDescent="0.2">
      <c r="T16085" s="212"/>
      <c r="U16085" s="213"/>
      <c r="V16085" s="213"/>
      <c r="W16085" s="213"/>
      <c r="X16085" s="214"/>
      <c r="Y16085" s="214"/>
      <c r="Z16085" s="214"/>
      <c r="AA16085" s="217"/>
      <c r="AB16085" s="217"/>
      <c r="AC16085" s="217"/>
      <c r="AD16085" s="213"/>
    </row>
    <row r="16086" spans="20:30" x14ac:dyDescent="0.2">
      <c r="T16086" s="212"/>
      <c r="U16086" s="213"/>
      <c r="V16086" s="213"/>
      <c r="W16086" s="213"/>
      <c r="X16086" s="214"/>
      <c r="Y16086" s="214"/>
      <c r="Z16086" s="214"/>
      <c r="AA16086" s="217"/>
      <c r="AB16086" s="217"/>
      <c r="AC16086" s="217"/>
      <c r="AD16086" s="213"/>
    </row>
    <row r="16087" spans="20:30" x14ac:dyDescent="0.2">
      <c r="T16087" s="212"/>
      <c r="U16087" s="213"/>
      <c r="V16087" s="213"/>
      <c r="W16087" s="213"/>
      <c r="X16087" s="214"/>
      <c r="Y16087" s="214"/>
      <c r="Z16087" s="214"/>
      <c r="AA16087" s="217"/>
      <c r="AB16087" s="217"/>
      <c r="AC16087" s="217"/>
      <c r="AD16087" s="213"/>
    </row>
    <row r="16088" spans="20:30" x14ac:dyDescent="0.2">
      <c r="T16088" s="212"/>
      <c r="U16088" s="213"/>
      <c r="V16088" s="213"/>
      <c r="W16088" s="213"/>
      <c r="X16088" s="214"/>
      <c r="Y16088" s="214"/>
      <c r="Z16088" s="214"/>
      <c r="AA16088" s="217"/>
      <c r="AB16088" s="217"/>
      <c r="AC16088" s="217"/>
      <c r="AD16088" s="213"/>
    </row>
    <row r="16089" spans="20:30" x14ac:dyDescent="0.2">
      <c r="T16089" s="212"/>
      <c r="U16089" s="213"/>
      <c r="V16089" s="213"/>
      <c r="W16089" s="213"/>
      <c r="X16089" s="214"/>
      <c r="Y16089" s="214"/>
      <c r="Z16089" s="214"/>
      <c r="AA16089" s="217"/>
      <c r="AB16089" s="217"/>
      <c r="AC16089" s="217"/>
      <c r="AD16089" s="213"/>
    </row>
    <row r="16090" spans="20:30" x14ac:dyDescent="0.2">
      <c r="T16090" s="212"/>
      <c r="U16090" s="213"/>
      <c r="V16090" s="213"/>
      <c r="W16090" s="213"/>
      <c r="X16090" s="214"/>
      <c r="Y16090" s="214"/>
      <c r="Z16090" s="214"/>
      <c r="AA16090" s="217"/>
      <c r="AB16090" s="217"/>
      <c r="AC16090" s="217"/>
      <c r="AD16090" s="213"/>
    </row>
    <row r="16091" spans="20:30" x14ac:dyDescent="0.2">
      <c r="T16091" s="212"/>
      <c r="U16091" s="213"/>
      <c r="V16091" s="213"/>
      <c r="W16091" s="213"/>
      <c r="X16091" s="214"/>
      <c r="Y16091" s="214"/>
      <c r="Z16091" s="214"/>
      <c r="AA16091" s="217"/>
      <c r="AB16091" s="217"/>
      <c r="AC16091" s="217"/>
      <c r="AD16091" s="213"/>
    </row>
    <row r="16092" spans="20:30" x14ac:dyDescent="0.2">
      <c r="T16092" s="212"/>
      <c r="U16092" s="213"/>
      <c r="V16092" s="213"/>
      <c r="W16092" s="213"/>
      <c r="X16092" s="214"/>
      <c r="Y16092" s="214"/>
      <c r="Z16092" s="214"/>
      <c r="AA16092" s="217"/>
      <c r="AB16092" s="217"/>
      <c r="AC16092" s="217"/>
      <c r="AD16092" s="213"/>
    </row>
    <row r="16093" spans="20:30" x14ac:dyDescent="0.2">
      <c r="T16093" s="212"/>
      <c r="U16093" s="213"/>
      <c r="V16093" s="213"/>
      <c r="W16093" s="213"/>
      <c r="X16093" s="214"/>
      <c r="Y16093" s="214"/>
      <c r="Z16093" s="214"/>
      <c r="AA16093" s="217"/>
      <c r="AB16093" s="217"/>
      <c r="AC16093" s="217"/>
      <c r="AD16093" s="213"/>
    </row>
    <row r="16094" spans="20:30" x14ac:dyDescent="0.2">
      <c r="T16094" s="212"/>
      <c r="U16094" s="213"/>
      <c r="V16094" s="213"/>
      <c r="W16094" s="213"/>
      <c r="X16094" s="214"/>
      <c r="Y16094" s="214"/>
      <c r="Z16094" s="214"/>
      <c r="AA16094" s="217"/>
      <c r="AB16094" s="217"/>
      <c r="AC16094" s="217"/>
      <c r="AD16094" s="213"/>
    </row>
    <row r="16095" spans="20:30" x14ac:dyDescent="0.2">
      <c r="T16095" s="212"/>
      <c r="U16095" s="213"/>
      <c r="V16095" s="213"/>
      <c r="W16095" s="213"/>
      <c r="X16095" s="214"/>
      <c r="Y16095" s="214"/>
      <c r="Z16095" s="214"/>
      <c r="AA16095" s="217"/>
      <c r="AB16095" s="217"/>
      <c r="AC16095" s="217"/>
      <c r="AD16095" s="213"/>
    </row>
    <row r="16096" spans="20:30" x14ac:dyDescent="0.2">
      <c r="T16096" s="212"/>
      <c r="U16096" s="213"/>
      <c r="V16096" s="213"/>
      <c r="W16096" s="213"/>
      <c r="X16096" s="214"/>
      <c r="Y16096" s="214"/>
      <c r="Z16096" s="214"/>
      <c r="AA16096" s="217"/>
      <c r="AB16096" s="217"/>
      <c r="AC16096" s="217"/>
      <c r="AD16096" s="213"/>
    </row>
    <row r="16097" spans="20:30" x14ac:dyDescent="0.2">
      <c r="T16097" s="212"/>
      <c r="U16097" s="213"/>
      <c r="V16097" s="213"/>
      <c r="W16097" s="213"/>
      <c r="X16097" s="214"/>
      <c r="Y16097" s="214"/>
      <c r="Z16097" s="214"/>
      <c r="AA16097" s="217"/>
      <c r="AB16097" s="217"/>
      <c r="AC16097" s="217"/>
      <c r="AD16097" s="213"/>
    </row>
    <row r="16098" spans="20:30" x14ac:dyDescent="0.2">
      <c r="T16098" s="212"/>
      <c r="U16098" s="213"/>
      <c r="V16098" s="213"/>
      <c r="W16098" s="213"/>
      <c r="X16098" s="214"/>
      <c r="Y16098" s="214"/>
      <c r="Z16098" s="214"/>
      <c r="AA16098" s="217"/>
      <c r="AB16098" s="217"/>
      <c r="AC16098" s="217"/>
      <c r="AD16098" s="213"/>
    </row>
    <row r="16099" spans="20:30" x14ac:dyDescent="0.2">
      <c r="T16099" s="212"/>
      <c r="U16099" s="213"/>
      <c r="V16099" s="213"/>
      <c r="W16099" s="213"/>
      <c r="X16099" s="214"/>
      <c r="Y16099" s="214"/>
      <c r="Z16099" s="214"/>
      <c r="AA16099" s="217"/>
      <c r="AB16099" s="217"/>
      <c r="AC16099" s="217"/>
      <c r="AD16099" s="213"/>
    </row>
    <row r="16100" spans="20:30" x14ac:dyDescent="0.2">
      <c r="T16100" s="212"/>
      <c r="U16100" s="213"/>
      <c r="V16100" s="213"/>
      <c r="W16100" s="213"/>
      <c r="X16100" s="214"/>
      <c r="Y16100" s="214"/>
      <c r="Z16100" s="214"/>
      <c r="AA16100" s="217"/>
      <c r="AB16100" s="217"/>
      <c r="AC16100" s="217"/>
      <c r="AD16100" s="213"/>
    </row>
    <row r="16101" spans="20:30" x14ac:dyDescent="0.2">
      <c r="T16101" s="212"/>
      <c r="U16101" s="213"/>
      <c r="V16101" s="213"/>
      <c r="W16101" s="213"/>
      <c r="X16101" s="214"/>
      <c r="Y16101" s="214"/>
      <c r="Z16101" s="214"/>
      <c r="AA16101" s="217"/>
      <c r="AB16101" s="217"/>
      <c r="AC16101" s="217"/>
      <c r="AD16101" s="213"/>
    </row>
    <row r="16102" spans="20:30" x14ac:dyDescent="0.2">
      <c r="T16102" s="212"/>
      <c r="U16102" s="213"/>
      <c r="V16102" s="213"/>
      <c r="W16102" s="213"/>
      <c r="X16102" s="214"/>
      <c r="Y16102" s="214"/>
      <c r="Z16102" s="214"/>
      <c r="AA16102" s="217"/>
      <c r="AB16102" s="217"/>
      <c r="AC16102" s="217"/>
      <c r="AD16102" s="213"/>
    </row>
    <row r="16103" spans="20:30" x14ac:dyDescent="0.2">
      <c r="T16103" s="212"/>
      <c r="U16103" s="213"/>
      <c r="V16103" s="213"/>
      <c r="W16103" s="213"/>
      <c r="X16103" s="214"/>
      <c r="Y16103" s="214"/>
      <c r="Z16103" s="214"/>
      <c r="AA16103" s="217"/>
      <c r="AB16103" s="217"/>
      <c r="AC16103" s="217"/>
      <c r="AD16103" s="213"/>
    </row>
    <row r="16104" spans="20:30" x14ac:dyDescent="0.2">
      <c r="T16104" s="212"/>
      <c r="U16104" s="213"/>
      <c r="V16104" s="213"/>
      <c r="W16104" s="213"/>
      <c r="X16104" s="214"/>
      <c r="Y16104" s="214"/>
      <c r="Z16104" s="214"/>
      <c r="AA16104" s="217"/>
      <c r="AB16104" s="217"/>
      <c r="AC16104" s="217"/>
      <c r="AD16104" s="213"/>
    </row>
    <row r="16105" spans="20:30" x14ac:dyDescent="0.2">
      <c r="T16105" s="212"/>
      <c r="U16105" s="213"/>
      <c r="V16105" s="213"/>
      <c r="W16105" s="213"/>
      <c r="X16105" s="214"/>
      <c r="Y16105" s="214"/>
      <c r="Z16105" s="214"/>
      <c r="AA16105" s="217"/>
      <c r="AB16105" s="217"/>
      <c r="AC16105" s="217"/>
      <c r="AD16105" s="213"/>
    </row>
    <row r="16106" spans="20:30" x14ac:dyDescent="0.2">
      <c r="T16106" s="212"/>
      <c r="U16106" s="213"/>
      <c r="V16106" s="213"/>
      <c r="W16106" s="213"/>
      <c r="X16106" s="214"/>
      <c r="Y16106" s="214"/>
      <c r="Z16106" s="214"/>
      <c r="AA16106" s="217"/>
      <c r="AB16106" s="217"/>
      <c r="AC16106" s="217"/>
      <c r="AD16106" s="213"/>
    </row>
    <row r="16107" spans="20:30" x14ac:dyDescent="0.2">
      <c r="T16107" s="212"/>
      <c r="U16107" s="213"/>
      <c r="V16107" s="213"/>
      <c r="W16107" s="213"/>
      <c r="X16107" s="214"/>
      <c r="Y16107" s="214"/>
      <c r="Z16107" s="214"/>
      <c r="AA16107" s="217"/>
      <c r="AB16107" s="217"/>
      <c r="AC16107" s="217"/>
      <c r="AD16107" s="213"/>
    </row>
    <row r="16108" spans="20:30" x14ac:dyDescent="0.2">
      <c r="T16108" s="212"/>
      <c r="U16108" s="213"/>
      <c r="V16108" s="213"/>
      <c r="W16108" s="213"/>
      <c r="X16108" s="214"/>
      <c r="Y16108" s="214"/>
      <c r="Z16108" s="214"/>
      <c r="AA16108" s="217"/>
      <c r="AB16108" s="217"/>
      <c r="AC16108" s="217"/>
      <c r="AD16108" s="213"/>
    </row>
    <row r="16109" spans="20:30" x14ac:dyDescent="0.2">
      <c r="T16109" s="212"/>
      <c r="U16109" s="213"/>
      <c r="V16109" s="213"/>
      <c r="W16109" s="213"/>
      <c r="X16109" s="214"/>
      <c r="Y16109" s="214"/>
      <c r="Z16109" s="214"/>
      <c r="AA16109" s="217"/>
      <c r="AB16109" s="217"/>
      <c r="AC16109" s="217"/>
      <c r="AD16109" s="213"/>
    </row>
    <row r="16110" spans="20:30" x14ac:dyDescent="0.2">
      <c r="T16110" s="212"/>
      <c r="U16110" s="213"/>
      <c r="V16110" s="213"/>
      <c r="W16110" s="213"/>
      <c r="X16110" s="214"/>
      <c r="Y16110" s="214"/>
      <c r="Z16110" s="214"/>
      <c r="AA16110" s="217"/>
      <c r="AB16110" s="217"/>
      <c r="AC16110" s="217"/>
      <c r="AD16110" s="213"/>
    </row>
    <row r="16111" spans="20:30" x14ac:dyDescent="0.2">
      <c r="T16111" s="212"/>
      <c r="U16111" s="213"/>
      <c r="V16111" s="213"/>
      <c r="W16111" s="213"/>
      <c r="X16111" s="214"/>
      <c r="Y16111" s="214"/>
      <c r="Z16111" s="214"/>
      <c r="AA16111" s="217"/>
      <c r="AB16111" s="217"/>
      <c r="AC16111" s="217"/>
      <c r="AD16111" s="213"/>
    </row>
    <row r="16112" spans="20:30" x14ac:dyDescent="0.2">
      <c r="T16112" s="212"/>
      <c r="U16112" s="213"/>
      <c r="V16112" s="213"/>
      <c r="W16112" s="213"/>
      <c r="X16112" s="214"/>
      <c r="Y16112" s="214"/>
      <c r="Z16112" s="214"/>
      <c r="AA16112" s="217"/>
      <c r="AB16112" s="217"/>
      <c r="AC16112" s="217"/>
      <c r="AD16112" s="213"/>
    </row>
    <row r="16113" spans="20:30" x14ac:dyDescent="0.2">
      <c r="T16113" s="212"/>
      <c r="U16113" s="213"/>
      <c r="V16113" s="213"/>
      <c r="W16113" s="213"/>
      <c r="X16113" s="214"/>
      <c r="Y16113" s="214"/>
      <c r="Z16113" s="214"/>
      <c r="AA16113" s="217"/>
      <c r="AB16113" s="217"/>
      <c r="AC16113" s="217"/>
      <c r="AD16113" s="213"/>
    </row>
    <row r="16114" spans="20:30" x14ac:dyDescent="0.2">
      <c r="T16114" s="212"/>
      <c r="U16114" s="213"/>
      <c r="V16114" s="213"/>
      <c r="W16114" s="213"/>
      <c r="X16114" s="214"/>
      <c r="Y16114" s="214"/>
      <c r="Z16114" s="214"/>
      <c r="AA16114" s="217"/>
      <c r="AB16114" s="217"/>
      <c r="AC16114" s="217"/>
      <c r="AD16114" s="213"/>
    </row>
    <row r="16115" spans="20:30" x14ac:dyDescent="0.2">
      <c r="T16115" s="212"/>
      <c r="U16115" s="213"/>
      <c r="V16115" s="213"/>
      <c r="W16115" s="213"/>
      <c r="X16115" s="214"/>
      <c r="Y16115" s="214"/>
      <c r="Z16115" s="214"/>
      <c r="AA16115" s="217"/>
      <c r="AB16115" s="217"/>
      <c r="AC16115" s="217"/>
      <c r="AD16115" s="213"/>
    </row>
    <row r="16116" spans="20:30" x14ac:dyDescent="0.2">
      <c r="T16116" s="212"/>
      <c r="U16116" s="213"/>
      <c r="V16116" s="213"/>
      <c r="W16116" s="213"/>
      <c r="X16116" s="214"/>
      <c r="Y16116" s="214"/>
      <c r="Z16116" s="214"/>
      <c r="AA16116" s="217"/>
      <c r="AB16116" s="217"/>
      <c r="AC16116" s="217"/>
      <c r="AD16116" s="213"/>
    </row>
    <row r="16117" spans="20:30" x14ac:dyDescent="0.2">
      <c r="T16117" s="212"/>
      <c r="U16117" s="213"/>
      <c r="V16117" s="213"/>
      <c r="W16117" s="213"/>
      <c r="X16117" s="214"/>
      <c r="Y16117" s="214"/>
      <c r="Z16117" s="214"/>
      <c r="AA16117" s="217"/>
      <c r="AB16117" s="217"/>
      <c r="AC16117" s="217"/>
      <c r="AD16117" s="213"/>
    </row>
    <row r="16118" spans="20:30" x14ac:dyDescent="0.2">
      <c r="T16118" s="212"/>
      <c r="U16118" s="213"/>
      <c r="V16118" s="213"/>
      <c r="W16118" s="213"/>
      <c r="X16118" s="214"/>
      <c r="Y16118" s="214"/>
      <c r="Z16118" s="214"/>
      <c r="AA16118" s="217"/>
      <c r="AB16118" s="217"/>
      <c r="AC16118" s="217"/>
      <c r="AD16118" s="213"/>
    </row>
    <row r="16119" spans="20:30" x14ac:dyDescent="0.2">
      <c r="T16119" s="212"/>
      <c r="U16119" s="213"/>
      <c r="V16119" s="213"/>
      <c r="W16119" s="213"/>
      <c r="X16119" s="214"/>
      <c r="Y16119" s="214"/>
      <c r="Z16119" s="214"/>
      <c r="AA16119" s="217"/>
      <c r="AB16119" s="217"/>
      <c r="AC16119" s="217"/>
      <c r="AD16119" s="213"/>
    </row>
    <row r="16120" spans="20:30" x14ac:dyDescent="0.2">
      <c r="T16120" s="212"/>
      <c r="U16120" s="213"/>
      <c r="V16120" s="213"/>
      <c r="W16120" s="213"/>
      <c r="X16120" s="214"/>
      <c r="Y16120" s="214"/>
      <c r="Z16120" s="214"/>
      <c r="AA16120" s="217"/>
      <c r="AB16120" s="217"/>
      <c r="AC16120" s="217"/>
      <c r="AD16120" s="213"/>
    </row>
    <row r="16121" spans="20:30" x14ac:dyDescent="0.2">
      <c r="T16121" s="212"/>
      <c r="U16121" s="213"/>
      <c r="V16121" s="213"/>
      <c r="W16121" s="213"/>
      <c r="X16121" s="214"/>
      <c r="Y16121" s="214"/>
      <c r="Z16121" s="214"/>
      <c r="AA16121" s="217"/>
      <c r="AB16121" s="217"/>
      <c r="AC16121" s="217"/>
      <c r="AD16121" s="213"/>
    </row>
    <row r="16122" spans="20:30" x14ac:dyDescent="0.2">
      <c r="T16122" s="212"/>
      <c r="U16122" s="213"/>
      <c r="V16122" s="213"/>
      <c r="W16122" s="213"/>
      <c r="X16122" s="214"/>
      <c r="Y16122" s="214"/>
      <c r="Z16122" s="214"/>
      <c r="AA16122" s="217"/>
      <c r="AB16122" s="217"/>
      <c r="AC16122" s="217"/>
      <c r="AD16122" s="213"/>
    </row>
    <row r="16123" spans="20:30" x14ac:dyDescent="0.2">
      <c r="T16123" s="212"/>
      <c r="U16123" s="213"/>
      <c r="V16123" s="213"/>
      <c r="W16123" s="213"/>
      <c r="X16123" s="214"/>
      <c r="Y16123" s="214"/>
      <c r="Z16123" s="214"/>
      <c r="AA16123" s="217"/>
      <c r="AB16123" s="217"/>
      <c r="AC16123" s="217"/>
      <c r="AD16123" s="213"/>
    </row>
    <row r="16124" spans="20:30" x14ac:dyDescent="0.2">
      <c r="T16124" s="212"/>
      <c r="U16124" s="213"/>
      <c r="V16124" s="213"/>
      <c r="W16124" s="213"/>
      <c r="X16124" s="214"/>
      <c r="Y16124" s="214"/>
      <c r="Z16124" s="214"/>
      <c r="AA16124" s="217"/>
      <c r="AB16124" s="217"/>
      <c r="AC16124" s="217"/>
      <c r="AD16124" s="213"/>
    </row>
    <row r="16125" spans="20:30" x14ac:dyDescent="0.2">
      <c r="T16125" s="212"/>
      <c r="U16125" s="213"/>
      <c r="V16125" s="213"/>
      <c r="W16125" s="213"/>
      <c r="X16125" s="214"/>
      <c r="Y16125" s="214"/>
      <c r="Z16125" s="214"/>
      <c r="AA16125" s="217"/>
      <c r="AB16125" s="217"/>
      <c r="AC16125" s="217"/>
      <c r="AD16125" s="213"/>
    </row>
    <row r="16126" spans="20:30" x14ac:dyDescent="0.2">
      <c r="T16126" s="212"/>
      <c r="U16126" s="213"/>
      <c r="V16126" s="213"/>
      <c r="W16126" s="213"/>
      <c r="X16126" s="214"/>
      <c r="Y16126" s="214"/>
      <c r="Z16126" s="214"/>
      <c r="AA16126" s="217"/>
      <c r="AB16126" s="217"/>
      <c r="AC16126" s="217"/>
      <c r="AD16126" s="213"/>
    </row>
    <row r="16127" spans="20:30" x14ac:dyDescent="0.2">
      <c r="T16127" s="212"/>
      <c r="U16127" s="213"/>
      <c r="V16127" s="213"/>
      <c r="W16127" s="213"/>
      <c r="X16127" s="214"/>
      <c r="Y16127" s="214"/>
      <c r="Z16127" s="214"/>
      <c r="AA16127" s="217"/>
      <c r="AB16127" s="217"/>
      <c r="AC16127" s="217"/>
      <c r="AD16127" s="213"/>
    </row>
    <row r="16128" spans="20:30" x14ac:dyDescent="0.2">
      <c r="T16128" s="212"/>
      <c r="U16128" s="213"/>
      <c r="V16128" s="213"/>
      <c r="W16128" s="213"/>
      <c r="X16128" s="214"/>
      <c r="Y16128" s="214"/>
      <c r="Z16128" s="214"/>
      <c r="AA16128" s="217"/>
      <c r="AB16128" s="217"/>
      <c r="AC16128" s="217"/>
      <c r="AD16128" s="213"/>
    </row>
    <row r="16129" spans="20:30" x14ac:dyDescent="0.2">
      <c r="T16129" s="212"/>
      <c r="U16129" s="213"/>
      <c r="V16129" s="213"/>
      <c r="W16129" s="213"/>
      <c r="X16129" s="214"/>
      <c r="Y16129" s="214"/>
      <c r="Z16129" s="214"/>
      <c r="AA16129" s="217"/>
      <c r="AB16129" s="217"/>
      <c r="AC16129" s="217"/>
      <c r="AD16129" s="213"/>
    </row>
    <row r="16130" spans="20:30" x14ac:dyDescent="0.2">
      <c r="T16130" s="212"/>
      <c r="U16130" s="213"/>
      <c r="V16130" s="213"/>
      <c r="W16130" s="213"/>
      <c r="X16130" s="214"/>
      <c r="Y16130" s="214"/>
      <c r="Z16130" s="214"/>
      <c r="AA16130" s="217"/>
      <c r="AB16130" s="217"/>
      <c r="AC16130" s="217"/>
      <c r="AD16130" s="213"/>
    </row>
    <row r="16131" spans="20:30" x14ac:dyDescent="0.2">
      <c r="T16131" s="212"/>
      <c r="U16131" s="213"/>
      <c r="V16131" s="213"/>
      <c r="W16131" s="213"/>
      <c r="X16131" s="214"/>
      <c r="Y16131" s="214"/>
      <c r="Z16131" s="214"/>
      <c r="AA16131" s="217"/>
      <c r="AB16131" s="217"/>
      <c r="AC16131" s="217"/>
      <c r="AD16131" s="213"/>
    </row>
    <row r="16132" spans="20:30" x14ac:dyDescent="0.2">
      <c r="T16132" s="212"/>
      <c r="U16132" s="213"/>
      <c r="V16132" s="213"/>
      <c r="W16132" s="213"/>
      <c r="X16132" s="214"/>
      <c r="Y16132" s="214"/>
      <c r="Z16132" s="214"/>
      <c r="AA16132" s="217"/>
      <c r="AB16132" s="217"/>
      <c r="AC16132" s="217"/>
      <c r="AD16132" s="213"/>
    </row>
    <row r="16133" spans="20:30" x14ac:dyDescent="0.2">
      <c r="T16133" s="212"/>
      <c r="U16133" s="213"/>
      <c r="V16133" s="213"/>
      <c r="W16133" s="213"/>
      <c r="X16133" s="214"/>
      <c r="Y16133" s="214"/>
      <c r="Z16133" s="214"/>
      <c r="AA16133" s="217"/>
      <c r="AB16133" s="217"/>
      <c r="AC16133" s="217"/>
      <c r="AD16133" s="213"/>
    </row>
    <row r="16134" spans="20:30" x14ac:dyDescent="0.2">
      <c r="T16134" s="212"/>
      <c r="U16134" s="213"/>
      <c r="V16134" s="213"/>
      <c r="W16134" s="213"/>
      <c r="X16134" s="214"/>
      <c r="Y16134" s="214"/>
      <c r="Z16134" s="214"/>
      <c r="AA16134" s="217"/>
      <c r="AB16134" s="217"/>
      <c r="AC16134" s="217"/>
      <c r="AD16134" s="213"/>
    </row>
    <row r="16135" spans="20:30" x14ac:dyDescent="0.2">
      <c r="T16135" s="212"/>
      <c r="U16135" s="213"/>
      <c r="V16135" s="213"/>
      <c r="W16135" s="213"/>
      <c r="X16135" s="214"/>
      <c r="Y16135" s="214"/>
      <c r="Z16135" s="214"/>
      <c r="AA16135" s="217"/>
      <c r="AB16135" s="217"/>
      <c r="AC16135" s="217"/>
      <c r="AD16135" s="213"/>
    </row>
    <row r="16136" spans="20:30" x14ac:dyDescent="0.2">
      <c r="T16136" s="212"/>
      <c r="U16136" s="213"/>
      <c r="V16136" s="213"/>
      <c r="W16136" s="213"/>
      <c r="X16136" s="214"/>
      <c r="Y16136" s="214"/>
      <c r="Z16136" s="214"/>
      <c r="AA16136" s="217"/>
      <c r="AB16136" s="217"/>
      <c r="AC16136" s="217"/>
      <c r="AD16136" s="213"/>
    </row>
    <row r="16137" spans="20:30" x14ac:dyDescent="0.2">
      <c r="T16137" s="212"/>
      <c r="U16137" s="213"/>
      <c r="V16137" s="213"/>
      <c r="W16137" s="213"/>
      <c r="X16137" s="214"/>
      <c r="Y16137" s="214"/>
      <c r="Z16137" s="214"/>
      <c r="AA16137" s="217"/>
      <c r="AB16137" s="217"/>
      <c r="AC16137" s="217"/>
      <c r="AD16137" s="213"/>
    </row>
    <row r="16138" spans="20:30" x14ac:dyDescent="0.2">
      <c r="T16138" s="212"/>
      <c r="U16138" s="213"/>
      <c r="V16138" s="213"/>
      <c r="W16138" s="213"/>
      <c r="X16138" s="214"/>
      <c r="Y16138" s="214"/>
      <c r="Z16138" s="214"/>
      <c r="AA16138" s="217"/>
      <c r="AB16138" s="217"/>
      <c r="AC16138" s="217"/>
      <c r="AD16138" s="213"/>
    </row>
    <row r="16139" spans="20:30" x14ac:dyDescent="0.2">
      <c r="T16139" s="212"/>
      <c r="U16139" s="213"/>
      <c r="V16139" s="213"/>
      <c r="W16139" s="213"/>
      <c r="X16139" s="214"/>
      <c r="Y16139" s="214"/>
      <c r="Z16139" s="214"/>
      <c r="AA16139" s="217"/>
      <c r="AB16139" s="217"/>
      <c r="AC16139" s="217"/>
      <c r="AD16139" s="213"/>
    </row>
    <row r="16140" spans="20:30" x14ac:dyDescent="0.2">
      <c r="T16140" s="212"/>
      <c r="U16140" s="213"/>
      <c r="V16140" s="213"/>
      <c r="W16140" s="213"/>
      <c r="X16140" s="214"/>
      <c r="Y16140" s="214"/>
      <c r="Z16140" s="214"/>
      <c r="AA16140" s="217"/>
      <c r="AB16140" s="217"/>
      <c r="AC16140" s="217"/>
      <c r="AD16140" s="213"/>
    </row>
    <row r="16141" spans="20:30" x14ac:dyDescent="0.2">
      <c r="T16141" s="212"/>
      <c r="U16141" s="213"/>
      <c r="V16141" s="213"/>
      <c r="W16141" s="213"/>
      <c r="X16141" s="214"/>
      <c r="Y16141" s="214"/>
      <c r="Z16141" s="214"/>
      <c r="AA16141" s="217"/>
      <c r="AB16141" s="217"/>
      <c r="AC16141" s="217"/>
      <c r="AD16141" s="213"/>
    </row>
    <row r="16142" spans="20:30" x14ac:dyDescent="0.2">
      <c r="T16142" s="212"/>
      <c r="U16142" s="213"/>
      <c r="V16142" s="213"/>
      <c r="W16142" s="213"/>
      <c r="X16142" s="214"/>
      <c r="Y16142" s="214"/>
      <c r="Z16142" s="214"/>
      <c r="AA16142" s="217"/>
      <c r="AB16142" s="217"/>
      <c r="AC16142" s="217"/>
      <c r="AD16142" s="213"/>
    </row>
    <row r="16143" spans="20:30" x14ac:dyDescent="0.2">
      <c r="T16143" s="212"/>
      <c r="U16143" s="213"/>
      <c r="V16143" s="213"/>
      <c r="W16143" s="213"/>
      <c r="X16143" s="214"/>
      <c r="Y16143" s="214"/>
      <c r="Z16143" s="214"/>
      <c r="AA16143" s="217"/>
      <c r="AB16143" s="217"/>
      <c r="AC16143" s="217"/>
      <c r="AD16143" s="213"/>
    </row>
    <row r="16144" spans="20:30" x14ac:dyDescent="0.2">
      <c r="T16144" s="212"/>
      <c r="U16144" s="213"/>
      <c r="V16144" s="213"/>
      <c r="W16144" s="213"/>
      <c r="X16144" s="214"/>
      <c r="Y16144" s="214"/>
      <c r="Z16144" s="214"/>
      <c r="AA16144" s="217"/>
      <c r="AB16144" s="217"/>
      <c r="AC16144" s="217"/>
      <c r="AD16144" s="213"/>
    </row>
    <row r="16145" spans="20:30" x14ac:dyDescent="0.2">
      <c r="T16145" s="212"/>
      <c r="U16145" s="213"/>
      <c r="V16145" s="213"/>
      <c r="W16145" s="213"/>
      <c r="X16145" s="214"/>
      <c r="Y16145" s="214"/>
      <c r="Z16145" s="214"/>
      <c r="AA16145" s="217"/>
      <c r="AB16145" s="217"/>
      <c r="AC16145" s="217"/>
      <c r="AD16145" s="213"/>
    </row>
    <row r="16146" spans="20:30" x14ac:dyDescent="0.2">
      <c r="T16146" s="212"/>
      <c r="U16146" s="213"/>
      <c r="V16146" s="213"/>
      <c r="W16146" s="213"/>
      <c r="X16146" s="214"/>
      <c r="Y16146" s="214"/>
      <c r="Z16146" s="214"/>
      <c r="AA16146" s="217"/>
      <c r="AB16146" s="217"/>
      <c r="AC16146" s="217"/>
      <c r="AD16146" s="213"/>
    </row>
    <row r="16147" spans="20:30" x14ac:dyDescent="0.2">
      <c r="T16147" s="212"/>
      <c r="U16147" s="213"/>
      <c r="V16147" s="213"/>
      <c r="W16147" s="213"/>
      <c r="X16147" s="214"/>
      <c r="Y16147" s="214"/>
      <c r="Z16147" s="214"/>
      <c r="AA16147" s="217"/>
      <c r="AB16147" s="217"/>
      <c r="AC16147" s="217"/>
      <c r="AD16147" s="213"/>
    </row>
    <row r="16148" spans="20:30" x14ac:dyDescent="0.2">
      <c r="T16148" s="212"/>
      <c r="U16148" s="213"/>
      <c r="V16148" s="213"/>
      <c r="W16148" s="213"/>
      <c r="X16148" s="214"/>
      <c r="Y16148" s="214"/>
      <c r="Z16148" s="214"/>
      <c r="AA16148" s="217"/>
      <c r="AB16148" s="217"/>
      <c r="AC16148" s="217"/>
      <c r="AD16148" s="213"/>
    </row>
    <row r="16149" spans="20:30" x14ac:dyDescent="0.2">
      <c r="T16149" s="212"/>
      <c r="U16149" s="213"/>
      <c r="V16149" s="213"/>
      <c r="W16149" s="213"/>
      <c r="X16149" s="214"/>
      <c r="Y16149" s="214"/>
      <c r="Z16149" s="214"/>
      <c r="AA16149" s="217"/>
      <c r="AB16149" s="217"/>
      <c r="AC16149" s="217"/>
      <c r="AD16149" s="213"/>
    </row>
    <row r="16150" spans="20:30" x14ac:dyDescent="0.2">
      <c r="T16150" s="212"/>
      <c r="U16150" s="213"/>
      <c r="V16150" s="213"/>
      <c r="W16150" s="213"/>
      <c r="X16150" s="214"/>
      <c r="Y16150" s="214"/>
      <c r="Z16150" s="214"/>
      <c r="AA16150" s="217"/>
      <c r="AB16150" s="217"/>
      <c r="AC16150" s="217"/>
      <c r="AD16150" s="213"/>
    </row>
    <row r="16151" spans="20:30" x14ac:dyDescent="0.2">
      <c r="T16151" s="212"/>
      <c r="U16151" s="213"/>
      <c r="V16151" s="213"/>
      <c r="W16151" s="213"/>
      <c r="X16151" s="214"/>
      <c r="Y16151" s="214"/>
      <c r="Z16151" s="214"/>
      <c r="AA16151" s="217"/>
      <c r="AB16151" s="217"/>
      <c r="AC16151" s="217"/>
      <c r="AD16151" s="213"/>
    </row>
    <row r="16152" spans="20:30" x14ac:dyDescent="0.2">
      <c r="T16152" s="212"/>
      <c r="U16152" s="213"/>
      <c r="V16152" s="213"/>
      <c r="W16152" s="213"/>
      <c r="X16152" s="214"/>
      <c r="Y16152" s="214"/>
      <c r="Z16152" s="214"/>
      <c r="AA16152" s="217"/>
      <c r="AB16152" s="217"/>
      <c r="AC16152" s="217"/>
      <c r="AD16152" s="213"/>
    </row>
    <row r="16153" spans="20:30" x14ac:dyDescent="0.2">
      <c r="T16153" s="212"/>
      <c r="U16153" s="213"/>
      <c r="V16153" s="213"/>
      <c r="W16153" s="213"/>
      <c r="X16153" s="214"/>
      <c r="Y16153" s="214"/>
      <c r="Z16153" s="214"/>
      <c r="AA16153" s="217"/>
      <c r="AB16153" s="217"/>
      <c r="AC16153" s="217"/>
      <c r="AD16153" s="213"/>
    </row>
    <row r="16154" spans="20:30" x14ac:dyDescent="0.2">
      <c r="T16154" s="212"/>
      <c r="U16154" s="213"/>
      <c r="V16154" s="213"/>
      <c r="W16154" s="213"/>
      <c r="X16154" s="214"/>
      <c r="Y16154" s="214"/>
      <c r="Z16154" s="214"/>
      <c r="AA16154" s="217"/>
      <c r="AB16154" s="217"/>
      <c r="AC16154" s="217"/>
      <c r="AD16154" s="213"/>
    </row>
    <row r="16155" spans="20:30" x14ac:dyDescent="0.2">
      <c r="T16155" s="212"/>
      <c r="U16155" s="213"/>
      <c r="V16155" s="213"/>
      <c r="W16155" s="213"/>
      <c r="X16155" s="214"/>
      <c r="Y16155" s="214"/>
      <c r="Z16155" s="214"/>
      <c r="AA16155" s="217"/>
      <c r="AB16155" s="217"/>
      <c r="AC16155" s="217"/>
      <c r="AD16155" s="213"/>
    </row>
    <row r="16156" spans="20:30" x14ac:dyDescent="0.2">
      <c r="T16156" s="212"/>
      <c r="U16156" s="213"/>
      <c r="V16156" s="213"/>
      <c r="W16156" s="213"/>
      <c r="X16156" s="214"/>
      <c r="Y16156" s="214"/>
      <c r="Z16156" s="214"/>
      <c r="AA16156" s="217"/>
      <c r="AB16156" s="217"/>
      <c r="AC16156" s="217"/>
      <c r="AD16156" s="213"/>
    </row>
    <row r="16157" spans="20:30" x14ac:dyDescent="0.2">
      <c r="T16157" s="212"/>
      <c r="U16157" s="213"/>
      <c r="V16157" s="213"/>
      <c r="W16157" s="213"/>
      <c r="X16157" s="214"/>
      <c r="Y16157" s="214"/>
      <c r="Z16157" s="214"/>
      <c r="AA16157" s="217"/>
      <c r="AB16157" s="217"/>
      <c r="AC16157" s="217"/>
      <c r="AD16157" s="213"/>
    </row>
    <row r="16158" spans="20:30" x14ac:dyDescent="0.2">
      <c r="T16158" s="212"/>
      <c r="U16158" s="213"/>
      <c r="V16158" s="213"/>
      <c r="W16158" s="213"/>
      <c r="X16158" s="214"/>
      <c r="Y16158" s="214"/>
      <c r="Z16158" s="214"/>
      <c r="AA16158" s="217"/>
      <c r="AB16158" s="217"/>
      <c r="AC16158" s="217"/>
      <c r="AD16158" s="213"/>
    </row>
    <row r="16159" spans="20:30" x14ac:dyDescent="0.2">
      <c r="T16159" s="212"/>
      <c r="U16159" s="213"/>
      <c r="V16159" s="213"/>
      <c r="W16159" s="213"/>
      <c r="X16159" s="214"/>
      <c r="Y16159" s="214"/>
      <c r="Z16159" s="214"/>
      <c r="AA16159" s="217"/>
      <c r="AB16159" s="217"/>
      <c r="AC16159" s="217"/>
      <c r="AD16159" s="213"/>
    </row>
    <row r="16160" spans="20:30" x14ac:dyDescent="0.2">
      <c r="T16160" s="212"/>
      <c r="U16160" s="213"/>
      <c r="V16160" s="213"/>
      <c r="W16160" s="213"/>
      <c r="X16160" s="214"/>
      <c r="Y16160" s="214"/>
      <c r="Z16160" s="214"/>
      <c r="AA16160" s="217"/>
      <c r="AB16160" s="217"/>
      <c r="AC16160" s="217"/>
      <c r="AD16160" s="213"/>
    </row>
    <row r="16161" spans="20:30" x14ac:dyDescent="0.2">
      <c r="T16161" s="212"/>
      <c r="U16161" s="213"/>
      <c r="V16161" s="213"/>
      <c r="W16161" s="213"/>
      <c r="X16161" s="214"/>
      <c r="Y16161" s="214"/>
      <c r="Z16161" s="214"/>
      <c r="AA16161" s="217"/>
      <c r="AB16161" s="217"/>
      <c r="AC16161" s="217"/>
      <c r="AD16161" s="213"/>
    </row>
    <row r="16162" spans="20:30" x14ac:dyDescent="0.2">
      <c r="T16162" s="212"/>
      <c r="U16162" s="213"/>
      <c r="V16162" s="213"/>
      <c r="W16162" s="213"/>
      <c r="X16162" s="214"/>
      <c r="Y16162" s="214"/>
      <c r="Z16162" s="214"/>
      <c r="AA16162" s="217"/>
      <c r="AB16162" s="217"/>
      <c r="AC16162" s="217"/>
      <c r="AD16162" s="213"/>
    </row>
    <row r="16163" spans="20:30" x14ac:dyDescent="0.2">
      <c r="T16163" s="212"/>
      <c r="U16163" s="213"/>
      <c r="V16163" s="213"/>
      <c r="W16163" s="213"/>
      <c r="X16163" s="214"/>
      <c r="Y16163" s="214"/>
      <c r="Z16163" s="214"/>
      <c r="AA16163" s="217"/>
      <c r="AB16163" s="217"/>
      <c r="AC16163" s="217"/>
      <c r="AD16163" s="213"/>
    </row>
    <row r="16164" spans="20:30" x14ac:dyDescent="0.2">
      <c r="T16164" s="212"/>
      <c r="U16164" s="213"/>
      <c r="V16164" s="213"/>
      <c r="W16164" s="213"/>
      <c r="X16164" s="214"/>
      <c r="Y16164" s="214"/>
      <c r="Z16164" s="214"/>
      <c r="AA16164" s="217"/>
      <c r="AB16164" s="217"/>
      <c r="AC16164" s="217"/>
      <c r="AD16164" s="213"/>
    </row>
    <row r="16165" spans="20:30" x14ac:dyDescent="0.2">
      <c r="T16165" s="212"/>
      <c r="U16165" s="213"/>
      <c r="V16165" s="213"/>
      <c r="W16165" s="213"/>
      <c r="X16165" s="214"/>
      <c r="Y16165" s="214"/>
      <c r="Z16165" s="214"/>
      <c r="AA16165" s="217"/>
      <c r="AB16165" s="217"/>
      <c r="AC16165" s="217"/>
      <c r="AD16165" s="213"/>
    </row>
    <row r="16166" spans="20:30" x14ac:dyDescent="0.2">
      <c r="T16166" s="212"/>
      <c r="U16166" s="213"/>
      <c r="V16166" s="213"/>
      <c r="W16166" s="213"/>
      <c r="X16166" s="214"/>
      <c r="Y16166" s="214"/>
      <c r="Z16166" s="214"/>
      <c r="AA16166" s="217"/>
      <c r="AB16166" s="217"/>
      <c r="AC16166" s="217"/>
      <c r="AD16166" s="213"/>
    </row>
    <row r="16167" spans="20:30" x14ac:dyDescent="0.2">
      <c r="T16167" s="212"/>
      <c r="U16167" s="213"/>
      <c r="V16167" s="213"/>
      <c r="W16167" s="213"/>
      <c r="X16167" s="214"/>
      <c r="Y16167" s="214"/>
      <c r="Z16167" s="214"/>
      <c r="AA16167" s="217"/>
      <c r="AB16167" s="217"/>
      <c r="AC16167" s="217"/>
      <c r="AD16167" s="213"/>
    </row>
    <row r="16168" spans="20:30" x14ac:dyDescent="0.2">
      <c r="T16168" s="212"/>
      <c r="U16168" s="213"/>
      <c r="V16168" s="213"/>
      <c r="W16168" s="213"/>
      <c r="X16168" s="214"/>
      <c r="Y16168" s="214"/>
      <c r="Z16168" s="214"/>
      <c r="AA16168" s="217"/>
      <c r="AB16168" s="217"/>
      <c r="AC16168" s="217"/>
      <c r="AD16168" s="213"/>
    </row>
    <row r="16169" spans="20:30" x14ac:dyDescent="0.2">
      <c r="T16169" s="212"/>
      <c r="U16169" s="213"/>
      <c r="V16169" s="213"/>
      <c r="W16169" s="213"/>
      <c r="X16169" s="214"/>
      <c r="Y16169" s="214"/>
      <c r="Z16169" s="214"/>
      <c r="AA16169" s="217"/>
      <c r="AB16169" s="217"/>
      <c r="AC16169" s="217"/>
      <c r="AD16169" s="213"/>
    </row>
    <row r="16170" spans="20:30" x14ac:dyDescent="0.2">
      <c r="T16170" s="212"/>
      <c r="U16170" s="213"/>
      <c r="V16170" s="213"/>
      <c r="W16170" s="213"/>
      <c r="X16170" s="214"/>
      <c r="Y16170" s="214"/>
      <c r="Z16170" s="214"/>
      <c r="AA16170" s="217"/>
      <c r="AB16170" s="217"/>
      <c r="AC16170" s="217"/>
      <c r="AD16170" s="213"/>
    </row>
    <row r="16171" spans="20:30" x14ac:dyDescent="0.2">
      <c r="T16171" s="212"/>
      <c r="U16171" s="213"/>
      <c r="V16171" s="213"/>
      <c r="W16171" s="213"/>
      <c r="X16171" s="214"/>
      <c r="Y16171" s="214"/>
      <c r="Z16171" s="214"/>
      <c r="AA16171" s="217"/>
      <c r="AB16171" s="217"/>
      <c r="AC16171" s="217"/>
      <c r="AD16171" s="213"/>
    </row>
    <row r="16172" spans="20:30" x14ac:dyDescent="0.2">
      <c r="T16172" s="212"/>
      <c r="U16172" s="213"/>
      <c r="V16172" s="213"/>
      <c r="W16172" s="213"/>
      <c r="X16172" s="214"/>
      <c r="Y16172" s="214"/>
      <c r="Z16172" s="214"/>
      <c r="AA16172" s="217"/>
      <c r="AB16172" s="217"/>
      <c r="AC16172" s="217"/>
      <c r="AD16172" s="213"/>
    </row>
    <row r="16173" spans="20:30" x14ac:dyDescent="0.2">
      <c r="T16173" s="212"/>
      <c r="U16173" s="213"/>
      <c r="V16173" s="213"/>
      <c r="W16173" s="213"/>
      <c r="X16173" s="214"/>
      <c r="Y16173" s="214"/>
      <c r="Z16173" s="214"/>
      <c r="AA16173" s="217"/>
      <c r="AB16173" s="217"/>
      <c r="AC16173" s="217"/>
      <c r="AD16173" s="213"/>
    </row>
    <row r="16174" spans="20:30" x14ac:dyDescent="0.2">
      <c r="T16174" s="212"/>
      <c r="U16174" s="213"/>
      <c r="V16174" s="213"/>
      <c r="W16174" s="213"/>
      <c r="X16174" s="214"/>
      <c r="Y16174" s="214"/>
      <c r="Z16174" s="214"/>
      <c r="AA16174" s="217"/>
      <c r="AB16174" s="217"/>
      <c r="AC16174" s="217"/>
      <c r="AD16174" s="213"/>
    </row>
    <row r="16175" spans="20:30" x14ac:dyDescent="0.2">
      <c r="T16175" s="212"/>
      <c r="U16175" s="213"/>
      <c r="V16175" s="213"/>
      <c r="W16175" s="213"/>
      <c r="X16175" s="214"/>
      <c r="Y16175" s="214"/>
      <c r="Z16175" s="214"/>
      <c r="AA16175" s="217"/>
      <c r="AB16175" s="217"/>
      <c r="AC16175" s="217"/>
      <c r="AD16175" s="213"/>
    </row>
    <row r="16176" spans="20:30" x14ac:dyDescent="0.2">
      <c r="T16176" s="212"/>
      <c r="U16176" s="213"/>
      <c r="V16176" s="213"/>
      <c r="W16176" s="213"/>
      <c r="X16176" s="214"/>
      <c r="Y16176" s="214"/>
      <c r="Z16176" s="214"/>
      <c r="AA16176" s="217"/>
      <c r="AB16176" s="217"/>
      <c r="AC16176" s="217"/>
      <c r="AD16176" s="213"/>
    </row>
    <row r="16177" spans="20:30" x14ac:dyDescent="0.2">
      <c r="T16177" s="212"/>
      <c r="U16177" s="213"/>
      <c r="V16177" s="213"/>
      <c r="W16177" s="213"/>
      <c r="X16177" s="214"/>
      <c r="Y16177" s="214"/>
      <c r="Z16177" s="214"/>
      <c r="AA16177" s="217"/>
      <c r="AB16177" s="217"/>
      <c r="AC16177" s="217"/>
      <c r="AD16177" s="213"/>
    </row>
    <row r="16178" spans="20:30" x14ac:dyDescent="0.2">
      <c r="T16178" s="212"/>
      <c r="U16178" s="213"/>
      <c r="V16178" s="213"/>
      <c r="W16178" s="213"/>
      <c r="X16178" s="214"/>
      <c r="Y16178" s="214"/>
      <c r="Z16178" s="214"/>
      <c r="AA16178" s="217"/>
      <c r="AB16178" s="217"/>
      <c r="AC16178" s="217"/>
      <c r="AD16178" s="213"/>
    </row>
    <row r="16179" spans="20:30" x14ac:dyDescent="0.2">
      <c r="T16179" s="212"/>
      <c r="U16179" s="213"/>
      <c r="V16179" s="213"/>
      <c r="W16179" s="213"/>
      <c r="X16179" s="214"/>
      <c r="Y16179" s="214"/>
      <c r="Z16179" s="214"/>
      <c r="AA16179" s="217"/>
      <c r="AB16179" s="217"/>
      <c r="AC16179" s="217"/>
      <c r="AD16179" s="213"/>
    </row>
    <row r="16180" spans="20:30" x14ac:dyDescent="0.2">
      <c r="T16180" s="212"/>
      <c r="U16180" s="213"/>
      <c r="V16180" s="213"/>
      <c r="W16180" s="213"/>
      <c r="X16180" s="214"/>
      <c r="Y16180" s="214"/>
      <c r="Z16180" s="214"/>
      <c r="AA16180" s="217"/>
      <c r="AB16180" s="217"/>
      <c r="AC16180" s="217"/>
      <c r="AD16180" s="213"/>
    </row>
    <row r="16181" spans="20:30" x14ac:dyDescent="0.2">
      <c r="T16181" s="212"/>
      <c r="U16181" s="213"/>
      <c r="V16181" s="213"/>
      <c r="W16181" s="213"/>
      <c r="X16181" s="214"/>
      <c r="Y16181" s="214"/>
      <c r="Z16181" s="214"/>
      <c r="AA16181" s="217"/>
      <c r="AB16181" s="217"/>
      <c r="AC16181" s="217"/>
      <c r="AD16181" s="213"/>
    </row>
    <row r="16182" spans="20:30" x14ac:dyDescent="0.2">
      <c r="T16182" s="212"/>
      <c r="U16182" s="213"/>
      <c r="V16182" s="213"/>
      <c r="W16182" s="213"/>
      <c r="X16182" s="214"/>
      <c r="Y16182" s="214"/>
      <c r="Z16182" s="214"/>
      <c r="AA16182" s="217"/>
      <c r="AB16182" s="217"/>
      <c r="AC16182" s="217"/>
      <c r="AD16182" s="213"/>
    </row>
    <row r="16183" spans="20:30" x14ac:dyDescent="0.2">
      <c r="T16183" s="212"/>
      <c r="U16183" s="213"/>
      <c r="V16183" s="213"/>
      <c r="W16183" s="213"/>
      <c r="X16183" s="214"/>
      <c r="Y16183" s="214"/>
      <c r="Z16183" s="214"/>
      <c r="AA16183" s="217"/>
      <c r="AB16183" s="217"/>
      <c r="AC16183" s="217"/>
      <c r="AD16183" s="213"/>
    </row>
    <row r="16184" spans="20:30" x14ac:dyDescent="0.2">
      <c r="T16184" s="212"/>
      <c r="U16184" s="213"/>
      <c r="V16184" s="213"/>
      <c r="W16184" s="213"/>
      <c r="X16184" s="214"/>
      <c r="Y16184" s="214"/>
      <c r="Z16184" s="214"/>
      <c r="AA16184" s="217"/>
      <c r="AB16184" s="217"/>
      <c r="AC16184" s="217"/>
      <c r="AD16184" s="213"/>
    </row>
    <row r="16185" spans="20:30" x14ac:dyDescent="0.2">
      <c r="T16185" s="212"/>
      <c r="U16185" s="213"/>
      <c r="V16185" s="213"/>
      <c r="W16185" s="213"/>
      <c r="X16185" s="214"/>
      <c r="Y16185" s="214"/>
      <c r="Z16185" s="214"/>
      <c r="AA16185" s="217"/>
      <c r="AB16185" s="217"/>
      <c r="AC16185" s="217"/>
      <c r="AD16185" s="213"/>
    </row>
    <row r="16186" spans="20:30" x14ac:dyDescent="0.2">
      <c r="T16186" s="212"/>
      <c r="U16186" s="213"/>
      <c r="V16186" s="213"/>
      <c r="W16186" s="213"/>
      <c r="X16186" s="214"/>
      <c r="Y16186" s="214"/>
      <c r="Z16186" s="214"/>
      <c r="AA16186" s="217"/>
      <c r="AB16186" s="217"/>
      <c r="AC16186" s="217"/>
      <c r="AD16186" s="213"/>
    </row>
    <row r="16187" spans="20:30" x14ac:dyDescent="0.2">
      <c r="T16187" s="212"/>
      <c r="U16187" s="213"/>
      <c r="V16187" s="213"/>
      <c r="W16187" s="213"/>
      <c r="X16187" s="214"/>
      <c r="Y16187" s="214"/>
      <c r="Z16187" s="214"/>
      <c r="AA16187" s="217"/>
      <c r="AB16187" s="217"/>
      <c r="AC16187" s="217"/>
      <c r="AD16187" s="213"/>
    </row>
    <row r="16188" spans="20:30" x14ac:dyDescent="0.2">
      <c r="T16188" s="212"/>
      <c r="U16188" s="213"/>
      <c r="V16188" s="213"/>
      <c r="W16188" s="213"/>
      <c r="X16188" s="214"/>
      <c r="Y16188" s="214"/>
      <c r="Z16188" s="214"/>
      <c r="AA16188" s="217"/>
      <c r="AB16188" s="217"/>
      <c r="AC16188" s="217"/>
      <c r="AD16188" s="213"/>
    </row>
    <row r="16189" spans="20:30" x14ac:dyDescent="0.2">
      <c r="T16189" s="212"/>
      <c r="U16189" s="213"/>
      <c r="V16189" s="213"/>
      <c r="W16189" s="213"/>
      <c r="X16189" s="214"/>
      <c r="Y16189" s="214"/>
      <c r="Z16189" s="214"/>
      <c r="AA16189" s="217"/>
      <c r="AB16189" s="217"/>
      <c r="AC16189" s="217"/>
      <c r="AD16189" s="213"/>
    </row>
    <row r="16190" spans="20:30" x14ac:dyDescent="0.2">
      <c r="T16190" s="212"/>
      <c r="U16190" s="213"/>
      <c r="V16190" s="213"/>
      <c r="W16190" s="213"/>
      <c r="X16190" s="214"/>
      <c r="Y16190" s="214"/>
      <c r="Z16190" s="214"/>
      <c r="AA16190" s="217"/>
      <c r="AB16190" s="217"/>
      <c r="AC16190" s="217"/>
      <c r="AD16190" s="213"/>
    </row>
    <row r="16191" spans="20:30" x14ac:dyDescent="0.2">
      <c r="T16191" s="212"/>
      <c r="U16191" s="213"/>
      <c r="V16191" s="213"/>
      <c r="W16191" s="213"/>
      <c r="X16191" s="214"/>
      <c r="Y16191" s="214"/>
      <c r="Z16191" s="214"/>
      <c r="AA16191" s="217"/>
      <c r="AB16191" s="217"/>
      <c r="AC16191" s="217"/>
      <c r="AD16191" s="213"/>
    </row>
    <row r="16192" spans="20:30" x14ac:dyDescent="0.2">
      <c r="T16192" s="212"/>
      <c r="U16192" s="213"/>
      <c r="V16192" s="213"/>
      <c r="W16192" s="213"/>
      <c r="X16192" s="214"/>
      <c r="Y16192" s="214"/>
      <c r="Z16192" s="214"/>
      <c r="AA16192" s="217"/>
      <c r="AB16192" s="217"/>
      <c r="AC16192" s="217"/>
      <c r="AD16192" s="213"/>
    </row>
    <row r="16193" spans="20:30" x14ac:dyDescent="0.2">
      <c r="T16193" s="212"/>
      <c r="U16193" s="213"/>
      <c r="V16193" s="213"/>
      <c r="W16193" s="213"/>
      <c r="X16193" s="214"/>
      <c r="Y16193" s="214"/>
      <c r="Z16193" s="214"/>
      <c r="AA16193" s="217"/>
      <c r="AB16193" s="217"/>
      <c r="AC16193" s="217"/>
      <c r="AD16193" s="213"/>
    </row>
    <row r="16194" spans="20:30" x14ac:dyDescent="0.2">
      <c r="T16194" s="212"/>
      <c r="U16194" s="213"/>
      <c r="V16194" s="213"/>
      <c r="W16194" s="213"/>
      <c r="X16194" s="214"/>
      <c r="Y16194" s="214"/>
      <c r="Z16194" s="214"/>
      <c r="AA16194" s="217"/>
      <c r="AB16194" s="217"/>
      <c r="AC16194" s="217"/>
      <c r="AD16194" s="213"/>
    </row>
    <row r="16195" spans="20:30" x14ac:dyDescent="0.2">
      <c r="T16195" s="212"/>
      <c r="U16195" s="213"/>
      <c r="V16195" s="213"/>
      <c r="W16195" s="213"/>
      <c r="X16195" s="214"/>
      <c r="Y16195" s="214"/>
      <c r="Z16195" s="214"/>
      <c r="AA16195" s="217"/>
      <c r="AB16195" s="217"/>
      <c r="AC16195" s="217"/>
      <c r="AD16195" s="213"/>
    </row>
    <row r="16196" spans="20:30" x14ac:dyDescent="0.2">
      <c r="T16196" s="212"/>
      <c r="U16196" s="213"/>
      <c r="V16196" s="213"/>
      <c r="W16196" s="213"/>
      <c r="X16196" s="214"/>
      <c r="Y16196" s="214"/>
      <c r="Z16196" s="214"/>
      <c r="AA16196" s="217"/>
      <c r="AB16196" s="217"/>
      <c r="AC16196" s="217"/>
      <c r="AD16196" s="213"/>
    </row>
    <row r="16197" spans="20:30" x14ac:dyDescent="0.2">
      <c r="T16197" s="212"/>
      <c r="U16197" s="213"/>
      <c r="V16197" s="213"/>
      <c r="W16197" s="213"/>
      <c r="X16197" s="214"/>
      <c r="Y16197" s="214"/>
      <c r="Z16197" s="214"/>
      <c r="AA16197" s="217"/>
      <c r="AB16197" s="217"/>
      <c r="AC16197" s="217"/>
      <c r="AD16197" s="213"/>
    </row>
    <row r="16198" spans="20:30" x14ac:dyDescent="0.2">
      <c r="T16198" s="212"/>
      <c r="U16198" s="213"/>
      <c r="V16198" s="213"/>
      <c r="W16198" s="213"/>
      <c r="X16198" s="214"/>
      <c r="Y16198" s="214"/>
      <c r="Z16198" s="214"/>
      <c r="AA16198" s="217"/>
      <c r="AB16198" s="217"/>
      <c r="AC16198" s="217"/>
      <c r="AD16198" s="213"/>
    </row>
    <row r="16199" spans="20:30" x14ac:dyDescent="0.2">
      <c r="T16199" s="212"/>
      <c r="U16199" s="213"/>
      <c r="V16199" s="213"/>
      <c r="W16199" s="213"/>
      <c r="X16199" s="214"/>
      <c r="Y16199" s="214"/>
      <c r="Z16199" s="214"/>
      <c r="AA16199" s="217"/>
      <c r="AB16199" s="217"/>
      <c r="AC16199" s="217"/>
      <c r="AD16199" s="213"/>
    </row>
    <row r="16200" spans="20:30" x14ac:dyDescent="0.2">
      <c r="T16200" s="212"/>
      <c r="U16200" s="213"/>
      <c r="V16200" s="213"/>
      <c r="W16200" s="213"/>
      <c r="X16200" s="214"/>
      <c r="Y16200" s="214"/>
      <c r="Z16200" s="214"/>
      <c r="AA16200" s="217"/>
      <c r="AB16200" s="217"/>
      <c r="AC16200" s="217"/>
      <c r="AD16200" s="213"/>
    </row>
    <row r="16201" spans="20:30" x14ac:dyDescent="0.2">
      <c r="T16201" s="212"/>
      <c r="U16201" s="213"/>
      <c r="V16201" s="213"/>
      <c r="W16201" s="213"/>
      <c r="X16201" s="214"/>
      <c r="Y16201" s="214"/>
      <c r="Z16201" s="214"/>
      <c r="AA16201" s="217"/>
      <c r="AB16201" s="217"/>
      <c r="AC16201" s="217"/>
      <c r="AD16201" s="213"/>
    </row>
    <row r="16202" spans="20:30" x14ac:dyDescent="0.2">
      <c r="T16202" s="212"/>
      <c r="U16202" s="213"/>
      <c r="V16202" s="213"/>
      <c r="W16202" s="213"/>
      <c r="X16202" s="214"/>
      <c r="Y16202" s="214"/>
      <c r="Z16202" s="214"/>
      <c r="AA16202" s="217"/>
      <c r="AB16202" s="217"/>
      <c r="AC16202" s="217"/>
      <c r="AD16202" s="213"/>
    </row>
    <row r="16203" spans="20:30" x14ac:dyDescent="0.2">
      <c r="T16203" s="212"/>
      <c r="U16203" s="213"/>
      <c r="V16203" s="213"/>
      <c r="W16203" s="213"/>
      <c r="X16203" s="214"/>
      <c r="Y16203" s="214"/>
      <c r="Z16203" s="214"/>
      <c r="AA16203" s="217"/>
      <c r="AB16203" s="217"/>
      <c r="AC16203" s="217"/>
      <c r="AD16203" s="213"/>
    </row>
    <row r="16204" spans="20:30" x14ac:dyDescent="0.2">
      <c r="T16204" s="212"/>
      <c r="U16204" s="213"/>
      <c r="V16204" s="213"/>
      <c r="W16204" s="213"/>
      <c r="X16204" s="214"/>
      <c r="Y16204" s="214"/>
      <c r="Z16204" s="214"/>
      <c r="AA16204" s="217"/>
      <c r="AB16204" s="217"/>
      <c r="AC16204" s="217"/>
      <c r="AD16204" s="213"/>
    </row>
    <row r="16205" spans="20:30" x14ac:dyDescent="0.2">
      <c r="T16205" s="212"/>
      <c r="U16205" s="213"/>
      <c r="V16205" s="213"/>
      <c r="W16205" s="213"/>
      <c r="X16205" s="214"/>
      <c r="Y16205" s="214"/>
      <c r="Z16205" s="214"/>
      <c r="AA16205" s="217"/>
      <c r="AB16205" s="217"/>
      <c r="AC16205" s="217"/>
      <c r="AD16205" s="213"/>
    </row>
    <row r="16206" spans="20:30" x14ac:dyDescent="0.2">
      <c r="T16206" s="212"/>
      <c r="U16206" s="213"/>
      <c r="V16206" s="213"/>
      <c r="W16206" s="213"/>
      <c r="X16206" s="214"/>
      <c r="Y16206" s="214"/>
      <c r="Z16206" s="214"/>
      <c r="AA16206" s="217"/>
      <c r="AB16206" s="217"/>
      <c r="AC16206" s="217"/>
      <c r="AD16206" s="213"/>
    </row>
    <row r="16207" spans="20:30" x14ac:dyDescent="0.2">
      <c r="T16207" s="212"/>
      <c r="U16207" s="213"/>
      <c r="V16207" s="213"/>
      <c r="W16207" s="213"/>
      <c r="X16207" s="214"/>
      <c r="Y16207" s="214"/>
      <c r="Z16207" s="214"/>
      <c r="AA16207" s="217"/>
      <c r="AB16207" s="217"/>
      <c r="AC16207" s="217"/>
      <c r="AD16207" s="213"/>
    </row>
    <row r="16208" spans="20:30" x14ac:dyDescent="0.2">
      <c r="T16208" s="212"/>
      <c r="U16208" s="213"/>
      <c r="V16208" s="213"/>
      <c r="W16208" s="213"/>
      <c r="X16208" s="214"/>
      <c r="Y16208" s="214"/>
      <c r="Z16208" s="214"/>
      <c r="AA16208" s="217"/>
      <c r="AB16208" s="217"/>
      <c r="AC16208" s="217"/>
      <c r="AD16208" s="213"/>
    </row>
    <row r="16209" spans="20:30" x14ac:dyDescent="0.2">
      <c r="T16209" s="212"/>
      <c r="U16209" s="213"/>
      <c r="V16209" s="213"/>
      <c r="W16209" s="213"/>
      <c r="X16209" s="214"/>
      <c r="Y16209" s="214"/>
      <c r="Z16209" s="214"/>
      <c r="AA16209" s="217"/>
      <c r="AB16209" s="217"/>
      <c r="AC16209" s="217"/>
      <c r="AD16209" s="213"/>
    </row>
    <row r="16210" spans="20:30" x14ac:dyDescent="0.2">
      <c r="T16210" s="212"/>
      <c r="U16210" s="213"/>
      <c r="V16210" s="213"/>
      <c r="W16210" s="213"/>
      <c r="X16210" s="214"/>
      <c r="Y16210" s="214"/>
      <c r="Z16210" s="214"/>
      <c r="AA16210" s="217"/>
      <c r="AB16210" s="217"/>
      <c r="AC16210" s="217"/>
      <c r="AD16210" s="213"/>
    </row>
    <row r="16211" spans="20:30" x14ac:dyDescent="0.2">
      <c r="T16211" s="212"/>
      <c r="U16211" s="213"/>
      <c r="V16211" s="213"/>
      <c r="W16211" s="213"/>
      <c r="X16211" s="214"/>
      <c r="Y16211" s="214"/>
      <c r="Z16211" s="214"/>
      <c r="AA16211" s="217"/>
      <c r="AB16211" s="217"/>
      <c r="AC16211" s="217"/>
      <c r="AD16211" s="213"/>
    </row>
    <row r="16212" spans="20:30" x14ac:dyDescent="0.2">
      <c r="T16212" s="212"/>
      <c r="U16212" s="213"/>
      <c r="V16212" s="213"/>
      <c r="W16212" s="213"/>
      <c r="X16212" s="214"/>
      <c r="Y16212" s="214"/>
      <c r="Z16212" s="214"/>
      <c r="AA16212" s="217"/>
      <c r="AB16212" s="217"/>
      <c r="AC16212" s="217"/>
      <c r="AD16212" s="213"/>
    </row>
    <row r="16213" spans="20:30" x14ac:dyDescent="0.2">
      <c r="T16213" s="212"/>
      <c r="U16213" s="213"/>
      <c r="V16213" s="213"/>
      <c r="W16213" s="213"/>
      <c r="X16213" s="214"/>
      <c r="Y16213" s="214"/>
      <c r="Z16213" s="214"/>
      <c r="AA16213" s="217"/>
      <c r="AB16213" s="217"/>
      <c r="AC16213" s="217"/>
      <c r="AD16213" s="213"/>
    </row>
    <row r="16214" spans="20:30" x14ac:dyDescent="0.2">
      <c r="T16214" s="212"/>
      <c r="U16214" s="213"/>
      <c r="V16214" s="213"/>
      <c r="W16214" s="213"/>
      <c r="X16214" s="214"/>
      <c r="Y16214" s="214"/>
      <c r="Z16214" s="214"/>
      <c r="AA16214" s="217"/>
      <c r="AB16214" s="217"/>
      <c r="AC16214" s="217"/>
      <c r="AD16214" s="213"/>
    </row>
    <row r="16215" spans="20:30" x14ac:dyDescent="0.2">
      <c r="T16215" s="212"/>
      <c r="U16215" s="213"/>
      <c r="V16215" s="213"/>
      <c r="W16215" s="213"/>
      <c r="X16215" s="214"/>
      <c r="Y16215" s="214"/>
      <c r="Z16215" s="214"/>
      <c r="AA16215" s="217"/>
      <c r="AB16215" s="217"/>
      <c r="AC16215" s="217"/>
      <c r="AD16215" s="213"/>
    </row>
    <row r="16216" spans="20:30" x14ac:dyDescent="0.2">
      <c r="T16216" s="212"/>
      <c r="U16216" s="213"/>
      <c r="V16216" s="213"/>
      <c r="W16216" s="213"/>
      <c r="X16216" s="214"/>
      <c r="Y16216" s="214"/>
      <c r="Z16216" s="214"/>
      <c r="AA16216" s="217"/>
      <c r="AB16216" s="217"/>
      <c r="AC16216" s="217"/>
      <c r="AD16216" s="213"/>
    </row>
    <row r="16217" spans="20:30" x14ac:dyDescent="0.2">
      <c r="T16217" s="212"/>
      <c r="U16217" s="213"/>
      <c r="V16217" s="213"/>
      <c r="W16217" s="213"/>
      <c r="X16217" s="214"/>
      <c r="Y16217" s="214"/>
      <c r="Z16217" s="214"/>
      <c r="AA16217" s="217"/>
      <c r="AB16217" s="217"/>
      <c r="AC16217" s="217"/>
      <c r="AD16217" s="213"/>
    </row>
    <row r="16218" spans="20:30" x14ac:dyDescent="0.2">
      <c r="T16218" s="212"/>
      <c r="U16218" s="213"/>
      <c r="V16218" s="213"/>
      <c r="W16218" s="213"/>
      <c r="X16218" s="214"/>
      <c r="Y16218" s="214"/>
      <c r="Z16218" s="214"/>
      <c r="AA16218" s="217"/>
      <c r="AB16218" s="217"/>
      <c r="AC16218" s="217"/>
      <c r="AD16218" s="213"/>
    </row>
    <row r="16219" spans="20:30" x14ac:dyDescent="0.2">
      <c r="T16219" s="212"/>
      <c r="U16219" s="213"/>
      <c r="V16219" s="213"/>
      <c r="W16219" s="213"/>
      <c r="X16219" s="214"/>
      <c r="Y16219" s="214"/>
      <c r="Z16219" s="214"/>
      <c r="AA16219" s="217"/>
      <c r="AB16219" s="217"/>
      <c r="AC16219" s="217"/>
      <c r="AD16219" s="213"/>
    </row>
    <row r="16220" spans="20:30" x14ac:dyDescent="0.2">
      <c r="T16220" s="212"/>
      <c r="U16220" s="213"/>
      <c r="V16220" s="213"/>
      <c r="W16220" s="213"/>
      <c r="X16220" s="214"/>
      <c r="Y16220" s="214"/>
      <c r="Z16220" s="214"/>
      <c r="AA16220" s="217"/>
      <c r="AB16220" s="217"/>
      <c r="AC16220" s="217"/>
      <c r="AD16220" s="213"/>
    </row>
    <row r="16221" spans="20:30" x14ac:dyDescent="0.2">
      <c r="T16221" s="212"/>
      <c r="U16221" s="213"/>
      <c r="V16221" s="213"/>
      <c r="W16221" s="213"/>
      <c r="X16221" s="214"/>
      <c r="Y16221" s="214"/>
      <c r="Z16221" s="214"/>
      <c r="AA16221" s="217"/>
      <c r="AB16221" s="217"/>
      <c r="AC16221" s="217"/>
      <c r="AD16221" s="213"/>
    </row>
    <row r="16222" spans="20:30" x14ac:dyDescent="0.2">
      <c r="T16222" s="212"/>
      <c r="U16222" s="213"/>
      <c r="V16222" s="213"/>
      <c r="W16222" s="213"/>
      <c r="X16222" s="214"/>
      <c r="Y16222" s="214"/>
      <c r="Z16222" s="214"/>
      <c r="AA16222" s="217"/>
      <c r="AB16222" s="217"/>
      <c r="AC16222" s="217"/>
      <c r="AD16222" s="213"/>
    </row>
    <row r="16223" spans="20:30" x14ac:dyDescent="0.2">
      <c r="T16223" s="212"/>
      <c r="U16223" s="213"/>
      <c r="V16223" s="213"/>
      <c r="W16223" s="213"/>
      <c r="X16223" s="214"/>
      <c r="Y16223" s="214"/>
      <c r="Z16223" s="214"/>
      <c r="AA16223" s="217"/>
      <c r="AB16223" s="217"/>
      <c r="AC16223" s="217"/>
      <c r="AD16223" s="213"/>
    </row>
    <row r="16224" spans="20:30" x14ac:dyDescent="0.2">
      <c r="T16224" s="212"/>
      <c r="U16224" s="213"/>
      <c r="V16224" s="213"/>
      <c r="W16224" s="213"/>
      <c r="X16224" s="214"/>
      <c r="Y16224" s="214"/>
      <c r="Z16224" s="214"/>
      <c r="AA16224" s="217"/>
      <c r="AB16224" s="217"/>
      <c r="AC16224" s="217"/>
      <c r="AD16224" s="213"/>
    </row>
    <row r="16225" spans="20:30" x14ac:dyDescent="0.2">
      <c r="T16225" s="212"/>
      <c r="U16225" s="213"/>
      <c r="V16225" s="213"/>
      <c r="W16225" s="213"/>
      <c r="X16225" s="214"/>
      <c r="Y16225" s="214"/>
      <c r="Z16225" s="214"/>
      <c r="AA16225" s="217"/>
      <c r="AB16225" s="217"/>
      <c r="AC16225" s="217"/>
      <c r="AD16225" s="213"/>
    </row>
    <row r="16226" spans="20:30" x14ac:dyDescent="0.2">
      <c r="T16226" s="212"/>
      <c r="U16226" s="213"/>
      <c r="V16226" s="213"/>
      <c r="W16226" s="213"/>
      <c r="X16226" s="214"/>
      <c r="Y16226" s="214"/>
      <c r="Z16226" s="214"/>
      <c r="AA16226" s="217"/>
      <c r="AB16226" s="217"/>
      <c r="AC16226" s="217"/>
      <c r="AD16226" s="213"/>
    </row>
    <row r="16227" spans="20:30" x14ac:dyDescent="0.2">
      <c r="T16227" s="212"/>
      <c r="U16227" s="213"/>
      <c r="V16227" s="213"/>
      <c r="W16227" s="213"/>
      <c r="X16227" s="214"/>
      <c r="Y16227" s="214"/>
      <c r="Z16227" s="214"/>
      <c r="AA16227" s="217"/>
      <c r="AB16227" s="217"/>
      <c r="AC16227" s="217"/>
      <c r="AD16227" s="213"/>
    </row>
    <row r="16228" spans="20:30" x14ac:dyDescent="0.2">
      <c r="T16228" s="212"/>
      <c r="U16228" s="213"/>
      <c r="V16228" s="213"/>
      <c r="W16228" s="213"/>
      <c r="X16228" s="214"/>
      <c r="Y16228" s="214"/>
      <c r="Z16228" s="214"/>
      <c r="AA16228" s="217"/>
      <c r="AB16228" s="217"/>
      <c r="AC16228" s="217"/>
      <c r="AD16228" s="213"/>
    </row>
    <row r="16229" spans="20:30" x14ac:dyDescent="0.2">
      <c r="T16229" s="212"/>
      <c r="U16229" s="213"/>
      <c r="V16229" s="213"/>
      <c r="W16229" s="213"/>
      <c r="X16229" s="214"/>
      <c r="Y16229" s="214"/>
      <c r="Z16229" s="214"/>
      <c r="AA16229" s="217"/>
      <c r="AB16229" s="217"/>
      <c r="AC16229" s="217"/>
      <c r="AD16229" s="213"/>
    </row>
    <row r="16230" spans="20:30" x14ac:dyDescent="0.2">
      <c r="T16230" s="212"/>
      <c r="U16230" s="213"/>
      <c r="V16230" s="213"/>
      <c r="W16230" s="213"/>
      <c r="X16230" s="214"/>
      <c r="Y16230" s="214"/>
      <c r="Z16230" s="214"/>
      <c r="AA16230" s="217"/>
      <c r="AB16230" s="217"/>
      <c r="AC16230" s="217"/>
      <c r="AD16230" s="213"/>
    </row>
    <row r="16231" spans="20:30" x14ac:dyDescent="0.2">
      <c r="T16231" s="212"/>
      <c r="U16231" s="213"/>
      <c r="V16231" s="213"/>
      <c r="W16231" s="213"/>
      <c r="X16231" s="214"/>
      <c r="Y16231" s="214"/>
      <c r="Z16231" s="214"/>
      <c r="AA16231" s="217"/>
      <c r="AB16231" s="217"/>
      <c r="AC16231" s="217"/>
      <c r="AD16231" s="213"/>
    </row>
    <row r="16232" spans="20:30" x14ac:dyDescent="0.2">
      <c r="T16232" s="212"/>
      <c r="U16232" s="213"/>
      <c r="V16232" s="213"/>
      <c r="W16232" s="213"/>
      <c r="X16232" s="214"/>
      <c r="Y16232" s="214"/>
      <c r="Z16232" s="214"/>
      <c r="AA16232" s="217"/>
      <c r="AB16232" s="217"/>
      <c r="AC16232" s="217"/>
      <c r="AD16232" s="213"/>
    </row>
    <row r="16233" spans="20:30" x14ac:dyDescent="0.2">
      <c r="T16233" s="212"/>
      <c r="U16233" s="213"/>
      <c r="V16233" s="213"/>
      <c r="W16233" s="213"/>
      <c r="X16233" s="214"/>
      <c r="Y16233" s="214"/>
      <c r="Z16233" s="214"/>
      <c r="AA16233" s="217"/>
      <c r="AB16233" s="217"/>
      <c r="AC16233" s="217"/>
      <c r="AD16233" s="213"/>
    </row>
    <row r="16234" spans="20:30" x14ac:dyDescent="0.2">
      <c r="T16234" s="212"/>
      <c r="U16234" s="213"/>
      <c r="V16234" s="213"/>
      <c r="W16234" s="213"/>
      <c r="X16234" s="214"/>
      <c r="Y16234" s="214"/>
      <c r="Z16234" s="214"/>
      <c r="AA16234" s="217"/>
      <c r="AB16234" s="217"/>
      <c r="AC16234" s="217"/>
      <c r="AD16234" s="213"/>
    </row>
    <row r="16235" spans="20:30" x14ac:dyDescent="0.2">
      <c r="T16235" s="212"/>
      <c r="U16235" s="213"/>
      <c r="V16235" s="213"/>
      <c r="W16235" s="213"/>
      <c r="X16235" s="214"/>
      <c r="Y16235" s="214"/>
      <c r="Z16235" s="214"/>
      <c r="AA16235" s="217"/>
      <c r="AB16235" s="217"/>
      <c r="AC16235" s="217"/>
      <c r="AD16235" s="213"/>
    </row>
    <row r="16236" spans="20:30" x14ac:dyDescent="0.2">
      <c r="T16236" s="212"/>
      <c r="U16236" s="213"/>
      <c r="V16236" s="213"/>
      <c r="W16236" s="213"/>
      <c r="X16236" s="214"/>
      <c r="Y16236" s="214"/>
      <c r="Z16236" s="214"/>
      <c r="AA16236" s="217"/>
      <c r="AB16236" s="217"/>
      <c r="AC16236" s="217"/>
      <c r="AD16236" s="213"/>
    </row>
    <row r="16237" spans="20:30" x14ac:dyDescent="0.2">
      <c r="T16237" s="212"/>
      <c r="U16237" s="213"/>
      <c r="V16237" s="213"/>
      <c r="W16237" s="213"/>
      <c r="X16237" s="214"/>
      <c r="Y16237" s="214"/>
      <c r="Z16237" s="214"/>
      <c r="AA16237" s="217"/>
      <c r="AB16237" s="217"/>
      <c r="AC16237" s="217"/>
      <c r="AD16237" s="213"/>
    </row>
    <row r="16238" spans="20:30" x14ac:dyDescent="0.2">
      <c r="T16238" s="212"/>
      <c r="U16238" s="213"/>
      <c r="V16238" s="213"/>
      <c r="W16238" s="213"/>
      <c r="X16238" s="214"/>
      <c r="Y16238" s="214"/>
      <c r="Z16238" s="214"/>
      <c r="AA16238" s="217"/>
      <c r="AB16238" s="217"/>
      <c r="AC16238" s="217"/>
      <c r="AD16238" s="213"/>
    </row>
    <row r="16239" spans="20:30" x14ac:dyDescent="0.2">
      <c r="T16239" s="212"/>
      <c r="U16239" s="213"/>
      <c r="V16239" s="213"/>
      <c r="W16239" s="213"/>
      <c r="X16239" s="214"/>
      <c r="Y16239" s="214"/>
      <c r="Z16239" s="214"/>
      <c r="AA16239" s="217"/>
      <c r="AB16239" s="217"/>
      <c r="AC16239" s="217"/>
      <c r="AD16239" s="213"/>
    </row>
    <row r="16240" spans="20:30" x14ac:dyDescent="0.2">
      <c r="T16240" s="212"/>
      <c r="U16240" s="213"/>
      <c r="V16240" s="213"/>
      <c r="W16240" s="213"/>
      <c r="X16240" s="214"/>
      <c r="Y16240" s="214"/>
      <c r="Z16240" s="214"/>
      <c r="AA16240" s="217"/>
      <c r="AB16240" s="217"/>
      <c r="AC16240" s="217"/>
      <c r="AD16240" s="213"/>
    </row>
    <row r="16241" spans="20:30" x14ac:dyDescent="0.2">
      <c r="T16241" s="212"/>
      <c r="U16241" s="213"/>
      <c r="V16241" s="213"/>
      <c r="W16241" s="213"/>
      <c r="X16241" s="214"/>
      <c r="Y16241" s="214"/>
      <c r="Z16241" s="214"/>
      <c r="AA16241" s="217"/>
      <c r="AB16241" s="217"/>
      <c r="AC16241" s="217"/>
      <c r="AD16241" s="213"/>
    </row>
    <row r="16242" spans="20:30" x14ac:dyDescent="0.2">
      <c r="T16242" s="212"/>
      <c r="U16242" s="213"/>
      <c r="V16242" s="213"/>
      <c r="W16242" s="213"/>
      <c r="X16242" s="214"/>
      <c r="Y16242" s="214"/>
      <c r="Z16242" s="214"/>
      <c r="AA16242" s="217"/>
      <c r="AB16242" s="217"/>
      <c r="AC16242" s="217"/>
      <c r="AD16242" s="213"/>
    </row>
    <row r="16243" spans="20:30" x14ac:dyDescent="0.2">
      <c r="T16243" s="212"/>
      <c r="U16243" s="213"/>
      <c r="V16243" s="213"/>
      <c r="W16243" s="213"/>
      <c r="X16243" s="214"/>
      <c r="Y16243" s="214"/>
      <c r="Z16243" s="214"/>
      <c r="AA16243" s="217"/>
      <c r="AB16243" s="217"/>
      <c r="AC16243" s="217"/>
      <c r="AD16243" s="213"/>
    </row>
    <row r="16244" spans="20:30" x14ac:dyDescent="0.2">
      <c r="T16244" s="212"/>
      <c r="U16244" s="213"/>
      <c r="V16244" s="213"/>
      <c r="W16244" s="213"/>
      <c r="X16244" s="214"/>
      <c r="Y16244" s="214"/>
      <c r="Z16244" s="214"/>
      <c r="AA16244" s="217"/>
      <c r="AB16244" s="217"/>
      <c r="AC16244" s="217"/>
      <c r="AD16244" s="213"/>
    </row>
    <row r="16245" spans="20:30" x14ac:dyDescent="0.2">
      <c r="T16245" s="212"/>
      <c r="U16245" s="213"/>
      <c r="V16245" s="213"/>
      <c r="W16245" s="213"/>
      <c r="X16245" s="214"/>
      <c r="Y16245" s="214"/>
      <c r="Z16245" s="214"/>
      <c r="AA16245" s="217"/>
      <c r="AB16245" s="217"/>
      <c r="AC16245" s="217"/>
      <c r="AD16245" s="213"/>
    </row>
    <row r="16246" spans="20:30" x14ac:dyDescent="0.2">
      <c r="T16246" s="212"/>
      <c r="U16246" s="213"/>
      <c r="V16246" s="213"/>
      <c r="W16246" s="213"/>
      <c r="X16246" s="214"/>
      <c r="Y16246" s="214"/>
      <c r="Z16246" s="214"/>
      <c r="AA16246" s="217"/>
      <c r="AB16246" s="217"/>
      <c r="AC16246" s="217"/>
      <c r="AD16246" s="213"/>
    </row>
    <row r="16247" spans="20:30" x14ac:dyDescent="0.2">
      <c r="T16247" s="212"/>
      <c r="U16247" s="213"/>
      <c r="V16247" s="213"/>
      <c r="W16247" s="213"/>
      <c r="X16247" s="214"/>
      <c r="Y16247" s="214"/>
      <c r="Z16247" s="214"/>
      <c r="AA16247" s="217"/>
      <c r="AB16247" s="217"/>
      <c r="AC16247" s="217"/>
      <c r="AD16247" s="213"/>
    </row>
    <row r="16248" spans="20:30" x14ac:dyDescent="0.2">
      <c r="T16248" s="212"/>
      <c r="U16248" s="213"/>
      <c r="V16248" s="213"/>
      <c r="W16248" s="213"/>
      <c r="X16248" s="214"/>
      <c r="Y16248" s="214"/>
      <c r="Z16248" s="214"/>
      <c r="AA16248" s="217"/>
      <c r="AB16248" s="217"/>
      <c r="AC16248" s="217"/>
      <c r="AD16248" s="213"/>
    </row>
    <row r="16249" spans="20:30" x14ac:dyDescent="0.2">
      <c r="T16249" s="212"/>
      <c r="U16249" s="213"/>
      <c r="V16249" s="213"/>
      <c r="W16249" s="213"/>
      <c r="X16249" s="214"/>
      <c r="Y16249" s="214"/>
      <c r="Z16249" s="214"/>
      <c r="AA16249" s="217"/>
      <c r="AB16249" s="217"/>
      <c r="AC16249" s="217"/>
      <c r="AD16249" s="213"/>
    </row>
    <row r="16250" spans="20:30" x14ac:dyDescent="0.2">
      <c r="T16250" s="212"/>
      <c r="U16250" s="213"/>
      <c r="V16250" s="213"/>
      <c r="W16250" s="213"/>
      <c r="X16250" s="214"/>
      <c r="Y16250" s="214"/>
      <c r="Z16250" s="214"/>
      <c r="AA16250" s="217"/>
      <c r="AB16250" s="217"/>
      <c r="AC16250" s="217"/>
      <c r="AD16250" s="213"/>
    </row>
    <row r="16251" spans="20:30" x14ac:dyDescent="0.2">
      <c r="T16251" s="212"/>
      <c r="U16251" s="213"/>
      <c r="V16251" s="213"/>
      <c r="W16251" s="213"/>
      <c r="X16251" s="214"/>
      <c r="Y16251" s="214"/>
      <c r="Z16251" s="214"/>
      <c r="AA16251" s="217"/>
      <c r="AB16251" s="217"/>
      <c r="AC16251" s="217"/>
      <c r="AD16251" s="213"/>
    </row>
    <row r="16252" spans="20:30" x14ac:dyDescent="0.2">
      <c r="T16252" s="212"/>
      <c r="U16252" s="213"/>
      <c r="V16252" s="213"/>
      <c r="W16252" s="213"/>
      <c r="X16252" s="214"/>
      <c r="Y16252" s="214"/>
      <c r="Z16252" s="214"/>
      <c r="AA16252" s="217"/>
      <c r="AB16252" s="217"/>
      <c r="AC16252" s="217"/>
      <c r="AD16252" s="213"/>
    </row>
    <row r="16253" spans="20:30" x14ac:dyDescent="0.2">
      <c r="T16253" s="212"/>
      <c r="U16253" s="213"/>
      <c r="V16253" s="213"/>
      <c r="W16253" s="213"/>
      <c r="X16253" s="214"/>
      <c r="Y16253" s="214"/>
      <c r="Z16253" s="214"/>
      <c r="AA16253" s="217"/>
      <c r="AB16253" s="217"/>
      <c r="AC16253" s="217"/>
      <c r="AD16253" s="213"/>
    </row>
    <row r="16254" spans="20:30" x14ac:dyDescent="0.2">
      <c r="T16254" s="212"/>
      <c r="U16254" s="213"/>
      <c r="V16254" s="213"/>
      <c r="W16254" s="213"/>
      <c r="X16254" s="214"/>
      <c r="Y16254" s="214"/>
      <c r="Z16254" s="214"/>
      <c r="AA16254" s="217"/>
      <c r="AB16254" s="217"/>
      <c r="AC16254" s="217"/>
      <c r="AD16254" s="213"/>
    </row>
    <row r="16255" spans="20:30" x14ac:dyDescent="0.2">
      <c r="T16255" s="212"/>
      <c r="U16255" s="213"/>
      <c r="V16255" s="213"/>
      <c r="W16255" s="213"/>
      <c r="X16255" s="214"/>
      <c r="Y16255" s="214"/>
      <c r="Z16255" s="214"/>
      <c r="AA16255" s="217"/>
      <c r="AB16255" s="217"/>
      <c r="AC16255" s="217"/>
      <c r="AD16255" s="213"/>
    </row>
    <row r="16256" spans="20:30" x14ac:dyDescent="0.2">
      <c r="T16256" s="212"/>
      <c r="U16256" s="213"/>
      <c r="V16256" s="213"/>
      <c r="W16256" s="213"/>
      <c r="X16256" s="214"/>
      <c r="Y16256" s="214"/>
      <c r="Z16256" s="214"/>
      <c r="AA16256" s="217"/>
      <c r="AB16256" s="217"/>
      <c r="AC16256" s="217"/>
      <c r="AD16256" s="213"/>
    </row>
    <row r="16257" spans="20:30" x14ac:dyDescent="0.2">
      <c r="T16257" s="212"/>
      <c r="U16257" s="213"/>
      <c r="V16257" s="213"/>
      <c r="W16257" s="213"/>
      <c r="X16257" s="214"/>
      <c r="Y16257" s="214"/>
      <c r="Z16257" s="214"/>
      <c r="AA16257" s="217"/>
      <c r="AB16257" s="217"/>
      <c r="AC16257" s="217"/>
      <c r="AD16257" s="213"/>
    </row>
    <row r="16258" spans="20:30" x14ac:dyDescent="0.2">
      <c r="T16258" s="212"/>
      <c r="U16258" s="213"/>
      <c r="V16258" s="213"/>
      <c r="W16258" s="213"/>
      <c r="X16258" s="214"/>
      <c r="Y16258" s="214"/>
      <c r="Z16258" s="214"/>
      <c r="AA16258" s="217"/>
      <c r="AB16258" s="217"/>
      <c r="AC16258" s="217"/>
      <c r="AD16258" s="213"/>
    </row>
    <row r="16259" spans="20:30" x14ac:dyDescent="0.2">
      <c r="T16259" s="212"/>
      <c r="U16259" s="213"/>
      <c r="V16259" s="213"/>
      <c r="W16259" s="213"/>
      <c r="X16259" s="214"/>
      <c r="Y16259" s="214"/>
      <c r="Z16259" s="214"/>
      <c r="AA16259" s="217"/>
      <c r="AB16259" s="217"/>
      <c r="AC16259" s="217"/>
      <c r="AD16259" s="213"/>
    </row>
    <row r="16260" spans="20:30" x14ac:dyDescent="0.2">
      <c r="T16260" s="212"/>
      <c r="U16260" s="213"/>
      <c r="V16260" s="213"/>
      <c r="W16260" s="213"/>
      <c r="X16260" s="214"/>
      <c r="Y16260" s="214"/>
      <c r="Z16260" s="214"/>
      <c r="AA16260" s="217"/>
      <c r="AB16260" s="217"/>
      <c r="AC16260" s="217"/>
      <c r="AD16260" s="213"/>
    </row>
    <row r="16261" spans="20:30" x14ac:dyDescent="0.2">
      <c r="T16261" s="212"/>
      <c r="U16261" s="213"/>
      <c r="V16261" s="213"/>
      <c r="W16261" s="213"/>
      <c r="X16261" s="214"/>
      <c r="Y16261" s="214"/>
      <c r="Z16261" s="214"/>
      <c r="AA16261" s="217"/>
      <c r="AB16261" s="217"/>
      <c r="AC16261" s="217"/>
      <c r="AD16261" s="213"/>
    </row>
    <row r="16262" spans="20:30" x14ac:dyDescent="0.2">
      <c r="T16262" s="212"/>
      <c r="U16262" s="213"/>
      <c r="V16262" s="213"/>
      <c r="W16262" s="213"/>
      <c r="X16262" s="214"/>
      <c r="Y16262" s="214"/>
      <c r="Z16262" s="214"/>
      <c r="AA16262" s="217"/>
      <c r="AB16262" s="217"/>
      <c r="AC16262" s="217"/>
      <c r="AD16262" s="213"/>
    </row>
    <row r="16263" spans="20:30" x14ac:dyDescent="0.2">
      <c r="T16263" s="212"/>
      <c r="U16263" s="213"/>
      <c r="V16263" s="213"/>
      <c r="W16263" s="213"/>
      <c r="X16263" s="214"/>
      <c r="Y16263" s="214"/>
      <c r="Z16263" s="214"/>
      <c r="AA16263" s="217"/>
      <c r="AB16263" s="217"/>
      <c r="AC16263" s="217"/>
      <c r="AD16263" s="213"/>
    </row>
    <row r="16264" spans="20:30" x14ac:dyDescent="0.2">
      <c r="T16264" s="212"/>
      <c r="U16264" s="213"/>
      <c r="V16264" s="213"/>
      <c r="W16264" s="213"/>
      <c r="X16264" s="214"/>
      <c r="Y16264" s="214"/>
      <c r="Z16264" s="214"/>
      <c r="AA16264" s="217"/>
      <c r="AB16264" s="217"/>
      <c r="AC16264" s="217"/>
      <c r="AD16264" s="213"/>
    </row>
    <row r="16265" spans="20:30" x14ac:dyDescent="0.2">
      <c r="T16265" s="212"/>
      <c r="U16265" s="213"/>
      <c r="V16265" s="213"/>
      <c r="W16265" s="213"/>
      <c r="X16265" s="214"/>
      <c r="Y16265" s="214"/>
      <c r="Z16265" s="214"/>
      <c r="AA16265" s="217"/>
      <c r="AB16265" s="217"/>
      <c r="AC16265" s="217"/>
      <c r="AD16265" s="213"/>
    </row>
    <row r="16266" spans="20:30" x14ac:dyDescent="0.2">
      <c r="T16266" s="212"/>
      <c r="U16266" s="213"/>
      <c r="V16266" s="213"/>
      <c r="W16266" s="213"/>
      <c r="X16266" s="214"/>
      <c r="Y16266" s="214"/>
      <c r="Z16266" s="214"/>
      <c r="AA16266" s="217"/>
      <c r="AB16266" s="217"/>
      <c r="AC16266" s="217"/>
      <c r="AD16266" s="213"/>
    </row>
    <row r="16267" spans="20:30" x14ac:dyDescent="0.2">
      <c r="T16267" s="212"/>
      <c r="U16267" s="213"/>
      <c r="V16267" s="213"/>
      <c r="W16267" s="213"/>
      <c r="X16267" s="214"/>
      <c r="Y16267" s="214"/>
      <c r="Z16267" s="214"/>
      <c r="AA16267" s="217"/>
      <c r="AB16267" s="217"/>
      <c r="AC16267" s="217"/>
      <c r="AD16267" s="213"/>
    </row>
    <row r="16268" spans="20:30" x14ac:dyDescent="0.2">
      <c r="T16268" s="212"/>
      <c r="U16268" s="213"/>
      <c r="V16268" s="213"/>
      <c r="W16268" s="213"/>
      <c r="X16268" s="214"/>
      <c r="Y16268" s="214"/>
      <c r="Z16268" s="214"/>
      <c r="AA16268" s="217"/>
      <c r="AB16268" s="217"/>
      <c r="AC16268" s="217"/>
      <c r="AD16268" s="213"/>
    </row>
    <row r="16269" spans="20:30" x14ac:dyDescent="0.2">
      <c r="T16269" s="212"/>
      <c r="U16269" s="213"/>
      <c r="V16269" s="213"/>
      <c r="W16269" s="213"/>
      <c r="X16269" s="214"/>
      <c r="Y16269" s="214"/>
      <c r="Z16269" s="214"/>
      <c r="AA16269" s="217"/>
      <c r="AB16269" s="217"/>
      <c r="AC16269" s="217"/>
      <c r="AD16269" s="213"/>
    </row>
    <row r="16270" spans="20:30" x14ac:dyDescent="0.2">
      <c r="T16270" s="212"/>
      <c r="U16270" s="213"/>
      <c r="V16270" s="213"/>
      <c r="W16270" s="213"/>
      <c r="X16270" s="214"/>
      <c r="Y16270" s="214"/>
      <c r="Z16270" s="214"/>
      <c r="AA16270" s="217"/>
      <c r="AB16270" s="217"/>
      <c r="AC16270" s="217"/>
      <c r="AD16270" s="213"/>
    </row>
    <row r="16271" spans="20:30" x14ac:dyDescent="0.2">
      <c r="T16271" s="212"/>
      <c r="U16271" s="213"/>
      <c r="V16271" s="213"/>
      <c r="W16271" s="213"/>
      <c r="X16271" s="214"/>
      <c r="Y16271" s="214"/>
      <c r="Z16271" s="214"/>
      <c r="AA16271" s="217"/>
      <c r="AB16271" s="217"/>
      <c r="AC16271" s="217"/>
      <c r="AD16271" s="213"/>
    </row>
    <row r="16272" spans="20:30" x14ac:dyDescent="0.2">
      <c r="T16272" s="212"/>
      <c r="U16272" s="213"/>
      <c r="V16272" s="213"/>
      <c r="W16272" s="213"/>
      <c r="X16272" s="214"/>
      <c r="Y16272" s="214"/>
      <c r="Z16272" s="214"/>
      <c r="AA16272" s="217"/>
      <c r="AB16272" s="217"/>
      <c r="AC16272" s="217"/>
      <c r="AD16272" s="213"/>
    </row>
    <row r="16273" spans="20:30" x14ac:dyDescent="0.2">
      <c r="T16273" s="212"/>
      <c r="U16273" s="213"/>
      <c r="V16273" s="213"/>
      <c r="W16273" s="213"/>
      <c r="X16273" s="214"/>
      <c r="Y16273" s="214"/>
      <c r="Z16273" s="214"/>
      <c r="AA16273" s="217"/>
      <c r="AB16273" s="217"/>
      <c r="AC16273" s="217"/>
      <c r="AD16273" s="213"/>
    </row>
    <row r="16274" spans="20:30" x14ac:dyDescent="0.2">
      <c r="T16274" s="212"/>
      <c r="U16274" s="213"/>
      <c r="V16274" s="213"/>
      <c r="W16274" s="213"/>
      <c r="X16274" s="214"/>
      <c r="Y16274" s="214"/>
      <c r="Z16274" s="214"/>
      <c r="AA16274" s="217"/>
      <c r="AB16274" s="217"/>
      <c r="AC16274" s="217"/>
      <c r="AD16274" s="213"/>
    </row>
    <row r="16275" spans="20:30" x14ac:dyDescent="0.2">
      <c r="T16275" s="212"/>
      <c r="U16275" s="213"/>
      <c r="V16275" s="213"/>
      <c r="W16275" s="213"/>
      <c r="X16275" s="214"/>
      <c r="Y16275" s="214"/>
      <c r="Z16275" s="214"/>
      <c r="AA16275" s="217"/>
      <c r="AB16275" s="217"/>
      <c r="AC16275" s="217"/>
      <c r="AD16275" s="213"/>
    </row>
    <row r="16276" spans="20:30" x14ac:dyDescent="0.2">
      <c r="T16276" s="212"/>
      <c r="U16276" s="213"/>
      <c r="V16276" s="213"/>
      <c r="W16276" s="213"/>
      <c r="X16276" s="214"/>
      <c r="Y16276" s="214"/>
      <c r="Z16276" s="214"/>
      <c r="AA16276" s="217"/>
      <c r="AB16276" s="217"/>
      <c r="AC16276" s="217"/>
      <c r="AD16276" s="213"/>
    </row>
    <row r="16277" spans="20:30" x14ac:dyDescent="0.2">
      <c r="T16277" s="212"/>
      <c r="U16277" s="213"/>
      <c r="V16277" s="213"/>
      <c r="W16277" s="213"/>
      <c r="X16277" s="214"/>
      <c r="Y16277" s="214"/>
      <c r="Z16277" s="214"/>
      <c r="AA16277" s="217"/>
      <c r="AB16277" s="217"/>
      <c r="AC16277" s="217"/>
      <c r="AD16277" s="213"/>
    </row>
    <row r="16278" spans="20:30" x14ac:dyDescent="0.2">
      <c r="T16278" s="212"/>
      <c r="U16278" s="213"/>
      <c r="V16278" s="213"/>
      <c r="W16278" s="213"/>
      <c r="X16278" s="214"/>
      <c r="Y16278" s="214"/>
      <c r="Z16278" s="214"/>
      <c r="AA16278" s="217"/>
      <c r="AB16278" s="217"/>
      <c r="AC16278" s="217"/>
      <c r="AD16278" s="213"/>
    </row>
    <row r="16279" spans="20:30" x14ac:dyDescent="0.2">
      <c r="T16279" s="212"/>
      <c r="U16279" s="213"/>
      <c r="V16279" s="213"/>
      <c r="W16279" s="213"/>
      <c r="X16279" s="214"/>
      <c r="Y16279" s="214"/>
      <c r="Z16279" s="214"/>
      <c r="AA16279" s="217"/>
      <c r="AB16279" s="217"/>
      <c r="AC16279" s="217"/>
      <c r="AD16279" s="213"/>
    </row>
    <row r="16280" spans="20:30" x14ac:dyDescent="0.2">
      <c r="T16280" s="212"/>
      <c r="U16280" s="213"/>
      <c r="V16280" s="213"/>
      <c r="W16280" s="213"/>
      <c r="X16280" s="214"/>
      <c r="Y16280" s="214"/>
      <c r="Z16280" s="214"/>
      <c r="AA16280" s="217"/>
      <c r="AB16280" s="217"/>
      <c r="AC16280" s="217"/>
      <c r="AD16280" s="213"/>
    </row>
    <row r="16281" spans="20:30" x14ac:dyDescent="0.2">
      <c r="T16281" s="212"/>
      <c r="U16281" s="213"/>
      <c r="V16281" s="213"/>
      <c r="W16281" s="213"/>
      <c r="X16281" s="214"/>
      <c r="Y16281" s="214"/>
      <c r="Z16281" s="214"/>
      <c r="AA16281" s="217"/>
      <c r="AB16281" s="217"/>
      <c r="AC16281" s="217"/>
      <c r="AD16281" s="213"/>
    </row>
    <row r="16282" spans="20:30" x14ac:dyDescent="0.2">
      <c r="T16282" s="212"/>
      <c r="U16282" s="213"/>
      <c r="V16282" s="213"/>
      <c r="W16282" s="213"/>
      <c r="X16282" s="214"/>
      <c r="Y16282" s="214"/>
      <c r="Z16282" s="214"/>
      <c r="AA16282" s="217"/>
      <c r="AB16282" s="217"/>
      <c r="AC16282" s="217"/>
      <c r="AD16282" s="213"/>
    </row>
    <row r="16283" spans="20:30" x14ac:dyDescent="0.2">
      <c r="T16283" s="212"/>
      <c r="U16283" s="213"/>
      <c r="V16283" s="213"/>
      <c r="W16283" s="213"/>
      <c r="X16283" s="214"/>
      <c r="Y16283" s="214"/>
      <c r="Z16283" s="214"/>
      <c r="AA16283" s="217"/>
      <c r="AB16283" s="217"/>
      <c r="AC16283" s="217"/>
      <c r="AD16283" s="213"/>
    </row>
    <row r="16284" spans="20:30" x14ac:dyDescent="0.2">
      <c r="T16284" s="212"/>
      <c r="U16284" s="213"/>
      <c r="V16284" s="213"/>
      <c r="W16284" s="213"/>
      <c r="X16284" s="214"/>
      <c r="Y16284" s="214"/>
      <c r="Z16284" s="214"/>
      <c r="AA16284" s="217"/>
      <c r="AB16284" s="217"/>
      <c r="AC16284" s="217"/>
      <c r="AD16284" s="213"/>
    </row>
    <row r="16285" spans="20:30" x14ac:dyDescent="0.2">
      <c r="T16285" s="212"/>
      <c r="U16285" s="213"/>
      <c r="V16285" s="213"/>
      <c r="W16285" s="213"/>
      <c r="X16285" s="214"/>
      <c r="Y16285" s="214"/>
      <c r="Z16285" s="214"/>
      <c r="AA16285" s="217"/>
      <c r="AB16285" s="217"/>
      <c r="AC16285" s="217"/>
      <c r="AD16285" s="213"/>
    </row>
    <row r="16286" spans="20:30" x14ac:dyDescent="0.2">
      <c r="T16286" s="212"/>
      <c r="U16286" s="213"/>
      <c r="V16286" s="213"/>
      <c r="W16286" s="213"/>
      <c r="X16286" s="214"/>
      <c r="Y16286" s="214"/>
      <c r="Z16286" s="214"/>
      <c r="AA16286" s="217"/>
      <c r="AB16286" s="217"/>
      <c r="AC16286" s="217"/>
      <c r="AD16286" s="213"/>
    </row>
    <row r="16287" spans="20:30" x14ac:dyDescent="0.2">
      <c r="T16287" s="212"/>
      <c r="U16287" s="213"/>
      <c r="V16287" s="213"/>
      <c r="W16287" s="213"/>
      <c r="X16287" s="214"/>
      <c r="Y16287" s="214"/>
      <c r="Z16287" s="214"/>
      <c r="AA16287" s="217"/>
      <c r="AB16287" s="217"/>
      <c r="AC16287" s="217"/>
      <c r="AD16287" s="213"/>
    </row>
    <row r="16288" spans="20:30" x14ac:dyDescent="0.2">
      <c r="T16288" s="212"/>
      <c r="U16288" s="213"/>
      <c r="V16288" s="213"/>
      <c r="W16288" s="213"/>
      <c r="X16288" s="214"/>
      <c r="Y16288" s="214"/>
      <c r="Z16288" s="214"/>
      <c r="AA16288" s="217"/>
      <c r="AB16288" s="217"/>
      <c r="AC16288" s="217"/>
      <c r="AD16288" s="213"/>
    </row>
    <row r="16289" spans="20:30" x14ac:dyDescent="0.2">
      <c r="T16289" s="212"/>
      <c r="U16289" s="213"/>
      <c r="V16289" s="213"/>
      <c r="W16289" s="213"/>
      <c r="X16289" s="214"/>
      <c r="Y16289" s="214"/>
      <c r="Z16289" s="214"/>
      <c r="AA16289" s="217"/>
      <c r="AB16289" s="217"/>
      <c r="AC16289" s="217"/>
      <c r="AD16289" s="213"/>
    </row>
    <row r="16290" spans="20:30" x14ac:dyDescent="0.2">
      <c r="T16290" s="212"/>
      <c r="U16290" s="213"/>
      <c r="V16290" s="213"/>
      <c r="W16290" s="213"/>
      <c r="X16290" s="214"/>
      <c r="Y16290" s="214"/>
      <c r="Z16290" s="214"/>
      <c r="AA16290" s="217"/>
      <c r="AB16290" s="217"/>
      <c r="AC16290" s="217"/>
      <c r="AD16290" s="213"/>
    </row>
    <row r="16291" spans="20:30" x14ac:dyDescent="0.2">
      <c r="T16291" s="212"/>
      <c r="U16291" s="213"/>
      <c r="V16291" s="213"/>
      <c r="W16291" s="213"/>
      <c r="X16291" s="214"/>
      <c r="Y16291" s="214"/>
      <c r="Z16291" s="214"/>
      <c r="AA16291" s="217"/>
      <c r="AB16291" s="217"/>
      <c r="AC16291" s="217"/>
      <c r="AD16291" s="213"/>
    </row>
    <row r="16292" spans="20:30" x14ac:dyDescent="0.2">
      <c r="T16292" s="212"/>
      <c r="U16292" s="213"/>
      <c r="V16292" s="213"/>
      <c r="W16292" s="213"/>
      <c r="X16292" s="214"/>
      <c r="Y16292" s="214"/>
      <c r="Z16292" s="214"/>
      <c r="AA16292" s="217"/>
      <c r="AB16292" s="217"/>
      <c r="AC16292" s="217"/>
      <c r="AD16292" s="213"/>
    </row>
    <row r="16293" spans="20:30" x14ac:dyDescent="0.2">
      <c r="T16293" s="212"/>
      <c r="U16293" s="213"/>
      <c r="V16293" s="213"/>
      <c r="W16293" s="213"/>
      <c r="X16293" s="214"/>
      <c r="Y16293" s="214"/>
      <c r="Z16293" s="214"/>
      <c r="AA16293" s="217"/>
      <c r="AB16293" s="217"/>
      <c r="AC16293" s="217"/>
      <c r="AD16293" s="213"/>
    </row>
    <row r="16294" spans="20:30" x14ac:dyDescent="0.2">
      <c r="T16294" s="212"/>
      <c r="U16294" s="213"/>
      <c r="V16294" s="213"/>
      <c r="W16294" s="213"/>
      <c r="X16294" s="214"/>
      <c r="Y16294" s="214"/>
      <c r="Z16294" s="214"/>
      <c r="AA16294" s="217"/>
      <c r="AB16294" s="217"/>
      <c r="AC16294" s="217"/>
      <c r="AD16294" s="213"/>
    </row>
    <row r="16295" spans="20:30" x14ac:dyDescent="0.2">
      <c r="T16295" s="212"/>
      <c r="U16295" s="213"/>
      <c r="V16295" s="213"/>
      <c r="W16295" s="213"/>
      <c r="X16295" s="214"/>
      <c r="Y16295" s="214"/>
      <c r="Z16295" s="214"/>
      <c r="AA16295" s="217"/>
      <c r="AB16295" s="217"/>
      <c r="AC16295" s="217"/>
      <c r="AD16295" s="213"/>
    </row>
    <row r="16296" spans="20:30" x14ac:dyDescent="0.2">
      <c r="T16296" s="212"/>
      <c r="U16296" s="213"/>
      <c r="V16296" s="213"/>
      <c r="W16296" s="213"/>
      <c r="X16296" s="214"/>
      <c r="Y16296" s="214"/>
      <c r="Z16296" s="214"/>
      <c r="AA16296" s="217"/>
      <c r="AB16296" s="217"/>
      <c r="AC16296" s="217"/>
      <c r="AD16296" s="213"/>
    </row>
    <row r="16297" spans="20:30" x14ac:dyDescent="0.2">
      <c r="T16297" s="212"/>
      <c r="U16297" s="213"/>
      <c r="V16297" s="213"/>
      <c r="W16297" s="213"/>
      <c r="X16297" s="214"/>
      <c r="Y16297" s="214"/>
      <c r="Z16297" s="214"/>
      <c r="AA16297" s="217"/>
      <c r="AB16297" s="217"/>
      <c r="AC16297" s="217"/>
      <c r="AD16297" s="213"/>
    </row>
    <row r="16298" spans="20:30" x14ac:dyDescent="0.2">
      <c r="T16298" s="212"/>
      <c r="U16298" s="213"/>
      <c r="V16298" s="213"/>
      <c r="W16298" s="213"/>
      <c r="X16298" s="214"/>
      <c r="Y16298" s="214"/>
      <c r="Z16298" s="214"/>
      <c r="AA16298" s="217"/>
      <c r="AB16298" s="217"/>
      <c r="AC16298" s="217"/>
      <c r="AD16298" s="213"/>
    </row>
    <row r="16299" spans="20:30" x14ac:dyDescent="0.2">
      <c r="T16299" s="212"/>
      <c r="U16299" s="213"/>
      <c r="V16299" s="213"/>
      <c r="W16299" s="213"/>
      <c r="X16299" s="214"/>
      <c r="Y16299" s="214"/>
      <c r="Z16299" s="214"/>
      <c r="AA16299" s="217"/>
      <c r="AB16299" s="217"/>
      <c r="AC16299" s="217"/>
      <c r="AD16299" s="213"/>
    </row>
    <row r="16300" spans="20:30" x14ac:dyDescent="0.2">
      <c r="T16300" s="212"/>
      <c r="U16300" s="213"/>
      <c r="V16300" s="213"/>
      <c r="W16300" s="213"/>
      <c r="X16300" s="214"/>
      <c r="Y16300" s="214"/>
      <c r="Z16300" s="214"/>
      <c r="AA16300" s="217"/>
      <c r="AB16300" s="217"/>
      <c r="AC16300" s="217"/>
      <c r="AD16300" s="213"/>
    </row>
    <row r="16301" spans="20:30" x14ac:dyDescent="0.2">
      <c r="T16301" s="212"/>
      <c r="U16301" s="213"/>
      <c r="V16301" s="213"/>
      <c r="W16301" s="213"/>
      <c r="X16301" s="214"/>
      <c r="Y16301" s="214"/>
      <c r="Z16301" s="214"/>
      <c r="AA16301" s="217"/>
      <c r="AB16301" s="217"/>
      <c r="AC16301" s="217"/>
      <c r="AD16301" s="213"/>
    </row>
    <row r="16302" spans="20:30" x14ac:dyDescent="0.2">
      <c r="T16302" s="212"/>
      <c r="U16302" s="213"/>
      <c r="V16302" s="213"/>
      <c r="W16302" s="213"/>
      <c r="X16302" s="214"/>
      <c r="Y16302" s="214"/>
      <c r="Z16302" s="214"/>
      <c r="AA16302" s="217"/>
      <c r="AB16302" s="217"/>
      <c r="AC16302" s="217"/>
      <c r="AD16302" s="213"/>
    </row>
    <row r="16303" spans="20:30" x14ac:dyDescent="0.2">
      <c r="T16303" s="212"/>
      <c r="U16303" s="213"/>
      <c r="V16303" s="213"/>
      <c r="W16303" s="213"/>
      <c r="X16303" s="214"/>
      <c r="Y16303" s="214"/>
      <c r="Z16303" s="214"/>
      <c r="AA16303" s="217"/>
      <c r="AB16303" s="217"/>
      <c r="AC16303" s="217"/>
      <c r="AD16303" s="213"/>
    </row>
    <row r="16304" spans="20:30" x14ac:dyDescent="0.2">
      <c r="T16304" s="212"/>
      <c r="U16304" s="213"/>
      <c r="V16304" s="213"/>
      <c r="W16304" s="213"/>
      <c r="X16304" s="214"/>
      <c r="Y16304" s="214"/>
      <c r="Z16304" s="214"/>
      <c r="AA16304" s="217"/>
      <c r="AB16304" s="217"/>
      <c r="AC16304" s="217"/>
      <c r="AD16304" s="213"/>
    </row>
    <row r="16305" spans="20:30" x14ac:dyDescent="0.2">
      <c r="T16305" s="212"/>
      <c r="U16305" s="213"/>
      <c r="V16305" s="213"/>
      <c r="W16305" s="213"/>
      <c r="X16305" s="214"/>
      <c r="Y16305" s="214"/>
      <c r="Z16305" s="214"/>
      <c r="AA16305" s="217"/>
      <c r="AB16305" s="217"/>
      <c r="AC16305" s="217"/>
      <c r="AD16305" s="213"/>
    </row>
    <row r="16306" spans="20:30" x14ac:dyDescent="0.2">
      <c r="T16306" s="212"/>
      <c r="U16306" s="213"/>
      <c r="V16306" s="213"/>
      <c r="W16306" s="213"/>
      <c r="X16306" s="214"/>
      <c r="Y16306" s="214"/>
      <c r="Z16306" s="214"/>
      <c r="AA16306" s="217"/>
      <c r="AB16306" s="217"/>
      <c r="AC16306" s="217"/>
      <c r="AD16306" s="213"/>
    </row>
    <row r="16307" spans="20:30" x14ac:dyDescent="0.2">
      <c r="T16307" s="212"/>
      <c r="U16307" s="213"/>
      <c r="V16307" s="213"/>
      <c r="W16307" s="213"/>
      <c r="X16307" s="214"/>
      <c r="Y16307" s="214"/>
      <c r="Z16307" s="214"/>
      <c r="AA16307" s="217"/>
      <c r="AB16307" s="217"/>
      <c r="AC16307" s="217"/>
      <c r="AD16307" s="213"/>
    </row>
    <row r="16308" spans="20:30" x14ac:dyDescent="0.2">
      <c r="T16308" s="212"/>
      <c r="U16308" s="213"/>
      <c r="V16308" s="213"/>
      <c r="W16308" s="213"/>
      <c r="X16308" s="214"/>
      <c r="Y16308" s="214"/>
      <c r="Z16308" s="214"/>
      <c r="AA16308" s="217"/>
      <c r="AB16308" s="217"/>
      <c r="AC16308" s="217"/>
      <c r="AD16308" s="213"/>
    </row>
    <row r="16309" spans="20:30" x14ac:dyDescent="0.2">
      <c r="T16309" s="212"/>
      <c r="U16309" s="213"/>
      <c r="V16309" s="213"/>
      <c r="W16309" s="213"/>
      <c r="X16309" s="214"/>
      <c r="Y16309" s="214"/>
      <c r="Z16309" s="214"/>
      <c r="AA16309" s="217"/>
      <c r="AB16309" s="217"/>
      <c r="AC16309" s="217"/>
      <c r="AD16309" s="213"/>
    </row>
    <row r="16310" spans="20:30" x14ac:dyDescent="0.2">
      <c r="T16310" s="212"/>
      <c r="U16310" s="213"/>
      <c r="V16310" s="213"/>
      <c r="W16310" s="213"/>
      <c r="X16310" s="214"/>
      <c r="Y16310" s="214"/>
      <c r="Z16310" s="214"/>
      <c r="AA16310" s="217"/>
      <c r="AB16310" s="217"/>
      <c r="AC16310" s="217"/>
      <c r="AD16310" s="213"/>
    </row>
    <row r="16311" spans="20:30" x14ac:dyDescent="0.2">
      <c r="T16311" s="212"/>
      <c r="U16311" s="213"/>
      <c r="V16311" s="213"/>
      <c r="W16311" s="213"/>
      <c r="X16311" s="214"/>
      <c r="Y16311" s="214"/>
      <c r="Z16311" s="214"/>
      <c r="AA16311" s="217"/>
      <c r="AB16311" s="217"/>
      <c r="AC16311" s="217"/>
      <c r="AD16311" s="213"/>
    </row>
    <row r="16312" spans="20:30" x14ac:dyDescent="0.2">
      <c r="T16312" s="212"/>
      <c r="U16312" s="213"/>
      <c r="V16312" s="213"/>
      <c r="W16312" s="213"/>
      <c r="X16312" s="214"/>
      <c r="Y16312" s="214"/>
      <c r="Z16312" s="214"/>
      <c r="AA16312" s="217"/>
      <c r="AB16312" s="217"/>
      <c r="AC16312" s="217"/>
      <c r="AD16312" s="213"/>
    </row>
    <row r="16313" spans="20:30" x14ac:dyDescent="0.2">
      <c r="T16313" s="212"/>
      <c r="U16313" s="213"/>
      <c r="V16313" s="213"/>
      <c r="W16313" s="213"/>
      <c r="X16313" s="214"/>
      <c r="Y16313" s="214"/>
      <c r="Z16313" s="214"/>
      <c r="AA16313" s="217"/>
      <c r="AB16313" s="217"/>
      <c r="AC16313" s="217"/>
      <c r="AD16313" s="213"/>
    </row>
    <row r="16314" spans="20:30" x14ac:dyDescent="0.2">
      <c r="T16314" s="212"/>
      <c r="U16314" s="213"/>
      <c r="V16314" s="213"/>
      <c r="W16314" s="213"/>
      <c r="X16314" s="214"/>
      <c r="Y16314" s="214"/>
      <c r="Z16314" s="214"/>
      <c r="AA16314" s="217"/>
      <c r="AB16314" s="217"/>
      <c r="AC16314" s="217"/>
      <c r="AD16314" s="213"/>
    </row>
    <row r="16315" spans="20:30" x14ac:dyDescent="0.2">
      <c r="T16315" s="212"/>
      <c r="U16315" s="213"/>
      <c r="V16315" s="213"/>
      <c r="W16315" s="213"/>
      <c r="X16315" s="214"/>
      <c r="Y16315" s="214"/>
      <c r="Z16315" s="214"/>
      <c r="AA16315" s="217"/>
      <c r="AB16315" s="217"/>
      <c r="AC16315" s="217"/>
      <c r="AD16315" s="213"/>
    </row>
    <row r="16316" spans="20:30" x14ac:dyDescent="0.2">
      <c r="T16316" s="212"/>
      <c r="U16316" s="213"/>
      <c r="V16316" s="213"/>
      <c r="W16316" s="213"/>
      <c r="X16316" s="214"/>
      <c r="Y16316" s="214"/>
      <c r="Z16316" s="214"/>
      <c r="AA16316" s="217"/>
      <c r="AB16316" s="217"/>
      <c r="AC16316" s="217"/>
      <c r="AD16316" s="213"/>
    </row>
    <row r="16317" spans="20:30" x14ac:dyDescent="0.2">
      <c r="T16317" s="212"/>
      <c r="U16317" s="213"/>
      <c r="V16317" s="213"/>
      <c r="W16317" s="213"/>
      <c r="X16317" s="214"/>
      <c r="Y16317" s="214"/>
      <c r="Z16317" s="214"/>
      <c r="AA16317" s="217"/>
      <c r="AB16317" s="217"/>
      <c r="AC16317" s="217"/>
      <c r="AD16317" s="213"/>
    </row>
    <row r="16318" spans="20:30" x14ac:dyDescent="0.2">
      <c r="T16318" s="212"/>
      <c r="U16318" s="213"/>
      <c r="V16318" s="213"/>
      <c r="W16318" s="213"/>
      <c r="X16318" s="214"/>
      <c r="Y16318" s="214"/>
      <c r="Z16318" s="214"/>
      <c r="AA16318" s="217"/>
      <c r="AB16318" s="217"/>
      <c r="AC16318" s="217"/>
      <c r="AD16318" s="213"/>
    </row>
    <row r="16319" spans="20:30" x14ac:dyDescent="0.2">
      <c r="T16319" s="212"/>
      <c r="U16319" s="213"/>
      <c r="V16319" s="213"/>
      <c r="W16319" s="213"/>
      <c r="X16319" s="214"/>
      <c r="Y16319" s="214"/>
      <c r="Z16319" s="214"/>
      <c r="AA16319" s="217"/>
      <c r="AB16319" s="217"/>
      <c r="AC16319" s="217"/>
      <c r="AD16319" s="213"/>
    </row>
    <row r="16320" spans="20:30" x14ac:dyDescent="0.2">
      <c r="T16320" s="212"/>
      <c r="U16320" s="213"/>
      <c r="V16320" s="213"/>
      <c r="W16320" s="213"/>
      <c r="X16320" s="214"/>
      <c r="Y16320" s="214"/>
      <c r="Z16320" s="214"/>
      <c r="AA16320" s="217"/>
      <c r="AB16320" s="217"/>
      <c r="AC16320" s="217"/>
      <c r="AD16320" s="213"/>
    </row>
    <row r="16321" spans="20:30" x14ac:dyDescent="0.2">
      <c r="T16321" s="212"/>
      <c r="U16321" s="213"/>
      <c r="V16321" s="213"/>
      <c r="W16321" s="213"/>
      <c r="X16321" s="214"/>
      <c r="Y16321" s="214"/>
      <c r="Z16321" s="214"/>
      <c r="AA16321" s="217"/>
      <c r="AB16321" s="217"/>
      <c r="AC16321" s="217"/>
      <c r="AD16321" s="213"/>
    </row>
    <row r="16322" spans="20:30" x14ac:dyDescent="0.2">
      <c r="T16322" s="212"/>
      <c r="U16322" s="213"/>
      <c r="V16322" s="213"/>
      <c r="W16322" s="213"/>
      <c r="X16322" s="214"/>
      <c r="Y16322" s="214"/>
      <c r="Z16322" s="214"/>
      <c r="AA16322" s="217"/>
      <c r="AB16322" s="217"/>
      <c r="AC16322" s="217"/>
      <c r="AD16322" s="213"/>
    </row>
    <row r="16323" spans="20:30" x14ac:dyDescent="0.2">
      <c r="T16323" s="212"/>
      <c r="U16323" s="213"/>
      <c r="V16323" s="213"/>
      <c r="W16323" s="213"/>
      <c r="X16323" s="214"/>
      <c r="Y16323" s="214"/>
      <c r="Z16323" s="214"/>
      <c r="AA16323" s="217"/>
      <c r="AB16323" s="217"/>
      <c r="AC16323" s="217"/>
      <c r="AD16323" s="213"/>
    </row>
    <row r="16324" spans="20:30" x14ac:dyDescent="0.2">
      <c r="T16324" s="212"/>
      <c r="U16324" s="213"/>
      <c r="V16324" s="213"/>
      <c r="W16324" s="213"/>
      <c r="X16324" s="214"/>
      <c r="Y16324" s="214"/>
      <c r="Z16324" s="214"/>
      <c r="AA16324" s="217"/>
      <c r="AB16324" s="217"/>
      <c r="AC16324" s="217"/>
      <c r="AD16324" s="213"/>
    </row>
    <row r="16325" spans="20:30" x14ac:dyDescent="0.2">
      <c r="T16325" s="212"/>
      <c r="U16325" s="213"/>
      <c r="V16325" s="213"/>
      <c r="W16325" s="213"/>
      <c r="X16325" s="214"/>
      <c r="Y16325" s="214"/>
      <c r="Z16325" s="214"/>
      <c r="AA16325" s="217"/>
      <c r="AB16325" s="217"/>
      <c r="AC16325" s="217"/>
      <c r="AD16325" s="213"/>
    </row>
    <row r="16326" spans="20:30" x14ac:dyDescent="0.2">
      <c r="T16326" s="212"/>
      <c r="U16326" s="213"/>
      <c r="V16326" s="213"/>
      <c r="W16326" s="213"/>
      <c r="X16326" s="214"/>
      <c r="Y16326" s="214"/>
      <c r="Z16326" s="214"/>
      <c r="AA16326" s="217"/>
      <c r="AB16326" s="217"/>
      <c r="AC16326" s="217"/>
      <c r="AD16326" s="213"/>
    </row>
    <row r="16327" spans="20:30" x14ac:dyDescent="0.2">
      <c r="T16327" s="212"/>
      <c r="U16327" s="213"/>
      <c r="V16327" s="213"/>
      <c r="W16327" s="213"/>
      <c r="X16327" s="214"/>
      <c r="Y16327" s="214"/>
      <c r="Z16327" s="214"/>
      <c r="AA16327" s="217"/>
      <c r="AB16327" s="217"/>
      <c r="AC16327" s="217"/>
      <c r="AD16327" s="213"/>
    </row>
    <row r="16328" spans="20:30" x14ac:dyDescent="0.2">
      <c r="T16328" s="212"/>
      <c r="U16328" s="213"/>
      <c r="V16328" s="213"/>
      <c r="W16328" s="213"/>
      <c r="X16328" s="214"/>
      <c r="Y16328" s="214"/>
      <c r="Z16328" s="214"/>
      <c r="AA16328" s="217"/>
      <c r="AB16328" s="217"/>
      <c r="AC16328" s="217"/>
      <c r="AD16328" s="213"/>
    </row>
    <row r="16329" spans="20:30" x14ac:dyDescent="0.2">
      <c r="T16329" s="212"/>
      <c r="U16329" s="213"/>
      <c r="V16329" s="213"/>
      <c r="W16329" s="213"/>
      <c r="X16329" s="214"/>
      <c r="Y16329" s="214"/>
      <c r="Z16329" s="214"/>
      <c r="AA16329" s="217"/>
      <c r="AB16329" s="217"/>
      <c r="AC16329" s="217"/>
      <c r="AD16329" s="213"/>
    </row>
    <row r="16330" spans="20:30" x14ac:dyDescent="0.2">
      <c r="T16330" s="212"/>
      <c r="U16330" s="213"/>
      <c r="V16330" s="213"/>
      <c r="W16330" s="213"/>
      <c r="X16330" s="214"/>
      <c r="Y16330" s="214"/>
      <c r="Z16330" s="214"/>
      <c r="AA16330" s="217"/>
      <c r="AB16330" s="217"/>
      <c r="AC16330" s="217"/>
      <c r="AD16330" s="213"/>
    </row>
    <row r="16331" spans="20:30" x14ac:dyDescent="0.2">
      <c r="T16331" s="212"/>
      <c r="U16331" s="213"/>
      <c r="V16331" s="213"/>
      <c r="W16331" s="213"/>
      <c r="X16331" s="214"/>
      <c r="Y16331" s="214"/>
      <c r="Z16331" s="214"/>
      <c r="AA16331" s="217"/>
      <c r="AB16331" s="217"/>
      <c r="AC16331" s="217"/>
      <c r="AD16331" s="213"/>
    </row>
    <row r="16332" spans="20:30" x14ac:dyDescent="0.2">
      <c r="T16332" s="212"/>
      <c r="U16332" s="213"/>
      <c r="V16332" s="213"/>
      <c r="W16332" s="213"/>
      <c r="X16332" s="214"/>
      <c r="Y16332" s="214"/>
      <c r="Z16332" s="214"/>
      <c r="AA16332" s="217"/>
      <c r="AB16332" s="217"/>
      <c r="AC16332" s="217"/>
      <c r="AD16332" s="213"/>
    </row>
    <row r="16333" spans="20:30" x14ac:dyDescent="0.2">
      <c r="T16333" s="212"/>
      <c r="U16333" s="213"/>
      <c r="V16333" s="213"/>
      <c r="W16333" s="213"/>
      <c r="X16333" s="214"/>
      <c r="Y16333" s="214"/>
      <c r="Z16333" s="214"/>
      <c r="AA16333" s="217"/>
      <c r="AB16333" s="217"/>
      <c r="AC16333" s="217"/>
      <c r="AD16333" s="213"/>
    </row>
    <row r="16334" spans="20:30" x14ac:dyDescent="0.2">
      <c r="T16334" s="212"/>
      <c r="U16334" s="213"/>
      <c r="V16334" s="213"/>
      <c r="W16334" s="213"/>
      <c r="X16334" s="214"/>
      <c r="Y16334" s="214"/>
      <c r="Z16334" s="214"/>
      <c r="AA16334" s="217"/>
      <c r="AB16334" s="217"/>
      <c r="AC16334" s="217"/>
      <c r="AD16334" s="213"/>
    </row>
    <row r="16335" spans="20:30" x14ac:dyDescent="0.2">
      <c r="T16335" s="212"/>
      <c r="U16335" s="213"/>
      <c r="V16335" s="213"/>
      <c r="W16335" s="213"/>
      <c r="X16335" s="214"/>
      <c r="Y16335" s="214"/>
      <c r="Z16335" s="214"/>
      <c r="AA16335" s="217"/>
      <c r="AB16335" s="217"/>
      <c r="AC16335" s="217"/>
      <c r="AD16335" s="213"/>
    </row>
    <row r="16336" spans="20:30" x14ac:dyDescent="0.2">
      <c r="T16336" s="212"/>
      <c r="U16336" s="213"/>
      <c r="V16336" s="213"/>
      <c r="W16336" s="213"/>
      <c r="X16336" s="214"/>
      <c r="Y16336" s="214"/>
      <c r="Z16336" s="214"/>
      <c r="AA16336" s="217"/>
      <c r="AB16336" s="217"/>
      <c r="AC16336" s="217"/>
      <c r="AD16336" s="213"/>
    </row>
    <row r="16337" spans="20:30" x14ac:dyDescent="0.2">
      <c r="T16337" s="212"/>
      <c r="U16337" s="213"/>
      <c r="V16337" s="213"/>
      <c r="W16337" s="213"/>
      <c r="X16337" s="214"/>
      <c r="Y16337" s="214"/>
      <c r="Z16337" s="214"/>
      <c r="AA16337" s="217"/>
      <c r="AB16337" s="217"/>
      <c r="AC16337" s="217"/>
      <c r="AD16337" s="213"/>
    </row>
    <row r="16338" spans="20:30" x14ac:dyDescent="0.2">
      <c r="T16338" s="212"/>
      <c r="U16338" s="213"/>
      <c r="V16338" s="213"/>
      <c r="W16338" s="213"/>
      <c r="X16338" s="214"/>
      <c r="Y16338" s="214"/>
      <c r="Z16338" s="214"/>
      <c r="AA16338" s="217"/>
      <c r="AB16338" s="217"/>
      <c r="AC16338" s="217"/>
      <c r="AD16338" s="213"/>
    </row>
    <row r="16339" spans="20:30" x14ac:dyDescent="0.2">
      <c r="T16339" s="212"/>
      <c r="U16339" s="213"/>
      <c r="V16339" s="213"/>
      <c r="W16339" s="213"/>
      <c r="X16339" s="214"/>
      <c r="Y16339" s="214"/>
      <c r="Z16339" s="214"/>
      <c r="AA16339" s="217"/>
      <c r="AB16339" s="217"/>
      <c r="AC16339" s="217"/>
      <c r="AD16339" s="213"/>
    </row>
    <row r="16340" spans="20:30" x14ac:dyDescent="0.2">
      <c r="T16340" s="212"/>
      <c r="U16340" s="213"/>
      <c r="V16340" s="213"/>
      <c r="W16340" s="213"/>
      <c r="X16340" s="214"/>
      <c r="Y16340" s="214"/>
      <c r="Z16340" s="214"/>
      <c r="AA16340" s="217"/>
      <c r="AB16340" s="217"/>
      <c r="AC16340" s="217"/>
      <c r="AD16340" s="213"/>
    </row>
    <row r="16341" spans="20:30" x14ac:dyDescent="0.2">
      <c r="T16341" s="212"/>
      <c r="U16341" s="213"/>
      <c r="V16341" s="213"/>
      <c r="W16341" s="213"/>
      <c r="X16341" s="214"/>
      <c r="Y16341" s="214"/>
      <c r="Z16341" s="214"/>
      <c r="AA16341" s="217"/>
      <c r="AB16341" s="217"/>
      <c r="AC16341" s="217"/>
      <c r="AD16341" s="213"/>
    </row>
    <row r="16342" spans="20:30" x14ac:dyDescent="0.2">
      <c r="T16342" s="212"/>
      <c r="U16342" s="213"/>
      <c r="V16342" s="213"/>
      <c r="W16342" s="213"/>
      <c r="X16342" s="214"/>
      <c r="Y16342" s="214"/>
      <c r="Z16342" s="214"/>
      <c r="AA16342" s="217"/>
      <c r="AB16342" s="217"/>
      <c r="AC16342" s="217"/>
      <c r="AD16342" s="213"/>
    </row>
    <row r="16343" spans="20:30" x14ac:dyDescent="0.2">
      <c r="T16343" s="212"/>
      <c r="U16343" s="213"/>
      <c r="V16343" s="213"/>
      <c r="W16343" s="213"/>
      <c r="X16343" s="214"/>
      <c r="Y16343" s="214"/>
      <c r="Z16343" s="214"/>
      <c r="AA16343" s="217"/>
      <c r="AB16343" s="217"/>
      <c r="AC16343" s="217"/>
      <c r="AD16343" s="213"/>
    </row>
    <row r="16344" spans="20:30" x14ac:dyDescent="0.2">
      <c r="T16344" s="212"/>
      <c r="U16344" s="213"/>
      <c r="V16344" s="213"/>
      <c r="W16344" s="213"/>
      <c r="X16344" s="214"/>
      <c r="Y16344" s="214"/>
      <c r="Z16344" s="214"/>
      <c r="AA16344" s="217"/>
      <c r="AB16344" s="217"/>
      <c r="AC16344" s="217"/>
      <c r="AD16344" s="213"/>
    </row>
    <row r="16345" spans="20:30" x14ac:dyDescent="0.2">
      <c r="T16345" s="212"/>
      <c r="U16345" s="213"/>
      <c r="V16345" s="213"/>
      <c r="W16345" s="213"/>
      <c r="X16345" s="214"/>
      <c r="Y16345" s="214"/>
      <c r="Z16345" s="214"/>
      <c r="AA16345" s="217"/>
      <c r="AB16345" s="217"/>
      <c r="AC16345" s="217"/>
      <c r="AD16345" s="213"/>
    </row>
    <row r="16346" spans="20:30" x14ac:dyDescent="0.2">
      <c r="T16346" s="212"/>
      <c r="U16346" s="213"/>
      <c r="V16346" s="213"/>
      <c r="W16346" s="213"/>
      <c r="X16346" s="214"/>
      <c r="Y16346" s="214"/>
      <c r="Z16346" s="214"/>
      <c r="AA16346" s="217"/>
      <c r="AB16346" s="217"/>
      <c r="AC16346" s="217"/>
      <c r="AD16346" s="213"/>
    </row>
    <row r="16347" spans="20:30" x14ac:dyDescent="0.2">
      <c r="T16347" s="212"/>
      <c r="U16347" s="213"/>
      <c r="V16347" s="213"/>
      <c r="W16347" s="213"/>
      <c r="X16347" s="214"/>
      <c r="Y16347" s="214"/>
      <c r="Z16347" s="214"/>
      <c r="AA16347" s="217"/>
      <c r="AB16347" s="217"/>
      <c r="AC16347" s="217"/>
      <c r="AD16347" s="213"/>
    </row>
    <row r="16348" spans="20:30" x14ac:dyDescent="0.2">
      <c r="T16348" s="212"/>
      <c r="U16348" s="213"/>
      <c r="V16348" s="213"/>
      <c r="W16348" s="213"/>
      <c r="X16348" s="214"/>
      <c r="Y16348" s="214"/>
      <c r="Z16348" s="214"/>
      <c r="AA16348" s="217"/>
      <c r="AB16348" s="217"/>
      <c r="AC16348" s="217"/>
      <c r="AD16348" s="213"/>
    </row>
    <row r="16349" spans="20:30" x14ac:dyDescent="0.2">
      <c r="T16349" s="212"/>
      <c r="U16349" s="213"/>
      <c r="V16349" s="213"/>
      <c r="W16349" s="213"/>
      <c r="X16349" s="214"/>
      <c r="Y16349" s="214"/>
      <c r="Z16349" s="214"/>
      <c r="AA16349" s="217"/>
      <c r="AB16349" s="217"/>
      <c r="AC16349" s="217"/>
      <c r="AD16349" s="213"/>
    </row>
    <row r="16350" spans="20:30" x14ac:dyDescent="0.2">
      <c r="T16350" s="212"/>
      <c r="U16350" s="213"/>
      <c r="V16350" s="213"/>
      <c r="W16350" s="213"/>
      <c r="X16350" s="214"/>
      <c r="Y16350" s="214"/>
      <c r="Z16350" s="214"/>
      <c r="AA16350" s="217"/>
      <c r="AB16350" s="217"/>
      <c r="AC16350" s="217"/>
      <c r="AD16350" s="213"/>
    </row>
    <row r="16351" spans="20:30" x14ac:dyDescent="0.2">
      <c r="T16351" s="212"/>
      <c r="U16351" s="213"/>
      <c r="V16351" s="213"/>
      <c r="W16351" s="213"/>
      <c r="X16351" s="214"/>
      <c r="Y16351" s="214"/>
      <c r="Z16351" s="214"/>
      <c r="AA16351" s="217"/>
      <c r="AB16351" s="217"/>
      <c r="AC16351" s="217"/>
      <c r="AD16351" s="213"/>
    </row>
    <row r="16352" spans="20:30" x14ac:dyDescent="0.2">
      <c r="T16352" s="212"/>
      <c r="U16352" s="213"/>
      <c r="V16352" s="213"/>
      <c r="W16352" s="213"/>
      <c r="X16352" s="214"/>
      <c r="Y16352" s="214"/>
      <c r="Z16352" s="214"/>
      <c r="AA16352" s="217"/>
      <c r="AB16352" s="217"/>
      <c r="AC16352" s="217"/>
      <c r="AD16352" s="213"/>
    </row>
    <row r="16353" spans="20:30" x14ac:dyDescent="0.2">
      <c r="T16353" s="212"/>
      <c r="U16353" s="213"/>
      <c r="V16353" s="213"/>
      <c r="W16353" s="213"/>
      <c r="X16353" s="214"/>
      <c r="Y16353" s="214"/>
      <c r="Z16353" s="214"/>
      <c r="AA16353" s="217"/>
      <c r="AB16353" s="217"/>
      <c r="AC16353" s="217"/>
      <c r="AD16353" s="213"/>
    </row>
    <row r="16354" spans="20:30" x14ac:dyDescent="0.2">
      <c r="T16354" s="212"/>
      <c r="U16354" s="213"/>
      <c r="V16354" s="213"/>
      <c r="W16354" s="213"/>
      <c r="X16354" s="214"/>
      <c r="Y16354" s="214"/>
      <c r="Z16354" s="214"/>
      <c r="AA16354" s="217"/>
      <c r="AB16354" s="217"/>
      <c r="AC16354" s="217"/>
      <c r="AD16354" s="213"/>
    </row>
    <row r="16355" spans="20:30" x14ac:dyDescent="0.2">
      <c r="T16355" s="212"/>
      <c r="U16355" s="213"/>
      <c r="V16355" s="213"/>
      <c r="W16355" s="213"/>
      <c r="X16355" s="214"/>
      <c r="Y16355" s="214"/>
      <c r="Z16355" s="214"/>
      <c r="AA16355" s="217"/>
      <c r="AB16355" s="217"/>
      <c r="AC16355" s="217"/>
      <c r="AD16355" s="213"/>
    </row>
    <row r="16356" spans="20:30" x14ac:dyDescent="0.2">
      <c r="T16356" s="212"/>
      <c r="U16356" s="213"/>
      <c r="V16356" s="213"/>
      <c r="W16356" s="213"/>
      <c r="X16356" s="214"/>
      <c r="Y16356" s="214"/>
      <c r="Z16356" s="214"/>
      <c r="AA16356" s="217"/>
      <c r="AB16356" s="217"/>
      <c r="AC16356" s="217"/>
      <c r="AD16356" s="213"/>
    </row>
    <row r="16357" spans="20:30" x14ac:dyDescent="0.2">
      <c r="T16357" s="212"/>
      <c r="U16357" s="213"/>
      <c r="V16357" s="213"/>
      <c r="W16357" s="213"/>
      <c r="X16357" s="214"/>
      <c r="Y16357" s="214"/>
      <c r="Z16357" s="214"/>
      <c r="AA16357" s="217"/>
      <c r="AB16357" s="217"/>
      <c r="AC16357" s="217"/>
      <c r="AD16357" s="213"/>
    </row>
    <row r="16358" spans="20:30" x14ac:dyDescent="0.2">
      <c r="T16358" s="212"/>
      <c r="U16358" s="213"/>
      <c r="V16358" s="213"/>
      <c r="W16358" s="213"/>
      <c r="X16358" s="214"/>
      <c r="Y16358" s="214"/>
      <c r="Z16358" s="214"/>
      <c r="AA16358" s="217"/>
      <c r="AB16358" s="217"/>
      <c r="AC16358" s="217"/>
      <c r="AD16358" s="213"/>
    </row>
    <row r="16359" spans="20:30" x14ac:dyDescent="0.2">
      <c r="T16359" s="212"/>
      <c r="U16359" s="213"/>
      <c r="V16359" s="213"/>
      <c r="W16359" s="213"/>
      <c r="X16359" s="214"/>
      <c r="Y16359" s="214"/>
      <c r="Z16359" s="214"/>
      <c r="AA16359" s="217"/>
      <c r="AB16359" s="217"/>
      <c r="AC16359" s="217"/>
      <c r="AD16359" s="213"/>
    </row>
    <row r="16360" spans="20:30" x14ac:dyDescent="0.2">
      <c r="T16360" s="212"/>
      <c r="U16360" s="213"/>
      <c r="V16360" s="213"/>
      <c r="W16360" s="213"/>
      <c r="X16360" s="214"/>
      <c r="Y16360" s="214"/>
      <c r="Z16360" s="214"/>
      <c r="AA16360" s="217"/>
      <c r="AB16360" s="217"/>
      <c r="AC16360" s="217"/>
      <c r="AD16360" s="213"/>
    </row>
    <row r="16361" spans="20:30" x14ac:dyDescent="0.2">
      <c r="T16361" s="212"/>
      <c r="U16361" s="213"/>
      <c r="V16361" s="213"/>
      <c r="W16361" s="213"/>
      <c r="X16361" s="214"/>
      <c r="Y16361" s="214"/>
      <c r="Z16361" s="214"/>
      <c r="AA16361" s="217"/>
      <c r="AB16361" s="217"/>
      <c r="AC16361" s="217"/>
      <c r="AD16361" s="213"/>
    </row>
    <row r="16362" spans="20:30" x14ac:dyDescent="0.2">
      <c r="T16362" s="212"/>
      <c r="U16362" s="213"/>
      <c r="V16362" s="213"/>
      <c r="W16362" s="213"/>
      <c r="X16362" s="214"/>
      <c r="Y16362" s="214"/>
      <c r="Z16362" s="214"/>
      <c r="AA16362" s="217"/>
      <c r="AB16362" s="217"/>
      <c r="AC16362" s="217"/>
      <c r="AD16362" s="213"/>
    </row>
    <row r="16363" spans="20:30" x14ac:dyDescent="0.2">
      <c r="T16363" s="212"/>
      <c r="U16363" s="213"/>
      <c r="V16363" s="213"/>
      <c r="W16363" s="213"/>
      <c r="X16363" s="214"/>
      <c r="Y16363" s="214"/>
      <c r="Z16363" s="214"/>
      <c r="AA16363" s="217"/>
      <c r="AB16363" s="217"/>
      <c r="AC16363" s="217"/>
      <c r="AD16363" s="213"/>
    </row>
    <row r="16364" spans="20:30" x14ac:dyDescent="0.2">
      <c r="T16364" s="212"/>
      <c r="U16364" s="213"/>
      <c r="V16364" s="213"/>
      <c r="W16364" s="213"/>
      <c r="X16364" s="214"/>
      <c r="Y16364" s="214"/>
      <c r="Z16364" s="214"/>
      <c r="AA16364" s="217"/>
      <c r="AB16364" s="217"/>
      <c r="AC16364" s="217"/>
      <c r="AD16364" s="213"/>
    </row>
    <row r="16365" spans="20:30" x14ac:dyDescent="0.2">
      <c r="T16365" s="212"/>
      <c r="U16365" s="213"/>
      <c r="V16365" s="213"/>
      <c r="W16365" s="213"/>
      <c r="X16365" s="214"/>
      <c r="Y16365" s="214"/>
      <c r="Z16365" s="214"/>
      <c r="AA16365" s="217"/>
      <c r="AB16365" s="217"/>
      <c r="AC16365" s="217"/>
      <c r="AD16365" s="213"/>
    </row>
    <row r="16366" spans="20:30" x14ac:dyDescent="0.2">
      <c r="T16366" s="212"/>
      <c r="U16366" s="213"/>
      <c r="V16366" s="213"/>
      <c r="W16366" s="213"/>
      <c r="X16366" s="214"/>
      <c r="Y16366" s="214"/>
      <c r="Z16366" s="214"/>
      <c r="AA16366" s="217"/>
      <c r="AB16366" s="217"/>
      <c r="AC16366" s="217"/>
      <c r="AD16366" s="213"/>
    </row>
    <row r="16367" spans="20:30" x14ac:dyDescent="0.2">
      <c r="T16367" s="212"/>
      <c r="U16367" s="213"/>
      <c r="V16367" s="213"/>
      <c r="W16367" s="213"/>
      <c r="X16367" s="214"/>
      <c r="Y16367" s="214"/>
      <c r="Z16367" s="214"/>
      <c r="AA16367" s="217"/>
      <c r="AB16367" s="217"/>
      <c r="AC16367" s="217"/>
      <c r="AD16367" s="213"/>
    </row>
    <row r="16368" spans="20:30" x14ac:dyDescent="0.2">
      <c r="T16368" s="212"/>
      <c r="U16368" s="213"/>
      <c r="V16368" s="213"/>
      <c r="W16368" s="213"/>
      <c r="X16368" s="214"/>
      <c r="Y16368" s="214"/>
      <c r="Z16368" s="214"/>
      <c r="AA16368" s="217"/>
      <c r="AB16368" s="217"/>
      <c r="AC16368" s="217"/>
      <c r="AD16368" s="213"/>
    </row>
    <row r="16369" spans="20:30" x14ac:dyDescent="0.2">
      <c r="T16369" s="212"/>
      <c r="U16369" s="213"/>
      <c r="V16369" s="213"/>
      <c r="W16369" s="213"/>
      <c r="X16369" s="214"/>
      <c r="Y16369" s="214"/>
      <c r="Z16369" s="214"/>
      <c r="AA16369" s="217"/>
      <c r="AB16369" s="217"/>
      <c r="AC16369" s="217"/>
      <c r="AD16369" s="213"/>
    </row>
    <row r="16370" spans="20:30" x14ac:dyDescent="0.2">
      <c r="T16370" s="212"/>
      <c r="U16370" s="213"/>
      <c r="V16370" s="213"/>
      <c r="W16370" s="213"/>
      <c r="X16370" s="214"/>
      <c r="Y16370" s="214"/>
      <c r="Z16370" s="214"/>
      <c r="AA16370" s="217"/>
      <c r="AB16370" s="217"/>
      <c r="AC16370" s="217"/>
      <c r="AD16370" s="213"/>
    </row>
    <row r="16371" spans="20:30" x14ac:dyDescent="0.2">
      <c r="T16371" s="212"/>
      <c r="U16371" s="213"/>
      <c r="V16371" s="213"/>
      <c r="W16371" s="213"/>
      <c r="X16371" s="214"/>
      <c r="Y16371" s="214"/>
      <c r="Z16371" s="214"/>
      <c r="AA16371" s="217"/>
      <c r="AB16371" s="217"/>
      <c r="AC16371" s="217"/>
      <c r="AD16371" s="213"/>
    </row>
    <row r="16372" spans="20:30" x14ac:dyDescent="0.2">
      <c r="T16372" s="212"/>
      <c r="U16372" s="213"/>
      <c r="V16372" s="213"/>
      <c r="W16372" s="213"/>
      <c r="X16372" s="214"/>
      <c r="Y16372" s="214"/>
      <c r="Z16372" s="214"/>
      <c r="AA16372" s="217"/>
      <c r="AB16372" s="217"/>
      <c r="AC16372" s="217"/>
      <c r="AD16372" s="213"/>
    </row>
    <row r="16373" spans="20:30" x14ac:dyDescent="0.2">
      <c r="T16373" s="212"/>
      <c r="U16373" s="213"/>
      <c r="V16373" s="213"/>
      <c r="W16373" s="213"/>
      <c r="X16373" s="214"/>
      <c r="Y16373" s="214"/>
      <c r="Z16373" s="214"/>
      <c r="AA16373" s="217"/>
      <c r="AB16373" s="217"/>
      <c r="AC16373" s="217"/>
      <c r="AD16373" s="213"/>
    </row>
    <row r="16374" spans="20:30" x14ac:dyDescent="0.2">
      <c r="T16374" s="212"/>
      <c r="U16374" s="213"/>
      <c r="V16374" s="213"/>
      <c r="W16374" s="213"/>
      <c r="X16374" s="214"/>
      <c r="Y16374" s="214"/>
      <c r="Z16374" s="214"/>
      <c r="AA16374" s="217"/>
      <c r="AB16374" s="217"/>
      <c r="AC16374" s="217"/>
      <c r="AD16374" s="213"/>
    </row>
    <row r="16375" spans="20:30" x14ac:dyDescent="0.2">
      <c r="T16375" s="212"/>
      <c r="U16375" s="213"/>
      <c r="V16375" s="213"/>
      <c r="W16375" s="213"/>
      <c r="X16375" s="214"/>
      <c r="Y16375" s="214"/>
      <c r="Z16375" s="214"/>
      <c r="AA16375" s="217"/>
      <c r="AB16375" s="217"/>
      <c r="AC16375" s="217"/>
      <c r="AD16375" s="213"/>
    </row>
    <row r="16376" spans="20:30" x14ac:dyDescent="0.2">
      <c r="T16376" s="212"/>
      <c r="U16376" s="213"/>
      <c r="V16376" s="213"/>
      <c r="W16376" s="213"/>
      <c r="X16376" s="214"/>
      <c r="Y16376" s="214"/>
      <c r="Z16376" s="214"/>
      <c r="AA16376" s="217"/>
      <c r="AB16376" s="217"/>
      <c r="AC16376" s="217"/>
      <c r="AD16376" s="213"/>
    </row>
    <row r="16377" spans="20:30" x14ac:dyDescent="0.2">
      <c r="T16377" s="212"/>
      <c r="U16377" s="213"/>
      <c r="V16377" s="213"/>
      <c r="W16377" s="213"/>
      <c r="X16377" s="214"/>
      <c r="Y16377" s="214"/>
      <c r="Z16377" s="214"/>
      <c r="AA16377" s="217"/>
      <c r="AB16377" s="217"/>
      <c r="AC16377" s="217"/>
      <c r="AD16377" s="213"/>
    </row>
    <row r="16378" spans="20:30" x14ac:dyDescent="0.2">
      <c r="T16378" s="212"/>
      <c r="U16378" s="213"/>
      <c r="V16378" s="213"/>
      <c r="W16378" s="213"/>
      <c r="X16378" s="214"/>
      <c r="Y16378" s="214"/>
      <c r="Z16378" s="214"/>
      <c r="AA16378" s="217"/>
      <c r="AB16378" s="217"/>
      <c r="AC16378" s="217"/>
      <c r="AD16378" s="213"/>
    </row>
    <row r="16379" spans="20:30" x14ac:dyDescent="0.2">
      <c r="T16379" s="212"/>
      <c r="U16379" s="213"/>
      <c r="V16379" s="213"/>
      <c r="W16379" s="213"/>
      <c r="X16379" s="214"/>
      <c r="Y16379" s="214"/>
      <c r="Z16379" s="214"/>
      <c r="AA16379" s="217"/>
      <c r="AB16379" s="217"/>
      <c r="AC16379" s="217"/>
      <c r="AD16379" s="213"/>
    </row>
    <row r="16380" spans="20:30" x14ac:dyDescent="0.2">
      <c r="T16380" s="212"/>
      <c r="U16380" s="213"/>
      <c r="V16380" s="213"/>
      <c r="W16380" s="213"/>
      <c r="X16380" s="214"/>
      <c r="Y16380" s="214"/>
      <c r="Z16380" s="214"/>
      <c r="AA16380" s="217"/>
      <c r="AB16380" s="217"/>
      <c r="AC16380" s="217"/>
      <c r="AD16380" s="213"/>
    </row>
    <row r="16381" spans="20:30" x14ac:dyDescent="0.2">
      <c r="T16381" s="212"/>
      <c r="U16381" s="213"/>
      <c r="V16381" s="213"/>
      <c r="W16381" s="213"/>
      <c r="X16381" s="214"/>
      <c r="Y16381" s="214"/>
      <c r="Z16381" s="214"/>
      <c r="AA16381" s="217"/>
      <c r="AB16381" s="217"/>
      <c r="AC16381" s="217"/>
      <c r="AD16381" s="213"/>
    </row>
    <row r="16382" spans="20:30" x14ac:dyDescent="0.2">
      <c r="T16382" s="212"/>
      <c r="U16382" s="213"/>
      <c r="V16382" s="213"/>
      <c r="W16382" s="213"/>
      <c r="X16382" s="214"/>
      <c r="Y16382" s="214"/>
      <c r="Z16382" s="214"/>
      <c r="AA16382" s="217"/>
      <c r="AB16382" s="217"/>
      <c r="AC16382" s="217"/>
      <c r="AD16382" s="213"/>
    </row>
    <row r="16383" spans="20:30" x14ac:dyDescent="0.2">
      <c r="T16383" s="212"/>
      <c r="U16383" s="213"/>
      <c r="V16383" s="213"/>
      <c r="W16383" s="213"/>
      <c r="X16383" s="214"/>
      <c r="Y16383" s="214"/>
      <c r="Z16383" s="214"/>
      <c r="AA16383" s="217"/>
      <c r="AB16383" s="217"/>
      <c r="AC16383" s="217"/>
      <c r="AD16383" s="213"/>
    </row>
    <row r="16384" spans="20:30" x14ac:dyDescent="0.2">
      <c r="T16384" s="212"/>
      <c r="U16384" s="213"/>
      <c r="V16384" s="213"/>
      <c r="W16384" s="213"/>
      <c r="X16384" s="214"/>
      <c r="Y16384" s="214"/>
      <c r="Z16384" s="214"/>
      <c r="AA16384" s="217"/>
      <c r="AB16384" s="217"/>
      <c r="AC16384" s="217"/>
      <c r="AD16384" s="213"/>
    </row>
    <row r="16385" spans="20:30" x14ac:dyDescent="0.2">
      <c r="T16385" s="212"/>
      <c r="U16385" s="213"/>
      <c r="V16385" s="213"/>
      <c r="W16385" s="213"/>
      <c r="X16385" s="214"/>
      <c r="Y16385" s="214"/>
      <c r="Z16385" s="214"/>
      <c r="AA16385" s="217"/>
      <c r="AB16385" s="217"/>
      <c r="AC16385" s="217"/>
      <c r="AD16385" s="213"/>
    </row>
    <row r="16386" spans="20:30" x14ac:dyDescent="0.2">
      <c r="T16386" s="212"/>
      <c r="U16386" s="213"/>
      <c r="V16386" s="213"/>
      <c r="W16386" s="213"/>
      <c r="X16386" s="214"/>
      <c r="Y16386" s="214"/>
      <c r="Z16386" s="214"/>
      <c r="AA16386" s="217"/>
      <c r="AB16386" s="217"/>
      <c r="AC16386" s="217"/>
      <c r="AD16386" s="213"/>
    </row>
    <row r="16387" spans="20:30" x14ac:dyDescent="0.2">
      <c r="T16387" s="212"/>
      <c r="U16387" s="213"/>
      <c r="V16387" s="213"/>
      <c r="W16387" s="213"/>
      <c r="X16387" s="214"/>
      <c r="Y16387" s="214"/>
      <c r="Z16387" s="214"/>
      <c r="AA16387" s="217"/>
      <c r="AB16387" s="217"/>
      <c r="AC16387" s="217"/>
      <c r="AD16387" s="213"/>
    </row>
    <row r="16388" spans="20:30" x14ac:dyDescent="0.2">
      <c r="T16388" s="212"/>
      <c r="U16388" s="213"/>
      <c r="V16388" s="213"/>
      <c r="W16388" s="213"/>
      <c r="X16388" s="214"/>
      <c r="Y16388" s="214"/>
      <c r="Z16388" s="214"/>
      <c r="AA16388" s="217"/>
      <c r="AB16388" s="217"/>
      <c r="AC16388" s="217"/>
      <c r="AD16388" s="213"/>
    </row>
    <row r="16389" spans="20:30" x14ac:dyDescent="0.2">
      <c r="T16389" s="212"/>
      <c r="U16389" s="213"/>
      <c r="V16389" s="213"/>
      <c r="W16389" s="213"/>
      <c r="X16389" s="214"/>
      <c r="Y16389" s="214"/>
      <c r="Z16389" s="214"/>
      <c r="AA16389" s="217"/>
      <c r="AB16389" s="217"/>
      <c r="AC16389" s="217"/>
      <c r="AD16389" s="213"/>
    </row>
    <row r="16390" spans="20:30" x14ac:dyDescent="0.2">
      <c r="T16390" s="212"/>
      <c r="U16390" s="213"/>
      <c r="V16390" s="213"/>
      <c r="W16390" s="213"/>
      <c r="X16390" s="214"/>
      <c r="Y16390" s="214"/>
      <c r="Z16390" s="214"/>
      <c r="AA16390" s="217"/>
      <c r="AB16390" s="217"/>
      <c r="AC16390" s="217"/>
      <c r="AD16390" s="213"/>
    </row>
    <row r="16391" spans="20:30" x14ac:dyDescent="0.2">
      <c r="T16391" s="212"/>
      <c r="U16391" s="213"/>
      <c r="V16391" s="213"/>
      <c r="W16391" s="213"/>
      <c r="X16391" s="214"/>
      <c r="Y16391" s="214"/>
      <c r="Z16391" s="214"/>
      <c r="AA16391" s="217"/>
      <c r="AB16391" s="217"/>
      <c r="AC16391" s="217"/>
      <c r="AD16391" s="213"/>
    </row>
    <row r="16392" spans="20:30" x14ac:dyDescent="0.2">
      <c r="T16392" s="212"/>
      <c r="U16392" s="213"/>
      <c r="V16392" s="213"/>
      <c r="W16392" s="213"/>
      <c r="X16392" s="214"/>
      <c r="Y16392" s="214"/>
      <c r="Z16392" s="214"/>
      <c r="AA16392" s="217"/>
      <c r="AB16392" s="217"/>
      <c r="AC16392" s="217"/>
      <c r="AD16392" s="213"/>
    </row>
    <row r="16393" spans="20:30" x14ac:dyDescent="0.2">
      <c r="T16393" s="212"/>
      <c r="U16393" s="213"/>
      <c r="V16393" s="213"/>
      <c r="W16393" s="213"/>
      <c r="X16393" s="214"/>
      <c r="Y16393" s="214"/>
      <c r="Z16393" s="214"/>
      <c r="AA16393" s="217"/>
      <c r="AB16393" s="217"/>
      <c r="AC16393" s="217"/>
      <c r="AD16393" s="213"/>
    </row>
    <row r="16394" spans="20:30" x14ac:dyDescent="0.2">
      <c r="T16394" s="212"/>
      <c r="U16394" s="213"/>
      <c r="V16394" s="213"/>
      <c r="W16394" s="213"/>
      <c r="X16394" s="214"/>
      <c r="Y16394" s="214"/>
      <c r="Z16394" s="214"/>
      <c r="AA16394" s="217"/>
      <c r="AB16394" s="217"/>
      <c r="AC16394" s="217"/>
      <c r="AD16394" s="213"/>
    </row>
    <row r="16395" spans="20:30" x14ac:dyDescent="0.2">
      <c r="T16395" s="212"/>
      <c r="U16395" s="213"/>
      <c r="V16395" s="213"/>
      <c r="W16395" s="213"/>
      <c r="X16395" s="214"/>
      <c r="Y16395" s="214"/>
      <c r="Z16395" s="214"/>
      <c r="AA16395" s="217"/>
      <c r="AB16395" s="217"/>
      <c r="AC16395" s="217"/>
      <c r="AD16395" s="213"/>
    </row>
    <row r="16396" spans="20:30" x14ac:dyDescent="0.2">
      <c r="T16396" s="212"/>
      <c r="U16396" s="213"/>
      <c r="V16396" s="213"/>
      <c r="W16396" s="213"/>
      <c r="X16396" s="214"/>
      <c r="Y16396" s="214"/>
      <c r="Z16396" s="214"/>
      <c r="AA16396" s="217"/>
      <c r="AB16396" s="217"/>
      <c r="AC16396" s="217"/>
      <c r="AD16396" s="213"/>
    </row>
    <row r="16397" spans="20:30" x14ac:dyDescent="0.2">
      <c r="T16397" s="212"/>
      <c r="U16397" s="213"/>
      <c r="V16397" s="213"/>
      <c r="W16397" s="213"/>
      <c r="X16397" s="214"/>
      <c r="Y16397" s="214"/>
      <c r="Z16397" s="214"/>
      <c r="AA16397" s="217"/>
      <c r="AB16397" s="217"/>
      <c r="AC16397" s="217"/>
      <c r="AD16397" s="213"/>
    </row>
    <row r="16398" spans="20:30" x14ac:dyDescent="0.2">
      <c r="T16398" s="212"/>
      <c r="U16398" s="213"/>
      <c r="V16398" s="213"/>
      <c r="W16398" s="213"/>
      <c r="X16398" s="214"/>
      <c r="Y16398" s="214"/>
      <c r="Z16398" s="214"/>
      <c r="AA16398" s="217"/>
      <c r="AB16398" s="217"/>
      <c r="AC16398" s="217"/>
      <c r="AD16398" s="213"/>
    </row>
    <row r="16399" spans="20:30" x14ac:dyDescent="0.2">
      <c r="T16399" s="212"/>
      <c r="U16399" s="213"/>
      <c r="V16399" s="213"/>
      <c r="W16399" s="213"/>
      <c r="X16399" s="214"/>
      <c r="Y16399" s="214"/>
      <c r="Z16399" s="214"/>
      <c r="AA16399" s="217"/>
      <c r="AB16399" s="217"/>
      <c r="AC16399" s="217"/>
      <c r="AD16399" s="213"/>
    </row>
    <row r="16400" spans="20:30" x14ac:dyDescent="0.2">
      <c r="T16400" s="212"/>
      <c r="U16400" s="213"/>
      <c r="V16400" s="213"/>
      <c r="W16400" s="213"/>
      <c r="X16400" s="214"/>
      <c r="Y16400" s="214"/>
      <c r="Z16400" s="214"/>
      <c r="AA16400" s="217"/>
      <c r="AB16400" s="217"/>
      <c r="AC16400" s="217"/>
      <c r="AD16400" s="213"/>
    </row>
    <row r="16401" spans="20:30" x14ac:dyDescent="0.2">
      <c r="T16401" s="212"/>
      <c r="U16401" s="213"/>
      <c r="V16401" s="213"/>
      <c r="W16401" s="213"/>
      <c r="X16401" s="214"/>
      <c r="Y16401" s="214"/>
      <c r="Z16401" s="214"/>
      <c r="AA16401" s="217"/>
      <c r="AB16401" s="217"/>
      <c r="AC16401" s="217"/>
      <c r="AD16401" s="213"/>
    </row>
    <row r="16402" spans="20:30" x14ac:dyDescent="0.2">
      <c r="T16402" s="212"/>
      <c r="U16402" s="213"/>
      <c r="V16402" s="213"/>
      <c r="W16402" s="213"/>
      <c r="X16402" s="214"/>
      <c r="Y16402" s="214"/>
      <c r="Z16402" s="214"/>
      <c r="AA16402" s="217"/>
      <c r="AB16402" s="217"/>
      <c r="AC16402" s="217"/>
      <c r="AD16402" s="213"/>
    </row>
    <row r="16403" spans="20:30" x14ac:dyDescent="0.2">
      <c r="T16403" s="212"/>
      <c r="U16403" s="213"/>
      <c r="V16403" s="213"/>
      <c r="W16403" s="213"/>
      <c r="X16403" s="214"/>
      <c r="Y16403" s="214"/>
      <c r="Z16403" s="214"/>
      <c r="AA16403" s="217"/>
      <c r="AB16403" s="217"/>
      <c r="AC16403" s="217"/>
      <c r="AD16403" s="213"/>
    </row>
    <row r="16404" spans="20:30" x14ac:dyDescent="0.2">
      <c r="T16404" s="212"/>
      <c r="U16404" s="213"/>
      <c r="V16404" s="213"/>
      <c r="W16404" s="213"/>
      <c r="X16404" s="214"/>
      <c r="Y16404" s="214"/>
      <c r="Z16404" s="214"/>
      <c r="AA16404" s="217"/>
      <c r="AB16404" s="217"/>
      <c r="AC16404" s="217"/>
      <c r="AD16404" s="213"/>
    </row>
    <row r="16405" spans="20:30" x14ac:dyDescent="0.2">
      <c r="T16405" s="212"/>
      <c r="U16405" s="213"/>
      <c r="V16405" s="213"/>
      <c r="W16405" s="213"/>
      <c r="X16405" s="214"/>
      <c r="Y16405" s="214"/>
      <c r="Z16405" s="214"/>
      <c r="AA16405" s="217"/>
      <c r="AB16405" s="217"/>
      <c r="AC16405" s="217"/>
      <c r="AD16405" s="213"/>
    </row>
    <row r="16406" spans="20:30" x14ac:dyDescent="0.2">
      <c r="T16406" s="212"/>
      <c r="U16406" s="213"/>
      <c r="V16406" s="213"/>
      <c r="W16406" s="213"/>
      <c r="X16406" s="214"/>
      <c r="Y16406" s="214"/>
      <c r="Z16406" s="214"/>
      <c r="AA16406" s="217"/>
      <c r="AB16406" s="217"/>
      <c r="AC16406" s="217"/>
      <c r="AD16406" s="213"/>
    </row>
    <row r="16407" spans="20:30" x14ac:dyDescent="0.2">
      <c r="T16407" s="212"/>
      <c r="U16407" s="213"/>
      <c r="V16407" s="213"/>
      <c r="W16407" s="213"/>
      <c r="X16407" s="214"/>
      <c r="Y16407" s="214"/>
      <c r="Z16407" s="214"/>
      <c r="AA16407" s="217"/>
      <c r="AB16407" s="217"/>
      <c r="AC16407" s="217"/>
      <c r="AD16407" s="213"/>
    </row>
    <row r="16408" spans="20:30" x14ac:dyDescent="0.2">
      <c r="T16408" s="212"/>
      <c r="U16408" s="213"/>
      <c r="V16408" s="213"/>
      <c r="W16408" s="213"/>
      <c r="X16408" s="214"/>
      <c r="Y16408" s="214"/>
      <c r="Z16408" s="214"/>
      <c r="AA16408" s="217"/>
      <c r="AB16408" s="217"/>
      <c r="AC16408" s="217"/>
      <c r="AD16408" s="213"/>
    </row>
    <row r="16409" spans="20:30" x14ac:dyDescent="0.2">
      <c r="T16409" s="212"/>
      <c r="U16409" s="213"/>
      <c r="V16409" s="213"/>
      <c r="W16409" s="213"/>
      <c r="X16409" s="214"/>
      <c r="Y16409" s="214"/>
      <c r="Z16409" s="214"/>
      <c r="AA16409" s="217"/>
      <c r="AB16409" s="217"/>
      <c r="AC16409" s="217"/>
      <c r="AD16409" s="213"/>
    </row>
    <row r="16410" spans="20:30" x14ac:dyDescent="0.2">
      <c r="T16410" s="212"/>
      <c r="U16410" s="213"/>
      <c r="V16410" s="213"/>
      <c r="W16410" s="213"/>
      <c r="X16410" s="214"/>
      <c r="Y16410" s="214"/>
      <c r="Z16410" s="214"/>
      <c r="AA16410" s="217"/>
      <c r="AB16410" s="217"/>
      <c r="AC16410" s="217"/>
      <c r="AD16410" s="213"/>
    </row>
    <row r="16411" spans="20:30" x14ac:dyDescent="0.2">
      <c r="T16411" s="212"/>
      <c r="U16411" s="213"/>
      <c r="V16411" s="213"/>
      <c r="W16411" s="213"/>
      <c r="X16411" s="214"/>
      <c r="Y16411" s="214"/>
      <c r="Z16411" s="214"/>
      <c r="AA16411" s="217"/>
      <c r="AB16411" s="217"/>
      <c r="AC16411" s="217"/>
      <c r="AD16411" s="213"/>
    </row>
    <row r="16412" spans="20:30" x14ac:dyDescent="0.2">
      <c r="T16412" s="212"/>
      <c r="U16412" s="213"/>
      <c r="V16412" s="213"/>
      <c r="W16412" s="213"/>
      <c r="X16412" s="214"/>
      <c r="Y16412" s="214"/>
      <c r="Z16412" s="214"/>
      <c r="AA16412" s="217"/>
      <c r="AB16412" s="217"/>
      <c r="AC16412" s="217"/>
      <c r="AD16412" s="213"/>
    </row>
    <row r="16413" spans="20:30" x14ac:dyDescent="0.2">
      <c r="T16413" s="212"/>
      <c r="U16413" s="213"/>
      <c r="V16413" s="213"/>
      <c r="W16413" s="213"/>
      <c r="X16413" s="214"/>
      <c r="Y16413" s="214"/>
      <c r="Z16413" s="214"/>
      <c r="AA16413" s="217"/>
      <c r="AB16413" s="217"/>
      <c r="AC16413" s="217"/>
      <c r="AD16413" s="213"/>
    </row>
    <row r="16414" spans="20:30" x14ac:dyDescent="0.2">
      <c r="T16414" s="212"/>
      <c r="U16414" s="213"/>
      <c r="V16414" s="213"/>
      <c r="W16414" s="213"/>
      <c r="X16414" s="214"/>
      <c r="Y16414" s="214"/>
      <c r="Z16414" s="214"/>
      <c r="AA16414" s="217"/>
      <c r="AB16414" s="217"/>
      <c r="AC16414" s="217"/>
      <c r="AD16414" s="213"/>
    </row>
    <row r="16415" spans="20:30" x14ac:dyDescent="0.2">
      <c r="T16415" s="212"/>
      <c r="U16415" s="213"/>
      <c r="V16415" s="213"/>
      <c r="W16415" s="213"/>
      <c r="X16415" s="214"/>
      <c r="Y16415" s="214"/>
      <c r="Z16415" s="214"/>
      <c r="AA16415" s="217"/>
      <c r="AB16415" s="217"/>
      <c r="AC16415" s="217"/>
      <c r="AD16415" s="213"/>
    </row>
    <row r="16416" spans="20:30" x14ac:dyDescent="0.2">
      <c r="T16416" s="212"/>
      <c r="U16416" s="213"/>
      <c r="V16416" s="213"/>
      <c r="W16416" s="213"/>
      <c r="X16416" s="214"/>
      <c r="Y16416" s="214"/>
      <c r="Z16416" s="214"/>
      <c r="AA16416" s="217"/>
      <c r="AB16416" s="217"/>
      <c r="AC16416" s="217"/>
      <c r="AD16416" s="213"/>
    </row>
    <row r="16417" spans="20:30" x14ac:dyDescent="0.2">
      <c r="T16417" s="212"/>
      <c r="U16417" s="213"/>
      <c r="V16417" s="213"/>
      <c r="W16417" s="213"/>
      <c r="X16417" s="214"/>
      <c r="Y16417" s="214"/>
      <c r="Z16417" s="214"/>
      <c r="AA16417" s="217"/>
      <c r="AB16417" s="217"/>
      <c r="AC16417" s="217"/>
      <c r="AD16417" s="213"/>
    </row>
    <row r="16418" spans="20:30" x14ac:dyDescent="0.2">
      <c r="T16418" s="212"/>
      <c r="U16418" s="213"/>
      <c r="V16418" s="213"/>
      <c r="W16418" s="213"/>
      <c r="X16418" s="214"/>
      <c r="Y16418" s="214"/>
      <c r="Z16418" s="214"/>
      <c r="AA16418" s="217"/>
      <c r="AB16418" s="217"/>
      <c r="AC16418" s="217"/>
      <c r="AD16418" s="213"/>
    </row>
    <row r="16419" spans="20:30" x14ac:dyDescent="0.2">
      <c r="T16419" s="212"/>
      <c r="U16419" s="213"/>
      <c r="V16419" s="213"/>
      <c r="W16419" s="213"/>
      <c r="X16419" s="214"/>
      <c r="Y16419" s="214"/>
      <c r="Z16419" s="214"/>
      <c r="AA16419" s="217"/>
      <c r="AB16419" s="217"/>
      <c r="AC16419" s="217"/>
      <c r="AD16419" s="213"/>
    </row>
    <row r="16420" spans="20:30" x14ac:dyDescent="0.2">
      <c r="T16420" s="212"/>
      <c r="U16420" s="213"/>
      <c r="V16420" s="213"/>
      <c r="W16420" s="213"/>
      <c r="X16420" s="214"/>
      <c r="Y16420" s="214"/>
      <c r="Z16420" s="214"/>
      <c r="AA16420" s="217"/>
      <c r="AB16420" s="217"/>
      <c r="AC16420" s="217"/>
      <c r="AD16420" s="213"/>
    </row>
    <row r="16421" spans="20:30" x14ac:dyDescent="0.2">
      <c r="T16421" s="212"/>
      <c r="U16421" s="213"/>
      <c r="V16421" s="213"/>
      <c r="W16421" s="213"/>
      <c r="X16421" s="214"/>
      <c r="Y16421" s="214"/>
      <c r="Z16421" s="214"/>
      <c r="AA16421" s="217"/>
      <c r="AB16421" s="217"/>
      <c r="AC16421" s="217"/>
      <c r="AD16421" s="213"/>
    </row>
    <row r="16422" spans="20:30" x14ac:dyDescent="0.2">
      <c r="T16422" s="212"/>
      <c r="U16422" s="213"/>
      <c r="V16422" s="213"/>
      <c r="W16422" s="213"/>
      <c r="X16422" s="214"/>
      <c r="Y16422" s="214"/>
      <c r="Z16422" s="214"/>
      <c r="AA16422" s="217"/>
      <c r="AB16422" s="217"/>
      <c r="AC16422" s="217"/>
      <c r="AD16422" s="213"/>
    </row>
    <row r="16423" spans="20:30" x14ac:dyDescent="0.2">
      <c r="T16423" s="212"/>
      <c r="U16423" s="213"/>
      <c r="V16423" s="213"/>
      <c r="W16423" s="213"/>
      <c r="X16423" s="214"/>
      <c r="Y16423" s="214"/>
      <c r="Z16423" s="214"/>
      <c r="AA16423" s="217"/>
      <c r="AB16423" s="217"/>
      <c r="AC16423" s="217"/>
      <c r="AD16423" s="213"/>
    </row>
    <row r="16424" spans="20:30" x14ac:dyDescent="0.2">
      <c r="T16424" s="212"/>
      <c r="U16424" s="213"/>
      <c r="V16424" s="213"/>
      <c r="W16424" s="213"/>
      <c r="X16424" s="214"/>
      <c r="Y16424" s="214"/>
      <c r="Z16424" s="214"/>
      <c r="AA16424" s="217"/>
      <c r="AB16424" s="217"/>
      <c r="AC16424" s="217"/>
      <c r="AD16424" s="213"/>
    </row>
    <row r="16425" spans="20:30" x14ac:dyDescent="0.2">
      <c r="T16425" s="212"/>
      <c r="U16425" s="213"/>
      <c r="V16425" s="213"/>
      <c r="W16425" s="213"/>
      <c r="X16425" s="214"/>
      <c r="Y16425" s="214"/>
      <c r="Z16425" s="214"/>
      <c r="AA16425" s="217"/>
      <c r="AB16425" s="217"/>
      <c r="AC16425" s="217"/>
      <c r="AD16425" s="213"/>
    </row>
    <row r="16426" spans="20:30" x14ac:dyDescent="0.2">
      <c r="T16426" s="212"/>
      <c r="U16426" s="213"/>
      <c r="V16426" s="213"/>
      <c r="W16426" s="213"/>
      <c r="X16426" s="214"/>
      <c r="Y16426" s="214"/>
      <c r="Z16426" s="214"/>
      <c r="AA16426" s="217"/>
      <c r="AB16426" s="217"/>
      <c r="AC16426" s="217"/>
      <c r="AD16426" s="213"/>
    </row>
    <row r="16427" spans="20:30" x14ac:dyDescent="0.2">
      <c r="T16427" s="212"/>
      <c r="U16427" s="213"/>
      <c r="V16427" s="213"/>
      <c r="W16427" s="213"/>
      <c r="X16427" s="214"/>
      <c r="Y16427" s="214"/>
      <c r="Z16427" s="214"/>
      <c r="AA16427" s="217"/>
      <c r="AB16427" s="217"/>
      <c r="AC16427" s="217"/>
      <c r="AD16427" s="213"/>
    </row>
    <row r="16428" spans="20:30" x14ac:dyDescent="0.2">
      <c r="T16428" s="212"/>
      <c r="U16428" s="213"/>
      <c r="V16428" s="213"/>
      <c r="W16428" s="213"/>
      <c r="X16428" s="214"/>
      <c r="Y16428" s="214"/>
      <c r="Z16428" s="214"/>
      <c r="AA16428" s="217"/>
      <c r="AB16428" s="217"/>
      <c r="AC16428" s="217"/>
      <c r="AD16428" s="213"/>
    </row>
    <row r="16429" spans="20:30" x14ac:dyDescent="0.2">
      <c r="T16429" s="212"/>
      <c r="U16429" s="213"/>
      <c r="V16429" s="213"/>
      <c r="W16429" s="213"/>
      <c r="X16429" s="214"/>
      <c r="Y16429" s="214"/>
      <c r="Z16429" s="214"/>
      <c r="AA16429" s="217"/>
      <c r="AB16429" s="217"/>
      <c r="AC16429" s="217"/>
      <c r="AD16429" s="213"/>
    </row>
    <row r="16430" spans="20:30" x14ac:dyDescent="0.2">
      <c r="T16430" s="212"/>
      <c r="U16430" s="213"/>
      <c r="V16430" s="213"/>
      <c r="W16430" s="213"/>
      <c r="X16430" s="214"/>
      <c r="Y16430" s="214"/>
      <c r="Z16430" s="214"/>
      <c r="AA16430" s="217"/>
      <c r="AB16430" s="217"/>
      <c r="AC16430" s="217"/>
      <c r="AD16430" s="213"/>
    </row>
    <row r="16431" spans="20:30" x14ac:dyDescent="0.2">
      <c r="T16431" s="212"/>
      <c r="U16431" s="213"/>
      <c r="V16431" s="213"/>
      <c r="W16431" s="213"/>
      <c r="X16431" s="214"/>
      <c r="Y16431" s="214"/>
      <c r="Z16431" s="214"/>
      <c r="AA16431" s="217"/>
      <c r="AB16431" s="217"/>
      <c r="AC16431" s="217"/>
      <c r="AD16431" s="213"/>
    </row>
    <row r="16432" spans="20:30" x14ac:dyDescent="0.2">
      <c r="T16432" s="212"/>
      <c r="U16432" s="213"/>
      <c r="V16432" s="213"/>
      <c r="W16432" s="213"/>
      <c r="X16432" s="214"/>
      <c r="Y16432" s="214"/>
      <c r="Z16432" s="214"/>
      <c r="AA16432" s="217"/>
      <c r="AB16432" s="217"/>
      <c r="AC16432" s="217"/>
      <c r="AD16432" s="213"/>
    </row>
    <row r="16433" spans="20:30" x14ac:dyDescent="0.2">
      <c r="T16433" s="212"/>
      <c r="U16433" s="213"/>
      <c r="V16433" s="213"/>
      <c r="W16433" s="213"/>
      <c r="X16433" s="214"/>
      <c r="Y16433" s="214"/>
      <c r="Z16433" s="214"/>
      <c r="AA16433" s="217"/>
      <c r="AB16433" s="217"/>
      <c r="AC16433" s="217"/>
      <c r="AD16433" s="213"/>
    </row>
    <row r="16434" spans="20:30" x14ac:dyDescent="0.2">
      <c r="T16434" s="212"/>
      <c r="U16434" s="213"/>
      <c r="V16434" s="213"/>
      <c r="W16434" s="213"/>
      <c r="X16434" s="214"/>
      <c r="Y16434" s="214"/>
      <c r="Z16434" s="214"/>
      <c r="AA16434" s="217"/>
      <c r="AB16434" s="217"/>
      <c r="AC16434" s="217"/>
      <c r="AD16434" s="213"/>
    </row>
    <row r="16435" spans="20:30" x14ac:dyDescent="0.2">
      <c r="T16435" s="212"/>
      <c r="U16435" s="213"/>
      <c r="V16435" s="213"/>
      <c r="W16435" s="213"/>
      <c r="X16435" s="214"/>
      <c r="Y16435" s="214"/>
      <c r="Z16435" s="214"/>
      <c r="AA16435" s="217"/>
      <c r="AB16435" s="217"/>
      <c r="AC16435" s="217"/>
      <c r="AD16435" s="213"/>
    </row>
    <row r="16436" spans="20:30" x14ac:dyDescent="0.2">
      <c r="T16436" s="212"/>
      <c r="U16436" s="213"/>
      <c r="V16436" s="213"/>
      <c r="W16436" s="213"/>
      <c r="X16436" s="214"/>
      <c r="Y16436" s="214"/>
      <c r="Z16436" s="214"/>
      <c r="AA16436" s="217"/>
      <c r="AB16436" s="217"/>
      <c r="AC16436" s="217"/>
      <c r="AD16436" s="213"/>
    </row>
    <row r="16437" spans="20:30" x14ac:dyDescent="0.2">
      <c r="T16437" s="212"/>
      <c r="U16437" s="213"/>
      <c r="V16437" s="213"/>
      <c r="W16437" s="213"/>
      <c r="X16437" s="214"/>
      <c r="Y16437" s="214"/>
      <c r="Z16437" s="214"/>
      <c r="AA16437" s="217"/>
      <c r="AB16437" s="217"/>
      <c r="AC16437" s="217"/>
      <c r="AD16437" s="213"/>
    </row>
    <row r="16438" spans="20:30" x14ac:dyDescent="0.2">
      <c r="T16438" s="212"/>
      <c r="U16438" s="213"/>
      <c r="V16438" s="213"/>
      <c r="W16438" s="213"/>
      <c r="X16438" s="214"/>
      <c r="Y16438" s="214"/>
      <c r="Z16438" s="214"/>
      <c r="AA16438" s="217"/>
      <c r="AB16438" s="217"/>
      <c r="AC16438" s="217"/>
      <c r="AD16438" s="213"/>
    </row>
    <row r="16439" spans="20:30" x14ac:dyDescent="0.2">
      <c r="T16439" s="212"/>
      <c r="U16439" s="213"/>
      <c r="V16439" s="213"/>
      <c r="W16439" s="213"/>
      <c r="X16439" s="214"/>
      <c r="Y16439" s="214"/>
      <c r="Z16439" s="214"/>
      <c r="AA16439" s="217"/>
      <c r="AB16439" s="217"/>
      <c r="AC16439" s="217"/>
      <c r="AD16439" s="213"/>
    </row>
    <row r="16440" spans="20:30" x14ac:dyDescent="0.2">
      <c r="T16440" s="212"/>
      <c r="U16440" s="213"/>
      <c r="V16440" s="213"/>
      <c r="W16440" s="213"/>
      <c r="X16440" s="214"/>
      <c r="Y16440" s="214"/>
      <c r="Z16440" s="214"/>
      <c r="AA16440" s="217"/>
      <c r="AB16440" s="217"/>
      <c r="AC16440" s="217"/>
      <c r="AD16440" s="213"/>
    </row>
    <row r="16441" spans="20:30" x14ac:dyDescent="0.2">
      <c r="T16441" s="212"/>
      <c r="U16441" s="213"/>
      <c r="V16441" s="213"/>
      <c r="W16441" s="213"/>
      <c r="X16441" s="214"/>
      <c r="Y16441" s="214"/>
      <c r="Z16441" s="214"/>
      <c r="AA16441" s="217"/>
      <c r="AB16441" s="217"/>
      <c r="AC16441" s="217"/>
      <c r="AD16441" s="213"/>
    </row>
    <row r="16442" spans="20:30" x14ac:dyDescent="0.2">
      <c r="T16442" s="212"/>
      <c r="U16442" s="213"/>
      <c r="V16442" s="213"/>
      <c r="W16442" s="213"/>
      <c r="X16442" s="214"/>
      <c r="Y16442" s="214"/>
      <c r="Z16442" s="214"/>
      <c r="AA16442" s="217"/>
      <c r="AB16442" s="217"/>
      <c r="AC16442" s="217"/>
      <c r="AD16442" s="213"/>
    </row>
    <row r="16443" spans="20:30" x14ac:dyDescent="0.2">
      <c r="T16443" s="212"/>
      <c r="U16443" s="213"/>
      <c r="V16443" s="213"/>
      <c r="W16443" s="213"/>
      <c r="X16443" s="214"/>
      <c r="Y16443" s="214"/>
      <c r="Z16443" s="214"/>
      <c r="AA16443" s="217"/>
      <c r="AB16443" s="217"/>
      <c r="AC16443" s="217"/>
      <c r="AD16443" s="213"/>
    </row>
    <row r="16444" spans="20:30" x14ac:dyDescent="0.2">
      <c r="T16444" s="212"/>
      <c r="U16444" s="213"/>
      <c r="V16444" s="213"/>
      <c r="W16444" s="213"/>
      <c r="X16444" s="214"/>
      <c r="Y16444" s="214"/>
      <c r="Z16444" s="214"/>
      <c r="AA16444" s="217"/>
      <c r="AB16444" s="217"/>
      <c r="AC16444" s="217"/>
      <c r="AD16444" s="213"/>
    </row>
    <row r="16445" spans="20:30" x14ac:dyDescent="0.2">
      <c r="T16445" s="212"/>
      <c r="U16445" s="213"/>
      <c r="V16445" s="213"/>
      <c r="W16445" s="213"/>
      <c r="X16445" s="214"/>
      <c r="Y16445" s="214"/>
      <c r="Z16445" s="214"/>
      <c r="AA16445" s="217"/>
      <c r="AB16445" s="217"/>
      <c r="AC16445" s="217"/>
      <c r="AD16445" s="213"/>
    </row>
    <row r="16446" spans="20:30" x14ac:dyDescent="0.2">
      <c r="T16446" s="212"/>
      <c r="U16446" s="213"/>
      <c r="V16446" s="213"/>
      <c r="W16446" s="213"/>
      <c r="X16446" s="214"/>
      <c r="Y16446" s="214"/>
      <c r="Z16446" s="214"/>
      <c r="AA16446" s="217"/>
      <c r="AB16446" s="217"/>
      <c r="AC16446" s="217"/>
      <c r="AD16446" s="213"/>
    </row>
    <row r="16447" spans="20:30" x14ac:dyDescent="0.2">
      <c r="T16447" s="212"/>
      <c r="U16447" s="213"/>
      <c r="V16447" s="213"/>
      <c r="W16447" s="213"/>
      <c r="X16447" s="214"/>
      <c r="Y16447" s="214"/>
      <c r="Z16447" s="214"/>
      <c r="AA16447" s="217"/>
      <c r="AB16447" s="217"/>
      <c r="AC16447" s="217"/>
      <c r="AD16447" s="213"/>
    </row>
    <row r="16448" spans="20:30" x14ac:dyDescent="0.2">
      <c r="T16448" s="212"/>
      <c r="U16448" s="213"/>
      <c r="V16448" s="213"/>
      <c r="W16448" s="213"/>
      <c r="X16448" s="214"/>
      <c r="Y16448" s="214"/>
      <c r="Z16448" s="214"/>
      <c r="AA16448" s="217"/>
      <c r="AB16448" s="217"/>
      <c r="AC16448" s="217"/>
      <c r="AD16448" s="213"/>
    </row>
    <row r="16449" spans="20:30" x14ac:dyDescent="0.2">
      <c r="T16449" s="212"/>
      <c r="U16449" s="213"/>
      <c r="V16449" s="213"/>
      <c r="W16449" s="213"/>
      <c r="X16449" s="214"/>
      <c r="Y16449" s="214"/>
      <c r="Z16449" s="214"/>
      <c r="AA16449" s="217"/>
      <c r="AB16449" s="217"/>
      <c r="AC16449" s="217"/>
      <c r="AD16449" s="213"/>
    </row>
    <row r="16450" spans="20:30" x14ac:dyDescent="0.2">
      <c r="T16450" s="212"/>
      <c r="U16450" s="213"/>
      <c r="V16450" s="213"/>
      <c r="W16450" s="213"/>
      <c r="X16450" s="214"/>
      <c r="Y16450" s="214"/>
      <c r="Z16450" s="214"/>
      <c r="AA16450" s="217"/>
      <c r="AB16450" s="217"/>
      <c r="AC16450" s="217"/>
      <c r="AD16450" s="213"/>
    </row>
    <row r="16451" spans="20:30" x14ac:dyDescent="0.2">
      <c r="T16451" s="212"/>
      <c r="U16451" s="213"/>
      <c r="V16451" s="213"/>
      <c r="W16451" s="213"/>
      <c r="X16451" s="214"/>
      <c r="Y16451" s="214"/>
      <c r="Z16451" s="214"/>
      <c r="AA16451" s="217"/>
      <c r="AB16451" s="217"/>
      <c r="AC16451" s="217"/>
      <c r="AD16451" s="213"/>
    </row>
    <row r="16452" spans="20:30" x14ac:dyDescent="0.2">
      <c r="T16452" s="212"/>
      <c r="U16452" s="213"/>
      <c r="V16452" s="213"/>
      <c r="W16452" s="213"/>
      <c r="X16452" s="214"/>
      <c r="Y16452" s="214"/>
      <c r="Z16452" s="214"/>
      <c r="AA16452" s="217"/>
      <c r="AB16452" s="217"/>
      <c r="AC16452" s="217"/>
      <c r="AD16452" s="213"/>
    </row>
    <row r="16453" spans="20:30" x14ac:dyDescent="0.2">
      <c r="T16453" s="212"/>
      <c r="U16453" s="213"/>
      <c r="V16453" s="213"/>
      <c r="W16453" s="213"/>
      <c r="X16453" s="214"/>
      <c r="Y16453" s="214"/>
      <c r="Z16453" s="214"/>
      <c r="AA16453" s="217"/>
      <c r="AB16453" s="217"/>
      <c r="AC16453" s="217"/>
      <c r="AD16453" s="213"/>
    </row>
    <row r="16454" spans="20:30" x14ac:dyDescent="0.2">
      <c r="T16454" s="212"/>
      <c r="U16454" s="213"/>
      <c r="V16454" s="213"/>
      <c r="W16454" s="213"/>
      <c r="X16454" s="214"/>
      <c r="Y16454" s="214"/>
      <c r="Z16454" s="214"/>
      <c r="AA16454" s="217"/>
      <c r="AB16454" s="217"/>
      <c r="AC16454" s="217"/>
      <c r="AD16454" s="213"/>
    </row>
    <row r="16455" spans="20:30" x14ac:dyDescent="0.2">
      <c r="T16455" s="212"/>
      <c r="U16455" s="213"/>
      <c r="V16455" s="213"/>
      <c r="W16455" s="213"/>
      <c r="X16455" s="214"/>
      <c r="Y16455" s="214"/>
      <c r="Z16455" s="214"/>
      <c r="AA16455" s="217"/>
      <c r="AB16455" s="217"/>
      <c r="AC16455" s="217"/>
      <c r="AD16455" s="213"/>
    </row>
    <row r="16456" spans="20:30" x14ac:dyDescent="0.2">
      <c r="T16456" s="212"/>
      <c r="U16456" s="213"/>
      <c r="V16456" s="213"/>
      <c r="W16456" s="213"/>
      <c r="X16456" s="214"/>
      <c r="Y16456" s="214"/>
      <c r="Z16456" s="214"/>
      <c r="AA16456" s="217"/>
      <c r="AB16456" s="217"/>
      <c r="AC16456" s="217"/>
      <c r="AD16456" s="213"/>
    </row>
    <row r="16457" spans="20:30" x14ac:dyDescent="0.2">
      <c r="T16457" s="212"/>
      <c r="U16457" s="213"/>
      <c r="V16457" s="213"/>
      <c r="W16457" s="213"/>
      <c r="X16457" s="214"/>
      <c r="Y16457" s="214"/>
      <c r="Z16457" s="214"/>
      <c r="AA16457" s="217"/>
      <c r="AB16457" s="217"/>
      <c r="AC16457" s="217"/>
      <c r="AD16457" s="213"/>
    </row>
    <row r="16458" spans="20:30" x14ac:dyDescent="0.2">
      <c r="T16458" s="212"/>
      <c r="U16458" s="213"/>
      <c r="V16458" s="213"/>
      <c r="W16458" s="213"/>
      <c r="X16458" s="214"/>
      <c r="Y16458" s="214"/>
      <c r="Z16458" s="214"/>
      <c r="AA16458" s="217"/>
      <c r="AB16458" s="217"/>
      <c r="AC16458" s="217"/>
      <c r="AD16458" s="213"/>
    </row>
    <row r="16459" spans="20:30" x14ac:dyDescent="0.2">
      <c r="T16459" s="212"/>
      <c r="U16459" s="213"/>
      <c r="V16459" s="213"/>
      <c r="W16459" s="213"/>
      <c r="X16459" s="214"/>
      <c r="Y16459" s="214"/>
      <c r="Z16459" s="214"/>
      <c r="AA16459" s="217"/>
      <c r="AB16459" s="217"/>
      <c r="AC16459" s="217"/>
      <c r="AD16459" s="213"/>
    </row>
    <row r="16460" spans="20:30" x14ac:dyDescent="0.2">
      <c r="T16460" s="212"/>
      <c r="U16460" s="213"/>
      <c r="V16460" s="213"/>
      <c r="W16460" s="213"/>
      <c r="X16460" s="214"/>
      <c r="Y16460" s="214"/>
      <c r="Z16460" s="214"/>
      <c r="AA16460" s="217"/>
      <c r="AB16460" s="217"/>
      <c r="AC16460" s="217"/>
      <c r="AD16460" s="213"/>
    </row>
    <row r="16461" spans="20:30" x14ac:dyDescent="0.2">
      <c r="T16461" s="212"/>
      <c r="U16461" s="213"/>
      <c r="V16461" s="213"/>
      <c r="W16461" s="213"/>
      <c r="X16461" s="214"/>
      <c r="Y16461" s="214"/>
      <c r="Z16461" s="214"/>
      <c r="AA16461" s="217"/>
      <c r="AB16461" s="217"/>
      <c r="AC16461" s="217"/>
      <c r="AD16461" s="213"/>
    </row>
    <row r="16462" spans="20:30" x14ac:dyDescent="0.2">
      <c r="T16462" s="212"/>
      <c r="U16462" s="213"/>
      <c r="V16462" s="213"/>
      <c r="W16462" s="213"/>
      <c r="X16462" s="214"/>
      <c r="Y16462" s="214"/>
      <c r="Z16462" s="214"/>
      <c r="AA16462" s="217"/>
      <c r="AB16462" s="217"/>
      <c r="AC16462" s="217"/>
      <c r="AD16462" s="213"/>
    </row>
    <row r="16463" spans="20:30" x14ac:dyDescent="0.2">
      <c r="T16463" s="212"/>
      <c r="U16463" s="213"/>
      <c r="V16463" s="213"/>
      <c r="W16463" s="213"/>
      <c r="X16463" s="214"/>
      <c r="Y16463" s="214"/>
      <c r="Z16463" s="214"/>
      <c r="AA16463" s="217"/>
      <c r="AB16463" s="217"/>
      <c r="AC16463" s="217"/>
      <c r="AD16463" s="213"/>
    </row>
    <row r="16464" spans="20:30" x14ac:dyDescent="0.2">
      <c r="T16464" s="212"/>
      <c r="U16464" s="213"/>
      <c r="V16464" s="213"/>
      <c r="W16464" s="213"/>
      <c r="X16464" s="214"/>
      <c r="Y16464" s="214"/>
      <c r="Z16464" s="214"/>
      <c r="AA16464" s="217"/>
      <c r="AB16464" s="217"/>
      <c r="AC16464" s="217"/>
      <c r="AD16464" s="213"/>
    </row>
    <row r="16465" spans="20:30" x14ac:dyDescent="0.2">
      <c r="T16465" s="212"/>
      <c r="U16465" s="213"/>
      <c r="V16465" s="213"/>
      <c r="W16465" s="213"/>
      <c r="X16465" s="214"/>
      <c r="Y16465" s="214"/>
      <c r="Z16465" s="214"/>
      <c r="AA16465" s="217"/>
      <c r="AB16465" s="217"/>
      <c r="AC16465" s="217"/>
      <c r="AD16465" s="213"/>
    </row>
    <row r="16466" spans="20:30" x14ac:dyDescent="0.2">
      <c r="T16466" s="212"/>
      <c r="U16466" s="213"/>
      <c r="V16466" s="213"/>
      <c r="W16466" s="213"/>
      <c r="X16466" s="214"/>
      <c r="Y16466" s="214"/>
      <c r="Z16466" s="214"/>
      <c r="AA16466" s="217"/>
      <c r="AB16466" s="217"/>
      <c r="AC16466" s="217"/>
      <c r="AD16466" s="213"/>
    </row>
    <row r="16467" spans="20:30" x14ac:dyDescent="0.2">
      <c r="T16467" s="212"/>
      <c r="U16467" s="213"/>
      <c r="V16467" s="213"/>
      <c r="W16467" s="213"/>
      <c r="X16467" s="214"/>
      <c r="Y16467" s="214"/>
      <c r="Z16467" s="214"/>
      <c r="AA16467" s="217"/>
      <c r="AB16467" s="217"/>
      <c r="AC16467" s="217"/>
      <c r="AD16467" s="213"/>
    </row>
    <row r="16468" spans="20:30" x14ac:dyDescent="0.2">
      <c r="T16468" s="212"/>
      <c r="U16468" s="213"/>
      <c r="V16468" s="213"/>
      <c r="W16468" s="213"/>
      <c r="X16468" s="214"/>
      <c r="Y16468" s="214"/>
      <c r="Z16468" s="214"/>
      <c r="AA16468" s="217"/>
      <c r="AB16468" s="217"/>
      <c r="AC16468" s="217"/>
      <c r="AD16468" s="213"/>
    </row>
    <row r="16469" spans="20:30" x14ac:dyDescent="0.2">
      <c r="T16469" s="212"/>
      <c r="U16469" s="213"/>
      <c r="V16469" s="213"/>
      <c r="W16469" s="213"/>
      <c r="X16469" s="214"/>
      <c r="Y16469" s="214"/>
      <c r="Z16469" s="214"/>
      <c r="AA16469" s="217"/>
      <c r="AB16469" s="217"/>
      <c r="AC16469" s="217"/>
      <c r="AD16469" s="213"/>
    </row>
    <row r="16470" spans="20:30" x14ac:dyDescent="0.2">
      <c r="T16470" s="212"/>
      <c r="U16470" s="213"/>
      <c r="V16470" s="213"/>
      <c r="W16470" s="213"/>
      <c r="X16470" s="214"/>
      <c r="Y16470" s="214"/>
      <c r="Z16470" s="214"/>
      <c r="AA16470" s="217"/>
      <c r="AB16470" s="217"/>
      <c r="AC16470" s="217"/>
      <c r="AD16470" s="213"/>
    </row>
    <row r="16471" spans="20:30" x14ac:dyDescent="0.2">
      <c r="T16471" s="212"/>
      <c r="U16471" s="213"/>
      <c r="V16471" s="213"/>
      <c r="W16471" s="213"/>
      <c r="X16471" s="214"/>
      <c r="Y16471" s="214"/>
      <c r="Z16471" s="214"/>
      <c r="AA16471" s="217"/>
      <c r="AB16471" s="217"/>
      <c r="AC16471" s="217"/>
      <c r="AD16471" s="213"/>
    </row>
    <row r="16472" spans="20:30" x14ac:dyDescent="0.2">
      <c r="T16472" s="212"/>
      <c r="U16472" s="213"/>
      <c r="V16472" s="213"/>
      <c r="W16472" s="213"/>
      <c r="X16472" s="214"/>
      <c r="Y16472" s="214"/>
      <c r="Z16472" s="214"/>
      <c r="AA16472" s="217"/>
      <c r="AB16472" s="217"/>
      <c r="AC16472" s="217"/>
      <c r="AD16472" s="213"/>
    </row>
    <row r="16473" spans="20:30" x14ac:dyDescent="0.2">
      <c r="T16473" s="212"/>
      <c r="U16473" s="213"/>
      <c r="V16473" s="213"/>
      <c r="W16473" s="213"/>
      <c r="X16473" s="214"/>
      <c r="Y16473" s="214"/>
      <c r="Z16473" s="214"/>
      <c r="AA16473" s="217"/>
      <c r="AB16473" s="217"/>
      <c r="AC16473" s="217"/>
      <c r="AD16473" s="213"/>
    </row>
    <row r="16474" spans="20:30" x14ac:dyDescent="0.2">
      <c r="T16474" s="212"/>
      <c r="U16474" s="213"/>
      <c r="V16474" s="213"/>
      <c r="W16474" s="213"/>
      <c r="X16474" s="214"/>
      <c r="Y16474" s="214"/>
      <c r="Z16474" s="214"/>
      <c r="AA16474" s="217"/>
      <c r="AB16474" s="217"/>
      <c r="AC16474" s="217"/>
      <c r="AD16474" s="213"/>
    </row>
    <row r="16475" spans="20:30" x14ac:dyDescent="0.2">
      <c r="T16475" s="212"/>
      <c r="U16475" s="213"/>
      <c r="V16475" s="213"/>
      <c r="W16475" s="213"/>
      <c r="X16475" s="214"/>
      <c r="Y16475" s="214"/>
      <c r="Z16475" s="214"/>
      <c r="AA16475" s="217"/>
      <c r="AB16475" s="217"/>
      <c r="AC16475" s="217"/>
      <c r="AD16475" s="213"/>
    </row>
    <row r="16476" spans="20:30" x14ac:dyDescent="0.2">
      <c r="T16476" s="212"/>
      <c r="U16476" s="213"/>
      <c r="V16476" s="213"/>
      <c r="W16476" s="213"/>
      <c r="X16476" s="214"/>
      <c r="Y16476" s="214"/>
      <c r="Z16476" s="214"/>
      <c r="AA16476" s="217"/>
      <c r="AB16476" s="217"/>
      <c r="AC16476" s="217"/>
      <c r="AD16476" s="213"/>
    </row>
    <row r="16477" spans="20:30" x14ac:dyDescent="0.2">
      <c r="T16477" s="212"/>
      <c r="U16477" s="213"/>
      <c r="V16477" s="213"/>
      <c r="W16477" s="213"/>
      <c r="X16477" s="214"/>
      <c r="Y16477" s="214"/>
      <c r="Z16477" s="214"/>
      <c r="AA16477" s="217"/>
      <c r="AB16477" s="217"/>
      <c r="AC16477" s="217"/>
      <c r="AD16477" s="213"/>
    </row>
    <row r="16478" spans="20:30" x14ac:dyDescent="0.2">
      <c r="T16478" s="212"/>
      <c r="U16478" s="213"/>
      <c r="V16478" s="213"/>
      <c r="W16478" s="213"/>
      <c r="X16478" s="214"/>
      <c r="Y16478" s="214"/>
      <c r="Z16478" s="214"/>
      <c r="AA16478" s="217"/>
      <c r="AB16478" s="217"/>
      <c r="AC16478" s="217"/>
      <c r="AD16478" s="213"/>
    </row>
    <row r="16479" spans="20:30" x14ac:dyDescent="0.2">
      <c r="T16479" s="212"/>
      <c r="U16479" s="213"/>
      <c r="V16479" s="213"/>
      <c r="W16479" s="213"/>
      <c r="X16479" s="214"/>
      <c r="Y16479" s="214"/>
      <c r="Z16479" s="214"/>
      <c r="AA16479" s="217"/>
      <c r="AB16479" s="217"/>
      <c r="AC16479" s="217"/>
      <c r="AD16479" s="213"/>
    </row>
    <row r="16480" spans="20:30" x14ac:dyDescent="0.2">
      <c r="T16480" s="212"/>
      <c r="U16480" s="213"/>
      <c r="V16480" s="213"/>
      <c r="W16480" s="213"/>
      <c r="X16480" s="214"/>
      <c r="Y16480" s="214"/>
      <c r="Z16480" s="214"/>
      <c r="AA16480" s="217"/>
      <c r="AB16480" s="217"/>
      <c r="AC16480" s="217"/>
      <c r="AD16480" s="213"/>
    </row>
    <row r="16481" spans="20:30" x14ac:dyDescent="0.2">
      <c r="T16481" s="212"/>
      <c r="U16481" s="213"/>
      <c r="V16481" s="213"/>
      <c r="W16481" s="213"/>
      <c r="X16481" s="214"/>
      <c r="Y16481" s="214"/>
      <c r="Z16481" s="214"/>
      <c r="AA16481" s="217"/>
      <c r="AB16481" s="217"/>
      <c r="AC16481" s="217"/>
      <c r="AD16481" s="213"/>
    </row>
    <row r="16482" spans="20:30" x14ac:dyDescent="0.2">
      <c r="T16482" s="212"/>
      <c r="U16482" s="213"/>
      <c r="V16482" s="213"/>
      <c r="W16482" s="213"/>
      <c r="X16482" s="214"/>
      <c r="Y16482" s="214"/>
      <c r="Z16482" s="214"/>
      <c r="AA16482" s="217"/>
      <c r="AB16482" s="217"/>
      <c r="AC16482" s="217"/>
      <c r="AD16482" s="213"/>
    </row>
    <row r="16483" spans="20:30" x14ac:dyDescent="0.2">
      <c r="T16483" s="212"/>
      <c r="U16483" s="213"/>
      <c r="V16483" s="213"/>
      <c r="W16483" s="213"/>
      <c r="X16483" s="214"/>
      <c r="Y16483" s="214"/>
      <c r="Z16483" s="214"/>
      <c r="AA16483" s="217"/>
      <c r="AB16483" s="217"/>
      <c r="AC16483" s="217"/>
      <c r="AD16483" s="213"/>
    </row>
    <row r="16484" spans="20:30" x14ac:dyDescent="0.2">
      <c r="T16484" s="212"/>
      <c r="U16484" s="213"/>
      <c r="V16484" s="213"/>
      <c r="W16484" s="213"/>
      <c r="X16484" s="214"/>
      <c r="Y16484" s="214"/>
      <c r="Z16484" s="214"/>
      <c r="AA16484" s="217"/>
      <c r="AB16484" s="217"/>
      <c r="AC16484" s="217"/>
      <c r="AD16484" s="213"/>
    </row>
    <row r="16485" spans="20:30" x14ac:dyDescent="0.2">
      <c r="T16485" s="212"/>
      <c r="U16485" s="213"/>
      <c r="V16485" s="213"/>
      <c r="W16485" s="213"/>
      <c r="X16485" s="214"/>
      <c r="Y16485" s="214"/>
      <c r="Z16485" s="214"/>
      <c r="AA16485" s="217"/>
      <c r="AB16485" s="217"/>
      <c r="AC16485" s="217"/>
      <c r="AD16485" s="213"/>
    </row>
    <row r="16486" spans="20:30" x14ac:dyDescent="0.2">
      <c r="T16486" s="212"/>
      <c r="U16486" s="213"/>
      <c r="V16486" s="213"/>
      <c r="W16486" s="213"/>
      <c r="X16486" s="214"/>
      <c r="Y16486" s="214"/>
      <c r="Z16486" s="214"/>
      <c r="AA16486" s="217"/>
      <c r="AB16486" s="217"/>
      <c r="AC16486" s="217"/>
      <c r="AD16486" s="213"/>
    </row>
    <row r="16487" spans="20:30" x14ac:dyDescent="0.2">
      <c r="T16487" s="212"/>
      <c r="U16487" s="213"/>
      <c r="V16487" s="213"/>
      <c r="W16487" s="213"/>
      <c r="X16487" s="214"/>
      <c r="Y16487" s="214"/>
      <c r="Z16487" s="214"/>
      <c r="AA16487" s="217"/>
      <c r="AB16487" s="217"/>
      <c r="AC16487" s="217"/>
      <c r="AD16487" s="213"/>
    </row>
    <row r="16488" spans="20:30" x14ac:dyDescent="0.2">
      <c r="T16488" s="212"/>
      <c r="U16488" s="213"/>
      <c r="V16488" s="213"/>
      <c r="W16488" s="213"/>
      <c r="X16488" s="214"/>
      <c r="Y16488" s="214"/>
      <c r="Z16488" s="214"/>
      <c r="AA16488" s="217"/>
      <c r="AB16488" s="217"/>
      <c r="AC16488" s="217"/>
      <c r="AD16488" s="213"/>
    </row>
    <row r="16489" spans="20:30" x14ac:dyDescent="0.2">
      <c r="T16489" s="212"/>
      <c r="U16489" s="213"/>
      <c r="V16489" s="213"/>
      <c r="W16489" s="213"/>
      <c r="X16489" s="214"/>
      <c r="Y16489" s="214"/>
      <c r="Z16489" s="214"/>
      <c r="AA16489" s="217"/>
      <c r="AB16489" s="217"/>
      <c r="AC16489" s="217"/>
      <c r="AD16489" s="213"/>
    </row>
    <row r="16490" spans="20:30" x14ac:dyDescent="0.2">
      <c r="T16490" s="212"/>
      <c r="U16490" s="213"/>
      <c r="V16490" s="213"/>
      <c r="W16490" s="213"/>
      <c r="X16490" s="214"/>
      <c r="Y16490" s="214"/>
      <c r="Z16490" s="214"/>
      <c r="AA16490" s="217"/>
      <c r="AB16490" s="217"/>
      <c r="AC16490" s="217"/>
      <c r="AD16490" s="213"/>
    </row>
    <row r="16491" spans="20:30" x14ac:dyDescent="0.2">
      <c r="T16491" s="212"/>
      <c r="U16491" s="213"/>
      <c r="V16491" s="213"/>
      <c r="W16491" s="213"/>
      <c r="X16491" s="214"/>
      <c r="Y16491" s="214"/>
      <c r="Z16491" s="214"/>
      <c r="AA16491" s="217"/>
      <c r="AB16491" s="217"/>
      <c r="AC16491" s="217"/>
      <c r="AD16491" s="213"/>
    </row>
    <row r="16492" spans="20:30" x14ac:dyDescent="0.2">
      <c r="T16492" s="212"/>
      <c r="U16492" s="213"/>
      <c r="V16492" s="213"/>
      <c r="W16492" s="213"/>
      <c r="X16492" s="214"/>
      <c r="Y16492" s="214"/>
      <c r="Z16492" s="214"/>
      <c r="AA16492" s="217"/>
      <c r="AB16492" s="217"/>
      <c r="AC16492" s="217"/>
      <c r="AD16492" s="213"/>
    </row>
    <row r="16493" spans="20:30" x14ac:dyDescent="0.2">
      <c r="T16493" s="212"/>
      <c r="U16493" s="213"/>
      <c r="V16493" s="213"/>
      <c r="W16493" s="213"/>
      <c r="X16493" s="214"/>
      <c r="Y16493" s="214"/>
      <c r="Z16493" s="214"/>
      <c r="AA16493" s="217"/>
      <c r="AB16493" s="217"/>
      <c r="AC16493" s="217"/>
      <c r="AD16493" s="213"/>
    </row>
    <row r="16494" spans="20:30" x14ac:dyDescent="0.2">
      <c r="T16494" s="212"/>
      <c r="U16494" s="213"/>
      <c r="V16494" s="213"/>
      <c r="W16494" s="213"/>
      <c r="X16494" s="214"/>
      <c r="Y16494" s="214"/>
      <c r="Z16494" s="214"/>
      <c r="AA16494" s="217"/>
      <c r="AB16494" s="217"/>
      <c r="AC16494" s="217"/>
      <c r="AD16494" s="213"/>
    </row>
    <row r="16495" spans="20:30" x14ac:dyDescent="0.2">
      <c r="T16495" s="212"/>
      <c r="U16495" s="213"/>
      <c r="V16495" s="213"/>
      <c r="W16495" s="213"/>
      <c r="X16495" s="214"/>
      <c r="Y16495" s="214"/>
      <c r="Z16495" s="214"/>
      <c r="AA16495" s="217"/>
      <c r="AB16495" s="217"/>
      <c r="AC16495" s="217"/>
      <c r="AD16495" s="213"/>
    </row>
    <row r="16496" spans="20:30" x14ac:dyDescent="0.2">
      <c r="T16496" s="212"/>
      <c r="U16496" s="213"/>
      <c r="V16496" s="213"/>
      <c r="W16496" s="213"/>
      <c r="X16496" s="214"/>
      <c r="Y16496" s="214"/>
      <c r="Z16496" s="214"/>
      <c r="AA16496" s="217"/>
      <c r="AB16496" s="217"/>
      <c r="AC16496" s="217"/>
      <c r="AD16496" s="213"/>
    </row>
    <row r="16497" spans="20:30" x14ac:dyDescent="0.2">
      <c r="T16497" s="212"/>
      <c r="U16497" s="213"/>
      <c r="V16497" s="213"/>
      <c r="W16497" s="213"/>
      <c r="X16497" s="214"/>
      <c r="Y16497" s="214"/>
      <c r="Z16497" s="214"/>
      <c r="AA16497" s="217"/>
      <c r="AB16497" s="217"/>
      <c r="AC16497" s="217"/>
      <c r="AD16497" s="213"/>
    </row>
    <row r="16498" spans="20:30" x14ac:dyDescent="0.2">
      <c r="T16498" s="212"/>
      <c r="U16498" s="213"/>
      <c r="V16498" s="213"/>
      <c r="W16498" s="213"/>
      <c r="X16498" s="214"/>
      <c r="Y16498" s="214"/>
      <c r="Z16498" s="214"/>
      <c r="AA16498" s="217"/>
      <c r="AB16498" s="217"/>
      <c r="AC16498" s="217"/>
      <c r="AD16498" s="213"/>
    </row>
    <row r="16499" spans="20:30" x14ac:dyDescent="0.2">
      <c r="T16499" s="212"/>
      <c r="U16499" s="213"/>
      <c r="V16499" s="213"/>
      <c r="W16499" s="213"/>
      <c r="X16499" s="214"/>
      <c r="Y16499" s="214"/>
      <c r="Z16499" s="214"/>
      <c r="AA16499" s="217"/>
      <c r="AB16499" s="217"/>
      <c r="AC16499" s="217"/>
      <c r="AD16499" s="213"/>
    </row>
    <row r="16500" spans="20:30" x14ac:dyDescent="0.2">
      <c r="T16500" s="212"/>
      <c r="U16500" s="213"/>
      <c r="V16500" s="213"/>
      <c r="W16500" s="213"/>
      <c r="X16500" s="214"/>
      <c r="Y16500" s="214"/>
      <c r="Z16500" s="214"/>
      <c r="AA16500" s="217"/>
      <c r="AB16500" s="217"/>
      <c r="AC16500" s="217"/>
      <c r="AD16500" s="213"/>
    </row>
    <row r="16501" spans="20:30" x14ac:dyDescent="0.2">
      <c r="T16501" s="212"/>
      <c r="U16501" s="213"/>
      <c r="V16501" s="213"/>
      <c r="W16501" s="213"/>
      <c r="X16501" s="214"/>
      <c r="Y16501" s="214"/>
      <c r="Z16501" s="214"/>
      <c r="AA16501" s="217"/>
      <c r="AB16501" s="217"/>
      <c r="AC16501" s="217"/>
      <c r="AD16501" s="213"/>
    </row>
    <row r="16502" spans="20:30" x14ac:dyDescent="0.2">
      <c r="T16502" s="212"/>
      <c r="U16502" s="213"/>
      <c r="V16502" s="213"/>
      <c r="W16502" s="213"/>
      <c r="X16502" s="214"/>
      <c r="Y16502" s="214"/>
      <c r="Z16502" s="214"/>
      <c r="AA16502" s="217"/>
      <c r="AB16502" s="217"/>
      <c r="AC16502" s="217"/>
      <c r="AD16502" s="213"/>
    </row>
    <row r="16503" spans="20:30" x14ac:dyDescent="0.2">
      <c r="T16503" s="212"/>
      <c r="U16503" s="213"/>
      <c r="V16503" s="213"/>
      <c r="W16503" s="213"/>
      <c r="X16503" s="214"/>
      <c r="Y16503" s="214"/>
      <c r="Z16503" s="214"/>
      <c r="AA16503" s="217"/>
      <c r="AB16503" s="217"/>
      <c r="AC16503" s="217"/>
      <c r="AD16503" s="213"/>
    </row>
    <row r="16504" spans="20:30" x14ac:dyDescent="0.2">
      <c r="T16504" s="212"/>
      <c r="U16504" s="213"/>
      <c r="V16504" s="213"/>
      <c r="W16504" s="213"/>
      <c r="X16504" s="214"/>
      <c r="Y16504" s="214"/>
      <c r="Z16504" s="214"/>
      <c r="AA16504" s="217"/>
      <c r="AB16504" s="217"/>
      <c r="AC16504" s="217"/>
      <c r="AD16504" s="213"/>
    </row>
    <row r="16505" spans="20:30" x14ac:dyDescent="0.2">
      <c r="T16505" s="212"/>
      <c r="U16505" s="213"/>
      <c r="V16505" s="213"/>
      <c r="W16505" s="213"/>
      <c r="X16505" s="214"/>
      <c r="Y16505" s="214"/>
      <c r="Z16505" s="214"/>
      <c r="AA16505" s="217"/>
      <c r="AB16505" s="217"/>
      <c r="AC16505" s="217"/>
      <c r="AD16505" s="213"/>
    </row>
    <row r="16506" spans="20:30" x14ac:dyDescent="0.2">
      <c r="T16506" s="212"/>
      <c r="U16506" s="213"/>
      <c r="V16506" s="213"/>
      <c r="W16506" s="213"/>
      <c r="X16506" s="214"/>
      <c r="Y16506" s="214"/>
      <c r="Z16506" s="214"/>
      <c r="AA16506" s="217"/>
      <c r="AB16506" s="217"/>
      <c r="AC16506" s="217"/>
      <c r="AD16506" s="213"/>
    </row>
    <row r="16507" spans="20:30" x14ac:dyDescent="0.2">
      <c r="T16507" s="212"/>
      <c r="U16507" s="213"/>
      <c r="V16507" s="213"/>
      <c r="W16507" s="213"/>
      <c r="X16507" s="214"/>
      <c r="Y16507" s="214"/>
      <c r="Z16507" s="214"/>
      <c r="AA16507" s="217"/>
      <c r="AB16507" s="217"/>
      <c r="AC16507" s="217"/>
      <c r="AD16507" s="213"/>
    </row>
    <row r="16508" spans="20:30" x14ac:dyDescent="0.2">
      <c r="T16508" s="212"/>
      <c r="U16508" s="213"/>
      <c r="V16508" s="213"/>
      <c r="W16508" s="213"/>
      <c r="X16508" s="214"/>
      <c r="Y16508" s="214"/>
      <c r="Z16508" s="214"/>
      <c r="AA16508" s="217"/>
      <c r="AB16508" s="217"/>
      <c r="AC16508" s="217"/>
      <c r="AD16508" s="213"/>
    </row>
    <row r="16509" spans="20:30" x14ac:dyDescent="0.2">
      <c r="T16509" s="212"/>
      <c r="U16509" s="213"/>
      <c r="V16509" s="213"/>
      <c r="W16509" s="213"/>
      <c r="X16509" s="214"/>
      <c r="Y16509" s="214"/>
      <c r="Z16509" s="214"/>
      <c r="AA16509" s="217"/>
      <c r="AB16509" s="217"/>
      <c r="AC16509" s="217"/>
      <c r="AD16509" s="213"/>
    </row>
    <row r="16510" spans="20:30" x14ac:dyDescent="0.2">
      <c r="T16510" s="212"/>
      <c r="U16510" s="213"/>
      <c r="V16510" s="213"/>
      <c r="W16510" s="213"/>
      <c r="X16510" s="214"/>
      <c r="Y16510" s="214"/>
      <c r="Z16510" s="214"/>
      <c r="AA16510" s="217"/>
      <c r="AB16510" s="217"/>
      <c r="AC16510" s="217"/>
      <c r="AD16510" s="213"/>
    </row>
    <row r="16511" spans="20:30" x14ac:dyDescent="0.2">
      <c r="T16511" s="212"/>
      <c r="U16511" s="213"/>
      <c r="V16511" s="213"/>
      <c r="W16511" s="213"/>
      <c r="X16511" s="214"/>
      <c r="Y16511" s="214"/>
      <c r="Z16511" s="214"/>
      <c r="AA16511" s="217"/>
      <c r="AB16511" s="217"/>
      <c r="AC16511" s="217"/>
      <c r="AD16511" s="213"/>
    </row>
    <row r="16512" spans="20:30" x14ac:dyDescent="0.2">
      <c r="T16512" s="212"/>
      <c r="U16512" s="213"/>
      <c r="V16512" s="213"/>
      <c r="W16512" s="213"/>
      <c r="X16512" s="214"/>
      <c r="Y16512" s="214"/>
      <c r="Z16512" s="214"/>
      <c r="AA16512" s="217"/>
      <c r="AB16512" s="217"/>
      <c r="AC16512" s="217"/>
      <c r="AD16512" s="213"/>
    </row>
    <row r="16513" spans="20:30" x14ac:dyDescent="0.2">
      <c r="T16513" s="212"/>
      <c r="U16513" s="213"/>
      <c r="V16513" s="213"/>
      <c r="W16513" s="213"/>
      <c r="X16513" s="214"/>
      <c r="Y16513" s="214"/>
      <c r="Z16513" s="214"/>
      <c r="AA16513" s="217"/>
      <c r="AB16513" s="217"/>
      <c r="AC16513" s="217"/>
      <c r="AD16513" s="213"/>
    </row>
    <row r="16514" spans="20:30" x14ac:dyDescent="0.2">
      <c r="T16514" s="212"/>
      <c r="U16514" s="213"/>
      <c r="V16514" s="213"/>
      <c r="W16514" s="213"/>
      <c r="X16514" s="214"/>
      <c r="Y16514" s="214"/>
      <c r="Z16514" s="214"/>
      <c r="AA16514" s="217"/>
      <c r="AB16514" s="217"/>
      <c r="AC16514" s="217"/>
      <c r="AD16514" s="213"/>
    </row>
    <row r="16515" spans="20:30" x14ac:dyDescent="0.2">
      <c r="T16515" s="212"/>
      <c r="U16515" s="213"/>
      <c r="V16515" s="213"/>
      <c r="W16515" s="213"/>
      <c r="X16515" s="214"/>
      <c r="Y16515" s="214"/>
      <c r="Z16515" s="214"/>
      <c r="AA16515" s="217"/>
      <c r="AB16515" s="217"/>
      <c r="AC16515" s="217"/>
      <c r="AD16515" s="213"/>
    </row>
    <row r="16516" spans="20:30" x14ac:dyDescent="0.2">
      <c r="T16516" s="212"/>
      <c r="U16516" s="213"/>
      <c r="V16516" s="213"/>
      <c r="W16516" s="213"/>
      <c r="X16516" s="214"/>
      <c r="Y16516" s="214"/>
      <c r="Z16516" s="214"/>
      <c r="AA16516" s="217"/>
      <c r="AB16516" s="217"/>
      <c r="AC16516" s="217"/>
      <c r="AD16516" s="213"/>
    </row>
    <row r="16517" spans="20:30" x14ac:dyDescent="0.2">
      <c r="T16517" s="212"/>
      <c r="U16517" s="213"/>
      <c r="V16517" s="213"/>
      <c r="W16517" s="213"/>
      <c r="X16517" s="214"/>
      <c r="Y16517" s="214"/>
      <c r="Z16517" s="214"/>
      <c r="AA16517" s="217"/>
      <c r="AB16517" s="217"/>
      <c r="AC16517" s="217"/>
      <c r="AD16517" s="213"/>
    </row>
    <row r="16518" spans="20:30" x14ac:dyDescent="0.2">
      <c r="T16518" s="212"/>
      <c r="U16518" s="213"/>
      <c r="V16518" s="213"/>
      <c r="W16518" s="213"/>
      <c r="X16518" s="214"/>
      <c r="Y16518" s="214"/>
      <c r="Z16518" s="214"/>
      <c r="AA16518" s="217"/>
      <c r="AB16518" s="217"/>
      <c r="AC16518" s="217"/>
      <c r="AD16518" s="213"/>
    </row>
    <row r="16519" spans="20:30" x14ac:dyDescent="0.2">
      <c r="T16519" s="212"/>
      <c r="U16519" s="213"/>
      <c r="V16519" s="213"/>
      <c r="W16519" s="213"/>
      <c r="X16519" s="214"/>
      <c r="Y16519" s="214"/>
      <c r="Z16519" s="214"/>
      <c r="AA16519" s="217"/>
      <c r="AB16519" s="217"/>
      <c r="AC16519" s="217"/>
      <c r="AD16519" s="213"/>
    </row>
    <row r="16520" spans="20:30" x14ac:dyDescent="0.2">
      <c r="T16520" s="212"/>
      <c r="U16520" s="213"/>
      <c r="V16520" s="213"/>
      <c r="W16520" s="213"/>
      <c r="X16520" s="214"/>
      <c r="Y16520" s="214"/>
      <c r="Z16520" s="214"/>
      <c r="AA16520" s="217"/>
      <c r="AB16520" s="217"/>
      <c r="AC16520" s="217"/>
      <c r="AD16520" s="213"/>
    </row>
    <row r="16521" spans="20:30" x14ac:dyDescent="0.2">
      <c r="T16521" s="212"/>
      <c r="U16521" s="213"/>
      <c r="V16521" s="213"/>
      <c r="W16521" s="213"/>
      <c r="X16521" s="214"/>
      <c r="Y16521" s="214"/>
      <c r="Z16521" s="214"/>
      <c r="AA16521" s="217"/>
      <c r="AB16521" s="217"/>
      <c r="AC16521" s="217"/>
      <c r="AD16521" s="213"/>
    </row>
    <row r="16522" spans="20:30" x14ac:dyDescent="0.2">
      <c r="T16522" s="212"/>
      <c r="U16522" s="213"/>
      <c r="V16522" s="213"/>
      <c r="W16522" s="213"/>
      <c r="X16522" s="214"/>
      <c r="Y16522" s="214"/>
      <c r="Z16522" s="214"/>
      <c r="AA16522" s="217"/>
      <c r="AB16522" s="217"/>
      <c r="AC16522" s="217"/>
      <c r="AD16522" s="213"/>
    </row>
    <row r="16523" spans="20:30" x14ac:dyDescent="0.2">
      <c r="T16523" s="212"/>
      <c r="U16523" s="213"/>
      <c r="V16523" s="213"/>
      <c r="W16523" s="213"/>
      <c r="X16523" s="214"/>
      <c r="Y16523" s="214"/>
      <c r="Z16523" s="214"/>
      <c r="AA16523" s="217"/>
      <c r="AB16523" s="217"/>
      <c r="AC16523" s="217"/>
      <c r="AD16523" s="213"/>
    </row>
    <row r="16524" spans="20:30" x14ac:dyDescent="0.2">
      <c r="T16524" s="212"/>
      <c r="U16524" s="213"/>
      <c r="V16524" s="213"/>
      <c r="W16524" s="213"/>
      <c r="X16524" s="214"/>
      <c r="Y16524" s="214"/>
      <c r="Z16524" s="214"/>
      <c r="AA16524" s="217"/>
      <c r="AB16524" s="217"/>
      <c r="AC16524" s="217"/>
      <c r="AD16524" s="213"/>
    </row>
    <row r="16525" spans="20:30" x14ac:dyDescent="0.2">
      <c r="T16525" s="212"/>
      <c r="U16525" s="213"/>
      <c r="V16525" s="213"/>
      <c r="W16525" s="213"/>
      <c r="X16525" s="214"/>
      <c r="Y16525" s="214"/>
      <c r="Z16525" s="214"/>
      <c r="AA16525" s="217"/>
      <c r="AB16525" s="217"/>
      <c r="AC16525" s="217"/>
      <c r="AD16525" s="213"/>
    </row>
    <row r="16526" spans="20:30" x14ac:dyDescent="0.2">
      <c r="T16526" s="212"/>
      <c r="U16526" s="213"/>
      <c r="V16526" s="213"/>
      <c r="W16526" s="213"/>
      <c r="X16526" s="214"/>
      <c r="Y16526" s="214"/>
      <c r="Z16526" s="214"/>
      <c r="AA16526" s="217"/>
      <c r="AB16526" s="217"/>
      <c r="AC16526" s="217"/>
      <c r="AD16526" s="213"/>
    </row>
    <row r="16527" spans="20:30" x14ac:dyDescent="0.2">
      <c r="T16527" s="212"/>
      <c r="U16527" s="213"/>
      <c r="V16527" s="213"/>
      <c r="W16527" s="213"/>
      <c r="X16527" s="214"/>
      <c r="Y16527" s="214"/>
      <c r="Z16527" s="214"/>
      <c r="AA16527" s="217"/>
      <c r="AB16527" s="217"/>
      <c r="AC16527" s="217"/>
      <c r="AD16527" s="213"/>
    </row>
    <row r="16528" spans="20:30" x14ac:dyDescent="0.2">
      <c r="T16528" s="212"/>
      <c r="U16528" s="213"/>
      <c r="V16528" s="213"/>
      <c r="W16528" s="213"/>
      <c r="X16528" s="214"/>
      <c r="Y16528" s="214"/>
      <c r="Z16528" s="214"/>
      <c r="AA16528" s="217"/>
      <c r="AB16528" s="217"/>
      <c r="AC16528" s="217"/>
      <c r="AD16528" s="213"/>
    </row>
    <row r="16529" spans="20:30" x14ac:dyDescent="0.2">
      <c r="T16529" s="212"/>
      <c r="U16529" s="213"/>
      <c r="V16529" s="213"/>
      <c r="W16529" s="213"/>
      <c r="X16529" s="214"/>
      <c r="Y16529" s="214"/>
      <c r="Z16529" s="214"/>
      <c r="AA16529" s="217"/>
      <c r="AB16529" s="217"/>
      <c r="AC16529" s="217"/>
      <c r="AD16529" s="213"/>
    </row>
    <row r="16530" spans="20:30" x14ac:dyDescent="0.2">
      <c r="T16530" s="212"/>
      <c r="U16530" s="213"/>
      <c r="V16530" s="213"/>
      <c r="W16530" s="213"/>
      <c r="X16530" s="214"/>
      <c r="Y16530" s="214"/>
      <c r="Z16530" s="214"/>
      <c r="AA16530" s="217"/>
      <c r="AB16530" s="217"/>
      <c r="AC16530" s="217"/>
      <c r="AD16530" s="213"/>
    </row>
    <row r="16531" spans="20:30" x14ac:dyDescent="0.2">
      <c r="T16531" s="212"/>
      <c r="U16531" s="213"/>
      <c r="V16531" s="213"/>
      <c r="W16531" s="213"/>
      <c r="X16531" s="214"/>
      <c r="Y16531" s="214"/>
      <c r="Z16531" s="214"/>
      <c r="AA16531" s="217"/>
      <c r="AB16531" s="217"/>
      <c r="AC16531" s="217"/>
      <c r="AD16531" s="213"/>
    </row>
    <row r="16532" spans="20:30" x14ac:dyDescent="0.2">
      <c r="T16532" s="212"/>
      <c r="U16532" s="213"/>
      <c r="V16532" s="213"/>
      <c r="W16532" s="213"/>
      <c r="X16532" s="214"/>
      <c r="Y16532" s="214"/>
      <c r="Z16532" s="214"/>
      <c r="AA16532" s="217"/>
      <c r="AB16532" s="217"/>
      <c r="AC16532" s="217"/>
      <c r="AD16532" s="213"/>
    </row>
    <row r="16533" spans="20:30" x14ac:dyDescent="0.2">
      <c r="T16533" s="212"/>
      <c r="U16533" s="213"/>
      <c r="V16533" s="213"/>
      <c r="W16533" s="213"/>
      <c r="X16533" s="214"/>
      <c r="Y16533" s="214"/>
      <c r="Z16533" s="214"/>
      <c r="AA16533" s="217"/>
      <c r="AB16533" s="217"/>
      <c r="AC16533" s="217"/>
      <c r="AD16533" s="213"/>
    </row>
    <row r="16534" spans="20:30" x14ac:dyDescent="0.2">
      <c r="T16534" s="212"/>
      <c r="U16534" s="213"/>
      <c r="V16534" s="213"/>
      <c r="W16534" s="213"/>
      <c r="X16534" s="214"/>
      <c r="Y16534" s="214"/>
      <c r="Z16534" s="214"/>
      <c r="AA16534" s="217"/>
      <c r="AB16534" s="217"/>
      <c r="AC16534" s="217"/>
      <c r="AD16534" s="213"/>
    </row>
    <row r="16535" spans="20:30" x14ac:dyDescent="0.2">
      <c r="T16535" s="212"/>
      <c r="U16535" s="213"/>
      <c r="V16535" s="213"/>
      <c r="W16535" s="213"/>
      <c r="X16535" s="214"/>
      <c r="Y16535" s="214"/>
      <c r="Z16535" s="214"/>
      <c r="AA16535" s="217"/>
      <c r="AB16535" s="217"/>
      <c r="AC16535" s="217"/>
      <c r="AD16535" s="213"/>
    </row>
    <row r="16536" spans="20:30" x14ac:dyDescent="0.2">
      <c r="T16536" s="212"/>
      <c r="U16536" s="213"/>
      <c r="V16536" s="213"/>
      <c r="W16536" s="213"/>
      <c r="X16536" s="214"/>
      <c r="Y16536" s="214"/>
      <c r="Z16536" s="214"/>
      <c r="AA16536" s="217"/>
      <c r="AB16536" s="217"/>
      <c r="AC16536" s="217"/>
      <c r="AD16536" s="213"/>
    </row>
    <row r="16537" spans="20:30" x14ac:dyDescent="0.2">
      <c r="T16537" s="212"/>
      <c r="U16537" s="213"/>
      <c r="V16537" s="213"/>
      <c r="W16537" s="213"/>
      <c r="X16537" s="214"/>
      <c r="Y16537" s="214"/>
      <c r="Z16537" s="214"/>
      <c r="AA16537" s="217"/>
      <c r="AB16537" s="217"/>
      <c r="AC16537" s="217"/>
      <c r="AD16537" s="213"/>
    </row>
    <row r="16538" spans="20:30" x14ac:dyDescent="0.2">
      <c r="T16538" s="212"/>
      <c r="U16538" s="213"/>
      <c r="V16538" s="213"/>
      <c r="W16538" s="213"/>
      <c r="X16538" s="214"/>
      <c r="Y16538" s="214"/>
      <c r="Z16538" s="214"/>
      <c r="AA16538" s="217"/>
      <c r="AB16538" s="217"/>
      <c r="AC16538" s="217"/>
      <c r="AD16538" s="213"/>
    </row>
    <row r="16539" spans="20:30" x14ac:dyDescent="0.2">
      <c r="T16539" s="212"/>
      <c r="U16539" s="213"/>
      <c r="V16539" s="213"/>
      <c r="W16539" s="213"/>
      <c r="X16539" s="214"/>
      <c r="Y16539" s="214"/>
      <c r="Z16539" s="214"/>
      <c r="AA16539" s="217"/>
      <c r="AB16539" s="217"/>
      <c r="AC16539" s="217"/>
      <c r="AD16539" s="213"/>
    </row>
    <row r="16540" spans="20:30" x14ac:dyDescent="0.2">
      <c r="T16540" s="212"/>
      <c r="U16540" s="213"/>
      <c r="V16540" s="213"/>
      <c r="W16540" s="213"/>
      <c r="X16540" s="214"/>
      <c r="Y16540" s="214"/>
      <c r="Z16540" s="214"/>
      <c r="AA16540" s="217"/>
      <c r="AB16540" s="217"/>
      <c r="AC16540" s="217"/>
      <c r="AD16540" s="213"/>
    </row>
    <row r="16541" spans="20:30" x14ac:dyDescent="0.2">
      <c r="T16541" s="212"/>
      <c r="U16541" s="213"/>
      <c r="V16541" s="213"/>
      <c r="W16541" s="213"/>
      <c r="X16541" s="214"/>
      <c r="Y16541" s="214"/>
      <c r="Z16541" s="214"/>
      <c r="AA16541" s="217"/>
      <c r="AB16541" s="217"/>
      <c r="AC16541" s="217"/>
      <c r="AD16541" s="213"/>
    </row>
    <row r="16542" spans="20:30" x14ac:dyDescent="0.2">
      <c r="T16542" s="212"/>
      <c r="U16542" s="213"/>
      <c r="V16542" s="213"/>
      <c r="W16542" s="213"/>
      <c r="X16542" s="214"/>
      <c r="Y16542" s="214"/>
      <c r="Z16542" s="214"/>
      <c r="AA16542" s="217"/>
      <c r="AB16542" s="217"/>
      <c r="AC16542" s="217"/>
      <c r="AD16542" s="213"/>
    </row>
    <row r="16543" spans="20:30" x14ac:dyDescent="0.2">
      <c r="T16543" s="212"/>
      <c r="U16543" s="213"/>
      <c r="V16543" s="213"/>
      <c r="W16543" s="213"/>
      <c r="X16543" s="214"/>
      <c r="Y16543" s="214"/>
      <c r="Z16543" s="214"/>
      <c r="AA16543" s="217"/>
      <c r="AB16543" s="217"/>
      <c r="AC16543" s="217"/>
      <c r="AD16543" s="213"/>
    </row>
    <row r="16544" spans="20:30" x14ac:dyDescent="0.2">
      <c r="T16544" s="212"/>
      <c r="U16544" s="213"/>
      <c r="V16544" s="213"/>
      <c r="W16544" s="213"/>
      <c r="X16544" s="214"/>
      <c r="Y16544" s="214"/>
      <c r="Z16544" s="214"/>
      <c r="AA16544" s="217"/>
      <c r="AB16544" s="217"/>
      <c r="AC16544" s="217"/>
      <c r="AD16544" s="213"/>
    </row>
    <row r="16545" spans="20:30" x14ac:dyDescent="0.2">
      <c r="T16545" s="212"/>
      <c r="U16545" s="213"/>
      <c r="V16545" s="213"/>
      <c r="W16545" s="213"/>
      <c r="X16545" s="214"/>
      <c r="Y16545" s="214"/>
      <c r="Z16545" s="214"/>
      <c r="AA16545" s="217"/>
      <c r="AB16545" s="217"/>
      <c r="AC16545" s="217"/>
      <c r="AD16545" s="213"/>
    </row>
    <row r="16546" spans="20:30" x14ac:dyDescent="0.2">
      <c r="T16546" s="212"/>
      <c r="U16546" s="213"/>
      <c r="V16546" s="213"/>
      <c r="W16546" s="213"/>
      <c r="X16546" s="214"/>
      <c r="Y16546" s="214"/>
      <c r="Z16546" s="214"/>
      <c r="AA16546" s="217"/>
      <c r="AB16546" s="217"/>
      <c r="AC16546" s="217"/>
      <c r="AD16546" s="213"/>
    </row>
    <row r="16547" spans="20:30" x14ac:dyDescent="0.2">
      <c r="T16547" s="212"/>
      <c r="U16547" s="213"/>
      <c r="V16547" s="213"/>
      <c r="W16547" s="213"/>
      <c r="X16547" s="214"/>
      <c r="Y16547" s="214"/>
      <c r="Z16547" s="214"/>
      <c r="AA16547" s="217"/>
      <c r="AB16547" s="217"/>
      <c r="AC16547" s="217"/>
      <c r="AD16547" s="213"/>
    </row>
    <row r="16548" spans="20:30" x14ac:dyDescent="0.2">
      <c r="T16548" s="212"/>
      <c r="U16548" s="213"/>
      <c r="V16548" s="213"/>
      <c r="W16548" s="213"/>
      <c r="X16548" s="214"/>
      <c r="Y16548" s="214"/>
      <c r="Z16548" s="214"/>
      <c r="AA16548" s="217"/>
      <c r="AB16548" s="217"/>
      <c r="AC16548" s="217"/>
      <c r="AD16548" s="213"/>
    </row>
    <row r="16549" spans="20:30" x14ac:dyDescent="0.2">
      <c r="T16549" s="212"/>
      <c r="U16549" s="213"/>
      <c r="V16549" s="213"/>
      <c r="W16549" s="213"/>
      <c r="X16549" s="214"/>
      <c r="Y16549" s="214"/>
      <c r="Z16549" s="214"/>
      <c r="AA16549" s="217"/>
      <c r="AB16549" s="217"/>
      <c r="AC16549" s="217"/>
      <c r="AD16549" s="213"/>
    </row>
    <row r="16550" spans="20:30" x14ac:dyDescent="0.2">
      <c r="T16550" s="212"/>
      <c r="U16550" s="213"/>
      <c r="V16550" s="213"/>
      <c r="W16550" s="213"/>
      <c r="X16550" s="214"/>
      <c r="Y16550" s="214"/>
      <c r="Z16550" s="214"/>
      <c r="AA16550" s="217"/>
      <c r="AB16550" s="217"/>
      <c r="AC16550" s="217"/>
      <c r="AD16550" s="213"/>
    </row>
    <row r="16551" spans="20:30" x14ac:dyDescent="0.2">
      <c r="T16551" s="212"/>
      <c r="U16551" s="213"/>
      <c r="V16551" s="213"/>
      <c r="W16551" s="213"/>
      <c r="X16551" s="214"/>
      <c r="Y16551" s="214"/>
      <c r="Z16551" s="214"/>
      <c r="AA16551" s="217"/>
      <c r="AB16551" s="217"/>
      <c r="AC16551" s="217"/>
      <c r="AD16551" s="213"/>
    </row>
    <row r="16552" spans="20:30" x14ac:dyDescent="0.2">
      <c r="T16552" s="212"/>
      <c r="U16552" s="213"/>
      <c r="V16552" s="213"/>
      <c r="W16552" s="213"/>
      <c r="X16552" s="214"/>
      <c r="Y16552" s="214"/>
      <c r="Z16552" s="214"/>
      <c r="AA16552" s="217"/>
      <c r="AB16552" s="217"/>
      <c r="AC16552" s="217"/>
      <c r="AD16552" s="213"/>
    </row>
    <row r="16553" spans="20:30" x14ac:dyDescent="0.2">
      <c r="T16553" s="212"/>
      <c r="U16553" s="213"/>
      <c r="V16553" s="213"/>
      <c r="W16553" s="213"/>
      <c r="X16553" s="214"/>
      <c r="Y16553" s="214"/>
      <c r="Z16553" s="214"/>
      <c r="AA16553" s="217"/>
      <c r="AB16553" s="217"/>
      <c r="AC16553" s="217"/>
      <c r="AD16553" s="213"/>
    </row>
    <row r="16554" spans="20:30" x14ac:dyDescent="0.2">
      <c r="T16554" s="212"/>
      <c r="U16554" s="213"/>
      <c r="V16554" s="213"/>
      <c r="W16554" s="213"/>
      <c r="X16554" s="214"/>
      <c r="Y16554" s="214"/>
      <c r="Z16554" s="214"/>
      <c r="AA16554" s="217"/>
      <c r="AB16554" s="217"/>
      <c r="AC16554" s="217"/>
      <c r="AD16554" s="213"/>
    </row>
    <row r="16555" spans="20:30" x14ac:dyDescent="0.2">
      <c r="T16555" s="212"/>
      <c r="U16555" s="213"/>
      <c r="V16555" s="213"/>
      <c r="W16555" s="213"/>
      <c r="X16555" s="214"/>
      <c r="Y16555" s="214"/>
      <c r="Z16555" s="214"/>
      <c r="AA16555" s="217"/>
      <c r="AB16555" s="217"/>
      <c r="AC16555" s="217"/>
      <c r="AD16555" s="213"/>
    </row>
    <row r="16556" spans="20:30" x14ac:dyDescent="0.2">
      <c r="T16556" s="212"/>
      <c r="U16556" s="213"/>
      <c r="V16556" s="213"/>
      <c r="W16556" s="213"/>
      <c r="X16556" s="214"/>
      <c r="Y16556" s="214"/>
      <c r="Z16556" s="214"/>
      <c r="AA16556" s="217"/>
      <c r="AB16556" s="217"/>
      <c r="AC16556" s="217"/>
      <c r="AD16556" s="213"/>
    </row>
    <row r="16557" spans="20:30" x14ac:dyDescent="0.2">
      <c r="T16557" s="212"/>
      <c r="U16557" s="213"/>
      <c r="V16557" s="213"/>
      <c r="W16557" s="213"/>
      <c r="X16557" s="214"/>
      <c r="Y16557" s="214"/>
      <c r="Z16557" s="214"/>
      <c r="AA16557" s="217"/>
      <c r="AB16557" s="217"/>
      <c r="AC16557" s="217"/>
      <c r="AD16557" s="213"/>
    </row>
    <row r="16558" spans="20:30" x14ac:dyDescent="0.2">
      <c r="T16558" s="212"/>
      <c r="U16558" s="213"/>
      <c r="V16558" s="213"/>
      <c r="W16558" s="213"/>
      <c r="X16558" s="214"/>
      <c r="Y16558" s="214"/>
      <c r="Z16558" s="214"/>
      <c r="AA16558" s="217"/>
      <c r="AB16558" s="217"/>
      <c r="AC16558" s="217"/>
      <c r="AD16558" s="213"/>
    </row>
    <row r="16559" spans="20:30" x14ac:dyDescent="0.2">
      <c r="T16559" s="212"/>
      <c r="U16559" s="213"/>
      <c r="V16559" s="213"/>
      <c r="W16559" s="213"/>
      <c r="X16559" s="214"/>
      <c r="Y16559" s="214"/>
      <c r="Z16559" s="214"/>
      <c r="AA16559" s="217"/>
      <c r="AB16559" s="217"/>
      <c r="AC16559" s="217"/>
      <c r="AD16559" s="213"/>
    </row>
    <row r="16560" spans="20:30" x14ac:dyDescent="0.2">
      <c r="T16560" s="212"/>
      <c r="U16560" s="213"/>
      <c r="V16560" s="213"/>
      <c r="W16560" s="213"/>
      <c r="X16560" s="214"/>
      <c r="Y16560" s="214"/>
      <c r="Z16560" s="214"/>
      <c r="AA16560" s="217"/>
      <c r="AB16560" s="217"/>
      <c r="AC16560" s="217"/>
      <c r="AD16560" s="213"/>
    </row>
    <row r="16561" spans="20:30" x14ac:dyDescent="0.2">
      <c r="T16561" s="212"/>
      <c r="U16561" s="213"/>
      <c r="V16561" s="213"/>
      <c r="W16561" s="213"/>
      <c r="X16561" s="214"/>
      <c r="Y16561" s="214"/>
      <c r="Z16561" s="214"/>
      <c r="AA16561" s="217"/>
      <c r="AB16561" s="217"/>
      <c r="AC16561" s="217"/>
      <c r="AD16561" s="213"/>
    </row>
    <row r="16562" spans="20:30" x14ac:dyDescent="0.2">
      <c r="T16562" s="212"/>
      <c r="U16562" s="213"/>
      <c r="V16562" s="213"/>
      <c r="W16562" s="213"/>
      <c r="X16562" s="214"/>
      <c r="Y16562" s="214"/>
      <c r="Z16562" s="214"/>
      <c r="AA16562" s="217"/>
      <c r="AB16562" s="217"/>
      <c r="AC16562" s="217"/>
      <c r="AD16562" s="213"/>
    </row>
    <row r="16563" spans="20:30" x14ac:dyDescent="0.2">
      <c r="T16563" s="212"/>
      <c r="U16563" s="213"/>
      <c r="V16563" s="213"/>
      <c r="W16563" s="213"/>
      <c r="X16563" s="214"/>
      <c r="Y16563" s="214"/>
      <c r="Z16563" s="214"/>
      <c r="AA16563" s="217"/>
      <c r="AB16563" s="217"/>
      <c r="AC16563" s="217"/>
      <c r="AD16563" s="213"/>
    </row>
    <row r="16564" spans="20:30" x14ac:dyDescent="0.2">
      <c r="T16564" s="212"/>
      <c r="U16564" s="213"/>
      <c r="V16564" s="213"/>
      <c r="W16564" s="213"/>
      <c r="X16564" s="214"/>
      <c r="Y16564" s="214"/>
      <c r="Z16564" s="214"/>
      <c r="AA16564" s="217"/>
      <c r="AB16564" s="217"/>
      <c r="AC16564" s="217"/>
      <c r="AD16564" s="213"/>
    </row>
    <row r="16565" spans="20:30" x14ac:dyDescent="0.2">
      <c r="T16565" s="212"/>
      <c r="U16565" s="213"/>
      <c r="V16565" s="213"/>
      <c r="W16565" s="213"/>
      <c r="X16565" s="214"/>
      <c r="Y16565" s="214"/>
      <c r="Z16565" s="214"/>
      <c r="AA16565" s="217"/>
      <c r="AB16565" s="217"/>
      <c r="AC16565" s="217"/>
      <c r="AD16565" s="213"/>
    </row>
    <row r="16566" spans="20:30" x14ac:dyDescent="0.2">
      <c r="T16566" s="212"/>
      <c r="U16566" s="213"/>
      <c r="V16566" s="213"/>
      <c r="W16566" s="213"/>
      <c r="X16566" s="214"/>
      <c r="Y16566" s="214"/>
      <c r="Z16566" s="214"/>
      <c r="AA16566" s="217"/>
      <c r="AB16566" s="217"/>
      <c r="AC16566" s="217"/>
      <c r="AD16566" s="213"/>
    </row>
    <row r="16567" spans="20:30" x14ac:dyDescent="0.2">
      <c r="T16567" s="212"/>
      <c r="U16567" s="213"/>
      <c r="V16567" s="213"/>
      <c r="W16567" s="213"/>
      <c r="X16567" s="214"/>
      <c r="Y16567" s="214"/>
      <c r="Z16567" s="214"/>
      <c r="AA16567" s="217"/>
      <c r="AB16567" s="217"/>
      <c r="AC16567" s="217"/>
      <c r="AD16567" s="213"/>
    </row>
    <row r="16568" spans="20:30" x14ac:dyDescent="0.2">
      <c r="T16568" s="212"/>
      <c r="U16568" s="213"/>
      <c r="V16568" s="213"/>
      <c r="W16568" s="213"/>
      <c r="X16568" s="214"/>
      <c r="Y16568" s="214"/>
      <c r="Z16568" s="214"/>
      <c r="AA16568" s="217"/>
      <c r="AB16568" s="217"/>
      <c r="AC16568" s="217"/>
      <c r="AD16568" s="213"/>
    </row>
    <row r="16569" spans="20:30" x14ac:dyDescent="0.2">
      <c r="T16569" s="212"/>
      <c r="U16569" s="213"/>
      <c r="V16569" s="213"/>
      <c r="W16569" s="213"/>
      <c r="X16569" s="214"/>
      <c r="Y16569" s="214"/>
      <c r="Z16569" s="214"/>
      <c r="AA16569" s="217"/>
      <c r="AB16569" s="217"/>
      <c r="AC16569" s="217"/>
      <c r="AD16569" s="213"/>
    </row>
    <row r="16570" spans="20:30" x14ac:dyDescent="0.2">
      <c r="T16570" s="212"/>
      <c r="U16570" s="213"/>
      <c r="V16570" s="213"/>
      <c r="W16570" s="213"/>
      <c r="X16570" s="214"/>
      <c r="Y16570" s="214"/>
      <c r="Z16570" s="214"/>
      <c r="AA16570" s="217"/>
      <c r="AB16570" s="217"/>
      <c r="AC16570" s="217"/>
      <c r="AD16570" s="213"/>
    </row>
    <row r="16571" spans="20:30" x14ac:dyDescent="0.2">
      <c r="T16571" s="212"/>
      <c r="U16571" s="213"/>
      <c r="V16571" s="213"/>
      <c r="W16571" s="213"/>
      <c r="X16571" s="214"/>
      <c r="Y16571" s="214"/>
      <c r="Z16571" s="214"/>
      <c r="AA16571" s="217"/>
      <c r="AB16571" s="217"/>
      <c r="AC16571" s="217"/>
      <c r="AD16571" s="213"/>
    </row>
    <row r="16572" spans="20:30" x14ac:dyDescent="0.2">
      <c r="T16572" s="212"/>
      <c r="U16572" s="213"/>
      <c r="V16572" s="213"/>
      <c r="W16572" s="213"/>
      <c r="X16572" s="214"/>
      <c r="Y16572" s="214"/>
      <c r="Z16572" s="214"/>
      <c r="AA16572" s="217"/>
      <c r="AB16572" s="217"/>
      <c r="AC16572" s="217"/>
      <c r="AD16572" s="213"/>
    </row>
    <row r="16573" spans="20:30" x14ac:dyDescent="0.2">
      <c r="T16573" s="212"/>
      <c r="U16573" s="213"/>
      <c r="V16573" s="213"/>
      <c r="W16573" s="213"/>
      <c r="X16573" s="214"/>
      <c r="Y16573" s="214"/>
      <c r="Z16573" s="214"/>
      <c r="AA16573" s="217"/>
      <c r="AB16573" s="217"/>
      <c r="AC16573" s="217"/>
      <c r="AD16573" s="213"/>
    </row>
    <row r="16574" spans="20:30" x14ac:dyDescent="0.2">
      <c r="T16574" s="212"/>
      <c r="U16574" s="213"/>
      <c r="V16574" s="213"/>
      <c r="W16574" s="213"/>
      <c r="X16574" s="214"/>
      <c r="Y16574" s="214"/>
      <c r="Z16574" s="214"/>
      <c r="AA16574" s="217"/>
      <c r="AB16574" s="217"/>
      <c r="AC16574" s="217"/>
      <c r="AD16574" s="213"/>
    </row>
    <row r="16575" spans="20:30" x14ac:dyDescent="0.2">
      <c r="T16575" s="212"/>
      <c r="U16575" s="213"/>
      <c r="V16575" s="213"/>
      <c r="W16575" s="213"/>
      <c r="X16575" s="214"/>
      <c r="Y16575" s="214"/>
      <c r="Z16575" s="214"/>
      <c r="AA16575" s="217"/>
      <c r="AB16575" s="217"/>
      <c r="AC16575" s="217"/>
      <c r="AD16575" s="213"/>
    </row>
    <row r="16576" spans="20:30" x14ac:dyDescent="0.2">
      <c r="T16576" s="212"/>
      <c r="U16576" s="213"/>
      <c r="V16576" s="213"/>
      <c r="W16576" s="213"/>
      <c r="X16576" s="214"/>
      <c r="Y16576" s="214"/>
      <c r="Z16576" s="214"/>
      <c r="AA16576" s="217"/>
      <c r="AB16576" s="217"/>
      <c r="AC16576" s="217"/>
      <c r="AD16576" s="213"/>
    </row>
    <row r="16577" spans="20:30" x14ac:dyDescent="0.2">
      <c r="T16577" s="212"/>
      <c r="U16577" s="213"/>
      <c r="V16577" s="213"/>
      <c r="W16577" s="213"/>
      <c r="X16577" s="214"/>
      <c r="Y16577" s="214"/>
      <c r="Z16577" s="214"/>
      <c r="AA16577" s="217"/>
      <c r="AB16577" s="217"/>
      <c r="AC16577" s="217"/>
      <c r="AD16577" s="213"/>
    </row>
    <row r="16578" spans="20:30" x14ac:dyDescent="0.2">
      <c r="T16578" s="212"/>
      <c r="U16578" s="213"/>
      <c r="V16578" s="213"/>
      <c r="W16578" s="213"/>
      <c r="X16578" s="214"/>
      <c r="Y16578" s="214"/>
      <c r="Z16578" s="214"/>
      <c r="AA16578" s="217"/>
      <c r="AB16578" s="217"/>
      <c r="AC16578" s="217"/>
      <c r="AD16578" s="213"/>
    </row>
    <row r="16579" spans="20:30" x14ac:dyDescent="0.2">
      <c r="T16579" s="212"/>
      <c r="U16579" s="213"/>
      <c r="V16579" s="213"/>
      <c r="W16579" s="213"/>
      <c r="X16579" s="214"/>
      <c r="Y16579" s="214"/>
      <c r="Z16579" s="214"/>
      <c r="AA16579" s="217"/>
      <c r="AB16579" s="217"/>
      <c r="AC16579" s="217"/>
      <c r="AD16579" s="213"/>
    </row>
    <row r="16580" spans="20:30" x14ac:dyDescent="0.2">
      <c r="T16580" s="212"/>
      <c r="U16580" s="213"/>
      <c r="V16580" s="213"/>
      <c r="W16580" s="213"/>
      <c r="X16580" s="214"/>
      <c r="Y16580" s="214"/>
      <c r="Z16580" s="214"/>
      <c r="AA16580" s="217"/>
      <c r="AB16580" s="217"/>
      <c r="AC16580" s="217"/>
      <c r="AD16580" s="213"/>
    </row>
    <row r="16581" spans="20:30" x14ac:dyDescent="0.2">
      <c r="T16581" s="212"/>
      <c r="U16581" s="213"/>
      <c r="V16581" s="213"/>
      <c r="W16581" s="213"/>
      <c r="X16581" s="214"/>
      <c r="Y16581" s="214"/>
      <c r="Z16581" s="214"/>
      <c r="AA16581" s="217"/>
      <c r="AB16581" s="217"/>
      <c r="AC16581" s="217"/>
      <c r="AD16581" s="213"/>
    </row>
    <row r="16582" spans="20:30" x14ac:dyDescent="0.2">
      <c r="T16582" s="212"/>
      <c r="U16582" s="213"/>
      <c r="V16582" s="213"/>
      <c r="W16582" s="213"/>
      <c r="X16582" s="214"/>
      <c r="Y16582" s="214"/>
      <c r="Z16582" s="214"/>
      <c r="AA16582" s="217"/>
      <c r="AB16582" s="217"/>
      <c r="AC16582" s="217"/>
      <c r="AD16582" s="213"/>
    </row>
    <row r="16583" spans="20:30" x14ac:dyDescent="0.2">
      <c r="T16583" s="212"/>
      <c r="U16583" s="213"/>
      <c r="V16583" s="213"/>
      <c r="W16583" s="213"/>
      <c r="X16583" s="214"/>
      <c r="Y16583" s="214"/>
      <c r="Z16583" s="214"/>
      <c r="AA16583" s="217"/>
      <c r="AB16583" s="217"/>
      <c r="AC16583" s="217"/>
      <c r="AD16583" s="213"/>
    </row>
    <row r="16584" spans="20:30" x14ac:dyDescent="0.2">
      <c r="T16584" s="212"/>
      <c r="U16584" s="213"/>
      <c r="V16584" s="213"/>
      <c r="W16584" s="213"/>
      <c r="X16584" s="214"/>
      <c r="Y16584" s="214"/>
      <c r="Z16584" s="214"/>
      <c r="AA16584" s="217"/>
      <c r="AB16584" s="217"/>
      <c r="AC16584" s="217"/>
      <c r="AD16584" s="213"/>
    </row>
    <row r="16585" spans="20:30" x14ac:dyDescent="0.2">
      <c r="T16585" s="212"/>
      <c r="U16585" s="213"/>
      <c r="V16585" s="213"/>
      <c r="W16585" s="213"/>
      <c r="X16585" s="214"/>
      <c r="Y16585" s="214"/>
      <c r="Z16585" s="214"/>
      <c r="AA16585" s="217"/>
      <c r="AB16585" s="217"/>
      <c r="AC16585" s="217"/>
      <c r="AD16585" s="213"/>
    </row>
    <row r="16586" spans="20:30" x14ac:dyDescent="0.2">
      <c r="T16586" s="212"/>
      <c r="U16586" s="213"/>
      <c r="V16586" s="213"/>
      <c r="W16586" s="213"/>
      <c r="X16586" s="214"/>
      <c r="Y16586" s="214"/>
      <c r="Z16586" s="214"/>
      <c r="AA16586" s="217"/>
      <c r="AB16586" s="217"/>
      <c r="AC16586" s="217"/>
      <c r="AD16586" s="213"/>
    </row>
    <row r="16587" spans="20:30" x14ac:dyDescent="0.2">
      <c r="T16587" s="212"/>
      <c r="U16587" s="213"/>
      <c r="V16587" s="213"/>
      <c r="W16587" s="213"/>
      <c r="X16587" s="214"/>
      <c r="Y16587" s="214"/>
      <c r="Z16587" s="214"/>
      <c r="AA16587" s="217"/>
      <c r="AB16587" s="217"/>
      <c r="AC16587" s="217"/>
      <c r="AD16587" s="213"/>
    </row>
    <row r="16588" spans="20:30" x14ac:dyDescent="0.2">
      <c r="T16588" s="212"/>
      <c r="U16588" s="213"/>
      <c r="V16588" s="213"/>
      <c r="W16588" s="213"/>
      <c r="X16588" s="214"/>
      <c r="Y16588" s="214"/>
      <c r="Z16588" s="214"/>
      <c r="AA16588" s="217"/>
      <c r="AB16588" s="217"/>
      <c r="AC16588" s="217"/>
      <c r="AD16588" s="213"/>
    </row>
    <row r="16589" spans="20:30" x14ac:dyDescent="0.2">
      <c r="T16589" s="212"/>
      <c r="U16589" s="213"/>
      <c r="V16589" s="213"/>
      <c r="W16589" s="213"/>
      <c r="X16589" s="214"/>
      <c r="Y16589" s="214"/>
      <c r="Z16589" s="214"/>
      <c r="AA16589" s="217"/>
      <c r="AB16589" s="217"/>
      <c r="AC16589" s="217"/>
      <c r="AD16589" s="213"/>
    </row>
    <row r="16590" spans="20:30" x14ac:dyDescent="0.2">
      <c r="T16590" s="212"/>
      <c r="U16590" s="213"/>
      <c r="V16590" s="213"/>
      <c r="W16590" s="213"/>
      <c r="X16590" s="214"/>
      <c r="Y16590" s="214"/>
      <c r="Z16590" s="214"/>
      <c r="AA16590" s="217"/>
      <c r="AB16590" s="217"/>
      <c r="AC16590" s="217"/>
      <c r="AD16590" s="213"/>
    </row>
    <row r="16591" spans="20:30" x14ac:dyDescent="0.2">
      <c r="T16591" s="212"/>
      <c r="U16591" s="213"/>
      <c r="V16591" s="213"/>
      <c r="W16591" s="213"/>
      <c r="X16591" s="214"/>
      <c r="Y16591" s="214"/>
      <c r="Z16591" s="214"/>
      <c r="AA16591" s="217"/>
      <c r="AB16591" s="217"/>
      <c r="AC16591" s="217"/>
      <c r="AD16591" s="213"/>
    </row>
    <row r="16592" spans="20:30" x14ac:dyDescent="0.2">
      <c r="T16592" s="212"/>
      <c r="U16592" s="213"/>
      <c r="V16592" s="213"/>
      <c r="W16592" s="213"/>
      <c r="X16592" s="214"/>
      <c r="Y16592" s="214"/>
      <c r="Z16592" s="214"/>
      <c r="AA16592" s="217"/>
      <c r="AB16592" s="217"/>
      <c r="AC16592" s="217"/>
      <c r="AD16592" s="213"/>
    </row>
    <row r="16593" spans="20:30" x14ac:dyDescent="0.2">
      <c r="T16593" s="212"/>
      <c r="U16593" s="213"/>
      <c r="V16593" s="213"/>
      <c r="W16593" s="213"/>
      <c r="X16593" s="214"/>
      <c r="Y16593" s="214"/>
      <c r="Z16593" s="214"/>
      <c r="AA16593" s="217"/>
      <c r="AB16593" s="217"/>
      <c r="AC16593" s="217"/>
      <c r="AD16593" s="213"/>
    </row>
    <row r="16594" spans="20:30" x14ac:dyDescent="0.2">
      <c r="T16594" s="212"/>
      <c r="U16594" s="213"/>
      <c r="V16594" s="213"/>
      <c r="W16594" s="213"/>
      <c r="X16594" s="214"/>
      <c r="Y16594" s="214"/>
      <c r="Z16594" s="214"/>
      <c r="AA16594" s="217"/>
      <c r="AB16594" s="217"/>
      <c r="AC16594" s="217"/>
      <c r="AD16594" s="213"/>
    </row>
    <row r="16595" spans="20:30" x14ac:dyDescent="0.2">
      <c r="T16595" s="212"/>
      <c r="U16595" s="213"/>
      <c r="V16595" s="213"/>
      <c r="W16595" s="213"/>
      <c r="X16595" s="214"/>
      <c r="Y16595" s="214"/>
      <c r="Z16595" s="214"/>
      <c r="AA16595" s="217"/>
      <c r="AB16595" s="217"/>
      <c r="AC16595" s="217"/>
      <c r="AD16595" s="213"/>
    </row>
    <row r="16596" spans="20:30" x14ac:dyDescent="0.2">
      <c r="T16596" s="212"/>
      <c r="U16596" s="213"/>
      <c r="V16596" s="213"/>
      <c r="W16596" s="213"/>
      <c r="X16596" s="214"/>
      <c r="Y16596" s="214"/>
      <c r="Z16596" s="214"/>
      <c r="AA16596" s="217"/>
      <c r="AB16596" s="217"/>
      <c r="AC16596" s="217"/>
      <c r="AD16596" s="213"/>
    </row>
    <row r="16597" spans="20:30" x14ac:dyDescent="0.2">
      <c r="T16597" s="212"/>
      <c r="U16597" s="213"/>
      <c r="V16597" s="213"/>
      <c r="W16597" s="213"/>
      <c r="X16597" s="214"/>
      <c r="Y16597" s="214"/>
      <c r="Z16597" s="214"/>
      <c r="AA16597" s="217"/>
      <c r="AB16597" s="217"/>
      <c r="AC16597" s="217"/>
      <c r="AD16597" s="213"/>
    </row>
    <row r="16598" spans="20:30" x14ac:dyDescent="0.2">
      <c r="T16598" s="212"/>
      <c r="U16598" s="213"/>
      <c r="V16598" s="213"/>
      <c r="W16598" s="213"/>
      <c r="X16598" s="214"/>
      <c r="Y16598" s="214"/>
      <c r="Z16598" s="214"/>
      <c r="AA16598" s="217"/>
      <c r="AB16598" s="217"/>
      <c r="AC16598" s="217"/>
      <c r="AD16598" s="213"/>
    </row>
    <row r="16599" spans="20:30" x14ac:dyDescent="0.2">
      <c r="T16599" s="212"/>
      <c r="U16599" s="213"/>
      <c r="V16599" s="213"/>
      <c r="W16599" s="213"/>
      <c r="X16599" s="214"/>
      <c r="Y16599" s="214"/>
      <c r="Z16599" s="214"/>
      <c r="AA16599" s="217"/>
      <c r="AB16599" s="217"/>
      <c r="AC16599" s="217"/>
      <c r="AD16599" s="213"/>
    </row>
    <row r="16600" spans="20:30" x14ac:dyDescent="0.2">
      <c r="T16600" s="212"/>
      <c r="U16600" s="213"/>
      <c r="V16600" s="213"/>
      <c r="W16600" s="213"/>
      <c r="X16600" s="214"/>
      <c r="Y16600" s="214"/>
      <c r="Z16600" s="214"/>
      <c r="AA16600" s="217"/>
      <c r="AB16600" s="217"/>
      <c r="AC16600" s="217"/>
      <c r="AD16600" s="213"/>
    </row>
    <row r="16601" spans="20:30" x14ac:dyDescent="0.2">
      <c r="T16601" s="212"/>
      <c r="U16601" s="213"/>
      <c r="V16601" s="213"/>
      <c r="W16601" s="213"/>
      <c r="X16601" s="214"/>
      <c r="Y16601" s="214"/>
      <c r="Z16601" s="214"/>
      <c r="AA16601" s="217"/>
      <c r="AB16601" s="217"/>
      <c r="AC16601" s="217"/>
      <c r="AD16601" s="213"/>
    </row>
    <row r="16602" spans="20:30" x14ac:dyDescent="0.2">
      <c r="T16602" s="212"/>
      <c r="U16602" s="213"/>
      <c r="V16602" s="213"/>
      <c r="W16602" s="213"/>
      <c r="X16602" s="214"/>
      <c r="Y16602" s="214"/>
      <c r="Z16602" s="214"/>
      <c r="AA16602" s="217"/>
      <c r="AB16602" s="217"/>
      <c r="AC16602" s="217"/>
      <c r="AD16602" s="213"/>
    </row>
    <row r="16603" spans="20:30" x14ac:dyDescent="0.2">
      <c r="T16603" s="212"/>
      <c r="U16603" s="213"/>
      <c r="V16603" s="213"/>
      <c r="W16603" s="213"/>
      <c r="X16603" s="214"/>
      <c r="Y16603" s="214"/>
      <c r="Z16603" s="214"/>
      <c r="AA16603" s="217"/>
      <c r="AB16603" s="217"/>
      <c r="AC16603" s="217"/>
      <c r="AD16603" s="213"/>
    </row>
    <row r="16604" spans="20:30" x14ac:dyDescent="0.2">
      <c r="T16604" s="212"/>
      <c r="U16604" s="213"/>
      <c r="V16604" s="213"/>
      <c r="W16604" s="213"/>
      <c r="X16604" s="214"/>
      <c r="Y16604" s="214"/>
      <c r="Z16604" s="214"/>
      <c r="AA16604" s="217"/>
      <c r="AB16604" s="217"/>
      <c r="AC16604" s="217"/>
      <c r="AD16604" s="213"/>
    </row>
    <row r="16605" spans="20:30" x14ac:dyDescent="0.2">
      <c r="T16605" s="212"/>
      <c r="U16605" s="213"/>
      <c r="V16605" s="213"/>
      <c r="W16605" s="213"/>
      <c r="X16605" s="214"/>
      <c r="Y16605" s="214"/>
      <c r="Z16605" s="214"/>
      <c r="AA16605" s="217"/>
      <c r="AB16605" s="217"/>
      <c r="AC16605" s="217"/>
      <c r="AD16605" s="213"/>
    </row>
    <row r="16606" spans="20:30" x14ac:dyDescent="0.2">
      <c r="T16606" s="212"/>
      <c r="U16606" s="213"/>
      <c r="V16606" s="213"/>
      <c r="W16606" s="213"/>
      <c r="X16606" s="214"/>
      <c r="Y16606" s="214"/>
      <c r="Z16606" s="214"/>
      <c r="AA16606" s="217"/>
      <c r="AB16606" s="217"/>
      <c r="AC16606" s="217"/>
      <c r="AD16606" s="213"/>
    </row>
    <row r="16607" spans="20:30" x14ac:dyDescent="0.2">
      <c r="T16607" s="212"/>
      <c r="U16607" s="213"/>
      <c r="V16607" s="213"/>
      <c r="W16607" s="213"/>
      <c r="X16607" s="214"/>
      <c r="Y16607" s="214"/>
      <c r="Z16607" s="214"/>
      <c r="AA16607" s="217"/>
      <c r="AB16607" s="217"/>
      <c r="AC16607" s="217"/>
      <c r="AD16607" s="213"/>
    </row>
    <row r="16608" spans="20:30" x14ac:dyDescent="0.2">
      <c r="T16608" s="212"/>
      <c r="U16608" s="213"/>
      <c r="V16608" s="213"/>
      <c r="W16608" s="213"/>
      <c r="X16608" s="214"/>
      <c r="Y16608" s="214"/>
      <c r="Z16608" s="214"/>
      <c r="AA16608" s="217"/>
      <c r="AB16608" s="217"/>
      <c r="AC16608" s="217"/>
      <c r="AD16608" s="213"/>
    </row>
    <row r="16609" spans="20:30" x14ac:dyDescent="0.2">
      <c r="T16609" s="212"/>
      <c r="U16609" s="213"/>
      <c r="V16609" s="213"/>
      <c r="W16609" s="213"/>
      <c r="X16609" s="214"/>
      <c r="Y16609" s="214"/>
      <c r="Z16609" s="214"/>
      <c r="AA16609" s="217"/>
      <c r="AB16609" s="217"/>
      <c r="AC16609" s="217"/>
      <c r="AD16609" s="213"/>
    </row>
    <row r="16610" spans="20:30" x14ac:dyDescent="0.2">
      <c r="T16610" s="212"/>
      <c r="U16610" s="213"/>
      <c r="V16610" s="213"/>
      <c r="W16610" s="213"/>
      <c r="X16610" s="214"/>
      <c r="Y16610" s="214"/>
      <c r="Z16610" s="214"/>
      <c r="AA16610" s="217"/>
      <c r="AB16610" s="217"/>
      <c r="AC16610" s="217"/>
      <c r="AD16610" s="213"/>
    </row>
    <row r="16611" spans="20:30" x14ac:dyDescent="0.2">
      <c r="T16611" s="212"/>
      <c r="U16611" s="213"/>
      <c r="V16611" s="213"/>
      <c r="W16611" s="213"/>
      <c r="X16611" s="214"/>
      <c r="Y16611" s="214"/>
      <c r="Z16611" s="214"/>
      <c r="AA16611" s="217"/>
      <c r="AB16611" s="217"/>
      <c r="AC16611" s="217"/>
      <c r="AD16611" s="213"/>
    </row>
    <row r="16612" spans="20:30" x14ac:dyDescent="0.2">
      <c r="T16612" s="212"/>
      <c r="U16612" s="213"/>
      <c r="V16612" s="213"/>
      <c r="W16612" s="213"/>
      <c r="X16612" s="214"/>
      <c r="Y16612" s="214"/>
      <c r="Z16612" s="214"/>
      <c r="AA16612" s="217"/>
      <c r="AB16612" s="217"/>
      <c r="AC16612" s="217"/>
      <c r="AD16612" s="213"/>
    </row>
    <row r="16613" spans="20:30" x14ac:dyDescent="0.2">
      <c r="T16613" s="212"/>
      <c r="U16613" s="213"/>
      <c r="V16613" s="213"/>
      <c r="W16613" s="213"/>
      <c r="X16613" s="214"/>
      <c r="Y16613" s="214"/>
      <c r="Z16613" s="214"/>
      <c r="AA16613" s="217"/>
      <c r="AB16613" s="217"/>
      <c r="AC16613" s="217"/>
      <c r="AD16613" s="213"/>
    </row>
    <row r="16614" spans="20:30" x14ac:dyDescent="0.2">
      <c r="T16614" s="212"/>
      <c r="U16614" s="213"/>
      <c r="V16614" s="213"/>
      <c r="W16614" s="213"/>
      <c r="X16614" s="214"/>
      <c r="Y16614" s="214"/>
      <c r="Z16614" s="214"/>
      <c r="AA16614" s="217"/>
      <c r="AB16614" s="217"/>
      <c r="AC16614" s="217"/>
      <c r="AD16614" s="213"/>
    </row>
    <row r="16615" spans="20:30" x14ac:dyDescent="0.2">
      <c r="T16615" s="212"/>
      <c r="U16615" s="213"/>
      <c r="V16615" s="213"/>
      <c r="W16615" s="213"/>
      <c r="X16615" s="214"/>
      <c r="Y16615" s="214"/>
      <c r="Z16615" s="214"/>
      <c r="AA16615" s="217"/>
      <c r="AB16615" s="217"/>
      <c r="AC16615" s="217"/>
      <c r="AD16615" s="213"/>
    </row>
    <row r="16616" spans="20:30" x14ac:dyDescent="0.2">
      <c r="T16616" s="212"/>
      <c r="U16616" s="213"/>
      <c r="V16616" s="213"/>
      <c r="W16616" s="213"/>
      <c r="X16616" s="214"/>
      <c r="Y16616" s="214"/>
      <c r="Z16616" s="214"/>
      <c r="AA16616" s="217"/>
      <c r="AB16616" s="217"/>
      <c r="AC16616" s="217"/>
      <c r="AD16616" s="213"/>
    </row>
    <row r="16617" spans="20:30" x14ac:dyDescent="0.2">
      <c r="T16617" s="212"/>
      <c r="U16617" s="213"/>
      <c r="V16617" s="213"/>
      <c r="W16617" s="213"/>
      <c r="X16617" s="214"/>
      <c r="Y16617" s="214"/>
      <c r="Z16617" s="214"/>
      <c r="AA16617" s="217"/>
      <c r="AB16617" s="217"/>
      <c r="AC16617" s="217"/>
      <c r="AD16617" s="213"/>
    </row>
    <row r="16618" spans="20:30" x14ac:dyDescent="0.2">
      <c r="T16618" s="212"/>
      <c r="U16618" s="213"/>
      <c r="V16618" s="213"/>
      <c r="W16618" s="213"/>
      <c r="X16618" s="214"/>
      <c r="Y16618" s="214"/>
      <c r="Z16618" s="214"/>
      <c r="AA16618" s="217"/>
      <c r="AB16618" s="217"/>
      <c r="AC16618" s="217"/>
      <c r="AD16618" s="213"/>
    </row>
    <row r="16619" spans="20:30" x14ac:dyDescent="0.2">
      <c r="T16619" s="212"/>
      <c r="U16619" s="213"/>
      <c r="V16619" s="213"/>
      <c r="W16619" s="213"/>
      <c r="X16619" s="214"/>
      <c r="Y16619" s="214"/>
      <c r="Z16619" s="214"/>
      <c r="AA16619" s="217"/>
      <c r="AB16619" s="217"/>
      <c r="AC16619" s="217"/>
      <c r="AD16619" s="213"/>
    </row>
    <row r="16620" spans="20:30" x14ac:dyDescent="0.2">
      <c r="T16620" s="212"/>
      <c r="U16620" s="213"/>
      <c r="V16620" s="213"/>
      <c r="W16620" s="213"/>
      <c r="X16620" s="214"/>
      <c r="Y16620" s="214"/>
      <c r="Z16620" s="214"/>
      <c r="AA16620" s="217"/>
      <c r="AB16620" s="217"/>
      <c r="AC16620" s="217"/>
      <c r="AD16620" s="213"/>
    </row>
    <row r="16621" spans="20:30" x14ac:dyDescent="0.2">
      <c r="T16621" s="212"/>
      <c r="U16621" s="213"/>
      <c r="V16621" s="213"/>
      <c r="W16621" s="213"/>
      <c r="X16621" s="214"/>
      <c r="Y16621" s="214"/>
      <c r="Z16621" s="214"/>
      <c r="AA16621" s="217"/>
      <c r="AB16621" s="217"/>
      <c r="AC16621" s="217"/>
      <c r="AD16621" s="213"/>
    </row>
    <row r="16622" spans="20:30" x14ac:dyDescent="0.2">
      <c r="T16622" s="212"/>
      <c r="U16622" s="213"/>
      <c r="V16622" s="213"/>
      <c r="W16622" s="213"/>
      <c r="X16622" s="214"/>
      <c r="Y16622" s="214"/>
      <c r="Z16622" s="214"/>
      <c r="AA16622" s="217"/>
      <c r="AB16622" s="217"/>
      <c r="AC16622" s="217"/>
      <c r="AD16622" s="213"/>
    </row>
    <row r="16623" spans="20:30" x14ac:dyDescent="0.2">
      <c r="T16623" s="212"/>
      <c r="U16623" s="213"/>
      <c r="V16623" s="213"/>
      <c r="W16623" s="213"/>
      <c r="X16623" s="214"/>
      <c r="Y16623" s="214"/>
      <c r="Z16623" s="214"/>
      <c r="AA16623" s="217"/>
      <c r="AB16623" s="217"/>
      <c r="AC16623" s="217"/>
      <c r="AD16623" s="213"/>
    </row>
    <row r="16624" spans="20:30" x14ac:dyDescent="0.2">
      <c r="T16624" s="212"/>
      <c r="U16624" s="213"/>
      <c r="V16624" s="213"/>
      <c r="W16624" s="213"/>
      <c r="X16624" s="214"/>
      <c r="Y16624" s="214"/>
      <c r="Z16624" s="214"/>
      <c r="AA16624" s="217"/>
      <c r="AB16624" s="217"/>
      <c r="AC16624" s="217"/>
      <c r="AD16624" s="213"/>
    </row>
    <row r="16625" spans="20:30" x14ac:dyDescent="0.2">
      <c r="T16625" s="212"/>
      <c r="U16625" s="213"/>
      <c r="V16625" s="213"/>
      <c r="W16625" s="213"/>
      <c r="X16625" s="214"/>
      <c r="Y16625" s="214"/>
      <c r="Z16625" s="214"/>
      <c r="AA16625" s="217"/>
      <c r="AB16625" s="217"/>
      <c r="AC16625" s="217"/>
      <c r="AD16625" s="213"/>
    </row>
    <row r="16626" spans="20:30" x14ac:dyDescent="0.2">
      <c r="T16626" s="212"/>
      <c r="U16626" s="213"/>
      <c r="V16626" s="213"/>
      <c r="W16626" s="213"/>
      <c r="X16626" s="214"/>
      <c r="Y16626" s="214"/>
      <c r="Z16626" s="214"/>
      <c r="AA16626" s="217"/>
      <c r="AB16626" s="217"/>
      <c r="AC16626" s="217"/>
      <c r="AD16626" s="213"/>
    </row>
    <row r="16627" spans="20:30" x14ac:dyDescent="0.2">
      <c r="T16627" s="212"/>
      <c r="U16627" s="213"/>
      <c r="V16627" s="213"/>
      <c r="W16627" s="213"/>
      <c r="X16627" s="214"/>
      <c r="Y16627" s="214"/>
      <c r="Z16627" s="214"/>
      <c r="AA16627" s="217"/>
      <c r="AB16627" s="217"/>
      <c r="AC16627" s="217"/>
      <c r="AD16627" s="213"/>
    </row>
    <row r="16628" spans="20:30" x14ac:dyDescent="0.2">
      <c r="T16628" s="212"/>
      <c r="U16628" s="213"/>
      <c r="V16628" s="213"/>
      <c r="W16628" s="213"/>
      <c r="X16628" s="214"/>
      <c r="Y16628" s="214"/>
      <c r="Z16628" s="214"/>
      <c r="AA16628" s="217"/>
      <c r="AB16628" s="217"/>
      <c r="AC16628" s="217"/>
      <c r="AD16628" s="213"/>
    </row>
    <row r="16629" spans="20:30" x14ac:dyDescent="0.2">
      <c r="T16629" s="212"/>
      <c r="U16629" s="213"/>
      <c r="V16629" s="213"/>
      <c r="W16629" s="213"/>
      <c r="X16629" s="214"/>
      <c r="Y16629" s="214"/>
      <c r="Z16629" s="214"/>
      <c r="AA16629" s="217"/>
      <c r="AB16629" s="217"/>
      <c r="AC16629" s="217"/>
      <c r="AD16629" s="213"/>
    </row>
    <row r="16630" spans="20:30" x14ac:dyDescent="0.2">
      <c r="T16630" s="212"/>
      <c r="U16630" s="213"/>
      <c r="V16630" s="213"/>
      <c r="W16630" s="213"/>
      <c r="X16630" s="214"/>
      <c r="Y16630" s="214"/>
      <c r="Z16630" s="214"/>
      <c r="AA16630" s="217"/>
      <c r="AB16630" s="217"/>
      <c r="AC16630" s="217"/>
      <c r="AD16630" s="213"/>
    </row>
    <row r="16631" spans="20:30" x14ac:dyDescent="0.2">
      <c r="T16631" s="212"/>
      <c r="U16631" s="213"/>
      <c r="V16631" s="213"/>
      <c r="W16631" s="213"/>
      <c r="X16631" s="214"/>
      <c r="Y16631" s="214"/>
      <c r="Z16631" s="214"/>
      <c r="AA16631" s="217"/>
      <c r="AB16631" s="217"/>
      <c r="AC16631" s="217"/>
      <c r="AD16631" s="213"/>
    </row>
    <row r="16632" spans="20:30" x14ac:dyDescent="0.2">
      <c r="T16632" s="212"/>
      <c r="U16632" s="213"/>
      <c r="V16632" s="213"/>
      <c r="W16632" s="213"/>
      <c r="X16632" s="214"/>
      <c r="Y16632" s="214"/>
      <c r="Z16632" s="214"/>
      <c r="AA16632" s="217"/>
      <c r="AB16632" s="217"/>
      <c r="AC16632" s="217"/>
      <c r="AD16632" s="213"/>
    </row>
    <row r="16633" spans="20:30" x14ac:dyDescent="0.2">
      <c r="T16633" s="212"/>
      <c r="U16633" s="213"/>
      <c r="V16633" s="213"/>
      <c r="W16633" s="213"/>
      <c r="X16633" s="214"/>
      <c r="Y16633" s="214"/>
      <c r="Z16633" s="214"/>
      <c r="AA16633" s="217"/>
      <c r="AB16633" s="217"/>
      <c r="AC16633" s="217"/>
      <c r="AD16633" s="213"/>
    </row>
    <row r="16634" spans="20:30" x14ac:dyDescent="0.2">
      <c r="T16634" s="212"/>
      <c r="U16634" s="213"/>
      <c r="V16634" s="213"/>
      <c r="W16634" s="213"/>
      <c r="X16634" s="214"/>
      <c r="Y16634" s="214"/>
      <c r="Z16634" s="214"/>
      <c r="AA16634" s="217"/>
      <c r="AB16634" s="217"/>
      <c r="AC16634" s="217"/>
      <c r="AD16634" s="213"/>
    </row>
    <row r="16635" spans="20:30" x14ac:dyDescent="0.2">
      <c r="T16635" s="212"/>
      <c r="U16635" s="213"/>
      <c r="V16635" s="213"/>
      <c r="W16635" s="213"/>
      <c r="X16635" s="214"/>
      <c r="Y16635" s="214"/>
      <c r="Z16635" s="214"/>
      <c r="AA16635" s="217"/>
      <c r="AB16635" s="217"/>
      <c r="AC16635" s="217"/>
      <c r="AD16635" s="213"/>
    </row>
    <row r="16636" spans="20:30" x14ac:dyDescent="0.2">
      <c r="T16636" s="212"/>
      <c r="U16636" s="213"/>
      <c r="V16636" s="213"/>
      <c r="W16636" s="213"/>
      <c r="X16636" s="214"/>
      <c r="Y16636" s="214"/>
      <c r="Z16636" s="214"/>
      <c r="AA16636" s="217"/>
      <c r="AB16636" s="217"/>
      <c r="AC16636" s="217"/>
      <c r="AD16636" s="213"/>
    </row>
    <row r="16637" spans="20:30" x14ac:dyDescent="0.2">
      <c r="T16637" s="212"/>
      <c r="U16637" s="213"/>
      <c r="V16637" s="213"/>
      <c r="W16637" s="213"/>
      <c r="X16637" s="214"/>
      <c r="Y16637" s="214"/>
      <c r="Z16637" s="214"/>
      <c r="AA16637" s="217"/>
      <c r="AB16637" s="217"/>
      <c r="AC16637" s="217"/>
      <c r="AD16637" s="213"/>
    </row>
    <row r="16638" spans="20:30" x14ac:dyDescent="0.2">
      <c r="T16638" s="212"/>
      <c r="U16638" s="213"/>
      <c r="V16638" s="213"/>
      <c r="W16638" s="213"/>
      <c r="X16638" s="214"/>
      <c r="Y16638" s="214"/>
      <c r="Z16638" s="214"/>
      <c r="AA16638" s="217"/>
      <c r="AB16638" s="217"/>
      <c r="AC16638" s="217"/>
      <c r="AD16638" s="213"/>
    </row>
    <row r="16639" spans="20:30" x14ac:dyDescent="0.2">
      <c r="T16639" s="212"/>
      <c r="U16639" s="213"/>
      <c r="V16639" s="213"/>
      <c r="W16639" s="213"/>
      <c r="X16639" s="214"/>
      <c r="Y16639" s="214"/>
      <c r="Z16639" s="214"/>
      <c r="AA16639" s="217"/>
      <c r="AB16639" s="217"/>
      <c r="AC16639" s="217"/>
      <c r="AD16639" s="213"/>
    </row>
    <row r="16640" spans="20:30" x14ac:dyDescent="0.2">
      <c r="T16640" s="212"/>
      <c r="U16640" s="213"/>
      <c r="V16640" s="213"/>
      <c r="W16640" s="213"/>
      <c r="X16640" s="214"/>
      <c r="Y16640" s="214"/>
      <c r="Z16640" s="214"/>
      <c r="AA16640" s="217"/>
      <c r="AB16640" s="217"/>
      <c r="AC16640" s="217"/>
      <c r="AD16640" s="213"/>
    </row>
    <row r="16641" spans="20:30" x14ac:dyDescent="0.2">
      <c r="T16641" s="212"/>
      <c r="U16641" s="213"/>
      <c r="V16641" s="213"/>
      <c r="W16641" s="213"/>
      <c r="X16641" s="214"/>
      <c r="Y16641" s="214"/>
      <c r="Z16641" s="214"/>
      <c r="AA16641" s="217"/>
      <c r="AB16641" s="217"/>
      <c r="AC16641" s="217"/>
      <c r="AD16641" s="213"/>
    </row>
    <row r="16642" spans="20:30" x14ac:dyDescent="0.2">
      <c r="T16642" s="212"/>
      <c r="U16642" s="213"/>
      <c r="V16642" s="213"/>
      <c r="W16642" s="213"/>
      <c r="X16642" s="214"/>
      <c r="Y16642" s="214"/>
      <c r="Z16642" s="214"/>
      <c r="AA16642" s="217"/>
      <c r="AB16642" s="217"/>
      <c r="AC16642" s="217"/>
      <c r="AD16642" s="213"/>
    </row>
    <row r="16643" spans="20:30" x14ac:dyDescent="0.2">
      <c r="T16643" s="212"/>
      <c r="U16643" s="213"/>
      <c r="V16643" s="213"/>
      <c r="W16643" s="213"/>
      <c r="X16643" s="214"/>
      <c r="Y16643" s="214"/>
      <c r="Z16643" s="214"/>
      <c r="AA16643" s="217"/>
      <c r="AB16643" s="217"/>
      <c r="AC16643" s="217"/>
      <c r="AD16643" s="213"/>
    </row>
    <row r="16644" spans="20:30" x14ac:dyDescent="0.2">
      <c r="T16644" s="212"/>
      <c r="U16644" s="213"/>
      <c r="V16644" s="213"/>
      <c r="W16644" s="213"/>
      <c r="X16644" s="214"/>
      <c r="Y16644" s="214"/>
      <c r="Z16644" s="214"/>
      <c r="AA16644" s="217"/>
      <c r="AB16644" s="217"/>
      <c r="AC16644" s="217"/>
      <c r="AD16644" s="213"/>
    </row>
    <row r="16645" spans="20:30" x14ac:dyDescent="0.2">
      <c r="T16645" s="212"/>
      <c r="U16645" s="213"/>
      <c r="V16645" s="213"/>
      <c r="W16645" s="213"/>
      <c r="X16645" s="214"/>
      <c r="Y16645" s="214"/>
      <c r="Z16645" s="214"/>
      <c r="AA16645" s="217"/>
      <c r="AB16645" s="217"/>
      <c r="AC16645" s="217"/>
      <c r="AD16645" s="213"/>
    </row>
    <row r="16646" spans="20:30" x14ac:dyDescent="0.2">
      <c r="T16646" s="212"/>
      <c r="U16646" s="213"/>
      <c r="V16646" s="213"/>
      <c r="W16646" s="213"/>
      <c r="X16646" s="214"/>
      <c r="Y16646" s="214"/>
      <c r="Z16646" s="214"/>
      <c r="AA16646" s="217"/>
      <c r="AB16646" s="217"/>
      <c r="AC16646" s="217"/>
      <c r="AD16646" s="213"/>
    </row>
    <row r="16647" spans="20:30" x14ac:dyDescent="0.2">
      <c r="T16647" s="212"/>
      <c r="U16647" s="213"/>
      <c r="V16647" s="213"/>
      <c r="W16647" s="213"/>
      <c r="X16647" s="214"/>
      <c r="Y16647" s="214"/>
      <c r="Z16647" s="214"/>
      <c r="AA16647" s="217"/>
      <c r="AB16647" s="217"/>
      <c r="AC16647" s="217"/>
      <c r="AD16647" s="213"/>
    </row>
    <row r="16648" spans="20:30" x14ac:dyDescent="0.2">
      <c r="T16648" s="212"/>
      <c r="U16648" s="213"/>
      <c r="V16648" s="213"/>
      <c r="W16648" s="213"/>
      <c r="X16648" s="214"/>
      <c r="Y16648" s="214"/>
      <c r="Z16648" s="214"/>
      <c r="AA16648" s="217"/>
      <c r="AB16648" s="217"/>
      <c r="AC16648" s="217"/>
      <c r="AD16648" s="213"/>
    </row>
    <row r="16649" spans="20:30" x14ac:dyDescent="0.2">
      <c r="T16649" s="212"/>
      <c r="U16649" s="213"/>
      <c r="V16649" s="213"/>
      <c r="W16649" s="213"/>
      <c r="X16649" s="214"/>
      <c r="Y16649" s="214"/>
      <c r="Z16649" s="214"/>
      <c r="AA16649" s="217"/>
      <c r="AB16649" s="217"/>
      <c r="AC16649" s="217"/>
      <c r="AD16649" s="213"/>
    </row>
    <row r="16650" spans="20:30" x14ac:dyDescent="0.2">
      <c r="T16650" s="212"/>
      <c r="U16650" s="213"/>
      <c r="V16650" s="213"/>
      <c r="W16650" s="213"/>
      <c r="X16650" s="214"/>
      <c r="Y16650" s="214"/>
      <c r="Z16650" s="214"/>
      <c r="AA16650" s="217"/>
      <c r="AB16650" s="217"/>
      <c r="AC16650" s="217"/>
      <c r="AD16650" s="213"/>
    </row>
    <row r="16651" spans="20:30" x14ac:dyDescent="0.2">
      <c r="T16651" s="212"/>
      <c r="U16651" s="213"/>
      <c r="V16651" s="213"/>
      <c r="W16651" s="213"/>
      <c r="X16651" s="214"/>
      <c r="Y16651" s="214"/>
      <c r="Z16651" s="214"/>
      <c r="AA16651" s="217"/>
      <c r="AB16651" s="217"/>
      <c r="AC16651" s="217"/>
      <c r="AD16651" s="213"/>
    </row>
    <row r="16652" spans="20:30" x14ac:dyDescent="0.2">
      <c r="T16652" s="212"/>
      <c r="U16652" s="213"/>
      <c r="V16652" s="213"/>
      <c r="W16652" s="213"/>
      <c r="X16652" s="214"/>
      <c r="Y16652" s="214"/>
      <c r="Z16652" s="214"/>
      <c r="AA16652" s="217"/>
      <c r="AB16652" s="217"/>
      <c r="AC16652" s="217"/>
      <c r="AD16652" s="213"/>
    </row>
    <row r="16653" spans="20:30" x14ac:dyDescent="0.2">
      <c r="T16653" s="212"/>
      <c r="U16653" s="213"/>
      <c r="V16653" s="213"/>
      <c r="W16653" s="213"/>
      <c r="X16653" s="214"/>
      <c r="Y16653" s="214"/>
      <c r="Z16653" s="214"/>
      <c r="AA16653" s="217"/>
      <c r="AB16653" s="217"/>
      <c r="AC16653" s="217"/>
      <c r="AD16653" s="213"/>
    </row>
    <row r="16654" spans="20:30" x14ac:dyDescent="0.2">
      <c r="T16654" s="212"/>
      <c r="U16654" s="213"/>
      <c r="V16654" s="213"/>
      <c r="W16654" s="213"/>
      <c r="X16654" s="214"/>
      <c r="Y16654" s="214"/>
      <c r="Z16654" s="214"/>
      <c r="AA16654" s="217"/>
      <c r="AB16654" s="217"/>
      <c r="AC16654" s="217"/>
      <c r="AD16654" s="213"/>
    </row>
    <row r="16655" spans="20:30" x14ac:dyDescent="0.2">
      <c r="T16655" s="212"/>
      <c r="U16655" s="213"/>
      <c r="V16655" s="213"/>
      <c r="W16655" s="213"/>
      <c r="X16655" s="214"/>
      <c r="Y16655" s="214"/>
      <c r="Z16655" s="214"/>
      <c r="AA16655" s="217"/>
      <c r="AB16655" s="217"/>
      <c r="AC16655" s="217"/>
      <c r="AD16655" s="213"/>
    </row>
    <row r="16656" spans="20:30" x14ac:dyDescent="0.2">
      <c r="T16656" s="212"/>
      <c r="U16656" s="213"/>
      <c r="V16656" s="213"/>
      <c r="W16656" s="213"/>
      <c r="X16656" s="214"/>
      <c r="Y16656" s="214"/>
      <c r="Z16656" s="214"/>
      <c r="AA16656" s="217"/>
      <c r="AB16656" s="217"/>
      <c r="AC16656" s="217"/>
      <c r="AD16656" s="213"/>
    </row>
    <row r="16657" spans="20:30" x14ac:dyDescent="0.2">
      <c r="T16657" s="212"/>
      <c r="U16657" s="213"/>
      <c r="V16657" s="213"/>
      <c r="W16657" s="213"/>
      <c r="X16657" s="214"/>
      <c r="Y16657" s="214"/>
      <c r="Z16657" s="214"/>
      <c r="AA16657" s="217"/>
      <c r="AB16657" s="217"/>
      <c r="AC16657" s="217"/>
      <c r="AD16657" s="213"/>
    </row>
    <row r="16658" spans="20:30" x14ac:dyDescent="0.2">
      <c r="T16658" s="212"/>
      <c r="U16658" s="213"/>
      <c r="V16658" s="213"/>
      <c r="W16658" s="213"/>
      <c r="X16658" s="214"/>
      <c r="Y16658" s="214"/>
      <c r="Z16658" s="214"/>
      <c r="AA16658" s="217"/>
      <c r="AB16658" s="217"/>
      <c r="AC16658" s="217"/>
      <c r="AD16658" s="213"/>
    </row>
    <row r="16659" spans="20:30" x14ac:dyDescent="0.2">
      <c r="T16659" s="212"/>
      <c r="U16659" s="213"/>
      <c r="V16659" s="213"/>
      <c r="W16659" s="213"/>
      <c r="X16659" s="214"/>
      <c r="Y16659" s="214"/>
      <c r="Z16659" s="214"/>
      <c r="AA16659" s="217"/>
      <c r="AB16659" s="217"/>
      <c r="AC16659" s="217"/>
      <c r="AD16659" s="213"/>
    </row>
    <row r="16660" spans="20:30" x14ac:dyDescent="0.2">
      <c r="T16660" s="212"/>
      <c r="U16660" s="213"/>
      <c r="V16660" s="213"/>
      <c r="W16660" s="213"/>
      <c r="X16660" s="214"/>
      <c r="Y16660" s="214"/>
      <c r="Z16660" s="214"/>
      <c r="AA16660" s="217"/>
      <c r="AB16660" s="217"/>
      <c r="AC16660" s="217"/>
      <c r="AD16660" s="213"/>
    </row>
    <row r="16661" spans="20:30" x14ac:dyDescent="0.2">
      <c r="T16661" s="212"/>
      <c r="U16661" s="213"/>
      <c r="V16661" s="213"/>
      <c r="W16661" s="213"/>
      <c r="X16661" s="214"/>
      <c r="Y16661" s="214"/>
      <c r="Z16661" s="214"/>
      <c r="AA16661" s="217"/>
      <c r="AB16661" s="217"/>
      <c r="AC16661" s="217"/>
      <c r="AD16661" s="213"/>
    </row>
    <row r="16662" spans="20:30" x14ac:dyDescent="0.2">
      <c r="T16662" s="212"/>
      <c r="U16662" s="213"/>
      <c r="V16662" s="213"/>
      <c r="W16662" s="213"/>
      <c r="X16662" s="214"/>
      <c r="Y16662" s="214"/>
      <c r="Z16662" s="214"/>
      <c r="AA16662" s="217"/>
      <c r="AB16662" s="217"/>
      <c r="AC16662" s="217"/>
      <c r="AD16662" s="213"/>
    </row>
    <row r="16663" spans="20:30" x14ac:dyDescent="0.2">
      <c r="T16663" s="212"/>
      <c r="U16663" s="213"/>
      <c r="V16663" s="213"/>
      <c r="W16663" s="213"/>
      <c r="X16663" s="214"/>
      <c r="Y16663" s="214"/>
      <c r="Z16663" s="214"/>
      <c r="AA16663" s="217"/>
      <c r="AB16663" s="217"/>
      <c r="AC16663" s="217"/>
      <c r="AD16663" s="213"/>
    </row>
    <row r="16664" spans="20:30" x14ac:dyDescent="0.2">
      <c r="T16664" s="212"/>
      <c r="U16664" s="213"/>
      <c r="V16664" s="213"/>
      <c r="W16664" s="213"/>
      <c r="X16664" s="214"/>
      <c r="Y16664" s="214"/>
      <c r="Z16664" s="214"/>
      <c r="AA16664" s="217"/>
      <c r="AB16664" s="217"/>
      <c r="AC16664" s="217"/>
      <c r="AD16664" s="213"/>
    </row>
    <row r="16665" spans="20:30" x14ac:dyDescent="0.2">
      <c r="T16665" s="212"/>
      <c r="U16665" s="213"/>
      <c r="V16665" s="213"/>
      <c r="W16665" s="213"/>
      <c r="X16665" s="214"/>
      <c r="Y16665" s="214"/>
      <c r="Z16665" s="214"/>
      <c r="AA16665" s="217"/>
      <c r="AB16665" s="217"/>
      <c r="AC16665" s="217"/>
      <c r="AD16665" s="213"/>
    </row>
    <row r="16666" spans="20:30" x14ac:dyDescent="0.2">
      <c r="T16666" s="212"/>
      <c r="U16666" s="213"/>
      <c r="V16666" s="213"/>
      <c r="W16666" s="213"/>
      <c r="X16666" s="214"/>
      <c r="Y16666" s="214"/>
      <c r="Z16666" s="214"/>
      <c r="AA16666" s="217"/>
      <c r="AB16666" s="217"/>
      <c r="AC16666" s="217"/>
      <c r="AD16666" s="213"/>
    </row>
    <row r="16667" spans="20:30" x14ac:dyDescent="0.2">
      <c r="T16667" s="212"/>
      <c r="U16667" s="213"/>
      <c r="V16667" s="213"/>
      <c r="W16667" s="213"/>
      <c r="X16667" s="214"/>
      <c r="Y16667" s="214"/>
      <c r="Z16667" s="214"/>
      <c r="AA16667" s="217"/>
      <c r="AB16667" s="217"/>
      <c r="AC16667" s="217"/>
      <c r="AD16667" s="213"/>
    </row>
    <row r="16668" spans="20:30" x14ac:dyDescent="0.2">
      <c r="T16668" s="212"/>
      <c r="U16668" s="213"/>
      <c r="V16668" s="213"/>
      <c r="W16668" s="213"/>
      <c r="X16668" s="214"/>
      <c r="Y16668" s="214"/>
      <c r="Z16668" s="214"/>
      <c r="AA16668" s="217"/>
      <c r="AB16668" s="217"/>
      <c r="AC16668" s="217"/>
      <c r="AD16668" s="213"/>
    </row>
    <row r="16669" spans="20:30" x14ac:dyDescent="0.2">
      <c r="T16669" s="212"/>
      <c r="U16669" s="213"/>
      <c r="V16669" s="213"/>
      <c r="W16669" s="213"/>
      <c r="X16669" s="214"/>
      <c r="Y16669" s="214"/>
      <c r="Z16669" s="214"/>
      <c r="AA16669" s="217"/>
      <c r="AB16669" s="217"/>
      <c r="AC16669" s="217"/>
      <c r="AD16669" s="213"/>
    </row>
    <row r="16670" spans="20:30" x14ac:dyDescent="0.2">
      <c r="T16670" s="212"/>
      <c r="U16670" s="213"/>
      <c r="V16670" s="213"/>
      <c r="W16670" s="213"/>
      <c r="X16670" s="214"/>
      <c r="Y16670" s="214"/>
      <c r="Z16670" s="214"/>
      <c r="AA16670" s="217"/>
      <c r="AB16670" s="217"/>
      <c r="AC16670" s="217"/>
      <c r="AD16670" s="213"/>
    </row>
    <row r="16671" spans="20:30" x14ac:dyDescent="0.2">
      <c r="T16671" s="212"/>
      <c r="U16671" s="213"/>
      <c r="V16671" s="213"/>
      <c r="W16671" s="213"/>
      <c r="X16671" s="214"/>
      <c r="Y16671" s="214"/>
      <c r="Z16671" s="214"/>
      <c r="AA16671" s="217"/>
      <c r="AB16671" s="217"/>
      <c r="AC16671" s="217"/>
      <c r="AD16671" s="213"/>
    </row>
    <row r="16672" spans="20:30" x14ac:dyDescent="0.2">
      <c r="T16672" s="212"/>
      <c r="U16672" s="213"/>
      <c r="V16672" s="213"/>
      <c r="W16672" s="213"/>
      <c r="X16672" s="214"/>
      <c r="Y16672" s="214"/>
      <c r="Z16672" s="214"/>
      <c r="AA16672" s="217"/>
      <c r="AB16672" s="217"/>
      <c r="AC16672" s="217"/>
      <c r="AD16672" s="213"/>
    </row>
    <row r="16673" spans="20:30" x14ac:dyDescent="0.2">
      <c r="T16673" s="212"/>
      <c r="U16673" s="213"/>
      <c r="V16673" s="213"/>
      <c r="W16673" s="213"/>
      <c r="X16673" s="214"/>
      <c r="Y16673" s="214"/>
      <c r="Z16673" s="214"/>
      <c r="AA16673" s="217"/>
      <c r="AB16673" s="217"/>
      <c r="AC16673" s="217"/>
      <c r="AD16673" s="213"/>
    </row>
    <row r="16674" spans="20:30" x14ac:dyDescent="0.2">
      <c r="T16674" s="212"/>
      <c r="U16674" s="213"/>
      <c r="V16674" s="213"/>
      <c r="W16674" s="213"/>
      <c r="X16674" s="214"/>
      <c r="Y16674" s="214"/>
      <c r="Z16674" s="214"/>
      <c r="AA16674" s="217"/>
      <c r="AB16674" s="217"/>
      <c r="AC16674" s="217"/>
      <c r="AD16674" s="213"/>
    </row>
    <row r="16675" spans="20:30" x14ac:dyDescent="0.2">
      <c r="T16675" s="212"/>
      <c r="U16675" s="213"/>
      <c r="V16675" s="213"/>
      <c r="W16675" s="213"/>
      <c r="X16675" s="214"/>
      <c r="Y16675" s="214"/>
      <c r="Z16675" s="214"/>
      <c r="AA16675" s="217"/>
      <c r="AB16675" s="217"/>
      <c r="AC16675" s="217"/>
      <c r="AD16675" s="213"/>
    </row>
    <row r="16676" spans="20:30" x14ac:dyDescent="0.2">
      <c r="T16676" s="212"/>
      <c r="U16676" s="213"/>
      <c r="V16676" s="213"/>
      <c r="W16676" s="213"/>
      <c r="X16676" s="214"/>
      <c r="Y16676" s="214"/>
      <c r="Z16676" s="214"/>
      <c r="AA16676" s="217"/>
      <c r="AB16676" s="217"/>
      <c r="AC16676" s="217"/>
      <c r="AD16676" s="213"/>
    </row>
    <row r="16677" spans="20:30" x14ac:dyDescent="0.2">
      <c r="T16677" s="212"/>
      <c r="U16677" s="213"/>
      <c r="V16677" s="213"/>
      <c r="W16677" s="213"/>
      <c r="X16677" s="214"/>
      <c r="Y16677" s="214"/>
      <c r="Z16677" s="214"/>
      <c r="AA16677" s="217"/>
      <c r="AB16677" s="217"/>
      <c r="AC16677" s="217"/>
      <c r="AD16677" s="213"/>
    </row>
    <row r="16678" spans="20:30" x14ac:dyDescent="0.2">
      <c r="T16678" s="212"/>
      <c r="U16678" s="213"/>
      <c r="V16678" s="213"/>
      <c r="W16678" s="213"/>
      <c r="X16678" s="214"/>
      <c r="Y16678" s="214"/>
      <c r="Z16678" s="214"/>
      <c r="AA16678" s="217"/>
      <c r="AB16678" s="217"/>
      <c r="AC16678" s="217"/>
      <c r="AD16678" s="213"/>
    </row>
    <row r="16679" spans="20:30" x14ac:dyDescent="0.2">
      <c r="T16679" s="212"/>
      <c r="U16679" s="213"/>
      <c r="V16679" s="213"/>
      <c r="W16679" s="213"/>
      <c r="X16679" s="214"/>
      <c r="Y16679" s="214"/>
      <c r="Z16679" s="214"/>
      <c r="AA16679" s="217"/>
      <c r="AB16679" s="217"/>
      <c r="AC16679" s="217"/>
      <c r="AD16679" s="213"/>
    </row>
    <row r="16680" spans="20:30" x14ac:dyDescent="0.2">
      <c r="T16680" s="212"/>
      <c r="U16680" s="213"/>
      <c r="V16680" s="213"/>
      <c r="W16680" s="213"/>
      <c r="X16680" s="214"/>
      <c r="Y16680" s="214"/>
      <c r="Z16680" s="214"/>
      <c r="AA16680" s="217"/>
      <c r="AB16680" s="217"/>
      <c r="AC16680" s="217"/>
      <c r="AD16680" s="213"/>
    </row>
    <row r="16681" spans="20:30" x14ac:dyDescent="0.2">
      <c r="T16681" s="212"/>
      <c r="U16681" s="213"/>
      <c r="V16681" s="213"/>
      <c r="W16681" s="213"/>
      <c r="X16681" s="214"/>
      <c r="Y16681" s="214"/>
      <c r="Z16681" s="214"/>
      <c r="AA16681" s="217"/>
      <c r="AB16681" s="217"/>
      <c r="AC16681" s="217"/>
      <c r="AD16681" s="213"/>
    </row>
    <row r="16682" spans="20:30" x14ac:dyDescent="0.2">
      <c r="T16682" s="212"/>
      <c r="U16682" s="213"/>
      <c r="V16682" s="213"/>
      <c r="W16682" s="213"/>
      <c r="X16682" s="214"/>
      <c r="Y16682" s="214"/>
      <c r="Z16682" s="214"/>
      <c r="AA16682" s="217"/>
      <c r="AB16682" s="217"/>
      <c r="AC16682" s="217"/>
      <c r="AD16682" s="213"/>
    </row>
    <row r="16683" spans="20:30" x14ac:dyDescent="0.2">
      <c r="T16683" s="212"/>
      <c r="U16683" s="213"/>
      <c r="V16683" s="213"/>
      <c r="W16683" s="213"/>
      <c r="X16683" s="214"/>
      <c r="Y16683" s="214"/>
      <c r="Z16683" s="214"/>
      <c r="AA16683" s="217"/>
      <c r="AB16683" s="217"/>
      <c r="AC16683" s="217"/>
      <c r="AD16683" s="213"/>
    </row>
    <row r="16684" spans="20:30" x14ac:dyDescent="0.2">
      <c r="T16684" s="212"/>
      <c r="U16684" s="213"/>
      <c r="V16684" s="213"/>
      <c r="W16684" s="213"/>
      <c r="X16684" s="214"/>
      <c r="Y16684" s="214"/>
      <c r="Z16684" s="214"/>
      <c r="AA16684" s="217"/>
      <c r="AB16684" s="217"/>
      <c r="AC16684" s="217"/>
      <c r="AD16684" s="213"/>
    </row>
    <row r="16685" spans="20:30" x14ac:dyDescent="0.2">
      <c r="T16685" s="212"/>
      <c r="U16685" s="213"/>
      <c r="V16685" s="213"/>
      <c r="W16685" s="213"/>
      <c r="X16685" s="214"/>
      <c r="Y16685" s="214"/>
      <c r="Z16685" s="214"/>
      <c r="AA16685" s="217"/>
      <c r="AB16685" s="217"/>
      <c r="AC16685" s="217"/>
      <c r="AD16685" s="213"/>
    </row>
    <row r="16686" spans="20:30" x14ac:dyDescent="0.2">
      <c r="T16686" s="212"/>
      <c r="U16686" s="213"/>
      <c r="V16686" s="213"/>
      <c r="W16686" s="213"/>
      <c r="X16686" s="214"/>
      <c r="Y16686" s="214"/>
      <c r="Z16686" s="214"/>
      <c r="AA16686" s="217"/>
      <c r="AB16686" s="217"/>
      <c r="AC16686" s="217"/>
      <c r="AD16686" s="213"/>
    </row>
    <row r="16687" spans="20:30" x14ac:dyDescent="0.2">
      <c r="T16687" s="212"/>
      <c r="U16687" s="213"/>
      <c r="V16687" s="213"/>
      <c r="W16687" s="213"/>
      <c r="X16687" s="214"/>
      <c r="Y16687" s="214"/>
      <c r="Z16687" s="214"/>
      <c r="AA16687" s="217"/>
      <c r="AB16687" s="217"/>
      <c r="AC16687" s="217"/>
      <c r="AD16687" s="213"/>
    </row>
    <row r="16688" spans="20:30" x14ac:dyDescent="0.2">
      <c r="T16688" s="212"/>
      <c r="U16688" s="213"/>
      <c r="V16688" s="213"/>
      <c r="W16688" s="213"/>
      <c r="X16688" s="214"/>
      <c r="Y16688" s="214"/>
      <c r="Z16688" s="214"/>
      <c r="AA16688" s="217"/>
      <c r="AB16688" s="217"/>
      <c r="AC16688" s="217"/>
      <c r="AD16688" s="213"/>
    </row>
    <row r="16689" spans="20:30" x14ac:dyDescent="0.2">
      <c r="T16689" s="212"/>
      <c r="U16689" s="213"/>
      <c r="V16689" s="213"/>
      <c r="W16689" s="213"/>
      <c r="X16689" s="214"/>
      <c r="Y16689" s="214"/>
      <c r="Z16689" s="214"/>
      <c r="AA16689" s="217"/>
      <c r="AB16689" s="217"/>
      <c r="AC16689" s="217"/>
      <c r="AD16689" s="213"/>
    </row>
    <row r="16690" spans="20:30" x14ac:dyDescent="0.2">
      <c r="T16690" s="212"/>
      <c r="U16690" s="213"/>
      <c r="V16690" s="213"/>
      <c r="W16690" s="213"/>
      <c r="X16690" s="214"/>
      <c r="Y16690" s="214"/>
      <c r="Z16690" s="214"/>
      <c r="AA16690" s="217"/>
      <c r="AB16690" s="217"/>
      <c r="AC16690" s="217"/>
      <c r="AD16690" s="213"/>
    </row>
    <row r="16691" spans="20:30" x14ac:dyDescent="0.2">
      <c r="T16691" s="212"/>
      <c r="U16691" s="213"/>
      <c r="V16691" s="213"/>
      <c r="W16691" s="213"/>
      <c r="X16691" s="214"/>
      <c r="Y16691" s="214"/>
      <c r="Z16691" s="214"/>
      <c r="AA16691" s="217"/>
      <c r="AB16691" s="217"/>
      <c r="AC16691" s="217"/>
      <c r="AD16691" s="213"/>
    </row>
    <row r="16692" spans="20:30" x14ac:dyDescent="0.2">
      <c r="T16692" s="212"/>
      <c r="U16692" s="213"/>
      <c r="V16692" s="213"/>
      <c r="W16692" s="213"/>
      <c r="X16692" s="214"/>
      <c r="Y16692" s="214"/>
      <c r="Z16692" s="214"/>
      <c r="AA16692" s="217"/>
      <c r="AB16692" s="217"/>
      <c r="AC16692" s="217"/>
      <c r="AD16692" s="213"/>
    </row>
    <row r="16693" spans="20:30" x14ac:dyDescent="0.2">
      <c r="T16693" s="212"/>
      <c r="U16693" s="213"/>
      <c r="V16693" s="213"/>
      <c r="W16693" s="213"/>
      <c r="X16693" s="214"/>
      <c r="Y16693" s="214"/>
      <c r="Z16693" s="214"/>
      <c r="AA16693" s="217"/>
      <c r="AB16693" s="217"/>
      <c r="AC16693" s="217"/>
      <c r="AD16693" s="213"/>
    </row>
    <row r="16694" spans="20:30" x14ac:dyDescent="0.2">
      <c r="T16694" s="212"/>
      <c r="U16694" s="213"/>
      <c r="V16694" s="213"/>
      <c r="W16694" s="213"/>
      <c r="X16694" s="214"/>
      <c r="Y16694" s="214"/>
      <c r="Z16694" s="214"/>
      <c r="AA16694" s="217"/>
      <c r="AB16694" s="217"/>
      <c r="AC16694" s="217"/>
      <c r="AD16694" s="213"/>
    </row>
    <row r="16695" spans="20:30" x14ac:dyDescent="0.2">
      <c r="T16695" s="212"/>
      <c r="U16695" s="213"/>
      <c r="V16695" s="213"/>
      <c r="W16695" s="213"/>
      <c r="X16695" s="214"/>
      <c r="Y16695" s="214"/>
      <c r="Z16695" s="214"/>
      <c r="AA16695" s="217"/>
      <c r="AB16695" s="217"/>
      <c r="AC16695" s="217"/>
      <c r="AD16695" s="213"/>
    </row>
    <row r="16696" spans="20:30" x14ac:dyDescent="0.2">
      <c r="T16696" s="212"/>
      <c r="U16696" s="213"/>
      <c r="V16696" s="213"/>
      <c r="W16696" s="213"/>
      <c r="X16696" s="214"/>
      <c r="Y16696" s="214"/>
      <c r="Z16696" s="214"/>
      <c r="AA16696" s="217"/>
      <c r="AB16696" s="217"/>
      <c r="AC16696" s="217"/>
      <c r="AD16696" s="213"/>
    </row>
    <row r="16697" spans="20:30" x14ac:dyDescent="0.2">
      <c r="T16697" s="212"/>
      <c r="U16697" s="213"/>
      <c r="V16697" s="213"/>
      <c r="W16697" s="213"/>
      <c r="X16697" s="214"/>
      <c r="Y16697" s="214"/>
      <c r="Z16697" s="214"/>
      <c r="AA16697" s="217"/>
      <c r="AB16697" s="217"/>
      <c r="AC16697" s="217"/>
      <c r="AD16697" s="213"/>
    </row>
    <row r="16698" spans="20:30" x14ac:dyDescent="0.2">
      <c r="T16698" s="212"/>
      <c r="U16698" s="213"/>
      <c r="V16698" s="213"/>
      <c r="W16698" s="213"/>
      <c r="X16698" s="214"/>
      <c r="Y16698" s="214"/>
      <c r="Z16698" s="214"/>
      <c r="AA16698" s="217"/>
      <c r="AB16698" s="217"/>
      <c r="AC16698" s="217"/>
      <c r="AD16698" s="213"/>
    </row>
    <row r="16699" spans="20:30" x14ac:dyDescent="0.2">
      <c r="T16699" s="212"/>
      <c r="U16699" s="213"/>
      <c r="V16699" s="213"/>
      <c r="W16699" s="213"/>
      <c r="X16699" s="214"/>
      <c r="Y16699" s="214"/>
      <c r="Z16699" s="214"/>
      <c r="AA16699" s="217"/>
      <c r="AB16699" s="217"/>
      <c r="AC16699" s="217"/>
      <c r="AD16699" s="213"/>
    </row>
    <row r="16700" spans="20:30" x14ac:dyDescent="0.2">
      <c r="T16700" s="212"/>
      <c r="U16700" s="213"/>
      <c r="V16700" s="213"/>
      <c r="W16700" s="213"/>
      <c r="X16700" s="214"/>
      <c r="Y16700" s="214"/>
      <c r="Z16700" s="214"/>
      <c r="AA16700" s="217"/>
      <c r="AB16700" s="217"/>
      <c r="AC16700" s="217"/>
      <c r="AD16700" s="213"/>
    </row>
    <row r="16701" spans="20:30" x14ac:dyDescent="0.2">
      <c r="T16701" s="212"/>
      <c r="U16701" s="213"/>
      <c r="V16701" s="213"/>
      <c r="W16701" s="213"/>
      <c r="X16701" s="214"/>
      <c r="Y16701" s="214"/>
      <c r="Z16701" s="214"/>
      <c r="AA16701" s="217"/>
      <c r="AB16701" s="217"/>
      <c r="AC16701" s="217"/>
      <c r="AD16701" s="213"/>
    </row>
    <row r="16702" spans="20:30" x14ac:dyDescent="0.2">
      <c r="T16702" s="212"/>
      <c r="U16702" s="213"/>
      <c r="V16702" s="213"/>
      <c r="W16702" s="213"/>
      <c r="X16702" s="214"/>
      <c r="Y16702" s="214"/>
      <c r="Z16702" s="214"/>
      <c r="AA16702" s="217"/>
      <c r="AB16702" s="217"/>
      <c r="AC16702" s="217"/>
      <c r="AD16702" s="213"/>
    </row>
    <row r="16703" spans="20:30" x14ac:dyDescent="0.2">
      <c r="T16703" s="212"/>
      <c r="U16703" s="213"/>
      <c r="V16703" s="213"/>
      <c r="W16703" s="213"/>
      <c r="X16703" s="214"/>
      <c r="Y16703" s="214"/>
      <c r="Z16703" s="214"/>
      <c r="AA16703" s="217"/>
      <c r="AB16703" s="217"/>
      <c r="AC16703" s="217"/>
      <c r="AD16703" s="213"/>
    </row>
    <row r="16704" spans="20:30" x14ac:dyDescent="0.2">
      <c r="T16704" s="212"/>
      <c r="U16704" s="213"/>
      <c r="V16704" s="213"/>
      <c r="W16704" s="213"/>
      <c r="X16704" s="214"/>
      <c r="Y16704" s="214"/>
      <c r="Z16704" s="214"/>
      <c r="AA16704" s="217"/>
      <c r="AB16704" s="217"/>
      <c r="AC16704" s="217"/>
      <c r="AD16704" s="213"/>
    </row>
    <row r="16705" spans="20:30" x14ac:dyDescent="0.2">
      <c r="T16705" s="212"/>
      <c r="U16705" s="213"/>
      <c r="V16705" s="213"/>
      <c r="W16705" s="213"/>
      <c r="X16705" s="214"/>
      <c r="Y16705" s="214"/>
      <c r="Z16705" s="214"/>
      <c r="AA16705" s="217"/>
      <c r="AB16705" s="217"/>
      <c r="AC16705" s="217"/>
      <c r="AD16705" s="213"/>
    </row>
    <row r="16706" spans="20:30" x14ac:dyDescent="0.2">
      <c r="T16706" s="212"/>
      <c r="U16706" s="213"/>
      <c r="V16706" s="213"/>
      <c r="W16706" s="213"/>
      <c r="X16706" s="214"/>
      <c r="Y16706" s="214"/>
      <c r="Z16706" s="214"/>
      <c r="AA16706" s="217"/>
      <c r="AB16706" s="217"/>
      <c r="AC16706" s="217"/>
      <c r="AD16706" s="213"/>
    </row>
    <row r="16707" spans="20:30" x14ac:dyDescent="0.2">
      <c r="T16707" s="212"/>
      <c r="U16707" s="213"/>
      <c r="V16707" s="213"/>
      <c r="W16707" s="213"/>
      <c r="X16707" s="214"/>
      <c r="Y16707" s="214"/>
      <c r="Z16707" s="214"/>
      <c r="AA16707" s="217"/>
      <c r="AB16707" s="217"/>
      <c r="AC16707" s="217"/>
      <c r="AD16707" s="213"/>
    </row>
    <row r="16708" spans="20:30" x14ac:dyDescent="0.2">
      <c r="T16708" s="212"/>
      <c r="U16708" s="213"/>
      <c r="V16708" s="213"/>
      <c r="W16708" s="213"/>
      <c r="X16708" s="214"/>
      <c r="Y16708" s="214"/>
      <c r="Z16708" s="214"/>
      <c r="AA16708" s="217"/>
      <c r="AB16708" s="217"/>
      <c r="AC16708" s="217"/>
      <c r="AD16708" s="213"/>
    </row>
    <row r="16709" spans="20:30" x14ac:dyDescent="0.2">
      <c r="T16709" s="212"/>
      <c r="U16709" s="213"/>
      <c r="V16709" s="213"/>
      <c r="W16709" s="213"/>
      <c r="X16709" s="214"/>
      <c r="Y16709" s="214"/>
      <c r="Z16709" s="214"/>
      <c r="AA16709" s="217"/>
      <c r="AB16709" s="217"/>
      <c r="AC16709" s="217"/>
      <c r="AD16709" s="213"/>
    </row>
    <row r="16710" spans="20:30" x14ac:dyDescent="0.2">
      <c r="T16710" s="212"/>
      <c r="U16710" s="213"/>
      <c r="V16710" s="213"/>
      <c r="W16710" s="213"/>
      <c r="X16710" s="214"/>
      <c r="Y16710" s="214"/>
      <c r="Z16710" s="214"/>
      <c r="AA16710" s="217"/>
      <c r="AB16710" s="217"/>
      <c r="AC16710" s="217"/>
      <c r="AD16710" s="213"/>
    </row>
    <row r="16711" spans="20:30" x14ac:dyDescent="0.2">
      <c r="T16711" s="212"/>
      <c r="U16711" s="213"/>
      <c r="V16711" s="213"/>
      <c r="W16711" s="213"/>
      <c r="X16711" s="214"/>
      <c r="Y16711" s="214"/>
      <c r="Z16711" s="214"/>
      <c r="AA16711" s="217"/>
      <c r="AB16711" s="217"/>
      <c r="AC16711" s="217"/>
      <c r="AD16711" s="213"/>
    </row>
    <row r="16712" spans="20:30" x14ac:dyDescent="0.2">
      <c r="T16712" s="212"/>
      <c r="U16712" s="213"/>
      <c r="V16712" s="213"/>
      <c r="W16712" s="213"/>
      <c r="X16712" s="214"/>
      <c r="Y16712" s="214"/>
      <c r="Z16712" s="214"/>
      <c r="AA16712" s="217"/>
      <c r="AB16712" s="217"/>
      <c r="AC16712" s="217"/>
      <c r="AD16712" s="213"/>
    </row>
    <row r="16713" spans="20:30" x14ac:dyDescent="0.2">
      <c r="T16713" s="212"/>
      <c r="U16713" s="213"/>
      <c r="V16713" s="213"/>
      <c r="W16713" s="213"/>
      <c r="X16713" s="214"/>
      <c r="Y16713" s="214"/>
      <c r="Z16713" s="214"/>
      <c r="AA16713" s="217"/>
      <c r="AB16713" s="217"/>
      <c r="AC16713" s="217"/>
      <c r="AD16713" s="213"/>
    </row>
    <row r="16714" spans="20:30" x14ac:dyDescent="0.2">
      <c r="T16714" s="212"/>
      <c r="U16714" s="213"/>
      <c r="V16714" s="213"/>
      <c r="W16714" s="213"/>
      <c r="X16714" s="214"/>
      <c r="Y16714" s="214"/>
      <c r="Z16714" s="214"/>
      <c r="AA16714" s="217"/>
      <c r="AB16714" s="217"/>
      <c r="AC16714" s="217"/>
      <c r="AD16714" s="213"/>
    </row>
    <row r="16715" spans="20:30" x14ac:dyDescent="0.2">
      <c r="T16715" s="212"/>
      <c r="U16715" s="213"/>
      <c r="V16715" s="213"/>
      <c r="W16715" s="213"/>
      <c r="X16715" s="214"/>
      <c r="Y16715" s="214"/>
      <c r="Z16715" s="214"/>
      <c r="AA16715" s="217"/>
      <c r="AB16715" s="217"/>
      <c r="AC16715" s="217"/>
      <c r="AD16715" s="213"/>
    </row>
    <row r="16716" spans="20:30" x14ac:dyDescent="0.2">
      <c r="T16716" s="212"/>
      <c r="U16716" s="213"/>
      <c r="V16716" s="213"/>
      <c r="W16716" s="213"/>
      <c r="X16716" s="214"/>
      <c r="Y16716" s="214"/>
      <c r="Z16716" s="214"/>
      <c r="AA16716" s="217"/>
      <c r="AB16716" s="217"/>
      <c r="AC16716" s="217"/>
      <c r="AD16716" s="213"/>
    </row>
    <row r="16717" spans="20:30" x14ac:dyDescent="0.2">
      <c r="T16717" s="212"/>
      <c r="U16717" s="213"/>
      <c r="V16717" s="213"/>
      <c r="W16717" s="213"/>
      <c r="X16717" s="214"/>
      <c r="Y16717" s="214"/>
      <c r="Z16717" s="214"/>
      <c r="AA16717" s="217"/>
      <c r="AB16717" s="217"/>
      <c r="AC16717" s="217"/>
      <c r="AD16717" s="213"/>
    </row>
    <row r="16718" spans="20:30" x14ac:dyDescent="0.2">
      <c r="T16718" s="212"/>
      <c r="U16718" s="213"/>
      <c r="V16718" s="213"/>
      <c r="W16718" s="213"/>
      <c r="X16718" s="214"/>
      <c r="Y16718" s="214"/>
      <c r="Z16718" s="214"/>
      <c r="AA16718" s="217"/>
      <c r="AB16718" s="217"/>
      <c r="AC16718" s="217"/>
      <c r="AD16718" s="213"/>
    </row>
    <row r="16719" spans="20:30" x14ac:dyDescent="0.2">
      <c r="T16719" s="212"/>
      <c r="U16719" s="213"/>
      <c r="V16719" s="213"/>
      <c r="W16719" s="213"/>
      <c r="X16719" s="214"/>
      <c r="Y16719" s="214"/>
      <c r="Z16719" s="214"/>
      <c r="AA16719" s="217"/>
      <c r="AB16719" s="217"/>
      <c r="AC16719" s="217"/>
      <c r="AD16719" s="213"/>
    </row>
    <row r="16720" spans="20:30" x14ac:dyDescent="0.2">
      <c r="T16720" s="212"/>
      <c r="U16720" s="213"/>
      <c r="V16720" s="213"/>
      <c r="W16720" s="213"/>
      <c r="X16720" s="214"/>
      <c r="Y16720" s="214"/>
      <c r="Z16720" s="214"/>
      <c r="AA16720" s="217"/>
      <c r="AB16720" s="217"/>
      <c r="AC16720" s="217"/>
      <c r="AD16720" s="213"/>
    </row>
    <row r="16721" spans="20:30" x14ac:dyDescent="0.2">
      <c r="T16721" s="212"/>
      <c r="U16721" s="213"/>
      <c r="V16721" s="213"/>
      <c r="W16721" s="213"/>
      <c r="X16721" s="214"/>
      <c r="Y16721" s="214"/>
      <c r="Z16721" s="214"/>
      <c r="AA16721" s="217"/>
      <c r="AB16721" s="217"/>
      <c r="AC16721" s="217"/>
      <c r="AD16721" s="213"/>
    </row>
    <row r="16722" spans="20:30" x14ac:dyDescent="0.2">
      <c r="T16722" s="212"/>
      <c r="U16722" s="213"/>
      <c r="V16722" s="213"/>
      <c r="W16722" s="213"/>
      <c r="X16722" s="214"/>
      <c r="Y16722" s="214"/>
      <c r="Z16722" s="214"/>
      <c r="AA16722" s="217"/>
      <c r="AB16722" s="217"/>
      <c r="AC16722" s="217"/>
      <c r="AD16722" s="213"/>
    </row>
    <row r="16723" spans="20:30" x14ac:dyDescent="0.2">
      <c r="T16723" s="212"/>
      <c r="U16723" s="213"/>
      <c r="V16723" s="213"/>
      <c r="W16723" s="213"/>
      <c r="X16723" s="214"/>
      <c r="Y16723" s="214"/>
      <c r="Z16723" s="214"/>
      <c r="AA16723" s="217"/>
      <c r="AB16723" s="217"/>
      <c r="AC16723" s="217"/>
      <c r="AD16723" s="213"/>
    </row>
    <row r="16724" spans="20:30" x14ac:dyDescent="0.2">
      <c r="T16724" s="212"/>
      <c r="U16724" s="213"/>
      <c r="V16724" s="213"/>
      <c r="W16724" s="213"/>
      <c r="X16724" s="214"/>
      <c r="Y16724" s="214"/>
      <c r="Z16724" s="214"/>
      <c r="AA16724" s="217"/>
      <c r="AB16724" s="217"/>
      <c r="AC16724" s="217"/>
      <c r="AD16724" s="213"/>
    </row>
    <row r="16725" spans="20:30" x14ac:dyDescent="0.2">
      <c r="T16725" s="212"/>
      <c r="U16725" s="213"/>
      <c r="V16725" s="213"/>
      <c r="W16725" s="213"/>
      <c r="X16725" s="214"/>
      <c r="Y16725" s="214"/>
      <c r="Z16725" s="214"/>
      <c r="AA16725" s="217"/>
      <c r="AB16725" s="217"/>
      <c r="AC16725" s="217"/>
      <c r="AD16725" s="213"/>
    </row>
    <row r="16726" spans="20:30" x14ac:dyDescent="0.2">
      <c r="T16726" s="212"/>
      <c r="U16726" s="213"/>
      <c r="V16726" s="213"/>
      <c r="W16726" s="213"/>
      <c r="X16726" s="214"/>
      <c r="Y16726" s="214"/>
      <c r="Z16726" s="214"/>
      <c r="AA16726" s="217"/>
      <c r="AB16726" s="217"/>
      <c r="AC16726" s="217"/>
      <c r="AD16726" s="213"/>
    </row>
    <row r="16727" spans="20:30" x14ac:dyDescent="0.2">
      <c r="T16727" s="212"/>
      <c r="U16727" s="213"/>
      <c r="V16727" s="213"/>
      <c r="W16727" s="213"/>
      <c r="X16727" s="214"/>
      <c r="Y16727" s="214"/>
      <c r="Z16727" s="214"/>
      <c r="AA16727" s="217"/>
      <c r="AB16727" s="217"/>
      <c r="AC16727" s="217"/>
      <c r="AD16727" s="213"/>
    </row>
    <row r="16728" spans="20:30" x14ac:dyDescent="0.2">
      <c r="T16728" s="212"/>
      <c r="U16728" s="213"/>
      <c r="V16728" s="213"/>
      <c r="W16728" s="213"/>
      <c r="X16728" s="214"/>
      <c r="Y16728" s="214"/>
      <c r="Z16728" s="214"/>
      <c r="AA16728" s="217"/>
      <c r="AB16728" s="217"/>
      <c r="AC16728" s="217"/>
      <c r="AD16728" s="213"/>
    </row>
    <row r="16729" spans="20:30" x14ac:dyDescent="0.2">
      <c r="T16729" s="212"/>
      <c r="U16729" s="213"/>
      <c r="V16729" s="213"/>
      <c r="W16729" s="213"/>
      <c r="X16729" s="214"/>
      <c r="Y16729" s="214"/>
      <c r="Z16729" s="214"/>
      <c r="AA16729" s="217"/>
      <c r="AB16729" s="217"/>
      <c r="AC16729" s="217"/>
      <c r="AD16729" s="213"/>
    </row>
    <row r="16730" spans="20:30" x14ac:dyDescent="0.2">
      <c r="T16730" s="212"/>
      <c r="U16730" s="213"/>
      <c r="V16730" s="213"/>
      <c r="W16730" s="213"/>
      <c r="X16730" s="214"/>
      <c r="Y16730" s="214"/>
      <c r="Z16730" s="214"/>
      <c r="AA16730" s="217"/>
      <c r="AB16730" s="217"/>
      <c r="AC16730" s="217"/>
      <c r="AD16730" s="213"/>
    </row>
    <row r="16731" spans="20:30" x14ac:dyDescent="0.2">
      <c r="T16731" s="212"/>
      <c r="U16731" s="213"/>
      <c r="V16731" s="213"/>
      <c r="W16731" s="213"/>
      <c r="X16731" s="214"/>
      <c r="Y16731" s="214"/>
      <c r="Z16731" s="214"/>
      <c r="AA16731" s="217"/>
      <c r="AB16731" s="217"/>
      <c r="AC16731" s="217"/>
      <c r="AD16731" s="213"/>
    </row>
    <row r="16732" spans="20:30" x14ac:dyDescent="0.2">
      <c r="T16732" s="212"/>
      <c r="U16732" s="213"/>
      <c r="V16732" s="213"/>
      <c r="W16732" s="213"/>
      <c r="X16732" s="214"/>
      <c r="Y16732" s="214"/>
      <c r="Z16732" s="214"/>
      <c r="AA16732" s="217"/>
      <c r="AB16732" s="217"/>
      <c r="AC16732" s="217"/>
      <c r="AD16732" s="213"/>
    </row>
    <row r="16733" spans="20:30" x14ac:dyDescent="0.2">
      <c r="T16733" s="212"/>
      <c r="U16733" s="213"/>
      <c r="V16733" s="213"/>
      <c r="W16733" s="213"/>
      <c r="X16733" s="214"/>
      <c r="Y16733" s="214"/>
      <c r="Z16733" s="214"/>
      <c r="AA16733" s="217"/>
      <c r="AB16733" s="217"/>
      <c r="AC16733" s="217"/>
      <c r="AD16733" s="213"/>
    </row>
    <row r="16734" spans="20:30" x14ac:dyDescent="0.2">
      <c r="T16734" s="212"/>
      <c r="U16734" s="213"/>
      <c r="V16734" s="213"/>
      <c r="W16734" s="213"/>
      <c r="X16734" s="214"/>
      <c r="Y16734" s="214"/>
      <c r="Z16734" s="214"/>
      <c r="AA16734" s="217"/>
      <c r="AB16734" s="217"/>
      <c r="AC16734" s="217"/>
      <c r="AD16734" s="213"/>
    </row>
    <row r="16735" spans="20:30" x14ac:dyDescent="0.2">
      <c r="T16735" s="212"/>
      <c r="U16735" s="213"/>
      <c r="V16735" s="213"/>
      <c r="W16735" s="213"/>
      <c r="X16735" s="214"/>
      <c r="Y16735" s="214"/>
      <c r="Z16735" s="214"/>
      <c r="AA16735" s="217"/>
      <c r="AB16735" s="217"/>
      <c r="AC16735" s="217"/>
      <c r="AD16735" s="213"/>
    </row>
    <row r="16736" spans="20:30" x14ac:dyDescent="0.2">
      <c r="T16736" s="212"/>
      <c r="U16736" s="213"/>
      <c r="V16736" s="213"/>
      <c r="W16736" s="213"/>
      <c r="X16736" s="214"/>
      <c r="Y16736" s="214"/>
      <c r="Z16736" s="214"/>
      <c r="AA16736" s="217"/>
      <c r="AB16736" s="217"/>
      <c r="AC16736" s="217"/>
      <c r="AD16736" s="213"/>
    </row>
    <row r="16737" spans="20:30" x14ac:dyDescent="0.2">
      <c r="T16737" s="212"/>
      <c r="U16737" s="213"/>
      <c r="V16737" s="213"/>
      <c r="W16737" s="213"/>
      <c r="X16737" s="214"/>
      <c r="Y16737" s="214"/>
      <c r="Z16737" s="214"/>
      <c r="AA16737" s="217"/>
      <c r="AB16737" s="217"/>
      <c r="AC16737" s="217"/>
      <c r="AD16737" s="213"/>
    </row>
    <row r="16738" spans="20:30" x14ac:dyDescent="0.2">
      <c r="T16738" s="212"/>
      <c r="U16738" s="213"/>
      <c r="V16738" s="213"/>
      <c r="W16738" s="213"/>
      <c r="X16738" s="214"/>
      <c r="Y16738" s="214"/>
      <c r="Z16738" s="214"/>
      <c r="AA16738" s="217"/>
      <c r="AB16738" s="217"/>
      <c r="AC16738" s="217"/>
      <c r="AD16738" s="213"/>
    </row>
    <row r="16739" spans="20:30" x14ac:dyDescent="0.2">
      <c r="T16739" s="212"/>
      <c r="U16739" s="213"/>
      <c r="V16739" s="213"/>
      <c r="W16739" s="213"/>
      <c r="X16739" s="214"/>
      <c r="Y16739" s="214"/>
      <c r="Z16739" s="214"/>
      <c r="AA16739" s="217"/>
      <c r="AB16739" s="217"/>
      <c r="AC16739" s="217"/>
      <c r="AD16739" s="213"/>
    </row>
    <row r="16740" spans="20:30" x14ac:dyDescent="0.2">
      <c r="T16740" s="212"/>
      <c r="U16740" s="213"/>
      <c r="V16740" s="213"/>
      <c r="W16740" s="213"/>
      <c r="X16740" s="214"/>
      <c r="Y16740" s="214"/>
      <c r="Z16740" s="214"/>
      <c r="AA16740" s="217"/>
      <c r="AB16740" s="217"/>
      <c r="AC16740" s="217"/>
      <c r="AD16740" s="213"/>
    </row>
    <row r="16741" spans="20:30" x14ac:dyDescent="0.2">
      <c r="T16741" s="212"/>
      <c r="U16741" s="213"/>
      <c r="V16741" s="213"/>
      <c r="W16741" s="213"/>
      <c r="X16741" s="214"/>
      <c r="Y16741" s="214"/>
      <c r="Z16741" s="214"/>
      <c r="AA16741" s="217"/>
      <c r="AB16741" s="217"/>
      <c r="AC16741" s="217"/>
      <c r="AD16741" s="213"/>
    </row>
    <row r="16742" spans="20:30" x14ac:dyDescent="0.2">
      <c r="T16742" s="212"/>
      <c r="U16742" s="213"/>
      <c r="V16742" s="213"/>
      <c r="W16742" s="213"/>
      <c r="X16742" s="214"/>
      <c r="Y16742" s="214"/>
      <c r="Z16742" s="214"/>
      <c r="AA16742" s="217"/>
      <c r="AB16742" s="217"/>
      <c r="AC16742" s="217"/>
      <c r="AD16742" s="213"/>
    </row>
    <row r="16743" spans="20:30" x14ac:dyDescent="0.2">
      <c r="T16743" s="212"/>
      <c r="U16743" s="213"/>
      <c r="V16743" s="213"/>
      <c r="W16743" s="213"/>
      <c r="X16743" s="214"/>
      <c r="Y16743" s="214"/>
      <c r="Z16743" s="214"/>
      <c r="AA16743" s="217"/>
      <c r="AB16743" s="217"/>
      <c r="AC16743" s="217"/>
      <c r="AD16743" s="213"/>
    </row>
    <row r="16744" spans="20:30" x14ac:dyDescent="0.2">
      <c r="T16744" s="212"/>
      <c r="U16744" s="213"/>
      <c r="V16744" s="213"/>
      <c r="W16744" s="213"/>
      <c r="X16744" s="214"/>
      <c r="Y16744" s="214"/>
      <c r="Z16744" s="214"/>
      <c r="AA16744" s="217"/>
      <c r="AB16744" s="217"/>
      <c r="AC16744" s="217"/>
      <c r="AD16744" s="213"/>
    </row>
    <row r="16745" spans="20:30" x14ac:dyDescent="0.2">
      <c r="T16745" s="212"/>
      <c r="U16745" s="213"/>
      <c r="V16745" s="213"/>
      <c r="W16745" s="213"/>
      <c r="X16745" s="214"/>
      <c r="Y16745" s="214"/>
      <c r="Z16745" s="214"/>
      <c r="AA16745" s="217"/>
      <c r="AB16745" s="217"/>
      <c r="AC16745" s="217"/>
      <c r="AD16745" s="213"/>
    </row>
    <row r="16746" spans="20:30" x14ac:dyDescent="0.2">
      <c r="T16746" s="212"/>
      <c r="U16746" s="213"/>
      <c r="V16746" s="213"/>
      <c r="W16746" s="213"/>
      <c r="X16746" s="214"/>
      <c r="Y16746" s="214"/>
      <c r="Z16746" s="214"/>
      <c r="AA16746" s="217"/>
      <c r="AB16746" s="217"/>
      <c r="AC16746" s="217"/>
      <c r="AD16746" s="213"/>
    </row>
    <row r="16747" spans="20:30" x14ac:dyDescent="0.2">
      <c r="T16747" s="212"/>
      <c r="U16747" s="213"/>
      <c r="V16747" s="213"/>
      <c r="W16747" s="213"/>
      <c r="X16747" s="214"/>
      <c r="Y16747" s="214"/>
      <c r="Z16747" s="214"/>
      <c r="AA16747" s="217"/>
      <c r="AB16747" s="217"/>
      <c r="AC16747" s="217"/>
      <c r="AD16747" s="213"/>
    </row>
    <row r="16748" spans="20:30" x14ac:dyDescent="0.2">
      <c r="T16748" s="212"/>
      <c r="U16748" s="213"/>
      <c r="V16748" s="213"/>
      <c r="W16748" s="213"/>
      <c r="X16748" s="214"/>
      <c r="Y16748" s="214"/>
      <c r="Z16748" s="214"/>
      <c r="AA16748" s="217"/>
      <c r="AB16748" s="217"/>
      <c r="AC16748" s="217"/>
      <c r="AD16748" s="213"/>
    </row>
    <row r="16749" spans="20:30" x14ac:dyDescent="0.2">
      <c r="T16749" s="212"/>
      <c r="U16749" s="213"/>
      <c r="V16749" s="213"/>
      <c r="W16749" s="213"/>
      <c r="X16749" s="214"/>
      <c r="Y16749" s="214"/>
      <c r="Z16749" s="214"/>
      <c r="AA16749" s="217"/>
      <c r="AB16749" s="217"/>
      <c r="AC16749" s="217"/>
      <c r="AD16749" s="213"/>
    </row>
    <row r="16750" spans="20:30" x14ac:dyDescent="0.2">
      <c r="T16750" s="212"/>
      <c r="U16750" s="213"/>
      <c r="V16750" s="213"/>
      <c r="W16750" s="213"/>
      <c r="X16750" s="214"/>
      <c r="Y16750" s="214"/>
      <c r="Z16750" s="214"/>
      <c r="AA16750" s="217"/>
      <c r="AB16750" s="217"/>
      <c r="AC16750" s="217"/>
      <c r="AD16750" s="213"/>
    </row>
    <row r="16751" spans="20:30" x14ac:dyDescent="0.2">
      <c r="T16751" s="212"/>
      <c r="U16751" s="213"/>
      <c r="V16751" s="213"/>
      <c r="W16751" s="213"/>
      <c r="X16751" s="214"/>
      <c r="Y16751" s="214"/>
      <c r="Z16751" s="214"/>
      <c r="AA16751" s="217"/>
      <c r="AB16751" s="217"/>
      <c r="AC16751" s="217"/>
      <c r="AD16751" s="213"/>
    </row>
    <row r="16752" spans="20:30" x14ac:dyDescent="0.2">
      <c r="T16752" s="212"/>
      <c r="U16752" s="213"/>
      <c r="V16752" s="213"/>
      <c r="W16752" s="213"/>
      <c r="X16752" s="214"/>
      <c r="Y16752" s="214"/>
      <c r="Z16752" s="214"/>
      <c r="AA16752" s="217"/>
      <c r="AB16752" s="217"/>
      <c r="AC16752" s="217"/>
      <c r="AD16752" s="213"/>
    </row>
    <row r="16753" spans="20:30" x14ac:dyDescent="0.2">
      <c r="T16753" s="212"/>
      <c r="U16753" s="213"/>
      <c r="V16753" s="213"/>
      <c r="W16753" s="213"/>
      <c r="X16753" s="214"/>
      <c r="Y16753" s="214"/>
      <c r="Z16753" s="214"/>
      <c r="AA16753" s="217"/>
      <c r="AB16753" s="217"/>
      <c r="AC16753" s="217"/>
      <c r="AD16753" s="213"/>
    </row>
    <row r="16754" spans="20:30" x14ac:dyDescent="0.2">
      <c r="T16754" s="212"/>
      <c r="U16754" s="213"/>
      <c r="V16754" s="213"/>
      <c r="W16754" s="213"/>
      <c r="X16754" s="214"/>
      <c r="Y16754" s="214"/>
      <c r="Z16754" s="214"/>
      <c r="AA16754" s="217"/>
      <c r="AB16754" s="217"/>
      <c r="AC16754" s="217"/>
      <c r="AD16754" s="213"/>
    </row>
    <row r="16755" spans="20:30" x14ac:dyDescent="0.2">
      <c r="T16755" s="212"/>
      <c r="U16755" s="213"/>
      <c r="V16755" s="213"/>
      <c r="W16755" s="213"/>
      <c r="X16755" s="214"/>
      <c r="Y16755" s="214"/>
      <c r="Z16755" s="214"/>
      <c r="AA16755" s="217"/>
      <c r="AB16755" s="217"/>
      <c r="AC16755" s="217"/>
      <c r="AD16755" s="213"/>
    </row>
    <row r="16756" spans="20:30" x14ac:dyDescent="0.2">
      <c r="T16756" s="212"/>
      <c r="U16756" s="213"/>
      <c r="V16756" s="213"/>
      <c r="W16756" s="213"/>
      <c r="X16756" s="214"/>
      <c r="Y16756" s="214"/>
      <c r="Z16756" s="214"/>
      <c r="AA16756" s="217"/>
      <c r="AB16756" s="217"/>
      <c r="AC16756" s="217"/>
      <c r="AD16756" s="213"/>
    </row>
    <row r="16757" spans="20:30" x14ac:dyDescent="0.2">
      <c r="T16757" s="212"/>
      <c r="U16757" s="213"/>
      <c r="V16757" s="213"/>
      <c r="W16757" s="213"/>
      <c r="X16757" s="214"/>
      <c r="Y16757" s="214"/>
      <c r="Z16757" s="214"/>
      <c r="AA16757" s="217"/>
      <c r="AB16757" s="217"/>
      <c r="AC16757" s="217"/>
      <c r="AD16757" s="213"/>
    </row>
    <row r="16758" spans="20:30" x14ac:dyDescent="0.2">
      <c r="T16758" s="212"/>
      <c r="U16758" s="213"/>
      <c r="V16758" s="213"/>
      <c r="W16758" s="213"/>
      <c r="X16758" s="214"/>
      <c r="Y16758" s="214"/>
      <c r="Z16758" s="214"/>
      <c r="AA16758" s="217"/>
      <c r="AB16758" s="217"/>
      <c r="AC16758" s="217"/>
      <c r="AD16758" s="213"/>
    </row>
    <row r="16759" spans="20:30" x14ac:dyDescent="0.2">
      <c r="T16759" s="212"/>
      <c r="U16759" s="213"/>
      <c r="V16759" s="213"/>
      <c r="W16759" s="213"/>
      <c r="X16759" s="214"/>
      <c r="Y16759" s="214"/>
      <c r="Z16759" s="214"/>
      <c r="AA16759" s="217"/>
      <c r="AB16759" s="217"/>
      <c r="AC16759" s="217"/>
      <c r="AD16759" s="213"/>
    </row>
    <row r="16760" spans="20:30" x14ac:dyDescent="0.2">
      <c r="T16760" s="212"/>
      <c r="U16760" s="213"/>
      <c r="V16760" s="213"/>
      <c r="W16760" s="213"/>
      <c r="X16760" s="214"/>
      <c r="Y16760" s="214"/>
      <c r="Z16760" s="214"/>
      <c r="AA16760" s="217"/>
      <c r="AB16760" s="217"/>
      <c r="AC16760" s="217"/>
      <c r="AD16760" s="213"/>
    </row>
    <row r="16761" spans="20:30" x14ac:dyDescent="0.2">
      <c r="T16761" s="212"/>
      <c r="U16761" s="213"/>
      <c r="V16761" s="213"/>
      <c r="W16761" s="213"/>
      <c r="X16761" s="214"/>
      <c r="Y16761" s="214"/>
      <c r="Z16761" s="214"/>
      <c r="AA16761" s="217"/>
      <c r="AB16761" s="217"/>
      <c r="AC16761" s="217"/>
      <c r="AD16761" s="213"/>
    </row>
    <row r="16762" spans="20:30" x14ac:dyDescent="0.2">
      <c r="T16762" s="212"/>
      <c r="U16762" s="213"/>
      <c r="V16762" s="213"/>
      <c r="W16762" s="213"/>
      <c r="X16762" s="214"/>
      <c r="Y16762" s="214"/>
      <c r="Z16762" s="214"/>
      <c r="AA16762" s="217"/>
      <c r="AB16762" s="217"/>
      <c r="AC16762" s="217"/>
      <c r="AD16762" s="213"/>
    </row>
    <row r="16763" spans="20:30" x14ac:dyDescent="0.2">
      <c r="T16763" s="212"/>
      <c r="U16763" s="213"/>
      <c r="V16763" s="213"/>
      <c r="W16763" s="213"/>
      <c r="X16763" s="214"/>
      <c r="Y16763" s="214"/>
      <c r="Z16763" s="214"/>
      <c r="AA16763" s="217"/>
      <c r="AB16763" s="217"/>
      <c r="AC16763" s="217"/>
      <c r="AD16763" s="213"/>
    </row>
    <row r="16764" spans="20:30" x14ac:dyDescent="0.2">
      <c r="T16764" s="212"/>
      <c r="U16764" s="213"/>
      <c r="V16764" s="213"/>
      <c r="W16764" s="213"/>
      <c r="X16764" s="214"/>
      <c r="Y16764" s="214"/>
      <c r="Z16764" s="214"/>
      <c r="AA16764" s="217"/>
      <c r="AB16764" s="217"/>
      <c r="AC16764" s="217"/>
      <c r="AD16764" s="213"/>
    </row>
    <row r="16765" spans="20:30" x14ac:dyDescent="0.2">
      <c r="T16765" s="212"/>
      <c r="U16765" s="213"/>
      <c r="V16765" s="213"/>
      <c r="W16765" s="213"/>
      <c r="X16765" s="214"/>
      <c r="Y16765" s="214"/>
      <c r="Z16765" s="214"/>
      <c r="AA16765" s="217"/>
      <c r="AB16765" s="217"/>
      <c r="AC16765" s="217"/>
      <c r="AD16765" s="213"/>
    </row>
    <row r="16766" spans="20:30" x14ac:dyDescent="0.2">
      <c r="T16766" s="212"/>
      <c r="U16766" s="213"/>
      <c r="V16766" s="213"/>
      <c r="W16766" s="213"/>
      <c r="X16766" s="214"/>
      <c r="Y16766" s="214"/>
      <c r="Z16766" s="214"/>
      <c r="AA16766" s="217"/>
      <c r="AB16766" s="217"/>
      <c r="AC16766" s="217"/>
      <c r="AD16766" s="213"/>
    </row>
    <row r="16767" spans="20:30" x14ac:dyDescent="0.2">
      <c r="T16767" s="212"/>
      <c r="U16767" s="213"/>
      <c r="V16767" s="213"/>
      <c r="W16767" s="213"/>
      <c r="X16767" s="214"/>
      <c r="Y16767" s="214"/>
      <c r="Z16767" s="214"/>
      <c r="AA16767" s="217"/>
      <c r="AB16767" s="217"/>
      <c r="AC16767" s="217"/>
      <c r="AD16767" s="213"/>
    </row>
    <row r="16768" spans="20:30" x14ac:dyDescent="0.2">
      <c r="T16768" s="212"/>
      <c r="U16768" s="213"/>
      <c r="V16768" s="213"/>
      <c r="W16768" s="213"/>
      <c r="X16768" s="214"/>
      <c r="Y16768" s="214"/>
      <c r="Z16768" s="214"/>
      <c r="AA16768" s="217"/>
      <c r="AB16768" s="217"/>
      <c r="AC16768" s="217"/>
      <c r="AD16768" s="213"/>
    </row>
    <row r="16769" spans="20:30" x14ac:dyDescent="0.2">
      <c r="T16769" s="212"/>
      <c r="U16769" s="213"/>
      <c r="V16769" s="213"/>
      <c r="W16769" s="213"/>
      <c r="X16769" s="214"/>
      <c r="Y16769" s="214"/>
      <c r="Z16769" s="214"/>
      <c r="AA16769" s="217"/>
      <c r="AB16769" s="217"/>
      <c r="AC16769" s="217"/>
      <c r="AD16769" s="213"/>
    </row>
    <row r="16770" spans="20:30" x14ac:dyDescent="0.2">
      <c r="T16770" s="212"/>
      <c r="U16770" s="213"/>
      <c r="V16770" s="213"/>
      <c r="W16770" s="213"/>
      <c r="X16770" s="214"/>
      <c r="Y16770" s="214"/>
      <c r="Z16770" s="214"/>
      <c r="AA16770" s="217"/>
      <c r="AB16770" s="217"/>
      <c r="AC16770" s="217"/>
      <c r="AD16770" s="213"/>
    </row>
    <row r="16771" spans="20:30" x14ac:dyDescent="0.2">
      <c r="T16771" s="212"/>
      <c r="U16771" s="213"/>
      <c r="V16771" s="213"/>
      <c r="W16771" s="213"/>
      <c r="X16771" s="214"/>
      <c r="Y16771" s="214"/>
      <c r="Z16771" s="214"/>
      <c r="AA16771" s="217"/>
      <c r="AB16771" s="217"/>
      <c r="AC16771" s="217"/>
      <c r="AD16771" s="213"/>
    </row>
    <row r="16772" spans="20:30" x14ac:dyDescent="0.2">
      <c r="T16772" s="212"/>
      <c r="U16772" s="213"/>
      <c r="V16772" s="213"/>
      <c r="W16772" s="213"/>
      <c r="X16772" s="214"/>
      <c r="Y16772" s="214"/>
      <c r="Z16772" s="214"/>
      <c r="AA16772" s="217"/>
      <c r="AB16772" s="217"/>
      <c r="AC16772" s="217"/>
      <c r="AD16772" s="213"/>
    </row>
    <row r="16773" spans="20:30" x14ac:dyDescent="0.2">
      <c r="T16773" s="212"/>
      <c r="U16773" s="213"/>
      <c r="V16773" s="213"/>
      <c r="W16773" s="213"/>
      <c r="X16773" s="214"/>
      <c r="Y16773" s="214"/>
      <c r="Z16773" s="214"/>
      <c r="AA16773" s="217"/>
      <c r="AB16773" s="217"/>
      <c r="AC16773" s="217"/>
      <c r="AD16773" s="213"/>
    </row>
    <row r="16774" spans="20:30" x14ac:dyDescent="0.2">
      <c r="T16774" s="212"/>
      <c r="U16774" s="213"/>
      <c r="V16774" s="213"/>
      <c r="W16774" s="213"/>
      <c r="X16774" s="214"/>
      <c r="Y16774" s="214"/>
      <c r="Z16774" s="214"/>
      <c r="AA16774" s="217"/>
      <c r="AB16774" s="217"/>
      <c r="AC16774" s="217"/>
      <c r="AD16774" s="213"/>
    </row>
    <row r="16775" spans="20:30" x14ac:dyDescent="0.2">
      <c r="T16775" s="212"/>
      <c r="U16775" s="213"/>
      <c r="V16775" s="213"/>
      <c r="W16775" s="213"/>
      <c r="X16775" s="214"/>
      <c r="Y16775" s="214"/>
      <c r="Z16775" s="214"/>
      <c r="AA16775" s="217"/>
      <c r="AB16775" s="217"/>
      <c r="AC16775" s="217"/>
      <c r="AD16775" s="213"/>
    </row>
    <row r="16776" spans="20:30" x14ac:dyDescent="0.2">
      <c r="T16776" s="212"/>
      <c r="U16776" s="213"/>
      <c r="V16776" s="213"/>
      <c r="W16776" s="213"/>
      <c r="X16776" s="214"/>
      <c r="Y16776" s="214"/>
      <c r="Z16776" s="214"/>
      <c r="AA16776" s="217"/>
      <c r="AB16776" s="217"/>
      <c r="AC16776" s="217"/>
      <c r="AD16776" s="213"/>
    </row>
    <row r="16777" spans="20:30" x14ac:dyDescent="0.2">
      <c r="T16777" s="212"/>
      <c r="U16777" s="213"/>
      <c r="V16777" s="213"/>
      <c r="W16777" s="213"/>
      <c r="X16777" s="214"/>
      <c r="Y16777" s="214"/>
      <c r="Z16777" s="214"/>
      <c r="AA16777" s="217"/>
      <c r="AB16777" s="217"/>
      <c r="AC16777" s="217"/>
      <c r="AD16777" s="213"/>
    </row>
    <row r="16778" spans="20:30" x14ac:dyDescent="0.2">
      <c r="T16778" s="212"/>
      <c r="U16778" s="213"/>
      <c r="V16778" s="213"/>
      <c r="W16778" s="213"/>
      <c r="X16778" s="214"/>
      <c r="Y16778" s="214"/>
      <c r="Z16778" s="214"/>
      <c r="AA16778" s="217"/>
      <c r="AB16778" s="217"/>
      <c r="AC16778" s="217"/>
      <c r="AD16778" s="213"/>
    </row>
    <row r="16779" spans="20:30" x14ac:dyDescent="0.2">
      <c r="T16779" s="212"/>
      <c r="U16779" s="213"/>
      <c r="V16779" s="213"/>
      <c r="W16779" s="213"/>
      <c r="X16779" s="214"/>
      <c r="Y16779" s="214"/>
      <c r="Z16779" s="214"/>
      <c r="AA16779" s="217"/>
      <c r="AB16779" s="217"/>
      <c r="AC16779" s="217"/>
      <c r="AD16779" s="213"/>
    </row>
    <row r="16780" spans="20:30" x14ac:dyDescent="0.2">
      <c r="T16780" s="212"/>
      <c r="U16780" s="213"/>
      <c r="V16780" s="213"/>
      <c r="W16780" s="213"/>
      <c r="X16780" s="214"/>
      <c r="Y16780" s="214"/>
      <c r="Z16780" s="214"/>
      <c r="AA16780" s="217"/>
      <c r="AB16780" s="217"/>
      <c r="AC16780" s="217"/>
      <c r="AD16780" s="213"/>
    </row>
    <row r="16781" spans="20:30" x14ac:dyDescent="0.2">
      <c r="T16781" s="212"/>
      <c r="U16781" s="213"/>
      <c r="V16781" s="213"/>
      <c r="W16781" s="213"/>
      <c r="X16781" s="214"/>
      <c r="Y16781" s="214"/>
      <c r="Z16781" s="214"/>
      <c r="AA16781" s="217"/>
      <c r="AB16781" s="217"/>
      <c r="AC16781" s="217"/>
      <c r="AD16781" s="213"/>
    </row>
    <row r="16782" spans="20:30" x14ac:dyDescent="0.2">
      <c r="T16782" s="212"/>
      <c r="U16782" s="213"/>
      <c r="V16782" s="213"/>
      <c r="W16782" s="213"/>
      <c r="X16782" s="214"/>
      <c r="Y16782" s="214"/>
      <c r="Z16782" s="214"/>
      <c r="AA16782" s="217"/>
      <c r="AB16782" s="217"/>
      <c r="AC16782" s="217"/>
      <c r="AD16782" s="213"/>
    </row>
    <row r="16783" spans="20:30" x14ac:dyDescent="0.2">
      <c r="T16783" s="212"/>
      <c r="U16783" s="213"/>
      <c r="V16783" s="213"/>
      <c r="W16783" s="213"/>
      <c r="X16783" s="214"/>
      <c r="Y16783" s="214"/>
      <c r="Z16783" s="214"/>
      <c r="AA16783" s="217"/>
      <c r="AB16783" s="217"/>
      <c r="AC16783" s="217"/>
      <c r="AD16783" s="213"/>
    </row>
    <row r="16784" spans="20:30" x14ac:dyDescent="0.2">
      <c r="T16784" s="212"/>
      <c r="U16784" s="213"/>
      <c r="V16784" s="213"/>
      <c r="W16784" s="213"/>
      <c r="X16784" s="214"/>
      <c r="Y16784" s="214"/>
      <c r="Z16784" s="214"/>
      <c r="AA16784" s="217"/>
      <c r="AB16784" s="217"/>
      <c r="AC16784" s="217"/>
      <c r="AD16784" s="213"/>
    </row>
    <row r="16785" spans="20:30" x14ac:dyDescent="0.2">
      <c r="T16785" s="212"/>
      <c r="U16785" s="213"/>
      <c r="V16785" s="213"/>
      <c r="W16785" s="213"/>
      <c r="X16785" s="214"/>
      <c r="Y16785" s="214"/>
      <c r="Z16785" s="214"/>
      <c r="AA16785" s="217"/>
      <c r="AB16785" s="217"/>
      <c r="AC16785" s="217"/>
      <c r="AD16785" s="213"/>
    </row>
    <row r="16786" spans="20:30" x14ac:dyDescent="0.2">
      <c r="T16786" s="212"/>
      <c r="U16786" s="213"/>
      <c r="V16786" s="213"/>
      <c r="W16786" s="213"/>
      <c r="X16786" s="214"/>
      <c r="Y16786" s="214"/>
      <c r="Z16786" s="214"/>
      <c r="AA16786" s="217"/>
      <c r="AB16786" s="217"/>
      <c r="AC16786" s="217"/>
      <c r="AD16786" s="213"/>
    </row>
    <row r="16787" spans="20:30" x14ac:dyDescent="0.2">
      <c r="T16787" s="212"/>
      <c r="U16787" s="213"/>
      <c r="V16787" s="213"/>
      <c r="W16787" s="213"/>
      <c r="X16787" s="214"/>
      <c r="Y16787" s="214"/>
      <c r="Z16787" s="214"/>
      <c r="AA16787" s="217"/>
      <c r="AB16787" s="217"/>
      <c r="AC16787" s="217"/>
      <c r="AD16787" s="213"/>
    </row>
    <row r="16788" spans="20:30" x14ac:dyDescent="0.2">
      <c r="T16788" s="212"/>
      <c r="U16788" s="213"/>
      <c r="V16788" s="213"/>
      <c r="W16788" s="213"/>
      <c r="X16788" s="214"/>
      <c r="Y16788" s="214"/>
      <c r="Z16788" s="214"/>
      <c r="AA16788" s="217"/>
      <c r="AB16788" s="217"/>
      <c r="AC16788" s="217"/>
      <c r="AD16788" s="213"/>
    </row>
    <row r="16789" spans="20:30" x14ac:dyDescent="0.2">
      <c r="T16789" s="212"/>
      <c r="U16789" s="213"/>
      <c r="V16789" s="213"/>
      <c r="W16789" s="213"/>
      <c r="X16789" s="214"/>
      <c r="Y16789" s="214"/>
      <c r="Z16789" s="214"/>
      <c r="AA16789" s="217"/>
      <c r="AB16789" s="217"/>
      <c r="AC16789" s="217"/>
      <c r="AD16789" s="213"/>
    </row>
    <row r="16790" spans="20:30" x14ac:dyDescent="0.2">
      <c r="T16790" s="212"/>
      <c r="U16790" s="213"/>
      <c r="V16790" s="213"/>
      <c r="W16790" s="213"/>
      <c r="X16790" s="214"/>
      <c r="Y16790" s="214"/>
      <c r="Z16790" s="214"/>
      <c r="AA16790" s="217"/>
      <c r="AB16790" s="217"/>
      <c r="AC16790" s="217"/>
      <c r="AD16790" s="213"/>
    </row>
    <row r="16791" spans="20:30" x14ac:dyDescent="0.2">
      <c r="T16791" s="212"/>
      <c r="U16791" s="213"/>
      <c r="V16791" s="213"/>
      <c r="W16791" s="213"/>
      <c r="X16791" s="214"/>
      <c r="Y16791" s="214"/>
      <c r="Z16791" s="214"/>
      <c r="AA16791" s="217"/>
      <c r="AB16791" s="217"/>
      <c r="AC16791" s="217"/>
      <c r="AD16791" s="213"/>
    </row>
    <row r="16792" spans="20:30" x14ac:dyDescent="0.2">
      <c r="T16792" s="212"/>
      <c r="U16792" s="213"/>
      <c r="V16792" s="213"/>
      <c r="W16792" s="213"/>
      <c r="X16792" s="214"/>
      <c r="Y16792" s="214"/>
      <c r="Z16792" s="214"/>
      <c r="AA16792" s="217"/>
      <c r="AB16792" s="217"/>
      <c r="AC16792" s="217"/>
      <c r="AD16792" s="213"/>
    </row>
    <row r="16793" spans="20:30" x14ac:dyDescent="0.2">
      <c r="T16793" s="212"/>
      <c r="U16793" s="213"/>
      <c r="V16793" s="213"/>
      <c r="W16793" s="213"/>
      <c r="X16793" s="214"/>
      <c r="Y16793" s="214"/>
      <c r="Z16793" s="214"/>
      <c r="AA16793" s="217"/>
      <c r="AB16793" s="217"/>
      <c r="AC16793" s="217"/>
      <c r="AD16793" s="213"/>
    </row>
    <row r="16794" spans="20:30" x14ac:dyDescent="0.2">
      <c r="T16794" s="212"/>
      <c r="U16794" s="213"/>
      <c r="V16794" s="213"/>
      <c r="W16794" s="213"/>
      <c r="X16794" s="214"/>
      <c r="Y16794" s="214"/>
      <c r="Z16794" s="214"/>
      <c r="AA16794" s="217"/>
      <c r="AB16794" s="217"/>
      <c r="AC16794" s="217"/>
      <c r="AD16794" s="213"/>
    </row>
    <row r="16795" spans="20:30" x14ac:dyDescent="0.2">
      <c r="T16795" s="212"/>
      <c r="U16795" s="213"/>
      <c r="V16795" s="213"/>
      <c r="W16795" s="213"/>
      <c r="X16795" s="214"/>
      <c r="Y16795" s="214"/>
      <c r="Z16795" s="214"/>
      <c r="AA16795" s="217"/>
      <c r="AB16795" s="217"/>
      <c r="AC16795" s="217"/>
      <c r="AD16795" s="213"/>
    </row>
    <row r="16796" spans="20:30" x14ac:dyDescent="0.2">
      <c r="T16796" s="212"/>
      <c r="U16796" s="213"/>
      <c r="V16796" s="213"/>
      <c r="W16796" s="213"/>
      <c r="X16796" s="214"/>
      <c r="Y16796" s="214"/>
      <c r="Z16796" s="214"/>
      <c r="AA16796" s="217"/>
      <c r="AB16796" s="217"/>
      <c r="AC16796" s="217"/>
      <c r="AD16796" s="213"/>
    </row>
    <row r="16797" spans="20:30" x14ac:dyDescent="0.2">
      <c r="T16797" s="212"/>
      <c r="U16797" s="213"/>
      <c r="V16797" s="213"/>
      <c r="W16797" s="213"/>
      <c r="X16797" s="214"/>
      <c r="Y16797" s="214"/>
      <c r="Z16797" s="214"/>
      <c r="AA16797" s="217"/>
      <c r="AB16797" s="217"/>
      <c r="AC16797" s="217"/>
      <c r="AD16797" s="213"/>
    </row>
    <row r="16798" spans="20:30" x14ac:dyDescent="0.2">
      <c r="T16798" s="212"/>
      <c r="U16798" s="213"/>
      <c r="V16798" s="213"/>
      <c r="W16798" s="213"/>
      <c r="X16798" s="214"/>
      <c r="Y16798" s="214"/>
      <c r="Z16798" s="214"/>
      <c r="AA16798" s="217"/>
      <c r="AB16798" s="217"/>
      <c r="AC16798" s="217"/>
      <c r="AD16798" s="213"/>
    </row>
    <row r="16799" spans="20:30" x14ac:dyDescent="0.2">
      <c r="T16799" s="212"/>
      <c r="U16799" s="213"/>
      <c r="V16799" s="213"/>
      <c r="W16799" s="213"/>
      <c r="X16799" s="214"/>
      <c r="Y16799" s="214"/>
      <c r="Z16799" s="214"/>
      <c r="AA16799" s="217"/>
      <c r="AB16799" s="217"/>
      <c r="AC16799" s="217"/>
      <c r="AD16799" s="213"/>
    </row>
    <row r="16800" spans="20:30" x14ac:dyDescent="0.2">
      <c r="T16800" s="212"/>
      <c r="U16800" s="213"/>
      <c r="V16800" s="213"/>
      <c r="W16800" s="213"/>
      <c r="X16800" s="214"/>
      <c r="Y16800" s="214"/>
      <c r="Z16800" s="214"/>
      <c r="AA16800" s="217"/>
      <c r="AB16800" s="217"/>
      <c r="AC16800" s="217"/>
      <c r="AD16800" s="213"/>
    </row>
    <row r="16801" spans="20:30" x14ac:dyDescent="0.2">
      <c r="T16801" s="212"/>
      <c r="U16801" s="213"/>
      <c r="V16801" s="213"/>
      <c r="W16801" s="213"/>
      <c r="X16801" s="214"/>
      <c r="Y16801" s="214"/>
      <c r="Z16801" s="214"/>
      <c r="AA16801" s="217"/>
      <c r="AB16801" s="217"/>
      <c r="AC16801" s="217"/>
      <c r="AD16801" s="213"/>
    </row>
    <row r="16802" spans="20:30" x14ac:dyDescent="0.2">
      <c r="T16802" s="212"/>
      <c r="U16802" s="213"/>
      <c r="V16802" s="213"/>
      <c r="W16802" s="213"/>
      <c r="X16802" s="214"/>
      <c r="Y16802" s="214"/>
      <c r="Z16802" s="214"/>
      <c r="AA16802" s="217"/>
      <c r="AB16802" s="217"/>
      <c r="AC16802" s="217"/>
      <c r="AD16802" s="213"/>
    </row>
    <row r="16803" spans="20:30" x14ac:dyDescent="0.2">
      <c r="T16803" s="212"/>
      <c r="U16803" s="213"/>
      <c r="V16803" s="213"/>
      <c r="W16803" s="213"/>
      <c r="X16803" s="214"/>
      <c r="Y16803" s="214"/>
      <c r="Z16803" s="214"/>
      <c r="AA16803" s="217"/>
      <c r="AB16803" s="217"/>
      <c r="AC16803" s="217"/>
      <c r="AD16803" s="213"/>
    </row>
    <row r="16804" spans="20:30" x14ac:dyDescent="0.2">
      <c r="T16804" s="212"/>
      <c r="U16804" s="213"/>
      <c r="V16804" s="213"/>
      <c r="W16804" s="213"/>
      <c r="X16804" s="214"/>
      <c r="Y16804" s="214"/>
      <c r="Z16804" s="214"/>
      <c r="AA16804" s="217"/>
      <c r="AB16804" s="217"/>
      <c r="AC16804" s="217"/>
      <c r="AD16804" s="213"/>
    </row>
    <row r="16805" spans="20:30" x14ac:dyDescent="0.2">
      <c r="T16805" s="212"/>
      <c r="U16805" s="213"/>
      <c r="V16805" s="213"/>
      <c r="W16805" s="213"/>
      <c r="X16805" s="214"/>
      <c r="Y16805" s="214"/>
      <c r="Z16805" s="214"/>
      <c r="AA16805" s="217"/>
      <c r="AB16805" s="217"/>
      <c r="AC16805" s="217"/>
      <c r="AD16805" s="213"/>
    </row>
    <row r="16806" spans="20:30" x14ac:dyDescent="0.2">
      <c r="T16806" s="212"/>
      <c r="U16806" s="213"/>
      <c r="V16806" s="213"/>
      <c r="W16806" s="213"/>
      <c r="X16806" s="214"/>
      <c r="Y16806" s="214"/>
      <c r="Z16806" s="214"/>
      <c r="AA16806" s="217"/>
      <c r="AB16806" s="217"/>
      <c r="AC16806" s="217"/>
      <c r="AD16806" s="213"/>
    </row>
    <row r="16807" spans="20:30" x14ac:dyDescent="0.2">
      <c r="T16807" s="212"/>
      <c r="U16807" s="213"/>
      <c r="V16807" s="213"/>
      <c r="W16807" s="213"/>
      <c r="X16807" s="214"/>
      <c r="Y16807" s="214"/>
      <c r="Z16807" s="214"/>
      <c r="AA16807" s="217"/>
      <c r="AB16807" s="217"/>
      <c r="AC16807" s="217"/>
      <c r="AD16807" s="213"/>
    </row>
    <row r="16808" spans="20:30" x14ac:dyDescent="0.2">
      <c r="T16808" s="212"/>
      <c r="U16808" s="213"/>
      <c r="V16808" s="213"/>
      <c r="W16808" s="213"/>
      <c r="X16808" s="214"/>
      <c r="Y16808" s="214"/>
      <c r="Z16808" s="214"/>
      <c r="AA16808" s="217"/>
      <c r="AB16808" s="217"/>
      <c r="AC16808" s="217"/>
      <c r="AD16808" s="213"/>
    </row>
    <row r="16809" spans="20:30" x14ac:dyDescent="0.2">
      <c r="T16809" s="212"/>
      <c r="U16809" s="213"/>
      <c r="V16809" s="213"/>
      <c r="W16809" s="213"/>
      <c r="X16809" s="214"/>
      <c r="Y16809" s="214"/>
      <c r="Z16809" s="214"/>
      <c r="AA16809" s="217"/>
      <c r="AB16809" s="217"/>
      <c r="AC16809" s="217"/>
      <c r="AD16809" s="213"/>
    </row>
    <row r="16810" spans="20:30" x14ac:dyDescent="0.2">
      <c r="T16810" s="212"/>
      <c r="U16810" s="213"/>
      <c r="V16810" s="213"/>
      <c r="W16810" s="213"/>
      <c r="X16810" s="214"/>
      <c r="Y16810" s="214"/>
      <c r="Z16810" s="214"/>
      <c r="AA16810" s="217"/>
      <c r="AB16810" s="217"/>
      <c r="AC16810" s="217"/>
      <c r="AD16810" s="213"/>
    </row>
    <row r="16811" spans="20:30" x14ac:dyDescent="0.2">
      <c r="T16811" s="212"/>
      <c r="U16811" s="213"/>
      <c r="V16811" s="213"/>
      <c r="W16811" s="213"/>
      <c r="X16811" s="214"/>
      <c r="Y16811" s="214"/>
      <c r="Z16811" s="214"/>
      <c r="AA16811" s="217"/>
      <c r="AB16811" s="217"/>
      <c r="AC16811" s="217"/>
      <c r="AD16811" s="213"/>
    </row>
    <row r="16812" spans="20:30" x14ac:dyDescent="0.2">
      <c r="T16812" s="212"/>
      <c r="U16812" s="213"/>
      <c r="V16812" s="213"/>
      <c r="W16812" s="213"/>
      <c r="X16812" s="214"/>
      <c r="Y16812" s="214"/>
      <c r="Z16812" s="214"/>
      <c r="AA16812" s="217"/>
      <c r="AB16812" s="217"/>
      <c r="AC16812" s="217"/>
      <c r="AD16812" s="213"/>
    </row>
    <row r="16813" spans="20:30" x14ac:dyDescent="0.2">
      <c r="T16813" s="212"/>
      <c r="U16813" s="213"/>
      <c r="V16813" s="213"/>
      <c r="W16813" s="213"/>
      <c r="X16813" s="214"/>
      <c r="Y16813" s="214"/>
      <c r="Z16813" s="214"/>
      <c r="AA16813" s="217"/>
      <c r="AB16813" s="217"/>
      <c r="AC16813" s="217"/>
      <c r="AD16813" s="213"/>
    </row>
    <row r="16814" spans="20:30" x14ac:dyDescent="0.2">
      <c r="T16814" s="212"/>
      <c r="U16814" s="213"/>
      <c r="V16814" s="213"/>
      <c r="W16814" s="213"/>
      <c r="X16814" s="214"/>
      <c r="Y16814" s="214"/>
      <c r="Z16814" s="214"/>
      <c r="AA16814" s="217"/>
      <c r="AB16814" s="217"/>
      <c r="AC16814" s="217"/>
      <c r="AD16814" s="213"/>
    </row>
    <row r="16815" spans="20:30" x14ac:dyDescent="0.2">
      <c r="T16815" s="212"/>
      <c r="U16815" s="213"/>
      <c r="V16815" s="213"/>
      <c r="W16815" s="213"/>
      <c r="X16815" s="214"/>
      <c r="Y16815" s="214"/>
      <c r="Z16815" s="214"/>
      <c r="AA16815" s="217"/>
      <c r="AB16815" s="217"/>
      <c r="AC16815" s="217"/>
      <c r="AD16815" s="213"/>
    </row>
    <row r="16816" spans="20:30" x14ac:dyDescent="0.2">
      <c r="T16816" s="212"/>
      <c r="U16816" s="213"/>
      <c r="V16816" s="213"/>
      <c r="W16816" s="213"/>
      <c r="X16816" s="214"/>
      <c r="Y16816" s="214"/>
      <c r="Z16816" s="214"/>
      <c r="AA16816" s="217"/>
      <c r="AB16816" s="217"/>
      <c r="AC16816" s="217"/>
      <c r="AD16816" s="213"/>
    </row>
    <row r="16817" spans="20:30" x14ac:dyDescent="0.2">
      <c r="T16817" s="212"/>
      <c r="U16817" s="213"/>
      <c r="V16817" s="213"/>
      <c r="W16817" s="213"/>
      <c r="X16817" s="214"/>
      <c r="Y16817" s="214"/>
      <c r="Z16817" s="214"/>
      <c r="AA16817" s="217"/>
      <c r="AB16817" s="217"/>
      <c r="AC16817" s="217"/>
      <c r="AD16817" s="213"/>
    </row>
    <row r="16818" spans="20:30" x14ac:dyDescent="0.2">
      <c r="T16818" s="212"/>
      <c r="U16818" s="213"/>
      <c r="V16818" s="213"/>
      <c r="W16818" s="213"/>
      <c r="X16818" s="214"/>
      <c r="Y16818" s="214"/>
      <c r="Z16818" s="214"/>
      <c r="AA16818" s="217"/>
      <c r="AB16818" s="217"/>
      <c r="AC16818" s="217"/>
      <c r="AD16818" s="213"/>
    </row>
    <row r="16819" spans="20:30" x14ac:dyDescent="0.2">
      <c r="T16819" s="212"/>
      <c r="U16819" s="213"/>
      <c r="V16819" s="213"/>
      <c r="W16819" s="213"/>
      <c r="X16819" s="214"/>
      <c r="Y16819" s="214"/>
      <c r="Z16819" s="214"/>
      <c r="AA16819" s="217"/>
      <c r="AB16819" s="217"/>
      <c r="AC16819" s="217"/>
      <c r="AD16819" s="213"/>
    </row>
    <row r="16820" spans="20:30" x14ac:dyDescent="0.2">
      <c r="T16820" s="212"/>
      <c r="U16820" s="213"/>
      <c r="V16820" s="213"/>
      <c r="W16820" s="213"/>
      <c r="X16820" s="214"/>
      <c r="Y16820" s="214"/>
      <c r="Z16820" s="214"/>
      <c r="AA16820" s="217"/>
      <c r="AB16820" s="217"/>
      <c r="AC16820" s="217"/>
      <c r="AD16820" s="213"/>
    </row>
    <row r="16821" spans="20:30" x14ac:dyDescent="0.2">
      <c r="T16821" s="212"/>
      <c r="U16821" s="213"/>
      <c r="V16821" s="213"/>
      <c r="W16821" s="213"/>
      <c r="X16821" s="214"/>
      <c r="Y16821" s="214"/>
      <c r="Z16821" s="214"/>
      <c r="AA16821" s="217"/>
      <c r="AB16821" s="217"/>
      <c r="AC16821" s="217"/>
      <c r="AD16821" s="213"/>
    </row>
    <row r="16822" spans="20:30" x14ac:dyDescent="0.2">
      <c r="T16822" s="212"/>
      <c r="U16822" s="213"/>
      <c r="V16822" s="213"/>
      <c r="W16822" s="213"/>
      <c r="X16822" s="214"/>
      <c r="Y16822" s="214"/>
      <c r="Z16822" s="214"/>
      <c r="AA16822" s="217"/>
      <c r="AB16822" s="217"/>
      <c r="AC16822" s="217"/>
      <c r="AD16822" s="213"/>
    </row>
    <row r="16823" spans="20:30" x14ac:dyDescent="0.2">
      <c r="T16823" s="212"/>
      <c r="U16823" s="213"/>
      <c r="V16823" s="213"/>
      <c r="W16823" s="213"/>
      <c r="X16823" s="214"/>
      <c r="Y16823" s="214"/>
      <c r="Z16823" s="214"/>
      <c r="AA16823" s="217"/>
      <c r="AB16823" s="217"/>
      <c r="AC16823" s="217"/>
      <c r="AD16823" s="213"/>
    </row>
    <row r="16824" spans="20:30" x14ac:dyDescent="0.2">
      <c r="T16824" s="212"/>
      <c r="U16824" s="213"/>
      <c r="V16824" s="213"/>
      <c r="W16824" s="213"/>
      <c r="X16824" s="214"/>
      <c r="Y16824" s="214"/>
      <c r="Z16824" s="214"/>
      <c r="AA16824" s="217"/>
      <c r="AB16824" s="217"/>
      <c r="AC16824" s="217"/>
      <c r="AD16824" s="213"/>
    </row>
    <row r="16825" spans="20:30" x14ac:dyDescent="0.2">
      <c r="T16825" s="212"/>
      <c r="U16825" s="213"/>
      <c r="V16825" s="213"/>
      <c r="W16825" s="213"/>
      <c r="X16825" s="214"/>
      <c r="Y16825" s="214"/>
      <c r="Z16825" s="214"/>
      <c r="AA16825" s="217"/>
      <c r="AB16825" s="217"/>
      <c r="AC16825" s="217"/>
      <c r="AD16825" s="213"/>
    </row>
    <row r="16826" spans="20:30" x14ac:dyDescent="0.2">
      <c r="T16826" s="212"/>
      <c r="U16826" s="213"/>
      <c r="V16826" s="213"/>
      <c r="W16826" s="213"/>
      <c r="X16826" s="214"/>
      <c r="Y16826" s="214"/>
      <c r="Z16826" s="214"/>
      <c r="AA16826" s="217"/>
      <c r="AB16826" s="217"/>
      <c r="AC16826" s="217"/>
      <c r="AD16826" s="213"/>
    </row>
    <row r="16827" spans="20:30" x14ac:dyDescent="0.2">
      <c r="T16827" s="212"/>
      <c r="U16827" s="213"/>
      <c r="V16827" s="213"/>
      <c r="W16827" s="213"/>
      <c r="X16827" s="214"/>
      <c r="Y16827" s="214"/>
      <c r="Z16827" s="214"/>
      <c r="AA16827" s="217"/>
      <c r="AB16827" s="217"/>
      <c r="AC16827" s="217"/>
      <c r="AD16827" s="213"/>
    </row>
    <row r="16828" spans="20:30" x14ac:dyDescent="0.2">
      <c r="T16828" s="212"/>
      <c r="U16828" s="213"/>
      <c r="V16828" s="213"/>
      <c r="W16828" s="213"/>
      <c r="X16828" s="214"/>
      <c r="Y16828" s="214"/>
      <c r="Z16828" s="214"/>
      <c r="AA16828" s="217"/>
      <c r="AB16828" s="217"/>
      <c r="AC16828" s="217"/>
      <c r="AD16828" s="213"/>
    </row>
    <row r="16829" spans="20:30" x14ac:dyDescent="0.2">
      <c r="T16829" s="212"/>
      <c r="U16829" s="213"/>
      <c r="V16829" s="213"/>
      <c r="W16829" s="213"/>
      <c r="X16829" s="214"/>
      <c r="Y16829" s="214"/>
      <c r="Z16829" s="214"/>
      <c r="AA16829" s="217"/>
      <c r="AB16829" s="217"/>
      <c r="AC16829" s="217"/>
      <c r="AD16829" s="213"/>
    </row>
    <row r="16830" spans="20:30" x14ac:dyDescent="0.2">
      <c r="T16830" s="212"/>
      <c r="U16830" s="213"/>
      <c r="V16830" s="213"/>
      <c r="W16830" s="213"/>
      <c r="X16830" s="214"/>
      <c r="Y16830" s="214"/>
      <c r="Z16830" s="214"/>
      <c r="AA16830" s="217"/>
      <c r="AB16830" s="217"/>
      <c r="AC16830" s="217"/>
      <c r="AD16830" s="213"/>
    </row>
    <row r="16831" spans="20:30" x14ac:dyDescent="0.2">
      <c r="T16831" s="212"/>
      <c r="U16831" s="213"/>
      <c r="V16831" s="213"/>
      <c r="W16831" s="213"/>
      <c r="X16831" s="214"/>
      <c r="Y16831" s="214"/>
      <c r="Z16831" s="214"/>
      <c r="AA16831" s="217"/>
      <c r="AB16831" s="217"/>
      <c r="AC16831" s="217"/>
      <c r="AD16831" s="213"/>
    </row>
    <row r="16832" spans="20:30" x14ac:dyDescent="0.2">
      <c r="T16832" s="212"/>
      <c r="U16832" s="213"/>
      <c r="V16832" s="213"/>
      <c r="W16832" s="213"/>
      <c r="X16832" s="214"/>
      <c r="Y16832" s="214"/>
      <c r="Z16832" s="214"/>
      <c r="AA16832" s="217"/>
      <c r="AB16832" s="217"/>
      <c r="AC16832" s="217"/>
      <c r="AD16832" s="213"/>
    </row>
    <row r="16833" spans="20:30" x14ac:dyDescent="0.2">
      <c r="T16833" s="212"/>
      <c r="U16833" s="213"/>
      <c r="V16833" s="213"/>
      <c r="W16833" s="213"/>
      <c r="X16833" s="214"/>
      <c r="Y16833" s="214"/>
      <c r="Z16833" s="214"/>
      <c r="AA16833" s="217"/>
      <c r="AB16833" s="217"/>
      <c r="AC16833" s="217"/>
      <c r="AD16833" s="213"/>
    </row>
    <row r="16834" spans="20:30" x14ac:dyDescent="0.2">
      <c r="T16834" s="212"/>
      <c r="U16834" s="213"/>
      <c r="V16834" s="213"/>
      <c r="W16834" s="213"/>
      <c r="X16834" s="214"/>
      <c r="Y16834" s="214"/>
      <c r="Z16834" s="214"/>
      <c r="AA16834" s="217"/>
      <c r="AB16834" s="217"/>
      <c r="AC16834" s="217"/>
      <c r="AD16834" s="213"/>
    </row>
    <row r="16835" spans="20:30" x14ac:dyDescent="0.2">
      <c r="T16835" s="212"/>
      <c r="U16835" s="213"/>
      <c r="V16835" s="213"/>
      <c r="W16835" s="213"/>
      <c r="X16835" s="214"/>
      <c r="Y16835" s="214"/>
      <c r="Z16835" s="214"/>
      <c r="AA16835" s="217"/>
      <c r="AB16835" s="217"/>
      <c r="AC16835" s="217"/>
      <c r="AD16835" s="213"/>
    </row>
    <row r="16836" spans="20:30" x14ac:dyDescent="0.2">
      <c r="T16836" s="212"/>
      <c r="U16836" s="213"/>
      <c r="V16836" s="213"/>
      <c r="W16836" s="213"/>
      <c r="X16836" s="214"/>
      <c r="Y16836" s="214"/>
      <c r="Z16836" s="214"/>
      <c r="AA16836" s="217"/>
      <c r="AB16836" s="217"/>
      <c r="AC16836" s="217"/>
      <c r="AD16836" s="213"/>
    </row>
    <row r="16837" spans="20:30" x14ac:dyDescent="0.2">
      <c r="T16837" s="212"/>
      <c r="U16837" s="213"/>
      <c r="V16837" s="213"/>
      <c r="W16837" s="213"/>
      <c r="X16837" s="214"/>
      <c r="Y16837" s="214"/>
      <c r="Z16837" s="214"/>
      <c r="AA16837" s="217"/>
      <c r="AB16837" s="217"/>
      <c r="AC16837" s="217"/>
      <c r="AD16837" s="213"/>
    </row>
    <row r="16838" spans="20:30" x14ac:dyDescent="0.2">
      <c r="T16838" s="212"/>
      <c r="U16838" s="213"/>
      <c r="V16838" s="213"/>
      <c r="W16838" s="213"/>
      <c r="X16838" s="214"/>
      <c r="Y16838" s="214"/>
      <c r="Z16838" s="214"/>
      <c r="AA16838" s="217"/>
      <c r="AB16838" s="217"/>
      <c r="AC16838" s="217"/>
      <c r="AD16838" s="213"/>
    </row>
    <row r="16839" spans="20:30" x14ac:dyDescent="0.2">
      <c r="T16839" s="212"/>
      <c r="U16839" s="213"/>
      <c r="V16839" s="213"/>
      <c r="W16839" s="213"/>
      <c r="X16839" s="214"/>
      <c r="Y16839" s="214"/>
      <c r="Z16839" s="214"/>
      <c r="AA16839" s="217"/>
      <c r="AB16839" s="217"/>
      <c r="AC16839" s="217"/>
      <c r="AD16839" s="213"/>
    </row>
    <row r="16840" spans="20:30" x14ac:dyDescent="0.2">
      <c r="T16840" s="212"/>
      <c r="U16840" s="213"/>
      <c r="V16840" s="213"/>
      <c r="W16840" s="213"/>
      <c r="X16840" s="214"/>
      <c r="Y16840" s="214"/>
      <c r="Z16840" s="214"/>
      <c r="AA16840" s="217"/>
      <c r="AB16840" s="217"/>
      <c r="AC16840" s="217"/>
      <c r="AD16840" s="213"/>
    </row>
    <row r="16841" spans="20:30" x14ac:dyDescent="0.2">
      <c r="T16841" s="212"/>
      <c r="U16841" s="213"/>
      <c r="V16841" s="213"/>
      <c r="W16841" s="213"/>
      <c r="X16841" s="214"/>
      <c r="Y16841" s="214"/>
      <c r="Z16841" s="214"/>
      <c r="AA16841" s="217"/>
      <c r="AB16841" s="217"/>
      <c r="AC16841" s="217"/>
      <c r="AD16841" s="213"/>
    </row>
    <row r="16842" spans="20:30" x14ac:dyDescent="0.2">
      <c r="T16842" s="212"/>
      <c r="U16842" s="213"/>
      <c r="V16842" s="213"/>
      <c r="W16842" s="213"/>
      <c r="X16842" s="214"/>
      <c r="Y16842" s="214"/>
      <c r="Z16842" s="214"/>
      <c r="AA16842" s="217"/>
      <c r="AB16842" s="217"/>
      <c r="AC16842" s="217"/>
      <c r="AD16842" s="213"/>
    </row>
    <row r="16843" spans="20:30" x14ac:dyDescent="0.2">
      <c r="T16843" s="212"/>
      <c r="U16843" s="213"/>
      <c r="V16843" s="213"/>
      <c r="W16843" s="213"/>
      <c r="X16843" s="214"/>
      <c r="Y16843" s="214"/>
      <c r="Z16843" s="214"/>
      <c r="AA16843" s="217"/>
      <c r="AB16843" s="217"/>
      <c r="AC16843" s="217"/>
      <c r="AD16843" s="213"/>
    </row>
    <row r="16844" spans="20:30" x14ac:dyDescent="0.2">
      <c r="T16844" s="212"/>
      <c r="U16844" s="213"/>
      <c r="V16844" s="213"/>
      <c r="W16844" s="213"/>
      <c r="X16844" s="214"/>
      <c r="Y16844" s="214"/>
      <c r="Z16844" s="214"/>
      <c r="AA16844" s="217"/>
      <c r="AB16844" s="217"/>
      <c r="AC16844" s="217"/>
      <c r="AD16844" s="213"/>
    </row>
    <row r="16845" spans="20:30" x14ac:dyDescent="0.2">
      <c r="T16845" s="212"/>
      <c r="U16845" s="213"/>
      <c r="V16845" s="213"/>
      <c r="W16845" s="213"/>
      <c r="X16845" s="214"/>
      <c r="Y16845" s="214"/>
      <c r="Z16845" s="214"/>
      <c r="AA16845" s="217"/>
      <c r="AB16845" s="217"/>
      <c r="AC16845" s="217"/>
      <c r="AD16845" s="213"/>
    </row>
    <row r="16846" spans="20:30" x14ac:dyDescent="0.2">
      <c r="T16846" s="212"/>
      <c r="U16846" s="213"/>
      <c r="V16846" s="213"/>
      <c r="W16846" s="213"/>
      <c r="X16846" s="214"/>
      <c r="Y16846" s="214"/>
      <c r="Z16846" s="214"/>
      <c r="AA16846" s="217"/>
      <c r="AB16846" s="217"/>
      <c r="AC16846" s="217"/>
      <c r="AD16846" s="213"/>
    </row>
    <row r="16847" spans="20:30" x14ac:dyDescent="0.2">
      <c r="T16847" s="212"/>
      <c r="U16847" s="213"/>
      <c r="V16847" s="213"/>
      <c r="W16847" s="213"/>
      <c r="X16847" s="214"/>
      <c r="Y16847" s="214"/>
      <c r="Z16847" s="214"/>
      <c r="AA16847" s="217"/>
      <c r="AB16847" s="217"/>
      <c r="AC16847" s="217"/>
      <c r="AD16847" s="213"/>
    </row>
    <row r="16848" spans="20:30" x14ac:dyDescent="0.2">
      <c r="T16848" s="212"/>
      <c r="U16848" s="213"/>
      <c r="V16848" s="213"/>
      <c r="W16848" s="213"/>
      <c r="X16848" s="214"/>
      <c r="Y16848" s="214"/>
      <c r="Z16848" s="214"/>
      <c r="AA16848" s="217"/>
      <c r="AB16848" s="217"/>
      <c r="AC16848" s="217"/>
      <c r="AD16848" s="213"/>
    </row>
    <row r="16849" spans="20:30" x14ac:dyDescent="0.2">
      <c r="T16849" s="212"/>
      <c r="U16849" s="213"/>
      <c r="V16849" s="213"/>
      <c r="W16849" s="213"/>
      <c r="X16849" s="214"/>
      <c r="Y16849" s="214"/>
      <c r="Z16849" s="214"/>
      <c r="AA16849" s="217"/>
      <c r="AB16849" s="217"/>
      <c r="AC16849" s="217"/>
      <c r="AD16849" s="213"/>
    </row>
    <row r="16850" spans="20:30" x14ac:dyDescent="0.2">
      <c r="T16850" s="212"/>
      <c r="U16850" s="213"/>
      <c r="V16850" s="213"/>
      <c r="W16850" s="213"/>
      <c r="X16850" s="214"/>
      <c r="Y16850" s="214"/>
      <c r="Z16850" s="214"/>
      <c r="AA16850" s="217"/>
      <c r="AB16850" s="217"/>
      <c r="AC16850" s="217"/>
      <c r="AD16850" s="213"/>
    </row>
    <row r="16851" spans="20:30" x14ac:dyDescent="0.2">
      <c r="T16851" s="212"/>
      <c r="U16851" s="213"/>
      <c r="V16851" s="213"/>
      <c r="W16851" s="213"/>
      <c r="X16851" s="214"/>
      <c r="Y16851" s="214"/>
      <c r="Z16851" s="214"/>
      <c r="AA16851" s="217"/>
      <c r="AB16851" s="217"/>
      <c r="AC16851" s="217"/>
      <c r="AD16851" s="213"/>
    </row>
    <row r="16852" spans="20:30" x14ac:dyDescent="0.2">
      <c r="T16852" s="212"/>
      <c r="U16852" s="213"/>
      <c r="V16852" s="213"/>
      <c r="W16852" s="213"/>
      <c r="X16852" s="214"/>
      <c r="Y16852" s="214"/>
      <c r="Z16852" s="214"/>
      <c r="AA16852" s="217"/>
      <c r="AB16852" s="217"/>
      <c r="AC16852" s="217"/>
      <c r="AD16852" s="213"/>
    </row>
    <row r="16853" spans="20:30" x14ac:dyDescent="0.2">
      <c r="T16853" s="212"/>
      <c r="U16853" s="213"/>
      <c r="V16853" s="213"/>
      <c r="W16853" s="213"/>
      <c r="X16853" s="214"/>
      <c r="Y16853" s="214"/>
      <c r="Z16853" s="214"/>
      <c r="AA16853" s="217"/>
      <c r="AB16853" s="217"/>
      <c r="AC16853" s="217"/>
      <c r="AD16853" s="213"/>
    </row>
    <row r="16854" spans="20:30" x14ac:dyDescent="0.2">
      <c r="T16854" s="212"/>
      <c r="U16854" s="213"/>
      <c r="V16854" s="213"/>
      <c r="W16854" s="213"/>
      <c r="X16854" s="214"/>
      <c r="Y16854" s="214"/>
      <c r="Z16854" s="214"/>
      <c r="AA16854" s="217"/>
      <c r="AB16854" s="217"/>
      <c r="AC16854" s="217"/>
      <c r="AD16854" s="213"/>
    </row>
    <row r="16855" spans="20:30" x14ac:dyDescent="0.2">
      <c r="T16855" s="212"/>
      <c r="U16855" s="213"/>
      <c r="V16855" s="213"/>
      <c r="W16855" s="213"/>
      <c r="X16855" s="214"/>
      <c r="Y16855" s="214"/>
      <c r="Z16855" s="214"/>
      <c r="AA16855" s="217"/>
      <c r="AB16855" s="217"/>
      <c r="AC16855" s="217"/>
      <c r="AD16855" s="213"/>
    </row>
    <row r="16856" spans="20:30" x14ac:dyDescent="0.2">
      <c r="T16856" s="212"/>
      <c r="U16856" s="213"/>
      <c r="V16856" s="213"/>
      <c r="W16856" s="213"/>
      <c r="X16856" s="214"/>
      <c r="Y16856" s="214"/>
      <c r="Z16856" s="214"/>
      <c r="AA16856" s="217"/>
      <c r="AB16856" s="217"/>
      <c r="AC16856" s="217"/>
      <c r="AD16856" s="213"/>
    </row>
    <row r="16857" spans="20:30" x14ac:dyDescent="0.2">
      <c r="T16857" s="212"/>
      <c r="U16857" s="213"/>
      <c r="V16857" s="213"/>
      <c r="W16857" s="213"/>
      <c r="X16857" s="214"/>
      <c r="Y16857" s="214"/>
      <c r="Z16857" s="214"/>
      <c r="AA16857" s="217"/>
      <c r="AB16857" s="217"/>
      <c r="AC16857" s="217"/>
      <c r="AD16857" s="213"/>
    </row>
    <row r="16858" spans="20:30" x14ac:dyDescent="0.2">
      <c r="T16858" s="212"/>
      <c r="U16858" s="213"/>
      <c r="V16858" s="213"/>
      <c r="W16858" s="213"/>
      <c r="X16858" s="214"/>
      <c r="Y16858" s="214"/>
      <c r="Z16858" s="214"/>
      <c r="AA16858" s="217"/>
      <c r="AB16858" s="217"/>
      <c r="AC16858" s="217"/>
      <c r="AD16858" s="213"/>
    </row>
    <row r="16859" spans="20:30" x14ac:dyDescent="0.2">
      <c r="T16859" s="212"/>
      <c r="U16859" s="213"/>
      <c r="V16859" s="213"/>
      <c r="W16859" s="213"/>
      <c r="X16859" s="214"/>
      <c r="Y16859" s="214"/>
      <c r="Z16859" s="214"/>
      <c r="AA16859" s="217"/>
      <c r="AB16859" s="217"/>
      <c r="AC16859" s="217"/>
      <c r="AD16859" s="213"/>
    </row>
    <row r="16860" spans="20:30" x14ac:dyDescent="0.2">
      <c r="T16860" s="212"/>
      <c r="U16860" s="213"/>
      <c r="V16860" s="213"/>
      <c r="W16860" s="213"/>
      <c r="X16860" s="214"/>
      <c r="Y16860" s="214"/>
      <c r="Z16860" s="214"/>
      <c r="AA16860" s="217"/>
      <c r="AB16860" s="217"/>
      <c r="AC16860" s="217"/>
      <c r="AD16860" s="213"/>
    </row>
    <row r="16861" spans="20:30" x14ac:dyDescent="0.2">
      <c r="T16861" s="212"/>
      <c r="U16861" s="213"/>
      <c r="V16861" s="213"/>
      <c r="W16861" s="213"/>
      <c r="X16861" s="214"/>
      <c r="Y16861" s="214"/>
      <c r="Z16861" s="214"/>
      <c r="AA16861" s="217"/>
      <c r="AB16861" s="217"/>
      <c r="AC16861" s="217"/>
      <c r="AD16861" s="213"/>
    </row>
    <row r="16862" spans="20:30" x14ac:dyDescent="0.2">
      <c r="T16862" s="212"/>
      <c r="U16862" s="213"/>
      <c r="V16862" s="213"/>
      <c r="W16862" s="213"/>
      <c r="X16862" s="214"/>
      <c r="Y16862" s="214"/>
      <c r="Z16862" s="214"/>
      <c r="AA16862" s="217"/>
      <c r="AB16862" s="217"/>
      <c r="AC16862" s="217"/>
      <c r="AD16862" s="213"/>
    </row>
    <row r="16863" spans="20:30" x14ac:dyDescent="0.2">
      <c r="T16863" s="212"/>
      <c r="U16863" s="213"/>
      <c r="V16863" s="213"/>
      <c r="W16863" s="213"/>
      <c r="X16863" s="214"/>
      <c r="Y16863" s="214"/>
      <c r="Z16863" s="214"/>
      <c r="AA16863" s="217"/>
      <c r="AB16863" s="217"/>
      <c r="AC16863" s="217"/>
      <c r="AD16863" s="213"/>
    </row>
    <row r="16864" spans="20:30" x14ac:dyDescent="0.2">
      <c r="T16864" s="212"/>
      <c r="U16864" s="213"/>
      <c r="V16864" s="213"/>
      <c r="W16864" s="213"/>
      <c r="X16864" s="214"/>
      <c r="Y16864" s="214"/>
      <c r="Z16864" s="214"/>
      <c r="AA16864" s="217"/>
      <c r="AB16864" s="217"/>
      <c r="AC16864" s="217"/>
      <c r="AD16864" s="213"/>
    </row>
    <row r="16865" spans="20:30" x14ac:dyDescent="0.2">
      <c r="T16865" s="212"/>
      <c r="U16865" s="213"/>
      <c r="V16865" s="213"/>
      <c r="W16865" s="213"/>
      <c r="X16865" s="214"/>
      <c r="Y16865" s="214"/>
      <c r="Z16865" s="214"/>
      <c r="AA16865" s="217"/>
      <c r="AB16865" s="217"/>
      <c r="AC16865" s="217"/>
      <c r="AD16865" s="213"/>
    </row>
    <row r="16866" spans="20:30" x14ac:dyDescent="0.2">
      <c r="T16866" s="212"/>
      <c r="U16866" s="213"/>
      <c r="V16866" s="213"/>
      <c r="W16866" s="213"/>
      <c r="X16866" s="214"/>
      <c r="Y16866" s="214"/>
      <c r="Z16866" s="214"/>
      <c r="AA16866" s="217"/>
      <c r="AB16866" s="217"/>
      <c r="AC16866" s="217"/>
      <c r="AD16866" s="213"/>
    </row>
    <row r="16867" spans="20:30" x14ac:dyDescent="0.2">
      <c r="T16867" s="212"/>
      <c r="U16867" s="213"/>
      <c r="V16867" s="213"/>
      <c r="W16867" s="213"/>
      <c r="X16867" s="214"/>
      <c r="Y16867" s="214"/>
      <c r="Z16867" s="214"/>
      <c r="AA16867" s="217"/>
      <c r="AB16867" s="217"/>
      <c r="AC16867" s="217"/>
      <c r="AD16867" s="213"/>
    </row>
    <row r="16868" spans="20:30" x14ac:dyDescent="0.2">
      <c r="T16868" s="212"/>
      <c r="U16868" s="213"/>
      <c r="V16868" s="213"/>
      <c r="W16868" s="213"/>
      <c r="X16868" s="214"/>
      <c r="Y16868" s="214"/>
      <c r="Z16868" s="214"/>
      <c r="AA16868" s="217"/>
      <c r="AB16868" s="217"/>
      <c r="AC16868" s="217"/>
      <c r="AD16868" s="213"/>
    </row>
    <row r="16869" spans="20:30" x14ac:dyDescent="0.2">
      <c r="T16869" s="212"/>
      <c r="U16869" s="213"/>
      <c r="V16869" s="213"/>
      <c r="W16869" s="213"/>
      <c r="X16869" s="214"/>
      <c r="Y16869" s="214"/>
      <c r="Z16869" s="214"/>
      <c r="AA16869" s="217"/>
      <c r="AB16869" s="217"/>
      <c r="AC16869" s="217"/>
      <c r="AD16869" s="213"/>
    </row>
    <row r="16870" spans="20:30" x14ac:dyDescent="0.2">
      <c r="T16870" s="212"/>
      <c r="U16870" s="213"/>
      <c r="V16870" s="213"/>
      <c r="W16870" s="213"/>
      <c r="X16870" s="214"/>
      <c r="Y16870" s="214"/>
      <c r="Z16870" s="214"/>
      <c r="AA16870" s="217"/>
      <c r="AB16870" s="217"/>
      <c r="AC16870" s="217"/>
      <c r="AD16870" s="213"/>
    </row>
    <row r="16871" spans="20:30" x14ac:dyDescent="0.2">
      <c r="T16871" s="212"/>
      <c r="U16871" s="213"/>
      <c r="V16871" s="213"/>
      <c r="W16871" s="213"/>
      <c r="X16871" s="214"/>
      <c r="Y16871" s="214"/>
      <c r="Z16871" s="214"/>
      <c r="AA16871" s="217"/>
      <c r="AB16871" s="217"/>
      <c r="AC16871" s="217"/>
      <c r="AD16871" s="213"/>
    </row>
    <row r="16872" spans="20:30" x14ac:dyDescent="0.2">
      <c r="T16872" s="212"/>
      <c r="U16872" s="213"/>
      <c r="V16872" s="213"/>
      <c r="W16872" s="213"/>
      <c r="X16872" s="214"/>
      <c r="Y16872" s="214"/>
      <c r="Z16872" s="214"/>
      <c r="AA16872" s="217"/>
      <c r="AB16872" s="217"/>
      <c r="AC16872" s="217"/>
      <c r="AD16872" s="213"/>
    </row>
    <row r="16873" spans="20:30" x14ac:dyDescent="0.2">
      <c r="T16873" s="212"/>
      <c r="U16873" s="213"/>
      <c r="V16873" s="213"/>
      <c r="W16873" s="213"/>
      <c r="X16873" s="214"/>
      <c r="Y16873" s="214"/>
      <c r="Z16873" s="214"/>
      <c r="AA16873" s="217"/>
      <c r="AB16873" s="217"/>
      <c r="AC16873" s="217"/>
      <c r="AD16873" s="213"/>
    </row>
    <row r="16874" spans="20:30" x14ac:dyDescent="0.2">
      <c r="T16874" s="212"/>
      <c r="U16874" s="213"/>
      <c r="V16874" s="213"/>
      <c r="W16874" s="213"/>
      <c r="X16874" s="214"/>
      <c r="Y16874" s="214"/>
      <c r="Z16874" s="214"/>
      <c r="AA16874" s="217"/>
      <c r="AB16874" s="217"/>
      <c r="AC16874" s="217"/>
      <c r="AD16874" s="213"/>
    </row>
    <row r="16875" spans="20:30" x14ac:dyDescent="0.2">
      <c r="T16875" s="212"/>
      <c r="U16875" s="213"/>
      <c r="V16875" s="213"/>
      <c r="W16875" s="213"/>
      <c r="X16875" s="214"/>
      <c r="Y16875" s="214"/>
      <c r="Z16875" s="214"/>
      <c r="AA16875" s="217"/>
      <c r="AB16875" s="217"/>
      <c r="AC16875" s="217"/>
      <c r="AD16875" s="213"/>
    </row>
    <row r="16876" spans="20:30" x14ac:dyDescent="0.2">
      <c r="T16876" s="212"/>
      <c r="U16876" s="213"/>
      <c r="V16876" s="213"/>
      <c r="W16876" s="213"/>
      <c r="X16876" s="214"/>
      <c r="Y16876" s="214"/>
      <c r="Z16876" s="214"/>
      <c r="AA16876" s="217"/>
      <c r="AB16876" s="217"/>
      <c r="AC16876" s="217"/>
      <c r="AD16876" s="213"/>
    </row>
    <row r="16877" spans="20:30" x14ac:dyDescent="0.2">
      <c r="T16877" s="212"/>
      <c r="U16877" s="213"/>
      <c r="V16877" s="213"/>
      <c r="W16877" s="213"/>
      <c r="X16877" s="214"/>
      <c r="Y16877" s="214"/>
      <c r="Z16877" s="214"/>
      <c r="AA16877" s="217"/>
      <c r="AB16877" s="217"/>
      <c r="AC16877" s="217"/>
      <c r="AD16877" s="213"/>
    </row>
    <row r="16878" spans="20:30" x14ac:dyDescent="0.2">
      <c r="T16878" s="212"/>
      <c r="U16878" s="213"/>
      <c r="V16878" s="213"/>
      <c r="W16878" s="213"/>
      <c r="X16878" s="214"/>
      <c r="Y16878" s="214"/>
      <c r="Z16878" s="214"/>
      <c r="AA16878" s="217"/>
      <c r="AB16878" s="217"/>
      <c r="AC16878" s="217"/>
      <c r="AD16878" s="213"/>
    </row>
    <row r="16879" spans="20:30" x14ac:dyDescent="0.2">
      <c r="T16879" s="212"/>
      <c r="U16879" s="213"/>
      <c r="V16879" s="213"/>
      <c r="W16879" s="213"/>
      <c r="X16879" s="214"/>
      <c r="Y16879" s="214"/>
      <c r="Z16879" s="214"/>
      <c r="AA16879" s="217"/>
      <c r="AB16879" s="217"/>
      <c r="AC16879" s="217"/>
      <c r="AD16879" s="213"/>
    </row>
    <row r="16880" spans="20:30" x14ac:dyDescent="0.2">
      <c r="T16880" s="212"/>
      <c r="U16880" s="213"/>
      <c r="V16880" s="213"/>
      <c r="W16880" s="213"/>
      <c r="X16880" s="214"/>
      <c r="Y16880" s="214"/>
      <c r="Z16880" s="214"/>
      <c r="AA16880" s="217"/>
      <c r="AB16880" s="217"/>
      <c r="AC16880" s="217"/>
      <c r="AD16880" s="213"/>
    </row>
    <row r="16881" spans="20:30" x14ac:dyDescent="0.2">
      <c r="T16881" s="212"/>
      <c r="U16881" s="213"/>
      <c r="V16881" s="213"/>
      <c r="W16881" s="213"/>
      <c r="X16881" s="214"/>
      <c r="Y16881" s="214"/>
      <c r="Z16881" s="214"/>
      <c r="AA16881" s="217"/>
      <c r="AB16881" s="217"/>
      <c r="AC16881" s="217"/>
      <c r="AD16881" s="213"/>
    </row>
    <row r="16882" spans="20:30" x14ac:dyDescent="0.2">
      <c r="T16882" s="212"/>
      <c r="U16882" s="213"/>
      <c r="V16882" s="213"/>
      <c r="W16882" s="213"/>
      <c r="X16882" s="214"/>
      <c r="Y16882" s="214"/>
      <c r="Z16882" s="214"/>
      <c r="AA16882" s="217"/>
      <c r="AB16882" s="217"/>
      <c r="AC16882" s="217"/>
      <c r="AD16882" s="213"/>
    </row>
    <row r="16883" spans="20:30" x14ac:dyDescent="0.2">
      <c r="T16883" s="212"/>
      <c r="U16883" s="213"/>
      <c r="V16883" s="213"/>
      <c r="W16883" s="213"/>
      <c r="X16883" s="214"/>
      <c r="Y16883" s="214"/>
      <c r="Z16883" s="214"/>
      <c r="AA16883" s="217"/>
      <c r="AB16883" s="217"/>
      <c r="AC16883" s="217"/>
      <c r="AD16883" s="213"/>
    </row>
    <row r="16884" spans="20:30" x14ac:dyDescent="0.2">
      <c r="T16884" s="212"/>
      <c r="U16884" s="213"/>
      <c r="V16884" s="213"/>
      <c r="W16884" s="213"/>
      <c r="X16884" s="214"/>
      <c r="Y16884" s="214"/>
      <c r="Z16884" s="214"/>
      <c r="AA16884" s="217"/>
      <c r="AB16884" s="217"/>
      <c r="AC16884" s="217"/>
      <c r="AD16884" s="213"/>
    </row>
    <row r="16885" spans="20:30" x14ac:dyDescent="0.2">
      <c r="T16885" s="212"/>
      <c r="U16885" s="213"/>
      <c r="V16885" s="213"/>
      <c r="W16885" s="213"/>
      <c r="X16885" s="214"/>
      <c r="Y16885" s="214"/>
      <c r="Z16885" s="214"/>
      <c r="AA16885" s="217"/>
      <c r="AB16885" s="217"/>
      <c r="AC16885" s="217"/>
      <c r="AD16885" s="213"/>
    </row>
    <row r="16886" spans="20:30" x14ac:dyDescent="0.2">
      <c r="T16886" s="212"/>
      <c r="U16886" s="213"/>
      <c r="V16886" s="213"/>
      <c r="W16886" s="213"/>
      <c r="X16886" s="214"/>
      <c r="Y16886" s="214"/>
      <c r="Z16886" s="214"/>
      <c r="AA16886" s="217"/>
      <c r="AB16886" s="217"/>
      <c r="AC16886" s="217"/>
      <c r="AD16886" s="213"/>
    </row>
    <row r="16887" spans="20:30" x14ac:dyDescent="0.2">
      <c r="T16887" s="212"/>
      <c r="U16887" s="213"/>
      <c r="V16887" s="213"/>
      <c r="W16887" s="213"/>
      <c r="X16887" s="214"/>
      <c r="Y16887" s="214"/>
      <c r="Z16887" s="214"/>
      <c r="AA16887" s="217"/>
      <c r="AB16887" s="217"/>
      <c r="AC16887" s="217"/>
      <c r="AD16887" s="213"/>
    </row>
    <row r="16888" spans="20:30" x14ac:dyDescent="0.2">
      <c r="T16888" s="212"/>
      <c r="U16888" s="213"/>
      <c r="V16888" s="213"/>
      <c r="W16888" s="213"/>
      <c r="X16888" s="214"/>
      <c r="Y16888" s="214"/>
      <c r="Z16888" s="214"/>
      <c r="AA16888" s="217"/>
      <c r="AB16888" s="217"/>
      <c r="AC16888" s="217"/>
      <c r="AD16888" s="213"/>
    </row>
    <row r="16889" spans="20:30" x14ac:dyDescent="0.2">
      <c r="T16889" s="212"/>
      <c r="U16889" s="213"/>
      <c r="V16889" s="213"/>
      <c r="W16889" s="213"/>
      <c r="X16889" s="214"/>
      <c r="Y16889" s="214"/>
      <c r="Z16889" s="214"/>
      <c r="AA16889" s="217"/>
      <c r="AB16889" s="217"/>
      <c r="AC16889" s="217"/>
      <c r="AD16889" s="213"/>
    </row>
    <row r="16890" spans="20:30" x14ac:dyDescent="0.2">
      <c r="T16890" s="212"/>
      <c r="U16890" s="213"/>
      <c r="V16890" s="213"/>
      <c r="W16890" s="213"/>
      <c r="X16890" s="214"/>
      <c r="Y16890" s="214"/>
      <c r="Z16890" s="214"/>
      <c r="AA16890" s="217"/>
      <c r="AB16890" s="217"/>
      <c r="AC16890" s="217"/>
      <c r="AD16890" s="213"/>
    </row>
    <row r="16891" spans="20:30" x14ac:dyDescent="0.2">
      <c r="T16891" s="212"/>
      <c r="U16891" s="213"/>
      <c r="V16891" s="213"/>
      <c r="W16891" s="213"/>
      <c r="X16891" s="214"/>
      <c r="Y16891" s="214"/>
      <c r="Z16891" s="214"/>
      <c r="AA16891" s="217"/>
      <c r="AB16891" s="217"/>
      <c r="AC16891" s="217"/>
      <c r="AD16891" s="213"/>
    </row>
    <row r="16892" spans="20:30" x14ac:dyDescent="0.2">
      <c r="T16892" s="212"/>
      <c r="U16892" s="213"/>
      <c r="V16892" s="213"/>
      <c r="W16892" s="213"/>
      <c r="X16892" s="214"/>
      <c r="Y16892" s="214"/>
      <c r="Z16892" s="214"/>
      <c r="AA16892" s="217"/>
      <c r="AB16892" s="217"/>
      <c r="AC16892" s="217"/>
      <c r="AD16892" s="213"/>
    </row>
    <row r="16893" spans="20:30" x14ac:dyDescent="0.2">
      <c r="T16893" s="212"/>
      <c r="U16893" s="213"/>
      <c r="V16893" s="213"/>
      <c r="W16893" s="213"/>
      <c r="X16893" s="214"/>
      <c r="Y16893" s="214"/>
      <c r="Z16893" s="214"/>
      <c r="AA16893" s="217"/>
      <c r="AB16893" s="217"/>
      <c r="AC16893" s="217"/>
      <c r="AD16893" s="213"/>
    </row>
    <row r="16894" spans="20:30" x14ac:dyDescent="0.2">
      <c r="T16894" s="212"/>
      <c r="U16894" s="213"/>
      <c r="V16894" s="213"/>
      <c r="W16894" s="213"/>
      <c r="X16894" s="214"/>
      <c r="Y16894" s="214"/>
      <c r="Z16894" s="214"/>
      <c r="AA16894" s="217"/>
      <c r="AB16894" s="217"/>
      <c r="AC16894" s="217"/>
      <c r="AD16894" s="213"/>
    </row>
    <row r="16895" spans="20:30" x14ac:dyDescent="0.2">
      <c r="T16895" s="212"/>
      <c r="U16895" s="213"/>
      <c r="V16895" s="213"/>
      <c r="W16895" s="213"/>
      <c r="X16895" s="214"/>
      <c r="Y16895" s="214"/>
      <c r="Z16895" s="214"/>
      <c r="AA16895" s="217"/>
      <c r="AB16895" s="217"/>
      <c r="AC16895" s="217"/>
      <c r="AD16895" s="213"/>
    </row>
    <row r="16896" spans="20:30" x14ac:dyDescent="0.2">
      <c r="T16896" s="212"/>
      <c r="U16896" s="213"/>
      <c r="V16896" s="213"/>
      <c r="W16896" s="213"/>
      <c r="X16896" s="214"/>
      <c r="Y16896" s="214"/>
      <c r="Z16896" s="214"/>
      <c r="AA16896" s="217"/>
      <c r="AB16896" s="217"/>
      <c r="AC16896" s="217"/>
      <c r="AD16896" s="213"/>
    </row>
    <row r="16897" spans="20:30" x14ac:dyDescent="0.2">
      <c r="T16897" s="212"/>
      <c r="U16897" s="213"/>
      <c r="V16897" s="213"/>
      <c r="W16897" s="213"/>
      <c r="X16897" s="214"/>
      <c r="Y16897" s="214"/>
      <c r="Z16897" s="214"/>
      <c r="AA16897" s="217"/>
      <c r="AB16897" s="217"/>
      <c r="AC16897" s="217"/>
      <c r="AD16897" s="213"/>
    </row>
    <row r="16898" spans="20:30" x14ac:dyDescent="0.2">
      <c r="T16898" s="212"/>
      <c r="U16898" s="213"/>
      <c r="V16898" s="213"/>
      <c r="W16898" s="213"/>
      <c r="X16898" s="214"/>
      <c r="Y16898" s="214"/>
      <c r="Z16898" s="214"/>
      <c r="AA16898" s="217"/>
      <c r="AB16898" s="217"/>
      <c r="AC16898" s="217"/>
      <c r="AD16898" s="213"/>
    </row>
    <row r="16899" spans="20:30" x14ac:dyDescent="0.2">
      <c r="T16899" s="212"/>
      <c r="U16899" s="213"/>
      <c r="V16899" s="213"/>
      <c r="W16899" s="213"/>
      <c r="X16899" s="214"/>
      <c r="Y16899" s="214"/>
      <c r="Z16899" s="214"/>
      <c r="AA16899" s="217"/>
      <c r="AB16899" s="217"/>
      <c r="AC16899" s="217"/>
      <c r="AD16899" s="213"/>
    </row>
    <row r="16900" spans="20:30" x14ac:dyDescent="0.2">
      <c r="T16900" s="212"/>
      <c r="U16900" s="213"/>
      <c r="V16900" s="213"/>
      <c r="W16900" s="213"/>
      <c r="X16900" s="214"/>
      <c r="Y16900" s="214"/>
      <c r="Z16900" s="214"/>
      <c r="AA16900" s="217"/>
      <c r="AB16900" s="217"/>
      <c r="AC16900" s="217"/>
      <c r="AD16900" s="213"/>
    </row>
    <row r="16901" spans="20:30" x14ac:dyDescent="0.2">
      <c r="T16901" s="212"/>
      <c r="U16901" s="213"/>
      <c r="V16901" s="213"/>
      <c r="W16901" s="213"/>
      <c r="X16901" s="214"/>
      <c r="Y16901" s="214"/>
      <c r="Z16901" s="214"/>
      <c r="AA16901" s="217"/>
      <c r="AB16901" s="217"/>
      <c r="AC16901" s="217"/>
      <c r="AD16901" s="213"/>
    </row>
    <row r="16902" spans="20:30" x14ac:dyDescent="0.2">
      <c r="T16902" s="212"/>
      <c r="U16902" s="213"/>
      <c r="V16902" s="213"/>
      <c r="W16902" s="213"/>
      <c r="X16902" s="214"/>
      <c r="Y16902" s="214"/>
      <c r="Z16902" s="214"/>
      <c r="AA16902" s="217"/>
      <c r="AB16902" s="217"/>
      <c r="AC16902" s="217"/>
      <c r="AD16902" s="213"/>
    </row>
    <row r="16903" spans="20:30" x14ac:dyDescent="0.2">
      <c r="T16903" s="212"/>
      <c r="U16903" s="213"/>
      <c r="V16903" s="213"/>
      <c r="W16903" s="213"/>
      <c r="X16903" s="214"/>
      <c r="Y16903" s="214"/>
      <c r="Z16903" s="214"/>
      <c r="AA16903" s="217"/>
      <c r="AB16903" s="217"/>
      <c r="AC16903" s="217"/>
      <c r="AD16903" s="213"/>
    </row>
    <row r="16904" spans="20:30" x14ac:dyDescent="0.2">
      <c r="T16904" s="212"/>
      <c r="U16904" s="213"/>
      <c r="V16904" s="213"/>
      <c r="W16904" s="213"/>
      <c r="X16904" s="214"/>
      <c r="Y16904" s="214"/>
      <c r="Z16904" s="214"/>
      <c r="AA16904" s="217"/>
      <c r="AB16904" s="217"/>
      <c r="AC16904" s="217"/>
      <c r="AD16904" s="213"/>
    </row>
    <row r="16905" spans="20:30" x14ac:dyDescent="0.2">
      <c r="T16905" s="212"/>
      <c r="U16905" s="213"/>
      <c r="V16905" s="213"/>
      <c r="W16905" s="213"/>
      <c r="X16905" s="214"/>
      <c r="Y16905" s="214"/>
      <c r="Z16905" s="214"/>
      <c r="AA16905" s="217"/>
      <c r="AB16905" s="217"/>
      <c r="AC16905" s="217"/>
      <c r="AD16905" s="213"/>
    </row>
    <row r="16906" spans="20:30" x14ac:dyDescent="0.2">
      <c r="T16906" s="212"/>
      <c r="U16906" s="213"/>
      <c r="V16906" s="213"/>
      <c r="W16906" s="213"/>
      <c r="X16906" s="214"/>
      <c r="Y16906" s="214"/>
      <c r="Z16906" s="214"/>
      <c r="AA16906" s="217"/>
      <c r="AB16906" s="217"/>
      <c r="AC16906" s="217"/>
      <c r="AD16906" s="213"/>
    </row>
    <row r="16907" spans="20:30" x14ac:dyDescent="0.2">
      <c r="T16907" s="212"/>
      <c r="U16907" s="213"/>
      <c r="V16907" s="213"/>
      <c r="W16907" s="213"/>
      <c r="X16907" s="214"/>
      <c r="Y16907" s="214"/>
      <c r="Z16907" s="214"/>
      <c r="AA16907" s="217"/>
      <c r="AB16907" s="217"/>
      <c r="AC16907" s="217"/>
      <c r="AD16907" s="213"/>
    </row>
    <row r="16908" spans="20:30" x14ac:dyDescent="0.2">
      <c r="T16908" s="212"/>
      <c r="U16908" s="213"/>
      <c r="V16908" s="213"/>
      <c r="W16908" s="213"/>
      <c r="X16908" s="214"/>
      <c r="Y16908" s="214"/>
      <c r="Z16908" s="214"/>
      <c r="AA16908" s="217"/>
      <c r="AB16908" s="217"/>
      <c r="AC16908" s="217"/>
      <c r="AD16908" s="213"/>
    </row>
    <row r="16909" spans="20:30" x14ac:dyDescent="0.2">
      <c r="T16909" s="212"/>
      <c r="U16909" s="213"/>
      <c r="V16909" s="213"/>
      <c r="W16909" s="213"/>
      <c r="X16909" s="214"/>
      <c r="Y16909" s="214"/>
      <c r="Z16909" s="214"/>
      <c r="AA16909" s="217"/>
      <c r="AB16909" s="217"/>
      <c r="AC16909" s="217"/>
      <c r="AD16909" s="213"/>
    </row>
    <row r="16910" spans="20:30" x14ac:dyDescent="0.2">
      <c r="T16910" s="212"/>
      <c r="U16910" s="213"/>
      <c r="V16910" s="213"/>
      <c r="W16910" s="213"/>
      <c r="X16910" s="214"/>
      <c r="Y16910" s="214"/>
      <c r="Z16910" s="214"/>
      <c r="AA16910" s="217"/>
      <c r="AB16910" s="217"/>
      <c r="AC16910" s="217"/>
      <c r="AD16910" s="213"/>
    </row>
    <row r="16911" spans="20:30" x14ac:dyDescent="0.2">
      <c r="T16911" s="212"/>
      <c r="U16911" s="213"/>
      <c r="V16911" s="213"/>
      <c r="W16911" s="213"/>
      <c r="X16911" s="214"/>
      <c r="Y16911" s="214"/>
      <c r="Z16911" s="214"/>
      <c r="AA16911" s="217"/>
      <c r="AB16911" s="217"/>
      <c r="AC16911" s="217"/>
      <c r="AD16911" s="213"/>
    </row>
    <row r="16912" spans="20:30" x14ac:dyDescent="0.2">
      <c r="T16912" s="212"/>
      <c r="U16912" s="213"/>
      <c r="V16912" s="213"/>
      <c r="W16912" s="213"/>
      <c r="X16912" s="214"/>
      <c r="Y16912" s="214"/>
      <c r="Z16912" s="214"/>
      <c r="AA16912" s="217"/>
      <c r="AB16912" s="217"/>
      <c r="AC16912" s="217"/>
      <c r="AD16912" s="213"/>
    </row>
    <row r="16913" spans="20:30" x14ac:dyDescent="0.2">
      <c r="T16913" s="212"/>
      <c r="U16913" s="213"/>
      <c r="V16913" s="213"/>
      <c r="W16913" s="213"/>
      <c r="X16913" s="214"/>
      <c r="Y16913" s="214"/>
      <c r="Z16913" s="214"/>
      <c r="AA16913" s="217"/>
      <c r="AB16913" s="217"/>
      <c r="AC16913" s="217"/>
      <c r="AD16913" s="213"/>
    </row>
    <row r="16914" spans="20:30" x14ac:dyDescent="0.2">
      <c r="T16914" s="212"/>
      <c r="U16914" s="213"/>
      <c r="V16914" s="213"/>
      <c r="W16914" s="213"/>
      <c r="X16914" s="214"/>
      <c r="Y16914" s="214"/>
      <c r="Z16914" s="214"/>
      <c r="AA16914" s="217"/>
      <c r="AB16914" s="217"/>
      <c r="AC16914" s="217"/>
      <c r="AD16914" s="213"/>
    </row>
    <row r="16915" spans="20:30" x14ac:dyDescent="0.2">
      <c r="T16915" s="212"/>
      <c r="U16915" s="213"/>
      <c r="V16915" s="213"/>
      <c r="W16915" s="213"/>
      <c r="X16915" s="214"/>
      <c r="Y16915" s="214"/>
      <c r="Z16915" s="214"/>
      <c r="AA16915" s="217"/>
      <c r="AB16915" s="217"/>
      <c r="AC16915" s="217"/>
      <c r="AD16915" s="213"/>
    </row>
    <row r="16916" spans="20:30" x14ac:dyDescent="0.2">
      <c r="T16916" s="212"/>
      <c r="U16916" s="213"/>
      <c r="V16916" s="213"/>
      <c r="W16916" s="213"/>
      <c r="X16916" s="214"/>
      <c r="Y16916" s="214"/>
      <c r="Z16916" s="214"/>
      <c r="AA16916" s="217"/>
      <c r="AB16916" s="217"/>
      <c r="AC16916" s="217"/>
      <c r="AD16916" s="213"/>
    </row>
    <row r="16917" spans="20:30" x14ac:dyDescent="0.2">
      <c r="T16917" s="212"/>
      <c r="U16917" s="213"/>
      <c r="V16917" s="213"/>
      <c r="W16917" s="213"/>
      <c r="X16917" s="214"/>
      <c r="Y16917" s="214"/>
      <c r="Z16917" s="214"/>
      <c r="AA16917" s="217"/>
      <c r="AB16917" s="217"/>
      <c r="AC16917" s="217"/>
      <c r="AD16917" s="213"/>
    </row>
    <row r="16918" spans="20:30" x14ac:dyDescent="0.2">
      <c r="T16918" s="212"/>
      <c r="U16918" s="213"/>
      <c r="V16918" s="213"/>
      <c r="W16918" s="213"/>
      <c r="X16918" s="214"/>
      <c r="Y16918" s="214"/>
      <c r="Z16918" s="214"/>
      <c r="AA16918" s="217"/>
      <c r="AB16918" s="217"/>
      <c r="AC16918" s="217"/>
      <c r="AD16918" s="213"/>
    </row>
    <row r="16919" spans="20:30" x14ac:dyDescent="0.2">
      <c r="T16919" s="212"/>
      <c r="U16919" s="213"/>
      <c r="V16919" s="213"/>
      <c r="W16919" s="213"/>
      <c r="X16919" s="214"/>
      <c r="Y16919" s="214"/>
      <c r="Z16919" s="214"/>
      <c r="AA16919" s="217"/>
      <c r="AB16919" s="217"/>
      <c r="AC16919" s="217"/>
      <c r="AD16919" s="213"/>
    </row>
    <row r="16920" spans="20:30" x14ac:dyDescent="0.2">
      <c r="T16920" s="212"/>
      <c r="U16920" s="213"/>
      <c r="V16920" s="213"/>
      <c r="W16920" s="213"/>
      <c r="X16920" s="214"/>
      <c r="Y16920" s="214"/>
      <c r="Z16920" s="214"/>
      <c r="AA16920" s="217"/>
      <c r="AB16920" s="217"/>
      <c r="AC16920" s="217"/>
      <c r="AD16920" s="213"/>
    </row>
    <row r="16921" spans="20:30" x14ac:dyDescent="0.2">
      <c r="T16921" s="212"/>
      <c r="U16921" s="213"/>
      <c r="V16921" s="213"/>
      <c r="W16921" s="213"/>
      <c r="X16921" s="214"/>
      <c r="Y16921" s="214"/>
      <c r="Z16921" s="214"/>
      <c r="AA16921" s="217"/>
      <c r="AB16921" s="217"/>
      <c r="AC16921" s="217"/>
      <c r="AD16921" s="213"/>
    </row>
    <row r="16922" spans="20:30" x14ac:dyDescent="0.2">
      <c r="T16922" s="212"/>
      <c r="U16922" s="213"/>
      <c r="V16922" s="213"/>
      <c r="W16922" s="213"/>
      <c r="X16922" s="214"/>
      <c r="Y16922" s="214"/>
      <c r="Z16922" s="214"/>
      <c r="AA16922" s="217"/>
      <c r="AB16922" s="217"/>
      <c r="AC16922" s="217"/>
      <c r="AD16922" s="213"/>
    </row>
    <row r="16923" spans="20:30" x14ac:dyDescent="0.2">
      <c r="T16923" s="212"/>
      <c r="U16923" s="213"/>
      <c r="V16923" s="213"/>
      <c r="W16923" s="213"/>
      <c r="X16923" s="214"/>
      <c r="Y16923" s="214"/>
      <c r="Z16923" s="214"/>
      <c r="AA16923" s="217"/>
      <c r="AB16923" s="217"/>
      <c r="AC16923" s="217"/>
      <c r="AD16923" s="213"/>
    </row>
    <row r="16924" spans="20:30" x14ac:dyDescent="0.2">
      <c r="T16924" s="212"/>
      <c r="U16924" s="213"/>
      <c r="V16924" s="213"/>
      <c r="W16924" s="213"/>
      <c r="X16924" s="214"/>
      <c r="Y16924" s="214"/>
      <c r="Z16924" s="214"/>
      <c r="AA16924" s="217"/>
      <c r="AB16924" s="217"/>
      <c r="AC16924" s="217"/>
      <c r="AD16924" s="213"/>
    </row>
    <row r="16925" spans="20:30" x14ac:dyDescent="0.2">
      <c r="T16925" s="212"/>
      <c r="U16925" s="213"/>
      <c r="V16925" s="213"/>
      <c r="W16925" s="213"/>
      <c r="X16925" s="214"/>
      <c r="Y16925" s="214"/>
      <c r="Z16925" s="214"/>
      <c r="AA16925" s="217"/>
      <c r="AB16925" s="217"/>
      <c r="AC16925" s="217"/>
      <c r="AD16925" s="213"/>
    </row>
    <row r="16926" spans="20:30" x14ac:dyDescent="0.2">
      <c r="T16926" s="212"/>
      <c r="U16926" s="213"/>
      <c r="V16926" s="213"/>
      <c r="W16926" s="213"/>
      <c r="X16926" s="214"/>
      <c r="Y16926" s="214"/>
      <c r="Z16926" s="214"/>
      <c r="AA16926" s="217"/>
      <c r="AB16926" s="217"/>
      <c r="AC16926" s="217"/>
      <c r="AD16926" s="213"/>
    </row>
    <row r="16927" spans="20:30" x14ac:dyDescent="0.2">
      <c r="T16927" s="212"/>
      <c r="U16927" s="213"/>
      <c r="V16927" s="213"/>
      <c r="W16927" s="213"/>
      <c r="X16927" s="214"/>
      <c r="Y16927" s="214"/>
      <c r="Z16927" s="214"/>
      <c r="AA16927" s="217"/>
      <c r="AB16927" s="217"/>
      <c r="AC16927" s="217"/>
      <c r="AD16927" s="213"/>
    </row>
    <row r="16928" spans="20:30" x14ac:dyDescent="0.2">
      <c r="T16928" s="212"/>
      <c r="U16928" s="213"/>
      <c r="V16928" s="213"/>
      <c r="W16928" s="213"/>
      <c r="X16928" s="214"/>
      <c r="Y16928" s="214"/>
      <c r="Z16928" s="214"/>
      <c r="AA16928" s="217"/>
      <c r="AB16928" s="217"/>
      <c r="AC16928" s="217"/>
      <c r="AD16928" s="213"/>
    </row>
    <row r="16929" spans="20:30" x14ac:dyDescent="0.2">
      <c r="T16929" s="212"/>
      <c r="U16929" s="213"/>
      <c r="V16929" s="213"/>
      <c r="W16929" s="213"/>
      <c r="X16929" s="214"/>
      <c r="Y16929" s="214"/>
      <c r="Z16929" s="214"/>
      <c r="AA16929" s="217"/>
      <c r="AB16929" s="217"/>
      <c r="AC16929" s="217"/>
      <c r="AD16929" s="213"/>
    </row>
    <row r="16930" spans="20:30" x14ac:dyDescent="0.2">
      <c r="T16930" s="212"/>
      <c r="U16930" s="213"/>
      <c r="V16930" s="213"/>
      <c r="W16930" s="213"/>
      <c r="X16930" s="214"/>
      <c r="Y16930" s="214"/>
      <c r="Z16930" s="214"/>
      <c r="AA16930" s="217"/>
      <c r="AB16930" s="217"/>
      <c r="AC16930" s="217"/>
      <c r="AD16930" s="213"/>
    </row>
    <row r="16931" spans="20:30" x14ac:dyDescent="0.2">
      <c r="T16931" s="212"/>
      <c r="U16931" s="213"/>
      <c r="V16931" s="213"/>
      <c r="W16931" s="213"/>
      <c r="X16931" s="214"/>
      <c r="Y16931" s="214"/>
      <c r="Z16931" s="214"/>
      <c r="AA16931" s="217"/>
      <c r="AB16931" s="217"/>
      <c r="AC16931" s="217"/>
      <c r="AD16931" s="213"/>
    </row>
    <row r="16932" spans="20:30" x14ac:dyDescent="0.2">
      <c r="T16932" s="212"/>
      <c r="U16932" s="213"/>
      <c r="V16932" s="213"/>
      <c r="W16932" s="213"/>
      <c r="X16932" s="214"/>
      <c r="Y16932" s="214"/>
      <c r="Z16932" s="214"/>
      <c r="AA16932" s="217"/>
      <c r="AB16932" s="217"/>
      <c r="AC16932" s="217"/>
      <c r="AD16932" s="213"/>
    </row>
    <row r="16933" spans="20:30" x14ac:dyDescent="0.2">
      <c r="T16933" s="212"/>
      <c r="U16933" s="213"/>
      <c r="V16933" s="213"/>
      <c r="W16933" s="213"/>
      <c r="X16933" s="214"/>
      <c r="Y16933" s="214"/>
      <c r="Z16933" s="214"/>
      <c r="AA16933" s="217"/>
      <c r="AB16933" s="217"/>
      <c r="AC16933" s="217"/>
      <c r="AD16933" s="213"/>
    </row>
    <row r="16934" spans="20:30" x14ac:dyDescent="0.2">
      <c r="T16934" s="212"/>
      <c r="U16934" s="213"/>
      <c r="V16934" s="213"/>
      <c r="W16934" s="213"/>
      <c r="X16934" s="214"/>
      <c r="Y16934" s="214"/>
      <c r="Z16934" s="214"/>
      <c r="AA16934" s="217"/>
      <c r="AB16934" s="217"/>
      <c r="AC16934" s="217"/>
      <c r="AD16934" s="213"/>
    </row>
    <row r="16935" spans="20:30" x14ac:dyDescent="0.2">
      <c r="T16935" s="212"/>
      <c r="U16935" s="213"/>
      <c r="V16935" s="213"/>
      <c r="W16935" s="213"/>
      <c r="X16935" s="214"/>
      <c r="Y16935" s="214"/>
      <c r="Z16935" s="214"/>
      <c r="AA16935" s="217"/>
      <c r="AB16935" s="217"/>
      <c r="AC16935" s="217"/>
      <c r="AD16935" s="213"/>
    </row>
    <row r="16936" spans="20:30" x14ac:dyDescent="0.2">
      <c r="T16936" s="212"/>
      <c r="U16936" s="213"/>
      <c r="V16936" s="213"/>
      <c r="W16936" s="213"/>
      <c r="X16936" s="214"/>
      <c r="Y16936" s="214"/>
      <c r="Z16936" s="214"/>
      <c r="AA16936" s="217"/>
      <c r="AB16936" s="217"/>
      <c r="AC16936" s="217"/>
      <c r="AD16936" s="213"/>
    </row>
    <row r="16937" spans="20:30" x14ac:dyDescent="0.2">
      <c r="T16937" s="212"/>
      <c r="U16937" s="213"/>
      <c r="V16937" s="213"/>
      <c r="W16937" s="213"/>
      <c r="X16937" s="214"/>
      <c r="Y16937" s="214"/>
      <c r="Z16937" s="214"/>
      <c r="AA16937" s="217"/>
      <c r="AB16937" s="217"/>
      <c r="AC16937" s="217"/>
      <c r="AD16937" s="213"/>
    </row>
    <row r="16938" spans="20:30" x14ac:dyDescent="0.2">
      <c r="T16938" s="212"/>
      <c r="U16938" s="213"/>
      <c r="V16938" s="213"/>
      <c r="W16938" s="213"/>
      <c r="X16938" s="214"/>
      <c r="Y16938" s="214"/>
      <c r="Z16938" s="214"/>
      <c r="AA16938" s="217"/>
      <c r="AB16938" s="217"/>
      <c r="AC16938" s="217"/>
      <c r="AD16938" s="213"/>
    </row>
    <row r="16939" spans="20:30" x14ac:dyDescent="0.2">
      <c r="T16939" s="212"/>
      <c r="U16939" s="213"/>
      <c r="V16939" s="213"/>
      <c r="W16939" s="213"/>
      <c r="X16939" s="214"/>
      <c r="Y16939" s="214"/>
      <c r="Z16939" s="214"/>
      <c r="AA16939" s="217"/>
      <c r="AB16939" s="217"/>
      <c r="AC16939" s="217"/>
      <c r="AD16939" s="213"/>
    </row>
    <row r="16940" spans="20:30" x14ac:dyDescent="0.2">
      <c r="T16940" s="212"/>
      <c r="U16940" s="213"/>
      <c r="V16940" s="213"/>
      <c r="W16940" s="213"/>
      <c r="X16940" s="214"/>
      <c r="Y16940" s="214"/>
      <c r="Z16940" s="214"/>
      <c r="AA16940" s="217"/>
      <c r="AB16940" s="217"/>
      <c r="AC16940" s="217"/>
      <c r="AD16940" s="213"/>
    </row>
    <row r="16941" spans="20:30" x14ac:dyDescent="0.2">
      <c r="T16941" s="212"/>
      <c r="U16941" s="213"/>
      <c r="V16941" s="213"/>
      <c r="W16941" s="213"/>
      <c r="X16941" s="214"/>
      <c r="Y16941" s="214"/>
      <c r="Z16941" s="214"/>
      <c r="AA16941" s="217"/>
      <c r="AB16941" s="217"/>
      <c r="AC16941" s="217"/>
      <c r="AD16941" s="213"/>
    </row>
    <row r="16942" spans="20:30" x14ac:dyDescent="0.2">
      <c r="T16942" s="212"/>
      <c r="U16942" s="213"/>
      <c r="V16942" s="213"/>
      <c r="W16942" s="213"/>
      <c r="X16942" s="214"/>
      <c r="Y16942" s="214"/>
      <c r="Z16942" s="214"/>
      <c r="AA16942" s="217"/>
      <c r="AB16942" s="217"/>
      <c r="AC16942" s="217"/>
      <c r="AD16942" s="213"/>
    </row>
    <row r="16943" spans="20:30" x14ac:dyDescent="0.2">
      <c r="T16943" s="212"/>
      <c r="U16943" s="213"/>
      <c r="V16943" s="213"/>
      <c r="W16943" s="213"/>
      <c r="X16943" s="214"/>
      <c r="Y16943" s="214"/>
      <c r="Z16943" s="214"/>
      <c r="AA16943" s="217"/>
      <c r="AB16943" s="217"/>
      <c r="AC16943" s="217"/>
      <c r="AD16943" s="213"/>
    </row>
    <row r="16944" spans="20:30" x14ac:dyDescent="0.2">
      <c r="T16944" s="212"/>
      <c r="U16944" s="213"/>
      <c r="V16944" s="213"/>
      <c r="W16944" s="213"/>
      <c r="X16944" s="214"/>
      <c r="Y16944" s="214"/>
      <c r="Z16944" s="214"/>
      <c r="AA16944" s="217"/>
      <c r="AB16944" s="217"/>
      <c r="AC16944" s="217"/>
      <c r="AD16944" s="213"/>
    </row>
    <row r="16945" spans="20:30" x14ac:dyDescent="0.2">
      <c r="T16945" s="212"/>
      <c r="U16945" s="213"/>
      <c r="V16945" s="213"/>
      <c r="W16945" s="213"/>
      <c r="X16945" s="214"/>
      <c r="Y16945" s="214"/>
      <c r="Z16945" s="214"/>
      <c r="AA16945" s="217"/>
      <c r="AB16945" s="217"/>
      <c r="AC16945" s="217"/>
      <c r="AD16945" s="213"/>
    </row>
    <row r="16946" spans="20:30" x14ac:dyDescent="0.2">
      <c r="T16946" s="212"/>
      <c r="U16946" s="213"/>
      <c r="V16946" s="213"/>
      <c r="W16946" s="213"/>
      <c r="X16946" s="214"/>
      <c r="Y16946" s="214"/>
      <c r="Z16946" s="214"/>
      <c r="AA16946" s="217"/>
      <c r="AB16946" s="217"/>
      <c r="AC16946" s="217"/>
      <c r="AD16946" s="213"/>
    </row>
    <row r="16947" spans="20:30" x14ac:dyDescent="0.2">
      <c r="T16947" s="212"/>
      <c r="U16947" s="213"/>
      <c r="V16947" s="213"/>
      <c r="W16947" s="213"/>
      <c r="X16947" s="214"/>
      <c r="Y16947" s="214"/>
      <c r="Z16947" s="214"/>
      <c r="AA16947" s="217"/>
      <c r="AB16947" s="217"/>
      <c r="AC16947" s="217"/>
      <c r="AD16947" s="213"/>
    </row>
    <row r="16948" spans="20:30" x14ac:dyDescent="0.2">
      <c r="T16948" s="212"/>
      <c r="U16948" s="213"/>
      <c r="V16948" s="213"/>
      <c r="W16948" s="213"/>
      <c r="X16948" s="214"/>
      <c r="Y16948" s="214"/>
      <c r="Z16948" s="214"/>
      <c r="AA16948" s="217"/>
      <c r="AB16948" s="217"/>
      <c r="AC16948" s="217"/>
      <c r="AD16948" s="213"/>
    </row>
    <row r="16949" spans="20:30" x14ac:dyDescent="0.2">
      <c r="T16949" s="212"/>
      <c r="U16949" s="213"/>
      <c r="V16949" s="213"/>
      <c r="W16949" s="213"/>
      <c r="X16949" s="214"/>
      <c r="Y16949" s="214"/>
      <c r="Z16949" s="214"/>
      <c r="AA16949" s="217"/>
      <c r="AB16949" s="217"/>
      <c r="AC16949" s="217"/>
      <c r="AD16949" s="213"/>
    </row>
    <row r="16950" spans="20:30" x14ac:dyDescent="0.2">
      <c r="T16950" s="212"/>
      <c r="U16950" s="213"/>
      <c r="V16950" s="213"/>
      <c r="W16950" s="213"/>
      <c r="X16950" s="214"/>
      <c r="Y16950" s="214"/>
      <c r="Z16950" s="214"/>
      <c r="AA16950" s="217"/>
      <c r="AB16950" s="217"/>
      <c r="AC16950" s="217"/>
      <c r="AD16950" s="213"/>
    </row>
    <row r="16951" spans="20:30" x14ac:dyDescent="0.2">
      <c r="T16951" s="212"/>
      <c r="U16951" s="213"/>
      <c r="V16951" s="213"/>
      <c r="W16951" s="213"/>
      <c r="X16951" s="214"/>
      <c r="Y16951" s="214"/>
      <c r="Z16951" s="214"/>
      <c r="AA16951" s="217"/>
      <c r="AB16951" s="217"/>
      <c r="AC16951" s="217"/>
      <c r="AD16951" s="213"/>
    </row>
    <row r="16952" spans="20:30" x14ac:dyDescent="0.2">
      <c r="T16952" s="212"/>
      <c r="U16952" s="213"/>
      <c r="V16952" s="213"/>
      <c r="W16952" s="213"/>
      <c r="X16952" s="214"/>
      <c r="Y16952" s="214"/>
      <c r="Z16952" s="214"/>
      <c r="AA16952" s="217"/>
      <c r="AB16952" s="217"/>
      <c r="AC16952" s="217"/>
      <c r="AD16952" s="213"/>
    </row>
    <row r="16953" spans="20:30" x14ac:dyDescent="0.2">
      <c r="T16953" s="212"/>
      <c r="U16953" s="213"/>
      <c r="V16953" s="213"/>
      <c r="W16953" s="213"/>
      <c r="X16953" s="214"/>
      <c r="Y16953" s="214"/>
      <c r="Z16953" s="214"/>
      <c r="AA16953" s="217"/>
      <c r="AB16953" s="217"/>
      <c r="AC16953" s="217"/>
      <c r="AD16953" s="213"/>
    </row>
    <row r="16954" spans="20:30" x14ac:dyDescent="0.2">
      <c r="T16954" s="212"/>
      <c r="U16954" s="213"/>
      <c r="V16954" s="213"/>
      <c r="W16954" s="213"/>
      <c r="X16954" s="214"/>
      <c r="Y16954" s="214"/>
      <c r="Z16954" s="214"/>
      <c r="AA16954" s="217"/>
      <c r="AB16954" s="217"/>
      <c r="AC16954" s="217"/>
      <c r="AD16954" s="213"/>
    </row>
    <row r="16955" spans="20:30" x14ac:dyDescent="0.2">
      <c r="T16955" s="212"/>
      <c r="U16955" s="213"/>
      <c r="V16955" s="213"/>
      <c r="W16955" s="213"/>
      <c r="X16955" s="214"/>
      <c r="Y16955" s="214"/>
      <c r="Z16955" s="214"/>
      <c r="AA16955" s="217"/>
      <c r="AB16955" s="217"/>
      <c r="AC16955" s="217"/>
      <c r="AD16955" s="213"/>
    </row>
    <row r="16956" spans="20:30" x14ac:dyDescent="0.2">
      <c r="T16956" s="212"/>
      <c r="U16956" s="213"/>
      <c r="V16956" s="213"/>
      <c r="W16956" s="213"/>
      <c r="X16956" s="214"/>
      <c r="Y16956" s="214"/>
      <c r="Z16956" s="214"/>
      <c r="AA16956" s="217"/>
      <c r="AB16956" s="217"/>
      <c r="AC16956" s="217"/>
      <c r="AD16956" s="213"/>
    </row>
    <row r="16957" spans="20:30" x14ac:dyDescent="0.2">
      <c r="T16957" s="212"/>
      <c r="U16957" s="213"/>
      <c r="V16957" s="213"/>
      <c r="W16957" s="213"/>
      <c r="X16957" s="214"/>
      <c r="Y16957" s="214"/>
      <c r="Z16957" s="214"/>
      <c r="AA16957" s="217"/>
      <c r="AB16957" s="217"/>
      <c r="AC16957" s="217"/>
      <c r="AD16957" s="213"/>
    </row>
    <row r="16958" spans="20:30" x14ac:dyDescent="0.2">
      <c r="T16958" s="212"/>
      <c r="U16958" s="213"/>
      <c r="V16958" s="213"/>
      <c r="W16958" s="213"/>
      <c r="X16958" s="214"/>
      <c r="Y16958" s="214"/>
      <c r="Z16958" s="214"/>
      <c r="AA16958" s="217"/>
      <c r="AB16958" s="217"/>
      <c r="AC16958" s="217"/>
      <c r="AD16958" s="213"/>
    </row>
    <row r="16959" spans="20:30" x14ac:dyDescent="0.2">
      <c r="T16959" s="212"/>
      <c r="U16959" s="213"/>
      <c r="V16959" s="213"/>
      <c r="W16959" s="213"/>
      <c r="X16959" s="214"/>
      <c r="Y16959" s="214"/>
      <c r="Z16959" s="214"/>
      <c r="AA16959" s="217"/>
      <c r="AB16959" s="217"/>
      <c r="AC16959" s="217"/>
      <c r="AD16959" s="213"/>
    </row>
    <row r="16960" spans="20:30" x14ac:dyDescent="0.2">
      <c r="T16960" s="212"/>
      <c r="U16960" s="213"/>
      <c r="V16960" s="213"/>
      <c r="W16960" s="213"/>
      <c r="X16960" s="214"/>
      <c r="Y16960" s="214"/>
      <c r="Z16960" s="214"/>
      <c r="AA16960" s="217"/>
      <c r="AB16960" s="217"/>
      <c r="AC16960" s="217"/>
      <c r="AD16960" s="213"/>
    </row>
    <row r="16961" spans="20:30" x14ac:dyDescent="0.2">
      <c r="T16961" s="212"/>
      <c r="U16961" s="213"/>
      <c r="V16961" s="213"/>
      <c r="W16961" s="213"/>
      <c r="X16961" s="214"/>
      <c r="Y16961" s="214"/>
      <c r="Z16961" s="214"/>
      <c r="AA16961" s="217"/>
      <c r="AB16961" s="217"/>
      <c r="AC16961" s="217"/>
      <c r="AD16961" s="213"/>
    </row>
    <row r="16962" spans="20:30" x14ac:dyDescent="0.2">
      <c r="T16962" s="212"/>
      <c r="U16962" s="213"/>
      <c r="V16962" s="213"/>
      <c r="W16962" s="213"/>
      <c r="X16962" s="214"/>
      <c r="Y16962" s="214"/>
      <c r="Z16962" s="214"/>
      <c r="AA16962" s="217"/>
      <c r="AB16962" s="217"/>
      <c r="AC16962" s="217"/>
      <c r="AD16962" s="213"/>
    </row>
    <row r="16963" spans="20:30" x14ac:dyDescent="0.2">
      <c r="T16963" s="212"/>
      <c r="U16963" s="213"/>
      <c r="V16963" s="213"/>
      <c r="W16963" s="213"/>
      <c r="X16963" s="214"/>
      <c r="Y16963" s="214"/>
      <c r="Z16963" s="214"/>
      <c r="AA16963" s="217"/>
      <c r="AB16963" s="217"/>
      <c r="AC16963" s="217"/>
      <c r="AD16963" s="213"/>
    </row>
    <row r="16964" spans="20:30" x14ac:dyDescent="0.2">
      <c r="T16964" s="212"/>
      <c r="U16964" s="213"/>
      <c r="V16964" s="213"/>
      <c r="W16964" s="213"/>
      <c r="X16964" s="214"/>
      <c r="Y16964" s="214"/>
      <c r="Z16964" s="214"/>
      <c r="AA16964" s="217"/>
      <c r="AB16964" s="217"/>
      <c r="AC16964" s="217"/>
      <c r="AD16964" s="213"/>
    </row>
    <row r="16965" spans="20:30" x14ac:dyDescent="0.2">
      <c r="T16965" s="212"/>
      <c r="U16965" s="213"/>
      <c r="V16965" s="213"/>
      <c r="W16965" s="213"/>
      <c r="X16965" s="214"/>
      <c r="Y16965" s="214"/>
      <c r="Z16965" s="214"/>
      <c r="AA16965" s="217"/>
      <c r="AB16965" s="217"/>
      <c r="AC16965" s="217"/>
      <c r="AD16965" s="213"/>
    </row>
    <row r="16966" spans="20:30" x14ac:dyDescent="0.2">
      <c r="T16966" s="212"/>
      <c r="U16966" s="213"/>
      <c r="V16966" s="213"/>
      <c r="W16966" s="213"/>
      <c r="X16966" s="214"/>
      <c r="Y16966" s="214"/>
      <c r="Z16966" s="214"/>
      <c r="AA16966" s="217"/>
      <c r="AB16966" s="217"/>
      <c r="AC16966" s="217"/>
      <c r="AD16966" s="213"/>
    </row>
    <row r="16967" spans="20:30" x14ac:dyDescent="0.2">
      <c r="T16967" s="212"/>
      <c r="U16967" s="213"/>
      <c r="V16967" s="213"/>
      <c r="W16967" s="213"/>
      <c r="X16967" s="214"/>
      <c r="Y16967" s="214"/>
      <c r="Z16967" s="214"/>
      <c r="AA16967" s="217"/>
      <c r="AB16967" s="217"/>
      <c r="AC16967" s="217"/>
      <c r="AD16967" s="213"/>
    </row>
    <row r="16968" spans="20:30" x14ac:dyDescent="0.2">
      <c r="T16968" s="212"/>
      <c r="U16968" s="213"/>
      <c r="V16968" s="213"/>
      <c r="W16968" s="213"/>
      <c r="X16968" s="214"/>
      <c r="Y16968" s="214"/>
      <c r="Z16968" s="214"/>
      <c r="AA16968" s="217"/>
      <c r="AB16968" s="217"/>
      <c r="AC16968" s="217"/>
      <c r="AD16968" s="213"/>
    </row>
    <row r="16969" spans="20:30" x14ac:dyDescent="0.2">
      <c r="T16969" s="212"/>
      <c r="U16969" s="213"/>
      <c r="V16969" s="213"/>
      <c r="W16969" s="213"/>
      <c r="X16969" s="214"/>
      <c r="Y16969" s="214"/>
      <c r="Z16969" s="214"/>
      <c r="AA16969" s="217"/>
      <c r="AB16969" s="217"/>
      <c r="AC16969" s="217"/>
      <c r="AD16969" s="213"/>
    </row>
    <row r="16970" spans="20:30" x14ac:dyDescent="0.2">
      <c r="T16970" s="212"/>
      <c r="U16970" s="213"/>
      <c r="V16970" s="213"/>
      <c r="W16970" s="213"/>
      <c r="X16970" s="214"/>
      <c r="Y16970" s="214"/>
      <c r="Z16970" s="214"/>
      <c r="AA16970" s="217"/>
      <c r="AB16970" s="217"/>
      <c r="AC16970" s="217"/>
      <c r="AD16970" s="213"/>
    </row>
    <row r="16971" spans="20:30" x14ac:dyDescent="0.2">
      <c r="T16971" s="212"/>
      <c r="U16971" s="213"/>
      <c r="V16971" s="213"/>
      <c r="W16971" s="213"/>
      <c r="X16971" s="214"/>
      <c r="Y16971" s="214"/>
      <c r="Z16971" s="214"/>
      <c r="AA16971" s="217"/>
      <c r="AB16971" s="217"/>
      <c r="AC16971" s="217"/>
      <c r="AD16971" s="213"/>
    </row>
    <row r="16972" spans="20:30" x14ac:dyDescent="0.2">
      <c r="T16972" s="212"/>
      <c r="U16972" s="213"/>
      <c r="V16972" s="213"/>
      <c r="W16972" s="213"/>
      <c r="X16972" s="214"/>
      <c r="Y16972" s="214"/>
      <c r="Z16972" s="214"/>
      <c r="AA16972" s="217"/>
      <c r="AB16972" s="217"/>
      <c r="AC16972" s="217"/>
      <c r="AD16972" s="213"/>
    </row>
    <row r="16973" spans="20:30" x14ac:dyDescent="0.2">
      <c r="T16973" s="212"/>
      <c r="U16973" s="213"/>
      <c r="V16973" s="213"/>
      <c r="W16973" s="213"/>
      <c r="X16973" s="214"/>
      <c r="Y16973" s="214"/>
      <c r="Z16973" s="214"/>
      <c r="AA16973" s="217"/>
      <c r="AB16973" s="217"/>
      <c r="AC16973" s="217"/>
      <c r="AD16973" s="213"/>
    </row>
    <row r="16974" spans="20:30" x14ac:dyDescent="0.2">
      <c r="T16974" s="212"/>
      <c r="U16974" s="213"/>
      <c r="V16974" s="213"/>
      <c r="W16974" s="213"/>
      <c r="X16974" s="214"/>
      <c r="Y16974" s="214"/>
      <c r="Z16974" s="214"/>
      <c r="AA16974" s="217"/>
      <c r="AB16974" s="217"/>
      <c r="AC16974" s="217"/>
      <c r="AD16974" s="213"/>
    </row>
    <row r="16975" spans="20:30" x14ac:dyDescent="0.2">
      <c r="T16975" s="212"/>
      <c r="U16975" s="213"/>
      <c r="V16975" s="213"/>
      <c r="W16975" s="213"/>
      <c r="X16975" s="214"/>
      <c r="Y16975" s="214"/>
      <c r="Z16975" s="214"/>
      <c r="AA16975" s="217"/>
      <c r="AB16975" s="217"/>
      <c r="AC16975" s="217"/>
      <c r="AD16975" s="213"/>
    </row>
    <row r="16976" spans="20:30" x14ac:dyDescent="0.2">
      <c r="T16976" s="212"/>
      <c r="U16976" s="213"/>
      <c r="V16976" s="213"/>
      <c r="W16976" s="213"/>
      <c r="X16976" s="214"/>
      <c r="Y16976" s="214"/>
      <c r="Z16976" s="214"/>
      <c r="AA16976" s="217"/>
      <c r="AB16976" s="217"/>
      <c r="AC16976" s="217"/>
      <c r="AD16976" s="213"/>
    </row>
    <row r="16977" spans="20:30" x14ac:dyDescent="0.2">
      <c r="T16977" s="212"/>
      <c r="U16977" s="213"/>
      <c r="V16977" s="213"/>
      <c r="W16977" s="213"/>
      <c r="X16977" s="214"/>
      <c r="Y16977" s="214"/>
      <c r="Z16977" s="214"/>
      <c r="AA16977" s="217"/>
      <c r="AB16977" s="217"/>
      <c r="AC16977" s="217"/>
      <c r="AD16977" s="213"/>
    </row>
    <row r="16978" spans="20:30" x14ac:dyDescent="0.2">
      <c r="T16978" s="212"/>
      <c r="U16978" s="213"/>
      <c r="V16978" s="213"/>
      <c r="W16978" s="213"/>
      <c r="X16978" s="214"/>
      <c r="Y16978" s="214"/>
      <c r="Z16978" s="214"/>
      <c r="AA16978" s="217"/>
      <c r="AB16978" s="217"/>
      <c r="AC16978" s="217"/>
      <c r="AD16978" s="213"/>
    </row>
    <row r="16979" spans="20:30" x14ac:dyDescent="0.2">
      <c r="T16979" s="212"/>
      <c r="U16979" s="213"/>
      <c r="V16979" s="213"/>
      <c r="W16979" s="213"/>
      <c r="X16979" s="214"/>
      <c r="Y16979" s="214"/>
      <c r="Z16979" s="214"/>
      <c r="AA16979" s="217"/>
      <c r="AB16979" s="217"/>
      <c r="AC16979" s="217"/>
      <c r="AD16979" s="213"/>
    </row>
    <row r="16980" spans="20:30" x14ac:dyDescent="0.2">
      <c r="T16980" s="212"/>
      <c r="U16980" s="213"/>
      <c r="V16980" s="213"/>
      <c r="W16980" s="213"/>
      <c r="X16980" s="214"/>
      <c r="Y16980" s="214"/>
      <c r="Z16980" s="214"/>
      <c r="AA16980" s="217"/>
      <c r="AB16980" s="217"/>
      <c r="AC16980" s="217"/>
      <c r="AD16980" s="213"/>
    </row>
    <row r="16981" spans="20:30" x14ac:dyDescent="0.2">
      <c r="T16981" s="212"/>
      <c r="U16981" s="213"/>
      <c r="V16981" s="213"/>
      <c r="W16981" s="213"/>
      <c r="X16981" s="214"/>
      <c r="Y16981" s="214"/>
      <c r="Z16981" s="214"/>
      <c r="AA16981" s="217"/>
      <c r="AB16981" s="217"/>
      <c r="AC16981" s="217"/>
      <c r="AD16981" s="213"/>
    </row>
    <row r="16982" spans="20:30" x14ac:dyDescent="0.2">
      <c r="T16982" s="212"/>
      <c r="U16982" s="213"/>
      <c r="V16982" s="213"/>
      <c r="W16982" s="213"/>
      <c r="X16982" s="214"/>
      <c r="Y16982" s="214"/>
      <c r="Z16982" s="214"/>
      <c r="AA16982" s="217"/>
      <c r="AB16982" s="217"/>
      <c r="AC16982" s="217"/>
      <c r="AD16982" s="213"/>
    </row>
    <row r="16983" spans="20:30" x14ac:dyDescent="0.2">
      <c r="T16983" s="212"/>
      <c r="U16983" s="213"/>
      <c r="V16983" s="213"/>
      <c r="W16983" s="213"/>
      <c r="X16983" s="214"/>
      <c r="Y16983" s="214"/>
      <c r="Z16983" s="214"/>
      <c r="AA16983" s="217"/>
      <c r="AB16983" s="217"/>
      <c r="AC16983" s="217"/>
      <c r="AD16983" s="213"/>
    </row>
    <row r="16984" spans="20:30" x14ac:dyDescent="0.2">
      <c r="T16984" s="212"/>
      <c r="U16984" s="213"/>
      <c r="V16984" s="213"/>
      <c r="W16984" s="213"/>
      <c r="X16984" s="214"/>
      <c r="Y16984" s="214"/>
      <c r="Z16984" s="214"/>
      <c r="AA16984" s="217"/>
      <c r="AB16984" s="217"/>
      <c r="AC16984" s="217"/>
      <c r="AD16984" s="213"/>
    </row>
    <row r="16985" spans="20:30" x14ac:dyDescent="0.2">
      <c r="T16985" s="212"/>
      <c r="U16985" s="213"/>
      <c r="V16985" s="213"/>
      <c r="W16985" s="213"/>
      <c r="X16985" s="214"/>
      <c r="Y16985" s="214"/>
      <c r="Z16985" s="214"/>
      <c r="AA16985" s="217"/>
      <c r="AB16985" s="217"/>
      <c r="AC16985" s="217"/>
      <c r="AD16985" s="213"/>
    </row>
    <row r="16986" spans="20:30" x14ac:dyDescent="0.2">
      <c r="T16986" s="212"/>
      <c r="U16986" s="213"/>
      <c r="V16986" s="213"/>
      <c r="W16986" s="213"/>
      <c r="X16986" s="214"/>
      <c r="Y16986" s="214"/>
      <c r="Z16986" s="214"/>
      <c r="AA16986" s="217"/>
      <c r="AB16986" s="217"/>
      <c r="AC16986" s="217"/>
      <c r="AD16986" s="213"/>
    </row>
    <row r="16987" spans="20:30" x14ac:dyDescent="0.2">
      <c r="T16987" s="212"/>
      <c r="U16987" s="213"/>
      <c r="V16987" s="213"/>
      <c r="W16987" s="213"/>
      <c r="X16987" s="214"/>
      <c r="Y16987" s="214"/>
      <c r="Z16987" s="214"/>
      <c r="AA16987" s="217"/>
      <c r="AB16987" s="217"/>
      <c r="AC16987" s="217"/>
      <c r="AD16987" s="213"/>
    </row>
    <row r="16988" spans="20:30" x14ac:dyDescent="0.2">
      <c r="T16988" s="212"/>
      <c r="U16988" s="213"/>
      <c r="V16988" s="213"/>
      <c r="W16988" s="213"/>
      <c r="X16988" s="214"/>
      <c r="Y16988" s="214"/>
      <c r="Z16988" s="214"/>
      <c r="AA16988" s="217"/>
      <c r="AB16988" s="217"/>
      <c r="AC16988" s="217"/>
      <c r="AD16988" s="213"/>
    </row>
    <row r="16989" spans="20:30" x14ac:dyDescent="0.2">
      <c r="T16989" s="212"/>
      <c r="U16989" s="213"/>
      <c r="V16989" s="213"/>
      <c r="W16989" s="213"/>
      <c r="X16989" s="214"/>
      <c r="Y16989" s="214"/>
      <c r="Z16989" s="214"/>
      <c r="AA16989" s="217"/>
      <c r="AB16989" s="217"/>
      <c r="AC16989" s="217"/>
      <c r="AD16989" s="213"/>
    </row>
    <row r="16990" spans="20:30" x14ac:dyDescent="0.2">
      <c r="T16990" s="212"/>
      <c r="U16990" s="213"/>
      <c r="V16990" s="213"/>
      <c r="W16990" s="213"/>
      <c r="X16990" s="214"/>
      <c r="Y16990" s="214"/>
      <c r="Z16990" s="214"/>
      <c r="AA16990" s="217"/>
      <c r="AB16990" s="217"/>
      <c r="AC16990" s="217"/>
      <c r="AD16990" s="213"/>
    </row>
    <row r="16991" spans="20:30" x14ac:dyDescent="0.2">
      <c r="T16991" s="212"/>
      <c r="U16991" s="213"/>
      <c r="V16991" s="213"/>
      <c r="W16991" s="213"/>
      <c r="X16991" s="214"/>
      <c r="Y16991" s="214"/>
      <c r="Z16991" s="214"/>
      <c r="AA16991" s="217"/>
      <c r="AB16991" s="217"/>
      <c r="AC16991" s="217"/>
      <c r="AD16991" s="213"/>
    </row>
    <row r="16992" spans="20:30" x14ac:dyDescent="0.2">
      <c r="T16992" s="212"/>
      <c r="U16992" s="213"/>
      <c r="V16992" s="213"/>
      <c r="W16992" s="213"/>
      <c r="X16992" s="214"/>
      <c r="Y16992" s="214"/>
      <c r="Z16992" s="214"/>
      <c r="AA16992" s="217"/>
      <c r="AB16992" s="217"/>
      <c r="AC16992" s="217"/>
      <c r="AD16992" s="213"/>
    </row>
    <row r="16993" spans="20:30" x14ac:dyDescent="0.2">
      <c r="T16993" s="212"/>
      <c r="U16993" s="213"/>
      <c r="V16993" s="213"/>
      <c r="W16993" s="213"/>
      <c r="X16993" s="214"/>
      <c r="Y16993" s="214"/>
      <c r="Z16993" s="214"/>
      <c r="AA16993" s="217"/>
      <c r="AB16993" s="217"/>
      <c r="AC16993" s="217"/>
      <c r="AD16993" s="213"/>
    </row>
    <row r="16994" spans="20:30" x14ac:dyDescent="0.2">
      <c r="T16994" s="212"/>
      <c r="U16994" s="213"/>
      <c r="V16994" s="213"/>
      <c r="W16994" s="213"/>
      <c r="X16994" s="214"/>
      <c r="Y16994" s="214"/>
      <c r="Z16994" s="214"/>
      <c r="AA16994" s="217"/>
      <c r="AB16994" s="217"/>
      <c r="AC16994" s="217"/>
      <c r="AD16994" s="213"/>
    </row>
    <row r="16995" spans="20:30" x14ac:dyDescent="0.2">
      <c r="T16995" s="212"/>
      <c r="U16995" s="213"/>
      <c r="V16995" s="213"/>
      <c r="W16995" s="213"/>
      <c r="X16995" s="214"/>
      <c r="Y16995" s="214"/>
      <c r="Z16995" s="214"/>
      <c r="AA16995" s="217"/>
      <c r="AB16995" s="217"/>
      <c r="AC16995" s="217"/>
      <c r="AD16995" s="213"/>
    </row>
    <row r="16996" spans="20:30" x14ac:dyDescent="0.2">
      <c r="T16996" s="212"/>
      <c r="U16996" s="213"/>
      <c r="V16996" s="213"/>
      <c r="W16996" s="213"/>
      <c r="X16996" s="214"/>
      <c r="Y16996" s="214"/>
      <c r="Z16996" s="214"/>
      <c r="AA16996" s="217"/>
      <c r="AB16996" s="217"/>
      <c r="AC16996" s="217"/>
      <c r="AD16996" s="213"/>
    </row>
    <row r="16997" spans="20:30" x14ac:dyDescent="0.2">
      <c r="T16997" s="212"/>
      <c r="U16997" s="213"/>
      <c r="V16997" s="213"/>
      <c r="W16997" s="213"/>
      <c r="X16997" s="214"/>
      <c r="Y16997" s="214"/>
      <c r="Z16997" s="214"/>
      <c r="AA16997" s="217"/>
      <c r="AB16997" s="217"/>
      <c r="AC16997" s="217"/>
      <c r="AD16997" s="213"/>
    </row>
    <row r="16998" spans="20:30" x14ac:dyDescent="0.2">
      <c r="T16998" s="212"/>
      <c r="U16998" s="213"/>
      <c r="V16998" s="213"/>
      <c r="W16998" s="213"/>
      <c r="X16998" s="214"/>
      <c r="Y16998" s="214"/>
      <c r="Z16998" s="214"/>
      <c r="AA16998" s="217"/>
      <c r="AB16998" s="217"/>
      <c r="AC16998" s="217"/>
      <c r="AD16998" s="213"/>
    </row>
    <row r="16999" spans="20:30" x14ac:dyDescent="0.2">
      <c r="T16999" s="212"/>
      <c r="U16999" s="213"/>
      <c r="V16999" s="213"/>
      <c r="W16999" s="213"/>
      <c r="X16999" s="214"/>
      <c r="Y16999" s="214"/>
      <c r="Z16999" s="214"/>
      <c r="AA16999" s="217"/>
      <c r="AB16999" s="217"/>
      <c r="AC16999" s="217"/>
      <c r="AD16999" s="213"/>
    </row>
    <row r="17000" spans="20:30" x14ac:dyDescent="0.2">
      <c r="T17000" s="212"/>
      <c r="U17000" s="213"/>
      <c r="V17000" s="213"/>
      <c r="W17000" s="213"/>
      <c r="X17000" s="214"/>
      <c r="Y17000" s="214"/>
      <c r="Z17000" s="214"/>
      <c r="AA17000" s="217"/>
      <c r="AB17000" s="217"/>
      <c r="AC17000" s="217"/>
      <c r="AD17000" s="213"/>
    </row>
    <row r="17001" spans="20:30" x14ac:dyDescent="0.2">
      <c r="T17001" s="212"/>
      <c r="U17001" s="213"/>
      <c r="V17001" s="213"/>
      <c r="W17001" s="213"/>
      <c r="X17001" s="214"/>
      <c r="Y17001" s="214"/>
      <c r="Z17001" s="214"/>
      <c r="AA17001" s="217"/>
      <c r="AB17001" s="217"/>
      <c r="AC17001" s="217"/>
      <c r="AD17001" s="213"/>
    </row>
    <row r="17002" spans="20:30" x14ac:dyDescent="0.2">
      <c r="T17002" s="212"/>
      <c r="U17002" s="213"/>
      <c r="V17002" s="213"/>
      <c r="W17002" s="213"/>
      <c r="X17002" s="214"/>
      <c r="Y17002" s="214"/>
      <c r="Z17002" s="214"/>
      <c r="AA17002" s="217"/>
      <c r="AB17002" s="217"/>
      <c r="AC17002" s="217"/>
      <c r="AD17002" s="213"/>
    </row>
    <row r="17003" spans="20:30" x14ac:dyDescent="0.2">
      <c r="T17003" s="212"/>
      <c r="U17003" s="213"/>
      <c r="V17003" s="213"/>
      <c r="W17003" s="213"/>
      <c r="X17003" s="214"/>
      <c r="Y17003" s="214"/>
      <c r="Z17003" s="214"/>
      <c r="AA17003" s="217"/>
      <c r="AB17003" s="217"/>
      <c r="AC17003" s="217"/>
      <c r="AD17003" s="213"/>
    </row>
    <row r="17004" spans="20:30" x14ac:dyDescent="0.2">
      <c r="T17004" s="212"/>
      <c r="U17004" s="213"/>
      <c r="V17004" s="213"/>
      <c r="W17004" s="213"/>
      <c r="X17004" s="214"/>
      <c r="Y17004" s="214"/>
      <c r="Z17004" s="214"/>
      <c r="AA17004" s="217"/>
      <c r="AB17004" s="217"/>
      <c r="AC17004" s="217"/>
      <c r="AD17004" s="213"/>
    </row>
    <row r="17005" spans="20:30" x14ac:dyDescent="0.2">
      <c r="T17005" s="212"/>
      <c r="U17005" s="213"/>
      <c r="V17005" s="213"/>
      <c r="W17005" s="213"/>
      <c r="X17005" s="214"/>
      <c r="Y17005" s="214"/>
      <c r="Z17005" s="214"/>
      <c r="AA17005" s="217"/>
      <c r="AB17005" s="217"/>
      <c r="AC17005" s="217"/>
      <c r="AD17005" s="213"/>
    </row>
    <row r="17006" spans="20:30" x14ac:dyDescent="0.2">
      <c r="T17006" s="212"/>
      <c r="U17006" s="213"/>
      <c r="V17006" s="213"/>
      <c r="W17006" s="213"/>
      <c r="X17006" s="214"/>
      <c r="Y17006" s="214"/>
      <c r="Z17006" s="214"/>
      <c r="AA17006" s="217"/>
      <c r="AB17006" s="217"/>
      <c r="AC17006" s="217"/>
      <c r="AD17006" s="213"/>
    </row>
    <row r="17007" spans="20:30" x14ac:dyDescent="0.2">
      <c r="T17007" s="212"/>
      <c r="U17007" s="213"/>
      <c r="V17007" s="213"/>
      <c r="W17007" s="213"/>
      <c r="X17007" s="214"/>
      <c r="Y17007" s="214"/>
      <c r="Z17007" s="214"/>
      <c r="AA17007" s="217"/>
      <c r="AB17007" s="217"/>
      <c r="AC17007" s="217"/>
      <c r="AD17007" s="213"/>
    </row>
    <row r="17008" spans="20:30" x14ac:dyDescent="0.2">
      <c r="T17008" s="212"/>
      <c r="U17008" s="213"/>
      <c r="V17008" s="213"/>
      <c r="W17008" s="213"/>
      <c r="X17008" s="214"/>
      <c r="Y17008" s="214"/>
      <c r="Z17008" s="214"/>
      <c r="AA17008" s="217"/>
      <c r="AB17008" s="217"/>
      <c r="AC17008" s="217"/>
      <c r="AD17008" s="213"/>
    </row>
    <row r="17009" spans="20:30" x14ac:dyDescent="0.2">
      <c r="T17009" s="212"/>
      <c r="U17009" s="213"/>
      <c r="V17009" s="213"/>
      <c r="W17009" s="213"/>
      <c r="X17009" s="214"/>
      <c r="Y17009" s="214"/>
      <c r="Z17009" s="214"/>
      <c r="AA17009" s="217"/>
      <c r="AB17009" s="217"/>
      <c r="AC17009" s="217"/>
      <c r="AD17009" s="213"/>
    </row>
    <row r="17010" spans="20:30" x14ac:dyDescent="0.2">
      <c r="T17010" s="212"/>
      <c r="U17010" s="213"/>
      <c r="V17010" s="213"/>
      <c r="W17010" s="213"/>
      <c r="X17010" s="214"/>
      <c r="Y17010" s="214"/>
      <c r="Z17010" s="214"/>
      <c r="AA17010" s="217"/>
      <c r="AB17010" s="217"/>
      <c r="AC17010" s="217"/>
      <c r="AD17010" s="213"/>
    </row>
    <row r="17011" spans="20:30" x14ac:dyDescent="0.2">
      <c r="T17011" s="212"/>
      <c r="U17011" s="213"/>
      <c r="V17011" s="213"/>
      <c r="W17011" s="213"/>
      <c r="X17011" s="214"/>
      <c r="Y17011" s="214"/>
      <c r="Z17011" s="214"/>
      <c r="AA17011" s="217"/>
      <c r="AB17011" s="217"/>
      <c r="AC17011" s="217"/>
      <c r="AD17011" s="213"/>
    </row>
    <row r="17012" spans="20:30" x14ac:dyDescent="0.2">
      <c r="T17012" s="212"/>
      <c r="U17012" s="213"/>
      <c r="V17012" s="213"/>
      <c r="W17012" s="213"/>
      <c r="X17012" s="214"/>
      <c r="Y17012" s="214"/>
      <c r="Z17012" s="214"/>
      <c r="AA17012" s="217"/>
      <c r="AB17012" s="217"/>
      <c r="AC17012" s="217"/>
      <c r="AD17012" s="213"/>
    </row>
    <row r="17013" spans="20:30" x14ac:dyDescent="0.2">
      <c r="T17013" s="212"/>
      <c r="U17013" s="213"/>
      <c r="V17013" s="213"/>
      <c r="W17013" s="213"/>
      <c r="X17013" s="214"/>
      <c r="Y17013" s="214"/>
      <c r="Z17013" s="214"/>
      <c r="AA17013" s="217"/>
      <c r="AB17013" s="217"/>
      <c r="AC17013" s="217"/>
      <c r="AD17013" s="213"/>
    </row>
    <row r="17014" spans="20:30" x14ac:dyDescent="0.2">
      <c r="T17014" s="212"/>
      <c r="U17014" s="213"/>
      <c r="V17014" s="213"/>
      <c r="W17014" s="213"/>
      <c r="X17014" s="214"/>
      <c r="Y17014" s="214"/>
      <c r="Z17014" s="214"/>
      <c r="AA17014" s="217"/>
      <c r="AB17014" s="217"/>
      <c r="AC17014" s="217"/>
      <c r="AD17014" s="213"/>
    </row>
    <row r="17015" spans="20:30" x14ac:dyDescent="0.2">
      <c r="T17015" s="212"/>
      <c r="U17015" s="213"/>
      <c r="V17015" s="213"/>
      <c r="W17015" s="213"/>
      <c r="X17015" s="214"/>
      <c r="Y17015" s="214"/>
      <c r="Z17015" s="214"/>
      <c r="AA17015" s="217"/>
      <c r="AB17015" s="217"/>
      <c r="AC17015" s="217"/>
      <c r="AD17015" s="213"/>
    </row>
    <row r="17016" spans="20:30" x14ac:dyDescent="0.2">
      <c r="T17016" s="212"/>
      <c r="U17016" s="213"/>
      <c r="V17016" s="213"/>
      <c r="W17016" s="213"/>
      <c r="X17016" s="214"/>
      <c r="Y17016" s="214"/>
      <c r="Z17016" s="214"/>
      <c r="AA17016" s="217"/>
      <c r="AB17016" s="217"/>
      <c r="AC17016" s="217"/>
      <c r="AD17016" s="213"/>
    </row>
    <row r="17017" spans="20:30" x14ac:dyDescent="0.2">
      <c r="T17017" s="212"/>
      <c r="U17017" s="213"/>
      <c r="V17017" s="213"/>
      <c r="W17017" s="213"/>
      <c r="X17017" s="214"/>
      <c r="Y17017" s="214"/>
      <c r="Z17017" s="214"/>
      <c r="AA17017" s="217"/>
      <c r="AB17017" s="217"/>
      <c r="AC17017" s="217"/>
      <c r="AD17017" s="213"/>
    </row>
    <row r="17018" spans="20:30" x14ac:dyDescent="0.2">
      <c r="T17018" s="212"/>
      <c r="U17018" s="213"/>
      <c r="V17018" s="213"/>
      <c r="W17018" s="213"/>
      <c r="X17018" s="214"/>
      <c r="Y17018" s="214"/>
      <c r="Z17018" s="214"/>
      <c r="AA17018" s="217"/>
      <c r="AB17018" s="217"/>
      <c r="AC17018" s="217"/>
      <c r="AD17018" s="213"/>
    </row>
    <row r="17019" spans="20:30" x14ac:dyDescent="0.2">
      <c r="T17019" s="212"/>
      <c r="U17019" s="213"/>
      <c r="V17019" s="213"/>
      <c r="W17019" s="213"/>
      <c r="X17019" s="214"/>
      <c r="Y17019" s="214"/>
      <c r="Z17019" s="214"/>
      <c r="AA17019" s="217"/>
      <c r="AB17019" s="217"/>
      <c r="AC17019" s="217"/>
      <c r="AD17019" s="213"/>
    </row>
    <row r="17020" spans="20:30" x14ac:dyDescent="0.2">
      <c r="T17020" s="212"/>
      <c r="U17020" s="213"/>
      <c r="V17020" s="213"/>
      <c r="W17020" s="213"/>
      <c r="X17020" s="214"/>
      <c r="Y17020" s="214"/>
      <c r="Z17020" s="214"/>
      <c r="AA17020" s="217"/>
      <c r="AB17020" s="217"/>
      <c r="AC17020" s="217"/>
      <c r="AD17020" s="213"/>
    </row>
    <row r="17021" spans="20:30" x14ac:dyDescent="0.2">
      <c r="T17021" s="212"/>
      <c r="U17021" s="213"/>
      <c r="V17021" s="213"/>
      <c r="W17021" s="213"/>
      <c r="X17021" s="214"/>
      <c r="Y17021" s="214"/>
      <c r="Z17021" s="214"/>
      <c r="AA17021" s="217"/>
      <c r="AB17021" s="217"/>
      <c r="AC17021" s="217"/>
      <c r="AD17021" s="213"/>
    </row>
    <row r="17022" spans="20:30" x14ac:dyDescent="0.2">
      <c r="T17022" s="212"/>
      <c r="U17022" s="213"/>
      <c r="V17022" s="213"/>
      <c r="W17022" s="213"/>
      <c r="X17022" s="214"/>
      <c r="Y17022" s="214"/>
      <c r="Z17022" s="214"/>
      <c r="AA17022" s="217"/>
      <c r="AB17022" s="217"/>
      <c r="AC17022" s="217"/>
      <c r="AD17022" s="213"/>
    </row>
    <row r="17023" spans="20:30" x14ac:dyDescent="0.2">
      <c r="T17023" s="212"/>
      <c r="U17023" s="213"/>
      <c r="V17023" s="213"/>
      <c r="W17023" s="213"/>
      <c r="X17023" s="214"/>
      <c r="Y17023" s="214"/>
      <c r="Z17023" s="214"/>
      <c r="AA17023" s="217"/>
      <c r="AB17023" s="217"/>
      <c r="AC17023" s="217"/>
      <c r="AD17023" s="213"/>
    </row>
    <row r="17024" spans="20:30" x14ac:dyDescent="0.2">
      <c r="T17024" s="212"/>
      <c r="U17024" s="213"/>
      <c r="V17024" s="213"/>
      <c r="W17024" s="213"/>
      <c r="X17024" s="214"/>
      <c r="Y17024" s="214"/>
      <c r="Z17024" s="214"/>
      <c r="AA17024" s="217"/>
      <c r="AB17024" s="217"/>
      <c r="AC17024" s="217"/>
      <c r="AD17024" s="213"/>
    </row>
    <row r="17025" spans="20:30" x14ac:dyDescent="0.2">
      <c r="T17025" s="212"/>
      <c r="U17025" s="213"/>
      <c r="V17025" s="213"/>
      <c r="W17025" s="213"/>
      <c r="X17025" s="214"/>
      <c r="Y17025" s="214"/>
      <c r="Z17025" s="214"/>
      <c r="AA17025" s="217"/>
      <c r="AB17025" s="217"/>
      <c r="AC17025" s="217"/>
      <c r="AD17025" s="213"/>
    </row>
    <row r="17026" spans="20:30" x14ac:dyDescent="0.2">
      <c r="T17026" s="212"/>
      <c r="U17026" s="213"/>
      <c r="V17026" s="213"/>
      <c r="W17026" s="213"/>
      <c r="X17026" s="214"/>
      <c r="Y17026" s="214"/>
      <c r="Z17026" s="214"/>
      <c r="AA17026" s="217"/>
      <c r="AB17026" s="217"/>
      <c r="AC17026" s="217"/>
      <c r="AD17026" s="213"/>
    </row>
    <row r="17027" spans="20:30" x14ac:dyDescent="0.2">
      <c r="T17027" s="212"/>
      <c r="U17027" s="213"/>
      <c r="V17027" s="213"/>
      <c r="W17027" s="213"/>
      <c r="X17027" s="214"/>
      <c r="Y17027" s="214"/>
      <c r="Z17027" s="214"/>
      <c r="AA17027" s="217"/>
      <c r="AB17027" s="217"/>
      <c r="AC17027" s="217"/>
      <c r="AD17027" s="213"/>
    </row>
    <row r="17028" spans="20:30" x14ac:dyDescent="0.2">
      <c r="T17028" s="212"/>
      <c r="U17028" s="213"/>
      <c r="V17028" s="213"/>
      <c r="W17028" s="213"/>
      <c r="X17028" s="214"/>
      <c r="Y17028" s="214"/>
      <c r="Z17028" s="214"/>
      <c r="AA17028" s="217"/>
      <c r="AB17028" s="217"/>
      <c r="AC17028" s="217"/>
      <c r="AD17028" s="213"/>
    </row>
    <row r="17029" spans="20:30" x14ac:dyDescent="0.2">
      <c r="T17029" s="212"/>
      <c r="U17029" s="213"/>
      <c r="V17029" s="213"/>
      <c r="W17029" s="213"/>
      <c r="X17029" s="214"/>
      <c r="Y17029" s="214"/>
      <c r="Z17029" s="214"/>
      <c r="AA17029" s="217"/>
      <c r="AB17029" s="217"/>
      <c r="AC17029" s="217"/>
      <c r="AD17029" s="213"/>
    </row>
    <row r="17030" spans="20:30" x14ac:dyDescent="0.2">
      <c r="T17030" s="212"/>
      <c r="U17030" s="213"/>
      <c r="V17030" s="213"/>
      <c r="W17030" s="213"/>
      <c r="X17030" s="214"/>
      <c r="Y17030" s="214"/>
      <c r="Z17030" s="214"/>
      <c r="AA17030" s="217"/>
      <c r="AB17030" s="217"/>
      <c r="AC17030" s="217"/>
      <c r="AD17030" s="213"/>
    </row>
    <row r="17031" spans="20:30" x14ac:dyDescent="0.2">
      <c r="T17031" s="212"/>
      <c r="U17031" s="213"/>
      <c r="V17031" s="213"/>
      <c r="W17031" s="213"/>
      <c r="X17031" s="214"/>
      <c r="Y17031" s="214"/>
      <c r="Z17031" s="214"/>
      <c r="AA17031" s="217"/>
      <c r="AB17031" s="217"/>
      <c r="AC17031" s="217"/>
      <c r="AD17031" s="213"/>
    </row>
    <row r="17032" spans="20:30" x14ac:dyDescent="0.2">
      <c r="T17032" s="212"/>
      <c r="U17032" s="213"/>
      <c r="V17032" s="213"/>
      <c r="W17032" s="213"/>
      <c r="X17032" s="214"/>
      <c r="Y17032" s="214"/>
      <c r="Z17032" s="214"/>
      <c r="AA17032" s="217"/>
      <c r="AB17032" s="217"/>
      <c r="AC17032" s="217"/>
      <c r="AD17032" s="213"/>
    </row>
    <row r="17033" spans="20:30" x14ac:dyDescent="0.2">
      <c r="T17033" s="212"/>
      <c r="U17033" s="213"/>
      <c r="V17033" s="213"/>
      <c r="W17033" s="213"/>
      <c r="X17033" s="214"/>
      <c r="Y17033" s="214"/>
      <c r="Z17033" s="214"/>
      <c r="AA17033" s="217"/>
      <c r="AB17033" s="217"/>
      <c r="AC17033" s="217"/>
      <c r="AD17033" s="213"/>
    </row>
    <row r="17034" spans="20:30" x14ac:dyDescent="0.2">
      <c r="T17034" s="212"/>
      <c r="U17034" s="213"/>
      <c r="V17034" s="213"/>
      <c r="W17034" s="213"/>
      <c r="X17034" s="214"/>
      <c r="Y17034" s="214"/>
      <c r="Z17034" s="214"/>
      <c r="AA17034" s="217"/>
      <c r="AB17034" s="217"/>
      <c r="AC17034" s="217"/>
      <c r="AD17034" s="213"/>
    </row>
    <row r="17035" spans="20:30" x14ac:dyDescent="0.2">
      <c r="T17035" s="212"/>
      <c r="U17035" s="213"/>
      <c r="V17035" s="213"/>
      <c r="W17035" s="213"/>
      <c r="X17035" s="214"/>
      <c r="Y17035" s="214"/>
      <c r="Z17035" s="214"/>
      <c r="AA17035" s="217"/>
      <c r="AB17035" s="217"/>
      <c r="AC17035" s="217"/>
      <c r="AD17035" s="213"/>
    </row>
    <row r="17036" spans="20:30" x14ac:dyDescent="0.2">
      <c r="T17036" s="212"/>
      <c r="U17036" s="213"/>
      <c r="V17036" s="213"/>
      <c r="W17036" s="213"/>
      <c r="X17036" s="214"/>
      <c r="Y17036" s="214"/>
      <c r="Z17036" s="214"/>
      <c r="AA17036" s="217"/>
      <c r="AB17036" s="217"/>
      <c r="AC17036" s="217"/>
      <c r="AD17036" s="213"/>
    </row>
    <row r="17037" spans="20:30" x14ac:dyDescent="0.2">
      <c r="T17037" s="212"/>
      <c r="U17037" s="213"/>
      <c r="V17037" s="213"/>
      <c r="W17037" s="213"/>
      <c r="X17037" s="214"/>
      <c r="Y17037" s="214"/>
      <c r="Z17037" s="214"/>
      <c r="AA17037" s="217"/>
      <c r="AB17037" s="217"/>
      <c r="AC17037" s="217"/>
      <c r="AD17037" s="213"/>
    </row>
    <row r="17038" spans="20:30" x14ac:dyDescent="0.2">
      <c r="T17038" s="212"/>
      <c r="U17038" s="213"/>
      <c r="V17038" s="213"/>
      <c r="W17038" s="213"/>
      <c r="X17038" s="214"/>
      <c r="Y17038" s="214"/>
      <c r="Z17038" s="214"/>
      <c r="AA17038" s="217"/>
      <c r="AB17038" s="217"/>
      <c r="AC17038" s="217"/>
      <c r="AD17038" s="213"/>
    </row>
    <row r="17039" spans="20:30" x14ac:dyDescent="0.2">
      <c r="T17039" s="212"/>
      <c r="U17039" s="213"/>
      <c r="V17039" s="213"/>
      <c r="W17039" s="213"/>
      <c r="X17039" s="214"/>
      <c r="Y17039" s="214"/>
      <c r="Z17039" s="214"/>
      <c r="AA17039" s="217"/>
      <c r="AB17039" s="217"/>
      <c r="AC17039" s="217"/>
      <c r="AD17039" s="213"/>
    </row>
    <row r="17040" spans="20:30" x14ac:dyDescent="0.2">
      <c r="T17040" s="212"/>
      <c r="U17040" s="213"/>
      <c r="V17040" s="213"/>
      <c r="W17040" s="213"/>
      <c r="X17040" s="214"/>
      <c r="Y17040" s="214"/>
      <c r="Z17040" s="214"/>
      <c r="AA17040" s="217"/>
      <c r="AB17040" s="217"/>
      <c r="AC17040" s="217"/>
      <c r="AD17040" s="213"/>
    </row>
    <row r="17041" spans="20:30" x14ac:dyDescent="0.2">
      <c r="T17041" s="212"/>
      <c r="U17041" s="213"/>
      <c r="V17041" s="213"/>
      <c r="W17041" s="213"/>
      <c r="X17041" s="214"/>
      <c r="Y17041" s="214"/>
      <c r="Z17041" s="214"/>
      <c r="AA17041" s="217"/>
      <c r="AB17041" s="217"/>
      <c r="AC17041" s="217"/>
      <c r="AD17041" s="213"/>
    </row>
    <row r="17042" spans="20:30" x14ac:dyDescent="0.2">
      <c r="T17042" s="212"/>
      <c r="U17042" s="213"/>
      <c r="V17042" s="213"/>
      <c r="W17042" s="213"/>
      <c r="X17042" s="214"/>
      <c r="Y17042" s="214"/>
      <c r="Z17042" s="214"/>
      <c r="AA17042" s="217"/>
      <c r="AB17042" s="217"/>
      <c r="AC17042" s="217"/>
      <c r="AD17042" s="213"/>
    </row>
    <row r="17043" spans="20:30" x14ac:dyDescent="0.2">
      <c r="T17043" s="212"/>
      <c r="U17043" s="213"/>
      <c r="V17043" s="213"/>
      <c r="W17043" s="213"/>
      <c r="X17043" s="214"/>
      <c r="Y17043" s="214"/>
      <c r="Z17043" s="214"/>
      <c r="AA17043" s="217"/>
      <c r="AB17043" s="217"/>
      <c r="AC17043" s="217"/>
      <c r="AD17043" s="213"/>
    </row>
    <row r="17044" spans="20:30" x14ac:dyDescent="0.2">
      <c r="T17044" s="212"/>
      <c r="U17044" s="213"/>
      <c r="V17044" s="213"/>
      <c r="W17044" s="213"/>
      <c r="X17044" s="214"/>
      <c r="Y17044" s="214"/>
      <c r="Z17044" s="214"/>
      <c r="AA17044" s="217"/>
      <c r="AB17044" s="217"/>
      <c r="AC17044" s="217"/>
      <c r="AD17044" s="213"/>
    </row>
    <row r="17045" spans="20:30" x14ac:dyDescent="0.2">
      <c r="T17045" s="212"/>
      <c r="U17045" s="213"/>
      <c r="V17045" s="213"/>
      <c r="W17045" s="213"/>
      <c r="X17045" s="214"/>
      <c r="Y17045" s="214"/>
      <c r="Z17045" s="214"/>
      <c r="AA17045" s="217"/>
      <c r="AB17045" s="217"/>
      <c r="AC17045" s="217"/>
      <c r="AD17045" s="213"/>
    </row>
    <row r="17046" spans="20:30" x14ac:dyDescent="0.2">
      <c r="T17046" s="212"/>
      <c r="U17046" s="213"/>
      <c r="V17046" s="213"/>
      <c r="W17046" s="213"/>
      <c r="X17046" s="214"/>
      <c r="Y17046" s="214"/>
      <c r="Z17046" s="214"/>
      <c r="AA17046" s="217"/>
      <c r="AB17046" s="217"/>
      <c r="AC17046" s="217"/>
      <c r="AD17046" s="213"/>
    </row>
    <row r="17047" spans="20:30" x14ac:dyDescent="0.2">
      <c r="T17047" s="212"/>
      <c r="U17047" s="213"/>
      <c r="V17047" s="213"/>
      <c r="W17047" s="213"/>
      <c r="X17047" s="214"/>
      <c r="Y17047" s="214"/>
      <c r="Z17047" s="214"/>
      <c r="AA17047" s="217"/>
      <c r="AB17047" s="217"/>
      <c r="AC17047" s="217"/>
      <c r="AD17047" s="213"/>
    </row>
    <row r="17048" spans="20:30" x14ac:dyDescent="0.2">
      <c r="T17048" s="212"/>
      <c r="U17048" s="213"/>
      <c r="V17048" s="213"/>
      <c r="W17048" s="213"/>
      <c r="X17048" s="214"/>
      <c r="Y17048" s="214"/>
      <c r="Z17048" s="214"/>
      <c r="AA17048" s="217"/>
      <c r="AB17048" s="217"/>
      <c r="AC17048" s="217"/>
      <c r="AD17048" s="213"/>
    </row>
    <row r="17049" spans="20:30" x14ac:dyDescent="0.2">
      <c r="T17049" s="212"/>
      <c r="U17049" s="213"/>
      <c r="V17049" s="213"/>
      <c r="W17049" s="213"/>
      <c r="X17049" s="214"/>
      <c r="Y17049" s="214"/>
      <c r="Z17049" s="214"/>
      <c r="AA17049" s="217"/>
      <c r="AB17049" s="217"/>
      <c r="AC17049" s="217"/>
      <c r="AD17049" s="213"/>
    </row>
    <row r="17050" spans="20:30" x14ac:dyDescent="0.2">
      <c r="T17050" s="212"/>
      <c r="U17050" s="213"/>
      <c r="V17050" s="213"/>
      <c r="W17050" s="213"/>
      <c r="X17050" s="214"/>
      <c r="Y17050" s="214"/>
      <c r="Z17050" s="214"/>
      <c r="AA17050" s="217"/>
      <c r="AB17050" s="217"/>
      <c r="AC17050" s="217"/>
      <c r="AD17050" s="213"/>
    </row>
    <row r="17051" spans="20:30" x14ac:dyDescent="0.2">
      <c r="T17051" s="212"/>
      <c r="U17051" s="213"/>
      <c r="V17051" s="213"/>
      <c r="W17051" s="213"/>
      <c r="X17051" s="214"/>
      <c r="Y17051" s="214"/>
      <c r="Z17051" s="214"/>
      <c r="AA17051" s="217"/>
      <c r="AB17051" s="217"/>
      <c r="AC17051" s="217"/>
      <c r="AD17051" s="213"/>
    </row>
    <row r="17052" spans="20:30" x14ac:dyDescent="0.2">
      <c r="T17052" s="212"/>
      <c r="U17052" s="213"/>
      <c r="V17052" s="213"/>
      <c r="W17052" s="213"/>
      <c r="X17052" s="214"/>
      <c r="Y17052" s="214"/>
      <c r="Z17052" s="214"/>
      <c r="AA17052" s="217"/>
      <c r="AB17052" s="217"/>
      <c r="AC17052" s="217"/>
      <c r="AD17052" s="213"/>
    </row>
    <row r="17053" spans="20:30" x14ac:dyDescent="0.2">
      <c r="T17053" s="212"/>
      <c r="U17053" s="213"/>
      <c r="V17053" s="213"/>
      <c r="W17053" s="213"/>
      <c r="X17053" s="214"/>
      <c r="Y17053" s="214"/>
      <c r="Z17053" s="214"/>
      <c r="AA17053" s="217"/>
      <c r="AB17053" s="217"/>
      <c r="AC17053" s="217"/>
      <c r="AD17053" s="213"/>
    </row>
    <row r="17054" spans="20:30" x14ac:dyDescent="0.2">
      <c r="T17054" s="212"/>
      <c r="U17054" s="213"/>
      <c r="V17054" s="213"/>
      <c r="W17054" s="213"/>
      <c r="X17054" s="214"/>
      <c r="Y17054" s="214"/>
      <c r="Z17054" s="214"/>
      <c r="AA17054" s="217"/>
      <c r="AB17054" s="217"/>
      <c r="AC17054" s="217"/>
      <c r="AD17054" s="213"/>
    </row>
    <row r="17055" spans="20:30" x14ac:dyDescent="0.2">
      <c r="T17055" s="212"/>
      <c r="U17055" s="213"/>
      <c r="V17055" s="213"/>
      <c r="W17055" s="213"/>
      <c r="X17055" s="214"/>
      <c r="Y17055" s="214"/>
      <c r="Z17055" s="214"/>
      <c r="AA17055" s="217"/>
      <c r="AB17055" s="217"/>
      <c r="AC17055" s="217"/>
      <c r="AD17055" s="213"/>
    </row>
    <row r="17056" spans="20:30" x14ac:dyDescent="0.2">
      <c r="T17056" s="212"/>
      <c r="U17056" s="213"/>
      <c r="V17056" s="213"/>
      <c r="W17056" s="213"/>
      <c r="X17056" s="214"/>
      <c r="Y17056" s="214"/>
      <c r="Z17056" s="214"/>
      <c r="AA17056" s="217"/>
      <c r="AB17056" s="217"/>
      <c r="AC17056" s="217"/>
      <c r="AD17056" s="213"/>
    </row>
    <row r="17057" spans="20:30" x14ac:dyDescent="0.2">
      <c r="T17057" s="212"/>
      <c r="U17057" s="213"/>
      <c r="V17057" s="213"/>
      <c r="W17057" s="213"/>
      <c r="X17057" s="214"/>
      <c r="Y17057" s="214"/>
      <c r="Z17057" s="214"/>
      <c r="AA17057" s="217"/>
      <c r="AB17057" s="217"/>
      <c r="AC17057" s="217"/>
      <c r="AD17057" s="213"/>
    </row>
    <row r="17058" spans="20:30" x14ac:dyDescent="0.2">
      <c r="T17058" s="212"/>
      <c r="U17058" s="213"/>
      <c r="V17058" s="213"/>
      <c r="W17058" s="213"/>
      <c r="X17058" s="214"/>
      <c r="Y17058" s="214"/>
      <c r="Z17058" s="214"/>
      <c r="AA17058" s="217"/>
      <c r="AB17058" s="217"/>
      <c r="AC17058" s="217"/>
      <c r="AD17058" s="213"/>
    </row>
    <row r="17059" spans="20:30" x14ac:dyDescent="0.2">
      <c r="T17059" s="212"/>
      <c r="U17059" s="213"/>
      <c r="V17059" s="213"/>
      <c r="W17059" s="213"/>
      <c r="X17059" s="214"/>
      <c r="Y17059" s="214"/>
      <c r="Z17059" s="214"/>
      <c r="AA17059" s="217"/>
      <c r="AB17059" s="217"/>
      <c r="AC17059" s="217"/>
      <c r="AD17059" s="213"/>
    </row>
    <row r="17060" spans="20:30" x14ac:dyDescent="0.2">
      <c r="T17060" s="212"/>
      <c r="U17060" s="213"/>
      <c r="V17060" s="213"/>
      <c r="W17060" s="213"/>
      <c r="X17060" s="214"/>
      <c r="Y17060" s="214"/>
      <c r="Z17060" s="214"/>
      <c r="AA17060" s="217"/>
      <c r="AB17060" s="217"/>
      <c r="AC17060" s="217"/>
      <c r="AD17060" s="213"/>
    </row>
    <row r="17061" spans="20:30" x14ac:dyDescent="0.2">
      <c r="T17061" s="212"/>
      <c r="U17061" s="213"/>
      <c r="V17061" s="213"/>
      <c r="W17061" s="213"/>
      <c r="X17061" s="214"/>
      <c r="Y17061" s="214"/>
      <c r="Z17061" s="214"/>
      <c r="AA17061" s="217"/>
      <c r="AB17061" s="217"/>
      <c r="AC17061" s="217"/>
      <c r="AD17061" s="213"/>
    </row>
    <row r="17062" spans="20:30" x14ac:dyDescent="0.2">
      <c r="T17062" s="212"/>
      <c r="U17062" s="213"/>
      <c r="V17062" s="213"/>
      <c r="W17062" s="213"/>
      <c r="X17062" s="214"/>
      <c r="Y17062" s="214"/>
      <c r="Z17062" s="214"/>
      <c r="AA17062" s="217"/>
      <c r="AB17062" s="217"/>
      <c r="AC17062" s="217"/>
      <c r="AD17062" s="213"/>
    </row>
    <row r="17063" spans="20:30" x14ac:dyDescent="0.2">
      <c r="T17063" s="212"/>
      <c r="U17063" s="213"/>
      <c r="V17063" s="213"/>
      <c r="W17063" s="213"/>
      <c r="X17063" s="214"/>
      <c r="Y17063" s="214"/>
      <c r="Z17063" s="214"/>
      <c r="AA17063" s="217"/>
      <c r="AB17063" s="217"/>
      <c r="AC17063" s="217"/>
      <c r="AD17063" s="213"/>
    </row>
    <row r="17064" spans="20:30" x14ac:dyDescent="0.2">
      <c r="T17064" s="212"/>
      <c r="U17064" s="213"/>
      <c r="V17064" s="213"/>
      <c r="W17064" s="213"/>
      <c r="X17064" s="214"/>
      <c r="Y17064" s="214"/>
      <c r="Z17064" s="214"/>
      <c r="AA17064" s="217"/>
      <c r="AB17064" s="217"/>
      <c r="AC17064" s="217"/>
      <c r="AD17064" s="213"/>
    </row>
    <row r="17065" spans="20:30" x14ac:dyDescent="0.2">
      <c r="T17065" s="212"/>
      <c r="U17065" s="213"/>
      <c r="V17065" s="213"/>
      <c r="W17065" s="213"/>
      <c r="X17065" s="214"/>
      <c r="Y17065" s="214"/>
      <c r="Z17065" s="214"/>
      <c r="AA17065" s="217"/>
      <c r="AB17065" s="217"/>
      <c r="AC17065" s="217"/>
      <c r="AD17065" s="213"/>
    </row>
    <row r="17066" spans="20:30" x14ac:dyDescent="0.2">
      <c r="T17066" s="212"/>
      <c r="U17066" s="213"/>
      <c r="V17066" s="213"/>
      <c r="W17066" s="213"/>
      <c r="X17066" s="214"/>
      <c r="Y17066" s="214"/>
      <c r="Z17066" s="214"/>
      <c r="AA17066" s="217"/>
      <c r="AB17066" s="217"/>
      <c r="AC17066" s="217"/>
      <c r="AD17066" s="213"/>
    </row>
    <row r="17067" spans="20:30" x14ac:dyDescent="0.2">
      <c r="T17067" s="212"/>
      <c r="U17067" s="213"/>
      <c r="V17067" s="213"/>
      <c r="W17067" s="213"/>
      <c r="X17067" s="214"/>
      <c r="Y17067" s="214"/>
      <c r="Z17067" s="214"/>
      <c r="AA17067" s="217"/>
      <c r="AB17067" s="217"/>
      <c r="AC17067" s="217"/>
      <c r="AD17067" s="213"/>
    </row>
    <row r="17068" spans="20:30" x14ac:dyDescent="0.2">
      <c r="T17068" s="212"/>
      <c r="U17068" s="213"/>
      <c r="V17068" s="213"/>
      <c r="W17068" s="213"/>
      <c r="X17068" s="214"/>
      <c r="Y17068" s="214"/>
      <c r="Z17068" s="214"/>
      <c r="AA17068" s="217"/>
      <c r="AB17068" s="217"/>
      <c r="AC17068" s="217"/>
      <c r="AD17068" s="213"/>
    </row>
    <row r="17069" spans="20:30" x14ac:dyDescent="0.2">
      <c r="T17069" s="212"/>
      <c r="U17069" s="213"/>
      <c r="V17069" s="213"/>
      <c r="W17069" s="213"/>
      <c r="X17069" s="214"/>
      <c r="Y17069" s="214"/>
      <c r="Z17069" s="214"/>
      <c r="AA17069" s="217"/>
      <c r="AB17069" s="217"/>
      <c r="AC17069" s="217"/>
      <c r="AD17069" s="213"/>
    </row>
    <row r="17070" spans="20:30" x14ac:dyDescent="0.2">
      <c r="T17070" s="212"/>
      <c r="U17070" s="213"/>
      <c r="V17070" s="213"/>
      <c r="W17070" s="213"/>
      <c r="X17070" s="214"/>
      <c r="Y17070" s="214"/>
      <c r="Z17070" s="214"/>
      <c r="AA17070" s="217"/>
      <c r="AB17070" s="217"/>
      <c r="AC17070" s="217"/>
      <c r="AD17070" s="213"/>
    </row>
    <row r="17071" spans="20:30" x14ac:dyDescent="0.2">
      <c r="T17071" s="212"/>
      <c r="U17071" s="213"/>
      <c r="V17071" s="213"/>
      <c r="W17071" s="213"/>
      <c r="X17071" s="214"/>
      <c r="Y17071" s="214"/>
      <c r="Z17071" s="214"/>
      <c r="AA17071" s="217"/>
      <c r="AB17071" s="217"/>
      <c r="AC17071" s="217"/>
      <c r="AD17071" s="213"/>
    </row>
    <row r="17072" spans="20:30" x14ac:dyDescent="0.2">
      <c r="T17072" s="212"/>
      <c r="U17072" s="213"/>
      <c r="V17072" s="213"/>
      <c r="W17072" s="213"/>
      <c r="X17072" s="214"/>
      <c r="Y17072" s="214"/>
      <c r="Z17072" s="214"/>
      <c r="AA17072" s="217"/>
      <c r="AB17072" s="217"/>
      <c r="AC17072" s="217"/>
      <c r="AD17072" s="213"/>
    </row>
    <row r="17073" spans="20:30" x14ac:dyDescent="0.2">
      <c r="T17073" s="212"/>
      <c r="U17073" s="213"/>
      <c r="V17073" s="213"/>
      <c r="W17073" s="213"/>
      <c r="X17073" s="214"/>
      <c r="Y17073" s="214"/>
      <c r="Z17073" s="214"/>
      <c r="AA17073" s="217"/>
      <c r="AB17073" s="217"/>
      <c r="AC17073" s="217"/>
      <c r="AD17073" s="213"/>
    </row>
    <row r="17074" spans="20:30" x14ac:dyDescent="0.2">
      <c r="T17074" s="212"/>
      <c r="U17074" s="213"/>
      <c r="V17074" s="213"/>
      <c r="W17074" s="213"/>
      <c r="X17074" s="214"/>
      <c r="Y17074" s="214"/>
      <c r="Z17074" s="214"/>
      <c r="AA17074" s="217"/>
      <c r="AB17074" s="217"/>
      <c r="AC17074" s="217"/>
      <c r="AD17074" s="213"/>
    </row>
    <row r="17075" spans="20:30" x14ac:dyDescent="0.2">
      <c r="T17075" s="212"/>
      <c r="U17075" s="213"/>
      <c r="V17075" s="213"/>
      <c r="W17075" s="213"/>
      <c r="X17075" s="214"/>
      <c r="Y17075" s="214"/>
      <c r="Z17075" s="214"/>
      <c r="AA17075" s="217"/>
      <c r="AB17075" s="217"/>
      <c r="AC17075" s="217"/>
      <c r="AD17075" s="213"/>
    </row>
    <row r="17076" spans="20:30" x14ac:dyDescent="0.2">
      <c r="T17076" s="212"/>
      <c r="U17076" s="213"/>
      <c r="V17076" s="213"/>
      <c r="W17076" s="213"/>
      <c r="X17076" s="214"/>
      <c r="Y17076" s="214"/>
      <c r="Z17076" s="214"/>
      <c r="AA17076" s="217"/>
      <c r="AB17076" s="217"/>
      <c r="AC17076" s="217"/>
      <c r="AD17076" s="213"/>
    </row>
    <row r="17077" spans="20:30" x14ac:dyDescent="0.2">
      <c r="T17077" s="212"/>
      <c r="U17077" s="213"/>
      <c r="V17077" s="213"/>
      <c r="W17077" s="213"/>
      <c r="X17077" s="214"/>
      <c r="Y17077" s="214"/>
      <c r="Z17077" s="214"/>
      <c r="AA17077" s="217"/>
      <c r="AB17077" s="217"/>
      <c r="AC17077" s="217"/>
      <c r="AD17077" s="213"/>
    </row>
    <row r="17078" spans="20:30" x14ac:dyDescent="0.2">
      <c r="T17078" s="212"/>
      <c r="U17078" s="213"/>
      <c r="V17078" s="213"/>
      <c r="W17078" s="213"/>
      <c r="X17078" s="214"/>
      <c r="Y17078" s="214"/>
      <c r="Z17078" s="214"/>
      <c r="AA17078" s="217"/>
      <c r="AB17078" s="217"/>
      <c r="AC17078" s="217"/>
      <c r="AD17078" s="213"/>
    </row>
    <row r="17079" spans="20:30" x14ac:dyDescent="0.2">
      <c r="T17079" s="212"/>
      <c r="U17079" s="213"/>
      <c r="V17079" s="213"/>
      <c r="W17079" s="213"/>
      <c r="X17079" s="214"/>
      <c r="Y17079" s="214"/>
      <c r="Z17079" s="214"/>
      <c r="AA17079" s="217"/>
      <c r="AB17079" s="217"/>
      <c r="AC17079" s="217"/>
      <c r="AD17079" s="213"/>
    </row>
    <row r="17080" spans="20:30" x14ac:dyDescent="0.2">
      <c r="T17080" s="212"/>
      <c r="U17080" s="213"/>
      <c r="V17080" s="213"/>
      <c r="W17080" s="213"/>
      <c r="X17080" s="214"/>
      <c r="Y17080" s="214"/>
      <c r="Z17080" s="214"/>
      <c r="AA17080" s="217"/>
      <c r="AB17080" s="217"/>
      <c r="AC17080" s="217"/>
      <c r="AD17080" s="213"/>
    </row>
    <row r="17081" spans="20:30" x14ac:dyDescent="0.2">
      <c r="T17081" s="212"/>
      <c r="U17081" s="213"/>
      <c r="V17081" s="213"/>
      <c r="W17081" s="213"/>
      <c r="X17081" s="214"/>
      <c r="Y17081" s="214"/>
      <c r="Z17081" s="214"/>
      <c r="AA17081" s="217"/>
      <c r="AB17081" s="217"/>
      <c r="AC17081" s="217"/>
      <c r="AD17081" s="213"/>
    </row>
    <row r="17082" spans="20:30" x14ac:dyDescent="0.2">
      <c r="T17082" s="212"/>
      <c r="U17082" s="213"/>
      <c r="V17082" s="213"/>
      <c r="W17082" s="213"/>
      <c r="X17082" s="214"/>
      <c r="Y17082" s="214"/>
      <c r="Z17082" s="214"/>
      <c r="AA17082" s="217"/>
      <c r="AB17082" s="217"/>
      <c r="AC17082" s="217"/>
      <c r="AD17082" s="213"/>
    </row>
    <row r="17083" spans="20:30" x14ac:dyDescent="0.2">
      <c r="T17083" s="212"/>
      <c r="U17083" s="213"/>
      <c r="V17083" s="213"/>
      <c r="W17083" s="213"/>
      <c r="X17083" s="214"/>
      <c r="Y17083" s="214"/>
      <c r="Z17083" s="214"/>
      <c r="AA17083" s="217"/>
      <c r="AB17083" s="217"/>
      <c r="AC17083" s="217"/>
      <c r="AD17083" s="213"/>
    </row>
    <row r="17084" spans="20:30" x14ac:dyDescent="0.2">
      <c r="T17084" s="212"/>
      <c r="U17084" s="213"/>
      <c r="V17084" s="213"/>
      <c r="W17084" s="213"/>
      <c r="X17084" s="214"/>
      <c r="Y17084" s="214"/>
      <c r="Z17084" s="214"/>
      <c r="AA17084" s="217"/>
      <c r="AB17084" s="217"/>
      <c r="AC17084" s="217"/>
      <c r="AD17084" s="213"/>
    </row>
    <row r="17085" spans="20:30" x14ac:dyDescent="0.2">
      <c r="T17085" s="212"/>
      <c r="U17085" s="213"/>
      <c r="V17085" s="213"/>
      <c r="W17085" s="213"/>
      <c r="X17085" s="214"/>
      <c r="Y17085" s="214"/>
      <c r="Z17085" s="214"/>
      <c r="AA17085" s="217"/>
      <c r="AB17085" s="217"/>
      <c r="AC17085" s="217"/>
      <c r="AD17085" s="213"/>
    </row>
    <row r="17086" spans="20:30" x14ac:dyDescent="0.2">
      <c r="T17086" s="212"/>
      <c r="U17086" s="213"/>
      <c r="V17086" s="213"/>
      <c r="W17086" s="213"/>
      <c r="X17086" s="214"/>
      <c r="Y17086" s="214"/>
      <c r="Z17086" s="214"/>
      <c r="AA17086" s="217"/>
      <c r="AB17086" s="217"/>
      <c r="AC17086" s="217"/>
      <c r="AD17086" s="213"/>
    </row>
    <row r="17087" spans="20:30" x14ac:dyDescent="0.2">
      <c r="T17087" s="212"/>
      <c r="U17087" s="213"/>
      <c r="V17087" s="213"/>
      <c r="W17087" s="213"/>
      <c r="X17087" s="214"/>
      <c r="Y17087" s="214"/>
      <c r="Z17087" s="214"/>
      <c r="AA17087" s="217"/>
      <c r="AB17087" s="217"/>
      <c r="AC17087" s="217"/>
      <c r="AD17087" s="213"/>
    </row>
    <row r="17088" spans="20:30" x14ac:dyDescent="0.2">
      <c r="T17088" s="212"/>
      <c r="U17088" s="213"/>
      <c r="V17088" s="213"/>
      <c r="W17088" s="213"/>
      <c r="X17088" s="214"/>
      <c r="Y17088" s="214"/>
      <c r="Z17088" s="214"/>
      <c r="AA17088" s="217"/>
      <c r="AB17088" s="217"/>
      <c r="AC17088" s="217"/>
      <c r="AD17088" s="213"/>
    </row>
    <row r="17089" spans="20:30" x14ac:dyDescent="0.2">
      <c r="T17089" s="212"/>
      <c r="U17089" s="213"/>
      <c r="V17089" s="213"/>
      <c r="W17089" s="213"/>
      <c r="X17089" s="214"/>
      <c r="Y17089" s="214"/>
      <c r="Z17089" s="214"/>
      <c r="AA17089" s="217"/>
      <c r="AB17089" s="217"/>
      <c r="AC17089" s="217"/>
      <c r="AD17089" s="213"/>
    </row>
    <row r="17090" spans="20:30" x14ac:dyDescent="0.2">
      <c r="T17090" s="212"/>
      <c r="U17090" s="213"/>
      <c r="V17090" s="213"/>
      <c r="W17090" s="213"/>
      <c r="X17090" s="214"/>
      <c r="Y17090" s="214"/>
      <c r="Z17090" s="214"/>
      <c r="AA17090" s="217"/>
      <c r="AB17090" s="217"/>
      <c r="AC17090" s="217"/>
      <c r="AD17090" s="213"/>
    </row>
    <row r="17091" spans="20:30" x14ac:dyDescent="0.2">
      <c r="T17091" s="212"/>
      <c r="U17091" s="213"/>
      <c r="V17091" s="213"/>
      <c r="W17091" s="213"/>
      <c r="X17091" s="214"/>
      <c r="Y17091" s="214"/>
      <c r="Z17091" s="214"/>
      <c r="AA17091" s="217"/>
      <c r="AB17091" s="217"/>
      <c r="AC17091" s="217"/>
      <c r="AD17091" s="213"/>
    </row>
    <row r="17092" spans="20:30" x14ac:dyDescent="0.2">
      <c r="T17092" s="212"/>
      <c r="U17092" s="213"/>
      <c r="V17092" s="213"/>
      <c r="W17092" s="213"/>
      <c r="X17092" s="214"/>
      <c r="Y17092" s="214"/>
      <c r="Z17092" s="214"/>
      <c r="AA17092" s="217"/>
      <c r="AB17092" s="217"/>
      <c r="AC17092" s="217"/>
      <c r="AD17092" s="213"/>
    </row>
    <row r="17093" spans="20:30" x14ac:dyDescent="0.2">
      <c r="T17093" s="212"/>
      <c r="U17093" s="213"/>
      <c r="V17093" s="213"/>
      <c r="W17093" s="213"/>
      <c r="X17093" s="214"/>
      <c r="Y17093" s="214"/>
      <c r="Z17093" s="214"/>
      <c r="AA17093" s="217"/>
      <c r="AB17093" s="217"/>
      <c r="AC17093" s="217"/>
      <c r="AD17093" s="213"/>
    </row>
    <row r="17094" spans="20:30" x14ac:dyDescent="0.2">
      <c r="T17094" s="212"/>
      <c r="U17094" s="213"/>
      <c r="V17094" s="213"/>
      <c r="W17094" s="213"/>
      <c r="X17094" s="214"/>
      <c r="Y17094" s="214"/>
      <c r="Z17094" s="214"/>
      <c r="AA17094" s="217"/>
      <c r="AB17094" s="217"/>
      <c r="AC17094" s="217"/>
      <c r="AD17094" s="213"/>
    </row>
    <row r="17095" spans="20:30" x14ac:dyDescent="0.2">
      <c r="T17095" s="212"/>
      <c r="U17095" s="213"/>
      <c r="V17095" s="213"/>
      <c r="W17095" s="213"/>
      <c r="X17095" s="214"/>
      <c r="Y17095" s="214"/>
      <c r="Z17095" s="214"/>
      <c r="AA17095" s="217"/>
      <c r="AB17095" s="217"/>
      <c r="AC17095" s="217"/>
      <c r="AD17095" s="213"/>
    </row>
    <row r="17096" spans="20:30" x14ac:dyDescent="0.2">
      <c r="T17096" s="212"/>
      <c r="U17096" s="213"/>
      <c r="V17096" s="213"/>
      <c r="W17096" s="213"/>
      <c r="X17096" s="214"/>
      <c r="Y17096" s="214"/>
      <c r="Z17096" s="214"/>
      <c r="AA17096" s="217"/>
      <c r="AB17096" s="217"/>
      <c r="AC17096" s="217"/>
      <c r="AD17096" s="213"/>
    </row>
    <row r="17097" spans="20:30" x14ac:dyDescent="0.2">
      <c r="T17097" s="212"/>
      <c r="U17097" s="213"/>
      <c r="V17097" s="213"/>
      <c r="W17097" s="213"/>
      <c r="X17097" s="214"/>
      <c r="Y17097" s="214"/>
      <c r="Z17097" s="214"/>
      <c r="AA17097" s="217"/>
      <c r="AB17097" s="217"/>
      <c r="AC17097" s="217"/>
      <c r="AD17097" s="213"/>
    </row>
    <row r="17098" spans="20:30" x14ac:dyDescent="0.2">
      <c r="T17098" s="212"/>
      <c r="U17098" s="213"/>
      <c r="V17098" s="213"/>
      <c r="W17098" s="213"/>
      <c r="X17098" s="214"/>
      <c r="Y17098" s="214"/>
      <c r="Z17098" s="214"/>
      <c r="AA17098" s="217"/>
      <c r="AB17098" s="217"/>
      <c r="AC17098" s="217"/>
      <c r="AD17098" s="213"/>
    </row>
    <row r="17099" spans="20:30" x14ac:dyDescent="0.2">
      <c r="T17099" s="212"/>
      <c r="U17099" s="213"/>
      <c r="V17099" s="213"/>
      <c r="W17099" s="213"/>
      <c r="X17099" s="214"/>
      <c r="Y17099" s="214"/>
      <c r="Z17099" s="214"/>
      <c r="AA17099" s="217"/>
      <c r="AB17099" s="217"/>
      <c r="AC17099" s="217"/>
      <c r="AD17099" s="213"/>
    </row>
    <row r="17100" spans="20:30" x14ac:dyDescent="0.2">
      <c r="T17100" s="212"/>
      <c r="U17100" s="213"/>
      <c r="V17100" s="213"/>
      <c r="W17100" s="213"/>
      <c r="X17100" s="214"/>
      <c r="Y17100" s="214"/>
      <c r="Z17100" s="214"/>
      <c r="AA17100" s="217"/>
      <c r="AB17100" s="217"/>
      <c r="AC17100" s="217"/>
      <c r="AD17100" s="213"/>
    </row>
    <row r="17101" spans="20:30" x14ac:dyDescent="0.2">
      <c r="T17101" s="212"/>
      <c r="U17101" s="213"/>
      <c r="V17101" s="213"/>
      <c r="W17101" s="213"/>
      <c r="X17101" s="214"/>
      <c r="Y17101" s="214"/>
      <c r="Z17101" s="214"/>
      <c r="AA17101" s="217"/>
      <c r="AB17101" s="217"/>
      <c r="AC17101" s="217"/>
      <c r="AD17101" s="213"/>
    </row>
    <row r="17102" spans="20:30" x14ac:dyDescent="0.2">
      <c r="T17102" s="212"/>
      <c r="U17102" s="213"/>
      <c r="V17102" s="213"/>
      <c r="W17102" s="213"/>
      <c r="X17102" s="214"/>
      <c r="Y17102" s="214"/>
      <c r="Z17102" s="214"/>
      <c r="AA17102" s="217"/>
      <c r="AB17102" s="217"/>
      <c r="AC17102" s="217"/>
      <c r="AD17102" s="213"/>
    </row>
    <row r="17103" spans="20:30" x14ac:dyDescent="0.2">
      <c r="T17103" s="212"/>
      <c r="U17103" s="213"/>
      <c r="V17103" s="213"/>
      <c r="W17103" s="213"/>
      <c r="X17103" s="214"/>
      <c r="Y17103" s="214"/>
      <c r="Z17103" s="214"/>
      <c r="AA17103" s="217"/>
      <c r="AB17103" s="217"/>
      <c r="AC17103" s="217"/>
      <c r="AD17103" s="213"/>
    </row>
    <row r="17104" spans="20:30" x14ac:dyDescent="0.2">
      <c r="T17104" s="212"/>
      <c r="U17104" s="213"/>
      <c r="V17104" s="213"/>
      <c r="W17104" s="213"/>
      <c r="X17104" s="214"/>
      <c r="Y17104" s="214"/>
      <c r="Z17104" s="214"/>
      <c r="AA17104" s="217"/>
      <c r="AB17104" s="217"/>
      <c r="AC17104" s="217"/>
      <c r="AD17104" s="213"/>
    </row>
    <row r="17105" spans="20:30" x14ac:dyDescent="0.2">
      <c r="T17105" s="212"/>
      <c r="U17105" s="213"/>
      <c r="V17105" s="213"/>
      <c r="W17105" s="213"/>
      <c r="X17105" s="214"/>
      <c r="Y17105" s="214"/>
      <c r="Z17105" s="214"/>
      <c r="AA17105" s="217"/>
      <c r="AB17105" s="217"/>
      <c r="AC17105" s="217"/>
      <c r="AD17105" s="213"/>
    </row>
    <row r="17106" spans="20:30" x14ac:dyDescent="0.2">
      <c r="T17106" s="212"/>
      <c r="U17106" s="213"/>
      <c r="V17106" s="213"/>
      <c r="W17106" s="213"/>
      <c r="X17106" s="214"/>
      <c r="Y17106" s="214"/>
      <c r="Z17106" s="214"/>
      <c r="AA17106" s="217"/>
      <c r="AB17106" s="217"/>
      <c r="AC17106" s="217"/>
      <c r="AD17106" s="213"/>
    </row>
    <row r="17107" spans="20:30" x14ac:dyDescent="0.2">
      <c r="T17107" s="212"/>
      <c r="U17107" s="213"/>
      <c r="V17107" s="213"/>
      <c r="W17107" s="213"/>
      <c r="X17107" s="214"/>
      <c r="Y17107" s="214"/>
      <c r="Z17107" s="214"/>
      <c r="AA17107" s="217"/>
      <c r="AB17107" s="217"/>
      <c r="AC17107" s="217"/>
      <c r="AD17107" s="213"/>
    </row>
    <row r="17108" spans="20:30" x14ac:dyDescent="0.2">
      <c r="T17108" s="212"/>
      <c r="U17108" s="213"/>
      <c r="V17108" s="213"/>
      <c r="W17108" s="213"/>
      <c r="X17108" s="214"/>
      <c r="Y17108" s="214"/>
      <c r="Z17108" s="214"/>
      <c r="AA17108" s="217"/>
      <c r="AB17108" s="217"/>
      <c r="AC17108" s="217"/>
      <c r="AD17108" s="213"/>
    </row>
    <row r="17109" spans="20:30" x14ac:dyDescent="0.2">
      <c r="T17109" s="212"/>
      <c r="U17109" s="213"/>
      <c r="V17109" s="213"/>
      <c r="W17109" s="213"/>
      <c r="X17109" s="214"/>
      <c r="Y17109" s="214"/>
      <c r="Z17109" s="214"/>
      <c r="AA17109" s="217"/>
      <c r="AB17109" s="217"/>
      <c r="AC17109" s="217"/>
      <c r="AD17109" s="213"/>
    </row>
    <row r="17110" spans="20:30" x14ac:dyDescent="0.2">
      <c r="T17110" s="212"/>
      <c r="U17110" s="213"/>
      <c r="V17110" s="213"/>
      <c r="W17110" s="213"/>
      <c r="X17110" s="214"/>
      <c r="Y17110" s="214"/>
      <c r="Z17110" s="214"/>
      <c r="AA17110" s="217"/>
      <c r="AB17110" s="217"/>
      <c r="AC17110" s="217"/>
      <c r="AD17110" s="213"/>
    </row>
    <row r="17111" spans="20:30" x14ac:dyDescent="0.2">
      <c r="T17111" s="212"/>
      <c r="U17111" s="213"/>
      <c r="V17111" s="213"/>
      <c r="W17111" s="213"/>
      <c r="X17111" s="214"/>
      <c r="Y17111" s="214"/>
      <c r="Z17111" s="214"/>
      <c r="AA17111" s="217"/>
      <c r="AB17111" s="217"/>
      <c r="AC17111" s="217"/>
      <c r="AD17111" s="213"/>
    </row>
    <row r="17112" spans="20:30" x14ac:dyDescent="0.2">
      <c r="T17112" s="212"/>
      <c r="U17112" s="213"/>
      <c r="V17112" s="213"/>
      <c r="W17112" s="213"/>
      <c r="X17112" s="214"/>
      <c r="Y17112" s="214"/>
      <c r="Z17112" s="214"/>
      <c r="AA17112" s="217"/>
      <c r="AB17112" s="217"/>
      <c r="AC17112" s="217"/>
      <c r="AD17112" s="213"/>
    </row>
    <row r="17113" spans="20:30" x14ac:dyDescent="0.2">
      <c r="T17113" s="212"/>
      <c r="U17113" s="213"/>
      <c r="V17113" s="213"/>
      <c r="W17113" s="213"/>
      <c r="X17113" s="214"/>
      <c r="Y17113" s="214"/>
      <c r="Z17113" s="214"/>
      <c r="AA17113" s="217"/>
      <c r="AB17113" s="217"/>
      <c r="AC17113" s="217"/>
      <c r="AD17113" s="213"/>
    </row>
    <row r="17114" spans="20:30" x14ac:dyDescent="0.2">
      <c r="T17114" s="212"/>
      <c r="U17114" s="213"/>
      <c r="V17114" s="213"/>
      <c r="W17114" s="213"/>
      <c r="X17114" s="214"/>
      <c r="Y17114" s="214"/>
      <c r="Z17114" s="214"/>
      <c r="AA17114" s="217"/>
      <c r="AB17114" s="217"/>
      <c r="AC17114" s="217"/>
      <c r="AD17114" s="213"/>
    </row>
    <row r="17115" spans="20:30" x14ac:dyDescent="0.2">
      <c r="T17115" s="212"/>
      <c r="U17115" s="213"/>
      <c r="V17115" s="213"/>
      <c r="W17115" s="213"/>
      <c r="X17115" s="214"/>
      <c r="Y17115" s="214"/>
      <c r="Z17115" s="214"/>
      <c r="AA17115" s="217"/>
      <c r="AB17115" s="217"/>
      <c r="AC17115" s="217"/>
      <c r="AD17115" s="213"/>
    </row>
    <row r="17116" spans="20:30" x14ac:dyDescent="0.2">
      <c r="T17116" s="212"/>
      <c r="U17116" s="213"/>
      <c r="V17116" s="213"/>
      <c r="W17116" s="213"/>
      <c r="X17116" s="214"/>
      <c r="Y17116" s="214"/>
      <c r="Z17116" s="214"/>
      <c r="AA17116" s="217"/>
      <c r="AB17116" s="217"/>
      <c r="AC17116" s="217"/>
      <c r="AD17116" s="213"/>
    </row>
    <row r="17117" spans="20:30" x14ac:dyDescent="0.2">
      <c r="T17117" s="212"/>
      <c r="U17117" s="213"/>
      <c r="V17117" s="213"/>
      <c r="W17117" s="213"/>
      <c r="X17117" s="214"/>
      <c r="Y17117" s="214"/>
      <c r="Z17117" s="214"/>
      <c r="AA17117" s="217"/>
      <c r="AB17117" s="217"/>
      <c r="AC17117" s="217"/>
      <c r="AD17117" s="213"/>
    </row>
    <row r="17118" spans="20:30" x14ac:dyDescent="0.2">
      <c r="T17118" s="212"/>
      <c r="U17118" s="213"/>
      <c r="V17118" s="213"/>
      <c r="W17118" s="213"/>
      <c r="X17118" s="214"/>
      <c r="Y17118" s="214"/>
      <c r="Z17118" s="214"/>
      <c r="AA17118" s="217"/>
      <c r="AB17118" s="217"/>
      <c r="AC17118" s="217"/>
      <c r="AD17118" s="213"/>
    </row>
    <row r="17119" spans="20:30" x14ac:dyDescent="0.2">
      <c r="T17119" s="212"/>
      <c r="U17119" s="213"/>
      <c r="V17119" s="213"/>
      <c r="W17119" s="213"/>
      <c r="X17119" s="214"/>
      <c r="Y17119" s="214"/>
      <c r="Z17119" s="214"/>
      <c r="AA17119" s="217"/>
      <c r="AB17119" s="217"/>
      <c r="AC17119" s="217"/>
      <c r="AD17119" s="213"/>
    </row>
    <row r="17120" spans="20:30" x14ac:dyDescent="0.2">
      <c r="T17120" s="212"/>
      <c r="U17120" s="213"/>
      <c r="V17120" s="213"/>
      <c r="W17120" s="213"/>
      <c r="X17120" s="214"/>
      <c r="Y17120" s="214"/>
      <c r="Z17120" s="214"/>
      <c r="AA17120" s="217"/>
      <c r="AB17120" s="217"/>
      <c r="AC17120" s="217"/>
      <c r="AD17120" s="213"/>
    </row>
    <row r="17121" spans="20:30" x14ac:dyDescent="0.2">
      <c r="T17121" s="212"/>
      <c r="U17121" s="213"/>
      <c r="V17121" s="213"/>
      <c r="W17121" s="213"/>
      <c r="X17121" s="214"/>
      <c r="Y17121" s="214"/>
      <c r="Z17121" s="214"/>
      <c r="AA17121" s="217"/>
      <c r="AB17121" s="217"/>
      <c r="AC17121" s="217"/>
      <c r="AD17121" s="213"/>
    </row>
    <row r="17122" spans="20:30" x14ac:dyDescent="0.2">
      <c r="T17122" s="212"/>
      <c r="U17122" s="213"/>
      <c r="V17122" s="213"/>
      <c r="W17122" s="213"/>
      <c r="X17122" s="214"/>
      <c r="Y17122" s="214"/>
      <c r="Z17122" s="214"/>
      <c r="AA17122" s="217"/>
      <c r="AB17122" s="217"/>
      <c r="AC17122" s="217"/>
      <c r="AD17122" s="213"/>
    </row>
    <row r="17123" spans="20:30" x14ac:dyDescent="0.2">
      <c r="T17123" s="212"/>
      <c r="U17123" s="213"/>
      <c r="V17123" s="213"/>
      <c r="W17123" s="213"/>
      <c r="X17123" s="214"/>
      <c r="Y17123" s="214"/>
      <c r="Z17123" s="214"/>
      <c r="AA17123" s="217"/>
      <c r="AB17123" s="217"/>
      <c r="AC17123" s="217"/>
      <c r="AD17123" s="213"/>
    </row>
    <row r="17124" spans="20:30" x14ac:dyDescent="0.2">
      <c r="T17124" s="212"/>
      <c r="U17124" s="213"/>
      <c r="V17124" s="213"/>
      <c r="W17124" s="213"/>
      <c r="X17124" s="214"/>
      <c r="Y17124" s="214"/>
      <c r="Z17124" s="214"/>
      <c r="AA17124" s="217"/>
      <c r="AB17124" s="217"/>
      <c r="AC17124" s="217"/>
      <c r="AD17124" s="213"/>
    </row>
    <row r="17125" spans="20:30" x14ac:dyDescent="0.2">
      <c r="T17125" s="212"/>
      <c r="U17125" s="213"/>
      <c r="V17125" s="213"/>
      <c r="W17125" s="213"/>
      <c r="X17125" s="214"/>
      <c r="Y17125" s="214"/>
      <c r="Z17125" s="214"/>
      <c r="AA17125" s="217"/>
      <c r="AB17125" s="217"/>
      <c r="AC17125" s="217"/>
      <c r="AD17125" s="213"/>
    </row>
    <row r="17126" spans="20:30" x14ac:dyDescent="0.2">
      <c r="T17126" s="212"/>
      <c r="U17126" s="213"/>
      <c r="V17126" s="213"/>
      <c r="W17126" s="213"/>
      <c r="X17126" s="214"/>
      <c r="Y17126" s="214"/>
      <c r="Z17126" s="214"/>
      <c r="AA17126" s="217"/>
      <c r="AB17126" s="217"/>
      <c r="AC17126" s="217"/>
      <c r="AD17126" s="213"/>
    </row>
    <row r="17127" spans="20:30" x14ac:dyDescent="0.2">
      <c r="T17127" s="212"/>
      <c r="U17127" s="213"/>
      <c r="V17127" s="213"/>
      <c r="W17127" s="213"/>
      <c r="X17127" s="214"/>
      <c r="Y17127" s="214"/>
      <c r="Z17127" s="214"/>
      <c r="AA17127" s="217"/>
      <c r="AB17127" s="217"/>
      <c r="AC17127" s="217"/>
      <c r="AD17127" s="213"/>
    </row>
    <row r="17128" spans="20:30" x14ac:dyDescent="0.2">
      <c r="T17128" s="212"/>
      <c r="U17128" s="213"/>
      <c r="V17128" s="213"/>
      <c r="W17128" s="213"/>
      <c r="X17128" s="214"/>
      <c r="Y17128" s="214"/>
      <c r="Z17128" s="214"/>
      <c r="AA17128" s="217"/>
      <c r="AB17128" s="217"/>
      <c r="AC17128" s="217"/>
      <c r="AD17128" s="213"/>
    </row>
    <row r="17129" spans="20:30" x14ac:dyDescent="0.2">
      <c r="T17129" s="212"/>
      <c r="U17129" s="213"/>
      <c r="V17129" s="213"/>
      <c r="W17129" s="213"/>
      <c r="X17129" s="214"/>
      <c r="Y17129" s="214"/>
      <c r="Z17129" s="214"/>
      <c r="AA17129" s="217"/>
      <c r="AB17129" s="217"/>
      <c r="AC17129" s="217"/>
      <c r="AD17129" s="213"/>
    </row>
    <row r="17130" spans="20:30" x14ac:dyDescent="0.2">
      <c r="T17130" s="212"/>
      <c r="U17130" s="213"/>
      <c r="V17130" s="213"/>
      <c r="W17130" s="213"/>
      <c r="X17130" s="214"/>
      <c r="Y17130" s="214"/>
      <c r="Z17130" s="214"/>
      <c r="AA17130" s="217"/>
      <c r="AB17130" s="217"/>
      <c r="AC17130" s="217"/>
      <c r="AD17130" s="213"/>
    </row>
    <row r="17131" spans="20:30" x14ac:dyDescent="0.2">
      <c r="T17131" s="212"/>
      <c r="U17131" s="213"/>
      <c r="V17131" s="213"/>
      <c r="W17131" s="213"/>
      <c r="X17131" s="214"/>
      <c r="Y17131" s="214"/>
      <c r="Z17131" s="214"/>
      <c r="AA17131" s="217"/>
      <c r="AB17131" s="217"/>
      <c r="AC17131" s="217"/>
      <c r="AD17131" s="213"/>
    </row>
    <row r="17132" spans="20:30" x14ac:dyDescent="0.2">
      <c r="T17132" s="212"/>
      <c r="U17132" s="213"/>
      <c r="V17132" s="213"/>
      <c r="W17132" s="213"/>
      <c r="X17132" s="214"/>
      <c r="Y17132" s="214"/>
      <c r="Z17132" s="214"/>
      <c r="AA17132" s="217"/>
      <c r="AB17132" s="217"/>
      <c r="AC17132" s="217"/>
      <c r="AD17132" s="213"/>
    </row>
    <row r="17133" spans="20:30" x14ac:dyDescent="0.2">
      <c r="T17133" s="212"/>
      <c r="U17133" s="213"/>
      <c r="V17133" s="213"/>
      <c r="W17133" s="213"/>
      <c r="X17133" s="214"/>
      <c r="Y17133" s="214"/>
      <c r="Z17133" s="214"/>
      <c r="AA17133" s="217"/>
      <c r="AB17133" s="217"/>
      <c r="AC17133" s="217"/>
      <c r="AD17133" s="213"/>
    </row>
    <row r="17134" spans="20:30" x14ac:dyDescent="0.2">
      <c r="T17134" s="212"/>
      <c r="U17134" s="213"/>
      <c r="V17134" s="213"/>
      <c r="W17134" s="213"/>
      <c r="X17134" s="214"/>
      <c r="Y17134" s="214"/>
      <c r="Z17134" s="214"/>
      <c r="AA17134" s="217"/>
      <c r="AB17134" s="217"/>
      <c r="AC17134" s="217"/>
      <c r="AD17134" s="213"/>
    </row>
    <row r="17135" spans="20:30" x14ac:dyDescent="0.2">
      <c r="T17135" s="212"/>
      <c r="U17135" s="213"/>
      <c r="V17135" s="213"/>
      <c r="W17135" s="213"/>
      <c r="X17135" s="214"/>
      <c r="Y17135" s="214"/>
      <c r="Z17135" s="214"/>
      <c r="AA17135" s="217"/>
      <c r="AB17135" s="217"/>
      <c r="AC17135" s="217"/>
      <c r="AD17135" s="213"/>
    </row>
    <row r="17136" spans="20:30" x14ac:dyDescent="0.2">
      <c r="T17136" s="212"/>
      <c r="U17136" s="213"/>
      <c r="V17136" s="213"/>
      <c r="W17136" s="213"/>
      <c r="X17136" s="214"/>
      <c r="Y17136" s="214"/>
      <c r="Z17136" s="214"/>
      <c r="AA17136" s="217"/>
      <c r="AB17136" s="217"/>
      <c r="AC17136" s="217"/>
      <c r="AD17136" s="213"/>
    </row>
    <row r="17137" spans="20:30" x14ac:dyDescent="0.2">
      <c r="T17137" s="212"/>
      <c r="U17137" s="213"/>
      <c r="V17137" s="213"/>
      <c r="W17137" s="213"/>
      <c r="X17137" s="214"/>
      <c r="Y17137" s="214"/>
      <c r="Z17137" s="214"/>
      <c r="AA17137" s="217"/>
      <c r="AB17137" s="217"/>
      <c r="AC17137" s="217"/>
      <c r="AD17137" s="213"/>
    </row>
    <row r="17138" spans="20:30" x14ac:dyDescent="0.2">
      <c r="T17138" s="212"/>
      <c r="U17138" s="213"/>
      <c r="V17138" s="213"/>
      <c r="W17138" s="213"/>
      <c r="X17138" s="214"/>
      <c r="Y17138" s="214"/>
      <c r="Z17138" s="214"/>
      <c r="AA17138" s="217"/>
      <c r="AB17138" s="217"/>
      <c r="AC17138" s="217"/>
      <c r="AD17138" s="213"/>
    </row>
    <row r="17139" spans="20:30" x14ac:dyDescent="0.2">
      <c r="T17139" s="212"/>
      <c r="U17139" s="213"/>
      <c r="V17139" s="213"/>
      <c r="W17139" s="213"/>
      <c r="X17139" s="214"/>
      <c r="Y17139" s="214"/>
      <c r="Z17139" s="214"/>
      <c r="AA17139" s="217"/>
      <c r="AB17139" s="217"/>
      <c r="AC17139" s="217"/>
      <c r="AD17139" s="213"/>
    </row>
    <row r="17140" spans="20:30" x14ac:dyDescent="0.2">
      <c r="T17140" s="212"/>
      <c r="U17140" s="213"/>
      <c r="V17140" s="213"/>
      <c r="W17140" s="213"/>
      <c r="X17140" s="214"/>
      <c r="Y17140" s="214"/>
      <c r="Z17140" s="214"/>
      <c r="AA17140" s="217"/>
      <c r="AB17140" s="217"/>
      <c r="AC17140" s="217"/>
      <c r="AD17140" s="213"/>
    </row>
    <row r="17141" spans="20:30" x14ac:dyDescent="0.2">
      <c r="T17141" s="212"/>
      <c r="U17141" s="213"/>
      <c r="V17141" s="213"/>
      <c r="W17141" s="213"/>
      <c r="X17141" s="214"/>
      <c r="Y17141" s="214"/>
      <c r="Z17141" s="214"/>
      <c r="AA17141" s="217"/>
      <c r="AB17141" s="217"/>
      <c r="AC17141" s="217"/>
      <c r="AD17141" s="213"/>
    </row>
    <row r="17142" spans="20:30" x14ac:dyDescent="0.2">
      <c r="T17142" s="212"/>
      <c r="U17142" s="213"/>
      <c r="V17142" s="213"/>
      <c r="W17142" s="213"/>
      <c r="X17142" s="214"/>
      <c r="Y17142" s="214"/>
      <c r="Z17142" s="214"/>
      <c r="AA17142" s="217"/>
      <c r="AB17142" s="217"/>
      <c r="AC17142" s="217"/>
      <c r="AD17142" s="213"/>
    </row>
    <row r="17143" spans="20:30" x14ac:dyDescent="0.2">
      <c r="T17143" s="212"/>
      <c r="U17143" s="213"/>
      <c r="V17143" s="213"/>
      <c r="W17143" s="213"/>
      <c r="X17143" s="214"/>
      <c r="Y17143" s="214"/>
      <c r="Z17143" s="214"/>
      <c r="AA17143" s="217"/>
      <c r="AB17143" s="217"/>
      <c r="AC17143" s="217"/>
      <c r="AD17143" s="213"/>
    </row>
    <row r="17144" spans="20:30" x14ac:dyDescent="0.2">
      <c r="T17144" s="212"/>
      <c r="U17144" s="213"/>
      <c r="V17144" s="213"/>
      <c r="W17144" s="213"/>
      <c r="X17144" s="214"/>
      <c r="Y17144" s="214"/>
      <c r="Z17144" s="214"/>
      <c r="AA17144" s="217"/>
      <c r="AB17144" s="217"/>
      <c r="AC17144" s="217"/>
      <c r="AD17144" s="213"/>
    </row>
    <row r="17145" spans="20:30" x14ac:dyDescent="0.2">
      <c r="T17145" s="212"/>
      <c r="U17145" s="213"/>
      <c r="V17145" s="213"/>
      <c r="W17145" s="213"/>
      <c r="X17145" s="214"/>
      <c r="Y17145" s="214"/>
      <c r="Z17145" s="214"/>
      <c r="AA17145" s="217"/>
      <c r="AB17145" s="217"/>
      <c r="AC17145" s="217"/>
      <c r="AD17145" s="213"/>
    </row>
    <row r="17146" spans="20:30" x14ac:dyDescent="0.2">
      <c r="T17146" s="212"/>
      <c r="U17146" s="213"/>
      <c r="V17146" s="213"/>
      <c r="W17146" s="213"/>
      <c r="X17146" s="214"/>
      <c r="Y17146" s="214"/>
      <c r="Z17146" s="214"/>
      <c r="AA17146" s="217"/>
      <c r="AB17146" s="217"/>
      <c r="AC17146" s="217"/>
      <c r="AD17146" s="213"/>
    </row>
    <row r="17147" spans="20:30" x14ac:dyDescent="0.2">
      <c r="T17147" s="212"/>
      <c r="U17147" s="213"/>
      <c r="V17147" s="213"/>
      <c r="W17147" s="213"/>
      <c r="X17147" s="214"/>
      <c r="Y17147" s="214"/>
      <c r="Z17147" s="214"/>
      <c r="AA17147" s="217"/>
      <c r="AB17147" s="217"/>
      <c r="AC17147" s="217"/>
      <c r="AD17147" s="213"/>
    </row>
    <row r="17148" spans="20:30" x14ac:dyDescent="0.2">
      <c r="T17148" s="212"/>
      <c r="U17148" s="213"/>
      <c r="V17148" s="213"/>
      <c r="W17148" s="213"/>
      <c r="X17148" s="214"/>
      <c r="Y17148" s="214"/>
      <c r="Z17148" s="214"/>
      <c r="AA17148" s="217"/>
      <c r="AB17148" s="217"/>
      <c r="AC17148" s="217"/>
      <c r="AD17148" s="213"/>
    </row>
    <row r="17149" spans="20:30" x14ac:dyDescent="0.2">
      <c r="T17149" s="212"/>
      <c r="U17149" s="213"/>
      <c r="V17149" s="213"/>
      <c r="W17149" s="213"/>
      <c r="X17149" s="214"/>
      <c r="Y17149" s="214"/>
      <c r="Z17149" s="214"/>
      <c r="AA17149" s="217"/>
      <c r="AB17149" s="217"/>
      <c r="AC17149" s="217"/>
      <c r="AD17149" s="213"/>
    </row>
    <row r="17150" spans="20:30" x14ac:dyDescent="0.2">
      <c r="T17150" s="212"/>
      <c r="U17150" s="213"/>
      <c r="V17150" s="213"/>
      <c r="W17150" s="213"/>
      <c r="X17150" s="214"/>
      <c r="Y17150" s="214"/>
      <c r="Z17150" s="214"/>
      <c r="AA17150" s="217"/>
      <c r="AB17150" s="217"/>
      <c r="AC17150" s="217"/>
      <c r="AD17150" s="213"/>
    </row>
    <row r="17151" spans="20:30" x14ac:dyDescent="0.2">
      <c r="T17151" s="212"/>
      <c r="U17151" s="213"/>
      <c r="V17151" s="213"/>
      <c r="W17151" s="213"/>
      <c r="X17151" s="214"/>
      <c r="Y17151" s="214"/>
      <c r="Z17151" s="214"/>
      <c r="AA17151" s="217"/>
      <c r="AB17151" s="217"/>
      <c r="AC17151" s="217"/>
      <c r="AD17151" s="213"/>
    </row>
    <row r="17152" spans="20:30" x14ac:dyDescent="0.2">
      <c r="T17152" s="212"/>
      <c r="U17152" s="213"/>
      <c r="V17152" s="213"/>
      <c r="W17152" s="213"/>
      <c r="X17152" s="214"/>
      <c r="Y17152" s="214"/>
      <c r="Z17152" s="214"/>
      <c r="AA17152" s="217"/>
      <c r="AB17152" s="217"/>
      <c r="AC17152" s="217"/>
      <c r="AD17152" s="213"/>
    </row>
    <row r="17153" spans="20:30" x14ac:dyDescent="0.2">
      <c r="T17153" s="212"/>
      <c r="U17153" s="213"/>
      <c r="V17153" s="213"/>
      <c r="W17153" s="213"/>
      <c r="X17153" s="214"/>
      <c r="Y17153" s="214"/>
      <c r="Z17153" s="214"/>
      <c r="AA17153" s="217"/>
      <c r="AB17153" s="217"/>
      <c r="AC17153" s="217"/>
      <c r="AD17153" s="213"/>
    </row>
    <row r="17154" spans="20:30" x14ac:dyDescent="0.2">
      <c r="T17154" s="212"/>
      <c r="U17154" s="213"/>
      <c r="V17154" s="213"/>
      <c r="W17154" s="213"/>
      <c r="X17154" s="214"/>
      <c r="Y17154" s="214"/>
      <c r="Z17154" s="214"/>
      <c r="AA17154" s="217"/>
      <c r="AB17154" s="217"/>
      <c r="AC17154" s="217"/>
      <c r="AD17154" s="213"/>
    </row>
    <row r="17155" spans="20:30" x14ac:dyDescent="0.2">
      <c r="T17155" s="212"/>
      <c r="U17155" s="213"/>
      <c r="V17155" s="213"/>
      <c r="W17155" s="213"/>
      <c r="X17155" s="214"/>
      <c r="Y17155" s="214"/>
      <c r="Z17155" s="214"/>
      <c r="AA17155" s="217"/>
      <c r="AB17155" s="217"/>
      <c r="AC17155" s="217"/>
      <c r="AD17155" s="213"/>
    </row>
    <row r="17156" spans="20:30" x14ac:dyDescent="0.2">
      <c r="T17156" s="212"/>
      <c r="U17156" s="213"/>
      <c r="V17156" s="213"/>
      <c r="W17156" s="213"/>
      <c r="X17156" s="214"/>
      <c r="Y17156" s="214"/>
      <c r="Z17156" s="214"/>
      <c r="AA17156" s="217"/>
      <c r="AB17156" s="217"/>
      <c r="AC17156" s="217"/>
      <c r="AD17156" s="213"/>
    </row>
    <row r="17157" spans="20:30" x14ac:dyDescent="0.2">
      <c r="T17157" s="212"/>
      <c r="U17157" s="213"/>
      <c r="V17157" s="213"/>
      <c r="W17157" s="213"/>
      <c r="X17157" s="214"/>
      <c r="Y17157" s="214"/>
      <c r="Z17157" s="214"/>
      <c r="AA17157" s="217"/>
      <c r="AB17157" s="217"/>
      <c r="AC17157" s="217"/>
      <c r="AD17157" s="213"/>
    </row>
    <row r="17158" spans="20:30" x14ac:dyDescent="0.2">
      <c r="T17158" s="212"/>
      <c r="U17158" s="213"/>
      <c r="V17158" s="213"/>
      <c r="W17158" s="213"/>
      <c r="X17158" s="214"/>
      <c r="Y17158" s="214"/>
      <c r="Z17158" s="214"/>
      <c r="AA17158" s="217"/>
      <c r="AB17158" s="217"/>
      <c r="AC17158" s="217"/>
      <c r="AD17158" s="213"/>
    </row>
    <row r="17159" spans="20:30" x14ac:dyDescent="0.2">
      <c r="T17159" s="212"/>
      <c r="U17159" s="213"/>
      <c r="V17159" s="213"/>
      <c r="W17159" s="213"/>
      <c r="X17159" s="214"/>
      <c r="Y17159" s="214"/>
      <c r="Z17159" s="214"/>
      <c r="AA17159" s="217"/>
      <c r="AB17159" s="217"/>
      <c r="AC17159" s="217"/>
      <c r="AD17159" s="213"/>
    </row>
    <row r="17160" spans="20:30" x14ac:dyDescent="0.2">
      <c r="T17160" s="212"/>
      <c r="U17160" s="213"/>
      <c r="V17160" s="213"/>
      <c r="W17160" s="213"/>
      <c r="X17160" s="214"/>
      <c r="Y17160" s="214"/>
      <c r="Z17160" s="214"/>
      <c r="AA17160" s="217"/>
      <c r="AB17160" s="217"/>
      <c r="AC17160" s="217"/>
      <c r="AD17160" s="213"/>
    </row>
    <row r="17161" spans="20:30" x14ac:dyDescent="0.2">
      <c r="T17161" s="212"/>
      <c r="U17161" s="213"/>
      <c r="V17161" s="213"/>
      <c r="W17161" s="213"/>
      <c r="X17161" s="214"/>
      <c r="Y17161" s="214"/>
      <c r="Z17161" s="214"/>
      <c r="AA17161" s="217"/>
      <c r="AB17161" s="217"/>
      <c r="AC17161" s="217"/>
      <c r="AD17161" s="213"/>
    </row>
    <row r="17162" spans="20:30" x14ac:dyDescent="0.2">
      <c r="T17162" s="212"/>
      <c r="U17162" s="213"/>
      <c r="V17162" s="213"/>
      <c r="W17162" s="213"/>
      <c r="X17162" s="214"/>
      <c r="Y17162" s="214"/>
      <c r="Z17162" s="214"/>
      <c r="AA17162" s="217"/>
      <c r="AB17162" s="217"/>
      <c r="AC17162" s="217"/>
      <c r="AD17162" s="213"/>
    </row>
    <row r="17163" spans="20:30" x14ac:dyDescent="0.2">
      <c r="T17163" s="212"/>
      <c r="U17163" s="213"/>
      <c r="V17163" s="213"/>
      <c r="W17163" s="213"/>
      <c r="X17163" s="214"/>
      <c r="Y17163" s="214"/>
      <c r="Z17163" s="214"/>
      <c r="AA17163" s="217"/>
      <c r="AB17163" s="217"/>
      <c r="AC17163" s="217"/>
      <c r="AD17163" s="213"/>
    </row>
    <row r="17164" spans="20:30" x14ac:dyDescent="0.2">
      <c r="T17164" s="212"/>
      <c r="U17164" s="213"/>
      <c r="V17164" s="213"/>
      <c r="W17164" s="213"/>
      <c r="X17164" s="214"/>
      <c r="Y17164" s="214"/>
      <c r="Z17164" s="214"/>
      <c r="AA17164" s="217"/>
      <c r="AB17164" s="217"/>
      <c r="AC17164" s="217"/>
      <c r="AD17164" s="213"/>
    </row>
    <row r="17165" spans="20:30" x14ac:dyDescent="0.2">
      <c r="T17165" s="212"/>
      <c r="U17165" s="213"/>
      <c r="V17165" s="213"/>
      <c r="W17165" s="213"/>
      <c r="X17165" s="214"/>
      <c r="Y17165" s="214"/>
      <c r="Z17165" s="214"/>
      <c r="AA17165" s="217"/>
      <c r="AB17165" s="217"/>
      <c r="AC17165" s="217"/>
      <c r="AD17165" s="213"/>
    </row>
    <row r="17166" spans="20:30" x14ac:dyDescent="0.2">
      <c r="T17166" s="212"/>
      <c r="U17166" s="213"/>
      <c r="V17166" s="213"/>
      <c r="W17166" s="213"/>
      <c r="X17166" s="214"/>
      <c r="Y17166" s="214"/>
      <c r="Z17166" s="214"/>
      <c r="AA17166" s="217"/>
      <c r="AB17166" s="217"/>
      <c r="AC17166" s="217"/>
      <c r="AD17166" s="213"/>
    </row>
    <row r="17167" spans="20:30" x14ac:dyDescent="0.2">
      <c r="T17167" s="212"/>
      <c r="U17167" s="213"/>
      <c r="V17167" s="213"/>
      <c r="W17167" s="213"/>
      <c r="X17167" s="214"/>
      <c r="Y17167" s="214"/>
      <c r="Z17167" s="214"/>
      <c r="AA17167" s="217"/>
      <c r="AB17167" s="217"/>
      <c r="AC17167" s="217"/>
      <c r="AD17167" s="213"/>
    </row>
    <row r="17168" spans="20:30" x14ac:dyDescent="0.2">
      <c r="T17168" s="212"/>
      <c r="U17168" s="213"/>
      <c r="V17168" s="213"/>
      <c r="W17168" s="213"/>
      <c r="X17168" s="214"/>
      <c r="Y17168" s="214"/>
      <c r="Z17168" s="214"/>
      <c r="AA17168" s="217"/>
      <c r="AB17168" s="217"/>
      <c r="AC17168" s="217"/>
      <c r="AD17168" s="213"/>
    </row>
    <row r="17169" spans="20:30" x14ac:dyDescent="0.2">
      <c r="T17169" s="212"/>
      <c r="U17169" s="213"/>
      <c r="V17169" s="213"/>
      <c r="W17169" s="213"/>
      <c r="X17169" s="214"/>
      <c r="Y17169" s="214"/>
      <c r="Z17169" s="214"/>
      <c r="AA17169" s="217"/>
      <c r="AB17169" s="217"/>
      <c r="AC17169" s="217"/>
      <c r="AD17169" s="213"/>
    </row>
    <row r="17170" spans="20:30" x14ac:dyDescent="0.2">
      <c r="T17170" s="212"/>
      <c r="U17170" s="213"/>
      <c r="V17170" s="213"/>
      <c r="W17170" s="213"/>
      <c r="X17170" s="214"/>
      <c r="Y17170" s="214"/>
      <c r="Z17170" s="214"/>
      <c r="AA17170" s="217"/>
      <c r="AB17170" s="217"/>
      <c r="AC17170" s="217"/>
      <c r="AD17170" s="213"/>
    </row>
    <row r="17171" spans="20:30" x14ac:dyDescent="0.2">
      <c r="T17171" s="212"/>
      <c r="U17171" s="213"/>
      <c r="V17171" s="213"/>
      <c r="W17171" s="213"/>
      <c r="X17171" s="214"/>
      <c r="Y17171" s="214"/>
      <c r="Z17171" s="214"/>
      <c r="AA17171" s="217"/>
      <c r="AB17171" s="217"/>
      <c r="AC17171" s="217"/>
      <c r="AD17171" s="213"/>
    </row>
    <row r="17172" spans="20:30" x14ac:dyDescent="0.2">
      <c r="T17172" s="212"/>
      <c r="U17172" s="213"/>
      <c r="V17172" s="213"/>
      <c r="W17172" s="213"/>
      <c r="X17172" s="214"/>
      <c r="Y17172" s="214"/>
      <c r="Z17172" s="214"/>
      <c r="AA17172" s="217"/>
      <c r="AB17172" s="217"/>
      <c r="AC17172" s="217"/>
      <c r="AD17172" s="213"/>
    </row>
    <row r="17173" spans="20:30" x14ac:dyDescent="0.2">
      <c r="T17173" s="212"/>
      <c r="U17173" s="213"/>
      <c r="V17173" s="213"/>
      <c r="W17173" s="213"/>
      <c r="X17173" s="214"/>
      <c r="Y17173" s="214"/>
      <c r="Z17173" s="214"/>
      <c r="AA17173" s="217"/>
      <c r="AB17173" s="217"/>
      <c r="AC17173" s="217"/>
      <c r="AD17173" s="213"/>
    </row>
    <row r="17174" spans="20:30" x14ac:dyDescent="0.2">
      <c r="T17174" s="212"/>
      <c r="U17174" s="213"/>
      <c r="V17174" s="213"/>
      <c r="W17174" s="213"/>
      <c r="X17174" s="214"/>
      <c r="Y17174" s="214"/>
      <c r="Z17174" s="214"/>
      <c r="AA17174" s="217"/>
      <c r="AB17174" s="217"/>
      <c r="AC17174" s="217"/>
      <c r="AD17174" s="213"/>
    </row>
    <row r="17175" spans="20:30" x14ac:dyDescent="0.2">
      <c r="T17175" s="212"/>
      <c r="U17175" s="213"/>
      <c r="V17175" s="213"/>
      <c r="W17175" s="213"/>
      <c r="X17175" s="214"/>
      <c r="Y17175" s="214"/>
      <c r="Z17175" s="214"/>
      <c r="AA17175" s="217"/>
      <c r="AB17175" s="217"/>
      <c r="AC17175" s="217"/>
      <c r="AD17175" s="213"/>
    </row>
    <row r="17176" spans="20:30" x14ac:dyDescent="0.2">
      <c r="T17176" s="212"/>
      <c r="U17176" s="213"/>
      <c r="V17176" s="213"/>
      <c r="W17176" s="213"/>
      <c r="X17176" s="214"/>
      <c r="Y17176" s="214"/>
      <c r="Z17176" s="214"/>
      <c r="AA17176" s="217"/>
      <c r="AB17176" s="217"/>
      <c r="AC17176" s="217"/>
      <c r="AD17176" s="213"/>
    </row>
    <row r="17177" spans="20:30" x14ac:dyDescent="0.2">
      <c r="T17177" s="212"/>
      <c r="U17177" s="213"/>
      <c r="V17177" s="213"/>
      <c r="W17177" s="213"/>
      <c r="X17177" s="214"/>
      <c r="Y17177" s="214"/>
      <c r="Z17177" s="214"/>
      <c r="AA17177" s="217"/>
      <c r="AB17177" s="217"/>
      <c r="AC17177" s="217"/>
      <c r="AD17177" s="213"/>
    </row>
    <row r="17178" spans="20:30" x14ac:dyDescent="0.2">
      <c r="T17178" s="212"/>
      <c r="U17178" s="213"/>
      <c r="V17178" s="213"/>
      <c r="W17178" s="213"/>
      <c r="X17178" s="214"/>
      <c r="Y17178" s="214"/>
      <c r="Z17178" s="214"/>
      <c r="AA17178" s="217"/>
      <c r="AB17178" s="217"/>
      <c r="AC17178" s="217"/>
      <c r="AD17178" s="213"/>
    </row>
    <row r="17179" spans="20:30" x14ac:dyDescent="0.2">
      <c r="T17179" s="212"/>
      <c r="U17179" s="213"/>
      <c r="V17179" s="213"/>
      <c r="W17179" s="213"/>
      <c r="X17179" s="214"/>
      <c r="Y17179" s="214"/>
      <c r="Z17179" s="214"/>
      <c r="AA17179" s="217"/>
      <c r="AB17179" s="217"/>
      <c r="AC17179" s="217"/>
      <c r="AD17179" s="213"/>
    </row>
    <row r="17180" spans="20:30" x14ac:dyDescent="0.2">
      <c r="T17180" s="212"/>
      <c r="U17180" s="213"/>
      <c r="V17180" s="213"/>
      <c r="W17180" s="213"/>
      <c r="X17180" s="214"/>
      <c r="Y17180" s="214"/>
      <c r="Z17180" s="214"/>
      <c r="AA17180" s="217"/>
      <c r="AB17180" s="217"/>
      <c r="AC17180" s="217"/>
      <c r="AD17180" s="213"/>
    </row>
    <row r="17181" spans="20:30" x14ac:dyDescent="0.2">
      <c r="T17181" s="212"/>
      <c r="U17181" s="213"/>
      <c r="V17181" s="213"/>
      <c r="W17181" s="213"/>
      <c r="X17181" s="214"/>
      <c r="Y17181" s="214"/>
      <c r="Z17181" s="214"/>
      <c r="AA17181" s="217"/>
      <c r="AB17181" s="217"/>
      <c r="AC17181" s="217"/>
      <c r="AD17181" s="213"/>
    </row>
    <row r="17182" spans="20:30" x14ac:dyDescent="0.2">
      <c r="T17182" s="212"/>
      <c r="U17182" s="213"/>
      <c r="V17182" s="213"/>
      <c r="W17182" s="213"/>
      <c r="X17182" s="214"/>
      <c r="Y17182" s="214"/>
      <c r="Z17182" s="214"/>
      <c r="AA17182" s="217"/>
      <c r="AB17182" s="217"/>
      <c r="AC17182" s="217"/>
      <c r="AD17182" s="213"/>
    </row>
    <row r="17183" spans="20:30" x14ac:dyDescent="0.2">
      <c r="T17183" s="212"/>
      <c r="U17183" s="213"/>
      <c r="V17183" s="213"/>
      <c r="W17183" s="213"/>
      <c r="X17183" s="214"/>
      <c r="Y17183" s="214"/>
      <c r="Z17183" s="214"/>
      <c r="AA17183" s="217"/>
      <c r="AB17183" s="217"/>
      <c r="AC17183" s="217"/>
      <c r="AD17183" s="213"/>
    </row>
    <row r="17184" spans="20:30" x14ac:dyDescent="0.2">
      <c r="T17184" s="212"/>
      <c r="U17184" s="213"/>
      <c r="V17184" s="213"/>
      <c r="W17184" s="213"/>
      <c r="X17184" s="214"/>
      <c r="Y17184" s="214"/>
      <c r="Z17184" s="214"/>
      <c r="AA17184" s="217"/>
      <c r="AB17184" s="217"/>
      <c r="AC17184" s="217"/>
      <c r="AD17184" s="213"/>
    </row>
    <row r="17185" spans="20:30" x14ac:dyDescent="0.2">
      <c r="T17185" s="212"/>
      <c r="U17185" s="213"/>
      <c r="V17185" s="213"/>
      <c r="W17185" s="213"/>
      <c r="X17185" s="214"/>
      <c r="Y17185" s="214"/>
      <c r="Z17185" s="214"/>
      <c r="AA17185" s="217"/>
      <c r="AB17185" s="217"/>
      <c r="AC17185" s="217"/>
      <c r="AD17185" s="213"/>
    </row>
    <row r="17186" spans="20:30" x14ac:dyDescent="0.2">
      <c r="T17186" s="212"/>
      <c r="U17186" s="213"/>
      <c r="V17186" s="213"/>
      <c r="W17186" s="213"/>
      <c r="X17186" s="214"/>
      <c r="Y17186" s="214"/>
      <c r="Z17186" s="214"/>
      <c r="AA17186" s="217"/>
      <c r="AB17186" s="217"/>
      <c r="AC17186" s="217"/>
      <c r="AD17186" s="213"/>
    </row>
    <row r="17187" spans="20:30" x14ac:dyDescent="0.2">
      <c r="T17187" s="212"/>
      <c r="U17187" s="213"/>
      <c r="V17187" s="213"/>
      <c r="W17187" s="213"/>
      <c r="X17187" s="214"/>
      <c r="Y17187" s="214"/>
      <c r="Z17187" s="214"/>
      <c r="AA17187" s="217"/>
      <c r="AB17187" s="217"/>
      <c r="AC17187" s="217"/>
      <c r="AD17187" s="213"/>
    </row>
    <row r="17188" spans="20:30" x14ac:dyDescent="0.2">
      <c r="T17188" s="212"/>
      <c r="U17188" s="213"/>
      <c r="V17188" s="213"/>
      <c r="W17188" s="213"/>
      <c r="X17188" s="214"/>
      <c r="Y17188" s="214"/>
      <c r="Z17188" s="214"/>
      <c r="AA17188" s="217"/>
      <c r="AB17188" s="217"/>
      <c r="AC17188" s="217"/>
      <c r="AD17188" s="213"/>
    </row>
    <row r="17189" spans="20:30" x14ac:dyDescent="0.2">
      <c r="T17189" s="212"/>
      <c r="U17189" s="213"/>
      <c r="V17189" s="213"/>
      <c r="W17189" s="213"/>
      <c r="X17189" s="214"/>
      <c r="Y17189" s="214"/>
      <c r="Z17189" s="214"/>
      <c r="AA17189" s="217"/>
      <c r="AB17189" s="217"/>
      <c r="AC17189" s="217"/>
      <c r="AD17189" s="213"/>
    </row>
    <row r="17190" spans="20:30" x14ac:dyDescent="0.2">
      <c r="T17190" s="212"/>
      <c r="U17190" s="213"/>
      <c r="V17190" s="213"/>
      <c r="W17190" s="213"/>
      <c r="X17190" s="214"/>
      <c r="Y17190" s="214"/>
      <c r="Z17190" s="214"/>
      <c r="AA17190" s="217"/>
      <c r="AB17190" s="217"/>
      <c r="AC17190" s="217"/>
      <c r="AD17190" s="213"/>
    </row>
    <row r="17191" spans="20:30" x14ac:dyDescent="0.2">
      <c r="T17191" s="212"/>
      <c r="U17191" s="213"/>
      <c r="V17191" s="213"/>
      <c r="W17191" s="213"/>
      <c r="X17191" s="214"/>
      <c r="Y17191" s="214"/>
      <c r="Z17191" s="214"/>
      <c r="AA17191" s="217"/>
      <c r="AB17191" s="217"/>
      <c r="AC17191" s="217"/>
      <c r="AD17191" s="213"/>
    </row>
    <row r="17192" spans="20:30" x14ac:dyDescent="0.2">
      <c r="T17192" s="212"/>
      <c r="U17192" s="213"/>
      <c r="V17192" s="213"/>
      <c r="W17192" s="213"/>
      <c r="X17192" s="214"/>
      <c r="Y17192" s="214"/>
      <c r="Z17192" s="214"/>
      <c r="AA17192" s="217"/>
      <c r="AB17192" s="217"/>
      <c r="AC17192" s="217"/>
      <c r="AD17192" s="213"/>
    </row>
    <row r="17193" spans="20:30" x14ac:dyDescent="0.2">
      <c r="T17193" s="212"/>
      <c r="U17193" s="213"/>
      <c r="V17193" s="213"/>
      <c r="W17193" s="213"/>
      <c r="X17193" s="214"/>
      <c r="Y17193" s="214"/>
      <c r="Z17193" s="214"/>
      <c r="AA17193" s="217"/>
      <c r="AB17193" s="217"/>
      <c r="AC17193" s="217"/>
      <c r="AD17193" s="213"/>
    </row>
    <row r="17194" spans="20:30" x14ac:dyDescent="0.2">
      <c r="T17194" s="212"/>
      <c r="U17194" s="213"/>
      <c r="V17194" s="213"/>
      <c r="W17194" s="213"/>
      <c r="X17194" s="214"/>
      <c r="Y17194" s="214"/>
      <c r="Z17194" s="214"/>
      <c r="AA17194" s="217"/>
      <c r="AB17194" s="217"/>
      <c r="AC17194" s="217"/>
      <c r="AD17194" s="213"/>
    </row>
    <row r="17195" spans="20:30" x14ac:dyDescent="0.2">
      <c r="T17195" s="212"/>
      <c r="U17195" s="213"/>
      <c r="V17195" s="213"/>
      <c r="W17195" s="213"/>
      <c r="X17195" s="214"/>
      <c r="Y17195" s="214"/>
      <c r="Z17195" s="214"/>
      <c r="AA17195" s="217"/>
      <c r="AB17195" s="217"/>
      <c r="AC17195" s="217"/>
      <c r="AD17195" s="213"/>
    </row>
    <row r="17196" spans="20:30" x14ac:dyDescent="0.2">
      <c r="T17196" s="212"/>
      <c r="U17196" s="213"/>
      <c r="V17196" s="213"/>
      <c r="W17196" s="213"/>
      <c r="X17196" s="214"/>
      <c r="Y17196" s="214"/>
      <c r="Z17196" s="214"/>
      <c r="AA17196" s="217"/>
      <c r="AB17196" s="217"/>
      <c r="AC17196" s="217"/>
      <c r="AD17196" s="213"/>
    </row>
    <row r="17197" spans="20:30" x14ac:dyDescent="0.2">
      <c r="T17197" s="212"/>
      <c r="U17197" s="213"/>
      <c r="V17197" s="213"/>
      <c r="W17197" s="213"/>
      <c r="X17197" s="214"/>
      <c r="Y17197" s="214"/>
      <c r="Z17197" s="214"/>
      <c r="AA17197" s="217"/>
      <c r="AB17197" s="217"/>
      <c r="AC17197" s="217"/>
      <c r="AD17197" s="213"/>
    </row>
    <row r="17198" spans="20:30" x14ac:dyDescent="0.2">
      <c r="T17198" s="212"/>
      <c r="U17198" s="213"/>
      <c r="V17198" s="213"/>
      <c r="W17198" s="213"/>
      <c r="X17198" s="214"/>
      <c r="Y17198" s="214"/>
      <c r="Z17198" s="214"/>
      <c r="AA17198" s="217"/>
      <c r="AB17198" s="217"/>
      <c r="AC17198" s="217"/>
      <c r="AD17198" s="213"/>
    </row>
    <row r="17199" spans="20:30" x14ac:dyDescent="0.2">
      <c r="T17199" s="212"/>
      <c r="U17199" s="213"/>
      <c r="V17199" s="213"/>
      <c r="W17199" s="213"/>
      <c r="X17199" s="214"/>
      <c r="Y17199" s="214"/>
      <c r="Z17199" s="214"/>
      <c r="AA17199" s="217"/>
      <c r="AB17199" s="217"/>
      <c r="AC17199" s="217"/>
      <c r="AD17199" s="213"/>
    </row>
    <row r="17200" spans="20:30" x14ac:dyDescent="0.2">
      <c r="T17200" s="212"/>
      <c r="U17200" s="213"/>
      <c r="V17200" s="213"/>
      <c r="W17200" s="213"/>
      <c r="X17200" s="214"/>
      <c r="Y17200" s="214"/>
      <c r="Z17200" s="214"/>
      <c r="AA17200" s="217"/>
      <c r="AB17200" s="217"/>
      <c r="AC17200" s="217"/>
      <c r="AD17200" s="213"/>
    </row>
    <row r="17201" spans="20:30" x14ac:dyDescent="0.2">
      <c r="T17201" s="212"/>
      <c r="U17201" s="213"/>
      <c r="V17201" s="213"/>
      <c r="W17201" s="213"/>
      <c r="X17201" s="214"/>
      <c r="Y17201" s="214"/>
      <c r="Z17201" s="214"/>
      <c r="AA17201" s="217"/>
      <c r="AB17201" s="217"/>
      <c r="AC17201" s="217"/>
      <c r="AD17201" s="213"/>
    </row>
    <row r="17202" spans="20:30" x14ac:dyDescent="0.2">
      <c r="T17202" s="212"/>
      <c r="U17202" s="213"/>
      <c r="V17202" s="213"/>
      <c r="W17202" s="213"/>
      <c r="X17202" s="214"/>
      <c r="Y17202" s="214"/>
      <c r="Z17202" s="214"/>
      <c r="AA17202" s="217"/>
      <c r="AB17202" s="217"/>
      <c r="AC17202" s="217"/>
      <c r="AD17202" s="213"/>
    </row>
    <row r="17203" spans="20:30" x14ac:dyDescent="0.2">
      <c r="T17203" s="212"/>
      <c r="U17203" s="213"/>
      <c r="V17203" s="213"/>
      <c r="W17203" s="213"/>
      <c r="X17203" s="214"/>
      <c r="Y17203" s="214"/>
      <c r="Z17203" s="214"/>
      <c r="AA17203" s="217"/>
      <c r="AB17203" s="217"/>
      <c r="AC17203" s="217"/>
      <c r="AD17203" s="213"/>
    </row>
    <row r="17204" spans="20:30" x14ac:dyDescent="0.2">
      <c r="T17204" s="212"/>
      <c r="U17204" s="213"/>
      <c r="V17204" s="213"/>
      <c r="W17204" s="213"/>
      <c r="X17204" s="214"/>
      <c r="Y17204" s="214"/>
      <c r="Z17204" s="214"/>
      <c r="AA17204" s="217"/>
      <c r="AB17204" s="217"/>
      <c r="AC17204" s="217"/>
      <c r="AD17204" s="213"/>
    </row>
    <row r="17205" spans="20:30" x14ac:dyDescent="0.2">
      <c r="T17205" s="212"/>
      <c r="U17205" s="213"/>
      <c r="V17205" s="213"/>
      <c r="W17205" s="213"/>
      <c r="X17205" s="214"/>
      <c r="Y17205" s="214"/>
      <c r="Z17205" s="214"/>
      <c r="AA17205" s="217"/>
      <c r="AB17205" s="217"/>
      <c r="AC17205" s="217"/>
      <c r="AD17205" s="213"/>
    </row>
    <row r="17206" spans="20:30" x14ac:dyDescent="0.2">
      <c r="T17206" s="212"/>
      <c r="U17206" s="213"/>
      <c r="V17206" s="213"/>
      <c r="W17206" s="213"/>
      <c r="X17206" s="214"/>
      <c r="Y17206" s="214"/>
      <c r="Z17206" s="214"/>
      <c r="AA17206" s="217"/>
      <c r="AB17206" s="217"/>
      <c r="AC17206" s="217"/>
      <c r="AD17206" s="213"/>
    </row>
    <row r="17207" spans="20:30" x14ac:dyDescent="0.2">
      <c r="T17207" s="212"/>
      <c r="U17207" s="213"/>
      <c r="V17207" s="213"/>
      <c r="W17207" s="213"/>
      <c r="X17207" s="214"/>
      <c r="Y17207" s="214"/>
      <c r="Z17207" s="214"/>
      <c r="AA17207" s="217"/>
      <c r="AB17207" s="217"/>
      <c r="AC17207" s="217"/>
      <c r="AD17207" s="213"/>
    </row>
    <row r="17208" spans="20:30" x14ac:dyDescent="0.2">
      <c r="T17208" s="212"/>
      <c r="U17208" s="213"/>
      <c r="V17208" s="213"/>
      <c r="W17208" s="213"/>
      <c r="X17208" s="214"/>
      <c r="Y17208" s="214"/>
      <c r="Z17208" s="214"/>
      <c r="AA17208" s="217"/>
      <c r="AB17208" s="217"/>
      <c r="AC17208" s="217"/>
      <c r="AD17208" s="213"/>
    </row>
    <row r="17209" spans="20:30" x14ac:dyDescent="0.2">
      <c r="T17209" s="212"/>
      <c r="U17209" s="213"/>
      <c r="V17209" s="213"/>
      <c r="W17209" s="213"/>
      <c r="X17209" s="214"/>
      <c r="Y17209" s="214"/>
      <c r="Z17209" s="214"/>
      <c r="AA17209" s="217"/>
      <c r="AB17209" s="217"/>
      <c r="AC17209" s="217"/>
      <c r="AD17209" s="213"/>
    </row>
    <row r="17210" spans="20:30" x14ac:dyDescent="0.2">
      <c r="T17210" s="212"/>
      <c r="U17210" s="213"/>
      <c r="V17210" s="213"/>
      <c r="W17210" s="213"/>
      <c r="X17210" s="214"/>
      <c r="Y17210" s="214"/>
      <c r="Z17210" s="214"/>
      <c r="AA17210" s="217"/>
      <c r="AB17210" s="217"/>
      <c r="AC17210" s="217"/>
      <c r="AD17210" s="213"/>
    </row>
    <row r="17211" spans="20:30" x14ac:dyDescent="0.2">
      <c r="T17211" s="212"/>
      <c r="U17211" s="213"/>
      <c r="V17211" s="213"/>
      <c r="W17211" s="213"/>
      <c r="X17211" s="214"/>
      <c r="Y17211" s="214"/>
      <c r="Z17211" s="214"/>
      <c r="AA17211" s="217"/>
      <c r="AB17211" s="217"/>
      <c r="AC17211" s="217"/>
      <c r="AD17211" s="213"/>
    </row>
    <row r="17212" spans="20:30" x14ac:dyDescent="0.2">
      <c r="T17212" s="212"/>
      <c r="U17212" s="213"/>
      <c r="V17212" s="213"/>
      <c r="W17212" s="213"/>
      <c r="X17212" s="214"/>
      <c r="Y17212" s="214"/>
      <c r="Z17212" s="214"/>
      <c r="AA17212" s="217"/>
      <c r="AB17212" s="217"/>
      <c r="AC17212" s="217"/>
      <c r="AD17212" s="213"/>
    </row>
    <row r="17213" spans="20:30" x14ac:dyDescent="0.2">
      <c r="T17213" s="212"/>
      <c r="U17213" s="213"/>
      <c r="V17213" s="213"/>
      <c r="W17213" s="213"/>
      <c r="X17213" s="214"/>
      <c r="Y17213" s="214"/>
      <c r="Z17213" s="214"/>
      <c r="AA17213" s="217"/>
      <c r="AB17213" s="217"/>
      <c r="AC17213" s="217"/>
      <c r="AD17213" s="213"/>
    </row>
    <row r="17214" spans="20:30" x14ac:dyDescent="0.2">
      <c r="T17214" s="212"/>
      <c r="U17214" s="213"/>
      <c r="V17214" s="213"/>
      <c r="W17214" s="213"/>
      <c r="X17214" s="214"/>
      <c r="Y17214" s="214"/>
      <c r="Z17214" s="214"/>
      <c r="AA17214" s="217"/>
      <c r="AB17214" s="217"/>
      <c r="AC17214" s="217"/>
      <c r="AD17214" s="213"/>
    </row>
    <row r="17215" spans="20:30" x14ac:dyDescent="0.2">
      <c r="T17215" s="212"/>
      <c r="U17215" s="213"/>
      <c r="V17215" s="213"/>
      <c r="W17215" s="213"/>
      <c r="X17215" s="214"/>
      <c r="Y17215" s="214"/>
      <c r="Z17215" s="214"/>
      <c r="AA17215" s="217"/>
      <c r="AB17215" s="217"/>
      <c r="AC17215" s="217"/>
      <c r="AD17215" s="213"/>
    </row>
    <row r="17216" spans="20:30" x14ac:dyDescent="0.2">
      <c r="T17216" s="212"/>
      <c r="U17216" s="213"/>
      <c r="V17216" s="213"/>
      <c r="W17216" s="213"/>
      <c r="X17216" s="214"/>
      <c r="Y17216" s="214"/>
      <c r="Z17216" s="214"/>
      <c r="AA17216" s="217"/>
      <c r="AB17216" s="217"/>
      <c r="AC17216" s="217"/>
      <c r="AD17216" s="213"/>
    </row>
    <row r="17217" spans="20:30" x14ac:dyDescent="0.2">
      <c r="T17217" s="212"/>
      <c r="U17217" s="213"/>
      <c r="V17217" s="213"/>
      <c r="W17217" s="213"/>
      <c r="X17217" s="214"/>
      <c r="Y17217" s="214"/>
      <c r="Z17217" s="214"/>
      <c r="AA17217" s="217"/>
      <c r="AB17217" s="217"/>
      <c r="AC17217" s="217"/>
      <c r="AD17217" s="213"/>
    </row>
    <row r="17218" spans="20:30" x14ac:dyDescent="0.2">
      <c r="T17218" s="212"/>
      <c r="U17218" s="213"/>
      <c r="V17218" s="213"/>
      <c r="W17218" s="213"/>
      <c r="X17218" s="214"/>
      <c r="Y17218" s="214"/>
      <c r="Z17218" s="214"/>
      <c r="AA17218" s="217"/>
      <c r="AB17218" s="217"/>
      <c r="AC17218" s="217"/>
      <c r="AD17218" s="213"/>
    </row>
    <row r="17219" spans="20:30" x14ac:dyDescent="0.2">
      <c r="T17219" s="212"/>
      <c r="U17219" s="213"/>
      <c r="V17219" s="213"/>
      <c r="W17219" s="213"/>
      <c r="X17219" s="214"/>
      <c r="Y17219" s="214"/>
      <c r="Z17219" s="214"/>
      <c r="AA17219" s="217"/>
      <c r="AB17219" s="217"/>
      <c r="AC17219" s="217"/>
      <c r="AD17219" s="213"/>
    </row>
    <row r="17220" spans="20:30" x14ac:dyDescent="0.2">
      <c r="T17220" s="212"/>
      <c r="U17220" s="213"/>
      <c r="V17220" s="213"/>
      <c r="W17220" s="213"/>
      <c r="X17220" s="214"/>
      <c r="Y17220" s="214"/>
      <c r="Z17220" s="214"/>
      <c r="AA17220" s="217"/>
      <c r="AB17220" s="217"/>
      <c r="AC17220" s="217"/>
      <c r="AD17220" s="213"/>
    </row>
    <row r="17221" spans="20:30" x14ac:dyDescent="0.2">
      <c r="T17221" s="212"/>
      <c r="U17221" s="213"/>
      <c r="V17221" s="213"/>
      <c r="W17221" s="213"/>
      <c r="X17221" s="214"/>
      <c r="Y17221" s="214"/>
      <c r="Z17221" s="214"/>
      <c r="AA17221" s="217"/>
      <c r="AB17221" s="217"/>
      <c r="AC17221" s="217"/>
      <c r="AD17221" s="213"/>
    </row>
    <row r="17222" spans="20:30" x14ac:dyDescent="0.2">
      <c r="T17222" s="212"/>
      <c r="U17222" s="213"/>
      <c r="V17222" s="213"/>
      <c r="W17222" s="213"/>
      <c r="X17222" s="214"/>
      <c r="Y17222" s="214"/>
      <c r="Z17222" s="214"/>
      <c r="AA17222" s="217"/>
      <c r="AB17222" s="217"/>
      <c r="AC17222" s="217"/>
      <c r="AD17222" s="213"/>
    </row>
    <row r="17223" spans="20:30" x14ac:dyDescent="0.2">
      <c r="T17223" s="212"/>
      <c r="U17223" s="213"/>
      <c r="V17223" s="213"/>
      <c r="W17223" s="213"/>
      <c r="X17223" s="214"/>
      <c r="Y17223" s="214"/>
      <c r="Z17223" s="214"/>
      <c r="AA17223" s="217"/>
      <c r="AB17223" s="217"/>
      <c r="AC17223" s="217"/>
      <c r="AD17223" s="213"/>
    </row>
    <row r="17224" spans="20:30" x14ac:dyDescent="0.2">
      <c r="T17224" s="212"/>
      <c r="U17224" s="213"/>
      <c r="V17224" s="213"/>
      <c r="W17224" s="213"/>
      <c r="X17224" s="214"/>
      <c r="Y17224" s="214"/>
      <c r="Z17224" s="214"/>
      <c r="AA17224" s="217"/>
      <c r="AB17224" s="217"/>
      <c r="AC17224" s="217"/>
      <c r="AD17224" s="213"/>
    </row>
    <row r="17225" spans="20:30" x14ac:dyDescent="0.2">
      <c r="T17225" s="212"/>
      <c r="U17225" s="213"/>
      <c r="V17225" s="213"/>
      <c r="W17225" s="213"/>
      <c r="X17225" s="214"/>
      <c r="Y17225" s="214"/>
      <c r="Z17225" s="214"/>
      <c r="AA17225" s="217"/>
      <c r="AB17225" s="217"/>
      <c r="AC17225" s="217"/>
      <c r="AD17225" s="213"/>
    </row>
    <row r="17226" spans="20:30" x14ac:dyDescent="0.2">
      <c r="T17226" s="212"/>
      <c r="U17226" s="213"/>
      <c r="V17226" s="213"/>
      <c r="W17226" s="213"/>
      <c r="X17226" s="214"/>
      <c r="Y17226" s="214"/>
      <c r="Z17226" s="214"/>
      <c r="AA17226" s="217"/>
      <c r="AB17226" s="217"/>
      <c r="AC17226" s="217"/>
      <c r="AD17226" s="213"/>
    </row>
    <row r="17227" spans="20:30" x14ac:dyDescent="0.2">
      <c r="T17227" s="212"/>
      <c r="U17227" s="213"/>
      <c r="V17227" s="213"/>
      <c r="W17227" s="213"/>
      <c r="X17227" s="214"/>
      <c r="Y17227" s="214"/>
      <c r="Z17227" s="214"/>
      <c r="AA17227" s="217"/>
      <c r="AB17227" s="217"/>
      <c r="AC17227" s="217"/>
      <c r="AD17227" s="213"/>
    </row>
    <row r="17228" spans="20:30" x14ac:dyDescent="0.2">
      <c r="T17228" s="212"/>
      <c r="U17228" s="213"/>
      <c r="V17228" s="213"/>
      <c r="W17228" s="213"/>
      <c r="X17228" s="214"/>
      <c r="Y17228" s="214"/>
      <c r="Z17228" s="214"/>
      <c r="AA17228" s="217"/>
      <c r="AB17228" s="217"/>
      <c r="AC17228" s="217"/>
      <c r="AD17228" s="213"/>
    </row>
    <row r="17229" spans="20:30" x14ac:dyDescent="0.2">
      <c r="T17229" s="212"/>
      <c r="U17229" s="213"/>
      <c r="V17229" s="213"/>
      <c r="W17229" s="213"/>
      <c r="X17229" s="214"/>
      <c r="Y17229" s="214"/>
      <c r="Z17229" s="214"/>
      <c r="AA17229" s="217"/>
      <c r="AB17229" s="217"/>
      <c r="AC17229" s="217"/>
      <c r="AD17229" s="213"/>
    </row>
    <row r="17230" spans="20:30" x14ac:dyDescent="0.2">
      <c r="T17230" s="212"/>
      <c r="U17230" s="213"/>
      <c r="V17230" s="213"/>
      <c r="W17230" s="213"/>
      <c r="X17230" s="214"/>
      <c r="Y17230" s="214"/>
      <c r="Z17230" s="214"/>
      <c r="AA17230" s="217"/>
      <c r="AB17230" s="217"/>
      <c r="AC17230" s="217"/>
      <c r="AD17230" s="213"/>
    </row>
    <row r="17231" spans="20:30" x14ac:dyDescent="0.2">
      <c r="T17231" s="212"/>
      <c r="U17231" s="213"/>
      <c r="V17231" s="213"/>
      <c r="W17231" s="213"/>
      <c r="X17231" s="214"/>
      <c r="Y17231" s="214"/>
      <c r="Z17231" s="214"/>
      <c r="AA17231" s="217"/>
      <c r="AB17231" s="217"/>
      <c r="AC17231" s="217"/>
      <c r="AD17231" s="213"/>
    </row>
    <row r="17232" spans="20:30" x14ac:dyDescent="0.2">
      <c r="T17232" s="212"/>
      <c r="U17232" s="213"/>
      <c r="V17232" s="213"/>
      <c r="W17232" s="213"/>
      <c r="X17232" s="214"/>
      <c r="Y17232" s="214"/>
      <c r="Z17232" s="214"/>
      <c r="AA17232" s="217"/>
      <c r="AB17232" s="217"/>
      <c r="AC17232" s="217"/>
      <c r="AD17232" s="213"/>
    </row>
    <row r="17233" spans="20:30" x14ac:dyDescent="0.2">
      <c r="T17233" s="212"/>
      <c r="U17233" s="213"/>
      <c r="V17233" s="213"/>
      <c r="W17233" s="213"/>
      <c r="X17233" s="214"/>
      <c r="Y17233" s="214"/>
      <c r="Z17233" s="214"/>
      <c r="AA17233" s="217"/>
      <c r="AB17233" s="217"/>
      <c r="AC17233" s="217"/>
      <c r="AD17233" s="213"/>
    </row>
    <row r="17234" spans="20:30" x14ac:dyDescent="0.2">
      <c r="T17234" s="212"/>
      <c r="U17234" s="213"/>
      <c r="V17234" s="213"/>
      <c r="W17234" s="213"/>
      <c r="X17234" s="214"/>
      <c r="Y17234" s="214"/>
      <c r="Z17234" s="214"/>
      <c r="AA17234" s="217"/>
      <c r="AB17234" s="217"/>
      <c r="AC17234" s="217"/>
      <c r="AD17234" s="213"/>
    </row>
    <row r="17235" spans="20:30" x14ac:dyDescent="0.2">
      <c r="T17235" s="212"/>
      <c r="U17235" s="213"/>
      <c r="V17235" s="213"/>
      <c r="W17235" s="213"/>
      <c r="X17235" s="214"/>
      <c r="Y17235" s="214"/>
      <c r="Z17235" s="214"/>
      <c r="AA17235" s="217"/>
      <c r="AB17235" s="217"/>
      <c r="AC17235" s="217"/>
      <c r="AD17235" s="213"/>
    </row>
    <row r="17236" spans="20:30" x14ac:dyDescent="0.2">
      <c r="T17236" s="212"/>
      <c r="U17236" s="213"/>
      <c r="V17236" s="213"/>
      <c r="W17236" s="213"/>
      <c r="X17236" s="214"/>
      <c r="Y17236" s="214"/>
      <c r="Z17236" s="214"/>
      <c r="AA17236" s="217"/>
      <c r="AB17236" s="217"/>
      <c r="AC17236" s="217"/>
      <c r="AD17236" s="213"/>
    </row>
    <row r="17237" spans="20:30" x14ac:dyDescent="0.2">
      <c r="T17237" s="212"/>
      <c r="U17237" s="213"/>
      <c r="V17237" s="213"/>
      <c r="W17237" s="213"/>
      <c r="X17237" s="214"/>
      <c r="Y17237" s="214"/>
      <c r="Z17237" s="214"/>
      <c r="AA17237" s="217"/>
      <c r="AB17237" s="217"/>
      <c r="AC17237" s="217"/>
      <c r="AD17237" s="213"/>
    </row>
    <row r="17238" spans="20:30" x14ac:dyDescent="0.2">
      <c r="T17238" s="212"/>
      <c r="U17238" s="213"/>
      <c r="V17238" s="213"/>
      <c r="W17238" s="213"/>
      <c r="X17238" s="214"/>
      <c r="Y17238" s="214"/>
      <c r="Z17238" s="214"/>
      <c r="AA17238" s="217"/>
      <c r="AB17238" s="217"/>
      <c r="AC17238" s="217"/>
      <c r="AD17238" s="213"/>
    </row>
    <row r="17239" spans="20:30" x14ac:dyDescent="0.2">
      <c r="T17239" s="212"/>
      <c r="U17239" s="213"/>
      <c r="V17239" s="213"/>
      <c r="W17239" s="213"/>
      <c r="X17239" s="214"/>
      <c r="Y17239" s="214"/>
      <c r="Z17239" s="214"/>
      <c r="AA17239" s="217"/>
      <c r="AB17239" s="217"/>
      <c r="AC17239" s="217"/>
      <c r="AD17239" s="213"/>
    </row>
    <row r="17240" spans="20:30" x14ac:dyDescent="0.2">
      <c r="T17240" s="212"/>
      <c r="U17240" s="213"/>
      <c r="V17240" s="213"/>
      <c r="W17240" s="213"/>
      <c r="X17240" s="214"/>
      <c r="Y17240" s="214"/>
      <c r="Z17240" s="214"/>
      <c r="AA17240" s="217"/>
      <c r="AB17240" s="217"/>
      <c r="AC17240" s="217"/>
      <c r="AD17240" s="213"/>
    </row>
    <row r="17241" spans="20:30" x14ac:dyDescent="0.2">
      <c r="T17241" s="212"/>
      <c r="U17241" s="213"/>
      <c r="V17241" s="213"/>
      <c r="W17241" s="213"/>
      <c r="X17241" s="214"/>
      <c r="Y17241" s="214"/>
      <c r="Z17241" s="214"/>
      <c r="AA17241" s="217"/>
      <c r="AB17241" s="217"/>
      <c r="AC17241" s="217"/>
      <c r="AD17241" s="213"/>
    </row>
    <row r="17242" spans="20:30" x14ac:dyDescent="0.2">
      <c r="T17242" s="212"/>
      <c r="U17242" s="213"/>
      <c r="V17242" s="213"/>
      <c r="W17242" s="213"/>
      <c r="X17242" s="214"/>
      <c r="Y17242" s="214"/>
      <c r="Z17242" s="214"/>
      <c r="AA17242" s="217"/>
      <c r="AB17242" s="217"/>
      <c r="AC17242" s="217"/>
      <c r="AD17242" s="213"/>
    </row>
    <row r="17243" spans="20:30" x14ac:dyDescent="0.2">
      <c r="T17243" s="212"/>
      <c r="U17243" s="213"/>
      <c r="V17243" s="213"/>
      <c r="W17243" s="213"/>
      <c r="X17243" s="214"/>
      <c r="Y17243" s="214"/>
      <c r="Z17243" s="214"/>
      <c r="AA17243" s="217"/>
      <c r="AB17243" s="217"/>
      <c r="AC17243" s="217"/>
      <c r="AD17243" s="213"/>
    </row>
    <row r="17244" spans="20:30" x14ac:dyDescent="0.2">
      <c r="T17244" s="212"/>
      <c r="U17244" s="213"/>
      <c r="V17244" s="213"/>
      <c r="W17244" s="213"/>
      <c r="X17244" s="214"/>
      <c r="Y17244" s="214"/>
      <c r="Z17244" s="214"/>
      <c r="AA17244" s="217"/>
      <c r="AB17244" s="217"/>
      <c r="AC17244" s="217"/>
      <c r="AD17244" s="213"/>
    </row>
    <row r="17245" spans="20:30" x14ac:dyDescent="0.2">
      <c r="T17245" s="212"/>
      <c r="U17245" s="213"/>
      <c r="V17245" s="213"/>
      <c r="W17245" s="213"/>
      <c r="X17245" s="214"/>
      <c r="Y17245" s="214"/>
      <c r="Z17245" s="214"/>
      <c r="AA17245" s="217"/>
      <c r="AB17245" s="217"/>
      <c r="AC17245" s="217"/>
      <c r="AD17245" s="213"/>
    </row>
    <row r="17246" spans="20:30" x14ac:dyDescent="0.2">
      <c r="T17246" s="212"/>
      <c r="U17246" s="213"/>
      <c r="V17246" s="213"/>
      <c r="W17246" s="213"/>
      <c r="X17246" s="214"/>
      <c r="Y17246" s="214"/>
      <c r="Z17246" s="214"/>
      <c r="AA17246" s="217"/>
      <c r="AB17246" s="217"/>
      <c r="AC17246" s="217"/>
      <c r="AD17246" s="213"/>
    </row>
    <row r="17247" spans="20:30" x14ac:dyDescent="0.2">
      <c r="T17247" s="212"/>
      <c r="U17247" s="213"/>
      <c r="V17247" s="213"/>
      <c r="W17247" s="213"/>
      <c r="X17247" s="214"/>
      <c r="Y17247" s="214"/>
      <c r="Z17247" s="214"/>
      <c r="AA17247" s="217"/>
      <c r="AB17247" s="217"/>
      <c r="AC17247" s="217"/>
      <c r="AD17247" s="213"/>
    </row>
    <row r="17248" spans="20:30" x14ac:dyDescent="0.2">
      <c r="T17248" s="212"/>
      <c r="U17248" s="213"/>
      <c r="V17248" s="213"/>
      <c r="W17248" s="213"/>
      <c r="X17248" s="214"/>
      <c r="Y17248" s="214"/>
      <c r="Z17248" s="214"/>
      <c r="AA17248" s="217"/>
      <c r="AB17248" s="217"/>
      <c r="AC17248" s="217"/>
      <c r="AD17248" s="213"/>
    </row>
    <row r="17249" spans="20:30" x14ac:dyDescent="0.2">
      <c r="T17249" s="212"/>
      <c r="U17249" s="213"/>
      <c r="V17249" s="213"/>
      <c r="W17249" s="213"/>
      <c r="X17249" s="214"/>
      <c r="Y17249" s="214"/>
      <c r="Z17249" s="214"/>
      <c r="AA17249" s="217"/>
      <c r="AB17249" s="217"/>
      <c r="AC17249" s="217"/>
      <c r="AD17249" s="213"/>
    </row>
    <row r="17250" spans="20:30" x14ac:dyDescent="0.2">
      <c r="T17250" s="212"/>
      <c r="U17250" s="213"/>
      <c r="V17250" s="213"/>
      <c r="W17250" s="213"/>
      <c r="X17250" s="214"/>
      <c r="Y17250" s="214"/>
      <c r="Z17250" s="214"/>
      <c r="AA17250" s="217"/>
      <c r="AB17250" s="217"/>
      <c r="AC17250" s="217"/>
      <c r="AD17250" s="213"/>
    </row>
    <row r="17251" spans="20:30" x14ac:dyDescent="0.2">
      <c r="T17251" s="212"/>
      <c r="U17251" s="213"/>
      <c r="V17251" s="213"/>
      <c r="W17251" s="213"/>
      <c r="X17251" s="214"/>
      <c r="Y17251" s="214"/>
      <c r="Z17251" s="214"/>
      <c r="AA17251" s="217"/>
      <c r="AB17251" s="217"/>
      <c r="AC17251" s="217"/>
      <c r="AD17251" s="213"/>
    </row>
    <row r="17252" spans="20:30" x14ac:dyDescent="0.2">
      <c r="T17252" s="212"/>
      <c r="U17252" s="213"/>
      <c r="V17252" s="213"/>
      <c r="W17252" s="213"/>
      <c r="X17252" s="214"/>
      <c r="Y17252" s="214"/>
      <c r="Z17252" s="214"/>
      <c r="AA17252" s="217"/>
      <c r="AB17252" s="217"/>
      <c r="AC17252" s="217"/>
      <c r="AD17252" s="213"/>
    </row>
    <row r="17253" spans="20:30" x14ac:dyDescent="0.2">
      <c r="T17253" s="212"/>
      <c r="U17253" s="213"/>
      <c r="V17253" s="213"/>
      <c r="W17253" s="213"/>
      <c r="X17253" s="214"/>
      <c r="Y17253" s="214"/>
      <c r="Z17253" s="214"/>
      <c r="AA17253" s="217"/>
      <c r="AB17253" s="217"/>
      <c r="AC17253" s="217"/>
      <c r="AD17253" s="213"/>
    </row>
    <row r="17254" spans="20:30" x14ac:dyDescent="0.2">
      <c r="T17254" s="212"/>
      <c r="U17254" s="213"/>
      <c r="V17254" s="213"/>
      <c r="W17254" s="213"/>
      <c r="X17254" s="214"/>
      <c r="Y17254" s="214"/>
      <c r="Z17254" s="214"/>
      <c r="AA17254" s="217"/>
      <c r="AB17254" s="217"/>
      <c r="AC17254" s="217"/>
      <c r="AD17254" s="213"/>
    </row>
    <row r="17255" spans="20:30" x14ac:dyDescent="0.2">
      <c r="T17255" s="212"/>
      <c r="U17255" s="213"/>
      <c r="V17255" s="213"/>
      <c r="W17255" s="213"/>
      <c r="X17255" s="214"/>
      <c r="Y17255" s="214"/>
      <c r="Z17255" s="214"/>
      <c r="AA17255" s="217"/>
      <c r="AB17255" s="217"/>
      <c r="AC17255" s="217"/>
      <c r="AD17255" s="213"/>
    </row>
    <row r="17256" spans="20:30" x14ac:dyDescent="0.2">
      <c r="T17256" s="212"/>
      <c r="U17256" s="213"/>
      <c r="V17256" s="213"/>
      <c r="W17256" s="213"/>
      <c r="X17256" s="214"/>
      <c r="Y17256" s="214"/>
      <c r="Z17256" s="214"/>
      <c r="AA17256" s="217"/>
      <c r="AB17256" s="217"/>
      <c r="AC17256" s="217"/>
      <c r="AD17256" s="213"/>
    </row>
    <row r="17257" spans="20:30" x14ac:dyDescent="0.2">
      <c r="T17257" s="212"/>
      <c r="U17257" s="213"/>
      <c r="V17257" s="213"/>
      <c r="W17257" s="213"/>
      <c r="X17257" s="214"/>
      <c r="Y17257" s="214"/>
      <c r="Z17257" s="214"/>
      <c r="AA17257" s="217"/>
      <c r="AB17257" s="217"/>
      <c r="AC17257" s="217"/>
      <c r="AD17257" s="213"/>
    </row>
    <row r="17258" spans="20:30" x14ac:dyDescent="0.2">
      <c r="T17258" s="212"/>
      <c r="U17258" s="213"/>
      <c r="V17258" s="213"/>
      <c r="W17258" s="213"/>
      <c r="X17258" s="214"/>
      <c r="Y17258" s="214"/>
      <c r="Z17258" s="214"/>
      <c r="AA17258" s="217"/>
      <c r="AB17258" s="217"/>
      <c r="AC17258" s="217"/>
      <c r="AD17258" s="213"/>
    </row>
    <row r="17259" spans="20:30" x14ac:dyDescent="0.2">
      <c r="T17259" s="212"/>
      <c r="U17259" s="213"/>
      <c r="V17259" s="213"/>
      <c r="W17259" s="213"/>
      <c r="X17259" s="214"/>
      <c r="Y17259" s="214"/>
      <c r="Z17259" s="214"/>
      <c r="AA17259" s="217"/>
      <c r="AB17259" s="217"/>
      <c r="AC17259" s="217"/>
      <c r="AD17259" s="213"/>
    </row>
    <row r="17260" spans="20:30" x14ac:dyDescent="0.2">
      <c r="T17260" s="212"/>
      <c r="U17260" s="213"/>
      <c r="V17260" s="213"/>
      <c r="W17260" s="213"/>
      <c r="X17260" s="214"/>
      <c r="Y17260" s="214"/>
      <c r="Z17260" s="214"/>
      <c r="AA17260" s="217"/>
      <c r="AB17260" s="217"/>
      <c r="AC17260" s="217"/>
      <c r="AD17260" s="213"/>
    </row>
    <row r="17261" spans="20:30" x14ac:dyDescent="0.2">
      <c r="T17261" s="212"/>
      <c r="U17261" s="213"/>
      <c r="V17261" s="213"/>
      <c r="W17261" s="213"/>
      <c r="X17261" s="214"/>
      <c r="Y17261" s="214"/>
      <c r="Z17261" s="214"/>
      <c r="AA17261" s="217"/>
      <c r="AB17261" s="217"/>
      <c r="AC17261" s="217"/>
      <c r="AD17261" s="213"/>
    </row>
    <row r="17262" spans="20:30" x14ac:dyDescent="0.2">
      <c r="T17262" s="212"/>
      <c r="U17262" s="213"/>
      <c r="V17262" s="213"/>
      <c r="W17262" s="213"/>
      <c r="X17262" s="214"/>
      <c r="Y17262" s="214"/>
      <c r="Z17262" s="214"/>
      <c r="AA17262" s="217"/>
      <c r="AB17262" s="217"/>
      <c r="AC17262" s="217"/>
      <c r="AD17262" s="213"/>
    </row>
    <row r="17263" spans="20:30" x14ac:dyDescent="0.2">
      <c r="T17263" s="212"/>
      <c r="U17263" s="213"/>
      <c r="V17263" s="213"/>
      <c r="W17263" s="213"/>
      <c r="X17263" s="214"/>
      <c r="Y17263" s="214"/>
      <c r="Z17263" s="214"/>
      <c r="AA17263" s="217"/>
      <c r="AB17263" s="217"/>
      <c r="AC17263" s="217"/>
      <c r="AD17263" s="213"/>
    </row>
    <row r="17264" spans="20:30" x14ac:dyDescent="0.2">
      <c r="T17264" s="212"/>
      <c r="U17264" s="213"/>
      <c r="V17264" s="213"/>
      <c r="W17264" s="213"/>
      <c r="X17264" s="214"/>
      <c r="Y17264" s="214"/>
      <c r="Z17264" s="214"/>
      <c r="AA17264" s="217"/>
      <c r="AB17264" s="217"/>
      <c r="AC17264" s="217"/>
      <c r="AD17264" s="213"/>
    </row>
    <row r="17265" spans="20:30" x14ac:dyDescent="0.2">
      <c r="T17265" s="212"/>
      <c r="U17265" s="213"/>
      <c r="V17265" s="213"/>
      <c r="W17265" s="213"/>
      <c r="X17265" s="214"/>
      <c r="Y17265" s="214"/>
      <c r="Z17265" s="214"/>
      <c r="AA17265" s="217"/>
      <c r="AB17265" s="217"/>
      <c r="AC17265" s="217"/>
      <c r="AD17265" s="213"/>
    </row>
    <row r="17266" spans="20:30" x14ac:dyDescent="0.2">
      <c r="T17266" s="212"/>
      <c r="U17266" s="213"/>
      <c r="V17266" s="213"/>
      <c r="W17266" s="213"/>
      <c r="X17266" s="214"/>
      <c r="Y17266" s="214"/>
      <c r="Z17266" s="214"/>
      <c r="AA17266" s="217"/>
      <c r="AB17266" s="217"/>
      <c r="AC17266" s="217"/>
      <c r="AD17266" s="213"/>
    </row>
    <row r="17267" spans="20:30" x14ac:dyDescent="0.2">
      <c r="T17267" s="212"/>
      <c r="U17267" s="213"/>
      <c r="V17267" s="213"/>
      <c r="W17267" s="213"/>
      <c r="X17267" s="214"/>
      <c r="Y17267" s="214"/>
      <c r="Z17267" s="214"/>
      <c r="AA17267" s="217"/>
      <c r="AB17267" s="217"/>
      <c r="AC17267" s="217"/>
      <c r="AD17267" s="213"/>
    </row>
    <row r="17268" spans="20:30" x14ac:dyDescent="0.2">
      <c r="T17268" s="212"/>
      <c r="U17268" s="213"/>
      <c r="V17268" s="213"/>
      <c r="W17268" s="213"/>
      <c r="X17268" s="214"/>
      <c r="Y17268" s="214"/>
      <c r="Z17268" s="214"/>
      <c r="AA17268" s="217"/>
      <c r="AB17268" s="217"/>
      <c r="AC17268" s="217"/>
      <c r="AD17268" s="213"/>
    </row>
    <row r="17269" spans="20:30" x14ac:dyDescent="0.2">
      <c r="T17269" s="212"/>
      <c r="U17269" s="213"/>
      <c r="V17269" s="213"/>
      <c r="W17269" s="213"/>
      <c r="X17269" s="214"/>
      <c r="Y17269" s="214"/>
      <c r="Z17269" s="214"/>
      <c r="AA17269" s="217"/>
      <c r="AB17269" s="217"/>
      <c r="AC17269" s="217"/>
      <c r="AD17269" s="213"/>
    </row>
    <row r="17270" spans="20:30" x14ac:dyDescent="0.2">
      <c r="T17270" s="212"/>
      <c r="U17270" s="213"/>
      <c r="V17270" s="213"/>
      <c r="W17270" s="213"/>
      <c r="X17270" s="214"/>
      <c r="Y17270" s="214"/>
      <c r="Z17270" s="214"/>
      <c r="AA17270" s="217"/>
      <c r="AB17270" s="217"/>
      <c r="AC17270" s="217"/>
      <c r="AD17270" s="213"/>
    </row>
    <row r="17271" spans="20:30" x14ac:dyDescent="0.2">
      <c r="T17271" s="212"/>
      <c r="U17271" s="213"/>
      <c r="V17271" s="213"/>
      <c r="W17271" s="213"/>
      <c r="X17271" s="214"/>
      <c r="Y17271" s="214"/>
      <c r="Z17271" s="214"/>
      <c r="AA17271" s="217"/>
      <c r="AB17271" s="217"/>
      <c r="AC17271" s="217"/>
      <c r="AD17271" s="213"/>
    </row>
    <row r="17272" spans="20:30" x14ac:dyDescent="0.2">
      <c r="T17272" s="212"/>
      <c r="U17272" s="213"/>
      <c r="V17272" s="213"/>
      <c r="W17272" s="213"/>
      <c r="X17272" s="214"/>
      <c r="Y17272" s="214"/>
      <c r="Z17272" s="214"/>
      <c r="AA17272" s="217"/>
      <c r="AB17272" s="217"/>
      <c r="AC17272" s="217"/>
      <c r="AD17272" s="213"/>
    </row>
    <row r="17273" spans="20:30" x14ac:dyDescent="0.2">
      <c r="T17273" s="212"/>
      <c r="U17273" s="213"/>
      <c r="V17273" s="213"/>
      <c r="W17273" s="213"/>
      <c r="X17273" s="214"/>
      <c r="Y17273" s="214"/>
      <c r="Z17273" s="214"/>
      <c r="AA17273" s="217"/>
      <c r="AB17273" s="217"/>
      <c r="AC17273" s="217"/>
      <c r="AD17273" s="213"/>
    </row>
    <row r="17274" spans="20:30" x14ac:dyDescent="0.2">
      <c r="T17274" s="212"/>
      <c r="U17274" s="213"/>
      <c r="V17274" s="213"/>
      <c r="W17274" s="213"/>
      <c r="X17274" s="214"/>
      <c r="Y17274" s="214"/>
      <c r="Z17274" s="214"/>
      <c r="AA17274" s="217"/>
      <c r="AB17274" s="217"/>
      <c r="AC17274" s="217"/>
      <c r="AD17274" s="213"/>
    </row>
    <row r="17275" spans="20:30" x14ac:dyDescent="0.2">
      <c r="T17275" s="212"/>
      <c r="U17275" s="213"/>
      <c r="V17275" s="213"/>
      <c r="W17275" s="213"/>
      <c r="X17275" s="214"/>
      <c r="Y17275" s="214"/>
      <c r="Z17275" s="214"/>
      <c r="AA17275" s="217"/>
      <c r="AB17275" s="217"/>
      <c r="AC17275" s="217"/>
      <c r="AD17275" s="213"/>
    </row>
    <row r="17276" spans="20:30" x14ac:dyDescent="0.2">
      <c r="T17276" s="212"/>
      <c r="U17276" s="213"/>
      <c r="V17276" s="213"/>
      <c r="W17276" s="213"/>
      <c r="X17276" s="214"/>
      <c r="Y17276" s="214"/>
      <c r="Z17276" s="214"/>
      <c r="AA17276" s="217"/>
      <c r="AB17276" s="217"/>
      <c r="AC17276" s="217"/>
      <c r="AD17276" s="213"/>
    </row>
    <row r="17277" spans="20:30" x14ac:dyDescent="0.2">
      <c r="T17277" s="212"/>
      <c r="U17277" s="213"/>
      <c r="V17277" s="213"/>
      <c r="W17277" s="213"/>
      <c r="X17277" s="214"/>
      <c r="Y17277" s="214"/>
      <c r="Z17277" s="214"/>
      <c r="AA17277" s="217"/>
      <c r="AB17277" s="217"/>
      <c r="AC17277" s="217"/>
      <c r="AD17277" s="213"/>
    </row>
    <row r="17278" spans="20:30" x14ac:dyDescent="0.2">
      <c r="T17278" s="212"/>
      <c r="U17278" s="213"/>
      <c r="V17278" s="213"/>
      <c r="W17278" s="213"/>
      <c r="X17278" s="214"/>
      <c r="Y17278" s="214"/>
      <c r="Z17278" s="214"/>
      <c r="AA17278" s="217"/>
      <c r="AB17278" s="217"/>
      <c r="AC17278" s="217"/>
      <c r="AD17278" s="213"/>
    </row>
    <row r="17279" spans="20:30" x14ac:dyDescent="0.2">
      <c r="T17279" s="212"/>
      <c r="U17279" s="213"/>
      <c r="V17279" s="213"/>
      <c r="W17279" s="213"/>
      <c r="X17279" s="214"/>
      <c r="Y17279" s="214"/>
      <c r="Z17279" s="214"/>
      <c r="AA17279" s="217"/>
      <c r="AB17279" s="217"/>
      <c r="AC17279" s="217"/>
      <c r="AD17279" s="213"/>
    </row>
    <row r="17280" spans="20:30" x14ac:dyDescent="0.2">
      <c r="T17280" s="212"/>
      <c r="U17280" s="213"/>
      <c r="V17280" s="213"/>
      <c r="W17280" s="213"/>
      <c r="X17280" s="214"/>
      <c r="Y17280" s="214"/>
      <c r="Z17280" s="214"/>
      <c r="AA17280" s="217"/>
      <c r="AB17280" s="217"/>
      <c r="AC17280" s="217"/>
      <c r="AD17280" s="213"/>
    </row>
    <row r="17281" spans="20:30" x14ac:dyDescent="0.2">
      <c r="T17281" s="212"/>
      <c r="U17281" s="213"/>
      <c r="V17281" s="213"/>
      <c r="W17281" s="213"/>
      <c r="X17281" s="214"/>
      <c r="Y17281" s="214"/>
      <c r="Z17281" s="214"/>
      <c r="AA17281" s="217"/>
      <c r="AB17281" s="217"/>
      <c r="AC17281" s="217"/>
      <c r="AD17281" s="213"/>
    </row>
    <row r="17282" spans="20:30" x14ac:dyDescent="0.2">
      <c r="T17282" s="212"/>
      <c r="U17282" s="213"/>
      <c r="V17282" s="213"/>
      <c r="W17282" s="213"/>
      <c r="X17282" s="214"/>
      <c r="Y17282" s="214"/>
      <c r="Z17282" s="214"/>
      <c r="AA17282" s="217"/>
      <c r="AB17282" s="217"/>
      <c r="AC17282" s="217"/>
      <c r="AD17282" s="213"/>
    </row>
    <row r="17283" spans="20:30" x14ac:dyDescent="0.2">
      <c r="T17283" s="212"/>
      <c r="U17283" s="213"/>
      <c r="V17283" s="213"/>
      <c r="W17283" s="213"/>
      <c r="X17283" s="214"/>
      <c r="Y17283" s="214"/>
      <c r="Z17283" s="214"/>
      <c r="AA17283" s="217"/>
      <c r="AB17283" s="217"/>
      <c r="AC17283" s="217"/>
      <c r="AD17283" s="213"/>
    </row>
    <row r="17284" spans="20:30" x14ac:dyDescent="0.2">
      <c r="T17284" s="212"/>
      <c r="U17284" s="213"/>
      <c r="V17284" s="213"/>
      <c r="W17284" s="213"/>
      <c r="X17284" s="214"/>
      <c r="Y17284" s="214"/>
      <c r="Z17284" s="214"/>
      <c r="AA17284" s="217"/>
      <c r="AB17284" s="217"/>
      <c r="AC17284" s="217"/>
      <c r="AD17284" s="213"/>
    </row>
    <row r="17285" spans="20:30" x14ac:dyDescent="0.2">
      <c r="T17285" s="212"/>
      <c r="U17285" s="213"/>
      <c r="V17285" s="213"/>
      <c r="W17285" s="213"/>
      <c r="X17285" s="214"/>
      <c r="Y17285" s="214"/>
      <c r="Z17285" s="214"/>
      <c r="AA17285" s="217"/>
      <c r="AB17285" s="217"/>
      <c r="AC17285" s="217"/>
      <c r="AD17285" s="213"/>
    </row>
    <row r="17286" spans="20:30" x14ac:dyDescent="0.2">
      <c r="T17286" s="212"/>
      <c r="U17286" s="213"/>
      <c r="V17286" s="213"/>
      <c r="W17286" s="213"/>
      <c r="X17286" s="214"/>
      <c r="Y17286" s="214"/>
      <c r="Z17286" s="214"/>
      <c r="AA17286" s="217"/>
      <c r="AB17286" s="217"/>
      <c r="AC17286" s="217"/>
      <c r="AD17286" s="213"/>
    </row>
    <row r="17287" spans="20:30" x14ac:dyDescent="0.2">
      <c r="T17287" s="212"/>
      <c r="U17287" s="213"/>
      <c r="V17287" s="213"/>
      <c r="W17287" s="213"/>
      <c r="X17287" s="214"/>
      <c r="Y17287" s="214"/>
      <c r="Z17287" s="214"/>
      <c r="AA17287" s="217"/>
      <c r="AB17287" s="217"/>
      <c r="AC17287" s="217"/>
      <c r="AD17287" s="213"/>
    </row>
    <row r="17288" spans="20:30" x14ac:dyDescent="0.2">
      <c r="T17288" s="212"/>
      <c r="U17288" s="213"/>
      <c r="V17288" s="213"/>
      <c r="W17288" s="213"/>
      <c r="X17288" s="214"/>
      <c r="Y17288" s="214"/>
      <c r="Z17288" s="214"/>
      <c r="AA17288" s="217"/>
      <c r="AB17288" s="217"/>
      <c r="AC17288" s="217"/>
      <c r="AD17288" s="213"/>
    </row>
    <row r="17289" spans="20:30" x14ac:dyDescent="0.2">
      <c r="T17289" s="212"/>
      <c r="U17289" s="213"/>
      <c r="V17289" s="213"/>
      <c r="W17289" s="213"/>
      <c r="X17289" s="214"/>
      <c r="Y17289" s="214"/>
      <c r="Z17289" s="214"/>
      <c r="AA17289" s="217"/>
      <c r="AB17289" s="217"/>
      <c r="AC17289" s="217"/>
      <c r="AD17289" s="213"/>
    </row>
    <row r="17290" spans="20:30" x14ac:dyDescent="0.2">
      <c r="T17290" s="212"/>
      <c r="U17290" s="213"/>
      <c r="V17290" s="213"/>
      <c r="W17290" s="213"/>
      <c r="X17290" s="214"/>
      <c r="Y17290" s="214"/>
      <c r="Z17290" s="214"/>
      <c r="AA17290" s="217"/>
      <c r="AB17290" s="217"/>
      <c r="AC17290" s="217"/>
      <c r="AD17290" s="213"/>
    </row>
    <row r="17291" spans="20:30" x14ac:dyDescent="0.2">
      <c r="T17291" s="212"/>
      <c r="U17291" s="213"/>
      <c r="V17291" s="213"/>
      <c r="W17291" s="213"/>
      <c r="X17291" s="214"/>
      <c r="Y17291" s="214"/>
      <c r="Z17291" s="214"/>
      <c r="AA17291" s="217"/>
      <c r="AB17291" s="217"/>
      <c r="AC17291" s="217"/>
      <c r="AD17291" s="213"/>
    </row>
    <row r="17292" spans="20:30" x14ac:dyDescent="0.2">
      <c r="T17292" s="212"/>
      <c r="U17292" s="213"/>
      <c r="V17292" s="213"/>
      <c r="W17292" s="213"/>
      <c r="X17292" s="214"/>
      <c r="Y17292" s="214"/>
      <c r="Z17292" s="214"/>
      <c r="AA17292" s="217"/>
      <c r="AB17292" s="217"/>
      <c r="AC17292" s="217"/>
      <c r="AD17292" s="213"/>
    </row>
    <row r="17293" spans="20:30" x14ac:dyDescent="0.2">
      <c r="T17293" s="212"/>
      <c r="U17293" s="213"/>
      <c r="V17293" s="213"/>
      <c r="W17293" s="213"/>
      <c r="X17293" s="214"/>
      <c r="Y17293" s="214"/>
      <c r="Z17293" s="214"/>
      <c r="AA17293" s="217"/>
      <c r="AB17293" s="217"/>
      <c r="AC17293" s="217"/>
      <c r="AD17293" s="213"/>
    </row>
    <row r="17294" spans="20:30" x14ac:dyDescent="0.2">
      <c r="T17294" s="212"/>
      <c r="U17294" s="213"/>
      <c r="V17294" s="213"/>
      <c r="W17294" s="213"/>
      <c r="X17294" s="214"/>
      <c r="Y17294" s="214"/>
      <c r="Z17294" s="214"/>
      <c r="AA17294" s="217"/>
      <c r="AB17294" s="217"/>
      <c r="AC17294" s="217"/>
      <c r="AD17294" s="213"/>
    </row>
    <row r="17295" spans="20:30" x14ac:dyDescent="0.2">
      <c r="T17295" s="212"/>
      <c r="U17295" s="213"/>
      <c r="V17295" s="213"/>
      <c r="W17295" s="213"/>
      <c r="X17295" s="214"/>
      <c r="Y17295" s="214"/>
      <c r="Z17295" s="214"/>
      <c r="AA17295" s="217"/>
      <c r="AB17295" s="217"/>
      <c r="AC17295" s="217"/>
      <c r="AD17295" s="213"/>
    </row>
    <row r="17296" spans="20:30" x14ac:dyDescent="0.2">
      <c r="T17296" s="212"/>
      <c r="U17296" s="213"/>
      <c r="V17296" s="213"/>
      <c r="W17296" s="213"/>
      <c r="X17296" s="214"/>
      <c r="Y17296" s="214"/>
      <c r="Z17296" s="214"/>
      <c r="AA17296" s="217"/>
      <c r="AB17296" s="217"/>
      <c r="AC17296" s="217"/>
      <c r="AD17296" s="213"/>
    </row>
    <row r="17297" spans="20:30" x14ac:dyDescent="0.2">
      <c r="T17297" s="212"/>
      <c r="U17297" s="213"/>
      <c r="V17297" s="213"/>
      <c r="W17297" s="213"/>
      <c r="X17297" s="214"/>
      <c r="Y17297" s="214"/>
      <c r="Z17297" s="214"/>
      <c r="AA17297" s="217"/>
      <c r="AB17297" s="217"/>
      <c r="AC17297" s="217"/>
      <c r="AD17297" s="213"/>
    </row>
    <row r="17298" spans="20:30" x14ac:dyDescent="0.2">
      <c r="T17298" s="212"/>
      <c r="U17298" s="213"/>
      <c r="V17298" s="213"/>
      <c r="W17298" s="213"/>
      <c r="X17298" s="214"/>
      <c r="Y17298" s="214"/>
      <c r="Z17298" s="214"/>
      <c r="AA17298" s="217"/>
      <c r="AB17298" s="217"/>
      <c r="AC17298" s="217"/>
      <c r="AD17298" s="213"/>
    </row>
    <row r="17299" spans="20:30" x14ac:dyDescent="0.2">
      <c r="T17299" s="212"/>
      <c r="U17299" s="213"/>
      <c r="V17299" s="213"/>
      <c r="W17299" s="213"/>
      <c r="X17299" s="214"/>
      <c r="Y17299" s="214"/>
      <c r="Z17299" s="214"/>
      <c r="AA17299" s="217"/>
      <c r="AB17299" s="217"/>
      <c r="AC17299" s="217"/>
      <c r="AD17299" s="213"/>
    </row>
    <row r="17300" spans="20:30" x14ac:dyDescent="0.2">
      <c r="T17300" s="212"/>
      <c r="U17300" s="213"/>
      <c r="V17300" s="213"/>
      <c r="W17300" s="213"/>
      <c r="X17300" s="214"/>
      <c r="Y17300" s="214"/>
      <c r="Z17300" s="214"/>
      <c r="AA17300" s="217"/>
      <c r="AB17300" s="217"/>
      <c r="AC17300" s="217"/>
      <c r="AD17300" s="213"/>
    </row>
    <row r="17301" spans="20:30" x14ac:dyDescent="0.2">
      <c r="T17301" s="212"/>
      <c r="U17301" s="213"/>
      <c r="V17301" s="213"/>
      <c r="W17301" s="213"/>
      <c r="X17301" s="214"/>
      <c r="Y17301" s="214"/>
      <c r="Z17301" s="214"/>
      <c r="AA17301" s="217"/>
      <c r="AB17301" s="217"/>
      <c r="AC17301" s="217"/>
      <c r="AD17301" s="213"/>
    </row>
    <row r="17302" spans="20:30" x14ac:dyDescent="0.2">
      <c r="T17302" s="212"/>
      <c r="U17302" s="213"/>
      <c r="V17302" s="213"/>
      <c r="W17302" s="213"/>
      <c r="X17302" s="214"/>
      <c r="Y17302" s="214"/>
      <c r="Z17302" s="214"/>
      <c r="AA17302" s="217"/>
      <c r="AB17302" s="217"/>
      <c r="AC17302" s="217"/>
      <c r="AD17302" s="213"/>
    </row>
    <row r="17303" spans="20:30" x14ac:dyDescent="0.2">
      <c r="T17303" s="212"/>
      <c r="U17303" s="213"/>
      <c r="V17303" s="213"/>
      <c r="W17303" s="213"/>
      <c r="X17303" s="214"/>
      <c r="Y17303" s="214"/>
      <c r="Z17303" s="214"/>
      <c r="AA17303" s="217"/>
      <c r="AB17303" s="217"/>
      <c r="AC17303" s="217"/>
      <c r="AD17303" s="213"/>
    </row>
    <row r="17304" spans="20:30" x14ac:dyDescent="0.2">
      <c r="T17304" s="212"/>
      <c r="U17304" s="213"/>
      <c r="V17304" s="213"/>
      <c r="W17304" s="213"/>
      <c r="X17304" s="214"/>
      <c r="Y17304" s="214"/>
      <c r="Z17304" s="214"/>
      <c r="AA17304" s="217"/>
      <c r="AB17304" s="217"/>
      <c r="AC17304" s="217"/>
      <c r="AD17304" s="213"/>
    </row>
    <row r="17305" spans="20:30" x14ac:dyDescent="0.2">
      <c r="T17305" s="212"/>
      <c r="U17305" s="213"/>
      <c r="V17305" s="213"/>
      <c r="W17305" s="213"/>
      <c r="X17305" s="214"/>
      <c r="Y17305" s="214"/>
      <c r="Z17305" s="214"/>
      <c r="AA17305" s="217"/>
      <c r="AB17305" s="217"/>
      <c r="AC17305" s="217"/>
      <c r="AD17305" s="213"/>
    </row>
    <row r="17306" spans="20:30" x14ac:dyDescent="0.2">
      <c r="T17306" s="212"/>
      <c r="U17306" s="213"/>
      <c r="V17306" s="213"/>
      <c r="W17306" s="213"/>
      <c r="X17306" s="214"/>
      <c r="Y17306" s="214"/>
      <c r="Z17306" s="214"/>
      <c r="AA17306" s="217"/>
      <c r="AB17306" s="217"/>
      <c r="AC17306" s="217"/>
      <c r="AD17306" s="213"/>
    </row>
    <row r="17307" spans="20:30" x14ac:dyDescent="0.2">
      <c r="T17307" s="212"/>
      <c r="U17307" s="213"/>
      <c r="V17307" s="213"/>
      <c r="W17307" s="213"/>
      <c r="X17307" s="214"/>
      <c r="Y17307" s="214"/>
      <c r="Z17307" s="214"/>
      <c r="AA17307" s="217"/>
      <c r="AB17307" s="217"/>
      <c r="AC17307" s="217"/>
      <c r="AD17307" s="213"/>
    </row>
    <row r="17308" spans="20:30" x14ac:dyDescent="0.2">
      <c r="T17308" s="212"/>
      <c r="U17308" s="213"/>
      <c r="V17308" s="213"/>
      <c r="W17308" s="213"/>
      <c r="X17308" s="214"/>
      <c r="Y17308" s="214"/>
      <c r="Z17308" s="214"/>
      <c r="AA17308" s="217"/>
      <c r="AB17308" s="217"/>
      <c r="AC17308" s="217"/>
      <c r="AD17308" s="213"/>
    </row>
    <row r="17309" spans="20:30" x14ac:dyDescent="0.2">
      <c r="T17309" s="212"/>
      <c r="U17309" s="213"/>
      <c r="V17309" s="213"/>
      <c r="W17309" s="213"/>
      <c r="X17309" s="214"/>
      <c r="Y17309" s="214"/>
      <c r="Z17309" s="214"/>
      <c r="AA17309" s="217"/>
      <c r="AB17309" s="217"/>
      <c r="AC17309" s="217"/>
      <c r="AD17309" s="213"/>
    </row>
    <row r="17310" spans="20:30" x14ac:dyDescent="0.2">
      <c r="T17310" s="212"/>
      <c r="U17310" s="213"/>
      <c r="V17310" s="213"/>
      <c r="W17310" s="213"/>
      <c r="X17310" s="214"/>
      <c r="Y17310" s="214"/>
      <c r="Z17310" s="214"/>
      <c r="AA17310" s="217"/>
      <c r="AB17310" s="217"/>
      <c r="AC17310" s="217"/>
      <c r="AD17310" s="213"/>
    </row>
    <row r="17311" spans="20:30" x14ac:dyDescent="0.2">
      <c r="T17311" s="212"/>
      <c r="U17311" s="213"/>
      <c r="V17311" s="213"/>
      <c r="W17311" s="213"/>
      <c r="X17311" s="214"/>
      <c r="Y17311" s="214"/>
      <c r="Z17311" s="214"/>
      <c r="AA17311" s="217"/>
      <c r="AB17311" s="217"/>
      <c r="AC17311" s="217"/>
      <c r="AD17311" s="213"/>
    </row>
    <row r="17312" spans="20:30" x14ac:dyDescent="0.2">
      <c r="T17312" s="212"/>
      <c r="U17312" s="213"/>
      <c r="V17312" s="213"/>
      <c r="W17312" s="213"/>
      <c r="X17312" s="214"/>
      <c r="Y17312" s="214"/>
      <c r="Z17312" s="214"/>
      <c r="AA17312" s="217"/>
      <c r="AB17312" s="217"/>
      <c r="AC17312" s="217"/>
      <c r="AD17312" s="213"/>
    </row>
    <row r="17313" spans="20:30" x14ac:dyDescent="0.2">
      <c r="T17313" s="212"/>
      <c r="U17313" s="213"/>
      <c r="V17313" s="213"/>
      <c r="W17313" s="213"/>
      <c r="X17313" s="214"/>
      <c r="Y17313" s="214"/>
      <c r="Z17313" s="214"/>
      <c r="AA17313" s="217"/>
      <c r="AB17313" s="217"/>
      <c r="AC17313" s="217"/>
      <c r="AD17313" s="213"/>
    </row>
    <row r="17314" spans="20:30" x14ac:dyDescent="0.2">
      <c r="T17314" s="212"/>
      <c r="U17314" s="213"/>
      <c r="V17314" s="213"/>
      <c r="W17314" s="213"/>
      <c r="X17314" s="214"/>
      <c r="Y17314" s="214"/>
      <c r="Z17314" s="214"/>
      <c r="AA17314" s="217"/>
      <c r="AB17314" s="217"/>
      <c r="AC17314" s="217"/>
      <c r="AD17314" s="213"/>
    </row>
    <row r="17315" spans="20:30" x14ac:dyDescent="0.2">
      <c r="T17315" s="212"/>
      <c r="U17315" s="213"/>
      <c r="V17315" s="213"/>
      <c r="W17315" s="213"/>
      <c r="X17315" s="214"/>
      <c r="Y17315" s="214"/>
      <c r="Z17315" s="214"/>
      <c r="AA17315" s="217"/>
      <c r="AB17315" s="217"/>
      <c r="AC17315" s="217"/>
      <c r="AD17315" s="213"/>
    </row>
    <row r="17316" spans="20:30" x14ac:dyDescent="0.2">
      <c r="T17316" s="212"/>
      <c r="U17316" s="213"/>
      <c r="V17316" s="213"/>
      <c r="W17316" s="213"/>
      <c r="X17316" s="214"/>
      <c r="Y17316" s="214"/>
      <c r="Z17316" s="214"/>
      <c r="AA17316" s="217"/>
      <c r="AB17316" s="217"/>
      <c r="AC17316" s="217"/>
      <c r="AD17316" s="213"/>
    </row>
    <row r="17317" spans="20:30" x14ac:dyDescent="0.2">
      <c r="T17317" s="212"/>
      <c r="U17317" s="213"/>
      <c r="V17317" s="213"/>
      <c r="W17317" s="213"/>
      <c r="X17317" s="214"/>
      <c r="Y17317" s="214"/>
      <c r="Z17317" s="214"/>
      <c r="AA17317" s="217"/>
      <c r="AB17317" s="217"/>
      <c r="AC17317" s="217"/>
      <c r="AD17317" s="213"/>
    </row>
    <row r="17318" spans="20:30" x14ac:dyDescent="0.2">
      <c r="T17318" s="212"/>
      <c r="U17318" s="213"/>
      <c r="V17318" s="213"/>
      <c r="W17318" s="213"/>
      <c r="X17318" s="214"/>
      <c r="Y17318" s="214"/>
      <c r="Z17318" s="214"/>
      <c r="AA17318" s="217"/>
      <c r="AB17318" s="217"/>
      <c r="AC17318" s="217"/>
      <c r="AD17318" s="213"/>
    </row>
    <row r="17319" spans="20:30" x14ac:dyDescent="0.2">
      <c r="T17319" s="212"/>
      <c r="U17319" s="213"/>
      <c r="V17319" s="213"/>
      <c r="W17319" s="213"/>
      <c r="X17319" s="214"/>
      <c r="Y17319" s="214"/>
      <c r="Z17319" s="214"/>
      <c r="AA17319" s="217"/>
      <c r="AB17319" s="217"/>
      <c r="AC17319" s="217"/>
      <c r="AD17319" s="213"/>
    </row>
    <row r="17320" spans="20:30" x14ac:dyDescent="0.2">
      <c r="T17320" s="212"/>
      <c r="U17320" s="213"/>
      <c r="V17320" s="213"/>
      <c r="W17320" s="213"/>
      <c r="X17320" s="214"/>
      <c r="Y17320" s="214"/>
      <c r="Z17320" s="214"/>
      <c r="AA17320" s="217"/>
      <c r="AB17320" s="217"/>
      <c r="AC17320" s="217"/>
      <c r="AD17320" s="213"/>
    </row>
    <row r="17321" spans="20:30" x14ac:dyDescent="0.2">
      <c r="T17321" s="212"/>
      <c r="U17321" s="213"/>
      <c r="V17321" s="213"/>
      <c r="W17321" s="213"/>
      <c r="X17321" s="214"/>
      <c r="Y17321" s="214"/>
      <c r="Z17321" s="214"/>
      <c r="AA17321" s="217"/>
      <c r="AB17321" s="217"/>
      <c r="AC17321" s="217"/>
      <c r="AD17321" s="213"/>
    </row>
    <row r="17322" spans="20:30" x14ac:dyDescent="0.2">
      <c r="T17322" s="212"/>
      <c r="U17322" s="213"/>
      <c r="V17322" s="213"/>
      <c r="W17322" s="213"/>
      <c r="X17322" s="214"/>
      <c r="Y17322" s="214"/>
      <c r="Z17322" s="214"/>
      <c r="AA17322" s="217"/>
      <c r="AB17322" s="217"/>
      <c r="AC17322" s="217"/>
      <c r="AD17322" s="213"/>
    </row>
    <row r="17323" spans="20:30" x14ac:dyDescent="0.2">
      <c r="T17323" s="212"/>
      <c r="U17323" s="213"/>
      <c r="V17323" s="213"/>
      <c r="W17323" s="213"/>
      <c r="X17323" s="214"/>
      <c r="Y17323" s="214"/>
      <c r="Z17323" s="214"/>
      <c r="AA17323" s="217"/>
      <c r="AB17323" s="217"/>
      <c r="AC17323" s="217"/>
      <c r="AD17323" s="213"/>
    </row>
    <row r="17324" spans="20:30" x14ac:dyDescent="0.2">
      <c r="T17324" s="212"/>
      <c r="U17324" s="213"/>
      <c r="V17324" s="213"/>
      <c r="W17324" s="213"/>
      <c r="X17324" s="214"/>
      <c r="Y17324" s="214"/>
      <c r="Z17324" s="214"/>
      <c r="AA17324" s="217"/>
      <c r="AB17324" s="217"/>
      <c r="AC17324" s="217"/>
      <c r="AD17324" s="213"/>
    </row>
    <row r="17325" spans="20:30" x14ac:dyDescent="0.2">
      <c r="T17325" s="212"/>
      <c r="U17325" s="213"/>
      <c r="V17325" s="213"/>
      <c r="W17325" s="213"/>
      <c r="X17325" s="214"/>
      <c r="Y17325" s="214"/>
      <c r="Z17325" s="214"/>
      <c r="AA17325" s="217"/>
      <c r="AB17325" s="217"/>
      <c r="AC17325" s="217"/>
      <c r="AD17325" s="213"/>
    </row>
    <row r="17326" spans="20:30" x14ac:dyDescent="0.2">
      <c r="T17326" s="212"/>
      <c r="U17326" s="213"/>
      <c r="V17326" s="213"/>
      <c r="W17326" s="213"/>
      <c r="X17326" s="214"/>
      <c r="Y17326" s="214"/>
      <c r="Z17326" s="214"/>
      <c r="AA17326" s="217"/>
      <c r="AB17326" s="217"/>
      <c r="AC17326" s="217"/>
      <c r="AD17326" s="213"/>
    </row>
    <row r="17327" spans="20:30" x14ac:dyDescent="0.2">
      <c r="T17327" s="212"/>
      <c r="U17327" s="213"/>
      <c r="V17327" s="213"/>
      <c r="W17327" s="213"/>
      <c r="X17327" s="214"/>
      <c r="Y17327" s="214"/>
      <c r="Z17327" s="214"/>
      <c r="AA17327" s="217"/>
      <c r="AB17327" s="217"/>
      <c r="AC17327" s="217"/>
      <c r="AD17327" s="213"/>
    </row>
    <row r="17328" spans="20:30" x14ac:dyDescent="0.2">
      <c r="T17328" s="212"/>
      <c r="U17328" s="213"/>
      <c r="V17328" s="213"/>
      <c r="W17328" s="213"/>
      <c r="X17328" s="214"/>
      <c r="Y17328" s="214"/>
      <c r="Z17328" s="214"/>
      <c r="AA17328" s="217"/>
      <c r="AB17328" s="217"/>
      <c r="AC17328" s="217"/>
      <c r="AD17328" s="213"/>
    </row>
    <row r="17329" spans="20:30" x14ac:dyDescent="0.2">
      <c r="T17329" s="212"/>
      <c r="U17329" s="213"/>
      <c r="V17329" s="213"/>
      <c r="W17329" s="213"/>
      <c r="X17329" s="214"/>
      <c r="Y17329" s="214"/>
      <c r="Z17329" s="214"/>
      <c r="AA17329" s="217"/>
      <c r="AB17329" s="217"/>
      <c r="AC17329" s="217"/>
      <c r="AD17329" s="213"/>
    </row>
    <row r="17330" spans="20:30" x14ac:dyDescent="0.2">
      <c r="T17330" s="212"/>
      <c r="U17330" s="213"/>
      <c r="V17330" s="213"/>
      <c r="W17330" s="213"/>
      <c r="X17330" s="214"/>
      <c r="Y17330" s="214"/>
      <c r="Z17330" s="214"/>
      <c r="AA17330" s="217"/>
      <c r="AB17330" s="217"/>
      <c r="AC17330" s="217"/>
      <c r="AD17330" s="213"/>
    </row>
    <row r="17331" spans="20:30" x14ac:dyDescent="0.2">
      <c r="T17331" s="212"/>
      <c r="U17331" s="213"/>
      <c r="V17331" s="213"/>
      <c r="W17331" s="213"/>
      <c r="X17331" s="214"/>
      <c r="Y17331" s="214"/>
      <c r="Z17331" s="214"/>
      <c r="AA17331" s="217"/>
      <c r="AB17331" s="217"/>
      <c r="AC17331" s="217"/>
      <c r="AD17331" s="213"/>
    </row>
    <row r="17332" spans="20:30" x14ac:dyDescent="0.2">
      <c r="T17332" s="212"/>
      <c r="U17332" s="213"/>
      <c r="V17332" s="213"/>
      <c r="W17332" s="213"/>
      <c r="X17332" s="214"/>
      <c r="Y17332" s="214"/>
      <c r="Z17332" s="214"/>
      <c r="AA17332" s="217"/>
      <c r="AB17332" s="217"/>
      <c r="AC17332" s="217"/>
      <c r="AD17332" s="213"/>
    </row>
    <row r="17333" spans="20:30" x14ac:dyDescent="0.2">
      <c r="T17333" s="212"/>
      <c r="U17333" s="213"/>
      <c r="V17333" s="213"/>
      <c r="W17333" s="213"/>
      <c r="X17333" s="214"/>
      <c r="Y17333" s="214"/>
      <c r="Z17333" s="214"/>
      <c r="AA17333" s="217"/>
      <c r="AB17333" s="217"/>
      <c r="AC17333" s="217"/>
      <c r="AD17333" s="213"/>
    </row>
    <row r="17334" spans="20:30" x14ac:dyDescent="0.2">
      <c r="T17334" s="212"/>
      <c r="U17334" s="213"/>
      <c r="V17334" s="213"/>
      <c r="W17334" s="213"/>
      <c r="X17334" s="214"/>
      <c r="Y17334" s="214"/>
      <c r="Z17334" s="214"/>
      <c r="AA17334" s="217"/>
      <c r="AB17334" s="217"/>
      <c r="AC17334" s="217"/>
      <c r="AD17334" s="213"/>
    </row>
    <row r="17335" spans="20:30" x14ac:dyDescent="0.2">
      <c r="T17335" s="212"/>
      <c r="U17335" s="213"/>
      <c r="V17335" s="213"/>
      <c r="W17335" s="213"/>
      <c r="X17335" s="214"/>
      <c r="Y17335" s="214"/>
      <c r="Z17335" s="214"/>
      <c r="AA17335" s="217"/>
      <c r="AB17335" s="217"/>
      <c r="AC17335" s="217"/>
      <c r="AD17335" s="213"/>
    </row>
    <row r="17336" spans="20:30" x14ac:dyDescent="0.2">
      <c r="T17336" s="212"/>
      <c r="U17336" s="213"/>
      <c r="V17336" s="213"/>
      <c r="W17336" s="213"/>
      <c r="X17336" s="214"/>
      <c r="Y17336" s="214"/>
      <c r="Z17336" s="214"/>
      <c r="AA17336" s="217"/>
      <c r="AB17336" s="217"/>
      <c r="AC17336" s="217"/>
      <c r="AD17336" s="213"/>
    </row>
    <row r="17337" spans="20:30" x14ac:dyDescent="0.2">
      <c r="T17337" s="212"/>
      <c r="U17337" s="213"/>
      <c r="V17337" s="213"/>
      <c r="W17337" s="213"/>
      <c r="X17337" s="214"/>
      <c r="Y17337" s="214"/>
      <c r="Z17337" s="214"/>
      <c r="AA17337" s="217"/>
      <c r="AB17337" s="217"/>
      <c r="AC17337" s="217"/>
      <c r="AD17337" s="213"/>
    </row>
    <row r="17338" spans="20:30" x14ac:dyDescent="0.2">
      <c r="T17338" s="212"/>
      <c r="U17338" s="213"/>
      <c r="V17338" s="213"/>
      <c r="W17338" s="213"/>
      <c r="X17338" s="214"/>
      <c r="Y17338" s="214"/>
      <c r="Z17338" s="214"/>
      <c r="AA17338" s="217"/>
      <c r="AB17338" s="217"/>
      <c r="AC17338" s="217"/>
      <c r="AD17338" s="213"/>
    </row>
    <row r="17339" spans="20:30" x14ac:dyDescent="0.2">
      <c r="T17339" s="212"/>
      <c r="U17339" s="213"/>
      <c r="V17339" s="213"/>
      <c r="W17339" s="213"/>
      <c r="X17339" s="214"/>
      <c r="Y17339" s="214"/>
      <c r="Z17339" s="214"/>
      <c r="AA17339" s="217"/>
      <c r="AB17339" s="217"/>
      <c r="AC17339" s="217"/>
      <c r="AD17339" s="213"/>
    </row>
    <row r="17340" spans="20:30" x14ac:dyDescent="0.2">
      <c r="T17340" s="212"/>
      <c r="U17340" s="213"/>
      <c r="V17340" s="213"/>
      <c r="W17340" s="213"/>
      <c r="X17340" s="214"/>
      <c r="Y17340" s="214"/>
      <c r="Z17340" s="214"/>
      <c r="AA17340" s="217"/>
      <c r="AB17340" s="217"/>
      <c r="AC17340" s="217"/>
      <c r="AD17340" s="213"/>
    </row>
    <row r="17341" spans="20:30" x14ac:dyDescent="0.2">
      <c r="T17341" s="212"/>
      <c r="U17341" s="213"/>
      <c r="V17341" s="213"/>
      <c r="W17341" s="213"/>
      <c r="X17341" s="214"/>
      <c r="Y17341" s="214"/>
      <c r="Z17341" s="214"/>
      <c r="AA17341" s="217"/>
      <c r="AB17341" s="217"/>
      <c r="AC17341" s="217"/>
      <c r="AD17341" s="213"/>
    </row>
    <row r="17342" spans="20:30" x14ac:dyDescent="0.2">
      <c r="T17342" s="212"/>
      <c r="U17342" s="213"/>
      <c r="V17342" s="213"/>
      <c r="W17342" s="213"/>
      <c r="X17342" s="214"/>
      <c r="Y17342" s="214"/>
      <c r="Z17342" s="214"/>
      <c r="AA17342" s="217"/>
      <c r="AB17342" s="217"/>
      <c r="AC17342" s="217"/>
      <c r="AD17342" s="213"/>
    </row>
    <row r="17343" spans="20:30" x14ac:dyDescent="0.2">
      <c r="T17343" s="212"/>
      <c r="U17343" s="213"/>
      <c r="V17343" s="213"/>
      <c r="W17343" s="213"/>
      <c r="X17343" s="214"/>
      <c r="Y17343" s="214"/>
      <c r="Z17343" s="214"/>
      <c r="AA17343" s="217"/>
      <c r="AB17343" s="217"/>
      <c r="AC17343" s="217"/>
      <c r="AD17343" s="213"/>
    </row>
    <row r="17344" spans="20:30" x14ac:dyDescent="0.2">
      <c r="T17344" s="212"/>
      <c r="U17344" s="213"/>
      <c r="V17344" s="213"/>
      <c r="W17344" s="213"/>
      <c r="X17344" s="214"/>
      <c r="Y17344" s="214"/>
      <c r="Z17344" s="214"/>
      <c r="AA17344" s="217"/>
      <c r="AB17344" s="217"/>
      <c r="AC17344" s="217"/>
      <c r="AD17344" s="213"/>
    </row>
    <row r="17345" spans="20:30" x14ac:dyDescent="0.2">
      <c r="T17345" s="212"/>
      <c r="U17345" s="213"/>
      <c r="V17345" s="213"/>
      <c r="W17345" s="213"/>
      <c r="X17345" s="214"/>
      <c r="Y17345" s="214"/>
      <c r="Z17345" s="214"/>
      <c r="AA17345" s="217"/>
      <c r="AB17345" s="217"/>
      <c r="AC17345" s="217"/>
      <c r="AD17345" s="213"/>
    </row>
    <row r="17346" spans="20:30" x14ac:dyDescent="0.2">
      <c r="T17346" s="212"/>
      <c r="U17346" s="213"/>
      <c r="V17346" s="213"/>
      <c r="W17346" s="213"/>
      <c r="X17346" s="214"/>
      <c r="Y17346" s="214"/>
      <c r="Z17346" s="214"/>
      <c r="AA17346" s="217"/>
      <c r="AB17346" s="217"/>
      <c r="AC17346" s="217"/>
      <c r="AD17346" s="213"/>
    </row>
    <row r="17347" spans="20:30" x14ac:dyDescent="0.2">
      <c r="T17347" s="212"/>
      <c r="U17347" s="213"/>
      <c r="V17347" s="213"/>
      <c r="W17347" s="213"/>
      <c r="X17347" s="214"/>
      <c r="Y17347" s="214"/>
      <c r="Z17347" s="214"/>
      <c r="AA17347" s="217"/>
      <c r="AB17347" s="217"/>
      <c r="AC17347" s="217"/>
      <c r="AD17347" s="213"/>
    </row>
    <row r="17348" spans="20:30" x14ac:dyDescent="0.2">
      <c r="T17348" s="212"/>
      <c r="U17348" s="213"/>
      <c r="V17348" s="213"/>
      <c r="W17348" s="213"/>
      <c r="X17348" s="214"/>
      <c r="Y17348" s="214"/>
      <c r="Z17348" s="214"/>
      <c r="AA17348" s="217"/>
      <c r="AB17348" s="217"/>
      <c r="AC17348" s="217"/>
      <c r="AD17348" s="213"/>
    </row>
    <row r="17349" spans="20:30" x14ac:dyDescent="0.2">
      <c r="T17349" s="212"/>
      <c r="U17349" s="213"/>
      <c r="V17349" s="213"/>
      <c r="W17349" s="213"/>
      <c r="X17349" s="214"/>
      <c r="Y17349" s="214"/>
      <c r="Z17349" s="214"/>
      <c r="AA17349" s="217"/>
      <c r="AB17349" s="217"/>
      <c r="AC17349" s="217"/>
      <c r="AD17349" s="213"/>
    </row>
    <row r="17350" spans="20:30" x14ac:dyDescent="0.2">
      <c r="T17350" s="212"/>
      <c r="U17350" s="213"/>
      <c r="V17350" s="213"/>
      <c r="W17350" s="213"/>
      <c r="X17350" s="214"/>
      <c r="Y17350" s="214"/>
      <c r="Z17350" s="214"/>
      <c r="AA17350" s="217"/>
      <c r="AB17350" s="217"/>
      <c r="AC17350" s="217"/>
      <c r="AD17350" s="213"/>
    </row>
    <row r="17351" spans="20:30" x14ac:dyDescent="0.2">
      <c r="T17351" s="212"/>
      <c r="U17351" s="213"/>
      <c r="V17351" s="213"/>
      <c r="W17351" s="213"/>
      <c r="X17351" s="214"/>
      <c r="Y17351" s="214"/>
      <c r="Z17351" s="214"/>
      <c r="AA17351" s="217"/>
      <c r="AB17351" s="217"/>
      <c r="AC17351" s="217"/>
      <c r="AD17351" s="213"/>
    </row>
    <row r="17352" spans="20:30" x14ac:dyDescent="0.2">
      <c r="T17352" s="212"/>
      <c r="U17352" s="213"/>
      <c r="V17352" s="213"/>
      <c r="W17352" s="213"/>
      <c r="X17352" s="214"/>
      <c r="Y17352" s="214"/>
      <c r="Z17352" s="214"/>
      <c r="AA17352" s="217"/>
      <c r="AB17352" s="217"/>
      <c r="AC17352" s="217"/>
      <c r="AD17352" s="213"/>
    </row>
    <row r="17353" spans="20:30" x14ac:dyDescent="0.2">
      <c r="T17353" s="212"/>
      <c r="U17353" s="213"/>
      <c r="V17353" s="213"/>
      <c r="W17353" s="213"/>
      <c r="X17353" s="214"/>
      <c r="Y17353" s="214"/>
      <c r="Z17353" s="214"/>
      <c r="AA17353" s="217"/>
      <c r="AB17353" s="217"/>
      <c r="AC17353" s="217"/>
      <c r="AD17353" s="213"/>
    </row>
    <row r="17354" spans="20:30" x14ac:dyDescent="0.2">
      <c r="T17354" s="212"/>
      <c r="U17354" s="213"/>
      <c r="V17354" s="213"/>
      <c r="W17354" s="213"/>
      <c r="X17354" s="214"/>
      <c r="Y17354" s="214"/>
      <c r="Z17354" s="214"/>
      <c r="AA17354" s="217"/>
      <c r="AB17354" s="217"/>
      <c r="AC17354" s="217"/>
      <c r="AD17354" s="213"/>
    </row>
    <row r="17355" spans="20:30" x14ac:dyDescent="0.2">
      <c r="T17355" s="212"/>
      <c r="U17355" s="213"/>
      <c r="V17355" s="213"/>
      <c r="W17355" s="213"/>
      <c r="X17355" s="214"/>
      <c r="Y17355" s="214"/>
      <c r="Z17355" s="214"/>
      <c r="AA17355" s="217"/>
      <c r="AB17355" s="217"/>
      <c r="AC17355" s="217"/>
      <c r="AD17355" s="213"/>
    </row>
    <row r="17356" spans="20:30" x14ac:dyDescent="0.2">
      <c r="T17356" s="212"/>
      <c r="U17356" s="213"/>
      <c r="V17356" s="213"/>
      <c r="W17356" s="213"/>
      <c r="X17356" s="214"/>
      <c r="Y17356" s="214"/>
      <c r="Z17356" s="214"/>
      <c r="AA17356" s="217"/>
      <c r="AB17356" s="217"/>
      <c r="AC17356" s="217"/>
      <c r="AD17356" s="213"/>
    </row>
    <row r="17357" spans="20:30" x14ac:dyDescent="0.2">
      <c r="T17357" s="212"/>
      <c r="U17357" s="213"/>
      <c r="V17357" s="213"/>
      <c r="W17357" s="213"/>
      <c r="X17357" s="214"/>
      <c r="Y17357" s="214"/>
      <c r="Z17357" s="214"/>
      <c r="AA17357" s="217"/>
      <c r="AB17357" s="217"/>
      <c r="AC17357" s="217"/>
      <c r="AD17357" s="213"/>
    </row>
    <row r="17358" spans="20:30" x14ac:dyDescent="0.2">
      <c r="T17358" s="212"/>
      <c r="U17358" s="213"/>
      <c r="V17358" s="213"/>
      <c r="W17358" s="213"/>
      <c r="X17358" s="214"/>
      <c r="Y17358" s="214"/>
      <c r="Z17358" s="214"/>
      <c r="AA17358" s="217"/>
      <c r="AB17358" s="217"/>
      <c r="AC17358" s="217"/>
      <c r="AD17358" s="213"/>
    </row>
    <row r="17359" spans="20:30" x14ac:dyDescent="0.2">
      <c r="T17359" s="212"/>
      <c r="U17359" s="213"/>
      <c r="V17359" s="213"/>
      <c r="W17359" s="213"/>
      <c r="X17359" s="214"/>
      <c r="Y17359" s="214"/>
      <c r="Z17359" s="214"/>
      <c r="AA17359" s="217"/>
      <c r="AB17359" s="217"/>
      <c r="AC17359" s="217"/>
      <c r="AD17359" s="213"/>
    </row>
    <row r="17360" spans="20:30" x14ac:dyDescent="0.2">
      <c r="T17360" s="212"/>
      <c r="U17360" s="213"/>
      <c r="V17360" s="213"/>
      <c r="W17360" s="213"/>
      <c r="X17360" s="214"/>
      <c r="Y17360" s="214"/>
      <c r="Z17360" s="214"/>
      <c r="AA17360" s="217"/>
      <c r="AB17360" s="217"/>
      <c r="AC17360" s="217"/>
      <c r="AD17360" s="213"/>
    </row>
    <row r="17361" spans="20:30" x14ac:dyDescent="0.2">
      <c r="T17361" s="212"/>
      <c r="U17361" s="213"/>
      <c r="V17361" s="213"/>
      <c r="W17361" s="213"/>
      <c r="X17361" s="214"/>
      <c r="Y17361" s="214"/>
      <c r="Z17361" s="214"/>
      <c r="AA17361" s="217"/>
      <c r="AB17361" s="217"/>
      <c r="AC17361" s="217"/>
      <c r="AD17361" s="213"/>
    </row>
    <row r="17362" spans="20:30" x14ac:dyDescent="0.2">
      <c r="T17362" s="212"/>
      <c r="U17362" s="213"/>
      <c r="V17362" s="213"/>
      <c r="W17362" s="213"/>
      <c r="X17362" s="214"/>
      <c r="Y17362" s="214"/>
      <c r="Z17362" s="214"/>
      <c r="AA17362" s="217"/>
      <c r="AB17362" s="217"/>
      <c r="AC17362" s="217"/>
      <c r="AD17362" s="213"/>
    </row>
    <row r="17363" spans="20:30" x14ac:dyDescent="0.2">
      <c r="T17363" s="212"/>
      <c r="U17363" s="213"/>
      <c r="V17363" s="213"/>
      <c r="W17363" s="213"/>
      <c r="X17363" s="214"/>
      <c r="Y17363" s="214"/>
      <c r="Z17363" s="214"/>
      <c r="AA17363" s="217"/>
      <c r="AB17363" s="217"/>
      <c r="AC17363" s="217"/>
      <c r="AD17363" s="213"/>
    </row>
    <row r="17364" spans="20:30" x14ac:dyDescent="0.2">
      <c r="T17364" s="212"/>
      <c r="U17364" s="213"/>
      <c r="V17364" s="213"/>
      <c r="W17364" s="213"/>
      <c r="X17364" s="214"/>
      <c r="Y17364" s="214"/>
      <c r="Z17364" s="214"/>
      <c r="AA17364" s="217"/>
      <c r="AB17364" s="217"/>
      <c r="AC17364" s="217"/>
      <c r="AD17364" s="213"/>
    </row>
    <row r="17365" spans="20:30" x14ac:dyDescent="0.2">
      <c r="T17365" s="212"/>
      <c r="U17365" s="213"/>
      <c r="V17365" s="213"/>
      <c r="W17365" s="213"/>
      <c r="X17365" s="214"/>
      <c r="Y17365" s="214"/>
      <c r="Z17365" s="214"/>
      <c r="AA17365" s="217"/>
      <c r="AB17365" s="217"/>
      <c r="AC17365" s="217"/>
      <c r="AD17365" s="213"/>
    </row>
    <row r="17366" spans="20:30" x14ac:dyDescent="0.2">
      <c r="T17366" s="212"/>
      <c r="U17366" s="213"/>
      <c r="V17366" s="213"/>
      <c r="W17366" s="213"/>
      <c r="X17366" s="214"/>
      <c r="Y17366" s="214"/>
      <c r="Z17366" s="214"/>
      <c r="AA17366" s="217"/>
      <c r="AB17366" s="217"/>
      <c r="AC17366" s="217"/>
      <c r="AD17366" s="213"/>
    </row>
    <row r="17367" spans="20:30" x14ac:dyDescent="0.2">
      <c r="T17367" s="212"/>
      <c r="U17367" s="213"/>
      <c r="V17367" s="213"/>
      <c r="W17367" s="213"/>
      <c r="X17367" s="214"/>
      <c r="Y17367" s="214"/>
      <c r="Z17367" s="214"/>
      <c r="AA17367" s="217"/>
      <c r="AB17367" s="217"/>
      <c r="AC17367" s="217"/>
      <c r="AD17367" s="213"/>
    </row>
    <row r="17368" spans="20:30" x14ac:dyDescent="0.2">
      <c r="T17368" s="212"/>
      <c r="U17368" s="213"/>
      <c r="V17368" s="213"/>
      <c r="W17368" s="213"/>
      <c r="X17368" s="214"/>
      <c r="Y17368" s="214"/>
      <c r="Z17368" s="214"/>
      <c r="AA17368" s="217"/>
      <c r="AB17368" s="217"/>
      <c r="AC17368" s="217"/>
      <c r="AD17368" s="213"/>
    </row>
    <row r="17369" spans="20:30" x14ac:dyDescent="0.2">
      <c r="T17369" s="212"/>
      <c r="U17369" s="213"/>
      <c r="V17369" s="213"/>
      <c r="W17369" s="213"/>
      <c r="X17369" s="214"/>
      <c r="Y17369" s="214"/>
      <c r="Z17369" s="214"/>
      <c r="AA17369" s="217"/>
      <c r="AB17369" s="217"/>
      <c r="AC17369" s="217"/>
      <c r="AD17369" s="213"/>
    </row>
    <row r="17370" spans="20:30" x14ac:dyDescent="0.2">
      <c r="T17370" s="212"/>
      <c r="U17370" s="213"/>
      <c r="V17370" s="213"/>
      <c r="W17370" s="213"/>
      <c r="X17370" s="214"/>
      <c r="Y17370" s="214"/>
      <c r="Z17370" s="214"/>
      <c r="AA17370" s="217"/>
      <c r="AB17370" s="217"/>
      <c r="AC17370" s="217"/>
      <c r="AD17370" s="213"/>
    </row>
    <row r="17371" spans="20:30" x14ac:dyDescent="0.2">
      <c r="T17371" s="212"/>
      <c r="U17371" s="213"/>
      <c r="V17371" s="213"/>
      <c r="W17371" s="213"/>
      <c r="X17371" s="214"/>
      <c r="Y17371" s="214"/>
      <c r="Z17371" s="214"/>
      <c r="AA17371" s="217"/>
      <c r="AB17371" s="217"/>
      <c r="AC17371" s="217"/>
      <c r="AD17371" s="213"/>
    </row>
    <row r="17372" spans="20:30" x14ac:dyDescent="0.2">
      <c r="T17372" s="212"/>
      <c r="U17372" s="213"/>
      <c r="V17372" s="213"/>
      <c r="W17372" s="213"/>
      <c r="X17372" s="214"/>
      <c r="Y17372" s="214"/>
      <c r="Z17372" s="214"/>
      <c r="AA17372" s="217"/>
      <c r="AB17372" s="217"/>
      <c r="AC17372" s="217"/>
      <c r="AD17372" s="213"/>
    </row>
    <row r="17373" spans="20:30" x14ac:dyDescent="0.2">
      <c r="T17373" s="212"/>
      <c r="U17373" s="213"/>
      <c r="V17373" s="213"/>
      <c r="W17373" s="213"/>
      <c r="X17373" s="214"/>
      <c r="Y17373" s="214"/>
      <c r="Z17373" s="214"/>
      <c r="AA17373" s="217"/>
      <c r="AB17373" s="217"/>
      <c r="AC17373" s="217"/>
      <c r="AD17373" s="213"/>
    </row>
    <row r="17374" spans="20:30" x14ac:dyDescent="0.2">
      <c r="T17374" s="212"/>
      <c r="U17374" s="213"/>
      <c r="V17374" s="213"/>
      <c r="W17374" s="213"/>
      <c r="X17374" s="214"/>
      <c r="Y17374" s="214"/>
      <c r="Z17374" s="214"/>
      <c r="AA17374" s="217"/>
      <c r="AB17374" s="217"/>
      <c r="AC17374" s="217"/>
      <c r="AD17374" s="213"/>
    </row>
    <row r="17375" spans="20:30" x14ac:dyDescent="0.2">
      <c r="T17375" s="212"/>
      <c r="U17375" s="213"/>
      <c r="V17375" s="213"/>
      <c r="W17375" s="213"/>
      <c r="X17375" s="214"/>
      <c r="Y17375" s="214"/>
      <c r="Z17375" s="214"/>
      <c r="AA17375" s="217"/>
      <c r="AB17375" s="217"/>
      <c r="AC17375" s="217"/>
      <c r="AD17375" s="213"/>
    </row>
    <row r="17376" spans="20:30" x14ac:dyDescent="0.2">
      <c r="T17376" s="212"/>
      <c r="U17376" s="213"/>
      <c r="V17376" s="213"/>
      <c r="W17376" s="213"/>
      <c r="X17376" s="214"/>
      <c r="Y17376" s="214"/>
      <c r="Z17376" s="214"/>
      <c r="AA17376" s="217"/>
      <c r="AB17376" s="217"/>
      <c r="AC17376" s="217"/>
      <c r="AD17376" s="213"/>
    </row>
    <row r="17377" spans="20:30" x14ac:dyDescent="0.2">
      <c r="T17377" s="212"/>
      <c r="U17377" s="213"/>
      <c r="V17377" s="213"/>
      <c r="W17377" s="213"/>
      <c r="X17377" s="214"/>
      <c r="Y17377" s="214"/>
      <c r="Z17377" s="214"/>
      <c r="AA17377" s="217"/>
      <c r="AB17377" s="217"/>
      <c r="AC17377" s="217"/>
      <c r="AD17377" s="213"/>
    </row>
    <row r="17378" spans="20:30" x14ac:dyDescent="0.2">
      <c r="T17378" s="212"/>
      <c r="U17378" s="213"/>
      <c r="V17378" s="213"/>
      <c r="W17378" s="213"/>
      <c r="X17378" s="214"/>
      <c r="Y17378" s="214"/>
      <c r="Z17378" s="214"/>
      <c r="AA17378" s="217"/>
      <c r="AB17378" s="217"/>
      <c r="AC17378" s="217"/>
      <c r="AD17378" s="213"/>
    </row>
    <row r="17379" spans="20:30" x14ac:dyDescent="0.2">
      <c r="T17379" s="212"/>
      <c r="U17379" s="213"/>
      <c r="V17379" s="213"/>
      <c r="W17379" s="213"/>
      <c r="X17379" s="214"/>
      <c r="Y17379" s="214"/>
      <c r="Z17379" s="214"/>
      <c r="AA17379" s="217"/>
      <c r="AB17379" s="217"/>
      <c r="AC17379" s="217"/>
      <c r="AD17379" s="213"/>
    </row>
    <row r="17380" spans="20:30" x14ac:dyDescent="0.2">
      <c r="T17380" s="212"/>
      <c r="U17380" s="213"/>
      <c r="V17380" s="213"/>
      <c r="W17380" s="213"/>
      <c r="X17380" s="214"/>
      <c r="Y17380" s="214"/>
      <c r="Z17380" s="214"/>
      <c r="AA17380" s="217"/>
      <c r="AB17380" s="217"/>
      <c r="AC17380" s="217"/>
      <c r="AD17380" s="213"/>
    </row>
    <row r="17381" spans="20:30" x14ac:dyDescent="0.2">
      <c r="T17381" s="212"/>
      <c r="U17381" s="213"/>
      <c r="V17381" s="213"/>
      <c r="W17381" s="213"/>
      <c r="X17381" s="214"/>
      <c r="Y17381" s="214"/>
      <c r="Z17381" s="214"/>
      <c r="AA17381" s="217"/>
      <c r="AB17381" s="217"/>
      <c r="AC17381" s="217"/>
      <c r="AD17381" s="213"/>
    </row>
    <row r="17382" spans="20:30" x14ac:dyDescent="0.2">
      <c r="T17382" s="212"/>
      <c r="U17382" s="213"/>
      <c r="V17382" s="213"/>
      <c r="W17382" s="213"/>
      <c r="X17382" s="214"/>
      <c r="Y17382" s="214"/>
      <c r="Z17382" s="214"/>
      <c r="AA17382" s="217"/>
      <c r="AB17382" s="217"/>
      <c r="AC17382" s="217"/>
      <c r="AD17382" s="213"/>
    </row>
    <row r="17383" spans="20:30" x14ac:dyDescent="0.2">
      <c r="T17383" s="212"/>
      <c r="U17383" s="213"/>
      <c r="V17383" s="213"/>
      <c r="W17383" s="213"/>
      <c r="X17383" s="214"/>
      <c r="Y17383" s="214"/>
      <c r="Z17383" s="214"/>
      <c r="AA17383" s="217"/>
      <c r="AB17383" s="217"/>
      <c r="AC17383" s="217"/>
      <c r="AD17383" s="213"/>
    </row>
    <row r="17384" spans="20:30" x14ac:dyDescent="0.2">
      <c r="T17384" s="212"/>
      <c r="U17384" s="213"/>
      <c r="V17384" s="213"/>
      <c r="W17384" s="213"/>
      <c r="X17384" s="214"/>
      <c r="Y17384" s="214"/>
      <c r="Z17384" s="214"/>
      <c r="AA17384" s="217"/>
      <c r="AB17384" s="217"/>
      <c r="AC17384" s="217"/>
      <c r="AD17384" s="213"/>
    </row>
    <row r="17385" spans="20:30" x14ac:dyDescent="0.2">
      <c r="T17385" s="212"/>
      <c r="U17385" s="213"/>
      <c r="V17385" s="213"/>
      <c r="W17385" s="213"/>
      <c r="X17385" s="214"/>
      <c r="Y17385" s="214"/>
      <c r="Z17385" s="214"/>
      <c r="AA17385" s="217"/>
      <c r="AB17385" s="217"/>
      <c r="AC17385" s="217"/>
      <c r="AD17385" s="213"/>
    </row>
    <row r="17386" spans="20:30" x14ac:dyDescent="0.2">
      <c r="T17386" s="212"/>
      <c r="U17386" s="213"/>
      <c r="V17386" s="213"/>
      <c r="W17386" s="213"/>
      <c r="X17386" s="214"/>
      <c r="Y17386" s="214"/>
      <c r="Z17386" s="214"/>
      <c r="AA17386" s="217"/>
      <c r="AB17386" s="217"/>
      <c r="AC17386" s="217"/>
      <c r="AD17386" s="213"/>
    </row>
    <row r="17387" spans="20:30" x14ac:dyDescent="0.2">
      <c r="T17387" s="212"/>
      <c r="U17387" s="213"/>
      <c r="V17387" s="213"/>
      <c r="W17387" s="213"/>
      <c r="X17387" s="214"/>
      <c r="Y17387" s="214"/>
      <c r="Z17387" s="214"/>
      <c r="AA17387" s="217"/>
      <c r="AB17387" s="217"/>
      <c r="AC17387" s="217"/>
      <c r="AD17387" s="213"/>
    </row>
    <row r="17388" spans="20:30" x14ac:dyDescent="0.2">
      <c r="T17388" s="212"/>
      <c r="U17388" s="213"/>
      <c r="V17388" s="213"/>
      <c r="W17388" s="213"/>
      <c r="X17388" s="214"/>
      <c r="Y17388" s="214"/>
      <c r="Z17388" s="214"/>
      <c r="AA17388" s="217"/>
      <c r="AB17388" s="217"/>
      <c r="AC17388" s="217"/>
      <c r="AD17388" s="213"/>
    </row>
    <row r="17389" spans="20:30" x14ac:dyDescent="0.2">
      <c r="T17389" s="212"/>
      <c r="U17389" s="213"/>
      <c r="V17389" s="213"/>
      <c r="W17389" s="213"/>
      <c r="X17389" s="214"/>
      <c r="Y17389" s="214"/>
      <c r="Z17389" s="214"/>
      <c r="AA17389" s="217"/>
      <c r="AB17389" s="217"/>
      <c r="AC17389" s="217"/>
      <c r="AD17389" s="213"/>
    </row>
    <row r="17390" spans="20:30" x14ac:dyDescent="0.2">
      <c r="T17390" s="212"/>
      <c r="U17390" s="213"/>
      <c r="V17390" s="213"/>
      <c r="W17390" s="213"/>
      <c r="X17390" s="214"/>
      <c r="Y17390" s="214"/>
      <c r="Z17390" s="214"/>
      <c r="AA17390" s="217"/>
      <c r="AB17390" s="217"/>
      <c r="AC17390" s="217"/>
      <c r="AD17390" s="213"/>
    </row>
    <row r="17391" spans="20:30" x14ac:dyDescent="0.2">
      <c r="T17391" s="212"/>
      <c r="U17391" s="213"/>
      <c r="V17391" s="213"/>
      <c r="W17391" s="213"/>
      <c r="X17391" s="214"/>
      <c r="Y17391" s="214"/>
      <c r="Z17391" s="214"/>
      <c r="AA17391" s="217"/>
      <c r="AB17391" s="217"/>
      <c r="AC17391" s="217"/>
      <c r="AD17391" s="213"/>
    </row>
    <row r="17392" spans="20:30" x14ac:dyDescent="0.2">
      <c r="T17392" s="212"/>
      <c r="U17392" s="213"/>
      <c r="V17392" s="213"/>
      <c r="W17392" s="213"/>
      <c r="X17392" s="214"/>
      <c r="Y17392" s="214"/>
      <c r="Z17392" s="214"/>
      <c r="AA17392" s="217"/>
      <c r="AB17392" s="217"/>
      <c r="AC17392" s="217"/>
      <c r="AD17392" s="213"/>
    </row>
    <row r="17393" spans="20:30" x14ac:dyDescent="0.2">
      <c r="T17393" s="212"/>
      <c r="U17393" s="213"/>
      <c r="V17393" s="213"/>
      <c r="W17393" s="213"/>
      <c r="X17393" s="214"/>
      <c r="Y17393" s="214"/>
      <c r="Z17393" s="214"/>
      <c r="AA17393" s="217"/>
      <c r="AB17393" s="217"/>
      <c r="AC17393" s="217"/>
      <c r="AD17393" s="213"/>
    </row>
    <row r="17394" spans="20:30" x14ac:dyDescent="0.2">
      <c r="T17394" s="212"/>
      <c r="U17394" s="213"/>
      <c r="V17394" s="213"/>
      <c r="W17394" s="213"/>
      <c r="X17394" s="214"/>
      <c r="Y17394" s="214"/>
      <c r="Z17394" s="214"/>
      <c r="AA17394" s="217"/>
      <c r="AB17394" s="217"/>
      <c r="AC17394" s="217"/>
      <c r="AD17394" s="213"/>
    </row>
    <row r="17395" spans="20:30" x14ac:dyDescent="0.2">
      <c r="T17395" s="212"/>
      <c r="U17395" s="213"/>
      <c r="V17395" s="213"/>
      <c r="W17395" s="213"/>
      <c r="X17395" s="214"/>
      <c r="Y17395" s="214"/>
      <c r="Z17395" s="214"/>
      <c r="AA17395" s="217"/>
      <c r="AB17395" s="217"/>
      <c r="AC17395" s="217"/>
      <c r="AD17395" s="213"/>
    </row>
    <row r="17396" spans="20:30" x14ac:dyDescent="0.2">
      <c r="T17396" s="212"/>
      <c r="U17396" s="213"/>
      <c r="V17396" s="213"/>
      <c r="W17396" s="213"/>
      <c r="X17396" s="214"/>
      <c r="Y17396" s="214"/>
      <c r="Z17396" s="214"/>
      <c r="AA17396" s="217"/>
      <c r="AB17396" s="217"/>
      <c r="AC17396" s="217"/>
      <c r="AD17396" s="213"/>
    </row>
    <row r="17397" spans="20:30" x14ac:dyDescent="0.2">
      <c r="T17397" s="212"/>
      <c r="U17397" s="213"/>
      <c r="V17397" s="213"/>
      <c r="W17397" s="213"/>
      <c r="X17397" s="214"/>
      <c r="Y17397" s="214"/>
      <c r="Z17397" s="214"/>
      <c r="AA17397" s="217"/>
      <c r="AB17397" s="217"/>
      <c r="AC17397" s="217"/>
      <c r="AD17397" s="213"/>
    </row>
    <row r="17398" spans="20:30" x14ac:dyDescent="0.2">
      <c r="T17398" s="212"/>
      <c r="U17398" s="213"/>
      <c r="V17398" s="213"/>
      <c r="W17398" s="213"/>
      <c r="X17398" s="214"/>
      <c r="Y17398" s="214"/>
      <c r="Z17398" s="214"/>
      <c r="AA17398" s="217"/>
      <c r="AB17398" s="217"/>
      <c r="AC17398" s="217"/>
      <c r="AD17398" s="213"/>
    </row>
    <row r="17399" spans="20:30" x14ac:dyDescent="0.2">
      <c r="T17399" s="212"/>
      <c r="U17399" s="213"/>
      <c r="V17399" s="213"/>
      <c r="W17399" s="213"/>
      <c r="X17399" s="214"/>
      <c r="Y17399" s="214"/>
      <c r="Z17399" s="214"/>
      <c r="AA17399" s="217"/>
      <c r="AB17399" s="217"/>
      <c r="AC17399" s="217"/>
      <c r="AD17399" s="213"/>
    </row>
    <row r="17400" spans="20:30" x14ac:dyDescent="0.2">
      <c r="T17400" s="212"/>
      <c r="U17400" s="213"/>
      <c r="V17400" s="213"/>
      <c r="W17400" s="213"/>
      <c r="X17400" s="214"/>
      <c r="Y17400" s="214"/>
      <c r="Z17400" s="214"/>
      <c r="AA17400" s="217"/>
      <c r="AB17400" s="217"/>
      <c r="AC17400" s="217"/>
      <c r="AD17400" s="213"/>
    </row>
    <row r="17401" spans="20:30" x14ac:dyDescent="0.2">
      <c r="T17401" s="212"/>
      <c r="U17401" s="213"/>
      <c r="V17401" s="213"/>
      <c r="W17401" s="213"/>
      <c r="X17401" s="214"/>
      <c r="Y17401" s="214"/>
      <c r="Z17401" s="214"/>
      <c r="AA17401" s="217"/>
      <c r="AB17401" s="217"/>
      <c r="AC17401" s="217"/>
      <c r="AD17401" s="213"/>
    </row>
    <row r="17402" spans="20:30" x14ac:dyDescent="0.2">
      <c r="T17402" s="212"/>
      <c r="U17402" s="213"/>
      <c r="V17402" s="213"/>
      <c r="W17402" s="213"/>
      <c r="X17402" s="214"/>
      <c r="Y17402" s="214"/>
      <c r="Z17402" s="214"/>
      <c r="AA17402" s="217"/>
      <c r="AB17402" s="217"/>
      <c r="AC17402" s="217"/>
      <c r="AD17402" s="213"/>
    </row>
    <row r="17403" spans="20:30" x14ac:dyDescent="0.2">
      <c r="T17403" s="212"/>
      <c r="U17403" s="213"/>
      <c r="V17403" s="213"/>
      <c r="W17403" s="213"/>
      <c r="X17403" s="214"/>
      <c r="Y17403" s="214"/>
      <c r="Z17403" s="214"/>
      <c r="AA17403" s="217"/>
      <c r="AB17403" s="217"/>
      <c r="AC17403" s="217"/>
      <c r="AD17403" s="213"/>
    </row>
    <row r="17404" spans="20:30" x14ac:dyDescent="0.2">
      <c r="T17404" s="212"/>
      <c r="U17404" s="213"/>
      <c r="V17404" s="213"/>
      <c r="W17404" s="213"/>
      <c r="X17404" s="214"/>
      <c r="Y17404" s="214"/>
      <c r="Z17404" s="214"/>
      <c r="AA17404" s="217"/>
      <c r="AB17404" s="217"/>
      <c r="AC17404" s="217"/>
      <c r="AD17404" s="213"/>
    </row>
    <row r="17405" spans="20:30" x14ac:dyDescent="0.2">
      <c r="T17405" s="212"/>
      <c r="U17405" s="213"/>
      <c r="V17405" s="213"/>
      <c r="W17405" s="213"/>
      <c r="X17405" s="214"/>
      <c r="Y17405" s="214"/>
      <c r="Z17405" s="214"/>
      <c r="AA17405" s="217"/>
      <c r="AB17405" s="217"/>
      <c r="AC17405" s="217"/>
      <c r="AD17405" s="213"/>
    </row>
    <row r="17406" spans="20:30" x14ac:dyDescent="0.2">
      <c r="T17406" s="212"/>
      <c r="U17406" s="213"/>
      <c r="V17406" s="213"/>
      <c r="W17406" s="213"/>
      <c r="X17406" s="214"/>
      <c r="Y17406" s="214"/>
      <c r="Z17406" s="214"/>
      <c r="AA17406" s="217"/>
      <c r="AB17406" s="217"/>
      <c r="AC17406" s="217"/>
      <c r="AD17406" s="213"/>
    </row>
    <row r="17407" spans="20:30" x14ac:dyDescent="0.2">
      <c r="T17407" s="212"/>
      <c r="U17407" s="213"/>
      <c r="V17407" s="213"/>
      <c r="W17407" s="213"/>
      <c r="X17407" s="214"/>
      <c r="Y17407" s="214"/>
      <c r="Z17407" s="214"/>
      <c r="AA17407" s="217"/>
      <c r="AB17407" s="217"/>
      <c r="AC17407" s="217"/>
      <c r="AD17407" s="213"/>
    </row>
    <row r="17408" spans="20:30" x14ac:dyDescent="0.2">
      <c r="T17408" s="212"/>
      <c r="U17408" s="213"/>
      <c r="V17408" s="213"/>
      <c r="W17408" s="213"/>
      <c r="X17408" s="214"/>
      <c r="Y17408" s="214"/>
      <c r="Z17408" s="214"/>
      <c r="AA17408" s="217"/>
      <c r="AB17408" s="217"/>
      <c r="AC17408" s="217"/>
      <c r="AD17408" s="213"/>
    </row>
    <row r="17409" spans="20:30" x14ac:dyDescent="0.2">
      <c r="T17409" s="212"/>
      <c r="U17409" s="213"/>
      <c r="V17409" s="213"/>
      <c r="W17409" s="213"/>
      <c r="X17409" s="214"/>
      <c r="Y17409" s="214"/>
      <c r="Z17409" s="214"/>
      <c r="AA17409" s="217"/>
      <c r="AB17409" s="217"/>
      <c r="AC17409" s="217"/>
      <c r="AD17409" s="213"/>
    </row>
    <row r="17410" spans="20:30" x14ac:dyDescent="0.2">
      <c r="T17410" s="212"/>
      <c r="U17410" s="213"/>
      <c r="V17410" s="213"/>
      <c r="W17410" s="213"/>
      <c r="X17410" s="214"/>
      <c r="Y17410" s="214"/>
      <c r="Z17410" s="214"/>
      <c r="AA17410" s="217"/>
      <c r="AB17410" s="217"/>
      <c r="AC17410" s="217"/>
      <c r="AD17410" s="213"/>
    </row>
    <row r="17411" spans="20:30" x14ac:dyDescent="0.2">
      <c r="T17411" s="212"/>
      <c r="U17411" s="213"/>
      <c r="V17411" s="213"/>
      <c r="W17411" s="213"/>
      <c r="X17411" s="214"/>
      <c r="Y17411" s="214"/>
      <c r="Z17411" s="214"/>
      <c r="AA17411" s="217"/>
      <c r="AB17411" s="217"/>
      <c r="AC17411" s="217"/>
      <c r="AD17411" s="213"/>
    </row>
    <row r="17412" spans="20:30" x14ac:dyDescent="0.2">
      <c r="T17412" s="212"/>
      <c r="U17412" s="213"/>
      <c r="V17412" s="213"/>
      <c r="W17412" s="213"/>
      <c r="X17412" s="214"/>
      <c r="Y17412" s="214"/>
      <c r="Z17412" s="214"/>
      <c r="AA17412" s="217"/>
      <c r="AB17412" s="217"/>
      <c r="AC17412" s="217"/>
      <c r="AD17412" s="213"/>
    </row>
    <row r="17413" spans="20:30" x14ac:dyDescent="0.2">
      <c r="T17413" s="212"/>
      <c r="U17413" s="213"/>
      <c r="V17413" s="213"/>
      <c r="W17413" s="213"/>
      <c r="X17413" s="214"/>
      <c r="Y17413" s="214"/>
      <c r="Z17413" s="214"/>
      <c r="AA17413" s="217"/>
      <c r="AB17413" s="217"/>
      <c r="AC17413" s="217"/>
      <c r="AD17413" s="213"/>
    </row>
    <row r="17414" spans="20:30" x14ac:dyDescent="0.2">
      <c r="T17414" s="212"/>
      <c r="U17414" s="213"/>
      <c r="V17414" s="213"/>
      <c r="W17414" s="213"/>
      <c r="X17414" s="214"/>
      <c r="Y17414" s="214"/>
      <c r="Z17414" s="214"/>
      <c r="AA17414" s="217"/>
      <c r="AB17414" s="217"/>
      <c r="AC17414" s="217"/>
      <c r="AD17414" s="213"/>
    </row>
    <row r="17415" spans="20:30" x14ac:dyDescent="0.2">
      <c r="T17415" s="212"/>
      <c r="U17415" s="213"/>
      <c r="V17415" s="213"/>
      <c r="W17415" s="213"/>
      <c r="X17415" s="214"/>
      <c r="Y17415" s="214"/>
      <c r="Z17415" s="214"/>
      <c r="AA17415" s="217"/>
      <c r="AB17415" s="217"/>
      <c r="AC17415" s="217"/>
      <c r="AD17415" s="213"/>
    </row>
    <row r="17416" spans="20:30" x14ac:dyDescent="0.2">
      <c r="T17416" s="212"/>
      <c r="U17416" s="213"/>
      <c r="V17416" s="213"/>
      <c r="W17416" s="213"/>
      <c r="X17416" s="214"/>
      <c r="Y17416" s="214"/>
      <c r="Z17416" s="214"/>
      <c r="AA17416" s="217"/>
      <c r="AB17416" s="217"/>
      <c r="AC17416" s="217"/>
      <c r="AD17416" s="213"/>
    </row>
    <row r="17417" spans="20:30" x14ac:dyDescent="0.2">
      <c r="T17417" s="212"/>
      <c r="U17417" s="213"/>
      <c r="V17417" s="213"/>
      <c r="W17417" s="213"/>
      <c r="X17417" s="214"/>
      <c r="Y17417" s="214"/>
      <c r="Z17417" s="214"/>
      <c r="AA17417" s="217"/>
      <c r="AB17417" s="217"/>
      <c r="AC17417" s="217"/>
      <c r="AD17417" s="213"/>
    </row>
    <row r="17418" spans="20:30" x14ac:dyDescent="0.2">
      <c r="T17418" s="212"/>
      <c r="U17418" s="213"/>
      <c r="V17418" s="213"/>
      <c r="W17418" s="213"/>
      <c r="X17418" s="214"/>
      <c r="Y17418" s="214"/>
      <c r="Z17418" s="214"/>
      <c r="AA17418" s="217"/>
      <c r="AB17418" s="217"/>
      <c r="AC17418" s="217"/>
      <c r="AD17418" s="213"/>
    </row>
    <row r="17419" spans="20:30" x14ac:dyDescent="0.2">
      <c r="T17419" s="212"/>
      <c r="U17419" s="213"/>
      <c r="V17419" s="213"/>
      <c r="W17419" s="213"/>
      <c r="X17419" s="214"/>
      <c r="Y17419" s="214"/>
      <c r="Z17419" s="214"/>
      <c r="AA17419" s="217"/>
      <c r="AB17419" s="217"/>
      <c r="AC17419" s="217"/>
      <c r="AD17419" s="213"/>
    </row>
    <row r="17420" spans="20:30" x14ac:dyDescent="0.2">
      <c r="T17420" s="212"/>
      <c r="U17420" s="213"/>
      <c r="V17420" s="213"/>
      <c r="W17420" s="213"/>
      <c r="X17420" s="214"/>
      <c r="Y17420" s="214"/>
      <c r="Z17420" s="214"/>
      <c r="AA17420" s="217"/>
      <c r="AB17420" s="217"/>
      <c r="AC17420" s="217"/>
      <c r="AD17420" s="213"/>
    </row>
    <row r="17421" spans="20:30" x14ac:dyDescent="0.2">
      <c r="T17421" s="212"/>
      <c r="U17421" s="213"/>
      <c r="V17421" s="213"/>
      <c r="W17421" s="213"/>
      <c r="X17421" s="214"/>
      <c r="Y17421" s="214"/>
      <c r="Z17421" s="214"/>
      <c r="AA17421" s="217"/>
      <c r="AB17421" s="217"/>
      <c r="AC17421" s="217"/>
      <c r="AD17421" s="213"/>
    </row>
    <row r="17422" spans="20:30" x14ac:dyDescent="0.2">
      <c r="T17422" s="212"/>
      <c r="U17422" s="213"/>
      <c r="V17422" s="213"/>
      <c r="W17422" s="213"/>
      <c r="X17422" s="214"/>
      <c r="Y17422" s="214"/>
      <c r="Z17422" s="214"/>
      <c r="AA17422" s="217"/>
      <c r="AB17422" s="217"/>
      <c r="AC17422" s="217"/>
      <c r="AD17422" s="213"/>
    </row>
    <row r="17423" spans="20:30" x14ac:dyDescent="0.2">
      <c r="T17423" s="212"/>
      <c r="U17423" s="213"/>
      <c r="V17423" s="213"/>
      <c r="W17423" s="213"/>
      <c r="X17423" s="214"/>
      <c r="Y17423" s="214"/>
      <c r="Z17423" s="214"/>
      <c r="AA17423" s="217"/>
      <c r="AB17423" s="217"/>
      <c r="AC17423" s="217"/>
      <c r="AD17423" s="213"/>
    </row>
    <row r="17424" spans="20:30" x14ac:dyDescent="0.2">
      <c r="T17424" s="212"/>
      <c r="U17424" s="213"/>
      <c r="V17424" s="213"/>
      <c r="W17424" s="213"/>
      <c r="X17424" s="214"/>
      <c r="Y17424" s="214"/>
      <c r="Z17424" s="214"/>
      <c r="AA17424" s="217"/>
      <c r="AB17424" s="217"/>
      <c r="AC17424" s="217"/>
      <c r="AD17424" s="213"/>
    </row>
    <row r="17425" spans="20:30" x14ac:dyDescent="0.2">
      <c r="T17425" s="212"/>
      <c r="U17425" s="213"/>
      <c r="V17425" s="213"/>
      <c r="W17425" s="213"/>
      <c r="X17425" s="214"/>
      <c r="Y17425" s="214"/>
      <c r="Z17425" s="214"/>
      <c r="AA17425" s="217"/>
      <c r="AB17425" s="217"/>
      <c r="AC17425" s="217"/>
      <c r="AD17425" s="213"/>
    </row>
    <row r="17426" spans="20:30" x14ac:dyDescent="0.2">
      <c r="T17426" s="212"/>
      <c r="U17426" s="213"/>
      <c r="V17426" s="213"/>
      <c r="W17426" s="213"/>
      <c r="X17426" s="214"/>
      <c r="Y17426" s="214"/>
      <c r="Z17426" s="214"/>
      <c r="AA17426" s="217"/>
      <c r="AB17426" s="217"/>
      <c r="AC17426" s="217"/>
      <c r="AD17426" s="213"/>
    </row>
    <row r="17427" spans="20:30" x14ac:dyDescent="0.2">
      <c r="T17427" s="212"/>
      <c r="U17427" s="213"/>
      <c r="V17427" s="213"/>
      <c r="W17427" s="213"/>
      <c r="X17427" s="214"/>
      <c r="Y17427" s="214"/>
      <c r="Z17427" s="214"/>
      <c r="AA17427" s="217"/>
      <c r="AB17427" s="217"/>
      <c r="AC17427" s="217"/>
      <c r="AD17427" s="213"/>
    </row>
    <row r="17428" spans="20:30" x14ac:dyDescent="0.2">
      <c r="T17428" s="212"/>
      <c r="U17428" s="213"/>
      <c r="V17428" s="213"/>
      <c r="W17428" s="213"/>
      <c r="X17428" s="214"/>
      <c r="Y17428" s="214"/>
      <c r="Z17428" s="214"/>
      <c r="AA17428" s="217"/>
      <c r="AB17428" s="217"/>
      <c r="AC17428" s="217"/>
      <c r="AD17428" s="213"/>
    </row>
    <row r="17429" spans="20:30" x14ac:dyDescent="0.2">
      <c r="T17429" s="212"/>
      <c r="U17429" s="213"/>
      <c r="V17429" s="213"/>
      <c r="W17429" s="213"/>
      <c r="X17429" s="214"/>
      <c r="Y17429" s="214"/>
      <c r="Z17429" s="214"/>
      <c r="AA17429" s="217"/>
      <c r="AB17429" s="217"/>
      <c r="AC17429" s="217"/>
      <c r="AD17429" s="213"/>
    </row>
    <row r="17430" spans="20:30" x14ac:dyDescent="0.2">
      <c r="T17430" s="212"/>
      <c r="U17430" s="213"/>
      <c r="V17430" s="213"/>
      <c r="W17430" s="213"/>
      <c r="X17430" s="214"/>
      <c r="Y17430" s="214"/>
      <c r="Z17430" s="214"/>
      <c r="AA17430" s="217"/>
      <c r="AB17430" s="217"/>
      <c r="AC17430" s="217"/>
      <c r="AD17430" s="213"/>
    </row>
    <row r="17431" spans="20:30" x14ac:dyDescent="0.2">
      <c r="T17431" s="212"/>
      <c r="U17431" s="213"/>
      <c r="V17431" s="213"/>
      <c r="W17431" s="213"/>
      <c r="X17431" s="214"/>
      <c r="Y17431" s="214"/>
      <c r="Z17431" s="214"/>
      <c r="AA17431" s="217"/>
      <c r="AB17431" s="217"/>
      <c r="AC17431" s="217"/>
      <c r="AD17431" s="213"/>
    </row>
    <row r="17432" spans="20:30" x14ac:dyDescent="0.2">
      <c r="T17432" s="212"/>
      <c r="U17432" s="213"/>
      <c r="V17432" s="213"/>
      <c r="W17432" s="213"/>
      <c r="X17432" s="214"/>
      <c r="Y17432" s="214"/>
      <c r="Z17432" s="214"/>
      <c r="AA17432" s="217"/>
      <c r="AB17432" s="217"/>
      <c r="AC17432" s="217"/>
      <c r="AD17432" s="213"/>
    </row>
    <row r="17433" spans="20:30" x14ac:dyDescent="0.2">
      <c r="T17433" s="212"/>
      <c r="U17433" s="213"/>
      <c r="V17433" s="213"/>
      <c r="W17433" s="213"/>
      <c r="X17433" s="214"/>
      <c r="Y17433" s="214"/>
      <c r="Z17433" s="214"/>
      <c r="AA17433" s="217"/>
      <c r="AB17433" s="217"/>
      <c r="AC17433" s="217"/>
      <c r="AD17433" s="213"/>
    </row>
    <row r="17434" spans="20:30" x14ac:dyDescent="0.2">
      <c r="T17434" s="212"/>
      <c r="U17434" s="213"/>
      <c r="V17434" s="213"/>
      <c r="W17434" s="213"/>
      <c r="X17434" s="214"/>
      <c r="Y17434" s="214"/>
      <c r="Z17434" s="214"/>
      <c r="AA17434" s="217"/>
      <c r="AB17434" s="217"/>
      <c r="AC17434" s="217"/>
      <c r="AD17434" s="213"/>
    </row>
    <row r="17435" spans="20:30" x14ac:dyDescent="0.2">
      <c r="T17435" s="212"/>
      <c r="U17435" s="213"/>
      <c r="V17435" s="213"/>
      <c r="W17435" s="213"/>
      <c r="X17435" s="214"/>
      <c r="Y17435" s="214"/>
      <c r="Z17435" s="214"/>
      <c r="AA17435" s="217"/>
      <c r="AB17435" s="217"/>
      <c r="AC17435" s="217"/>
      <c r="AD17435" s="213"/>
    </row>
    <row r="17436" spans="20:30" x14ac:dyDescent="0.2">
      <c r="T17436" s="212"/>
      <c r="U17436" s="213"/>
      <c r="V17436" s="213"/>
      <c r="W17436" s="213"/>
      <c r="X17436" s="214"/>
      <c r="Y17436" s="214"/>
      <c r="Z17436" s="214"/>
      <c r="AA17436" s="217"/>
      <c r="AB17436" s="217"/>
      <c r="AC17436" s="217"/>
      <c r="AD17436" s="213"/>
    </row>
    <row r="17437" spans="20:30" x14ac:dyDescent="0.2">
      <c r="T17437" s="212"/>
      <c r="U17437" s="213"/>
      <c r="V17437" s="213"/>
      <c r="W17437" s="213"/>
      <c r="X17437" s="214"/>
      <c r="Y17437" s="214"/>
      <c r="Z17437" s="214"/>
      <c r="AA17437" s="217"/>
      <c r="AB17437" s="217"/>
      <c r="AC17437" s="217"/>
      <c r="AD17437" s="213"/>
    </row>
    <row r="17438" spans="20:30" x14ac:dyDescent="0.2">
      <c r="T17438" s="212"/>
      <c r="U17438" s="213"/>
      <c r="V17438" s="213"/>
      <c r="W17438" s="213"/>
      <c r="X17438" s="214"/>
      <c r="Y17438" s="214"/>
      <c r="Z17438" s="214"/>
      <c r="AA17438" s="217"/>
      <c r="AB17438" s="217"/>
      <c r="AC17438" s="217"/>
      <c r="AD17438" s="213"/>
    </row>
    <row r="17439" spans="20:30" x14ac:dyDescent="0.2">
      <c r="T17439" s="212"/>
      <c r="U17439" s="213"/>
      <c r="V17439" s="213"/>
      <c r="W17439" s="213"/>
      <c r="X17439" s="214"/>
      <c r="Y17439" s="214"/>
      <c r="Z17439" s="214"/>
      <c r="AA17439" s="217"/>
      <c r="AB17439" s="217"/>
      <c r="AC17439" s="217"/>
      <c r="AD17439" s="213"/>
    </row>
    <row r="17440" spans="20:30" x14ac:dyDescent="0.2">
      <c r="T17440" s="212"/>
      <c r="U17440" s="213"/>
      <c r="V17440" s="213"/>
      <c r="W17440" s="213"/>
      <c r="X17440" s="214"/>
      <c r="Y17440" s="214"/>
      <c r="Z17440" s="214"/>
      <c r="AA17440" s="217"/>
      <c r="AB17440" s="217"/>
      <c r="AC17440" s="217"/>
      <c r="AD17440" s="213"/>
    </row>
    <row r="17441" spans="20:30" x14ac:dyDescent="0.2">
      <c r="T17441" s="212"/>
      <c r="U17441" s="213"/>
      <c r="V17441" s="213"/>
      <c r="W17441" s="213"/>
      <c r="X17441" s="214"/>
      <c r="Y17441" s="214"/>
      <c r="Z17441" s="214"/>
      <c r="AA17441" s="217"/>
      <c r="AB17441" s="217"/>
      <c r="AC17441" s="217"/>
      <c r="AD17441" s="213"/>
    </row>
    <row r="17442" spans="20:30" x14ac:dyDescent="0.2">
      <c r="T17442" s="212"/>
      <c r="U17442" s="213"/>
      <c r="V17442" s="213"/>
      <c r="W17442" s="213"/>
      <c r="X17442" s="214"/>
      <c r="Y17442" s="214"/>
      <c r="Z17442" s="214"/>
      <c r="AA17442" s="217"/>
      <c r="AB17442" s="217"/>
      <c r="AC17442" s="217"/>
      <c r="AD17442" s="213"/>
    </row>
    <row r="17443" spans="20:30" x14ac:dyDescent="0.2">
      <c r="T17443" s="212"/>
      <c r="U17443" s="213"/>
      <c r="V17443" s="213"/>
      <c r="W17443" s="213"/>
      <c r="X17443" s="214"/>
      <c r="Y17443" s="214"/>
      <c r="Z17443" s="214"/>
      <c r="AA17443" s="217"/>
      <c r="AB17443" s="217"/>
      <c r="AC17443" s="217"/>
      <c r="AD17443" s="213"/>
    </row>
    <row r="17444" spans="20:30" x14ac:dyDescent="0.2">
      <c r="T17444" s="212"/>
      <c r="U17444" s="213"/>
      <c r="V17444" s="213"/>
      <c r="W17444" s="213"/>
      <c r="X17444" s="214"/>
      <c r="Y17444" s="214"/>
      <c r="Z17444" s="214"/>
      <c r="AA17444" s="217"/>
      <c r="AB17444" s="217"/>
      <c r="AC17444" s="217"/>
      <c r="AD17444" s="213"/>
    </row>
    <row r="17445" spans="20:30" x14ac:dyDescent="0.2">
      <c r="T17445" s="212"/>
      <c r="U17445" s="213"/>
      <c r="V17445" s="213"/>
      <c r="W17445" s="213"/>
      <c r="X17445" s="214"/>
      <c r="Y17445" s="214"/>
      <c r="Z17445" s="214"/>
      <c r="AA17445" s="217"/>
      <c r="AB17445" s="217"/>
      <c r="AC17445" s="217"/>
      <c r="AD17445" s="213"/>
    </row>
    <row r="17446" spans="20:30" x14ac:dyDescent="0.2">
      <c r="T17446" s="212"/>
      <c r="U17446" s="213"/>
      <c r="V17446" s="213"/>
      <c r="W17446" s="213"/>
      <c r="X17446" s="214"/>
      <c r="Y17446" s="214"/>
      <c r="Z17446" s="214"/>
      <c r="AA17446" s="217"/>
      <c r="AB17446" s="217"/>
      <c r="AC17446" s="217"/>
      <c r="AD17446" s="213"/>
    </row>
    <row r="17447" spans="20:30" x14ac:dyDescent="0.2">
      <c r="T17447" s="212"/>
      <c r="U17447" s="213"/>
      <c r="V17447" s="213"/>
      <c r="W17447" s="213"/>
      <c r="X17447" s="214"/>
      <c r="Y17447" s="214"/>
      <c r="Z17447" s="214"/>
      <c r="AA17447" s="217"/>
      <c r="AB17447" s="217"/>
      <c r="AC17447" s="217"/>
      <c r="AD17447" s="213"/>
    </row>
    <row r="17448" spans="20:30" x14ac:dyDescent="0.2">
      <c r="T17448" s="212"/>
      <c r="U17448" s="213"/>
      <c r="V17448" s="213"/>
      <c r="W17448" s="213"/>
      <c r="X17448" s="214"/>
      <c r="Y17448" s="214"/>
      <c r="Z17448" s="214"/>
      <c r="AA17448" s="217"/>
      <c r="AB17448" s="217"/>
      <c r="AC17448" s="217"/>
      <c r="AD17448" s="213"/>
    </row>
    <row r="17449" spans="20:30" x14ac:dyDescent="0.2">
      <c r="T17449" s="212"/>
      <c r="U17449" s="213"/>
      <c r="V17449" s="213"/>
      <c r="W17449" s="213"/>
      <c r="X17449" s="214"/>
      <c r="Y17449" s="214"/>
      <c r="Z17449" s="214"/>
      <c r="AA17449" s="217"/>
      <c r="AB17449" s="217"/>
      <c r="AC17449" s="217"/>
      <c r="AD17449" s="213"/>
    </row>
    <row r="17450" spans="20:30" x14ac:dyDescent="0.2">
      <c r="T17450" s="212"/>
      <c r="U17450" s="213"/>
      <c r="V17450" s="213"/>
      <c r="W17450" s="213"/>
      <c r="X17450" s="214"/>
      <c r="Y17450" s="214"/>
      <c r="Z17450" s="214"/>
      <c r="AA17450" s="217"/>
      <c r="AB17450" s="217"/>
      <c r="AC17450" s="217"/>
      <c r="AD17450" s="213"/>
    </row>
    <row r="17451" spans="20:30" x14ac:dyDescent="0.2">
      <c r="T17451" s="212"/>
      <c r="U17451" s="213"/>
      <c r="V17451" s="213"/>
      <c r="W17451" s="213"/>
      <c r="X17451" s="214"/>
      <c r="Y17451" s="214"/>
      <c r="Z17451" s="214"/>
      <c r="AA17451" s="217"/>
      <c r="AB17451" s="217"/>
      <c r="AC17451" s="217"/>
      <c r="AD17451" s="213"/>
    </row>
    <row r="17452" spans="20:30" x14ac:dyDescent="0.2">
      <c r="T17452" s="212"/>
      <c r="U17452" s="213"/>
      <c r="V17452" s="213"/>
      <c r="W17452" s="213"/>
      <c r="X17452" s="214"/>
      <c r="Y17452" s="214"/>
      <c r="Z17452" s="214"/>
      <c r="AA17452" s="217"/>
      <c r="AB17452" s="217"/>
      <c r="AC17452" s="217"/>
      <c r="AD17452" s="213"/>
    </row>
    <row r="17453" spans="20:30" x14ac:dyDescent="0.2">
      <c r="T17453" s="212"/>
      <c r="U17453" s="213"/>
      <c r="V17453" s="213"/>
      <c r="W17453" s="213"/>
      <c r="X17453" s="214"/>
      <c r="Y17453" s="214"/>
      <c r="Z17453" s="214"/>
      <c r="AA17453" s="217"/>
      <c r="AB17453" s="217"/>
      <c r="AC17453" s="217"/>
      <c r="AD17453" s="213"/>
    </row>
    <row r="17454" spans="20:30" x14ac:dyDescent="0.2">
      <c r="T17454" s="212"/>
      <c r="U17454" s="213"/>
      <c r="V17454" s="213"/>
      <c r="W17454" s="213"/>
      <c r="X17454" s="214"/>
      <c r="Y17454" s="214"/>
      <c r="Z17454" s="214"/>
      <c r="AA17454" s="217"/>
      <c r="AB17454" s="217"/>
      <c r="AC17454" s="217"/>
      <c r="AD17454" s="213"/>
    </row>
    <row r="17455" spans="20:30" x14ac:dyDescent="0.2">
      <c r="T17455" s="212"/>
      <c r="U17455" s="213"/>
      <c r="V17455" s="213"/>
      <c r="W17455" s="213"/>
      <c r="X17455" s="214"/>
      <c r="Y17455" s="214"/>
      <c r="Z17455" s="214"/>
      <c r="AA17455" s="217"/>
      <c r="AB17455" s="217"/>
      <c r="AC17455" s="217"/>
      <c r="AD17455" s="213"/>
    </row>
    <row r="17456" spans="20:30" x14ac:dyDescent="0.2">
      <c r="T17456" s="212"/>
      <c r="U17456" s="213"/>
      <c r="V17456" s="213"/>
      <c r="W17456" s="213"/>
      <c r="X17456" s="214"/>
      <c r="Y17456" s="214"/>
      <c r="Z17456" s="214"/>
      <c r="AA17456" s="217"/>
      <c r="AB17456" s="217"/>
      <c r="AC17456" s="217"/>
      <c r="AD17456" s="213"/>
    </row>
    <row r="17457" spans="20:30" x14ac:dyDescent="0.2">
      <c r="T17457" s="212"/>
      <c r="U17457" s="213"/>
      <c r="V17457" s="213"/>
      <c r="W17457" s="213"/>
      <c r="X17457" s="214"/>
      <c r="Y17457" s="214"/>
      <c r="Z17457" s="214"/>
      <c r="AA17457" s="217"/>
      <c r="AB17457" s="217"/>
      <c r="AC17457" s="217"/>
      <c r="AD17457" s="213"/>
    </row>
    <row r="17458" spans="20:30" x14ac:dyDescent="0.2">
      <c r="T17458" s="212"/>
      <c r="U17458" s="213"/>
      <c r="V17458" s="213"/>
      <c r="W17458" s="213"/>
      <c r="X17458" s="214"/>
      <c r="Y17458" s="214"/>
      <c r="Z17458" s="214"/>
      <c r="AA17458" s="217"/>
      <c r="AB17458" s="217"/>
      <c r="AC17458" s="217"/>
      <c r="AD17458" s="213"/>
    </row>
    <row r="17459" spans="20:30" x14ac:dyDescent="0.2">
      <c r="T17459" s="212"/>
      <c r="U17459" s="213"/>
      <c r="V17459" s="213"/>
      <c r="W17459" s="213"/>
      <c r="X17459" s="214"/>
      <c r="Y17459" s="214"/>
      <c r="Z17459" s="214"/>
      <c r="AA17459" s="217"/>
      <c r="AB17459" s="217"/>
      <c r="AC17459" s="217"/>
      <c r="AD17459" s="213"/>
    </row>
    <row r="17460" spans="20:30" x14ac:dyDescent="0.2">
      <c r="T17460" s="212"/>
      <c r="U17460" s="213"/>
      <c r="V17460" s="213"/>
      <c r="W17460" s="213"/>
      <c r="X17460" s="214"/>
      <c r="Y17460" s="214"/>
      <c r="Z17460" s="214"/>
      <c r="AA17460" s="217"/>
      <c r="AB17460" s="217"/>
      <c r="AC17460" s="217"/>
      <c r="AD17460" s="213"/>
    </row>
    <row r="17461" spans="20:30" x14ac:dyDescent="0.2">
      <c r="T17461" s="212"/>
      <c r="U17461" s="213"/>
      <c r="V17461" s="213"/>
      <c r="W17461" s="213"/>
      <c r="X17461" s="214"/>
      <c r="Y17461" s="214"/>
      <c r="Z17461" s="214"/>
      <c r="AA17461" s="217"/>
      <c r="AB17461" s="217"/>
      <c r="AC17461" s="217"/>
      <c r="AD17461" s="213"/>
    </row>
    <row r="17462" spans="20:30" x14ac:dyDescent="0.2">
      <c r="T17462" s="212"/>
      <c r="U17462" s="213"/>
      <c r="V17462" s="213"/>
      <c r="W17462" s="213"/>
      <c r="X17462" s="214"/>
      <c r="Y17462" s="214"/>
      <c r="Z17462" s="214"/>
      <c r="AA17462" s="217"/>
      <c r="AB17462" s="217"/>
      <c r="AC17462" s="217"/>
      <c r="AD17462" s="213"/>
    </row>
    <row r="17463" spans="20:30" x14ac:dyDescent="0.2">
      <c r="T17463" s="212"/>
      <c r="U17463" s="213"/>
      <c r="V17463" s="213"/>
      <c r="W17463" s="213"/>
      <c r="X17463" s="214"/>
      <c r="Y17463" s="214"/>
      <c r="Z17463" s="214"/>
      <c r="AA17463" s="217"/>
      <c r="AB17463" s="217"/>
      <c r="AC17463" s="217"/>
      <c r="AD17463" s="213"/>
    </row>
    <row r="17464" spans="20:30" x14ac:dyDescent="0.2">
      <c r="T17464" s="212"/>
      <c r="U17464" s="213"/>
      <c r="V17464" s="213"/>
      <c r="W17464" s="213"/>
      <c r="X17464" s="214"/>
      <c r="Y17464" s="214"/>
      <c r="Z17464" s="214"/>
      <c r="AA17464" s="217"/>
      <c r="AB17464" s="217"/>
      <c r="AC17464" s="217"/>
      <c r="AD17464" s="213"/>
    </row>
    <row r="17465" spans="20:30" x14ac:dyDescent="0.2">
      <c r="T17465" s="212"/>
      <c r="U17465" s="213"/>
      <c r="V17465" s="213"/>
      <c r="W17465" s="213"/>
      <c r="X17465" s="214"/>
      <c r="Y17465" s="214"/>
      <c r="Z17465" s="214"/>
      <c r="AA17465" s="217"/>
      <c r="AB17465" s="217"/>
      <c r="AC17465" s="217"/>
      <c r="AD17465" s="213"/>
    </row>
    <row r="17466" spans="20:30" x14ac:dyDescent="0.2">
      <c r="T17466" s="212"/>
      <c r="U17466" s="213"/>
      <c r="V17466" s="213"/>
      <c r="W17466" s="213"/>
      <c r="X17466" s="214"/>
      <c r="Y17466" s="214"/>
      <c r="Z17466" s="214"/>
      <c r="AA17466" s="217"/>
      <c r="AB17466" s="217"/>
      <c r="AC17466" s="217"/>
      <c r="AD17466" s="213"/>
    </row>
    <row r="17467" spans="20:30" x14ac:dyDescent="0.2">
      <c r="T17467" s="212"/>
      <c r="U17467" s="213"/>
      <c r="V17467" s="213"/>
      <c r="W17467" s="213"/>
      <c r="X17467" s="214"/>
      <c r="Y17467" s="214"/>
      <c r="Z17467" s="214"/>
      <c r="AA17467" s="217"/>
      <c r="AB17467" s="217"/>
      <c r="AC17467" s="217"/>
      <c r="AD17467" s="213"/>
    </row>
    <row r="17468" spans="20:30" x14ac:dyDescent="0.2">
      <c r="T17468" s="212"/>
      <c r="U17468" s="213"/>
      <c r="V17468" s="213"/>
      <c r="W17468" s="213"/>
      <c r="X17468" s="214"/>
      <c r="Y17468" s="214"/>
      <c r="Z17468" s="214"/>
      <c r="AA17468" s="217"/>
      <c r="AB17468" s="217"/>
      <c r="AC17468" s="217"/>
      <c r="AD17468" s="213"/>
    </row>
    <row r="17469" spans="20:30" x14ac:dyDescent="0.2">
      <c r="T17469" s="212"/>
      <c r="U17469" s="213"/>
      <c r="V17469" s="213"/>
      <c r="W17469" s="213"/>
      <c r="X17469" s="214"/>
      <c r="Y17469" s="214"/>
      <c r="Z17469" s="214"/>
      <c r="AA17469" s="217"/>
      <c r="AB17469" s="217"/>
      <c r="AC17469" s="217"/>
      <c r="AD17469" s="213"/>
    </row>
    <row r="17470" spans="20:30" x14ac:dyDescent="0.2">
      <c r="T17470" s="212"/>
      <c r="U17470" s="213"/>
      <c r="V17470" s="213"/>
      <c r="W17470" s="213"/>
      <c r="X17470" s="214"/>
      <c r="Y17470" s="214"/>
      <c r="Z17470" s="214"/>
      <c r="AA17470" s="217"/>
      <c r="AB17470" s="217"/>
      <c r="AC17470" s="217"/>
      <c r="AD17470" s="213"/>
    </row>
    <row r="17471" spans="20:30" x14ac:dyDescent="0.2">
      <c r="T17471" s="212"/>
      <c r="U17471" s="213"/>
      <c r="V17471" s="213"/>
      <c r="W17471" s="213"/>
      <c r="X17471" s="214"/>
      <c r="Y17471" s="214"/>
      <c r="Z17471" s="214"/>
      <c r="AA17471" s="217"/>
      <c r="AB17471" s="217"/>
      <c r="AC17471" s="217"/>
      <c r="AD17471" s="213"/>
    </row>
    <row r="17472" spans="20:30" x14ac:dyDescent="0.2">
      <c r="T17472" s="212"/>
      <c r="U17472" s="213"/>
      <c r="V17472" s="213"/>
      <c r="W17472" s="213"/>
      <c r="X17472" s="214"/>
      <c r="Y17472" s="214"/>
      <c r="Z17472" s="214"/>
      <c r="AA17472" s="217"/>
      <c r="AB17472" s="217"/>
      <c r="AC17472" s="217"/>
      <c r="AD17472" s="213"/>
    </row>
    <row r="17473" spans="20:30" x14ac:dyDescent="0.2">
      <c r="T17473" s="212"/>
      <c r="U17473" s="213"/>
      <c r="V17473" s="213"/>
      <c r="W17473" s="213"/>
      <c r="X17473" s="214"/>
      <c r="Y17473" s="214"/>
      <c r="Z17473" s="214"/>
      <c r="AA17473" s="217"/>
      <c r="AB17473" s="217"/>
      <c r="AC17473" s="217"/>
      <c r="AD17473" s="213"/>
    </row>
    <row r="17474" spans="20:30" x14ac:dyDescent="0.2">
      <c r="T17474" s="212"/>
      <c r="U17474" s="213"/>
      <c r="V17474" s="213"/>
      <c r="W17474" s="213"/>
      <c r="X17474" s="214"/>
      <c r="Y17474" s="214"/>
      <c r="Z17474" s="214"/>
      <c r="AA17474" s="217"/>
      <c r="AB17474" s="217"/>
      <c r="AC17474" s="217"/>
      <c r="AD17474" s="213"/>
    </row>
    <row r="17475" spans="20:30" x14ac:dyDescent="0.2">
      <c r="T17475" s="212"/>
      <c r="U17475" s="213"/>
      <c r="V17475" s="213"/>
      <c r="W17475" s="213"/>
      <c r="X17475" s="214"/>
      <c r="Y17475" s="214"/>
      <c r="Z17475" s="214"/>
      <c r="AA17475" s="217"/>
      <c r="AB17475" s="217"/>
      <c r="AC17475" s="217"/>
      <c r="AD17475" s="213"/>
    </row>
    <row r="17476" spans="20:30" x14ac:dyDescent="0.2">
      <c r="T17476" s="212"/>
      <c r="U17476" s="213"/>
      <c r="V17476" s="213"/>
      <c r="W17476" s="213"/>
      <c r="X17476" s="214"/>
      <c r="Y17476" s="214"/>
      <c r="Z17476" s="214"/>
      <c r="AA17476" s="217"/>
      <c r="AB17476" s="217"/>
      <c r="AC17476" s="217"/>
      <c r="AD17476" s="213"/>
    </row>
    <row r="17477" spans="20:30" x14ac:dyDescent="0.2">
      <c r="T17477" s="212"/>
      <c r="U17477" s="213"/>
      <c r="V17477" s="213"/>
      <c r="W17477" s="213"/>
      <c r="X17477" s="214"/>
      <c r="Y17477" s="214"/>
      <c r="Z17477" s="214"/>
      <c r="AA17477" s="217"/>
      <c r="AB17477" s="217"/>
      <c r="AC17477" s="217"/>
      <c r="AD17477" s="213"/>
    </row>
    <row r="17478" spans="20:30" x14ac:dyDescent="0.2">
      <c r="T17478" s="212"/>
      <c r="U17478" s="213"/>
      <c r="V17478" s="213"/>
      <c r="W17478" s="213"/>
      <c r="X17478" s="214"/>
      <c r="Y17478" s="214"/>
      <c r="Z17478" s="214"/>
      <c r="AA17478" s="217"/>
      <c r="AB17478" s="217"/>
      <c r="AC17478" s="217"/>
      <c r="AD17478" s="213"/>
    </row>
    <row r="17479" spans="20:30" x14ac:dyDescent="0.2">
      <c r="T17479" s="212"/>
      <c r="U17479" s="213"/>
      <c r="V17479" s="213"/>
      <c r="W17479" s="213"/>
      <c r="X17479" s="214"/>
      <c r="Y17479" s="214"/>
      <c r="Z17479" s="214"/>
      <c r="AA17479" s="217"/>
      <c r="AB17479" s="217"/>
      <c r="AC17479" s="217"/>
      <c r="AD17479" s="213"/>
    </row>
    <row r="17480" spans="20:30" x14ac:dyDescent="0.2">
      <c r="T17480" s="212"/>
      <c r="U17480" s="213"/>
      <c r="V17480" s="213"/>
      <c r="W17480" s="213"/>
      <c r="X17480" s="214"/>
      <c r="Y17480" s="214"/>
      <c r="Z17480" s="214"/>
      <c r="AA17480" s="217"/>
      <c r="AB17480" s="217"/>
      <c r="AC17480" s="217"/>
      <c r="AD17480" s="213"/>
    </row>
    <row r="17481" spans="20:30" x14ac:dyDescent="0.2">
      <c r="T17481" s="212"/>
      <c r="U17481" s="213"/>
      <c r="V17481" s="213"/>
      <c r="W17481" s="213"/>
      <c r="X17481" s="214"/>
      <c r="Y17481" s="214"/>
      <c r="Z17481" s="214"/>
      <c r="AA17481" s="217"/>
      <c r="AB17481" s="217"/>
      <c r="AC17481" s="217"/>
      <c r="AD17481" s="213"/>
    </row>
    <row r="17482" spans="20:30" x14ac:dyDescent="0.2">
      <c r="T17482" s="212"/>
      <c r="U17482" s="213"/>
      <c r="V17482" s="213"/>
      <c r="W17482" s="213"/>
      <c r="X17482" s="214"/>
      <c r="Y17482" s="214"/>
      <c r="Z17482" s="214"/>
      <c r="AA17482" s="217"/>
      <c r="AB17482" s="217"/>
      <c r="AC17482" s="217"/>
      <c r="AD17482" s="213"/>
    </row>
    <row r="17483" spans="20:30" x14ac:dyDescent="0.2">
      <c r="T17483" s="212"/>
      <c r="U17483" s="213"/>
      <c r="V17483" s="213"/>
      <c r="W17483" s="213"/>
      <c r="X17483" s="214"/>
      <c r="Y17483" s="214"/>
      <c r="Z17483" s="214"/>
      <c r="AA17483" s="217"/>
      <c r="AB17483" s="217"/>
      <c r="AC17483" s="217"/>
      <c r="AD17483" s="213"/>
    </row>
    <row r="17484" spans="20:30" x14ac:dyDescent="0.2">
      <c r="T17484" s="212"/>
      <c r="U17484" s="213"/>
      <c r="V17484" s="213"/>
      <c r="W17484" s="213"/>
      <c r="X17484" s="214"/>
      <c r="Y17484" s="214"/>
      <c r="Z17484" s="214"/>
      <c r="AA17484" s="217"/>
      <c r="AB17484" s="217"/>
      <c r="AC17484" s="217"/>
      <c r="AD17484" s="213"/>
    </row>
    <row r="17485" spans="20:30" x14ac:dyDescent="0.2">
      <c r="T17485" s="212"/>
      <c r="U17485" s="213"/>
      <c r="V17485" s="213"/>
      <c r="W17485" s="213"/>
      <c r="X17485" s="214"/>
      <c r="Y17485" s="214"/>
      <c r="Z17485" s="214"/>
      <c r="AA17485" s="217"/>
      <c r="AB17485" s="217"/>
      <c r="AC17485" s="217"/>
      <c r="AD17485" s="213"/>
    </row>
    <row r="17486" spans="20:30" x14ac:dyDescent="0.2">
      <c r="T17486" s="212"/>
      <c r="U17486" s="213"/>
      <c r="V17486" s="213"/>
      <c r="W17486" s="213"/>
      <c r="X17486" s="214"/>
      <c r="Y17486" s="214"/>
      <c r="Z17486" s="214"/>
      <c r="AA17486" s="217"/>
      <c r="AB17486" s="217"/>
      <c r="AC17486" s="217"/>
      <c r="AD17486" s="213"/>
    </row>
    <row r="17487" spans="20:30" x14ac:dyDescent="0.2">
      <c r="T17487" s="212"/>
      <c r="U17487" s="213"/>
      <c r="V17487" s="213"/>
      <c r="W17487" s="213"/>
      <c r="X17487" s="214"/>
      <c r="Y17487" s="214"/>
      <c r="Z17487" s="214"/>
      <c r="AA17487" s="217"/>
      <c r="AB17487" s="217"/>
      <c r="AC17487" s="217"/>
      <c r="AD17487" s="213"/>
    </row>
    <row r="17488" spans="20:30" x14ac:dyDescent="0.2">
      <c r="T17488" s="212"/>
      <c r="U17488" s="213"/>
      <c r="V17488" s="213"/>
      <c r="W17488" s="213"/>
      <c r="X17488" s="214"/>
      <c r="Y17488" s="214"/>
      <c r="Z17488" s="214"/>
      <c r="AA17488" s="217"/>
      <c r="AB17488" s="217"/>
      <c r="AC17488" s="217"/>
      <c r="AD17488" s="213"/>
    </row>
    <row r="17489" spans="20:30" x14ac:dyDescent="0.2">
      <c r="T17489" s="212"/>
      <c r="U17489" s="213"/>
      <c r="V17489" s="213"/>
      <c r="W17489" s="213"/>
      <c r="X17489" s="214"/>
      <c r="Y17489" s="214"/>
      <c r="Z17489" s="214"/>
      <c r="AA17489" s="217"/>
      <c r="AB17489" s="217"/>
      <c r="AC17489" s="217"/>
      <c r="AD17489" s="213"/>
    </row>
    <row r="17490" spans="20:30" x14ac:dyDescent="0.2">
      <c r="T17490" s="212"/>
      <c r="U17490" s="213"/>
      <c r="V17490" s="213"/>
      <c r="W17490" s="213"/>
      <c r="X17490" s="214"/>
      <c r="Y17490" s="214"/>
      <c r="Z17490" s="214"/>
      <c r="AA17490" s="217"/>
      <c r="AB17490" s="217"/>
      <c r="AC17490" s="217"/>
      <c r="AD17490" s="213"/>
    </row>
    <row r="17491" spans="20:30" x14ac:dyDescent="0.2">
      <c r="T17491" s="212"/>
      <c r="U17491" s="213"/>
      <c r="V17491" s="213"/>
      <c r="W17491" s="213"/>
      <c r="X17491" s="214"/>
      <c r="Y17491" s="214"/>
      <c r="Z17491" s="214"/>
      <c r="AA17491" s="217"/>
      <c r="AB17491" s="217"/>
      <c r="AC17491" s="217"/>
      <c r="AD17491" s="213"/>
    </row>
    <row r="17492" spans="20:30" x14ac:dyDescent="0.2">
      <c r="T17492" s="212"/>
      <c r="U17492" s="213"/>
      <c r="V17492" s="213"/>
      <c r="W17492" s="213"/>
      <c r="X17492" s="214"/>
      <c r="Y17492" s="214"/>
      <c r="Z17492" s="214"/>
      <c r="AA17492" s="217"/>
      <c r="AB17492" s="217"/>
      <c r="AC17492" s="217"/>
      <c r="AD17492" s="213"/>
    </row>
    <row r="17493" spans="20:30" x14ac:dyDescent="0.2">
      <c r="T17493" s="212"/>
      <c r="U17493" s="213"/>
      <c r="V17493" s="213"/>
      <c r="W17493" s="213"/>
      <c r="X17493" s="214"/>
      <c r="Y17493" s="214"/>
      <c r="Z17493" s="214"/>
      <c r="AA17493" s="217"/>
      <c r="AB17493" s="217"/>
      <c r="AC17493" s="217"/>
      <c r="AD17493" s="213"/>
    </row>
    <row r="17494" spans="20:30" x14ac:dyDescent="0.2">
      <c r="T17494" s="212"/>
      <c r="U17494" s="213"/>
      <c r="V17494" s="213"/>
      <c r="W17494" s="213"/>
      <c r="X17494" s="214"/>
      <c r="Y17494" s="214"/>
      <c r="Z17494" s="214"/>
      <c r="AA17494" s="217"/>
      <c r="AB17494" s="217"/>
      <c r="AC17494" s="217"/>
      <c r="AD17494" s="213"/>
    </row>
    <row r="17495" spans="20:30" x14ac:dyDescent="0.2">
      <c r="T17495" s="212"/>
      <c r="U17495" s="213"/>
      <c r="V17495" s="213"/>
      <c r="W17495" s="213"/>
      <c r="X17495" s="214"/>
      <c r="Y17495" s="214"/>
      <c r="Z17495" s="214"/>
      <c r="AA17495" s="217"/>
      <c r="AB17495" s="217"/>
      <c r="AC17495" s="217"/>
      <c r="AD17495" s="213"/>
    </row>
    <row r="17496" spans="20:30" x14ac:dyDescent="0.2">
      <c r="T17496" s="212"/>
      <c r="U17496" s="213"/>
      <c r="V17496" s="213"/>
      <c r="W17496" s="213"/>
      <c r="X17496" s="214"/>
      <c r="Y17496" s="214"/>
      <c r="Z17496" s="214"/>
      <c r="AA17496" s="217"/>
      <c r="AB17496" s="217"/>
      <c r="AC17496" s="217"/>
      <c r="AD17496" s="213"/>
    </row>
    <row r="17497" spans="20:30" x14ac:dyDescent="0.2">
      <c r="T17497" s="212"/>
      <c r="U17497" s="213"/>
      <c r="V17497" s="213"/>
      <c r="W17497" s="213"/>
      <c r="X17497" s="214"/>
      <c r="Y17497" s="214"/>
      <c r="Z17497" s="214"/>
      <c r="AA17497" s="217"/>
      <c r="AB17497" s="217"/>
      <c r="AC17497" s="217"/>
      <c r="AD17497" s="213"/>
    </row>
    <row r="17498" spans="20:30" x14ac:dyDescent="0.2">
      <c r="T17498" s="212"/>
      <c r="U17498" s="213"/>
      <c r="V17498" s="213"/>
      <c r="W17498" s="213"/>
      <c r="X17498" s="214"/>
      <c r="Y17498" s="214"/>
      <c r="Z17498" s="214"/>
      <c r="AA17498" s="217"/>
      <c r="AB17498" s="217"/>
      <c r="AC17498" s="217"/>
      <c r="AD17498" s="213"/>
    </row>
    <row r="17499" spans="20:30" x14ac:dyDescent="0.2">
      <c r="T17499" s="212"/>
      <c r="U17499" s="213"/>
      <c r="V17499" s="213"/>
      <c r="W17499" s="213"/>
      <c r="X17499" s="214"/>
      <c r="Y17499" s="214"/>
      <c r="Z17499" s="214"/>
      <c r="AA17499" s="217"/>
      <c r="AB17499" s="217"/>
      <c r="AC17499" s="217"/>
      <c r="AD17499" s="213"/>
    </row>
    <row r="17500" spans="20:30" x14ac:dyDescent="0.2">
      <c r="T17500" s="212"/>
      <c r="U17500" s="213"/>
      <c r="V17500" s="213"/>
      <c r="W17500" s="213"/>
      <c r="X17500" s="214"/>
      <c r="Y17500" s="214"/>
      <c r="Z17500" s="214"/>
      <c r="AA17500" s="217"/>
      <c r="AB17500" s="217"/>
      <c r="AC17500" s="217"/>
      <c r="AD17500" s="213"/>
    </row>
    <row r="17501" spans="20:30" x14ac:dyDescent="0.2">
      <c r="T17501" s="212"/>
      <c r="U17501" s="213"/>
      <c r="V17501" s="213"/>
      <c r="W17501" s="213"/>
      <c r="X17501" s="214"/>
      <c r="Y17501" s="214"/>
      <c r="Z17501" s="214"/>
      <c r="AA17501" s="217"/>
      <c r="AB17501" s="217"/>
      <c r="AC17501" s="217"/>
      <c r="AD17501" s="213"/>
    </row>
    <row r="17502" spans="20:30" x14ac:dyDescent="0.2">
      <c r="T17502" s="212"/>
      <c r="U17502" s="213"/>
      <c r="V17502" s="213"/>
      <c r="W17502" s="213"/>
      <c r="X17502" s="214"/>
      <c r="Y17502" s="214"/>
      <c r="Z17502" s="214"/>
      <c r="AA17502" s="217"/>
      <c r="AB17502" s="217"/>
      <c r="AC17502" s="217"/>
      <c r="AD17502" s="213"/>
    </row>
    <row r="17503" spans="20:30" x14ac:dyDescent="0.2">
      <c r="T17503" s="212"/>
      <c r="U17503" s="213"/>
      <c r="V17503" s="213"/>
      <c r="W17503" s="213"/>
      <c r="X17503" s="214"/>
      <c r="Y17503" s="214"/>
      <c r="Z17503" s="214"/>
      <c r="AA17503" s="217"/>
      <c r="AB17503" s="217"/>
      <c r="AC17503" s="217"/>
      <c r="AD17503" s="213"/>
    </row>
    <row r="17504" spans="20:30" x14ac:dyDescent="0.2">
      <c r="T17504" s="212"/>
      <c r="U17504" s="213"/>
      <c r="V17504" s="213"/>
      <c r="W17504" s="213"/>
      <c r="X17504" s="214"/>
      <c r="Y17504" s="214"/>
      <c r="Z17504" s="214"/>
      <c r="AA17504" s="217"/>
      <c r="AB17504" s="217"/>
      <c r="AC17504" s="217"/>
      <c r="AD17504" s="213"/>
    </row>
    <row r="17505" spans="20:30" x14ac:dyDescent="0.2">
      <c r="T17505" s="212"/>
      <c r="U17505" s="213"/>
      <c r="V17505" s="213"/>
      <c r="W17505" s="213"/>
      <c r="X17505" s="214"/>
      <c r="Y17505" s="214"/>
      <c r="Z17505" s="214"/>
      <c r="AA17505" s="217"/>
      <c r="AB17505" s="217"/>
      <c r="AC17505" s="217"/>
      <c r="AD17505" s="213"/>
    </row>
    <row r="17506" spans="20:30" x14ac:dyDescent="0.2">
      <c r="T17506" s="212"/>
      <c r="U17506" s="213"/>
      <c r="V17506" s="213"/>
      <c r="W17506" s="213"/>
      <c r="X17506" s="214"/>
      <c r="Y17506" s="214"/>
      <c r="Z17506" s="214"/>
      <c r="AA17506" s="217"/>
      <c r="AB17506" s="217"/>
      <c r="AC17506" s="217"/>
      <c r="AD17506" s="213"/>
    </row>
    <row r="17507" spans="20:30" x14ac:dyDescent="0.2">
      <c r="T17507" s="212"/>
      <c r="U17507" s="213"/>
      <c r="V17507" s="213"/>
      <c r="W17507" s="213"/>
      <c r="X17507" s="214"/>
      <c r="Y17507" s="214"/>
      <c r="Z17507" s="214"/>
      <c r="AA17507" s="217"/>
      <c r="AB17507" s="217"/>
      <c r="AC17507" s="217"/>
      <c r="AD17507" s="213"/>
    </row>
    <row r="17508" spans="20:30" x14ac:dyDescent="0.2">
      <c r="T17508" s="212"/>
      <c r="U17508" s="213"/>
      <c r="V17508" s="213"/>
      <c r="W17508" s="213"/>
      <c r="X17508" s="214"/>
      <c r="Y17508" s="214"/>
      <c r="Z17508" s="214"/>
      <c r="AA17508" s="217"/>
      <c r="AB17508" s="217"/>
      <c r="AC17508" s="217"/>
      <c r="AD17508" s="213"/>
    </row>
    <row r="17509" spans="20:30" x14ac:dyDescent="0.2">
      <c r="T17509" s="212"/>
      <c r="U17509" s="213"/>
      <c r="V17509" s="213"/>
      <c r="W17509" s="213"/>
      <c r="X17509" s="214"/>
      <c r="Y17509" s="214"/>
      <c r="Z17509" s="214"/>
      <c r="AA17509" s="217"/>
      <c r="AB17509" s="217"/>
      <c r="AC17509" s="217"/>
      <c r="AD17509" s="213"/>
    </row>
    <row r="17510" spans="20:30" x14ac:dyDescent="0.2">
      <c r="T17510" s="212"/>
      <c r="U17510" s="213"/>
      <c r="V17510" s="213"/>
      <c r="W17510" s="213"/>
      <c r="X17510" s="214"/>
      <c r="Y17510" s="214"/>
      <c r="Z17510" s="214"/>
      <c r="AA17510" s="217"/>
      <c r="AB17510" s="217"/>
      <c r="AC17510" s="217"/>
      <c r="AD17510" s="213"/>
    </row>
    <row r="17511" spans="20:30" x14ac:dyDescent="0.2">
      <c r="T17511" s="212"/>
      <c r="U17511" s="213"/>
      <c r="V17511" s="213"/>
      <c r="W17511" s="213"/>
      <c r="X17511" s="214"/>
      <c r="Y17511" s="214"/>
      <c r="Z17511" s="214"/>
      <c r="AA17511" s="217"/>
      <c r="AB17511" s="217"/>
      <c r="AC17511" s="217"/>
      <c r="AD17511" s="213"/>
    </row>
    <row r="17512" spans="20:30" x14ac:dyDescent="0.2">
      <c r="T17512" s="212"/>
      <c r="U17512" s="213"/>
      <c r="V17512" s="213"/>
      <c r="W17512" s="213"/>
      <c r="X17512" s="214"/>
      <c r="Y17512" s="214"/>
      <c r="Z17512" s="214"/>
      <c r="AA17512" s="217"/>
      <c r="AB17512" s="217"/>
      <c r="AC17512" s="217"/>
      <c r="AD17512" s="213"/>
    </row>
    <row r="17513" spans="20:30" x14ac:dyDescent="0.2">
      <c r="T17513" s="212"/>
      <c r="U17513" s="213"/>
      <c r="V17513" s="213"/>
      <c r="W17513" s="213"/>
      <c r="X17513" s="214"/>
      <c r="Y17513" s="214"/>
      <c r="Z17513" s="214"/>
      <c r="AA17513" s="217"/>
      <c r="AB17513" s="217"/>
      <c r="AC17513" s="217"/>
      <c r="AD17513" s="213"/>
    </row>
    <row r="17514" spans="20:30" x14ac:dyDescent="0.2">
      <c r="T17514" s="212"/>
      <c r="U17514" s="213"/>
      <c r="V17514" s="213"/>
      <c r="W17514" s="213"/>
      <c r="X17514" s="214"/>
      <c r="Y17514" s="214"/>
      <c r="Z17514" s="214"/>
      <c r="AA17514" s="217"/>
      <c r="AB17514" s="217"/>
      <c r="AC17514" s="217"/>
      <c r="AD17514" s="213"/>
    </row>
    <row r="17515" spans="20:30" x14ac:dyDescent="0.2">
      <c r="T17515" s="212"/>
      <c r="U17515" s="213"/>
      <c r="V17515" s="213"/>
      <c r="W17515" s="213"/>
      <c r="X17515" s="214"/>
      <c r="Y17515" s="214"/>
      <c r="Z17515" s="214"/>
      <c r="AA17515" s="217"/>
      <c r="AB17515" s="217"/>
      <c r="AC17515" s="217"/>
      <c r="AD17515" s="213"/>
    </row>
    <row r="17516" spans="20:30" x14ac:dyDescent="0.2">
      <c r="T17516" s="212"/>
      <c r="U17516" s="213"/>
      <c r="V17516" s="213"/>
      <c r="W17516" s="213"/>
      <c r="X17516" s="214"/>
      <c r="Y17516" s="214"/>
      <c r="Z17516" s="214"/>
      <c r="AA17516" s="217"/>
      <c r="AB17516" s="217"/>
      <c r="AC17516" s="217"/>
      <c r="AD17516" s="213"/>
    </row>
    <row r="17517" spans="20:30" x14ac:dyDescent="0.2">
      <c r="T17517" s="212"/>
      <c r="U17517" s="213"/>
      <c r="V17517" s="213"/>
      <c r="W17517" s="213"/>
      <c r="X17517" s="214"/>
      <c r="Y17517" s="214"/>
      <c r="Z17517" s="214"/>
      <c r="AA17517" s="217"/>
      <c r="AB17517" s="217"/>
      <c r="AC17517" s="217"/>
      <c r="AD17517" s="213"/>
    </row>
    <row r="17518" spans="20:30" x14ac:dyDescent="0.2">
      <c r="T17518" s="212"/>
      <c r="U17518" s="213"/>
      <c r="V17518" s="213"/>
      <c r="W17518" s="213"/>
      <c r="X17518" s="214"/>
      <c r="Y17518" s="214"/>
      <c r="Z17518" s="214"/>
      <c r="AA17518" s="217"/>
      <c r="AB17518" s="217"/>
      <c r="AC17518" s="217"/>
      <c r="AD17518" s="213"/>
    </row>
    <row r="17519" spans="20:30" x14ac:dyDescent="0.2">
      <c r="T17519" s="212"/>
      <c r="U17519" s="213"/>
      <c r="V17519" s="213"/>
      <c r="W17519" s="213"/>
      <c r="X17519" s="214"/>
      <c r="Y17519" s="214"/>
      <c r="Z17519" s="214"/>
      <c r="AA17519" s="217"/>
      <c r="AB17519" s="217"/>
      <c r="AC17519" s="217"/>
      <c r="AD17519" s="213"/>
    </row>
    <row r="17520" spans="20:30" x14ac:dyDescent="0.2">
      <c r="T17520" s="212"/>
      <c r="U17520" s="213"/>
      <c r="V17520" s="213"/>
      <c r="W17520" s="213"/>
      <c r="X17520" s="214"/>
      <c r="Y17520" s="214"/>
      <c r="Z17520" s="214"/>
      <c r="AA17520" s="217"/>
      <c r="AB17520" s="217"/>
      <c r="AC17520" s="217"/>
      <c r="AD17520" s="213"/>
    </row>
    <row r="17521" spans="20:30" x14ac:dyDescent="0.2">
      <c r="T17521" s="212"/>
      <c r="U17521" s="213"/>
      <c r="V17521" s="213"/>
      <c r="W17521" s="213"/>
      <c r="X17521" s="214"/>
      <c r="Y17521" s="214"/>
      <c r="Z17521" s="214"/>
      <c r="AA17521" s="217"/>
      <c r="AB17521" s="217"/>
      <c r="AC17521" s="217"/>
      <c r="AD17521" s="213"/>
    </row>
    <row r="17522" spans="20:30" x14ac:dyDescent="0.2">
      <c r="T17522" s="212"/>
      <c r="U17522" s="213"/>
      <c r="V17522" s="213"/>
      <c r="W17522" s="213"/>
      <c r="X17522" s="214"/>
      <c r="Y17522" s="214"/>
      <c r="Z17522" s="214"/>
      <c r="AA17522" s="217"/>
      <c r="AB17522" s="217"/>
      <c r="AC17522" s="217"/>
      <c r="AD17522" s="213"/>
    </row>
    <row r="17523" spans="20:30" x14ac:dyDescent="0.2">
      <c r="T17523" s="212"/>
      <c r="U17523" s="213"/>
      <c r="V17523" s="213"/>
      <c r="W17523" s="213"/>
      <c r="X17523" s="214"/>
      <c r="Y17523" s="214"/>
      <c r="Z17523" s="214"/>
      <c r="AA17523" s="217"/>
      <c r="AB17523" s="217"/>
      <c r="AC17523" s="217"/>
      <c r="AD17523" s="213"/>
    </row>
    <row r="17524" spans="20:30" x14ac:dyDescent="0.2">
      <c r="T17524" s="212"/>
      <c r="U17524" s="213"/>
      <c r="V17524" s="213"/>
      <c r="W17524" s="213"/>
      <c r="X17524" s="214"/>
      <c r="Y17524" s="214"/>
      <c r="Z17524" s="214"/>
      <c r="AA17524" s="217"/>
      <c r="AB17524" s="217"/>
      <c r="AC17524" s="217"/>
      <c r="AD17524" s="213"/>
    </row>
    <row r="17525" spans="20:30" x14ac:dyDescent="0.2">
      <c r="T17525" s="212"/>
      <c r="U17525" s="213"/>
      <c r="V17525" s="213"/>
      <c r="W17525" s="213"/>
      <c r="X17525" s="214"/>
      <c r="Y17525" s="214"/>
      <c r="Z17525" s="214"/>
      <c r="AA17525" s="217"/>
      <c r="AB17525" s="217"/>
      <c r="AC17525" s="217"/>
      <c r="AD17525" s="213"/>
    </row>
    <row r="17526" spans="20:30" x14ac:dyDescent="0.2">
      <c r="T17526" s="212"/>
      <c r="U17526" s="213"/>
      <c r="V17526" s="213"/>
      <c r="W17526" s="213"/>
      <c r="X17526" s="214"/>
      <c r="Y17526" s="214"/>
      <c r="Z17526" s="214"/>
      <c r="AA17526" s="217"/>
      <c r="AB17526" s="217"/>
      <c r="AC17526" s="217"/>
      <c r="AD17526" s="213"/>
    </row>
    <row r="17527" spans="20:30" x14ac:dyDescent="0.2">
      <c r="T17527" s="212"/>
      <c r="U17527" s="213"/>
      <c r="V17527" s="213"/>
      <c r="W17527" s="213"/>
      <c r="X17527" s="214"/>
      <c r="Y17527" s="214"/>
      <c r="Z17527" s="214"/>
      <c r="AA17527" s="217"/>
      <c r="AB17527" s="217"/>
      <c r="AC17527" s="217"/>
      <c r="AD17527" s="213"/>
    </row>
    <row r="17528" spans="20:30" x14ac:dyDescent="0.2">
      <c r="T17528" s="212"/>
      <c r="U17528" s="213"/>
      <c r="V17528" s="213"/>
      <c r="W17528" s="213"/>
      <c r="X17528" s="214"/>
      <c r="Y17528" s="214"/>
      <c r="Z17528" s="214"/>
      <c r="AA17528" s="217"/>
      <c r="AB17528" s="217"/>
      <c r="AC17528" s="217"/>
      <c r="AD17528" s="213"/>
    </row>
    <row r="17529" spans="20:30" x14ac:dyDescent="0.2">
      <c r="T17529" s="212"/>
      <c r="U17529" s="213"/>
      <c r="V17529" s="213"/>
      <c r="W17529" s="213"/>
      <c r="X17529" s="214"/>
      <c r="Y17529" s="214"/>
      <c r="Z17529" s="214"/>
      <c r="AA17529" s="217"/>
      <c r="AB17529" s="217"/>
      <c r="AC17529" s="217"/>
      <c r="AD17529" s="213"/>
    </row>
    <row r="17530" spans="20:30" x14ac:dyDescent="0.2">
      <c r="T17530" s="212"/>
      <c r="U17530" s="213"/>
      <c r="V17530" s="213"/>
      <c r="W17530" s="213"/>
      <c r="X17530" s="214"/>
      <c r="Y17530" s="214"/>
      <c r="Z17530" s="214"/>
      <c r="AA17530" s="217"/>
      <c r="AB17530" s="217"/>
      <c r="AC17530" s="217"/>
      <c r="AD17530" s="213"/>
    </row>
    <row r="17531" spans="20:30" x14ac:dyDescent="0.2">
      <c r="T17531" s="212"/>
      <c r="U17531" s="213"/>
      <c r="V17531" s="213"/>
      <c r="W17531" s="213"/>
      <c r="X17531" s="214"/>
      <c r="Y17531" s="214"/>
      <c r="Z17531" s="214"/>
      <c r="AA17531" s="217"/>
      <c r="AB17531" s="217"/>
      <c r="AC17531" s="217"/>
      <c r="AD17531" s="213"/>
    </row>
    <row r="17532" spans="20:30" x14ac:dyDescent="0.2">
      <c r="T17532" s="212"/>
      <c r="U17532" s="213"/>
      <c r="V17532" s="213"/>
      <c r="W17532" s="213"/>
      <c r="X17532" s="214"/>
      <c r="Y17532" s="214"/>
      <c r="Z17532" s="214"/>
      <c r="AA17532" s="217"/>
      <c r="AB17532" s="217"/>
      <c r="AC17532" s="217"/>
      <c r="AD17532" s="213"/>
    </row>
    <row r="17533" spans="20:30" x14ac:dyDescent="0.2">
      <c r="T17533" s="212"/>
      <c r="U17533" s="213"/>
      <c r="V17533" s="213"/>
      <c r="W17533" s="213"/>
      <c r="X17533" s="214"/>
      <c r="Y17533" s="214"/>
      <c r="Z17533" s="214"/>
      <c r="AA17533" s="217"/>
      <c r="AB17533" s="217"/>
      <c r="AC17533" s="217"/>
      <c r="AD17533" s="213"/>
    </row>
    <row r="17534" spans="20:30" x14ac:dyDescent="0.2">
      <c r="T17534" s="212"/>
      <c r="U17534" s="213"/>
      <c r="V17534" s="213"/>
      <c r="W17534" s="213"/>
      <c r="X17534" s="214"/>
      <c r="Y17534" s="214"/>
      <c r="Z17534" s="214"/>
      <c r="AA17534" s="217"/>
      <c r="AB17534" s="217"/>
      <c r="AC17534" s="217"/>
      <c r="AD17534" s="213"/>
    </row>
    <row r="17535" spans="20:30" x14ac:dyDescent="0.2">
      <c r="T17535" s="212"/>
      <c r="U17535" s="213"/>
      <c r="V17535" s="213"/>
      <c r="W17535" s="213"/>
      <c r="X17535" s="214"/>
      <c r="Y17535" s="214"/>
      <c r="Z17535" s="214"/>
      <c r="AA17535" s="217"/>
      <c r="AB17535" s="217"/>
      <c r="AC17535" s="217"/>
      <c r="AD17535" s="213"/>
    </row>
    <row r="17536" spans="20:30" x14ac:dyDescent="0.2">
      <c r="T17536" s="212"/>
      <c r="U17536" s="213"/>
      <c r="V17536" s="213"/>
      <c r="W17536" s="213"/>
      <c r="X17536" s="214"/>
      <c r="Y17536" s="214"/>
      <c r="Z17536" s="214"/>
      <c r="AA17536" s="217"/>
      <c r="AB17536" s="217"/>
      <c r="AC17536" s="217"/>
      <c r="AD17536" s="213"/>
    </row>
    <row r="17537" spans="20:30" x14ac:dyDescent="0.2">
      <c r="T17537" s="212"/>
      <c r="U17537" s="213"/>
      <c r="V17537" s="213"/>
      <c r="W17537" s="213"/>
      <c r="X17537" s="214"/>
      <c r="Y17537" s="214"/>
      <c r="Z17537" s="214"/>
      <c r="AA17537" s="217"/>
      <c r="AB17537" s="217"/>
      <c r="AC17537" s="217"/>
      <c r="AD17537" s="213"/>
    </row>
    <row r="17538" spans="20:30" x14ac:dyDescent="0.2">
      <c r="T17538" s="212"/>
      <c r="U17538" s="213"/>
      <c r="V17538" s="213"/>
      <c r="W17538" s="213"/>
      <c r="X17538" s="214"/>
      <c r="Y17538" s="214"/>
      <c r="Z17538" s="214"/>
      <c r="AA17538" s="217"/>
      <c r="AB17538" s="217"/>
      <c r="AC17538" s="217"/>
      <c r="AD17538" s="213"/>
    </row>
    <row r="17539" spans="20:30" x14ac:dyDescent="0.2">
      <c r="T17539" s="212"/>
      <c r="U17539" s="213"/>
      <c r="V17539" s="213"/>
      <c r="W17539" s="213"/>
      <c r="X17539" s="214"/>
      <c r="Y17539" s="214"/>
      <c r="Z17539" s="214"/>
      <c r="AA17539" s="217"/>
      <c r="AB17539" s="217"/>
      <c r="AC17539" s="217"/>
      <c r="AD17539" s="213"/>
    </row>
    <row r="17540" spans="20:30" x14ac:dyDescent="0.2">
      <c r="T17540" s="212"/>
      <c r="U17540" s="213"/>
      <c r="V17540" s="213"/>
      <c r="W17540" s="213"/>
      <c r="X17540" s="214"/>
      <c r="Y17540" s="214"/>
      <c r="Z17540" s="214"/>
      <c r="AA17540" s="217"/>
      <c r="AB17540" s="217"/>
      <c r="AC17540" s="217"/>
      <c r="AD17540" s="213"/>
    </row>
    <row r="17541" spans="20:30" x14ac:dyDescent="0.2">
      <c r="T17541" s="212"/>
      <c r="U17541" s="213"/>
      <c r="V17541" s="213"/>
      <c r="W17541" s="213"/>
      <c r="X17541" s="214"/>
      <c r="Y17541" s="214"/>
      <c r="Z17541" s="214"/>
      <c r="AA17541" s="217"/>
      <c r="AB17541" s="217"/>
      <c r="AC17541" s="217"/>
      <c r="AD17541" s="213"/>
    </row>
    <row r="17542" spans="20:30" x14ac:dyDescent="0.2">
      <c r="T17542" s="212"/>
      <c r="U17542" s="213"/>
      <c r="V17542" s="213"/>
      <c r="W17542" s="213"/>
      <c r="X17542" s="214"/>
      <c r="Y17542" s="214"/>
      <c r="Z17542" s="214"/>
      <c r="AA17542" s="217"/>
      <c r="AB17542" s="217"/>
      <c r="AC17542" s="217"/>
      <c r="AD17542" s="213"/>
    </row>
    <row r="17543" spans="20:30" x14ac:dyDescent="0.2">
      <c r="T17543" s="212"/>
      <c r="U17543" s="213"/>
      <c r="V17543" s="213"/>
      <c r="W17543" s="213"/>
      <c r="X17543" s="214"/>
      <c r="Y17543" s="214"/>
      <c r="Z17543" s="214"/>
      <c r="AA17543" s="217"/>
      <c r="AB17543" s="217"/>
      <c r="AC17543" s="217"/>
      <c r="AD17543" s="213"/>
    </row>
    <row r="17544" spans="20:30" x14ac:dyDescent="0.2">
      <c r="T17544" s="212"/>
      <c r="U17544" s="213"/>
      <c r="V17544" s="213"/>
      <c r="W17544" s="213"/>
      <c r="X17544" s="214"/>
      <c r="Y17544" s="214"/>
      <c r="Z17544" s="214"/>
      <c r="AA17544" s="217"/>
      <c r="AB17544" s="217"/>
      <c r="AC17544" s="217"/>
      <c r="AD17544" s="213"/>
    </row>
    <row r="17545" spans="20:30" x14ac:dyDescent="0.2">
      <c r="T17545" s="212"/>
      <c r="U17545" s="213"/>
      <c r="V17545" s="213"/>
      <c r="W17545" s="213"/>
      <c r="X17545" s="214"/>
      <c r="Y17545" s="214"/>
      <c r="Z17545" s="214"/>
      <c r="AA17545" s="217"/>
      <c r="AB17545" s="217"/>
      <c r="AC17545" s="217"/>
      <c r="AD17545" s="213"/>
    </row>
    <row r="17546" spans="20:30" x14ac:dyDescent="0.2">
      <c r="T17546" s="212"/>
      <c r="U17546" s="213"/>
      <c r="V17546" s="213"/>
      <c r="W17546" s="213"/>
      <c r="X17546" s="214"/>
      <c r="Y17546" s="214"/>
      <c r="Z17546" s="214"/>
      <c r="AA17546" s="217"/>
      <c r="AB17546" s="217"/>
      <c r="AC17546" s="217"/>
      <c r="AD17546" s="213"/>
    </row>
    <row r="17547" spans="20:30" x14ac:dyDescent="0.2">
      <c r="T17547" s="212"/>
      <c r="U17547" s="213"/>
      <c r="V17547" s="213"/>
      <c r="W17547" s="213"/>
      <c r="X17547" s="214"/>
      <c r="Y17547" s="214"/>
      <c r="Z17547" s="214"/>
      <c r="AA17547" s="217"/>
      <c r="AB17547" s="217"/>
      <c r="AC17547" s="217"/>
      <c r="AD17547" s="213"/>
    </row>
    <row r="17548" spans="20:30" x14ac:dyDescent="0.2">
      <c r="T17548" s="212"/>
      <c r="U17548" s="213"/>
      <c r="V17548" s="213"/>
      <c r="W17548" s="213"/>
      <c r="X17548" s="214"/>
      <c r="Y17548" s="214"/>
      <c r="Z17548" s="214"/>
      <c r="AA17548" s="217"/>
      <c r="AB17548" s="217"/>
      <c r="AC17548" s="217"/>
      <c r="AD17548" s="213"/>
    </row>
    <row r="17549" spans="20:30" x14ac:dyDescent="0.2">
      <c r="T17549" s="212"/>
      <c r="U17549" s="213"/>
      <c r="V17549" s="213"/>
      <c r="W17549" s="213"/>
      <c r="X17549" s="214"/>
      <c r="Y17549" s="214"/>
      <c r="Z17549" s="214"/>
      <c r="AA17549" s="217"/>
      <c r="AB17549" s="217"/>
      <c r="AC17549" s="217"/>
      <c r="AD17549" s="213"/>
    </row>
    <row r="17550" spans="20:30" x14ac:dyDescent="0.2">
      <c r="T17550" s="212"/>
      <c r="U17550" s="213"/>
      <c r="V17550" s="213"/>
      <c r="W17550" s="213"/>
      <c r="X17550" s="214"/>
      <c r="Y17550" s="214"/>
      <c r="Z17550" s="214"/>
      <c r="AA17550" s="217"/>
      <c r="AB17550" s="217"/>
      <c r="AC17550" s="217"/>
      <c r="AD17550" s="213"/>
    </row>
    <row r="17551" spans="20:30" x14ac:dyDescent="0.2">
      <c r="T17551" s="212"/>
      <c r="U17551" s="213"/>
      <c r="V17551" s="213"/>
      <c r="W17551" s="213"/>
      <c r="X17551" s="214"/>
      <c r="Y17551" s="214"/>
      <c r="Z17551" s="214"/>
      <c r="AA17551" s="217"/>
      <c r="AB17551" s="217"/>
      <c r="AC17551" s="217"/>
      <c r="AD17551" s="213"/>
    </row>
    <row r="17552" spans="20:30" x14ac:dyDescent="0.2">
      <c r="T17552" s="212"/>
      <c r="U17552" s="213"/>
      <c r="V17552" s="213"/>
      <c r="W17552" s="213"/>
      <c r="X17552" s="214"/>
      <c r="Y17552" s="214"/>
      <c r="Z17552" s="214"/>
      <c r="AA17552" s="217"/>
      <c r="AB17552" s="217"/>
      <c r="AC17552" s="217"/>
      <c r="AD17552" s="213"/>
    </row>
    <row r="17553" spans="20:30" x14ac:dyDescent="0.2">
      <c r="T17553" s="212"/>
      <c r="U17553" s="213"/>
      <c r="V17553" s="213"/>
      <c r="W17553" s="213"/>
      <c r="X17553" s="214"/>
      <c r="Y17553" s="214"/>
      <c r="Z17553" s="214"/>
      <c r="AA17553" s="217"/>
      <c r="AB17553" s="217"/>
      <c r="AC17553" s="217"/>
      <c r="AD17553" s="213"/>
    </row>
    <row r="17554" spans="20:30" x14ac:dyDescent="0.2">
      <c r="T17554" s="212"/>
      <c r="U17554" s="213"/>
      <c r="V17554" s="213"/>
      <c r="W17554" s="213"/>
      <c r="X17554" s="214"/>
      <c r="Y17554" s="214"/>
      <c r="Z17554" s="214"/>
      <c r="AA17554" s="217"/>
      <c r="AB17554" s="217"/>
      <c r="AC17554" s="217"/>
      <c r="AD17554" s="213"/>
    </row>
    <row r="17555" spans="20:30" x14ac:dyDescent="0.2">
      <c r="T17555" s="212"/>
      <c r="U17555" s="213"/>
      <c r="V17555" s="213"/>
      <c r="W17555" s="213"/>
      <c r="X17555" s="214"/>
      <c r="Y17555" s="214"/>
      <c r="Z17555" s="214"/>
      <c r="AA17555" s="217"/>
      <c r="AB17555" s="217"/>
      <c r="AC17555" s="217"/>
      <c r="AD17555" s="213"/>
    </row>
    <row r="17556" spans="20:30" x14ac:dyDescent="0.2">
      <c r="T17556" s="212"/>
      <c r="U17556" s="213"/>
      <c r="V17556" s="213"/>
      <c r="W17556" s="213"/>
      <c r="X17556" s="214"/>
      <c r="Y17556" s="214"/>
      <c r="Z17556" s="214"/>
      <c r="AA17556" s="217"/>
      <c r="AB17556" s="217"/>
      <c r="AC17556" s="217"/>
      <c r="AD17556" s="213"/>
    </row>
    <row r="17557" spans="20:30" x14ac:dyDescent="0.2">
      <c r="T17557" s="212"/>
      <c r="U17557" s="213"/>
      <c r="V17557" s="213"/>
      <c r="W17557" s="213"/>
      <c r="X17557" s="214"/>
      <c r="Y17557" s="214"/>
      <c r="Z17557" s="214"/>
      <c r="AA17557" s="217"/>
      <c r="AB17557" s="217"/>
      <c r="AC17557" s="217"/>
      <c r="AD17557" s="213"/>
    </row>
    <row r="17558" spans="20:30" x14ac:dyDescent="0.2">
      <c r="T17558" s="212"/>
      <c r="U17558" s="213"/>
      <c r="V17558" s="213"/>
      <c r="W17558" s="213"/>
      <c r="X17558" s="214"/>
      <c r="Y17558" s="214"/>
      <c r="Z17558" s="214"/>
      <c r="AA17558" s="217"/>
      <c r="AB17558" s="217"/>
      <c r="AC17558" s="217"/>
      <c r="AD17558" s="213"/>
    </row>
    <row r="17559" spans="20:30" x14ac:dyDescent="0.2">
      <c r="T17559" s="212"/>
      <c r="U17559" s="213"/>
      <c r="V17559" s="213"/>
      <c r="W17559" s="213"/>
      <c r="X17559" s="214"/>
      <c r="Y17559" s="214"/>
      <c r="Z17559" s="214"/>
      <c r="AA17559" s="217"/>
      <c r="AB17559" s="217"/>
      <c r="AC17559" s="217"/>
      <c r="AD17559" s="213"/>
    </row>
    <row r="17560" spans="20:30" x14ac:dyDescent="0.2">
      <c r="T17560" s="212"/>
      <c r="U17560" s="213"/>
      <c r="V17560" s="213"/>
      <c r="W17560" s="213"/>
      <c r="X17560" s="214"/>
      <c r="Y17560" s="214"/>
      <c r="Z17560" s="214"/>
      <c r="AA17560" s="217"/>
      <c r="AB17560" s="217"/>
      <c r="AC17560" s="217"/>
      <c r="AD17560" s="213"/>
    </row>
    <row r="17561" spans="20:30" x14ac:dyDescent="0.2">
      <c r="T17561" s="212"/>
      <c r="U17561" s="213"/>
      <c r="V17561" s="213"/>
      <c r="W17561" s="213"/>
      <c r="X17561" s="214"/>
      <c r="Y17561" s="214"/>
      <c r="Z17561" s="214"/>
      <c r="AA17561" s="217"/>
      <c r="AB17561" s="217"/>
      <c r="AC17561" s="217"/>
      <c r="AD17561" s="213"/>
    </row>
    <row r="17562" spans="20:30" x14ac:dyDescent="0.2">
      <c r="T17562" s="212"/>
      <c r="U17562" s="213"/>
      <c r="V17562" s="213"/>
      <c r="W17562" s="213"/>
      <c r="X17562" s="214"/>
      <c r="Y17562" s="214"/>
      <c r="Z17562" s="214"/>
      <c r="AA17562" s="217"/>
      <c r="AB17562" s="217"/>
      <c r="AC17562" s="217"/>
      <c r="AD17562" s="213"/>
    </row>
    <row r="17563" spans="20:30" x14ac:dyDescent="0.2">
      <c r="T17563" s="212"/>
      <c r="U17563" s="213"/>
      <c r="V17563" s="213"/>
      <c r="W17563" s="213"/>
      <c r="X17563" s="214"/>
      <c r="Y17563" s="214"/>
      <c r="Z17563" s="214"/>
      <c r="AA17563" s="217"/>
      <c r="AB17563" s="217"/>
      <c r="AC17563" s="217"/>
      <c r="AD17563" s="213"/>
    </row>
    <row r="17564" spans="20:30" x14ac:dyDescent="0.2">
      <c r="T17564" s="212"/>
      <c r="U17564" s="213"/>
      <c r="V17564" s="213"/>
      <c r="W17564" s="213"/>
      <c r="X17564" s="214"/>
      <c r="Y17564" s="214"/>
      <c r="Z17564" s="214"/>
      <c r="AA17564" s="217"/>
      <c r="AB17564" s="217"/>
      <c r="AC17564" s="217"/>
      <c r="AD17564" s="213"/>
    </row>
    <row r="17565" spans="20:30" x14ac:dyDescent="0.2">
      <c r="T17565" s="212"/>
      <c r="U17565" s="213"/>
      <c r="V17565" s="213"/>
      <c r="W17565" s="213"/>
      <c r="X17565" s="214"/>
      <c r="Y17565" s="214"/>
      <c r="Z17565" s="214"/>
      <c r="AA17565" s="217"/>
      <c r="AB17565" s="217"/>
      <c r="AC17565" s="217"/>
      <c r="AD17565" s="213"/>
    </row>
    <row r="17566" spans="20:30" x14ac:dyDescent="0.2">
      <c r="T17566" s="212"/>
      <c r="U17566" s="213"/>
      <c r="V17566" s="213"/>
      <c r="W17566" s="213"/>
      <c r="X17566" s="214"/>
      <c r="Y17566" s="214"/>
      <c r="Z17566" s="214"/>
      <c r="AA17566" s="217"/>
      <c r="AB17566" s="217"/>
      <c r="AC17566" s="217"/>
      <c r="AD17566" s="213"/>
    </row>
    <row r="17567" spans="20:30" x14ac:dyDescent="0.2">
      <c r="T17567" s="212"/>
      <c r="U17567" s="213"/>
      <c r="V17567" s="213"/>
      <c r="W17567" s="213"/>
      <c r="X17567" s="214"/>
      <c r="Y17567" s="214"/>
      <c r="Z17567" s="214"/>
      <c r="AA17567" s="217"/>
      <c r="AB17567" s="217"/>
      <c r="AC17567" s="217"/>
      <c r="AD17567" s="213"/>
    </row>
    <row r="17568" spans="20:30" x14ac:dyDescent="0.2">
      <c r="T17568" s="212"/>
      <c r="U17568" s="213"/>
      <c r="V17568" s="213"/>
      <c r="W17568" s="213"/>
      <c r="X17568" s="214"/>
      <c r="Y17568" s="214"/>
      <c r="Z17568" s="214"/>
      <c r="AA17568" s="217"/>
      <c r="AB17568" s="217"/>
      <c r="AC17568" s="217"/>
      <c r="AD17568" s="213"/>
    </row>
    <row r="17569" spans="20:30" x14ac:dyDescent="0.2">
      <c r="T17569" s="212"/>
      <c r="U17569" s="213"/>
      <c r="V17569" s="213"/>
      <c r="W17569" s="213"/>
      <c r="X17569" s="214"/>
      <c r="Y17569" s="214"/>
      <c r="Z17569" s="214"/>
      <c r="AA17569" s="217"/>
      <c r="AB17569" s="217"/>
      <c r="AC17569" s="217"/>
      <c r="AD17569" s="213"/>
    </row>
    <row r="17570" spans="20:30" x14ac:dyDescent="0.2">
      <c r="T17570" s="212"/>
      <c r="U17570" s="213"/>
      <c r="V17570" s="213"/>
      <c r="W17570" s="213"/>
      <c r="X17570" s="214"/>
      <c r="Y17570" s="214"/>
      <c r="Z17570" s="214"/>
      <c r="AA17570" s="217"/>
      <c r="AB17570" s="217"/>
      <c r="AC17570" s="217"/>
      <c r="AD17570" s="213"/>
    </row>
    <row r="17571" spans="20:30" x14ac:dyDescent="0.2">
      <c r="T17571" s="212"/>
      <c r="U17571" s="213"/>
      <c r="V17571" s="213"/>
      <c r="W17571" s="213"/>
      <c r="X17571" s="214"/>
      <c r="Y17571" s="214"/>
      <c r="Z17571" s="214"/>
      <c r="AA17571" s="217"/>
      <c r="AB17571" s="217"/>
      <c r="AC17571" s="217"/>
      <c r="AD17571" s="213"/>
    </row>
    <row r="17572" spans="20:30" x14ac:dyDescent="0.2">
      <c r="T17572" s="212"/>
      <c r="U17572" s="213"/>
      <c r="V17572" s="213"/>
      <c r="W17572" s="213"/>
      <c r="X17572" s="214"/>
      <c r="Y17572" s="214"/>
      <c r="Z17572" s="214"/>
      <c r="AA17572" s="217"/>
      <c r="AB17572" s="217"/>
      <c r="AC17572" s="217"/>
      <c r="AD17572" s="213"/>
    </row>
    <row r="17573" spans="20:30" x14ac:dyDescent="0.2">
      <c r="T17573" s="212"/>
      <c r="U17573" s="213"/>
      <c r="V17573" s="213"/>
      <c r="W17573" s="213"/>
      <c r="X17573" s="214"/>
      <c r="Y17573" s="214"/>
      <c r="Z17573" s="214"/>
      <c r="AA17573" s="217"/>
      <c r="AB17573" s="217"/>
      <c r="AC17573" s="217"/>
      <c r="AD17573" s="213"/>
    </row>
    <row r="17574" spans="20:30" x14ac:dyDescent="0.2">
      <c r="T17574" s="212"/>
      <c r="U17574" s="213"/>
      <c r="V17574" s="213"/>
      <c r="W17574" s="213"/>
      <c r="X17574" s="214"/>
      <c r="Y17574" s="214"/>
      <c r="Z17574" s="214"/>
      <c r="AA17574" s="217"/>
      <c r="AB17574" s="217"/>
      <c r="AC17574" s="217"/>
      <c r="AD17574" s="213"/>
    </row>
    <row r="17575" spans="20:30" x14ac:dyDescent="0.2">
      <c r="T17575" s="212"/>
      <c r="U17575" s="213"/>
      <c r="V17575" s="213"/>
      <c r="W17575" s="213"/>
      <c r="X17575" s="214"/>
      <c r="Y17575" s="214"/>
      <c r="Z17575" s="214"/>
      <c r="AA17575" s="217"/>
      <c r="AB17575" s="217"/>
      <c r="AC17575" s="217"/>
      <c r="AD17575" s="213"/>
    </row>
    <row r="17576" spans="20:30" x14ac:dyDescent="0.2">
      <c r="T17576" s="212"/>
      <c r="U17576" s="213"/>
      <c r="V17576" s="213"/>
      <c r="W17576" s="213"/>
      <c r="X17576" s="214"/>
      <c r="Y17576" s="214"/>
      <c r="Z17576" s="214"/>
      <c r="AA17576" s="217"/>
      <c r="AB17576" s="217"/>
      <c r="AC17576" s="217"/>
      <c r="AD17576" s="213"/>
    </row>
    <row r="17577" spans="20:30" x14ac:dyDescent="0.2">
      <c r="T17577" s="212"/>
      <c r="U17577" s="213"/>
      <c r="V17577" s="213"/>
      <c r="W17577" s="213"/>
      <c r="X17577" s="214"/>
      <c r="Y17577" s="214"/>
      <c r="Z17577" s="214"/>
      <c r="AA17577" s="217"/>
      <c r="AB17577" s="217"/>
      <c r="AC17577" s="217"/>
      <c r="AD17577" s="213"/>
    </row>
    <row r="17578" spans="20:30" x14ac:dyDescent="0.2">
      <c r="T17578" s="212"/>
      <c r="U17578" s="213"/>
      <c r="V17578" s="213"/>
      <c r="W17578" s="213"/>
      <c r="X17578" s="214"/>
      <c r="Y17578" s="214"/>
      <c r="Z17578" s="214"/>
      <c r="AA17578" s="217"/>
      <c r="AB17578" s="217"/>
      <c r="AC17578" s="217"/>
      <c r="AD17578" s="213"/>
    </row>
    <row r="17579" spans="20:30" x14ac:dyDescent="0.2">
      <c r="T17579" s="212"/>
      <c r="U17579" s="213"/>
      <c r="V17579" s="213"/>
      <c r="W17579" s="213"/>
      <c r="X17579" s="214"/>
      <c r="Y17579" s="214"/>
      <c r="Z17579" s="214"/>
      <c r="AA17579" s="217"/>
      <c r="AB17579" s="217"/>
      <c r="AC17579" s="217"/>
      <c r="AD17579" s="213"/>
    </row>
    <row r="17580" spans="20:30" x14ac:dyDescent="0.2">
      <c r="T17580" s="212"/>
      <c r="U17580" s="213"/>
      <c r="V17580" s="213"/>
      <c r="W17580" s="213"/>
      <c r="X17580" s="214"/>
      <c r="Y17580" s="214"/>
      <c r="Z17580" s="214"/>
      <c r="AA17580" s="217"/>
      <c r="AB17580" s="217"/>
      <c r="AC17580" s="217"/>
      <c r="AD17580" s="213"/>
    </row>
    <row r="17581" spans="20:30" x14ac:dyDescent="0.2">
      <c r="T17581" s="212"/>
      <c r="U17581" s="213"/>
      <c r="V17581" s="213"/>
      <c r="W17581" s="213"/>
      <c r="X17581" s="214"/>
      <c r="Y17581" s="214"/>
      <c r="Z17581" s="214"/>
      <c r="AA17581" s="217"/>
      <c r="AB17581" s="217"/>
      <c r="AC17581" s="217"/>
      <c r="AD17581" s="213"/>
    </row>
    <row r="17582" spans="20:30" x14ac:dyDescent="0.2">
      <c r="T17582" s="212"/>
      <c r="U17582" s="213"/>
      <c r="V17582" s="213"/>
      <c r="W17582" s="213"/>
      <c r="X17582" s="214"/>
      <c r="Y17582" s="214"/>
      <c r="Z17582" s="214"/>
      <c r="AA17582" s="217"/>
      <c r="AB17582" s="217"/>
      <c r="AC17582" s="217"/>
      <c r="AD17582" s="213"/>
    </row>
    <row r="17583" spans="20:30" x14ac:dyDescent="0.2">
      <c r="T17583" s="212"/>
      <c r="U17583" s="213"/>
      <c r="V17583" s="213"/>
      <c r="W17583" s="213"/>
      <c r="X17583" s="214"/>
      <c r="Y17583" s="214"/>
      <c r="Z17583" s="214"/>
      <c r="AA17583" s="217"/>
      <c r="AB17583" s="217"/>
      <c r="AC17583" s="217"/>
      <c r="AD17583" s="213"/>
    </row>
    <row r="17584" spans="20:30" x14ac:dyDescent="0.2">
      <c r="T17584" s="212"/>
      <c r="U17584" s="213"/>
      <c r="V17584" s="213"/>
      <c r="W17584" s="213"/>
      <c r="X17584" s="214"/>
      <c r="Y17584" s="214"/>
      <c r="Z17584" s="214"/>
      <c r="AA17584" s="217"/>
      <c r="AB17584" s="217"/>
      <c r="AC17584" s="217"/>
      <c r="AD17584" s="213"/>
    </row>
    <row r="17585" spans="20:30" x14ac:dyDescent="0.2">
      <c r="T17585" s="212"/>
      <c r="U17585" s="213"/>
      <c r="V17585" s="213"/>
      <c r="W17585" s="213"/>
      <c r="X17585" s="214"/>
      <c r="Y17585" s="214"/>
      <c r="Z17585" s="214"/>
      <c r="AA17585" s="217"/>
      <c r="AB17585" s="217"/>
      <c r="AC17585" s="217"/>
      <c r="AD17585" s="213"/>
    </row>
    <row r="17586" spans="20:30" x14ac:dyDescent="0.2">
      <c r="T17586" s="212"/>
      <c r="U17586" s="213"/>
      <c r="V17586" s="213"/>
      <c r="W17586" s="213"/>
      <c r="X17586" s="214"/>
      <c r="Y17586" s="214"/>
      <c r="Z17586" s="214"/>
      <c r="AA17586" s="217"/>
      <c r="AB17586" s="217"/>
      <c r="AC17586" s="217"/>
      <c r="AD17586" s="213"/>
    </row>
    <row r="17587" spans="20:30" x14ac:dyDescent="0.2">
      <c r="T17587" s="212"/>
      <c r="U17587" s="213"/>
      <c r="V17587" s="213"/>
      <c r="W17587" s="213"/>
      <c r="X17587" s="214"/>
      <c r="Y17587" s="214"/>
      <c r="Z17587" s="214"/>
      <c r="AA17587" s="217"/>
      <c r="AB17587" s="217"/>
      <c r="AC17587" s="217"/>
      <c r="AD17587" s="213"/>
    </row>
    <row r="17588" spans="20:30" x14ac:dyDescent="0.2">
      <c r="T17588" s="212"/>
      <c r="U17588" s="213"/>
      <c r="V17588" s="213"/>
      <c r="W17588" s="213"/>
      <c r="X17588" s="214"/>
      <c r="Y17588" s="214"/>
      <c r="Z17588" s="214"/>
      <c r="AA17588" s="217"/>
      <c r="AB17588" s="217"/>
      <c r="AC17588" s="217"/>
      <c r="AD17588" s="213"/>
    </row>
    <row r="17589" spans="20:30" x14ac:dyDescent="0.2">
      <c r="T17589" s="212"/>
      <c r="U17589" s="213"/>
      <c r="V17589" s="213"/>
      <c r="W17589" s="213"/>
      <c r="X17589" s="214"/>
      <c r="Y17589" s="214"/>
      <c r="Z17589" s="214"/>
      <c r="AA17589" s="217"/>
      <c r="AB17589" s="217"/>
      <c r="AC17589" s="217"/>
      <c r="AD17589" s="213"/>
    </row>
    <row r="17590" spans="20:30" x14ac:dyDescent="0.2">
      <c r="T17590" s="212"/>
      <c r="U17590" s="213"/>
      <c r="V17590" s="213"/>
      <c r="W17590" s="213"/>
      <c r="X17590" s="214"/>
      <c r="Y17590" s="214"/>
      <c r="Z17590" s="214"/>
      <c r="AA17590" s="217"/>
      <c r="AB17590" s="217"/>
      <c r="AC17590" s="217"/>
      <c r="AD17590" s="213"/>
    </row>
    <row r="17591" spans="20:30" x14ac:dyDescent="0.2">
      <c r="T17591" s="212"/>
      <c r="U17591" s="213"/>
      <c r="V17591" s="213"/>
      <c r="W17591" s="213"/>
      <c r="X17591" s="214"/>
      <c r="Y17591" s="214"/>
      <c r="Z17591" s="214"/>
      <c r="AA17591" s="217"/>
      <c r="AB17591" s="217"/>
      <c r="AC17591" s="217"/>
      <c r="AD17591" s="213"/>
    </row>
    <row r="17592" spans="20:30" x14ac:dyDescent="0.2">
      <c r="T17592" s="212"/>
      <c r="U17592" s="213"/>
      <c r="V17592" s="213"/>
      <c r="W17592" s="213"/>
      <c r="X17592" s="214"/>
      <c r="Y17592" s="214"/>
      <c r="Z17592" s="214"/>
      <c r="AA17592" s="217"/>
      <c r="AB17592" s="217"/>
      <c r="AC17592" s="217"/>
      <c r="AD17592" s="213"/>
    </row>
    <row r="17593" spans="20:30" x14ac:dyDescent="0.2">
      <c r="T17593" s="212"/>
      <c r="U17593" s="213"/>
      <c r="V17593" s="213"/>
      <c r="W17593" s="213"/>
      <c r="X17593" s="214"/>
      <c r="Y17593" s="214"/>
      <c r="Z17593" s="214"/>
      <c r="AA17593" s="217"/>
      <c r="AB17593" s="217"/>
      <c r="AC17593" s="217"/>
      <c r="AD17593" s="213"/>
    </row>
    <row r="17594" spans="20:30" x14ac:dyDescent="0.2">
      <c r="T17594" s="212"/>
      <c r="U17594" s="213"/>
      <c r="V17594" s="213"/>
      <c r="W17594" s="213"/>
      <c r="X17594" s="214"/>
      <c r="Y17594" s="214"/>
      <c r="Z17594" s="214"/>
      <c r="AA17594" s="217"/>
      <c r="AB17594" s="217"/>
      <c r="AC17594" s="217"/>
      <c r="AD17594" s="213"/>
    </row>
    <row r="17595" spans="20:30" x14ac:dyDescent="0.2">
      <c r="T17595" s="212"/>
      <c r="U17595" s="213"/>
      <c r="V17595" s="213"/>
      <c r="W17595" s="213"/>
      <c r="X17595" s="214"/>
      <c r="Y17595" s="214"/>
      <c r="Z17595" s="214"/>
      <c r="AA17595" s="217"/>
      <c r="AB17595" s="217"/>
      <c r="AC17595" s="217"/>
      <c r="AD17595" s="213"/>
    </row>
    <row r="17596" spans="20:30" x14ac:dyDescent="0.2">
      <c r="T17596" s="212"/>
      <c r="U17596" s="213"/>
      <c r="V17596" s="213"/>
      <c r="W17596" s="213"/>
      <c r="X17596" s="214"/>
      <c r="Y17596" s="214"/>
      <c r="Z17596" s="214"/>
      <c r="AA17596" s="217"/>
      <c r="AB17596" s="217"/>
      <c r="AC17596" s="217"/>
      <c r="AD17596" s="213"/>
    </row>
    <row r="17597" spans="20:30" x14ac:dyDescent="0.2">
      <c r="T17597" s="212"/>
      <c r="U17597" s="213"/>
      <c r="V17597" s="213"/>
      <c r="W17597" s="213"/>
      <c r="X17597" s="214"/>
      <c r="Y17597" s="214"/>
      <c r="Z17597" s="214"/>
      <c r="AA17597" s="217"/>
      <c r="AB17597" s="217"/>
      <c r="AC17597" s="217"/>
      <c r="AD17597" s="213"/>
    </row>
    <row r="17598" spans="20:30" x14ac:dyDescent="0.2">
      <c r="T17598" s="212"/>
      <c r="U17598" s="213"/>
      <c r="V17598" s="213"/>
      <c r="W17598" s="213"/>
      <c r="X17598" s="214"/>
      <c r="Y17598" s="214"/>
      <c r="Z17598" s="214"/>
      <c r="AA17598" s="217"/>
      <c r="AB17598" s="217"/>
      <c r="AC17598" s="217"/>
      <c r="AD17598" s="213"/>
    </row>
    <row r="17599" spans="20:30" x14ac:dyDescent="0.2">
      <c r="T17599" s="212"/>
      <c r="U17599" s="213"/>
      <c r="V17599" s="213"/>
      <c r="W17599" s="213"/>
      <c r="X17599" s="214"/>
      <c r="Y17599" s="214"/>
      <c r="Z17599" s="214"/>
      <c r="AA17599" s="217"/>
      <c r="AB17599" s="217"/>
      <c r="AC17599" s="217"/>
      <c r="AD17599" s="213"/>
    </row>
    <row r="17600" spans="20:30" x14ac:dyDescent="0.2">
      <c r="T17600" s="212"/>
      <c r="U17600" s="213"/>
      <c r="V17600" s="213"/>
      <c r="W17600" s="213"/>
      <c r="X17600" s="214"/>
      <c r="Y17600" s="214"/>
      <c r="Z17600" s="214"/>
      <c r="AA17600" s="217"/>
      <c r="AB17600" s="217"/>
      <c r="AC17600" s="217"/>
      <c r="AD17600" s="213"/>
    </row>
    <row r="17601" spans="20:30" x14ac:dyDescent="0.2">
      <c r="T17601" s="212"/>
      <c r="U17601" s="213"/>
      <c r="V17601" s="213"/>
      <c r="W17601" s="213"/>
      <c r="X17601" s="214"/>
      <c r="Y17601" s="214"/>
      <c r="Z17601" s="214"/>
      <c r="AA17601" s="217"/>
      <c r="AB17601" s="217"/>
      <c r="AC17601" s="217"/>
      <c r="AD17601" s="213"/>
    </row>
    <row r="17602" spans="20:30" x14ac:dyDescent="0.2">
      <c r="T17602" s="212"/>
      <c r="U17602" s="213"/>
      <c r="V17602" s="213"/>
      <c r="W17602" s="213"/>
      <c r="X17602" s="214"/>
      <c r="Y17602" s="214"/>
      <c r="Z17602" s="214"/>
      <c r="AA17602" s="217"/>
      <c r="AB17602" s="217"/>
      <c r="AC17602" s="217"/>
      <c r="AD17602" s="213"/>
    </row>
    <row r="17603" spans="20:30" x14ac:dyDescent="0.2">
      <c r="T17603" s="212"/>
      <c r="U17603" s="213"/>
      <c r="V17603" s="213"/>
      <c r="W17603" s="213"/>
      <c r="X17603" s="214"/>
      <c r="Y17603" s="214"/>
      <c r="Z17603" s="214"/>
      <c r="AA17603" s="217"/>
      <c r="AB17603" s="217"/>
      <c r="AC17603" s="217"/>
      <c r="AD17603" s="213"/>
    </row>
    <row r="17604" spans="20:30" x14ac:dyDescent="0.2">
      <c r="T17604" s="212"/>
      <c r="U17604" s="213"/>
      <c r="V17604" s="213"/>
      <c r="W17604" s="213"/>
      <c r="X17604" s="214"/>
      <c r="Y17604" s="214"/>
      <c r="Z17604" s="214"/>
      <c r="AA17604" s="217"/>
      <c r="AB17604" s="217"/>
      <c r="AC17604" s="217"/>
      <c r="AD17604" s="213"/>
    </row>
    <row r="17605" spans="20:30" x14ac:dyDescent="0.2">
      <c r="T17605" s="212"/>
      <c r="U17605" s="213"/>
      <c r="V17605" s="213"/>
      <c r="W17605" s="213"/>
      <c r="X17605" s="214"/>
      <c r="Y17605" s="214"/>
      <c r="Z17605" s="214"/>
      <c r="AA17605" s="217"/>
      <c r="AB17605" s="217"/>
      <c r="AC17605" s="217"/>
      <c r="AD17605" s="213"/>
    </row>
    <row r="17606" spans="20:30" x14ac:dyDescent="0.2">
      <c r="T17606" s="212"/>
      <c r="U17606" s="213"/>
      <c r="V17606" s="213"/>
      <c r="W17606" s="213"/>
      <c r="X17606" s="214"/>
      <c r="Y17606" s="214"/>
      <c r="Z17606" s="214"/>
      <c r="AA17606" s="217"/>
      <c r="AB17606" s="217"/>
      <c r="AC17606" s="217"/>
      <c r="AD17606" s="213"/>
    </row>
    <row r="17607" spans="20:30" x14ac:dyDescent="0.2">
      <c r="T17607" s="212"/>
      <c r="U17607" s="213"/>
      <c r="V17607" s="213"/>
      <c r="W17607" s="213"/>
      <c r="X17607" s="214"/>
      <c r="Y17607" s="214"/>
      <c r="Z17607" s="214"/>
      <c r="AA17607" s="217"/>
      <c r="AB17607" s="217"/>
      <c r="AC17607" s="217"/>
      <c r="AD17607" s="213"/>
    </row>
    <row r="17608" spans="20:30" x14ac:dyDescent="0.2">
      <c r="T17608" s="212"/>
      <c r="U17608" s="213"/>
      <c r="V17608" s="213"/>
      <c r="W17608" s="213"/>
      <c r="X17608" s="214"/>
      <c r="Y17608" s="214"/>
      <c r="Z17608" s="214"/>
      <c r="AA17608" s="217"/>
      <c r="AB17608" s="217"/>
      <c r="AC17608" s="217"/>
      <c r="AD17608" s="213"/>
    </row>
    <row r="17609" spans="20:30" x14ac:dyDescent="0.2">
      <c r="T17609" s="212"/>
      <c r="U17609" s="213"/>
      <c r="V17609" s="213"/>
      <c r="W17609" s="213"/>
      <c r="X17609" s="214"/>
      <c r="Y17609" s="214"/>
      <c r="Z17609" s="214"/>
      <c r="AA17609" s="217"/>
      <c r="AB17609" s="217"/>
      <c r="AC17609" s="217"/>
      <c r="AD17609" s="213"/>
    </row>
    <row r="17610" spans="20:30" x14ac:dyDescent="0.2">
      <c r="T17610" s="212"/>
      <c r="U17610" s="213"/>
      <c r="V17610" s="213"/>
      <c r="W17610" s="213"/>
      <c r="X17610" s="214"/>
      <c r="Y17610" s="214"/>
      <c r="Z17610" s="214"/>
      <c r="AA17610" s="217"/>
      <c r="AB17610" s="217"/>
      <c r="AC17610" s="217"/>
      <c r="AD17610" s="213"/>
    </row>
    <row r="17611" spans="20:30" x14ac:dyDescent="0.2">
      <c r="T17611" s="212"/>
      <c r="U17611" s="213"/>
      <c r="V17611" s="213"/>
      <c r="W17611" s="213"/>
      <c r="X17611" s="214"/>
      <c r="Y17611" s="214"/>
      <c r="Z17611" s="214"/>
      <c r="AA17611" s="217"/>
      <c r="AB17611" s="217"/>
      <c r="AC17611" s="217"/>
      <c r="AD17611" s="213"/>
    </row>
    <row r="17612" spans="20:30" x14ac:dyDescent="0.2">
      <c r="T17612" s="212"/>
      <c r="U17612" s="213"/>
      <c r="V17612" s="213"/>
      <c r="W17612" s="213"/>
      <c r="X17612" s="214"/>
      <c r="Y17612" s="214"/>
      <c r="Z17612" s="214"/>
      <c r="AA17612" s="217"/>
      <c r="AB17612" s="217"/>
      <c r="AC17612" s="217"/>
      <c r="AD17612" s="213"/>
    </row>
    <row r="17613" spans="20:30" x14ac:dyDescent="0.2">
      <c r="T17613" s="212"/>
      <c r="U17613" s="213"/>
      <c r="V17613" s="213"/>
      <c r="W17613" s="213"/>
      <c r="X17613" s="214"/>
      <c r="Y17613" s="214"/>
      <c r="Z17613" s="214"/>
      <c r="AA17613" s="217"/>
      <c r="AB17613" s="217"/>
      <c r="AC17613" s="217"/>
      <c r="AD17613" s="213"/>
    </row>
    <row r="17614" spans="20:30" x14ac:dyDescent="0.2">
      <c r="T17614" s="212"/>
      <c r="U17614" s="213"/>
      <c r="V17614" s="213"/>
      <c r="W17614" s="213"/>
      <c r="X17614" s="214"/>
      <c r="Y17614" s="214"/>
      <c r="Z17614" s="214"/>
      <c r="AA17614" s="217"/>
      <c r="AB17614" s="217"/>
      <c r="AC17614" s="217"/>
      <c r="AD17614" s="213"/>
    </row>
    <row r="17615" spans="20:30" x14ac:dyDescent="0.2">
      <c r="T17615" s="212"/>
      <c r="U17615" s="213"/>
      <c r="V17615" s="213"/>
      <c r="W17615" s="213"/>
      <c r="X17615" s="214"/>
      <c r="Y17615" s="214"/>
      <c r="Z17615" s="214"/>
      <c r="AA17615" s="217"/>
      <c r="AB17615" s="217"/>
      <c r="AC17615" s="217"/>
      <c r="AD17615" s="213"/>
    </row>
    <row r="17616" spans="20:30" x14ac:dyDescent="0.2">
      <c r="T17616" s="212"/>
      <c r="U17616" s="213"/>
      <c r="V17616" s="213"/>
      <c r="W17616" s="213"/>
      <c r="X17616" s="214"/>
      <c r="Y17616" s="214"/>
      <c r="Z17616" s="214"/>
      <c r="AA17616" s="217"/>
      <c r="AB17616" s="217"/>
      <c r="AC17616" s="217"/>
      <c r="AD17616" s="213"/>
    </row>
    <row r="17617" spans="20:30" x14ac:dyDescent="0.2">
      <c r="T17617" s="212"/>
      <c r="U17617" s="213"/>
      <c r="V17617" s="213"/>
      <c r="W17617" s="213"/>
      <c r="X17617" s="214"/>
      <c r="Y17617" s="214"/>
      <c r="Z17617" s="214"/>
      <c r="AA17617" s="217"/>
      <c r="AB17617" s="217"/>
      <c r="AC17617" s="217"/>
      <c r="AD17617" s="213"/>
    </row>
    <row r="17618" spans="20:30" x14ac:dyDescent="0.2">
      <c r="T17618" s="212"/>
      <c r="U17618" s="213"/>
      <c r="V17618" s="213"/>
      <c r="W17618" s="213"/>
      <c r="X17618" s="214"/>
      <c r="Y17618" s="214"/>
      <c r="Z17618" s="214"/>
      <c r="AA17618" s="217"/>
      <c r="AB17618" s="217"/>
      <c r="AC17618" s="217"/>
      <c r="AD17618" s="213"/>
    </row>
    <row r="17619" spans="20:30" x14ac:dyDescent="0.2">
      <c r="T17619" s="212"/>
      <c r="U17619" s="213"/>
      <c r="V17619" s="213"/>
      <c r="W17619" s="213"/>
      <c r="X17619" s="214"/>
      <c r="Y17619" s="214"/>
      <c r="Z17619" s="214"/>
      <c r="AA17619" s="217"/>
      <c r="AB17619" s="217"/>
      <c r="AC17619" s="217"/>
      <c r="AD17619" s="213"/>
    </row>
    <row r="17620" spans="20:30" x14ac:dyDescent="0.2">
      <c r="T17620" s="212"/>
      <c r="U17620" s="213"/>
      <c r="V17620" s="213"/>
      <c r="W17620" s="213"/>
      <c r="X17620" s="214"/>
      <c r="Y17620" s="214"/>
      <c r="Z17620" s="214"/>
      <c r="AA17620" s="217"/>
      <c r="AB17620" s="217"/>
      <c r="AC17620" s="217"/>
      <c r="AD17620" s="213"/>
    </row>
    <row r="17621" spans="20:30" x14ac:dyDescent="0.2">
      <c r="T17621" s="212"/>
      <c r="U17621" s="213"/>
      <c r="V17621" s="213"/>
      <c r="W17621" s="213"/>
      <c r="X17621" s="214"/>
      <c r="Y17621" s="214"/>
      <c r="Z17621" s="214"/>
      <c r="AA17621" s="217"/>
      <c r="AB17621" s="217"/>
      <c r="AC17621" s="217"/>
      <c r="AD17621" s="213"/>
    </row>
    <row r="17622" spans="20:30" x14ac:dyDescent="0.2">
      <c r="T17622" s="212"/>
      <c r="U17622" s="213"/>
      <c r="V17622" s="213"/>
      <c r="W17622" s="213"/>
      <c r="X17622" s="214"/>
      <c r="Y17622" s="214"/>
      <c r="Z17622" s="214"/>
      <c r="AA17622" s="217"/>
      <c r="AB17622" s="217"/>
      <c r="AC17622" s="217"/>
      <c r="AD17622" s="213"/>
    </row>
    <row r="17623" spans="20:30" x14ac:dyDescent="0.2">
      <c r="T17623" s="212"/>
      <c r="U17623" s="213"/>
      <c r="V17623" s="213"/>
      <c r="W17623" s="213"/>
      <c r="X17623" s="214"/>
      <c r="Y17623" s="214"/>
      <c r="Z17623" s="214"/>
      <c r="AA17623" s="217"/>
      <c r="AB17623" s="217"/>
      <c r="AC17623" s="217"/>
      <c r="AD17623" s="213"/>
    </row>
    <row r="17624" spans="20:30" x14ac:dyDescent="0.2">
      <c r="T17624" s="212"/>
      <c r="U17624" s="213"/>
      <c r="V17624" s="213"/>
      <c r="W17624" s="213"/>
      <c r="X17624" s="214"/>
      <c r="Y17624" s="214"/>
      <c r="Z17624" s="214"/>
      <c r="AA17624" s="217"/>
      <c r="AB17624" s="217"/>
      <c r="AC17624" s="217"/>
      <c r="AD17624" s="213"/>
    </row>
    <row r="17625" spans="20:30" x14ac:dyDescent="0.2">
      <c r="T17625" s="212"/>
      <c r="U17625" s="213"/>
      <c r="V17625" s="213"/>
      <c r="W17625" s="213"/>
      <c r="X17625" s="214"/>
      <c r="Y17625" s="214"/>
      <c r="Z17625" s="214"/>
      <c r="AA17625" s="217"/>
      <c r="AB17625" s="217"/>
      <c r="AC17625" s="217"/>
      <c r="AD17625" s="213"/>
    </row>
    <row r="17626" spans="20:30" x14ac:dyDescent="0.2">
      <c r="T17626" s="212"/>
      <c r="U17626" s="213"/>
      <c r="V17626" s="213"/>
      <c r="W17626" s="213"/>
      <c r="X17626" s="214"/>
      <c r="Y17626" s="214"/>
      <c r="Z17626" s="214"/>
      <c r="AA17626" s="217"/>
      <c r="AB17626" s="217"/>
      <c r="AC17626" s="217"/>
      <c r="AD17626" s="213"/>
    </row>
    <row r="17627" spans="20:30" x14ac:dyDescent="0.2">
      <c r="T17627" s="212"/>
      <c r="U17627" s="213"/>
      <c r="V17627" s="213"/>
      <c r="W17627" s="213"/>
      <c r="X17627" s="214"/>
      <c r="Y17627" s="214"/>
      <c r="Z17627" s="214"/>
      <c r="AA17627" s="217"/>
      <c r="AB17627" s="217"/>
      <c r="AC17627" s="217"/>
      <c r="AD17627" s="213"/>
    </row>
    <row r="17628" spans="20:30" x14ac:dyDescent="0.2">
      <c r="T17628" s="212"/>
      <c r="U17628" s="213"/>
      <c r="V17628" s="213"/>
      <c r="W17628" s="213"/>
      <c r="X17628" s="214"/>
      <c r="Y17628" s="214"/>
      <c r="Z17628" s="214"/>
      <c r="AA17628" s="217"/>
      <c r="AB17628" s="217"/>
      <c r="AC17628" s="217"/>
      <c r="AD17628" s="213"/>
    </row>
    <row r="17629" spans="20:30" x14ac:dyDescent="0.2">
      <c r="T17629" s="212"/>
      <c r="U17629" s="213"/>
      <c r="V17629" s="213"/>
      <c r="W17629" s="213"/>
      <c r="X17629" s="214"/>
      <c r="Y17629" s="214"/>
      <c r="Z17629" s="214"/>
      <c r="AA17629" s="217"/>
      <c r="AB17629" s="217"/>
      <c r="AC17629" s="217"/>
      <c r="AD17629" s="213"/>
    </row>
    <row r="17630" spans="20:30" x14ac:dyDescent="0.2">
      <c r="T17630" s="212"/>
      <c r="U17630" s="213"/>
      <c r="V17630" s="213"/>
      <c r="W17630" s="213"/>
      <c r="X17630" s="214"/>
      <c r="Y17630" s="214"/>
      <c r="Z17630" s="214"/>
      <c r="AA17630" s="217"/>
      <c r="AB17630" s="217"/>
      <c r="AC17630" s="217"/>
      <c r="AD17630" s="213"/>
    </row>
    <row r="17631" spans="20:30" x14ac:dyDescent="0.2">
      <c r="T17631" s="212"/>
      <c r="U17631" s="213"/>
      <c r="V17631" s="213"/>
      <c r="W17631" s="213"/>
      <c r="X17631" s="214"/>
      <c r="Y17631" s="214"/>
      <c r="Z17631" s="214"/>
      <c r="AA17631" s="217"/>
      <c r="AB17631" s="217"/>
      <c r="AC17631" s="217"/>
      <c r="AD17631" s="213"/>
    </row>
    <row r="17632" spans="20:30" x14ac:dyDescent="0.2">
      <c r="T17632" s="212"/>
      <c r="U17632" s="213"/>
      <c r="V17632" s="213"/>
      <c r="W17632" s="213"/>
      <c r="X17632" s="214"/>
      <c r="Y17632" s="214"/>
      <c r="Z17632" s="214"/>
      <c r="AA17632" s="217"/>
      <c r="AB17632" s="217"/>
      <c r="AC17632" s="217"/>
      <c r="AD17632" s="213"/>
    </row>
    <row r="17633" spans="20:30" x14ac:dyDescent="0.2">
      <c r="T17633" s="212"/>
      <c r="U17633" s="213"/>
      <c r="V17633" s="213"/>
      <c r="W17633" s="213"/>
      <c r="X17633" s="214"/>
      <c r="Y17633" s="214"/>
      <c r="Z17633" s="214"/>
      <c r="AA17633" s="217"/>
      <c r="AB17633" s="217"/>
      <c r="AC17633" s="217"/>
      <c r="AD17633" s="213"/>
    </row>
    <row r="17634" spans="20:30" x14ac:dyDescent="0.2">
      <c r="T17634" s="212"/>
      <c r="U17634" s="213"/>
      <c r="V17634" s="213"/>
      <c r="W17634" s="213"/>
      <c r="X17634" s="214"/>
      <c r="Y17634" s="214"/>
      <c r="Z17634" s="214"/>
      <c r="AA17634" s="217"/>
      <c r="AB17634" s="217"/>
      <c r="AC17634" s="217"/>
      <c r="AD17634" s="213"/>
    </row>
    <row r="17635" spans="20:30" x14ac:dyDescent="0.2">
      <c r="T17635" s="212"/>
      <c r="U17635" s="213"/>
      <c r="V17635" s="213"/>
      <c r="W17635" s="213"/>
      <c r="X17635" s="214"/>
      <c r="Y17635" s="214"/>
      <c r="Z17635" s="214"/>
      <c r="AA17635" s="217"/>
      <c r="AB17635" s="217"/>
      <c r="AC17635" s="217"/>
      <c r="AD17635" s="213"/>
    </row>
    <row r="17636" spans="20:30" x14ac:dyDescent="0.2">
      <c r="T17636" s="212"/>
      <c r="U17636" s="213"/>
      <c r="V17636" s="213"/>
      <c r="W17636" s="213"/>
      <c r="X17636" s="214"/>
      <c r="Y17636" s="214"/>
      <c r="Z17636" s="214"/>
      <c r="AA17636" s="217"/>
      <c r="AB17636" s="217"/>
      <c r="AC17636" s="217"/>
      <c r="AD17636" s="213"/>
    </row>
    <row r="17637" spans="20:30" x14ac:dyDescent="0.2">
      <c r="T17637" s="212"/>
      <c r="U17637" s="213"/>
      <c r="V17637" s="213"/>
      <c r="W17637" s="213"/>
      <c r="X17637" s="214"/>
      <c r="Y17637" s="214"/>
      <c r="Z17637" s="214"/>
      <c r="AA17637" s="217"/>
      <c r="AB17637" s="217"/>
      <c r="AC17637" s="217"/>
      <c r="AD17637" s="213"/>
    </row>
    <row r="17638" spans="20:30" x14ac:dyDescent="0.2">
      <c r="T17638" s="212"/>
      <c r="U17638" s="213"/>
      <c r="V17638" s="213"/>
      <c r="W17638" s="213"/>
      <c r="X17638" s="214"/>
      <c r="Y17638" s="214"/>
      <c r="Z17638" s="214"/>
      <c r="AA17638" s="217"/>
      <c r="AB17638" s="217"/>
      <c r="AC17638" s="217"/>
      <c r="AD17638" s="213"/>
    </row>
    <row r="17639" spans="20:30" x14ac:dyDescent="0.2">
      <c r="T17639" s="212"/>
      <c r="U17639" s="213"/>
      <c r="V17639" s="213"/>
      <c r="W17639" s="213"/>
      <c r="X17639" s="214"/>
      <c r="Y17639" s="214"/>
      <c r="Z17639" s="214"/>
      <c r="AA17639" s="217"/>
      <c r="AB17639" s="217"/>
      <c r="AC17639" s="217"/>
      <c r="AD17639" s="213"/>
    </row>
    <row r="17640" spans="20:30" x14ac:dyDescent="0.2">
      <c r="T17640" s="212"/>
      <c r="U17640" s="213"/>
      <c r="V17640" s="213"/>
      <c r="W17640" s="213"/>
      <c r="X17640" s="214"/>
      <c r="Y17640" s="214"/>
      <c r="Z17640" s="214"/>
      <c r="AA17640" s="217"/>
      <c r="AB17640" s="217"/>
      <c r="AC17640" s="217"/>
      <c r="AD17640" s="213"/>
    </row>
    <row r="17641" spans="20:30" x14ac:dyDescent="0.2">
      <c r="T17641" s="212"/>
      <c r="U17641" s="213"/>
      <c r="V17641" s="213"/>
      <c r="W17641" s="213"/>
      <c r="X17641" s="214"/>
      <c r="Y17641" s="214"/>
      <c r="Z17641" s="214"/>
      <c r="AA17641" s="217"/>
      <c r="AB17641" s="217"/>
      <c r="AC17641" s="217"/>
      <c r="AD17641" s="213"/>
    </row>
    <row r="17642" spans="20:30" x14ac:dyDescent="0.2">
      <c r="T17642" s="212"/>
      <c r="U17642" s="213"/>
      <c r="V17642" s="213"/>
      <c r="W17642" s="213"/>
      <c r="X17642" s="214"/>
      <c r="Y17642" s="214"/>
      <c r="Z17642" s="214"/>
      <c r="AA17642" s="217"/>
      <c r="AB17642" s="217"/>
      <c r="AC17642" s="217"/>
      <c r="AD17642" s="213"/>
    </row>
    <row r="17643" spans="20:30" x14ac:dyDescent="0.2">
      <c r="T17643" s="212"/>
      <c r="U17643" s="213"/>
      <c r="V17643" s="213"/>
      <c r="W17643" s="213"/>
      <c r="X17643" s="214"/>
      <c r="Y17643" s="214"/>
      <c r="Z17643" s="214"/>
      <c r="AA17643" s="217"/>
      <c r="AB17643" s="217"/>
      <c r="AC17643" s="217"/>
      <c r="AD17643" s="213"/>
    </row>
    <row r="17644" spans="20:30" x14ac:dyDescent="0.2">
      <c r="T17644" s="212"/>
      <c r="U17644" s="213"/>
      <c r="V17644" s="213"/>
      <c r="W17644" s="213"/>
      <c r="X17644" s="214"/>
      <c r="Y17644" s="214"/>
      <c r="Z17644" s="214"/>
      <c r="AA17644" s="217"/>
      <c r="AB17644" s="217"/>
      <c r="AC17644" s="217"/>
      <c r="AD17644" s="213"/>
    </row>
    <row r="17645" spans="20:30" x14ac:dyDescent="0.2">
      <c r="T17645" s="212"/>
      <c r="U17645" s="213"/>
      <c r="V17645" s="213"/>
      <c r="W17645" s="213"/>
      <c r="X17645" s="214"/>
      <c r="Y17645" s="214"/>
      <c r="Z17645" s="214"/>
      <c r="AA17645" s="217"/>
      <c r="AB17645" s="217"/>
      <c r="AC17645" s="217"/>
      <c r="AD17645" s="213"/>
    </row>
    <row r="17646" spans="20:30" x14ac:dyDescent="0.2">
      <c r="T17646" s="212"/>
      <c r="U17646" s="213"/>
      <c r="V17646" s="213"/>
      <c r="W17646" s="213"/>
      <c r="X17646" s="214"/>
      <c r="Y17646" s="214"/>
      <c r="Z17646" s="214"/>
      <c r="AA17646" s="217"/>
      <c r="AB17646" s="217"/>
      <c r="AC17646" s="217"/>
      <c r="AD17646" s="213"/>
    </row>
    <row r="17647" spans="20:30" x14ac:dyDescent="0.2">
      <c r="T17647" s="212"/>
      <c r="U17647" s="213"/>
      <c r="V17647" s="213"/>
      <c r="W17647" s="213"/>
      <c r="X17647" s="214"/>
      <c r="Y17647" s="214"/>
      <c r="Z17647" s="214"/>
      <c r="AA17647" s="217"/>
      <c r="AB17647" s="217"/>
      <c r="AC17647" s="217"/>
      <c r="AD17647" s="213"/>
    </row>
    <row r="17648" spans="20:30" x14ac:dyDescent="0.2">
      <c r="T17648" s="212"/>
      <c r="U17648" s="213"/>
      <c r="V17648" s="213"/>
      <c r="W17648" s="213"/>
      <c r="X17648" s="214"/>
      <c r="Y17648" s="214"/>
      <c r="Z17648" s="214"/>
      <c r="AA17648" s="217"/>
      <c r="AB17648" s="217"/>
      <c r="AC17648" s="217"/>
      <c r="AD17648" s="213"/>
    </row>
    <row r="17649" spans="20:30" x14ac:dyDescent="0.2">
      <c r="T17649" s="212"/>
      <c r="U17649" s="213"/>
      <c r="V17649" s="213"/>
      <c r="W17649" s="213"/>
      <c r="X17649" s="214"/>
      <c r="Y17649" s="214"/>
      <c r="Z17649" s="214"/>
      <c r="AA17649" s="217"/>
      <c r="AB17649" s="217"/>
      <c r="AC17649" s="217"/>
      <c r="AD17649" s="213"/>
    </row>
    <row r="17650" spans="20:30" x14ac:dyDescent="0.2">
      <c r="T17650" s="212"/>
      <c r="U17650" s="213"/>
      <c r="V17650" s="213"/>
      <c r="W17650" s="213"/>
      <c r="X17650" s="214"/>
      <c r="Y17650" s="214"/>
      <c r="Z17650" s="214"/>
      <c r="AA17650" s="217"/>
      <c r="AB17650" s="217"/>
      <c r="AC17650" s="217"/>
      <c r="AD17650" s="213"/>
    </row>
    <row r="17651" spans="20:30" x14ac:dyDescent="0.2">
      <c r="T17651" s="212"/>
      <c r="U17651" s="213"/>
      <c r="V17651" s="213"/>
      <c r="W17651" s="213"/>
      <c r="X17651" s="214"/>
      <c r="Y17651" s="214"/>
      <c r="Z17651" s="214"/>
      <c r="AA17651" s="217"/>
      <c r="AB17651" s="217"/>
      <c r="AC17651" s="217"/>
      <c r="AD17651" s="213"/>
    </row>
    <row r="17652" spans="20:30" x14ac:dyDescent="0.2">
      <c r="T17652" s="212"/>
      <c r="U17652" s="213"/>
      <c r="V17652" s="213"/>
      <c r="W17652" s="213"/>
      <c r="X17652" s="214"/>
      <c r="Y17652" s="214"/>
      <c r="Z17652" s="214"/>
      <c r="AA17652" s="217"/>
      <c r="AB17652" s="217"/>
      <c r="AC17652" s="217"/>
      <c r="AD17652" s="213"/>
    </row>
    <row r="17653" spans="20:30" x14ac:dyDescent="0.2">
      <c r="T17653" s="212"/>
      <c r="U17653" s="213"/>
      <c r="V17653" s="213"/>
      <c r="W17653" s="213"/>
      <c r="X17653" s="214"/>
      <c r="Y17653" s="214"/>
      <c r="Z17653" s="214"/>
      <c r="AA17653" s="217"/>
      <c r="AB17653" s="217"/>
      <c r="AC17653" s="217"/>
      <c r="AD17653" s="213"/>
    </row>
    <row r="17654" spans="20:30" x14ac:dyDescent="0.2">
      <c r="T17654" s="212"/>
      <c r="U17654" s="213"/>
      <c r="V17654" s="213"/>
      <c r="W17654" s="213"/>
      <c r="X17654" s="214"/>
      <c r="Y17654" s="214"/>
      <c r="Z17654" s="214"/>
      <c r="AA17654" s="217"/>
      <c r="AB17654" s="217"/>
      <c r="AC17654" s="217"/>
      <c r="AD17654" s="213"/>
    </row>
    <row r="17655" spans="20:30" x14ac:dyDescent="0.2">
      <c r="T17655" s="212"/>
      <c r="U17655" s="213"/>
      <c r="V17655" s="213"/>
      <c r="W17655" s="213"/>
      <c r="X17655" s="214"/>
      <c r="Y17655" s="214"/>
      <c r="Z17655" s="214"/>
      <c r="AA17655" s="217"/>
      <c r="AB17655" s="217"/>
      <c r="AC17655" s="217"/>
      <c r="AD17655" s="213"/>
    </row>
    <row r="17656" spans="20:30" x14ac:dyDescent="0.2">
      <c r="T17656" s="212"/>
      <c r="U17656" s="213"/>
      <c r="V17656" s="213"/>
      <c r="W17656" s="213"/>
      <c r="X17656" s="214"/>
      <c r="Y17656" s="214"/>
      <c r="Z17656" s="214"/>
      <c r="AA17656" s="217"/>
      <c r="AB17656" s="217"/>
      <c r="AC17656" s="217"/>
      <c r="AD17656" s="213"/>
    </row>
    <row r="17657" spans="20:30" x14ac:dyDescent="0.2">
      <c r="T17657" s="212"/>
      <c r="U17657" s="213"/>
      <c r="V17657" s="213"/>
      <c r="W17657" s="213"/>
      <c r="X17657" s="214"/>
      <c r="Y17657" s="214"/>
      <c r="Z17657" s="214"/>
      <c r="AA17657" s="217"/>
      <c r="AB17657" s="217"/>
      <c r="AC17657" s="217"/>
      <c r="AD17657" s="213"/>
    </row>
    <row r="17658" spans="20:30" x14ac:dyDescent="0.2">
      <c r="T17658" s="212"/>
      <c r="U17658" s="213"/>
      <c r="V17658" s="213"/>
      <c r="W17658" s="213"/>
      <c r="X17658" s="214"/>
      <c r="Y17658" s="214"/>
      <c r="Z17658" s="214"/>
      <c r="AA17658" s="217"/>
      <c r="AB17658" s="217"/>
      <c r="AC17658" s="217"/>
      <c r="AD17658" s="213"/>
    </row>
    <row r="17659" spans="20:30" x14ac:dyDescent="0.2">
      <c r="T17659" s="212"/>
      <c r="U17659" s="213"/>
      <c r="V17659" s="213"/>
      <c r="W17659" s="213"/>
      <c r="X17659" s="214"/>
      <c r="Y17659" s="214"/>
      <c r="Z17659" s="214"/>
      <c r="AA17659" s="217"/>
      <c r="AB17659" s="217"/>
      <c r="AC17659" s="217"/>
      <c r="AD17659" s="213"/>
    </row>
    <row r="17660" spans="20:30" x14ac:dyDescent="0.2">
      <c r="T17660" s="212"/>
      <c r="U17660" s="213"/>
      <c r="V17660" s="213"/>
      <c r="W17660" s="213"/>
      <c r="X17660" s="214"/>
      <c r="Y17660" s="214"/>
      <c r="Z17660" s="214"/>
      <c r="AA17660" s="217"/>
      <c r="AB17660" s="217"/>
      <c r="AC17660" s="217"/>
      <c r="AD17660" s="213"/>
    </row>
    <row r="17661" spans="20:30" x14ac:dyDescent="0.2">
      <c r="T17661" s="212"/>
      <c r="U17661" s="213"/>
      <c r="V17661" s="213"/>
      <c r="W17661" s="213"/>
      <c r="X17661" s="214"/>
      <c r="Y17661" s="214"/>
      <c r="Z17661" s="214"/>
      <c r="AA17661" s="217"/>
      <c r="AB17661" s="217"/>
      <c r="AC17661" s="217"/>
      <c r="AD17661" s="213"/>
    </row>
    <row r="17662" spans="20:30" x14ac:dyDescent="0.2">
      <c r="T17662" s="212"/>
      <c r="U17662" s="213"/>
      <c r="V17662" s="213"/>
      <c r="W17662" s="213"/>
      <c r="X17662" s="214"/>
      <c r="Y17662" s="214"/>
      <c r="Z17662" s="214"/>
      <c r="AA17662" s="217"/>
      <c r="AB17662" s="217"/>
      <c r="AC17662" s="217"/>
      <c r="AD17662" s="213"/>
    </row>
    <row r="17663" spans="20:30" x14ac:dyDescent="0.2">
      <c r="T17663" s="212"/>
      <c r="U17663" s="213"/>
      <c r="V17663" s="213"/>
      <c r="W17663" s="213"/>
      <c r="X17663" s="214"/>
      <c r="Y17663" s="214"/>
      <c r="Z17663" s="214"/>
      <c r="AA17663" s="217"/>
      <c r="AB17663" s="217"/>
      <c r="AC17663" s="217"/>
      <c r="AD17663" s="213"/>
    </row>
    <row r="17664" spans="20:30" x14ac:dyDescent="0.2">
      <c r="T17664" s="212"/>
      <c r="U17664" s="213"/>
      <c r="V17664" s="213"/>
      <c r="W17664" s="213"/>
      <c r="X17664" s="214"/>
      <c r="Y17664" s="214"/>
      <c r="Z17664" s="214"/>
      <c r="AA17664" s="217"/>
      <c r="AB17664" s="217"/>
      <c r="AC17664" s="217"/>
      <c r="AD17664" s="213"/>
    </row>
    <row r="17665" spans="20:30" x14ac:dyDescent="0.2">
      <c r="T17665" s="212"/>
      <c r="U17665" s="213"/>
      <c r="V17665" s="213"/>
      <c r="W17665" s="213"/>
      <c r="X17665" s="214"/>
      <c r="Y17665" s="214"/>
      <c r="Z17665" s="214"/>
      <c r="AA17665" s="217"/>
      <c r="AB17665" s="217"/>
      <c r="AC17665" s="217"/>
      <c r="AD17665" s="213"/>
    </row>
    <row r="17666" spans="20:30" x14ac:dyDescent="0.2">
      <c r="T17666" s="212"/>
      <c r="U17666" s="213"/>
      <c r="V17666" s="213"/>
      <c r="W17666" s="213"/>
      <c r="X17666" s="214"/>
      <c r="Y17666" s="214"/>
      <c r="Z17666" s="214"/>
      <c r="AA17666" s="217"/>
      <c r="AB17666" s="217"/>
      <c r="AC17666" s="217"/>
      <c r="AD17666" s="213"/>
    </row>
    <row r="17667" spans="20:30" x14ac:dyDescent="0.2">
      <c r="T17667" s="212"/>
      <c r="U17667" s="213"/>
      <c r="V17667" s="213"/>
      <c r="W17667" s="213"/>
      <c r="X17667" s="214"/>
      <c r="Y17667" s="214"/>
      <c r="Z17667" s="214"/>
      <c r="AA17667" s="217"/>
      <c r="AB17667" s="217"/>
      <c r="AC17667" s="217"/>
      <c r="AD17667" s="213"/>
    </row>
    <row r="17668" spans="20:30" x14ac:dyDescent="0.2">
      <c r="T17668" s="212"/>
      <c r="U17668" s="213"/>
      <c r="V17668" s="213"/>
      <c r="W17668" s="213"/>
      <c r="X17668" s="214"/>
      <c r="Y17668" s="214"/>
      <c r="Z17668" s="214"/>
      <c r="AA17668" s="217"/>
      <c r="AB17668" s="217"/>
      <c r="AC17668" s="217"/>
      <c r="AD17668" s="213"/>
    </row>
    <row r="17669" spans="20:30" x14ac:dyDescent="0.2">
      <c r="T17669" s="212"/>
      <c r="U17669" s="213"/>
      <c r="V17669" s="213"/>
      <c r="W17669" s="213"/>
      <c r="X17669" s="214"/>
      <c r="Y17669" s="214"/>
      <c r="Z17669" s="214"/>
      <c r="AA17669" s="217"/>
      <c r="AB17669" s="217"/>
      <c r="AC17669" s="217"/>
      <c r="AD17669" s="213"/>
    </row>
    <row r="17670" spans="20:30" x14ac:dyDescent="0.2">
      <c r="T17670" s="212"/>
      <c r="U17670" s="213"/>
      <c r="V17670" s="213"/>
      <c r="W17670" s="213"/>
      <c r="X17670" s="214"/>
      <c r="Y17670" s="214"/>
      <c r="Z17670" s="214"/>
      <c r="AA17670" s="217"/>
      <c r="AB17670" s="217"/>
      <c r="AC17670" s="217"/>
      <c r="AD17670" s="213"/>
    </row>
    <row r="17671" spans="20:30" x14ac:dyDescent="0.2">
      <c r="T17671" s="212"/>
      <c r="U17671" s="213"/>
      <c r="V17671" s="213"/>
      <c r="W17671" s="213"/>
      <c r="X17671" s="214"/>
      <c r="Y17671" s="214"/>
      <c r="Z17671" s="214"/>
      <c r="AA17671" s="217"/>
      <c r="AB17671" s="217"/>
      <c r="AC17671" s="217"/>
      <c r="AD17671" s="213"/>
    </row>
    <row r="17672" spans="20:30" x14ac:dyDescent="0.2">
      <c r="T17672" s="212"/>
      <c r="U17672" s="213"/>
      <c r="V17672" s="213"/>
      <c r="W17672" s="213"/>
      <c r="X17672" s="214"/>
      <c r="Y17672" s="214"/>
      <c r="Z17672" s="214"/>
      <c r="AA17672" s="217"/>
      <c r="AB17672" s="217"/>
      <c r="AC17672" s="217"/>
      <c r="AD17672" s="213"/>
    </row>
    <row r="17673" spans="20:30" x14ac:dyDescent="0.2">
      <c r="T17673" s="212"/>
      <c r="U17673" s="213"/>
      <c r="V17673" s="213"/>
      <c r="W17673" s="213"/>
      <c r="X17673" s="214"/>
      <c r="Y17673" s="214"/>
      <c r="Z17673" s="214"/>
      <c r="AA17673" s="217"/>
      <c r="AB17673" s="217"/>
      <c r="AC17673" s="217"/>
      <c r="AD17673" s="213"/>
    </row>
    <row r="17674" spans="20:30" x14ac:dyDescent="0.2">
      <c r="T17674" s="212"/>
      <c r="U17674" s="213"/>
      <c r="V17674" s="213"/>
      <c r="W17674" s="213"/>
      <c r="X17674" s="214"/>
      <c r="Y17674" s="214"/>
      <c r="Z17674" s="214"/>
      <c r="AA17674" s="217"/>
      <c r="AB17674" s="217"/>
      <c r="AC17674" s="217"/>
      <c r="AD17674" s="213"/>
    </row>
    <row r="17675" spans="20:30" x14ac:dyDescent="0.2">
      <c r="T17675" s="212"/>
      <c r="U17675" s="213"/>
      <c r="V17675" s="213"/>
      <c r="W17675" s="213"/>
      <c r="X17675" s="214"/>
      <c r="Y17675" s="214"/>
      <c r="Z17675" s="214"/>
      <c r="AA17675" s="217"/>
      <c r="AB17675" s="217"/>
      <c r="AC17675" s="217"/>
      <c r="AD17675" s="213"/>
    </row>
    <row r="17676" spans="20:30" x14ac:dyDescent="0.2">
      <c r="T17676" s="212"/>
      <c r="U17676" s="213"/>
      <c r="V17676" s="213"/>
      <c r="W17676" s="213"/>
      <c r="X17676" s="214"/>
      <c r="Y17676" s="214"/>
      <c r="Z17676" s="214"/>
      <c r="AA17676" s="217"/>
      <c r="AB17676" s="217"/>
      <c r="AC17676" s="217"/>
      <c r="AD17676" s="213"/>
    </row>
    <row r="17677" spans="20:30" x14ac:dyDescent="0.2">
      <c r="T17677" s="212"/>
      <c r="U17677" s="213"/>
      <c r="V17677" s="213"/>
      <c r="W17677" s="213"/>
      <c r="X17677" s="214"/>
      <c r="Y17677" s="214"/>
      <c r="Z17677" s="214"/>
      <c r="AA17677" s="217"/>
      <c r="AB17677" s="217"/>
      <c r="AC17677" s="217"/>
      <c r="AD17677" s="213"/>
    </row>
    <row r="17678" spans="20:30" x14ac:dyDescent="0.2">
      <c r="T17678" s="212"/>
      <c r="U17678" s="213"/>
      <c r="V17678" s="213"/>
      <c r="W17678" s="213"/>
      <c r="X17678" s="214"/>
      <c r="Y17678" s="214"/>
      <c r="Z17678" s="214"/>
      <c r="AA17678" s="217"/>
      <c r="AB17678" s="217"/>
      <c r="AC17678" s="217"/>
      <c r="AD17678" s="213"/>
    </row>
    <row r="17679" spans="20:30" x14ac:dyDescent="0.2">
      <c r="T17679" s="212"/>
      <c r="U17679" s="213"/>
      <c r="V17679" s="213"/>
      <c r="W17679" s="213"/>
      <c r="X17679" s="214"/>
      <c r="Y17679" s="214"/>
      <c r="Z17679" s="214"/>
      <c r="AA17679" s="217"/>
      <c r="AB17679" s="217"/>
      <c r="AC17679" s="217"/>
      <c r="AD17679" s="213"/>
    </row>
    <row r="17680" spans="20:30" x14ac:dyDescent="0.2">
      <c r="T17680" s="212"/>
      <c r="U17680" s="213"/>
      <c r="V17680" s="213"/>
      <c r="W17680" s="213"/>
      <c r="X17680" s="214"/>
      <c r="Y17680" s="214"/>
      <c r="Z17680" s="214"/>
      <c r="AA17680" s="217"/>
      <c r="AB17680" s="217"/>
      <c r="AC17680" s="217"/>
      <c r="AD17680" s="213"/>
    </row>
    <row r="17681" spans="20:30" x14ac:dyDescent="0.2">
      <c r="T17681" s="212"/>
      <c r="U17681" s="213"/>
      <c r="V17681" s="213"/>
      <c r="W17681" s="213"/>
      <c r="X17681" s="214"/>
      <c r="Y17681" s="214"/>
      <c r="Z17681" s="214"/>
      <c r="AA17681" s="217"/>
      <c r="AB17681" s="217"/>
      <c r="AC17681" s="217"/>
      <c r="AD17681" s="213"/>
    </row>
    <row r="17682" spans="20:30" x14ac:dyDescent="0.2">
      <c r="T17682" s="212"/>
      <c r="U17682" s="213"/>
      <c r="V17682" s="213"/>
      <c r="W17682" s="213"/>
      <c r="X17682" s="214"/>
      <c r="Y17682" s="214"/>
      <c r="Z17682" s="214"/>
      <c r="AA17682" s="217"/>
      <c r="AB17682" s="217"/>
      <c r="AC17682" s="217"/>
      <c r="AD17682" s="213"/>
    </row>
    <row r="17683" spans="20:30" x14ac:dyDescent="0.2">
      <c r="T17683" s="212"/>
      <c r="U17683" s="213"/>
      <c r="V17683" s="213"/>
      <c r="W17683" s="213"/>
      <c r="X17683" s="214"/>
      <c r="Y17683" s="214"/>
      <c r="Z17683" s="214"/>
      <c r="AA17683" s="217"/>
      <c r="AB17683" s="217"/>
      <c r="AC17683" s="217"/>
      <c r="AD17683" s="213"/>
    </row>
    <row r="17684" spans="20:30" x14ac:dyDescent="0.2">
      <c r="T17684" s="212"/>
      <c r="U17684" s="213"/>
      <c r="V17684" s="213"/>
      <c r="W17684" s="213"/>
      <c r="X17684" s="214"/>
      <c r="Y17684" s="214"/>
      <c r="Z17684" s="214"/>
      <c r="AA17684" s="217"/>
      <c r="AB17684" s="217"/>
      <c r="AC17684" s="217"/>
      <c r="AD17684" s="213"/>
    </row>
    <row r="17685" spans="20:30" x14ac:dyDescent="0.2">
      <c r="T17685" s="212"/>
      <c r="U17685" s="213"/>
      <c r="V17685" s="213"/>
      <c r="W17685" s="213"/>
      <c r="X17685" s="214"/>
      <c r="Y17685" s="214"/>
      <c r="Z17685" s="214"/>
      <c r="AA17685" s="217"/>
      <c r="AB17685" s="217"/>
      <c r="AC17685" s="217"/>
      <c r="AD17685" s="213"/>
    </row>
    <row r="17686" spans="20:30" x14ac:dyDescent="0.2">
      <c r="T17686" s="212"/>
      <c r="U17686" s="213"/>
      <c r="V17686" s="213"/>
      <c r="W17686" s="213"/>
      <c r="X17686" s="214"/>
      <c r="Y17686" s="214"/>
      <c r="Z17686" s="214"/>
      <c r="AA17686" s="217"/>
      <c r="AB17686" s="217"/>
      <c r="AC17686" s="217"/>
      <c r="AD17686" s="213"/>
    </row>
    <row r="17687" spans="20:30" x14ac:dyDescent="0.2">
      <c r="T17687" s="212"/>
      <c r="U17687" s="213"/>
      <c r="V17687" s="213"/>
      <c r="W17687" s="213"/>
      <c r="X17687" s="214"/>
      <c r="Y17687" s="214"/>
      <c r="Z17687" s="214"/>
      <c r="AA17687" s="217"/>
      <c r="AB17687" s="217"/>
      <c r="AC17687" s="217"/>
      <c r="AD17687" s="213"/>
    </row>
    <row r="17688" spans="20:30" x14ac:dyDescent="0.2">
      <c r="T17688" s="212"/>
      <c r="U17688" s="213"/>
      <c r="V17688" s="213"/>
      <c r="W17688" s="213"/>
      <c r="X17688" s="214"/>
      <c r="Y17688" s="214"/>
      <c r="Z17688" s="214"/>
      <c r="AA17688" s="217"/>
      <c r="AB17688" s="217"/>
      <c r="AC17688" s="217"/>
      <c r="AD17688" s="213"/>
    </row>
    <row r="17689" spans="20:30" x14ac:dyDescent="0.2">
      <c r="T17689" s="212"/>
      <c r="U17689" s="213"/>
      <c r="V17689" s="213"/>
      <c r="W17689" s="213"/>
      <c r="X17689" s="214"/>
      <c r="Y17689" s="214"/>
      <c r="Z17689" s="214"/>
      <c r="AA17689" s="217"/>
      <c r="AB17689" s="217"/>
      <c r="AC17689" s="217"/>
      <c r="AD17689" s="213"/>
    </row>
    <row r="17690" spans="20:30" x14ac:dyDescent="0.2">
      <c r="T17690" s="212"/>
      <c r="U17690" s="213"/>
      <c r="V17690" s="213"/>
      <c r="W17690" s="213"/>
      <c r="X17690" s="214"/>
      <c r="Y17690" s="214"/>
      <c r="Z17690" s="214"/>
      <c r="AA17690" s="217"/>
      <c r="AB17690" s="217"/>
      <c r="AC17690" s="217"/>
      <c r="AD17690" s="213"/>
    </row>
    <row r="17691" spans="20:30" x14ac:dyDescent="0.2">
      <c r="T17691" s="212"/>
      <c r="U17691" s="213"/>
      <c r="V17691" s="213"/>
      <c r="W17691" s="213"/>
      <c r="X17691" s="214"/>
      <c r="Y17691" s="214"/>
      <c r="Z17691" s="214"/>
      <c r="AA17691" s="217"/>
      <c r="AB17691" s="217"/>
      <c r="AC17691" s="217"/>
      <c r="AD17691" s="213"/>
    </row>
    <row r="17692" spans="20:30" x14ac:dyDescent="0.2">
      <c r="T17692" s="212"/>
      <c r="U17692" s="213"/>
      <c r="V17692" s="213"/>
      <c r="W17692" s="213"/>
      <c r="X17692" s="214"/>
      <c r="Y17692" s="214"/>
      <c r="Z17692" s="214"/>
      <c r="AA17692" s="217"/>
      <c r="AB17692" s="217"/>
      <c r="AC17692" s="217"/>
      <c r="AD17692" s="213"/>
    </row>
    <row r="17693" spans="20:30" x14ac:dyDescent="0.2">
      <c r="T17693" s="212"/>
      <c r="U17693" s="213"/>
      <c r="V17693" s="213"/>
      <c r="W17693" s="213"/>
      <c r="X17693" s="214"/>
      <c r="Y17693" s="214"/>
      <c r="Z17693" s="214"/>
      <c r="AA17693" s="217"/>
      <c r="AB17693" s="217"/>
      <c r="AC17693" s="217"/>
      <c r="AD17693" s="213"/>
    </row>
    <row r="17694" spans="20:30" x14ac:dyDescent="0.2">
      <c r="T17694" s="212"/>
      <c r="U17694" s="213"/>
      <c r="V17694" s="213"/>
      <c r="W17694" s="213"/>
      <c r="X17694" s="214"/>
      <c r="Y17694" s="214"/>
      <c r="Z17694" s="214"/>
      <c r="AA17694" s="217"/>
      <c r="AB17694" s="217"/>
      <c r="AC17694" s="217"/>
      <c r="AD17694" s="213"/>
    </row>
    <row r="17695" spans="20:30" x14ac:dyDescent="0.2">
      <c r="T17695" s="212"/>
      <c r="U17695" s="213"/>
      <c r="V17695" s="213"/>
      <c r="W17695" s="213"/>
      <c r="X17695" s="214"/>
      <c r="Y17695" s="214"/>
      <c r="Z17695" s="214"/>
      <c r="AA17695" s="217"/>
      <c r="AB17695" s="217"/>
      <c r="AC17695" s="217"/>
      <c r="AD17695" s="213"/>
    </row>
    <row r="17696" spans="20:30" x14ac:dyDescent="0.2">
      <c r="T17696" s="212"/>
      <c r="U17696" s="213"/>
      <c r="V17696" s="213"/>
      <c r="W17696" s="213"/>
      <c r="X17696" s="214"/>
      <c r="Y17696" s="214"/>
      <c r="Z17696" s="214"/>
      <c r="AA17696" s="217"/>
      <c r="AB17696" s="217"/>
      <c r="AC17696" s="217"/>
      <c r="AD17696" s="213"/>
    </row>
    <row r="17697" spans="20:30" x14ac:dyDescent="0.2">
      <c r="T17697" s="212"/>
      <c r="U17697" s="213"/>
      <c r="V17697" s="213"/>
      <c r="W17697" s="213"/>
      <c r="X17697" s="214"/>
      <c r="Y17697" s="214"/>
      <c r="Z17697" s="214"/>
      <c r="AA17697" s="217"/>
      <c r="AB17697" s="217"/>
      <c r="AC17697" s="217"/>
      <c r="AD17697" s="213"/>
    </row>
    <row r="17698" spans="20:30" x14ac:dyDescent="0.2">
      <c r="T17698" s="212"/>
      <c r="U17698" s="213"/>
      <c r="V17698" s="213"/>
      <c r="W17698" s="213"/>
      <c r="X17698" s="214"/>
      <c r="Y17698" s="214"/>
      <c r="Z17698" s="214"/>
      <c r="AA17698" s="217"/>
      <c r="AB17698" s="217"/>
      <c r="AC17698" s="217"/>
      <c r="AD17698" s="213"/>
    </row>
    <row r="17699" spans="20:30" x14ac:dyDescent="0.2">
      <c r="T17699" s="212"/>
      <c r="U17699" s="213"/>
      <c r="V17699" s="213"/>
      <c r="W17699" s="213"/>
      <c r="X17699" s="214"/>
      <c r="Y17699" s="214"/>
      <c r="Z17699" s="214"/>
      <c r="AA17699" s="217"/>
      <c r="AB17699" s="217"/>
      <c r="AC17699" s="217"/>
      <c r="AD17699" s="213"/>
    </row>
    <row r="17700" spans="20:30" x14ac:dyDescent="0.2">
      <c r="T17700" s="212"/>
      <c r="U17700" s="213"/>
      <c r="V17700" s="213"/>
      <c r="W17700" s="213"/>
      <c r="X17700" s="214"/>
      <c r="Y17700" s="214"/>
      <c r="Z17700" s="214"/>
      <c r="AA17700" s="217"/>
      <c r="AB17700" s="217"/>
      <c r="AC17700" s="217"/>
      <c r="AD17700" s="213"/>
    </row>
    <row r="17701" spans="20:30" x14ac:dyDescent="0.2">
      <c r="T17701" s="212"/>
      <c r="U17701" s="213"/>
      <c r="V17701" s="213"/>
      <c r="W17701" s="213"/>
      <c r="X17701" s="214"/>
      <c r="Y17701" s="214"/>
      <c r="Z17701" s="214"/>
      <c r="AA17701" s="217"/>
      <c r="AB17701" s="217"/>
      <c r="AC17701" s="217"/>
      <c r="AD17701" s="213"/>
    </row>
    <row r="17702" spans="20:30" x14ac:dyDescent="0.2">
      <c r="T17702" s="212"/>
      <c r="U17702" s="213"/>
      <c r="V17702" s="213"/>
      <c r="W17702" s="213"/>
      <c r="X17702" s="214"/>
      <c r="Y17702" s="214"/>
      <c r="Z17702" s="214"/>
      <c r="AA17702" s="217"/>
      <c r="AB17702" s="217"/>
      <c r="AC17702" s="217"/>
      <c r="AD17702" s="213"/>
    </row>
    <row r="17703" spans="20:30" x14ac:dyDescent="0.2">
      <c r="T17703" s="212"/>
      <c r="U17703" s="213"/>
      <c r="V17703" s="213"/>
      <c r="W17703" s="213"/>
      <c r="X17703" s="214"/>
      <c r="Y17703" s="214"/>
      <c r="Z17703" s="214"/>
      <c r="AA17703" s="217"/>
      <c r="AB17703" s="217"/>
      <c r="AC17703" s="217"/>
      <c r="AD17703" s="213"/>
    </row>
    <row r="17704" spans="20:30" x14ac:dyDescent="0.2">
      <c r="T17704" s="212"/>
      <c r="U17704" s="213"/>
      <c r="V17704" s="213"/>
      <c r="W17704" s="213"/>
      <c r="X17704" s="214"/>
      <c r="Y17704" s="214"/>
      <c r="Z17704" s="214"/>
      <c r="AA17704" s="217"/>
      <c r="AB17704" s="217"/>
      <c r="AC17704" s="217"/>
      <c r="AD17704" s="213"/>
    </row>
    <row r="17705" spans="20:30" x14ac:dyDescent="0.2">
      <c r="T17705" s="212"/>
      <c r="U17705" s="213"/>
      <c r="V17705" s="213"/>
      <c r="W17705" s="213"/>
      <c r="X17705" s="214"/>
      <c r="Y17705" s="214"/>
      <c r="Z17705" s="214"/>
      <c r="AA17705" s="217"/>
      <c r="AB17705" s="217"/>
      <c r="AC17705" s="217"/>
      <c r="AD17705" s="213"/>
    </row>
    <row r="17706" spans="20:30" x14ac:dyDescent="0.2">
      <c r="T17706" s="212"/>
      <c r="U17706" s="213"/>
      <c r="V17706" s="213"/>
      <c r="W17706" s="213"/>
      <c r="X17706" s="214"/>
      <c r="Y17706" s="214"/>
      <c r="Z17706" s="214"/>
      <c r="AA17706" s="217"/>
      <c r="AB17706" s="217"/>
      <c r="AC17706" s="217"/>
      <c r="AD17706" s="213"/>
    </row>
    <row r="17707" spans="20:30" x14ac:dyDescent="0.2">
      <c r="T17707" s="212"/>
      <c r="U17707" s="213"/>
      <c r="V17707" s="213"/>
      <c r="W17707" s="213"/>
      <c r="X17707" s="214"/>
      <c r="Y17707" s="214"/>
      <c r="Z17707" s="214"/>
      <c r="AA17707" s="217"/>
      <c r="AB17707" s="217"/>
      <c r="AC17707" s="217"/>
      <c r="AD17707" s="213"/>
    </row>
    <row r="17708" spans="20:30" x14ac:dyDescent="0.2">
      <c r="T17708" s="212"/>
      <c r="U17708" s="213"/>
      <c r="V17708" s="213"/>
      <c r="W17708" s="213"/>
      <c r="X17708" s="214"/>
      <c r="Y17708" s="214"/>
      <c r="Z17708" s="214"/>
      <c r="AA17708" s="217"/>
      <c r="AB17708" s="217"/>
      <c r="AC17708" s="217"/>
      <c r="AD17708" s="213"/>
    </row>
    <row r="17709" spans="20:30" x14ac:dyDescent="0.2">
      <c r="T17709" s="212"/>
      <c r="U17709" s="213"/>
      <c r="V17709" s="213"/>
      <c r="W17709" s="213"/>
      <c r="X17709" s="214"/>
      <c r="Y17709" s="214"/>
      <c r="Z17709" s="214"/>
      <c r="AA17709" s="217"/>
      <c r="AB17709" s="217"/>
      <c r="AC17709" s="217"/>
      <c r="AD17709" s="213"/>
    </row>
    <row r="17710" spans="20:30" x14ac:dyDescent="0.2">
      <c r="T17710" s="212"/>
      <c r="U17710" s="213"/>
      <c r="V17710" s="213"/>
      <c r="W17710" s="213"/>
      <c r="X17710" s="214"/>
      <c r="Y17710" s="214"/>
      <c r="Z17710" s="214"/>
      <c r="AA17710" s="217"/>
      <c r="AB17710" s="217"/>
      <c r="AC17710" s="217"/>
      <c r="AD17710" s="213"/>
    </row>
    <row r="17711" spans="20:30" x14ac:dyDescent="0.2">
      <c r="T17711" s="212"/>
      <c r="U17711" s="213"/>
      <c r="V17711" s="213"/>
      <c r="W17711" s="213"/>
      <c r="X17711" s="214"/>
      <c r="Y17711" s="214"/>
      <c r="Z17711" s="214"/>
      <c r="AA17711" s="217"/>
      <c r="AB17711" s="217"/>
      <c r="AC17711" s="217"/>
      <c r="AD17711" s="213"/>
    </row>
    <row r="17712" spans="20:30" x14ac:dyDescent="0.2">
      <c r="T17712" s="212"/>
      <c r="U17712" s="213"/>
      <c r="V17712" s="213"/>
      <c r="W17712" s="213"/>
      <c r="X17712" s="214"/>
      <c r="Y17712" s="214"/>
      <c r="Z17712" s="214"/>
      <c r="AA17712" s="217"/>
      <c r="AB17712" s="217"/>
      <c r="AC17712" s="217"/>
      <c r="AD17712" s="213"/>
    </row>
    <row r="17713" spans="20:30" x14ac:dyDescent="0.2">
      <c r="T17713" s="212"/>
      <c r="U17713" s="213"/>
      <c r="V17713" s="213"/>
      <c r="W17713" s="213"/>
      <c r="X17713" s="214"/>
      <c r="Y17713" s="214"/>
      <c r="Z17713" s="214"/>
      <c r="AA17713" s="217"/>
      <c r="AB17713" s="217"/>
      <c r="AC17713" s="217"/>
      <c r="AD17713" s="213"/>
    </row>
    <row r="17714" spans="20:30" x14ac:dyDescent="0.2">
      <c r="T17714" s="212"/>
      <c r="U17714" s="213"/>
      <c r="V17714" s="213"/>
      <c r="W17714" s="213"/>
      <c r="X17714" s="214"/>
      <c r="Y17714" s="214"/>
      <c r="Z17714" s="214"/>
      <c r="AA17714" s="217"/>
      <c r="AB17714" s="217"/>
      <c r="AC17714" s="217"/>
      <c r="AD17714" s="213"/>
    </row>
    <row r="17715" spans="20:30" x14ac:dyDescent="0.2">
      <c r="T17715" s="212"/>
      <c r="U17715" s="213"/>
      <c r="V17715" s="213"/>
      <c r="W17715" s="213"/>
      <c r="X17715" s="214"/>
      <c r="Y17715" s="214"/>
      <c r="Z17715" s="214"/>
      <c r="AA17715" s="217"/>
      <c r="AB17715" s="217"/>
      <c r="AC17715" s="217"/>
      <c r="AD17715" s="213"/>
    </row>
    <row r="17716" spans="20:30" x14ac:dyDescent="0.2">
      <c r="T17716" s="212"/>
      <c r="U17716" s="213"/>
      <c r="V17716" s="213"/>
      <c r="W17716" s="213"/>
      <c r="X17716" s="214"/>
      <c r="Y17716" s="214"/>
      <c r="Z17716" s="214"/>
      <c r="AA17716" s="217"/>
      <c r="AB17716" s="217"/>
      <c r="AC17716" s="217"/>
      <c r="AD17716" s="213"/>
    </row>
    <row r="17717" spans="20:30" x14ac:dyDescent="0.2">
      <c r="T17717" s="212"/>
      <c r="U17717" s="213"/>
      <c r="V17717" s="213"/>
      <c r="W17717" s="213"/>
      <c r="X17717" s="214"/>
      <c r="Y17717" s="214"/>
      <c r="Z17717" s="214"/>
      <c r="AA17717" s="217"/>
      <c r="AB17717" s="217"/>
      <c r="AC17717" s="217"/>
      <c r="AD17717" s="213"/>
    </row>
    <row r="17718" spans="20:30" x14ac:dyDescent="0.2">
      <c r="T17718" s="212"/>
      <c r="U17718" s="213"/>
      <c r="V17718" s="213"/>
      <c r="W17718" s="213"/>
      <c r="X17718" s="214"/>
      <c r="Y17718" s="214"/>
      <c r="Z17718" s="214"/>
      <c r="AA17718" s="217"/>
      <c r="AB17718" s="217"/>
      <c r="AC17718" s="217"/>
      <c r="AD17718" s="213"/>
    </row>
    <row r="17719" spans="20:30" x14ac:dyDescent="0.2">
      <c r="T17719" s="212"/>
      <c r="U17719" s="213"/>
      <c r="V17719" s="213"/>
      <c r="W17719" s="213"/>
      <c r="X17719" s="214"/>
      <c r="Y17719" s="214"/>
      <c r="Z17719" s="214"/>
      <c r="AA17719" s="217"/>
      <c r="AB17719" s="217"/>
      <c r="AC17719" s="217"/>
      <c r="AD17719" s="213"/>
    </row>
    <row r="17720" spans="20:30" x14ac:dyDescent="0.2">
      <c r="T17720" s="212"/>
      <c r="U17720" s="213"/>
      <c r="V17720" s="213"/>
      <c r="W17720" s="213"/>
      <c r="X17720" s="214"/>
      <c r="Y17720" s="214"/>
      <c r="Z17720" s="214"/>
      <c r="AA17720" s="217"/>
      <c r="AB17720" s="217"/>
      <c r="AC17720" s="217"/>
      <c r="AD17720" s="213"/>
    </row>
    <row r="17721" spans="20:30" x14ac:dyDescent="0.2">
      <c r="T17721" s="212"/>
      <c r="U17721" s="213"/>
      <c r="V17721" s="213"/>
      <c r="W17721" s="213"/>
      <c r="X17721" s="214"/>
      <c r="Y17721" s="214"/>
      <c r="Z17721" s="214"/>
      <c r="AA17721" s="217"/>
      <c r="AB17721" s="217"/>
      <c r="AC17721" s="217"/>
      <c r="AD17721" s="213"/>
    </row>
    <row r="17722" spans="20:30" x14ac:dyDescent="0.2">
      <c r="T17722" s="212"/>
      <c r="U17722" s="213"/>
      <c r="V17722" s="213"/>
      <c r="W17722" s="213"/>
      <c r="X17722" s="214"/>
      <c r="Y17722" s="214"/>
      <c r="Z17722" s="214"/>
      <c r="AA17722" s="217"/>
      <c r="AB17722" s="217"/>
      <c r="AC17722" s="217"/>
      <c r="AD17722" s="213"/>
    </row>
    <row r="17723" spans="20:30" x14ac:dyDescent="0.2">
      <c r="T17723" s="212"/>
      <c r="U17723" s="213"/>
      <c r="V17723" s="213"/>
      <c r="W17723" s="213"/>
      <c r="X17723" s="214"/>
      <c r="Y17723" s="214"/>
      <c r="Z17723" s="214"/>
      <c r="AA17723" s="217"/>
      <c r="AB17723" s="217"/>
      <c r="AC17723" s="217"/>
      <c r="AD17723" s="213"/>
    </row>
    <row r="17724" spans="20:30" x14ac:dyDescent="0.2">
      <c r="T17724" s="212"/>
      <c r="U17724" s="213"/>
      <c r="V17724" s="213"/>
      <c r="W17724" s="213"/>
      <c r="X17724" s="214"/>
      <c r="Y17724" s="214"/>
      <c r="Z17724" s="214"/>
      <c r="AA17724" s="217"/>
      <c r="AB17724" s="217"/>
      <c r="AC17724" s="217"/>
      <c r="AD17724" s="213"/>
    </row>
    <row r="17725" spans="20:30" x14ac:dyDescent="0.2">
      <c r="T17725" s="212"/>
      <c r="U17725" s="213"/>
      <c r="V17725" s="213"/>
      <c r="W17725" s="213"/>
      <c r="X17725" s="214"/>
      <c r="Y17725" s="214"/>
      <c r="Z17725" s="214"/>
      <c r="AA17725" s="217"/>
      <c r="AB17725" s="217"/>
      <c r="AC17725" s="217"/>
      <c r="AD17725" s="213"/>
    </row>
    <row r="17726" spans="20:30" x14ac:dyDescent="0.2">
      <c r="T17726" s="212"/>
      <c r="U17726" s="213"/>
      <c r="V17726" s="213"/>
      <c r="W17726" s="213"/>
      <c r="X17726" s="214"/>
      <c r="Y17726" s="214"/>
      <c r="Z17726" s="214"/>
      <c r="AA17726" s="217"/>
      <c r="AB17726" s="217"/>
      <c r="AC17726" s="217"/>
      <c r="AD17726" s="213"/>
    </row>
    <row r="17727" spans="20:30" x14ac:dyDescent="0.2">
      <c r="T17727" s="212"/>
      <c r="U17727" s="213"/>
      <c r="V17727" s="213"/>
      <c r="W17727" s="213"/>
      <c r="X17727" s="214"/>
      <c r="Y17727" s="214"/>
      <c r="Z17727" s="214"/>
      <c r="AA17727" s="217"/>
      <c r="AB17727" s="217"/>
      <c r="AC17727" s="217"/>
      <c r="AD17727" s="213"/>
    </row>
    <row r="17728" spans="20:30" x14ac:dyDescent="0.2">
      <c r="T17728" s="212"/>
      <c r="U17728" s="213"/>
      <c r="V17728" s="213"/>
      <c r="W17728" s="213"/>
      <c r="X17728" s="214"/>
      <c r="Y17728" s="214"/>
      <c r="Z17728" s="214"/>
      <c r="AA17728" s="217"/>
      <c r="AB17728" s="217"/>
      <c r="AC17728" s="217"/>
      <c r="AD17728" s="213"/>
    </row>
    <row r="17729" spans="20:30" x14ac:dyDescent="0.2">
      <c r="T17729" s="212"/>
      <c r="U17729" s="213"/>
      <c r="V17729" s="213"/>
      <c r="W17729" s="213"/>
      <c r="X17729" s="214"/>
      <c r="Y17729" s="214"/>
      <c r="Z17729" s="214"/>
      <c r="AA17729" s="217"/>
      <c r="AB17729" s="217"/>
      <c r="AC17729" s="217"/>
      <c r="AD17729" s="213"/>
    </row>
    <row r="17730" spans="20:30" x14ac:dyDescent="0.2">
      <c r="T17730" s="212"/>
      <c r="U17730" s="213"/>
      <c r="V17730" s="213"/>
      <c r="W17730" s="213"/>
      <c r="X17730" s="214"/>
      <c r="Y17730" s="214"/>
      <c r="Z17730" s="214"/>
      <c r="AA17730" s="217"/>
      <c r="AB17730" s="217"/>
      <c r="AC17730" s="217"/>
      <c r="AD17730" s="213"/>
    </row>
    <row r="17731" spans="20:30" x14ac:dyDescent="0.2">
      <c r="T17731" s="212"/>
      <c r="U17731" s="213"/>
      <c r="V17731" s="213"/>
      <c r="W17731" s="213"/>
      <c r="X17731" s="214"/>
      <c r="Y17731" s="214"/>
      <c r="Z17731" s="214"/>
      <c r="AA17731" s="217"/>
      <c r="AB17731" s="217"/>
      <c r="AC17731" s="217"/>
      <c r="AD17731" s="213"/>
    </row>
    <row r="17732" spans="20:30" x14ac:dyDescent="0.2">
      <c r="T17732" s="212"/>
      <c r="U17732" s="213"/>
      <c r="V17732" s="213"/>
      <c r="W17732" s="213"/>
      <c r="X17732" s="214"/>
      <c r="Y17732" s="214"/>
      <c r="Z17732" s="214"/>
      <c r="AA17732" s="217"/>
      <c r="AB17732" s="217"/>
      <c r="AC17732" s="217"/>
      <c r="AD17732" s="213"/>
    </row>
    <row r="17733" spans="20:30" x14ac:dyDescent="0.2">
      <c r="T17733" s="212"/>
      <c r="U17733" s="213"/>
      <c r="V17733" s="213"/>
      <c r="W17733" s="213"/>
      <c r="X17733" s="214"/>
      <c r="Y17733" s="214"/>
      <c r="Z17733" s="214"/>
      <c r="AA17733" s="217"/>
      <c r="AB17733" s="217"/>
      <c r="AC17733" s="217"/>
      <c r="AD17733" s="213"/>
    </row>
    <row r="17734" spans="20:30" x14ac:dyDescent="0.2">
      <c r="T17734" s="212"/>
      <c r="U17734" s="213"/>
      <c r="V17734" s="213"/>
      <c r="W17734" s="213"/>
      <c r="X17734" s="214"/>
      <c r="Y17734" s="214"/>
      <c r="Z17734" s="214"/>
      <c r="AA17734" s="217"/>
      <c r="AB17734" s="217"/>
      <c r="AC17734" s="217"/>
      <c r="AD17734" s="213"/>
    </row>
    <row r="17735" spans="20:30" x14ac:dyDescent="0.2">
      <c r="T17735" s="212"/>
      <c r="U17735" s="213"/>
      <c r="V17735" s="213"/>
      <c r="W17735" s="213"/>
      <c r="X17735" s="214"/>
      <c r="Y17735" s="214"/>
      <c r="Z17735" s="214"/>
      <c r="AA17735" s="217"/>
      <c r="AB17735" s="217"/>
      <c r="AC17735" s="217"/>
      <c r="AD17735" s="213"/>
    </row>
    <row r="17736" spans="20:30" x14ac:dyDescent="0.2">
      <c r="T17736" s="212"/>
      <c r="U17736" s="213"/>
      <c r="V17736" s="213"/>
      <c r="W17736" s="213"/>
      <c r="X17736" s="214"/>
      <c r="Y17736" s="214"/>
      <c r="Z17736" s="214"/>
      <c r="AA17736" s="217"/>
      <c r="AB17736" s="217"/>
      <c r="AC17736" s="217"/>
      <c r="AD17736" s="213"/>
    </row>
    <row r="17737" spans="20:30" x14ac:dyDescent="0.2">
      <c r="T17737" s="212"/>
      <c r="U17737" s="213"/>
      <c r="V17737" s="213"/>
      <c r="W17737" s="213"/>
      <c r="X17737" s="214"/>
      <c r="Y17737" s="214"/>
      <c r="Z17737" s="214"/>
      <c r="AA17737" s="217"/>
      <c r="AB17737" s="217"/>
      <c r="AC17737" s="217"/>
      <c r="AD17737" s="213"/>
    </row>
    <row r="17738" spans="20:30" x14ac:dyDescent="0.2">
      <c r="T17738" s="212"/>
      <c r="U17738" s="213"/>
      <c r="V17738" s="213"/>
      <c r="W17738" s="213"/>
      <c r="X17738" s="214"/>
      <c r="Y17738" s="214"/>
      <c r="Z17738" s="214"/>
      <c r="AA17738" s="217"/>
      <c r="AB17738" s="217"/>
      <c r="AC17738" s="217"/>
      <c r="AD17738" s="213"/>
    </row>
    <row r="17739" spans="20:30" x14ac:dyDescent="0.2">
      <c r="T17739" s="212"/>
      <c r="U17739" s="213"/>
      <c r="V17739" s="213"/>
      <c r="W17739" s="213"/>
      <c r="X17739" s="214"/>
      <c r="Y17739" s="214"/>
      <c r="Z17739" s="214"/>
      <c r="AA17739" s="217"/>
      <c r="AB17739" s="217"/>
      <c r="AC17739" s="217"/>
      <c r="AD17739" s="213"/>
    </row>
    <row r="17740" spans="20:30" x14ac:dyDescent="0.2">
      <c r="T17740" s="212"/>
      <c r="U17740" s="213"/>
      <c r="V17740" s="213"/>
      <c r="W17740" s="213"/>
      <c r="X17740" s="214"/>
      <c r="Y17740" s="214"/>
      <c r="Z17740" s="214"/>
      <c r="AA17740" s="217"/>
      <c r="AB17740" s="217"/>
      <c r="AC17740" s="217"/>
      <c r="AD17740" s="213"/>
    </row>
    <row r="17741" spans="20:30" x14ac:dyDescent="0.2">
      <c r="T17741" s="212"/>
      <c r="U17741" s="213"/>
      <c r="V17741" s="213"/>
      <c r="W17741" s="213"/>
      <c r="X17741" s="214"/>
      <c r="Y17741" s="214"/>
      <c r="Z17741" s="214"/>
      <c r="AA17741" s="217"/>
      <c r="AB17741" s="217"/>
      <c r="AC17741" s="217"/>
      <c r="AD17741" s="213"/>
    </row>
    <row r="17742" spans="20:30" x14ac:dyDescent="0.2">
      <c r="T17742" s="212"/>
      <c r="U17742" s="213"/>
      <c r="V17742" s="213"/>
      <c r="W17742" s="213"/>
      <c r="X17742" s="214"/>
      <c r="Y17742" s="214"/>
      <c r="Z17742" s="214"/>
      <c r="AA17742" s="217"/>
      <c r="AB17742" s="217"/>
      <c r="AC17742" s="217"/>
      <c r="AD17742" s="213"/>
    </row>
    <row r="17743" spans="20:30" x14ac:dyDescent="0.2">
      <c r="T17743" s="212"/>
      <c r="U17743" s="213"/>
      <c r="V17743" s="213"/>
      <c r="W17743" s="213"/>
      <c r="X17743" s="214"/>
      <c r="Y17743" s="214"/>
      <c r="Z17743" s="214"/>
      <c r="AA17743" s="217"/>
      <c r="AB17743" s="217"/>
      <c r="AC17743" s="217"/>
      <c r="AD17743" s="213"/>
    </row>
    <row r="17744" spans="20:30" x14ac:dyDescent="0.2">
      <c r="T17744" s="212"/>
      <c r="U17744" s="213"/>
      <c r="V17744" s="213"/>
      <c r="W17744" s="213"/>
      <c r="X17744" s="214"/>
      <c r="Y17744" s="214"/>
      <c r="Z17744" s="214"/>
      <c r="AA17744" s="217"/>
      <c r="AB17744" s="217"/>
      <c r="AC17744" s="217"/>
      <c r="AD17744" s="213"/>
    </row>
    <row r="17745" spans="20:30" x14ac:dyDescent="0.2">
      <c r="T17745" s="212"/>
      <c r="U17745" s="213"/>
      <c r="V17745" s="213"/>
      <c r="W17745" s="213"/>
      <c r="X17745" s="214"/>
      <c r="Y17745" s="214"/>
      <c r="Z17745" s="214"/>
      <c r="AA17745" s="217"/>
      <c r="AB17745" s="217"/>
      <c r="AC17745" s="217"/>
      <c r="AD17745" s="213"/>
    </row>
    <row r="17746" spans="20:30" x14ac:dyDescent="0.2">
      <c r="T17746" s="212"/>
      <c r="U17746" s="213"/>
      <c r="V17746" s="213"/>
      <c r="W17746" s="213"/>
      <c r="X17746" s="214"/>
      <c r="Y17746" s="214"/>
      <c r="Z17746" s="214"/>
      <c r="AA17746" s="217"/>
      <c r="AB17746" s="217"/>
      <c r="AC17746" s="217"/>
      <c r="AD17746" s="213"/>
    </row>
    <row r="17747" spans="20:30" x14ac:dyDescent="0.2">
      <c r="T17747" s="212"/>
      <c r="U17747" s="213"/>
      <c r="V17747" s="213"/>
      <c r="W17747" s="213"/>
      <c r="X17747" s="214"/>
      <c r="Y17747" s="214"/>
      <c r="Z17747" s="214"/>
      <c r="AA17747" s="217"/>
      <c r="AB17747" s="217"/>
      <c r="AC17747" s="217"/>
      <c r="AD17747" s="213"/>
    </row>
    <row r="17748" spans="20:30" x14ac:dyDescent="0.2">
      <c r="T17748" s="212"/>
      <c r="U17748" s="213"/>
      <c r="V17748" s="213"/>
      <c r="W17748" s="213"/>
      <c r="X17748" s="214"/>
      <c r="Y17748" s="214"/>
      <c r="Z17748" s="214"/>
      <c r="AA17748" s="217"/>
      <c r="AB17748" s="217"/>
      <c r="AC17748" s="217"/>
      <c r="AD17748" s="213"/>
    </row>
    <row r="17749" spans="20:30" x14ac:dyDescent="0.2">
      <c r="T17749" s="212"/>
      <c r="U17749" s="213"/>
      <c r="V17749" s="213"/>
      <c r="W17749" s="213"/>
      <c r="X17749" s="214"/>
      <c r="Y17749" s="214"/>
      <c r="Z17749" s="214"/>
      <c r="AA17749" s="217"/>
      <c r="AB17749" s="217"/>
      <c r="AC17749" s="217"/>
      <c r="AD17749" s="213"/>
    </row>
    <row r="17750" spans="20:30" x14ac:dyDescent="0.2">
      <c r="T17750" s="212"/>
      <c r="U17750" s="213"/>
      <c r="V17750" s="213"/>
      <c r="W17750" s="213"/>
      <c r="X17750" s="214"/>
      <c r="Y17750" s="214"/>
      <c r="Z17750" s="214"/>
      <c r="AA17750" s="217"/>
      <c r="AB17750" s="217"/>
      <c r="AC17750" s="217"/>
      <c r="AD17750" s="213"/>
    </row>
    <row r="17751" spans="20:30" x14ac:dyDescent="0.2">
      <c r="T17751" s="212"/>
      <c r="U17751" s="213"/>
      <c r="V17751" s="213"/>
      <c r="W17751" s="213"/>
      <c r="X17751" s="214"/>
      <c r="Y17751" s="214"/>
      <c r="Z17751" s="214"/>
      <c r="AA17751" s="217"/>
      <c r="AB17751" s="217"/>
      <c r="AC17751" s="217"/>
      <c r="AD17751" s="213"/>
    </row>
    <row r="17752" spans="20:30" x14ac:dyDescent="0.2">
      <c r="T17752" s="212"/>
      <c r="U17752" s="213"/>
      <c r="V17752" s="213"/>
      <c r="W17752" s="213"/>
      <c r="X17752" s="214"/>
      <c r="Y17752" s="214"/>
      <c r="Z17752" s="214"/>
      <c r="AA17752" s="217"/>
      <c r="AB17752" s="217"/>
      <c r="AC17752" s="217"/>
      <c r="AD17752" s="213"/>
    </row>
    <row r="17753" spans="20:30" x14ac:dyDescent="0.2">
      <c r="T17753" s="212"/>
      <c r="U17753" s="213"/>
      <c r="V17753" s="213"/>
      <c r="W17753" s="213"/>
      <c r="X17753" s="214"/>
      <c r="Y17753" s="214"/>
      <c r="Z17753" s="214"/>
      <c r="AA17753" s="217"/>
      <c r="AB17753" s="217"/>
      <c r="AC17753" s="217"/>
      <c r="AD17753" s="213"/>
    </row>
    <row r="17754" spans="20:30" x14ac:dyDescent="0.2">
      <c r="T17754" s="212"/>
      <c r="U17754" s="213"/>
      <c r="V17754" s="213"/>
      <c r="W17754" s="213"/>
      <c r="X17754" s="214"/>
      <c r="Y17754" s="214"/>
      <c r="Z17754" s="214"/>
      <c r="AA17754" s="217"/>
      <c r="AB17754" s="217"/>
      <c r="AC17754" s="217"/>
      <c r="AD17754" s="213"/>
    </row>
    <row r="17755" spans="20:30" x14ac:dyDescent="0.2">
      <c r="T17755" s="212"/>
      <c r="U17755" s="213"/>
      <c r="V17755" s="213"/>
      <c r="W17755" s="213"/>
      <c r="X17755" s="214"/>
      <c r="Y17755" s="214"/>
      <c r="Z17755" s="214"/>
      <c r="AA17755" s="217"/>
      <c r="AB17755" s="217"/>
      <c r="AC17755" s="217"/>
      <c r="AD17755" s="213"/>
    </row>
    <row r="17756" spans="20:30" x14ac:dyDescent="0.2">
      <c r="T17756" s="212"/>
      <c r="U17756" s="213"/>
      <c r="V17756" s="213"/>
      <c r="W17756" s="213"/>
      <c r="X17756" s="214"/>
      <c r="Y17756" s="214"/>
      <c r="Z17756" s="214"/>
      <c r="AA17756" s="217"/>
      <c r="AB17756" s="217"/>
      <c r="AC17756" s="217"/>
      <c r="AD17756" s="213"/>
    </row>
    <row r="17757" spans="20:30" x14ac:dyDescent="0.2">
      <c r="T17757" s="212"/>
      <c r="U17757" s="213"/>
      <c r="V17757" s="213"/>
      <c r="W17757" s="213"/>
      <c r="X17757" s="214"/>
      <c r="Y17757" s="214"/>
      <c r="Z17757" s="214"/>
      <c r="AA17757" s="217"/>
      <c r="AB17757" s="217"/>
      <c r="AC17757" s="217"/>
      <c r="AD17757" s="213"/>
    </row>
    <row r="17758" spans="20:30" x14ac:dyDescent="0.2">
      <c r="T17758" s="212"/>
      <c r="U17758" s="213"/>
      <c r="V17758" s="213"/>
      <c r="W17758" s="213"/>
      <c r="X17758" s="214"/>
      <c r="Y17758" s="214"/>
      <c r="Z17758" s="214"/>
      <c r="AA17758" s="217"/>
      <c r="AB17758" s="217"/>
      <c r="AC17758" s="217"/>
      <c r="AD17758" s="213"/>
    </row>
    <row r="17759" spans="20:30" x14ac:dyDescent="0.2">
      <c r="T17759" s="212"/>
      <c r="U17759" s="213"/>
      <c r="V17759" s="213"/>
      <c r="W17759" s="213"/>
      <c r="X17759" s="214"/>
      <c r="Y17759" s="214"/>
      <c r="Z17759" s="214"/>
      <c r="AA17759" s="217"/>
      <c r="AB17759" s="217"/>
      <c r="AC17759" s="217"/>
      <c r="AD17759" s="213"/>
    </row>
    <row r="17760" spans="20:30" x14ac:dyDescent="0.2">
      <c r="T17760" s="212"/>
      <c r="U17760" s="213"/>
      <c r="V17760" s="213"/>
      <c r="W17760" s="213"/>
      <c r="X17760" s="214"/>
      <c r="Y17760" s="214"/>
      <c r="Z17760" s="214"/>
      <c r="AA17760" s="217"/>
      <c r="AB17760" s="217"/>
      <c r="AC17760" s="217"/>
      <c r="AD17760" s="213"/>
    </row>
    <row r="17761" spans="20:30" x14ac:dyDescent="0.2">
      <c r="T17761" s="212"/>
      <c r="U17761" s="213"/>
      <c r="V17761" s="213"/>
      <c r="W17761" s="213"/>
      <c r="X17761" s="214"/>
      <c r="Y17761" s="214"/>
      <c r="Z17761" s="214"/>
      <c r="AA17761" s="217"/>
      <c r="AB17761" s="217"/>
      <c r="AC17761" s="217"/>
      <c r="AD17761" s="213"/>
    </row>
    <row r="17762" spans="20:30" x14ac:dyDescent="0.2">
      <c r="T17762" s="212"/>
      <c r="U17762" s="213"/>
      <c r="V17762" s="213"/>
      <c r="W17762" s="213"/>
      <c r="X17762" s="214"/>
      <c r="Y17762" s="214"/>
      <c r="Z17762" s="214"/>
      <c r="AA17762" s="217"/>
      <c r="AB17762" s="217"/>
      <c r="AC17762" s="217"/>
      <c r="AD17762" s="213"/>
    </row>
    <row r="17763" spans="20:30" x14ac:dyDescent="0.2">
      <c r="T17763" s="212"/>
      <c r="U17763" s="213"/>
      <c r="V17763" s="213"/>
      <c r="W17763" s="213"/>
      <c r="X17763" s="214"/>
      <c r="Y17763" s="214"/>
      <c r="Z17763" s="214"/>
      <c r="AA17763" s="217"/>
      <c r="AB17763" s="217"/>
      <c r="AC17763" s="217"/>
      <c r="AD17763" s="213"/>
    </row>
    <row r="17764" spans="20:30" x14ac:dyDescent="0.2">
      <c r="T17764" s="212"/>
      <c r="U17764" s="213"/>
      <c r="V17764" s="213"/>
      <c r="W17764" s="213"/>
      <c r="X17764" s="214"/>
      <c r="Y17764" s="214"/>
      <c r="Z17764" s="214"/>
      <c r="AA17764" s="217"/>
      <c r="AB17764" s="217"/>
      <c r="AC17764" s="217"/>
      <c r="AD17764" s="213"/>
    </row>
    <row r="17765" spans="20:30" x14ac:dyDescent="0.2">
      <c r="T17765" s="212"/>
      <c r="U17765" s="213"/>
      <c r="V17765" s="213"/>
      <c r="W17765" s="213"/>
      <c r="X17765" s="214"/>
      <c r="Y17765" s="214"/>
      <c r="Z17765" s="214"/>
      <c r="AA17765" s="217"/>
      <c r="AB17765" s="217"/>
      <c r="AC17765" s="217"/>
      <c r="AD17765" s="213"/>
    </row>
    <row r="17766" spans="20:30" x14ac:dyDescent="0.2">
      <c r="T17766" s="212"/>
      <c r="U17766" s="213"/>
      <c r="V17766" s="213"/>
      <c r="W17766" s="213"/>
      <c r="X17766" s="214"/>
      <c r="Y17766" s="214"/>
      <c r="Z17766" s="214"/>
      <c r="AA17766" s="217"/>
      <c r="AB17766" s="217"/>
      <c r="AC17766" s="217"/>
      <c r="AD17766" s="213"/>
    </row>
    <row r="17767" spans="20:30" x14ac:dyDescent="0.2">
      <c r="T17767" s="212"/>
      <c r="U17767" s="213"/>
      <c r="V17767" s="213"/>
      <c r="W17767" s="213"/>
      <c r="X17767" s="214"/>
      <c r="Y17767" s="214"/>
      <c r="Z17767" s="214"/>
      <c r="AA17767" s="217"/>
      <c r="AB17767" s="217"/>
      <c r="AC17767" s="217"/>
      <c r="AD17767" s="213"/>
    </row>
    <row r="17768" spans="20:30" x14ac:dyDescent="0.2">
      <c r="T17768" s="212"/>
      <c r="U17768" s="213"/>
      <c r="V17768" s="213"/>
      <c r="W17768" s="213"/>
      <c r="X17768" s="214"/>
      <c r="Y17768" s="214"/>
      <c r="Z17768" s="214"/>
      <c r="AA17768" s="217"/>
      <c r="AB17768" s="217"/>
      <c r="AC17768" s="217"/>
      <c r="AD17768" s="213"/>
    </row>
    <row r="17769" spans="20:30" x14ac:dyDescent="0.2">
      <c r="T17769" s="212"/>
      <c r="U17769" s="213"/>
      <c r="V17769" s="213"/>
      <c r="W17769" s="213"/>
      <c r="X17769" s="214"/>
      <c r="Y17769" s="214"/>
      <c r="Z17769" s="214"/>
      <c r="AA17769" s="217"/>
      <c r="AB17769" s="217"/>
      <c r="AC17769" s="217"/>
      <c r="AD17769" s="213"/>
    </row>
    <row r="17770" spans="20:30" x14ac:dyDescent="0.2">
      <c r="T17770" s="212"/>
      <c r="U17770" s="213"/>
      <c r="V17770" s="213"/>
      <c r="W17770" s="213"/>
      <c r="X17770" s="214"/>
      <c r="Y17770" s="214"/>
      <c r="Z17770" s="214"/>
      <c r="AA17770" s="217"/>
      <c r="AB17770" s="217"/>
      <c r="AC17770" s="217"/>
      <c r="AD17770" s="213"/>
    </row>
    <row r="17771" spans="20:30" x14ac:dyDescent="0.2">
      <c r="T17771" s="212"/>
      <c r="U17771" s="213"/>
      <c r="V17771" s="213"/>
      <c r="W17771" s="213"/>
      <c r="X17771" s="214"/>
      <c r="Y17771" s="214"/>
      <c r="Z17771" s="214"/>
      <c r="AA17771" s="217"/>
      <c r="AB17771" s="217"/>
      <c r="AC17771" s="217"/>
      <c r="AD17771" s="213"/>
    </row>
    <row r="17772" spans="20:30" x14ac:dyDescent="0.2">
      <c r="T17772" s="212"/>
      <c r="U17772" s="213"/>
      <c r="V17772" s="213"/>
      <c r="W17772" s="213"/>
      <c r="X17772" s="214"/>
      <c r="Y17772" s="214"/>
      <c r="Z17772" s="214"/>
      <c r="AA17772" s="217"/>
      <c r="AB17772" s="217"/>
      <c r="AC17772" s="217"/>
      <c r="AD17772" s="213"/>
    </row>
    <row r="17773" spans="20:30" x14ac:dyDescent="0.2">
      <c r="T17773" s="212"/>
      <c r="U17773" s="213"/>
      <c r="V17773" s="213"/>
      <c r="W17773" s="213"/>
      <c r="X17773" s="214"/>
      <c r="Y17773" s="214"/>
      <c r="Z17773" s="214"/>
      <c r="AA17773" s="217"/>
      <c r="AB17773" s="217"/>
      <c r="AC17773" s="217"/>
      <c r="AD17773" s="213"/>
    </row>
    <row r="17774" spans="20:30" x14ac:dyDescent="0.2">
      <c r="T17774" s="212"/>
      <c r="U17774" s="213"/>
      <c r="V17774" s="213"/>
      <c r="W17774" s="213"/>
      <c r="X17774" s="214"/>
      <c r="Y17774" s="214"/>
      <c r="Z17774" s="214"/>
      <c r="AA17774" s="217"/>
      <c r="AB17774" s="217"/>
      <c r="AC17774" s="217"/>
      <c r="AD17774" s="213"/>
    </row>
    <row r="17775" spans="20:30" x14ac:dyDescent="0.2">
      <c r="T17775" s="212"/>
      <c r="U17775" s="213"/>
      <c r="V17775" s="213"/>
      <c r="W17775" s="213"/>
      <c r="X17775" s="214"/>
      <c r="Y17775" s="214"/>
      <c r="Z17775" s="214"/>
      <c r="AA17775" s="217"/>
      <c r="AB17775" s="217"/>
      <c r="AC17775" s="217"/>
      <c r="AD17775" s="213"/>
    </row>
    <row r="17776" spans="20:30" x14ac:dyDescent="0.2">
      <c r="T17776" s="212"/>
      <c r="U17776" s="213"/>
      <c r="V17776" s="213"/>
      <c r="W17776" s="213"/>
      <c r="X17776" s="214"/>
      <c r="Y17776" s="214"/>
      <c r="Z17776" s="214"/>
      <c r="AA17776" s="217"/>
      <c r="AB17776" s="217"/>
      <c r="AC17776" s="217"/>
      <c r="AD17776" s="213"/>
    </row>
    <row r="17777" spans="20:30" x14ac:dyDescent="0.2">
      <c r="T17777" s="212"/>
      <c r="U17777" s="213"/>
      <c r="V17777" s="213"/>
      <c r="W17777" s="213"/>
      <c r="X17777" s="214"/>
      <c r="Y17777" s="214"/>
      <c r="Z17777" s="214"/>
      <c r="AA17777" s="217"/>
      <c r="AB17777" s="217"/>
      <c r="AC17777" s="217"/>
      <c r="AD17777" s="213"/>
    </row>
    <row r="17778" spans="20:30" x14ac:dyDescent="0.2">
      <c r="T17778" s="212"/>
      <c r="U17778" s="213"/>
      <c r="V17778" s="213"/>
      <c r="W17778" s="213"/>
      <c r="X17778" s="214"/>
      <c r="Y17778" s="214"/>
      <c r="Z17778" s="214"/>
      <c r="AA17778" s="217"/>
      <c r="AB17778" s="217"/>
      <c r="AC17778" s="217"/>
      <c r="AD17778" s="213"/>
    </row>
    <row r="17779" spans="20:30" x14ac:dyDescent="0.2">
      <c r="T17779" s="212"/>
      <c r="U17779" s="213"/>
      <c r="V17779" s="213"/>
      <c r="W17779" s="213"/>
      <c r="X17779" s="214"/>
      <c r="Y17779" s="214"/>
      <c r="Z17779" s="214"/>
      <c r="AA17779" s="217"/>
      <c r="AB17779" s="217"/>
      <c r="AC17779" s="217"/>
      <c r="AD17779" s="213"/>
    </row>
    <row r="17780" spans="20:30" x14ac:dyDescent="0.2">
      <c r="T17780" s="212"/>
      <c r="U17780" s="213"/>
      <c r="V17780" s="213"/>
      <c r="W17780" s="213"/>
      <c r="X17780" s="214"/>
      <c r="Y17780" s="214"/>
      <c r="Z17780" s="214"/>
      <c r="AA17780" s="217"/>
      <c r="AB17780" s="217"/>
      <c r="AC17780" s="217"/>
      <c r="AD17780" s="213"/>
    </row>
    <row r="17781" spans="20:30" x14ac:dyDescent="0.2">
      <c r="T17781" s="212"/>
      <c r="U17781" s="213"/>
      <c r="V17781" s="213"/>
      <c r="W17781" s="213"/>
      <c r="X17781" s="214"/>
      <c r="Y17781" s="214"/>
      <c r="Z17781" s="214"/>
      <c r="AA17781" s="217"/>
      <c r="AB17781" s="217"/>
      <c r="AC17781" s="217"/>
      <c r="AD17781" s="213"/>
    </row>
    <row r="17782" spans="20:30" x14ac:dyDescent="0.2">
      <c r="T17782" s="212"/>
      <c r="U17782" s="213"/>
      <c r="V17782" s="213"/>
      <c r="W17782" s="213"/>
      <c r="X17782" s="214"/>
      <c r="Y17782" s="214"/>
      <c r="Z17782" s="214"/>
      <c r="AA17782" s="217"/>
      <c r="AB17782" s="217"/>
      <c r="AC17782" s="217"/>
      <c r="AD17782" s="213"/>
    </row>
    <row r="17783" spans="20:30" x14ac:dyDescent="0.2">
      <c r="T17783" s="212"/>
      <c r="U17783" s="213"/>
      <c r="V17783" s="213"/>
      <c r="W17783" s="213"/>
      <c r="X17783" s="214"/>
      <c r="Y17783" s="214"/>
      <c r="Z17783" s="214"/>
      <c r="AA17783" s="217"/>
      <c r="AB17783" s="217"/>
      <c r="AC17783" s="217"/>
      <c r="AD17783" s="213"/>
    </row>
    <row r="17784" spans="20:30" x14ac:dyDescent="0.2">
      <c r="T17784" s="212"/>
      <c r="U17784" s="213"/>
      <c r="V17784" s="213"/>
      <c r="W17784" s="213"/>
      <c r="X17784" s="214"/>
      <c r="Y17784" s="214"/>
      <c r="Z17784" s="214"/>
      <c r="AA17784" s="217"/>
      <c r="AB17784" s="217"/>
      <c r="AC17784" s="217"/>
      <c r="AD17784" s="213"/>
    </row>
    <row r="17785" spans="20:30" x14ac:dyDescent="0.2">
      <c r="T17785" s="212"/>
      <c r="U17785" s="213"/>
      <c r="V17785" s="213"/>
      <c r="W17785" s="213"/>
      <c r="X17785" s="214"/>
      <c r="Y17785" s="214"/>
      <c r="Z17785" s="214"/>
      <c r="AA17785" s="217"/>
      <c r="AB17785" s="217"/>
      <c r="AC17785" s="217"/>
      <c r="AD17785" s="213"/>
    </row>
    <row r="17786" spans="20:30" x14ac:dyDescent="0.2">
      <c r="T17786" s="212"/>
      <c r="U17786" s="213"/>
      <c r="V17786" s="213"/>
      <c r="W17786" s="213"/>
      <c r="X17786" s="214"/>
      <c r="Y17786" s="214"/>
      <c r="Z17786" s="214"/>
      <c r="AA17786" s="217"/>
      <c r="AB17786" s="217"/>
      <c r="AC17786" s="217"/>
      <c r="AD17786" s="213"/>
    </row>
    <row r="17787" spans="20:30" x14ac:dyDescent="0.2">
      <c r="T17787" s="212"/>
      <c r="U17787" s="213"/>
      <c r="V17787" s="213"/>
      <c r="W17787" s="213"/>
      <c r="X17787" s="214"/>
      <c r="Y17787" s="214"/>
      <c r="Z17787" s="214"/>
      <c r="AA17787" s="217"/>
      <c r="AB17787" s="217"/>
      <c r="AC17787" s="217"/>
      <c r="AD17787" s="213"/>
    </row>
    <row r="17788" spans="20:30" x14ac:dyDescent="0.2">
      <c r="T17788" s="212"/>
      <c r="U17788" s="213"/>
      <c r="V17788" s="213"/>
      <c r="W17788" s="213"/>
      <c r="X17788" s="214"/>
      <c r="Y17788" s="214"/>
      <c r="Z17788" s="214"/>
      <c r="AA17788" s="217"/>
      <c r="AB17788" s="217"/>
      <c r="AC17788" s="217"/>
      <c r="AD17788" s="213"/>
    </row>
    <row r="17789" spans="20:30" x14ac:dyDescent="0.2">
      <c r="T17789" s="212"/>
      <c r="U17789" s="213"/>
      <c r="V17789" s="213"/>
      <c r="W17789" s="213"/>
      <c r="X17789" s="214"/>
      <c r="Y17789" s="214"/>
      <c r="Z17789" s="214"/>
      <c r="AA17789" s="217"/>
      <c r="AB17789" s="217"/>
      <c r="AC17789" s="217"/>
      <c r="AD17789" s="213"/>
    </row>
    <row r="17790" spans="20:30" x14ac:dyDescent="0.2">
      <c r="T17790" s="212"/>
      <c r="U17790" s="213"/>
      <c r="V17790" s="213"/>
      <c r="W17790" s="213"/>
      <c r="X17790" s="214"/>
      <c r="Y17790" s="214"/>
      <c r="Z17790" s="214"/>
      <c r="AA17790" s="217"/>
      <c r="AB17790" s="217"/>
      <c r="AC17790" s="217"/>
      <c r="AD17790" s="213"/>
    </row>
    <row r="17791" spans="20:30" x14ac:dyDescent="0.2">
      <c r="T17791" s="212"/>
      <c r="U17791" s="213"/>
      <c r="V17791" s="213"/>
      <c r="W17791" s="213"/>
      <c r="X17791" s="214"/>
      <c r="Y17791" s="214"/>
      <c r="Z17791" s="214"/>
      <c r="AA17791" s="217"/>
      <c r="AB17791" s="217"/>
      <c r="AC17791" s="217"/>
      <c r="AD17791" s="213"/>
    </row>
    <row r="17792" spans="20:30" x14ac:dyDescent="0.2">
      <c r="T17792" s="212"/>
      <c r="U17792" s="213"/>
      <c r="V17792" s="213"/>
      <c r="W17792" s="213"/>
      <c r="X17792" s="214"/>
      <c r="Y17792" s="214"/>
      <c r="Z17792" s="214"/>
      <c r="AA17792" s="217"/>
      <c r="AB17792" s="217"/>
      <c r="AC17792" s="217"/>
      <c r="AD17792" s="213"/>
    </row>
    <row r="17793" spans="20:30" x14ac:dyDescent="0.2">
      <c r="T17793" s="212"/>
      <c r="U17793" s="213"/>
      <c r="V17793" s="213"/>
      <c r="W17793" s="213"/>
      <c r="X17793" s="214"/>
      <c r="Y17793" s="214"/>
      <c r="Z17793" s="214"/>
      <c r="AA17793" s="217"/>
      <c r="AB17793" s="217"/>
      <c r="AC17793" s="217"/>
      <c r="AD17793" s="213"/>
    </row>
    <row r="17794" spans="20:30" x14ac:dyDescent="0.2">
      <c r="T17794" s="212"/>
      <c r="U17794" s="213"/>
      <c r="V17794" s="213"/>
      <c r="W17794" s="213"/>
      <c r="X17794" s="214"/>
      <c r="Y17794" s="214"/>
      <c r="Z17794" s="214"/>
      <c r="AA17794" s="217"/>
      <c r="AB17794" s="217"/>
      <c r="AC17794" s="217"/>
      <c r="AD17794" s="213"/>
    </row>
    <row r="17795" spans="20:30" x14ac:dyDescent="0.2">
      <c r="T17795" s="212"/>
      <c r="U17795" s="213"/>
      <c r="V17795" s="213"/>
      <c r="W17795" s="213"/>
      <c r="X17795" s="214"/>
      <c r="Y17795" s="214"/>
      <c r="Z17795" s="214"/>
      <c r="AA17795" s="217"/>
      <c r="AB17795" s="217"/>
      <c r="AC17795" s="217"/>
      <c r="AD17795" s="213"/>
    </row>
    <row r="17796" spans="20:30" x14ac:dyDescent="0.2">
      <c r="T17796" s="212"/>
      <c r="U17796" s="213"/>
      <c r="V17796" s="213"/>
      <c r="W17796" s="213"/>
      <c r="X17796" s="214"/>
      <c r="Y17796" s="214"/>
      <c r="Z17796" s="214"/>
      <c r="AA17796" s="217"/>
      <c r="AB17796" s="217"/>
      <c r="AC17796" s="217"/>
      <c r="AD17796" s="213"/>
    </row>
    <row r="17797" spans="20:30" x14ac:dyDescent="0.2">
      <c r="T17797" s="212"/>
      <c r="U17797" s="213"/>
      <c r="V17797" s="213"/>
      <c r="W17797" s="213"/>
      <c r="X17797" s="214"/>
      <c r="Y17797" s="214"/>
      <c r="Z17797" s="214"/>
      <c r="AA17797" s="217"/>
      <c r="AB17797" s="217"/>
      <c r="AC17797" s="217"/>
      <c r="AD17797" s="213"/>
    </row>
    <row r="17798" spans="20:30" x14ac:dyDescent="0.2">
      <c r="T17798" s="212"/>
      <c r="U17798" s="213"/>
      <c r="V17798" s="213"/>
      <c r="W17798" s="213"/>
      <c r="X17798" s="214"/>
      <c r="Y17798" s="214"/>
      <c r="Z17798" s="214"/>
      <c r="AA17798" s="217"/>
      <c r="AB17798" s="217"/>
      <c r="AC17798" s="217"/>
      <c r="AD17798" s="213"/>
    </row>
    <row r="17799" spans="20:30" x14ac:dyDescent="0.2">
      <c r="T17799" s="212"/>
      <c r="U17799" s="213"/>
      <c r="V17799" s="213"/>
      <c r="W17799" s="213"/>
      <c r="X17799" s="214"/>
      <c r="Y17799" s="214"/>
      <c r="Z17799" s="214"/>
      <c r="AA17799" s="217"/>
      <c r="AB17799" s="217"/>
      <c r="AC17799" s="217"/>
      <c r="AD17799" s="213"/>
    </row>
    <row r="17800" spans="20:30" x14ac:dyDescent="0.2">
      <c r="T17800" s="212"/>
      <c r="U17800" s="213"/>
      <c r="V17800" s="213"/>
      <c r="W17800" s="213"/>
      <c r="X17800" s="214"/>
      <c r="Y17800" s="214"/>
      <c r="Z17800" s="214"/>
      <c r="AA17800" s="217"/>
      <c r="AB17800" s="217"/>
      <c r="AC17800" s="217"/>
      <c r="AD17800" s="213"/>
    </row>
    <row r="17801" spans="20:30" x14ac:dyDescent="0.2">
      <c r="T17801" s="212"/>
      <c r="U17801" s="213"/>
      <c r="V17801" s="213"/>
      <c r="W17801" s="213"/>
      <c r="X17801" s="214"/>
      <c r="Y17801" s="214"/>
      <c r="Z17801" s="214"/>
      <c r="AA17801" s="217"/>
      <c r="AB17801" s="217"/>
      <c r="AC17801" s="217"/>
      <c r="AD17801" s="213"/>
    </row>
    <row r="17802" spans="20:30" x14ac:dyDescent="0.2">
      <c r="T17802" s="212"/>
      <c r="U17802" s="213"/>
      <c r="V17802" s="213"/>
      <c r="W17802" s="213"/>
      <c r="X17802" s="214"/>
      <c r="Y17802" s="214"/>
      <c r="Z17802" s="214"/>
      <c r="AA17802" s="217"/>
      <c r="AB17802" s="217"/>
      <c r="AC17802" s="217"/>
      <c r="AD17802" s="213"/>
    </row>
    <row r="17803" spans="20:30" x14ac:dyDescent="0.2">
      <c r="T17803" s="212"/>
      <c r="U17803" s="213"/>
      <c r="V17803" s="213"/>
      <c r="W17803" s="213"/>
      <c r="X17803" s="214"/>
      <c r="Y17803" s="214"/>
      <c r="Z17803" s="214"/>
      <c r="AA17803" s="217"/>
      <c r="AB17803" s="217"/>
      <c r="AC17803" s="217"/>
      <c r="AD17803" s="213"/>
    </row>
    <row r="17804" spans="20:30" x14ac:dyDescent="0.2">
      <c r="T17804" s="212"/>
      <c r="U17804" s="213"/>
      <c r="V17804" s="213"/>
      <c r="W17804" s="213"/>
      <c r="X17804" s="214"/>
      <c r="Y17804" s="214"/>
      <c r="Z17804" s="214"/>
      <c r="AA17804" s="217"/>
      <c r="AB17804" s="217"/>
      <c r="AC17804" s="217"/>
      <c r="AD17804" s="213"/>
    </row>
    <row r="17805" spans="20:30" x14ac:dyDescent="0.2">
      <c r="T17805" s="212"/>
      <c r="U17805" s="213"/>
      <c r="V17805" s="213"/>
      <c r="W17805" s="213"/>
      <c r="X17805" s="214"/>
      <c r="Y17805" s="214"/>
      <c r="Z17805" s="214"/>
      <c r="AA17805" s="217"/>
      <c r="AB17805" s="217"/>
      <c r="AC17805" s="217"/>
      <c r="AD17805" s="213"/>
    </row>
    <row r="17806" spans="20:30" x14ac:dyDescent="0.2">
      <c r="T17806" s="212"/>
      <c r="U17806" s="213"/>
      <c r="V17806" s="213"/>
      <c r="W17806" s="213"/>
      <c r="X17806" s="214"/>
      <c r="Y17806" s="214"/>
      <c r="Z17806" s="214"/>
      <c r="AA17806" s="217"/>
      <c r="AB17806" s="217"/>
      <c r="AC17806" s="217"/>
      <c r="AD17806" s="213"/>
    </row>
    <row r="17807" spans="20:30" x14ac:dyDescent="0.2">
      <c r="T17807" s="212"/>
      <c r="U17807" s="213"/>
      <c r="V17807" s="213"/>
      <c r="W17807" s="213"/>
      <c r="X17807" s="214"/>
      <c r="Y17807" s="214"/>
      <c r="Z17807" s="214"/>
      <c r="AA17807" s="217"/>
      <c r="AB17807" s="217"/>
      <c r="AC17807" s="217"/>
      <c r="AD17807" s="213"/>
    </row>
    <row r="17808" spans="20:30" x14ac:dyDescent="0.2">
      <c r="T17808" s="212"/>
      <c r="U17808" s="213"/>
      <c r="V17808" s="213"/>
      <c r="W17808" s="213"/>
      <c r="X17808" s="214"/>
      <c r="Y17808" s="214"/>
      <c r="Z17808" s="214"/>
      <c r="AA17808" s="217"/>
      <c r="AB17808" s="217"/>
      <c r="AC17808" s="217"/>
      <c r="AD17808" s="213"/>
    </row>
    <row r="17809" spans="20:30" x14ac:dyDescent="0.2">
      <c r="T17809" s="212"/>
      <c r="U17809" s="213"/>
      <c r="V17809" s="213"/>
      <c r="W17809" s="213"/>
      <c r="X17809" s="214"/>
      <c r="Y17809" s="214"/>
      <c r="Z17809" s="214"/>
      <c r="AA17809" s="217"/>
      <c r="AB17809" s="217"/>
      <c r="AC17809" s="217"/>
      <c r="AD17809" s="213"/>
    </row>
    <row r="17810" spans="20:30" x14ac:dyDescent="0.2">
      <c r="T17810" s="212"/>
      <c r="U17810" s="213"/>
      <c r="V17810" s="213"/>
      <c r="W17810" s="213"/>
      <c r="X17810" s="214"/>
      <c r="Y17810" s="214"/>
      <c r="Z17810" s="214"/>
      <c r="AA17810" s="217"/>
      <c r="AB17810" s="217"/>
      <c r="AC17810" s="217"/>
      <c r="AD17810" s="213"/>
    </row>
    <row r="17811" spans="20:30" x14ac:dyDescent="0.2">
      <c r="T17811" s="212"/>
      <c r="U17811" s="213"/>
      <c r="V17811" s="213"/>
      <c r="W17811" s="213"/>
      <c r="X17811" s="214"/>
      <c r="Y17811" s="214"/>
      <c r="Z17811" s="214"/>
      <c r="AA17811" s="217"/>
      <c r="AB17811" s="217"/>
      <c r="AC17811" s="217"/>
      <c r="AD17811" s="213"/>
    </row>
    <row r="17812" spans="20:30" x14ac:dyDescent="0.2">
      <c r="T17812" s="212"/>
      <c r="U17812" s="213"/>
      <c r="V17812" s="213"/>
      <c r="W17812" s="213"/>
      <c r="X17812" s="214"/>
      <c r="Y17812" s="214"/>
      <c r="Z17812" s="214"/>
      <c r="AA17812" s="217"/>
      <c r="AB17812" s="217"/>
      <c r="AC17812" s="217"/>
      <c r="AD17812" s="213"/>
    </row>
    <row r="17813" spans="20:30" x14ac:dyDescent="0.2">
      <c r="T17813" s="212"/>
      <c r="U17813" s="213"/>
      <c r="V17813" s="213"/>
      <c r="W17813" s="213"/>
      <c r="X17813" s="214"/>
      <c r="Y17813" s="214"/>
      <c r="Z17813" s="214"/>
      <c r="AA17813" s="217"/>
      <c r="AB17813" s="217"/>
      <c r="AC17813" s="217"/>
      <c r="AD17813" s="213"/>
    </row>
    <row r="17814" spans="20:30" x14ac:dyDescent="0.2">
      <c r="T17814" s="212"/>
      <c r="U17814" s="213"/>
      <c r="V17814" s="213"/>
      <c r="W17814" s="213"/>
      <c r="X17814" s="214"/>
      <c r="Y17814" s="214"/>
      <c r="Z17814" s="214"/>
      <c r="AA17814" s="217"/>
      <c r="AB17814" s="217"/>
      <c r="AC17814" s="217"/>
      <c r="AD17814" s="213"/>
    </row>
    <row r="17815" spans="20:30" x14ac:dyDescent="0.2">
      <c r="T17815" s="212"/>
      <c r="U17815" s="213"/>
      <c r="V17815" s="213"/>
      <c r="W17815" s="213"/>
      <c r="X17815" s="214"/>
      <c r="Y17815" s="214"/>
      <c r="Z17815" s="214"/>
      <c r="AA17815" s="217"/>
      <c r="AB17815" s="217"/>
      <c r="AC17815" s="217"/>
      <c r="AD17815" s="213"/>
    </row>
    <row r="17816" spans="20:30" x14ac:dyDescent="0.2">
      <c r="T17816" s="212"/>
      <c r="U17816" s="213"/>
      <c r="V17816" s="213"/>
      <c r="W17816" s="213"/>
      <c r="X17816" s="214"/>
      <c r="Y17816" s="214"/>
      <c r="Z17816" s="214"/>
      <c r="AA17816" s="217"/>
      <c r="AB17816" s="217"/>
      <c r="AC17816" s="217"/>
      <c r="AD17816" s="213"/>
    </row>
    <row r="17817" spans="20:30" x14ac:dyDescent="0.2">
      <c r="T17817" s="212"/>
      <c r="U17817" s="213"/>
      <c r="V17817" s="213"/>
      <c r="W17817" s="213"/>
      <c r="X17817" s="214"/>
      <c r="Y17817" s="214"/>
      <c r="Z17817" s="214"/>
      <c r="AA17817" s="217"/>
      <c r="AB17817" s="217"/>
      <c r="AC17817" s="217"/>
      <c r="AD17817" s="213"/>
    </row>
    <row r="17818" spans="20:30" x14ac:dyDescent="0.2">
      <c r="T17818" s="212"/>
      <c r="U17818" s="213"/>
      <c r="V17818" s="213"/>
      <c r="W17818" s="213"/>
      <c r="X17818" s="214"/>
      <c r="Y17818" s="214"/>
      <c r="Z17818" s="214"/>
      <c r="AA17818" s="217"/>
      <c r="AB17818" s="217"/>
      <c r="AC17818" s="217"/>
      <c r="AD17818" s="213"/>
    </row>
    <row r="17819" spans="20:30" x14ac:dyDescent="0.2">
      <c r="T17819" s="212"/>
      <c r="U17819" s="213"/>
      <c r="V17819" s="213"/>
      <c r="W17819" s="213"/>
      <c r="X17819" s="214"/>
      <c r="Y17819" s="214"/>
      <c r="Z17819" s="214"/>
      <c r="AA17819" s="217"/>
      <c r="AB17819" s="217"/>
      <c r="AC17819" s="217"/>
      <c r="AD17819" s="213"/>
    </row>
    <row r="17820" spans="20:30" x14ac:dyDescent="0.2">
      <c r="T17820" s="212"/>
      <c r="U17820" s="213"/>
      <c r="V17820" s="213"/>
      <c r="W17820" s="213"/>
      <c r="X17820" s="214"/>
      <c r="Y17820" s="214"/>
      <c r="Z17820" s="214"/>
      <c r="AA17820" s="217"/>
      <c r="AB17820" s="217"/>
      <c r="AC17820" s="217"/>
      <c r="AD17820" s="213"/>
    </row>
    <row r="17821" spans="20:30" x14ac:dyDescent="0.2">
      <c r="T17821" s="212"/>
      <c r="U17821" s="213"/>
      <c r="V17821" s="213"/>
      <c r="W17821" s="213"/>
      <c r="X17821" s="214"/>
      <c r="Y17821" s="214"/>
      <c r="Z17821" s="214"/>
      <c r="AA17821" s="217"/>
      <c r="AB17821" s="217"/>
      <c r="AC17821" s="217"/>
      <c r="AD17821" s="213"/>
    </row>
    <row r="17822" spans="20:30" x14ac:dyDescent="0.2">
      <c r="T17822" s="212"/>
      <c r="U17822" s="213"/>
      <c r="V17822" s="213"/>
      <c r="W17822" s="213"/>
      <c r="X17822" s="214"/>
      <c r="Y17822" s="214"/>
      <c r="Z17822" s="214"/>
      <c r="AA17822" s="217"/>
      <c r="AB17822" s="217"/>
      <c r="AC17822" s="217"/>
      <c r="AD17822" s="213"/>
    </row>
    <row r="17823" spans="20:30" x14ac:dyDescent="0.2">
      <c r="T17823" s="212"/>
      <c r="U17823" s="213"/>
      <c r="V17823" s="213"/>
      <c r="W17823" s="213"/>
      <c r="X17823" s="214"/>
      <c r="Y17823" s="214"/>
      <c r="Z17823" s="214"/>
      <c r="AA17823" s="217"/>
      <c r="AB17823" s="217"/>
      <c r="AC17823" s="217"/>
      <c r="AD17823" s="213"/>
    </row>
    <row r="17824" spans="20:30" x14ac:dyDescent="0.2">
      <c r="T17824" s="212"/>
      <c r="U17824" s="213"/>
      <c r="V17824" s="213"/>
      <c r="W17824" s="213"/>
      <c r="X17824" s="214"/>
      <c r="Y17824" s="214"/>
      <c r="Z17824" s="214"/>
      <c r="AA17824" s="217"/>
      <c r="AB17824" s="217"/>
      <c r="AC17824" s="217"/>
      <c r="AD17824" s="213"/>
    </row>
    <row r="17825" spans="20:30" x14ac:dyDescent="0.2">
      <c r="T17825" s="212"/>
      <c r="U17825" s="213"/>
      <c r="V17825" s="213"/>
      <c r="W17825" s="213"/>
      <c r="X17825" s="214"/>
      <c r="Y17825" s="214"/>
      <c r="Z17825" s="214"/>
      <c r="AA17825" s="217"/>
      <c r="AB17825" s="217"/>
      <c r="AC17825" s="217"/>
      <c r="AD17825" s="213"/>
    </row>
    <row r="17826" spans="20:30" x14ac:dyDescent="0.2">
      <c r="T17826" s="212"/>
      <c r="U17826" s="213"/>
      <c r="V17826" s="213"/>
      <c r="W17826" s="213"/>
      <c r="X17826" s="214"/>
      <c r="Y17826" s="214"/>
      <c r="Z17826" s="214"/>
      <c r="AA17826" s="217"/>
      <c r="AB17826" s="217"/>
      <c r="AC17826" s="217"/>
      <c r="AD17826" s="213"/>
    </row>
    <row r="17827" spans="20:30" x14ac:dyDescent="0.2">
      <c r="T17827" s="212"/>
      <c r="U17827" s="213"/>
      <c r="V17827" s="213"/>
      <c r="W17827" s="213"/>
      <c r="X17827" s="214"/>
      <c r="Y17827" s="214"/>
      <c r="Z17827" s="214"/>
      <c r="AA17827" s="217"/>
      <c r="AB17827" s="217"/>
      <c r="AC17827" s="217"/>
      <c r="AD17827" s="213"/>
    </row>
    <row r="17828" spans="20:30" x14ac:dyDescent="0.2">
      <c r="T17828" s="212"/>
      <c r="U17828" s="213"/>
      <c r="V17828" s="213"/>
      <c r="W17828" s="213"/>
      <c r="X17828" s="214"/>
      <c r="Y17828" s="214"/>
      <c r="Z17828" s="214"/>
      <c r="AA17828" s="217"/>
      <c r="AB17828" s="217"/>
      <c r="AC17828" s="217"/>
      <c r="AD17828" s="213"/>
    </row>
    <row r="17829" spans="20:30" x14ac:dyDescent="0.2">
      <c r="T17829" s="212"/>
      <c r="U17829" s="213"/>
      <c r="V17829" s="213"/>
      <c r="W17829" s="213"/>
      <c r="X17829" s="214"/>
      <c r="Y17829" s="214"/>
      <c r="Z17829" s="214"/>
      <c r="AA17829" s="217"/>
      <c r="AB17829" s="217"/>
      <c r="AC17829" s="217"/>
      <c r="AD17829" s="213"/>
    </row>
    <row r="17830" spans="20:30" x14ac:dyDescent="0.2">
      <c r="T17830" s="212"/>
      <c r="U17830" s="213"/>
      <c r="V17830" s="213"/>
      <c r="W17830" s="213"/>
      <c r="X17830" s="214"/>
      <c r="Y17830" s="214"/>
      <c r="Z17830" s="214"/>
      <c r="AA17830" s="217"/>
      <c r="AB17830" s="217"/>
      <c r="AC17830" s="217"/>
      <c r="AD17830" s="213"/>
    </row>
    <row r="17831" spans="20:30" x14ac:dyDescent="0.2">
      <c r="T17831" s="212"/>
      <c r="U17831" s="213"/>
      <c r="V17831" s="213"/>
      <c r="W17831" s="213"/>
      <c r="X17831" s="214"/>
      <c r="Y17831" s="214"/>
      <c r="Z17831" s="214"/>
      <c r="AA17831" s="217"/>
      <c r="AB17831" s="217"/>
      <c r="AC17831" s="217"/>
      <c r="AD17831" s="213"/>
    </row>
    <row r="17832" spans="20:30" x14ac:dyDescent="0.2">
      <c r="T17832" s="212"/>
      <c r="U17832" s="213"/>
      <c r="V17832" s="213"/>
      <c r="W17832" s="213"/>
      <c r="X17832" s="214"/>
      <c r="Y17832" s="214"/>
      <c r="Z17832" s="214"/>
      <c r="AA17832" s="217"/>
      <c r="AB17832" s="217"/>
      <c r="AC17832" s="217"/>
      <c r="AD17832" s="213"/>
    </row>
    <row r="17833" spans="20:30" x14ac:dyDescent="0.2">
      <c r="T17833" s="212"/>
      <c r="U17833" s="213"/>
      <c r="V17833" s="213"/>
      <c r="W17833" s="213"/>
      <c r="X17833" s="214"/>
      <c r="Y17833" s="214"/>
      <c r="Z17833" s="214"/>
      <c r="AA17833" s="217"/>
      <c r="AB17833" s="217"/>
      <c r="AC17833" s="217"/>
      <c r="AD17833" s="213"/>
    </row>
    <row r="17834" spans="20:30" x14ac:dyDescent="0.2">
      <c r="T17834" s="212"/>
      <c r="U17834" s="213"/>
      <c r="V17834" s="213"/>
      <c r="W17834" s="213"/>
      <c r="X17834" s="214"/>
      <c r="Y17834" s="214"/>
      <c r="Z17834" s="214"/>
      <c r="AA17834" s="217"/>
      <c r="AB17834" s="217"/>
      <c r="AC17834" s="217"/>
      <c r="AD17834" s="213"/>
    </row>
    <row r="17835" spans="20:30" x14ac:dyDescent="0.2">
      <c r="T17835" s="212"/>
      <c r="U17835" s="213"/>
      <c r="V17835" s="213"/>
      <c r="W17835" s="213"/>
      <c r="X17835" s="214"/>
      <c r="Y17835" s="214"/>
      <c r="Z17835" s="214"/>
      <c r="AA17835" s="217"/>
      <c r="AB17835" s="217"/>
      <c r="AC17835" s="217"/>
      <c r="AD17835" s="213"/>
    </row>
    <row r="17836" spans="20:30" x14ac:dyDescent="0.2">
      <c r="T17836" s="212"/>
      <c r="U17836" s="213"/>
      <c r="V17836" s="213"/>
      <c r="W17836" s="213"/>
      <c r="X17836" s="214"/>
      <c r="Y17836" s="214"/>
      <c r="Z17836" s="214"/>
      <c r="AA17836" s="217"/>
      <c r="AB17836" s="217"/>
      <c r="AC17836" s="217"/>
      <c r="AD17836" s="213"/>
    </row>
    <row r="17837" spans="20:30" x14ac:dyDescent="0.2">
      <c r="T17837" s="212"/>
      <c r="U17837" s="213"/>
      <c r="V17837" s="213"/>
      <c r="W17837" s="213"/>
      <c r="X17837" s="214"/>
      <c r="Y17837" s="214"/>
      <c r="Z17837" s="214"/>
      <c r="AA17837" s="217"/>
      <c r="AB17837" s="217"/>
      <c r="AC17837" s="217"/>
      <c r="AD17837" s="213"/>
    </row>
    <row r="17838" spans="20:30" x14ac:dyDescent="0.2">
      <c r="T17838" s="212"/>
      <c r="U17838" s="213"/>
      <c r="V17838" s="213"/>
      <c r="W17838" s="213"/>
      <c r="X17838" s="214"/>
      <c r="Y17838" s="214"/>
      <c r="Z17838" s="214"/>
      <c r="AA17838" s="217"/>
      <c r="AB17838" s="217"/>
      <c r="AC17838" s="217"/>
      <c r="AD17838" s="213"/>
    </row>
    <row r="17839" spans="20:30" x14ac:dyDescent="0.2">
      <c r="T17839" s="212"/>
      <c r="U17839" s="213"/>
      <c r="V17839" s="213"/>
      <c r="W17839" s="213"/>
      <c r="X17839" s="214"/>
      <c r="Y17839" s="214"/>
      <c r="Z17839" s="214"/>
      <c r="AA17839" s="217"/>
      <c r="AB17839" s="217"/>
      <c r="AC17839" s="217"/>
      <c r="AD17839" s="213"/>
    </row>
    <row r="17840" spans="20:30" x14ac:dyDescent="0.2">
      <c r="T17840" s="212"/>
      <c r="U17840" s="213"/>
      <c r="V17840" s="213"/>
      <c r="W17840" s="213"/>
      <c r="X17840" s="214"/>
      <c r="Y17840" s="214"/>
      <c r="Z17840" s="214"/>
      <c r="AA17840" s="217"/>
      <c r="AB17840" s="217"/>
      <c r="AC17840" s="217"/>
      <c r="AD17840" s="213"/>
    </row>
    <row r="17841" spans="20:30" x14ac:dyDescent="0.2">
      <c r="T17841" s="212"/>
      <c r="U17841" s="213"/>
      <c r="V17841" s="213"/>
      <c r="W17841" s="213"/>
      <c r="X17841" s="214"/>
      <c r="Y17841" s="214"/>
      <c r="Z17841" s="214"/>
      <c r="AA17841" s="217"/>
      <c r="AB17841" s="217"/>
      <c r="AC17841" s="217"/>
      <c r="AD17841" s="213"/>
    </row>
    <row r="17842" spans="20:30" x14ac:dyDescent="0.2">
      <c r="T17842" s="212"/>
      <c r="U17842" s="213"/>
      <c r="V17842" s="213"/>
      <c r="W17842" s="213"/>
      <c r="X17842" s="214"/>
      <c r="Y17842" s="214"/>
      <c r="Z17842" s="214"/>
      <c r="AA17842" s="217"/>
      <c r="AB17842" s="217"/>
      <c r="AC17842" s="217"/>
      <c r="AD17842" s="213"/>
    </row>
    <row r="17843" spans="20:30" x14ac:dyDescent="0.2">
      <c r="T17843" s="212"/>
      <c r="U17843" s="213"/>
      <c r="V17843" s="213"/>
      <c r="W17843" s="213"/>
      <c r="X17843" s="214"/>
      <c r="Y17843" s="214"/>
      <c r="Z17843" s="214"/>
      <c r="AA17843" s="217"/>
      <c r="AB17843" s="217"/>
      <c r="AC17843" s="217"/>
      <c r="AD17843" s="213"/>
    </row>
    <row r="17844" spans="20:30" x14ac:dyDescent="0.2">
      <c r="T17844" s="212"/>
      <c r="U17844" s="213"/>
      <c r="V17844" s="213"/>
      <c r="W17844" s="213"/>
      <c r="X17844" s="214"/>
      <c r="Y17844" s="214"/>
      <c r="Z17844" s="214"/>
      <c r="AA17844" s="217"/>
      <c r="AB17844" s="217"/>
      <c r="AC17844" s="217"/>
      <c r="AD17844" s="213"/>
    </row>
    <row r="17845" spans="20:30" x14ac:dyDescent="0.2">
      <c r="T17845" s="212"/>
      <c r="U17845" s="213"/>
      <c r="V17845" s="213"/>
      <c r="W17845" s="213"/>
      <c r="X17845" s="214"/>
      <c r="Y17845" s="214"/>
      <c r="Z17845" s="214"/>
      <c r="AA17845" s="217"/>
      <c r="AB17845" s="217"/>
      <c r="AC17845" s="217"/>
      <c r="AD17845" s="213"/>
    </row>
    <row r="17846" spans="20:30" x14ac:dyDescent="0.2">
      <c r="T17846" s="212"/>
      <c r="U17846" s="213"/>
      <c r="V17846" s="213"/>
      <c r="W17846" s="213"/>
      <c r="X17846" s="214"/>
      <c r="Y17846" s="214"/>
      <c r="Z17846" s="214"/>
      <c r="AA17846" s="217"/>
      <c r="AB17846" s="217"/>
      <c r="AC17846" s="217"/>
      <c r="AD17846" s="213"/>
    </row>
    <row r="17847" spans="20:30" x14ac:dyDescent="0.2">
      <c r="T17847" s="212"/>
      <c r="U17847" s="213"/>
      <c r="V17847" s="213"/>
      <c r="W17847" s="213"/>
      <c r="X17847" s="214"/>
      <c r="Y17847" s="214"/>
      <c r="Z17847" s="214"/>
      <c r="AA17847" s="217"/>
      <c r="AB17847" s="217"/>
      <c r="AC17847" s="217"/>
      <c r="AD17847" s="213"/>
    </row>
    <row r="17848" spans="20:30" x14ac:dyDescent="0.2">
      <c r="T17848" s="212"/>
      <c r="U17848" s="213"/>
      <c r="V17848" s="213"/>
      <c r="W17848" s="213"/>
      <c r="X17848" s="214"/>
      <c r="Y17848" s="214"/>
      <c r="Z17848" s="214"/>
      <c r="AA17848" s="217"/>
      <c r="AB17848" s="217"/>
      <c r="AC17848" s="217"/>
      <c r="AD17848" s="213"/>
    </row>
    <row r="17849" spans="20:30" x14ac:dyDescent="0.2">
      <c r="T17849" s="212"/>
      <c r="U17849" s="213"/>
      <c r="V17849" s="213"/>
      <c r="W17849" s="213"/>
      <c r="X17849" s="214"/>
      <c r="Y17849" s="214"/>
      <c r="Z17849" s="214"/>
      <c r="AA17849" s="217"/>
      <c r="AB17849" s="217"/>
      <c r="AC17849" s="217"/>
      <c r="AD17849" s="213"/>
    </row>
    <row r="17850" spans="20:30" x14ac:dyDescent="0.2">
      <c r="T17850" s="212"/>
      <c r="U17850" s="213"/>
      <c r="V17850" s="213"/>
      <c r="W17850" s="213"/>
      <c r="X17850" s="214"/>
      <c r="Y17850" s="214"/>
      <c r="Z17850" s="214"/>
      <c r="AA17850" s="217"/>
      <c r="AB17850" s="217"/>
      <c r="AC17850" s="217"/>
      <c r="AD17850" s="213"/>
    </row>
    <row r="17851" spans="20:30" x14ac:dyDescent="0.2">
      <c r="T17851" s="212"/>
      <c r="U17851" s="213"/>
      <c r="V17851" s="213"/>
      <c r="W17851" s="213"/>
      <c r="X17851" s="214"/>
      <c r="Y17851" s="214"/>
      <c r="Z17851" s="214"/>
      <c r="AA17851" s="217"/>
      <c r="AB17851" s="217"/>
      <c r="AC17851" s="217"/>
      <c r="AD17851" s="213"/>
    </row>
    <row r="17852" spans="20:30" x14ac:dyDescent="0.2">
      <c r="T17852" s="212"/>
      <c r="U17852" s="213"/>
      <c r="V17852" s="213"/>
      <c r="W17852" s="213"/>
      <c r="X17852" s="214"/>
      <c r="Y17852" s="214"/>
      <c r="Z17852" s="214"/>
      <c r="AA17852" s="217"/>
      <c r="AB17852" s="217"/>
      <c r="AC17852" s="217"/>
      <c r="AD17852" s="213"/>
    </row>
    <row r="17853" spans="20:30" x14ac:dyDescent="0.2">
      <c r="T17853" s="212"/>
      <c r="U17853" s="213"/>
      <c r="V17853" s="213"/>
      <c r="W17853" s="213"/>
      <c r="X17853" s="214"/>
      <c r="Y17853" s="214"/>
      <c r="Z17853" s="214"/>
      <c r="AA17853" s="217"/>
      <c r="AB17853" s="217"/>
      <c r="AC17853" s="217"/>
      <c r="AD17853" s="213"/>
    </row>
    <row r="17854" spans="20:30" x14ac:dyDescent="0.2">
      <c r="T17854" s="212"/>
      <c r="U17854" s="213"/>
      <c r="V17854" s="213"/>
      <c r="W17854" s="213"/>
      <c r="X17854" s="214"/>
      <c r="Y17854" s="214"/>
      <c r="Z17854" s="214"/>
      <c r="AA17854" s="217"/>
      <c r="AB17854" s="217"/>
      <c r="AC17854" s="217"/>
      <c r="AD17854" s="213"/>
    </row>
    <row r="17855" spans="20:30" x14ac:dyDescent="0.2">
      <c r="T17855" s="212"/>
      <c r="U17855" s="213"/>
      <c r="V17855" s="213"/>
      <c r="W17855" s="213"/>
      <c r="X17855" s="214"/>
      <c r="Y17855" s="214"/>
      <c r="Z17855" s="214"/>
      <c r="AA17855" s="217"/>
      <c r="AB17855" s="217"/>
      <c r="AC17855" s="217"/>
      <c r="AD17855" s="213"/>
    </row>
    <row r="17856" spans="20:30" x14ac:dyDescent="0.2">
      <c r="T17856" s="212"/>
      <c r="U17856" s="213"/>
      <c r="V17856" s="213"/>
      <c r="W17856" s="213"/>
      <c r="X17856" s="214"/>
      <c r="Y17856" s="214"/>
      <c r="Z17856" s="214"/>
      <c r="AA17856" s="217"/>
      <c r="AB17856" s="217"/>
      <c r="AC17856" s="217"/>
      <c r="AD17856" s="213"/>
    </row>
    <row r="17857" spans="20:30" x14ac:dyDescent="0.2">
      <c r="T17857" s="212"/>
      <c r="U17857" s="213"/>
      <c r="V17857" s="213"/>
      <c r="W17857" s="213"/>
      <c r="X17857" s="214"/>
      <c r="Y17857" s="214"/>
      <c r="Z17857" s="214"/>
      <c r="AA17857" s="217"/>
      <c r="AB17857" s="217"/>
      <c r="AC17857" s="217"/>
      <c r="AD17857" s="213"/>
    </row>
    <row r="17858" spans="20:30" x14ac:dyDescent="0.2">
      <c r="T17858" s="212"/>
      <c r="U17858" s="213"/>
      <c r="V17858" s="213"/>
      <c r="W17858" s="213"/>
      <c r="X17858" s="214"/>
      <c r="Y17858" s="214"/>
      <c r="Z17858" s="214"/>
      <c r="AA17858" s="217"/>
      <c r="AB17858" s="217"/>
      <c r="AC17858" s="217"/>
      <c r="AD17858" s="213"/>
    </row>
    <row r="17859" spans="20:30" x14ac:dyDescent="0.2">
      <c r="T17859" s="212"/>
      <c r="U17859" s="213"/>
      <c r="V17859" s="213"/>
      <c r="W17859" s="213"/>
      <c r="X17859" s="214"/>
      <c r="Y17859" s="214"/>
      <c r="Z17859" s="214"/>
      <c r="AA17859" s="217"/>
      <c r="AB17859" s="217"/>
      <c r="AC17859" s="217"/>
      <c r="AD17859" s="213"/>
    </row>
    <row r="17860" spans="20:30" x14ac:dyDescent="0.2">
      <c r="T17860" s="212"/>
      <c r="U17860" s="213"/>
      <c r="V17860" s="213"/>
      <c r="W17860" s="213"/>
      <c r="X17860" s="214"/>
      <c r="Y17860" s="214"/>
      <c r="Z17860" s="214"/>
      <c r="AA17860" s="217"/>
      <c r="AB17860" s="217"/>
      <c r="AC17860" s="217"/>
      <c r="AD17860" s="213"/>
    </row>
    <row r="17861" spans="20:30" x14ac:dyDescent="0.2">
      <c r="T17861" s="212"/>
      <c r="U17861" s="213"/>
      <c r="V17861" s="213"/>
      <c r="W17861" s="213"/>
      <c r="X17861" s="214"/>
      <c r="Y17861" s="214"/>
      <c r="Z17861" s="214"/>
      <c r="AA17861" s="217"/>
      <c r="AB17861" s="217"/>
      <c r="AC17861" s="217"/>
      <c r="AD17861" s="213"/>
    </row>
    <row r="17862" spans="20:30" x14ac:dyDescent="0.2">
      <c r="T17862" s="212"/>
      <c r="U17862" s="213"/>
      <c r="V17862" s="213"/>
      <c r="W17862" s="213"/>
      <c r="X17862" s="214"/>
      <c r="Y17862" s="214"/>
      <c r="Z17862" s="214"/>
      <c r="AA17862" s="217"/>
      <c r="AB17862" s="217"/>
      <c r="AC17862" s="217"/>
      <c r="AD17862" s="213"/>
    </row>
    <row r="17863" spans="20:30" x14ac:dyDescent="0.2">
      <c r="T17863" s="212"/>
      <c r="U17863" s="213"/>
      <c r="V17863" s="213"/>
      <c r="W17863" s="213"/>
      <c r="X17863" s="214"/>
      <c r="Y17863" s="214"/>
      <c r="Z17863" s="214"/>
      <c r="AA17863" s="217"/>
      <c r="AB17863" s="217"/>
      <c r="AC17863" s="217"/>
      <c r="AD17863" s="213"/>
    </row>
    <row r="17864" spans="20:30" x14ac:dyDescent="0.2">
      <c r="T17864" s="212"/>
      <c r="U17864" s="213"/>
      <c r="V17864" s="213"/>
      <c r="W17864" s="213"/>
      <c r="X17864" s="214"/>
      <c r="Y17864" s="214"/>
      <c r="Z17864" s="214"/>
      <c r="AA17864" s="217"/>
      <c r="AB17864" s="217"/>
      <c r="AC17864" s="217"/>
      <c r="AD17864" s="213"/>
    </row>
    <row r="17865" spans="20:30" x14ac:dyDescent="0.2">
      <c r="T17865" s="212"/>
      <c r="U17865" s="213"/>
      <c r="V17865" s="213"/>
      <c r="W17865" s="213"/>
      <c r="X17865" s="214"/>
      <c r="Y17865" s="214"/>
      <c r="Z17865" s="214"/>
      <c r="AA17865" s="217"/>
      <c r="AB17865" s="217"/>
      <c r="AC17865" s="217"/>
      <c r="AD17865" s="213"/>
    </row>
    <row r="17866" spans="20:30" x14ac:dyDescent="0.2">
      <c r="T17866" s="212"/>
      <c r="U17866" s="213"/>
      <c r="V17866" s="213"/>
      <c r="W17866" s="213"/>
      <c r="X17866" s="214"/>
      <c r="Y17866" s="214"/>
      <c r="Z17866" s="214"/>
      <c r="AA17866" s="217"/>
      <c r="AB17866" s="217"/>
      <c r="AC17866" s="217"/>
      <c r="AD17866" s="213"/>
    </row>
    <row r="17867" spans="20:30" x14ac:dyDescent="0.2">
      <c r="T17867" s="212"/>
      <c r="U17867" s="213"/>
      <c r="V17867" s="213"/>
      <c r="W17867" s="213"/>
      <c r="X17867" s="214"/>
      <c r="Y17867" s="214"/>
      <c r="Z17867" s="214"/>
      <c r="AA17867" s="217"/>
      <c r="AB17867" s="217"/>
      <c r="AC17867" s="217"/>
      <c r="AD17867" s="213"/>
    </row>
    <row r="17868" spans="20:30" x14ac:dyDescent="0.2">
      <c r="T17868" s="212"/>
      <c r="U17868" s="213"/>
      <c r="V17868" s="213"/>
      <c r="W17868" s="213"/>
      <c r="X17868" s="214"/>
      <c r="Y17868" s="214"/>
      <c r="Z17868" s="214"/>
      <c r="AA17868" s="217"/>
      <c r="AB17868" s="217"/>
      <c r="AC17868" s="217"/>
      <c r="AD17868" s="213"/>
    </row>
    <row r="17869" spans="20:30" x14ac:dyDescent="0.2">
      <c r="T17869" s="212"/>
      <c r="U17869" s="213"/>
      <c r="V17869" s="213"/>
      <c r="W17869" s="213"/>
      <c r="X17869" s="214"/>
      <c r="Y17869" s="214"/>
      <c r="Z17869" s="214"/>
      <c r="AA17869" s="217"/>
      <c r="AB17869" s="217"/>
      <c r="AC17869" s="217"/>
      <c r="AD17869" s="213"/>
    </row>
    <row r="17870" spans="20:30" x14ac:dyDescent="0.2">
      <c r="T17870" s="212"/>
      <c r="U17870" s="213"/>
      <c r="V17870" s="213"/>
      <c r="W17870" s="213"/>
      <c r="X17870" s="214"/>
      <c r="Y17870" s="214"/>
      <c r="Z17870" s="214"/>
      <c r="AA17870" s="217"/>
      <c r="AB17870" s="217"/>
      <c r="AC17870" s="217"/>
      <c r="AD17870" s="213"/>
    </row>
    <row r="17871" spans="20:30" x14ac:dyDescent="0.2">
      <c r="T17871" s="212"/>
      <c r="U17871" s="213"/>
      <c r="V17871" s="213"/>
      <c r="W17871" s="213"/>
      <c r="X17871" s="214"/>
      <c r="Y17871" s="214"/>
      <c r="Z17871" s="214"/>
      <c r="AA17871" s="217"/>
      <c r="AB17871" s="217"/>
      <c r="AC17871" s="217"/>
      <c r="AD17871" s="213"/>
    </row>
    <row r="17872" spans="20:30" x14ac:dyDescent="0.2">
      <c r="T17872" s="212"/>
      <c r="U17872" s="213"/>
      <c r="V17872" s="213"/>
      <c r="W17872" s="213"/>
      <c r="X17872" s="214"/>
      <c r="Y17872" s="214"/>
      <c r="Z17872" s="214"/>
      <c r="AA17872" s="217"/>
      <c r="AB17872" s="217"/>
      <c r="AC17872" s="217"/>
      <c r="AD17872" s="213"/>
    </row>
    <row r="17873" spans="20:30" x14ac:dyDescent="0.2">
      <c r="T17873" s="212"/>
      <c r="U17873" s="213"/>
      <c r="V17873" s="213"/>
      <c r="W17873" s="213"/>
      <c r="X17873" s="214"/>
      <c r="Y17873" s="214"/>
      <c r="Z17873" s="214"/>
      <c r="AA17873" s="217"/>
      <c r="AB17873" s="217"/>
      <c r="AC17873" s="217"/>
      <c r="AD17873" s="213"/>
    </row>
    <row r="17874" spans="20:30" x14ac:dyDescent="0.2">
      <c r="T17874" s="212"/>
      <c r="U17874" s="213"/>
      <c r="V17874" s="213"/>
      <c r="W17874" s="213"/>
      <c r="X17874" s="214"/>
      <c r="Y17874" s="214"/>
      <c r="Z17874" s="214"/>
      <c r="AA17874" s="217"/>
      <c r="AB17874" s="217"/>
      <c r="AC17874" s="217"/>
      <c r="AD17874" s="213"/>
    </row>
    <row r="17875" spans="20:30" x14ac:dyDescent="0.2">
      <c r="T17875" s="212"/>
      <c r="U17875" s="213"/>
      <c r="V17875" s="213"/>
      <c r="W17875" s="213"/>
      <c r="X17875" s="214"/>
      <c r="Y17875" s="214"/>
      <c r="Z17875" s="214"/>
      <c r="AA17875" s="217"/>
      <c r="AB17875" s="217"/>
      <c r="AC17875" s="217"/>
      <c r="AD17875" s="213"/>
    </row>
    <row r="17876" spans="20:30" x14ac:dyDescent="0.2">
      <c r="T17876" s="212"/>
      <c r="U17876" s="213"/>
      <c r="V17876" s="213"/>
      <c r="W17876" s="213"/>
      <c r="X17876" s="214"/>
      <c r="Y17876" s="214"/>
      <c r="Z17876" s="214"/>
      <c r="AA17876" s="217"/>
      <c r="AB17876" s="217"/>
      <c r="AC17876" s="217"/>
      <c r="AD17876" s="213"/>
    </row>
    <row r="17877" spans="20:30" x14ac:dyDescent="0.2">
      <c r="T17877" s="212"/>
      <c r="U17877" s="213"/>
      <c r="V17877" s="213"/>
      <c r="W17877" s="213"/>
      <c r="X17877" s="214"/>
      <c r="Y17877" s="214"/>
      <c r="Z17877" s="214"/>
      <c r="AA17877" s="217"/>
      <c r="AB17877" s="217"/>
      <c r="AC17877" s="217"/>
      <c r="AD17877" s="213"/>
    </row>
    <row r="17878" spans="20:30" x14ac:dyDescent="0.2">
      <c r="T17878" s="212"/>
      <c r="U17878" s="213"/>
      <c r="V17878" s="213"/>
      <c r="W17878" s="213"/>
      <c r="X17878" s="214"/>
      <c r="Y17878" s="214"/>
      <c r="Z17878" s="214"/>
      <c r="AA17878" s="217"/>
      <c r="AB17878" s="217"/>
      <c r="AC17878" s="217"/>
      <c r="AD17878" s="213"/>
    </row>
    <row r="17879" spans="20:30" x14ac:dyDescent="0.2">
      <c r="T17879" s="212"/>
      <c r="U17879" s="213"/>
      <c r="V17879" s="213"/>
      <c r="W17879" s="213"/>
      <c r="X17879" s="214"/>
      <c r="Y17879" s="214"/>
      <c r="Z17879" s="214"/>
      <c r="AA17879" s="217"/>
      <c r="AB17879" s="217"/>
      <c r="AC17879" s="217"/>
      <c r="AD17879" s="213"/>
    </row>
    <row r="17880" spans="20:30" x14ac:dyDescent="0.2">
      <c r="T17880" s="212"/>
      <c r="U17880" s="213"/>
      <c r="V17880" s="213"/>
      <c r="W17880" s="213"/>
      <c r="X17880" s="214"/>
      <c r="Y17880" s="214"/>
      <c r="Z17880" s="214"/>
      <c r="AA17880" s="217"/>
      <c r="AB17880" s="217"/>
      <c r="AC17880" s="217"/>
      <c r="AD17880" s="213"/>
    </row>
    <row r="17881" spans="20:30" x14ac:dyDescent="0.2">
      <c r="T17881" s="212"/>
      <c r="U17881" s="213"/>
      <c r="V17881" s="213"/>
      <c r="W17881" s="213"/>
      <c r="X17881" s="214"/>
      <c r="Y17881" s="214"/>
      <c r="Z17881" s="214"/>
      <c r="AA17881" s="217"/>
      <c r="AB17881" s="217"/>
      <c r="AC17881" s="217"/>
      <c r="AD17881" s="213"/>
    </row>
    <row r="17882" spans="20:30" x14ac:dyDescent="0.2">
      <c r="T17882" s="212"/>
      <c r="U17882" s="213"/>
      <c r="V17882" s="213"/>
      <c r="W17882" s="213"/>
      <c r="X17882" s="214"/>
      <c r="Y17882" s="214"/>
      <c r="Z17882" s="214"/>
      <c r="AA17882" s="217"/>
      <c r="AB17882" s="217"/>
      <c r="AC17882" s="217"/>
      <c r="AD17882" s="213"/>
    </row>
    <row r="17883" spans="20:30" x14ac:dyDescent="0.2">
      <c r="T17883" s="212"/>
      <c r="U17883" s="213"/>
      <c r="V17883" s="213"/>
      <c r="W17883" s="213"/>
      <c r="X17883" s="214"/>
      <c r="Y17883" s="214"/>
      <c r="Z17883" s="214"/>
      <c r="AA17883" s="217"/>
      <c r="AB17883" s="217"/>
      <c r="AC17883" s="217"/>
      <c r="AD17883" s="213"/>
    </row>
    <row r="17884" spans="20:30" x14ac:dyDescent="0.2">
      <c r="T17884" s="212"/>
      <c r="U17884" s="213"/>
      <c r="V17884" s="213"/>
      <c r="W17884" s="213"/>
      <c r="X17884" s="214"/>
      <c r="Y17884" s="214"/>
      <c r="Z17884" s="214"/>
      <c r="AA17884" s="217"/>
      <c r="AB17884" s="217"/>
      <c r="AC17884" s="217"/>
      <c r="AD17884" s="213"/>
    </row>
    <row r="17885" spans="20:30" x14ac:dyDescent="0.2">
      <c r="T17885" s="212"/>
      <c r="U17885" s="213"/>
      <c r="V17885" s="213"/>
      <c r="W17885" s="213"/>
      <c r="X17885" s="214"/>
      <c r="Y17885" s="214"/>
      <c r="Z17885" s="214"/>
      <c r="AA17885" s="217"/>
      <c r="AB17885" s="217"/>
      <c r="AC17885" s="217"/>
      <c r="AD17885" s="213"/>
    </row>
    <row r="17886" spans="20:30" x14ac:dyDescent="0.2">
      <c r="T17886" s="212"/>
      <c r="U17886" s="213"/>
      <c r="V17886" s="213"/>
      <c r="W17886" s="213"/>
      <c r="X17886" s="214"/>
      <c r="Y17886" s="214"/>
      <c r="Z17886" s="214"/>
      <c r="AA17886" s="217"/>
      <c r="AB17886" s="217"/>
      <c r="AC17886" s="217"/>
      <c r="AD17886" s="213"/>
    </row>
    <row r="17887" spans="20:30" x14ac:dyDescent="0.2">
      <c r="T17887" s="212"/>
      <c r="U17887" s="213"/>
      <c r="V17887" s="213"/>
      <c r="W17887" s="213"/>
      <c r="X17887" s="214"/>
      <c r="Y17887" s="214"/>
      <c r="Z17887" s="214"/>
      <c r="AA17887" s="217"/>
      <c r="AB17887" s="217"/>
      <c r="AC17887" s="217"/>
      <c r="AD17887" s="213"/>
    </row>
    <row r="17888" spans="20:30" x14ac:dyDescent="0.2">
      <c r="T17888" s="212"/>
      <c r="U17888" s="213"/>
      <c r="V17888" s="213"/>
      <c r="W17888" s="213"/>
      <c r="X17888" s="214"/>
      <c r="Y17888" s="214"/>
      <c r="Z17888" s="214"/>
      <c r="AA17888" s="217"/>
      <c r="AB17888" s="217"/>
      <c r="AC17888" s="217"/>
      <c r="AD17888" s="213"/>
    </row>
    <row r="17889" spans="20:30" x14ac:dyDescent="0.2">
      <c r="T17889" s="212"/>
      <c r="U17889" s="213"/>
      <c r="V17889" s="213"/>
      <c r="W17889" s="213"/>
      <c r="X17889" s="214"/>
      <c r="Y17889" s="214"/>
      <c r="Z17889" s="214"/>
      <c r="AA17889" s="217"/>
      <c r="AB17889" s="217"/>
      <c r="AC17889" s="217"/>
      <c r="AD17889" s="213"/>
    </row>
    <row r="17890" spans="20:30" x14ac:dyDescent="0.2">
      <c r="T17890" s="212"/>
      <c r="U17890" s="213"/>
      <c r="V17890" s="213"/>
      <c r="W17890" s="213"/>
      <c r="X17890" s="214"/>
      <c r="Y17890" s="214"/>
      <c r="Z17890" s="214"/>
      <c r="AA17890" s="217"/>
      <c r="AB17890" s="217"/>
      <c r="AC17890" s="217"/>
      <c r="AD17890" s="213"/>
    </row>
    <row r="17891" spans="20:30" x14ac:dyDescent="0.2">
      <c r="T17891" s="212"/>
      <c r="U17891" s="213"/>
      <c r="V17891" s="213"/>
      <c r="W17891" s="213"/>
      <c r="X17891" s="214"/>
      <c r="Y17891" s="214"/>
      <c r="Z17891" s="214"/>
      <c r="AA17891" s="217"/>
      <c r="AB17891" s="217"/>
      <c r="AC17891" s="217"/>
      <c r="AD17891" s="213"/>
    </row>
    <row r="17892" spans="20:30" x14ac:dyDescent="0.2">
      <c r="T17892" s="212"/>
      <c r="U17892" s="213"/>
      <c r="V17892" s="213"/>
      <c r="W17892" s="213"/>
      <c r="X17892" s="214"/>
      <c r="Y17892" s="214"/>
      <c r="Z17892" s="214"/>
      <c r="AA17892" s="217"/>
      <c r="AB17892" s="217"/>
      <c r="AC17892" s="217"/>
      <c r="AD17892" s="213"/>
    </row>
    <row r="17893" spans="20:30" x14ac:dyDescent="0.2">
      <c r="T17893" s="212"/>
      <c r="U17893" s="213"/>
      <c r="V17893" s="213"/>
      <c r="W17893" s="213"/>
      <c r="X17893" s="214"/>
      <c r="Y17893" s="214"/>
      <c r="Z17893" s="214"/>
      <c r="AA17893" s="217"/>
      <c r="AB17893" s="217"/>
      <c r="AC17893" s="217"/>
      <c r="AD17893" s="213"/>
    </row>
    <row r="17894" spans="20:30" x14ac:dyDescent="0.2">
      <c r="T17894" s="212"/>
      <c r="U17894" s="213"/>
      <c r="V17894" s="213"/>
      <c r="W17894" s="213"/>
      <c r="X17894" s="214"/>
      <c r="Y17894" s="214"/>
      <c r="Z17894" s="214"/>
      <c r="AA17894" s="217"/>
      <c r="AB17894" s="217"/>
      <c r="AC17894" s="217"/>
      <c r="AD17894" s="213"/>
    </row>
    <row r="17895" spans="20:30" x14ac:dyDescent="0.2">
      <c r="T17895" s="212"/>
      <c r="U17895" s="213"/>
      <c r="V17895" s="213"/>
      <c r="W17895" s="213"/>
      <c r="X17895" s="214"/>
      <c r="Y17895" s="214"/>
      <c r="Z17895" s="214"/>
      <c r="AA17895" s="217"/>
      <c r="AB17895" s="217"/>
      <c r="AC17895" s="217"/>
      <c r="AD17895" s="213"/>
    </row>
    <row r="17896" spans="20:30" x14ac:dyDescent="0.2">
      <c r="T17896" s="212"/>
      <c r="U17896" s="213"/>
      <c r="V17896" s="213"/>
      <c r="W17896" s="213"/>
      <c r="X17896" s="214"/>
      <c r="Y17896" s="214"/>
      <c r="Z17896" s="214"/>
      <c r="AA17896" s="217"/>
      <c r="AB17896" s="217"/>
      <c r="AC17896" s="217"/>
      <c r="AD17896" s="213"/>
    </row>
    <row r="17897" spans="20:30" x14ac:dyDescent="0.2">
      <c r="T17897" s="212"/>
      <c r="U17897" s="213"/>
      <c r="V17897" s="213"/>
      <c r="W17897" s="213"/>
      <c r="X17897" s="214"/>
      <c r="Y17897" s="214"/>
      <c r="Z17897" s="214"/>
      <c r="AA17897" s="217"/>
      <c r="AB17897" s="217"/>
      <c r="AC17897" s="217"/>
      <c r="AD17897" s="213"/>
    </row>
    <row r="17898" spans="20:30" x14ac:dyDescent="0.2">
      <c r="T17898" s="212"/>
      <c r="U17898" s="213"/>
      <c r="V17898" s="213"/>
      <c r="W17898" s="213"/>
      <c r="X17898" s="214"/>
      <c r="Y17898" s="214"/>
      <c r="Z17898" s="214"/>
      <c r="AA17898" s="217"/>
      <c r="AB17898" s="217"/>
      <c r="AC17898" s="217"/>
      <c r="AD17898" s="213"/>
    </row>
    <row r="17899" spans="20:30" x14ac:dyDescent="0.2">
      <c r="T17899" s="212"/>
      <c r="U17899" s="213"/>
      <c r="V17899" s="213"/>
      <c r="W17899" s="213"/>
      <c r="X17899" s="214"/>
      <c r="Y17899" s="214"/>
      <c r="Z17899" s="214"/>
      <c r="AA17899" s="217"/>
      <c r="AB17899" s="217"/>
      <c r="AC17899" s="217"/>
      <c r="AD17899" s="213"/>
    </row>
    <row r="17900" spans="20:30" x14ac:dyDescent="0.2">
      <c r="T17900" s="212"/>
      <c r="U17900" s="213"/>
      <c r="V17900" s="213"/>
      <c r="W17900" s="213"/>
      <c r="X17900" s="214"/>
      <c r="Y17900" s="214"/>
      <c r="Z17900" s="214"/>
      <c r="AA17900" s="217"/>
      <c r="AB17900" s="217"/>
      <c r="AC17900" s="217"/>
      <c r="AD17900" s="213"/>
    </row>
    <row r="17901" spans="20:30" x14ac:dyDescent="0.2">
      <c r="T17901" s="212"/>
      <c r="U17901" s="213"/>
      <c r="V17901" s="213"/>
      <c r="W17901" s="213"/>
      <c r="X17901" s="214"/>
      <c r="Y17901" s="214"/>
      <c r="Z17901" s="214"/>
      <c r="AA17901" s="217"/>
      <c r="AB17901" s="217"/>
      <c r="AC17901" s="217"/>
      <c r="AD17901" s="213"/>
    </row>
    <row r="17902" spans="20:30" x14ac:dyDescent="0.2">
      <c r="T17902" s="212"/>
      <c r="U17902" s="213"/>
      <c r="V17902" s="213"/>
      <c r="W17902" s="213"/>
      <c r="X17902" s="214"/>
      <c r="Y17902" s="214"/>
      <c r="Z17902" s="214"/>
      <c r="AA17902" s="217"/>
      <c r="AB17902" s="217"/>
      <c r="AC17902" s="217"/>
      <c r="AD17902" s="213"/>
    </row>
    <row r="17903" spans="20:30" x14ac:dyDescent="0.2">
      <c r="T17903" s="212"/>
      <c r="U17903" s="213"/>
      <c r="V17903" s="213"/>
      <c r="W17903" s="213"/>
      <c r="X17903" s="214"/>
      <c r="Y17903" s="214"/>
      <c r="Z17903" s="214"/>
      <c r="AA17903" s="217"/>
      <c r="AB17903" s="217"/>
      <c r="AC17903" s="217"/>
      <c r="AD17903" s="213"/>
    </row>
    <row r="17904" spans="20:30" x14ac:dyDescent="0.2">
      <c r="T17904" s="212"/>
      <c r="U17904" s="213"/>
      <c r="V17904" s="213"/>
      <c r="W17904" s="213"/>
      <c r="X17904" s="214"/>
      <c r="Y17904" s="214"/>
      <c r="Z17904" s="214"/>
      <c r="AA17904" s="217"/>
      <c r="AB17904" s="217"/>
      <c r="AC17904" s="217"/>
      <c r="AD17904" s="213"/>
    </row>
    <row r="17905" spans="20:30" x14ac:dyDescent="0.2">
      <c r="T17905" s="212"/>
      <c r="U17905" s="213"/>
      <c r="V17905" s="213"/>
      <c r="W17905" s="213"/>
      <c r="X17905" s="214"/>
      <c r="Y17905" s="214"/>
      <c r="Z17905" s="214"/>
      <c r="AA17905" s="217"/>
      <c r="AB17905" s="217"/>
      <c r="AC17905" s="217"/>
      <c r="AD17905" s="213"/>
    </row>
    <row r="17906" spans="20:30" x14ac:dyDescent="0.2">
      <c r="T17906" s="212"/>
      <c r="U17906" s="213"/>
      <c r="V17906" s="213"/>
      <c r="W17906" s="213"/>
      <c r="X17906" s="214"/>
      <c r="Y17906" s="214"/>
      <c r="Z17906" s="214"/>
      <c r="AA17906" s="217"/>
      <c r="AB17906" s="217"/>
      <c r="AC17906" s="217"/>
      <c r="AD17906" s="213"/>
    </row>
    <row r="17907" spans="20:30" x14ac:dyDescent="0.2">
      <c r="T17907" s="212"/>
      <c r="U17907" s="213"/>
      <c r="V17907" s="213"/>
      <c r="W17907" s="213"/>
      <c r="X17907" s="214"/>
      <c r="Y17907" s="214"/>
      <c r="Z17907" s="214"/>
      <c r="AA17907" s="217"/>
      <c r="AB17907" s="217"/>
      <c r="AC17907" s="217"/>
      <c r="AD17907" s="213"/>
    </row>
    <row r="17908" spans="20:30" x14ac:dyDescent="0.2">
      <c r="T17908" s="212"/>
      <c r="U17908" s="213"/>
      <c r="V17908" s="213"/>
      <c r="W17908" s="213"/>
      <c r="X17908" s="214"/>
      <c r="Y17908" s="214"/>
      <c r="Z17908" s="214"/>
      <c r="AA17908" s="217"/>
      <c r="AB17908" s="217"/>
      <c r="AC17908" s="217"/>
      <c r="AD17908" s="213"/>
    </row>
    <row r="17909" spans="20:30" x14ac:dyDescent="0.2">
      <c r="T17909" s="212"/>
      <c r="U17909" s="213"/>
      <c r="V17909" s="213"/>
      <c r="W17909" s="213"/>
      <c r="X17909" s="214"/>
      <c r="Y17909" s="214"/>
      <c r="Z17909" s="214"/>
      <c r="AA17909" s="217"/>
      <c r="AB17909" s="217"/>
      <c r="AC17909" s="217"/>
      <c r="AD17909" s="213"/>
    </row>
    <row r="17910" spans="20:30" x14ac:dyDescent="0.2">
      <c r="T17910" s="212"/>
      <c r="U17910" s="213"/>
      <c r="V17910" s="213"/>
      <c r="W17910" s="213"/>
      <c r="X17910" s="214"/>
      <c r="Y17910" s="214"/>
      <c r="Z17910" s="214"/>
      <c r="AA17910" s="217"/>
      <c r="AB17910" s="217"/>
      <c r="AC17910" s="217"/>
      <c r="AD17910" s="213"/>
    </row>
    <row r="17911" spans="20:30" x14ac:dyDescent="0.2">
      <c r="T17911" s="212"/>
      <c r="U17911" s="213"/>
      <c r="V17911" s="213"/>
      <c r="W17911" s="213"/>
      <c r="X17911" s="214"/>
      <c r="Y17911" s="214"/>
      <c r="Z17911" s="214"/>
      <c r="AA17911" s="217"/>
      <c r="AB17911" s="217"/>
      <c r="AC17911" s="217"/>
      <c r="AD17911" s="213"/>
    </row>
    <row r="17912" spans="20:30" x14ac:dyDescent="0.2">
      <c r="T17912" s="212"/>
      <c r="U17912" s="213"/>
      <c r="V17912" s="213"/>
      <c r="W17912" s="213"/>
      <c r="X17912" s="214"/>
      <c r="Y17912" s="214"/>
      <c r="Z17912" s="214"/>
      <c r="AA17912" s="217"/>
      <c r="AB17912" s="217"/>
      <c r="AC17912" s="217"/>
      <c r="AD17912" s="213"/>
    </row>
    <row r="17913" spans="20:30" x14ac:dyDescent="0.2">
      <c r="T17913" s="212"/>
      <c r="U17913" s="213"/>
      <c r="V17913" s="213"/>
      <c r="W17913" s="213"/>
      <c r="X17913" s="214"/>
      <c r="Y17913" s="214"/>
      <c r="Z17913" s="214"/>
      <c r="AA17913" s="217"/>
      <c r="AB17913" s="217"/>
      <c r="AC17913" s="217"/>
      <c r="AD17913" s="213"/>
    </row>
    <row r="17914" spans="20:30" x14ac:dyDescent="0.2">
      <c r="T17914" s="212"/>
      <c r="U17914" s="213"/>
      <c r="V17914" s="213"/>
      <c r="W17914" s="213"/>
      <c r="X17914" s="214"/>
      <c r="Y17914" s="214"/>
      <c r="Z17914" s="214"/>
      <c r="AA17914" s="217"/>
      <c r="AB17914" s="217"/>
      <c r="AC17914" s="217"/>
      <c r="AD17914" s="213"/>
    </row>
    <row r="17915" spans="20:30" x14ac:dyDescent="0.2">
      <c r="T17915" s="212"/>
      <c r="U17915" s="213"/>
      <c r="V17915" s="213"/>
      <c r="W17915" s="213"/>
      <c r="X17915" s="214"/>
      <c r="Y17915" s="214"/>
      <c r="Z17915" s="214"/>
      <c r="AA17915" s="217"/>
      <c r="AB17915" s="217"/>
      <c r="AC17915" s="217"/>
      <c r="AD17915" s="213"/>
    </row>
    <row r="17916" spans="20:30" x14ac:dyDescent="0.2">
      <c r="T17916" s="212"/>
      <c r="U17916" s="213"/>
      <c r="V17916" s="213"/>
      <c r="W17916" s="213"/>
      <c r="X17916" s="214"/>
      <c r="Y17916" s="214"/>
      <c r="Z17916" s="214"/>
      <c r="AA17916" s="217"/>
      <c r="AB17916" s="217"/>
      <c r="AC17916" s="217"/>
      <c r="AD17916" s="213"/>
    </row>
    <row r="17917" spans="20:30" x14ac:dyDescent="0.2">
      <c r="T17917" s="212"/>
      <c r="U17917" s="213"/>
      <c r="V17917" s="213"/>
      <c r="W17917" s="213"/>
      <c r="X17917" s="214"/>
      <c r="Y17917" s="214"/>
      <c r="Z17917" s="214"/>
      <c r="AA17917" s="217"/>
      <c r="AB17917" s="217"/>
      <c r="AC17917" s="217"/>
      <c r="AD17917" s="213"/>
    </row>
    <row r="17918" spans="20:30" x14ac:dyDescent="0.2">
      <c r="T17918" s="212"/>
      <c r="U17918" s="213"/>
      <c r="V17918" s="213"/>
      <c r="W17918" s="213"/>
      <c r="X17918" s="214"/>
      <c r="Y17918" s="214"/>
      <c r="Z17918" s="214"/>
      <c r="AA17918" s="217"/>
      <c r="AB17918" s="217"/>
      <c r="AC17918" s="217"/>
      <c r="AD17918" s="213"/>
    </row>
    <row r="17919" spans="20:30" x14ac:dyDescent="0.2">
      <c r="T17919" s="212"/>
      <c r="U17919" s="213"/>
      <c r="V17919" s="213"/>
      <c r="W17919" s="213"/>
      <c r="X17919" s="214"/>
      <c r="Y17919" s="214"/>
      <c r="Z17919" s="214"/>
      <c r="AA17919" s="217"/>
      <c r="AB17919" s="217"/>
      <c r="AC17919" s="217"/>
      <c r="AD17919" s="213"/>
    </row>
    <row r="17920" spans="20:30" x14ac:dyDescent="0.2">
      <c r="T17920" s="212"/>
      <c r="U17920" s="213"/>
      <c r="V17920" s="213"/>
      <c r="W17920" s="213"/>
      <c r="X17920" s="214"/>
      <c r="Y17920" s="214"/>
      <c r="Z17920" s="214"/>
      <c r="AA17920" s="217"/>
      <c r="AB17920" s="217"/>
      <c r="AC17920" s="217"/>
      <c r="AD17920" s="213"/>
    </row>
    <row r="17921" spans="20:30" x14ac:dyDescent="0.2">
      <c r="T17921" s="212"/>
      <c r="U17921" s="213"/>
      <c r="V17921" s="213"/>
      <c r="W17921" s="213"/>
      <c r="X17921" s="214"/>
      <c r="Y17921" s="214"/>
      <c r="Z17921" s="214"/>
      <c r="AA17921" s="217"/>
      <c r="AB17921" s="217"/>
      <c r="AC17921" s="217"/>
      <c r="AD17921" s="213"/>
    </row>
    <row r="17922" spans="20:30" x14ac:dyDescent="0.2">
      <c r="T17922" s="212"/>
      <c r="U17922" s="213"/>
      <c r="V17922" s="213"/>
      <c r="W17922" s="213"/>
      <c r="X17922" s="214"/>
      <c r="Y17922" s="214"/>
      <c r="Z17922" s="214"/>
      <c r="AA17922" s="217"/>
      <c r="AB17922" s="217"/>
      <c r="AC17922" s="217"/>
      <c r="AD17922" s="213"/>
    </row>
    <row r="17923" spans="20:30" x14ac:dyDescent="0.2">
      <c r="T17923" s="212"/>
      <c r="U17923" s="213"/>
      <c r="V17923" s="213"/>
      <c r="W17923" s="213"/>
      <c r="X17923" s="214"/>
      <c r="Y17923" s="214"/>
      <c r="Z17923" s="214"/>
      <c r="AA17923" s="217"/>
      <c r="AB17923" s="217"/>
      <c r="AC17923" s="217"/>
      <c r="AD17923" s="213"/>
    </row>
    <row r="17924" spans="20:30" x14ac:dyDescent="0.2">
      <c r="T17924" s="212"/>
      <c r="U17924" s="213"/>
      <c r="V17924" s="213"/>
      <c r="W17924" s="213"/>
      <c r="X17924" s="214"/>
      <c r="Y17924" s="214"/>
      <c r="Z17924" s="214"/>
      <c r="AA17924" s="217"/>
      <c r="AB17924" s="217"/>
      <c r="AC17924" s="217"/>
      <c r="AD17924" s="213"/>
    </row>
    <row r="17925" spans="20:30" x14ac:dyDescent="0.2">
      <c r="T17925" s="212"/>
      <c r="U17925" s="213"/>
      <c r="V17925" s="213"/>
      <c r="W17925" s="213"/>
      <c r="X17925" s="214"/>
      <c r="Y17925" s="214"/>
      <c r="Z17925" s="214"/>
      <c r="AA17925" s="217"/>
      <c r="AB17925" s="217"/>
      <c r="AC17925" s="217"/>
      <c r="AD17925" s="213"/>
    </row>
    <row r="17926" spans="20:30" x14ac:dyDescent="0.2">
      <c r="T17926" s="212"/>
      <c r="U17926" s="213"/>
      <c r="V17926" s="213"/>
      <c r="W17926" s="213"/>
      <c r="X17926" s="214"/>
      <c r="Y17926" s="214"/>
      <c r="Z17926" s="214"/>
      <c r="AA17926" s="217"/>
      <c r="AB17926" s="217"/>
      <c r="AC17926" s="217"/>
      <c r="AD17926" s="213"/>
    </row>
    <row r="17927" spans="20:30" x14ac:dyDescent="0.2">
      <c r="T17927" s="212"/>
      <c r="U17927" s="213"/>
      <c r="V17927" s="213"/>
      <c r="W17927" s="213"/>
      <c r="X17927" s="214"/>
      <c r="Y17927" s="214"/>
      <c r="Z17927" s="214"/>
      <c r="AA17927" s="217"/>
      <c r="AB17927" s="217"/>
      <c r="AC17927" s="217"/>
      <c r="AD17927" s="213"/>
    </row>
    <row r="17928" spans="20:30" x14ac:dyDescent="0.2">
      <c r="T17928" s="212"/>
      <c r="U17928" s="213"/>
      <c r="V17928" s="213"/>
      <c r="W17928" s="213"/>
      <c r="X17928" s="214"/>
      <c r="Y17928" s="214"/>
      <c r="Z17928" s="214"/>
      <c r="AA17928" s="217"/>
      <c r="AB17928" s="217"/>
      <c r="AC17928" s="217"/>
      <c r="AD17928" s="213"/>
    </row>
    <row r="17929" spans="20:30" x14ac:dyDescent="0.2">
      <c r="T17929" s="212"/>
      <c r="U17929" s="213"/>
      <c r="V17929" s="213"/>
      <c r="W17929" s="213"/>
      <c r="X17929" s="214"/>
      <c r="Y17929" s="214"/>
      <c r="Z17929" s="214"/>
      <c r="AA17929" s="217"/>
      <c r="AB17929" s="217"/>
      <c r="AC17929" s="217"/>
      <c r="AD17929" s="213"/>
    </row>
    <row r="17930" spans="20:30" x14ac:dyDescent="0.2">
      <c r="T17930" s="212"/>
      <c r="U17930" s="213"/>
      <c r="V17930" s="213"/>
      <c r="W17930" s="213"/>
      <c r="X17930" s="214"/>
      <c r="Y17930" s="214"/>
      <c r="Z17930" s="214"/>
      <c r="AA17930" s="217"/>
      <c r="AB17930" s="217"/>
      <c r="AC17930" s="217"/>
      <c r="AD17930" s="213"/>
    </row>
    <row r="17931" spans="20:30" x14ac:dyDescent="0.2">
      <c r="T17931" s="212"/>
      <c r="U17931" s="213"/>
      <c r="V17931" s="213"/>
      <c r="W17931" s="213"/>
      <c r="X17931" s="214"/>
      <c r="Y17931" s="214"/>
      <c r="Z17931" s="214"/>
      <c r="AA17931" s="217"/>
      <c r="AB17931" s="217"/>
      <c r="AC17931" s="217"/>
      <c r="AD17931" s="213"/>
    </row>
    <row r="17932" spans="20:30" x14ac:dyDescent="0.2">
      <c r="T17932" s="212"/>
      <c r="U17932" s="213"/>
      <c r="V17932" s="213"/>
      <c r="W17932" s="213"/>
      <c r="X17932" s="214"/>
      <c r="Y17932" s="214"/>
      <c r="Z17932" s="214"/>
      <c r="AA17932" s="217"/>
      <c r="AB17932" s="217"/>
      <c r="AC17932" s="217"/>
      <c r="AD17932" s="213"/>
    </row>
    <row r="17933" spans="20:30" x14ac:dyDescent="0.2">
      <c r="T17933" s="212"/>
      <c r="U17933" s="213"/>
      <c r="V17933" s="213"/>
      <c r="W17933" s="213"/>
      <c r="X17933" s="214"/>
      <c r="Y17933" s="214"/>
      <c r="Z17933" s="214"/>
      <c r="AA17933" s="217"/>
      <c r="AB17933" s="217"/>
      <c r="AC17933" s="217"/>
      <c r="AD17933" s="213"/>
    </row>
    <row r="17934" spans="20:30" x14ac:dyDescent="0.2">
      <c r="T17934" s="212"/>
      <c r="U17934" s="213"/>
      <c r="V17934" s="213"/>
      <c r="W17934" s="213"/>
      <c r="X17934" s="214"/>
      <c r="Y17934" s="214"/>
      <c r="Z17934" s="214"/>
      <c r="AA17934" s="217"/>
      <c r="AB17934" s="217"/>
      <c r="AC17934" s="217"/>
      <c r="AD17934" s="213"/>
    </row>
    <row r="17935" spans="20:30" x14ac:dyDescent="0.2">
      <c r="T17935" s="212"/>
      <c r="U17935" s="213"/>
      <c r="V17935" s="213"/>
      <c r="W17935" s="213"/>
      <c r="X17935" s="214"/>
      <c r="Y17935" s="214"/>
      <c r="Z17935" s="214"/>
      <c r="AA17935" s="217"/>
      <c r="AB17935" s="217"/>
      <c r="AC17935" s="217"/>
      <c r="AD17935" s="213"/>
    </row>
    <row r="17936" spans="20:30" x14ac:dyDescent="0.2">
      <c r="T17936" s="212"/>
      <c r="U17936" s="213"/>
      <c r="V17936" s="213"/>
      <c r="W17936" s="213"/>
      <c r="X17936" s="214"/>
      <c r="Y17936" s="214"/>
      <c r="Z17936" s="214"/>
      <c r="AA17936" s="217"/>
      <c r="AB17936" s="217"/>
      <c r="AC17936" s="217"/>
      <c r="AD17936" s="213"/>
    </row>
    <row r="17937" spans="20:30" x14ac:dyDescent="0.2">
      <c r="T17937" s="212"/>
      <c r="U17937" s="213"/>
      <c r="V17937" s="213"/>
      <c r="W17937" s="213"/>
      <c r="X17937" s="214"/>
      <c r="Y17937" s="214"/>
      <c r="Z17937" s="214"/>
      <c r="AA17937" s="217"/>
      <c r="AB17937" s="217"/>
      <c r="AC17937" s="217"/>
      <c r="AD17937" s="213"/>
    </row>
    <row r="17938" spans="20:30" x14ac:dyDescent="0.2">
      <c r="T17938" s="212"/>
      <c r="U17938" s="213"/>
      <c r="V17938" s="213"/>
      <c r="W17938" s="213"/>
      <c r="X17938" s="214"/>
      <c r="Y17938" s="214"/>
      <c r="Z17938" s="214"/>
      <c r="AA17938" s="217"/>
      <c r="AB17938" s="217"/>
      <c r="AC17938" s="217"/>
      <c r="AD17938" s="213"/>
    </row>
    <row r="17939" spans="20:30" x14ac:dyDescent="0.2">
      <c r="T17939" s="212"/>
      <c r="U17939" s="213"/>
      <c r="V17939" s="213"/>
      <c r="W17939" s="213"/>
      <c r="X17939" s="214"/>
      <c r="Y17939" s="214"/>
      <c r="Z17939" s="214"/>
      <c r="AA17939" s="217"/>
      <c r="AB17939" s="217"/>
      <c r="AC17939" s="217"/>
      <c r="AD17939" s="213"/>
    </row>
    <row r="17940" spans="20:30" x14ac:dyDescent="0.2">
      <c r="T17940" s="212"/>
      <c r="U17940" s="213"/>
      <c r="V17940" s="213"/>
      <c r="W17940" s="213"/>
      <c r="X17940" s="214"/>
      <c r="Y17940" s="214"/>
      <c r="Z17940" s="214"/>
      <c r="AA17940" s="217"/>
      <c r="AB17940" s="217"/>
      <c r="AC17940" s="217"/>
      <c r="AD17940" s="213"/>
    </row>
    <row r="17941" spans="20:30" x14ac:dyDescent="0.2">
      <c r="T17941" s="212"/>
      <c r="U17941" s="213"/>
      <c r="V17941" s="213"/>
      <c r="W17941" s="213"/>
      <c r="X17941" s="214"/>
      <c r="Y17941" s="214"/>
      <c r="Z17941" s="214"/>
      <c r="AA17941" s="217"/>
      <c r="AB17941" s="217"/>
      <c r="AC17941" s="217"/>
      <c r="AD17941" s="213"/>
    </row>
    <row r="17942" spans="20:30" x14ac:dyDescent="0.2">
      <c r="T17942" s="212"/>
      <c r="U17942" s="213"/>
      <c r="V17942" s="213"/>
      <c r="W17942" s="213"/>
      <c r="X17942" s="214"/>
      <c r="Y17942" s="214"/>
      <c r="Z17942" s="214"/>
      <c r="AA17942" s="217"/>
      <c r="AB17942" s="217"/>
      <c r="AC17942" s="217"/>
      <c r="AD17942" s="213"/>
    </row>
    <row r="17943" spans="20:30" x14ac:dyDescent="0.2">
      <c r="T17943" s="212"/>
      <c r="U17943" s="213"/>
      <c r="V17943" s="213"/>
      <c r="W17943" s="213"/>
      <c r="X17943" s="214"/>
      <c r="Y17943" s="214"/>
      <c r="Z17943" s="214"/>
      <c r="AA17943" s="217"/>
      <c r="AB17943" s="217"/>
      <c r="AC17943" s="217"/>
      <c r="AD17943" s="213"/>
    </row>
    <row r="17944" spans="20:30" x14ac:dyDescent="0.2">
      <c r="T17944" s="212"/>
      <c r="U17944" s="213"/>
      <c r="V17944" s="213"/>
      <c r="W17944" s="213"/>
      <c r="X17944" s="214"/>
      <c r="Y17944" s="214"/>
      <c r="Z17944" s="214"/>
      <c r="AA17944" s="217"/>
      <c r="AB17944" s="217"/>
      <c r="AC17944" s="217"/>
      <c r="AD17944" s="213"/>
    </row>
    <row r="17945" spans="20:30" x14ac:dyDescent="0.2">
      <c r="T17945" s="212"/>
      <c r="U17945" s="213"/>
      <c r="V17945" s="213"/>
      <c r="W17945" s="213"/>
      <c r="X17945" s="214"/>
      <c r="Y17945" s="214"/>
      <c r="Z17945" s="214"/>
      <c r="AA17945" s="217"/>
      <c r="AB17945" s="217"/>
      <c r="AC17945" s="217"/>
      <c r="AD17945" s="213"/>
    </row>
    <row r="17946" spans="20:30" x14ac:dyDescent="0.2">
      <c r="T17946" s="212"/>
      <c r="U17946" s="213"/>
      <c r="V17946" s="213"/>
      <c r="W17946" s="213"/>
      <c r="X17946" s="214"/>
      <c r="Y17946" s="214"/>
      <c r="Z17946" s="214"/>
      <c r="AA17946" s="217"/>
      <c r="AB17946" s="217"/>
      <c r="AC17946" s="217"/>
      <c r="AD17946" s="213"/>
    </row>
    <row r="17947" spans="20:30" x14ac:dyDescent="0.2">
      <c r="T17947" s="212"/>
      <c r="U17947" s="213"/>
      <c r="V17947" s="213"/>
      <c r="W17947" s="213"/>
      <c r="X17947" s="214"/>
      <c r="Y17947" s="214"/>
      <c r="Z17947" s="214"/>
      <c r="AA17947" s="217"/>
      <c r="AB17947" s="217"/>
      <c r="AC17947" s="217"/>
      <c r="AD17947" s="213"/>
    </row>
    <row r="17948" spans="20:30" x14ac:dyDescent="0.2">
      <c r="T17948" s="212"/>
      <c r="U17948" s="213"/>
      <c r="V17948" s="213"/>
      <c r="W17948" s="213"/>
      <c r="X17948" s="214"/>
      <c r="Y17948" s="214"/>
      <c r="Z17948" s="214"/>
      <c r="AA17948" s="217"/>
      <c r="AB17948" s="217"/>
      <c r="AC17948" s="217"/>
      <c r="AD17948" s="213"/>
    </row>
    <row r="17949" spans="20:30" x14ac:dyDescent="0.2">
      <c r="T17949" s="212"/>
      <c r="U17949" s="213"/>
      <c r="V17949" s="213"/>
      <c r="W17949" s="213"/>
      <c r="X17949" s="214"/>
      <c r="Y17949" s="214"/>
      <c r="Z17949" s="214"/>
      <c r="AA17949" s="217"/>
      <c r="AB17949" s="217"/>
      <c r="AC17949" s="217"/>
      <c r="AD17949" s="213"/>
    </row>
    <row r="17950" spans="20:30" x14ac:dyDescent="0.2">
      <c r="T17950" s="212"/>
      <c r="U17950" s="213"/>
      <c r="V17950" s="213"/>
      <c r="W17950" s="213"/>
      <c r="X17950" s="214"/>
      <c r="Y17950" s="214"/>
      <c r="Z17950" s="214"/>
      <c r="AA17950" s="217"/>
      <c r="AB17950" s="217"/>
      <c r="AC17950" s="217"/>
      <c r="AD17950" s="213"/>
    </row>
    <row r="17951" spans="20:30" x14ac:dyDescent="0.2">
      <c r="T17951" s="212"/>
      <c r="U17951" s="213"/>
      <c r="V17951" s="213"/>
      <c r="W17951" s="213"/>
      <c r="X17951" s="214"/>
      <c r="Y17951" s="214"/>
      <c r="Z17951" s="214"/>
      <c r="AA17951" s="217"/>
      <c r="AB17951" s="217"/>
      <c r="AC17951" s="217"/>
      <c r="AD17951" s="213"/>
    </row>
    <row r="17952" spans="20:30" x14ac:dyDescent="0.2">
      <c r="T17952" s="212"/>
      <c r="U17952" s="213"/>
      <c r="V17952" s="213"/>
      <c r="W17952" s="213"/>
      <c r="X17952" s="214"/>
      <c r="Y17952" s="214"/>
      <c r="Z17952" s="214"/>
      <c r="AA17952" s="217"/>
      <c r="AB17952" s="217"/>
      <c r="AC17952" s="217"/>
      <c r="AD17952" s="213"/>
    </row>
    <row r="17953" spans="20:30" x14ac:dyDescent="0.2">
      <c r="T17953" s="212"/>
      <c r="U17953" s="213"/>
      <c r="V17953" s="213"/>
      <c r="W17953" s="213"/>
      <c r="X17953" s="214"/>
      <c r="Y17953" s="214"/>
      <c r="Z17953" s="214"/>
      <c r="AA17953" s="217"/>
      <c r="AB17953" s="217"/>
      <c r="AC17953" s="217"/>
      <c r="AD17953" s="213"/>
    </row>
    <row r="17954" spans="20:30" x14ac:dyDescent="0.2">
      <c r="T17954" s="212"/>
      <c r="U17954" s="213"/>
      <c r="V17954" s="213"/>
      <c r="W17954" s="213"/>
      <c r="X17954" s="214"/>
      <c r="Y17954" s="214"/>
      <c r="Z17954" s="214"/>
      <c r="AA17954" s="217"/>
      <c r="AB17954" s="217"/>
      <c r="AC17954" s="217"/>
      <c r="AD17954" s="213"/>
    </row>
    <row r="17955" spans="20:30" x14ac:dyDescent="0.2">
      <c r="T17955" s="212"/>
      <c r="U17955" s="213"/>
      <c r="V17955" s="213"/>
      <c r="W17955" s="213"/>
      <c r="X17955" s="214"/>
      <c r="Y17955" s="214"/>
      <c r="Z17955" s="214"/>
      <c r="AA17955" s="217"/>
      <c r="AB17955" s="217"/>
      <c r="AC17955" s="217"/>
      <c r="AD17955" s="213"/>
    </row>
    <row r="17956" spans="20:30" x14ac:dyDescent="0.2">
      <c r="T17956" s="212"/>
      <c r="U17956" s="213"/>
      <c r="V17956" s="213"/>
      <c r="W17956" s="213"/>
      <c r="X17956" s="214"/>
      <c r="Y17956" s="214"/>
      <c r="Z17956" s="214"/>
      <c r="AA17956" s="217"/>
      <c r="AB17956" s="217"/>
      <c r="AC17956" s="217"/>
      <c r="AD17956" s="213"/>
    </row>
    <row r="17957" spans="20:30" x14ac:dyDescent="0.2">
      <c r="T17957" s="212"/>
      <c r="U17957" s="213"/>
      <c r="V17957" s="213"/>
      <c r="W17957" s="213"/>
      <c r="X17957" s="214"/>
      <c r="Y17957" s="214"/>
      <c r="Z17957" s="214"/>
      <c r="AA17957" s="217"/>
      <c r="AB17957" s="217"/>
      <c r="AC17957" s="217"/>
      <c r="AD17957" s="213"/>
    </row>
    <row r="17958" spans="20:30" x14ac:dyDescent="0.2">
      <c r="T17958" s="212"/>
      <c r="U17958" s="213"/>
      <c r="V17958" s="213"/>
      <c r="W17958" s="213"/>
      <c r="X17958" s="214"/>
      <c r="Y17958" s="214"/>
      <c r="Z17958" s="214"/>
      <c r="AA17958" s="217"/>
      <c r="AB17958" s="217"/>
      <c r="AC17958" s="217"/>
      <c r="AD17958" s="213"/>
    </row>
    <row r="17959" spans="20:30" x14ac:dyDescent="0.2">
      <c r="T17959" s="212"/>
      <c r="U17959" s="213"/>
      <c r="V17959" s="213"/>
      <c r="W17959" s="213"/>
      <c r="X17959" s="214"/>
      <c r="Y17959" s="214"/>
      <c r="Z17959" s="214"/>
      <c r="AA17959" s="217"/>
      <c r="AB17959" s="217"/>
      <c r="AC17959" s="217"/>
      <c r="AD17959" s="213"/>
    </row>
    <row r="17960" spans="20:30" x14ac:dyDescent="0.2">
      <c r="T17960" s="212"/>
      <c r="U17960" s="213"/>
      <c r="V17960" s="213"/>
      <c r="W17960" s="213"/>
      <c r="X17960" s="214"/>
      <c r="Y17960" s="214"/>
      <c r="Z17960" s="214"/>
      <c r="AA17960" s="217"/>
      <c r="AB17960" s="217"/>
      <c r="AC17960" s="217"/>
      <c r="AD17960" s="213"/>
    </row>
    <row r="17961" spans="20:30" x14ac:dyDescent="0.2">
      <c r="T17961" s="212"/>
      <c r="U17961" s="213"/>
      <c r="V17961" s="213"/>
      <c r="W17961" s="213"/>
      <c r="X17961" s="214"/>
      <c r="Y17961" s="214"/>
      <c r="Z17961" s="214"/>
      <c r="AA17961" s="217"/>
      <c r="AB17961" s="217"/>
      <c r="AC17961" s="217"/>
      <c r="AD17961" s="213"/>
    </row>
    <row r="17962" spans="20:30" x14ac:dyDescent="0.2">
      <c r="T17962" s="212"/>
      <c r="U17962" s="213"/>
      <c r="V17962" s="213"/>
      <c r="W17962" s="213"/>
      <c r="X17962" s="214"/>
      <c r="Y17962" s="214"/>
      <c r="Z17962" s="214"/>
      <c r="AA17962" s="217"/>
      <c r="AB17962" s="217"/>
      <c r="AC17962" s="217"/>
      <c r="AD17962" s="213"/>
    </row>
    <row r="17963" spans="20:30" x14ac:dyDescent="0.2">
      <c r="T17963" s="212"/>
      <c r="U17963" s="213"/>
      <c r="V17963" s="213"/>
      <c r="W17963" s="213"/>
      <c r="X17963" s="214"/>
      <c r="Y17963" s="214"/>
      <c r="Z17963" s="214"/>
      <c r="AA17963" s="217"/>
      <c r="AB17963" s="217"/>
      <c r="AC17963" s="217"/>
      <c r="AD17963" s="213"/>
    </row>
    <row r="17964" spans="20:30" x14ac:dyDescent="0.2">
      <c r="T17964" s="212"/>
      <c r="U17964" s="213"/>
      <c r="V17964" s="213"/>
      <c r="W17964" s="213"/>
      <c r="X17964" s="214"/>
      <c r="Y17964" s="214"/>
      <c r="Z17964" s="214"/>
      <c r="AA17964" s="217"/>
      <c r="AB17964" s="217"/>
      <c r="AC17964" s="217"/>
      <c r="AD17964" s="213"/>
    </row>
    <row r="17965" spans="20:30" x14ac:dyDescent="0.2">
      <c r="T17965" s="212"/>
      <c r="U17965" s="213"/>
      <c r="V17965" s="213"/>
      <c r="W17965" s="213"/>
      <c r="X17965" s="214"/>
      <c r="Y17965" s="214"/>
      <c r="Z17965" s="214"/>
      <c r="AA17965" s="217"/>
      <c r="AB17965" s="217"/>
      <c r="AC17965" s="217"/>
      <c r="AD17965" s="213"/>
    </row>
    <row r="17966" spans="20:30" x14ac:dyDescent="0.2">
      <c r="T17966" s="212"/>
      <c r="U17966" s="213"/>
      <c r="V17966" s="213"/>
      <c r="W17966" s="213"/>
      <c r="X17966" s="214"/>
      <c r="Y17966" s="214"/>
      <c r="Z17966" s="214"/>
      <c r="AA17966" s="217"/>
      <c r="AB17966" s="217"/>
      <c r="AC17966" s="217"/>
      <c r="AD17966" s="213"/>
    </row>
    <row r="17967" spans="20:30" x14ac:dyDescent="0.2">
      <c r="T17967" s="212"/>
      <c r="U17967" s="213"/>
      <c r="V17967" s="213"/>
      <c r="W17967" s="213"/>
      <c r="X17967" s="214"/>
      <c r="Y17967" s="214"/>
      <c r="Z17967" s="214"/>
      <c r="AA17967" s="217"/>
      <c r="AB17967" s="217"/>
      <c r="AC17967" s="217"/>
      <c r="AD17967" s="213"/>
    </row>
    <row r="17968" spans="20:30" x14ac:dyDescent="0.2">
      <c r="T17968" s="212"/>
      <c r="U17968" s="213"/>
      <c r="V17968" s="213"/>
      <c r="W17968" s="213"/>
      <c r="X17968" s="214"/>
      <c r="Y17968" s="214"/>
      <c r="Z17968" s="214"/>
      <c r="AA17968" s="217"/>
      <c r="AB17968" s="217"/>
      <c r="AC17968" s="217"/>
      <c r="AD17968" s="213"/>
    </row>
    <row r="17969" spans="20:30" x14ac:dyDescent="0.2">
      <c r="T17969" s="212"/>
      <c r="U17969" s="213"/>
      <c r="V17969" s="213"/>
      <c r="W17969" s="213"/>
      <c r="X17969" s="214"/>
      <c r="Y17969" s="214"/>
      <c r="Z17969" s="214"/>
      <c r="AA17969" s="217"/>
      <c r="AB17969" s="217"/>
      <c r="AC17969" s="217"/>
      <c r="AD17969" s="213"/>
    </row>
    <row r="17970" spans="20:30" x14ac:dyDescent="0.2">
      <c r="T17970" s="212"/>
      <c r="U17970" s="213"/>
      <c r="V17970" s="213"/>
      <c r="W17970" s="213"/>
      <c r="X17970" s="214"/>
      <c r="Y17970" s="214"/>
      <c r="Z17970" s="214"/>
      <c r="AA17970" s="217"/>
      <c r="AB17970" s="217"/>
      <c r="AC17970" s="217"/>
      <c r="AD17970" s="213"/>
    </row>
    <row r="17971" spans="20:30" x14ac:dyDescent="0.2">
      <c r="T17971" s="212"/>
      <c r="U17971" s="213"/>
      <c r="V17971" s="213"/>
      <c r="W17971" s="213"/>
      <c r="X17971" s="214"/>
      <c r="Y17971" s="214"/>
      <c r="Z17971" s="214"/>
      <c r="AA17971" s="217"/>
      <c r="AB17971" s="217"/>
      <c r="AC17971" s="217"/>
      <c r="AD17971" s="213"/>
    </row>
    <row r="17972" spans="20:30" x14ac:dyDescent="0.2">
      <c r="T17972" s="212"/>
      <c r="U17972" s="213"/>
      <c r="V17972" s="213"/>
      <c r="W17972" s="213"/>
      <c r="X17972" s="214"/>
      <c r="Y17972" s="214"/>
      <c r="Z17972" s="214"/>
      <c r="AA17972" s="217"/>
      <c r="AB17972" s="217"/>
      <c r="AC17972" s="217"/>
      <c r="AD17972" s="213"/>
    </row>
    <row r="17973" spans="20:30" x14ac:dyDescent="0.2">
      <c r="T17973" s="212"/>
      <c r="U17973" s="213"/>
      <c r="V17973" s="213"/>
      <c r="W17973" s="213"/>
      <c r="X17973" s="214"/>
      <c r="Y17973" s="214"/>
      <c r="Z17973" s="214"/>
      <c r="AA17973" s="217"/>
      <c r="AB17973" s="217"/>
      <c r="AC17973" s="217"/>
      <c r="AD17973" s="213"/>
    </row>
    <row r="17974" spans="20:30" x14ac:dyDescent="0.2">
      <c r="T17974" s="212"/>
      <c r="U17974" s="213"/>
      <c r="V17974" s="213"/>
      <c r="W17974" s="213"/>
      <c r="X17974" s="214"/>
      <c r="Y17974" s="214"/>
      <c r="Z17974" s="214"/>
      <c r="AA17974" s="217"/>
      <c r="AB17974" s="217"/>
      <c r="AC17974" s="217"/>
      <c r="AD17974" s="213"/>
    </row>
    <row r="17975" spans="20:30" x14ac:dyDescent="0.2">
      <c r="T17975" s="212"/>
      <c r="U17975" s="213"/>
      <c r="V17975" s="213"/>
      <c r="W17975" s="213"/>
      <c r="X17975" s="214"/>
      <c r="Y17975" s="214"/>
      <c r="Z17975" s="214"/>
      <c r="AA17975" s="217"/>
      <c r="AB17975" s="217"/>
      <c r="AC17975" s="217"/>
      <c r="AD17975" s="213"/>
    </row>
    <row r="17976" spans="20:30" x14ac:dyDescent="0.2">
      <c r="T17976" s="212"/>
      <c r="U17976" s="213"/>
      <c r="V17976" s="213"/>
      <c r="W17976" s="213"/>
      <c r="X17976" s="214"/>
      <c r="Y17976" s="214"/>
      <c r="Z17976" s="214"/>
      <c r="AA17976" s="217"/>
      <c r="AB17976" s="217"/>
      <c r="AC17976" s="217"/>
      <c r="AD17976" s="213"/>
    </row>
    <row r="17977" spans="20:30" x14ac:dyDescent="0.2">
      <c r="T17977" s="212"/>
      <c r="U17977" s="213"/>
      <c r="V17977" s="213"/>
      <c r="W17977" s="213"/>
      <c r="X17977" s="214"/>
      <c r="Y17977" s="214"/>
      <c r="Z17977" s="214"/>
      <c r="AA17977" s="217"/>
      <c r="AB17977" s="217"/>
      <c r="AC17977" s="217"/>
      <c r="AD17977" s="213"/>
    </row>
    <row r="17978" spans="20:30" x14ac:dyDescent="0.2">
      <c r="T17978" s="212"/>
      <c r="U17978" s="213"/>
      <c r="V17978" s="213"/>
      <c r="W17978" s="213"/>
      <c r="X17978" s="214"/>
      <c r="Y17978" s="214"/>
      <c r="Z17978" s="214"/>
      <c r="AA17978" s="217"/>
      <c r="AB17978" s="217"/>
      <c r="AC17978" s="217"/>
      <c r="AD17978" s="213"/>
    </row>
    <row r="17979" spans="20:30" x14ac:dyDescent="0.2">
      <c r="T17979" s="212"/>
      <c r="U17979" s="213"/>
      <c r="V17979" s="213"/>
      <c r="W17979" s="213"/>
      <c r="X17979" s="214"/>
      <c r="Y17979" s="214"/>
      <c r="Z17979" s="214"/>
      <c r="AA17979" s="217"/>
      <c r="AB17979" s="217"/>
      <c r="AC17979" s="217"/>
      <c r="AD17979" s="213"/>
    </row>
    <row r="17980" spans="20:30" x14ac:dyDescent="0.2">
      <c r="T17980" s="212"/>
      <c r="U17980" s="213"/>
      <c r="V17980" s="213"/>
      <c r="W17980" s="213"/>
      <c r="X17980" s="214"/>
      <c r="Y17980" s="214"/>
      <c r="Z17980" s="214"/>
      <c r="AA17980" s="217"/>
      <c r="AB17980" s="217"/>
      <c r="AC17980" s="217"/>
      <c r="AD17980" s="213"/>
    </row>
    <row r="17981" spans="20:30" x14ac:dyDescent="0.2">
      <c r="T17981" s="212"/>
      <c r="U17981" s="213"/>
      <c r="V17981" s="213"/>
      <c r="W17981" s="213"/>
      <c r="X17981" s="214"/>
      <c r="Y17981" s="214"/>
      <c r="Z17981" s="214"/>
      <c r="AA17981" s="217"/>
      <c r="AB17981" s="217"/>
      <c r="AC17981" s="217"/>
      <c r="AD17981" s="213"/>
    </row>
    <row r="17982" spans="20:30" x14ac:dyDescent="0.2">
      <c r="T17982" s="212"/>
      <c r="U17982" s="213"/>
      <c r="V17982" s="213"/>
      <c r="W17982" s="213"/>
      <c r="X17982" s="214"/>
      <c r="Y17982" s="214"/>
      <c r="Z17982" s="214"/>
      <c r="AA17982" s="217"/>
      <c r="AB17982" s="217"/>
      <c r="AC17982" s="217"/>
      <c r="AD17982" s="213"/>
    </row>
    <row r="17983" spans="20:30" x14ac:dyDescent="0.2">
      <c r="T17983" s="212"/>
      <c r="U17983" s="213"/>
      <c r="V17983" s="213"/>
      <c r="W17983" s="213"/>
      <c r="X17983" s="214"/>
      <c r="Y17983" s="214"/>
      <c r="Z17983" s="214"/>
      <c r="AA17983" s="217"/>
      <c r="AB17983" s="217"/>
      <c r="AC17983" s="217"/>
      <c r="AD17983" s="213"/>
    </row>
    <row r="17984" spans="20:30" x14ac:dyDescent="0.2">
      <c r="T17984" s="212"/>
      <c r="U17984" s="213"/>
      <c r="V17984" s="213"/>
      <c r="W17984" s="213"/>
      <c r="X17984" s="214"/>
      <c r="Y17984" s="214"/>
      <c r="Z17984" s="214"/>
      <c r="AA17984" s="217"/>
      <c r="AB17984" s="217"/>
      <c r="AC17984" s="217"/>
      <c r="AD17984" s="213"/>
    </row>
    <row r="17985" spans="20:30" x14ac:dyDescent="0.2">
      <c r="T17985" s="212"/>
      <c r="U17985" s="213"/>
      <c r="V17985" s="213"/>
      <c r="W17985" s="213"/>
      <c r="X17985" s="214"/>
      <c r="Y17985" s="214"/>
      <c r="Z17985" s="214"/>
      <c r="AA17985" s="217"/>
      <c r="AB17985" s="217"/>
      <c r="AC17985" s="217"/>
      <c r="AD17985" s="213"/>
    </row>
    <row r="17986" spans="20:30" x14ac:dyDescent="0.2">
      <c r="T17986" s="212"/>
      <c r="U17986" s="213"/>
      <c r="V17986" s="213"/>
      <c r="W17986" s="213"/>
      <c r="X17986" s="214"/>
      <c r="Y17986" s="214"/>
      <c r="Z17986" s="214"/>
      <c r="AA17986" s="217"/>
      <c r="AB17986" s="217"/>
      <c r="AC17986" s="217"/>
      <c r="AD17986" s="213"/>
    </row>
    <row r="17987" spans="20:30" x14ac:dyDescent="0.2">
      <c r="T17987" s="212"/>
      <c r="U17987" s="213"/>
      <c r="V17987" s="213"/>
      <c r="W17987" s="213"/>
      <c r="X17987" s="214"/>
      <c r="Y17987" s="214"/>
      <c r="Z17987" s="214"/>
      <c r="AA17987" s="217"/>
      <c r="AB17987" s="217"/>
      <c r="AC17987" s="217"/>
      <c r="AD17987" s="213"/>
    </row>
    <row r="17988" spans="20:30" x14ac:dyDescent="0.2">
      <c r="T17988" s="212"/>
      <c r="U17988" s="213"/>
      <c r="V17988" s="213"/>
      <c r="W17988" s="213"/>
      <c r="X17988" s="214"/>
      <c r="Y17988" s="214"/>
      <c r="Z17988" s="214"/>
      <c r="AA17988" s="217"/>
      <c r="AB17988" s="217"/>
      <c r="AC17988" s="217"/>
      <c r="AD17988" s="213"/>
    </row>
    <row r="17989" spans="20:30" x14ac:dyDescent="0.2">
      <c r="T17989" s="212"/>
      <c r="U17989" s="213"/>
      <c r="V17989" s="213"/>
      <c r="W17989" s="213"/>
      <c r="X17989" s="214"/>
      <c r="Y17989" s="214"/>
      <c r="Z17989" s="214"/>
      <c r="AA17989" s="217"/>
      <c r="AB17989" s="217"/>
      <c r="AC17989" s="217"/>
      <c r="AD17989" s="213"/>
    </row>
    <row r="17990" spans="20:30" x14ac:dyDescent="0.2">
      <c r="T17990" s="212"/>
      <c r="U17990" s="213"/>
      <c r="V17990" s="213"/>
      <c r="W17990" s="213"/>
      <c r="X17990" s="214"/>
      <c r="Y17990" s="214"/>
      <c r="Z17990" s="214"/>
      <c r="AA17990" s="217"/>
      <c r="AB17990" s="217"/>
      <c r="AC17990" s="217"/>
      <c r="AD17990" s="213"/>
    </row>
    <row r="17991" spans="20:30" x14ac:dyDescent="0.2">
      <c r="T17991" s="212"/>
      <c r="U17991" s="213"/>
      <c r="V17991" s="213"/>
      <c r="W17991" s="213"/>
      <c r="X17991" s="214"/>
      <c r="Y17991" s="214"/>
      <c r="Z17991" s="214"/>
      <c r="AA17991" s="217"/>
      <c r="AB17991" s="217"/>
      <c r="AC17991" s="217"/>
      <c r="AD17991" s="213"/>
    </row>
    <row r="17992" spans="20:30" x14ac:dyDescent="0.2">
      <c r="T17992" s="212"/>
      <c r="U17992" s="213"/>
      <c r="V17992" s="213"/>
      <c r="W17992" s="213"/>
      <c r="X17992" s="214"/>
      <c r="Y17992" s="214"/>
      <c r="Z17992" s="214"/>
      <c r="AA17992" s="217"/>
      <c r="AB17992" s="217"/>
      <c r="AC17992" s="217"/>
      <c r="AD17992" s="213"/>
    </row>
    <row r="17993" spans="20:30" x14ac:dyDescent="0.2">
      <c r="T17993" s="212"/>
      <c r="U17993" s="213"/>
      <c r="V17993" s="213"/>
      <c r="W17993" s="213"/>
      <c r="X17993" s="214"/>
      <c r="Y17993" s="214"/>
      <c r="Z17993" s="214"/>
      <c r="AA17993" s="217"/>
      <c r="AB17993" s="217"/>
      <c r="AC17993" s="217"/>
      <c r="AD17993" s="213"/>
    </row>
    <row r="17994" spans="20:30" x14ac:dyDescent="0.2">
      <c r="T17994" s="212"/>
      <c r="U17994" s="213"/>
      <c r="V17994" s="213"/>
      <c r="W17994" s="213"/>
      <c r="X17994" s="214"/>
      <c r="Y17994" s="214"/>
      <c r="Z17994" s="214"/>
      <c r="AA17994" s="217"/>
      <c r="AB17994" s="217"/>
      <c r="AC17994" s="217"/>
      <c r="AD17994" s="213"/>
    </row>
    <row r="17995" spans="20:30" x14ac:dyDescent="0.2">
      <c r="T17995" s="212"/>
      <c r="U17995" s="213"/>
      <c r="V17995" s="213"/>
      <c r="W17995" s="213"/>
      <c r="X17995" s="214"/>
      <c r="Y17995" s="214"/>
      <c r="Z17995" s="214"/>
      <c r="AA17995" s="217"/>
      <c r="AB17995" s="217"/>
      <c r="AC17995" s="217"/>
      <c r="AD17995" s="213"/>
    </row>
    <row r="17996" spans="20:30" x14ac:dyDescent="0.2">
      <c r="T17996" s="212"/>
      <c r="U17996" s="213"/>
      <c r="V17996" s="213"/>
      <c r="W17996" s="213"/>
      <c r="X17996" s="214"/>
      <c r="Y17996" s="214"/>
      <c r="Z17996" s="214"/>
      <c r="AA17996" s="217"/>
      <c r="AB17996" s="217"/>
      <c r="AC17996" s="217"/>
      <c r="AD17996" s="213"/>
    </row>
    <row r="17997" spans="20:30" x14ac:dyDescent="0.2">
      <c r="T17997" s="212"/>
      <c r="U17997" s="213"/>
      <c r="V17997" s="213"/>
      <c r="W17997" s="213"/>
      <c r="X17997" s="214"/>
      <c r="Y17997" s="214"/>
      <c r="Z17997" s="214"/>
      <c r="AA17997" s="217"/>
      <c r="AB17997" s="217"/>
      <c r="AC17997" s="217"/>
      <c r="AD17997" s="213"/>
    </row>
    <row r="17998" spans="20:30" x14ac:dyDescent="0.2">
      <c r="T17998" s="212"/>
      <c r="U17998" s="213"/>
      <c r="V17998" s="213"/>
      <c r="W17998" s="213"/>
      <c r="X17998" s="214"/>
      <c r="Y17998" s="214"/>
      <c r="Z17998" s="214"/>
      <c r="AA17998" s="217"/>
      <c r="AB17998" s="217"/>
      <c r="AC17998" s="217"/>
      <c r="AD17998" s="213"/>
    </row>
    <row r="17999" spans="20:30" x14ac:dyDescent="0.2">
      <c r="T17999" s="212"/>
      <c r="U17999" s="213"/>
      <c r="V17999" s="213"/>
      <c r="W17999" s="213"/>
      <c r="X17999" s="214"/>
      <c r="Y17999" s="214"/>
      <c r="Z17999" s="214"/>
      <c r="AA17999" s="217"/>
      <c r="AB17999" s="217"/>
      <c r="AC17999" s="217"/>
      <c r="AD17999" s="213"/>
    </row>
    <row r="18000" spans="20:30" x14ac:dyDescent="0.2">
      <c r="T18000" s="212"/>
      <c r="U18000" s="213"/>
      <c r="V18000" s="213"/>
      <c r="W18000" s="213"/>
      <c r="X18000" s="214"/>
      <c r="Y18000" s="214"/>
      <c r="Z18000" s="214"/>
      <c r="AA18000" s="217"/>
      <c r="AB18000" s="217"/>
      <c r="AC18000" s="217"/>
      <c r="AD18000" s="213"/>
    </row>
    <row r="18001" spans="20:30" x14ac:dyDescent="0.2">
      <c r="T18001" s="212"/>
      <c r="U18001" s="213"/>
      <c r="V18001" s="213"/>
      <c r="W18001" s="213"/>
      <c r="X18001" s="214"/>
      <c r="Y18001" s="214"/>
      <c r="Z18001" s="214"/>
      <c r="AA18001" s="217"/>
      <c r="AB18001" s="217"/>
      <c r="AC18001" s="217"/>
      <c r="AD18001" s="213"/>
    </row>
    <row r="18002" spans="20:30" x14ac:dyDescent="0.2">
      <c r="T18002" s="212"/>
      <c r="U18002" s="213"/>
      <c r="V18002" s="213"/>
      <c r="W18002" s="213"/>
      <c r="X18002" s="214"/>
      <c r="Y18002" s="214"/>
      <c r="Z18002" s="214"/>
      <c r="AA18002" s="217"/>
      <c r="AB18002" s="217"/>
      <c r="AC18002" s="217"/>
      <c r="AD18002" s="213"/>
    </row>
    <row r="18003" spans="20:30" x14ac:dyDescent="0.2">
      <c r="T18003" s="212"/>
      <c r="U18003" s="213"/>
      <c r="V18003" s="213"/>
      <c r="W18003" s="213"/>
      <c r="X18003" s="214"/>
      <c r="Y18003" s="214"/>
      <c r="Z18003" s="214"/>
      <c r="AA18003" s="217"/>
      <c r="AB18003" s="217"/>
      <c r="AC18003" s="217"/>
      <c r="AD18003" s="213"/>
    </row>
    <row r="18004" spans="20:30" x14ac:dyDescent="0.2">
      <c r="T18004" s="212"/>
      <c r="U18004" s="213"/>
      <c r="V18004" s="213"/>
      <c r="W18004" s="213"/>
      <c r="X18004" s="214"/>
      <c r="Y18004" s="214"/>
      <c r="Z18004" s="214"/>
      <c r="AA18004" s="217"/>
      <c r="AB18004" s="217"/>
      <c r="AC18004" s="217"/>
      <c r="AD18004" s="213"/>
    </row>
    <row r="18005" spans="20:30" x14ac:dyDescent="0.2">
      <c r="T18005" s="212"/>
      <c r="U18005" s="213"/>
      <c r="V18005" s="213"/>
      <c r="W18005" s="213"/>
      <c r="X18005" s="214"/>
      <c r="Y18005" s="214"/>
      <c r="Z18005" s="214"/>
      <c r="AA18005" s="217"/>
      <c r="AB18005" s="217"/>
      <c r="AC18005" s="217"/>
      <c r="AD18005" s="213"/>
    </row>
    <row r="18006" spans="20:30" x14ac:dyDescent="0.2">
      <c r="T18006" s="212"/>
      <c r="U18006" s="213"/>
      <c r="V18006" s="213"/>
      <c r="W18006" s="213"/>
      <c r="X18006" s="214"/>
      <c r="Y18006" s="214"/>
      <c r="Z18006" s="214"/>
      <c r="AA18006" s="217"/>
      <c r="AB18006" s="217"/>
      <c r="AC18006" s="217"/>
      <c r="AD18006" s="213"/>
    </row>
    <row r="18007" spans="20:30" x14ac:dyDescent="0.2">
      <c r="T18007" s="212"/>
      <c r="U18007" s="213"/>
      <c r="V18007" s="213"/>
      <c r="W18007" s="213"/>
      <c r="X18007" s="214"/>
      <c r="Y18007" s="214"/>
      <c r="Z18007" s="214"/>
      <c r="AA18007" s="217"/>
      <c r="AB18007" s="217"/>
      <c r="AC18007" s="217"/>
      <c r="AD18007" s="213"/>
    </row>
    <row r="18008" spans="20:30" x14ac:dyDescent="0.2">
      <c r="T18008" s="212"/>
      <c r="U18008" s="213"/>
      <c r="V18008" s="213"/>
      <c r="W18008" s="213"/>
      <c r="X18008" s="214"/>
      <c r="Y18008" s="214"/>
      <c r="Z18008" s="214"/>
      <c r="AA18008" s="217"/>
      <c r="AB18008" s="217"/>
      <c r="AC18008" s="217"/>
      <c r="AD18008" s="213"/>
    </row>
    <row r="18009" spans="20:30" x14ac:dyDescent="0.2">
      <c r="T18009" s="212"/>
      <c r="U18009" s="213"/>
      <c r="V18009" s="213"/>
      <c r="W18009" s="213"/>
      <c r="X18009" s="214"/>
      <c r="Y18009" s="214"/>
      <c r="Z18009" s="214"/>
      <c r="AA18009" s="217"/>
      <c r="AB18009" s="217"/>
      <c r="AC18009" s="217"/>
      <c r="AD18009" s="213"/>
    </row>
    <row r="18010" spans="20:30" x14ac:dyDescent="0.2">
      <c r="T18010" s="212"/>
      <c r="U18010" s="213"/>
      <c r="V18010" s="213"/>
      <c r="W18010" s="213"/>
      <c r="X18010" s="214"/>
      <c r="Y18010" s="214"/>
      <c r="Z18010" s="214"/>
      <c r="AA18010" s="217"/>
      <c r="AB18010" s="217"/>
      <c r="AC18010" s="217"/>
      <c r="AD18010" s="213"/>
    </row>
    <row r="18011" spans="20:30" x14ac:dyDescent="0.2">
      <c r="T18011" s="212"/>
      <c r="U18011" s="213"/>
      <c r="V18011" s="213"/>
      <c r="W18011" s="213"/>
      <c r="X18011" s="214"/>
      <c r="Y18011" s="214"/>
      <c r="Z18011" s="214"/>
      <c r="AA18011" s="217"/>
      <c r="AB18011" s="217"/>
      <c r="AC18011" s="217"/>
      <c r="AD18011" s="213"/>
    </row>
    <row r="18012" spans="20:30" x14ac:dyDescent="0.2">
      <c r="T18012" s="212"/>
      <c r="U18012" s="213"/>
      <c r="V18012" s="213"/>
      <c r="W18012" s="213"/>
      <c r="X18012" s="214"/>
      <c r="Y18012" s="214"/>
      <c r="Z18012" s="214"/>
      <c r="AA18012" s="217"/>
      <c r="AB18012" s="217"/>
      <c r="AC18012" s="217"/>
      <c r="AD18012" s="213"/>
    </row>
    <row r="18013" spans="20:30" x14ac:dyDescent="0.2">
      <c r="T18013" s="212"/>
      <c r="U18013" s="213"/>
      <c r="V18013" s="213"/>
      <c r="W18013" s="213"/>
      <c r="X18013" s="214"/>
      <c r="Y18013" s="214"/>
      <c r="Z18013" s="214"/>
      <c r="AA18013" s="217"/>
      <c r="AB18013" s="217"/>
      <c r="AC18013" s="217"/>
      <c r="AD18013" s="213"/>
    </row>
    <row r="18014" spans="20:30" x14ac:dyDescent="0.2">
      <c r="T18014" s="212"/>
      <c r="U18014" s="213"/>
      <c r="V18014" s="213"/>
      <c r="W18014" s="213"/>
      <c r="X18014" s="214"/>
      <c r="Y18014" s="214"/>
      <c r="Z18014" s="214"/>
      <c r="AA18014" s="217"/>
      <c r="AB18014" s="217"/>
      <c r="AC18014" s="217"/>
      <c r="AD18014" s="213"/>
    </row>
    <row r="18015" spans="20:30" x14ac:dyDescent="0.2">
      <c r="T18015" s="212"/>
      <c r="U18015" s="213"/>
      <c r="V18015" s="213"/>
      <c r="W18015" s="213"/>
      <c r="X18015" s="214"/>
      <c r="Y18015" s="214"/>
      <c r="Z18015" s="214"/>
      <c r="AA18015" s="217"/>
      <c r="AB18015" s="217"/>
      <c r="AC18015" s="217"/>
      <c r="AD18015" s="213"/>
    </row>
    <row r="18016" spans="20:30" x14ac:dyDescent="0.2">
      <c r="T18016" s="212"/>
      <c r="U18016" s="213"/>
      <c r="V18016" s="213"/>
      <c r="W18016" s="213"/>
      <c r="X18016" s="214"/>
      <c r="Y18016" s="214"/>
      <c r="Z18016" s="214"/>
      <c r="AA18016" s="217"/>
      <c r="AB18016" s="217"/>
      <c r="AC18016" s="217"/>
      <c r="AD18016" s="213"/>
    </row>
    <row r="18017" spans="20:30" x14ac:dyDescent="0.2">
      <c r="T18017" s="212"/>
      <c r="U18017" s="213"/>
      <c r="V18017" s="213"/>
      <c r="W18017" s="213"/>
      <c r="X18017" s="214"/>
      <c r="Y18017" s="214"/>
      <c r="Z18017" s="214"/>
      <c r="AA18017" s="217"/>
      <c r="AB18017" s="217"/>
      <c r="AC18017" s="217"/>
      <c r="AD18017" s="213"/>
    </row>
    <row r="18018" spans="20:30" x14ac:dyDescent="0.2">
      <c r="T18018" s="212"/>
      <c r="U18018" s="213"/>
      <c r="V18018" s="213"/>
      <c r="W18018" s="213"/>
      <c r="X18018" s="214"/>
      <c r="Y18018" s="214"/>
      <c r="Z18018" s="214"/>
      <c r="AA18018" s="217"/>
      <c r="AB18018" s="217"/>
      <c r="AC18018" s="217"/>
      <c r="AD18018" s="213"/>
    </row>
    <row r="18019" spans="20:30" x14ac:dyDescent="0.2">
      <c r="T18019" s="212"/>
      <c r="U18019" s="213"/>
      <c r="V18019" s="213"/>
      <c r="W18019" s="213"/>
      <c r="X18019" s="214"/>
      <c r="Y18019" s="214"/>
      <c r="Z18019" s="214"/>
      <c r="AA18019" s="217"/>
      <c r="AB18019" s="217"/>
      <c r="AC18019" s="217"/>
      <c r="AD18019" s="213"/>
    </row>
    <row r="18020" spans="20:30" x14ac:dyDescent="0.2">
      <c r="T18020" s="212"/>
      <c r="U18020" s="213"/>
      <c r="V18020" s="213"/>
      <c r="W18020" s="213"/>
      <c r="X18020" s="214"/>
      <c r="Y18020" s="214"/>
      <c r="Z18020" s="214"/>
      <c r="AA18020" s="217"/>
      <c r="AB18020" s="217"/>
      <c r="AC18020" s="217"/>
      <c r="AD18020" s="213"/>
    </row>
    <row r="18021" spans="20:30" x14ac:dyDescent="0.2">
      <c r="T18021" s="212"/>
      <c r="U18021" s="213"/>
      <c r="V18021" s="213"/>
      <c r="W18021" s="213"/>
      <c r="X18021" s="214"/>
      <c r="Y18021" s="214"/>
      <c r="Z18021" s="214"/>
      <c r="AA18021" s="217"/>
      <c r="AB18021" s="217"/>
      <c r="AC18021" s="217"/>
      <c r="AD18021" s="213"/>
    </row>
    <row r="18022" spans="20:30" x14ac:dyDescent="0.2">
      <c r="T18022" s="212"/>
      <c r="U18022" s="213"/>
      <c r="V18022" s="213"/>
      <c r="W18022" s="213"/>
      <c r="X18022" s="214"/>
      <c r="Y18022" s="214"/>
      <c r="Z18022" s="214"/>
      <c r="AA18022" s="217"/>
      <c r="AB18022" s="217"/>
      <c r="AC18022" s="217"/>
      <c r="AD18022" s="213"/>
    </row>
    <row r="18023" spans="20:30" x14ac:dyDescent="0.2">
      <c r="T18023" s="212"/>
      <c r="U18023" s="213"/>
      <c r="V18023" s="213"/>
      <c r="W18023" s="213"/>
      <c r="X18023" s="214"/>
      <c r="Y18023" s="214"/>
      <c r="Z18023" s="214"/>
      <c r="AA18023" s="217"/>
      <c r="AB18023" s="217"/>
      <c r="AC18023" s="217"/>
      <c r="AD18023" s="213"/>
    </row>
    <row r="18024" spans="20:30" x14ac:dyDescent="0.2">
      <c r="T18024" s="212"/>
      <c r="U18024" s="213"/>
      <c r="V18024" s="213"/>
      <c r="W18024" s="213"/>
      <c r="X18024" s="214"/>
      <c r="Y18024" s="214"/>
      <c r="Z18024" s="214"/>
      <c r="AA18024" s="217"/>
      <c r="AB18024" s="217"/>
      <c r="AC18024" s="217"/>
      <c r="AD18024" s="213"/>
    </row>
    <row r="18025" spans="20:30" x14ac:dyDescent="0.2">
      <c r="T18025" s="212"/>
      <c r="U18025" s="213"/>
      <c r="V18025" s="213"/>
      <c r="W18025" s="213"/>
      <c r="X18025" s="214"/>
      <c r="Y18025" s="214"/>
      <c r="Z18025" s="214"/>
      <c r="AA18025" s="217"/>
      <c r="AB18025" s="217"/>
      <c r="AC18025" s="217"/>
      <c r="AD18025" s="213"/>
    </row>
    <row r="18026" spans="20:30" x14ac:dyDescent="0.2">
      <c r="T18026" s="212"/>
      <c r="U18026" s="213"/>
      <c r="V18026" s="213"/>
      <c r="W18026" s="213"/>
      <c r="X18026" s="214"/>
      <c r="Y18026" s="214"/>
      <c r="Z18026" s="214"/>
      <c r="AA18026" s="217"/>
      <c r="AB18026" s="217"/>
      <c r="AC18026" s="217"/>
      <c r="AD18026" s="213"/>
    </row>
    <row r="18027" spans="20:30" x14ac:dyDescent="0.2">
      <c r="T18027" s="212"/>
      <c r="U18027" s="213"/>
      <c r="V18027" s="213"/>
      <c r="W18027" s="213"/>
      <c r="X18027" s="214"/>
      <c r="Y18027" s="214"/>
      <c r="Z18027" s="214"/>
      <c r="AA18027" s="217"/>
      <c r="AB18027" s="217"/>
      <c r="AC18027" s="217"/>
      <c r="AD18027" s="213"/>
    </row>
    <row r="18028" spans="20:30" x14ac:dyDescent="0.2">
      <c r="T18028" s="212"/>
      <c r="U18028" s="213"/>
      <c r="V18028" s="213"/>
      <c r="W18028" s="213"/>
      <c r="X18028" s="214"/>
      <c r="Y18028" s="214"/>
      <c r="Z18028" s="214"/>
      <c r="AA18028" s="217"/>
      <c r="AB18028" s="217"/>
      <c r="AC18028" s="217"/>
      <c r="AD18028" s="213"/>
    </row>
    <row r="18029" spans="20:30" x14ac:dyDescent="0.2">
      <c r="T18029" s="212"/>
      <c r="U18029" s="213"/>
      <c r="V18029" s="213"/>
      <c r="W18029" s="213"/>
      <c r="X18029" s="214"/>
      <c r="Y18029" s="214"/>
      <c r="Z18029" s="214"/>
      <c r="AA18029" s="217"/>
      <c r="AB18029" s="217"/>
      <c r="AC18029" s="217"/>
      <c r="AD18029" s="213"/>
    </row>
    <row r="18030" spans="20:30" x14ac:dyDescent="0.2">
      <c r="T18030" s="212"/>
      <c r="U18030" s="213"/>
      <c r="V18030" s="213"/>
      <c r="W18030" s="213"/>
      <c r="X18030" s="214"/>
      <c r="Y18030" s="214"/>
      <c r="Z18030" s="214"/>
      <c r="AA18030" s="217"/>
      <c r="AB18030" s="217"/>
      <c r="AC18030" s="217"/>
      <c r="AD18030" s="213"/>
    </row>
    <row r="18031" spans="20:30" x14ac:dyDescent="0.2">
      <c r="T18031" s="212"/>
      <c r="U18031" s="213"/>
      <c r="V18031" s="213"/>
      <c r="W18031" s="213"/>
      <c r="X18031" s="214"/>
      <c r="Y18031" s="214"/>
      <c r="Z18031" s="214"/>
      <c r="AA18031" s="217"/>
      <c r="AB18031" s="217"/>
      <c r="AC18031" s="217"/>
      <c r="AD18031" s="213"/>
    </row>
    <row r="18032" spans="20:30" x14ac:dyDescent="0.2">
      <c r="T18032" s="212"/>
      <c r="U18032" s="213"/>
      <c r="V18032" s="213"/>
      <c r="W18032" s="213"/>
      <c r="X18032" s="214"/>
      <c r="Y18032" s="214"/>
      <c r="Z18032" s="214"/>
      <c r="AA18032" s="217"/>
      <c r="AB18032" s="217"/>
      <c r="AC18032" s="217"/>
      <c r="AD18032" s="213"/>
    </row>
    <row r="18033" spans="20:30" x14ac:dyDescent="0.2">
      <c r="T18033" s="212"/>
      <c r="U18033" s="213"/>
      <c r="V18033" s="213"/>
      <c r="W18033" s="213"/>
      <c r="X18033" s="214"/>
      <c r="Y18033" s="214"/>
      <c r="Z18033" s="214"/>
      <c r="AA18033" s="217"/>
      <c r="AB18033" s="217"/>
      <c r="AC18033" s="217"/>
      <c r="AD18033" s="213"/>
    </row>
    <row r="18034" spans="20:30" x14ac:dyDescent="0.2">
      <c r="T18034" s="212"/>
      <c r="U18034" s="213"/>
      <c r="V18034" s="213"/>
      <c r="W18034" s="213"/>
      <c r="X18034" s="214"/>
      <c r="Y18034" s="214"/>
      <c r="Z18034" s="214"/>
      <c r="AA18034" s="217"/>
      <c r="AB18034" s="217"/>
      <c r="AC18034" s="217"/>
      <c r="AD18034" s="213"/>
    </row>
    <row r="18035" spans="20:30" x14ac:dyDescent="0.2">
      <c r="T18035" s="212"/>
      <c r="U18035" s="213"/>
      <c r="V18035" s="213"/>
      <c r="W18035" s="213"/>
      <c r="X18035" s="214"/>
      <c r="Y18035" s="214"/>
      <c r="Z18035" s="214"/>
      <c r="AA18035" s="217"/>
      <c r="AB18035" s="217"/>
      <c r="AC18035" s="217"/>
      <c r="AD18035" s="213"/>
    </row>
    <row r="18036" spans="20:30" x14ac:dyDescent="0.2">
      <c r="T18036" s="212"/>
      <c r="U18036" s="213"/>
      <c r="V18036" s="213"/>
      <c r="W18036" s="213"/>
      <c r="X18036" s="214"/>
      <c r="Y18036" s="214"/>
      <c r="Z18036" s="214"/>
      <c r="AA18036" s="217"/>
      <c r="AB18036" s="217"/>
      <c r="AC18036" s="217"/>
      <c r="AD18036" s="213"/>
    </row>
    <row r="18037" spans="20:30" x14ac:dyDescent="0.2">
      <c r="T18037" s="212"/>
      <c r="U18037" s="213"/>
      <c r="V18037" s="213"/>
      <c r="W18037" s="213"/>
      <c r="X18037" s="214"/>
      <c r="Y18037" s="214"/>
      <c r="Z18037" s="214"/>
      <c r="AA18037" s="217"/>
      <c r="AB18037" s="217"/>
      <c r="AC18037" s="217"/>
      <c r="AD18037" s="213"/>
    </row>
    <row r="18038" spans="20:30" x14ac:dyDescent="0.2">
      <c r="T18038" s="212"/>
      <c r="U18038" s="213"/>
      <c r="V18038" s="213"/>
      <c r="W18038" s="213"/>
      <c r="X18038" s="214"/>
      <c r="Y18038" s="214"/>
      <c r="Z18038" s="214"/>
      <c r="AA18038" s="217"/>
      <c r="AB18038" s="217"/>
      <c r="AC18038" s="217"/>
      <c r="AD18038" s="213"/>
    </row>
    <row r="18039" spans="20:30" x14ac:dyDescent="0.2">
      <c r="T18039" s="212"/>
      <c r="U18039" s="213"/>
      <c r="V18039" s="213"/>
      <c r="W18039" s="213"/>
      <c r="X18039" s="214"/>
      <c r="Y18039" s="214"/>
      <c r="Z18039" s="214"/>
      <c r="AA18039" s="217"/>
      <c r="AB18039" s="217"/>
      <c r="AC18039" s="217"/>
      <c r="AD18039" s="213"/>
    </row>
    <row r="18040" spans="20:30" x14ac:dyDescent="0.2">
      <c r="T18040" s="212"/>
      <c r="U18040" s="213"/>
      <c r="V18040" s="213"/>
      <c r="W18040" s="213"/>
      <c r="X18040" s="214"/>
      <c r="Y18040" s="214"/>
      <c r="Z18040" s="214"/>
      <c r="AA18040" s="217"/>
      <c r="AB18040" s="217"/>
      <c r="AC18040" s="217"/>
      <c r="AD18040" s="213"/>
    </row>
    <row r="18041" spans="20:30" x14ac:dyDescent="0.2">
      <c r="T18041" s="212"/>
      <c r="U18041" s="213"/>
      <c r="V18041" s="213"/>
      <c r="W18041" s="213"/>
      <c r="X18041" s="214"/>
      <c r="Y18041" s="214"/>
      <c r="Z18041" s="214"/>
      <c r="AA18041" s="217"/>
      <c r="AB18041" s="217"/>
      <c r="AC18041" s="217"/>
      <c r="AD18041" s="213"/>
    </row>
    <row r="18042" spans="20:30" x14ac:dyDescent="0.2">
      <c r="T18042" s="212"/>
      <c r="U18042" s="213"/>
      <c r="V18042" s="213"/>
      <c r="W18042" s="213"/>
      <c r="X18042" s="214"/>
      <c r="Y18042" s="214"/>
      <c r="Z18042" s="214"/>
      <c r="AA18042" s="217"/>
      <c r="AB18042" s="217"/>
      <c r="AC18042" s="217"/>
      <c r="AD18042" s="213"/>
    </row>
    <row r="18043" spans="20:30" x14ac:dyDescent="0.2">
      <c r="T18043" s="212"/>
      <c r="U18043" s="213"/>
      <c r="V18043" s="213"/>
      <c r="W18043" s="213"/>
      <c r="X18043" s="214"/>
      <c r="Y18043" s="214"/>
      <c r="Z18043" s="214"/>
      <c r="AA18043" s="217"/>
      <c r="AB18043" s="217"/>
      <c r="AC18043" s="217"/>
      <c r="AD18043" s="213"/>
    </row>
    <row r="18044" spans="20:30" x14ac:dyDescent="0.2">
      <c r="T18044" s="212"/>
      <c r="U18044" s="213"/>
      <c r="V18044" s="213"/>
      <c r="W18044" s="213"/>
      <c r="X18044" s="214"/>
      <c r="Y18044" s="214"/>
      <c r="Z18044" s="214"/>
      <c r="AA18044" s="217"/>
      <c r="AB18044" s="217"/>
      <c r="AC18044" s="217"/>
      <c r="AD18044" s="213"/>
    </row>
    <row r="18045" spans="20:30" x14ac:dyDescent="0.2">
      <c r="T18045" s="212"/>
      <c r="U18045" s="213"/>
      <c r="V18045" s="213"/>
      <c r="W18045" s="213"/>
      <c r="X18045" s="214"/>
      <c r="Y18045" s="214"/>
      <c r="Z18045" s="214"/>
      <c r="AA18045" s="217"/>
      <c r="AB18045" s="217"/>
      <c r="AC18045" s="217"/>
      <c r="AD18045" s="213"/>
    </row>
    <row r="18046" spans="20:30" x14ac:dyDescent="0.2">
      <c r="T18046" s="212"/>
      <c r="U18046" s="213"/>
      <c r="V18046" s="213"/>
      <c r="W18046" s="213"/>
      <c r="X18046" s="214"/>
      <c r="Y18046" s="214"/>
      <c r="Z18046" s="214"/>
      <c r="AA18046" s="217"/>
      <c r="AB18046" s="217"/>
      <c r="AC18046" s="217"/>
      <c r="AD18046" s="213"/>
    </row>
    <row r="18047" spans="20:30" x14ac:dyDescent="0.2">
      <c r="T18047" s="212"/>
      <c r="U18047" s="213"/>
      <c r="V18047" s="213"/>
      <c r="W18047" s="213"/>
      <c r="X18047" s="214"/>
      <c r="Y18047" s="214"/>
      <c r="Z18047" s="214"/>
      <c r="AA18047" s="217"/>
      <c r="AB18047" s="217"/>
      <c r="AC18047" s="217"/>
      <c r="AD18047" s="213"/>
    </row>
    <row r="18048" spans="20:30" x14ac:dyDescent="0.2">
      <c r="T18048" s="212"/>
      <c r="U18048" s="213"/>
      <c r="V18048" s="213"/>
      <c r="W18048" s="213"/>
      <c r="X18048" s="214"/>
      <c r="Y18048" s="214"/>
      <c r="Z18048" s="214"/>
      <c r="AA18048" s="217"/>
      <c r="AB18048" s="217"/>
      <c r="AC18048" s="217"/>
      <c r="AD18048" s="213"/>
    </row>
    <row r="18049" spans="20:30" x14ac:dyDescent="0.2">
      <c r="T18049" s="212"/>
      <c r="U18049" s="213"/>
      <c r="V18049" s="213"/>
      <c r="W18049" s="213"/>
      <c r="X18049" s="214"/>
      <c r="Y18049" s="214"/>
      <c r="Z18049" s="214"/>
      <c r="AA18049" s="217"/>
      <c r="AB18049" s="217"/>
      <c r="AC18049" s="217"/>
      <c r="AD18049" s="213"/>
    </row>
    <row r="18050" spans="20:30" x14ac:dyDescent="0.2">
      <c r="T18050" s="212"/>
      <c r="U18050" s="213"/>
      <c r="V18050" s="213"/>
      <c r="W18050" s="213"/>
      <c r="X18050" s="214"/>
      <c r="Y18050" s="214"/>
      <c r="Z18050" s="214"/>
      <c r="AA18050" s="217"/>
      <c r="AB18050" s="217"/>
      <c r="AC18050" s="217"/>
      <c r="AD18050" s="213"/>
    </row>
    <row r="18051" spans="20:30" x14ac:dyDescent="0.2">
      <c r="T18051" s="212"/>
      <c r="U18051" s="213"/>
      <c r="V18051" s="213"/>
      <c r="W18051" s="213"/>
      <c r="X18051" s="214"/>
      <c r="Y18051" s="214"/>
      <c r="Z18051" s="214"/>
      <c r="AA18051" s="217"/>
      <c r="AB18051" s="217"/>
      <c r="AC18051" s="217"/>
      <c r="AD18051" s="213"/>
    </row>
    <row r="18052" spans="20:30" x14ac:dyDescent="0.2">
      <c r="T18052" s="212"/>
      <c r="U18052" s="213"/>
      <c r="V18052" s="213"/>
      <c r="W18052" s="213"/>
      <c r="X18052" s="214"/>
      <c r="Y18052" s="214"/>
      <c r="Z18052" s="214"/>
      <c r="AA18052" s="217"/>
      <c r="AB18052" s="217"/>
      <c r="AC18052" s="217"/>
      <c r="AD18052" s="213"/>
    </row>
    <row r="18053" spans="20:30" x14ac:dyDescent="0.2">
      <c r="T18053" s="212"/>
      <c r="U18053" s="213"/>
      <c r="V18053" s="213"/>
      <c r="W18053" s="213"/>
      <c r="X18053" s="214"/>
      <c r="Y18053" s="214"/>
      <c r="Z18053" s="214"/>
      <c r="AA18053" s="217"/>
      <c r="AB18053" s="217"/>
      <c r="AC18053" s="217"/>
      <c r="AD18053" s="213"/>
    </row>
    <row r="18054" spans="20:30" x14ac:dyDescent="0.2">
      <c r="T18054" s="212"/>
      <c r="U18054" s="213"/>
      <c r="V18054" s="213"/>
      <c r="W18054" s="213"/>
      <c r="X18054" s="214"/>
      <c r="Y18054" s="214"/>
      <c r="Z18054" s="214"/>
      <c r="AA18054" s="217"/>
      <c r="AB18054" s="217"/>
      <c r="AC18054" s="217"/>
      <c r="AD18054" s="213"/>
    </row>
    <row r="18055" spans="20:30" x14ac:dyDescent="0.2">
      <c r="T18055" s="212"/>
      <c r="U18055" s="213"/>
      <c r="V18055" s="213"/>
      <c r="W18055" s="213"/>
      <c r="X18055" s="214"/>
      <c r="Y18055" s="214"/>
      <c r="Z18055" s="214"/>
      <c r="AA18055" s="217"/>
      <c r="AB18055" s="217"/>
      <c r="AC18055" s="217"/>
      <c r="AD18055" s="213"/>
    </row>
    <row r="18056" spans="20:30" x14ac:dyDescent="0.2">
      <c r="T18056" s="212"/>
      <c r="U18056" s="213"/>
      <c r="V18056" s="213"/>
      <c r="W18056" s="213"/>
      <c r="X18056" s="214"/>
      <c r="Y18056" s="214"/>
      <c r="Z18056" s="214"/>
      <c r="AA18056" s="217"/>
      <c r="AB18056" s="217"/>
      <c r="AC18056" s="217"/>
      <c r="AD18056" s="213"/>
    </row>
    <row r="18057" spans="20:30" x14ac:dyDescent="0.2">
      <c r="T18057" s="212"/>
      <c r="U18057" s="213"/>
      <c r="V18057" s="213"/>
      <c r="W18057" s="213"/>
      <c r="X18057" s="214"/>
      <c r="Y18057" s="214"/>
      <c r="Z18057" s="214"/>
      <c r="AA18057" s="217"/>
      <c r="AB18057" s="217"/>
      <c r="AC18057" s="217"/>
      <c r="AD18057" s="213"/>
    </row>
    <row r="18058" spans="20:30" x14ac:dyDescent="0.2">
      <c r="T18058" s="212"/>
      <c r="U18058" s="213"/>
      <c r="V18058" s="213"/>
      <c r="W18058" s="213"/>
      <c r="X18058" s="214"/>
      <c r="Y18058" s="214"/>
      <c r="Z18058" s="214"/>
      <c r="AA18058" s="217"/>
      <c r="AB18058" s="217"/>
      <c r="AC18058" s="217"/>
      <c r="AD18058" s="213"/>
    </row>
    <row r="18059" spans="20:30" x14ac:dyDescent="0.2">
      <c r="T18059" s="212"/>
      <c r="U18059" s="213"/>
      <c r="V18059" s="213"/>
      <c r="W18059" s="213"/>
      <c r="X18059" s="214"/>
      <c r="Y18059" s="214"/>
      <c r="Z18059" s="214"/>
      <c r="AA18059" s="217"/>
      <c r="AB18059" s="217"/>
      <c r="AC18059" s="217"/>
      <c r="AD18059" s="213"/>
    </row>
    <row r="18060" spans="20:30" x14ac:dyDescent="0.2">
      <c r="T18060" s="212"/>
      <c r="U18060" s="213"/>
      <c r="V18060" s="213"/>
      <c r="W18060" s="213"/>
      <c r="X18060" s="214"/>
      <c r="Y18060" s="214"/>
      <c r="Z18060" s="214"/>
      <c r="AA18060" s="217"/>
      <c r="AB18060" s="217"/>
      <c r="AC18060" s="217"/>
      <c r="AD18060" s="213"/>
    </row>
    <row r="18061" spans="20:30" x14ac:dyDescent="0.2">
      <c r="T18061" s="212"/>
      <c r="U18061" s="213"/>
      <c r="V18061" s="213"/>
      <c r="W18061" s="213"/>
      <c r="X18061" s="214"/>
      <c r="Y18061" s="214"/>
      <c r="Z18061" s="214"/>
      <c r="AA18061" s="217"/>
      <c r="AB18061" s="217"/>
      <c r="AC18061" s="217"/>
      <c r="AD18061" s="213"/>
    </row>
    <row r="18062" spans="20:30" x14ac:dyDescent="0.2">
      <c r="T18062" s="212"/>
      <c r="U18062" s="213"/>
      <c r="V18062" s="213"/>
      <c r="W18062" s="213"/>
      <c r="X18062" s="214"/>
      <c r="Y18062" s="214"/>
      <c r="Z18062" s="214"/>
      <c r="AA18062" s="217"/>
      <c r="AB18062" s="217"/>
      <c r="AC18062" s="217"/>
      <c r="AD18062" s="213"/>
    </row>
    <row r="18063" spans="20:30" x14ac:dyDescent="0.2">
      <c r="T18063" s="212"/>
      <c r="U18063" s="213"/>
      <c r="V18063" s="213"/>
      <c r="W18063" s="213"/>
      <c r="X18063" s="214"/>
      <c r="Y18063" s="214"/>
      <c r="Z18063" s="214"/>
      <c r="AA18063" s="217"/>
      <c r="AB18063" s="217"/>
      <c r="AC18063" s="217"/>
      <c r="AD18063" s="213"/>
    </row>
    <row r="18064" spans="20:30" x14ac:dyDescent="0.2">
      <c r="T18064" s="212"/>
      <c r="U18064" s="213"/>
      <c r="V18064" s="213"/>
      <c r="W18064" s="213"/>
      <c r="X18064" s="214"/>
      <c r="Y18064" s="214"/>
      <c r="Z18064" s="214"/>
      <c r="AA18064" s="217"/>
      <c r="AB18064" s="217"/>
      <c r="AC18064" s="217"/>
      <c r="AD18064" s="213"/>
    </row>
    <row r="18065" spans="20:30" x14ac:dyDescent="0.2">
      <c r="T18065" s="212"/>
      <c r="U18065" s="213"/>
      <c r="V18065" s="213"/>
      <c r="W18065" s="213"/>
      <c r="X18065" s="214"/>
      <c r="Y18065" s="214"/>
      <c r="Z18065" s="214"/>
      <c r="AA18065" s="217"/>
      <c r="AB18065" s="217"/>
      <c r="AC18065" s="217"/>
      <c r="AD18065" s="213"/>
    </row>
    <row r="18066" spans="20:30" x14ac:dyDescent="0.2">
      <c r="T18066" s="212"/>
      <c r="U18066" s="213"/>
      <c r="V18066" s="213"/>
      <c r="W18066" s="213"/>
      <c r="X18066" s="214"/>
      <c r="Y18066" s="214"/>
      <c r="Z18066" s="214"/>
      <c r="AA18066" s="217"/>
      <c r="AB18066" s="217"/>
      <c r="AC18066" s="217"/>
      <c r="AD18066" s="213"/>
    </row>
    <row r="18067" spans="20:30" x14ac:dyDescent="0.2">
      <c r="T18067" s="212"/>
      <c r="U18067" s="213"/>
      <c r="V18067" s="213"/>
      <c r="W18067" s="213"/>
      <c r="X18067" s="214"/>
      <c r="Y18067" s="214"/>
      <c r="Z18067" s="214"/>
      <c r="AA18067" s="217"/>
      <c r="AB18067" s="217"/>
      <c r="AC18067" s="217"/>
      <c r="AD18067" s="213"/>
    </row>
    <row r="18068" spans="20:30" x14ac:dyDescent="0.2">
      <c r="T18068" s="212"/>
      <c r="U18068" s="213"/>
      <c r="V18068" s="213"/>
      <c r="W18068" s="213"/>
      <c r="X18068" s="214"/>
      <c r="Y18068" s="214"/>
      <c r="Z18068" s="214"/>
      <c r="AA18068" s="217"/>
      <c r="AB18068" s="217"/>
      <c r="AC18068" s="217"/>
      <c r="AD18068" s="213"/>
    </row>
    <row r="18069" spans="20:30" x14ac:dyDescent="0.2">
      <c r="T18069" s="212"/>
      <c r="U18069" s="213"/>
      <c r="V18069" s="213"/>
      <c r="W18069" s="213"/>
      <c r="X18069" s="214"/>
      <c r="Y18069" s="214"/>
      <c r="Z18069" s="214"/>
      <c r="AA18069" s="217"/>
      <c r="AB18069" s="217"/>
      <c r="AC18069" s="217"/>
      <c r="AD18069" s="213"/>
    </row>
    <row r="18070" spans="20:30" x14ac:dyDescent="0.2">
      <c r="T18070" s="212"/>
      <c r="U18070" s="213"/>
      <c r="V18070" s="213"/>
      <c r="W18070" s="213"/>
      <c r="X18070" s="214"/>
      <c r="Y18070" s="214"/>
      <c r="Z18070" s="214"/>
      <c r="AA18070" s="217"/>
      <c r="AB18070" s="217"/>
      <c r="AC18070" s="217"/>
      <c r="AD18070" s="213"/>
    </row>
    <row r="18071" spans="20:30" x14ac:dyDescent="0.2">
      <c r="T18071" s="212"/>
      <c r="U18071" s="213"/>
      <c r="V18071" s="213"/>
      <c r="W18071" s="213"/>
      <c r="X18071" s="214"/>
      <c r="Y18071" s="214"/>
      <c r="Z18071" s="214"/>
      <c r="AA18071" s="217"/>
      <c r="AB18071" s="217"/>
      <c r="AC18071" s="217"/>
      <c r="AD18071" s="213"/>
    </row>
    <row r="18072" spans="20:30" x14ac:dyDescent="0.2">
      <c r="T18072" s="212"/>
      <c r="U18072" s="213"/>
      <c r="V18072" s="213"/>
      <c r="W18072" s="213"/>
      <c r="X18072" s="214"/>
      <c r="Y18072" s="214"/>
      <c r="Z18072" s="214"/>
      <c r="AA18072" s="217"/>
      <c r="AB18072" s="217"/>
      <c r="AC18072" s="217"/>
      <c r="AD18072" s="213"/>
    </row>
    <row r="18073" spans="20:30" x14ac:dyDescent="0.2">
      <c r="T18073" s="212"/>
      <c r="U18073" s="213"/>
      <c r="V18073" s="213"/>
      <c r="W18073" s="213"/>
      <c r="X18073" s="214"/>
      <c r="Y18073" s="214"/>
      <c r="Z18073" s="214"/>
      <c r="AA18073" s="217"/>
      <c r="AB18073" s="217"/>
      <c r="AC18073" s="217"/>
      <c r="AD18073" s="213"/>
    </row>
    <row r="18074" spans="20:30" x14ac:dyDescent="0.2">
      <c r="T18074" s="212"/>
      <c r="U18074" s="213"/>
      <c r="V18074" s="213"/>
      <c r="W18074" s="213"/>
      <c r="X18074" s="214"/>
      <c r="Y18074" s="214"/>
      <c r="Z18074" s="214"/>
      <c r="AA18074" s="217"/>
      <c r="AB18074" s="217"/>
      <c r="AC18074" s="217"/>
      <c r="AD18074" s="213"/>
    </row>
    <row r="18075" spans="20:30" x14ac:dyDescent="0.2">
      <c r="T18075" s="212"/>
      <c r="U18075" s="213"/>
      <c r="V18075" s="213"/>
      <c r="W18075" s="213"/>
      <c r="X18075" s="214"/>
      <c r="Y18075" s="214"/>
      <c r="Z18075" s="214"/>
      <c r="AA18075" s="217"/>
      <c r="AB18075" s="217"/>
      <c r="AC18075" s="217"/>
      <c r="AD18075" s="213"/>
    </row>
    <row r="18076" spans="20:30" x14ac:dyDescent="0.2">
      <c r="T18076" s="212"/>
      <c r="U18076" s="213"/>
      <c r="V18076" s="213"/>
      <c r="W18076" s="213"/>
      <c r="X18076" s="214"/>
      <c r="Y18076" s="214"/>
      <c r="Z18076" s="214"/>
      <c r="AA18076" s="217"/>
      <c r="AB18076" s="217"/>
      <c r="AC18076" s="217"/>
      <c r="AD18076" s="213"/>
    </row>
    <row r="18077" spans="20:30" x14ac:dyDescent="0.2">
      <c r="T18077" s="212"/>
      <c r="U18077" s="213"/>
      <c r="V18077" s="213"/>
      <c r="W18077" s="213"/>
      <c r="X18077" s="214"/>
      <c r="Y18077" s="214"/>
      <c r="Z18077" s="214"/>
      <c r="AA18077" s="217"/>
      <c r="AB18077" s="217"/>
      <c r="AC18077" s="217"/>
      <c r="AD18077" s="213"/>
    </row>
    <row r="18078" spans="20:30" x14ac:dyDescent="0.2">
      <c r="T18078" s="212"/>
      <c r="U18078" s="213"/>
      <c r="V18078" s="213"/>
      <c r="W18078" s="213"/>
      <c r="X18078" s="214"/>
      <c r="Y18078" s="214"/>
      <c r="Z18078" s="214"/>
      <c r="AA18078" s="217"/>
      <c r="AB18078" s="217"/>
      <c r="AC18078" s="217"/>
      <c r="AD18078" s="213"/>
    </row>
    <row r="18079" spans="20:30" x14ac:dyDescent="0.2">
      <c r="T18079" s="212"/>
      <c r="U18079" s="213"/>
      <c r="V18079" s="213"/>
      <c r="W18079" s="213"/>
      <c r="X18079" s="214"/>
      <c r="Y18079" s="214"/>
      <c r="Z18079" s="214"/>
      <c r="AA18079" s="217"/>
      <c r="AB18079" s="217"/>
      <c r="AC18079" s="217"/>
      <c r="AD18079" s="213"/>
    </row>
    <row r="18080" spans="20:30" x14ac:dyDescent="0.2">
      <c r="T18080" s="212"/>
      <c r="U18080" s="213"/>
      <c r="V18080" s="213"/>
      <c r="W18080" s="213"/>
      <c r="X18080" s="214"/>
      <c r="Y18080" s="214"/>
      <c r="Z18080" s="214"/>
      <c r="AA18080" s="217"/>
      <c r="AB18080" s="217"/>
      <c r="AC18080" s="217"/>
      <c r="AD18080" s="213"/>
    </row>
    <row r="18081" spans="20:30" x14ac:dyDescent="0.2">
      <c r="T18081" s="212"/>
      <c r="U18081" s="213"/>
      <c r="V18081" s="213"/>
      <c r="W18081" s="213"/>
      <c r="X18081" s="214"/>
      <c r="Y18081" s="214"/>
      <c r="Z18081" s="214"/>
      <c r="AA18081" s="217"/>
      <c r="AB18081" s="217"/>
      <c r="AC18081" s="217"/>
      <c r="AD18081" s="213"/>
    </row>
    <row r="18082" spans="20:30" x14ac:dyDescent="0.2">
      <c r="T18082" s="212"/>
      <c r="U18082" s="213"/>
      <c r="V18082" s="213"/>
      <c r="W18082" s="213"/>
      <c r="X18082" s="214"/>
      <c r="Y18082" s="214"/>
      <c r="Z18082" s="214"/>
      <c r="AA18082" s="217"/>
      <c r="AB18082" s="217"/>
      <c r="AC18082" s="217"/>
      <c r="AD18082" s="213"/>
    </row>
    <row r="18083" spans="20:30" x14ac:dyDescent="0.2">
      <c r="T18083" s="212"/>
      <c r="U18083" s="213"/>
      <c r="V18083" s="213"/>
      <c r="W18083" s="213"/>
      <c r="X18083" s="214"/>
      <c r="Y18083" s="214"/>
      <c r="Z18083" s="214"/>
      <c r="AA18083" s="217"/>
      <c r="AB18083" s="217"/>
      <c r="AC18083" s="217"/>
      <c r="AD18083" s="213"/>
    </row>
    <row r="18084" spans="20:30" x14ac:dyDescent="0.2">
      <c r="T18084" s="212"/>
      <c r="U18084" s="213"/>
      <c r="V18084" s="213"/>
      <c r="W18084" s="213"/>
      <c r="X18084" s="214"/>
      <c r="Y18084" s="214"/>
      <c r="Z18084" s="214"/>
      <c r="AA18084" s="217"/>
      <c r="AB18084" s="217"/>
      <c r="AC18084" s="217"/>
      <c r="AD18084" s="213"/>
    </row>
    <row r="18085" spans="20:30" x14ac:dyDescent="0.2">
      <c r="T18085" s="212"/>
      <c r="U18085" s="213"/>
      <c r="V18085" s="213"/>
      <c r="W18085" s="213"/>
      <c r="X18085" s="214"/>
      <c r="Y18085" s="214"/>
      <c r="Z18085" s="214"/>
      <c r="AA18085" s="217"/>
      <c r="AB18085" s="217"/>
      <c r="AC18085" s="217"/>
      <c r="AD18085" s="213"/>
    </row>
    <row r="18086" spans="20:30" x14ac:dyDescent="0.2">
      <c r="T18086" s="212"/>
      <c r="U18086" s="213"/>
      <c r="V18086" s="213"/>
      <c r="W18086" s="213"/>
      <c r="X18086" s="214"/>
      <c r="Y18086" s="214"/>
      <c r="Z18086" s="214"/>
      <c r="AA18086" s="217"/>
      <c r="AB18086" s="217"/>
      <c r="AC18086" s="217"/>
      <c r="AD18086" s="213"/>
    </row>
    <row r="18087" spans="20:30" x14ac:dyDescent="0.2">
      <c r="T18087" s="212"/>
      <c r="U18087" s="213"/>
      <c r="V18087" s="213"/>
      <c r="W18087" s="213"/>
      <c r="X18087" s="214"/>
      <c r="Y18087" s="214"/>
      <c r="Z18087" s="214"/>
      <c r="AA18087" s="217"/>
      <c r="AB18087" s="217"/>
      <c r="AC18087" s="217"/>
      <c r="AD18087" s="213"/>
    </row>
    <row r="18088" spans="20:30" x14ac:dyDescent="0.2">
      <c r="T18088" s="212"/>
      <c r="U18088" s="213"/>
      <c r="V18088" s="213"/>
      <c r="W18088" s="213"/>
      <c r="X18088" s="214"/>
      <c r="Y18088" s="214"/>
      <c r="Z18088" s="214"/>
      <c r="AA18088" s="217"/>
      <c r="AB18088" s="217"/>
      <c r="AC18088" s="217"/>
      <c r="AD18088" s="213"/>
    </row>
    <row r="18089" spans="20:30" x14ac:dyDescent="0.2">
      <c r="T18089" s="212"/>
      <c r="U18089" s="213"/>
      <c r="V18089" s="213"/>
      <c r="W18089" s="213"/>
      <c r="X18089" s="214"/>
      <c r="Y18089" s="214"/>
      <c r="Z18089" s="214"/>
      <c r="AA18089" s="217"/>
      <c r="AB18089" s="217"/>
      <c r="AC18089" s="217"/>
      <c r="AD18089" s="213"/>
    </row>
    <row r="18090" spans="20:30" x14ac:dyDescent="0.2">
      <c r="T18090" s="212"/>
      <c r="U18090" s="213"/>
      <c r="V18090" s="213"/>
      <c r="W18090" s="213"/>
      <c r="X18090" s="214"/>
      <c r="Y18090" s="214"/>
      <c r="Z18090" s="214"/>
      <c r="AA18090" s="217"/>
      <c r="AB18090" s="217"/>
      <c r="AC18090" s="217"/>
      <c r="AD18090" s="213"/>
    </row>
    <row r="18091" spans="20:30" x14ac:dyDescent="0.2">
      <c r="T18091" s="212"/>
      <c r="U18091" s="213"/>
      <c r="V18091" s="213"/>
      <c r="W18091" s="213"/>
      <c r="X18091" s="214"/>
      <c r="Y18091" s="214"/>
      <c r="Z18091" s="214"/>
      <c r="AA18091" s="217"/>
      <c r="AB18091" s="217"/>
      <c r="AC18091" s="217"/>
      <c r="AD18091" s="213"/>
    </row>
    <row r="18092" spans="20:30" x14ac:dyDescent="0.2">
      <c r="T18092" s="212"/>
      <c r="U18092" s="213"/>
      <c r="V18092" s="213"/>
      <c r="W18092" s="213"/>
      <c r="X18092" s="214"/>
      <c r="Y18092" s="214"/>
      <c r="Z18092" s="214"/>
      <c r="AA18092" s="217"/>
      <c r="AB18092" s="217"/>
      <c r="AC18092" s="217"/>
      <c r="AD18092" s="213"/>
    </row>
    <row r="18093" spans="20:30" x14ac:dyDescent="0.2">
      <c r="T18093" s="212"/>
      <c r="U18093" s="213"/>
      <c r="V18093" s="213"/>
      <c r="W18093" s="213"/>
      <c r="X18093" s="214"/>
      <c r="Y18093" s="214"/>
      <c r="Z18093" s="214"/>
      <c r="AA18093" s="217"/>
      <c r="AB18093" s="217"/>
      <c r="AC18093" s="217"/>
      <c r="AD18093" s="213"/>
    </row>
    <row r="18094" spans="20:30" x14ac:dyDescent="0.2">
      <c r="T18094" s="212"/>
      <c r="U18094" s="213"/>
      <c r="V18094" s="213"/>
      <c r="W18094" s="213"/>
      <c r="X18094" s="214"/>
      <c r="Y18094" s="214"/>
      <c r="Z18094" s="214"/>
      <c r="AA18094" s="217"/>
      <c r="AB18094" s="217"/>
      <c r="AC18094" s="217"/>
      <c r="AD18094" s="213"/>
    </row>
    <row r="18095" spans="20:30" x14ac:dyDescent="0.2">
      <c r="T18095" s="212"/>
      <c r="U18095" s="213"/>
      <c r="V18095" s="213"/>
      <c r="W18095" s="213"/>
      <c r="X18095" s="214"/>
      <c r="Y18095" s="214"/>
      <c r="Z18095" s="214"/>
      <c r="AA18095" s="217"/>
      <c r="AB18095" s="217"/>
      <c r="AC18095" s="217"/>
      <c r="AD18095" s="213"/>
    </row>
    <row r="18096" spans="20:30" x14ac:dyDescent="0.2">
      <c r="T18096" s="212"/>
      <c r="U18096" s="213"/>
      <c r="V18096" s="213"/>
      <c r="W18096" s="213"/>
      <c r="X18096" s="214"/>
      <c r="Y18096" s="214"/>
      <c r="Z18096" s="214"/>
      <c r="AA18096" s="217"/>
      <c r="AB18096" s="217"/>
      <c r="AC18096" s="217"/>
      <c r="AD18096" s="213"/>
    </row>
    <row r="18097" spans="20:30" x14ac:dyDescent="0.2">
      <c r="T18097" s="212"/>
      <c r="U18097" s="213"/>
      <c r="V18097" s="213"/>
      <c r="W18097" s="213"/>
      <c r="X18097" s="214"/>
      <c r="Y18097" s="214"/>
      <c r="Z18097" s="214"/>
      <c r="AA18097" s="217"/>
      <c r="AB18097" s="217"/>
      <c r="AC18097" s="217"/>
      <c r="AD18097" s="213"/>
    </row>
    <row r="18098" spans="20:30" x14ac:dyDescent="0.2">
      <c r="T18098" s="212"/>
      <c r="U18098" s="213"/>
      <c r="V18098" s="213"/>
      <c r="W18098" s="213"/>
      <c r="X18098" s="214"/>
      <c r="Y18098" s="214"/>
      <c r="Z18098" s="214"/>
      <c r="AA18098" s="217"/>
      <c r="AB18098" s="217"/>
      <c r="AC18098" s="217"/>
      <c r="AD18098" s="213"/>
    </row>
    <row r="18099" spans="20:30" x14ac:dyDescent="0.2">
      <c r="T18099" s="212"/>
      <c r="U18099" s="213"/>
      <c r="V18099" s="213"/>
      <c r="W18099" s="213"/>
      <c r="X18099" s="214"/>
      <c r="Y18099" s="214"/>
      <c r="Z18099" s="214"/>
      <c r="AA18099" s="217"/>
      <c r="AB18099" s="217"/>
      <c r="AC18099" s="217"/>
      <c r="AD18099" s="213"/>
    </row>
    <row r="18100" spans="20:30" x14ac:dyDescent="0.2">
      <c r="T18100" s="212"/>
      <c r="U18100" s="213"/>
      <c r="V18100" s="213"/>
      <c r="W18100" s="213"/>
      <c r="X18100" s="214"/>
      <c r="Y18100" s="214"/>
      <c r="Z18100" s="214"/>
      <c r="AA18100" s="217"/>
      <c r="AB18100" s="217"/>
      <c r="AC18100" s="217"/>
      <c r="AD18100" s="213"/>
    </row>
    <row r="18101" spans="20:30" x14ac:dyDescent="0.2">
      <c r="T18101" s="212"/>
      <c r="U18101" s="213"/>
      <c r="V18101" s="213"/>
      <c r="W18101" s="213"/>
      <c r="X18101" s="214"/>
      <c r="Y18101" s="214"/>
      <c r="Z18101" s="214"/>
      <c r="AA18101" s="217"/>
      <c r="AB18101" s="217"/>
      <c r="AC18101" s="217"/>
      <c r="AD18101" s="213"/>
    </row>
    <row r="18102" spans="20:30" x14ac:dyDescent="0.2">
      <c r="T18102" s="212"/>
      <c r="U18102" s="213"/>
      <c r="V18102" s="213"/>
      <c r="W18102" s="213"/>
      <c r="X18102" s="214"/>
      <c r="Y18102" s="214"/>
      <c r="Z18102" s="214"/>
      <c r="AA18102" s="217"/>
      <c r="AB18102" s="217"/>
      <c r="AC18102" s="217"/>
      <c r="AD18102" s="213"/>
    </row>
    <row r="18103" spans="20:30" x14ac:dyDescent="0.2">
      <c r="T18103" s="212"/>
      <c r="U18103" s="213"/>
      <c r="V18103" s="213"/>
      <c r="W18103" s="213"/>
      <c r="X18103" s="214"/>
      <c r="Y18103" s="214"/>
      <c r="Z18103" s="214"/>
      <c r="AA18103" s="217"/>
      <c r="AB18103" s="217"/>
      <c r="AC18103" s="217"/>
      <c r="AD18103" s="213"/>
    </row>
    <row r="18104" spans="20:30" x14ac:dyDescent="0.2">
      <c r="T18104" s="212"/>
      <c r="U18104" s="213"/>
      <c r="V18104" s="213"/>
      <c r="W18104" s="213"/>
      <c r="X18104" s="214"/>
      <c r="Y18104" s="214"/>
      <c r="Z18104" s="214"/>
      <c r="AA18104" s="217"/>
      <c r="AB18104" s="217"/>
      <c r="AC18104" s="217"/>
      <c r="AD18104" s="213"/>
    </row>
    <row r="18105" spans="20:30" x14ac:dyDescent="0.2">
      <c r="T18105" s="212"/>
      <c r="U18105" s="213"/>
      <c r="V18105" s="213"/>
      <c r="W18105" s="213"/>
      <c r="X18105" s="214"/>
      <c r="Y18105" s="214"/>
      <c r="Z18105" s="214"/>
      <c r="AA18105" s="217"/>
      <c r="AB18105" s="217"/>
      <c r="AC18105" s="217"/>
      <c r="AD18105" s="213"/>
    </row>
    <row r="18106" spans="20:30" x14ac:dyDescent="0.2">
      <c r="T18106" s="212"/>
      <c r="U18106" s="213"/>
      <c r="V18106" s="213"/>
      <c r="W18106" s="213"/>
      <c r="X18106" s="214"/>
      <c r="Y18106" s="214"/>
      <c r="Z18106" s="214"/>
      <c r="AA18106" s="217"/>
      <c r="AB18106" s="217"/>
      <c r="AC18106" s="217"/>
      <c r="AD18106" s="213"/>
    </row>
    <row r="18107" spans="20:30" x14ac:dyDescent="0.2">
      <c r="T18107" s="212"/>
      <c r="U18107" s="213"/>
      <c r="V18107" s="213"/>
      <c r="W18107" s="213"/>
      <c r="X18107" s="214"/>
      <c r="Y18107" s="214"/>
      <c r="Z18107" s="214"/>
      <c r="AA18107" s="217"/>
      <c r="AB18107" s="217"/>
      <c r="AC18107" s="217"/>
      <c r="AD18107" s="213"/>
    </row>
    <row r="18108" spans="20:30" x14ac:dyDescent="0.2">
      <c r="T18108" s="212"/>
      <c r="U18108" s="213"/>
      <c r="V18108" s="213"/>
      <c r="W18108" s="213"/>
      <c r="X18108" s="214"/>
      <c r="Y18108" s="214"/>
      <c r="Z18108" s="214"/>
      <c r="AA18108" s="217"/>
      <c r="AB18108" s="217"/>
      <c r="AC18108" s="217"/>
      <c r="AD18108" s="213"/>
    </row>
    <row r="18109" spans="20:30" x14ac:dyDescent="0.2">
      <c r="T18109" s="212"/>
      <c r="U18109" s="213"/>
      <c r="V18109" s="213"/>
      <c r="W18109" s="213"/>
      <c r="X18109" s="214"/>
      <c r="Y18109" s="214"/>
      <c r="Z18109" s="214"/>
      <c r="AA18109" s="217"/>
      <c r="AB18109" s="217"/>
      <c r="AC18109" s="217"/>
      <c r="AD18109" s="213"/>
    </row>
    <row r="18110" spans="20:30" x14ac:dyDescent="0.2">
      <c r="T18110" s="212"/>
      <c r="U18110" s="213"/>
      <c r="V18110" s="213"/>
      <c r="W18110" s="213"/>
      <c r="X18110" s="214"/>
      <c r="Y18110" s="214"/>
      <c r="Z18110" s="214"/>
      <c r="AA18110" s="217"/>
      <c r="AB18110" s="217"/>
      <c r="AC18110" s="217"/>
      <c r="AD18110" s="213"/>
    </row>
    <row r="18111" spans="20:30" x14ac:dyDescent="0.2">
      <c r="T18111" s="212"/>
      <c r="U18111" s="213"/>
      <c r="V18111" s="213"/>
      <c r="W18111" s="213"/>
      <c r="X18111" s="214"/>
      <c r="Y18111" s="214"/>
      <c r="Z18111" s="214"/>
      <c r="AA18111" s="217"/>
      <c r="AB18111" s="217"/>
      <c r="AC18111" s="217"/>
      <c r="AD18111" s="213"/>
    </row>
    <row r="18112" spans="20:30" x14ac:dyDescent="0.2">
      <c r="T18112" s="212"/>
      <c r="U18112" s="213"/>
      <c r="V18112" s="213"/>
      <c r="W18112" s="213"/>
      <c r="X18112" s="214"/>
      <c r="Y18112" s="214"/>
      <c r="Z18112" s="214"/>
      <c r="AA18112" s="217"/>
      <c r="AB18112" s="217"/>
      <c r="AC18112" s="217"/>
      <c r="AD18112" s="213"/>
    </row>
    <row r="18113" spans="20:30" x14ac:dyDescent="0.2">
      <c r="T18113" s="212"/>
      <c r="U18113" s="213"/>
      <c r="V18113" s="213"/>
      <c r="W18113" s="213"/>
      <c r="X18113" s="214"/>
      <c r="Y18113" s="214"/>
      <c r="Z18113" s="214"/>
      <c r="AA18113" s="217"/>
      <c r="AB18113" s="217"/>
      <c r="AC18113" s="217"/>
      <c r="AD18113" s="213"/>
    </row>
    <row r="18114" spans="20:30" x14ac:dyDescent="0.2">
      <c r="T18114" s="212"/>
      <c r="U18114" s="213"/>
      <c r="V18114" s="213"/>
      <c r="W18114" s="213"/>
      <c r="X18114" s="214"/>
      <c r="Y18114" s="214"/>
      <c r="Z18114" s="214"/>
      <c r="AA18114" s="217"/>
      <c r="AB18114" s="217"/>
      <c r="AC18114" s="217"/>
      <c r="AD18114" s="213"/>
    </row>
    <row r="18115" spans="20:30" x14ac:dyDescent="0.2">
      <c r="T18115" s="212"/>
      <c r="U18115" s="213"/>
      <c r="V18115" s="213"/>
      <c r="W18115" s="213"/>
      <c r="X18115" s="214"/>
      <c r="Y18115" s="214"/>
      <c r="Z18115" s="214"/>
      <c r="AA18115" s="217"/>
      <c r="AB18115" s="217"/>
      <c r="AC18115" s="217"/>
      <c r="AD18115" s="213"/>
    </row>
    <row r="18116" spans="20:30" x14ac:dyDescent="0.2">
      <c r="T18116" s="212"/>
      <c r="U18116" s="213"/>
      <c r="V18116" s="213"/>
      <c r="W18116" s="213"/>
      <c r="X18116" s="214"/>
      <c r="Y18116" s="214"/>
      <c r="Z18116" s="214"/>
      <c r="AA18116" s="217"/>
      <c r="AB18116" s="217"/>
      <c r="AC18116" s="217"/>
      <c r="AD18116" s="213"/>
    </row>
    <row r="18117" spans="20:30" x14ac:dyDescent="0.2">
      <c r="T18117" s="212"/>
      <c r="U18117" s="213"/>
      <c r="V18117" s="213"/>
      <c r="W18117" s="213"/>
      <c r="X18117" s="214"/>
      <c r="Y18117" s="214"/>
      <c r="Z18117" s="214"/>
      <c r="AA18117" s="217"/>
      <c r="AB18117" s="217"/>
      <c r="AC18117" s="217"/>
      <c r="AD18117" s="213"/>
    </row>
    <row r="18118" spans="20:30" x14ac:dyDescent="0.2">
      <c r="T18118" s="212"/>
      <c r="U18118" s="213"/>
      <c r="V18118" s="213"/>
      <c r="W18118" s="213"/>
      <c r="X18118" s="214"/>
      <c r="Y18118" s="214"/>
      <c r="Z18118" s="214"/>
      <c r="AA18118" s="217"/>
      <c r="AB18118" s="217"/>
      <c r="AC18118" s="217"/>
      <c r="AD18118" s="213"/>
    </row>
    <row r="18119" spans="20:30" x14ac:dyDescent="0.2">
      <c r="T18119" s="212"/>
      <c r="U18119" s="213"/>
      <c r="V18119" s="213"/>
      <c r="W18119" s="213"/>
      <c r="X18119" s="214"/>
      <c r="Y18119" s="214"/>
      <c r="Z18119" s="214"/>
      <c r="AA18119" s="217"/>
      <c r="AB18119" s="217"/>
      <c r="AC18119" s="217"/>
      <c r="AD18119" s="213"/>
    </row>
    <row r="18120" spans="20:30" x14ac:dyDescent="0.2">
      <c r="T18120" s="212"/>
      <c r="U18120" s="213"/>
      <c r="V18120" s="213"/>
      <c r="W18120" s="213"/>
      <c r="X18120" s="214"/>
      <c r="Y18120" s="214"/>
      <c r="Z18120" s="214"/>
      <c r="AA18120" s="217"/>
      <c r="AB18120" s="217"/>
      <c r="AC18120" s="217"/>
      <c r="AD18120" s="213"/>
    </row>
    <row r="18121" spans="20:30" x14ac:dyDescent="0.2">
      <c r="T18121" s="212"/>
      <c r="U18121" s="213"/>
      <c r="V18121" s="213"/>
      <c r="W18121" s="213"/>
      <c r="X18121" s="214"/>
      <c r="Y18121" s="214"/>
      <c r="Z18121" s="214"/>
      <c r="AA18121" s="217"/>
      <c r="AB18121" s="217"/>
      <c r="AC18121" s="217"/>
      <c r="AD18121" s="213"/>
    </row>
    <row r="18122" spans="20:30" x14ac:dyDescent="0.2">
      <c r="T18122" s="212"/>
      <c r="U18122" s="213"/>
      <c r="V18122" s="213"/>
      <c r="W18122" s="213"/>
      <c r="X18122" s="214"/>
      <c r="Y18122" s="214"/>
      <c r="Z18122" s="214"/>
      <c r="AA18122" s="217"/>
      <c r="AB18122" s="217"/>
      <c r="AC18122" s="217"/>
      <c r="AD18122" s="213"/>
    </row>
    <row r="18123" spans="20:30" x14ac:dyDescent="0.2">
      <c r="T18123" s="212"/>
      <c r="U18123" s="213"/>
      <c r="V18123" s="213"/>
      <c r="W18123" s="213"/>
      <c r="X18123" s="214"/>
      <c r="Y18123" s="214"/>
      <c r="Z18123" s="214"/>
      <c r="AA18123" s="217"/>
      <c r="AB18123" s="217"/>
      <c r="AC18123" s="217"/>
      <c r="AD18123" s="213"/>
    </row>
    <row r="18124" spans="20:30" x14ac:dyDescent="0.2">
      <c r="T18124" s="212"/>
      <c r="U18124" s="213"/>
      <c r="V18124" s="213"/>
      <c r="W18124" s="213"/>
      <c r="X18124" s="214"/>
      <c r="Y18124" s="214"/>
      <c r="Z18124" s="214"/>
      <c r="AA18124" s="217"/>
      <c r="AB18124" s="217"/>
      <c r="AC18124" s="217"/>
      <c r="AD18124" s="213"/>
    </row>
    <row r="18125" spans="20:30" x14ac:dyDescent="0.2">
      <c r="T18125" s="212"/>
      <c r="U18125" s="213"/>
      <c r="V18125" s="213"/>
      <c r="W18125" s="213"/>
      <c r="X18125" s="214"/>
      <c r="Y18125" s="214"/>
      <c r="Z18125" s="214"/>
      <c r="AA18125" s="217"/>
      <c r="AB18125" s="217"/>
      <c r="AC18125" s="217"/>
      <c r="AD18125" s="213"/>
    </row>
    <row r="18126" spans="20:30" x14ac:dyDescent="0.2">
      <c r="T18126" s="212"/>
      <c r="U18126" s="213"/>
      <c r="V18126" s="213"/>
      <c r="W18126" s="213"/>
      <c r="X18126" s="214"/>
      <c r="Y18126" s="214"/>
      <c r="Z18126" s="214"/>
      <c r="AA18126" s="217"/>
      <c r="AB18126" s="217"/>
      <c r="AC18126" s="217"/>
      <c r="AD18126" s="213"/>
    </row>
    <row r="18127" spans="20:30" x14ac:dyDescent="0.2">
      <c r="T18127" s="212"/>
      <c r="U18127" s="213"/>
      <c r="V18127" s="213"/>
      <c r="W18127" s="213"/>
      <c r="X18127" s="214"/>
      <c r="Y18127" s="214"/>
      <c r="Z18127" s="214"/>
      <c r="AA18127" s="217"/>
      <c r="AB18127" s="217"/>
      <c r="AC18127" s="217"/>
      <c r="AD18127" s="213"/>
    </row>
    <row r="18128" spans="20:30" x14ac:dyDescent="0.2">
      <c r="T18128" s="212"/>
      <c r="U18128" s="213"/>
      <c r="V18128" s="213"/>
      <c r="W18128" s="213"/>
      <c r="X18128" s="214"/>
      <c r="Y18128" s="214"/>
      <c r="Z18128" s="214"/>
      <c r="AA18128" s="217"/>
      <c r="AB18128" s="217"/>
      <c r="AC18128" s="217"/>
      <c r="AD18128" s="213"/>
    </row>
    <row r="18129" spans="20:30" x14ac:dyDescent="0.2">
      <c r="T18129" s="212"/>
      <c r="U18129" s="213"/>
      <c r="V18129" s="213"/>
      <c r="W18129" s="213"/>
      <c r="X18129" s="214"/>
      <c r="Y18129" s="214"/>
      <c r="Z18129" s="214"/>
      <c r="AA18129" s="217"/>
      <c r="AB18129" s="217"/>
      <c r="AC18129" s="217"/>
      <c r="AD18129" s="213"/>
    </row>
    <row r="18130" spans="20:30" x14ac:dyDescent="0.2">
      <c r="T18130" s="212"/>
      <c r="U18130" s="213"/>
      <c r="V18130" s="213"/>
      <c r="W18130" s="213"/>
      <c r="X18130" s="214"/>
      <c r="Y18130" s="214"/>
      <c r="Z18130" s="214"/>
      <c r="AA18130" s="217"/>
      <c r="AB18130" s="217"/>
      <c r="AC18130" s="217"/>
      <c r="AD18130" s="213"/>
    </row>
    <row r="18131" spans="20:30" x14ac:dyDescent="0.2">
      <c r="T18131" s="212"/>
      <c r="U18131" s="213"/>
      <c r="V18131" s="213"/>
      <c r="W18131" s="213"/>
      <c r="X18131" s="214"/>
      <c r="Y18131" s="214"/>
      <c r="Z18131" s="214"/>
      <c r="AA18131" s="217"/>
      <c r="AB18131" s="217"/>
      <c r="AC18131" s="217"/>
      <c r="AD18131" s="213"/>
    </row>
    <row r="18132" spans="20:30" x14ac:dyDescent="0.2">
      <c r="T18132" s="212"/>
      <c r="U18132" s="213"/>
      <c r="V18132" s="213"/>
      <c r="W18132" s="213"/>
      <c r="X18132" s="214"/>
      <c r="Y18132" s="214"/>
      <c r="Z18132" s="214"/>
      <c r="AA18132" s="217"/>
      <c r="AB18132" s="217"/>
      <c r="AC18132" s="217"/>
      <c r="AD18132" s="213"/>
    </row>
    <row r="18133" spans="20:30" x14ac:dyDescent="0.2">
      <c r="T18133" s="212"/>
      <c r="U18133" s="213"/>
      <c r="V18133" s="213"/>
      <c r="W18133" s="213"/>
      <c r="X18133" s="214"/>
      <c r="Y18133" s="214"/>
      <c r="Z18133" s="214"/>
      <c r="AA18133" s="217"/>
      <c r="AB18133" s="217"/>
      <c r="AC18133" s="217"/>
      <c r="AD18133" s="213"/>
    </row>
    <row r="18134" spans="20:30" x14ac:dyDescent="0.2">
      <c r="T18134" s="212"/>
      <c r="U18134" s="213"/>
      <c r="V18134" s="213"/>
      <c r="W18134" s="213"/>
      <c r="X18134" s="214"/>
      <c r="Y18134" s="214"/>
      <c r="Z18134" s="214"/>
      <c r="AA18134" s="217"/>
      <c r="AB18134" s="217"/>
      <c r="AC18134" s="217"/>
      <c r="AD18134" s="213"/>
    </row>
    <row r="18135" spans="20:30" x14ac:dyDescent="0.2">
      <c r="T18135" s="212"/>
      <c r="U18135" s="213"/>
      <c r="V18135" s="213"/>
      <c r="W18135" s="213"/>
      <c r="X18135" s="214"/>
      <c r="Y18135" s="214"/>
      <c r="Z18135" s="214"/>
      <c r="AA18135" s="217"/>
      <c r="AB18135" s="217"/>
      <c r="AC18135" s="217"/>
      <c r="AD18135" s="213"/>
    </row>
    <row r="18136" spans="20:30" x14ac:dyDescent="0.2">
      <c r="T18136" s="212"/>
      <c r="U18136" s="213"/>
      <c r="V18136" s="213"/>
      <c r="W18136" s="213"/>
      <c r="X18136" s="214"/>
      <c r="Y18136" s="214"/>
      <c r="Z18136" s="214"/>
      <c r="AA18136" s="217"/>
      <c r="AB18136" s="217"/>
      <c r="AC18136" s="217"/>
      <c r="AD18136" s="213"/>
    </row>
    <row r="18137" spans="20:30" x14ac:dyDescent="0.2">
      <c r="T18137" s="212"/>
      <c r="U18137" s="213"/>
      <c r="V18137" s="213"/>
      <c r="W18137" s="213"/>
      <c r="X18137" s="214"/>
      <c r="Y18137" s="214"/>
      <c r="Z18137" s="214"/>
      <c r="AA18137" s="217"/>
      <c r="AB18137" s="217"/>
      <c r="AC18137" s="217"/>
      <c r="AD18137" s="213"/>
    </row>
    <row r="18138" spans="20:30" x14ac:dyDescent="0.2">
      <c r="T18138" s="212"/>
      <c r="U18138" s="213"/>
      <c r="V18138" s="213"/>
      <c r="W18138" s="213"/>
      <c r="X18138" s="214"/>
      <c r="Y18138" s="214"/>
      <c r="Z18138" s="214"/>
      <c r="AA18138" s="217"/>
      <c r="AB18138" s="217"/>
      <c r="AC18138" s="217"/>
      <c r="AD18138" s="213"/>
    </row>
    <row r="18139" spans="20:30" x14ac:dyDescent="0.2">
      <c r="T18139" s="212"/>
      <c r="U18139" s="213"/>
      <c r="V18139" s="213"/>
      <c r="W18139" s="213"/>
      <c r="X18139" s="214"/>
      <c r="Y18139" s="214"/>
      <c r="Z18139" s="214"/>
      <c r="AA18139" s="217"/>
      <c r="AB18139" s="217"/>
      <c r="AC18139" s="217"/>
      <c r="AD18139" s="213"/>
    </row>
    <row r="18140" spans="20:30" x14ac:dyDescent="0.2">
      <c r="T18140" s="212"/>
      <c r="U18140" s="213"/>
      <c r="V18140" s="213"/>
      <c r="W18140" s="213"/>
      <c r="X18140" s="214"/>
      <c r="Y18140" s="214"/>
      <c r="Z18140" s="214"/>
      <c r="AA18140" s="217"/>
      <c r="AB18140" s="217"/>
      <c r="AC18140" s="217"/>
      <c r="AD18140" s="213"/>
    </row>
    <row r="18141" spans="20:30" x14ac:dyDescent="0.2">
      <c r="T18141" s="212"/>
      <c r="U18141" s="213"/>
      <c r="V18141" s="213"/>
      <c r="W18141" s="213"/>
      <c r="X18141" s="214"/>
      <c r="Y18141" s="214"/>
      <c r="Z18141" s="214"/>
      <c r="AA18141" s="217"/>
      <c r="AB18141" s="217"/>
      <c r="AC18141" s="217"/>
      <c r="AD18141" s="213"/>
    </row>
    <row r="18142" spans="20:30" x14ac:dyDescent="0.2">
      <c r="T18142" s="212"/>
      <c r="U18142" s="213"/>
      <c r="V18142" s="213"/>
      <c r="W18142" s="213"/>
      <c r="X18142" s="214"/>
      <c r="Y18142" s="214"/>
      <c r="Z18142" s="214"/>
      <c r="AA18142" s="217"/>
      <c r="AB18142" s="217"/>
      <c r="AC18142" s="217"/>
      <c r="AD18142" s="213"/>
    </row>
    <row r="18143" spans="20:30" x14ac:dyDescent="0.2">
      <c r="T18143" s="212"/>
      <c r="U18143" s="213"/>
      <c r="V18143" s="213"/>
      <c r="W18143" s="213"/>
      <c r="X18143" s="214"/>
      <c r="Y18143" s="214"/>
      <c r="Z18143" s="214"/>
      <c r="AA18143" s="217"/>
      <c r="AB18143" s="217"/>
      <c r="AC18143" s="217"/>
      <c r="AD18143" s="213"/>
    </row>
    <row r="18144" spans="20:30" x14ac:dyDescent="0.2">
      <c r="T18144" s="212"/>
      <c r="U18144" s="213"/>
      <c r="V18144" s="213"/>
      <c r="W18144" s="213"/>
      <c r="X18144" s="214"/>
      <c r="Y18144" s="214"/>
      <c r="Z18144" s="214"/>
      <c r="AA18144" s="217"/>
      <c r="AB18144" s="217"/>
      <c r="AC18144" s="217"/>
      <c r="AD18144" s="213"/>
    </row>
    <row r="18145" spans="20:30" x14ac:dyDescent="0.2">
      <c r="T18145" s="212"/>
      <c r="U18145" s="213"/>
      <c r="V18145" s="213"/>
      <c r="W18145" s="213"/>
      <c r="X18145" s="214"/>
      <c r="Y18145" s="214"/>
      <c r="Z18145" s="214"/>
      <c r="AA18145" s="217"/>
      <c r="AB18145" s="217"/>
      <c r="AC18145" s="217"/>
      <c r="AD18145" s="213"/>
    </row>
    <row r="18146" spans="20:30" x14ac:dyDescent="0.2">
      <c r="T18146" s="212"/>
      <c r="U18146" s="213"/>
      <c r="V18146" s="213"/>
      <c r="W18146" s="213"/>
      <c r="X18146" s="214"/>
      <c r="Y18146" s="214"/>
      <c r="Z18146" s="214"/>
      <c r="AA18146" s="217"/>
      <c r="AB18146" s="217"/>
      <c r="AC18146" s="217"/>
      <c r="AD18146" s="213"/>
    </row>
    <row r="18147" spans="20:30" x14ac:dyDescent="0.2">
      <c r="T18147" s="212"/>
      <c r="U18147" s="213"/>
      <c r="V18147" s="213"/>
      <c r="W18147" s="213"/>
      <c r="X18147" s="214"/>
      <c r="Y18147" s="214"/>
      <c r="Z18147" s="214"/>
      <c r="AA18147" s="217"/>
      <c r="AB18147" s="217"/>
      <c r="AC18147" s="217"/>
      <c r="AD18147" s="213"/>
    </row>
    <row r="18148" spans="20:30" x14ac:dyDescent="0.2">
      <c r="T18148" s="212"/>
      <c r="U18148" s="213"/>
      <c r="V18148" s="213"/>
      <c r="W18148" s="213"/>
      <c r="X18148" s="214"/>
      <c r="Y18148" s="214"/>
      <c r="Z18148" s="214"/>
      <c r="AA18148" s="217"/>
      <c r="AB18148" s="217"/>
      <c r="AC18148" s="217"/>
      <c r="AD18148" s="213"/>
    </row>
    <row r="18149" spans="20:30" x14ac:dyDescent="0.2">
      <c r="T18149" s="212"/>
      <c r="U18149" s="213"/>
      <c r="V18149" s="213"/>
      <c r="W18149" s="213"/>
      <c r="X18149" s="214"/>
      <c r="Y18149" s="214"/>
      <c r="Z18149" s="214"/>
      <c r="AA18149" s="217"/>
      <c r="AB18149" s="217"/>
      <c r="AC18149" s="217"/>
      <c r="AD18149" s="213"/>
    </row>
    <row r="18150" spans="20:30" x14ac:dyDescent="0.2">
      <c r="T18150" s="212"/>
      <c r="U18150" s="213"/>
      <c r="V18150" s="213"/>
      <c r="W18150" s="213"/>
      <c r="X18150" s="214"/>
      <c r="Y18150" s="214"/>
      <c r="Z18150" s="214"/>
      <c r="AA18150" s="217"/>
      <c r="AB18150" s="217"/>
      <c r="AC18150" s="217"/>
      <c r="AD18150" s="213"/>
    </row>
    <row r="18151" spans="20:30" x14ac:dyDescent="0.2">
      <c r="T18151" s="212"/>
      <c r="U18151" s="213"/>
      <c r="V18151" s="213"/>
      <c r="W18151" s="213"/>
      <c r="X18151" s="214"/>
      <c r="Y18151" s="214"/>
      <c r="Z18151" s="214"/>
      <c r="AA18151" s="217"/>
      <c r="AB18151" s="217"/>
      <c r="AC18151" s="217"/>
      <c r="AD18151" s="213"/>
    </row>
    <row r="18152" spans="20:30" x14ac:dyDescent="0.2">
      <c r="T18152" s="212"/>
      <c r="U18152" s="213"/>
      <c r="V18152" s="213"/>
      <c r="W18152" s="213"/>
      <c r="X18152" s="214"/>
      <c r="Y18152" s="214"/>
      <c r="Z18152" s="214"/>
      <c r="AA18152" s="217"/>
      <c r="AB18152" s="217"/>
      <c r="AC18152" s="217"/>
      <c r="AD18152" s="213"/>
    </row>
    <row r="18153" spans="20:30" x14ac:dyDescent="0.2">
      <c r="T18153" s="212"/>
      <c r="U18153" s="213"/>
      <c r="V18153" s="213"/>
      <c r="W18153" s="213"/>
      <c r="X18153" s="214"/>
      <c r="Y18153" s="214"/>
      <c r="Z18153" s="214"/>
      <c r="AA18153" s="217"/>
      <c r="AB18153" s="217"/>
      <c r="AC18153" s="217"/>
      <c r="AD18153" s="213"/>
    </row>
    <row r="18154" spans="20:30" x14ac:dyDescent="0.2">
      <c r="T18154" s="212"/>
      <c r="U18154" s="213"/>
      <c r="V18154" s="213"/>
      <c r="W18154" s="213"/>
      <c r="X18154" s="214"/>
      <c r="Y18154" s="214"/>
      <c r="Z18154" s="214"/>
      <c r="AA18154" s="217"/>
      <c r="AB18154" s="217"/>
      <c r="AC18154" s="217"/>
      <c r="AD18154" s="213"/>
    </row>
    <row r="18155" spans="20:30" x14ac:dyDescent="0.2">
      <c r="T18155" s="212"/>
      <c r="U18155" s="213"/>
      <c r="V18155" s="213"/>
      <c r="W18155" s="213"/>
      <c r="X18155" s="214"/>
      <c r="Y18155" s="214"/>
      <c r="Z18155" s="214"/>
      <c r="AA18155" s="217"/>
      <c r="AB18155" s="217"/>
      <c r="AC18155" s="217"/>
      <c r="AD18155" s="213"/>
    </row>
    <row r="18156" spans="20:30" x14ac:dyDescent="0.2">
      <c r="T18156" s="212"/>
      <c r="U18156" s="213"/>
      <c r="V18156" s="213"/>
      <c r="W18156" s="213"/>
      <c r="X18156" s="214"/>
      <c r="Y18156" s="214"/>
      <c r="Z18156" s="214"/>
      <c r="AA18156" s="217"/>
      <c r="AB18156" s="217"/>
      <c r="AC18156" s="217"/>
      <c r="AD18156" s="213"/>
    </row>
    <row r="18157" spans="20:30" x14ac:dyDescent="0.2">
      <c r="T18157" s="212"/>
      <c r="U18157" s="213"/>
      <c r="V18157" s="213"/>
      <c r="W18157" s="213"/>
      <c r="X18157" s="214"/>
      <c r="Y18157" s="214"/>
      <c r="Z18157" s="214"/>
      <c r="AA18157" s="217"/>
      <c r="AB18157" s="217"/>
      <c r="AC18157" s="217"/>
      <c r="AD18157" s="213"/>
    </row>
    <row r="18158" spans="20:30" x14ac:dyDescent="0.2">
      <c r="T18158" s="212"/>
      <c r="U18158" s="213"/>
      <c r="V18158" s="213"/>
      <c r="W18158" s="213"/>
      <c r="X18158" s="214"/>
      <c r="Y18158" s="214"/>
      <c r="Z18158" s="214"/>
      <c r="AA18158" s="217"/>
      <c r="AB18158" s="217"/>
      <c r="AC18158" s="217"/>
      <c r="AD18158" s="213"/>
    </row>
    <row r="18159" spans="20:30" x14ac:dyDescent="0.2">
      <c r="T18159" s="212"/>
      <c r="U18159" s="213"/>
      <c r="V18159" s="213"/>
      <c r="W18159" s="213"/>
      <c r="X18159" s="214"/>
      <c r="Y18159" s="214"/>
      <c r="Z18159" s="214"/>
      <c r="AA18159" s="217"/>
      <c r="AB18159" s="217"/>
      <c r="AC18159" s="217"/>
      <c r="AD18159" s="213"/>
    </row>
    <row r="18160" spans="20:30" x14ac:dyDescent="0.2">
      <c r="T18160" s="212"/>
      <c r="U18160" s="213"/>
      <c r="V18160" s="213"/>
      <c r="W18160" s="213"/>
      <c r="X18160" s="214"/>
      <c r="Y18160" s="214"/>
      <c r="Z18160" s="214"/>
      <c r="AA18160" s="217"/>
      <c r="AB18160" s="217"/>
      <c r="AC18160" s="217"/>
      <c r="AD18160" s="213"/>
    </row>
    <row r="18161" spans="20:30" x14ac:dyDescent="0.2">
      <c r="T18161" s="212"/>
      <c r="U18161" s="213"/>
      <c r="V18161" s="213"/>
      <c r="W18161" s="213"/>
      <c r="X18161" s="214"/>
      <c r="Y18161" s="214"/>
      <c r="Z18161" s="214"/>
      <c r="AA18161" s="217"/>
      <c r="AB18161" s="217"/>
      <c r="AC18161" s="217"/>
      <c r="AD18161" s="213"/>
    </row>
    <row r="18162" spans="20:30" x14ac:dyDescent="0.2">
      <c r="T18162" s="212"/>
      <c r="U18162" s="213"/>
      <c r="V18162" s="213"/>
      <c r="W18162" s="213"/>
      <c r="X18162" s="214"/>
      <c r="Y18162" s="214"/>
      <c r="Z18162" s="214"/>
      <c r="AA18162" s="217"/>
      <c r="AB18162" s="217"/>
      <c r="AC18162" s="217"/>
      <c r="AD18162" s="213"/>
    </row>
    <row r="18163" spans="20:30" x14ac:dyDescent="0.2">
      <c r="T18163" s="212"/>
      <c r="U18163" s="213"/>
      <c r="V18163" s="213"/>
      <c r="W18163" s="213"/>
      <c r="X18163" s="214"/>
      <c r="Y18163" s="214"/>
      <c r="Z18163" s="214"/>
      <c r="AA18163" s="217"/>
      <c r="AB18163" s="217"/>
      <c r="AC18163" s="217"/>
      <c r="AD18163" s="213"/>
    </row>
    <row r="18164" spans="20:30" x14ac:dyDescent="0.2">
      <c r="T18164" s="212"/>
      <c r="U18164" s="213"/>
      <c r="V18164" s="213"/>
      <c r="W18164" s="213"/>
      <c r="X18164" s="214"/>
      <c r="Y18164" s="214"/>
      <c r="Z18164" s="214"/>
      <c r="AA18164" s="217"/>
      <c r="AB18164" s="217"/>
      <c r="AC18164" s="217"/>
      <c r="AD18164" s="213"/>
    </row>
    <row r="18165" spans="20:30" x14ac:dyDescent="0.2">
      <c r="T18165" s="212"/>
      <c r="U18165" s="213"/>
      <c r="V18165" s="213"/>
      <c r="W18165" s="213"/>
      <c r="X18165" s="214"/>
      <c r="Y18165" s="214"/>
      <c r="Z18165" s="214"/>
      <c r="AA18165" s="217"/>
      <c r="AB18165" s="217"/>
      <c r="AC18165" s="217"/>
      <c r="AD18165" s="213"/>
    </row>
    <row r="18166" spans="20:30" x14ac:dyDescent="0.2">
      <c r="T18166" s="212"/>
      <c r="U18166" s="213"/>
      <c r="V18166" s="213"/>
      <c r="W18166" s="213"/>
      <c r="X18166" s="214"/>
      <c r="Y18166" s="214"/>
      <c r="Z18166" s="214"/>
      <c r="AA18166" s="217"/>
      <c r="AB18166" s="217"/>
      <c r="AC18166" s="217"/>
      <c r="AD18166" s="213"/>
    </row>
    <row r="18167" spans="20:30" x14ac:dyDescent="0.2">
      <c r="T18167" s="212"/>
      <c r="U18167" s="213"/>
      <c r="V18167" s="213"/>
      <c r="W18167" s="213"/>
      <c r="X18167" s="214"/>
      <c r="Y18167" s="214"/>
      <c r="Z18167" s="214"/>
      <c r="AA18167" s="217"/>
      <c r="AB18167" s="217"/>
      <c r="AC18167" s="217"/>
      <c r="AD18167" s="213"/>
    </row>
    <row r="18168" spans="20:30" x14ac:dyDescent="0.2">
      <c r="T18168" s="212"/>
      <c r="U18168" s="213"/>
      <c r="V18168" s="213"/>
      <c r="W18168" s="213"/>
      <c r="X18168" s="214"/>
      <c r="Y18168" s="214"/>
      <c r="Z18168" s="214"/>
      <c r="AA18168" s="217"/>
      <c r="AB18168" s="217"/>
      <c r="AC18168" s="217"/>
      <c r="AD18168" s="213"/>
    </row>
    <row r="18169" spans="20:30" x14ac:dyDescent="0.2">
      <c r="T18169" s="212"/>
      <c r="U18169" s="213"/>
      <c r="V18169" s="213"/>
      <c r="W18169" s="213"/>
      <c r="X18169" s="214"/>
      <c r="Y18169" s="214"/>
      <c r="Z18169" s="214"/>
      <c r="AA18169" s="217"/>
      <c r="AB18169" s="217"/>
      <c r="AC18169" s="217"/>
      <c r="AD18169" s="213"/>
    </row>
    <row r="18170" spans="20:30" x14ac:dyDescent="0.2">
      <c r="T18170" s="212"/>
      <c r="U18170" s="213"/>
      <c r="V18170" s="213"/>
      <c r="W18170" s="213"/>
      <c r="X18170" s="214"/>
      <c r="Y18170" s="214"/>
      <c r="Z18170" s="214"/>
      <c r="AA18170" s="217"/>
      <c r="AB18170" s="217"/>
      <c r="AC18170" s="217"/>
      <c r="AD18170" s="213"/>
    </row>
    <row r="18171" spans="20:30" x14ac:dyDescent="0.2">
      <c r="T18171" s="212"/>
      <c r="U18171" s="213"/>
      <c r="V18171" s="213"/>
      <c r="W18171" s="213"/>
      <c r="X18171" s="214"/>
      <c r="Y18171" s="214"/>
      <c r="Z18171" s="214"/>
      <c r="AA18171" s="217"/>
      <c r="AB18171" s="217"/>
      <c r="AC18171" s="217"/>
      <c r="AD18171" s="213"/>
    </row>
    <row r="18172" spans="20:30" x14ac:dyDescent="0.2">
      <c r="T18172" s="212"/>
      <c r="U18172" s="213"/>
      <c r="V18172" s="213"/>
      <c r="W18172" s="213"/>
      <c r="X18172" s="214"/>
      <c r="Y18172" s="214"/>
      <c r="Z18172" s="214"/>
      <c r="AA18172" s="217"/>
      <c r="AB18172" s="217"/>
      <c r="AC18172" s="217"/>
      <c r="AD18172" s="213"/>
    </row>
    <row r="18173" spans="20:30" x14ac:dyDescent="0.2">
      <c r="T18173" s="212"/>
      <c r="U18173" s="213"/>
      <c r="V18173" s="213"/>
      <c r="W18173" s="213"/>
      <c r="X18173" s="214"/>
      <c r="Y18173" s="214"/>
      <c r="Z18173" s="214"/>
      <c r="AA18173" s="217"/>
      <c r="AB18173" s="217"/>
      <c r="AC18173" s="217"/>
      <c r="AD18173" s="213"/>
    </row>
    <row r="18174" spans="20:30" x14ac:dyDescent="0.2">
      <c r="T18174" s="212"/>
      <c r="U18174" s="213"/>
      <c r="V18174" s="213"/>
      <c r="W18174" s="213"/>
      <c r="X18174" s="214"/>
      <c r="Y18174" s="214"/>
      <c r="Z18174" s="214"/>
      <c r="AA18174" s="217"/>
      <c r="AB18174" s="217"/>
      <c r="AC18174" s="217"/>
      <c r="AD18174" s="213"/>
    </row>
    <row r="18175" spans="20:30" x14ac:dyDescent="0.2">
      <c r="T18175" s="212"/>
      <c r="U18175" s="213"/>
      <c r="V18175" s="213"/>
      <c r="W18175" s="213"/>
      <c r="X18175" s="214"/>
      <c r="Y18175" s="214"/>
      <c r="Z18175" s="214"/>
      <c r="AA18175" s="217"/>
      <c r="AB18175" s="217"/>
      <c r="AC18175" s="217"/>
      <c r="AD18175" s="213"/>
    </row>
    <row r="18176" spans="20:30" x14ac:dyDescent="0.2">
      <c r="T18176" s="212"/>
      <c r="U18176" s="213"/>
      <c r="V18176" s="213"/>
      <c r="W18176" s="213"/>
      <c r="X18176" s="214"/>
      <c r="Y18176" s="214"/>
      <c r="Z18176" s="214"/>
      <c r="AA18176" s="217"/>
      <c r="AB18176" s="217"/>
      <c r="AC18176" s="217"/>
      <c r="AD18176" s="213"/>
    </row>
    <row r="18177" spans="20:30" x14ac:dyDescent="0.2">
      <c r="T18177" s="212"/>
      <c r="U18177" s="213"/>
      <c r="V18177" s="213"/>
      <c r="W18177" s="213"/>
      <c r="X18177" s="214"/>
      <c r="Y18177" s="214"/>
      <c r="Z18177" s="214"/>
      <c r="AA18177" s="217"/>
      <c r="AB18177" s="217"/>
      <c r="AC18177" s="217"/>
      <c r="AD18177" s="213"/>
    </row>
    <row r="18178" spans="20:30" x14ac:dyDescent="0.2">
      <c r="T18178" s="212"/>
      <c r="U18178" s="213"/>
      <c r="V18178" s="213"/>
      <c r="W18178" s="213"/>
      <c r="X18178" s="214"/>
      <c r="Y18178" s="214"/>
      <c r="Z18178" s="214"/>
      <c r="AA18178" s="217"/>
      <c r="AB18178" s="217"/>
      <c r="AC18178" s="217"/>
      <c r="AD18178" s="213"/>
    </row>
    <row r="18179" spans="20:30" x14ac:dyDescent="0.2">
      <c r="T18179" s="212"/>
      <c r="U18179" s="213"/>
      <c r="V18179" s="213"/>
      <c r="W18179" s="213"/>
      <c r="X18179" s="214"/>
      <c r="Y18179" s="214"/>
      <c r="Z18179" s="214"/>
      <c r="AA18179" s="217"/>
      <c r="AB18179" s="217"/>
      <c r="AC18179" s="217"/>
      <c r="AD18179" s="213"/>
    </row>
    <row r="18180" spans="20:30" x14ac:dyDescent="0.2">
      <c r="T18180" s="212"/>
      <c r="U18180" s="213"/>
      <c r="V18180" s="213"/>
      <c r="W18180" s="213"/>
      <c r="X18180" s="214"/>
      <c r="Y18180" s="214"/>
      <c r="Z18180" s="214"/>
      <c r="AA18180" s="217"/>
      <c r="AB18180" s="217"/>
      <c r="AC18180" s="217"/>
      <c r="AD18180" s="213"/>
    </row>
    <row r="18181" spans="20:30" x14ac:dyDescent="0.2">
      <c r="T18181" s="212"/>
      <c r="U18181" s="213"/>
      <c r="V18181" s="213"/>
      <c r="W18181" s="213"/>
      <c r="X18181" s="214"/>
      <c r="Y18181" s="214"/>
      <c r="Z18181" s="214"/>
      <c r="AA18181" s="217"/>
      <c r="AB18181" s="217"/>
      <c r="AC18181" s="217"/>
      <c r="AD18181" s="213"/>
    </row>
    <row r="18182" spans="20:30" x14ac:dyDescent="0.2">
      <c r="T18182" s="212"/>
      <c r="U18182" s="213"/>
      <c r="V18182" s="213"/>
      <c r="W18182" s="213"/>
      <c r="X18182" s="214"/>
      <c r="Y18182" s="214"/>
      <c r="Z18182" s="214"/>
      <c r="AA18182" s="217"/>
      <c r="AB18182" s="217"/>
      <c r="AC18182" s="217"/>
      <c r="AD18182" s="213"/>
    </row>
    <row r="18183" spans="20:30" x14ac:dyDescent="0.2">
      <c r="T18183" s="212"/>
      <c r="U18183" s="213"/>
      <c r="V18183" s="213"/>
      <c r="W18183" s="213"/>
      <c r="X18183" s="214"/>
      <c r="Y18183" s="214"/>
      <c r="Z18183" s="214"/>
      <c r="AA18183" s="217"/>
      <c r="AB18183" s="217"/>
      <c r="AC18183" s="217"/>
      <c r="AD18183" s="213"/>
    </row>
    <row r="18184" spans="20:30" x14ac:dyDescent="0.2">
      <c r="T18184" s="212"/>
      <c r="U18184" s="213"/>
      <c r="V18184" s="213"/>
      <c r="W18184" s="213"/>
      <c r="X18184" s="214"/>
      <c r="Y18184" s="214"/>
      <c r="Z18184" s="214"/>
      <c r="AA18184" s="217"/>
      <c r="AB18184" s="217"/>
      <c r="AC18184" s="217"/>
      <c r="AD18184" s="213"/>
    </row>
    <row r="18185" spans="20:30" x14ac:dyDescent="0.2">
      <c r="T18185" s="212"/>
      <c r="U18185" s="213"/>
      <c r="V18185" s="213"/>
      <c r="W18185" s="213"/>
      <c r="X18185" s="214"/>
      <c r="Y18185" s="214"/>
      <c r="Z18185" s="214"/>
      <c r="AA18185" s="217"/>
      <c r="AB18185" s="217"/>
      <c r="AC18185" s="217"/>
      <c r="AD18185" s="213"/>
    </row>
    <row r="18186" spans="20:30" x14ac:dyDescent="0.2">
      <c r="T18186" s="212"/>
      <c r="U18186" s="213"/>
      <c r="V18186" s="213"/>
      <c r="W18186" s="213"/>
      <c r="X18186" s="214"/>
      <c r="Y18186" s="214"/>
      <c r="Z18186" s="214"/>
      <c r="AA18186" s="217"/>
      <c r="AB18186" s="217"/>
      <c r="AC18186" s="217"/>
      <c r="AD18186" s="213"/>
    </row>
    <row r="18187" spans="20:30" x14ac:dyDescent="0.2">
      <c r="T18187" s="212"/>
      <c r="U18187" s="213"/>
      <c r="V18187" s="213"/>
      <c r="W18187" s="213"/>
      <c r="X18187" s="214"/>
      <c r="Y18187" s="214"/>
      <c r="Z18187" s="214"/>
      <c r="AA18187" s="217"/>
      <c r="AB18187" s="217"/>
      <c r="AC18187" s="217"/>
      <c r="AD18187" s="213"/>
    </row>
    <row r="18188" spans="20:30" x14ac:dyDescent="0.2">
      <c r="T18188" s="212"/>
      <c r="U18188" s="213"/>
      <c r="V18188" s="213"/>
      <c r="W18188" s="213"/>
      <c r="X18188" s="214"/>
      <c r="Y18188" s="214"/>
      <c r="Z18188" s="214"/>
      <c r="AA18188" s="217"/>
      <c r="AB18188" s="217"/>
      <c r="AC18188" s="217"/>
      <c r="AD18188" s="213"/>
    </row>
    <row r="18189" spans="20:30" x14ac:dyDescent="0.2">
      <c r="T18189" s="212"/>
      <c r="U18189" s="213"/>
      <c r="V18189" s="213"/>
      <c r="W18189" s="213"/>
      <c r="X18189" s="214"/>
      <c r="Y18189" s="214"/>
      <c r="Z18189" s="214"/>
      <c r="AA18189" s="217"/>
      <c r="AB18189" s="217"/>
      <c r="AC18189" s="217"/>
      <c r="AD18189" s="213"/>
    </row>
    <row r="18190" spans="20:30" x14ac:dyDescent="0.2">
      <c r="T18190" s="212"/>
      <c r="U18190" s="213"/>
      <c r="V18190" s="213"/>
      <c r="W18190" s="213"/>
      <c r="X18190" s="214"/>
      <c r="Y18190" s="214"/>
      <c r="Z18190" s="214"/>
      <c r="AA18190" s="217"/>
      <c r="AB18190" s="217"/>
      <c r="AC18190" s="217"/>
      <c r="AD18190" s="213"/>
    </row>
    <row r="18191" spans="20:30" x14ac:dyDescent="0.2">
      <c r="T18191" s="212"/>
      <c r="U18191" s="213"/>
      <c r="V18191" s="213"/>
      <c r="W18191" s="213"/>
      <c r="X18191" s="214"/>
      <c r="Y18191" s="214"/>
      <c r="Z18191" s="214"/>
      <c r="AA18191" s="217"/>
      <c r="AB18191" s="217"/>
      <c r="AC18191" s="217"/>
      <c r="AD18191" s="213"/>
    </row>
    <row r="18192" spans="20:30" x14ac:dyDescent="0.2">
      <c r="T18192" s="212"/>
      <c r="U18192" s="213"/>
      <c r="V18192" s="213"/>
      <c r="W18192" s="213"/>
      <c r="X18192" s="214"/>
      <c r="Y18192" s="214"/>
      <c r="Z18192" s="214"/>
      <c r="AA18192" s="217"/>
      <c r="AB18192" s="217"/>
      <c r="AC18192" s="217"/>
      <c r="AD18192" s="213"/>
    </row>
    <row r="18193" spans="20:30" x14ac:dyDescent="0.2">
      <c r="T18193" s="212"/>
      <c r="U18193" s="213"/>
      <c r="V18193" s="213"/>
      <c r="W18193" s="213"/>
      <c r="X18193" s="214"/>
      <c r="Y18193" s="214"/>
      <c r="Z18193" s="214"/>
      <c r="AA18193" s="217"/>
      <c r="AB18193" s="217"/>
      <c r="AC18193" s="217"/>
      <c r="AD18193" s="213"/>
    </row>
    <row r="18194" spans="20:30" x14ac:dyDescent="0.2">
      <c r="T18194" s="212"/>
      <c r="U18194" s="213"/>
      <c r="V18194" s="213"/>
      <c r="W18194" s="213"/>
      <c r="X18194" s="214"/>
      <c r="Y18194" s="214"/>
      <c r="Z18194" s="214"/>
      <c r="AA18194" s="217"/>
      <c r="AB18194" s="217"/>
      <c r="AC18194" s="217"/>
      <c r="AD18194" s="213"/>
    </row>
    <row r="18195" spans="20:30" x14ac:dyDescent="0.2">
      <c r="T18195" s="212"/>
      <c r="U18195" s="213"/>
      <c r="V18195" s="213"/>
      <c r="W18195" s="213"/>
      <c r="X18195" s="214"/>
      <c r="Y18195" s="214"/>
      <c r="Z18195" s="214"/>
      <c r="AA18195" s="217"/>
      <c r="AB18195" s="217"/>
      <c r="AC18195" s="217"/>
      <c r="AD18195" s="213"/>
    </row>
    <row r="18196" spans="20:30" x14ac:dyDescent="0.2">
      <c r="T18196" s="212"/>
      <c r="U18196" s="213"/>
      <c r="V18196" s="213"/>
      <c r="W18196" s="213"/>
      <c r="X18196" s="214"/>
      <c r="Y18196" s="214"/>
      <c r="Z18196" s="214"/>
      <c r="AA18196" s="217"/>
      <c r="AB18196" s="217"/>
      <c r="AC18196" s="217"/>
      <c r="AD18196" s="213"/>
    </row>
    <row r="18197" spans="20:30" x14ac:dyDescent="0.2">
      <c r="T18197" s="212"/>
      <c r="U18197" s="213"/>
      <c r="V18197" s="213"/>
      <c r="W18197" s="213"/>
      <c r="X18197" s="214"/>
      <c r="Y18197" s="214"/>
      <c r="Z18197" s="214"/>
      <c r="AA18197" s="217"/>
      <c r="AB18197" s="217"/>
      <c r="AC18197" s="217"/>
      <c r="AD18197" s="213"/>
    </row>
    <row r="18198" spans="20:30" x14ac:dyDescent="0.2">
      <c r="T18198" s="212"/>
      <c r="U18198" s="213"/>
      <c r="V18198" s="213"/>
      <c r="W18198" s="213"/>
      <c r="X18198" s="214"/>
      <c r="Y18198" s="214"/>
      <c r="Z18198" s="214"/>
      <c r="AA18198" s="217"/>
      <c r="AB18198" s="217"/>
      <c r="AC18198" s="217"/>
      <c r="AD18198" s="213"/>
    </row>
    <row r="18199" spans="20:30" x14ac:dyDescent="0.2">
      <c r="T18199" s="212"/>
      <c r="U18199" s="213"/>
      <c r="V18199" s="213"/>
      <c r="W18199" s="213"/>
      <c r="X18199" s="214"/>
      <c r="Y18199" s="214"/>
      <c r="Z18199" s="214"/>
      <c r="AA18199" s="217"/>
      <c r="AB18199" s="217"/>
      <c r="AC18199" s="217"/>
      <c r="AD18199" s="213"/>
    </row>
    <row r="18200" spans="20:30" x14ac:dyDescent="0.2">
      <c r="T18200" s="212"/>
      <c r="U18200" s="213"/>
      <c r="V18200" s="213"/>
      <c r="W18200" s="213"/>
      <c r="X18200" s="214"/>
      <c r="Y18200" s="214"/>
      <c r="Z18200" s="214"/>
      <c r="AA18200" s="217"/>
      <c r="AB18200" s="217"/>
      <c r="AC18200" s="217"/>
      <c r="AD18200" s="213"/>
    </row>
    <row r="18201" spans="20:30" x14ac:dyDescent="0.2">
      <c r="T18201" s="212"/>
      <c r="U18201" s="213"/>
      <c r="V18201" s="213"/>
      <c r="W18201" s="213"/>
      <c r="X18201" s="214"/>
      <c r="Y18201" s="214"/>
      <c r="Z18201" s="214"/>
      <c r="AA18201" s="217"/>
      <c r="AB18201" s="217"/>
      <c r="AC18201" s="217"/>
      <c r="AD18201" s="213"/>
    </row>
    <row r="18202" spans="20:30" x14ac:dyDescent="0.2">
      <c r="T18202" s="212"/>
      <c r="U18202" s="213"/>
      <c r="V18202" s="213"/>
      <c r="W18202" s="213"/>
      <c r="X18202" s="214"/>
      <c r="Y18202" s="214"/>
      <c r="Z18202" s="214"/>
      <c r="AA18202" s="217"/>
      <c r="AB18202" s="217"/>
      <c r="AC18202" s="217"/>
      <c r="AD18202" s="213"/>
    </row>
    <row r="18203" spans="20:30" x14ac:dyDescent="0.2">
      <c r="T18203" s="212"/>
      <c r="U18203" s="213"/>
      <c r="V18203" s="213"/>
      <c r="W18203" s="213"/>
      <c r="X18203" s="214"/>
      <c r="Y18203" s="214"/>
      <c r="Z18203" s="214"/>
      <c r="AA18203" s="217"/>
      <c r="AB18203" s="217"/>
      <c r="AC18203" s="217"/>
      <c r="AD18203" s="213"/>
    </row>
    <row r="18204" spans="20:30" x14ac:dyDescent="0.2">
      <c r="T18204" s="212"/>
      <c r="U18204" s="213"/>
      <c r="V18204" s="213"/>
      <c r="W18204" s="213"/>
      <c r="X18204" s="214"/>
      <c r="Y18204" s="214"/>
      <c r="Z18204" s="214"/>
      <c r="AA18204" s="217"/>
      <c r="AB18204" s="217"/>
      <c r="AC18204" s="217"/>
      <c r="AD18204" s="213"/>
    </row>
    <row r="18205" spans="20:30" x14ac:dyDescent="0.2">
      <c r="T18205" s="212"/>
      <c r="U18205" s="213"/>
      <c r="V18205" s="213"/>
      <c r="W18205" s="213"/>
      <c r="X18205" s="214"/>
      <c r="Y18205" s="214"/>
      <c r="Z18205" s="214"/>
      <c r="AA18205" s="217"/>
      <c r="AB18205" s="217"/>
      <c r="AC18205" s="217"/>
      <c r="AD18205" s="213"/>
    </row>
    <row r="18206" spans="20:30" x14ac:dyDescent="0.2">
      <c r="T18206" s="212"/>
      <c r="U18206" s="213"/>
      <c r="V18206" s="213"/>
      <c r="W18206" s="213"/>
      <c r="X18206" s="214"/>
      <c r="Y18206" s="214"/>
      <c r="Z18206" s="214"/>
      <c r="AA18206" s="217"/>
      <c r="AB18206" s="217"/>
      <c r="AC18206" s="217"/>
      <c r="AD18206" s="213"/>
    </row>
    <row r="18207" spans="20:30" x14ac:dyDescent="0.2">
      <c r="T18207" s="212"/>
      <c r="U18207" s="213"/>
      <c r="V18207" s="213"/>
      <c r="W18207" s="213"/>
      <c r="X18207" s="214"/>
      <c r="Y18207" s="214"/>
      <c r="Z18207" s="214"/>
      <c r="AA18207" s="217"/>
      <c r="AB18207" s="217"/>
      <c r="AC18207" s="217"/>
      <c r="AD18207" s="213"/>
    </row>
    <row r="18208" spans="20:30" x14ac:dyDescent="0.2">
      <c r="T18208" s="212"/>
      <c r="U18208" s="213"/>
      <c r="V18208" s="213"/>
      <c r="W18208" s="213"/>
      <c r="X18208" s="214"/>
      <c r="Y18208" s="214"/>
      <c r="Z18208" s="214"/>
      <c r="AA18208" s="217"/>
      <c r="AB18208" s="217"/>
      <c r="AC18208" s="217"/>
      <c r="AD18208" s="213"/>
    </row>
    <row r="18209" spans="20:30" x14ac:dyDescent="0.2">
      <c r="T18209" s="212"/>
      <c r="U18209" s="213"/>
      <c r="V18209" s="213"/>
      <c r="W18209" s="213"/>
      <c r="X18209" s="214"/>
      <c r="Y18209" s="214"/>
      <c r="Z18209" s="214"/>
      <c r="AA18209" s="217"/>
      <c r="AB18209" s="217"/>
      <c r="AC18209" s="217"/>
      <c r="AD18209" s="213"/>
    </row>
    <row r="18210" spans="20:30" x14ac:dyDescent="0.2">
      <c r="T18210" s="212"/>
      <c r="U18210" s="213"/>
      <c r="V18210" s="213"/>
      <c r="W18210" s="213"/>
      <c r="X18210" s="214"/>
      <c r="Y18210" s="214"/>
      <c r="Z18210" s="214"/>
      <c r="AA18210" s="217"/>
      <c r="AB18210" s="217"/>
      <c r="AC18210" s="217"/>
      <c r="AD18210" s="213"/>
    </row>
    <row r="18211" spans="20:30" x14ac:dyDescent="0.2">
      <c r="T18211" s="212"/>
      <c r="U18211" s="213"/>
      <c r="V18211" s="213"/>
      <c r="W18211" s="213"/>
      <c r="X18211" s="214"/>
      <c r="Y18211" s="214"/>
      <c r="Z18211" s="214"/>
      <c r="AA18211" s="217"/>
      <c r="AB18211" s="217"/>
      <c r="AC18211" s="217"/>
      <c r="AD18211" s="213"/>
    </row>
    <row r="18212" spans="20:30" x14ac:dyDescent="0.2">
      <c r="T18212" s="212"/>
      <c r="U18212" s="213"/>
      <c r="V18212" s="213"/>
      <c r="W18212" s="213"/>
      <c r="X18212" s="214"/>
      <c r="Y18212" s="214"/>
      <c r="Z18212" s="214"/>
      <c r="AA18212" s="217"/>
      <c r="AB18212" s="217"/>
      <c r="AC18212" s="217"/>
      <c r="AD18212" s="213"/>
    </row>
    <row r="18213" spans="20:30" x14ac:dyDescent="0.2">
      <c r="T18213" s="212"/>
      <c r="U18213" s="213"/>
      <c r="V18213" s="213"/>
      <c r="W18213" s="213"/>
      <c r="X18213" s="214"/>
      <c r="Y18213" s="214"/>
      <c r="Z18213" s="214"/>
      <c r="AA18213" s="217"/>
      <c r="AB18213" s="217"/>
      <c r="AC18213" s="217"/>
      <c r="AD18213" s="213"/>
    </row>
    <row r="18214" spans="20:30" x14ac:dyDescent="0.2">
      <c r="T18214" s="212"/>
      <c r="U18214" s="213"/>
      <c r="V18214" s="213"/>
      <c r="W18214" s="213"/>
      <c r="X18214" s="214"/>
      <c r="Y18214" s="214"/>
      <c r="Z18214" s="214"/>
      <c r="AA18214" s="217"/>
      <c r="AB18214" s="217"/>
      <c r="AC18214" s="217"/>
      <c r="AD18214" s="213"/>
    </row>
    <row r="18215" spans="20:30" x14ac:dyDescent="0.2">
      <c r="T18215" s="212"/>
      <c r="U18215" s="213"/>
      <c r="V18215" s="213"/>
      <c r="W18215" s="213"/>
      <c r="X18215" s="214"/>
      <c r="Y18215" s="214"/>
      <c r="Z18215" s="214"/>
      <c r="AA18215" s="217"/>
      <c r="AB18215" s="217"/>
      <c r="AC18215" s="217"/>
      <c r="AD18215" s="213"/>
    </row>
    <row r="18216" spans="20:30" x14ac:dyDescent="0.2">
      <c r="T18216" s="212"/>
      <c r="U18216" s="213"/>
      <c r="V18216" s="213"/>
      <c r="W18216" s="213"/>
      <c r="X18216" s="214"/>
      <c r="Y18216" s="214"/>
      <c r="Z18216" s="214"/>
      <c r="AA18216" s="217"/>
      <c r="AB18216" s="217"/>
      <c r="AC18216" s="217"/>
      <c r="AD18216" s="213"/>
    </row>
    <row r="18217" spans="20:30" x14ac:dyDescent="0.2">
      <c r="T18217" s="212"/>
      <c r="U18217" s="213"/>
      <c r="V18217" s="213"/>
      <c r="W18217" s="213"/>
      <c r="X18217" s="214"/>
      <c r="Y18217" s="214"/>
      <c r="Z18217" s="214"/>
      <c r="AA18217" s="217"/>
      <c r="AB18217" s="217"/>
      <c r="AC18217" s="217"/>
      <c r="AD18217" s="213"/>
    </row>
    <row r="18218" spans="20:30" x14ac:dyDescent="0.2">
      <c r="T18218" s="212"/>
      <c r="U18218" s="213"/>
      <c r="V18218" s="213"/>
      <c r="W18218" s="213"/>
      <c r="X18218" s="214"/>
      <c r="Y18218" s="214"/>
      <c r="Z18218" s="214"/>
      <c r="AA18218" s="217"/>
      <c r="AB18218" s="217"/>
      <c r="AC18218" s="217"/>
      <c r="AD18218" s="213"/>
    </row>
    <row r="18219" spans="20:30" x14ac:dyDescent="0.2">
      <c r="T18219" s="212"/>
      <c r="U18219" s="213"/>
      <c r="V18219" s="213"/>
      <c r="W18219" s="213"/>
      <c r="X18219" s="214"/>
      <c r="Y18219" s="214"/>
      <c r="Z18219" s="214"/>
      <c r="AA18219" s="217"/>
      <c r="AB18219" s="217"/>
      <c r="AC18219" s="217"/>
      <c r="AD18219" s="213"/>
    </row>
    <row r="18220" spans="20:30" x14ac:dyDescent="0.2">
      <c r="T18220" s="212"/>
      <c r="U18220" s="213"/>
      <c r="V18220" s="213"/>
      <c r="W18220" s="213"/>
      <c r="X18220" s="214"/>
      <c r="Y18220" s="214"/>
      <c r="Z18220" s="214"/>
      <c r="AA18220" s="217"/>
      <c r="AB18220" s="217"/>
      <c r="AC18220" s="217"/>
      <c r="AD18220" s="213"/>
    </row>
    <row r="18221" spans="20:30" x14ac:dyDescent="0.2">
      <c r="T18221" s="212"/>
      <c r="U18221" s="213"/>
      <c r="V18221" s="213"/>
      <c r="W18221" s="213"/>
      <c r="X18221" s="214"/>
      <c r="Y18221" s="214"/>
      <c r="Z18221" s="214"/>
      <c r="AA18221" s="217"/>
      <c r="AB18221" s="217"/>
      <c r="AC18221" s="217"/>
      <c r="AD18221" s="213"/>
    </row>
    <row r="18222" spans="20:30" x14ac:dyDescent="0.2">
      <c r="T18222" s="212"/>
      <c r="U18222" s="213"/>
      <c r="V18222" s="213"/>
      <c r="W18222" s="213"/>
      <c r="X18222" s="214"/>
      <c r="Y18222" s="214"/>
      <c r="Z18222" s="214"/>
      <c r="AA18222" s="217"/>
      <c r="AB18222" s="217"/>
      <c r="AC18222" s="217"/>
      <c r="AD18222" s="213"/>
    </row>
    <row r="18223" spans="20:30" x14ac:dyDescent="0.2">
      <c r="T18223" s="212"/>
      <c r="U18223" s="213"/>
      <c r="V18223" s="213"/>
      <c r="W18223" s="213"/>
      <c r="X18223" s="214"/>
      <c r="Y18223" s="214"/>
      <c r="Z18223" s="214"/>
      <c r="AA18223" s="217"/>
      <c r="AB18223" s="217"/>
      <c r="AC18223" s="217"/>
      <c r="AD18223" s="213"/>
    </row>
    <row r="18224" spans="20:30" x14ac:dyDescent="0.2">
      <c r="T18224" s="212"/>
      <c r="U18224" s="213"/>
      <c r="V18224" s="213"/>
      <c r="W18224" s="213"/>
      <c r="X18224" s="214"/>
      <c r="Y18224" s="214"/>
      <c r="Z18224" s="214"/>
      <c r="AA18224" s="217"/>
      <c r="AB18224" s="217"/>
      <c r="AC18224" s="217"/>
      <c r="AD18224" s="213"/>
    </row>
    <row r="18225" spans="20:30" x14ac:dyDescent="0.2">
      <c r="T18225" s="212"/>
      <c r="U18225" s="213"/>
      <c r="V18225" s="213"/>
      <c r="W18225" s="213"/>
      <c r="X18225" s="214"/>
      <c r="Y18225" s="214"/>
      <c r="Z18225" s="214"/>
      <c r="AA18225" s="217"/>
      <c r="AB18225" s="217"/>
      <c r="AC18225" s="217"/>
      <c r="AD18225" s="213"/>
    </row>
    <row r="18226" spans="20:30" x14ac:dyDescent="0.2">
      <c r="T18226" s="212"/>
      <c r="U18226" s="213"/>
      <c r="V18226" s="213"/>
      <c r="W18226" s="213"/>
      <c r="X18226" s="214"/>
      <c r="Y18226" s="214"/>
      <c r="Z18226" s="214"/>
      <c r="AA18226" s="217"/>
      <c r="AB18226" s="217"/>
      <c r="AC18226" s="217"/>
      <c r="AD18226" s="213"/>
    </row>
    <row r="18227" spans="20:30" x14ac:dyDescent="0.2">
      <c r="T18227" s="212"/>
      <c r="U18227" s="213"/>
      <c r="V18227" s="213"/>
      <c r="W18227" s="213"/>
      <c r="X18227" s="214"/>
      <c r="Y18227" s="214"/>
      <c r="Z18227" s="214"/>
      <c r="AA18227" s="217"/>
      <c r="AB18227" s="217"/>
      <c r="AC18227" s="217"/>
      <c r="AD18227" s="213"/>
    </row>
    <row r="18228" spans="20:30" x14ac:dyDescent="0.2">
      <c r="T18228" s="212"/>
      <c r="U18228" s="213"/>
      <c r="V18228" s="213"/>
      <c r="W18228" s="213"/>
      <c r="X18228" s="214"/>
      <c r="Y18228" s="214"/>
      <c r="Z18228" s="214"/>
      <c r="AA18228" s="217"/>
      <c r="AB18228" s="217"/>
      <c r="AC18228" s="217"/>
      <c r="AD18228" s="213"/>
    </row>
    <row r="18229" spans="20:30" x14ac:dyDescent="0.2">
      <c r="T18229" s="212"/>
      <c r="U18229" s="213"/>
      <c r="V18229" s="213"/>
      <c r="W18229" s="213"/>
      <c r="X18229" s="214"/>
      <c r="Y18229" s="214"/>
      <c r="Z18229" s="214"/>
      <c r="AA18229" s="217"/>
      <c r="AB18229" s="217"/>
      <c r="AC18229" s="217"/>
      <c r="AD18229" s="213"/>
    </row>
    <row r="18230" spans="20:30" x14ac:dyDescent="0.2">
      <c r="T18230" s="212"/>
      <c r="U18230" s="213"/>
      <c r="V18230" s="213"/>
      <c r="W18230" s="213"/>
      <c r="X18230" s="214"/>
      <c r="Y18230" s="214"/>
      <c r="Z18230" s="214"/>
      <c r="AA18230" s="217"/>
      <c r="AB18230" s="217"/>
      <c r="AC18230" s="217"/>
      <c r="AD18230" s="213"/>
    </row>
    <row r="18231" spans="20:30" x14ac:dyDescent="0.2">
      <c r="T18231" s="212"/>
      <c r="U18231" s="213"/>
      <c r="V18231" s="213"/>
      <c r="W18231" s="213"/>
      <c r="X18231" s="214"/>
      <c r="Y18231" s="214"/>
      <c r="Z18231" s="214"/>
      <c r="AA18231" s="217"/>
      <c r="AB18231" s="217"/>
      <c r="AC18231" s="217"/>
      <c r="AD18231" s="213"/>
    </row>
    <row r="18232" spans="20:30" x14ac:dyDescent="0.2">
      <c r="T18232" s="212"/>
      <c r="U18232" s="213"/>
      <c r="V18232" s="213"/>
      <c r="W18232" s="213"/>
      <c r="X18232" s="214"/>
      <c r="Y18232" s="214"/>
      <c r="Z18232" s="214"/>
      <c r="AA18232" s="217"/>
      <c r="AB18232" s="217"/>
      <c r="AC18232" s="217"/>
      <c r="AD18232" s="213"/>
    </row>
    <row r="18233" spans="20:30" x14ac:dyDescent="0.2">
      <c r="T18233" s="212"/>
      <c r="U18233" s="213"/>
      <c r="V18233" s="213"/>
      <c r="W18233" s="213"/>
      <c r="X18233" s="214"/>
      <c r="Y18233" s="214"/>
      <c r="Z18233" s="214"/>
      <c r="AA18233" s="217"/>
      <c r="AB18233" s="217"/>
      <c r="AC18233" s="217"/>
      <c r="AD18233" s="213"/>
    </row>
    <row r="18234" spans="20:30" x14ac:dyDescent="0.2">
      <c r="T18234" s="212"/>
      <c r="U18234" s="213"/>
      <c r="V18234" s="213"/>
      <c r="W18234" s="213"/>
      <c r="X18234" s="214"/>
      <c r="Y18234" s="214"/>
      <c r="Z18234" s="214"/>
      <c r="AA18234" s="217"/>
      <c r="AB18234" s="217"/>
      <c r="AC18234" s="217"/>
      <c r="AD18234" s="213"/>
    </row>
    <row r="18235" spans="20:30" x14ac:dyDescent="0.2">
      <c r="T18235" s="212"/>
      <c r="U18235" s="213"/>
      <c r="V18235" s="213"/>
      <c r="W18235" s="213"/>
      <c r="X18235" s="214"/>
      <c r="Y18235" s="214"/>
      <c r="Z18235" s="214"/>
      <c r="AA18235" s="217"/>
      <c r="AB18235" s="217"/>
      <c r="AC18235" s="217"/>
      <c r="AD18235" s="213"/>
    </row>
    <row r="18236" spans="20:30" x14ac:dyDescent="0.2">
      <c r="T18236" s="212"/>
      <c r="U18236" s="213"/>
      <c r="V18236" s="213"/>
      <c r="W18236" s="213"/>
      <c r="X18236" s="214"/>
      <c r="Y18236" s="214"/>
      <c r="Z18236" s="214"/>
      <c r="AA18236" s="217"/>
      <c r="AB18236" s="217"/>
      <c r="AC18236" s="217"/>
      <c r="AD18236" s="213"/>
    </row>
    <row r="18237" spans="20:30" x14ac:dyDescent="0.2">
      <c r="T18237" s="212"/>
      <c r="U18237" s="213"/>
      <c r="V18237" s="213"/>
      <c r="W18237" s="213"/>
      <c r="X18237" s="214"/>
      <c r="Y18237" s="214"/>
      <c r="Z18237" s="214"/>
      <c r="AA18237" s="217"/>
      <c r="AB18237" s="217"/>
      <c r="AC18237" s="217"/>
      <c r="AD18237" s="213"/>
    </row>
    <row r="18238" spans="20:30" x14ac:dyDescent="0.2">
      <c r="T18238" s="212"/>
      <c r="U18238" s="213"/>
      <c r="V18238" s="213"/>
      <c r="W18238" s="213"/>
      <c r="X18238" s="214"/>
      <c r="Y18238" s="214"/>
      <c r="Z18238" s="214"/>
      <c r="AA18238" s="217"/>
      <c r="AB18238" s="217"/>
      <c r="AC18238" s="217"/>
      <c r="AD18238" s="213"/>
    </row>
    <row r="18239" spans="20:30" x14ac:dyDescent="0.2">
      <c r="T18239" s="212"/>
      <c r="U18239" s="213"/>
      <c r="V18239" s="213"/>
      <c r="W18239" s="213"/>
      <c r="X18239" s="214"/>
      <c r="Y18239" s="214"/>
      <c r="Z18239" s="214"/>
      <c r="AA18239" s="217"/>
      <c r="AB18239" s="217"/>
      <c r="AC18239" s="217"/>
      <c r="AD18239" s="213"/>
    </row>
    <row r="18240" spans="20:30" x14ac:dyDescent="0.2">
      <c r="T18240" s="212"/>
      <c r="U18240" s="213"/>
      <c r="V18240" s="213"/>
      <c r="W18240" s="213"/>
      <c r="X18240" s="214"/>
      <c r="Y18240" s="214"/>
      <c r="Z18240" s="214"/>
      <c r="AA18240" s="217"/>
      <c r="AB18240" s="217"/>
      <c r="AC18240" s="217"/>
      <c r="AD18240" s="213"/>
    </row>
    <row r="18241" spans="20:30" x14ac:dyDescent="0.2">
      <c r="T18241" s="212"/>
      <c r="U18241" s="213"/>
      <c r="V18241" s="213"/>
      <c r="W18241" s="213"/>
      <c r="X18241" s="214"/>
      <c r="Y18241" s="214"/>
      <c r="Z18241" s="214"/>
      <c r="AA18241" s="217"/>
      <c r="AB18241" s="217"/>
      <c r="AC18241" s="217"/>
      <c r="AD18241" s="213"/>
    </row>
    <row r="18242" spans="20:30" x14ac:dyDescent="0.2">
      <c r="T18242" s="212"/>
      <c r="U18242" s="213"/>
      <c r="V18242" s="213"/>
      <c r="W18242" s="213"/>
      <c r="X18242" s="214"/>
      <c r="Y18242" s="214"/>
      <c r="Z18242" s="214"/>
      <c r="AA18242" s="217"/>
      <c r="AB18242" s="217"/>
      <c r="AC18242" s="217"/>
      <c r="AD18242" s="213"/>
    </row>
    <row r="18243" spans="20:30" x14ac:dyDescent="0.2">
      <c r="T18243" s="212"/>
      <c r="U18243" s="213"/>
      <c r="V18243" s="213"/>
      <c r="W18243" s="213"/>
      <c r="X18243" s="214"/>
      <c r="Y18243" s="214"/>
      <c r="Z18243" s="214"/>
      <c r="AA18243" s="217"/>
      <c r="AB18243" s="217"/>
      <c r="AC18243" s="217"/>
      <c r="AD18243" s="213"/>
    </row>
    <row r="18244" spans="20:30" x14ac:dyDescent="0.2">
      <c r="T18244" s="212"/>
      <c r="U18244" s="213"/>
      <c r="V18244" s="213"/>
      <c r="W18244" s="213"/>
      <c r="X18244" s="214"/>
      <c r="Y18244" s="214"/>
      <c r="Z18244" s="214"/>
      <c r="AA18244" s="217"/>
      <c r="AB18244" s="217"/>
      <c r="AC18244" s="217"/>
      <c r="AD18244" s="213"/>
    </row>
    <row r="18245" spans="20:30" x14ac:dyDescent="0.2">
      <c r="T18245" s="212"/>
      <c r="U18245" s="213"/>
      <c r="V18245" s="213"/>
      <c r="W18245" s="213"/>
      <c r="X18245" s="214"/>
      <c r="Y18245" s="214"/>
      <c r="Z18245" s="214"/>
      <c r="AA18245" s="217"/>
      <c r="AB18245" s="217"/>
      <c r="AC18245" s="217"/>
      <c r="AD18245" s="213"/>
    </row>
    <row r="18246" spans="20:30" x14ac:dyDescent="0.2">
      <c r="T18246" s="212"/>
      <c r="U18246" s="213"/>
      <c r="V18246" s="213"/>
      <c r="W18246" s="213"/>
      <c r="X18246" s="214"/>
      <c r="Y18246" s="214"/>
      <c r="Z18246" s="214"/>
      <c r="AA18246" s="217"/>
      <c r="AB18246" s="217"/>
      <c r="AC18246" s="217"/>
      <c r="AD18246" s="213"/>
    </row>
    <row r="18247" spans="20:30" x14ac:dyDescent="0.2">
      <c r="T18247" s="212"/>
      <c r="U18247" s="213"/>
      <c r="V18247" s="213"/>
      <c r="W18247" s="213"/>
      <c r="X18247" s="214"/>
      <c r="Y18247" s="214"/>
      <c r="Z18247" s="214"/>
      <c r="AA18247" s="217"/>
      <c r="AB18247" s="217"/>
      <c r="AC18247" s="217"/>
      <c r="AD18247" s="213"/>
    </row>
    <row r="18248" spans="20:30" x14ac:dyDescent="0.2">
      <c r="T18248" s="212"/>
      <c r="U18248" s="213"/>
      <c r="V18248" s="213"/>
      <c r="W18248" s="213"/>
      <c r="X18248" s="214"/>
      <c r="Y18248" s="214"/>
      <c r="Z18248" s="214"/>
      <c r="AA18248" s="217"/>
      <c r="AB18248" s="217"/>
      <c r="AC18248" s="217"/>
      <c r="AD18248" s="213"/>
    </row>
    <row r="18249" spans="20:30" x14ac:dyDescent="0.2">
      <c r="T18249" s="212"/>
      <c r="U18249" s="213"/>
      <c r="V18249" s="213"/>
      <c r="W18249" s="213"/>
      <c r="X18249" s="214"/>
      <c r="Y18249" s="214"/>
      <c r="Z18249" s="214"/>
      <c r="AA18249" s="217"/>
      <c r="AB18249" s="217"/>
      <c r="AC18249" s="217"/>
      <c r="AD18249" s="213"/>
    </row>
    <row r="18250" spans="20:30" x14ac:dyDescent="0.2">
      <c r="T18250" s="212"/>
      <c r="U18250" s="213"/>
      <c r="V18250" s="213"/>
      <c r="W18250" s="213"/>
      <c r="X18250" s="214"/>
      <c r="Y18250" s="214"/>
      <c r="Z18250" s="214"/>
      <c r="AA18250" s="217"/>
      <c r="AB18250" s="217"/>
      <c r="AC18250" s="217"/>
      <c r="AD18250" s="213"/>
    </row>
    <row r="18251" spans="20:30" x14ac:dyDescent="0.2">
      <c r="T18251" s="212"/>
      <c r="U18251" s="213"/>
      <c r="V18251" s="213"/>
      <c r="W18251" s="213"/>
      <c r="X18251" s="214"/>
      <c r="Y18251" s="214"/>
      <c r="Z18251" s="214"/>
      <c r="AA18251" s="217"/>
      <c r="AB18251" s="217"/>
      <c r="AC18251" s="217"/>
      <c r="AD18251" s="213"/>
    </row>
    <row r="18252" spans="20:30" x14ac:dyDescent="0.2">
      <c r="T18252" s="212"/>
      <c r="U18252" s="213"/>
      <c r="V18252" s="213"/>
      <c r="W18252" s="213"/>
      <c r="X18252" s="214"/>
      <c r="Y18252" s="214"/>
      <c r="Z18252" s="214"/>
      <c r="AA18252" s="217"/>
      <c r="AB18252" s="217"/>
      <c r="AC18252" s="217"/>
      <c r="AD18252" s="213"/>
    </row>
    <row r="18253" spans="20:30" x14ac:dyDescent="0.2">
      <c r="T18253" s="212"/>
      <c r="U18253" s="213"/>
      <c r="V18253" s="213"/>
      <c r="W18253" s="213"/>
      <c r="X18253" s="214"/>
      <c r="Y18253" s="214"/>
      <c r="Z18253" s="214"/>
      <c r="AA18253" s="217"/>
      <c r="AB18253" s="217"/>
      <c r="AC18253" s="217"/>
      <c r="AD18253" s="213"/>
    </row>
    <row r="18254" spans="20:30" x14ac:dyDescent="0.2">
      <c r="T18254" s="212"/>
      <c r="U18254" s="213"/>
      <c r="V18254" s="213"/>
      <c r="W18254" s="213"/>
      <c r="X18254" s="214"/>
      <c r="Y18254" s="214"/>
      <c r="Z18254" s="214"/>
      <c r="AA18254" s="217"/>
      <c r="AB18254" s="217"/>
      <c r="AC18254" s="217"/>
      <c r="AD18254" s="213"/>
    </row>
    <row r="18255" spans="20:30" x14ac:dyDescent="0.2">
      <c r="T18255" s="212"/>
      <c r="U18255" s="213"/>
      <c r="V18255" s="213"/>
      <c r="W18255" s="213"/>
      <c r="X18255" s="214"/>
      <c r="Y18255" s="214"/>
      <c r="Z18255" s="214"/>
      <c r="AA18255" s="217"/>
      <c r="AB18255" s="217"/>
      <c r="AC18255" s="217"/>
      <c r="AD18255" s="213"/>
    </row>
    <row r="18256" spans="20:30" x14ac:dyDescent="0.2">
      <c r="T18256" s="212"/>
      <c r="U18256" s="213"/>
      <c r="V18256" s="213"/>
      <c r="W18256" s="213"/>
      <c r="X18256" s="214"/>
      <c r="Y18256" s="214"/>
      <c r="Z18256" s="214"/>
      <c r="AA18256" s="217"/>
      <c r="AB18256" s="217"/>
      <c r="AC18256" s="217"/>
      <c r="AD18256" s="213"/>
    </row>
    <row r="18257" spans="20:30" x14ac:dyDescent="0.2">
      <c r="T18257" s="212"/>
      <c r="U18257" s="213"/>
      <c r="V18257" s="213"/>
      <c r="W18257" s="213"/>
      <c r="X18257" s="214"/>
      <c r="Y18257" s="214"/>
      <c r="Z18257" s="214"/>
      <c r="AA18257" s="217"/>
      <c r="AB18257" s="217"/>
      <c r="AC18257" s="217"/>
      <c r="AD18257" s="213"/>
    </row>
    <row r="18258" spans="20:30" x14ac:dyDescent="0.2">
      <c r="T18258" s="212"/>
      <c r="U18258" s="213"/>
      <c r="V18258" s="213"/>
      <c r="W18258" s="213"/>
      <c r="X18258" s="214"/>
      <c r="Y18258" s="214"/>
      <c r="Z18258" s="214"/>
      <c r="AA18258" s="217"/>
      <c r="AB18258" s="217"/>
      <c r="AC18258" s="217"/>
      <c r="AD18258" s="213"/>
    </row>
    <row r="18259" spans="20:30" x14ac:dyDescent="0.2">
      <c r="T18259" s="212"/>
      <c r="U18259" s="213"/>
      <c r="V18259" s="213"/>
      <c r="W18259" s="213"/>
      <c r="X18259" s="214"/>
      <c r="Y18259" s="214"/>
      <c r="Z18259" s="214"/>
      <c r="AA18259" s="217"/>
      <c r="AB18259" s="217"/>
      <c r="AC18259" s="217"/>
      <c r="AD18259" s="213"/>
    </row>
    <row r="18260" spans="20:30" x14ac:dyDescent="0.2">
      <c r="T18260" s="212"/>
      <c r="U18260" s="213"/>
      <c r="V18260" s="213"/>
      <c r="W18260" s="213"/>
      <c r="X18260" s="214"/>
      <c r="Y18260" s="214"/>
      <c r="Z18260" s="214"/>
      <c r="AA18260" s="217"/>
      <c r="AB18260" s="217"/>
      <c r="AC18260" s="217"/>
      <c r="AD18260" s="213"/>
    </row>
    <row r="18261" spans="20:30" x14ac:dyDescent="0.2">
      <c r="T18261" s="212"/>
      <c r="U18261" s="213"/>
      <c r="V18261" s="213"/>
      <c r="W18261" s="213"/>
      <c r="X18261" s="214"/>
      <c r="Y18261" s="214"/>
      <c r="Z18261" s="214"/>
      <c r="AA18261" s="217"/>
      <c r="AB18261" s="217"/>
      <c r="AC18261" s="217"/>
      <c r="AD18261" s="213"/>
    </row>
    <row r="18262" spans="20:30" x14ac:dyDescent="0.2">
      <c r="T18262" s="212"/>
      <c r="U18262" s="213"/>
      <c r="V18262" s="213"/>
      <c r="W18262" s="213"/>
      <c r="X18262" s="214"/>
      <c r="Y18262" s="214"/>
      <c r="Z18262" s="214"/>
      <c r="AA18262" s="217"/>
      <c r="AB18262" s="217"/>
      <c r="AC18262" s="217"/>
      <c r="AD18262" s="213"/>
    </row>
    <row r="18263" spans="20:30" x14ac:dyDescent="0.2">
      <c r="T18263" s="212"/>
      <c r="U18263" s="213"/>
      <c r="V18263" s="213"/>
      <c r="W18263" s="213"/>
      <c r="X18263" s="214"/>
      <c r="Y18263" s="214"/>
      <c r="Z18263" s="214"/>
      <c r="AA18263" s="217"/>
      <c r="AB18263" s="217"/>
      <c r="AC18263" s="217"/>
      <c r="AD18263" s="213"/>
    </row>
    <row r="18264" spans="20:30" x14ac:dyDescent="0.2">
      <c r="T18264" s="212"/>
      <c r="U18264" s="213"/>
      <c r="V18264" s="213"/>
      <c r="W18264" s="213"/>
      <c r="X18264" s="214"/>
      <c r="Y18264" s="214"/>
      <c r="Z18264" s="214"/>
      <c r="AA18264" s="217"/>
      <c r="AB18264" s="217"/>
      <c r="AC18264" s="217"/>
      <c r="AD18264" s="213"/>
    </row>
    <row r="18265" spans="20:30" x14ac:dyDescent="0.2">
      <c r="T18265" s="212"/>
      <c r="U18265" s="213"/>
      <c r="V18265" s="213"/>
      <c r="W18265" s="213"/>
      <c r="X18265" s="214"/>
      <c r="Y18265" s="214"/>
      <c r="Z18265" s="214"/>
      <c r="AA18265" s="217"/>
      <c r="AB18265" s="217"/>
      <c r="AC18265" s="217"/>
      <c r="AD18265" s="213"/>
    </row>
    <row r="18266" spans="20:30" x14ac:dyDescent="0.2">
      <c r="T18266" s="212"/>
      <c r="U18266" s="213"/>
      <c r="V18266" s="213"/>
      <c r="W18266" s="213"/>
      <c r="X18266" s="214"/>
      <c r="Y18266" s="214"/>
      <c r="Z18266" s="214"/>
      <c r="AA18266" s="217"/>
      <c r="AB18266" s="217"/>
      <c r="AC18266" s="217"/>
      <c r="AD18266" s="213"/>
    </row>
    <row r="18267" spans="20:30" x14ac:dyDescent="0.2">
      <c r="T18267" s="212"/>
      <c r="U18267" s="213"/>
      <c r="V18267" s="213"/>
      <c r="W18267" s="213"/>
      <c r="X18267" s="214"/>
      <c r="Y18267" s="214"/>
      <c r="Z18267" s="214"/>
      <c r="AA18267" s="217"/>
      <c r="AB18267" s="217"/>
      <c r="AC18267" s="217"/>
      <c r="AD18267" s="213"/>
    </row>
    <row r="18268" spans="20:30" x14ac:dyDescent="0.2">
      <c r="T18268" s="212"/>
      <c r="U18268" s="213"/>
      <c r="V18268" s="213"/>
      <c r="W18268" s="213"/>
      <c r="X18268" s="214"/>
      <c r="Y18268" s="214"/>
      <c r="Z18268" s="214"/>
      <c r="AA18268" s="217"/>
      <c r="AB18268" s="217"/>
      <c r="AC18268" s="217"/>
      <c r="AD18268" s="213"/>
    </row>
    <row r="18269" spans="20:30" x14ac:dyDescent="0.2">
      <c r="T18269" s="212"/>
      <c r="U18269" s="213"/>
      <c r="V18269" s="213"/>
      <c r="W18269" s="213"/>
      <c r="X18269" s="214"/>
      <c r="Y18269" s="214"/>
      <c r="Z18269" s="214"/>
      <c r="AA18269" s="217"/>
      <c r="AB18269" s="217"/>
      <c r="AC18269" s="217"/>
      <c r="AD18269" s="213"/>
    </row>
    <row r="18270" spans="20:30" x14ac:dyDescent="0.2">
      <c r="T18270" s="212"/>
      <c r="U18270" s="213"/>
      <c r="V18270" s="213"/>
      <c r="W18270" s="213"/>
      <c r="X18270" s="214"/>
      <c r="Y18270" s="214"/>
      <c r="Z18270" s="214"/>
      <c r="AA18270" s="217"/>
      <c r="AB18270" s="217"/>
      <c r="AC18270" s="217"/>
      <c r="AD18270" s="213"/>
    </row>
    <row r="18271" spans="20:30" x14ac:dyDescent="0.2">
      <c r="T18271" s="212"/>
      <c r="U18271" s="213"/>
      <c r="V18271" s="213"/>
      <c r="W18271" s="213"/>
      <c r="X18271" s="214"/>
      <c r="Y18271" s="214"/>
      <c r="Z18271" s="214"/>
      <c r="AA18271" s="217"/>
      <c r="AB18271" s="217"/>
      <c r="AC18271" s="217"/>
      <c r="AD18271" s="213"/>
    </row>
    <row r="18272" spans="20:30" x14ac:dyDescent="0.2">
      <c r="T18272" s="212"/>
      <c r="U18272" s="213"/>
      <c r="V18272" s="213"/>
      <c r="W18272" s="213"/>
      <c r="X18272" s="214"/>
      <c r="Y18272" s="214"/>
      <c r="Z18272" s="214"/>
      <c r="AA18272" s="217"/>
      <c r="AB18272" s="217"/>
      <c r="AC18272" s="217"/>
      <c r="AD18272" s="213"/>
    </row>
    <row r="18273" spans="20:30" x14ac:dyDescent="0.2">
      <c r="T18273" s="212"/>
      <c r="U18273" s="213"/>
      <c r="V18273" s="213"/>
      <c r="W18273" s="213"/>
      <c r="X18273" s="214"/>
      <c r="Y18273" s="214"/>
      <c r="Z18273" s="214"/>
      <c r="AA18273" s="217"/>
      <c r="AB18273" s="217"/>
      <c r="AC18273" s="217"/>
      <c r="AD18273" s="213"/>
    </row>
    <row r="18274" spans="20:30" x14ac:dyDescent="0.2">
      <c r="T18274" s="212"/>
      <c r="U18274" s="213"/>
      <c r="V18274" s="213"/>
      <c r="W18274" s="213"/>
      <c r="X18274" s="214"/>
      <c r="Y18274" s="214"/>
      <c r="Z18274" s="214"/>
      <c r="AA18274" s="217"/>
      <c r="AB18274" s="217"/>
      <c r="AC18274" s="217"/>
      <c r="AD18274" s="213"/>
    </row>
    <row r="18275" spans="20:30" x14ac:dyDescent="0.2">
      <c r="T18275" s="212"/>
      <c r="U18275" s="213"/>
      <c r="V18275" s="213"/>
      <c r="W18275" s="213"/>
      <c r="X18275" s="214"/>
      <c r="Y18275" s="214"/>
      <c r="Z18275" s="214"/>
      <c r="AA18275" s="217"/>
      <c r="AB18275" s="217"/>
      <c r="AC18275" s="217"/>
      <c r="AD18275" s="213"/>
    </row>
    <row r="18276" spans="20:30" x14ac:dyDescent="0.2">
      <c r="T18276" s="212"/>
      <c r="U18276" s="213"/>
      <c r="V18276" s="213"/>
      <c r="W18276" s="213"/>
      <c r="X18276" s="214"/>
      <c r="Y18276" s="214"/>
      <c r="Z18276" s="214"/>
      <c r="AA18276" s="217"/>
      <c r="AB18276" s="217"/>
      <c r="AC18276" s="217"/>
      <c r="AD18276" s="213"/>
    </row>
    <row r="18277" spans="20:30" x14ac:dyDescent="0.2">
      <c r="T18277" s="212"/>
      <c r="U18277" s="213"/>
      <c r="V18277" s="213"/>
      <c r="W18277" s="213"/>
      <c r="X18277" s="214"/>
      <c r="Y18277" s="214"/>
      <c r="Z18277" s="214"/>
      <c r="AA18277" s="217"/>
      <c r="AB18277" s="217"/>
      <c r="AC18277" s="217"/>
      <c r="AD18277" s="213"/>
    </row>
    <row r="18278" spans="20:30" x14ac:dyDescent="0.2">
      <c r="T18278" s="212"/>
      <c r="U18278" s="213"/>
      <c r="V18278" s="213"/>
      <c r="W18278" s="213"/>
      <c r="X18278" s="214"/>
      <c r="Y18278" s="214"/>
      <c r="Z18278" s="214"/>
      <c r="AA18278" s="217"/>
      <c r="AB18278" s="217"/>
      <c r="AC18278" s="217"/>
      <c r="AD18278" s="213"/>
    </row>
    <row r="18279" spans="20:30" x14ac:dyDescent="0.2">
      <c r="T18279" s="212"/>
      <c r="U18279" s="213"/>
      <c r="V18279" s="213"/>
      <c r="W18279" s="213"/>
      <c r="X18279" s="214"/>
      <c r="Y18279" s="214"/>
      <c r="Z18279" s="214"/>
      <c r="AA18279" s="217"/>
      <c r="AB18279" s="217"/>
      <c r="AC18279" s="217"/>
      <c r="AD18279" s="213"/>
    </row>
    <row r="18280" spans="20:30" x14ac:dyDescent="0.2">
      <c r="T18280" s="212"/>
      <c r="U18280" s="213"/>
      <c r="V18280" s="213"/>
      <c r="W18280" s="213"/>
      <c r="X18280" s="214"/>
      <c r="Y18280" s="214"/>
      <c r="Z18280" s="214"/>
      <c r="AA18280" s="217"/>
      <c r="AB18280" s="217"/>
      <c r="AC18280" s="217"/>
      <c r="AD18280" s="213"/>
    </row>
    <row r="18281" spans="20:30" x14ac:dyDescent="0.2">
      <c r="T18281" s="212"/>
      <c r="U18281" s="213"/>
      <c r="V18281" s="213"/>
      <c r="W18281" s="213"/>
      <c r="X18281" s="214"/>
      <c r="Y18281" s="214"/>
      <c r="Z18281" s="214"/>
      <c r="AA18281" s="217"/>
      <c r="AB18281" s="217"/>
      <c r="AC18281" s="217"/>
      <c r="AD18281" s="213"/>
    </row>
    <row r="18282" spans="20:30" x14ac:dyDescent="0.2">
      <c r="T18282" s="212"/>
      <c r="U18282" s="213"/>
      <c r="V18282" s="213"/>
      <c r="W18282" s="213"/>
      <c r="X18282" s="214"/>
      <c r="Y18282" s="214"/>
      <c r="Z18282" s="214"/>
      <c r="AA18282" s="217"/>
      <c r="AB18282" s="217"/>
      <c r="AC18282" s="217"/>
      <c r="AD18282" s="213"/>
    </row>
    <row r="18283" spans="20:30" x14ac:dyDescent="0.2">
      <c r="T18283" s="212"/>
      <c r="U18283" s="213"/>
      <c r="V18283" s="213"/>
      <c r="W18283" s="213"/>
      <c r="X18283" s="214"/>
      <c r="Y18283" s="214"/>
      <c r="Z18283" s="214"/>
      <c r="AA18283" s="217"/>
      <c r="AB18283" s="217"/>
      <c r="AC18283" s="217"/>
      <c r="AD18283" s="213"/>
    </row>
    <row r="18284" spans="20:30" x14ac:dyDescent="0.2">
      <c r="T18284" s="212"/>
      <c r="U18284" s="213"/>
      <c r="V18284" s="213"/>
      <c r="W18284" s="213"/>
      <c r="X18284" s="214"/>
      <c r="Y18284" s="214"/>
      <c r="Z18284" s="214"/>
      <c r="AA18284" s="217"/>
      <c r="AB18284" s="217"/>
      <c r="AC18284" s="217"/>
      <c r="AD18284" s="213"/>
    </row>
    <row r="18285" spans="20:30" x14ac:dyDescent="0.2">
      <c r="T18285" s="212"/>
      <c r="U18285" s="213"/>
      <c r="V18285" s="213"/>
      <c r="W18285" s="213"/>
      <c r="X18285" s="214"/>
      <c r="Y18285" s="214"/>
      <c r="Z18285" s="214"/>
      <c r="AA18285" s="217"/>
      <c r="AB18285" s="217"/>
      <c r="AC18285" s="217"/>
      <c r="AD18285" s="213"/>
    </row>
    <row r="18286" spans="20:30" x14ac:dyDescent="0.2">
      <c r="T18286" s="212"/>
      <c r="U18286" s="213"/>
      <c r="V18286" s="213"/>
      <c r="W18286" s="213"/>
      <c r="X18286" s="214"/>
      <c r="Y18286" s="214"/>
      <c r="Z18286" s="214"/>
      <c r="AA18286" s="217"/>
      <c r="AB18286" s="217"/>
      <c r="AC18286" s="217"/>
      <c r="AD18286" s="213"/>
    </row>
    <row r="18287" spans="20:30" x14ac:dyDescent="0.2">
      <c r="T18287" s="212"/>
      <c r="U18287" s="213"/>
      <c r="V18287" s="213"/>
      <c r="W18287" s="213"/>
      <c r="X18287" s="214"/>
      <c r="Y18287" s="214"/>
      <c r="Z18287" s="214"/>
      <c r="AA18287" s="217"/>
      <c r="AB18287" s="217"/>
      <c r="AC18287" s="217"/>
      <c r="AD18287" s="213"/>
    </row>
    <row r="18288" spans="20:30" x14ac:dyDescent="0.2">
      <c r="T18288" s="212"/>
      <c r="U18288" s="213"/>
      <c r="V18288" s="213"/>
      <c r="W18288" s="213"/>
      <c r="X18288" s="214"/>
      <c r="Y18288" s="214"/>
      <c r="Z18288" s="214"/>
      <c r="AA18288" s="217"/>
      <c r="AB18288" s="217"/>
      <c r="AC18288" s="217"/>
      <c r="AD18288" s="213"/>
    </row>
    <row r="18289" spans="20:30" x14ac:dyDescent="0.2">
      <c r="T18289" s="212"/>
      <c r="U18289" s="213"/>
      <c r="V18289" s="213"/>
      <c r="W18289" s="213"/>
      <c r="X18289" s="214"/>
      <c r="Y18289" s="214"/>
      <c r="Z18289" s="214"/>
      <c r="AA18289" s="217"/>
      <c r="AB18289" s="217"/>
      <c r="AC18289" s="217"/>
      <c r="AD18289" s="213"/>
    </row>
    <row r="18290" spans="20:30" x14ac:dyDescent="0.2">
      <c r="T18290" s="212"/>
      <c r="U18290" s="213"/>
      <c r="V18290" s="213"/>
      <c r="W18290" s="213"/>
      <c r="X18290" s="214"/>
      <c r="Y18290" s="214"/>
      <c r="Z18290" s="214"/>
      <c r="AA18290" s="217"/>
      <c r="AB18290" s="217"/>
      <c r="AC18290" s="217"/>
      <c r="AD18290" s="213"/>
    </row>
    <row r="18291" spans="20:30" x14ac:dyDescent="0.2">
      <c r="T18291" s="212"/>
      <c r="U18291" s="213"/>
      <c r="V18291" s="213"/>
      <c r="W18291" s="213"/>
      <c r="X18291" s="214"/>
      <c r="Y18291" s="214"/>
      <c r="Z18291" s="214"/>
      <c r="AA18291" s="217"/>
      <c r="AB18291" s="217"/>
      <c r="AC18291" s="217"/>
      <c r="AD18291" s="213"/>
    </row>
    <row r="18292" spans="20:30" x14ac:dyDescent="0.2">
      <c r="T18292" s="212"/>
      <c r="U18292" s="213"/>
      <c r="V18292" s="213"/>
      <c r="W18292" s="213"/>
      <c r="X18292" s="214"/>
      <c r="Y18292" s="214"/>
      <c r="Z18292" s="214"/>
      <c r="AA18292" s="217"/>
      <c r="AB18292" s="217"/>
      <c r="AC18292" s="217"/>
      <c r="AD18292" s="213"/>
    </row>
    <row r="18293" spans="20:30" x14ac:dyDescent="0.2">
      <c r="T18293" s="212"/>
      <c r="U18293" s="213"/>
      <c r="V18293" s="213"/>
      <c r="W18293" s="213"/>
      <c r="X18293" s="214"/>
      <c r="Y18293" s="214"/>
      <c r="Z18293" s="214"/>
      <c r="AA18293" s="217"/>
      <c r="AB18293" s="217"/>
      <c r="AC18293" s="217"/>
      <c r="AD18293" s="213"/>
    </row>
    <row r="18294" spans="20:30" x14ac:dyDescent="0.2">
      <c r="T18294" s="212"/>
      <c r="U18294" s="213"/>
      <c r="V18294" s="213"/>
      <c r="W18294" s="213"/>
      <c r="X18294" s="214"/>
      <c r="Y18294" s="214"/>
      <c r="Z18294" s="214"/>
      <c r="AA18294" s="217"/>
      <c r="AB18294" s="217"/>
      <c r="AC18294" s="217"/>
      <c r="AD18294" s="213"/>
    </row>
    <row r="18295" spans="20:30" x14ac:dyDescent="0.2">
      <c r="T18295" s="212"/>
      <c r="U18295" s="213"/>
      <c r="V18295" s="213"/>
      <c r="W18295" s="213"/>
      <c r="X18295" s="214"/>
      <c r="Y18295" s="214"/>
      <c r="Z18295" s="214"/>
      <c r="AA18295" s="217"/>
      <c r="AB18295" s="217"/>
      <c r="AC18295" s="217"/>
      <c r="AD18295" s="213"/>
    </row>
    <row r="18296" spans="20:30" x14ac:dyDescent="0.2">
      <c r="T18296" s="212"/>
      <c r="U18296" s="213"/>
      <c r="V18296" s="213"/>
      <c r="W18296" s="213"/>
      <c r="X18296" s="214"/>
      <c r="Y18296" s="214"/>
      <c r="Z18296" s="214"/>
      <c r="AA18296" s="217"/>
      <c r="AB18296" s="217"/>
      <c r="AC18296" s="217"/>
      <c r="AD18296" s="213"/>
    </row>
    <row r="18297" spans="20:30" x14ac:dyDescent="0.2">
      <c r="T18297" s="212"/>
      <c r="U18297" s="213"/>
      <c r="V18297" s="213"/>
      <c r="W18297" s="213"/>
      <c r="X18297" s="214"/>
      <c r="Y18297" s="214"/>
      <c r="Z18297" s="214"/>
      <c r="AA18297" s="217"/>
      <c r="AB18297" s="217"/>
      <c r="AC18297" s="217"/>
      <c r="AD18297" s="213"/>
    </row>
    <row r="18298" spans="20:30" x14ac:dyDescent="0.2">
      <c r="T18298" s="212"/>
      <c r="U18298" s="213"/>
      <c r="V18298" s="213"/>
      <c r="W18298" s="213"/>
      <c r="X18298" s="214"/>
      <c r="Y18298" s="214"/>
      <c r="Z18298" s="214"/>
      <c r="AA18298" s="217"/>
      <c r="AB18298" s="217"/>
      <c r="AC18298" s="217"/>
      <c r="AD18298" s="213"/>
    </row>
    <row r="18299" spans="20:30" x14ac:dyDescent="0.2">
      <c r="T18299" s="212"/>
      <c r="U18299" s="213"/>
      <c r="V18299" s="213"/>
      <c r="W18299" s="213"/>
      <c r="X18299" s="214"/>
      <c r="Y18299" s="214"/>
      <c r="Z18299" s="214"/>
      <c r="AA18299" s="217"/>
      <c r="AB18299" s="217"/>
      <c r="AC18299" s="217"/>
      <c r="AD18299" s="213"/>
    </row>
    <row r="18300" spans="20:30" x14ac:dyDescent="0.2">
      <c r="T18300" s="212"/>
      <c r="U18300" s="213"/>
      <c r="V18300" s="213"/>
      <c r="W18300" s="213"/>
      <c r="X18300" s="214"/>
      <c r="Y18300" s="214"/>
      <c r="Z18300" s="214"/>
      <c r="AA18300" s="217"/>
      <c r="AB18300" s="217"/>
      <c r="AC18300" s="217"/>
      <c r="AD18300" s="213"/>
    </row>
    <row r="18301" spans="20:30" x14ac:dyDescent="0.2">
      <c r="T18301" s="212"/>
      <c r="U18301" s="213"/>
      <c r="V18301" s="213"/>
      <c r="W18301" s="213"/>
      <c r="X18301" s="214"/>
      <c r="Y18301" s="214"/>
      <c r="Z18301" s="214"/>
      <c r="AA18301" s="217"/>
      <c r="AB18301" s="217"/>
      <c r="AC18301" s="217"/>
      <c r="AD18301" s="213"/>
    </row>
    <row r="18302" spans="20:30" x14ac:dyDescent="0.2">
      <c r="T18302" s="212"/>
      <c r="U18302" s="213"/>
      <c r="V18302" s="213"/>
      <c r="W18302" s="213"/>
      <c r="X18302" s="214"/>
      <c r="Y18302" s="214"/>
      <c r="Z18302" s="214"/>
      <c r="AA18302" s="217"/>
      <c r="AB18302" s="217"/>
      <c r="AC18302" s="217"/>
      <c r="AD18302" s="213"/>
    </row>
    <row r="18303" spans="20:30" x14ac:dyDescent="0.2">
      <c r="T18303" s="212"/>
      <c r="U18303" s="213"/>
      <c r="V18303" s="213"/>
      <c r="W18303" s="213"/>
      <c r="X18303" s="214"/>
      <c r="Y18303" s="214"/>
      <c r="Z18303" s="214"/>
      <c r="AA18303" s="217"/>
      <c r="AB18303" s="217"/>
      <c r="AC18303" s="217"/>
      <c r="AD18303" s="213"/>
    </row>
    <row r="18304" spans="20:30" x14ac:dyDescent="0.2">
      <c r="T18304" s="212"/>
      <c r="U18304" s="213"/>
      <c r="V18304" s="213"/>
      <c r="W18304" s="213"/>
      <c r="X18304" s="214"/>
      <c r="Y18304" s="214"/>
      <c r="Z18304" s="214"/>
      <c r="AA18304" s="217"/>
      <c r="AB18304" s="217"/>
      <c r="AC18304" s="217"/>
      <c r="AD18304" s="213"/>
    </row>
    <row r="18305" spans="20:30" x14ac:dyDescent="0.2">
      <c r="T18305" s="212"/>
      <c r="U18305" s="213"/>
      <c r="V18305" s="213"/>
      <c r="W18305" s="213"/>
      <c r="X18305" s="214"/>
      <c r="Y18305" s="214"/>
      <c r="Z18305" s="214"/>
      <c r="AA18305" s="217"/>
      <c r="AB18305" s="217"/>
      <c r="AC18305" s="217"/>
      <c r="AD18305" s="213"/>
    </row>
    <row r="18306" spans="20:30" x14ac:dyDescent="0.2">
      <c r="T18306" s="212"/>
      <c r="U18306" s="213"/>
      <c r="V18306" s="213"/>
      <c r="W18306" s="213"/>
      <c r="X18306" s="214"/>
      <c r="Y18306" s="214"/>
      <c r="Z18306" s="214"/>
      <c r="AA18306" s="217"/>
      <c r="AB18306" s="217"/>
      <c r="AC18306" s="217"/>
      <c r="AD18306" s="213"/>
    </row>
    <row r="18307" spans="20:30" x14ac:dyDescent="0.2">
      <c r="T18307" s="212"/>
      <c r="U18307" s="213"/>
      <c r="V18307" s="213"/>
      <c r="W18307" s="213"/>
      <c r="X18307" s="214"/>
      <c r="Y18307" s="214"/>
      <c r="Z18307" s="214"/>
      <c r="AA18307" s="217"/>
      <c r="AB18307" s="217"/>
      <c r="AC18307" s="217"/>
      <c r="AD18307" s="213"/>
    </row>
    <row r="18308" spans="20:30" x14ac:dyDescent="0.2">
      <c r="T18308" s="212"/>
      <c r="U18308" s="213"/>
      <c r="V18308" s="213"/>
      <c r="W18308" s="213"/>
      <c r="X18308" s="214"/>
      <c r="Y18308" s="214"/>
      <c r="Z18308" s="214"/>
      <c r="AA18308" s="217"/>
      <c r="AB18308" s="217"/>
      <c r="AC18308" s="217"/>
      <c r="AD18308" s="213"/>
    </row>
    <row r="18309" spans="20:30" x14ac:dyDescent="0.2">
      <c r="T18309" s="212"/>
      <c r="U18309" s="213"/>
      <c r="V18309" s="213"/>
      <c r="W18309" s="213"/>
      <c r="X18309" s="214"/>
      <c r="Y18309" s="214"/>
      <c r="Z18309" s="214"/>
      <c r="AA18309" s="217"/>
      <c r="AB18309" s="217"/>
      <c r="AC18309" s="217"/>
      <c r="AD18309" s="213"/>
    </row>
    <row r="18310" spans="20:30" x14ac:dyDescent="0.2">
      <c r="T18310" s="212"/>
      <c r="U18310" s="213"/>
      <c r="V18310" s="213"/>
      <c r="W18310" s="213"/>
      <c r="X18310" s="214"/>
      <c r="Y18310" s="214"/>
      <c r="Z18310" s="214"/>
      <c r="AA18310" s="217"/>
      <c r="AB18310" s="217"/>
      <c r="AC18310" s="217"/>
      <c r="AD18310" s="213"/>
    </row>
    <row r="18311" spans="20:30" x14ac:dyDescent="0.2">
      <c r="T18311" s="212"/>
      <c r="U18311" s="213"/>
      <c r="V18311" s="213"/>
      <c r="W18311" s="213"/>
      <c r="X18311" s="214"/>
      <c r="Y18311" s="214"/>
      <c r="Z18311" s="214"/>
      <c r="AA18311" s="217"/>
      <c r="AB18311" s="217"/>
      <c r="AC18311" s="217"/>
      <c r="AD18311" s="213"/>
    </row>
    <row r="18312" spans="20:30" x14ac:dyDescent="0.2">
      <c r="T18312" s="212"/>
      <c r="U18312" s="213"/>
      <c r="V18312" s="213"/>
      <c r="W18312" s="213"/>
      <c r="X18312" s="214"/>
      <c r="Y18312" s="214"/>
      <c r="Z18312" s="214"/>
      <c r="AA18312" s="217"/>
      <c r="AB18312" s="217"/>
      <c r="AC18312" s="217"/>
      <c r="AD18312" s="213"/>
    </row>
    <row r="18313" spans="20:30" x14ac:dyDescent="0.2">
      <c r="T18313" s="212"/>
      <c r="U18313" s="213"/>
      <c r="V18313" s="213"/>
      <c r="W18313" s="213"/>
      <c r="X18313" s="214"/>
      <c r="Y18313" s="214"/>
      <c r="Z18313" s="214"/>
      <c r="AA18313" s="217"/>
      <c r="AB18313" s="217"/>
      <c r="AC18313" s="217"/>
      <c r="AD18313" s="213"/>
    </row>
    <row r="18314" spans="20:30" x14ac:dyDescent="0.2">
      <c r="T18314" s="212"/>
      <c r="U18314" s="213"/>
      <c r="V18314" s="213"/>
      <c r="W18314" s="213"/>
      <c r="X18314" s="214"/>
      <c r="Y18314" s="214"/>
      <c r="Z18314" s="214"/>
      <c r="AA18314" s="217"/>
      <c r="AB18314" s="217"/>
      <c r="AC18314" s="217"/>
      <c r="AD18314" s="213"/>
    </row>
    <row r="18315" spans="20:30" x14ac:dyDescent="0.2">
      <c r="T18315" s="212"/>
      <c r="U18315" s="213"/>
      <c r="V18315" s="213"/>
      <c r="W18315" s="213"/>
      <c r="X18315" s="214"/>
      <c r="Y18315" s="214"/>
      <c r="Z18315" s="214"/>
      <c r="AA18315" s="217"/>
      <c r="AB18315" s="217"/>
      <c r="AC18315" s="217"/>
      <c r="AD18315" s="213"/>
    </row>
    <row r="18316" spans="20:30" x14ac:dyDescent="0.2">
      <c r="T18316" s="212"/>
      <c r="U18316" s="213"/>
      <c r="V18316" s="213"/>
      <c r="W18316" s="213"/>
      <c r="X18316" s="214"/>
      <c r="Y18316" s="214"/>
      <c r="Z18316" s="214"/>
      <c r="AA18316" s="217"/>
      <c r="AB18316" s="217"/>
      <c r="AC18316" s="217"/>
      <c r="AD18316" s="213"/>
    </row>
    <row r="18317" spans="20:30" x14ac:dyDescent="0.2">
      <c r="T18317" s="212"/>
      <c r="U18317" s="213"/>
      <c r="V18317" s="213"/>
      <c r="W18317" s="213"/>
      <c r="X18317" s="214"/>
      <c r="Y18317" s="214"/>
      <c r="Z18317" s="214"/>
      <c r="AA18317" s="217"/>
      <c r="AB18317" s="217"/>
      <c r="AC18317" s="217"/>
      <c r="AD18317" s="213"/>
    </row>
    <row r="18318" spans="20:30" x14ac:dyDescent="0.2">
      <c r="T18318" s="212"/>
      <c r="U18318" s="213"/>
      <c r="V18318" s="213"/>
      <c r="W18318" s="213"/>
      <c r="X18318" s="214"/>
      <c r="Y18318" s="214"/>
      <c r="Z18318" s="214"/>
      <c r="AA18318" s="217"/>
      <c r="AB18318" s="217"/>
      <c r="AC18318" s="217"/>
      <c r="AD18318" s="213"/>
    </row>
    <row r="18319" spans="20:30" x14ac:dyDescent="0.2">
      <c r="T18319" s="212"/>
      <c r="U18319" s="213"/>
      <c r="V18319" s="213"/>
      <c r="W18319" s="213"/>
      <c r="X18319" s="214"/>
      <c r="Y18319" s="214"/>
      <c r="Z18319" s="214"/>
      <c r="AA18319" s="217"/>
      <c r="AB18319" s="217"/>
      <c r="AC18319" s="217"/>
      <c r="AD18319" s="213"/>
    </row>
    <row r="18320" spans="20:30" x14ac:dyDescent="0.2">
      <c r="T18320" s="212"/>
      <c r="U18320" s="213"/>
      <c r="V18320" s="213"/>
      <c r="W18320" s="213"/>
      <c r="X18320" s="214"/>
      <c r="Y18320" s="214"/>
      <c r="Z18320" s="214"/>
      <c r="AA18320" s="217"/>
      <c r="AB18320" s="217"/>
      <c r="AC18320" s="217"/>
      <c r="AD18320" s="213"/>
    </row>
    <row r="18321" spans="20:30" x14ac:dyDescent="0.2">
      <c r="T18321" s="212"/>
      <c r="U18321" s="213"/>
      <c r="V18321" s="213"/>
      <c r="W18321" s="213"/>
      <c r="X18321" s="214"/>
      <c r="Y18321" s="214"/>
      <c r="Z18321" s="214"/>
      <c r="AA18321" s="217"/>
      <c r="AB18321" s="217"/>
      <c r="AC18321" s="217"/>
      <c r="AD18321" s="213"/>
    </row>
    <row r="18322" spans="20:30" x14ac:dyDescent="0.2">
      <c r="T18322" s="212"/>
      <c r="U18322" s="213"/>
      <c r="V18322" s="213"/>
      <c r="W18322" s="213"/>
      <c r="X18322" s="214"/>
      <c r="Y18322" s="214"/>
      <c r="Z18322" s="214"/>
      <c r="AA18322" s="217"/>
      <c r="AB18322" s="217"/>
      <c r="AC18322" s="217"/>
      <c r="AD18322" s="213"/>
    </row>
    <row r="18323" spans="20:30" x14ac:dyDescent="0.2">
      <c r="T18323" s="212"/>
      <c r="U18323" s="213"/>
      <c r="V18323" s="213"/>
      <c r="W18323" s="213"/>
      <c r="X18323" s="214"/>
      <c r="Y18323" s="214"/>
      <c r="Z18323" s="214"/>
      <c r="AA18323" s="217"/>
      <c r="AB18323" s="217"/>
      <c r="AC18323" s="217"/>
      <c r="AD18323" s="213"/>
    </row>
    <row r="18324" spans="20:30" x14ac:dyDescent="0.2">
      <c r="T18324" s="212"/>
      <c r="U18324" s="213"/>
      <c r="V18324" s="213"/>
      <c r="W18324" s="213"/>
      <c r="X18324" s="214"/>
      <c r="Y18324" s="214"/>
      <c r="Z18324" s="214"/>
      <c r="AA18324" s="217"/>
      <c r="AB18324" s="217"/>
      <c r="AC18324" s="217"/>
      <c r="AD18324" s="213"/>
    </row>
    <row r="18325" spans="20:30" x14ac:dyDescent="0.2">
      <c r="T18325" s="212"/>
      <c r="U18325" s="213"/>
      <c r="V18325" s="213"/>
      <c r="W18325" s="213"/>
      <c r="X18325" s="214"/>
      <c r="Y18325" s="214"/>
      <c r="Z18325" s="214"/>
      <c r="AA18325" s="217"/>
      <c r="AB18325" s="217"/>
      <c r="AC18325" s="217"/>
      <c r="AD18325" s="213"/>
    </row>
    <row r="18326" spans="20:30" x14ac:dyDescent="0.2">
      <c r="T18326" s="212"/>
      <c r="U18326" s="213"/>
      <c r="V18326" s="213"/>
      <c r="W18326" s="213"/>
      <c r="X18326" s="214"/>
      <c r="Y18326" s="214"/>
      <c r="Z18326" s="214"/>
      <c r="AA18326" s="217"/>
      <c r="AB18326" s="217"/>
      <c r="AC18326" s="217"/>
      <c r="AD18326" s="213"/>
    </row>
    <row r="18327" spans="20:30" x14ac:dyDescent="0.2">
      <c r="T18327" s="212"/>
      <c r="U18327" s="213"/>
      <c r="V18327" s="213"/>
      <c r="W18327" s="213"/>
      <c r="X18327" s="214"/>
      <c r="Y18327" s="214"/>
      <c r="Z18327" s="214"/>
      <c r="AA18327" s="217"/>
      <c r="AB18327" s="217"/>
      <c r="AC18327" s="217"/>
      <c r="AD18327" s="213"/>
    </row>
    <row r="18328" spans="20:30" x14ac:dyDescent="0.2">
      <c r="T18328" s="212"/>
      <c r="U18328" s="213"/>
      <c r="V18328" s="213"/>
      <c r="W18328" s="213"/>
      <c r="X18328" s="214"/>
      <c r="Y18328" s="214"/>
      <c r="Z18328" s="214"/>
      <c r="AA18328" s="217"/>
      <c r="AB18328" s="217"/>
      <c r="AC18328" s="217"/>
      <c r="AD18328" s="213"/>
    </row>
    <row r="18329" spans="20:30" x14ac:dyDescent="0.2">
      <c r="T18329" s="212"/>
      <c r="U18329" s="213"/>
      <c r="V18329" s="213"/>
      <c r="W18329" s="213"/>
      <c r="X18329" s="214"/>
      <c r="Y18329" s="214"/>
      <c r="Z18329" s="214"/>
      <c r="AA18329" s="217"/>
      <c r="AB18329" s="217"/>
      <c r="AC18329" s="217"/>
      <c r="AD18329" s="213"/>
    </row>
    <row r="18330" spans="20:30" x14ac:dyDescent="0.2">
      <c r="T18330" s="212"/>
      <c r="U18330" s="213"/>
      <c r="V18330" s="213"/>
      <c r="W18330" s="213"/>
      <c r="X18330" s="214"/>
      <c r="Y18330" s="214"/>
      <c r="Z18330" s="214"/>
      <c r="AA18330" s="217"/>
      <c r="AB18330" s="217"/>
      <c r="AC18330" s="217"/>
      <c r="AD18330" s="213"/>
    </row>
    <row r="18331" spans="20:30" x14ac:dyDescent="0.2">
      <c r="T18331" s="212"/>
      <c r="U18331" s="213"/>
      <c r="V18331" s="213"/>
      <c r="W18331" s="213"/>
      <c r="X18331" s="214"/>
      <c r="Y18331" s="214"/>
      <c r="Z18331" s="214"/>
      <c r="AA18331" s="217"/>
      <c r="AB18331" s="217"/>
      <c r="AC18331" s="217"/>
      <c r="AD18331" s="213"/>
    </row>
    <row r="18332" spans="20:30" x14ac:dyDescent="0.2">
      <c r="T18332" s="212"/>
      <c r="U18332" s="213"/>
      <c r="V18332" s="213"/>
      <c r="W18332" s="213"/>
      <c r="X18332" s="214"/>
      <c r="Y18332" s="214"/>
      <c r="Z18332" s="214"/>
      <c r="AA18332" s="217"/>
      <c r="AB18332" s="217"/>
      <c r="AC18332" s="217"/>
      <c r="AD18332" s="213"/>
    </row>
    <row r="18333" spans="20:30" x14ac:dyDescent="0.2">
      <c r="T18333" s="212"/>
      <c r="U18333" s="213"/>
      <c r="V18333" s="213"/>
      <c r="W18333" s="213"/>
      <c r="X18333" s="214"/>
      <c r="Y18333" s="214"/>
      <c r="Z18333" s="214"/>
      <c r="AA18333" s="217"/>
      <c r="AB18333" s="217"/>
      <c r="AC18333" s="217"/>
      <c r="AD18333" s="213"/>
    </row>
    <row r="18334" spans="20:30" x14ac:dyDescent="0.2">
      <c r="T18334" s="212"/>
      <c r="U18334" s="213"/>
      <c r="V18334" s="213"/>
      <c r="W18334" s="213"/>
      <c r="X18334" s="214"/>
      <c r="Y18334" s="214"/>
      <c r="Z18334" s="214"/>
      <c r="AA18334" s="217"/>
      <c r="AB18334" s="217"/>
      <c r="AC18334" s="217"/>
      <c r="AD18334" s="213"/>
    </row>
    <row r="18335" spans="20:30" x14ac:dyDescent="0.2">
      <c r="T18335" s="212"/>
      <c r="U18335" s="213"/>
      <c r="V18335" s="213"/>
      <c r="W18335" s="213"/>
      <c r="X18335" s="214"/>
      <c r="Y18335" s="214"/>
      <c r="Z18335" s="214"/>
      <c r="AA18335" s="217"/>
      <c r="AB18335" s="217"/>
      <c r="AC18335" s="217"/>
      <c r="AD18335" s="213"/>
    </row>
    <row r="18336" spans="20:30" x14ac:dyDescent="0.2">
      <c r="T18336" s="212"/>
      <c r="U18336" s="213"/>
      <c r="V18336" s="213"/>
      <c r="W18336" s="213"/>
      <c r="X18336" s="214"/>
      <c r="Y18336" s="214"/>
      <c r="Z18336" s="214"/>
      <c r="AA18336" s="217"/>
      <c r="AB18336" s="217"/>
      <c r="AC18336" s="217"/>
      <c r="AD18336" s="213"/>
    </row>
    <row r="18337" spans="20:30" x14ac:dyDescent="0.2">
      <c r="T18337" s="212"/>
      <c r="U18337" s="213"/>
      <c r="V18337" s="213"/>
      <c r="W18337" s="213"/>
      <c r="X18337" s="214"/>
      <c r="Y18337" s="214"/>
      <c r="Z18337" s="214"/>
      <c r="AA18337" s="217"/>
      <c r="AB18337" s="217"/>
      <c r="AC18337" s="217"/>
      <c r="AD18337" s="213"/>
    </row>
    <row r="18338" spans="20:30" x14ac:dyDescent="0.2">
      <c r="T18338" s="212"/>
      <c r="U18338" s="213"/>
      <c r="V18338" s="213"/>
      <c r="W18338" s="213"/>
      <c r="X18338" s="214"/>
      <c r="Y18338" s="214"/>
      <c r="Z18338" s="214"/>
      <c r="AA18338" s="217"/>
      <c r="AB18338" s="217"/>
      <c r="AC18338" s="217"/>
      <c r="AD18338" s="213"/>
    </row>
    <row r="18339" spans="20:30" x14ac:dyDescent="0.2">
      <c r="T18339" s="212"/>
      <c r="U18339" s="213"/>
      <c r="V18339" s="213"/>
      <c r="W18339" s="213"/>
      <c r="X18339" s="214"/>
      <c r="Y18339" s="214"/>
      <c r="Z18339" s="214"/>
      <c r="AA18339" s="217"/>
      <c r="AB18339" s="217"/>
      <c r="AC18339" s="217"/>
      <c r="AD18339" s="213"/>
    </row>
    <row r="18340" spans="20:30" x14ac:dyDescent="0.2">
      <c r="T18340" s="212"/>
      <c r="U18340" s="213"/>
      <c r="V18340" s="213"/>
      <c r="W18340" s="213"/>
      <c r="X18340" s="214"/>
      <c r="Y18340" s="214"/>
      <c r="Z18340" s="214"/>
      <c r="AA18340" s="217"/>
      <c r="AB18340" s="217"/>
      <c r="AC18340" s="217"/>
      <c r="AD18340" s="213"/>
    </row>
    <row r="18341" spans="20:30" x14ac:dyDescent="0.2">
      <c r="T18341" s="212"/>
      <c r="U18341" s="213"/>
      <c r="V18341" s="213"/>
      <c r="W18341" s="213"/>
      <c r="X18341" s="214"/>
      <c r="Y18341" s="214"/>
      <c r="Z18341" s="214"/>
      <c r="AA18341" s="217"/>
      <c r="AB18341" s="217"/>
      <c r="AC18341" s="217"/>
      <c r="AD18341" s="213"/>
    </row>
    <row r="18342" spans="20:30" x14ac:dyDescent="0.2">
      <c r="T18342" s="212"/>
      <c r="U18342" s="213"/>
      <c r="V18342" s="213"/>
      <c r="W18342" s="213"/>
      <c r="X18342" s="214"/>
      <c r="Y18342" s="214"/>
      <c r="Z18342" s="214"/>
      <c r="AA18342" s="217"/>
      <c r="AB18342" s="217"/>
      <c r="AC18342" s="217"/>
      <c r="AD18342" s="213"/>
    </row>
    <row r="18343" spans="20:30" x14ac:dyDescent="0.2">
      <c r="T18343" s="212"/>
      <c r="U18343" s="213"/>
      <c r="V18343" s="213"/>
      <c r="W18343" s="213"/>
      <c r="X18343" s="214"/>
      <c r="Y18343" s="214"/>
      <c r="Z18343" s="214"/>
      <c r="AA18343" s="217"/>
      <c r="AB18343" s="217"/>
      <c r="AC18343" s="217"/>
      <c r="AD18343" s="213"/>
    </row>
    <row r="18344" spans="20:30" x14ac:dyDescent="0.2">
      <c r="T18344" s="212"/>
      <c r="U18344" s="213"/>
      <c r="V18344" s="213"/>
      <c r="W18344" s="213"/>
      <c r="X18344" s="214"/>
      <c r="Y18344" s="214"/>
      <c r="Z18344" s="214"/>
      <c r="AA18344" s="217"/>
      <c r="AB18344" s="217"/>
      <c r="AC18344" s="217"/>
      <c r="AD18344" s="213"/>
    </row>
    <row r="18345" spans="20:30" x14ac:dyDescent="0.2">
      <c r="T18345" s="212"/>
      <c r="U18345" s="213"/>
      <c r="V18345" s="213"/>
      <c r="W18345" s="213"/>
      <c r="X18345" s="214"/>
      <c r="Y18345" s="214"/>
      <c r="Z18345" s="214"/>
      <c r="AA18345" s="217"/>
      <c r="AB18345" s="217"/>
      <c r="AC18345" s="217"/>
      <c r="AD18345" s="213"/>
    </row>
    <row r="18346" spans="20:30" x14ac:dyDescent="0.2">
      <c r="T18346" s="212"/>
      <c r="U18346" s="213"/>
      <c r="V18346" s="213"/>
      <c r="W18346" s="213"/>
      <c r="X18346" s="214"/>
      <c r="Y18346" s="214"/>
      <c r="Z18346" s="214"/>
      <c r="AA18346" s="217"/>
      <c r="AB18346" s="217"/>
      <c r="AC18346" s="217"/>
      <c r="AD18346" s="213"/>
    </row>
    <row r="18347" spans="20:30" x14ac:dyDescent="0.2">
      <c r="T18347" s="212"/>
      <c r="U18347" s="213"/>
      <c r="V18347" s="213"/>
      <c r="W18347" s="213"/>
      <c r="X18347" s="214"/>
      <c r="Y18347" s="214"/>
      <c r="Z18347" s="214"/>
      <c r="AA18347" s="217"/>
      <c r="AB18347" s="217"/>
      <c r="AC18347" s="217"/>
      <c r="AD18347" s="213"/>
    </row>
    <row r="18348" spans="20:30" x14ac:dyDescent="0.2">
      <c r="T18348" s="212"/>
      <c r="U18348" s="213"/>
      <c r="V18348" s="213"/>
      <c r="W18348" s="213"/>
      <c r="X18348" s="214"/>
      <c r="Y18348" s="214"/>
      <c r="Z18348" s="214"/>
      <c r="AA18348" s="217"/>
      <c r="AB18348" s="217"/>
      <c r="AC18348" s="217"/>
      <c r="AD18348" s="213"/>
    </row>
    <row r="18349" spans="20:30" x14ac:dyDescent="0.2">
      <c r="T18349" s="212"/>
      <c r="U18349" s="213"/>
      <c r="V18349" s="213"/>
      <c r="W18349" s="213"/>
      <c r="X18349" s="214"/>
      <c r="Y18349" s="214"/>
      <c r="Z18349" s="214"/>
      <c r="AA18349" s="217"/>
      <c r="AB18349" s="217"/>
      <c r="AC18349" s="217"/>
      <c r="AD18349" s="213"/>
    </row>
    <row r="18350" spans="20:30" x14ac:dyDescent="0.2">
      <c r="T18350" s="212"/>
      <c r="U18350" s="213"/>
      <c r="V18350" s="213"/>
      <c r="W18350" s="213"/>
      <c r="X18350" s="214"/>
      <c r="Y18350" s="214"/>
      <c r="Z18350" s="214"/>
      <c r="AA18350" s="217"/>
      <c r="AB18350" s="217"/>
      <c r="AC18350" s="217"/>
      <c r="AD18350" s="213"/>
    </row>
    <row r="18351" spans="20:30" x14ac:dyDescent="0.2">
      <c r="T18351" s="212"/>
      <c r="U18351" s="213"/>
      <c r="V18351" s="213"/>
      <c r="W18351" s="213"/>
      <c r="X18351" s="214"/>
      <c r="Y18351" s="214"/>
      <c r="Z18351" s="214"/>
      <c r="AA18351" s="217"/>
      <c r="AB18351" s="217"/>
      <c r="AC18351" s="217"/>
      <c r="AD18351" s="213"/>
    </row>
    <row r="18352" spans="20:30" x14ac:dyDescent="0.2">
      <c r="T18352" s="212"/>
      <c r="U18352" s="213"/>
      <c r="V18352" s="213"/>
      <c r="W18352" s="213"/>
      <c r="X18352" s="214"/>
      <c r="Y18352" s="214"/>
      <c r="Z18352" s="214"/>
      <c r="AA18352" s="217"/>
      <c r="AB18352" s="217"/>
      <c r="AC18352" s="217"/>
      <c r="AD18352" s="213"/>
    </row>
    <row r="18353" spans="20:30" x14ac:dyDescent="0.2">
      <c r="T18353" s="212"/>
      <c r="U18353" s="213"/>
      <c r="V18353" s="213"/>
      <c r="W18353" s="213"/>
      <c r="X18353" s="214"/>
      <c r="Y18353" s="214"/>
      <c r="Z18353" s="214"/>
      <c r="AA18353" s="217"/>
      <c r="AB18353" s="217"/>
      <c r="AC18353" s="217"/>
      <c r="AD18353" s="213"/>
    </row>
    <row r="18354" spans="20:30" x14ac:dyDescent="0.2">
      <c r="T18354" s="212"/>
      <c r="U18354" s="213"/>
      <c r="V18354" s="213"/>
      <c r="W18354" s="213"/>
      <c r="X18354" s="214"/>
      <c r="Y18354" s="214"/>
      <c r="Z18354" s="214"/>
      <c r="AA18354" s="217"/>
      <c r="AB18354" s="217"/>
      <c r="AC18354" s="217"/>
      <c r="AD18354" s="213"/>
    </row>
    <row r="18355" spans="20:30" x14ac:dyDescent="0.2">
      <c r="T18355" s="212"/>
      <c r="U18355" s="213"/>
      <c r="V18355" s="213"/>
      <c r="W18355" s="213"/>
      <c r="X18355" s="214"/>
      <c r="Y18355" s="214"/>
      <c r="Z18355" s="214"/>
      <c r="AA18355" s="217"/>
      <c r="AB18355" s="217"/>
      <c r="AC18355" s="217"/>
      <c r="AD18355" s="213"/>
    </row>
    <row r="18356" spans="20:30" x14ac:dyDescent="0.2">
      <c r="T18356" s="212"/>
      <c r="U18356" s="213"/>
      <c r="V18356" s="213"/>
      <c r="W18356" s="213"/>
      <c r="X18356" s="214"/>
      <c r="Y18356" s="214"/>
      <c r="Z18356" s="214"/>
      <c r="AA18356" s="217"/>
      <c r="AB18356" s="217"/>
      <c r="AC18356" s="217"/>
      <c r="AD18356" s="213"/>
    </row>
    <row r="18357" spans="20:30" x14ac:dyDescent="0.2">
      <c r="T18357" s="212"/>
      <c r="U18357" s="213"/>
      <c r="V18357" s="213"/>
      <c r="W18357" s="213"/>
      <c r="X18357" s="214"/>
      <c r="Y18357" s="214"/>
      <c r="Z18357" s="214"/>
      <c r="AA18357" s="217"/>
      <c r="AB18357" s="217"/>
      <c r="AC18357" s="217"/>
      <c r="AD18357" s="213"/>
    </row>
    <row r="18358" spans="20:30" x14ac:dyDescent="0.2">
      <c r="T18358" s="212"/>
      <c r="U18358" s="213"/>
      <c r="V18358" s="213"/>
      <c r="W18358" s="213"/>
      <c r="X18358" s="214"/>
      <c r="Y18358" s="214"/>
      <c r="Z18358" s="214"/>
      <c r="AA18358" s="217"/>
      <c r="AB18358" s="217"/>
      <c r="AC18358" s="217"/>
      <c r="AD18358" s="213"/>
    </row>
    <row r="18359" spans="20:30" x14ac:dyDescent="0.2">
      <c r="T18359" s="212"/>
      <c r="U18359" s="213"/>
      <c r="V18359" s="213"/>
      <c r="W18359" s="213"/>
      <c r="X18359" s="214"/>
      <c r="Y18359" s="214"/>
      <c r="Z18359" s="214"/>
      <c r="AA18359" s="217"/>
      <c r="AB18359" s="217"/>
      <c r="AC18359" s="217"/>
      <c r="AD18359" s="213"/>
    </row>
    <row r="18360" spans="20:30" x14ac:dyDescent="0.2">
      <c r="T18360" s="212"/>
      <c r="U18360" s="213"/>
      <c r="V18360" s="213"/>
      <c r="W18360" s="213"/>
      <c r="X18360" s="214"/>
      <c r="Y18360" s="214"/>
      <c r="Z18360" s="214"/>
      <c r="AA18360" s="217"/>
      <c r="AB18360" s="217"/>
      <c r="AC18360" s="217"/>
      <c r="AD18360" s="213"/>
    </row>
    <row r="18361" spans="20:30" x14ac:dyDescent="0.2">
      <c r="T18361" s="212"/>
      <c r="U18361" s="213"/>
      <c r="V18361" s="213"/>
      <c r="W18361" s="213"/>
      <c r="X18361" s="214"/>
      <c r="Y18361" s="214"/>
      <c r="Z18361" s="214"/>
      <c r="AA18361" s="217"/>
      <c r="AB18361" s="217"/>
      <c r="AC18361" s="217"/>
      <c r="AD18361" s="213"/>
    </row>
    <row r="18362" spans="20:30" x14ac:dyDescent="0.2">
      <c r="T18362" s="212"/>
      <c r="U18362" s="213"/>
      <c r="V18362" s="213"/>
      <c r="W18362" s="213"/>
      <c r="X18362" s="214"/>
      <c r="Y18362" s="214"/>
      <c r="Z18362" s="214"/>
      <c r="AA18362" s="217"/>
      <c r="AB18362" s="217"/>
      <c r="AC18362" s="217"/>
      <c r="AD18362" s="213"/>
    </row>
    <row r="18363" spans="20:30" x14ac:dyDescent="0.2">
      <c r="T18363" s="212"/>
      <c r="U18363" s="213"/>
      <c r="V18363" s="213"/>
      <c r="W18363" s="213"/>
      <c r="X18363" s="214"/>
      <c r="Y18363" s="214"/>
      <c r="Z18363" s="214"/>
      <c r="AA18363" s="217"/>
      <c r="AB18363" s="217"/>
      <c r="AC18363" s="217"/>
      <c r="AD18363" s="213"/>
    </row>
    <row r="18364" spans="20:30" x14ac:dyDescent="0.2">
      <c r="T18364" s="212"/>
      <c r="U18364" s="213"/>
      <c r="V18364" s="213"/>
      <c r="W18364" s="213"/>
      <c r="X18364" s="214"/>
      <c r="Y18364" s="214"/>
      <c r="Z18364" s="214"/>
      <c r="AA18364" s="217"/>
      <c r="AB18364" s="217"/>
      <c r="AC18364" s="217"/>
      <c r="AD18364" s="213"/>
    </row>
    <row r="18365" spans="20:30" x14ac:dyDescent="0.2">
      <c r="T18365" s="212"/>
      <c r="U18365" s="213"/>
      <c r="V18365" s="213"/>
      <c r="W18365" s="213"/>
      <c r="X18365" s="214"/>
      <c r="Y18365" s="214"/>
      <c r="Z18365" s="214"/>
      <c r="AA18365" s="217"/>
      <c r="AB18365" s="217"/>
      <c r="AC18365" s="217"/>
      <c r="AD18365" s="213"/>
    </row>
    <row r="18366" spans="20:30" x14ac:dyDescent="0.2">
      <c r="T18366" s="212"/>
      <c r="U18366" s="213"/>
      <c r="V18366" s="213"/>
      <c r="W18366" s="213"/>
      <c r="X18366" s="214"/>
      <c r="Y18366" s="214"/>
      <c r="Z18366" s="214"/>
      <c r="AA18366" s="217"/>
      <c r="AB18366" s="217"/>
      <c r="AC18366" s="217"/>
      <c r="AD18366" s="213"/>
    </row>
    <row r="18367" spans="20:30" x14ac:dyDescent="0.2">
      <c r="T18367" s="212"/>
      <c r="U18367" s="213"/>
      <c r="V18367" s="213"/>
      <c r="W18367" s="213"/>
      <c r="X18367" s="214"/>
      <c r="Y18367" s="214"/>
      <c r="Z18367" s="214"/>
      <c r="AA18367" s="217"/>
      <c r="AB18367" s="217"/>
      <c r="AC18367" s="217"/>
      <c r="AD18367" s="213"/>
    </row>
    <row r="18368" spans="20:30" x14ac:dyDescent="0.2">
      <c r="T18368" s="212"/>
      <c r="U18368" s="213"/>
      <c r="V18368" s="213"/>
      <c r="W18368" s="213"/>
      <c r="X18368" s="214"/>
      <c r="Y18368" s="214"/>
      <c r="Z18368" s="214"/>
      <c r="AA18368" s="217"/>
      <c r="AB18368" s="217"/>
      <c r="AC18368" s="217"/>
      <c r="AD18368" s="213"/>
    </row>
    <row r="18369" spans="20:30" x14ac:dyDescent="0.2">
      <c r="T18369" s="212"/>
      <c r="U18369" s="213"/>
      <c r="V18369" s="213"/>
      <c r="W18369" s="213"/>
      <c r="X18369" s="214"/>
      <c r="Y18369" s="214"/>
      <c r="Z18369" s="214"/>
      <c r="AA18369" s="217"/>
      <c r="AB18369" s="217"/>
      <c r="AC18369" s="217"/>
      <c r="AD18369" s="213"/>
    </row>
    <row r="18370" spans="20:30" x14ac:dyDescent="0.2">
      <c r="T18370" s="212"/>
      <c r="U18370" s="213"/>
      <c r="V18370" s="213"/>
      <c r="W18370" s="213"/>
      <c r="X18370" s="214"/>
      <c r="Y18370" s="214"/>
      <c r="Z18370" s="214"/>
      <c r="AA18370" s="217"/>
      <c r="AB18370" s="217"/>
      <c r="AC18370" s="217"/>
      <c r="AD18370" s="213"/>
    </row>
    <row r="18371" spans="20:30" x14ac:dyDescent="0.2">
      <c r="T18371" s="212"/>
      <c r="U18371" s="213"/>
      <c r="V18371" s="213"/>
      <c r="W18371" s="213"/>
      <c r="X18371" s="214"/>
      <c r="Y18371" s="214"/>
      <c r="Z18371" s="214"/>
      <c r="AA18371" s="217"/>
      <c r="AB18371" s="217"/>
      <c r="AC18371" s="217"/>
      <c r="AD18371" s="213"/>
    </row>
    <row r="18372" spans="20:30" x14ac:dyDescent="0.2">
      <c r="T18372" s="212"/>
      <c r="U18372" s="213"/>
      <c r="V18372" s="213"/>
      <c r="W18372" s="213"/>
      <c r="X18372" s="214"/>
      <c r="Y18372" s="214"/>
      <c r="Z18372" s="214"/>
      <c r="AA18372" s="217"/>
      <c r="AB18372" s="217"/>
      <c r="AC18372" s="217"/>
      <c r="AD18372" s="213"/>
    </row>
    <row r="18373" spans="20:30" x14ac:dyDescent="0.2">
      <c r="T18373" s="212"/>
      <c r="U18373" s="213"/>
      <c r="V18373" s="213"/>
      <c r="W18373" s="213"/>
      <c r="X18373" s="214"/>
      <c r="Y18373" s="214"/>
      <c r="Z18373" s="214"/>
      <c r="AA18373" s="217"/>
      <c r="AB18373" s="217"/>
      <c r="AC18373" s="217"/>
      <c r="AD18373" s="213"/>
    </row>
    <row r="18374" spans="20:30" x14ac:dyDescent="0.2">
      <c r="T18374" s="212"/>
      <c r="U18374" s="213"/>
      <c r="V18374" s="213"/>
      <c r="W18374" s="213"/>
      <c r="X18374" s="214"/>
      <c r="Y18374" s="214"/>
      <c r="Z18374" s="214"/>
      <c r="AA18374" s="217"/>
      <c r="AB18374" s="217"/>
      <c r="AC18374" s="217"/>
      <c r="AD18374" s="213"/>
    </row>
    <row r="18375" spans="20:30" x14ac:dyDescent="0.2">
      <c r="T18375" s="212"/>
      <c r="U18375" s="213"/>
      <c r="V18375" s="213"/>
      <c r="W18375" s="213"/>
      <c r="X18375" s="214"/>
      <c r="Y18375" s="214"/>
      <c r="Z18375" s="214"/>
      <c r="AA18375" s="217"/>
      <c r="AB18375" s="217"/>
      <c r="AC18375" s="217"/>
      <c r="AD18375" s="213"/>
    </row>
    <row r="18376" spans="20:30" x14ac:dyDescent="0.2">
      <c r="T18376" s="212"/>
      <c r="U18376" s="213"/>
      <c r="V18376" s="213"/>
      <c r="W18376" s="213"/>
      <c r="X18376" s="214"/>
      <c r="Y18376" s="214"/>
      <c r="Z18376" s="214"/>
      <c r="AA18376" s="217"/>
      <c r="AB18376" s="217"/>
      <c r="AC18376" s="217"/>
      <c r="AD18376" s="213"/>
    </row>
    <row r="18377" spans="20:30" x14ac:dyDescent="0.2">
      <c r="T18377" s="212"/>
      <c r="U18377" s="213"/>
      <c r="V18377" s="213"/>
      <c r="W18377" s="213"/>
      <c r="X18377" s="214"/>
      <c r="Y18377" s="214"/>
      <c r="Z18377" s="214"/>
      <c r="AA18377" s="217"/>
      <c r="AB18377" s="217"/>
      <c r="AC18377" s="217"/>
      <c r="AD18377" s="213"/>
    </row>
    <row r="18378" spans="20:30" x14ac:dyDescent="0.2">
      <c r="T18378" s="212"/>
      <c r="U18378" s="213"/>
      <c r="V18378" s="213"/>
      <c r="W18378" s="213"/>
      <c r="X18378" s="214"/>
      <c r="Y18378" s="214"/>
      <c r="Z18378" s="214"/>
      <c r="AA18378" s="217"/>
      <c r="AB18378" s="217"/>
      <c r="AC18378" s="217"/>
      <c r="AD18378" s="213"/>
    </row>
    <row r="18379" spans="20:30" x14ac:dyDescent="0.2">
      <c r="T18379" s="212"/>
      <c r="U18379" s="213"/>
      <c r="V18379" s="213"/>
      <c r="W18379" s="213"/>
      <c r="X18379" s="214"/>
      <c r="Y18379" s="214"/>
      <c r="Z18379" s="214"/>
      <c r="AA18379" s="217"/>
      <c r="AB18379" s="217"/>
      <c r="AC18379" s="217"/>
      <c r="AD18379" s="213"/>
    </row>
    <row r="18380" spans="20:30" x14ac:dyDescent="0.2">
      <c r="T18380" s="212"/>
      <c r="U18380" s="213"/>
      <c r="V18380" s="213"/>
      <c r="W18380" s="213"/>
      <c r="X18380" s="214"/>
      <c r="Y18380" s="214"/>
      <c r="Z18380" s="214"/>
      <c r="AA18380" s="217"/>
      <c r="AB18380" s="217"/>
      <c r="AC18380" s="217"/>
      <c r="AD18380" s="213"/>
    </row>
    <row r="18381" spans="20:30" x14ac:dyDescent="0.2">
      <c r="T18381" s="212"/>
      <c r="U18381" s="213"/>
      <c r="V18381" s="213"/>
      <c r="W18381" s="213"/>
      <c r="X18381" s="214"/>
      <c r="Y18381" s="214"/>
      <c r="Z18381" s="214"/>
      <c r="AA18381" s="217"/>
      <c r="AB18381" s="217"/>
      <c r="AC18381" s="217"/>
      <c r="AD18381" s="213"/>
    </row>
    <row r="18382" spans="20:30" x14ac:dyDescent="0.2">
      <c r="T18382" s="212"/>
      <c r="U18382" s="213"/>
      <c r="V18382" s="213"/>
      <c r="W18382" s="213"/>
      <c r="X18382" s="214"/>
      <c r="Y18382" s="214"/>
      <c r="Z18382" s="214"/>
      <c r="AA18382" s="217"/>
      <c r="AB18382" s="217"/>
      <c r="AC18382" s="217"/>
      <c r="AD18382" s="213"/>
    </row>
    <row r="18383" spans="20:30" x14ac:dyDescent="0.2">
      <c r="T18383" s="212"/>
      <c r="U18383" s="213"/>
      <c r="V18383" s="213"/>
      <c r="W18383" s="213"/>
      <c r="X18383" s="214"/>
      <c r="Y18383" s="214"/>
      <c r="Z18383" s="214"/>
      <c r="AA18383" s="217"/>
      <c r="AB18383" s="217"/>
      <c r="AC18383" s="217"/>
      <c r="AD18383" s="213"/>
    </row>
    <row r="18384" spans="20:30" x14ac:dyDescent="0.2">
      <c r="T18384" s="212"/>
      <c r="U18384" s="213"/>
      <c r="V18384" s="213"/>
      <c r="W18384" s="213"/>
      <c r="X18384" s="214"/>
      <c r="Y18384" s="214"/>
      <c r="Z18384" s="214"/>
      <c r="AA18384" s="217"/>
      <c r="AB18384" s="217"/>
      <c r="AC18384" s="217"/>
      <c r="AD18384" s="213"/>
    </row>
    <row r="18385" spans="20:30" x14ac:dyDescent="0.2">
      <c r="T18385" s="212"/>
      <c r="U18385" s="213"/>
      <c r="V18385" s="213"/>
      <c r="W18385" s="213"/>
      <c r="X18385" s="214"/>
      <c r="Y18385" s="214"/>
      <c r="Z18385" s="214"/>
      <c r="AA18385" s="217"/>
      <c r="AB18385" s="217"/>
      <c r="AC18385" s="217"/>
      <c r="AD18385" s="213"/>
    </row>
    <row r="18386" spans="20:30" x14ac:dyDescent="0.2">
      <c r="T18386" s="212"/>
      <c r="U18386" s="213"/>
      <c r="V18386" s="213"/>
      <c r="W18386" s="213"/>
      <c r="X18386" s="214"/>
      <c r="Y18386" s="214"/>
      <c r="Z18386" s="214"/>
      <c r="AA18386" s="217"/>
      <c r="AB18386" s="217"/>
      <c r="AC18386" s="217"/>
      <c r="AD18386" s="213"/>
    </row>
    <row r="18387" spans="20:30" x14ac:dyDescent="0.2">
      <c r="T18387" s="212"/>
      <c r="U18387" s="213"/>
      <c r="V18387" s="213"/>
      <c r="W18387" s="213"/>
      <c r="X18387" s="214"/>
      <c r="Y18387" s="214"/>
      <c r="Z18387" s="214"/>
      <c r="AA18387" s="217"/>
      <c r="AB18387" s="217"/>
      <c r="AC18387" s="217"/>
      <c r="AD18387" s="213"/>
    </row>
    <row r="18388" spans="20:30" x14ac:dyDescent="0.2">
      <c r="T18388" s="212"/>
      <c r="U18388" s="213"/>
      <c r="V18388" s="213"/>
      <c r="W18388" s="213"/>
      <c r="X18388" s="214"/>
      <c r="Y18388" s="214"/>
      <c r="Z18388" s="214"/>
      <c r="AA18388" s="217"/>
      <c r="AB18388" s="217"/>
      <c r="AC18388" s="217"/>
      <c r="AD18388" s="213"/>
    </row>
    <row r="18389" spans="20:30" x14ac:dyDescent="0.2">
      <c r="T18389" s="212"/>
      <c r="U18389" s="213"/>
      <c r="V18389" s="213"/>
      <c r="W18389" s="213"/>
      <c r="X18389" s="214"/>
      <c r="Y18389" s="214"/>
      <c r="Z18389" s="214"/>
      <c r="AA18389" s="217"/>
      <c r="AB18389" s="217"/>
      <c r="AC18389" s="217"/>
      <c r="AD18389" s="213"/>
    </row>
    <row r="18390" spans="20:30" x14ac:dyDescent="0.2">
      <c r="T18390" s="212"/>
      <c r="U18390" s="213"/>
      <c r="V18390" s="213"/>
      <c r="W18390" s="213"/>
      <c r="X18390" s="214"/>
      <c r="Y18390" s="214"/>
      <c r="Z18390" s="214"/>
      <c r="AA18390" s="217"/>
      <c r="AB18390" s="217"/>
      <c r="AC18390" s="217"/>
      <c r="AD18390" s="213"/>
    </row>
    <row r="18391" spans="20:30" x14ac:dyDescent="0.2">
      <c r="T18391" s="212"/>
      <c r="U18391" s="213"/>
      <c r="V18391" s="213"/>
      <c r="W18391" s="213"/>
      <c r="X18391" s="214"/>
      <c r="Y18391" s="214"/>
      <c r="Z18391" s="214"/>
      <c r="AA18391" s="217"/>
      <c r="AB18391" s="217"/>
      <c r="AC18391" s="217"/>
      <c r="AD18391" s="213"/>
    </row>
    <row r="18392" spans="20:30" x14ac:dyDescent="0.2">
      <c r="T18392" s="212"/>
      <c r="U18392" s="213"/>
      <c r="V18392" s="213"/>
      <c r="W18392" s="213"/>
      <c r="X18392" s="214"/>
      <c r="Y18392" s="214"/>
      <c r="Z18392" s="214"/>
      <c r="AA18392" s="217"/>
      <c r="AB18392" s="217"/>
      <c r="AC18392" s="217"/>
      <c r="AD18392" s="213"/>
    </row>
    <row r="18393" spans="20:30" x14ac:dyDescent="0.2">
      <c r="T18393" s="212"/>
      <c r="U18393" s="213"/>
      <c r="V18393" s="213"/>
      <c r="W18393" s="213"/>
      <c r="X18393" s="214"/>
      <c r="Y18393" s="214"/>
      <c r="Z18393" s="214"/>
      <c r="AA18393" s="217"/>
      <c r="AB18393" s="217"/>
      <c r="AC18393" s="217"/>
      <c r="AD18393" s="213"/>
    </row>
    <row r="18394" spans="20:30" x14ac:dyDescent="0.2">
      <c r="T18394" s="212"/>
      <c r="U18394" s="213"/>
      <c r="V18394" s="213"/>
      <c r="W18394" s="213"/>
      <c r="X18394" s="214"/>
      <c r="Y18394" s="214"/>
      <c r="Z18394" s="214"/>
      <c r="AA18394" s="217"/>
      <c r="AB18394" s="217"/>
      <c r="AC18394" s="217"/>
      <c r="AD18394" s="213"/>
    </row>
    <row r="18395" spans="20:30" x14ac:dyDescent="0.2">
      <c r="T18395" s="212"/>
      <c r="U18395" s="213"/>
      <c r="V18395" s="213"/>
      <c r="W18395" s="213"/>
      <c r="X18395" s="214"/>
      <c r="Y18395" s="214"/>
      <c r="Z18395" s="214"/>
      <c r="AA18395" s="217"/>
      <c r="AB18395" s="217"/>
      <c r="AC18395" s="217"/>
      <c r="AD18395" s="213"/>
    </row>
    <row r="18396" spans="20:30" x14ac:dyDescent="0.2">
      <c r="T18396" s="212"/>
      <c r="U18396" s="213"/>
      <c r="V18396" s="213"/>
      <c r="W18396" s="213"/>
      <c r="X18396" s="214"/>
      <c r="Y18396" s="214"/>
      <c r="Z18396" s="214"/>
      <c r="AA18396" s="217"/>
      <c r="AB18396" s="217"/>
      <c r="AC18396" s="217"/>
      <c r="AD18396" s="213"/>
    </row>
    <row r="18397" spans="20:30" x14ac:dyDescent="0.2">
      <c r="T18397" s="212"/>
      <c r="U18397" s="213"/>
      <c r="V18397" s="213"/>
      <c r="W18397" s="213"/>
      <c r="X18397" s="214"/>
      <c r="Y18397" s="214"/>
      <c r="Z18397" s="214"/>
      <c r="AA18397" s="217"/>
      <c r="AB18397" s="217"/>
      <c r="AC18397" s="217"/>
      <c r="AD18397" s="213"/>
    </row>
    <row r="18398" spans="20:30" x14ac:dyDescent="0.2">
      <c r="T18398" s="212"/>
      <c r="U18398" s="213"/>
      <c r="V18398" s="213"/>
      <c r="W18398" s="213"/>
      <c r="X18398" s="214"/>
      <c r="Y18398" s="214"/>
      <c r="Z18398" s="214"/>
      <c r="AA18398" s="217"/>
      <c r="AB18398" s="217"/>
      <c r="AC18398" s="217"/>
      <c r="AD18398" s="213"/>
    </row>
    <row r="18399" spans="20:30" x14ac:dyDescent="0.2">
      <c r="T18399" s="212"/>
      <c r="U18399" s="213"/>
      <c r="V18399" s="213"/>
      <c r="W18399" s="213"/>
      <c r="X18399" s="214"/>
      <c r="Y18399" s="214"/>
      <c r="Z18399" s="214"/>
      <c r="AA18399" s="217"/>
      <c r="AB18399" s="217"/>
      <c r="AC18399" s="217"/>
      <c r="AD18399" s="213"/>
    </row>
    <row r="18400" spans="20:30" x14ac:dyDescent="0.2">
      <c r="T18400" s="212"/>
      <c r="U18400" s="213"/>
      <c r="V18400" s="213"/>
      <c r="W18400" s="213"/>
      <c r="X18400" s="214"/>
      <c r="Y18400" s="214"/>
      <c r="Z18400" s="214"/>
      <c r="AA18400" s="217"/>
      <c r="AB18400" s="217"/>
      <c r="AC18400" s="217"/>
      <c r="AD18400" s="213"/>
    </row>
    <row r="18401" spans="20:30" x14ac:dyDescent="0.2">
      <c r="T18401" s="212"/>
      <c r="U18401" s="213"/>
      <c r="V18401" s="213"/>
      <c r="W18401" s="213"/>
      <c r="X18401" s="214"/>
      <c r="Y18401" s="214"/>
      <c r="Z18401" s="214"/>
      <c r="AA18401" s="217"/>
      <c r="AB18401" s="217"/>
      <c r="AC18401" s="217"/>
      <c r="AD18401" s="213"/>
    </row>
    <row r="18402" spans="20:30" x14ac:dyDescent="0.2">
      <c r="T18402" s="212"/>
      <c r="U18402" s="213"/>
      <c r="V18402" s="213"/>
      <c r="W18402" s="213"/>
      <c r="X18402" s="214"/>
      <c r="Y18402" s="214"/>
      <c r="Z18402" s="214"/>
      <c r="AA18402" s="217"/>
      <c r="AB18402" s="217"/>
      <c r="AC18402" s="217"/>
      <c r="AD18402" s="213"/>
    </row>
    <row r="18403" spans="20:30" x14ac:dyDescent="0.2">
      <c r="T18403" s="212"/>
      <c r="U18403" s="213"/>
      <c r="V18403" s="213"/>
      <c r="W18403" s="213"/>
      <c r="X18403" s="214"/>
      <c r="Y18403" s="214"/>
      <c r="Z18403" s="214"/>
      <c r="AA18403" s="217"/>
      <c r="AB18403" s="217"/>
      <c r="AC18403" s="217"/>
      <c r="AD18403" s="213"/>
    </row>
    <row r="18404" spans="20:30" x14ac:dyDescent="0.2">
      <c r="T18404" s="212"/>
      <c r="U18404" s="213"/>
      <c r="V18404" s="213"/>
      <c r="W18404" s="213"/>
      <c r="X18404" s="214"/>
      <c r="Y18404" s="214"/>
      <c r="Z18404" s="214"/>
      <c r="AA18404" s="217"/>
      <c r="AB18404" s="217"/>
      <c r="AC18404" s="217"/>
      <c r="AD18404" s="213"/>
    </row>
    <row r="18405" spans="20:30" x14ac:dyDescent="0.2">
      <c r="T18405" s="212"/>
      <c r="U18405" s="213"/>
      <c r="V18405" s="213"/>
      <c r="W18405" s="213"/>
      <c r="X18405" s="214"/>
      <c r="Y18405" s="214"/>
      <c r="Z18405" s="214"/>
      <c r="AA18405" s="217"/>
      <c r="AB18405" s="217"/>
      <c r="AC18405" s="217"/>
      <c r="AD18405" s="213"/>
    </row>
    <row r="18406" spans="20:30" x14ac:dyDescent="0.2">
      <c r="T18406" s="212"/>
      <c r="U18406" s="213"/>
      <c r="V18406" s="213"/>
      <c r="W18406" s="213"/>
      <c r="X18406" s="214"/>
      <c r="Y18406" s="214"/>
      <c r="Z18406" s="214"/>
      <c r="AA18406" s="217"/>
      <c r="AB18406" s="217"/>
      <c r="AC18406" s="217"/>
      <c r="AD18406" s="213"/>
    </row>
    <row r="18407" spans="20:30" x14ac:dyDescent="0.2">
      <c r="T18407" s="212"/>
      <c r="U18407" s="213"/>
      <c r="V18407" s="213"/>
      <c r="W18407" s="213"/>
      <c r="X18407" s="214"/>
      <c r="Y18407" s="214"/>
      <c r="Z18407" s="214"/>
      <c r="AA18407" s="217"/>
      <c r="AB18407" s="217"/>
      <c r="AC18407" s="217"/>
      <c r="AD18407" s="213"/>
    </row>
    <row r="18408" spans="20:30" x14ac:dyDescent="0.2">
      <c r="T18408" s="212"/>
      <c r="U18408" s="213"/>
      <c r="V18408" s="213"/>
      <c r="W18408" s="213"/>
      <c r="X18408" s="214"/>
      <c r="Y18408" s="214"/>
      <c r="Z18408" s="214"/>
      <c r="AA18408" s="217"/>
      <c r="AB18408" s="217"/>
      <c r="AC18408" s="217"/>
      <c r="AD18408" s="213"/>
    </row>
    <row r="18409" spans="20:30" x14ac:dyDescent="0.2">
      <c r="T18409" s="212"/>
      <c r="U18409" s="213"/>
      <c r="V18409" s="213"/>
      <c r="W18409" s="213"/>
      <c r="X18409" s="214"/>
      <c r="Y18409" s="214"/>
      <c r="Z18409" s="214"/>
      <c r="AA18409" s="217"/>
      <c r="AB18409" s="217"/>
      <c r="AC18409" s="217"/>
      <c r="AD18409" s="213"/>
    </row>
    <row r="18410" spans="20:30" x14ac:dyDescent="0.2">
      <c r="T18410" s="212"/>
      <c r="U18410" s="213"/>
      <c r="V18410" s="213"/>
      <c r="W18410" s="213"/>
      <c r="X18410" s="214"/>
      <c r="Y18410" s="214"/>
      <c r="Z18410" s="214"/>
      <c r="AA18410" s="217"/>
      <c r="AB18410" s="217"/>
      <c r="AC18410" s="217"/>
      <c r="AD18410" s="213"/>
    </row>
    <row r="18411" spans="20:30" x14ac:dyDescent="0.2">
      <c r="T18411" s="212"/>
      <c r="U18411" s="213"/>
      <c r="V18411" s="213"/>
      <c r="W18411" s="213"/>
      <c r="X18411" s="214"/>
      <c r="Y18411" s="214"/>
      <c r="Z18411" s="214"/>
      <c r="AA18411" s="217"/>
      <c r="AB18411" s="217"/>
      <c r="AC18411" s="217"/>
      <c r="AD18411" s="213"/>
    </row>
    <row r="18412" spans="20:30" x14ac:dyDescent="0.2">
      <c r="T18412" s="212"/>
      <c r="U18412" s="213"/>
      <c r="V18412" s="213"/>
      <c r="W18412" s="213"/>
      <c r="X18412" s="214"/>
      <c r="Y18412" s="214"/>
      <c r="Z18412" s="214"/>
      <c r="AA18412" s="217"/>
      <c r="AB18412" s="217"/>
      <c r="AC18412" s="217"/>
      <c r="AD18412" s="213"/>
    </row>
    <row r="18413" spans="20:30" x14ac:dyDescent="0.2">
      <c r="T18413" s="212"/>
      <c r="U18413" s="213"/>
      <c r="V18413" s="213"/>
      <c r="W18413" s="213"/>
      <c r="X18413" s="214"/>
      <c r="Y18413" s="214"/>
      <c r="Z18413" s="214"/>
      <c r="AA18413" s="217"/>
      <c r="AB18413" s="217"/>
      <c r="AC18413" s="217"/>
      <c r="AD18413" s="213"/>
    </row>
    <row r="18414" spans="20:30" x14ac:dyDescent="0.2">
      <c r="T18414" s="212"/>
      <c r="U18414" s="213"/>
      <c r="V18414" s="213"/>
      <c r="W18414" s="213"/>
      <c r="X18414" s="214"/>
      <c r="Y18414" s="214"/>
      <c r="Z18414" s="214"/>
      <c r="AA18414" s="217"/>
      <c r="AB18414" s="217"/>
      <c r="AC18414" s="217"/>
      <c r="AD18414" s="213"/>
    </row>
    <row r="18415" spans="20:30" x14ac:dyDescent="0.2">
      <c r="T18415" s="212"/>
      <c r="U18415" s="213"/>
      <c r="V18415" s="213"/>
      <c r="W18415" s="213"/>
      <c r="X18415" s="214"/>
      <c r="Y18415" s="214"/>
      <c r="Z18415" s="214"/>
      <c r="AA18415" s="217"/>
      <c r="AB18415" s="217"/>
      <c r="AC18415" s="217"/>
      <c r="AD18415" s="213"/>
    </row>
    <row r="18416" spans="20:30" x14ac:dyDescent="0.2">
      <c r="T18416" s="212"/>
      <c r="U18416" s="213"/>
      <c r="V18416" s="213"/>
      <c r="W18416" s="213"/>
      <c r="X18416" s="214"/>
      <c r="Y18416" s="214"/>
      <c r="Z18416" s="214"/>
      <c r="AA18416" s="217"/>
      <c r="AB18416" s="217"/>
      <c r="AC18416" s="217"/>
      <c r="AD18416" s="213"/>
    </row>
    <row r="18417" spans="20:30" x14ac:dyDescent="0.2">
      <c r="T18417" s="212"/>
      <c r="U18417" s="213"/>
      <c r="V18417" s="213"/>
      <c r="W18417" s="213"/>
      <c r="X18417" s="214"/>
      <c r="Y18417" s="214"/>
      <c r="Z18417" s="214"/>
      <c r="AA18417" s="217"/>
      <c r="AB18417" s="217"/>
      <c r="AC18417" s="217"/>
      <c r="AD18417" s="213"/>
    </row>
    <row r="18418" spans="20:30" x14ac:dyDescent="0.2">
      <c r="T18418" s="212"/>
      <c r="U18418" s="213"/>
      <c r="V18418" s="213"/>
      <c r="W18418" s="213"/>
      <c r="X18418" s="214"/>
      <c r="Y18418" s="214"/>
      <c r="Z18418" s="214"/>
      <c r="AA18418" s="217"/>
      <c r="AB18418" s="217"/>
      <c r="AC18418" s="217"/>
      <c r="AD18418" s="213"/>
    </row>
    <row r="18419" spans="20:30" x14ac:dyDescent="0.2">
      <c r="T18419" s="212"/>
      <c r="U18419" s="213"/>
      <c r="V18419" s="213"/>
      <c r="W18419" s="213"/>
      <c r="X18419" s="214"/>
      <c r="Y18419" s="214"/>
      <c r="Z18419" s="214"/>
      <c r="AA18419" s="217"/>
      <c r="AB18419" s="217"/>
      <c r="AC18419" s="217"/>
      <c r="AD18419" s="213"/>
    </row>
    <row r="18420" spans="20:30" x14ac:dyDescent="0.2">
      <c r="T18420" s="212"/>
      <c r="U18420" s="213"/>
      <c r="V18420" s="213"/>
      <c r="W18420" s="213"/>
      <c r="X18420" s="214"/>
      <c r="Y18420" s="214"/>
      <c r="Z18420" s="214"/>
      <c r="AA18420" s="217"/>
      <c r="AB18420" s="217"/>
      <c r="AC18420" s="217"/>
      <c r="AD18420" s="213"/>
    </row>
    <row r="18421" spans="20:30" x14ac:dyDescent="0.2">
      <c r="T18421" s="212"/>
      <c r="U18421" s="213"/>
      <c r="V18421" s="213"/>
      <c r="W18421" s="213"/>
      <c r="X18421" s="214"/>
      <c r="Y18421" s="214"/>
      <c r="Z18421" s="214"/>
      <c r="AA18421" s="217"/>
      <c r="AB18421" s="217"/>
      <c r="AC18421" s="217"/>
      <c r="AD18421" s="213"/>
    </row>
    <row r="18422" spans="20:30" x14ac:dyDescent="0.2">
      <c r="T18422" s="212"/>
      <c r="U18422" s="213"/>
      <c r="V18422" s="213"/>
      <c r="W18422" s="213"/>
      <c r="X18422" s="214"/>
      <c r="Y18422" s="214"/>
      <c r="Z18422" s="214"/>
      <c r="AA18422" s="217"/>
      <c r="AB18422" s="217"/>
      <c r="AC18422" s="217"/>
      <c r="AD18422" s="213"/>
    </row>
    <row r="18423" spans="20:30" x14ac:dyDescent="0.2">
      <c r="T18423" s="212"/>
      <c r="U18423" s="213"/>
      <c r="V18423" s="213"/>
      <c r="W18423" s="213"/>
      <c r="X18423" s="214"/>
      <c r="Y18423" s="214"/>
      <c r="Z18423" s="214"/>
      <c r="AA18423" s="217"/>
      <c r="AB18423" s="217"/>
      <c r="AC18423" s="217"/>
      <c r="AD18423" s="213"/>
    </row>
    <row r="18424" spans="20:30" x14ac:dyDescent="0.2">
      <c r="T18424" s="212"/>
      <c r="U18424" s="213"/>
      <c r="V18424" s="213"/>
      <c r="W18424" s="213"/>
      <c r="X18424" s="214"/>
      <c r="Y18424" s="214"/>
      <c r="Z18424" s="214"/>
      <c r="AA18424" s="217"/>
      <c r="AB18424" s="217"/>
      <c r="AC18424" s="217"/>
      <c r="AD18424" s="213"/>
    </row>
    <row r="18425" spans="20:30" x14ac:dyDescent="0.2">
      <c r="T18425" s="212"/>
      <c r="U18425" s="213"/>
      <c r="V18425" s="213"/>
      <c r="W18425" s="213"/>
      <c r="X18425" s="214"/>
      <c r="Y18425" s="214"/>
      <c r="Z18425" s="214"/>
      <c r="AA18425" s="217"/>
      <c r="AB18425" s="217"/>
      <c r="AC18425" s="217"/>
      <c r="AD18425" s="213"/>
    </row>
    <row r="18426" spans="20:30" x14ac:dyDescent="0.2">
      <c r="T18426" s="212"/>
      <c r="U18426" s="213"/>
      <c r="V18426" s="213"/>
      <c r="W18426" s="213"/>
      <c r="X18426" s="214"/>
      <c r="Y18426" s="214"/>
      <c r="Z18426" s="214"/>
      <c r="AA18426" s="217"/>
      <c r="AB18426" s="217"/>
      <c r="AC18426" s="217"/>
      <c r="AD18426" s="213"/>
    </row>
    <row r="18427" spans="20:30" x14ac:dyDescent="0.2">
      <c r="T18427" s="212"/>
      <c r="U18427" s="213"/>
      <c r="V18427" s="213"/>
      <c r="W18427" s="213"/>
      <c r="X18427" s="214"/>
      <c r="Y18427" s="214"/>
      <c r="Z18427" s="214"/>
      <c r="AA18427" s="217"/>
      <c r="AB18427" s="217"/>
      <c r="AC18427" s="217"/>
      <c r="AD18427" s="213"/>
    </row>
    <row r="18428" spans="20:30" x14ac:dyDescent="0.2">
      <c r="T18428" s="212"/>
      <c r="U18428" s="213"/>
      <c r="V18428" s="213"/>
      <c r="W18428" s="213"/>
      <c r="X18428" s="214"/>
      <c r="Y18428" s="214"/>
      <c r="Z18428" s="214"/>
      <c r="AA18428" s="217"/>
      <c r="AB18428" s="217"/>
      <c r="AC18428" s="217"/>
      <c r="AD18428" s="213"/>
    </row>
    <row r="18429" spans="20:30" x14ac:dyDescent="0.2">
      <c r="T18429" s="212"/>
      <c r="U18429" s="213"/>
      <c r="V18429" s="213"/>
      <c r="W18429" s="213"/>
      <c r="X18429" s="214"/>
      <c r="Y18429" s="214"/>
      <c r="Z18429" s="214"/>
      <c r="AA18429" s="217"/>
      <c r="AB18429" s="217"/>
      <c r="AC18429" s="217"/>
      <c r="AD18429" s="213"/>
    </row>
    <row r="18430" spans="20:30" x14ac:dyDescent="0.2">
      <c r="T18430" s="212"/>
      <c r="U18430" s="213"/>
      <c r="V18430" s="213"/>
      <c r="W18430" s="213"/>
      <c r="X18430" s="214"/>
      <c r="Y18430" s="214"/>
      <c r="Z18430" s="214"/>
      <c r="AA18430" s="217"/>
      <c r="AB18430" s="217"/>
      <c r="AC18430" s="217"/>
      <c r="AD18430" s="213"/>
    </row>
    <row r="18431" spans="20:30" x14ac:dyDescent="0.2">
      <c r="T18431" s="212"/>
      <c r="U18431" s="213"/>
      <c r="V18431" s="213"/>
      <c r="W18431" s="213"/>
      <c r="X18431" s="214"/>
      <c r="Y18431" s="214"/>
      <c r="Z18431" s="214"/>
      <c r="AA18431" s="217"/>
      <c r="AB18431" s="217"/>
      <c r="AC18431" s="217"/>
      <c r="AD18431" s="213"/>
    </row>
    <row r="18432" spans="20:30" x14ac:dyDescent="0.2">
      <c r="T18432" s="212"/>
      <c r="U18432" s="213"/>
      <c r="V18432" s="213"/>
      <c r="W18432" s="213"/>
      <c r="X18432" s="214"/>
      <c r="Y18432" s="214"/>
      <c r="Z18432" s="214"/>
      <c r="AA18432" s="217"/>
      <c r="AB18432" s="217"/>
      <c r="AC18432" s="217"/>
      <c r="AD18432" s="213"/>
    </row>
    <row r="18433" spans="20:30" x14ac:dyDescent="0.2">
      <c r="T18433" s="212"/>
      <c r="U18433" s="213"/>
      <c r="V18433" s="213"/>
      <c r="W18433" s="213"/>
      <c r="X18433" s="214"/>
      <c r="Y18433" s="214"/>
      <c r="Z18433" s="214"/>
      <c r="AA18433" s="217"/>
      <c r="AB18433" s="217"/>
      <c r="AC18433" s="217"/>
      <c r="AD18433" s="213"/>
    </row>
    <row r="18434" spans="20:30" x14ac:dyDescent="0.2">
      <c r="T18434" s="212"/>
      <c r="U18434" s="213"/>
      <c r="V18434" s="213"/>
      <c r="W18434" s="213"/>
      <c r="X18434" s="214"/>
      <c r="Y18434" s="214"/>
      <c r="Z18434" s="214"/>
      <c r="AA18434" s="217"/>
      <c r="AB18434" s="217"/>
      <c r="AC18434" s="217"/>
      <c r="AD18434" s="213"/>
    </row>
    <row r="18435" spans="20:30" x14ac:dyDescent="0.2">
      <c r="T18435" s="212"/>
      <c r="U18435" s="213"/>
      <c r="V18435" s="213"/>
      <c r="W18435" s="213"/>
      <c r="X18435" s="214"/>
      <c r="Y18435" s="214"/>
      <c r="Z18435" s="214"/>
      <c r="AA18435" s="217"/>
      <c r="AB18435" s="217"/>
      <c r="AC18435" s="217"/>
      <c r="AD18435" s="213"/>
    </row>
    <row r="18436" spans="20:30" x14ac:dyDescent="0.2">
      <c r="T18436" s="212"/>
      <c r="U18436" s="213"/>
      <c r="V18436" s="213"/>
      <c r="W18436" s="213"/>
      <c r="X18436" s="214"/>
      <c r="Y18436" s="214"/>
      <c r="Z18436" s="214"/>
      <c r="AA18436" s="217"/>
      <c r="AB18436" s="217"/>
      <c r="AC18436" s="217"/>
      <c r="AD18436" s="213"/>
    </row>
    <row r="18437" spans="20:30" x14ac:dyDescent="0.2">
      <c r="T18437" s="212"/>
      <c r="U18437" s="213"/>
      <c r="V18437" s="213"/>
      <c r="W18437" s="213"/>
      <c r="X18437" s="214"/>
      <c r="Y18437" s="214"/>
      <c r="Z18437" s="214"/>
      <c r="AA18437" s="217"/>
      <c r="AB18437" s="217"/>
      <c r="AC18437" s="217"/>
      <c r="AD18437" s="213"/>
    </row>
    <row r="18438" spans="20:30" x14ac:dyDescent="0.2">
      <c r="T18438" s="212"/>
      <c r="U18438" s="213"/>
      <c r="V18438" s="213"/>
      <c r="W18438" s="213"/>
      <c r="X18438" s="214"/>
      <c r="Y18438" s="214"/>
      <c r="Z18438" s="214"/>
      <c r="AA18438" s="217"/>
      <c r="AB18438" s="217"/>
      <c r="AC18438" s="217"/>
      <c r="AD18438" s="213"/>
    </row>
    <row r="18439" spans="20:30" x14ac:dyDescent="0.2">
      <c r="T18439" s="212"/>
      <c r="U18439" s="213"/>
      <c r="V18439" s="213"/>
      <c r="W18439" s="213"/>
      <c r="X18439" s="214"/>
      <c r="Y18439" s="214"/>
      <c r="Z18439" s="214"/>
      <c r="AA18439" s="217"/>
      <c r="AB18439" s="217"/>
      <c r="AC18439" s="217"/>
      <c r="AD18439" s="213"/>
    </row>
    <row r="18440" spans="20:30" x14ac:dyDescent="0.2">
      <c r="T18440" s="212"/>
      <c r="U18440" s="213"/>
      <c r="V18440" s="213"/>
      <c r="W18440" s="213"/>
      <c r="X18440" s="214"/>
      <c r="Y18440" s="214"/>
      <c r="Z18440" s="214"/>
      <c r="AA18440" s="217"/>
      <c r="AB18440" s="217"/>
      <c r="AC18440" s="217"/>
      <c r="AD18440" s="213"/>
    </row>
    <row r="18441" spans="20:30" x14ac:dyDescent="0.2">
      <c r="T18441" s="212"/>
      <c r="U18441" s="213"/>
      <c r="V18441" s="213"/>
      <c r="W18441" s="213"/>
      <c r="X18441" s="214"/>
      <c r="Y18441" s="214"/>
      <c r="Z18441" s="214"/>
      <c r="AA18441" s="217"/>
      <c r="AB18441" s="217"/>
      <c r="AC18441" s="217"/>
      <c r="AD18441" s="213"/>
    </row>
    <row r="18442" spans="20:30" x14ac:dyDescent="0.2">
      <c r="T18442" s="212"/>
      <c r="U18442" s="213"/>
      <c r="V18442" s="213"/>
      <c r="W18442" s="213"/>
      <c r="X18442" s="214"/>
      <c r="Y18442" s="214"/>
      <c r="Z18442" s="214"/>
      <c r="AA18442" s="217"/>
      <c r="AB18442" s="217"/>
      <c r="AC18442" s="217"/>
      <c r="AD18442" s="213"/>
    </row>
    <row r="18443" spans="20:30" x14ac:dyDescent="0.2">
      <c r="T18443" s="212"/>
      <c r="U18443" s="213"/>
      <c r="V18443" s="213"/>
      <c r="W18443" s="213"/>
      <c r="X18443" s="214"/>
      <c r="Y18443" s="214"/>
      <c r="Z18443" s="214"/>
      <c r="AA18443" s="217"/>
      <c r="AB18443" s="217"/>
      <c r="AC18443" s="217"/>
      <c r="AD18443" s="213"/>
    </row>
    <row r="18444" spans="20:30" x14ac:dyDescent="0.2">
      <c r="T18444" s="212"/>
      <c r="U18444" s="213"/>
      <c r="V18444" s="213"/>
      <c r="W18444" s="213"/>
      <c r="X18444" s="214"/>
      <c r="Y18444" s="214"/>
      <c r="Z18444" s="214"/>
      <c r="AA18444" s="217"/>
      <c r="AB18444" s="217"/>
      <c r="AC18444" s="217"/>
      <c r="AD18444" s="213"/>
    </row>
    <row r="18445" spans="20:30" x14ac:dyDescent="0.2">
      <c r="T18445" s="212"/>
      <c r="U18445" s="213"/>
      <c r="V18445" s="213"/>
      <c r="W18445" s="213"/>
      <c r="X18445" s="214"/>
      <c r="Y18445" s="214"/>
      <c r="Z18445" s="214"/>
      <c r="AA18445" s="217"/>
      <c r="AB18445" s="217"/>
      <c r="AC18445" s="217"/>
      <c r="AD18445" s="213"/>
    </row>
    <row r="18446" spans="20:30" x14ac:dyDescent="0.2">
      <c r="T18446" s="212"/>
      <c r="U18446" s="213"/>
      <c r="V18446" s="213"/>
      <c r="W18446" s="213"/>
      <c r="X18446" s="214"/>
      <c r="Y18446" s="214"/>
      <c r="Z18446" s="214"/>
      <c r="AA18446" s="217"/>
      <c r="AB18446" s="217"/>
      <c r="AC18446" s="217"/>
      <c r="AD18446" s="213"/>
    </row>
    <row r="18447" spans="20:30" x14ac:dyDescent="0.2">
      <c r="T18447" s="212"/>
      <c r="U18447" s="213"/>
      <c r="V18447" s="213"/>
      <c r="W18447" s="213"/>
      <c r="X18447" s="214"/>
      <c r="Y18447" s="214"/>
      <c r="Z18447" s="214"/>
      <c r="AA18447" s="217"/>
      <c r="AB18447" s="217"/>
      <c r="AC18447" s="217"/>
      <c r="AD18447" s="213"/>
    </row>
    <row r="18448" spans="20:30" x14ac:dyDescent="0.2">
      <c r="T18448" s="212"/>
      <c r="U18448" s="213"/>
      <c r="V18448" s="213"/>
      <c r="W18448" s="213"/>
      <c r="X18448" s="214"/>
      <c r="Y18448" s="214"/>
      <c r="Z18448" s="214"/>
      <c r="AA18448" s="217"/>
      <c r="AB18448" s="217"/>
      <c r="AC18448" s="217"/>
      <c r="AD18448" s="213"/>
    </row>
    <row r="18449" spans="20:30" x14ac:dyDescent="0.2">
      <c r="T18449" s="212"/>
      <c r="U18449" s="213"/>
      <c r="V18449" s="213"/>
      <c r="W18449" s="213"/>
      <c r="X18449" s="214"/>
      <c r="Y18449" s="214"/>
      <c r="Z18449" s="214"/>
      <c r="AA18449" s="217"/>
      <c r="AB18449" s="217"/>
      <c r="AC18449" s="217"/>
      <c r="AD18449" s="213"/>
    </row>
    <row r="18450" spans="20:30" x14ac:dyDescent="0.2">
      <c r="T18450" s="212"/>
      <c r="U18450" s="213"/>
      <c r="V18450" s="213"/>
      <c r="W18450" s="213"/>
      <c r="X18450" s="214"/>
      <c r="Y18450" s="214"/>
      <c r="Z18450" s="214"/>
      <c r="AA18450" s="217"/>
      <c r="AB18450" s="217"/>
      <c r="AC18450" s="217"/>
      <c r="AD18450" s="213"/>
    </row>
    <row r="18451" spans="20:30" x14ac:dyDescent="0.2">
      <c r="T18451" s="212"/>
      <c r="U18451" s="213"/>
      <c r="V18451" s="213"/>
      <c r="W18451" s="213"/>
      <c r="X18451" s="214"/>
      <c r="Y18451" s="214"/>
      <c r="Z18451" s="214"/>
      <c r="AA18451" s="217"/>
      <c r="AB18451" s="217"/>
      <c r="AC18451" s="217"/>
      <c r="AD18451" s="213"/>
    </row>
    <row r="18452" spans="20:30" x14ac:dyDescent="0.2">
      <c r="T18452" s="212"/>
      <c r="U18452" s="213"/>
      <c r="V18452" s="213"/>
      <c r="W18452" s="213"/>
      <c r="X18452" s="214"/>
      <c r="Y18452" s="214"/>
      <c r="Z18452" s="214"/>
      <c r="AA18452" s="217"/>
      <c r="AB18452" s="217"/>
      <c r="AC18452" s="217"/>
      <c r="AD18452" s="213"/>
    </row>
    <row r="18453" spans="20:30" x14ac:dyDescent="0.2">
      <c r="T18453" s="212"/>
      <c r="U18453" s="213"/>
      <c r="V18453" s="213"/>
      <c r="W18453" s="213"/>
      <c r="X18453" s="214"/>
      <c r="Y18453" s="214"/>
      <c r="Z18453" s="214"/>
      <c r="AA18453" s="217"/>
      <c r="AB18453" s="217"/>
      <c r="AC18453" s="217"/>
      <c r="AD18453" s="213"/>
    </row>
    <row r="18454" spans="20:30" x14ac:dyDescent="0.2">
      <c r="T18454" s="212"/>
      <c r="U18454" s="213"/>
      <c r="V18454" s="213"/>
      <c r="W18454" s="213"/>
      <c r="X18454" s="214"/>
      <c r="Y18454" s="214"/>
      <c r="Z18454" s="214"/>
      <c r="AA18454" s="217"/>
      <c r="AB18454" s="217"/>
      <c r="AC18454" s="217"/>
      <c r="AD18454" s="213"/>
    </row>
    <row r="18455" spans="20:30" x14ac:dyDescent="0.2">
      <c r="T18455" s="212"/>
      <c r="U18455" s="213"/>
      <c r="V18455" s="213"/>
      <c r="W18455" s="213"/>
      <c r="X18455" s="214"/>
      <c r="Y18455" s="214"/>
      <c r="Z18455" s="214"/>
      <c r="AA18455" s="217"/>
      <c r="AB18455" s="217"/>
      <c r="AC18455" s="217"/>
      <c r="AD18455" s="213"/>
    </row>
    <row r="18456" spans="20:30" x14ac:dyDescent="0.2">
      <c r="T18456" s="212"/>
      <c r="U18456" s="213"/>
      <c r="V18456" s="213"/>
      <c r="W18456" s="213"/>
      <c r="X18456" s="214"/>
      <c r="Y18456" s="214"/>
      <c r="Z18456" s="214"/>
      <c r="AA18456" s="217"/>
      <c r="AB18456" s="217"/>
      <c r="AC18456" s="217"/>
      <c r="AD18456" s="213"/>
    </row>
    <row r="18457" spans="20:30" x14ac:dyDescent="0.2">
      <c r="T18457" s="212"/>
      <c r="U18457" s="213"/>
      <c r="V18457" s="213"/>
      <c r="W18457" s="213"/>
      <c r="X18457" s="214"/>
      <c r="Y18457" s="214"/>
      <c r="Z18457" s="214"/>
      <c r="AA18457" s="217"/>
      <c r="AB18457" s="217"/>
      <c r="AC18457" s="217"/>
      <c r="AD18457" s="213"/>
    </row>
    <row r="18458" spans="20:30" x14ac:dyDescent="0.2">
      <c r="T18458" s="212"/>
      <c r="U18458" s="213"/>
      <c r="V18458" s="213"/>
      <c r="W18458" s="213"/>
      <c r="X18458" s="214"/>
      <c r="Y18458" s="214"/>
      <c r="Z18458" s="214"/>
      <c r="AA18458" s="217"/>
      <c r="AB18458" s="217"/>
      <c r="AC18458" s="217"/>
      <c r="AD18458" s="213"/>
    </row>
    <row r="18459" spans="20:30" x14ac:dyDescent="0.2">
      <c r="T18459" s="212"/>
      <c r="U18459" s="213"/>
      <c r="V18459" s="213"/>
      <c r="W18459" s="213"/>
      <c r="X18459" s="214"/>
      <c r="Y18459" s="214"/>
      <c r="Z18459" s="214"/>
      <c r="AA18459" s="217"/>
      <c r="AB18459" s="217"/>
      <c r="AC18459" s="217"/>
      <c r="AD18459" s="213"/>
    </row>
    <row r="18460" spans="20:30" x14ac:dyDescent="0.2">
      <c r="T18460" s="212"/>
      <c r="U18460" s="213"/>
      <c r="V18460" s="213"/>
      <c r="W18460" s="213"/>
      <c r="X18460" s="214"/>
      <c r="Y18460" s="214"/>
      <c r="Z18460" s="214"/>
      <c r="AA18460" s="217"/>
      <c r="AB18460" s="217"/>
      <c r="AC18460" s="217"/>
      <c r="AD18460" s="213"/>
    </row>
    <row r="18461" spans="20:30" x14ac:dyDescent="0.2">
      <c r="T18461" s="212"/>
      <c r="U18461" s="213"/>
      <c r="V18461" s="213"/>
      <c r="W18461" s="213"/>
      <c r="X18461" s="214"/>
      <c r="Y18461" s="214"/>
      <c r="Z18461" s="214"/>
      <c r="AA18461" s="217"/>
      <c r="AB18461" s="217"/>
      <c r="AC18461" s="217"/>
      <c r="AD18461" s="213"/>
    </row>
    <row r="18462" spans="20:30" x14ac:dyDescent="0.2">
      <c r="T18462" s="212"/>
      <c r="U18462" s="213"/>
      <c r="V18462" s="213"/>
      <c r="W18462" s="213"/>
      <c r="X18462" s="214"/>
      <c r="Y18462" s="214"/>
      <c r="Z18462" s="214"/>
      <c r="AA18462" s="217"/>
      <c r="AB18462" s="217"/>
      <c r="AC18462" s="217"/>
      <c r="AD18462" s="213"/>
    </row>
    <row r="18463" spans="20:30" x14ac:dyDescent="0.2">
      <c r="T18463" s="212"/>
      <c r="U18463" s="213"/>
      <c r="V18463" s="213"/>
      <c r="W18463" s="213"/>
      <c r="X18463" s="214"/>
      <c r="Y18463" s="214"/>
      <c r="Z18463" s="214"/>
      <c r="AA18463" s="217"/>
      <c r="AB18463" s="217"/>
      <c r="AC18463" s="217"/>
      <c r="AD18463" s="213"/>
    </row>
    <row r="18464" spans="20:30" x14ac:dyDescent="0.2">
      <c r="T18464" s="212"/>
      <c r="U18464" s="213"/>
      <c r="V18464" s="213"/>
      <c r="W18464" s="213"/>
      <c r="X18464" s="214"/>
      <c r="Y18464" s="214"/>
      <c r="Z18464" s="214"/>
      <c r="AA18464" s="217"/>
      <c r="AB18464" s="217"/>
      <c r="AC18464" s="217"/>
      <c r="AD18464" s="213"/>
    </row>
    <row r="18465" spans="20:30" x14ac:dyDescent="0.2">
      <c r="T18465" s="212"/>
      <c r="U18465" s="213"/>
      <c r="V18465" s="213"/>
      <c r="W18465" s="213"/>
      <c r="X18465" s="214"/>
      <c r="Y18465" s="214"/>
      <c r="Z18465" s="214"/>
      <c r="AA18465" s="217"/>
      <c r="AB18465" s="217"/>
      <c r="AC18465" s="217"/>
      <c r="AD18465" s="213"/>
    </row>
    <row r="18466" spans="20:30" x14ac:dyDescent="0.2">
      <c r="T18466" s="212"/>
      <c r="U18466" s="213"/>
      <c r="V18466" s="213"/>
      <c r="W18466" s="213"/>
      <c r="X18466" s="214"/>
      <c r="Y18466" s="214"/>
      <c r="Z18466" s="214"/>
      <c r="AA18466" s="217"/>
      <c r="AB18466" s="217"/>
      <c r="AC18466" s="217"/>
      <c r="AD18466" s="213"/>
    </row>
    <row r="18467" spans="20:30" x14ac:dyDescent="0.2">
      <c r="T18467" s="212"/>
      <c r="U18467" s="213"/>
      <c r="V18467" s="213"/>
      <c r="W18467" s="213"/>
      <c r="X18467" s="214"/>
      <c r="Y18467" s="214"/>
      <c r="Z18467" s="214"/>
      <c r="AA18467" s="217"/>
      <c r="AB18467" s="217"/>
      <c r="AC18467" s="217"/>
      <c r="AD18467" s="213"/>
    </row>
    <row r="18468" spans="20:30" x14ac:dyDescent="0.2">
      <c r="T18468" s="212"/>
      <c r="U18468" s="213"/>
      <c r="V18468" s="213"/>
      <c r="W18468" s="213"/>
      <c r="X18468" s="214"/>
      <c r="Y18468" s="214"/>
      <c r="Z18468" s="214"/>
      <c r="AA18468" s="217"/>
      <c r="AB18468" s="217"/>
      <c r="AC18468" s="217"/>
      <c r="AD18468" s="213"/>
    </row>
    <row r="18469" spans="20:30" x14ac:dyDescent="0.2">
      <c r="T18469" s="212"/>
      <c r="U18469" s="213"/>
      <c r="V18469" s="213"/>
      <c r="W18469" s="213"/>
      <c r="X18469" s="214"/>
      <c r="Y18469" s="214"/>
      <c r="Z18469" s="214"/>
      <c r="AA18469" s="217"/>
      <c r="AB18469" s="217"/>
      <c r="AC18469" s="217"/>
      <c r="AD18469" s="213"/>
    </row>
    <row r="18470" spans="20:30" x14ac:dyDescent="0.2">
      <c r="T18470" s="212"/>
      <c r="U18470" s="213"/>
      <c r="V18470" s="213"/>
      <c r="W18470" s="213"/>
      <c r="X18470" s="214"/>
      <c r="Y18470" s="214"/>
      <c r="Z18470" s="214"/>
      <c r="AA18470" s="217"/>
      <c r="AB18470" s="217"/>
      <c r="AC18470" s="217"/>
      <c r="AD18470" s="213"/>
    </row>
    <row r="18471" spans="20:30" x14ac:dyDescent="0.2">
      <c r="T18471" s="212"/>
      <c r="U18471" s="213"/>
      <c r="V18471" s="213"/>
      <c r="W18471" s="213"/>
      <c r="X18471" s="214"/>
      <c r="Y18471" s="214"/>
      <c r="Z18471" s="214"/>
      <c r="AA18471" s="217"/>
      <c r="AB18471" s="217"/>
      <c r="AC18471" s="217"/>
      <c r="AD18471" s="213"/>
    </row>
    <row r="18472" spans="20:30" x14ac:dyDescent="0.2">
      <c r="T18472" s="212"/>
      <c r="U18472" s="213"/>
      <c r="V18472" s="213"/>
      <c r="W18472" s="213"/>
      <c r="X18472" s="214"/>
      <c r="Y18472" s="214"/>
      <c r="Z18472" s="214"/>
      <c r="AA18472" s="217"/>
      <c r="AB18472" s="217"/>
      <c r="AC18472" s="217"/>
      <c r="AD18472" s="213"/>
    </row>
    <row r="18473" spans="20:30" x14ac:dyDescent="0.2">
      <c r="T18473" s="212"/>
      <c r="U18473" s="213"/>
      <c r="V18473" s="213"/>
      <c r="W18473" s="213"/>
      <c r="X18473" s="214"/>
      <c r="Y18473" s="214"/>
      <c r="Z18473" s="214"/>
      <c r="AA18473" s="217"/>
      <c r="AB18473" s="217"/>
      <c r="AC18473" s="217"/>
      <c r="AD18473" s="213"/>
    </row>
    <row r="18474" spans="20:30" x14ac:dyDescent="0.2">
      <c r="T18474" s="212"/>
      <c r="U18474" s="213"/>
      <c r="V18474" s="213"/>
      <c r="W18474" s="213"/>
      <c r="X18474" s="214"/>
      <c r="Y18474" s="214"/>
      <c r="Z18474" s="214"/>
      <c r="AA18474" s="217"/>
      <c r="AB18474" s="217"/>
      <c r="AC18474" s="217"/>
      <c r="AD18474" s="213"/>
    </row>
    <row r="18475" spans="20:30" x14ac:dyDescent="0.2">
      <c r="T18475" s="212"/>
      <c r="U18475" s="213"/>
      <c r="V18475" s="213"/>
      <c r="W18475" s="213"/>
      <c r="X18475" s="214"/>
      <c r="Y18475" s="214"/>
      <c r="Z18475" s="214"/>
      <c r="AA18475" s="217"/>
      <c r="AB18475" s="217"/>
      <c r="AC18475" s="217"/>
      <c r="AD18475" s="213"/>
    </row>
    <row r="18476" spans="20:30" x14ac:dyDescent="0.2">
      <c r="T18476" s="212"/>
      <c r="U18476" s="213"/>
      <c r="V18476" s="213"/>
      <c r="W18476" s="213"/>
      <c r="X18476" s="214"/>
      <c r="Y18476" s="214"/>
      <c r="Z18476" s="214"/>
      <c r="AA18476" s="217"/>
      <c r="AB18476" s="217"/>
      <c r="AC18476" s="217"/>
      <c r="AD18476" s="213"/>
    </row>
    <row r="18477" spans="20:30" x14ac:dyDescent="0.2">
      <c r="T18477" s="212"/>
      <c r="U18477" s="213"/>
      <c r="V18477" s="213"/>
      <c r="W18477" s="213"/>
      <c r="X18477" s="214"/>
      <c r="Y18477" s="214"/>
      <c r="Z18477" s="214"/>
      <c r="AA18477" s="217"/>
      <c r="AB18477" s="217"/>
      <c r="AC18477" s="217"/>
      <c r="AD18477" s="213"/>
    </row>
    <row r="18478" spans="20:30" x14ac:dyDescent="0.2">
      <c r="T18478" s="212"/>
      <c r="U18478" s="213"/>
      <c r="V18478" s="213"/>
      <c r="W18478" s="213"/>
      <c r="X18478" s="214"/>
      <c r="Y18478" s="214"/>
      <c r="Z18478" s="214"/>
      <c r="AA18478" s="217"/>
      <c r="AB18478" s="217"/>
      <c r="AC18478" s="217"/>
      <c r="AD18478" s="213"/>
    </row>
    <row r="18479" spans="20:30" x14ac:dyDescent="0.2">
      <c r="T18479" s="212"/>
      <c r="U18479" s="213"/>
      <c r="V18479" s="213"/>
      <c r="W18479" s="213"/>
      <c r="X18479" s="214"/>
      <c r="Y18479" s="214"/>
      <c r="Z18479" s="214"/>
      <c r="AA18479" s="217"/>
      <c r="AB18479" s="217"/>
      <c r="AC18479" s="217"/>
      <c r="AD18479" s="213"/>
    </row>
    <row r="18480" spans="20:30" x14ac:dyDescent="0.2">
      <c r="T18480" s="212"/>
      <c r="U18480" s="213"/>
      <c r="V18480" s="213"/>
      <c r="W18480" s="213"/>
      <c r="X18480" s="214"/>
      <c r="Y18480" s="214"/>
      <c r="Z18480" s="214"/>
      <c r="AA18480" s="217"/>
      <c r="AB18480" s="217"/>
      <c r="AC18480" s="217"/>
      <c r="AD18480" s="213"/>
    </row>
    <row r="18481" spans="20:30" x14ac:dyDescent="0.2">
      <c r="T18481" s="212"/>
      <c r="U18481" s="213"/>
      <c r="V18481" s="213"/>
      <c r="W18481" s="213"/>
      <c r="X18481" s="214"/>
      <c r="Y18481" s="214"/>
      <c r="Z18481" s="214"/>
      <c r="AA18481" s="217"/>
      <c r="AB18481" s="217"/>
      <c r="AC18481" s="217"/>
      <c r="AD18481" s="213"/>
    </row>
    <row r="18482" spans="20:30" x14ac:dyDescent="0.2">
      <c r="T18482" s="212"/>
      <c r="U18482" s="213"/>
      <c r="V18482" s="213"/>
      <c r="W18482" s="213"/>
      <c r="X18482" s="214"/>
      <c r="Y18482" s="214"/>
      <c r="Z18482" s="214"/>
      <c r="AA18482" s="217"/>
      <c r="AB18482" s="217"/>
      <c r="AC18482" s="217"/>
      <c r="AD18482" s="213"/>
    </row>
    <row r="18483" spans="20:30" x14ac:dyDescent="0.2">
      <c r="T18483" s="212"/>
      <c r="U18483" s="213"/>
      <c r="V18483" s="213"/>
      <c r="W18483" s="213"/>
      <c r="X18483" s="214"/>
      <c r="Y18483" s="214"/>
      <c r="Z18483" s="214"/>
      <c r="AA18483" s="217"/>
      <c r="AB18483" s="217"/>
      <c r="AC18483" s="217"/>
      <c r="AD18483" s="213"/>
    </row>
    <row r="18484" spans="20:30" x14ac:dyDescent="0.2">
      <c r="T18484" s="212"/>
      <c r="U18484" s="213"/>
      <c r="V18484" s="213"/>
      <c r="W18484" s="213"/>
      <c r="X18484" s="214"/>
      <c r="Y18484" s="214"/>
      <c r="Z18484" s="214"/>
      <c r="AA18484" s="217"/>
      <c r="AB18484" s="217"/>
      <c r="AC18484" s="217"/>
      <c r="AD18484" s="213"/>
    </row>
    <row r="18485" spans="20:30" x14ac:dyDescent="0.2">
      <c r="T18485" s="212"/>
      <c r="U18485" s="213"/>
      <c r="V18485" s="213"/>
      <c r="W18485" s="213"/>
      <c r="X18485" s="214"/>
      <c r="Y18485" s="214"/>
      <c r="Z18485" s="214"/>
      <c r="AA18485" s="217"/>
      <c r="AB18485" s="217"/>
      <c r="AC18485" s="217"/>
      <c r="AD18485" s="213"/>
    </row>
    <row r="18486" spans="20:30" x14ac:dyDescent="0.2">
      <c r="T18486" s="212"/>
      <c r="U18486" s="213"/>
      <c r="V18486" s="213"/>
      <c r="W18486" s="213"/>
      <c r="X18486" s="214"/>
      <c r="Y18486" s="214"/>
      <c r="Z18486" s="214"/>
      <c r="AA18486" s="217"/>
      <c r="AB18486" s="217"/>
      <c r="AC18486" s="217"/>
      <c r="AD18486" s="213"/>
    </row>
    <row r="18487" spans="20:30" x14ac:dyDescent="0.2">
      <c r="T18487" s="212"/>
      <c r="U18487" s="213"/>
      <c r="V18487" s="213"/>
      <c r="W18487" s="213"/>
      <c r="X18487" s="214"/>
      <c r="Y18487" s="214"/>
      <c r="Z18487" s="214"/>
      <c r="AA18487" s="217"/>
      <c r="AB18487" s="217"/>
      <c r="AC18487" s="217"/>
      <c r="AD18487" s="213"/>
    </row>
    <row r="18488" spans="20:30" x14ac:dyDescent="0.2">
      <c r="T18488" s="212"/>
      <c r="U18488" s="213"/>
      <c r="V18488" s="213"/>
      <c r="W18488" s="213"/>
      <c r="X18488" s="214"/>
      <c r="Y18488" s="214"/>
      <c r="Z18488" s="214"/>
      <c r="AA18488" s="217"/>
      <c r="AB18488" s="217"/>
      <c r="AC18488" s="217"/>
      <c r="AD18488" s="213"/>
    </row>
    <row r="18489" spans="20:30" x14ac:dyDescent="0.2">
      <c r="T18489" s="212"/>
      <c r="U18489" s="213"/>
      <c r="V18489" s="213"/>
      <c r="W18489" s="213"/>
      <c r="X18489" s="214"/>
      <c r="Y18489" s="214"/>
      <c r="Z18489" s="214"/>
      <c r="AA18489" s="217"/>
      <c r="AB18489" s="217"/>
      <c r="AC18489" s="217"/>
      <c r="AD18489" s="213"/>
    </row>
    <row r="18490" spans="20:30" x14ac:dyDescent="0.2">
      <c r="T18490" s="212"/>
      <c r="U18490" s="213"/>
      <c r="V18490" s="213"/>
      <c r="W18490" s="213"/>
      <c r="X18490" s="214"/>
      <c r="Y18490" s="214"/>
      <c r="Z18490" s="214"/>
      <c r="AA18490" s="217"/>
      <c r="AB18490" s="217"/>
      <c r="AC18490" s="217"/>
      <c r="AD18490" s="213"/>
    </row>
    <row r="18491" spans="20:30" x14ac:dyDescent="0.2">
      <c r="T18491" s="212"/>
      <c r="U18491" s="213"/>
      <c r="V18491" s="213"/>
      <c r="W18491" s="213"/>
      <c r="X18491" s="214"/>
      <c r="Y18491" s="214"/>
      <c r="Z18491" s="214"/>
      <c r="AA18491" s="217"/>
      <c r="AB18491" s="217"/>
      <c r="AC18491" s="217"/>
      <c r="AD18491" s="213"/>
    </row>
    <row r="18492" spans="20:30" x14ac:dyDescent="0.2">
      <c r="T18492" s="212"/>
      <c r="U18492" s="213"/>
      <c r="V18492" s="213"/>
      <c r="W18492" s="213"/>
      <c r="X18492" s="214"/>
      <c r="Y18492" s="214"/>
      <c r="Z18492" s="214"/>
      <c r="AA18492" s="217"/>
      <c r="AB18492" s="217"/>
      <c r="AC18492" s="217"/>
      <c r="AD18492" s="213"/>
    </row>
    <row r="18493" spans="20:30" x14ac:dyDescent="0.2">
      <c r="T18493" s="212"/>
      <c r="U18493" s="213"/>
      <c r="V18493" s="213"/>
      <c r="W18493" s="213"/>
      <c r="X18493" s="214"/>
      <c r="Y18493" s="214"/>
      <c r="Z18493" s="214"/>
      <c r="AA18493" s="217"/>
      <c r="AB18493" s="217"/>
      <c r="AC18493" s="217"/>
      <c r="AD18493" s="213"/>
    </row>
    <row r="18494" spans="20:30" x14ac:dyDescent="0.2">
      <c r="T18494" s="212"/>
      <c r="U18494" s="213"/>
      <c r="V18494" s="213"/>
      <c r="W18494" s="213"/>
      <c r="X18494" s="214"/>
      <c r="Y18494" s="214"/>
      <c r="Z18494" s="214"/>
      <c r="AA18494" s="217"/>
      <c r="AB18494" s="217"/>
      <c r="AC18494" s="217"/>
      <c r="AD18494" s="213"/>
    </row>
    <row r="18495" spans="20:30" x14ac:dyDescent="0.2">
      <c r="T18495" s="212"/>
      <c r="U18495" s="213"/>
      <c r="V18495" s="213"/>
      <c r="W18495" s="213"/>
      <c r="X18495" s="214"/>
      <c r="Y18495" s="214"/>
      <c r="Z18495" s="214"/>
      <c r="AA18495" s="217"/>
      <c r="AB18495" s="217"/>
      <c r="AC18495" s="217"/>
      <c r="AD18495" s="213"/>
    </row>
    <row r="18496" spans="20:30" x14ac:dyDescent="0.2">
      <c r="T18496" s="212"/>
      <c r="U18496" s="213"/>
      <c r="V18496" s="213"/>
      <c r="W18496" s="213"/>
      <c r="X18496" s="214"/>
      <c r="Y18496" s="214"/>
      <c r="Z18496" s="214"/>
      <c r="AA18496" s="217"/>
      <c r="AB18496" s="217"/>
      <c r="AC18496" s="217"/>
      <c r="AD18496" s="213"/>
    </row>
    <row r="18497" spans="20:30" x14ac:dyDescent="0.2">
      <c r="T18497" s="212"/>
      <c r="U18497" s="213"/>
      <c r="V18497" s="213"/>
      <c r="W18497" s="213"/>
      <c r="X18497" s="214"/>
      <c r="Y18497" s="214"/>
      <c r="Z18497" s="214"/>
      <c r="AA18497" s="217"/>
      <c r="AB18497" s="217"/>
      <c r="AC18497" s="217"/>
      <c r="AD18497" s="213"/>
    </row>
    <row r="18498" spans="20:30" x14ac:dyDescent="0.2">
      <c r="T18498" s="212"/>
      <c r="U18498" s="213"/>
      <c r="V18498" s="213"/>
      <c r="W18498" s="213"/>
      <c r="X18498" s="214"/>
      <c r="Y18498" s="214"/>
      <c r="Z18498" s="214"/>
      <c r="AA18498" s="217"/>
      <c r="AB18498" s="217"/>
      <c r="AC18498" s="217"/>
      <c r="AD18498" s="213"/>
    </row>
    <row r="18499" spans="20:30" x14ac:dyDescent="0.2">
      <c r="T18499" s="212"/>
      <c r="U18499" s="213"/>
      <c r="V18499" s="213"/>
      <c r="W18499" s="213"/>
      <c r="X18499" s="214"/>
      <c r="Y18499" s="214"/>
      <c r="Z18499" s="214"/>
      <c r="AA18499" s="217"/>
      <c r="AB18499" s="217"/>
      <c r="AC18499" s="217"/>
      <c r="AD18499" s="213"/>
    </row>
    <row r="18500" spans="20:30" x14ac:dyDescent="0.2">
      <c r="T18500" s="212"/>
      <c r="U18500" s="213"/>
      <c r="V18500" s="213"/>
      <c r="W18500" s="213"/>
      <c r="X18500" s="214"/>
      <c r="Y18500" s="214"/>
      <c r="Z18500" s="214"/>
      <c r="AA18500" s="217"/>
      <c r="AB18500" s="217"/>
      <c r="AC18500" s="217"/>
      <c r="AD18500" s="213"/>
    </row>
    <row r="18501" spans="20:30" x14ac:dyDescent="0.2">
      <c r="T18501" s="212"/>
      <c r="U18501" s="213"/>
      <c r="V18501" s="213"/>
      <c r="W18501" s="213"/>
      <c r="X18501" s="214"/>
      <c r="Y18501" s="214"/>
      <c r="Z18501" s="214"/>
      <c r="AA18501" s="217"/>
      <c r="AB18501" s="217"/>
      <c r="AC18501" s="217"/>
      <c r="AD18501" s="213"/>
    </row>
    <row r="18502" spans="20:30" x14ac:dyDescent="0.2">
      <c r="T18502" s="212"/>
      <c r="U18502" s="213"/>
      <c r="V18502" s="213"/>
      <c r="W18502" s="213"/>
      <c r="X18502" s="214"/>
      <c r="Y18502" s="214"/>
      <c r="Z18502" s="214"/>
      <c r="AA18502" s="217"/>
      <c r="AB18502" s="217"/>
      <c r="AC18502" s="217"/>
      <c r="AD18502" s="213"/>
    </row>
    <row r="18503" spans="20:30" x14ac:dyDescent="0.2">
      <c r="T18503" s="212"/>
      <c r="U18503" s="213"/>
      <c r="V18503" s="213"/>
      <c r="W18503" s="213"/>
      <c r="X18503" s="214"/>
      <c r="Y18503" s="214"/>
      <c r="Z18503" s="214"/>
      <c r="AA18503" s="217"/>
      <c r="AB18503" s="217"/>
      <c r="AC18503" s="217"/>
      <c r="AD18503" s="213"/>
    </row>
    <row r="18504" spans="20:30" x14ac:dyDescent="0.2">
      <c r="T18504" s="212"/>
      <c r="U18504" s="213"/>
      <c r="V18504" s="213"/>
      <c r="W18504" s="213"/>
      <c r="X18504" s="214"/>
      <c r="Y18504" s="214"/>
      <c r="Z18504" s="214"/>
      <c r="AA18504" s="217"/>
      <c r="AB18504" s="217"/>
      <c r="AC18504" s="217"/>
      <c r="AD18504" s="213"/>
    </row>
    <row r="18505" spans="20:30" x14ac:dyDescent="0.2">
      <c r="T18505" s="212"/>
      <c r="U18505" s="213"/>
      <c r="V18505" s="213"/>
      <c r="W18505" s="213"/>
      <c r="X18505" s="214"/>
      <c r="Y18505" s="214"/>
      <c r="Z18505" s="214"/>
      <c r="AA18505" s="217"/>
      <c r="AB18505" s="217"/>
      <c r="AC18505" s="217"/>
      <c r="AD18505" s="213"/>
    </row>
    <row r="18506" spans="20:30" x14ac:dyDescent="0.2">
      <c r="T18506" s="212"/>
      <c r="U18506" s="213"/>
      <c r="V18506" s="213"/>
      <c r="W18506" s="213"/>
      <c r="X18506" s="214"/>
      <c r="Y18506" s="214"/>
      <c r="Z18506" s="214"/>
      <c r="AA18506" s="217"/>
      <c r="AB18506" s="217"/>
      <c r="AC18506" s="217"/>
      <c r="AD18506" s="213"/>
    </row>
    <row r="18507" spans="20:30" x14ac:dyDescent="0.2">
      <c r="T18507" s="212"/>
      <c r="U18507" s="213"/>
      <c r="V18507" s="213"/>
      <c r="W18507" s="213"/>
      <c r="X18507" s="214"/>
      <c r="Y18507" s="214"/>
      <c r="Z18507" s="214"/>
      <c r="AA18507" s="217"/>
      <c r="AB18507" s="217"/>
      <c r="AC18507" s="217"/>
      <c r="AD18507" s="213"/>
    </row>
    <row r="18508" spans="20:30" x14ac:dyDescent="0.2">
      <c r="T18508" s="212"/>
      <c r="U18508" s="213"/>
      <c r="V18508" s="213"/>
      <c r="W18508" s="213"/>
      <c r="X18508" s="214"/>
      <c r="Y18508" s="214"/>
      <c r="Z18508" s="214"/>
      <c r="AA18508" s="217"/>
      <c r="AB18508" s="217"/>
      <c r="AC18508" s="217"/>
      <c r="AD18508" s="213"/>
    </row>
    <row r="18509" spans="20:30" x14ac:dyDescent="0.2">
      <c r="T18509" s="212"/>
      <c r="U18509" s="213"/>
      <c r="V18509" s="213"/>
      <c r="W18509" s="213"/>
      <c r="X18509" s="214"/>
      <c r="Y18509" s="214"/>
      <c r="Z18509" s="214"/>
      <c r="AA18509" s="217"/>
      <c r="AB18509" s="217"/>
      <c r="AC18509" s="217"/>
      <c r="AD18509" s="213"/>
    </row>
    <row r="18510" spans="20:30" x14ac:dyDescent="0.2">
      <c r="T18510" s="212"/>
      <c r="U18510" s="213"/>
      <c r="V18510" s="213"/>
      <c r="W18510" s="213"/>
      <c r="X18510" s="214"/>
      <c r="Y18510" s="214"/>
      <c r="Z18510" s="214"/>
      <c r="AA18510" s="217"/>
      <c r="AB18510" s="217"/>
      <c r="AC18510" s="217"/>
      <c r="AD18510" s="213"/>
    </row>
    <row r="18511" spans="20:30" x14ac:dyDescent="0.2">
      <c r="T18511" s="212"/>
      <c r="U18511" s="213"/>
      <c r="V18511" s="213"/>
      <c r="W18511" s="213"/>
      <c r="X18511" s="214"/>
      <c r="Y18511" s="214"/>
      <c r="Z18511" s="214"/>
      <c r="AA18511" s="217"/>
      <c r="AB18511" s="217"/>
      <c r="AC18511" s="217"/>
      <c r="AD18511" s="213"/>
    </row>
    <row r="18512" spans="20:30" x14ac:dyDescent="0.2">
      <c r="T18512" s="212"/>
      <c r="U18512" s="213"/>
      <c r="V18512" s="213"/>
      <c r="W18512" s="213"/>
      <c r="X18512" s="214"/>
      <c r="Y18512" s="214"/>
      <c r="Z18512" s="214"/>
      <c r="AA18512" s="217"/>
      <c r="AB18512" s="217"/>
      <c r="AC18512" s="217"/>
      <c r="AD18512" s="213"/>
    </row>
    <row r="18513" spans="20:30" x14ac:dyDescent="0.2">
      <c r="T18513" s="212"/>
      <c r="U18513" s="213"/>
      <c r="V18513" s="213"/>
      <c r="W18513" s="213"/>
      <c r="X18513" s="214"/>
      <c r="Y18513" s="214"/>
      <c r="Z18513" s="214"/>
      <c r="AA18513" s="217"/>
      <c r="AB18513" s="217"/>
      <c r="AC18513" s="217"/>
      <c r="AD18513" s="213"/>
    </row>
    <row r="18514" spans="20:30" x14ac:dyDescent="0.2">
      <c r="T18514" s="212"/>
      <c r="U18514" s="213"/>
      <c r="V18514" s="213"/>
      <c r="W18514" s="213"/>
      <c r="X18514" s="214"/>
      <c r="Y18514" s="214"/>
      <c r="Z18514" s="214"/>
      <c r="AA18514" s="217"/>
      <c r="AB18514" s="217"/>
      <c r="AC18514" s="217"/>
      <c r="AD18514" s="213"/>
    </row>
    <row r="18515" spans="20:30" x14ac:dyDescent="0.2">
      <c r="T18515" s="212"/>
      <c r="U18515" s="213"/>
      <c r="V18515" s="213"/>
      <c r="W18515" s="213"/>
      <c r="X18515" s="214"/>
      <c r="Y18515" s="214"/>
      <c r="Z18515" s="214"/>
      <c r="AA18515" s="217"/>
      <c r="AB18515" s="217"/>
      <c r="AC18515" s="217"/>
      <c r="AD18515" s="213"/>
    </row>
    <row r="18516" spans="20:30" x14ac:dyDescent="0.2">
      <c r="T18516" s="212"/>
      <c r="U18516" s="213"/>
      <c r="V18516" s="213"/>
      <c r="W18516" s="213"/>
      <c r="X18516" s="214"/>
      <c r="Y18516" s="214"/>
      <c r="Z18516" s="214"/>
      <c r="AA18516" s="217"/>
      <c r="AB18516" s="217"/>
      <c r="AC18516" s="217"/>
      <c r="AD18516" s="213"/>
    </row>
    <row r="18517" spans="20:30" x14ac:dyDescent="0.2">
      <c r="T18517" s="212"/>
      <c r="U18517" s="213"/>
      <c r="V18517" s="213"/>
      <c r="W18517" s="213"/>
      <c r="X18517" s="214"/>
      <c r="Y18517" s="214"/>
      <c r="Z18517" s="214"/>
      <c r="AA18517" s="217"/>
      <c r="AB18517" s="217"/>
      <c r="AC18517" s="217"/>
      <c r="AD18517" s="213"/>
    </row>
    <row r="18518" spans="20:30" x14ac:dyDescent="0.2">
      <c r="T18518" s="212"/>
      <c r="U18518" s="213"/>
      <c r="V18518" s="213"/>
      <c r="W18518" s="213"/>
      <c r="X18518" s="214"/>
      <c r="Y18518" s="214"/>
      <c r="Z18518" s="214"/>
      <c r="AA18518" s="217"/>
      <c r="AB18518" s="217"/>
      <c r="AC18518" s="217"/>
      <c r="AD18518" s="213"/>
    </row>
    <row r="18519" spans="20:30" x14ac:dyDescent="0.2">
      <c r="T18519" s="212"/>
      <c r="U18519" s="213"/>
      <c r="V18519" s="213"/>
      <c r="W18519" s="213"/>
      <c r="X18519" s="214"/>
      <c r="Y18519" s="214"/>
      <c r="Z18519" s="214"/>
      <c r="AA18519" s="217"/>
      <c r="AB18519" s="217"/>
      <c r="AC18519" s="217"/>
      <c r="AD18519" s="213"/>
    </row>
    <row r="18520" spans="20:30" x14ac:dyDescent="0.2">
      <c r="T18520" s="212"/>
      <c r="U18520" s="213"/>
      <c r="V18520" s="213"/>
      <c r="W18520" s="213"/>
      <c r="X18520" s="214"/>
      <c r="Y18520" s="214"/>
      <c r="Z18520" s="214"/>
      <c r="AA18520" s="217"/>
      <c r="AB18520" s="217"/>
      <c r="AC18520" s="217"/>
      <c r="AD18520" s="213"/>
    </row>
    <row r="18521" spans="20:30" x14ac:dyDescent="0.2">
      <c r="T18521" s="212"/>
      <c r="U18521" s="213"/>
      <c r="V18521" s="213"/>
      <c r="W18521" s="213"/>
      <c r="X18521" s="214"/>
      <c r="Y18521" s="214"/>
      <c r="Z18521" s="214"/>
      <c r="AA18521" s="217"/>
      <c r="AB18521" s="217"/>
      <c r="AC18521" s="217"/>
      <c r="AD18521" s="213"/>
    </row>
    <row r="18522" spans="20:30" x14ac:dyDescent="0.2">
      <c r="T18522" s="212"/>
      <c r="U18522" s="213"/>
      <c r="V18522" s="213"/>
      <c r="W18522" s="213"/>
      <c r="X18522" s="214"/>
      <c r="Y18522" s="214"/>
      <c r="Z18522" s="214"/>
      <c r="AA18522" s="217"/>
      <c r="AB18522" s="217"/>
      <c r="AC18522" s="217"/>
      <c r="AD18522" s="213"/>
    </row>
    <row r="18523" spans="20:30" x14ac:dyDescent="0.2">
      <c r="T18523" s="212"/>
      <c r="U18523" s="213"/>
      <c r="V18523" s="213"/>
      <c r="W18523" s="213"/>
      <c r="X18523" s="214"/>
      <c r="Y18523" s="214"/>
      <c r="Z18523" s="214"/>
      <c r="AA18523" s="217"/>
      <c r="AB18523" s="217"/>
      <c r="AC18523" s="217"/>
      <c r="AD18523" s="213"/>
    </row>
    <row r="18524" spans="20:30" x14ac:dyDescent="0.2">
      <c r="T18524" s="212"/>
      <c r="U18524" s="213"/>
      <c r="V18524" s="213"/>
      <c r="W18524" s="213"/>
      <c r="X18524" s="214"/>
      <c r="Y18524" s="214"/>
      <c r="Z18524" s="214"/>
      <c r="AA18524" s="217"/>
      <c r="AB18524" s="217"/>
      <c r="AC18524" s="217"/>
      <c r="AD18524" s="213"/>
    </row>
    <row r="18525" spans="20:30" x14ac:dyDescent="0.2">
      <c r="T18525" s="212"/>
      <c r="U18525" s="213"/>
      <c r="V18525" s="213"/>
      <c r="W18525" s="213"/>
      <c r="X18525" s="214"/>
      <c r="Y18525" s="214"/>
      <c r="Z18525" s="214"/>
      <c r="AA18525" s="217"/>
      <c r="AB18525" s="217"/>
      <c r="AC18525" s="217"/>
      <c r="AD18525" s="213"/>
    </row>
    <row r="18526" spans="20:30" x14ac:dyDescent="0.2">
      <c r="T18526" s="212"/>
      <c r="U18526" s="213"/>
      <c r="V18526" s="213"/>
      <c r="W18526" s="213"/>
      <c r="X18526" s="214"/>
      <c r="Y18526" s="214"/>
      <c r="Z18526" s="214"/>
      <c r="AA18526" s="217"/>
      <c r="AB18526" s="217"/>
      <c r="AC18526" s="217"/>
      <c r="AD18526" s="213"/>
    </row>
    <row r="18527" spans="20:30" x14ac:dyDescent="0.2">
      <c r="T18527" s="212"/>
      <c r="U18527" s="213"/>
      <c r="V18527" s="213"/>
      <c r="W18527" s="213"/>
      <c r="X18527" s="214"/>
      <c r="Y18527" s="214"/>
      <c r="Z18527" s="214"/>
      <c r="AA18527" s="217"/>
      <c r="AB18527" s="217"/>
      <c r="AC18527" s="217"/>
      <c r="AD18527" s="213"/>
    </row>
    <row r="18528" spans="20:30" x14ac:dyDescent="0.2">
      <c r="T18528" s="212"/>
      <c r="U18528" s="213"/>
      <c r="V18528" s="213"/>
      <c r="W18528" s="213"/>
      <c r="X18528" s="214"/>
      <c r="Y18528" s="214"/>
      <c r="Z18528" s="214"/>
      <c r="AA18528" s="217"/>
      <c r="AB18528" s="217"/>
      <c r="AC18528" s="217"/>
      <c r="AD18528" s="213"/>
    </row>
    <row r="18529" spans="20:30" x14ac:dyDescent="0.2">
      <c r="T18529" s="212"/>
      <c r="U18529" s="213"/>
      <c r="V18529" s="213"/>
      <c r="W18529" s="213"/>
      <c r="X18529" s="214"/>
      <c r="Y18529" s="214"/>
      <c r="Z18529" s="214"/>
      <c r="AA18529" s="217"/>
      <c r="AB18529" s="217"/>
      <c r="AC18529" s="217"/>
      <c r="AD18529" s="213"/>
    </row>
    <row r="18530" spans="20:30" x14ac:dyDescent="0.2">
      <c r="T18530" s="212"/>
      <c r="U18530" s="213"/>
      <c r="V18530" s="213"/>
      <c r="W18530" s="213"/>
      <c r="X18530" s="214"/>
      <c r="Y18530" s="214"/>
      <c r="Z18530" s="214"/>
      <c r="AA18530" s="217"/>
      <c r="AB18530" s="217"/>
      <c r="AC18530" s="217"/>
      <c r="AD18530" s="213"/>
    </row>
    <row r="18531" spans="20:30" x14ac:dyDescent="0.2">
      <c r="T18531" s="212"/>
      <c r="U18531" s="213"/>
      <c r="V18531" s="213"/>
      <c r="W18531" s="213"/>
      <c r="X18531" s="214"/>
      <c r="Y18531" s="214"/>
      <c r="Z18531" s="214"/>
      <c r="AA18531" s="217"/>
      <c r="AB18531" s="217"/>
      <c r="AC18531" s="217"/>
      <c r="AD18531" s="213"/>
    </row>
    <row r="18532" spans="20:30" x14ac:dyDescent="0.2">
      <c r="T18532" s="212"/>
      <c r="U18532" s="213"/>
      <c r="V18532" s="213"/>
      <c r="W18532" s="213"/>
      <c r="X18532" s="214"/>
      <c r="Y18532" s="214"/>
      <c r="Z18532" s="214"/>
      <c r="AA18532" s="217"/>
      <c r="AB18532" s="217"/>
      <c r="AC18532" s="217"/>
      <c r="AD18532" s="213"/>
    </row>
    <row r="18533" spans="20:30" x14ac:dyDescent="0.2">
      <c r="T18533" s="212"/>
      <c r="U18533" s="213"/>
      <c r="V18533" s="213"/>
      <c r="W18533" s="213"/>
      <c r="X18533" s="214"/>
      <c r="Y18533" s="214"/>
      <c r="Z18533" s="214"/>
      <c r="AA18533" s="217"/>
      <c r="AB18533" s="217"/>
      <c r="AC18533" s="217"/>
      <c r="AD18533" s="213"/>
    </row>
    <row r="18534" spans="20:30" x14ac:dyDescent="0.2">
      <c r="T18534" s="212"/>
      <c r="U18534" s="213"/>
      <c r="V18534" s="213"/>
      <c r="W18534" s="213"/>
      <c r="X18534" s="214"/>
      <c r="Y18534" s="214"/>
      <c r="Z18534" s="214"/>
      <c r="AA18534" s="217"/>
      <c r="AB18534" s="217"/>
      <c r="AC18534" s="217"/>
      <c r="AD18534" s="213"/>
    </row>
    <row r="18535" spans="20:30" x14ac:dyDescent="0.2">
      <c r="T18535" s="212"/>
      <c r="U18535" s="213"/>
      <c r="V18535" s="213"/>
      <c r="W18535" s="213"/>
      <c r="X18535" s="214"/>
      <c r="Y18535" s="214"/>
      <c r="Z18535" s="214"/>
      <c r="AA18535" s="217"/>
      <c r="AB18535" s="217"/>
      <c r="AC18535" s="217"/>
      <c r="AD18535" s="213"/>
    </row>
    <row r="18536" spans="20:30" x14ac:dyDescent="0.2">
      <c r="T18536" s="212"/>
      <c r="U18536" s="213"/>
      <c r="V18536" s="213"/>
      <c r="W18536" s="213"/>
      <c r="X18536" s="214"/>
      <c r="Y18536" s="214"/>
      <c r="Z18536" s="214"/>
      <c r="AA18536" s="217"/>
      <c r="AB18536" s="217"/>
      <c r="AC18536" s="217"/>
      <c r="AD18536" s="213"/>
    </row>
    <row r="18537" spans="20:30" x14ac:dyDescent="0.2">
      <c r="T18537" s="212"/>
      <c r="U18537" s="213"/>
      <c r="V18537" s="213"/>
      <c r="W18537" s="213"/>
      <c r="X18537" s="214"/>
      <c r="Y18537" s="214"/>
      <c r="Z18537" s="214"/>
      <c r="AA18537" s="217"/>
      <c r="AB18537" s="217"/>
      <c r="AC18537" s="217"/>
      <c r="AD18537" s="213"/>
    </row>
    <row r="18538" spans="20:30" x14ac:dyDescent="0.2">
      <c r="T18538" s="212"/>
      <c r="U18538" s="213"/>
      <c r="V18538" s="213"/>
      <c r="W18538" s="213"/>
      <c r="X18538" s="214"/>
      <c r="Y18538" s="214"/>
      <c r="Z18538" s="214"/>
      <c r="AA18538" s="217"/>
      <c r="AB18538" s="217"/>
      <c r="AC18538" s="217"/>
      <c r="AD18538" s="213"/>
    </row>
    <row r="18539" spans="20:30" x14ac:dyDescent="0.2">
      <c r="T18539" s="212"/>
      <c r="U18539" s="213"/>
      <c r="V18539" s="213"/>
      <c r="W18539" s="213"/>
      <c r="X18539" s="214"/>
      <c r="Y18539" s="214"/>
      <c r="Z18539" s="214"/>
      <c r="AA18539" s="217"/>
      <c r="AB18539" s="217"/>
      <c r="AC18539" s="217"/>
      <c r="AD18539" s="213"/>
    </row>
    <row r="18540" spans="20:30" x14ac:dyDescent="0.2">
      <c r="T18540" s="212"/>
      <c r="U18540" s="213"/>
      <c r="V18540" s="213"/>
      <c r="W18540" s="213"/>
      <c r="X18540" s="214"/>
      <c r="Y18540" s="214"/>
      <c r="Z18540" s="214"/>
      <c r="AA18540" s="217"/>
      <c r="AB18540" s="217"/>
      <c r="AC18540" s="217"/>
      <c r="AD18540" s="213"/>
    </row>
    <row r="18541" spans="20:30" x14ac:dyDescent="0.2">
      <c r="T18541" s="212"/>
      <c r="U18541" s="213"/>
      <c r="V18541" s="213"/>
      <c r="W18541" s="213"/>
      <c r="X18541" s="214"/>
      <c r="Y18541" s="214"/>
      <c r="Z18541" s="214"/>
      <c r="AA18541" s="217"/>
      <c r="AB18541" s="217"/>
      <c r="AC18541" s="217"/>
      <c r="AD18541" s="213"/>
    </row>
    <row r="18542" spans="20:30" x14ac:dyDescent="0.2">
      <c r="T18542" s="212"/>
      <c r="U18542" s="213"/>
      <c r="V18542" s="213"/>
      <c r="W18542" s="213"/>
      <c r="X18542" s="214"/>
      <c r="Y18542" s="214"/>
      <c r="Z18542" s="214"/>
      <c r="AA18542" s="217"/>
      <c r="AB18542" s="217"/>
      <c r="AC18542" s="217"/>
      <c r="AD18542" s="213"/>
    </row>
    <row r="18543" spans="20:30" x14ac:dyDescent="0.2">
      <c r="T18543" s="212"/>
      <c r="U18543" s="213"/>
      <c r="V18543" s="213"/>
      <c r="W18543" s="213"/>
      <c r="X18543" s="214"/>
      <c r="Y18543" s="214"/>
      <c r="Z18543" s="214"/>
      <c r="AA18543" s="217"/>
      <c r="AB18543" s="217"/>
      <c r="AC18543" s="217"/>
      <c r="AD18543" s="213"/>
    </row>
    <row r="18544" spans="20:30" x14ac:dyDescent="0.2">
      <c r="T18544" s="212"/>
      <c r="U18544" s="213"/>
      <c r="V18544" s="213"/>
      <c r="W18544" s="213"/>
      <c r="X18544" s="214"/>
      <c r="Y18544" s="214"/>
      <c r="Z18544" s="214"/>
      <c r="AA18544" s="217"/>
      <c r="AB18544" s="217"/>
      <c r="AC18544" s="217"/>
      <c r="AD18544" s="213"/>
    </row>
    <row r="18545" spans="20:30" x14ac:dyDescent="0.2">
      <c r="T18545" s="212"/>
      <c r="U18545" s="213"/>
      <c r="V18545" s="213"/>
      <c r="W18545" s="213"/>
      <c r="X18545" s="214"/>
      <c r="Y18545" s="214"/>
      <c r="Z18545" s="214"/>
      <c r="AA18545" s="217"/>
      <c r="AB18545" s="217"/>
      <c r="AC18545" s="217"/>
      <c r="AD18545" s="213"/>
    </row>
    <row r="18546" spans="20:30" x14ac:dyDescent="0.2">
      <c r="T18546" s="212"/>
      <c r="U18546" s="213"/>
      <c r="V18546" s="213"/>
      <c r="W18546" s="213"/>
      <c r="X18546" s="214"/>
      <c r="Y18546" s="214"/>
      <c r="Z18546" s="214"/>
      <c r="AA18546" s="217"/>
      <c r="AB18546" s="217"/>
      <c r="AC18546" s="217"/>
      <c r="AD18546" s="213"/>
    </row>
    <row r="18547" spans="20:30" x14ac:dyDescent="0.2">
      <c r="T18547" s="212"/>
      <c r="U18547" s="213"/>
      <c r="V18547" s="213"/>
      <c r="W18547" s="213"/>
      <c r="X18547" s="214"/>
      <c r="Y18547" s="214"/>
      <c r="Z18547" s="214"/>
      <c r="AA18547" s="217"/>
      <c r="AB18547" s="217"/>
      <c r="AC18547" s="217"/>
      <c r="AD18547" s="213"/>
    </row>
    <row r="18548" spans="20:30" x14ac:dyDescent="0.2">
      <c r="T18548" s="212"/>
      <c r="U18548" s="213"/>
      <c r="V18548" s="213"/>
      <c r="W18548" s="213"/>
      <c r="X18548" s="214"/>
      <c r="Y18548" s="214"/>
      <c r="Z18548" s="214"/>
      <c r="AA18548" s="217"/>
      <c r="AB18548" s="217"/>
      <c r="AC18548" s="217"/>
      <c r="AD18548" s="213"/>
    </row>
    <row r="18549" spans="20:30" x14ac:dyDescent="0.2">
      <c r="T18549" s="212"/>
      <c r="U18549" s="213"/>
      <c r="V18549" s="213"/>
      <c r="W18549" s="213"/>
      <c r="X18549" s="214"/>
      <c r="Y18549" s="214"/>
      <c r="Z18549" s="214"/>
      <c r="AA18549" s="217"/>
      <c r="AB18549" s="217"/>
      <c r="AC18549" s="217"/>
      <c r="AD18549" s="213"/>
    </row>
    <row r="18550" spans="20:30" x14ac:dyDescent="0.2">
      <c r="T18550" s="212"/>
      <c r="U18550" s="213"/>
      <c r="V18550" s="213"/>
      <c r="W18550" s="213"/>
      <c r="X18550" s="214"/>
      <c r="Y18550" s="214"/>
      <c r="Z18550" s="214"/>
      <c r="AA18550" s="217"/>
      <c r="AB18550" s="217"/>
      <c r="AC18550" s="217"/>
      <c r="AD18550" s="213"/>
    </row>
    <row r="18551" spans="20:30" x14ac:dyDescent="0.2">
      <c r="T18551" s="212"/>
      <c r="U18551" s="213"/>
      <c r="V18551" s="213"/>
      <c r="W18551" s="213"/>
      <c r="X18551" s="214"/>
      <c r="Y18551" s="214"/>
      <c r="Z18551" s="214"/>
      <c r="AA18551" s="217"/>
      <c r="AB18551" s="217"/>
      <c r="AC18551" s="217"/>
      <c r="AD18551" s="213"/>
    </row>
    <row r="18552" spans="20:30" x14ac:dyDescent="0.2">
      <c r="T18552" s="212"/>
      <c r="U18552" s="213"/>
      <c r="V18552" s="213"/>
      <c r="W18552" s="213"/>
      <c r="X18552" s="214"/>
      <c r="Y18552" s="214"/>
      <c r="Z18552" s="214"/>
      <c r="AA18552" s="217"/>
      <c r="AB18552" s="217"/>
      <c r="AC18552" s="217"/>
      <c r="AD18552" s="213"/>
    </row>
    <row r="18553" spans="20:30" x14ac:dyDescent="0.2">
      <c r="T18553" s="212"/>
      <c r="U18553" s="213"/>
      <c r="V18553" s="213"/>
      <c r="W18553" s="213"/>
      <c r="X18553" s="214"/>
      <c r="Y18553" s="214"/>
      <c r="Z18553" s="214"/>
      <c r="AA18553" s="217"/>
      <c r="AB18553" s="217"/>
      <c r="AC18553" s="217"/>
      <c r="AD18553" s="213"/>
    </row>
    <row r="18554" spans="20:30" x14ac:dyDescent="0.2">
      <c r="T18554" s="212"/>
      <c r="U18554" s="213"/>
      <c r="V18554" s="213"/>
      <c r="W18554" s="213"/>
      <c r="X18554" s="214"/>
      <c r="Y18554" s="214"/>
      <c r="Z18554" s="214"/>
      <c r="AA18554" s="217"/>
      <c r="AB18554" s="217"/>
      <c r="AC18554" s="217"/>
      <c r="AD18554" s="213"/>
    </row>
    <row r="18555" spans="20:30" x14ac:dyDescent="0.2">
      <c r="T18555" s="212"/>
      <c r="U18555" s="213"/>
      <c r="V18555" s="213"/>
      <c r="W18555" s="213"/>
      <c r="X18555" s="214"/>
      <c r="Y18555" s="214"/>
      <c r="Z18555" s="214"/>
      <c r="AA18555" s="217"/>
      <c r="AB18555" s="217"/>
      <c r="AC18555" s="217"/>
      <c r="AD18555" s="213"/>
    </row>
    <row r="18556" spans="20:30" x14ac:dyDescent="0.2">
      <c r="T18556" s="212"/>
      <c r="U18556" s="213"/>
      <c r="V18556" s="213"/>
      <c r="W18556" s="213"/>
      <c r="X18556" s="214"/>
      <c r="Y18556" s="214"/>
      <c r="Z18556" s="214"/>
      <c r="AA18556" s="217"/>
      <c r="AB18556" s="217"/>
      <c r="AC18556" s="217"/>
      <c r="AD18556" s="213"/>
    </row>
    <row r="18557" spans="20:30" x14ac:dyDescent="0.2">
      <c r="T18557" s="212"/>
      <c r="U18557" s="213"/>
      <c r="V18557" s="213"/>
      <c r="W18557" s="213"/>
      <c r="X18557" s="214"/>
      <c r="Y18557" s="214"/>
      <c r="Z18557" s="214"/>
      <c r="AA18557" s="217"/>
      <c r="AB18557" s="217"/>
      <c r="AC18557" s="217"/>
      <c r="AD18557" s="213"/>
    </row>
    <row r="18558" spans="20:30" x14ac:dyDescent="0.2">
      <c r="T18558" s="212"/>
      <c r="U18558" s="213"/>
      <c r="V18558" s="213"/>
      <c r="W18558" s="213"/>
      <c r="X18558" s="214"/>
      <c r="Y18558" s="214"/>
      <c r="Z18558" s="214"/>
      <c r="AA18558" s="217"/>
      <c r="AB18558" s="217"/>
      <c r="AC18558" s="217"/>
      <c r="AD18558" s="213"/>
    </row>
    <row r="18559" spans="20:30" x14ac:dyDescent="0.2">
      <c r="T18559" s="212"/>
      <c r="U18559" s="213"/>
      <c r="V18559" s="213"/>
      <c r="W18559" s="213"/>
      <c r="X18559" s="214"/>
      <c r="Y18559" s="214"/>
      <c r="Z18559" s="214"/>
      <c r="AA18559" s="217"/>
      <c r="AB18559" s="217"/>
      <c r="AC18559" s="217"/>
      <c r="AD18559" s="213"/>
    </row>
    <row r="18560" spans="20:30" x14ac:dyDescent="0.2">
      <c r="T18560" s="212"/>
      <c r="U18560" s="213"/>
      <c r="V18560" s="213"/>
      <c r="W18560" s="213"/>
      <c r="X18560" s="214"/>
      <c r="Y18560" s="214"/>
      <c r="Z18560" s="214"/>
      <c r="AA18560" s="217"/>
      <c r="AB18560" s="217"/>
      <c r="AC18560" s="217"/>
      <c r="AD18560" s="213"/>
    </row>
    <row r="18561" spans="20:30" x14ac:dyDescent="0.2">
      <c r="T18561" s="212"/>
      <c r="U18561" s="213"/>
      <c r="V18561" s="213"/>
      <c r="W18561" s="213"/>
      <c r="X18561" s="214"/>
      <c r="Y18561" s="214"/>
      <c r="Z18561" s="214"/>
      <c r="AA18561" s="217"/>
      <c r="AB18561" s="217"/>
      <c r="AC18561" s="217"/>
      <c r="AD18561" s="213"/>
    </row>
    <row r="18562" spans="20:30" x14ac:dyDescent="0.2">
      <c r="T18562" s="212"/>
      <c r="U18562" s="213"/>
      <c r="V18562" s="213"/>
      <c r="W18562" s="213"/>
      <c r="X18562" s="214"/>
      <c r="Y18562" s="214"/>
      <c r="Z18562" s="214"/>
      <c r="AA18562" s="217"/>
      <c r="AB18562" s="217"/>
      <c r="AC18562" s="217"/>
      <c r="AD18562" s="213"/>
    </row>
    <row r="18563" spans="20:30" x14ac:dyDescent="0.2">
      <c r="T18563" s="212"/>
      <c r="U18563" s="213"/>
      <c r="V18563" s="213"/>
      <c r="W18563" s="213"/>
      <c r="X18563" s="214"/>
      <c r="Y18563" s="214"/>
      <c r="Z18563" s="214"/>
      <c r="AA18563" s="217"/>
      <c r="AB18563" s="217"/>
      <c r="AC18563" s="217"/>
      <c r="AD18563" s="213"/>
    </row>
    <row r="18564" spans="20:30" x14ac:dyDescent="0.2">
      <c r="T18564" s="212"/>
      <c r="U18564" s="213"/>
      <c r="V18564" s="213"/>
      <c r="W18564" s="213"/>
      <c r="X18564" s="214"/>
      <c r="Y18564" s="214"/>
      <c r="Z18564" s="214"/>
      <c r="AA18564" s="217"/>
      <c r="AB18564" s="217"/>
      <c r="AC18564" s="217"/>
      <c r="AD18564" s="213"/>
    </row>
    <row r="18565" spans="20:30" x14ac:dyDescent="0.2">
      <c r="T18565" s="212"/>
      <c r="U18565" s="213"/>
      <c r="V18565" s="213"/>
      <c r="W18565" s="213"/>
      <c r="X18565" s="214"/>
      <c r="Y18565" s="214"/>
      <c r="Z18565" s="214"/>
      <c r="AA18565" s="217"/>
      <c r="AB18565" s="217"/>
      <c r="AC18565" s="217"/>
      <c r="AD18565" s="213"/>
    </row>
    <row r="18566" spans="20:30" x14ac:dyDescent="0.2">
      <c r="T18566" s="212"/>
      <c r="U18566" s="213"/>
      <c r="V18566" s="213"/>
      <c r="W18566" s="213"/>
      <c r="X18566" s="214"/>
      <c r="Y18566" s="214"/>
      <c r="Z18566" s="214"/>
      <c r="AA18566" s="217"/>
      <c r="AB18566" s="217"/>
      <c r="AC18566" s="217"/>
      <c r="AD18566" s="213"/>
    </row>
    <row r="18567" spans="20:30" x14ac:dyDescent="0.2">
      <c r="T18567" s="212"/>
      <c r="U18567" s="213"/>
      <c r="V18567" s="213"/>
      <c r="W18567" s="213"/>
      <c r="X18567" s="214"/>
      <c r="Y18567" s="214"/>
      <c r="Z18567" s="214"/>
      <c r="AA18567" s="217"/>
      <c r="AB18567" s="217"/>
      <c r="AC18567" s="217"/>
      <c r="AD18567" s="213"/>
    </row>
    <row r="18568" spans="20:30" x14ac:dyDescent="0.2">
      <c r="T18568" s="212"/>
      <c r="U18568" s="213"/>
      <c r="V18568" s="213"/>
      <c r="W18568" s="213"/>
      <c r="X18568" s="214"/>
      <c r="Y18568" s="214"/>
      <c r="Z18568" s="214"/>
      <c r="AA18568" s="217"/>
      <c r="AB18568" s="217"/>
      <c r="AC18568" s="217"/>
      <c r="AD18568" s="213"/>
    </row>
    <row r="18569" spans="20:30" x14ac:dyDescent="0.2">
      <c r="T18569" s="212"/>
      <c r="U18569" s="213"/>
      <c r="V18569" s="213"/>
      <c r="W18569" s="213"/>
      <c r="X18569" s="214"/>
      <c r="Y18569" s="214"/>
      <c r="Z18569" s="214"/>
      <c r="AA18569" s="217"/>
      <c r="AB18569" s="217"/>
      <c r="AC18569" s="217"/>
      <c r="AD18569" s="213"/>
    </row>
    <row r="18570" spans="20:30" x14ac:dyDescent="0.2">
      <c r="T18570" s="212"/>
      <c r="U18570" s="213"/>
      <c r="V18570" s="213"/>
      <c r="W18570" s="213"/>
      <c r="X18570" s="214"/>
      <c r="Y18570" s="214"/>
      <c r="Z18570" s="214"/>
      <c r="AA18570" s="217"/>
      <c r="AB18570" s="217"/>
      <c r="AC18570" s="217"/>
      <c r="AD18570" s="213"/>
    </row>
    <row r="18571" spans="20:30" x14ac:dyDescent="0.2">
      <c r="T18571" s="212"/>
      <c r="U18571" s="213"/>
      <c r="V18571" s="213"/>
      <c r="W18571" s="213"/>
      <c r="X18571" s="214"/>
      <c r="Y18571" s="214"/>
      <c r="Z18571" s="214"/>
      <c r="AA18571" s="217"/>
      <c r="AB18571" s="217"/>
      <c r="AC18571" s="217"/>
      <c r="AD18571" s="213"/>
    </row>
    <row r="18572" spans="20:30" x14ac:dyDescent="0.2">
      <c r="T18572" s="212"/>
      <c r="U18572" s="213"/>
      <c r="V18572" s="213"/>
      <c r="W18572" s="213"/>
      <c r="X18572" s="214"/>
      <c r="Y18572" s="214"/>
      <c r="Z18572" s="214"/>
      <c r="AA18572" s="217"/>
      <c r="AB18572" s="217"/>
      <c r="AC18572" s="217"/>
      <c r="AD18572" s="213"/>
    </row>
    <row r="18573" spans="20:30" x14ac:dyDescent="0.2">
      <c r="T18573" s="212"/>
      <c r="U18573" s="213"/>
      <c r="V18573" s="213"/>
      <c r="W18573" s="213"/>
      <c r="X18573" s="214"/>
      <c r="Y18573" s="214"/>
      <c r="Z18573" s="214"/>
      <c r="AA18573" s="217"/>
      <c r="AB18573" s="217"/>
      <c r="AC18573" s="217"/>
      <c r="AD18573" s="213"/>
    </row>
    <row r="18574" spans="20:30" x14ac:dyDescent="0.2">
      <c r="T18574" s="212"/>
      <c r="U18574" s="213"/>
      <c r="V18574" s="213"/>
      <c r="W18574" s="213"/>
      <c r="X18574" s="214"/>
      <c r="Y18574" s="214"/>
      <c r="Z18574" s="214"/>
      <c r="AA18574" s="217"/>
      <c r="AB18574" s="217"/>
      <c r="AC18574" s="217"/>
      <c r="AD18574" s="213"/>
    </row>
    <row r="18575" spans="20:30" x14ac:dyDescent="0.2">
      <c r="T18575" s="212"/>
      <c r="U18575" s="213"/>
      <c r="V18575" s="213"/>
      <c r="W18575" s="213"/>
      <c r="X18575" s="214"/>
      <c r="Y18575" s="214"/>
      <c r="Z18575" s="214"/>
      <c r="AA18575" s="217"/>
      <c r="AB18575" s="217"/>
      <c r="AC18575" s="217"/>
      <c r="AD18575" s="213"/>
    </row>
    <row r="18576" spans="20:30" x14ac:dyDescent="0.2">
      <c r="T18576" s="212"/>
      <c r="U18576" s="213"/>
      <c r="V18576" s="213"/>
      <c r="W18576" s="213"/>
      <c r="X18576" s="214"/>
      <c r="Y18576" s="214"/>
      <c r="Z18576" s="214"/>
      <c r="AA18576" s="217"/>
      <c r="AB18576" s="217"/>
      <c r="AC18576" s="217"/>
      <c r="AD18576" s="213"/>
    </row>
    <row r="18577" spans="20:30" x14ac:dyDescent="0.2">
      <c r="T18577" s="212"/>
      <c r="U18577" s="213"/>
      <c r="V18577" s="213"/>
      <c r="W18577" s="213"/>
      <c r="X18577" s="214"/>
      <c r="Y18577" s="214"/>
      <c r="Z18577" s="214"/>
      <c r="AA18577" s="217"/>
      <c r="AB18577" s="217"/>
      <c r="AC18577" s="217"/>
      <c r="AD18577" s="213"/>
    </row>
    <row r="18578" spans="20:30" x14ac:dyDescent="0.2">
      <c r="T18578" s="212"/>
      <c r="U18578" s="213"/>
      <c r="V18578" s="213"/>
      <c r="W18578" s="213"/>
      <c r="X18578" s="214"/>
      <c r="Y18578" s="214"/>
      <c r="Z18578" s="214"/>
      <c r="AA18578" s="217"/>
      <c r="AB18578" s="217"/>
      <c r="AC18578" s="217"/>
      <c r="AD18578" s="213"/>
    </row>
    <row r="18579" spans="20:30" x14ac:dyDescent="0.2">
      <c r="T18579" s="212"/>
      <c r="U18579" s="213"/>
      <c r="V18579" s="213"/>
      <c r="W18579" s="213"/>
      <c r="X18579" s="214"/>
      <c r="Y18579" s="214"/>
      <c r="Z18579" s="214"/>
      <c r="AA18579" s="217"/>
      <c r="AB18579" s="217"/>
      <c r="AC18579" s="217"/>
      <c r="AD18579" s="213"/>
    </row>
    <row r="18580" spans="20:30" x14ac:dyDescent="0.2">
      <c r="T18580" s="212"/>
      <c r="U18580" s="213"/>
      <c r="V18580" s="213"/>
      <c r="W18580" s="213"/>
      <c r="X18580" s="214"/>
      <c r="Y18580" s="214"/>
      <c r="Z18580" s="214"/>
      <c r="AA18580" s="217"/>
      <c r="AB18580" s="217"/>
      <c r="AC18580" s="217"/>
      <c r="AD18580" s="213"/>
    </row>
    <row r="18581" spans="20:30" x14ac:dyDescent="0.2">
      <c r="T18581" s="212"/>
      <c r="U18581" s="213"/>
      <c r="V18581" s="213"/>
      <c r="W18581" s="213"/>
      <c r="X18581" s="214"/>
      <c r="Y18581" s="214"/>
      <c r="Z18581" s="214"/>
      <c r="AA18581" s="217"/>
      <c r="AB18581" s="217"/>
      <c r="AC18581" s="217"/>
      <c r="AD18581" s="213"/>
    </row>
    <row r="18582" spans="20:30" x14ac:dyDescent="0.2">
      <c r="T18582" s="212"/>
      <c r="U18582" s="213"/>
      <c r="V18582" s="213"/>
      <c r="W18582" s="213"/>
      <c r="X18582" s="214"/>
      <c r="Y18582" s="214"/>
      <c r="Z18582" s="214"/>
      <c r="AA18582" s="217"/>
      <c r="AB18582" s="217"/>
      <c r="AC18582" s="217"/>
      <c r="AD18582" s="213"/>
    </row>
    <row r="18583" spans="20:30" x14ac:dyDescent="0.2">
      <c r="T18583" s="212"/>
      <c r="U18583" s="213"/>
      <c r="V18583" s="213"/>
      <c r="W18583" s="213"/>
      <c r="X18583" s="214"/>
      <c r="Y18583" s="214"/>
      <c r="Z18583" s="214"/>
      <c r="AA18583" s="217"/>
      <c r="AB18583" s="217"/>
      <c r="AC18583" s="217"/>
      <c r="AD18583" s="213"/>
    </row>
    <row r="18584" spans="20:30" x14ac:dyDescent="0.2">
      <c r="T18584" s="212"/>
      <c r="U18584" s="213"/>
      <c r="V18584" s="213"/>
      <c r="W18584" s="213"/>
      <c r="X18584" s="214"/>
      <c r="Y18584" s="214"/>
      <c r="Z18584" s="214"/>
      <c r="AA18584" s="217"/>
      <c r="AB18584" s="217"/>
      <c r="AC18584" s="217"/>
      <c r="AD18584" s="213"/>
    </row>
    <row r="18585" spans="20:30" x14ac:dyDescent="0.2">
      <c r="T18585" s="212"/>
      <c r="U18585" s="213"/>
      <c r="V18585" s="213"/>
      <c r="W18585" s="213"/>
      <c r="X18585" s="214"/>
      <c r="Y18585" s="214"/>
      <c r="Z18585" s="214"/>
      <c r="AA18585" s="217"/>
      <c r="AB18585" s="217"/>
      <c r="AC18585" s="217"/>
      <c r="AD18585" s="213"/>
    </row>
    <row r="18586" spans="20:30" x14ac:dyDescent="0.2">
      <c r="T18586" s="212"/>
      <c r="U18586" s="213"/>
      <c r="V18586" s="213"/>
      <c r="W18586" s="213"/>
      <c r="X18586" s="214"/>
      <c r="Y18586" s="214"/>
      <c r="Z18586" s="214"/>
      <c r="AA18586" s="217"/>
      <c r="AB18586" s="217"/>
      <c r="AC18586" s="217"/>
      <c r="AD18586" s="213"/>
    </row>
    <row r="18587" spans="20:30" x14ac:dyDescent="0.2">
      <c r="T18587" s="212"/>
      <c r="U18587" s="213"/>
      <c r="V18587" s="213"/>
      <c r="W18587" s="213"/>
      <c r="X18587" s="214"/>
      <c r="Y18587" s="214"/>
      <c r="Z18587" s="214"/>
      <c r="AA18587" s="217"/>
      <c r="AB18587" s="217"/>
      <c r="AC18587" s="217"/>
      <c r="AD18587" s="213"/>
    </row>
    <row r="18588" spans="20:30" x14ac:dyDescent="0.2">
      <c r="T18588" s="212"/>
      <c r="U18588" s="213"/>
      <c r="V18588" s="213"/>
      <c r="W18588" s="213"/>
      <c r="X18588" s="214"/>
      <c r="Y18588" s="214"/>
      <c r="Z18588" s="214"/>
      <c r="AA18588" s="217"/>
      <c r="AB18588" s="217"/>
      <c r="AC18588" s="217"/>
      <c r="AD18588" s="213"/>
    </row>
    <row r="18589" spans="20:30" x14ac:dyDescent="0.2">
      <c r="T18589" s="212"/>
      <c r="U18589" s="213"/>
      <c r="V18589" s="213"/>
      <c r="W18589" s="213"/>
      <c r="X18589" s="214"/>
      <c r="Y18589" s="214"/>
      <c r="Z18589" s="214"/>
      <c r="AA18589" s="217"/>
      <c r="AB18589" s="217"/>
      <c r="AC18589" s="217"/>
      <c r="AD18589" s="213"/>
    </row>
    <row r="18590" spans="20:30" x14ac:dyDescent="0.2">
      <c r="T18590" s="212"/>
      <c r="U18590" s="213"/>
      <c r="V18590" s="213"/>
      <c r="W18590" s="213"/>
      <c r="X18590" s="214"/>
      <c r="Y18590" s="214"/>
      <c r="Z18590" s="214"/>
      <c r="AA18590" s="217"/>
      <c r="AB18590" s="217"/>
      <c r="AC18590" s="217"/>
      <c r="AD18590" s="213"/>
    </row>
    <row r="18591" spans="20:30" x14ac:dyDescent="0.2">
      <c r="T18591" s="212"/>
      <c r="U18591" s="213"/>
      <c r="V18591" s="213"/>
      <c r="W18591" s="213"/>
      <c r="X18591" s="214"/>
      <c r="Y18591" s="214"/>
      <c r="Z18591" s="214"/>
      <c r="AA18591" s="217"/>
      <c r="AB18591" s="217"/>
      <c r="AC18591" s="217"/>
      <c r="AD18591" s="213"/>
    </row>
    <row r="18592" spans="20:30" x14ac:dyDescent="0.2">
      <c r="T18592" s="212"/>
      <c r="U18592" s="213"/>
      <c r="V18592" s="213"/>
      <c r="W18592" s="213"/>
      <c r="X18592" s="214"/>
      <c r="Y18592" s="214"/>
      <c r="Z18592" s="214"/>
      <c r="AA18592" s="217"/>
      <c r="AB18592" s="217"/>
      <c r="AC18592" s="217"/>
      <c r="AD18592" s="213"/>
    </row>
    <row r="18593" spans="20:30" x14ac:dyDescent="0.2">
      <c r="T18593" s="212"/>
      <c r="U18593" s="213"/>
      <c r="V18593" s="213"/>
      <c r="W18593" s="213"/>
      <c r="X18593" s="214"/>
      <c r="Y18593" s="214"/>
      <c r="Z18593" s="214"/>
      <c r="AA18593" s="217"/>
      <c r="AB18593" s="217"/>
      <c r="AC18593" s="217"/>
      <c r="AD18593" s="213"/>
    </row>
    <row r="18594" spans="20:30" x14ac:dyDescent="0.2">
      <c r="T18594" s="212"/>
      <c r="U18594" s="213"/>
      <c r="V18594" s="213"/>
      <c r="W18594" s="213"/>
      <c r="X18594" s="214"/>
      <c r="Y18594" s="214"/>
      <c r="Z18594" s="214"/>
      <c r="AA18594" s="217"/>
      <c r="AB18594" s="217"/>
      <c r="AC18594" s="217"/>
      <c r="AD18594" s="213"/>
    </row>
    <row r="18595" spans="20:30" x14ac:dyDescent="0.2">
      <c r="T18595" s="212"/>
      <c r="U18595" s="213"/>
      <c r="V18595" s="213"/>
      <c r="W18595" s="213"/>
      <c r="X18595" s="214"/>
      <c r="Y18595" s="214"/>
      <c r="Z18595" s="214"/>
      <c r="AA18595" s="217"/>
      <c r="AB18595" s="217"/>
      <c r="AC18595" s="217"/>
      <c r="AD18595" s="213"/>
    </row>
    <row r="18596" spans="20:30" x14ac:dyDescent="0.2">
      <c r="T18596" s="212"/>
      <c r="U18596" s="213"/>
      <c r="V18596" s="213"/>
      <c r="W18596" s="213"/>
      <c r="X18596" s="214"/>
      <c r="Y18596" s="214"/>
      <c r="Z18596" s="214"/>
      <c r="AA18596" s="217"/>
      <c r="AB18596" s="217"/>
      <c r="AC18596" s="217"/>
      <c r="AD18596" s="213"/>
    </row>
    <row r="18597" spans="20:30" x14ac:dyDescent="0.2">
      <c r="T18597" s="212"/>
      <c r="U18597" s="213"/>
      <c r="V18597" s="213"/>
      <c r="W18597" s="213"/>
      <c r="X18597" s="214"/>
      <c r="Y18597" s="214"/>
      <c r="Z18597" s="214"/>
      <c r="AA18597" s="217"/>
      <c r="AB18597" s="217"/>
      <c r="AC18597" s="217"/>
      <c r="AD18597" s="213"/>
    </row>
    <row r="18598" spans="20:30" x14ac:dyDescent="0.2">
      <c r="T18598" s="212"/>
      <c r="U18598" s="213"/>
      <c r="V18598" s="213"/>
      <c r="W18598" s="213"/>
      <c r="X18598" s="214"/>
      <c r="Y18598" s="214"/>
      <c r="Z18598" s="214"/>
      <c r="AA18598" s="217"/>
      <c r="AB18598" s="217"/>
      <c r="AC18598" s="217"/>
      <c r="AD18598" s="213"/>
    </row>
    <row r="18599" spans="20:30" x14ac:dyDescent="0.2">
      <c r="T18599" s="212"/>
      <c r="U18599" s="213"/>
      <c r="V18599" s="213"/>
      <c r="W18599" s="213"/>
      <c r="X18599" s="214"/>
      <c r="Y18599" s="214"/>
      <c r="Z18599" s="214"/>
      <c r="AA18599" s="217"/>
      <c r="AB18599" s="217"/>
      <c r="AC18599" s="217"/>
      <c r="AD18599" s="213"/>
    </row>
    <row r="18600" spans="20:30" x14ac:dyDescent="0.2">
      <c r="T18600" s="212"/>
      <c r="U18600" s="213"/>
      <c r="V18600" s="213"/>
      <c r="W18600" s="213"/>
      <c r="X18600" s="214"/>
      <c r="Y18600" s="214"/>
      <c r="Z18600" s="214"/>
      <c r="AA18600" s="217"/>
      <c r="AB18600" s="217"/>
      <c r="AC18600" s="217"/>
      <c r="AD18600" s="213"/>
    </row>
    <row r="18601" spans="20:30" x14ac:dyDescent="0.2">
      <c r="T18601" s="212"/>
      <c r="U18601" s="213"/>
      <c r="V18601" s="213"/>
      <c r="W18601" s="213"/>
      <c r="X18601" s="214"/>
      <c r="Y18601" s="214"/>
      <c r="Z18601" s="214"/>
      <c r="AA18601" s="217"/>
      <c r="AB18601" s="217"/>
      <c r="AC18601" s="217"/>
      <c r="AD18601" s="213"/>
    </row>
    <row r="18602" spans="20:30" x14ac:dyDescent="0.2">
      <c r="T18602" s="212"/>
      <c r="U18602" s="213"/>
      <c r="V18602" s="213"/>
      <c r="W18602" s="213"/>
      <c r="X18602" s="214"/>
      <c r="Y18602" s="214"/>
      <c r="Z18602" s="214"/>
      <c r="AA18602" s="217"/>
      <c r="AB18602" s="217"/>
      <c r="AC18602" s="217"/>
      <c r="AD18602" s="213"/>
    </row>
    <row r="18603" spans="20:30" x14ac:dyDescent="0.2">
      <c r="T18603" s="212"/>
      <c r="U18603" s="213"/>
      <c r="V18603" s="213"/>
      <c r="W18603" s="213"/>
      <c r="X18603" s="214"/>
      <c r="Y18603" s="214"/>
      <c r="Z18603" s="214"/>
      <c r="AA18603" s="217"/>
      <c r="AB18603" s="217"/>
      <c r="AC18603" s="217"/>
      <c r="AD18603" s="213"/>
    </row>
    <row r="18604" spans="20:30" x14ac:dyDescent="0.2">
      <c r="T18604" s="212"/>
      <c r="U18604" s="213"/>
      <c r="V18604" s="213"/>
      <c r="W18604" s="213"/>
      <c r="X18604" s="214"/>
      <c r="Y18604" s="214"/>
      <c r="Z18604" s="214"/>
      <c r="AA18604" s="217"/>
      <c r="AB18604" s="217"/>
      <c r="AC18604" s="217"/>
      <c r="AD18604" s="213"/>
    </row>
    <row r="18605" spans="20:30" x14ac:dyDescent="0.2">
      <c r="T18605" s="212"/>
      <c r="U18605" s="213"/>
      <c r="V18605" s="213"/>
      <c r="W18605" s="213"/>
      <c r="X18605" s="214"/>
      <c r="Y18605" s="214"/>
      <c r="Z18605" s="214"/>
      <c r="AA18605" s="217"/>
      <c r="AB18605" s="217"/>
      <c r="AC18605" s="217"/>
      <c r="AD18605" s="213"/>
    </row>
    <row r="18606" spans="20:30" x14ac:dyDescent="0.2">
      <c r="T18606" s="212"/>
      <c r="U18606" s="213"/>
      <c r="V18606" s="213"/>
      <c r="W18606" s="213"/>
      <c r="X18606" s="214"/>
      <c r="Y18606" s="214"/>
      <c r="Z18606" s="214"/>
      <c r="AA18606" s="217"/>
      <c r="AB18606" s="217"/>
      <c r="AC18606" s="217"/>
      <c r="AD18606" s="213"/>
    </row>
    <row r="18607" spans="20:30" x14ac:dyDescent="0.2">
      <c r="T18607" s="212"/>
      <c r="U18607" s="213"/>
      <c r="V18607" s="213"/>
      <c r="W18607" s="213"/>
      <c r="X18607" s="214"/>
      <c r="Y18607" s="214"/>
      <c r="Z18607" s="214"/>
      <c r="AA18607" s="217"/>
      <c r="AB18607" s="217"/>
      <c r="AC18607" s="217"/>
      <c r="AD18607" s="213"/>
    </row>
    <row r="18608" spans="20:30" x14ac:dyDescent="0.2">
      <c r="T18608" s="212"/>
      <c r="U18608" s="213"/>
      <c r="V18608" s="213"/>
      <c r="W18608" s="213"/>
      <c r="X18608" s="214"/>
      <c r="Y18608" s="214"/>
      <c r="Z18608" s="214"/>
      <c r="AA18608" s="217"/>
      <c r="AB18608" s="217"/>
      <c r="AC18608" s="217"/>
      <c r="AD18608" s="213"/>
    </row>
    <row r="18609" spans="20:30" x14ac:dyDescent="0.2">
      <c r="T18609" s="212"/>
      <c r="U18609" s="213"/>
      <c r="V18609" s="213"/>
      <c r="W18609" s="213"/>
      <c r="X18609" s="214"/>
      <c r="Y18609" s="214"/>
      <c r="Z18609" s="214"/>
      <c r="AA18609" s="217"/>
      <c r="AB18609" s="217"/>
      <c r="AC18609" s="217"/>
      <c r="AD18609" s="213"/>
    </row>
    <row r="18610" spans="20:30" x14ac:dyDescent="0.2">
      <c r="T18610" s="212"/>
      <c r="U18610" s="213"/>
      <c r="V18610" s="213"/>
      <c r="W18610" s="213"/>
      <c r="X18610" s="214"/>
      <c r="Y18610" s="214"/>
      <c r="Z18610" s="214"/>
      <c r="AA18610" s="217"/>
      <c r="AB18610" s="217"/>
      <c r="AC18610" s="217"/>
      <c r="AD18610" s="213"/>
    </row>
    <row r="18611" spans="20:30" x14ac:dyDescent="0.2">
      <c r="T18611" s="212"/>
      <c r="U18611" s="213"/>
      <c r="V18611" s="213"/>
      <c r="W18611" s="213"/>
      <c r="X18611" s="214"/>
      <c r="Y18611" s="214"/>
      <c r="Z18611" s="214"/>
      <c r="AA18611" s="217"/>
      <c r="AB18611" s="217"/>
      <c r="AC18611" s="217"/>
      <c r="AD18611" s="213"/>
    </row>
    <row r="18612" spans="20:30" x14ac:dyDescent="0.2">
      <c r="T18612" s="212"/>
      <c r="U18612" s="213"/>
      <c r="V18612" s="213"/>
      <c r="W18612" s="213"/>
      <c r="X18612" s="214"/>
      <c r="Y18612" s="214"/>
      <c r="Z18612" s="214"/>
      <c r="AA18612" s="217"/>
      <c r="AB18612" s="217"/>
      <c r="AC18612" s="217"/>
      <c r="AD18612" s="213"/>
    </row>
    <row r="18613" spans="20:30" x14ac:dyDescent="0.2">
      <c r="T18613" s="212"/>
      <c r="U18613" s="213"/>
      <c r="V18613" s="213"/>
      <c r="W18613" s="213"/>
      <c r="X18613" s="214"/>
      <c r="Y18613" s="214"/>
      <c r="Z18613" s="214"/>
      <c r="AA18613" s="217"/>
      <c r="AB18613" s="217"/>
      <c r="AC18613" s="217"/>
      <c r="AD18613" s="213"/>
    </row>
    <row r="18614" spans="20:30" x14ac:dyDescent="0.2">
      <c r="T18614" s="212"/>
      <c r="U18614" s="213"/>
      <c r="V18614" s="213"/>
      <c r="W18614" s="213"/>
      <c r="X18614" s="214"/>
      <c r="Y18614" s="214"/>
      <c r="Z18614" s="214"/>
      <c r="AA18614" s="217"/>
      <c r="AB18614" s="217"/>
      <c r="AC18614" s="217"/>
      <c r="AD18614" s="213"/>
    </row>
    <row r="18615" spans="20:30" x14ac:dyDescent="0.2">
      <c r="T18615" s="212"/>
      <c r="U18615" s="213"/>
      <c r="V18615" s="213"/>
      <c r="W18615" s="213"/>
      <c r="X18615" s="214"/>
      <c r="Y18615" s="214"/>
      <c r="Z18615" s="214"/>
      <c r="AA18615" s="217"/>
      <c r="AB18615" s="217"/>
      <c r="AC18615" s="217"/>
      <c r="AD18615" s="213"/>
    </row>
    <row r="18616" spans="20:30" x14ac:dyDescent="0.2">
      <c r="T18616" s="212"/>
      <c r="U18616" s="213"/>
      <c r="V18616" s="213"/>
      <c r="W18616" s="213"/>
      <c r="X18616" s="214"/>
      <c r="Y18616" s="214"/>
      <c r="Z18616" s="214"/>
      <c r="AA18616" s="217"/>
      <c r="AB18616" s="217"/>
      <c r="AC18616" s="217"/>
      <c r="AD18616" s="213"/>
    </row>
    <row r="18617" spans="20:30" x14ac:dyDescent="0.2">
      <c r="T18617" s="212"/>
      <c r="U18617" s="213"/>
      <c r="V18617" s="213"/>
      <c r="W18617" s="213"/>
      <c r="X18617" s="214"/>
      <c r="Y18617" s="214"/>
      <c r="Z18617" s="214"/>
      <c r="AA18617" s="217"/>
      <c r="AB18617" s="217"/>
      <c r="AC18617" s="217"/>
      <c r="AD18617" s="213"/>
    </row>
    <row r="18618" spans="20:30" x14ac:dyDescent="0.2">
      <c r="T18618" s="212"/>
      <c r="U18618" s="213"/>
      <c r="V18618" s="213"/>
      <c r="W18618" s="213"/>
      <c r="X18618" s="214"/>
      <c r="Y18618" s="214"/>
      <c r="Z18618" s="214"/>
      <c r="AA18618" s="217"/>
      <c r="AB18618" s="217"/>
      <c r="AC18618" s="217"/>
      <c r="AD18618" s="213"/>
    </row>
    <row r="18619" spans="20:30" x14ac:dyDescent="0.2">
      <c r="T18619" s="212"/>
      <c r="U18619" s="213"/>
      <c r="V18619" s="213"/>
      <c r="W18619" s="213"/>
      <c r="X18619" s="214"/>
      <c r="Y18619" s="214"/>
      <c r="Z18619" s="214"/>
      <c r="AA18619" s="217"/>
      <c r="AB18619" s="217"/>
      <c r="AC18619" s="217"/>
      <c r="AD18619" s="213"/>
    </row>
    <row r="18620" spans="20:30" x14ac:dyDescent="0.2">
      <c r="T18620" s="212"/>
      <c r="U18620" s="213"/>
      <c r="V18620" s="213"/>
      <c r="W18620" s="213"/>
      <c r="X18620" s="214"/>
      <c r="Y18620" s="214"/>
      <c r="Z18620" s="214"/>
      <c r="AA18620" s="217"/>
      <c r="AB18620" s="217"/>
      <c r="AC18620" s="217"/>
      <c r="AD18620" s="213"/>
    </row>
    <row r="18621" spans="20:30" x14ac:dyDescent="0.2">
      <c r="T18621" s="212"/>
      <c r="U18621" s="213"/>
      <c r="V18621" s="213"/>
      <c r="W18621" s="213"/>
      <c r="X18621" s="214"/>
      <c r="Y18621" s="214"/>
      <c r="Z18621" s="214"/>
      <c r="AA18621" s="217"/>
      <c r="AB18621" s="217"/>
      <c r="AC18621" s="217"/>
      <c r="AD18621" s="213"/>
    </row>
    <row r="18622" spans="20:30" x14ac:dyDescent="0.2">
      <c r="T18622" s="212"/>
      <c r="U18622" s="213"/>
      <c r="V18622" s="213"/>
      <c r="W18622" s="213"/>
      <c r="X18622" s="214"/>
      <c r="Y18622" s="214"/>
      <c r="Z18622" s="214"/>
      <c r="AA18622" s="217"/>
      <c r="AB18622" s="217"/>
      <c r="AC18622" s="217"/>
      <c r="AD18622" s="213"/>
    </row>
    <row r="18623" spans="20:30" x14ac:dyDescent="0.2">
      <c r="T18623" s="212"/>
      <c r="U18623" s="213"/>
      <c r="V18623" s="213"/>
      <c r="W18623" s="213"/>
      <c r="X18623" s="214"/>
      <c r="Y18623" s="214"/>
      <c r="Z18623" s="214"/>
      <c r="AA18623" s="217"/>
      <c r="AB18623" s="217"/>
      <c r="AC18623" s="217"/>
      <c r="AD18623" s="213"/>
    </row>
    <row r="18624" spans="20:30" x14ac:dyDescent="0.2">
      <c r="T18624" s="212"/>
      <c r="U18624" s="213"/>
      <c r="V18624" s="213"/>
      <c r="W18624" s="213"/>
      <c r="X18624" s="214"/>
      <c r="Y18624" s="214"/>
      <c r="Z18624" s="214"/>
      <c r="AA18624" s="217"/>
      <c r="AB18624" s="217"/>
      <c r="AC18624" s="217"/>
      <c r="AD18624" s="213"/>
    </row>
    <row r="18625" spans="20:30" x14ac:dyDescent="0.2">
      <c r="T18625" s="212"/>
      <c r="U18625" s="213"/>
      <c r="V18625" s="213"/>
      <c r="W18625" s="213"/>
      <c r="X18625" s="214"/>
      <c r="Y18625" s="214"/>
      <c r="Z18625" s="214"/>
      <c r="AA18625" s="217"/>
      <c r="AB18625" s="217"/>
      <c r="AC18625" s="217"/>
      <c r="AD18625" s="213"/>
    </row>
    <row r="18626" spans="20:30" x14ac:dyDescent="0.2">
      <c r="T18626" s="212"/>
      <c r="U18626" s="213"/>
      <c r="V18626" s="213"/>
      <c r="W18626" s="213"/>
      <c r="X18626" s="214"/>
      <c r="Y18626" s="214"/>
      <c r="Z18626" s="214"/>
      <c r="AA18626" s="217"/>
      <c r="AB18626" s="217"/>
      <c r="AC18626" s="217"/>
      <c r="AD18626" s="213"/>
    </row>
    <row r="18627" spans="20:30" x14ac:dyDescent="0.2">
      <c r="T18627" s="212"/>
      <c r="U18627" s="213"/>
      <c r="V18627" s="213"/>
      <c r="W18627" s="213"/>
      <c r="X18627" s="214"/>
      <c r="Y18627" s="214"/>
      <c r="Z18627" s="214"/>
      <c r="AA18627" s="217"/>
      <c r="AB18627" s="217"/>
      <c r="AC18627" s="217"/>
      <c r="AD18627" s="213"/>
    </row>
    <row r="18628" spans="20:30" x14ac:dyDescent="0.2">
      <c r="T18628" s="212"/>
      <c r="U18628" s="213"/>
      <c r="V18628" s="213"/>
      <c r="W18628" s="213"/>
      <c r="X18628" s="214"/>
      <c r="Y18628" s="214"/>
      <c r="Z18628" s="214"/>
      <c r="AA18628" s="217"/>
      <c r="AB18628" s="217"/>
      <c r="AC18628" s="217"/>
      <c r="AD18628" s="213"/>
    </row>
    <row r="18629" spans="20:30" x14ac:dyDescent="0.2">
      <c r="T18629" s="212"/>
      <c r="U18629" s="213"/>
      <c r="V18629" s="213"/>
      <c r="W18629" s="213"/>
      <c r="X18629" s="214"/>
      <c r="Y18629" s="214"/>
      <c r="Z18629" s="214"/>
      <c r="AA18629" s="217"/>
      <c r="AB18629" s="217"/>
      <c r="AC18629" s="217"/>
      <c r="AD18629" s="213"/>
    </row>
    <row r="18630" spans="20:30" x14ac:dyDescent="0.2">
      <c r="T18630" s="212"/>
      <c r="U18630" s="213"/>
      <c r="V18630" s="213"/>
      <c r="W18630" s="213"/>
      <c r="X18630" s="214"/>
      <c r="Y18630" s="214"/>
      <c r="Z18630" s="214"/>
      <c r="AA18630" s="217"/>
      <c r="AB18630" s="217"/>
      <c r="AC18630" s="217"/>
      <c r="AD18630" s="213"/>
    </row>
    <row r="18631" spans="20:30" x14ac:dyDescent="0.2">
      <c r="T18631" s="212"/>
      <c r="U18631" s="213"/>
      <c r="V18631" s="213"/>
      <c r="W18631" s="213"/>
      <c r="X18631" s="214"/>
      <c r="Y18631" s="214"/>
      <c r="Z18631" s="214"/>
      <c r="AA18631" s="217"/>
      <c r="AB18631" s="217"/>
      <c r="AC18631" s="217"/>
      <c r="AD18631" s="213"/>
    </row>
    <row r="18632" spans="20:30" x14ac:dyDescent="0.2">
      <c r="T18632" s="212"/>
      <c r="U18632" s="213"/>
      <c r="V18632" s="213"/>
      <c r="W18632" s="213"/>
      <c r="X18632" s="214"/>
      <c r="Y18632" s="214"/>
      <c r="Z18632" s="214"/>
      <c r="AA18632" s="217"/>
      <c r="AB18632" s="217"/>
      <c r="AC18632" s="217"/>
      <c r="AD18632" s="213"/>
    </row>
    <row r="18633" spans="20:30" x14ac:dyDescent="0.2">
      <c r="T18633" s="212"/>
      <c r="U18633" s="213"/>
      <c r="V18633" s="213"/>
      <c r="W18633" s="213"/>
      <c r="X18633" s="214"/>
      <c r="Y18633" s="214"/>
      <c r="Z18633" s="214"/>
      <c r="AA18633" s="217"/>
      <c r="AB18633" s="217"/>
      <c r="AC18633" s="217"/>
      <c r="AD18633" s="213"/>
    </row>
    <row r="18634" spans="20:30" x14ac:dyDescent="0.2">
      <c r="T18634" s="212"/>
      <c r="U18634" s="213"/>
      <c r="V18634" s="213"/>
      <c r="W18634" s="213"/>
      <c r="X18634" s="214"/>
      <c r="Y18634" s="214"/>
      <c r="Z18634" s="214"/>
      <c r="AA18634" s="217"/>
      <c r="AB18634" s="217"/>
      <c r="AC18634" s="217"/>
      <c r="AD18634" s="213"/>
    </row>
    <row r="18635" spans="20:30" x14ac:dyDescent="0.2">
      <c r="T18635" s="212"/>
      <c r="U18635" s="213"/>
      <c r="V18635" s="213"/>
      <c r="W18635" s="213"/>
      <c r="X18635" s="214"/>
      <c r="Y18635" s="214"/>
      <c r="Z18635" s="214"/>
      <c r="AA18635" s="217"/>
      <c r="AB18635" s="217"/>
      <c r="AC18635" s="217"/>
      <c r="AD18635" s="213"/>
    </row>
    <row r="18636" spans="20:30" x14ac:dyDescent="0.2">
      <c r="T18636" s="212"/>
      <c r="U18636" s="213"/>
      <c r="V18636" s="213"/>
      <c r="W18636" s="213"/>
      <c r="X18636" s="214"/>
      <c r="Y18636" s="214"/>
      <c r="Z18636" s="214"/>
      <c r="AA18636" s="217"/>
      <c r="AB18636" s="217"/>
      <c r="AC18636" s="217"/>
      <c r="AD18636" s="213"/>
    </row>
    <row r="18637" spans="20:30" x14ac:dyDescent="0.2">
      <c r="T18637" s="212"/>
      <c r="U18637" s="213"/>
      <c r="V18637" s="213"/>
      <c r="W18637" s="213"/>
      <c r="X18637" s="214"/>
      <c r="Y18637" s="214"/>
      <c r="Z18637" s="214"/>
      <c r="AA18637" s="217"/>
      <c r="AB18637" s="217"/>
      <c r="AC18637" s="217"/>
      <c r="AD18637" s="213"/>
    </row>
    <row r="18638" spans="20:30" x14ac:dyDescent="0.2">
      <c r="T18638" s="212"/>
      <c r="U18638" s="213"/>
      <c r="V18638" s="213"/>
      <c r="W18638" s="213"/>
      <c r="X18638" s="214"/>
      <c r="Y18638" s="214"/>
      <c r="Z18638" s="214"/>
      <c r="AA18638" s="217"/>
      <c r="AB18638" s="217"/>
      <c r="AC18638" s="217"/>
      <c r="AD18638" s="213"/>
    </row>
    <row r="18639" spans="20:30" x14ac:dyDescent="0.2">
      <c r="T18639" s="212"/>
      <c r="U18639" s="213"/>
      <c r="V18639" s="213"/>
      <c r="W18639" s="213"/>
      <c r="X18639" s="214"/>
      <c r="Y18639" s="214"/>
      <c r="Z18639" s="214"/>
      <c r="AA18639" s="217"/>
      <c r="AB18639" s="217"/>
      <c r="AC18639" s="217"/>
      <c r="AD18639" s="213"/>
    </row>
    <row r="18640" spans="20:30" x14ac:dyDescent="0.2">
      <c r="T18640" s="212"/>
      <c r="U18640" s="213"/>
      <c r="V18640" s="213"/>
      <c r="W18640" s="213"/>
      <c r="X18640" s="214"/>
      <c r="Y18640" s="214"/>
      <c r="Z18640" s="214"/>
      <c r="AA18640" s="217"/>
      <c r="AB18640" s="217"/>
      <c r="AC18640" s="217"/>
      <c r="AD18640" s="213"/>
    </row>
    <row r="18641" spans="20:30" x14ac:dyDescent="0.2">
      <c r="T18641" s="212"/>
      <c r="U18641" s="213"/>
      <c r="V18641" s="213"/>
      <c r="W18641" s="213"/>
      <c r="X18641" s="214"/>
      <c r="Y18641" s="214"/>
      <c r="Z18641" s="214"/>
      <c r="AA18641" s="217"/>
      <c r="AB18641" s="217"/>
      <c r="AC18641" s="217"/>
      <c r="AD18641" s="213"/>
    </row>
    <row r="18642" spans="20:30" x14ac:dyDescent="0.2">
      <c r="T18642" s="212"/>
      <c r="U18642" s="213"/>
      <c r="V18642" s="213"/>
      <c r="W18642" s="213"/>
      <c r="X18642" s="214"/>
      <c r="Y18642" s="214"/>
      <c r="Z18642" s="214"/>
      <c r="AA18642" s="217"/>
      <c r="AB18642" s="217"/>
      <c r="AC18642" s="217"/>
      <c r="AD18642" s="213"/>
    </row>
    <row r="18643" spans="20:30" x14ac:dyDescent="0.2">
      <c r="T18643" s="212"/>
      <c r="U18643" s="213"/>
      <c r="V18643" s="213"/>
      <c r="W18643" s="213"/>
      <c r="X18643" s="214"/>
      <c r="Y18643" s="214"/>
      <c r="Z18643" s="214"/>
      <c r="AA18643" s="217"/>
      <c r="AB18643" s="217"/>
      <c r="AC18643" s="217"/>
      <c r="AD18643" s="213"/>
    </row>
    <row r="18644" spans="20:30" x14ac:dyDescent="0.2">
      <c r="T18644" s="212"/>
      <c r="U18644" s="213"/>
      <c r="V18644" s="213"/>
      <c r="W18644" s="213"/>
      <c r="X18644" s="214"/>
      <c r="Y18644" s="214"/>
      <c r="Z18644" s="214"/>
      <c r="AA18644" s="217"/>
      <c r="AB18644" s="217"/>
      <c r="AC18644" s="217"/>
      <c r="AD18644" s="213"/>
    </row>
    <row r="18645" spans="20:30" x14ac:dyDescent="0.2">
      <c r="T18645" s="212"/>
      <c r="U18645" s="213"/>
      <c r="V18645" s="213"/>
      <c r="W18645" s="213"/>
      <c r="X18645" s="214"/>
      <c r="Y18645" s="214"/>
      <c r="Z18645" s="214"/>
      <c r="AA18645" s="217"/>
      <c r="AB18645" s="217"/>
      <c r="AC18645" s="217"/>
      <c r="AD18645" s="213"/>
    </row>
    <row r="18646" spans="20:30" x14ac:dyDescent="0.2">
      <c r="T18646" s="212"/>
      <c r="U18646" s="213"/>
      <c r="V18646" s="213"/>
      <c r="W18646" s="213"/>
      <c r="X18646" s="214"/>
      <c r="Y18646" s="214"/>
      <c r="Z18646" s="214"/>
      <c r="AA18646" s="217"/>
      <c r="AB18646" s="217"/>
      <c r="AC18646" s="217"/>
      <c r="AD18646" s="213"/>
    </row>
    <row r="18647" spans="20:30" x14ac:dyDescent="0.2">
      <c r="T18647" s="212"/>
      <c r="U18647" s="213"/>
      <c r="V18647" s="213"/>
      <c r="W18647" s="213"/>
      <c r="X18647" s="214"/>
      <c r="Y18647" s="214"/>
      <c r="Z18647" s="214"/>
      <c r="AA18647" s="217"/>
      <c r="AB18647" s="217"/>
      <c r="AC18647" s="217"/>
      <c r="AD18647" s="213"/>
    </row>
    <row r="18648" spans="20:30" x14ac:dyDescent="0.2">
      <c r="T18648" s="212"/>
      <c r="U18648" s="213"/>
      <c r="V18648" s="213"/>
      <c r="W18648" s="213"/>
      <c r="X18648" s="214"/>
      <c r="Y18648" s="214"/>
      <c r="Z18648" s="214"/>
      <c r="AA18648" s="217"/>
      <c r="AB18648" s="217"/>
      <c r="AC18648" s="217"/>
      <c r="AD18648" s="213"/>
    </row>
    <row r="18649" spans="20:30" x14ac:dyDescent="0.2">
      <c r="T18649" s="212"/>
      <c r="U18649" s="213"/>
      <c r="V18649" s="213"/>
      <c r="W18649" s="213"/>
      <c r="X18649" s="214"/>
      <c r="Y18649" s="214"/>
      <c r="Z18649" s="214"/>
      <c r="AA18649" s="217"/>
      <c r="AB18649" s="217"/>
      <c r="AC18649" s="217"/>
      <c r="AD18649" s="213"/>
    </row>
    <row r="18650" spans="20:30" x14ac:dyDescent="0.2">
      <c r="T18650" s="212"/>
      <c r="U18650" s="213"/>
      <c r="V18650" s="213"/>
      <c r="W18650" s="213"/>
      <c r="X18650" s="214"/>
      <c r="Y18650" s="214"/>
      <c r="Z18650" s="214"/>
      <c r="AA18650" s="217"/>
      <c r="AB18650" s="217"/>
      <c r="AC18650" s="217"/>
      <c r="AD18650" s="213"/>
    </row>
    <row r="18651" spans="20:30" x14ac:dyDescent="0.2">
      <c r="T18651" s="212"/>
      <c r="U18651" s="213"/>
      <c r="V18651" s="213"/>
      <c r="W18651" s="213"/>
      <c r="X18651" s="214"/>
      <c r="Y18651" s="214"/>
      <c r="Z18651" s="214"/>
      <c r="AA18651" s="217"/>
      <c r="AB18651" s="217"/>
      <c r="AC18651" s="217"/>
      <c r="AD18651" s="213"/>
    </row>
    <row r="18652" spans="20:30" x14ac:dyDescent="0.2">
      <c r="T18652" s="212"/>
      <c r="U18652" s="213"/>
      <c r="V18652" s="213"/>
      <c r="W18652" s="213"/>
      <c r="X18652" s="214"/>
      <c r="Y18652" s="214"/>
      <c r="Z18652" s="214"/>
      <c r="AA18652" s="217"/>
      <c r="AB18652" s="217"/>
      <c r="AC18652" s="217"/>
      <c r="AD18652" s="213"/>
    </row>
    <row r="18653" spans="20:30" x14ac:dyDescent="0.2">
      <c r="T18653" s="212"/>
      <c r="U18653" s="213"/>
      <c r="V18653" s="213"/>
      <c r="W18653" s="213"/>
      <c r="X18653" s="214"/>
      <c r="Y18653" s="214"/>
      <c r="Z18653" s="214"/>
      <c r="AA18653" s="217"/>
      <c r="AB18653" s="217"/>
      <c r="AC18653" s="217"/>
      <c r="AD18653" s="213"/>
    </row>
    <row r="18654" spans="20:30" x14ac:dyDescent="0.2">
      <c r="T18654" s="212"/>
      <c r="U18654" s="213"/>
      <c r="V18654" s="213"/>
      <c r="W18654" s="213"/>
      <c r="X18654" s="214"/>
      <c r="Y18654" s="214"/>
      <c r="Z18654" s="214"/>
      <c r="AA18654" s="217"/>
      <c r="AB18654" s="217"/>
      <c r="AC18654" s="217"/>
      <c r="AD18654" s="213"/>
    </row>
    <row r="18655" spans="20:30" x14ac:dyDescent="0.2">
      <c r="T18655" s="212"/>
      <c r="U18655" s="213"/>
      <c r="V18655" s="213"/>
      <c r="W18655" s="213"/>
      <c r="X18655" s="214"/>
      <c r="Y18655" s="214"/>
      <c r="Z18655" s="214"/>
      <c r="AA18655" s="217"/>
      <c r="AB18655" s="217"/>
      <c r="AC18655" s="217"/>
      <c r="AD18655" s="213"/>
    </row>
    <row r="18656" spans="20:30" x14ac:dyDescent="0.2">
      <c r="T18656" s="212"/>
      <c r="U18656" s="213"/>
      <c r="V18656" s="213"/>
      <c r="W18656" s="213"/>
      <c r="X18656" s="214"/>
      <c r="Y18656" s="214"/>
      <c r="Z18656" s="214"/>
      <c r="AA18656" s="217"/>
      <c r="AB18656" s="217"/>
      <c r="AC18656" s="217"/>
      <c r="AD18656" s="213"/>
    </row>
    <row r="18657" spans="20:30" x14ac:dyDescent="0.2">
      <c r="T18657" s="212"/>
      <c r="U18657" s="213"/>
      <c r="V18657" s="213"/>
      <c r="W18657" s="213"/>
      <c r="X18657" s="214"/>
      <c r="Y18657" s="214"/>
      <c r="Z18657" s="214"/>
      <c r="AA18657" s="217"/>
      <c r="AB18657" s="217"/>
      <c r="AC18657" s="217"/>
      <c r="AD18657" s="213"/>
    </row>
    <row r="18658" spans="20:30" x14ac:dyDescent="0.2">
      <c r="T18658" s="212"/>
      <c r="U18658" s="213"/>
      <c r="V18658" s="213"/>
      <c r="W18658" s="213"/>
      <c r="X18658" s="214"/>
      <c r="Y18658" s="214"/>
      <c r="Z18658" s="214"/>
      <c r="AA18658" s="217"/>
      <c r="AB18658" s="217"/>
      <c r="AC18658" s="217"/>
      <c r="AD18658" s="213"/>
    </row>
    <row r="18659" spans="20:30" x14ac:dyDescent="0.2">
      <c r="T18659" s="212"/>
      <c r="U18659" s="213"/>
      <c r="V18659" s="213"/>
      <c r="W18659" s="213"/>
      <c r="X18659" s="214"/>
      <c r="Y18659" s="214"/>
      <c r="Z18659" s="214"/>
      <c r="AA18659" s="217"/>
      <c r="AB18659" s="217"/>
      <c r="AC18659" s="217"/>
      <c r="AD18659" s="213"/>
    </row>
    <row r="18660" spans="20:30" x14ac:dyDescent="0.2">
      <c r="T18660" s="212"/>
      <c r="U18660" s="213"/>
      <c r="V18660" s="213"/>
      <c r="W18660" s="213"/>
      <c r="X18660" s="214"/>
      <c r="Y18660" s="214"/>
      <c r="Z18660" s="214"/>
      <c r="AA18660" s="217"/>
      <c r="AB18660" s="217"/>
      <c r="AC18660" s="217"/>
      <c r="AD18660" s="213"/>
    </row>
    <row r="18661" spans="20:30" x14ac:dyDescent="0.2">
      <c r="T18661" s="212"/>
      <c r="U18661" s="213"/>
      <c r="V18661" s="213"/>
      <c r="W18661" s="213"/>
      <c r="X18661" s="214"/>
      <c r="Y18661" s="214"/>
      <c r="Z18661" s="214"/>
      <c r="AA18661" s="217"/>
      <c r="AB18661" s="217"/>
      <c r="AC18661" s="217"/>
      <c r="AD18661" s="213"/>
    </row>
    <row r="18662" spans="20:30" x14ac:dyDescent="0.2">
      <c r="T18662" s="212"/>
      <c r="U18662" s="213"/>
      <c r="V18662" s="213"/>
      <c r="W18662" s="213"/>
      <c r="X18662" s="214"/>
      <c r="Y18662" s="214"/>
      <c r="Z18662" s="214"/>
      <c r="AA18662" s="217"/>
      <c r="AB18662" s="217"/>
      <c r="AC18662" s="217"/>
      <c r="AD18662" s="213"/>
    </row>
    <row r="18663" spans="20:30" x14ac:dyDescent="0.2">
      <c r="T18663" s="212"/>
      <c r="U18663" s="213"/>
      <c r="V18663" s="213"/>
      <c r="W18663" s="213"/>
      <c r="X18663" s="214"/>
      <c r="Y18663" s="214"/>
      <c r="Z18663" s="214"/>
      <c r="AA18663" s="217"/>
      <c r="AB18663" s="217"/>
      <c r="AC18663" s="217"/>
      <c r="AD18663" s="213"/>
    </row>
    <row r="18664" spans="20:30" x14ac:dyDescent="0.2">
      <c r="T18664" s="212"/>
      <c r="U18664" s="213"/>
      <c r="V18664" s="213"/>
      <c r="W18664" s="213"/>
      <c r="X18664" s="214"/>
      <c r="Y18664" s="214"/>
      <c r="Z18664" s="214"/>
      <c r="AA18664" s="217"/>
      <c r="AB18664" s="217"/>
      <c r="AC18664" s="217"/>
      <c r="AD18664" s="213"/>
    </row>
    <row r="18665" spans="20:30" x14ac:dyDescent="0.2">
      <c r="T18665" s="212"/>
      <c r="U18665" s="213"/>
      <c r="V18665" s="213"/>
      <c r="W18665" s="213"/>
      <c r="X18665" s="214"/>
      <c r="Y18665" s="214"/>
      <c r="Z18665" s="214"/>
      <c r="AA18665" s="217"/>
      <c r="AB18665" s="217"/>
      <c r="AC18665" s="217"/>
      <c r="AD18665" s="213"/>
    </row>
    <row r="18666" spans="20:30" x14ac:dyDescent="0.2">
      <c r="T18666" s="212"/>
      <c r="U18666" s="213"/>
      <c r="V18666" s="213"/>
      <c r="W18666" s="213"/>
      <c r="X18666" s="214"/>
      <c r="Y18666" s="214"/>
      <c r="Z18666" s="214"/>
      <c r="AA18666" s="217"/>
      <c r="AB18666" s="217"/>
      <c r="AC18666" s="217"/>
      <c r="AD18666" s="213"/>
    </row>
    <row r="18667" spans="20:30" x14ac:dyDescent="0.2">
      <c r="T18667" s="212"/>
      <c r="U18667" s="213"/>
      <c r="V18667" s="213"/>
      <c r="W18667" s="213"/>
      <c r="X18667" s="214"/>
      <c r="Y18667" s="214"/>
      <c r="Z18667" s="214"/>
      <c r="AA18667" s="217"/>
      <c r="AB18667" s="217"/>
      <c r="AC18667" s="217"/>
      <c r="AD18667" s="213"/>
    </row>
    <row r="18668" spans="20:30" x14ac:dyDescent="0.2">
      <c r="T18668" s="212"/>
      <c r="U18668" s="213"/>
      <c r="V18668" s="213"/>
      <c r="W18668" s="213"/>
      <c r="X18668" s="214"/>
      <c r="Y18668" s="214"/>
      <c r="Z18668" s="214"/>
      <c r="AA18668" s="217"/>
      <c r="AB18668" s="217"/>
      <c r="AC18668" s="217"/>
      <c r="AD18668" s="213"/>
    </row>
    <row r="18669" spans="20:30" x14ac:dyDescent="0.2">
      <c r="T18669" s="212"/>
      <c r="U18669" s="213"/>
      <c r="V18669" s="213"/>
      <c r="W18669" s="213"/>
      <c r="X18669" s="214"/>
      <c r="Y18669" s="214"/>
      <c r="Z18669" s="214"/>
      <c r="AA18669" s="217"/>
      <c r="AB18669" s="217"/>
      <c r="AC18669" s="217"/>
      <c r="AD18669" s="213"/>
    </row>
    <row r="18670" spans="20:30" x14ac:dyDescent="0.2">
      <c r="T18670" s="212"/>
      <c r="U18670" s="213"/>
      <c r="V18670" s="213"/>
      <c r="W18670" s="213"/>
      <c r="X18670" s="214"/>
      <c r="Y18670" s="214"/>
      <c r="Z18670" s="214"/>
      <c r="AA18670" s="217"/>
      <c r="AB18670" s="217"/>
      <c r="AC18670" s="217"/>
      <c r="AD18670" s="213"/>
    </row>
    <row r="18671" spans="20:30" x14ac:dyDescent="0.2">
      <c r="T18671" s="212"/>
      <c r="U18671" s="213"/>
      <c r="V18671" s="213"/>
      <c r="W18671" s="213"/>
      <c r="X18671" s="214"/>
      <c r="Y18671" s="214"/>
      <c r="Z18671" s="214"/>
      <c r="AA18671" s="217"/>
      <c r="AB18671" s="217"/>
      <c r="AC18671" s="217"/>
      <c r="AD18671" s="213"/>
    </row>
    <row r="18672" spans="20:30" x14ac:dyDescent="0.2">
      <c r="T18672" s="212"/>
      <c r="U18672" s="213"/>
      <c r="V18672" s="213"/>
      <c r="W18672" s="213"/>
      <c r="X18672" s="214"/>
      <c r="Y18672" s="214"/>
      <c r="Z18672" s="214"/>
      <c r="AA18672" s="217"/>
      <c r="AB18672" s="217"/>
      <c r="AC18672" s="217"/>
      <c r="AD18672" s="213"/>
    </row>
    <row r="18673" spans="20:30" x14ac:dyDescent="0.2">
      <c r="T18673" s="212"/>
      <c r="U18673" s="213"/>
      <c r="V18673" s="213"/>
      <c r="W18673" s="213"/>
      <c r="X18673" s="214"/>
      <c r="Y18673" s="214"/>
      <c r="Z18673" s="214"/>
      <c r="AA18673" s="217"/>
      <c r="AB18673" s="217"/>
      <c r="AC18673" s="217"/>
      <c r="AD18673" s="213"/>
    </row>
    <row r="18674" spans="20:30" x14ac:dyDescent="0.2">
      <c r="T18674" s="212"/>
      <c r="U18674" s="213"/>
      <c r="V18674" s="213"/>
      <c r="W18674" s="213"/>
      <c r="X18674" s="214"/>
      <c r="Y18674" s="214"/>
      <c r="Z18674" s="214"/>
      <c r="AA18674" s="217"/>
      <c r="AB18674" s="217"/>
      <c r="AC18674" s="217"/>
      <c r="AD18674" s="213"/>
    </row>
    <row r="18675" spans="20:30" x14ac:dyDescent="0.2">
      <c r="T18675" s="212"/>
      <c r="U18675" s="213"/>
      <c r="V18675" s="213"/>
      <c r="W18675" s="213"/>
      <c r="X18675" s="214"/>
      <c r="Y18675" s="214"/>
      <c r="Z18675" s="214"/>
      <c r="AA18675" s="217"/>
      <c r="AB18675" s="217"/>
      <c r="AC18675" s="217"/>
      <c r="AD18675" s="213"/>
    </row>
    <row r="18676" spans="20:30" x14ac:dyDescent="0.2">
      <c r="T18676" s="212"/>
      <c r="U18676" s="213"/>
      <c r="V18676" s="213"/>
      <c r="W18676" s="213"/>
      <c r="X18676" s="214"/>
      <c r="Y18676" s="214"/>
      <c r="Z18676" s="214"/>
      <c r="AA18676" s="217"/>
      <c r="AB18676" s="217"/>
      <c r="AC18676" s="217"/>
      <c r="AD18676" s="213"/>
    </row>
    <row r="18677" spans="20:30" x14ac:dyDescent="0.2">
      <c r="T18677" s="212"/>
      <c r="U18677" s="213"/>
      <c r="V18677" s="213"/>
      <c r="W18677" s="213"/>
      <c r="X18677" s="214"/>
      <c r="Y18677" s="214"/>
      <c r="Z18677" s="214"/>
      <c r="AA18677" s="217"/>
      <c r="AB18677" s="217"/>
      <c r="AC18677" s="217"/>
      <c r="AD18677" s="213"/>
    </row>
    <row r="18678" spans="20:30" x14ac:dyDescent="0.2">
      <c r="T18678" s="212"/>
      <c r="U18678" s="213"/>
      <c r="V18678" s="213"/>
      <c r="W18678" s="213"/>
      <c r="X18678" s="214"/>
      <c r="Y18678" s="214"/>
      <c r="Z18678" s="214"/>
      <c r="AA18678" s="217"/>
      <c r="AB18678" s="217"/>
      <c r="AC18678" s="217"/>
      <c r="AD18678" s="213"/>
    </row>
    <row r="18679" spans="20:30" x14ac:dyDescent="0.2">
      <c r="T18679" s="212"/>
      <c r="U18679" s="213"/>
      <c r="V18679" s="213"/>
      <c r="W18679" s="213"/>
      <c r="X18679" s="214"/>
      <c r="Y18679" s="214"/>
      <c r="Z18679" s="214"/>
      <c r="AA18679" s="217"/>
      <c r="AB18679" s="217"/>
      <c r="AC18679" s="217"/>
      <c r="AD18679" s="213"/>
    </row>
    <row r="18680" spans="20:30" x14ac:dyDescent="0.2">
      <c r="T18680" s="212"/>
      <c r="U18680" s="213"/>
      <c r="V18680" s="213"/>
      <c r="W18680" s="213"/>
      <c r="X18680" s="214"/>
      <c r="Y18680" s="214"/>
      <c r="Z18680" s="214"/>
      <c r="AA18680" s="217"/>
      <c r="AB18680" s="217"/>
      <c r="AC18680" s="217"/>
      <c r="AD18680" s="213"/>
    </row>
    <row r="18681" spans="20:30" x14ac:dyDescent="0.2">
      <c r="T18681" s="212"/>
      <c r="U18681" s="213"/>
      <c r="V18681" s="213"/>
      <c r="W18681" s="213"/>
      <c r="X18681" s="214"/>
      <c r="Y18681" s="214"/>
      <c r="Z18681" s="214"/>
      <c r="AA18681" s="217"/>
      <c r="AB18681" s="217"/>
      <c r="AC18681" s="217"/>
      <c r="AD18681" s="213"/>
    </row>
    <row r="18682" spans="20:30" x14ac:dyDescent="0.2">
      <c r="T18682" s="212"/>
      <c r="U18682" s="213"/>
      <c r="V18682" s="213"/>
      <c r="W18682" s="213"/>
      <c r="X18682" s="214"/>
      <c r="Y18682" s="214"/>
      <c r="Z18682" s="214"/>
      <c r="AA18682" s="217"/>
      <c r="AB18682" s="217"/>
      <c r="AC18682" s="217"/>
      <c r="AD18682" s="213"/>
    </row>
    <row r="18683" spans="20:30" x14ac:dyDescent="0.2">
      <c r="T18683" s="212"/>
      <c r="U18683" s="213"/>
      <c r="V18683" s="213"/>
      <c r="W18683" s="213"/>
      <c r="X18683" s="214"/>
      <c r="Y18683" s="214"/>
      <c r="Z18683" s="214"/>
      <c r="AA18683" s="217"/>
      <c r="AB18683" s="217"/>
      <c r="AC18683" s="217"/>
      <c r="AD18683" s="213"/>
    </row>
    <row r="18684" spans="20:30" x14ac:dyDescent="0.2">
      <c r="T18684" s="212"/>
      <c r="U18684" s="213"/>
      <c r="V18684" s="213"/>
      <c r="W18684" s="213"/>
      <c r="X18684" s="214"/>
      <c r="Y18684" s="214"/>
      <c r="Z18684" s="214"/>
      <c r="AA18684" s="217"/>
      <c r="AB18684" s="217"/>
      <c r="AC18684" s="217"/>
      <c r="AD18684" s="213"/>
    </row>
    <row r="18685" spans="20:30" x14ac:dyDescent="0.2">
      <c r="T18685" s="212"/>
      <c r="U18685" s="213"/>
      <c r="V18685" s="213"/>
      <c r="W18685" s="213"/>
      <c r="X18685" s="214"/>
      <c r="Y18685" s="214"/>
      <c r="Z18685" s="214"/>
      <c r="AA18685" s="217"/>
      <c r="AB18685" s="217"/>
      <c r="AC18685" s="217"/>
      <c r="AD18685" s="213"/>
    </row>
    <row r="18686" spans="20:30" x14ac:dyDescent="0.2">
      <c r="T18686" s="212"/>
      <c r="U18686" s="213"/>
      <c r="V18686" s="213"/>
      <c r="W18686" s="213"/>
      <c r="X18686" s="214"/>
      <c r="Y18686" s="214"/>
      <c r="Z18686" s="214"/>
      <c r="AA18686" s="217"/>
      <c r="AB18686" s="217"/>
      <c r="AC18686" s="217"/>
      <c r="AD18686" s="213"/>
    </row>
    <row r="18687" spans="20:30" x14ac:dyDescent="0.2">
      <c r="T18687" s="212"/>
      <c r="U18687" s="213"/>
      <c r="V18687" s="213"/>
      <c r="W18687" s="213"/>
      <c r="X18687" s="214"/>
      <c r="Y18687" s="214"/>
      <c r="Z18687" s="214"/>
      <c r="AA18687" s="217"/>
      <c r="AB18687" s="217"/>
      <c r="AC18687" s="217"/>
      <c r="AD18687" s="213"/>
    </row>
    <row r="18688" spans="20:30" x14ac:dyDescent="0.2">
      <c r="T18688" s="212"/>
      <c r="U18688" s="213"/>
      <c r="V18688" s="213"/>
      <c r="W18688" s="213"/>
      <c r="X18688" s="214"/>
      <c r="Y18688" s="214"/>
      <c r="Z18688" s="214"/>
      <c r="AA18688" s="217"/>
      <c r="AB18688" s="217"/>
      <c r="AC18688" s="217"/>
      <c r="AD18688" s="213"/>
    </row>
    <row r="18689" spans="20:30" x14ac:dyDescent="0.2">
      <c r="T18689" s="212"/>
      <c r="U18689" s="213"/>
      <c r="V18689" s="213"/>
      <c r="W18689" s="213"/>
      <c r="X18689" s="214"/>
      <c r="Y18689" s="214"/>
      <c r="Z18689" s="214"/>
      <c r="AA18689" s="217"/>
      <c r="AB18689" s="217"/>
      <c r="AC18689" s="217"/>
      <c r="AD18689" s="213"/>
    </row>
    <row r="18690" spans="20:30" x14ac:dyDescent="0.2">
      <c r="T18690" s="212"/>
      <c r="U18690" s="213"/>
      <c r="V18690" s="213"/>
      <c r="W18690" s="213"/>
      <c r="X18690" s="214"/>
      <c r="Y18690" s="214"/>
      <c r="Z18690" s="214"/>
      <c r="AA18690" s="217"/>
      <c r="AB18690" s="217"/>
      <c r="AC18690" s="217"/>
      <c r="AD18690" s="213"/>
    </row>
    <row r="18691" spans="20:30" x14ac:dyDescent="0.2">
      <c r="T18691" s="212"/>
      <c r="U18691" s="213"/>
      <c r="V18691" s="213"/>
      <c r="W18691" s="213"/>
      <c r="X18691" s="214"/>
      <c r="Y18691" s="214"/>
      <c r="Z18691" s="214"/>
      <c r="AA18691" s="217"/>
      <c r="AB18691" s="217"/>
      <c r="AC18691" s="217"/>
      <c r="AD18691" s="213"/>
    </row>
    <row r="18692" spans="20:30" x14ac:dyDescent="0.2">
      <c r="T18692" s="212"/>
      <c r="U18692" s="213"/>
      <c r="V18692" s="213"/>
      <c r="W18692" s="213"/>
      <c r="X18692" s="214"/>
      <c r="Y18692" s="214"/>
      <c r="Z18692" s="214"/>
      <c r="AA18692" s="217"/>
      <c r="AB18692" s="217"/>
      <c r="AC18692" s="217"/>
      <c r="AD18692" s="213"/>
    </row>
    <row r="18693" spans="20:30" x14ac:dyDescent="0.2">
      <c r="T18693" s="212"/>
      <c r="U18693" s="213"/>
      <c r="V18693" s="213"/>
      <c r="W18693" s="213"/>
      <c r="X18693" s="214"/>
      <c r="Y18693" s="214"/>
      <c r="Z18693" s="214"/>
      <c r="AA18693" s="217"/>
      <c r="AB18693" s="217"/>
      <c r="AC18693" s="217"/>
      <c r="AD18693" s="213"/>
    </row>
    <row r="18694" spans="20:30" x14ac:dyDescent="0.2">
      <c r="T18694" s="212"/>
      <c r="U18694" s="213"/>
      <c r="V18694" s="213"/>
      <c r="W18694" s="213"/>
      <c r="X18694" s="214"/>
      <c r="Y18694" s="214"/>
      <c r="Z18694" s="214"/>
      <c r="AA18694" s="217"/>
      <c r="AB18694" s="217"/>
      <c r="AC18694" s="217"/>
      <c r="AD18694" s="213"/>
    </row>
    <row r="18695" spans="20:30" x14ac:dyDescent="0.2">
      <c r="T18695" s="212"/>
      <c r="U18695" s="213"/>
      <c r="V18695" s="213"/>
      <c r="W18695" s="213"/>
      <c r="X18695" s="214"/>
      <c r="Y18695" s="214"/>
      <c r="Z18695" s="214"/>
      <c r="AA18695" s="217"/>
      <c r="AB18695" s="217"/>
      <c r="AC18695" s="217"/>
      <c r="AD18695" s="213"/>
    </row>
    <row r="18696" spans="20:30" x14ac:dyDescent="0.2">
      <c r="T18696" s="212"/>
      <c r="U18696" s="213"/>
      <c r="V18696" s="213"/>
      <c r="W18696" s="213"/>
      <c r="X18696" s="214"/>
      <c r="Y18696" s="214"/>
      <c r="Z18696" s="214"/>
      <c r="AA18696" s="217"/>
      <c r="AB18696" s="217"/>
      <c r="AC18696" s="217"/>
      <c r="AD18696" s="213"/>
    </row>
    <row r="18697" spans="20:30" x14ac:dyDescent="0.2">
      <c r="T18697" s="212"/>
      <c r="U18697" s="213"/>
      <c r="V18697" s="213"/>
      <c r="W18697" s="213"/>
      <c r="X18697" s="214"/>
      <c r="Y18697" s="214"/>
      <c r="Z18697" s="214"/>
      <c r="AA18697" s="217"/>
      <c r="AB18697" s="217"/>
      <c r="AC18697" s="217"/>
      <c r="AD18697" s="213"/>
    </row>
    <row r="18698" spans="20:30" x14ac:dyDescent="0.2">
      <c r="T18698" s="212"/>
      <c r="U18698" s="213"/>
      <c r="V18698" s="213"/>
      <c r="W18698" s="213"/>
      <c r="X18698" s="214"/>
      <c r="Y18698" s="214"/>
      <c r="Z18698" s="214"/>
      <c r="AA18698" s="217"/>
      <c r="AB18698" s="217"/>
      <c r="AC18698" s="217"/>
      <c r="AD18698" s="213"/>
    </row>
    <row r="18699" spans="20:30" x14ac:dyDescent="0.2">
      <c r="T18699" s="212"/>
      <c r="U18699" s="213"/>
      <c r="V18699" s="213"/>
      <c r="W18699" s="213"/>
      <c r="X18699" s="214"/>
      <c r="Y18699" s="214"/>
      <c r="Z18699" s="214"/>
      <c r="AA18699" s="217"/>
      <c r="AB18699" s="217"/>
      <c r="AC18699" s="217"/>
      <c r="AD18699" s="213"/>
    </row>
    <row r="18700" spans="20:30" x14ac:dyDescent="0.2">
      <c r="T18700" s="212"/>
      <c r="U18700" s="213"/>
      <c r="V18700" s="213"/>
      <c r="W18700" s="213"/>
      <c r="X18700" s="214"/>
      <c r="Y18700" s="214"/>
      <c r="Z18700" s="214"/>
      <c r="AA18700" s="217"/>
      <c r="AB18700" s="217"/>
      <c r="AC18700" s="217"/>
      <c r="AD18700" s="213"/>
    </row>
    <row r="18701" spans="20:30" x14ac:dyDescent="0.2">
      <c r="T18701" s="212"/>
      <c r="U18701" s="213"/>
      <c r="V18701" s="213"/>
      <c r="W18701" s="213"/>
      <c r="X18701" s="214"/>
      <c r="Y18701" s="214"/>
      <c r="Z18701" s="214"/>
      <c r="AA18701" s="217"/>
      <c r="AB18701" s="217"/>
      <c r="AC18701" s="217"/>
      <c r="AD18701" s="213"/>
    </row>
    <row r="18702" spans="20:30" x14ac:dyDescent="0.2">
      <c r="T18702" s="212"/>
      <c r="U18702" s="213"/>
      <c r="V18702" s="213"/>
      <c r="W18702" s="213"/>
      <c r="X18702" s="214"/>
      <c r="Y18702" s="214"/>
      <c r="Z18702" s="214"/>
      <c r="AA18702" s="217"/>
      <c r="AB18702" s="217"/>
      <c r="AC18702" s="217"/>
      <c r="AD18702" s="213"/>
    </row>
    <row r="18703" spans="20:30" x14ac:dyDescent="0.2">
      <c r="T18703" s="212"/>
      <c r="U18703" s="213"/>
      <c r="V18703" s="213"/>
      <c r="W18703" s="213"/>
      <c r="X18703" s="214"/>
      <c r="Y18703" s="214"/>
      <c r="Z18703" s="214"/>
      <c r="AA18703" s="217"/>
      <c r="AB18703" s="217"/>
      <c r="AC18703" s="217"/>
      <c r="AD18703" s="213"/>
    </row>
    <row r="18704" spans="20:30" x14ac:dyDescent="0.2">
      <c r="T18704" s="212"/>
      <c r="U18704" s="213"/>
      <c r="V18704" s="213"/>
      <c r="W18704" s="213"/>
      <c r="X18704" s="214"/>
      <c r="Y18704" s="214"/>
      <c r="Z18704" s="214"/>
      <c r="AA18704" s="217"/>
      <c r="AB18704" s="217"/>
      <c r="AC18704" s="217"/>
      <c r="AD18704" s="213"/>
    </row>
    <row r="18705" spans="20:30" x14ac:dyDescent="0.2">
      <c r="T18705" s="212"/>
      <c r="U18705" s="213"/>
      <c r="V18705" s="213"/>
      <c r="W18705" s="213"/>
      <c r="X18705" s="214"/>
      <c r="Y18705" s="214"/>
      <c r="Z18705" s="214"/>
      <c r="AA18705" s="217"/>
      <c r="AB18705" s="217"/>
      <c r="AC18705" s="217"/>
      <c r="AD18705" s="213"/>
    </row>
    <row r="18706" spans="20:30" x14ac:dyDescent="0.2">
      <c r="T18706" s="212"/>
      <c r="U18706" s="213"/>
      <c r="V18706" s="213"/>
      <c r="W18706" s="213"/>
      <c r="X18706" s="214"/>
      <c r="Y18706" s="214"/>
      <c r="Z18706" s="214"/>
      <c r="AA18706" s="217"/>
      <c r="AB18706" s="217"/>
      <c r="AC18706" s="217"/>
      <c r="AD18706" s="213"/>
    </row>
    <row r="18707" spans="20:30" x14ac:dyDescent="0.2">
      <c r="T18707" s="212"/>
      <c r="U18707" s="213"/>
      <c r="V18707" s="213"/>
      <c r="W18707" s="213"/>
      <c r="X18707" s="214"/>
      <c r="Y18707" s="214"/>
      <c r="Z18707" s="214"/>
      <c r="AA18707" s="217"/>
      <c r="AB18707" s="217"/>
      <c r="AC18707" s="217"/>
      <c r="AD18707" s="213"/>
    </row>
    <row r="18708" spans="20:30" x14ac:dyDescent="0.2">
      <c r="T18708" s="212"/>
      <c r="U18708" s="213"/>
      <c r="V18708" s="213"/>
      <c r="W18708" s="213"/>
      <c r="X18708" s="214"/>
      <c r="Y18708" s="214"/>
      <c r="Z18708" s="214"/>
      <c r="AA18708" s="217"/>
      <c r="AB18708" s="217"/>
      <c r="AC18708" s="217"/>
      <c r="AD18708" s="213"/>
    </row>
    <row r="18709" spans="20:30" x14ac:dyDescent="0.2">
      <c r="T18709" s="212"/>
      <c r="U18709" s="213"/>
      <c r="V18709" s="213"/>
      <c r="W18709" s="213"/>
      <c r="X18709" s="214"/>
      <c r="Y18709" s="214"/>
      <c r="Z18709" s="214"/>
      <c r="AA18709" s="217"/>
      <c r="AB18709" s="217"/>
      <c r="AC18709" s="217"/>
      <c r="AD18709" s="213"/>
    </row>
    <row r="18710" spans="20:30" x14ac:dyDescent="0.2">
      <c r="T18710" s="212"/>
      <c r="U18710" s="213"/>
      <c r="V18710" s="213"/>
      <c r="W18710" s="213"/>
      <c r="X18710" s="214"/>
      <c r="Y18710" s="214"/>
      <c r="Z18710" s="214"/>
      <c r="AA18710" s="217"/>
      <c r="AB18710" s="217"/>
      <c r="AC18710" s="217"/>
      <c r="AD18710" s="213"/>
    </row>
    <row r="18711" spans="20:30" x14ac:dyDescent="0.2">
      <c r="T18711" s="212"/>
      <c r="U18711" s="213"/>
      <c r="V18711" s="213"/>
      <c r="W18711" s="213"/>
      <c r="X18711" s="214"/>
      <c r="Y18711" s="214"/>
      <c r="Z18711" s="214"/>
      <c r="AA18711" s="217"/>
      <c r="AB18711" s="217"/>
      <c r="AC18711" s="217"/>
      <c r="AD18711" s="213"/>
    </row>
    <row r="18712" spans="20:30" x14ac:dyDescent="0.2">
      <c r="T18712" s="212"/>
      <c r="U18712" s="213"/>
      <c r="V18712" s="213"/>
      <c r="W18712" s="213"/>
      <c r="X18712" s="214"/>
      <c r="Y18712" s="214"/>
      <c r="Z18712" s="214"/>
      <c r="AA18712" s="217"/>
      <c r="AB18712" s="217"/>
      <c r="AC18712" s="217"/>
      <c r="AD18712" s="213"/>
    </row>
    <row r="18713" spans="20:30" x14ac:dyDescent="0.2">
      <c r="T18713" s="212"/>
      <c r="U18713" s="213"/>
      <c r="V18713" s="213"/>
      <c r="W18713" s="213"/>
      <c r="X18713" s="214"/>
      <c r="Y18713" s="214"/>
      <c r="Z18713" s="214"/>
      <c r="AA18713" s="217"/>
      <c r="AB18713" s="217"/>
      <c r="AC18713" s="217"/>
      <c r="AD18713" s="213"/>
    </row>
    <row r="18714" spans="20:30" x14ac:dyDescent="0.2">
      <c r="T18714" s="212"/>
      <c r="U18714" s="213"/>
      <c r="V18714" s="213"/>
      <c r="W18714" s="213"/>
      <c r="X18714" s="214"/>
      <c r="Y18714" s="214"/>
      <c r="Z18714" s="214"/>
      <c r="AA18714" s="217"/>
      <c r="AB18714" s="217"/>
      <c r="AC18714" s="217"/>
      <c r="AD18714" s="213"/>
    </row>
    <row r="18715" spans="20:30" x14ac:dyDescent="0.2">
      <c r="T18715" s="212"/>
      <c r="U18715" s="213"/>
      <c r="V18715" s="213"/>
      <c r="W18715" s="213"/>
      <c r="X18715" s="214"/>
      <c r="Y18715" s="214"/>
      <c r="Z18715" s="214"/>
      <c r="AA18715" s="217"/>
      <c r="AB18715" s="217"/>
      <c r="AC18715" s="217"/>
      <c r="AD18715" s="213"/>
    </row>
    <row r="18716" spans="20:30" x14ac:dyDescent="0.2">
      <c r="T18716" s="212"/>
      <c r="U18716" s="213"/>
      <c r="V18716" s="213"/>
      <c r="W18716" s="213"/>
      <c r="X18716" s="214"/>
      <c r="Y18716" s="214"/>
      <c r="Z18716" s="214"/>
      <c r="AA18716" s="217"/>
      <c r="AB18716" s="217"/>
      <c r="AC18716" s="217"/>
      <c r="AD18716" s="213"/>
    </row>
    <row r="18717" spans="20:30" x14ac:dyDescent="0.2">
      <c r="T18717" s="212"/>
      <c r="U18717" s="213"/>
      <c r="V18717" s="213"/>
      <c r="W18717" s="213"/>
      <c r="X18717" s="214"/>
      <c r="Y18717" s="214"/>
      <c r="Z18717" s="214"/>
      <c r="AA18717" s="217"/>
      <c r="AB18717" s="217"/>
      <c r="AC18717" s="217"/>
      <c r="AD18717" s="213"/>
    </row>
    <row r="18718" spans="20:30" x14ac:dyDescent="0.2">
      <c r="T18718" s="212"/>
      <c r="U18718" s="213"/>
      <c r="V18718" s="213"/>
      <c r="W18718" s="213"/>
      <c r="X18718" s="214"/>
      <c r="Y18718" s="214"/>
      <c r="Z18718" s="214"/>
      <c r="AA18718" s="217"/>
      <c r="AB18718" s="217"/>
      <c r="AC18718" s="217"/>
      <c r="AD18718" s="213"/>
    </row>
    <row r="18719" spans="20:30" x14ac:dyDescent="0.2">
      <c r="T18719" s="212"/>
      <c r="U18719" s="213"/>
      <c r="V18719" s="213"/>
      <c r="W18719" s="213"/>
      <c r="X18719" s="214"/>
      <c r="Y18719" s="214"/>
      <c r="Z18719" s="214"/>
      <c r="AA18719" s="217"/>
      <c r="AB18719" s="217"/>
      <c r="AC18719" s="217"/>
      <c r="AD18719" s="213"/>
    </row>
    <row r="18720" spans="20:30" x14ac:dyDescent="0.2">
      <c r="T18720" s="212"/>
      <c r="U18720" s="213"/>
      <c r="V18720" s="213"/>
      <c r="W18720" s="213"/>
      <c r="X18720" s="214"/>
      <c r="Y18720" s="214"/>
      <c r="Z18720" s="214"/>
      <c r="AA18720" s="217"/>
      <c r="AB18720" s="217"/>
      <c r="AC18720" s="217"/>
      <c r="AD18720" s="213"/>
    </row>
    <row r="18721" spans="20:30" x14ac:dyDescent="0.2">
      <c r="T18721" s="212"/>
      <c r="U18721" s="213"/>
      <c r="V18721" s="213"/>
      <c r="W18721" s="213"/>
      <c r="X18721" s="214"/>
      <c r="Y18721" s="214"/>
      <c r="Z18721" s="214"/>
      <c r="AA18721" s="217"/>
      <c r="AB18721" s="217"/>
      <c r="AC18721" s="217"/>
      <c r="AD18721" s="213"/>
    </row>
    <row r="18722" spans="20:30" x14ac:dyDescent="0.2">
      <c r="T18722" s="212"/>
      <c r="U18722" s="213"/>
      <c r="V18722" s="213"/>
      <c r="W18722" s="213"/>
      <c r="X18722" s="214"/>
      <c r="Y18722" s="214"/>
      <c r="Z18722" s="214"/>
      <c r="AA18722" s="217"/>
      <c r="AB18722" s="217"/>
      <c r="AC18722" s="217"/>
      <c r="AD18722" s="213"/>
    </row>
    <row r="18723" spans="20:30" x14ac:dyDescent="0.2">
      <c r="T18723" s="212"/>
      <c r="U18723" s="213"/>
      <c r="V18723" s="213"/>
      <c r="W18723" s="213"/>
      <c r="X18723" s="214"/>
      <c r="Y18723" s="214"/>
      <c r="Z18723" s="214"/>
      <c r="AA18723" s="217"/>
      <c r="AB18723" s="217"/>
      <c r="AC18723" s="217"/>
      <c r="AD18723" s="213"/>
    </row>
    <row r="18724" spans="20:30" x14ac:dyDescent="0.2">
      <c r="T18724" s="212"/>
      <c r="U18724" s="213"/>
      <c r="V18724" s="213"/>
      <c r="W18724" s="213"/>
      <c r="X18724" s="214"/>
      <c r="Y18724" s="214"/>
      <c r="Z18724" s="214"/>
      <c r="AA18724" s="217"/>
      <c r="AB18724" s="217"/>
      <c r="AC18724" s="217"/>
      <c r="AD18724" s="213"/>
    </row>
    <row r="18725" spans="20:30" x14ac:dyDescent="0.2">
      <c r="T18725" s="212"/>
      <c r="U18725" s="213"/>
      <c r="V18725" s="213"/>
      <c r="W18725" s="213"/>
      <c r="X18725" s="214"/>
      <c r="Y18725" s="214"/>
      <c r="Z18725" s="214"/>
      <c r="AA18725" s="217"/>
      <c r="AB18725" s="217"/>
      <c r="AC18725" s="217"/>
      <c r="AD18725" s="213"/>
    </row>
    <row r="18726" spans="20:30" x14ac:dyDescent="0.2">
      <c r="T18726" s="212"/>
      <c r="U18726" s="213"/>
      <c r="V18726" s="213"/>
      <c r="W18726" s="213"/>
      <c r="X18726" s="214"/>
      <c r="Y18726" s="214"/>
      <c r="Z18726" s="214"/>
      <c r="AA18726" s="217"/>
      <c r="AB18726" s="217"/>
      <c r="AC18726" s="217"/>
      <c r="AD18726" s="213"/>
    </row>
    <row r="18727" spans="20:30" x14ac:dyDescent="0.2">
      <c r="T18727" s="212"/>
      <c r="U18727" s="213"/>
      <c r="V18727" s="213"/>
      <c r="W18727" s="213"/>
      <c r="X18727" s="214"/>
      <c r="Y18727" s="214"/>
      <c r="Z18727" s="214"/>
      <c r="AA18727" s="217"/>
      <c r="AB18727" s="217"/>
      <c r="AC18727" s="217"/>
      <c r="AD18727" s="213"/>
    </row>
    <row r="18728" spans="20:30" x14ac:dyDescent="0.2">
      <c r="T18728" s="212"/>
      <c r="U18728" s="213"/>
      <c r="V18728" s="213"/>
      <c r="W18728" s="213"/>
      <c r="X18728" s="214"/>
      <c r="Y18728" s="214"/>
      <c r="Z18728" s="214"/>
      <c r="AA18728" s="217"/>
      <c r="AB18728" s="217"/>
      <c r="AC18728" s="217"/>
      <c r="AD18728" s="213"/>
    </row>
    <row r="18729" spans="20:30" x14ac:dyDescent="0.2">
      <c r="T18729" s="212"/>
      <c r="U18729" s="213"/>
      <c r="V18729" s="213"/>
      <c r="W18729" s="213"/>
      <c r="X18729" s="214"/>
      <c r="Y18729" s="214"/>
      <c r="Z18729" s="214"/>
      <c r="AA18729" s="217"/>
      <c r="AB18729" s="217"/>
      <c r="AC18729" s="217"/>
      <c r="AD18729" s="213"/>
    </row>
    <row r="18730" spans="20:30" x14ac:dyDescent="0.2">
      <c r="T18730" s="212"/>
      <c r="U18730" s="213"/>
      <c r="V18730" s="213"/>
      <c r="W18730" s="213"/>
      <c r="X18730" s="214"/>
      <c r="Y18730" s="214"/>
      <c r="Z18730" s="214"/>
      <c r="AA18730" s="217"/>
      <c r="AB18730" s="217"/>
      <c r="AC18730" s="217"/>
      <c r="AD18730" s="213"/>
    </row>
    <row r="18731" spans="20:30" x14ac:dyDescent="0.2">
      <c r="T18731" s="212"/>
      <c r="U18731" s="213"/>
      <c r="V18731" s="213"/>
      <c r="W18731" s="213"/>
      <c r="X18731" s="214"/>
      <c r="Y18731" s="214"/>
      <c r="Z18731" s="214"/>
      <c r="AA18731" s="217"/>
      <c r="AB18731" s="217"/>
      <c r="AC18731" s="217"/>
      <c r="AD18731" s="213"/>
    </row>
    <row r="18732" spans="20:30" x14ac:dyDescent="0.2">
      <c r="T18732" s="212"/>
      <c r="U18732" s="213"/>
      <c r="V18732" s="213"/>
      <c r="W18732" s="213"/>
      <c r="X18732" s="214"/>
      <c r="Y18732" s="214"/>
      <c r="Z18732" s="214"/>
      <c r="AA18732" s="217"/>
      <c r="AB18732" s="217"/>
      <c r="AC18732" s="217"/>
      <c r="AD18732" s="213"/>
    </row>
    <row r="18733" spans="20:30" x14ac:dyDescent="0.2">
      <c r="T18733" s="212"/>
      <c r="U18733" s="213"/>
      <c r="V18733" s="213"/>
      <c r="W18733" s="213"/>
      <c r="X18733" s="214"/>
      <c r="Y18733" s="214"/>
      <c r="Z18733" s="214"/>
      <c r="AA18733" s="217"/>
      <c r="AB18733" s="217"/>
      <c r="AC18733" s="217"/>
      <c r="AD18733" s="213"/>
    </row>
    <row r="18734" spans="20:30" x14ac:dyDescent="0.2">
      <c r="T18734" s="212"/>
      <c r="U18734" s="213"/>
      <c r="V18734" s="213"/>
      <c r="W18734" s="213"/>
      <c r="X18734" s="214"/>
      <c r="Y18734" s="214"/>
      <c r="Z18734" s="214"/>
      <c r="AA18734" s="217"/>
      <c r="AB18734" s="217"/>
      <c r="AC18734" s="217"/>
      <c r="AD18734" s="213"/>
    </row>
    <row r="18735" spans="20:30" x14ac:dyDescent="0.2">
      <c r="T18735" s="212"/>
      <c r="U18735" s="213"/>
      <c r="V18735" s="213"/>
      <c r="W18735" s="213"/>
      <c r="X18735" s="214"/>
      <c r="Y18735" s="214"/>
      <c r="Z18735" s="214"/>
      <c r="AA18735" s="217"/>
      <c r="AB18735" s="217"/>
      <c r="AC18735" s="217"/>
      <c r="AD18735" s="213"/>
    </row>
    <row r="18736" spans="20:30" x14ac:dyDescent="0.2">
      <c r="T18736" s="212"/>
      <c r="U18736" s="213"/>
      <c r="V18736" s="213"/>
      <c r="W18736" s="213"/>
      <c r="X18736" s="214"/>
      <c r="Y18736" s="214"/>
      <c r="Z18736" s="214"/>
      <c r="AA18736" s="217"/>
      <c r="AB18736" s="217"/>
      <c r="AC18736" s="217"/>
      <c r="AD18736" s="213"/>
    </row>
    <row r="18737" spans="20:30" x14ac:dyDescent="0.2">
      <c r="T18737" s="212"/>
      <c r="U18737" s="213"/>
      <c r="V18737" s="213"/>
      <c r="W18737" s="213"/>
      <c r="X18737" s="214"/>
      <c r="Y18737" s="214"/>
      <c r="Z18737" s="214"/>
      <c r="AA18737" s="217"/>
      <c r="AB18737" s="217"/>
      <c r="AC18737" s="217"/>
      <c r="AD18737" s="213"/>
    </row>
    <row r="18738" spans="20:30" x14ac:dyDescent="0.2">
      <c r="T18738" s="212"/>
      <c r="U18738" s="213"/>
      <c r="V18738" s="213"/>
      <c r="W18738" s="213"/>
      <c r="X18738" s="214"/>
      <c r="Y18738" s="214"/>
      <c r="Z18738" s="214"/>
      <c r="AA18738" s="217"/>
      <c r="AB18738" s="217"/>
      <c r="AC18738" s="217"/>
      <c r="AD18738" s="213"/>
    </row>
    <row r="18739" spans="20:30" x14ac:dyDescent="0.2">
      <c r="T18739" s="212"/>
      <c r="U18739" s="213"/>
      <c r="V18739" s="213"/>
      <c r="W18739" s="213"/>
      <c r="X18739" s="214"/>
      <c r="Y18739" s="214"/>
      <c r="Z18739" s="214"/>
      <c r="AA18739" s="217"/>
      <c r="AB18739" s="217"/>
      <c r="AC18739" s="217"/>
      <c r="AD18739" s="213"/>
    </row>
    <row r="18740" spans="20:30" x14ac:dyDescent="0.2">
      <c r="T18740" s="212"/>
      <c r="U18740" s="213"/>
      <c r="V18740" s="213"/>
      <c r="W18740" s="213"/>
      <c r="X18740" s="214"/>
      <c r="Y18740" s="214"/>
      <c r="Z18740" s="214"/>
      <c r="AA18740" s="217"/>
      <c r="AB18740" s="217"/>
      <c r="AC18740" s="217"/>
      <c r="AD18740" s="213"/>
    </row>
    <row r="18741" spans="20:30" x14ac:dyDescent="0.2">
      <c r="T18741" s="212"/>
      <c r="U18741" s="213"/>
      <c r="V18741" s="213"/>
      <c r="W18741" s="213"/>
      <c r="X18741" s="214"/>
      <c r="Y18741" s="214"/>
      <c r="Z18741" s="214"/>
      <c r="AA18741" s="217"/>
      <c r="AB18741" s="217"/>
      <c r="AC18741" s="217"/>
      <c r="AD18741" s="213"/>
    </row>
    <row r="18742" spans="20:30" x14ac:dyDescent="0.2">
      <c r="T18742" s="212"/>
      <c r="U18742" s="213"/>
      <c r="V18742" s="213"/>
      <c r="W18742" s="213"/>
      <c r="X18742" s="214"/>
      <c r="Y18742" s="214"/>
      <c r="Z18742" s="214"/>
      <c r="AA18742" s="217"/>
      <c r="AB18742" s="217"/>
      <c r="AC18742" s="217"/>
      <c r="AD18742" s="213"/>
    </row>
    <row r="18743" spans="20:30" x14ac:dyDescent="0.2">
      <c r="T18743" s="212"/>
      <c r="U18743" s="213"/>
      <c r="V18743" s="213"/>
      <c r="W18743" s="213"/>
      <c r="X18743" s="214"/>
      <c r="Y18743" s="214"/>
      <c r="Z18743" s="214"/>
      <c r="AA18743" s="217"/>
      <c r="AB18743" s="217"/>
      <c r="AC18743" s="217"/>
      <c r="AD18743" s="213"/>
    </row>
    <row r="18744" spans="20:30" x14ac:dyDescent="0.2">
      <c r="T18744" s="212"/>
      <c r="U18744" s="213"/>
      <c r="V18744" s="213"/>
      <c r="W18744" s="213"/>
      <c r="X18744" s="214"/>
      <c r="Y18744" s="214"/>
      <c r="Z18744" s="214"/>
      <c r="AA18744" s="217"/>
      <c r="AB18744" s="217"/>
      <c r="AC18744" s="217"/>
      <c r="AD18744" s="213"/>
    </row>
    <row r="18745" spans="20:30" x14ac:dyDescent="0.2">
      <c r="T18745" s="212"/>
      <c r="U18745" s="213"/>
      <c r="V18745" s="213"/>
      <c r="W18745" s="213"/>
      <c r="X18745" s="214"/>
      <c r="Y18745" s="214"/>
      <c r="Z18745" s="214"/>
      <c r="AA18745" s="217"/>
      <c r="AB18745" s="217"/>
      <c r="AC18745" s="217"/>
      <c r="AD18745" s="213"/>
    </row>
    <row r="18746" spans="20:30" x14ac:dyDescent="0.2">
      <c r="T18746" s="212"/>
      <c r="U18746" s="213"/>
      <c r="V18746" s="213"/>
      <c r="W18746" s="213"/>
      <c r="X18746" s="214"/>
      <c r="Y18746" s="214"/>
      <c r="Z18746" s="214"/>
      <c r="AA18746" s="217"/>
      <c r="AB18746" s="217"/>
      <c r="AC18746" s="217"/>
      <c r="AD18746" s="213"/>
    </row>
    <row r="18747" spans="20:30" x14ac:dyDescent="0.2">
      <c r="T18747" s="212"/>
      <c r="U18747" s="213"/>
      <c r="V18747" s="213"/>
      <c r="W18747" s="213"/>
      <c r="X18747" s="214"/>
      <c r="Y18747" s="214"/>
      <c r="Z18747" s="214"/>
      <c r="AA18747" s="217"/>
      <c r="AB18747" s="217"/>
      <c r="AC18747" s="217"/>
      <c r="AD18747" s="213"/>
    </row>
    <row r="18748" spans="20:30" x14ac:dyDescent="0.2">
      <c r="T18748" s="212"/>
      <c r="U18748" s="213"/>
      <c r="V18748" s="213"/>
      <c r="W18748" s="213"/>
      <c r="X18748" s="214"/>
      <c r="Y18748" s="214"/>
      <c r="Z18748" s="214"/>
      <c r="AA18748" s="217"/>
      <c r="AB18748" s="217"/>
      <c r="AC18748" s="217"/>
      <c r="AD18748" s="213"/>
    </row>
    <row r="18749" spans="20:30" x14ac:dyDescent="0.2">
      <c r="T18749" s="212"/>
      <c r="U18749" s="213"/>
      <c r="V18749" s="213"/>
      <c r="W18749" s="213"/>
      <c r="X18749" s="214"/>
      <c r="Y18749" s="214"/>
      <c r="Z18749" s="214"/>
      <c r="AA18749" s="217"/>
      <c r="AB18749" s="217"/>
      <c r="AC18749" s="217"/>
      <c r="AD18749" s="213"/>
    </row>
    <row r="18750" spans="20:30" x14ac:dyDescent="0.2">
      <c r="T18750" s="212"/>
      <c r="U18750" s="213"/>
      <c r="V18750" s="213"/>
      <c r="W18750" s="213"/>
      <c r="X18750" s="214"/>
      <c r="Y18750" s="214"/>
      <c r="Z18750" s="214"/>
      <c r="AA18750" s="217"/>
      <c r="AB18750" s="217"/>
      <c r="AC18750" s="217"/>
      <c r="AD18750" s="213"/>
    </row>
    <row r="18751" spans="20:30" x14ac:dyDescent="0.2">
      <c r="T18751" s="212"/>
      <c r="U18751" s="213"/>
      <c r="V18751" s="213"/>
      <c r="W18751" s="213"/>
      <c r="X18751" s="214"/>
      <c r="Y18751" s="214"/>
      <c r="Z18751" s="214"/>
      <c r="AA18751" s="217"/>
      <c r="AB18751" s="217"/>
      <c r="AC18751" s="217"/>
      <c r="AD18751" s="213"/>
    </row>
    <row r="18752" spans="20:30" x14ac:dyDescent="0.2">
      <c r="T18752" s="212"/>
      <c r="U18752" s="213"/>
      <c r="V18752" s="213"/>
      <c r="W18752" s="213"/>
      <c r="X18752" s="214"/>
      <c r="Y18752" s="214"/>
      <c r="Z18752" s="214"/>
      <c r="AA18752" s="217"/>
      <c r="AB18752" s="217"/>
      <c r="AC18752" s="217"/>
      <c r="AD18752" s="213"/>
    </row>
    <row r="18753" spans="20:30" x14ac:dyDescent="0.2">
      <c r="T18753" s="212"/>
      <c r="U18753" s="213"/>
      <c r="V18753" s="213"/>
      <c r="W18753" s="213"/>
      <c r="X18753" s="214"/>
      <c r="Y18753" s="214"/>
      <c r="Z18753" s="214"/>
      <c r="AA18753" s="217"/>
      <c r="AB18753" s="217"/>
      <c r="AC18753" s="217"/>
      <c r="AD18753" s="213"/>
    </row>
    <row r="18754" spans="20:30" x14ac:dyDescent="0.2">
      <c r="T18754" s="212"/>
      <c r="U18754" s="213"/>
      <c r="V18754" s="213"/>
      <c r="W18754" s="213"/>
      <c r="X18754" s="214"/>
      <c r="Y18754" s="214"/>
      <c r="Z18754" s="214"/>
      <c r="AA18754" s="217"/>
      <c r="AB18754" s="217"/>
      <c r="AC18754" s="217"/>
      <c r="AD18754" s="213"/>
    </row>
    <row r="18755" spans="20:30" x14ac:dyDescent="0.2">
      <c r="T18755" s="212"/>
      <c r="U18755" s="213"/>
      <c r="V18755" s="213"/>
      <c r="W18755" s="213"/>
      <c r="X18755" s="214"/>
      <c r="Y18755" s="214"/>
      <c r="Z18755" s="214"/>
      <c r="AA18755" s="217"/>
      <c r="AB18755" s="217"/>
      <c r="AC18755" s="217"/>
      <c r="AD18755" s="213"/>
    </row>
    <row r="18756" spans="20:30" x14ac:dyDescent="0.2">
      <c r="T18756" s="212"/>
      <c r="U18756" s="213"/>
      <c r="V18756" s="213"/>
      <c r="W18756" s="213"/>
      <c r="X18756" s="214"/>
      <c r="Y18756" s="214"/>
      <c r="Z18756" s="214"/>
      <c r="AA18756" s="217"/>
      <c r="AB18756" s="217"/>
      <c r="AC18756" s="217"/>
      <c r="AD18756" s="213"/>
    </row>
    <row r="18757" spans="20:30" x14ac:dyDescent="0.2">
      <c r="T18757" s="212"/>
      <c r="U18757" s="213"/>
      <c r="V18757" s="213"/>
      <c r="W18757" s="213"/>
      <c r="X18757" s="214"/>
      <c r="Y18757" s="214"/>
      <c r="Z18757" s="214"/>
      <c r="AA18757" s="217"/>
      <c r="AB18757" s="217"/>
      <c r="AC18757" s="217"/>
      <c r="AD18757" s="213"/>
    </row>
    <row r="18758" spans="20:30" x14ac:dyDescent="0.2">
      <c r="T18758" s="212"/>
      <c r="U18758" s="213"/>
      <c r="V18758" s="213"/>
      <c r="W18758" s="213"/>
      <c r="X18758" s="214"/>
      <c r="Y18758" s="214"/>
      <c r="Z18758" s="214"/>
      <c r="AA18758" s="217"/>
      <c r="AB18758" s="217"/>
      <c r="AC18758" s="217"/>
      <c r="AD18758" s="213"/>
    </row>
    <row r="18759" spans="20:30" x14ac:dyDescent="0.2">
      <c r="T18759" s="212"/>
      <c r="U18759" s="213"/>
      <c r="V18759" s="213"/>
      <c r="W18759" s="213"/>
      <c r="X18759" s="214"/>
      <c r="Y18759" s="214"/>
      <c r="Z18759" s="214"/>
      <c r="AA18759" s="217"/>
      <c r="AB18759" s="217"/>
      <c r="AC18759" s="217"/>
      <c r="AD18759" s="213"/>
    </row>
    <row r="18760" spans="20:30" x14ac:dyDescent="0.2">
      <c r="T18760" s="212"/>
      <c r="U18760" s="213"/>
      <c r="V18760" s="213"/>
      <c r="W18760" s="213"/>
      <c r="X18760" s="214"/>
      <c r="Y18760" s="214"/>
      <c r="Z18760" s="214"/>
      <c r="AA18760" s="217"/>
      <c r="AB18760" s="217"/>
      <c r="AC18760" s="217"/>
      <c r="AD18760" s="213"/>
    </row>
    <row r="18761" spans="20:30" x14ac:dyDescent="0.2">
      <c r="T18761" s="212"/>
      <c r="U18761" s="213"/>
      <c r="V18761" s="213"/>
      <c r="W18761" s="213"/>
      <c r="X18761" s="214"/>
      <c r="Y18761" s="214"/>
      <c r="Z18761" s="214"/>
      <c r="AA18761" s="217"/>
      <c r="AB18761" s="217"/>
      <c r="AC18761" s="217"/>
      <c r="AD18761" s="213"/>
    </row>
    <row r="18762" spans="20:30" x14ac:dyDescent="0.2">
      <c r="T18762" s="212"/>
      <c r="U18762" s="213"/>
      <c r="V18762" s="213"/>
      <c r="W18762" s="213"/>
      <c r="X18762" s="214"/>
      <c r="Y18762" s="214"/>
      <c r="Z18762" s="214"/>
      <c r="AA18762" s="217"/>
      <c r="AB18762" s="217"/>
      <c r="AC18762" s="217"/>
      <c r="AD18762" s="213"/>
    </row>
    <row r="18763" spans="20:30" x14ac:dyDescent="0.2">
      <c r="T18763" s="212"/>
      <c r="U18763" s="213"/>
      <c r="V18763" s="213"/>
      <c r="W18763" s="213"/>
      <c r="X18763" s="214"/>
      <c r="Y18763" s="214"/>
      <c r="Z18763" s="214"/>
      <c r="AA18763" s="217"/>
      <c r="AB18763" s="217"/>
      <c r="AC18763" s="217"/>
      <c r="AD18763" s="213"/>
    </row>
    <row r="18764" spans="20:30" x14ac:dyDescent="0.2">
      <c r="T18764" s="212"/>
      <c r="U18764" s="213"/>
      <c r="V18764" s="213"/>
      <c r="W18764" s="213"/>
      <c r="X18764" s="214"/>
      <c r="Y18764" s="214"/>
      <c r="Z18764" s="214"/>
      <c r="AA18764" s="217"/>
      <c r="AB18764" s="217"/>
      <c r="AC18764" s="217"/>
      <c r="AD18764" s="213"/>
    </row>
    <row r="18765" spans="20:30" x14ac:dyDescent="0.2">
      <c r="T18765" s="212"/>
      <c r="U18765" s="213"/>
      <c r="V18765" s="213"/>
      <c r="W18765" s="213"/>
      <c r="X18765" s="214"/>
      <c r="Y18765" s="214"/>
      <c r="Z18765" s="214"/>
      <c r="AA18765" s="217"/>
      <c r="AB18765" s="217"/>
      <c r="AC18765" s="217"/>
      <c r="AD18765" s="213"/>
    </row>
    <row r="18766" spans="20:30" x14ac:dyDescent="0.2">
      <c r="T18766" s="212"/>
      <c r="U18766" s="213"/>
      <c r="V18766" s="213"/>
      <c r="W18766" s="213"/>
      <c r="X18766" s="214"/>
      <c r="Y18766" s="214"/>
      <c r="Z18766" s="214"/>
      <c r="AA18766" s="217"/>
      <c r="AB18766" s="217"/>
      <c r="AC18766" s="217"/>
      <c r="AD18766" s="213"/>
    </row>
    <row r="18767" spans="20:30" x14ac:dyDescent="0.2">
      <c r="T18767" s="212"/>
      <c r="U18767" s="213"/>
      <c r="V18767" s="213"/>
      <c r="W18767" s="213"/>
      <c r="X18767" s="214"/>
      <c r="Y18767" s="214"/>
      <c r="Z18767" s="214"/>
      <c r="AA18767" s="217"/>
      <c r="AB18767" s="217"/>
      <c r="AC18767" s="217"/>
      <c r="AD18767" s="213"/>
    </row>
    <row r="18768" spans="20:30" x14ac:dyDescent="0.2">
      <c r="T18768" s="212"/>
      <c r="U18768" s="213"/>
      <c r="V18768" s="213"/>
      <c r="W18768" s="213"/>
      <c r="X18768" s="214"/>
      <c r="Y18768" s="214"/>
      <c r="Z18768" s="214"/>
      <c r="AA18768" s="217"/>
      <c r="AB18768" s="217"/>
      <c r="AC18768" s="217"/>
      <c r="AD18768" s="213"/>
    </row>
    <row r="18769" spans="20:30" x14ac:dyDescent="0.2">
      <c r="T18769" s="212"/>
      <c r="U18769" s="213"/>
      <c r="V18769" s="213"/>
      <c r="W18769" s="213"/>
      <c r="X18769" s="214"/>
      <c r="Y18769" s="214"/>
      <c r="Z18769" s="214"/>
      <c r="AA18769" s="217"/>
      <c r="AB18769" s="217"/>
      <c r="AC18769" s="217"/>
      <c r="AD18769" s="213"/>
    </row>
    <row r="18770" spans="20:30" x14ac:dyDescent="0.2">
      <c r="T18770" s="212"/>
      <c r="U18770" s="213"/>
      <c r="V18770" s="213"/>
      <c r="W18770" s="213"/>
      <c r="X18770" s="214"/>
      <c r="Y18770" s="214"/>
      <c r="Z18770" s="214"/>
      <c r="AA18770" s="217"/>
      <c r="AB18770" s="217"/>
      <c r="AC18770" s="217"/>
      <c r="AD18770" s="213"/>
    </row>
    <row r="18771" spans="20:30" x14ac:dyDescent="0.2">
      <c r="T18771" s="212"/>
      <c r="U18771" s="213"/>
      <c r="V18771" s="213"/>
      <c r="W18771" s="213"/>
      <c r="X18771" s="214"/>
      <c r="Y18771" s="214"/>
      <c r="Z18771" s="214"/>
      <c r="AA18771" s="217"/>
      <c r="AB18771" s="217"/>
      <c r="AC18771" s="217"/>
      <c r="AD18771" s="213"/>
    </row>
    <row r="18772" spans="20:30" x14ac:dyDescent="0.2">
      <c r="T18772" s="212"/>
      <c r="U18772" s="213"/>
      <c r="V18772" s="213"/>
      <c r="W18772" s="213"/>
      <c r="X18772" s="214"/>
      <c r="Y18772" s="214"/>
      <c r="Z18772" s="214"/>
      <c r="AA18772" s="217"/>
      <c r="AB18772" s="217"/>
      <c r="AC18772" s="217"/>
      <c r="AD18772" s="213"/>
    </row>
    <row r="18773" spans="20:30" x14ac:dyDescent="0.2">
      <c r="T18773" s="212"/>
      <c r="U18773" s="213"/>
      <c r="V18773" s="213"/>
      <c r="W18773" s="213"/>
      <c r="X18773" s="214"/>
      <c r="Y18773" s="214"/>
      <c r="Z18773" s="214"/>
      <c r="AA18773" s="217"/>
      <c r="AB18773" s="217"/>
      <c r="AC18773" s="217"/>
      <c r="AD18773" s="213"/>
    </row>
    <row r="18774" spans="20:30" x14ac:dyDescent="0.2">
      <c r="T18774" s="212"/>
      <c r="U18774" s="213"/>
      <c r="V18774" s="213"/>
      <c r="W18774" s="213"/>
      <c r="X18774" s="214"/>
      <c r="Y18774" s="214"/>
      <c r="Z18774" s="214"/>
      <c r="AA18774" s="217"/>
      <c r="AB18774" s="217"/>
      <c r="AC18774" s="217"/>
      <c r="AD18774" s="213"/>
    </row>
    <row r="18775" spans="20:30" x14ac:dyDescent="0.2">
      <c r="T18775" s="212"/>
      <c r="U18775" s="213"/>
      <c r="V18775" s="213"/>
      <c r="W18775" s="213"/>
      <c r="X18775" s="214"/>
      <c r="Y18775" s="214"/>
      <c r="Z18775" s="214"/>
      <c r="AA18775" s="217"/>
      <c r="AB18775" s="217"/>
      <c r="AC18775" s="217"/>
      <c r="AD18775" s="213"/>
    </row>
    <row r="18776" spans="20:30" x14ac:dyDescent="0.2">
      <c r="T18776" s="212"/>
      <c r="U18776" s="213"/>
      <c r="V18776" s="213"/>
      <c r="W18776" s="213"/>
      <c r="X18776" s="214"/>
      <c r="Y18776" s="214"/>
      <c r="Z18776" s="214"/>
      <c r="AA18776" s="217"/>
      <c r="AB18776" s="217"/>
      <c r="AC18776" s="217"/>
      <c r="AD18776" s="213"/>
    </row>
    <row r="18777" spans="20:30" x14ac:dyDescent="0.2">
      <c r="T18777" s="212"/>
      <c r="U18777" s="213"/>
      <c r="V18777" s="213"/>
      <c r="W18777" s="213"/>
      <c r="X18777" s="214"/>
      <c r="Y18777" s="214"/>
      <c r="Z18777" s="214"/>
      <c r="AA18777" s="217"/>
      <c r="AB18777" s="217"/>
      <c r="AC18777" s="217"/>
      <c r="AD18777" s="213"/>
    </row>
    <row r="18778" spans="20:30" x14ac:dyDescent="0.2">
      <c r="T18778" s="212"/>
      <c r="U18778" s="213"/>
      <c r="V18778" s="213"/>
      <c r="W18778" s="213"/>
      <c r="X18778" s="214"/>
      <c r="Y18778" s="214"/>
      <c r="Z18778" s="214"/>
      <c r="AA18778" s="217"/>
      <c r="AB18778" s="217"/>
      <c r="AC18778" s="217"/>
      <c r="AD18778" s="213"/>
    </row>
    <row r="18779" spans="20:30" x14ac:dyDescent="0.2">
      <c r="T18779" s="212"/>
      <c r="U18779" s="213"/>
      <c r="V18779" s="213"/>
      <c r="W18779" s="213"/>
      <c r="X18779" s="214"/>
      <c r="Y18779" s="214"/>
      <c r="Z18779" s="214"/>
      <c r="AA18779" s="217"/>
      <c r="AB18779" s="217"/>
      <c r="AC18779" s="217"/>
      <c r="AD18779" s="213"/>
    </row>
    <row r="18780" spans="20:30" x14ac:dyDescent="0.2">
      <c r="T18780" s="212"/>
      <c r="U18780" s="213"/>
      <c r="V18780" s="213"/>
      <c r="W18780" s="213"/>
      <c r="X18780" s="214"/>
      <c r="Y18780" s="214"/>
      <c r="Z18780" s="214"/>
      <c r="AA18780" s="217"/>
      <c r="AB18780" s="217"/>
      <c r="AC18780" s="217"/>
      <c r="AD18780" s="213"/>
    </row>
    <row r="18781" spans="20:30" x14ac:dyDescent="0.2">
      <c r="T18781" s="212"/>
      <c r="U18781" s="213"/>
      <c r="V18781" s="213"/>
      <c r="W18781" s="213"/>
      <c r="X18781" s="214"/>
      <c r="Y18781" s="214"/>
      <c r="Z18781" s="214"/>
      <c r="AA18781" s="217"/>
      <c r="AB18781" s="217"/>
      <c r="AC18781" s="217"/>
      <c r="AD18781" s="213"/>
    </row>
    <row r="18782" spans="20:30" x14ac:dyDescent="0.2">
      <c r="T18782" s="212"/>
      <c r="U18782" s="213"/>
      <c r="V18782" s="213"/>
      <c r="W18782" s="213"/>
      <c r="X18782" s="214"/>
      <c r="Y18782" s="214"/>
      <c r="Z18782" s="214"/>
      <c r="AA18782" s="217"/>
      <c r="AB18782" s="217"/>
      <c r="AC18782" s="217"/>
      <c r="AD18782" s="213"/>
    </row>
    <row r="18783" spans="20:30" x14ac:dyDescent="0.2">
      <c r="T18783" s="212"/>
      <c r="U18783" s="213"/>
      <c r="V18783" s="213"/>
      <c r="W18783" s="213"/>
      <c r="X18783" s="214"/>
      <c r="Y18783" s="214"/>
      <c r="Z18783" s="214"/>
      <c r="AA18783" s="217"/>
      <c r="AB18783" s="217"/>
      <c r="AC18783" s="217"/>
      <c r="AD18783" s="213"/>
    </row>
    <row r="18784" spans="20:30" x14ac:dyDescent="0.2">
      <c r="T18784" s="212"/>
      <c r="U18784" s="213"/>
      <c r="V18784" s="213"/>
      <c r="W18784" s="213"/>
      <c r="X18784" s="214"/>
      <c r="Y18784" s="214"/>
      <c r="Z18784" s="214"/>
      <c r="AA18784" s="217"/>
      <c r="AB18784" s="217"/>
      <c r="AC18784" s="217"/>
      <c r="AD18784" s="213"/>
    </row>
    <row r="18785" spans="20:30" x14ac:dyDescent="0.2">
      <c r="T18785" s="212"/>
      <c r="U18785" s="213"/>
      <c r="V18785" s="213"/>
      <c r="W18785" s="213"/>
      <c r="X18785" s="214"/>
      <c r="Y18785" s="214"/>
      <c r="Z18785" s="214"/>
      <c r="AA18785" s="217"/>
      <c r="AB18785" s="217"/>
      <c r="AC18785" s="217"/>
      <c r="AD18785" s="213"/>
    </row>
    <row r="18786" spans="20:30" x14ac:dyDescent="0.2">
      <c r="T18786" s="212"/>
      <c r="U18786" s="213"/>
      <c r="V18786" s="213"/>
      <c r="W18786" s="213"/>
      <c r="X18786" s="214"/>
      <c r="Y18786" s="214"/>
      <c r="Z18786" s="214"/>
      <c r="AA18786" s="217"/>
      <c r="AB18786" s="217"/>
      <c r="AC18786" s="217"/>
      <c r="AD18786" s="213"/>
    </row>
    <row r="18787" spans="20:30" x14ac:dyDescent="0.2">
      <c r="T18787" s="212"/>
      <c r="U18787" s="213"/>
      <c r="V18787" s="213"/>
      <c r="W18787" s="213"/>
      <c r="X18787" s="214"/>
      <c r="Y18787" s="214"/>
      <c r="Z18787" s="214"/>
      <c r="AA18787" s="217"/>
      <c r="AB18787" s="217"/>
      <c r="AC18787" s="217"/>
      <c r="AD18787" s="213"/>
    </row>
    <row r="18788" spans="20:30" x14ac:dyDescent="0.2">
      <c r="T18788" s="212"/>
      <c r="U18788" s="213"/>
      <c r="V18788" s="213"/>
      <c r="W18788" s="213"/>
      <c r="X18788" s="214"/>
      <c r="Y18788" s="214"/>
      <c r="Z18788" s="214"/>
      <c r="AA18788" s="217"/>
      <c r="AB18788" s="217"/>
      <c r="AC18788" s="217"/>
      <c r="AD18788" s="213"/>
    </row>
    <row r="18789" spans="20:30" x14ac:dyDescent="0.2">
      <c r="T18789" s="212"/>
      <c r="U18789" s="213"/>
      <c r="V18789" s="213"/>
      <c r="W18789" s="213"/>
      <c r="X18789" s="214"/>
      <c r="Y18789" s="214"/>
      <c r="Z18789" s="214"/>
      <c r="AA18789" s="217"/>
      <c r="AB18789" s="217"/>
      <c r="AC18789" s="217"/>
      <c r="AD18789" s="213"/>
    </row>
    <row r="18790" spans="20:30" x14ac:dyDescent="0.2">
      <c r="T18790" s="212"/>
      <c r="U18790" s="213"/>
      <c r="V18790" s="213"/>
      <c r="W18790" s="213"/>
      <c r="X18790" s="214"/>
      <c r="Y18790" s="214"/>
      <c r="Z18790" s="214"/>
      <c r="AA18790" s="217"/>
      <c r="AB18790" s="217"/>
      <c r="AC18790" s="217"/>
      <c r="AD18790" s="213"/>
    </row>
    <row r="18791" spans="20:30" x14ac:dyDescent="0.2">
      <c r="T18791" s="212"/>
      <c r="U18791" s="213"/>
      <c r="V18791" s="213"/>
      <c r="W18791" s="213"/>
      <c r="X18791" s="214"/>
      <c r="Y18791" s="214"/>
      <c r="Z18791" s="214"/>
      <c r="AA18791" s="217"/>
      <c r="AB18791" s="217"/>
      <c r="AC18791" s="217"/>
      <c r="AD18791" s="213"/>
    </row>
    <row r="18792" spans="20:30" x14ac:dyDescent="0.2">
      <c r="T18792" s="212"/>
      <c r="U18792" s="213"/>
      <c r="V18792" s="213"/>
      <c r="W18792" s="213"/>
      <c r="X18792" s="214"/>
      <c r="Y18792" s="214"/>
      <c r="Z18792" s="214"/>
      <c r="AA18792" s="217"/>
      <c r="AB18792" s="217"/>
      <c r="AC18792" s="217"/>
      <c r="AD18792" s="213"/>
    </row>
    <row r="18793" spans="20:30" x14ac:dyDescent="0.2">
      <c r="T18793" s="212"/>
      <c r="U18793" s="213"/>
      <c r="V18793" s="213"/>
      <c r="W18793" s="213"/>
      <c r="X18793" s="214"/>
      <c r="Y18793" s="214"/>
      <c r="Z18793" s="214"/>
      <c r="AA18793" s="217"/>
      <c r="AB18793" s="217"/>
      <c r="AC18793" s="217"/>
      <c r="AD18793" s="213"/>
    </row>
    <row r="18794" spans="20:30" x14ac:dyDescent="0.2">
      <c r="T18794" s="212"/>
      <c r="U18794" s="213"/>
      <c r="V18794" s="213"/>
      <c r="W18794" s="213"/>
      <c r="X18794" s="214"/>
      <c r="Y18794" s="214"/>
      <c r="Z18794" s="214"/>
      <c r="AA18794" s="217"/>
      <c r="AB18794" s="217"/>
      <c r="AC18794" s="217"/>
      <c r="AD18794" s="213"/>
    </row>
    <row r="18795" spans="20:30" x14ac:dyDescent="0.2">
      <c r="T18795" s="212"/>
      <c r="U18795" s="213"/>
      <c r="V18795" s="213"/>
      <c r="W18795" s="213"/>
      <c r="X18795" s="214"/>
      <c r="Y18795" s="214"/>
      <c r="Z18795" s="214"/>
      <c r="AA18795" s="217"/>
      <c r="AB18795" s="217"/>
      <c r="AC18795" s="217"/>
      <c r="AD18795" s="213"/>
    </row>
    <row r="18796" spans="20:30" x14ac:dyDescent="0.2">
      <c r="T18796" s="212"/>
      <c r="U18796" s="213"/>
      <c r="V18796" s="213"/>
      <c r="W18796" s="213"/>
      <c r="X18796" s="214"/>
      <c r="Y18796" s="214"/>
      <c r="Z18796" s="214"/>
      <c r="AA18796" s="217"/>
      <c r="AB18796" s="217"/>
      <c r="AC18796" s="217"/>
      <c r="AD18796" s="213"/>
    </row>
    <row r="18797" spans="20:30" x14ac:dyDescent="0.2">
      <c r="T18797" s="212"/>
      <c r="U18797" s="213"/>
      <c r="V18797" s="213"/>
      <c r="W18797" s="213"/>
      <c r="X18797" s="214"/>
      <c r="Y18797" s="214"/>
      <c r="Z18797" s="214"/>
      <c r="AA18797" s="217"/>
      <c r="AB18797" s="217"/>
      <c r="AC18797" s="217"/>
      <c r="AD18797" s="213"/>
    </row>
    <row r="18798" spans="20:30" x14ac:dyDescent="0.2">
      <c r="T18798" s="212"/>
      <c r="U18798" s="213"/>
      <c r="V18798" s="213"/>
      <c r="W18798" s="213"/>
      <c r="X18798" s="214"/>
      <c r="Y18798" s="214"/>
      <c r="Z18798" s="214"/>
      <c r="AA18798" s="217"/>
      <c r="AB18798" s="217"/>
      <c r="AC18798" s="217"/>
      <c r="AD18798" s="213"/>
    </row>
    <row r="18799" spans="20:30" x14ac:dyDescent="0.2">
      <c r="T18799" s="212"/>
      <c r="U18799" s="213"/>
      <c r="V18799" s="213"/>
      <c r="W18799" s="213"/>
      <c r="X18799" s="214"/>
      <c r="Y18799" s="214"/>
      <c r="Z18799" s="214"/>
      <c r="AA18799" s="217"/>
      <c r="AB18799" s="217"/>
      <c r="AC18799" s="217"/>
      <c r="AD18799" s="213"/>
    </row>
    <row r="18800" spans="20:30" x14ac:dyDescent="0.2">
      <c r="T18800" s="212"/>
      <c r="U18800" s="213"/>
      <c r="V18800" s="213"/>
      <c r="W18800" s="213"/>
      <c r="X18800" s="214"/>
      <c r="Y18800" s="214"/>
      <c r="Z18800" s="214"/>
      <c r="AA18800" s="217"/>
      <c r="AB18800" s="217"/>
      <c r="AC18800" s="217"/>
      <c r="AD18800" s="213"/>
    </row>
    <row r="18801" spans="20:30" x14ac:dyDescent="0.2">
      <c r="T18801" s="212"/>
      <c r="U18801" s="213"/>
      <c r="V18801" s="213"/>
      <c r="W18801" s="213"/>
      <c r="X18801" s="214"/>
      <c r="Y18801" s="214"/>
      <c r="Z18801" s="214"/>
      <c r="AA18801" s="217"/>
      <c r="AB18801" s="217"/>
      <c r="AC18801" s="217"/>
      <c r="AD18801" s="213"/>
    </row>
    <row r="18802" spans="20:30" x14ac:dyDescent="0.2">
      <c r="T18802" s="212"/>
      <c r="U18802" s="213"/>
      <c r="V18802" s="213"/>
      <c r="W18802" s="213"/>
      <c r="X18802" s="214"/>
      <c r="Y18802" s="214"/>
      <c r="Z18802" s="214"/>
      <c r="AA18802" s="217"/>
      <c r="AB18802" s="217"/>
      <c r="AC18802" s="217"/>
      <c r="AD18802" s="213"/>
    </row>
    <row r="18803" spans="20:30" x14ac:dyDescent="0.2">
      <c r="T18803" s="212"/>
      <c r="U18803" s="213"/>
      <c r="V18803" s="213"/>
      <c r="W18803" s="213"/>
      <c r="X18803" s="214"/>
      <c r="Y18803" s="214"/>
      <c r="Z18803" s="214"/>
      <c r="AA18803" s="217"/>
      <c r="AB18803" s="217"/>
      <c r="AC18803" s="217"/>
      <c r="AD18803" s="213"/>
    </row>
    <row r="18804" spans="20:30" x14ac:dyDescent="0.2">
      <c r="T18804" s="212"/>
      <c r="U18804" s="213"/>
      <c r="V18804" s="213"/>
      <c r="W18804" s="213"/>
      <c r="X18804" s="214"/>
      <c r="Y18804" s="214"/>
      <c r="Z18804" s="214"/>
      <c r="AA18804" s="217"/>
      <c r="AB18804" s="217"/>
      <c r="AC18804" s="217"/>
      <c r="AD18804" s="213"/>
    </row>
    <row r="18805" spans="20:30" x14ac:dyDescent="0.2">
      <c r="T18805" s="212"/>
      <c r="U18805" s="213"/>
      <c r="V18805" s="213"/>
      <c r="W18805" s="213"/>
      <c r="X18805" s="214"/>
      <c r="Y18805" s="214"/>
      <c r="Z18805" s="214"/>
      <c r="AA18805" s="217"/>
      <c r="AB18805" s="217"/>
      <c r="AC18805" s="217"/>
      <c r="AD18805" s="213"/>
    </row>
    <row r="18806" spans="20:30" x14ac:dyDescent="0.2">
      <c r="T18806" s="212"/>
      <c r="U18806" s="213"/>
      <c r="V18806" s="213"/>
      <c r="W18806" s="213"/>
      <c r="X18806" s="214"/>
      <c r="Y18806" s="214"/>
      <c r="Z18806" s="214"/>
      <c r="AA18806" s="217"/>
      <c r="AB18806" s="217"/>
      <c r="AC18806" s="217"/>
      <c r="AD18806" s="213"/>
    </row>
    <row r="18807" spans="20:30" x14ac:dyDescent="0.2">
      <c r="T18807" s="212"/>
      <c r="U18807" s="213"/>
      <c r="V18807" s="213"/>
      <c r="W18807" s="213"/>
      <c r="X18807" s="214"/>
      <c r="Y18807" s="214"/>
      <c r="Z18807" s="214"/>
      <c r="AA18807" s="217"/>
      <c r="AB18807" s="217"/>
      <c r="AC18807" s="217"/>
      <c r="AD18807" s="213"/>
    </row>
    <row r="18808" spans="20:30" x14ac:dyDescent="0.2">
      <c r="T18808" s="212"/>
      <c r="U18808" s="213"/>
      <c r="V18808" s="213"/>
      <c r="W18808" s="213"/>
      <c r="X18808" s="214"/>
      <c r="Y18808" s="214"/>
      <c r="Z18808" s="214"/>
      <c r="AA18808" s="217"/>
      <c r="AB18808" s="217"/>
      <c r="AC18808" s="217"/>
      <c r="AD18808" s="213"/>
    </row>
    <row r="18809" spans="20:30" x14ac:dyDescent="0.2">
      <c r="T18809" s="212"/>
      <c r="U18809" s="213"/>
      <c r="V18809" s="213"/>
      <c r="W18809" s="213"/>
      <c r="X18809" s="214"/>
      <c r="Y18809" s="214"/>
      <c r="Z18809" s="214"/>
      <c r="AA18809" s="217"/>
      <c r="AB18809" s="217"/>
      <c r="AC18809" s="217"/>
      <c r="AD18809" s="213"/>
    </row>
    <row r="18810" spans="20:30" x14ac:dyDescent="0.2">
      <c r="T18810" s="212"/>
      <c r="U18810" s="213"/>
      <c r="V18810" s="213"/>
      <c r="W18810" s="213"/>
      <c r="X18810" s="214"/>
      <c r="Y18810" s="214"/>
      <c r="Z18810" s="214"/>
      <c r="AA18810" s="217"/>
      <c r="AB18810" s="217"/>
      <c r="AC18810" s="217"/>
      <c r="AD18810" s="213"/>
    </row>
    <row r="18811" spans="20:30" x14ac:dyDescent="0.2">
      <c r="T18811" s="212"/>
      <c r="U18811" s="213"/>
      <c r="V18811" s="213"/>
      <c r="W18811" s="213"/>
      <c r="X18811" s="214"/>
      <c r="Y18811" s="214"/>
      <c r="Z18811" s="214"/>
      <c r="AA18811" s="217"/>
      <c r="AB18811" s="217"/>
      <c r="AC18811" s="217"/>
      <c r="AD18811" s="213"/>
    </row>
    <row r="18812" spans="20:30" x14ac:dyDescent="0.2">
      <c r="T18812" s="212"/>
      <c r="U18812" s="213"/>
      <c r="V18812" s="213"/>
      <c r="W18812" s="213"/>
      <c r="X18812" s="214"/>
      <c r="Y18812" s="214"/>
      <c r="Z18812" s="214"/>
      <c r="AA18812" s="217"/>
      <c r="AB18812" s="217"/>
      <c r="AC18812" s="217"/>
      <c r="AD18812" s="213"/>
    </row>
    <row r="18813" spans="20:30" x14ac:dyDescent="0.2">
      <c r="T18813" s="212"/>
      <c r="U18813" s="213"/>
      <c r="V18813" s="213"/>
      <c r="W18813" s="213"/>
      <c r="X18813" s="214"/>
      <c r="Y18813" s="214"/>
      <c r="Z18813" s="214"/>
      <c r="AA18813" s="217"/>
      <c r="AB18813" s="217"/>
      <c r="AC18813" s="217"/>
      <c r="AD18813" s="213"/>
    </row>
    <row r="18814" spans="20:30" x14ac:dyDescent="0.2">
      <c r="T18814" s="212"/>
      <c r="U18814" s="213"/>
      <c r="V18814" s="213"/>
      <c r="W18814" s="213"/>
      <c r="X18814" s="214"/>
      <c r="Y18814" s="214"/>
      <c r="Z18814" s="214"/>
      <c r="AA18814" s="217"/>
      <c r="AB18814" s="217"/>
      <c r="AC18814" s="217"/>
      <c r="AD18814" s="213"/>
    </row>
    <row r="18815" spans="20:30" x14ac:dyDescent="0.2">
      <c r="T18815" s="212"/>
      <c r="U18815" s="213"/>
      <c r="V18815" s="213"/>
      <c r="W18815" s="213"/>
      <c r="X18815" s="214"/>
      <c r="Y18815" s="214"/>
      <c r="Z18815" s="214"/>
      <c r="AA18815" s="217"/>
      <c r="AB18815" s="217"/>
      <c r="AC18815" s="217"/>
      <c r="AD18815" s="213"/>
    </row>
    <row r="18816" spans="20:30" x14ac:dyDescent="0.2">
      <c r="T18816" s="212"/>
      <c r="U18816" s="213"/>
      <c r="V18816" s="213"/>
      <c r="W18816" s="213"/>
      <c r="X18816" s="214"/>
      <c r="Y18816" s="214"/>
      <c r="Z18816" s="214"/>
      <c r="AA18816" s="217"/>
      <c r="AB18816" s="217"/>
      <c r="AC18816" s="217"/>
      <c r="AD18816" s="213"/>
    </row>
    <row r="18817" spans="20:30" x14ac:dyDescent="0.2">
      <c r="T18817" s="212"/>
      <c r="U18817" s="213"/>
      <c r="V18817" s="213"/>
      <c r="W18817" s="213"/>
      <c r="X18817" s="214"/>
      <c r="Y18817" s="214"/>
      <c r="Z18817" s="214"/>
      <c r="AA18817" s="217"/>
      <c r="AB18817" s="217"/>
      <c r="AC18817" s="217"/>
      <c r="AD18817" s="213"/>
    </row>
    <row r="18818" spans="20:30" x14ac:dyDescent="0.2">
      <c r="T18818" s="212"/>
      <c r="U18818" s="213"/>
      <c r="V18818" s="213"/>
      <c r="W18818" s="213"/>
      <c r="X18818" s="214"/>
      <c r="Y18818" s="214"/>
      <c r="Z18818" s="214"/>
      <c r="AA18818" s="217"/>
      <c r="AB18818" s="217"/>
      <c r="AC18818" s="217"/>
      <c r="AD18818" s="213"/>
    </row>
    <row r="18819" spans="20:30" x14ac:dyDescent="0.2">
      <c r="T18819" s="212"/>
      <c r="U18819" s="213"/>
      <c r="V18819" s="213"/>
      <c r="W18819" s="213"/>
      <c r="X18819" s="214"/>
      <c r="Y18819" s="214"/>
      <c r="Z18819" s="214"/>
      <c r="AA18819" s="217"/>
      <c r="AB18819" s="217"/>
      <c r="AC18819" s="217"/>
      <c r="AD18819" s="213"/>
    </row>
    <row r="18820" spans="20:30" x14ac:dyDescent="0.2">
      <c r="T18820" s="212"/>
      <c r="U18820" s="213"/>
      <c r="V18820" s="213"/>
      <c r="W18820" s="213"/>
      <c r="X18820" s="214"/>
      <c r="Y18820" s="214"/>
      <c r="Z18820" s="214"/>
      <c r="AA18820" s="217"/>
      <c r="AB18820" s="217"/>
      <c r="AC18820" s="217"/>
      <c r="AD18820" s="213"/>
    </row>
    <row r="18821" spans="20:30" x14ac:dyDescent="0.2">
      <c r="T18821" s="212"/>
      <c r="U18821" s="213"/>
      <c r="V18821" s="213"/>
      <c r="W18821" s="213"/>
      <c r="X18821" s="214"/>
      <c r="Y18821" s="214"/>
      <c r="Z18821" s="214"/>
      <c r="AA18821" s="217"/>
      <c r="AB18821" s="217"/>
      <c r="AC18821" s="217"/>
      <c r="AD18821" s="213"/>
    </row>
    <row r="18822" spans="20:30" x14ac:dyDescent="0.2">
      <c r="T18822" s="212"/>
      <c r="U18822" s="213"/>
      <c r="V18822" s="213"/>
      <c r="W18822" s="213"/>
      <c r="X18822" s="214"/>
      <c r="Y18822" s="214"/>
      <c r="Z18822" s="214"/>
      <c r="AA18822" s="217"/>
      <c r="AB18822" s="217"/>
      <c r="AC18822" s="217"/>
      <c r="AD18822" s="213"/>
    </row>
    <row r="18823" spans="20:30" x14ac:dyDescent="0.2">
      <c r="T18823" s="212"/>
      <c r="U18823" s="213"/>
      <c r="V18823" s="213"/>
      <c r="W18823" s="213"/>
      <c r="X18823" s="214"/>
      <c r="Y18823" s="214"/>
      <c r="Z18823" s="214"/>
      <c r="AA18823" s="217"/>
      <c r="AB18823" s="217"/>
      <c r="AC18823" s="217"/>
      <c r="AD18823" s="213"/>
    </row>
    <row r="18824" spans="20:30" x14ac:dyDescent="0.2">
      <c r="T18824" s="212"/>
      <c r="U18824" s="213"/>
      <c r="V18824" s="213"/>
      <c r="W18824" s="213"/>
      <c r="X18824" s="214"/>
      <c r="Y18824" s="214"/>
      <c r="Z18824" s="214"/>
      <c r="AA18824" s="217"/>
      <c r="AB18824" s="217"/>
      <c r="AC18824" s="217"/>
      <c r="AD18824" s="213"/>
    </row>
    <row r="18825" spans="20:30" x14ac:dyDescent="0.2">
      <c r="T18825" s="212"/>
      <c r="U18825" s="213"/>
      <c r="V18825" s="213"/>
      <c r="W18825" s="213"/>
      <c r="X18825" s="214"/>
      <c r="Y18825" s="214"/>
      <c r="Z18825" s="214"/>
      <c r="AA18825" s="217"/>
      <c r="AB18825" s="217"/>
      <c r="AC18825" s="217"/>
      <c r="AD18825" s="213"/>
    </row>
    <row r="18826" spans="20:30" x14ac:dyDescent="0.2">
      <c r="T18826" s="212"/>
      <c r="U18826" s="213"/>
      <c r="V18826" s="213"/>
      <c r="W18826" s="213"/>
      <c r="X18826" s="214"/>
      <c r="Y18826" s="214"/>
      <c r="Z18826" s="214"/>
      <c r="AA18826" s="217"/>
      <c r="AB18826" s="217"/>
      <c r="AC18826" s="217"/>
      <c r="AD18826" s="213"/>
    </row>
    <row r="18827" spans="20:30" x14ac:dyDescent="0.2">
      <c r="T18827" s="212"/>
      <c r="U18827" s="213"/>
      <c r="V18827" s="213"/>
      <c r="W18827" s="213"/>
      <c r="X18827" s="214"/>
      <c r="Y18827" s="214"/>
      <c r="Z18827" s="214"/>
      <c r="AA18827" s="217"/>
      <c r="AB18827" s="217"/>
      <c r="AC18827" s="217"/>
      <c r="AD18827" s="213"/>
    </row>
    <row r="18828" spans="20:30" x14ac:dyDescent="0.2">
      <c r="T18828" s="212"/>
      <c r="U18828" s="213"/>
      <c r="V18828" s="213"/>
      <c r="W18828" s="213"/>
      <c r="X18828" s="214"/>
      <c r="Y18828" s="214"/>
      <c r="Z18828" s="214"/>
      <c r="AA18828" s="217"/>
      <c r="AB18828" s="217"/>
      <c r="AC18828" s="217"/>
      <c r="AD18828" s="213"/>
    </row>
    <row r="18829" spans="20:30" x14ac:dyDescent="0.2">
      <c r="T18829" s="212"/>
      <c r="U18829" s="213"/>
      <c r="V18829" s="213"/>
      <c r="W18829" s="213"/>
      <c r="X18829" s="214"/>
      <c r="Y18829" s="214"/>
      <c r="Z18829" s="214"/>
      <c r="AA18829" s="217"/>
      <c r="AB18829" s="217"/>
      <c r="AC18829" s="217"/>
      <c r="AD18829" s="213"/>
    </row>
    <row r="18830" spans="20:30" x14ac:dyDescent="0.2">
      <c r="T18830" s="212"/>
      <c r="U18830" s="213"/>
      <c r="V18830" s="213"/>
      <c r="W18830" s="213"/>
      <c r="X18830" s="214"/>
      <c r="Y18830" s="214"/>
      <c r="Z18830" s="214"/>
      <c r="AA18830" s="217"/>
      <c r="AB18830" s="217"/>
      <c r="AC18830" s="217"/>
      <c r="AD18830" s="213"/>
    </row>
    <row r="18831" spans="20:30" x14ac:dyDescent="0.2">
      <c r="T18831" s="212"/>
      <c r="U18831" s="213"/>
      <c r="V18831" s="213"/>
      <c r="W18831" s="213"/>
      <c r="X18831" s="214"/>
      <c r="Y18831" s="214"/>
      <c r="Z18831" s="214"/>
      <c r="AA18831" s="217"/>
      <c r="AB18831" s="217"/>
      <c r="AC18831" s="217"/>
      <c r="AD18831" s="213"/>
    </row>
    <row r="18832" spans="20:30" x14ac:dyDescent="0.2">
      <c r="T18832" s="212"/>
      <c r="U18832" s="213"/>
      <c r="V18832" s="213"/>
      <c r="W18832" s="213"/>
      <c r="X18832" s="214"/>
      <c r="Y18832" s="214"/>
      <c r="Z18832" s="214"/>
      <c r="AA18832" s="217"/>
      <c r="AB18832" s="217"/>
      <c r="AC18832" s="217"/>
      <c r="AD18832" s="213"/>
    </row>
    <row r="18833" spans="20:30" x14ac:dyDescent="0.2">
      <c r="T18833" s="212"/>
      <c r="U18833" s="213"/>
      <c r="V18833" s="213"/>
      <c r="W18833" s="213"/>
      <c r="X18833" s="214"/>
      <c r="Y18833" s="214"/>
      <c r="Z18833" s="214"/>
      <c r="AA18833" s="217"/>
      <c r="AB18833" s="217"/>
      <c r="AC18833" s="217"/>
      <c r="AD18833" s="213"/>
    </row>
    <row r="18834" spans="20:30" x14ac:dyDescent="0.2">
      <c r="T18834" s="212"/>
      <c r="U18834" s="213"/>
      <c r="V18834" s="213"/>
      <c r="W18834" s="213"/>
      <c r="X18834" s="214"/>
      <c r="Y18834" s="214"/>
      <c r="Z18834" s="214"/>
      <c r="AA18834" s="217"/>
      <c r="AB18834" s="217"/>
      <c r="AC18834" s="217"/>
      <c r="AD18834" s="213"/>
    </row>
    <row r="18835" spans="20:30" x14ac:dyDescent="0.2">
      <c r="T18835" s="212"/>
      <c r="U18835" s="213"/>
      <c r="V18835" s="213"/>
      <c r="W18835" s="213"/>
      <c r="X18835" s="214"/>
      <c r="Y18835" s="214"/>
      <c r="Z18835" s="214"/>
      <c r="AA18835" s="217"/>
      <c r="AB18835" s="217"/>
      <c r="AC18835" s="217"/>
      <c r="AD18835" s="213"/>
    </row>
    <row r="18836" spans="20:30" x14ac:dyDescent="0.2">
      <c r="T18836" s="212"/>
      <c r="U18836" s="213"/>
      <c r="V18836" s="213"/>
      <c r="W18836" s="213"/>
      <c r="X18836" s="214"/>
      <c r="Y18836" s="214"/>
      <c r="Z18836" s="214"/>
      <c r="AA18836" s="217"/>
      <c r="AB18836" s="217"/>
      <c r="AC18836" s="217"/>
      <c r="AD18836" s="213"/>
    </row>
    <row r="18837" spans="20:30" x14ac:dyDescent="0.2">
      <c r="T18837" s="212"/>
      <c r="U18837" s="213"/>
      <c r="V18837" s="213"/>
      <c r="W18837" s="213"/>
      <c r="X18837" s="214"/>
      <c r="Y18837" s="214"/>
      <c r="Z18837" s="214"/>
      <c r="AA18837" s="217"/>
      <c r="AB18837" s="217"/>
      <c r="AC18837" s="217"/>
      <c r="AD18837" s="213"/>
    </row>
    <row r="18838" spans="20:30" x14ac:dyDescent="0.2">
      <c r="T18838" s="212"/>
      <c r="U18838" s="213"/>
      <c r="V18838" s="213"/>
      <c r="W18838" s="213"/>
      <c r="X18838" s="214"/>
      <c r="Y18838" s="214"/>
      <c r="Z18838" s="214"/>
      <c r="AA18838" s="217"/>
      <c r="AB18838" s="217"/>
      <c r="AC18838" s="217"/>
      <c r="AD18838" s="213"/>
    </row>
    <row r="18839" spans="20:30" x14ac:dyDescent="0.2">
      <c r="T18839" s="212"/>
      <c r="U18839" s="213"/>
      <c r="V18839" s="213"/>
      <c r="W18839" s="213"/>
      <c r="X18839" s="214"/>
      <c r="Y18839" s="214"/>
      <c r="Z18839" s="214"/>
      <c r="AA18839" s="217"/>
      <c r="AB18839" s="217"/>
      <c r="AC18839" s="217"/>
      <c r="AD18839" s="213"/>
    </row>
    <row r="18840" spans="20:30" x14ac:dyDescent="0.2">
      <c r="T18840" s="212"/>
      <c r="U18840" s="213"/>
      <c r="V18840" s="213"/>
      <c r="W18840" s="213"/>
      <c r="X18840" s="214"/>
      <c r="Y18840" s="214"/>
      <c r="Z18840" s="214"/>
      <c r="AA18840" s="217"/>
      <c r="AB18840" s="217"/>
      <c r="AC18840" s="217"/>
      <c r="AD18840" s="213"/>
    </row>
    <row r="18841" spans="20:30" x14ac:dyDescent="0.2">
      <c r="T18841" s="212"/>
      <c r="U18841" s="213"/>
      <c r="V18841" s="213"/>
      <c r="W18841" s="213"/>
      <c r="X18841" s="214"/>
      <c r="Y18841" s="214"/>
      <c r="Z18841" s="214"/>
      <c r="AA18841" s="217"/>
      <c r="AB18841" s="217"/>
      <c r="AC18841" s="217"/>
      <c r="AD18841" s="213"/>
    </row>
    <row r="18842" spans="20:30" x14ac:dyDescent="0.2">
      <c r="T18842" s="212"/>
      <c r="U18842" s="213"/>
      <c r="V18842" s="213"/>
      <c r="W18842" s="213"/>
      <c r="X18842" s="214"/>
      <c r="Y18842" s="214"/>
      <c r="Z18842" s="214"/>
      <c r="AA18842" s="217"/>
      <c r="AB18842" s="217"/>
      <c r="AC18842" s="217"/>
      <c r="AD18842" s="213"/>
    </row>
    <row r="18843" spans="20:30" x14ac:dyDescent="0.2">
      <c r="T18843" s="212"/>
      <c r="U18843" s="213"/>
      <c r="V18843" s="213"/>
      <c r="W18843" s="213"/>
      <c r="X18843" s="214"/>
      <c r="Y18843" s="214"/>
      <c r="Z18843" s="214"/>
      <c r="AA18843" s="217"/>
      <c r="AB18843" s="217"/>
      <c r="AC18843" s="217"/>
      <c r="AD18843" s="213"/>
    </row>
    <row r="18844" spans="20:30" x14ac:dyDescent="0.2">
      <c r="T18844" s="212"/>
      <c r="U18844" s="213"/>
      <c r="V18844" s="213"/>
      <c r="W18844" s="213"/>
      <c r="X18844" s="214"/>
      <c r="Y18844" s="214"/>
      <c r="Z18844" s="214"/>
      <c r="AA18844" s="217"/>
      <c r="AB18844" s="217"/>
      <c r="AC18844" s="217"/>
      <c r="AD18844" s="213"/>
    </row>
    <row r="18845" spans="20:30" x14ac:dyDescent="0.2">
      <c r="T18845" s="212"/>
      <c r="U18845" s="213"/>
      <c r="V18845" s="213"/>
      <c r="W18845" s="213"/>
      <c r="X18845" s="214"/>
      <c r="Y18845" s="214"/>
      <c r="Z18845" s="214"/>
      <c r="AA18845" s="217"/>
      <c r="AB18845" s="217"/>
      <c r="AC18845" s="217"/>
      <c r="AD18845" s="213"/>
    </row>
    <row r="18846" spans="20:30" x14ac:dyDescent="0.2">
      <c r="T18846" s="212"/>
      <c r="U18846" s="213"/>
      <c r="V18846" s="213"/>
      <c r="W18846" s="213"/>
      <c r="X18846" s="214"/>
      <c r="Y18846" s="214"/>
      <c r="Z18846" s="214"/>
      <c r="AA18846" s="217"/>
      <c r="AB18846" s="217"/>
      <c r="AC18846" s="217"/>
      <c r="AD18846" s="213"/>
    </row>
    <row r="18847" spans="20:30" x14ac:dyDescent="0.2">
      <c r="T18847" s="212"/>
      <c r="U18847" s="213"/>
      <c r="V18847" s="213"/>
      <c r="W18847" s="213"/>
      <c r="X18847" s="214"/>
      <c r="Y18847" s="214"/>
      <c r="Z18847" s="214"/>
      <c r="AA18847" s="217"/>
      <c r="AB18847" s="217"/>
      <c r="AC18847" s="217"/>
      <c r="AD18847" s="213"/>
    </row>
    <row r="18848" spans="20:30" x14ac:dyDescent="0.2">
      <c r="T18848" s="212"/>
      <c r="U18848" s="213"/>
      <c r="V18848" s="213"/>
      <c r="W18848" s="213"/>
      <c r="X18848" s="214"/>
      <c r="Y18848" s="214"/>
      <c r="Z18848" s="214"/>
      <c r="AA18848" s="217"/>
      <c r="AB18848" s="217"/>
      <c r="AC18848" s="217"/>
      <c r="AD18848" s="213"/>
    </row>
    <row r="18849" spans="20:30" x14ac:dyDescent="0.2">
      <c r="T18849" s="212"/>
      <c r="U18849" s="213"/>
      <c r="V18849" s="213"/>
      <c r="W18849" s="213"/>
      <c r="X18849" s="214"/>
      <c r="Y18849" s="214"/>
      <c r="Z18849" s="214"/>
      <c r="AA18849" s="217"/>
      <c r="AB18849" s="217"/>
      <c r="AC18849" s="217"/>
      <c r="AD18849" s="213"/>
    </row>
    <row r="18850" spans="20:30" x14ac:dyDescent="0.2">
      <c r="T18850" s="212"/>
      <c r="U18850" s="213"/>
      <c r="V18850" s="213"/>
      <c r="W18850" s="213"/>
      <c r="X18850" s="214"/>
      <c r="Y18850" s="214"/>
      <c r="Z18850" s="214"/>
      <c r="AA18850" s="217"/>
      <c r="AB18850" s="217"/>
      <c r="AC18850" s="217"/>
      <c r="AD18850" s="213"/>
    </row>
    <row r="18851" spans="20:30" x14ac:dyDescent="0.2">
      <c r="T18851" s="212"/>
      <c r="U18851" s="213"/>
      <c r="V18851" s="213"/>
      <c r="W18851" s="213"/>
      <c r="X18851" s="214"/>
      <c r="Y18851" s="214"/>
      <c r="Z18851" s="214"/>
      <c r="AA18851" s="217"/>
      <c r="AB18851" s="217"/>
      <c r="AC18851" s="217"/>
      <c r="AD18851" s="213"/>
    </row>
    <row r="18852" spans="20:30" x14ac:dyDescent="0.2">
      <c r="T18852" s="212"/>
      <c r="U18852" s="213"/>
      <c r="V18852" s="213"/>
      <c r="W18852" s="213"/>
      <c r="X18852" s="214"/>
      <c r="Y18852" s="214"/>
      <c r="Z18852" s="214"/>
      <c r="AA18852" s="217"/>
      <c r="AB18852" s="217"/>
      <c r="AC18852" s="217"/>
      <c r="AD18852" s="213"/>
    </row>
    <row r="18853" spans="20:30" x14ac:dyDescent="0.2">
      <c r="T18853" s="212"/>
      <c r="U18853" s="213"/>
      <c r="V18853" s="213"/>
      <c r="W18853" s="213"/>
      <c r="X18853" s="214"/>
      <c r="Y18853" s="214"/>
      <c r="Z18853" s="214"/>
      <c r="AA18853" s="217"/>
      <c r="AB18853" s="217"/>
      <c r="AC18853" s="217"/>
      <c r="AD18853" s="213"/>
    </row>
    <row r="18854" spans="20:30" x14ac:dyDescent="0.2">
      <c r="T18854" s="212"/>
      <c r="U18854" s="213"/>
      <c r="V18854" s="213"/>
      <c r="W18854" s="213"/>
      <c r="X18854" s="214"/>
      <c r="Y18854" s="214"/>
      <c r="Z18854" s="214"/>
      <c r="AA18854" s="217"/>
      <c r="AB18854" s="217"/>
      <c r="AC18854" s="217"/>
      <c r="AD18854" s="213"/>
    </row>
    <row r="18855" spans="20:30" x14ac:dyDescent="0.2">
      <c r="T18855" s="212"/>
      <c r="U18855" s="213"/>
      <c r="V18855" s="213"/>
      <c r="W18855" s="213"/>
      <c r="X18855" s="214"/>
      <c r="Y18855" s="214"/>
      <c r="Z18855" s="214"/>
      <c r="AA18855" s="217"/>
      <c r="AB18855" s="217"/>
      <c r="AC18855" s="217"/>
      <c r="AD18855" s="213"/>
    </row>
    <row r="18856" spans="20:30" x14ac:dyDescent="0.2">
      <c r="T18856" s="212"/>
      <c r="U18856" s="213"/>
      <c r="V18856" s="213"/>
      <c r="W18856" s="213"/>
      <c r="X18856" s="214"/>
      <c r="Y18856" s="214"/>
      <c r="Z18856" s="214"/>
      <c r="AA18856" s="217"/>
      <c r="AB18856" s="217"/>
      <c r="AC18856" s="217"/>
      <c r="AD18856" s="213"/>
    </row>
    <row r="18857" spans="20:30" x14ac:dyDescent="0.2">
      <c r="T18857" s="212"/>
      <c r="U18857" s="213"/>
      <c r="V18857" s="213"/>
      <c r="W18857" s="213"/>
      <c r="X18857" s="214"/>
      <c r="Y18857" s="214"/>
      <c r="Z18857" s="214"/>
      <c r="AA18857" s="217"/>
      <c r="AB18857" s="217"/>
      <c r="AC18857" s="217"/>
      <c r="AD18857" s="213"/>
    </row>
    <row r="18858" spans="20:30" x14ac:dyDescent="0.2">
      <c r="T18858" s="212"/>
      <c r="U18858" s="213"/>
      <c r="V18858" s="213"/>
      <c r="W18858" s="213"/>
      <c r="X18858" s="214"/>
      <c r="Y18858" s="214"/>
      <c r="Z18858" s="214"/>
      <c r="AA18858" s="217"/>
      <c r="AB18858" s="217"/>
      <c r="AC18858" s="217"/>
      <c r="AD18858" s="213"/>
    </row>
    <row r="18859" spans="20:30" x14ac:dyDescent="0.2">
      <c r="T18859" s="212"/>
      <c r="U18859" s="213"/>
      <c r="V18859" s="213"/>
      <c r="W18859" s="213"/>
      <c r="X18859" s="214"/>
      <c r="Y18859" s="214"/>
      <c r="Z18859" s="214"/>
      <c r="AA18859" s="217"/>
      <c r="AB18859" s="217"/>
      <c r="AC18859" s="217"/>
      <c r="AD18859" s="213"/>
    </row>
    <row r="18860" spans="20:30" x14ac:dyDescent="0.2">
      <c r="T18860" s="212"/>
      <c r="U18860" s="213"/>
      <c r="V18860" s="213"/>
      <c r="W18860" s="213"/>
      <c r="X18860" s="214"/>
      <c r="Y18860" s="214"/>
      <c r="Z18860" s="214"/>
      <c r="AA18860" s="217"/>
      <c r="AB18860" s="217"/>
      <c r="AC18860" s="217"/>
      <c r="AD18860" s="213"/>
    </row>
    <row r="18861" spans="20:30" x14ac:dyDescent="0.2">
      <c r="T18861" s="212"/>
      <c r="U18861" s="213"/>
      <c r="V18861" s="213"/>
      <c r="W18861" s="213"/>
      <c r="X18861" s="214"/>
      <c r="Y18861" s="214"/>
      <c r="Z18861" s="214"/>
      <c r="AA18861" s="217"/>
      <c r="AB18861" s="217"/>
      <c r="AC18861" s="217"/>
      <c r="AD18861" s="213"/>
    </row>
    <row r="18862" spans="20:30" x14ac:dyDescent="0.2">
      <c r="T18862" s="212"/>
      <c r="U18862" s="213"/>
      <c r="V18862" s="213"/>
      <c r="W18862" s="213"/>
      <c r="X18862" s="214"/>
      <c r="Y18862" s="214"/>
      <c r="Z18862" s="214"/>
      <c r="AA18862" s="217"/>
      <c r="AB18862" s="217"/>
      <c r="AC18862" s="217"/>
      <c r="AD18862" s="213"/>
    </row>
    <row r="18863" spans="20:30" x14ac:dyDescent="0.2">
      <c r="T18863" s="212"/>
      <c r="U18863" s="213"/>
      <c r="V18863" s="213"/>
      <c r="W18863" s="213"/>
      <c r="X18863" s="214"/>
      <c r="Y18863" s="214"/>
      <c r="Z18863" s="214"/>
      <c r="AA18863" s="217"/>
      <c r="AB18863" s="217"/>
      <c r="AC18863" s="217"/>
      <c r="AD18863" s="213"/>
    </row>
    <row r="18864" spans="20:30" x14ac:dyDescent="0.2">
      <c r="T18864" s="212"/>
      <c r="U18864" s="213"/>
      <c r="V18864" s="213"/>
      <c r="W18864" s="213"/>
      <c r="X18864" s="214"/>
      <c r="Y18864" s="214"/>
      <c r="Z18864" s="214"/>
      <c r="AA18864" s="217"/>
      <c r="AB18864" s="217"/>
      <c r="AC18864" s="217"/>
      <c r="AD18864" s="213"/>
    </row>
    <row r="18865" spans="20:30" x14ac:dyDescent="0.2">
      <c r="T18865" s="212"/>
      <c r="U18865" s="213"/>
      <c r="V18865" s="213"/>
      <c r="W18865" s="213"/>
      <c r="X18865" s="214"/>
      <c r="Y18865" s="214"/>
      <c r="Z18865" s="214"/>
      <c r="AA18865" s="217"/>
      <c r="AB18865" s="217"/>
      <c r="AC18865" s="217"/>
      <c r="AD18865" s="213"/>
    </row>
    <row r="18866" spans="20:30" x14ac:dyDescent="0.2">
      <c r="T18866" s="212"/>
      <c r="U18866" s="213"/>
      <c r="V18866" s="213"/>
      <c r="W18866" s="213"/>
      <c r="X18866" s="214"/>
      <c r="Y18866" s="214"/>
      <c r="Z18866" s="214"/>
      <c r="AA18866" s="217"/>
      <c r="AB18866" s="217"/>
      <c r="AC18866" s="217"/>
      <c r="AD18866" s="213"/>
    </row>
    <row r="18867" spans="20:30" x14ac:dyDescent="0.2">
      <c r="T18867" s="212"/>
      <c r="U18867" s="213"/>
      <c r="V18867" s="213"/>
      <c r="W18867" s="213"/>
      <c r="X18867" s="214"/>
      <c r="Y18867" s="214"/>
      <c r="Z18867" s="214"/>
      <c r="AA18867" s="217"/>
      <c r="AB18867" s="217"/>
      <c r="AC18867" s="217"/>
      <c r="AD18867" s="213"/>
    </row>
    <row r="18868" spans="20:30" x14ac:dyDescent="0.2">
      <c r="T18868" s="212"/>
      <c r="U18868" s="213"/>
      <c r="V18868" s="213"/>
      <c r="W18868" s="213"/>
      <c r="X18868" s="214"/>
      <c r="Y18868" s="214"/>
      <c r="Z18868" s="214"/>
      <c r="AA18868" s="217"/>
      <c r="AB18868" s="217"/>
      <c r="AC18868" s="217"/>
      <c r="AD18868" s="213"/>
    </row>
    <row r="18869" spans="20:30" x14ac:dyDescent="0.2">
      <c r="T18869" s="212"/>
      <c r="U18869" s="213"/>
      <c r="V18869" s="213"/>
      <c r="W18869" s="213"/>
      <c r="X18869" s="214"/>
      <c r="Y18869" s="214"/>
      <c r="Z18869" s="214"/>
      <c r="AA18869" s="217"/>
      <c r="AB18869" s="217"/>
      <c r="AC18869" s="217"/>
      <c r="AD18869" s="213"/>
    </row>
    <row r="18870" spans="20:30" x14ac:dyDescent="0.2">
      <c r="T18870" s="212"/>
      <c r="U18870" s="213"/>
      <c r="V18870" s="213"/>
      <c r="W18870" s="213"/>
      <c r="X18870" s="214"/>
      <c r="Y18870" s="214"/>
      <c r="Z18870" s="214"/>
      <c r="AA18870" s="217"/>
      <c r="AB18870" s="217"/>
      <c r="AC18870" s="217"/>
      <c r="AD18870" s="213"/>
    </row>
    <row r="18871" spans="20:30" x14ac:dyDescent="0.2">
      <c r="T18871" s="212"/>
      <c r="U18871" s="213"/>
      <c r="V18871" s="213"/>
      <c r="W18871" s="213"/>
      <c r="X18871" s="214"/>
      <c r="Y18871" s="214"/>
      <c r="Z18871" s="214"/>
      <c r="AA18871" s="217"/>
      <c r="AB18871" s="217"/>
      <c r="AC18871" s="217"/>
      <c r="AD18871" s="213"/>
    </row>
    <row r="18872" spans="20:30" x14ac:dyDescent="0.2">
      <c r="T18872" s="212"/>
      <c r="U18872" s="213"/>
      <c r="V18872" s="213"/>
      <c r="W18872" s="213"/>
      <c r="X18872" s="214"/>
      <c r="Y18872" s="214"/>
      <c r="Z18872" s="214"/>
      <c r="AA18872" s="217"/>
      <c r="AB18872" s="217"/>
      <c r="AC18872" s="217"/>
      <c r="AD18872" s="213"/>
    </row>
    <row r="18873" spans="20:30" x14ac:dyDescent="0.2">
      <c r="T18873" s="212"/>
      <c r="U18873" s="213"/>
      <c r="V18873" s="213"/>
      <c r="W18873" s="213"/>
      <c r="X18873" s="214"/>
      <c r="Y18873" s="214"/>
      <c r="Z18873" s="214"/>
      <c r="AA18873" s="217"/>
      <c r="AB18873" s="217"/>
      <c r="AC18873" s="217"/>
      <c r="AD18873" s="213"/>
    </row>
    <row r="18874" spans="20:30" x14ac:dyDescent="0.2">
      <c r="T18874" s="212"/>
      <c r="U18874" s="213"/>
      <c r="V18874" s="213"/>
      <c r="W18874" s="213"/>
      <c r="X18874" s="214"/>
      <c r="Y18874" s="214"/>
      <c r="Z18874" s="214"/>
      <c r="AA18874" s="217"/>
      <c r="AB18874" s="217"/>
      <c r="AC18874" s="217"/>
      <c r="AD18874" s="213"/>
    </row>
    <row r="18875" spans="20:30" x14ac:dyDescent="0.2">
      <c r="T18875" s="212"/>
      <c r="U18875" s="213"/>
      <c r="V18875" s="213"/>
      <c r="W18875" s="213"/>
      <c r="X18875" s="214"/>
      <c r="Y18875" s="214"/>
      <c r="Z18875" s="214"/>
      <c r="AA18875" s="217"/>
      <c r="AB18875" s="217"/>
      <c r="AC18875" s="217"/>
      <c r="AD18875" s="213"/>
    </row>
    <row r="18876" spans="20:30" x14ac:dyDescent="0.2">
      <c r="T18876" s="212"/>
      <c r="U18876" s="213"/>
      <c r="V18876" s="213"/>
      <c r="W18876" s="213"/>
      <c r="X18876" s="214"/>
      <c r="Y18876" s="214"/>
      <c r="Z18876" s="214"/>
      <c r="AA18876" s="217"/>
      <c r="AB18876" s="217"/>
      <c r="AC18876" s="217"/>
      <c r="AD18876" s="213"/>
    </row>
    <row r="18877" spans="20:30" x14ac:dyDescent="0.2">
      <c r="T18877" s="212"/>
      <c r="U18877" s="213"/>
      <c r="V18877" s="213"/>
      <c r="W18877" s="213"/>
      <c r="X18877" s="214"/>
      <c r="Y18877" s="214"/>
      <c r="Z18877" s="214"/>
      <c r="AA18877" s="217"/>
      <c r="AB18877" s="217"/>
      <c r="AC18877" s="217"/>
      <c r="AD18877" s="213"/>
    </row>
    <row r="18878" spans="20:30" x14ac:dyDescent="0.2">
      <c r="T18878" s="212"/>
      <c r="U18878" s="213"/>
      <c r="V18878" s="213"/>
      <c r="W18878" s="213"/>
      <c r="X18878" s="214"/>
      <c r="Y18878" s="214"/>
      <c r="Z18878" s="214"/>
      <c r="AA18878" s="217"/>
      <c r="AB18878" s="217"/>
      <c r="AC18878" s="217"/>
      <c r="AD18878" s="213"/>
    </row>
    <row r="18879" spans="20:30" x14ac:dyDescent="0.2">
      <c r="T18879" s="212"/>
      <c r="U18879" s="213"/>
      <c r="V18879" s="213"/>
      <c r="W18879" s="213"/>
      <c r="X18879" s="214"/>
      <c r="Y18879" s="214"/>
      <c r="Z18879" s="214"/>
      <c r="AA18879" s="217"/>
      <c r="AB18879" s="217"/>
      <c r="AC18879" s="217"/>
      <c r="AD18879" s="213"/>
    </row>
    <row r="18880" spans="20:30" x14ac:dyDescent="0.2">
      <c r="T18880" s="212"/>
      <c r="U18880" s="213"/>
      <c r="V18880" s="213"/>
      <c r="W18880" s="213"/>
      <c r="X18880" s="214"/>
      <c r="Y18880" s="214"/>
      <c r="Z18880" s="214"/>
      <c r="AA18880" s="217"/>
      <c r="AB18880" s="217"/>
      <c r="AC18880" s="217"/>
      <c r="AD18880" s="213"/>
    </row>
    <row r="18881" spans="20:30" x14ac:dyDescent="0.2">
      <c r="T18881" s="212"/>
      <c r="U18881" s="213"/>
      <c r="V18881" s="213"/>
      <c r="W18881" s="213"/>
      <c r="X18881" s="214"/>
      <c r="Y18881" s="214"/>
      <c r="Z18881" s="214"/>
      <c r="AA18881" s="217"/>
      <c r="AB18881" s="217"/>
      <c r="AC18881" s="217"/>
      <c r="AD18881" s="213"/>
    </row>
    <row r="18882" spans="20:30" x14ac:dyDescent="0.2">
      <c r="T18882" s="212"/>
      <c r="U18882" s="213"/>
      <c r="V18882" s="213"/>
      <c r="W18882" s="213"/>
      <c r="X18882" s="214"/>
      <c r="Y18882" s="214"/>
      <c r="Z18882" s="214"/>
      <c r="AA18882" s="217"/>
      <c r="AB18882" s="217"/>
      <c r="AC18882" s="217"/>
      <c r="AD18882" s="213"/>
    </row>
    <row r="18883" spans="20:30" x14ac:dyDescent="0.2">
      <c r="T18883" s="212"/>
      <c r="U18883" s="213"/>
      <c r="V18883" s="213"/>
      <c r="W18883" s="213"/>
      <c r="X18883" s="214"/>
      <c r="Y18883" s="214"/>
      <c r="Z18883" s="214"/>
      <c r="AA18883" s="217"/>
      <c r="AB18883" s="217"/>
      <c r="AC18883" s="217"/>
      <c r="AD18883" s="213"/>
    </row>
    <row r="18884" spans="20:30" x14ac:dyDescent="0.2">
      <c r="T18884" s="212"/>
      <c r="U18884" s="213"/>
      <c r="V18884" s="213"/>
      <c r="W18884" s="213"/>
      <c r="X18884" s="214"/>
      <c r="Y18884" s="214"/>
      <c r="Z18884" s="214"/>
      <c r="AA18884" s="217"/>
      <c r="AB18884" s="217"/>
      <c r="AC18884" s="217"/>
      <c r="AD18884" s="213"/>
    </row>
    <row r="18885" spans="20:30" x14ac:dyDescent="0.2">
      <c r="T18885" s="212"/>
      <c r="U18885" s="213"/>
      <c r="V18885" s="213"/>
      <c r="W18885" s="213"/>
      <c r="X18885" s="214"/>
      <c r="Y18885" s="214"/>
      <c r="Z18885" s="214"/>
      <c r="AA18885" s="217"/>
      <c r="AB18885" s="217"/>
      <c r="AC18885" s="217"/>
      <c r="AD18885" s="213"/>
    </row>
    <row r="18886" spans="20:30" x14ac:dyDescent="0.2">
      <c r="T18886" s="212"/>
      <c r="U18886" s="213"/>
      <c r="V18886" s="213"/>
      <c r="W18886" s="213"/>
      <c r="X18886" s="214"/>
      <c r="Y18886" s="214"/>
      <c r="Z18886" s="214"/>
      <c r="AA18886" s="217"/>
      <c r="AB18886" s="217"/>
      <c r="AC18886" s="217"/>
      <c r="AD18886" s="213"/>
    </row>
    <row r="18887" spans="20:30" x14ac:dyDescent="0.2">
      <c r="T18887" s="212"/>
      <c r="U18887" s="213"/>
      <c r="V18887" s="213"/>
      <c r="W18887" s="213"/>
      <c r="X18887" s="214"/>
      <c r="Y18887" s="214"/>
      <c r="Z18887" s="214"/>
      <c r="AA18887" s="217"/>
      <c r="AB18887" s="217"/>
      <c r="AC18887" s="217"/>
      <c r="AD18887" s="213"/>
    </row>
    <row r="18888" spans="20:30" x14ac:dyDescent="0.2">
      <c r="T18888" s="212"/>
      <c r="U18888" s="213"/>
      <c r="V18888" s="213"/>
      <c r="W18888" s="213"/>
      <c r="X18888" s="214"/>
      <c r="Y18888" s="214"/>
      <c r="Z18888" s="214"/>
      <c r="AA18888" s="217"/>
      <c r="AB18888" s="217"/>
      <c r="AC18888" s="217"/>
      <c r="AD18888" s="213"/>
    </row>
    <row r="18889" spans="20:30" x14ac:dyDescent="0.2">
      <c r="T18889" s="212"/>
      <c r="U18889" s="213"/>
      <c r="V18889" s="213"/>
      <c r="W18889" s="213"/>
      <c r="X18889" s="214"/>
      <c r="Y18889" s="214"/>
      <c r="Z18889" s="214"/>
      <c r="AA18889" s="217"/>
      <c r="AB18889" s="217"/>
      <c r="AC18889" s="217"/>
      <c r="AD18889" s="213"/>
    </row>
    <row r="18890" spans="20:30" x14ac:dyDescent="0.2">
      <c r="T18890" s="212"/>
      <c r="U18890" s="213"/>
      <c r="V18890" s="213"/>
      <c r="W18890" s="213"/>
      <c r="X18890" s="214"/>
      <c r="Y18890" s="214"/>
      <c r="Z18890" s="214"/>
      <c r="AA18890" s="217"/>
      <c r="AB18890" s="217"/>
      <c r="AC18890" s="217"/>
      <c r="AD18890" s="213"/>
    </row>
    <row r="18891" spans="20:30" x14ac:dyDescent="0.2">
      <c r="T18891" s="212"/>
      <c r="U18891" s="213"/>
      <c r="V18891" s="213"/>
      <c r="W18891" s="213"/>
      <c r="X18891" s="214"/>
      <c r="Y18891" s="214"/>
      <c r="Z18891" s="214"/>
      <c r="AA18891" s="217"/>
      <c r="AB18891" s="217"/>
      <c r="AC18891" s="217"/>
      <c r="AD18891" s="213"/>
    </row>
    <row r="18892" spans="20:30" x14ac:dyDescent="0.2">
      <c r="T18892" s="212"/>
      <c r="U18892" s="213"/>
      <c r="V18892" s="213"/>
      <c r="W18892" s="213"/>
      <c r="X18892" s="214"/>
      <c r="Y18892" s="214"/>
      <c r="Z18892" s="214"/>
      <c r="AA18892" s="217"/>
      <c r="AB18892" s="217"/>
      <c r="AC18892" s="217"/>
      <c r="AD18892" s="213"/>
    </row>
    <row r="18893" spans="20:30" x14ac:dyDescent="0.2">
      <c r="T18893" s="212"/>
      <c r="U18893" s="213"/>
      <c r="V18893" s="213"/>
      <c r="W18893" s="213"/>
      <c r="X18893" s="214"/>
      <c r="Y18893" s="214"/>
      <c r="Z18893" s="214"/>
      <c r="AA18893" s="217"/>
      <c r="AB18893" s="217"/>
      <c r="AC18893" s="217"/>
      <c r="AD18893" s="213"/>
    </row>
    <row r="18894" spans="20:30" x14ac:dyDescent="0.2">
      <c r="T18894" s="212"/>
      <c r="U18894" s="213"/>
      <c r="V18894" s="213"/>
      <c r="W18894" s="213"/>
      <c r="X18894" s="214"/>
      <c r="Y18894" s="214"/>
      <c r="Z18894" s="214"/>
      <c r="AA18894" s="217"/>
      <c r="AB18894" s="217"/>
      <c r="AC18894" s="217"/>
      <c r="AD18894" s="213"/>
    </row>
    <row r="18895" spans="20:30" x14ac:dyDescent="0.2">
      <c r="T18895" s="212"/>
      <c r="U18895" s="213"/>
      <c r="V18895" s="213"/>
      <c r="W18895" s="213"/>
      <c r="X18895" s="214"/>
      <c r="Y18895" s="214"/>
      <c r="Z18895" s="214"/>
      <c r="AA18895" s="217"/>
      <c r="AB18895" s="217"/>
      <c r="AC18895" s="217"/>
      <c r="AD18895" s="213"/>
    </row>
    <row r="18896" spans="20:30" x14ac:dyDescent="0.2">
      <c r="T18896" s="212"/>
      <c r="U18896" s="213"/>
      <c r="V18896" s="213"/>
      <c r="W18896" s="213"/>
      <c r="X18896" s="214"/>
      <c r="Y18896" s="214"/>
      <c r="Z18896" s="214"/>
      <c r="AA18896" s="217"/>
      <c r="AB18896" s="217"/>
      <c r="AC18896" s="217"/>
      <c r="AD18896" s="213"/>
    </row>
    <row r="18897" spans="20:30" x14ac:dyDescent="0.2">
      <c r="T18897" s="212"/>
      <c r="U18897" s="213"/>
      <c r="V18897" s="213"/>
      <c r="W18897" s="213"/>
      <c r="X18897" s="214"/>
      <c r="Y18897" s="214"/>
      <c r="Z18897" s="214"/>
      <c r="AA18897" s="217"/>
      <c r="AB18897" s="217"/>
      <c r="AC18897" s="217"/>
      <c r="AD18897" s="213"/>
    </row>
    <row r="18898" spans="20:30" x14ac:dyDescent="0.2">
      <c r="T18898" s="212"/>
      <c r="U18898" s="213"/>
      <c r="V18898" s="213"/>
      <c r="W18898" s="213"/>
      <c r="X18898" s="214"/>
      <c r="Y18898" s="214"/>
      <c r="Z18898" s="214"/>
      <c r="AA18898" s="217"/>
      <c r="AB18898" s="217"/>
      <c r="AC18898" s="217"/>
      <c r="AD18898" s="213"/>
    </row>
    <row r="18899" spans="20:30" x14ac:dyDescent="0.2">
      <c r="T18899" s="212"/>
      <c r="U18899" s="213"/>
      <c r="V18899" s="213"/>
      <c r="W18899" s="213"/>
      <c r="X18899" s="214"/>
      <c r="Y18899" s="214"/>
      <c r="Z18899" s="214"/>
      <c r="AA18899" s="217"/>
      <c r="AB18899" s="217"/>
      <c r="AC18899" s="217"/>
      <c r="AD18899" s="213"/>
    </row>
    <row r="18900" spans="20:30" x14ac:dyDescent="0.2">
      <c r="T18900" s="212"/>
      <c r="U18900" s="213"/>
      <c r="V18900" s="213"/>
      <c r="W18900" s="213"/>
      <c r="X18900" s="214"/>
      <c r="Y18900" s="214"/>
      <c r="Z18900" s="214"/>
      <c r="AA18900" s="217"/>
      <c r="AB18900" s="217"/>
      <c r="AC18900" s="217"/>
      <c r="AD18900" s="213"/>
    </row>
    <row r="18901" spans="20:30" x14ac:dyDescent="0.2">
      <c r="T18901" s="212"/>
      <c r="U18901" s="213"/>
      <c r="V18901" s="213"/>
      <c r="W18901" s="213"/>
      <c r="X18901" s="214"/>
      <c r="Y18901" s="214"/>
      <c r="Z18901" s="214"/>
      <c r="AA18901" s="217"/>
      <c r="AB18901" s="217"/>
      <c r="AC18901" s="217"/>
      <c r="AD18901" s="213"/>
    </row>
    <row r="18902" spans="20:30" x14ac:dyDescent="0.2">
      <c r="T18902" s="212"/>
      <c r="U18902" s="213"/>
      <c r="V18902" s="213"/>
      <c r="W18902" s="213"/>
      <c r="X18902" s="214"/>
      <c r="Y18902" s="214"/>
      <c r="Z18902" s="214"/>
      <c r="AA18902" s="217"/>
      <c r="AB18902" s="217"/>
      <c r="AC18902" s="217"/>
      <c r="AD18902" s="213"/>
    </row>
    <row r="18903" spans="20:30" x14ac:dyDescent="0.2">
      <c r="T18903" s="212"/>
      <c r="U18903" s="213"/>
      <c r="V18903" s="213"/>
      <c r="W18903" s="213"/>
      <c r="X18903" s="214"/>
      <c r="Y18903" s="214"/>
      <c r="Z18903" s="214"/>
      <c r="AA18903" s="217"/>
      <c r="AB18903" s="217"/>
      <c r="AC18903" s="217"/>
      <c r="AD18903" s="213"/>
    </row>
    <row r="18904" spans="20:30" x14ac:dyDescent="0.2">
      <c r="T18904" s="212"/>
      <c r="U18904" s="213"/>
      <c r="V18904" s="213"/>
      <c r="W18904" s="213"/>
      <c r="X18904" s="214"/>
      <c r="Y18904" s="214"/>
      <c r="Z18904" s="214"/>
      <c r="AA18904" s="217"/>
      <c r="AB18904" s="217"/>
      <c r="AC18904" s="217"/>
      <c r="AD18904" s="213"/>
    </row>
    <row r="18905" spans="20:30" x14ac:dyDescent="0.2">
      <c r="T18905" s="212"/>
      <c r="U18905" s="213"/>
      <c r="V18905" s="213"/>
      <c r="W18905" s="213"/>
      <c r="X18905" s="214"/>
      <c r="Y18905" s="214"/>
      <c r="Z18905" s="214"/>
      <c r="AA18905" s="217"/>
      <c r="AB18905" s="217"/>
      <c r="AC18905" s="217"/>
      <c r="AD18905" s="213"/>
    </row>
    <row r="18906" spans="20:30" x14ac:dyDescent="0.2">
      <c r="T18906" s="212"/>
      <c r="U18906" s="213"/>
      <c r="V18906" s="213"/>
      <c r="W18906" s="213"/>
      <c r="X18906" s="214"/>
      <c r="Y18906" s="214"/>
      <c r="Z18906" s="214"/>
      <c r="AA18906" s="217"/>
      <c r="AB18906" s="217"/>
      <c r="AC18906" s="217"/>
      <c r="AD18906" s="213"/>
    </row>
    <row r="18907" spans="20:30" x14ac:dyDescent="0.2">
      <c r="T18907" s="212"/>
      <c r="U18907" s="213"/>
      <c r="V18907" s="213"/>
      <c r="W18907" s="213"/>
      <c r="X18907" s="214"/>
      <c r="Y18907" s="214"/>
      <c r="Z18907" s="214"/>
      <c r="AA18907" s="217"/>
      <c r="AB18907" s="217"/>
      <c r="AC18907" s="217"/>
      <c r="AD18907" s="213"/>
    </row>
    <row r="18908" spans="20:30" x14ac:dyDescent="0.2">
      <c r="T18908" s="212"/>
      <c r="U18908" s="213"/>
      <c r="V18908" s="213"/>
      <c r="W18908" s="213"/>
      <c r="X18908" s="214"/>
      <c r="Y18908" s="214"/>
      <c r="Z18908" s="214"/>
      <c r="AA18908" s="217"/>
      <c r="AB18908" s="217"/>
      <c r="AC18908" s="217"/>
      <c r="AD18908" s="213"/>
    </row>
    <row r="18909" spans="20:30" x14ac:dyDescent="0.2">
      <c r="T18909" s="212"/>
      <c r="U18909" s="213"/>
      <c r="V18909" s="213"/>
      <c r="W18909" s="213"/>
      <c r="X18909" s="214"/>
      <c r="Y18909" s="214"/>
      <c r="Z18909" s="214"/>
      <c r="AA18909" s="217"/>
      <c r="AB18909" s="217"/>
      <c r="AC18909" s="217"/>
      <c r="AD18909" s="213"/>
    </row>
    <row r="18910" spans="20:30" x14ac:dyDescent="0.2">
      <c r="T18910" s="212"/>
      <c r="U18910" s="213"/>
      <c r="V18910" s="213"/>
      <c r="W18910" s="213"/>
      <c r="X18910" s="214"/>
      <c r="Y18910" s="214"/>
      <c r="Z18910" s="214"/>
      <c r="AA18910" s="217"/>
      <c r="AB18910" s="217"/>
      <c r="AC18910" s="217"/>
      <c r="AD18910" s="213"/>
    </row>
    <row r="18911" spans="20:30" x14ac:dyDescent="0.2">
      <c r="T18911" s="212"/>
      <c r="U18911" s="213"/>
      <c r="V18911" s="213"/>
      <c r="W18911" s="213"/>
      <c r="X18911" s="214"/>
      <c r="Y18911" s="214"/>
      <c r="Z18911" s="214"/>
      <c r="AA18911" s="217"/>
      <c r="AB18911" s="217"/>
      <c r="AC18911" s="217"/>
      <c r="AD18911" s="213"/>
    </row>
    <row r="18912" spans="20:30" x14ac:dyDescent="0.2">
      <c r="T18912" s="212"/>
      <c r="U18912" s="213"/>
      <c r="V18912" s="213"/>
      <c r="W18912" s="213"/>
      <c r="X18912" s="214"/>
      <c r="Y18912" s="214"/>
      <c r="Z18912" s="214"/>
      <c r="AA18912" s="217"/>
      <c r="AB18912" s="217"/>
      <c r="AC18912" s="217"/>
      <c r="AD18912" s="213"/>
    </row>
    <row r="18913" spans="20:30" x14ac:dyDescent="0.2">
      <c r="T18913" s="212"/>
      <c r="U18913" s="213"/>
      <c r="V18913" s="213"/>
      <c r="W18913" s="213"/>
      <c r="X18913" s="214"/>
      <c r="Y18913" s="214"/>
      <c r="Z18913" s="214"/>
      <c r="AA18913" s="217"/>
      <c r="AB18913" s="217"/>
      <c r="AC18913" s="217"/>
      <c r="AD18913" s="213"/>
    </row>
    <row r="18914" spans="20:30" x14ac:dyDescent="0.2">
      <c r="T18914" s="212"/>
      <c r="U18914" s="213"/>
      <c r="V18914" s="213"/>
      <c r="W18914" s="213"/>
      <c r="X18914" s="214"/>
      <c r="Y18914" s="214"/>
      <c r="Z18914" s="214"/>
      <c r="AA18914" s="217"/>
      <c r="AB18914" s="217"/>
      <c r="AC18914" s="217"/>
      <c r="AD18914" s="213"/>
    </row>
    <row r="18915" spans="20:30" x14ac:dyDescent="0.2">
      <c r="T18915" s="212"/>
      <c r="U18915" s="213"/>
      <c r="V18915" s="213"/>
      <c r="W18915" s="213"/>
      <c r="X18915" s="214"/>
      <c r="Y18915" s="214"/>
      <c r="Z18915" s="214"/>
      <c r="AA18915" s="217"/>
      <c r="AB18915" s="217"/>
      <c r="AC18915" s="217"/>
      <c r="AD18915" s="213"/>
    </row>
    <row r="18916" spans="20:30" x14ac:dyDescent="0.2">
      <c r="T18916" s="212"/>
      <c r="U18916" s="213"/>
      <c r="V18916" s="213"/>
      <c r="W18916" s="213"/>
      <c r="X18916" s="214"/>
      <c r="Y18916" s="214"/>
      <c r="Z18916" s="214"/>
      <c r="AA18916" s="217"/>
      <c r="AB18916" s="217"/>
      <c r="AC18916" s="217"/>
      <c r="AD18916" s="213"/>
    </row>
    <row r="18917" spans="20:30" x14ac:dyDescent="0.2">
      <c r="T18917" s="212"/>
      <c r="U18917" s="213"/>
      <c r="V18917" s="213"/>
      <c r="W18917" s="213"/>
      <c r="X18917" s="214"/>
      <c r="Y18917" s="214"/>
      <c r="Z18917" s="214"/>
      <c r="AA18917" s="217"/>
      <c r="AB18917" s="217"/>
      <c r="AC18917" s="217"/>
      <c r="AD18917" s="213"/>
    </row>
    <row r="18918" spans="20:30" x14ac:dyDescent="0.2">
      <c r="T18918" s="212"/>
      <c r="U18918" s="213"/>
      <c r="V18918" s="213"/>
      <c r="W18918" s="213"/>
      <c r="X18918" s="214"/>
      <c r="Y18918" s="214"/>
      <c r="Z18918" s="214"/>
      <c r="AA18918" s="217"/>
      <c r="AB18918" s="217"/>
      <c r="AC18918" s="217"/>
      <c r="AD18918" s="213"/>
    </row>
    <row r="18919" spans="20:30" x14ac:dyDescent="0.2">
      <c r="T18919" s="212"/>
      <c r="U18919" s="213"/>
      <c r="V18919" s="213"/>
      <c r="W18919" s="213"/>
      <c r="X18919" s="214"/>
      <c r="Y18919" s="214"/>
      <c r="Z18919" s="214"/>
      <c r="AA18919" s="217"/>
      <c r="AB18919" s="217"/>
      <c r="AC18919" s="217"/>
      <c r="AD18919" s="213"/>
    </row>
    <row r="18920" spans="20:30" x14ac:dyDescent="0.2">
      <c r="T18920" s="212"/>
      <c r="U18920" s="213"/>
      <c r="V18920" s="213"/>
      <c r="W18920" s="213"/>
      <c r="X18920" s="214"/>
      <c r="Y18920" s="214"/>
      <c r="Z18920" s="214"/>
      <c r="AA18920" s="217"/>
      <c r="AB18920" s="217"/>
      <c r="AC18920" s="217"/>
      <c r="AD18920" s="213"/>
    </row>
    <row r="18921" spans="20:30" x14ac:dyDescent="0.2">
      <c r="T18921" s="212"/>
      <c r="U18921" s="213"/>
      <c r="V18921" s="213"/>
      <c r="W18921" s="213"/>
      <c r="X18921" s="214"/>
      <c r="Y18921" s="214"/>
      <c r="Z18921" s="214"/>
      <c r="AA18921" s="217"/>
      <c r="AB18921" s="217"/>
      <c r="AC18921" s="217"/>
      <c r="AD18921" s="213"/>
    </row>
    <row r="18922" spans="20:30" x14ac:dyDescent="0.2">
      <c r="T18922" s="212"/>
      <c r="U18922" s="213"/>
      <c r="V18922" s="213"/>
      <c r="W18922" s="213"/>
      <c r="X18922" s="214"/>
      <c r="Y18922" s="214"/>
      <c r="Z18922" s="214"/>
      <c r="AA18922" s="217"/>
      <c r="AB18922" s="217"/>
      <c r="AC18922" s="217"/>
      <c r="AD18922" s="213"/>
    </row>
    <row r="18923" spans="20:30" x14ac:dyDescent="0.2">
      <c r="T18923" s="212"/>
      <c r="U18923" s="213"/>
      <c r="V18923" s="213"/>
      <c r="W18923" s="213"/>
      <c r="X18923" s="214"/>
      <c r="Y18923" s="214"/>
      <c r="Z18923" s="214"/>
      <c r="AA18923" s="217"/>
      <c r="AB18923" s="217"/>
      <c r="AC18923" s="217"/>
      <c r="AD18923" s="213"/>
    </row>
    <row r="18924" spans="20:30" x14ac:dyDescent="0.2">
      <c r="T18924" s="212"/>
      <c r="U18924" s="213"/>
      <c r="V18924" s="213"/>
      <c r="W18924" s="213"/>
      <c r="X18924" s="214"/>
      <c r="Y18924" s="214"/>
      <c r="Z18924" s="214"/>
      <c r="AA18924" s="217"/>
      <c r="AB18924" s="217"/>
      <c r="AC18924" s="217"/>
      <c r="AD18924" s="213"/>
    </row>
    <row r="18925" spans="20:30" x14ac:dyDescent="0.2">
      <c r="T18925" s="212"/>
      <c r="U18925" s="213"/>
      <c r="V18925" s="213"/>
      <c r="W18925" s="213"/>
      <c r="X18925" s="214"/>
      <c r="Y18925" s="214"/>
      <c r="Z18925" s="214"/>
      <c r="AA18925" s="217"/>
      <c r="AB18925" s="217"/>
      <c r="AC18925" s="217"/>
      <c r="AD18925" s="213"/>
    </row>
    <row r="18926" spans="20:30" x14ac:dyDescent="0.2">
      <c r="T18926" s="212"/>
      <c r="U18926" s="213"/>
      <c r="V18926" s="213"/>
      <c r="W18926" s="213"/>
      <c r="X18926" s="214"/>
      <c r="Y18926" s="214"/>
      <c r="Z18926" s="214"/>
      <c r="AA18926" s="217"/>
      <c r="AB18926" s="217"/>
      <c r="AC18926" s="217"/>
      <c r="AD18926" s="213"/>
    </row>
    <row r="18927" spans="20:30" x14ac:dyDescent="0.2">
      <c r="T18927" s="212"/>
      <c r="U18927" s="213"/>
      <c r="V18927" s="213"/>
      <c r="W18927" s="213"/>
      <c r="X18927" s="214"/>
      <c r="Y18927" s="214"/>
      <c r="Z18927" s="214"/>
      <c r="AA18927" s="217"/>
      <c r="AB18927" s="217"/>
      <c r="AC18927" s="217"/>
      <c r="AD18927" s="213"/>
    </row>
    <row r="18928" spans="20:30" x14ac:dyDescent="0.2">
      <c r="T18928" s="212"/>
      <c r="U18928" s="213"/>
      <c r="V18928" s="213"/>
      <c r="W18928" s="213"/>
      <c r="X18928" s="214"/>
      <c r="Y18928" s="214"/>
      <c r="Z18928" s="214"/>
      <c r="AA18928" s="217"/>
      <c r="AB18928" s="217"/>
      <c r="AC18928" s="217"/>
      <c r="AD18928" s="213"/>
    </row>
    <row r="18929" spans="20:30" x14ac:dyDescent="0.2">
      <c r="T18929" s="212"/>
      <c r="U18929" s="213"/>
      <c r="V18929" s="213"/>
      <c r="W18929" s="213"/>
      <c r="X18929" s="214"/>
      <c r="Y18929" s="214"/>
      <c r="Z18929" s="214"/>
      <c r="AA18929" s="217"/>
      <c r="AB18929" s="217"/>
      <c r="AC18929" s="217"/>
      <c r="AD18929" s="213"/>
    </row>
    <row r="18930" spans="20:30" x14ac:dyDescent="0.2">
      <c r="T18930" s="212"/>
      <c r="U18930" s="213"/>
      <c r="V18930" s="213"/>
      <c r="W18930" s="213"/>
      <c r="X18930" s="214"/>
      <c r="Y18930" s="214"/>
      <c r="Z18930" s="214"/>
      <c r="AA18930" s="217"/>
      <c r="AB18930" s="217"/>
      <c r="AC18930" s="217"/>
      <c r="AD18930" s="213"/>
    </row>
    <row r="18931" spans="20:30" x14ac:dyDescent="0.2">
      <c r="T18931" s="212"/>
      <c r="U18931" s="213"/>
      <c r="V18931" s="213"/>
      <c r="W18931" s="213"/>
      <c r="X18931" s="214"/>
      <c r="Y18931" s="214"/>
      <c r="Z18931" s="214"/>
      <c r="AA18931" s="217"/>
      <c r="AB18931" s="217"/>
      <c r="AC18931" s="217"/>
      <c r="AD18931" s="213"/>
    </row>
    <row r="18932" spans="20:30" x14ac:dyDescent="0.2">
      <c r="T18932" s="212"/>
      <c r="U18932" s="213"/>
      <c r="V18932" s="213"/>
      <c r="W18932" s="213"/>
      <c r="X18932" s="214"/>
      <c r="Y18932" s="214"/>
      <c r="Z18932" s="214"/>
      <c r="AA18932" s="217"/>
      <c r="AB18932" s="217"/>
      <c r="AC18932" s="217"/>
      <c r="AD18932" s="213"/>
    </row>
    <row r="18933" spans="20:30" x14ac:dyDescent="0.2">
      <c r="T18933" s="212"/>
      <c r="U18933" s="213"/>
      <c r="V18933" s="213"/>
      <c r="W18933" s="213"/>
      <c r="X18933" s="214"/>
      <c r="Y18933" s="214"/>
      <c r="Z18933" s="214"/>
      <c r="AA18933" s="217"/>
      <c r="AB18933" s="217"/>
      <c r="AC18933" s="217"/>
      <c r="AD18933" s="213"/>
    </row>
    <row r="18934" spans="20:30" x14ac:dyDescent="0.2">
      <c r="T18934" s="212"/>
      <c r="U18934" s="213"/>
      <c r="V18934" s="213"/>
      <c r="W18934" s="213"/>
      <c r="X18934" s="214"/>
      <c r="Y18934" s="214"/>
      <c r="Z18934" s="214"/>
      <c r="AA18934" s="217"/>
      <c r="AB18934" s="217"/>
      <c r="AC18934" s="217"/>
      <c r="AD18934" s="213"/>
    </row>
    <row r="18935" spans="20:30" x14ac:dyDescent="0.2">
      <c r="T18935" s="212"/>
      <c r="U18935" s="213"/>
      <c r="V18935" s="213"/>
      <c r="W18935" s="213"/>
      <c r="X18935" s="214"/>
      <c r="Y18935" s="214"/>
      <c r="Z18935" s="214"/>
      <c r="AA18935" s="217"/>
      <c r="AB18935" s="217"/>
      <c r="AC18935" s="217"/>
      <c r="AD18935" s="213"/>
    </row>
    <row r="18936" spans="20:30" x14ac:dyDescent="0.2">
      <c r="T18936" s="212"/>
      <c r="U18936" s="213"/>
      <c r="V18936" s="213"/>
      <c r="W18936" s="213"/>
      <c r="X18936" s="214"/>
      <c r="Y18936" s="214"/>
      <c r="Z18936" s="214"/>
      <c r="AA18936" s="217"/>
      <c r="AB18936" s="217"/>
      <c r="AC18936" s="217"/>
      <c r="AD18936" s="213"/>
    </row>
    <row r="18937" spans="20:30" x14ac:dyDescent="0.2">
      <c r="T18937" s="212"/>
      <c r="U18937" s="213"/>
      <c r="V18937" s="213"/>
      <c r="W18937" s="213"/>
      <c r="X18937" s="214"/>
      <c r="Y18937" s="214"/>
      <c r="Z18937" s="214"/>
      <c r="AA18937" s="217"/>
      <c r="AB18937" s="217"/>
      <c r="AC18937" s="217"/>
      <c r="AD18937" s="213"/>
    </row>
    <row r="18938" spans="20:30" x14ac:dyDescent="0.2">
      <c r="T18938" s="212"/>
      <c r="U18938" s="213"/>
      <c r="V18938" s="213"/>
      <c r="W18938" s="213"/>
      <c r="X18938" s="214"/>
      <c r="Y18938" s="214"/>
      <c r="Z18938" s="214"/>
      <c r="AA18938" s="217"/>
      <c r="AB18938" s="217"/>
      <c r="AC18938" s="217"/>
      <c r="AD18938" s="213"/>
    </row>
    <row r="18939" spans="20:30" x14ac:dyDescent="0.2">
      <c r="T18939" s="212"/>
      <c r="U18939" s="213"/>
      <c r="V18939" s="213"/>
      <c r="W18939" s="213"/>
      <c r="X18939" s="214"/>
      <c r="Y18939" s="214"/>
      <c r="Z18939" s="214"/>
      <c r="AA18939" s="217"/>
      <c r="AB18939" s="217"/>
      <c r="AC18939" s="217"/>
      <c r="AD18939" s="213"/>
    </row>
    <row r="18940" spans="20:30" x14ac:dyDescent="0.2">
      <c r="T18940" s="212"/>
      <c r="U18940" s="213"/>
      <c r="V18940" s="213"/>
      <c r="W18940" s="213"/>
      <c r="X18940" s="214"/>
      <c r="Y18940" s="214"/>
      <c r="Z18940" s="214"/>
      <c r="AA18940" s="217"/>
      <c r="AB18940" s="217"/>
      <c r="AC18940" s="217"/>
      <c r="AD18940" s="213"/>
    </row>
    <row r="18941" spans="20:30" x14ac:dyDescent="0.2">
      <c r="T18941" s="212"/>
      <c r="U18941" s="213"/>
      <c r="V18941" s="213"/>
      <c r="W18941" s="213"/>
      <c r="X18941" s="214"/>
      <c r="Y18941" s="214"/>
      <c r="Z18941" s="214"/>
      <c r="AA18941" s="217"/>
      <c r="AB18941" s="217"/>
      <c r="AC18941" s="217"/>
      <c r="AD18941" s="213"/>
    </row>
    <row r="18942" spans="20:30" x14ac:dyDescent="0.2">
      <c r="T18942" s="212"/>
      <c r="U18942" s="213"/>
      <c r="V18942" s="213"/>
      <c r="W18942" s="213"/>
      <c r="X18942" s="214"/>
      <c r="Y18942" s="214"/>
      <c r="Z18942" s="214"/>
      <c r="AA18942" s="217"/>
      <c r="AB18942" s="217"/>
      <c r="AC18942" s="217"/>
      <c r="AD18942" s="213"/>
    </row>
    <row r="18943" spans="20:30" x14ac:dyDescent="0.2">
      <c r="T18943" s="212"/>
      <c r="U18943" s="213"/>
      <c r="V18943" s="213"/>
      <c r="W18943" s="213"/>
      <c r="X18943" s="214"/>
      <c r="Y18943" s="214"/>
      <c r="Z18943" s="214"/>
      <c r="AA18943" s="217"/>
      <c r="AB18943" s="217"/>
      <c r="AC18943" s="217"/>
      <c r="AD18943" s="213"/>
    </row>
    <row r="18944" spans="20:30" x14ac:dyDescent="0.2">
      <c r="T18944" s="212"/>
      <c r="U18944" s="213"/>
      <c r="V18944" s="213"/>
      <c r="W18944" s="213"/>
      <c r="X18944" s="214"/>
      <c r="Y18944" s="214"/>
      <c r="Z18944" s="214"/>
      <c r="AA18944" s="217"/>
      <c r="AB18944" s="217"/>
      <c r="AC18944" s="217"/>
      <c r="AD18944" s="213"/>
    </row>
    <row r="18945" spans="20:30" x14ac:dyDescent="0.2">
      <c r="T18945" s="212"/>
      <c r="U18945" s="213"/>
      <c r="V18945" s="213"/>
      <c r="W18945" s="213"/>
      <c r="X18945" s="214"/>
      <c r="Y18945" s="214"/>
      <c r="Z18945" s="214"/>
      <c r="AA18945" s="217"/>
      <c r="AB18945" s="217"/>
      <c r="AC18945" s="217"/>
      <c r="AD18945" s="213"/>
    </row>
    <row r="18946" spans="20:30" x14ac:dyDescent="0.2">
      <c r="T18946" s="212"/>
      <c r="U18946" s="213"/>
      <c r="V18946" s="213"/>
      <c r="W18946" s="213"/>
      <c r="X18946" s="214"/>
      <c r="Y18946" s="214"/>
      <c r="Z18946" s="214"/>
      <c r="AA18946" s="217"/>
      <c r="AB18946" s="217"/>
      <c r="AC18946" s="217"/>
      <c r="AD18946" s="213"/>
    </row>
    <row r="18947" spans="20:30" x14ac:dyDescent="0.2">
      <c r="T18947" s="212"/>
      <c r="U18947" s="213"/>
      <c r="V18947" s="213"/>
      <c r="W18947" s="213"/>
      <c r="X18947" s="214"/>
      <c r="Y18947" s="214"/>
      <c r="Z18947" s="214"/>
      <c r="AA18947" s="217"/>
      <c r="AB18947" s="217"/>
      <c r="AC18947" s="217"/>
      <c r="AD18947" s="213"/>
    </row>
    <row r="18948" spans="20:30" x14ac:dyDescent="0.2">
      <c r="T18948" s="212"/>
      <c r="U18948" s="213"/>
      <c r="V18948" s="213"/>
      <c r="W18948" s="213"/>
      <c r="X18948" s="214"/>
      <c r="Y18948" s="214"/>
      <c r="Z18948" s="214"/>
      <c r="AA18948" s="217"/>
      <c r="AB18948" s="217"/>
      <c r="AC18948" s="217"/>
      <c r="AD18948" s="213"/>
    </row>
    <row r="18949" spans="20:30" x14ac:dyDescent="0.2">
      <c r="T18949" s="212"/>
      <c r="U18949" s="213"/>
      <c r="V18949" s="213"/>
      <c r="W18949" s="213"/>
      <c r="X18949" s="214"/>
      <c r="Y18949" s="214"/>
      <c r="Z18949" s="214"/>
      <c r="AA18949" s="217"/>
      <c r="AB18949" s="217"/>
      <c r="AC18949" s="217"/>
      <c r="AD18949" s="213"/>
    </row>
    <row r="18950" spans="20:30" x14ac:dyDescent="0.2">
      <c r="T18950" s="212"/>
      <c r="U18950" s="213"/>
      <c r="V18950" s="213"/>
      <c r="W18950" s="213"/>
      <c r="X18950" s="214"/>
      <c r="Y18950" s="214"/>
      <c r="Z18950" s="214"/>
      <c r="AA18950" s="217"/>
      <c r="AB18950" s="217"/>
      <c r="AC18950" s="217"/>
      <c r="AD18950" s="213"/>
    </row>
    <row r="18951" spans="20:30" x14ac:dyDescent="0.2">
      <c r="T18951" s="212"/>
      <c r="U18951" s="213"/>
      <c r="V18951" s="213"/>
      <c r="W18951" s="213"/>
      <c r="X18951" s="214"/>
      <c r="Y18951" s="214"/>
      <c r="Z18951" s="214"/>
      <c r="AA18951" s="217"/>
      <c r="AB18951" s="217"/>
      <c r="AC18951" s="217"/>
      <c r="AD18951" s="213"/>
    </row>
    <row r="18952" spans="20:30" x14ac:dyDescent="0.2">
      <c r="T18952" s="212"/>
      <c r="U18952" s="213"/>
      <c r="V18952" s="213"/>
      <c r="W18952" s="213"/>
      <c r="X18952" s="214"/>
      <c r="Y18952" s="214"/>
      <c r="Z18952" s="214"/>
      <c r="AA18952" s="217"/>
      <c r="AB18952" s="217"/>
      <c r="AC18952" s="217"/>
      <c r="AD18952" s="213"/>
    </row>
    <row r="18953" spans="20:30" x14ac:dyDescent="0.2">
      <c r="T18953" s="212"/>
      <c r="U18953" s="213"/>
      <c r="V18953" s="213"/>
      <c r="W18953" s="213"/>
      <c r="X18953" s="214"/>
      <c r="Y18953" s="214"/>
      <c r="Z18953" s="214"/>
      <c r="AA18953" s="217"/>
      <c r="AB18953" s="217"/>
      <c r="AC18953" s="217"/>
      <c r="AD18953" s="213"/>
    </row>
    <row r="18954" spans="20:30" x14ac:dyDescent="0.2">
      <c r="T18954" s="212"/>
      <c r="U18954" s="213"/>
      <c r="V18954" s="213"/>
      <c r="W18954" s="213"/>
      <c r="X18954" s="214"/>
      <c r="Y18954" s="214"/>
      <c r="Z18954" s="214"/>
      <c r="AA18954" s="217"/>
      <c r="AB18954" s="217"/>
      <c r="AC18954" s="217"/>
      <c r="AD18954" s="213"/>
    </row>
    <row r="18955" spans="20:30" x14ac:dyDescent="0.2">
      <c r="T18955" s="212"/>
      <c r="U18955" s="213"/>
      <c r="V18955" s="213"/>
      <c r="W18955" s="213"/>
      <c r="X18955" s="214"/>
      <c r="Y18955" s="214"/>
      <c r="Z18955" s="214"/>
      <c r="AA18955" s="217"/>
      <c r="AB18955" s="217"/>
      <c r="AC18955" s="217"/>
      <c r="AD18955" s="213"/>
    </row>
    <row r="18956" spans="20:30" x14ac:dyDescent="0.2">
      <c r="T18956" s="212"/>
      <c r="U18956" s="213"/>
      <c r="V18956" s="213"/>
      <c r="W18956" s="213"/>
      <c r="X18956" s="214"/>
      <c r="Y18956" s="214"/>
      <c r="Z18956" s="214"/>
      <c r="AA18956" s="217"/>
      <c r="AB18956" s="217"/>
      <c r="AC18956" s="217"/>
      <c r="AD18956" s="213"/>
    </row>
    <row r="18957" spans="20:30" x14ac:dyDescent="0.2">
      <c r="T18957" s="212"/>
      <c r="U18957" s="213"/>
      <c r="V18957" s="213"/>
      <c r="W18957" s="213"/>
      <c r="X18957" s="214"/>
      <c r="Y18957" s="214"/>
      <c r="Z18957" s="214"/>
      <c r="AA18957" s="217"/>
      <c r="AB18957" s="217"/>
      <c r="AC18957" s="217"/>
      <c r="AD18957" s="213"/>
    </row>
    <row r="18958" spans="20:30" x14ac:dyDescent="0.2">
      <c r="T18958" s="212"/>
      <c r="U18958" s="213"/>
      <c r="V18958" s="213"/>
      <c r="W18958" s="213"/>
      <c r="X18958" s="214"/>
      <c r="Y18958" s="214"/>
      <c r="Z18958" s="214"/>
      <c r="AA18958" s="217"/>
      <c r="AB18958" s="217"/>
      <c r="AC18958" s="217"/>
      <c r="AD18958" s="213"/>
    </row>
    <row r="18959" spans="20:30" x14ac:dyDescent="0.2">
      <c r="T18959" s="212"/>
      <c r="U18959" s="213"/>
      <c r="V18959" s="213"/>
      <c r="W18959" s="213"/>
      <c r="X18959" s="214"/>
      <c r="Y18959" s="214"/>
      <c r="Z18959" s="214"/>
      <c r="AA18959" s="217"/>
      <c r="AB18959" s="217"/>
      <c r="AC18959" s="217"/>
      <c r="AD18959" s="213"/>
    </row>
    <row r="18960" spans="20:30" x14ac:dyDescent="0.2">
      <c r="T18960" s="212"/>
      <c r="U18960" s="213"/>
      <c r="V18960" s="213"/>
      <c r="W18960" s="213"/>
      <c r="X18960" s="214"/>
      <c r="Y18960" s="214"/>
      <c r="Z18960" s="214"/>
      <c r="AA18960" s="217"/>
      <c r="AB18960" s="217"/>
      <c r="AC18960" s="217"/>
      <c r="AD18960" s="213"/>
    </row>
    <row r="18961" spans="20:30" x14ac:dyDescent="0.2">
      <c r="T18961" s="212"/>
      <c r="U18961" s="213"/>
      <c r="V18961" s="213"/>
      <c r="W18961" s="213"/>
      <c r="X18961" s="214"/>
      <c r="Y18961" s="214"/>
      <c r="Z18961" s="214"/>
      <c r="AA18961" s="217"/>
      <c r="AB18961" s="217"/>
      <c r="AC18961" s="217"/>
      <c r="AD18961" s="213"/>
    </row>
    <row r="18962" spans="20:30" x14ac:dyDescent="0.2">
      <c r="T18962" s="212"/>
      <c r="U18962" s="213"/>
      <c r="V18962" s="213"/>
      <c r="W18962" s="213"/>
      <c r="X18962" s="214"/>
      <c r="Y18962" s="214"/>
      <c r="Z18962" s="214"/>
      <c r="AA18962" s="217"/>
      <c r="AB18962" s="217"/>
      <c r="AC18962" s="217"/>
      <c r="AD18962" s="213"/>
    </row>
    <row r="18963" spans="20:30" x14ac:dyDescent="0.2">
      <c r="T18963" s="212"/>
      <c r="U18963" s="213"/>
      <c r="V18963" s="213"/>
      <c r="W18963" s="213"/>
      <c r="X18963" s="214"/>
      <c r="Y18963" s="214"/>
      <c r="Z18963" s="214"/>
      <c r="AA18963" s="217"/>
      <c r="AB18963" s="217"/>
      <c r="AC18963" s="217"/>
      <c r="AD18963" s="213"/>
    </row>
    <row r="18964" spans="20:30" x14ac:dyDescent="0.2">
      <c r="T18964" s="212"/>
      <c r="U18964" s="213"/>
      <c r="V18964" s="213"/>
      <c r="W18964" s="213"/>
      <c r="X18964" s="214"/>
      <c r="Y18964" s="214"/>
      <c r="Z18964" s="214"/>
      <c r="AA18964" s="217"/>
      <c r="AB18964" s="217"/>
      <c r="AC18964" s="217"/>
      <c r="AD18964" s="213"/>
    </row>
    <row r="18965" spans="20:30" x14ac:dyDescent="0.2">
      <c r="T18965" s="212"/>
      <c r="U18965" s="213"/>
      <c r="V18965" s="213"/>
      <c r="W18965" s="213"/>
      <c r="X18965" s="214"/>
      <c r="Y18965" s="214"/>
      <c r="Z18965" s="214"/>
      <c r="AA18965" s="217"/>
      <c r="AB18965" s="217"/>
      <c r="AC18965" s="217"/>
      <c r="AD18965" s="213"/>
    </row>
    <row r="18966" spans="20:30" x14ac:dyDescent="0.2">
      <c r="T18966" s="212"/>
      <c r="U18966" s="213"/>
      <c r="V18966" s="213"/>
      <c r="W18966" s="213"/>
      <c r="X18966" s="214"/>
      <c r="Y18966" s="214"/>
      <c r="Z18966" s="214"/>
      <c r="AA18966" s="217"/>
      <c r="AB18966" s="217"/>
      <c r="AC18966" s="217"/>
      <c r="AD18966" s="213"/>
    </row>
    <row r="18967" spans="20:30" x14ac:dyDescent="0.2">
      <c r="T18967" s="212"/>
      <c r="U18967" s="213"/>
      <c r="V18967" s="213"/>
      <c r="W18967" s="213"/>
      <c r="X18967" s="214"/>
      <c r="Y18967" s="214"/>
      <c r="Z18967" s="214"/>
      <c r="AA18967" s="217"/>
      <c r="AB18967" s="217"/>
      <c r="AC18967" s="217"/>
      <c r="AD18967" s="213"/>
    </row>
    <row r="18968" spans="20:30" x14ac:dyDescent="0.2">
      <c r="T18968" s="212"/>
      <c r="U18968" s="213"/>
      <c r="V18968" s="213"/>
      <c r="W18968" s="213"/>
      <c r="X18968" s="214"/>
      <c r="Y18968" s="214"/>
      <c r="Z18968" s="214"/>
      <c r="AA18968" s="217"/>
      <c r="AB18968" s="217"/>
      <c r="AC18968" s="217"/>
      <c r="AD18968" s="213"/>
    </row>
    <row r="18969" spans="20:30" x14ac:dyDescent="0.2">
      <c r="T18969" s="212"/>
      <c r="U18969" s="213"/>
      <c r="V18969" s="213"/>
      <c r="W18969" s="213"/>
      <c r="X18969" s="214"/>
      <c r="Y18969" s="214"/>
      <c r="Z18969" s="214"/>
      <c r="AA18969" s="217"/>
      <c r="AB18969" s="217"/>
      <c r="AC18969" s="217"/>
      <c r="AD18969" s="213"/>
    </row>
    <row r="18970" spans="20:30" x14ac:dyDescent="0.2">
      <c r="T18970" s="212"/>
      <c r="U18970" s="213"/>
      <c r="V18970" s="213"/>
      <c r="W18970" s="213"/>
      <c r="X18970" s="214"/>
      <c r="Y18970" s="214"/>
      <c r="Z18970" s="214"/>
      <c r="AA18970" s="217"/>
      <c r="AB18970" s="217"/>
      <c r="AC18970" s="217"/>
      <c r="AD18970" s="213"/>
    </row>
    <row r="18971" spans="20:30" x14ac:dyDescent="0.2">
      <c r="T18971" s="212"/>
      <c r="U18971" s="213"/>
      <c r="V18971" s="213"/>
      <c r="W18971" s="213"/>
      <c r="X18971" s="214"/>
      <c r="Y18971" s="214"/>
      <c r="Z18971" s="214"/>
      <c r="AA18971" s="217"/>
      <c r="AB18971" s="217"/>
      <c r="AC18971" s="217"/>
      <c r="AD18971" s="213"/>
    </row>
    <row r="18972" spans="20:30" x14ac:dyDescent="0.2">
      <c r="T18972" s="212"/>
      <c r="U18972" s="213"/>
      <c r="V18972" s="213"/>
      <c r="W18972" s="213"/>
      <c r="X18972" s="214"/>
      <c r="Y18972" s="214"/>
      <c r="Z18972" s="214"/>
      <c r="AA18972" s="217"/>
      <c r="AB18972" s="217"/>
      <c r="AC18972" s="217"/>
      <c r="AD18972" s="213"/>
    </row>
    <row r="18973" spans="20:30" x14ac:dyDescent="0.2">
      <c r="T18973" s="212"/>
      <c r="U18973" s="213"/>
      <c r="V18973" s="213"/>
      <c r="W18973" s="213"/>
      <c r="X18973" s="214"/>
      <c r="Y18973" s="214"/>
      <c r="Z18973" s="214"/>
      <c r="AA18973" s="217"/>
      <c r="AB18973" s="217"/>
      <c r="AC18973" s="217"/>
      <c r="AD18973" s="213"/>
    </row>
    <row r="18974" spans="20:30" x14ac:dyDescent="0.2">
      <c r="T18974" s="212"/>
      <c r="U18974" s="213"/>
      <c r="V18974" s="213"/>
      <c r="W18974" s="213"/>
      <c r="X18974" s="214"/>
      <c r="Y18974" s="214"/>
      <c r="Z18974" s="214"/>
      <c r="AA18974" s="217"/>
      <c r="AB18974" s="217"/>
      <c r="AC18974" s="217"/>
      <c r="AD18974" s="213"/>
    </row>
    <row r="18975" spans="20:30" x14ac:dyDescent="0.2">
      <c r="T18975" s="212"/>
      <c r="U18975" s="213"/>
      <c r="V18975" s="213"/>
      <c r="W18975" s="213"/>
      <c r="X18975" s="214"/>
      <c r="Y18975" s="214"/>
      <c r="Z18975" s="214"/>
      <c r="AA18975" s="217"/>
      <c r="AB18975" s="217"/>
      <c r="AC18975" s="217"/>
      <c r="AD18975" s="213"/>
    </row>
    <row r="18976" spans="20:30" x14ac:dyDescent="0.2">
      <c r="T18976" s="212"/>
      <c r="U18976" s="213"/>
      <c r="V18976" s="213"/>
      <c r="W18976" s="213"/>
      <c r="X18976" s="214"/>
      <c r="Y18976" s="214"/>
      <c r="Z18976" s="214"/>
      <c r="AA18976" s="217"/>
      <c r="AB18976" s="217"/>
      <c r="AC18976" s="217"/>
      <c r="AD18976" s="213"/>
    </row>
    <row r="18977" spans="20:30" x14ac:dyDescent="0.2">
      <c r="T18977" s="212"/>
      <c r="U18977" s="213"/>
      <c r="V18977" s="213"/>
      <c r="W18977" s="213"/>
      <c r="X18977" s="214"/>
      <c r="Y18977" s="214"/>
      <c r="Z18977" s="214"/>
      <c r="AA18977" s="217"/>
      <c r="AB18977" s="217"/>
      <c r="AC18977" s="217"/>
      <c r="AD18977" s="213"/>
    </row>
    <row r="18978" spans="20:30" x14ac:dyDescent="0.2">
      <c r="T18978" s="212"/>
      <c r="U18978" s="213"/>
      <c r="V18978" s="213"/>
      <c r="W18978" s="213"/>
      <c r="X18978" s="214"/>
      <c r="Y18978" s="214"/>
      <c r="Z18978" s="214"/>
      <c r="AA18978" s="217"/>
      <c r="AB18978" s="217"/>
      <c r="AC18978" s="217"/>
      <c r="AD18978" s="213"/>
    </row>
    <row r="18979" spans="20:30" x14ac:dyDescent="0.2">
      <c r="T18979" s="212"/>
      <c r="U18979" s="213"/>
      <c r="V18979" s="213"/>
      <c r="W18979" s="213"/>
      <c r="X18979" s="214"/>
      <c r="Y18979" s="214"/>
      <c r="Z18979" s="214"/>
      <c r="AA18979" s="217"/>
      <c r="AB18979" s="217"/>
      <c r="AC18979" s="217"/>
      <c r="AD18979" s="213"/>
    </row>
    <row r="18980" spans="20:30" x14ac:dyDescent="0.2">
      <c r="T18980" s="212"/>
      <c r="U18980" s="213"/>
      <c r="V18980" s="213"/>
      <c r="W18980" s="213"/>
      <c r="X18980" s="214"/>
      <c r="Y18980" s="214"/>
      <c r="Z18980" s="214"/>
      <c r="AA18980" s="217"/>
      <c r="AB18980" s="217"/>
      <c r="AC18980" s="217"/>
      <c r="AD18980" s="213"/>
    </row>
    <row r="18981" spans="20:30" x14ac:dyDescent="0.2">
      <c r="T18981" s="212"/>
      <c r="U18981" s="213"/>
      <c r="V18981" s="213"/>
      <c r="W18981" s="213"/>
      <c r="X18981" s="214"/>
      <c r="Y18981" s="214"/>
      <c r="Z18981" s="214"/>
      <c r="AA18981" s="217"/>
      <c r="AB18981" s="217"/>
      <c r="AC18981" s="217"/>
      <c r="AD18981" s="213"/>
    </row>
    <row r="18982" spans="20:30" x14ac:dyDescent="0.2">
      <c r="T18982" s="212"/>
      <c r="U18982" s="213"/>
      <c r="V18982" s="213"/>
      <c r="W18982" s="213"/>
      <c r="X18982" s="214"/>
      <c r="Y18982" s="214"/>
      <c r="Z18982" s="214"/>
      <c r="AA18982" s="217"/>
      <c r="AB18982" s="217"/>
      <c r="AC18982" s="217"/>
      <c r="AD18982" s="213"/>
    </row>
    <row r="18983" spans="20:30" x14ac:dyDescent="0.2">
      <c r="T18983" s="212"/>
      <c r="U18983" s="213"/>
      <c r="V18983" s="213"/>
      <c r="W18983" s="213"/>
      <c r="X18983" s="214"/>
      <c r="Y18983" s="214"/>
      <c r="Z18983" s="214"/>
      <c r="AA18983" s="217"/>
      <c r="AB18983" s="217"/>
      <c r="AC18983" s="217"/>
      <c r="AD18983" s="213"/>
    </row>
    <row r="18984" spans="20:30" x14ac:dyDescent="0.2">
      <c r="T18984" s="212"/>
      <c r="U18984" s="213"/>
      <c r="V18984" s="213"/>
      <c r="W18984" s="213"/>
      <c r="X18984" s="214"/>
      <c r="Y18984" s="214"/>
      <c r="Z18984" s="214"/>
      <c r="AA18984" s="217"/>
      <c r="AB18984" s="217"/>
      <c r="AC18984" s="217"/>
      <c r="AD18984" s="213"/>
    </row>
    <row r="18985" spans="20:30" x14ac:dyDescent="0.2">
      <c r="T18985" s="212"/>
      <c r="U18985" s="213"/>
      <c r="V18985" s="213"/>
      <c r="W18985" s="213"/>
      <c r="X18985" s="214"/>
      <c r="Y18985" s="214"/>
      <c r="Z18985" s="214"/>
      <c r="AA18985" s="217"/>
      <c r="AB18985" s="217"/>
      <c r="AC18985" s="217"/>
      <c r="AD18985" s="213"/>
    </row>
    <row r="18986" spans="20:30" x14ac:dyDescent="0.2">
      <c r="T18986" s="212"/>
      <c r="U18986" s="213"/>
      <c r="V18986" s="213"/>
      <c r="W18986" s="213"/>
      <c r="X18986" s="214"/>
      <c r="Y18986" s="214"/>
      <c r="Z18986" s="214"/>
      <c r="AA18986" s="217"/>
      <c r="AB18986" s="217"/>
      <c r="AC18986" s="217"/>
      <c r="AD18986" s="213"/>
    </row>
    <row r="18987" spans="20:30" x14ac:dyDescent="0.2">
      <c r="T18987" s="212"/>
      <c r="U18987" s="213"/>
      <c r="V18987" s="213"/>
      <c r="W18987" s="213"/>
      <c r="X18987" s="214"/>
      <c r="Y18987" s="214"/>
      <c r="Z18987" s="214"/>
      <c r="AA18987" s="217"/>
      <c r="AB18987" s="217"/>
      <c r="AC18987" s="217"/>
      <c r="AD18987" s="213"/>
    </row>
    <row r="18988" spans="20:30" x14ac:dyDescent="0.2">
      <c r="T18988" s="212"/>
      <c r="U18988" s="213"/>
      <c r="V18988" s="213"/>
      <c r="W18988" s="213"/>
      <c r="X18988" s="214"/>
      <c r="Y18988" s="214"/>
      <c r="Z18988" s="214"/>
      <c r="AA18988" s="217"/>
      <c r="AB18988" s="217"/>
      <c r="AC18988" s="217"/>
      <c r="AD18988" s="213"/>
    </row>
    <row r="18989" spans="20:30" x14ac:dyDescent="0.2">
      <c r="T18989" s="212"/>
      <c r="U18989" s="213"/>
      <c r="V18989" s="213"/>
      <c r="W18989" s="213"/>
      <c r="X18989" s="214"/>
      <c r="Y18989" s="214"/>
      <c r="Z18989" s="214"/>
      <c r="AA18989" s="217"/>
      <c r="AB18989" s="217"/>
      <c r="AC18989" s="217"/>
      <c r="AD18989" s="213"/>
    </row>
    <row r="18990" spans="20:30" x14ac:dyDescent="0.2">
      <c r="T18990" s="212"/>
      <c r="U18990" s="213"/>
      <c r="V18990" s="213"/>
      <c r="W18990" s="213"/>
      <c r="X18990" s="214"/>
      <c r="Y18990" s="214"/>
      <c r="Z18990" s="214"/>
      <c r="AA18990" s="217"/>
      <c r="AB18990" s="217"/>
      <c r="AC18990" s="217"/>
      <c r="AD18990" s="213"/>
    </row>
    <row r="18991" spans="20:30" x14ac:dyDescent="0.2">
      <c r="T18991" s="212"/>
      <c r="U18991" s="213"/>
      <c r="V18991" s="213"/>
      <c r="W18991" s="213"/>
      <c r="X18991" s="214"/>
      <c r="Y18991" s="214"/>
      <c r="Z18991" s="214"/>
      <c r="AA18991" s="217"/>
      <c r="AB18991" s="217"/>
      <c r="AC18991" s="217"/>
      <c r="AD18991" s="213"/>
    </row>
    <row r="18992" spans="20:30" x14ac:dyDescent="0.2">
      <c r="T18992" s="212"/>
      <c r="U18992" s="213"/>
      <c r="V18992" s="213"/>
      <c r="W18992" s="213"/>
      <c r="X18992" s="214"/>
      <c r="Y18992" s="214"/>
      <c r="Z18992" s="214"/>
      <c r="AA18992" s="217"/>
      <c r="AB18992" s="217"/>
      <c r="AC18992" s="217"/>
      <c r="AD18992" s="213"/>
    </row>
    <row r="18993" spans="20:30" x14ac:dyDescent="0.2">
      <c r="T18993" s="212"/>
      <c r="U18993" s="213"/>
      <c r="V18993" s="213"/>
      <c r="W18993" s="213"/>
      <c r="X18993" s="214"/>
      <c r="Y18993" s="214"/>
      <c r="Z18993" s="214"/>
      <c r="AA18993" s="217"/>
      <c r="AB18993" s="217"/>
      <c r="AC18993" s="217"/>
      <c r="AD18993" s="213"/>
    </row>
    <row r="18994" spans="20:30" x14ac:dyDescent="0.2">
      <c r="T18994" s="212"/>
      <c r="U18994" s="213"/>
      <c r="V18994" s="213"/>
      <c r="W18994" s="213"/>
      <c r="X18994" s="214"/>
      <c r="Y18994" s="214"/>
      <c r="Z18994" s="214"/>
      <c r="AA18994" s="217"/>
      <c r="AB18994" s="217"/>
      <c r="AC18994" s="217"/>
      <c r="AD18994" s="213"/>
    </row>
    <row r="18995" spans="20:30" x14ac:dyDescent="0.2">
      <c r="T18995" s="212"/>
      <c r="U18995" s="213"/>
      <c r="V18995" s="213"/>
      <c r="W18995" s="213"/>
      <c r="X18995" s="214"/>
      <c r="Y18995" s="214"/>
      <c r="Z18995" s="214"/>
      <c r="AA18995" s="217"/>
      <c r="AB18995" s="217"/>
      <c r="AC18995" s="217"/>
      <c r="AD18995" s="213"/>
    </row>
    <row r="18996" spans="20:30" x14ac:dyDescent="0.2">
      <c r="T18996" s="212"/>
      <c r="U18996" s="213"/>
      <c r="V18996" s="213"/>
      <c r="W18996" s="213"/>
      <c r="X18996" s="214"/>
      <c r="Y18996" s="214"/>
      <c r="Z18996" s="214"/>
      <c r="AA18996" s="217"/>
      <c r="AB18996" s="217"/>
      <c r="AC18996" s="217"/>
      <c r="AD18996" s="213"/>
    </row>
    <row r="18997" spans="20:30" x14ac:dyDescent="0.2">
      <c r="T18997" s="212"/>
      <c r="U18997" s="213"/>
      <c r="V18997" s="213"/>
      <c r="W18997" s="213"/>
      <c r="X18997" s="214"/>
      <c r="Y18997" s="214"/>
      <c r="Z18997" s="214"/>
      <c r="AA18997" s="217"/>
      <c r="AB18997" s="217"/>
      <c r="AC18997" s="217"/>
      <c r="AD18997" s="213"/>
    </row>
    <row r="18998" spans="20:30" x14ac:dyDescent="0.2">
      <c r="T18998" s="212"/>
      <c r="U18998" s="213"/>
      <c r="V18998" s="213"/>
      <c r="W18998" s="213"/>
      <c r="X18998" s="214"/>
      <c r="Y18998" s="214"/>
      <c r="Z18998" s="214"/>
      <c r="AA18998" s="217"/>
      <c r="AB18998" s="217"/>
      <c r="AC18998" s="217"/>
      <c r="AD18998" s="213"/>
    </row>
    <row r="18999" spans="20:30" x14ac:dyDescent="0.2">
      <c r="T18999" s="212"/>
      <c r="U18999" s="213"/>
      <c r="V18999" s="213"/>
      <c r="W18999" s="213"/>
      <c r="X18999" s="214"/>
      <c r="Y18999" s="214"/>
      <c r="Z18999" s="214"/>
      <c r="AA18999" s="217"/>
      <c r="AB18999" s="217"/>
      <c r="AC18999" s="217"/>
      <c r="AD18999" s="213"/>
    </row>
    <row r="19000" spans="20:30" x14ac:dyDescent="0.2">
      <c r="T19000" s="212"/>
      <c r="U19000" s="213"/>
      <c r="V19000" s="213"/>
      <c r="W19000" s="213"/>
      <c r="X19000" s="214"/>
      <c r="Y19000" s="214"/>
      <c r="Z19000" s="214"/>
      <c r="AA19000" s="217"/>
      <c r="AB19000" s="217"/>
      <c r="AC19000" s="217"/>
      <c r="AD19000" s="213"/>
    </row>
    <row r="19001" spans="20:30" x14ac:dyDescent="0.2">
      <c r="T19001" s="212"/>
      <c r="U19001" s="213"/>
      <c r="V19001" s="213"/>
      <c r="W19001" s="213"/>
      <c r="X19001" s="214"/>
      <c r="Y19001" s="214"/>
      <c r="Z19001" s="214"/>
      <c r="AA19001" s="217"/>
      <c r="AB19001" s="217"/>
      <c r="AC19001" s="217"/>
      <c r="AD19001" s="213"/>
    </row>
    <row r="19002" spans="20:30" x14ac:dyDescent="0.2">
      <c r="T19002" s="212"/>
      <c r="U19002" s="213"/>
      <c r="V19002" s="213"/>
      <c r="W19002" s="213"/>
      <c r="X19002" s="214"/>
      <c r="Y19002" s="214"/>
      <c r="Z19002" s="214"/>
      <c r="AA19002" s="217"/>
      <c r="AB19002" s="217"/>
      <c r="AC19002" s="217"/>
      <c r="AD19002" s="213"/>
    </row>
    <row r="19003" spans="20:30" x14ac:dyDescent="0.2">
      <c r="T19003" s="212"/>
      <c r="U19003" s="213"/>
      <c r="V19003" s="213"/>
      <c r="W19003" s="213"/>
      <c r="X19003" s="214"/>
      <c r="Y19003" s="214"/>
      <c r="Z19003" s="214"/>
      <c r="AA19003" s="217"/>
      <c r="AB19003" s="217"/>
      <c r="AC19003" s="217"/>
      <c r="AD19003" s="213"/>
    </row>
    <row r="19004" spans="20:30" x14ac:dyDescent="0.2">
      <c r="T19004" s="212"/>
      <c r="U19004" s="213"/>
      <c r="V19004" s="213"/>
      <c r="W19004" s="213"/>
      <c r="X19004" s="214"/>
      <c r="Y19004" s="214"/>
      <c r="Z19004" s="214"/>
      <c r="AA19004" s="217"/>
      <c r="AB19004" s="217"/>
      <c r="AC19004" s="217"/>
      <c r="AD19004" s="213"/>
    </row>
    <row r="19005" spans="20:30" x14ac:dyDescent="0.2">
      <c r="T19005" s="212"/>
      <c r="U19005" s="213"/>
      <c r="V19005" s="213"/>
      <c r="W19005" s="213"/>
      <c r="X19005" s="214"/>
      <c r="Y19005" s="214"/>
      <c r="Z19005" s="214"/>
      <c r="AA19005" s="217"/>
      <c r="AB19005" s="217"/>
      <c r="AC19005" s="217"/>
      <c r="AD19005" s="213"/>
    </row>
    <row r="19006" spans="20:30" x14ac:dyDescent="0.2">
      <c r="T19006" s="212"/>
      <c r="U19006" s="213"/>
      <c r="V19006" s="213"/>
      <c r="W19006" s="213"/>
      <c r="X19006" s="214"/>
      <c r="Y19006" s="214"/>
      <c r="Z19006" s="214"/>
      <c r="AA19006" s="217"/>
      <c r="AB19006" s="217"/>
      <c r="AC19006" s="217"/>
      <c r="AD19006" s="213"/>
    </row>
    <row r="19007" spans="20:30" x14ac:dyDescent="0.2">
      <c r="T19007" s="212"/>
      <c r="U19007" s="213"/>
      <c r="V19007" s="213"/>
      <c r="W19007" s="213"/>
      <c r="X19007" s="214"/>
      <c r="Y19007" s="214"/>
      <c r="Z19007" s="214"/>
      <c r="AA19007" s="217"/>
      <c r="AB19007" s="217"/>
      <c r="AC19007" s="217"/>
      <c r="AD19007" s="213"/>
    </row>
    <row r="19008" spans="20:30" x14ac:dyDescent="0.2">
      <c r="T19008" s="212"/>
      <c r="U19008" s="213"/>
      <c r="V19008" s="213"/>
      <c r="W19008" s="213"/>
      <c r="X19008" s="214"/>
      <c r="Y19008" s="214"/>
      <c r="Z19008" s="214"/>
      <c r="AA19008" s="217"/>
      <c r="AB19008" s="217"/>
      <c r="AC19008" s="217"/>
      <c r="AD19008" s="213"/>
    </row>
    <row r="19009" spans="20:30" x14ac:dyDescent="0.2">
      <c r="T19009" s="212"/>
      <c r="U19009" s="213"/>
      <c r="V19009" s="213"/>
      <c r="W19009" s="213"/>
      <c r="X19009" s="214"/>
      <c r="Y19009" s="214"/>
      <c r="Z19009" s="214"/>
      <c r="AA19009" s="217"/>
      <c r="AB19009" s="217"/>
      <c r="AC19009" s="217"/>
      <c r="AD19009" s="213"/>
    </row>
    <row r="19010" spans="20:30" x14ac:dyDescent="0.2">
      <c r="T19010" s="212"/>
      <c r="U19010" s="213"/>
      <c r="V19010" s="213"/>
      <c r="W19010" s="213"/>
      <c r="X19010" s="214"/>
      <c r="Y19010" s="214"/>
      <c r="Z19010" s="214"/>
      <c r="AA19010" s="217"/>
      <c r="AB19010" s="217"/>
      <c r="AC19010" s="217"/>
      <c r="AD19010" s="213"/>
    </row>
    <row r="19011" spans="20:30" x14ac:dyDescent="0.2">
      <c r="T19011" s="212"/>
      <c r="U19011" s="213"/>
      <c r="V19011" s="213"/>
      <c r="W19011" s="213"/>
      <c r="X19011" s="214"/>
      <c r="Y19011" s="214"/>
      <c r="Z19011" s="214"/>
      <c r="AA19011" s="217"/>
      <c r="AB19011" s="217"/>
      <c r="AC19011" s="217"/>
      <c r="AD19011" s="213"/>
    </row>
    <row r="19012" spans="20:30" x14ac:dyDescent="0.2">
      <c r="T19012" s="212"/>
      <c r="U19012" s="213"/>
      <c r="V19012" s="213"/>
      <c r="W19012" s="213"/>
      <c r="X19012" s="214"/>
      <c r="Y19012" s="214"/>
      <c r="Z19012" s="214"/>
      <c r="AA19012" s="217"/>
      <c r="AB19012" s="217"/>
      <c r="AC19012" s="217"/>
      <c r="AD19012" s="213"/>
    </row>
    <row r="19013" spans="20:30" x14ac:dyDescent="0.2">
      <c r="T19013" s="212"/>
      <c r="U19013" s="213"/>
      <c r="V19013" s="213"/>
      <c r="W19013" s="213"/>
      <c r="X19013" s="214"/>
      <c r="Y19013" s="214"/>
      <c r="Z19013" s="214"/>
      <c r="AA19013" s="217"/>
      <c r="AB19013" s="217"/>
      <c r="AC19013" s="217"/>
      <c r="AD19013" s="213"/>
    </row>
    <row r="19014" spans="20:30" x14ac:dyDescent="0.2">
      <c r="T19014" s="212"/>
      <c r="U19014" s="213"/>
      <c r="V19014" s="213"/>
      <c r="W19014" s="213"/>
      <c r="X19014" s="214"/>
      <c r="Y19014" s="214"/>
      <c r="Z19014" s="214"/>
      <c r="AA19014" s="217"/>
      <c r="AB19014" s="217"/>
      <c r="AC19014" s="217"/>
      <c r="AD19014" s="213"/>
    </row>
    <row r="19015" spans="20:30" x14ac:dyDescent="0.2">
      <c r="T19015" s="212"/>
      <c r="U19015" s="213"/>
      <c r="V19015" s="213"/>
      <c r="W19015" s="213"/>
      <c r="X19015" s="214"/>
      <c r="Y19015" s="214"/>
      <c r="Z19015" s="214"/>
      <c r="AA19015" s="217"/>
      <c r="AB19015" s="217"/>
      <c r="AC19015" s="217"/>
      <c r="AD19015" s="213"/>
    </row>
    <row r="19016" spans="20:30" x14ac:dyDescent="0.2">
      <c r="T19016" s="212"/>
      <c r="U19016" s="213"/>
      <c r="V19016" s="213"/>
      <c r="W19016" s="213"/>
      <c r="X19016" s="214"/>
      <c r="Y19016" s="214"/>
      <c r="Z19016" s="214"/>
      <c r="AA19016" s="217"/>
      <c r="AB19016" s="217"/>
      <c r="AC19016" s="217"/>
      <c r="AD19016" s="213"/>
    </row>
    <row r="19017" spans="20:30" x14ac:dyDescent="0.2">
      <c r="T19017" s="212"/>
      <c r="U19017" s="213"/>
      <c r="V19017" s="213"/>
      <c r="W19017" s="213"/>
      <c r="X19017" s="214"/>
      <c r="Y19017" s="214"/>
      <c r="Z19017" s="214"/>
      <c r="AA19017" s="217"/>
      <c r="AB19017" s="217"/>
      <c r="AC19017" s="217"/>
      <c r="AD19017" s="213"/>
    </row>
    <row r="19018" spans="20:30" x14ac:dyDescent="0.2">
      <c r="T19018" s="212"/>
      <c r="U19018" s="213"/>
      <c r="V19018" s="213"/>
      <c r="W19018" s="213"/>
      <c r="X19018" s="214"/>
      <c r="Y19018" s="214"/>
      <c r="Z19018" s="214"/>
      <c r="AA19018" s="217"/>
      <c r="AB19018" s="217"/>
      <c r="AC19018" s="217"/>
      <c r="AD19018" s="213"/>
    </row>
    <row r="19019" spans="20:30" x14ac:dyDescent="0.2">
      <c r="T19019" s="212"/>
      <c r="U19019" s="213"/>
      <c r="V19019" s="213"/>
      <c r="W19019" s="213"/>
      <c r="X19019" s="214"/>
      <c r="Y19019" s="214"/>
      <c r="Z19019" s="214"/>
      <c r="AA19019" s="217"/>
      <c r="AB19019" s="217"/>
      <c r="AC19019" s="217"/>
      <c r="AD19019" s="213"/>
    </row>
    <row r="19020" spans="20:30" x14ac:dyDescent="0.2">
      <c r="T19020" s="212"/>
      <c r="U19020" s="213"/>
      <c r="V19020" s="213"/>
      <c r="W19020" s="213"/>
      <c r="X19020" s="214"/>
      <c r="Y19020" s="214"/>
      <c r="Z19020" s="214"/>
      <c r="AA19020" s="217"/>
      <c r="AB19020" s="217"/>
      <c r="AC19020" s="217"/>
      <c r="AD19020" s="213"/>
    </row>
    <row r="19021" spans="20:30" x14ac:dyDescent="0.2">
      <c r="T19021" s="212"/>
      <c r="U19021" s="213"/>
      <c r="V19021" s="213"/>
      <c r="W19021" s="213"/>
      <c r="X19021" s="214"/>
      <c r="Y19021" s="214"/>
      <c r="Z19021" s="214"/>
      <c r="AA19021" s="217"/>
      <c r="AB19021" s="217"/>
      <c r="AC19021" s="217"/>
      <c r="AD19021" s="213"/>
    </row>
    <row r="19022" spans="20:30" x14ac:dyDescent="0.2">
      <c r="T19022" s="212"/>
      <c r="U19022" s="213"/>
      <c r="V19022" s="213"/>
      <c r="W19022" s="213"/>
      <c r="X19022" s="214"/>
      <c r="Y19022" s="214"/>
      <c r="Z19022" s="214"/>
      <c r="AA19022" s="217"/>
      <c r="AB19022" s="217"/>
      <c r="AC19022" s="217"/>
      <c r="AD19022" s="213"/>
    </row>
    <row r="19023" spans="20:30" x14ac:dyDescent="0.2">
      <c r="T19023" s="212"/>
      <c r="U19023" s="213"/>
      <c r="V19023" s="213"/>
      <c r="W19023" s="213"/>
      <c r="X19023" s="214"/>
      <c r="Y19023" s="214"/>
      <c r="Z19023" s="214"/>
      <c r="AA19023" s="217"/>
      <c r="AB19023" s="217"/>
      <c r="AC19023" s="217"/>
      <c r="AD19023" s="213"/>
    </row>
    <row r="19024" spans="20:30" x14ac:dyDescent="0.2">
      <c r="T19024" s="212"/>
      <c r="U19024" s="213"/>
      <c r="V19024" s="213"/>
      <c r="W19024" s="213"/>
      <c r="X19024" s="214"/>
      <c r="Y19024" s="214"/>
      <c r="Z19024" s="214"/>
      <c r="AA19024" s="217"/>
      <c r="AB19024" s="217"/>
      <c r="AC19024" s="217"/>
      <c r="AD19024" s="213"/>
    </row>
    <row r="19025" spans="20:30" x14ac:dyDescent="0.2">
      <c r="T19025" s="212"/>
      <c r="U19025" s="213"/>
      <c r="V19025" s="213"/>
      <c r="W19025" s="213"/>
      <c r="X19025" s="214"/>
      <c r="Y19025" s="214"/>
      <c r="Z19025" s="214"/>
      <c r="AA19025" s="217"/>
      <c r="AB19025" s="217"/>
      <c r="AC19025" s="217"/>
      <c r="AD19025" s="213"/>
    </row>
    <row r="19026" spans="20:30" x14ac:dyDescent="0.2">
      <c r="T19026" s="212"/>
      <c r="U19026" s="213"/>
      <c r="V19026" s="213"/>
      <c r="W19026" s="213"/>
      <c r="X19026" s="214"/>
      <c r="Y19026" s="214"/>
      <c r="Z19026" s="214"/>
      <c r="AA19026" s="217"/>
      <c r="AB19026" s="217"/>
      <c r="AC19026" s="217"/>
      <c r="AD19026" s="213"/>
    </row>
    <row r="19027" spans="20:30" x14ac:dyDescent="0.2">
      <c r="T19027" s="212"/>
      <c r="U19027" s="213"/>
      <c r="V19027" s="213"/>
      <c r="W19027" s="213"/>
      <c r="X19027" s="214"/>
      <c r="Y19027" s="214"/>
      <c r="Z19027" s="214"/>
      <c r="AA19027" s="217"/>
      <c r="AB19027" s="217"/>
      <c r="AC19027" s="217"/>
      <c r="AD19027" s="213"/>
    </row>
    <row r="19028" spans="20:30" x14ac:dyDescent="0.2">
      <c r="T19028" s="212"/>
      <c r="U19028" s="213"/>
      <c r="V19028" s="213"/>
      <c r="W19028" s="213"/>
      <c r="X19028" s="214"/>
      <c r="Y19028" s="214"/>
      <c r="Z19028" s="214"/>
      <c r="AA19028" s="217"/>
      <c r="AB19028" s="217"/>
      <c r="AC19028" s="217"/>
      <c r="AD19028" s="213"/>
    </row>
    <row r="19029" spans="20:30" x14ac:dyDescent="0.2">
      <c r="T19029" s="212"/>
      <c r="U19029" s="213"/>
      <c r="V19029" s="213"/>
      <c r="W19029" s="213"/>
      <c r="X19029" s="214"/>
      <c r="Y19029" s="214"/>
      <c r="Z19029" s="214"/>
      <c r="AA19029" s="217"/>
      <c r="AB19029" s="217"/>
      <c r="AC19029" s="217"/>
      <c r="AD19029" s="213"/>
    </row>
    <row r="19030" spans="20:30" x14ac:dyDescent="0.2">
      <c r="T19030" s="212"/>
      <c r="U19030" s="213"/>
      <c r="V19030" s="213"/>
      <c r="W19030" s="213"/>
      <c r="X19030" s="214"/>
      <c r="Y19030" s="214"/>
      <c r="Z19030" s="214"/>
      <c r="AA19030" s="217"/>
      <c r="AB19030" s="217"/>
      <c r="AC19030" s="217"/>
      <c r="AD19030" s="213"/>
    </row>
    <row r="19031" spans="20:30" x14ac:dyDescent="0.2">
      <c r="T19031" s="212"/>
      <c r="U19031" s="213"/>
      <c r="V19031" s="213"/>
      <c r="W19031" s="213"/>
      <c r="X19031" s="214"/>
      <c r="Y19031" s="214"/>
      <c r="Z19031" s="214"/>
      <c r="AA19031" s="217"/>
      <c r="AB19031" s="217"/>
      <c r="AC19031" s="217"/>
      <c r="AD19031" s="213"/>
    </row>
    <row r="19032" spans="20:30" x14ac:dyDescent="0.2">
      <c r="T19032" s="212"/>
      <c r="U19032" s="213"/>
      <c r="V19032" s="213"/>
      <c r="W19032" s="213"/>
      <c r="X19032" s="214"/>
      <c r="Y19032" s="214"/>
      <c r="Z19032" s="214"/>
      <c r="AA19032" s="217"/>
      <c r="AB19032" s="217"/>
      <c r="AC19032" s="217"/>
      <c r="AD19032" s="213"/>
    </row>
    <row r="19033" spans="20:30" x14ac:dyDescent="0.2">
      <c r="T19033" s="212"/>
      <c r="U19033" s="213"/>
      <c r="V19033" s="213"/>
      <c r="W19033" s="213"/>
      <c r="X19033" s="214"/>
      <c r="Y19033" s="214"/>
      <c r="Z19033" s="214"/>
      <c r="AA19033" s="217"/>
      <c r="AB19033" s="217"/>
      <c r="AC19033" s="217"/>
      <c r="AD19033" s="213"/>
    </row>
    <row r="19034" spans="20:30" x14ac:dyDescent="0.2">
      <c r="T19034" s="212"/>
      <c r="U19034" s="213"/>
      <c r="V19034" s="213"/>
      <c r="W19034" s="213"/>
      <c r="X19034" s="214"/>
      <c r="Y19034" s="214"/>
      <c r="Z19034" s="214"/>
      <c r="AA19034" s="217"/>
      <c r="AB19034" s="217"/>
      <c r="AC19034" s="217"/>
      <c r="AD19034" s="213"/>
    </row>
    <row r="19035" spans="20:30" x14ac:dyDescent="0.2">
      <c r="T19035" s="212"/>
      <c r="U19035" s="213"/>
      <c r="V19035" s="213"/>
      <c r="W19035" s="213"/>
      <c r="X19035" s="214"/>
      <c r="Y19035" s="214"/>
      <c r="Z19035" s="214"/>
      <c r="AA19035" s="217"/>
      <c r="AB19035" s="217"/>
      <c r="AC19035" s="217"/>
      <c r="AD19035" s="213"/>
    </row>
    <row r="19036" spans="20:30" x14ac:dyDescent="0.2">
      <c r="T19036" s="212"/>
      <c r="U19036" s="213"/>
      <c r="V19036" s="213"/>
      <c r="W19036" s="213"/>
      <c r="X19036" s="214"/>
      <c r="Y19036" s="214"/>
      <c r="Z19036" s="214"/>
      <c r="AA19036" s="217"/>
      <c r="AB19036" s="217"/>
      <c r="AC19036" s="217"/>
      <c r="AD19036" s="213"/>
    </row>
    <row r="19037" spans="20:30" x14ac:dyDescent="0.2">
      <c r="T19037" s="212"/>
      <c r="U19037" s="213"/>
      <c r="V19037" s="213"/>
      <c r="W19037" s="213"/>
      <c r="X19037" s="214"/>
      <c r="Y19037" s="214"/>
      <c r="Z19037" s="214"/>
      <c r="AA19037" s="217"/>
      <c r="AB19037" s="217"/>
      <c r="AC19037" s="217"/>
      <c r="AD19037" s="213"/>
    </row>
    <row r="19038" spans="20:30" x14ac:dyDescent="0.2">
      <c r="T19038" s="212"/>
      <c r="U19038" s="213"/>
      <c r="V19038" s="213"/>
      <c r="W19038" s="213"/>
      <c r="X19038" s="214"/>
      <c r="Y19038" s="214"/>
      <c r="Z19038" s="214"/>
      <c r="AA19038" s="217"/>
      <c r="AB19038" s="217"/>
      <c r="AC19038" s="217"/>
      <c r="AD19038" s="213"/>
    </row>
    <row r="19039" spans="20:30" x14ac:dyDescent="0.2">
      <c r="T19039" s="212"/>
      <c r="U19039" s="213"/>
      <c r="V19039" s="213"/>
      <c r="W19039" s="213"/>
      <c r="X19039" s="214"/>
      <c r="Y19039" s="214"/>
      <c r="Z19039" s="214"/>
      <c r="AA19039" s="217"/>
      <c r="AB19039" s="217"/>
      <c r="AC19039" s="217"/>
      <c r="AD19039" s="213"/>
    </row>
    <row r="19040" spans="20:30" x14ac:dyDescent="0.2">
      <c r="T19040" s="212"/>
      <c r="U19040" s="213"/>
      <c r="V19040" s="213"/>
      <c r="W19040" s="213"/>
      <c r="X19040" s="214"/>
      <c r="Y19040" s="214"/>
      <c r="Z19040" s="214"/>
      <c r="AA19040" s="217"/>
      <c r="AB19040" s="217"/>
      <c r="AC19040" s="217"/>
      <c r="AD19040" s="213"/>
    </row>
    <row r="19041" spans="20:30" x14ac:dyDescent="0.2">
      <c r="T19041" s="212"/>
      <c r="U19041" s="213"/>
      <c r="V19041" s="213"/>
      <c r="W19041" s="213"/>
      <c r="X19041" s="214"/>
      <c r="Y19041" s="214"/>
      <c r="Z19041" s="214"/>
      <c r="AA19041" s="217"/>
      <c r="AB19041" s="217"/>
      <c r="AC19041" s="217"/>
      <c r="AD19041" s="213"/>
    </row>
    <row r="19042" spans="20:30" x14ac:dyDescent="0.2">
      <c r="T19042" s="212"/>
      <c r="U19042" s="213"/>
      <c r="V19042" s="213"/>
      <c r="W19042" s="213"/>
      <c r="X19042" s="214"/>
      <c r="Y19042" s="214"/>
      <c r="Z19042" s="214"/>
      <c r="AA19042" s="217"/>
      <c r="AB19042" s="217"/>
      <c r="AC19042" s="217"/>
      <c r="AD19042" s="213"/>
    </row>
    <row r="19043" spans="20:30" x14ac:dyDescent="0.2">
      <c r="T19043" s="212"/>
      <c r="U19043" s="213"/>
      <c r="V19043" s="213"/>
      <c r="W19043" s="213"/>
      <c r="X19043" s="214"/>
      <c r="Y19043" s="214"/>
      <c r="Z19043" s="214"/>
      <c r="AA19043" s="217"/>
      <c r="AB19043" s="217"/>
      <c r="AC19043" s="217"/>
      <c r="AD19043" s="213"/>
    </row>
    <row r="19044" spans="20:30" x14ac:dyDescent="0.2">
      <c r="T19044" s="212"/>
      <c r="U19044" s="213"/>
      <c r="V19044" s="213"/>
      <c r="W19044" s="213"/>
      <c r="X19044" s="214"/>
      <c r="Y19044" s="214"/>
      <c r="Z19044" s="214"/>
      <c r="AA19044" s="217"/>
      <c r="AB19044" s="217"/>
      <c r="AC19044" s="217"/>
      <c r="AD19044" s="213"/>
    </row>
    <row r="19045" spans="20:30" x14ac:dyDescent="0.2">
      <c r="T19045" s="212"/>
      <c r="U19045" s="213"/>
      <c r="V19045" s="213"/>
      <c r="W19045" s="213"/>
      <c r="X19045" s="214"/>
      <c r="Y19045" s="214"/>
      <c r="Z19045" s="214"/>
      <c r="AA19045" s="217"/>
      <c r="AB19045" s="217"/>
      <c r="AC19045" s="217"/>
      <c r="AD19045" s="213"/>
    </row>
    <row r="19046" spans="20:30" x14ac:dyDescent="0.2">
      <c r="T19046" s="212"/>
      <c r="U19046" s="213"/>
      <c r="V19046" s="213"/>
      <c r="W19046" s="213"/>
      <c r="X19046" s="214"/>
      <c r="Y19046" s="214"/>
      <c r="Z19046" s="214"/>
      <c r="AA19046" s="217"/>
      <c r="AB19046" s="217"/>
      <c r="AC19046" s="217"/>
      <c r="AD19046" s="213"/>
    </row>
    <row r="19047" spans="20:30" x14ac:dyDescent="0.2">
      <c r="T19047" s="212"/>
      <c r="U19047" s="213"/>
      <c r="V19047" s="213"/>
      <c r="W19047" s="213"/>
      <c r="X19047" s="214"/>
      <c r="Y19047" s="214"/>
      <c r="Z19047" s="214"/>
      <c r="AA19047" s="217"/>
      <c r="AB19047" s="217"/>
      <c r="AC19047" s="217"/>
      <c r="AD19047" s="213"/>
    </row>
    <row r="19048" spans="20:30" x14ac:dyDescent="0.2">
      <c r="T19048" s="212"/>
      <c r="U19048" s="213"/>
      <c r="V19048" s="213"/>
      <c r="W19048" s="213"/>
      <c r="X19048" s="214"/>
      <c r="Y19048" s="214"/>
      <c r="Z19048" s="214"/>
      <c r="AA19048" s="217"/>
      <c r="AB19048" s="217"/>
      <c r="AC19048" s="217"/>
      <c r="AD19048" s="213"/>
    </row>
    <row r="19049" spans="20:30" x14ac:dyDescent="0.2">
      <c r="T19049" s="212"/>
      <c r="U19049" s="213"/>
      <c r="V19049" s="213"/>
      <c r="W19049" s="213"/>
      <c r="X19049" s="214"/>
      <c r="Y19049" s="214"/>
      <c r="Z19049" s="214"/>
      <c r="AA19049" s="217"/>
      <c r="AB19049" s="217"/>
      <c r="AC19049" s="217"/>
      <c r="AD19049" s="213"/>
    </row>
    <row r="19050" spans="20:30" x14ac:dyDescent="0.2">
      <c r="T19050" s="212"/>
      <c r="U19050" s="213"/>
      <c r="V19050" s="213"/>
      <c r="W19050" s="213"/>
      <c r="X19050" s="214"/>
      <c r="Y19050" s="214"/>
      <c r="Z19050" s="214"/>
      <c r="AA19050" s="217"/>
      <c r="AB19050" s="217"/>
      <c r="AC19050" s="217"/>
      <c r="AD19050" s="213"/>
    </row>
    <row r="19051" spans="20:30" x14ac:dyDescent="0.2">
      <c r="T19051" s="212"/>
      <c r="U19051" s="213"/>
      <c r="V19051" s="213"/>
      <c r="W19051" s="213"/>
      <c r="X19051" s="214"/>
      <c r="Y19051" s="214"/>
      <c r="Z19051" s="214"/>
      <c r="AA19051" s="217"/>
      <c r="AB19051" s="217"/>
      <c r="AC19051" s="217"/>
      <c r="AD19051" s="213"/>
    </row>
    <row r="19052" spans="20:30" x14ac:dyDescent="0.2">
      <c r="T19052" s="212"/>
      <c r="U19052" s="213"/>
      <c r="V19052" s="213"/>
      <c r="W19052" s="213"/>
      <c r="X19052" s="214"/>
      <c r="Y19052" s="214"/>
      <c r="Z19052" s="214"/>
      <c r="AA19052" s="217"/>
      <c r="AB19052" s="217"/>
      <c r="AC19052" s="217"/>
      <c r="AD19052" s="213"/>
    </row>
    <row r="19053" spans="20:30" x14ac:dyDescent="0.2">
      <c r="T19053" s="212"/>
      <c r="U19053" s="213"/>
      <c r="V19053" s="213"/>
      <c r="W19053" s="213"/>
      <c r="X19053" s="214"/>
      <c r="Y19053" s="214"/>
      <c r="Z19053" s="214"/>
      <c r="AA19053" s="217"/>
      <c r="AB19053" s="217"/>
      <c r="AC19053" s="217"/>
      <c r="AD19053" s="213"/>
    </row>
    <row r="19054" spans="20:30" x14ac:dyDescent="0.2">
      <c r="T19054" s="212"/>
      <c r="U19054" s="213"/>
      <c r="V19054" s="213"/>
      <c r="W19054" s="213"/>
      <c r="X19054" s="214"/>
      <c r="Y19054" s="214"/>
      <c r="Z19054" s="214"/>
      <c r="AA19054" s="217"/>
      <c r="AB19054" s="217"/>
      <c r="AC19054" s="217"/>
      <c r="AD19054" s="213"/>
    </row>
    <row r="19055" spans="20:30" x14ac:dyDescent="0.2">
      <c r="T19055" s="212"/>
      <c r="U19055" s="213"/>
      <c r="V19055" s="213"/>
      <c r="W19055" s="213"/>
      <c r="X19055" s="214"/>
      <c r="Y19055" s="214"/>
      <c r="Z19055" s="214"/>
      <c r="AA19055" s="217"/>
      <c r="AB19055" s="217"/>
      <c r="AC19055" s="217"/>
      <c r="AD19055" s="213"/>
    </row>
    <row r="19056" spans="20:30" x14ac:dyDescent="0.2">
      <c r="T19056" s="212"/>
      <c r="U19056" s="213"/>
      <c r="V19056" s="213"/>
      <c r="W19056" s="213"/>
      <c r="X19056" s="214"/>
      <c r="Y19056" s="214"/>
      <c r="Z19056" s="214"/>
      <c r="AA19056" s="217"/>
      <c r="AB19056" s="217"/>
      <c r="AC19056" s="217"/>
      <c r="AD19056" s="213"/>
    </row>
    <row r="19057" spans="20:30" x14ac:dyDescent="0.2">
      <c r="T19057" s="212"/>
      <c r="U19057" s="213"/>
      <c r="V19057" s="213"/>
      <c r="W19057" s="213"/>
      <c r="X19057" s="214"/>
      <c r="Y19057" s="214"/>
      <c r="Z19057" s="214"/>
      <c r="AA19057" s="217"/>
      <c r="AB19057" s="217"/>
      <c r="AC19057" s="217"/>
      <c r="AD19057" s="213"/>
    </row>
    <row r="19058" spans="20:30" x14ac:dyDescent="0.2">
      <c r="T19058" s="212"/>
      <c r="U19058" s="213"/>
      <c r="V19058" s="213"/>
      <c r="W19058" s="213"/>
      <c r="X19058" s="214"/>
      <c r="Y19058" s="214"/>
      <c r="Z19058" s="214"/>
      <c r="AA19058" s="217"/>
      <c r="AB19058" s="217"/>
      <c r="AC19058" s="217"/>
      <c r="AD19058" s="213"/>
    </row>
    <row r="19059" spans="20:30" x14ac:dyDescent="0.2">
      <c r="T19059" s="212"/>
      <c r="U19059" s="213"/>
      <c r="V19059" s="213"/>
      <c r="W19059" s="213"/>
      <c r="X19059" s="214"/>
      <c r="Y19059" s="214"/>
      <c r="Z19059" s="214"/>
      <c r="AA19059" s="217"/>
      <c r="AB19059" s="217"/>
      <c r="AC19059" s="217"/>
      <c r="AD19059" s="213"/>
    </row>
    <row r="19060" spans="20:30" x14ac:dyDescent="0.2">
      <c r="T19060" s="212"/>
      <c r="U19060" s="213"/>
      <c r="V19060" s="213"/>
      <c r="W19060" s="213"/>
      <c r="X19060" s="214"/>
      <c r="Y19060" s="214"/>
      <c r="Z19060" s="214"/>
      <c r="AA19060" s="217"/>
      <c r="AB19060" s="217"/>
      <c r="AC19060" s="217"/>
      <c r="AD19060" s="213"/>
    </row>
    <row r="19061" spans="20:30" x14ac:dyDescent="0.2">
      <c r="T19061" s="212"/>
      <c r="U19061" s="213"/>
      <c r="V19061" s="213"/>
      <c r="W19061" s="213"/>
      <c r="X19061" s="214"/>
      <c r="Y19061" s="214"/>
      <c r="Z19061" s="214"/>
      <c r="AA19061" s="217"/>
      <c r="AB19061" s="217"/>
      <c r="AC19061" s="217"/>
      <c r="AD19061" s="213"/>
    </row>
    <row r="19062" spans="20:30" x14ac:dyDescent="0.2">
      <c r="T19062" s="212"/>
      <c r="U19062" s="213"/>
      <c r="V19062" s="213"/>
      <c r="W19062" s="213"/>
      <c r="X19062" s="214"/>
      <c r="Y19062" s="214"/>
      <c r="Z19062" s="214"/>
      <c r="AA19062" s="217"/>
      <c r="AB19062" s="217"/>
      <c r="AC19062" s="217"/>
      <c r="AD19062" s="213"/>
    </row>
    <row r="19063" spans="20:30" x14ac:dyDescent="0.2">
      <c r="T19063" s="212"/>
      <c r="U19063" s="213"/>
      <c r="V19063" s="213"/>
      <c r="W19063" s="213"/>
      <c r="X19063" s="214"/>
      <c r="Y19063" s="214"/>
      <c r="Z19063" s="214"/>
      <c r="AA19063" s="217"/>
      <c r="AB19063" s="217"/>
      <c r="AC19063" s="217"/>
      <c r="AD19063" s="213"/>
    </row>
    <row r="19064" spans="20:30" x14ac:dyDescent="0.2">
      <c r="T19064" s="212"/>
      <c r="U19064" s="213"/>
      <c r="V19064" s="213"/>
      <c r="W19064" s="213"/>
      <c r="X19064" s="214"/>
      <c r="Y19064" s="214"/>
      <c r="Z19064" s="214"/>
      <c r="AA19064" s="217"/>
      <c r="AB19064" s="217"/>
      <c r="AC19064" s="217"/>
      <c r="AD19064" s="213"/>
    </row>
    <row r="19065" spans="20:30" x14ac:dyDescent="0.2">
      <c r="T19065" s="212"/>
      <c r="U19065" s="213"/>
      <c r="V19065" s="213"/>
      <c r="W19065" s="213"/>
      <c r="X19065" s="214"/>
      <c r="Y19065" s="214"/>
      <c r="Z19065" s="214"/>
      <c r="AA19065" s="217"/>
      <c r="AB19065" s="217"/>
      <c r="AC19065" s="217"/>
      <c r="AD19065" s="213"/>
    </row>
    <row r="19066" spans="20:30" x14ac:dyDescent="0.2">
      <c r="T19066" s="212"/>
      <c r="U19066" s="213"/>
      <c r="V19066" s="213"/>
      <c r="W19066" s="213"/>
      <c r="X19066" s="214"/>
      <c r="Y19066" s="214"/>
      <c r="Z19066" s="214"/>
      <c r="AA19066" s="217"/>
      <c r="AB19066" s="217"/>
      <c r="AC19066" s="217"/>
      <c r="AD19066" s="213"/>
    </row>
    <row r="19067" spans="20:30" x14ac:dyDescent="0.2">
      <c r="T19067" s="212"/>
      <c r="U19067" s="213"/>
      <c r="V19067" s="213"/>
      <c r="W19067" s="213"/>
      <c r="X19067" s="214"/>
      <c r="Y19067" s="214"/>
      <c r="Z19067" s="214"/>
      <c r="AA19067" s="217"/>
      <c r="AB19067" s="217"/>
      <c r="AC19067" s="217"/>
      <c r="AD19067" s="213"/>
    </row>
    <row r="19068" spans="20:30" x14ac:dyDescent="0.2">
      <c r="T19068" s="212"/>
      <c r="U19068" s="213"/>
      <c r="V19068" s="213"/>
      <c r="W19068" s="213"/>
      <c r="X19068" s="214"/>
      <c r="Y19068" s="214"/>
      <c r="Z19068" s="214"/>
      <c r="AA19068" s="217"/>
      <c r="AB19068" s="217"/>
      <c r="AC19068" s="217"/>
      <c r="AD19068" s="213"/>
    </row>
    <row r="19069" spans="20:30" x14ac:dyDescent="0.2">
      <c r="T19069" s="212"/>
      <c r="U19069" s="213"/>
      <c r="V19069" s="213"/>
      <c r="W19069" s="213"/>
      <c r="X19069" s="214"/>
      <c r="Y19069" s="214"/>
      <c r="Z19069" s="214"/>
      <c r="AA19069" s="217"/>
      <c r="AB19069" s="217"/>
      <c r="AC19069" s="217"/>
      <c r="AD19069" s="213"/>
    </row>
    <row r="19070" spans="20:30" x14ac:dyDescent="0.2">
      <c r="T19070" s="212"/>
      <c r="U19070" s="213"/>
      <c r="V19070" s="213"/>
      <c r="W19070" s="213"/>
      <c r="X19070" s="214"/>
      <c r="Y19070" s="214"/>
      <c r="Z19070" s="214"/>
      <c r="AA19070" s="217"/>
      <c r="AB19070" s="217"/>
      <c r="AC19070" s="217"/>
      <c r="AD19070" s="213"/>
    </row>
    <row r="19071" spans="20:30" x14ac:dyDescent="0.2">
      <c r="T19071" s="212"/>
      <c r="U19071" s="213"/>
      <c r="V19071" s="213"/>
      <c r="W19071" s="213"/>
      <c r="X19071" s="214"/>
      <c r="Y19071" s="214"/>
      <c r="Z19071" s="214"/>
      <c r="AA19071" s="217"/>
      <c r="AB19071" s="217"/>
      <c r="AC19071" s="217"/>
      <c r="AD19071" s="213"/>
    </row>
    <row r="19072" spans="20:30" x14ac:dyDescent="0.2">
      <c r="T19072" s="212"/>
      <c r="U19072" s="213"/>
      <c r="V19072" s="213"/>
      <c r="W19072" s="213"/>
      <c r="X19072" s="214"/>
      <c r="Y19072" s="214"/>
      <c r="Z19072" s="214"/>
      <c r="AA19072" s="217"/>
      <c r="AB19072" s="217"/>
      <c r="AC19072" s="217"/>
      <c r="AD19072" s="213"/>
    </row>
    <row r="19073" spans="20:30" x14ac:dyDescent="0.2">
      <c r="T19073" s="212"/>
      <c r="U19073" s="213"/>
      <c r="V19073" s="213"/>
      <c r="W19073" s="213"/>
      <c r="X19073" s="214"/>
      <c r="Y19073" s="214"/>
      <c r="Z19073" s="214"/>
      <c r="AA19073" s="217"/>
      <c r="AB19073" s="217"/>
      <c r="AC19073" s="217"/>
      <c r="AD19073" s="213"/>
    </row>
    <row r="19074" spans="20:30" x14ac:dyDescent="0.2">
      <c r="T19074" s="212"/>
      <c r="U19074" s="213"/>
      <c r="V19074" s="213"/>
      <c r="W19074" s="213"/>
      <c r="X19074" s="214"/>
      <c r="Y19074" s="214"/>
      <c r="Z19074" s="214"/>
      <c r="AA19074" s="217"/>
      <c r="AB19074" s="217"/>
      <c r="AC19074" s="217"/>
      <c r="AD19074" s="213"/>
    </row>
    <row r="19075" spans="20:30" x14ac:dyDescent="0.2">
      <c r="T19075" s="212"/>
      <c r="U19075" s="213"/>
      <c r="V19075" s="213"/>
      <c r="W19075" s="213"/>
      <c r="X19075" s="214"/>
      <c r="Y19075" s="214"/>
      <c r="Z19075" s="214"/>
      <c r="AA19075" s="217"/>
      <c r="AB19075" s="217"/>
      <c r="AC19075" s="217"/>
      <c r="AD19075" s="213"/>
    </row>
    <row r="19076" spans="20:30" x14ac:dyDescent="0.2">
      <c r="T19076" s="212"/>
      <c r="U19076" s="213"/>
      <c r="V19076" s="213"/>
      <c r="W19076" s="213"/>
      <c r="X19076" s="214"/>
      <c r="Y19076" s="214"/>
      <c r="Z19076" s="214"/>
      <c r="AA19076" s="217"/>
      <c r="AB19076" s="217"/>
      <c r="AC19076" s="217"/>
      <c r="AD19076" s="213"/>
    </row>
    <row r="19077" spans="20:30" x14ac:dyDescent="0.2">
      <c r="T19077" s="212"/>
      <c r="U19077" s="213"/>
      <c r="V19077" s="213"/>
      <c r="W19077" s="213"/>
      <c r="X19077" s="214"/>
      <c r="Y19077" s="214"/>
      <c r="Z19077" s="214"/>
      <c r="AA19077" s="217"/>
      <c r="AB19077" s="217"/>
      <c r="AC19077" s="217"/>
      <c r="AD19077" s="213"/>
    </row>
    <row r="19078" spans="20:30" x14ac:dyDescent="0.2">
      <c r="T19078" s="212"/>
      <c r="U19078" s="213"/>
      <c r="V19078" s="213"/>
      <c r="W19078" s="213"/>
      <c r="X19078" s="214"/>
      <c r="Y19078" s="214"/>
      <c r="Z19078" s="214"/>
      <c r="AA19078" s="217"/>
      <c r="AB19078" s="217"/>
      <c r="AC19078" s="217"/>
      <c r="AD19078" s="213"/>
    </row>
    <row r="19079" spans="20:30" x14ac:dyDescent="0.2">
      <c r="T19079" s="212"/>
      <c r="U19079" s="213"/>
      <c r="V19079" s="213"/>
      <c r="W19079" s="213"/>
      <c r="X19079" s="214"/>
      <c r="Y19079" s="214"/>
      <c r="Z19079" s="214"/>
      <c r="AA19079" s="217"/>
      <c r="AB19079" s="217"/>
      <c r="AC19079" s="217"/>
      <c r="AD19079" s="213"/>
    </row>
    <row r="19080" spans="20:30" x14ac:dyDescent="0.2">
      <c r="T19080" s="212"/>
      <c r="U19080" s="213"/>
      <c r="V19080" s="213"/>
      <c r="W19080" s="213"/>
      <c r="X19080" s="214"/>
      <c r="Y19080" s="214"/>
      <c r="Z19080" s="214"/>
      <c r="AA19080" s="217"/>
      <c r="AB19080" s="217"/>
      <c r="AC19080" s="217"/>
      <c r="AD19080" s="213"/>
    </row>
    <row r="19081" spans="20:30" x14ac:dyDescent="0.2">
      <c r="T19081" s="212"/>
      <c r="U19081" s="213"/>
      <c r="V19081" s="213"/>
      <c r="W19081" s="213"/>
      <c r="X19081" s="214"/>
      <c r="Y19081" s="214"/>
      <c r="Z19081" s="214"/>
      <c r="AA19081" s="217"/>
      <c r="AB19081" s="217"/>
      <c r="AC19081" s="217"/>
      <c r="AD19081" s="213"/>
    </row>
    <row r="19082" spans="20:30" x14ac:dyDescent="0.2">
      <c r="T19082" s="212"/>
      <c r="U19082" s="213"/>
      <c r="V19082" s="213"/>
      <c r="W19082" s="213"/>
      <c r="X19082" s="214"/>
      <c r="Y19082" s="214"/>
      <c r="Z19082" s="214"/>
      <c r="AA19082" s="217"/>
      <c r="AB19082" s="217"/>
      <c r="AC19082" s="217"/>
      <c r="AD19082" s="213"/>
    </row>
    <row r="19083" spans="20:30" x14ac:dyDescent="0.2">
      <c r="T19083" s="212"/>
      <c r="U19083" s="213"/>
      <c r="V19083" s="213"/>
      <c r="W19083" s="213"/>
      <c r="X19083" s="214"/>
      <c r="Y19083" s="214"/>
      <c r="Z19083" s="214"/>
      <c r="AA19083" s="217"/>
      <c r="AB19083" s="217"/>
      <c r="AC19083" s="217"/>
      <c r="AD19083" s="213"/>
    </row>
    <row r="19084" spans="20:30" x14ac:dyDescent="0.2">
      <c r="T19084" s="212"/>
      <c r="U19084" s="213"/>
      <c r="V19084" s="213"/>
      <c r="W19084" s="213"/>
      <c r="X19084" s="214"/>
      <c r="Y19084" s="214"/>
      <c r="Z19084" s="214"/>
      <c r="AA19084" s="217"/>
      <c r="AB19084" s="217"/>
      <c r="AC19084" s="217"/>
      <c r="AD19084" s="213"/>
    </row>
    <row r="19085" spans="20:30" x14ac:dyDescent="0.2">
      <c r="T19085" s="212"/>
      <c r="U19085" s="213"/>
      <c r="V19085" s="213"/>
      <c r="W19085" s="213"/>
      <c r="X19085" s="214"/>
      <c r="Y19085" s="214"/>
      <c r="Z19085" s="214"/>
      <c r="AA19085" s="217"/>
      <c r="AB19085" s="217"/>
      <c r="AC19085" s="217"/>
      <c r="AD19085" s="213"/>
    </row>
    <row r="19086" spans="20:30" x14ac:dyDescent="0.2">
      <c r="T19086" s="212"/>
      <c r="U19086" s="213"/>
      <c r="V19086" s="213"/>
      <c r="W19086" s="213"/>
      <c r="X19086" s="214"/>
      <c r="Y19086" s="214"/>
      <c r="Z19086" s="214"/>
      <c r="AA19086" s="217"/>
      <c r="AB19086" s="217"/>
      <c r="AC19086" s="217"/>
      <c r="AD19086" s="213"/>
    </row>
    <row r="19087" spans="20:30" x14ac:dyDescent="0.2">
      <c r="T19087" s="212"/>
      <c r="U19087" s="213"/>
      <c r="V19087" s="213"/>
      <c r="W19087" s="213"/>
      <c r="X19087" s="214"/>
      <c r="Y19087" s="214"/>
      <c r="Z19087" s="214"/>
      <c r="AA19087" s="217"/>
      <c r="AB19087" s="217"/>
      <c r="AC19087" s="217"/>
      <c r="AD19087" s="213"/>
    </row>
    <row r="19088" spans="20:30" x14ac:dyDescent="0.2">
      <c r="T19088" s="212"/>
      <c r="U19088" s="213"/>
      <c r="V19088" s="213"/>
      <c r="W19088" s="213"/>
      <c r="X19088" s="214"/>
      <c r="Y19088" s="214"/>
      <c r="Z19088" s="214"/>
      <c r="AA19088" s="217"/>
      <c r="AB19088" s="217"/>
      <c r="AC19088" s="217"/>
      <c r="AD19088" s="213"/>
    </row>
    <row r="19089" spans="20:30" x14ac:dyDescent="0.2">
      <c r="T19089" s="212"/>
      <c r="U19089" s="213"/>
      <c r="V19089" s="213"/>
      <c r="W19089" s="213"/>
      <c r="X19089" s="214"/>
      <c r="Y19089" s="214"/>
      <c r="Z19089" s="214"/>
      <c r="AA19089" s="217"/>
      <c r="AB19089" s="217"/>
      <c r="AC19089" s="217"/>
      <c r="AD19089" s="213"/>
    </row>
    <row r="19090" spans="20:30" x14ac:dyDescent="0.2">
      <c r="T19090" s="212"/>
      <c r="U19090" s="213"/>
      <c r="V19090" s="213"/>
      <c r="W19090" s="213"/>
      <c r="X19090" s="214"/>
      <c r="Y19090" s="214"/>
      <c r="Z19090" s="214"/>
      <c r="AA19090" s="217"/>
      <c r="AB19090" s="217"/>
      <c r="AC19090" s="217"/>
      <c r="AD19090" s="213"/>
    </row>
    <row r="19091" spans="20:30" x14ac:dyDescent="0.2">
      <c r="T19091" s="212"/>
      <c r="U19091" s="213"/>
      <c r="V19091" s="213"/>
      <c r="W19091" s="213"/>
      <c r="X19091" s="214"/>
      <c r="Y19091" s="214"/>
      <c r="Z19091" s="214"/>
      <c r="AA19091" s="217"/>
      <c r="AB19091" s="217"/>
      <c r="AC19091" s="217"/>
      <c r="AD19091" s="213"/>
    </row>
    <row r="19092" spans="20:30" x14ac:dyDescent="0.2">
      <c r="T19092" s="212"/>
      <c r="U19092" s="213"/>
      <c r="V19092" s="213"/>
      <c r="W19092" s="213"/>
      <c r="X19092" s="214"/>
      <c r="Y19092" s="214"/>
      <c r="Z19092" s="214"/>
      <c r="AA19092" s="217"/>
      <c r="AB19092" s="217"/>
      <c r="AC19092" s="217"/>
      <c r="AD19092" s="213"/>
    </row>
    <row r="19093" spans="20:30" x14ac:dyDescent="0.2">
      <c r="T19093" s="212"/>
      <c r="U19093" s="213"/>
      <c r="V19093" s="213"/>
      <c r="W19093" s="213"/>
      <c r="X19093" s="214"/>
      <c r="Y19093" s="214"/>
      <c r="Z19093" s="214"/>
      <c r="AA19093" s="217"/>
      <c r="AB19093" s="217"/>
      <c r="AC19093" s="217"/>
      <c r="AD19093" s="213"/>
    </row>
    <row r="19094" spans="20:30" x14ac:dyDescent="0.2">
      <c r="T19094" s="212"/>
      <c r="U19094" s="213"/>
      <c r="V19094" s="213"/>
      <c r="W19094" s="213"/>
      <c r="X19094" s="214"/>
      <c r="Y19094" s="214"/>
      <c r="Z19094" s="214"/>
      <c r="AA19094" s="217"/>
      <c r="AB19094" s="217"/>
      <c r="AC19094" s="217"/>
      <c r="AD19094" s="213"/>
    </row>
    <row r="19095" spans="20:30" x14ac:dyDescent="0.2">
      <c r="T19095" s="212"/>
      <c r="U19095" s="213"/>
      <c r="V19095" s="213"/>
      <c r="W19095" s="213"/>
      <c r="X19095" s="214"/>
      <c r="Y19095" s="214"/>
      <c r="Z19095" s="214"/>
      <c r="AA19095" s="217"/>
      <c r="AB19095" s="217"/>
      <c r="AC19095" s="217"/>
      <c r="AD19095" s="213"/>
    </row>
    <row r="19096" spans="20:30" x14ac:dyDescent="0.2">
      <c r="T19096" s="212"/>
      <c r="U19096" s="213"/>
      <c r="V19096" s="213"/>
      <c r="W19096" s="213"/>
      <c r="X19096" s="214"/>
      <c r="Y19096" s="214"/>
      <c r="Z19096" s="214"/>
      <c r="AA19096" s="217"/>
      <c r="AB19096" s="217"/>
      <c r="AC19096" s="217"/>
      <c r="AD19096" s="213"/>
    </row>
    <row r="19097" spans="20:30" x14ac:dyDescent="0.2">
      <c r="T19097" s="212"/>
      <c r="U19097" s="213"/>
      <c r="V19097" s="213"/>
      <c r="W19097" s="213"/>
      <c r="X19097" s="214"/>
      <c r="Y19097" s="214"/>
      <c r="Z19097" s="214"/>
      <c r="AA19097" s="217"/>
      <c r="AB19097" s="217"/>
      <c r="AC19097" s="217"/>
      <c r="AD19097" s="213"/>
    </row>
    <row r="19098" spans="20:30" x14ac:dyDescent="0.2">
      <c r="T19098" s="212"/>
      <c r="U19098" s="213"/>
      <c r="V19098" s="213"/>
      <c r="W19098" s="213"/>
      <c r="X19098" s="214"/>
      <c r="Y19098" s="214"/>
      <c r="Z19098" s="214"/>
      <c r="AA19098" s="217"/>
      <c r="AB19098" s="217"/>
      <c r="AC19098" s="217"/>
      <c r="AD19098" s="213"/>
    </row>
    <row r="19099" spans="20:30" x14ac:dyDescent="0.2">
      <c r="T19099" s="212"/>
      <c r="U19099" s="213"/>
      <c r="V19099" s="213"/>
      <c r="W19099" s="213"/>
      <c r="X19099" s="214"/>
      <c r="Y19099" s="214"/>
      <c r="Z19099" s="214"/>
      <c r="AA19099" s="217"/>
      <c r="AB19099" s="217"/>
      <c r="AC19099" s="217"/>
      <c r="AD19099" s="213"/>
    </row>
    <row r="19100" spans="20:30" x14ac:dyDescent="0.2">
      <c r="T19100" s="212"/>
      <c r="U19100" s="213"/>
      <c r="V19100" s="213"/>
      <c r="W19100" s="213"/>
      <c r="X19100" s="214"/>
      <c r="Y19100" s="214"/>
      <c r="Z19100" s="214"/>
      <c r="AA19100" s="217"/>
      <c r="AB19100" s="217"/>
      <c r="AC19100" s="217"/>
      <c r="AD19100" s="213"/>
    </row>
    <row r="19101" spans="20:30" x14ac:dyDescent="0.2">
      <c r="T19101" s="212"/>
      <c r="U19101" s="213"/>
      <c r="V19101" s="213"/>
      <c r="W19101" s="213"/>
      <c r="X19101" s="214"/>
      <c r="Y19101" s="214"/>
      <c r="Z19101" s="214"/>
      <c r="AA19101" s="217"/>
      <c r="AB19101" s="217"/>
      <c r="AC19101" s="217"/>
      <c r="AD19101" s="213"/>
    </row>
    <row r="19102" spans="20:30" x14ac:dyDescent="0.2">
      <c r="T19102" s="212"/>
      <c r="U19102" s="213"/>
      <c r="V19102" s="213"/>
      <c r="W19102" s="213"/>
      <c r="X19102" s="214"/>
      <c r="Y19102" s="214"/>
      <c r="Z19102" s="214"/>
      <c r="AA19102" s="217"/>
      <c r="AB19102" s="217"/>
      <c r="AC19102" s="217"/>
      <c r="AD19102" s="213"/>
    </row>
    <row r="19103" spans="20:30" x14ac:dyDescent="0.2">
      <c r="T19103" s="212"/>
      <c r="U19103" s="213"/>
      <c r="V19103" s="213"/>
      <c r="W19103" s="213"/>
      <c r="X19103" s="214"/>
      <c r="Y19103" s="214"/>
      <c r="Z19103" s="214"/>
      <c r="AA19103" s="217"/>
      <c r="AB19103" s="217"/>
      <c r="AC19103" s="217"/>
      <c r="AD19103" s="213"/>
    </row>
    <row r="19104" spans="20:30" x14ac:dyDescent="0.2">
      <c r="T19104" s="212"/>
      <c r="U19104" s="213"/>
      <c r="V19104" s="213"/>
      <c r="W19104" s="213"/>
      <c r="X19104" s="214"/>
      <c r="Y19104" s="214"/>
      <c r="Z19104" s="214"/>
      <c r="AA19104" s="217"/>
      <c r="AB19104" s="217"/>
      <c r="AC19104" s="217"/>
      <c r="AD19104" s="213"/>
    </row>
    <row r="19105" spans="20:30" x14ac:dyDescent="0.2">
      <c r="T19105" s="212"/>
      <c r="U19105" s="213"/>
      <c r="V19105" s="213"/>
      <c r="W19105" s="213"/>
      <c r="X19105" s="214"/>
      <c r="Y19105" s="214"/>
      <c r="Z19105" s="214"/>
      <c r="AA19105" s="217"/>
      <c r="AB19105" s="217"/>
      <c r="AC19105" s="217"/>
      <c r="AD19105" s="213"/>
    </row>
    <row r="19106" spans="20:30" x14ac:dyDescent="0.2">
      <c r="T19106" s="212"/>
      <c r="U19106" s="213"/>
      <c r="V19106" s="213"/>
      <c r="W19106" s="213"/>
      <c r="X19106" s="214"/>
      <c r="Y19106" s="214"/>
      <c r="Z19106" s="214"/>
      <c r="AA19106" s="217"/>
      <c r="AB19106" s="217"/>
      <c r="AC19106" s="217"/>
      <c r="AD19106" s="213"/>
    </row>
    <row r="19107" spans="20:30" x14ac:dyDescent="0.2">
      <c r="T19107" s="212"/>
      <c r="U19107" s="213"/>
      <c r="V19107" s="213"/>
      <c r="W19107" s="213"/>
      <c r="X19107" s="214"/>
      <c r="Y19107" s="214"/>
      <c r="Z19107" s="214"/>
      <c r="AA19107" s="217"/>
      <c r="AB19107" s="217"/>
      <c r="AC19107" s="217"/>
      <c r="AD19107" s="213"/>
    </row>
    <row r="19108" spans="20:30" x14ac:dyDescent="0.2">
      <c r="T19108" s="212"/>
      <c r="U19108" s="213"/>
      <c r="V19108" s="213"/>
      <c r="W19108" s="213"/>
      <c r="X19108" s="214"/>
      <c r="Y19108" s="214"/>
      <c r="Z19108" s="214"/>
      <c r="AA19108" s="217"/>
      <c r="AB19108" s="217"/>
      <c r="AC19108" s="217"/>
      <c r="AD19108" s="213"/>
    </row>
    <row r="19109" spans="20:30" x14ac:dyDescent="0.2">
      <c r="T19109" s="212"/>
      <c r="U19109" s="213"/>
      <c r="V19109" s="213"/>
      <c r="W19109" s="213"/>
      <c r="X19109" s="214"/>
      <c r="Y19109" s="214"/>
      <c r="Z19109" s="214"/>
      <c r="AA19109" s="217"/>
      <c r="AB19109" s="217"/>
      <c r="AC19109" s="217"/>
      <c r="AD19109" s="213"/>
    </row>
    <row r="19110" spans="20:30" x14ac:dyDescent="0.2">
      <c r="T19110" s="212"/>
      <c r="U19110" s="213"/>
      <c r="V19110" s="213"/>
      <c r="W19110" s="213"/>
      <c r="X19110" s="214"/>
      <c r="Y19110" s="214"/>
      <c r="Z19110" s="214"/>
      <c r="AA19110" s="217"/>
      <c r="AB19110" s="217"/>
      <c r="AC19110" s="217"/>
      <c r="AD19110" s="213"/>
    </row>
    <row r="19111" spans="20:30" x14ac:dyDescent="0.2">
      <c r="T19111" s="212"/>
      <c r="U19111" s="213"/>
      <c r="V19111" s="213"/>
      <c r="W19111" s="213"/>
      <c r="X19111" s="214"/>
      <c r="Y19111" s="214"/>
      <c r="Z19111" s="214"/>
      <c r="AA19111" s="217"/>
      <c r="AB19111" s="217"/>
      <c r="AC19111" s="217"/>
      <c r="AD19111" s="213"/>
    </row>
    <row r="19112" spans="20:30" x14ac:dyDescent="0.2">
      <c r="T19112" s="212"/>
      <c r="U19112" s="213"/>
      <c r="V19112" s="213"/>
      <c r="W19112" s="213"/>
      <c r="X19112" s="214"/>
      <c r="Y19112" s="214"/>
      <c r="Z19112" s="214"/>
      <c r="AA19112" s="217"/>
      <c r="AB19112" s="217"/>
      <c r="AC19112" s="217"/>
      <c r="AD19112" s="213"/>
    </row>
    <row r="19113" spans="20:30" x14ac:dyDescent="0.2">
      <c r="T19113" s="212"/>
      <c r="U19113" s="213"/>
      <c r="V19113" s="213"/>
      <c r="W19113" s="213"/>
      <c r="X19113" s="214"/>
      <c r="Y19113" s="214"/>
      <c r="Z19113" s="214"/>
      <c r="AA19113" s="217"/>
      <c r="AB19113" s="217"/>
      <c r="AC19113" s="217"/>
      <c r="AD19113" s="213"/>
    </row>
    <row r="19114" spans="20:30" x14ac:dyDescent="0.2">
      <c r="T19114" s="212"/>
      <c r="U19114" s="213"/>
      <c r="V19114" s="213"/>
      <c r="W19114" s="213"/>
      <c r="X19114" s="214"/>
      <c r="Y19114" s="214"/>
      <c r="Z19114" s="214"/>
      <c r="AA19114" s="217"/>
      <c r="AB19114" s="217"/>
      <c r="AC19114" s="217"/>
      <c r="AD19114" s="213"/>
    </row>
    <row r="19115" spans="20:30" x14ac:dyDescent="0.2">
      <c r="T19115" s="212"/>
      <c r="U19115" s="213"/>
      <c r="V19115" s="213"/>
      <c r="W19115" s="213"/>
      <c r="X19115" s="214"/>
      <c r="Y19115" s="214"/>
      <c r="Z19115" s="214"/>
      <c r="AA19115" s="217"/>
      <c r="AB19115" s="217"/>
      <c r="AC19115" s="217"/>
      <c r="AD19115" s="213"/>
    </row>
    <row r="19116" spans="20:30" x14ac:dyDescent="0.2">
      <c r="T19116" s="212"/>
      <c r="U19116" s="213"/>
      <c r="V19116" s="213"/>
      <c r="W19116" s="213"/>
      <c r="X19116" s="214"/>
      <c r="Y19116" s="214"/>
      <c r="Z19116" s="214"/>
      <c r="AA19116" s="217"/>
      <c r="AB19116" s="217"/>
      <c r="AC19116" s="217"/>
      <c r="AD19116" s="213"/>
    </row>
    <row r="19117" spans="20:30" x14ac:dyDescent="0.2">
      <c r="T19117" s="212"/>
      <c r="U19117" s="213"/>
      <c r="V19117" s="213"/>
      <c r="W19117" s="213"/>
      <c r="X19117" s="214"/>
      <c r="Y19117" s="214"/>
      <c r="Z19117" s="214"/>
      <c r="AA19117" s="217"/>
      <c r="AB19117" s="217"/>
      <c r="AC19117" s="217"/>
      <c r="AD19117" s="213"/>
    </row>
    <row r="19118" spans="20:30" x14ac:dyDescent="0.2">
      <c r="T19118" s="212"/>
      <c r="U19118" s="213"/>
      <c r="V19118" s="213"/>
      <c r="W19118" s="213"/>
      <c r="X19118" s="214"/>
      <c r="Y19118" s="214"/>
      <c r="Z19118" s="214"/>
      <c r="AA19118" s="217"/>
      <c r="AB19118" s="217"/>
      <c r="AC19118" s="217"/>
      <c r="AD19118" s="213"/>
    </row>
    <row r="19119" spans="20:30" x14ac:dyDescent="0.2">
      <c r="T19119" s="212"/>
      <c r="U19119" s="213"/>
      <c r="V19119" s="213"/>
      <c r="W19119" s="213"/>
      <c r="X19119" s="214"/>
      <c r="Y19119" s="214"/>
      <c r="Z19119" s="214"/>
      <c r="AA19119" s="217"/>
      <c r="AB19119" s="217"/>
      <c r="AC19119" s="217"/>
      <c r="AD19119" s="213"/>
    </row>
    <row r="19120" spans="20:30" x14ac:dyDescent="0.2">
      <c r="T19120" s="212"/>
      <c r="U19120" s="213"/>
      <c r="V19120" s="213"/>
      <c r="W19120" s="213"/>
      <c r="X19120" s="214"/>
      <c r="Y19120" s="214"/>
      <c r="Z19120" s="214"/>
      <c r="AA19120" s="217"/>
      <c r="AB19120" s="217"/>
      <c r="AC19120" s="217"/>
      <c r="AD19120" s="213"/>
    </row>
    <row r="19121" spans="20:30" x14ac:dyDescent="0.2">
      <c r="T19121" s="212"/>
      <c r="U19121" s="213"/>
      <c r="V19121" s="213"/>
      <c r="W19121" s="213"/>
      <c r="X19121" s="214"/>
      <c r="Y19121" s="214"/>
      <c r="Z19121" s="214"/>
      <c r="AA19121" s="217"/>
      <c r="AB19121" s="217"/>
      <c r="AC19121" s="217"/>
      <c r="AD19121" s="213"/>
    </row>
    <row r="19122" spans="20:30" x14ac:dyDescent="0.2">
      <c r="T19122" s="212"/>
      <c r="U19122" s="213"/>
      <c r="V19122" s="213"/>
      <c r="W19122" s="213"/>
      <c r="X19122" s="214"/>
      <c r="Y19122" s="214"/>
      <c r="Z19122" s="214"/>
      <c r="AA19122" s="217"/>
      <c r="AB19122" s="217"/>
      <c r="AC19122" s="217"/>
      <c r="AD19122" s="213"/>
    </row>
    <row r="19123" spans="20:30" x14ac:dyDescent="0.2">
      <c r="T19123" s="212"/>
      <c r="U19123" s="213"/>
      <c r="V19123" s="213"/>
      <c r="W19123" s="213"/>
      <c r="X19123" s="214"/>
      <c r="Y19123" s="214"/>
      <c r="Z19123" s="214"/>
      <c r="AA19123" s="217"/>
      <c r="AB19123" s="217"/>
      <c r="AC19123" s="217"/>
      <c r="AD19123" s="213"/>
    </row>
    <row r="19124" spans="20:30" x14ac:dyDescent="0.2">
      <c r="T19124" s="212"/>
      <c r="U19124" s="213"/>
      <c r="V19124" s="213"/>
      <c r="W19124" s="213"/>
      <c r="X19124" s="214"/>
      <c r="Y19124" s="214"/>
      <c r="Z19124" s="214"/>
      <c r="AA19124" s="217"/>
      <c r="AB19124" s="217"/>
      <c r="AC19124" s="217"/>
      <c r="AD19124" s="213"/>
    </row>
    <row r="19125" spans="20:30" x14ac:dyDescent="0.2">
      <c r="T19125" s="212"/>
      <c r="U19125" s="213"/>
      <c r="V19125" s="213"/>
      <c r="W19125" s="213"/>
      <c r="X19125" s="214"/>
      <c r="Y19125" s="214"/>
      <c r="Z19125" s="214"/>
      <c r="AA19125" s="217"/>
      <c r="AB19125" s="217"/>
      <c r="AC19125" s="217"/>
      <c r="AD19125" s="213"/>
    </row>
    <row r="19126" spans="20:30" x14ac:dyDescent="0.2">
      <c r="T19126" s="212"/>
      <c r="U19126" s="213"/>
      <c r="V19126" s="213"/>
      <c r="W19126" s="213"/>
      <c r="X19126" s="214"/>
      <c r="Y19126" s="214"/>
      <c r="Z19126" s="214"/>
      <c r="AA19126" s="217"/>
      <c r="AB19126" s="217"/>
      <c r="AC19126" s="217"/>
      <c r="AD19126" s="213"/>
    </row>
    <row r="19127" spans="20:30" x14ac:dyDescent="0.2">
      <c r="T19127" s="212"/>
      <c r="U19127" s="213"/>
      <c r="V19127" s="213"/>
      <c r="W19127" s="213"/>
      <c r="X19127" s="214"/>
      <c r="Y19127" s="214"/>
      <c r="Z19127" s="214"/>
      <c r="AA19127" s="217"/>
      <c r="AB19127" s="217"/>
      <c r="AC19127" s="217"/>
      <c r="AD19127" s="213"/>
    </row>
    <row r="19128" spans="20:30" x14ac:dyDescent="0.2">
      <c r="T19128" s="212"/>
      <c r="U19128" s="213"/>
      <c r="V19128" s="213"/>
      <c r="W19128" s="213"/>
      <c r="X19128" s="214"/>
      <c r="Y19128" s="214"/>
      <c r="Z19128" s="214"/>
      <c r="AA19128" s="217"/>
      <c r="AB19128" s="217"/>
      <c r="AC19128" s="217"/>
      <c r="AD19128" s="213"/>
    </row>
    <row r="19129" spans="20:30" x14ac:dyDescent="0.2">
      <c r="T19129" s="212"/>
      <c r="U19129" s="213"/>
      <c r="V19129" s="213"/>
      <c r="W19129" s="213"/>
      <c r="X19129" s="214"/>
      <c r="Y19129" s="214"/>
      <c r="Z19129" s="214"/>
      <c r="AA19129" s="217"/>
      <c r="AB19129" s="217"/>
      <c r="AC19129" s="217"/>
      <c r="AD19129" s="213"/>
    </row>
    <row r="19130" spans="20:30" x14ac:dyDescent="0.2">
      <c r="T19130" s="212"/>
      <c r="U19130" s="213"/>
      <c r="V19130" s="213"/>
      <c r="W19130" s="213"/>
      <c r="X19130" s="214"/>
      <c r="Y19130" s="214"/>
      <c r="Z19130" s="214"/>
      <c r="AA19130" s="217"/>
      <c r="AB19130" s="217"/>
      <c r="AC19130" s="217"/>
      <c r="AD19130" s="213"/>
    </row>
    <row r="19131" spans="20:30" x14ac:dyDescent="0.2">
      <c r="T19131" s="212"/>
      <c r="U19131" s="213"/>
      <c r="V19131" s="213"/>
      <c r="W19131" s="213"/>
      <c r="X19131" s="214"/>
      <c r="Y19131" s="214"/>
      <c r="Z19131" s="214"/>
      <c r="AA19131" s="217"/>
      <c r="AB19131" s="217"/>
      <c r="AC19131" s="217"/>
      <c r="AD19131" s="213"/>
    </row>
    <row r="19132" spans="20:30" x14ac:dyDescent="0.2">
      <c r="T19132" s="212"/>
      <c r="U19132" s="213"/>
      <c r="V19132" s="213"/>
      <c r="W19132" s="213"/>
      <c r="X19132" s="214"/>
      <c r="Y19132" s="214"/>
      <c r="Z19132" s="214"/>
      <c r="AA19132" s="217"/>
      <c r="AB19132" s="217"/>
      <c r="AC19132" s="217"/>
      <c r="AD19132" s="213"/>
    </row>
    <row r="19133" spans="20:30" x14ac:dyDescent="0.2">
      <c r="T19133" s="212"/>
      <c r="U19133" s="213"/>
      <c r="V19133" s="213"/>
      <c r="W19133" s="213"/>
      <c r="X19133" s="214"/>
      <c r="Y19133" s="214"/>
      <c r="Z19133" s="214"/>
      <c r="AA19133" s="217"/>
      <c r="AB19133" s="217"/>
      <c r="AC19133" s="217"/>
      <c r="AD19133" s="213"/>
    </row>
    <row r="19134" spans="20:30" x14ac:dyDescent="0.2">
      <c r="T19134" s="212"/>
      <c r="U19134" s="213"/>
      <c r="V19134" s="213"/>
      <c r="W19134" s="213"/>
      <c r="X19134" s="214"/>
      <c r="Y19134" s="214"/>
      <c r="Z19134" s="214"/>
      <c r="AA19134" s="217"/>
      <c r="AB19134" s="217"/>
      <c r="AC19134" s="217"/>
      <c r="AD19134" s="213"/>
    </row>
    <row r="19135" spans="20:30" x14ac:dyDescent="0.2">
      <c r="T19135" s="212"/>
      <c r="U19135" s="213"/>
      <c r="V19135" s="213"/>
      <c r="W19135" s="213"/>
      <c r="X19135" s="214"/>
      <c r="Y19135" s="214"/>
      <c r="Z19135" s="214"/>
      <c r="AA19135" s="217"/>
      <c r="AB19135" s="217"/>
      <c r="AC19135" s="217"/>
      <c r="AD19135" s="213"/>
    </row>
    <row r="19136" spans="20:30" x14ac:dyDescent="0.2">
      <c r="T19136" s="212"/>
      <c r="U19136" s="213"/>
      <c r="V19136" s="213"/>
      <c r="W19136" s="213"/>
      <c r="X19136" s="214"/>
      <c r="Y19136" s="214"/>
      <c r="Z19136" s="214"/>
      <c r="AA19136" s="217"/>
      <c r="AB19136" s="217"/>
      <c r="AC19136" s="217"/>
      <c r="AD19136" s="213"/>
    </row>
    <row r="19137" spans="20:30" x14ac:dyDescent="0.2">
      <c r="T19137" s="212"/>
      <c r="U19137" s="213"/>
      <c r="V19137" s="213"/>
      <c r="W19137" s="213"/>
      <c r="X19137" s="214"/>
      <c r="Y19137" s="214"/>
      <c r="Z19137" s="214"/>
      <c r="AA19137" s="217"/>
      <c r="AB19137" s="217"/>
      <c r="AC19137" s="217"/>
      <c r="AD19137" s="213"/>
    </row>
    <row r="19138" spans="20:30" x14ac:dyDescent="0.2">
      <c r="T19138" s="212"/>
      <c r="U19138" s="213"/>
      <c r="V19138" s="213"/>
      <c r="W19138" s="213"/>
      <c r="X19138" s="214"/>
      <c r="Y19138" s="214"/>
      <c r="Z19138" s="214"/>
      <c r="AA19138" s="217"/>
      <c r="AB19138" s="217"/>
      <c r="AC19138" s="217"/>
      <c r="AD19138" s="213"/>
    </row>
    <row r="19139" spans="20:30" x14ac:dyDescent="0.2">
      <c r="T19139" s="212"/>
      <c r="U19139" s="213"/>
      <c r="V19139" s="213"/>
      <c r="W19139" s="213"/>
      <c r="X19139" s="214"/>
      <c r="Y19139" s="214"/>
      <c r="Z19139" s="214"/>
      <c r="AA19139" s="217"/>
      <c r="AB19139" s="217"/>
      <c r="AC19139" s="217"/>
      <c r="AD19139" s="213"/>
    </row>
    <row r="19140" spans="20:30" x14ac:dyDescent="0.2">
      <c r="T19140" s="212"/>
      <c r="U19140" s="213"/>
      <c r="V19140" s="213"/>
      <c r="W19140" s="213"/>
      <c r="X19140" s="214"/>
      <c r="Y19140" s="214"/>
      <c r="Z19140" s="214"/>
      <c r="AA19140" s="217"/>
      <c r="AB19140" s="217"/>
      <c r="AC19140" s="217"/>
      <c r="AD19140" s="213"/>
    </row>
    <row r="19141" spans="20:30" x14ac:dyDescent="0.2">
      <c r="T19141" s="212"/>
      <c r="U19141" s="213"/>
      <c r="V19141" s="213"/>
      <c r="W19141" s="213"/>
      <c r="X19141" s="214"/>
      <c r="Y19141" s="214"/>
      <c r="Z19141" s="214"/>
      <c r="AA19141" s="217"/>
      <c r="AB19141" s="217"/>
      <c r="AC19141" s="217"/>
      <c r="AD19141" s="213"/>
    </row>
    <row r="19142" spans="20:30" x14ac:dyDescent="0.2">
      <c r="T19142" s="212"/>
      <c r="U19142" s="213"/>
      <c r="V19142" s="213"/>
      <c r="W19142" s="213"/>
      <c r="X19142" s="214"/>
      <c r="Y19142" s="214"/>
      <c r="Z19142" s="214"/>
      <c r="AA19142" s="217"/>
      <c r="AB19142" s="217"/>
      <c r="AC19142" s="217"/>
      <c r="AD19142" s="213"/>
    </row>
    <row r="19143" spans="20:30" x14ac:dyDescent="0.2">
      <c r="T19143" s="212"/>
      <c r="U19143" s="213"/>
      <c r="V19143" s="213"/>
      <c r="W19143" s="213"/>
      <c r="X19143" s="214"/>
      <c r="Y19143" s="214"/>
      <c r="Z19143" s="214"/>
      <c r="AA19143" s="217"/>
      <c r="AB19143" s="217"/>
      <c r="AC19143" s="217"/>
      <c r="AD19143" s="213"/>
    </row>
    <row r="19144" spans="20:30" x14ac:dyDescent="0.2">
      <c r="T19144" s="212"/>
      <c r="U19144" s="213"/>
      <c r="V19144" s="213"/>
      <c r="W19144" s="213"/>
      <c r="X19144" s="214"/>
      <c r="Y19144" s="214"/>
      <c r="Z19144" s="214"/>
      <c r="AA19144" s="217"/>
      <c r="AB19144" s="217"/>
      <c r="AC19144" s="217"/>
      <c r="AD19144" s="213"/>
    </row>
    <row r="19145" spans="20:30" x14ac:dyDescent="0.2">
      <c r="T19145" s="212"/>
      <c r="U19145" s="213"/>
      <c r="V19145" s="213"/>
      <c r="W19145" s="213"/>
      <c r="X19145" s="214"/>
      <c r="Y19145" s="214"/>
      <c r="Z19145" s="214"/>
      <c r="AA19145" s="217"/>
      <c r="AB19145" s="217"/>
      <c r="AC19145" s="217"/>
      <c r="AD19145" s="213"/>
    </row>
    <row r="19146" spans="20:30" x14ac:dyDescent="0.2">
      <c r="T19146" s="212"/>
      <c r="U19146" s="213"/>
      <c r="V19146" s="213"/>
      <c r="W19146" s="213"/>
      <c r="X19146" s="214"/>
      <c r="Y19146" s="214"/>
      <c r="Z19146" s="214"/>
      <c r="AA19146" s="217"/>
      <c r="AB19146" s="217"/>
      <c r="AC19146" s="217"/>
      <c r="AD19146" s="213"/>
    </row>
    <row r="19147" spans="20:30" x14ac:dyDescent="0.2">
      <c r="T19147" s="212"/>
      <c r="U19147" s="213"/>
      <c r="V19147" s="213"/>
      <c r="W19147" s="213"/>
      <c r="X19147" s="214"/>
      <c r="Y19147" s="214"/>
      <c r="Z19147" s="214"/>
      <c r="AA19147" s="217"/>
      <c r="AB19147" s="217"/>
      <c r="AC19147" s="217"/>
      <c r="AD19147" s="213"/>
    </row>
    <row r="19148" spans="20:30" x14ac:dyDescent="0.2">
      <c r="T19148" s="212"/>
      <c r="U19148" s="213"/>
      <c r="V19148" s="213"/>
      <c r="W19148" s="213"/>
      <c r="X19148" s="214"/>
      <c r="Y19148" s="214"/>
      <c r="Z19148" s="214"/>
      <c r="AA19148" s="217"/>
      <c r="AB19148" s="217"/>
      <c r="AC19148" s="217"/>
      <c r="AD19148" s="213"/>
    </row>
    <row r="19149" spans="20:30" x14ac:dyDescent="0.2">
      <c r="T19149" s="212"/>
      <c r="U19149" s="213"/>
      <c r="V19149" s="213"/>
      <c r="W19149" s="213"/>
      <c r="X19149" s="214"/>
      <c r="Y19149" s="214"/>
      <c r="Z19149" s="214"/>
      <c r="AA19149" s="217"/>
      <c r="AB19149" s="217"/>
      <c r="AC19149" s="217"/>
      <c r="AD19149" s="213"/>
    </row>
    <row r="19150" spans="20:30" x14ac:dyDescent="0.2">
      <c r="T19150" s="212"/>
      <c r="U19150" s="213"/>
      <c r="V19150" s="213"/>
      <c r="W19150" s="213"/>
      <c r="X19150" s="214"/>
      <c r="Y19150" s="214"/>
      <c r="Z19150" s="214"/>
      <c r="AA19150" s="217"/>
      <c r="AB19150" s="217"/>
      <c r="AC19150" s="217"/>
      <c r="AD19150" s="213"/>
    </row>
    <row r="19151" spans="20:30" x14ac:dyDescent="0.2">
      <c r="T19151" s="212"/>
      <c r="U19151" s="213"/>
      <c r="V19151" s="213"/>
      <c r="W19151" s="213"/>
      <c r="X19151" s="214"/>
      <c r="Y19151" s="214"/>
      <c r="Z19151" s="214"/>
      <c r="AA19151" s="217"/>
      <c r="AB19151" s="217"/>
      <c r="AC19151" s="217"/>
      <c r="AD19151" s="213"/>
    </row>
    <row r="19152" spans="20:30" x14ac:dyDescent="0.2">
      <c r="T19152" s="212"/>
      <c r="U19152" s="213"/>
      <c r="V19152" s="213"/>
      <c r="W19152" s="213"/>
      <c r="X19152" s="214"/>
      <c r="Y19152" s="214"/>
      <c r="Z19152" s="214"/>
      <c r="AA19152" s="217"/>
      <c r="AB19152" s="217"/>
      <c r="AC19152" s="217"/>
      <c r="AD19152" s="213"/>
    </row>
    <row r="19153" spans="20:30" x14ac:dyDescent="0.2">
      <c r="T19153" s="212"/>
      <c r="U19153" s="213"/>
      <c r="V19153" s="213"/>
      <c r="W19153" s="213"/>
      <c r="X19153" s="214"/>
      <c r="Y19153" s="214"/>
      <c r="Z19153" s="214"/>
      <c r="AA19153" s="217"/>
      <c r="AB19153" s="217"/>
      <c r="AC19153" s="217"/>
      <c r="AD19153" s="213"/>
    </row>
    <row r="19154" spans="20:30" x14ac:dyDescent="0.2">
      <c r="T19154" s="212"/>
      <c r="U19154" s="213"/>
      <c r="V19154" s="213"/>
      <c r="W19154" s="213"/>
      <c r="X19154" s="214"/>
      <c r="Y19154" s="214"/>
      <c r="Z19154" s="214"/>
      <c r="AA19154" s="217"/>
      <c r="AB19154" s="217"/>
      <c r="AC19154" s="217"/>
      <c r="AD19154" s="213"/>
    </row>
    <row r="19155" spans="20:30" x14ac:dyDescent="0.2">
      <c r="T19155" s="212"/>
      <c r="U19155" s="213"/>
      <c r="V19155" s="213"/>
      <c r="W19155" s="213"/>
      <c r="X19155" s="214"/>
      <c r="Y19155" s="214"/>
      <c r="Z19155" s="214"/>
      <c r="AA19155" s="217"/>
      <c r="AB19155" s="217"/>
      <c r="AC19155" s="217"/>
      <c r="AD19155" s="213"/>
    </row>
    <row r="19156" spans="20:30" x14ac:dyDescent="0.2">
      <c r="T19156" s="212"/>
      <c r="U19156" s="213"/>
      <c r="V19156" s="213"/>
      <c r="W19156" s="213"/>
      <c r="X19156" s="214"/>
      <c r="Y19156" s="214"/>
      <c r="Z19156" s="214"/>
      <c r="AA19156" s="217"/>
      <c r="AB19156" s="217"/>
      <c r="AC19156" s="217"/>
      <c r="AD19156" s="213"/>
    </row>
    <row r="19157" spans="20:30" x14ac:dyDescent="0.2">
      <c r="T19157" s="212"/>
      <c r="U19157" s="213"/>
      <c r="V19157" s="213"/>
      <c r="W19157" s="213"/>
      <c r="X19157" s="214"/>
      <c r="Y19157" s="214"/>
      <c r="Z19157" s="214"/>
      <c r="AA19157" s="217"/>
      <c r="AB19157" s="217"/>
      <c r="AC19157" s="217"/>
      <c r="AD19157" s="213"/>
    </row>
    <row r="19158" spans="20:30" x14ac:dyDescent="0.2">
      <c r="T19158" s="212"/>
      <c r="U19158" s="213"/>
      <c r="V19158" s="213"/>
      <c r="W19158" s="213"/>
      <c r="X19158" s="214"/>
      <c r="Y19158" s="214"/>
      <c r="Z19158" s="214"/>
      <c r="AA19158" s="217"/>
      <c r="AB19158" s="217"/>
      <c r="AC19158" s="217"/>
      <c r="AD19158" s="213"/>
    </row>
    <row r="19159" spans="20:30" x14ac:dyDescent="0.2">
      <c r="T19159" s="212"/>
      <c r="U19159" s="213"/>
      <c r="V19159" s="213"/>
      <c r="W19159" s="213"/>
      <c r="X19159" s="214"/>
      <c r="Y19159" s="214"/>
      <c r="Z19159" s="214"/>
      <c r="AA19159" s="217"/>
      <c r="AB19159" s="217"/>
      <c r="AC19159" s="217"/>
      <c r="AD19159" s="213"/>
    </row>
    <row r="19160" spans="20:30" x14ac:dyDescent="0.2">
      <c r="T19160" s="212"/>
      <c r="U19160" s="213"/>
      <c r="V19160" s="213"/>
      <c r="W19160" s="213"/>
      <c r="X19160" s="214"/>
      <c r="Y19160" s="214"/>
      <c r="Z19160" s="214"/>
      <c r="AA19160" s="217"/>
      <c r="AB19160" s="217"/>
      <c r="AC19160" s="217"/>
      <c r="AD19160" s="213"/>
    </row>
    <row r="19161" spans="20:30" x14ac:dyDescent="0.2">
      <c r="T19161" s="212"/>
      <c r="U19161" s="213"/>
      <c r="V19161" s="213"/>
      <c r="W19161" s="213"/>
      <c r="X19161" s="214"/>
      <c r="Y19161" s="214"/>
      <c r="Z19161" s="214"/>
      <c r="AA19161" s="217"/>
      <c r="AB19161" s="217"/>
      <c r="AC19161" s="217"/>
      <c r="AD19161" s="213"/>
    </row>
    <row r="19162" spans="20:30" x14ac:dyDescent="0.2">
      <c r="T19162" s="212"/>
      <c r="U19162" s="213"/>
      <c r="V19162" s="213"/>
      <c r="W19162" s="213"/>
      <c r="X19162" s="214"/>
      <c r="Y19162" s="214"/>
      <c r="Z19162" s="214"/>
      <c r="AA19162" s="217"/>
      <c r="AB19162" s="217"/>
      <c r="AC19162" s="217"/>
      <c r="AD19162" s="213"/>
    </row>
    <row r="19163" spans="20:30" x14ac:dyDescent="0.2">
      <c r="T19163" s="212"/>
      <c r="U19163" s="213"/>
      <c r="V19163" s="213"/>
      <c r="W19163" s="213"/>
      <c r="X19163" s="214"/>
      <c r="Y19163" s="214"/>
      <c r="Z19163" s="214"/>
      <c r="AA19163" s="217"/>
      <c r="AB19163" s="217"/>
      <c r="AC19163" s="217"/>
      <c r="AD19163" s="213"/>
    </row>
    <row r="19164" spans="20:30" x14ac:dyDescent="0.2">
      <c r="T19164" s="212"/>
      <c r="U19164" s="213"/>
      <c r="V19164" s="213"/>
      <c r="W19164" s="213"/>
      <c r="X19164" s="214"/>
      <c r="Y19164" s="214"/>
      <c r="Z19164" s="214"/>
      <c r="AA19164" s="217"/>
      <c r="AB19164" s="217"/>
      <c r="AC19164" s="217"/>
      <c r="AD19164" s="213"/>
    </row>
    <row r="19165" spans="20:30" x14ac:dyDescent="0.2">
      <c r="T19165" s="212"/>
      <c r="U19165" s="213"/>
      <c r="V19165" s="213"/>
      <c r="W19165" s="213"/>
      <c r="X19165" s="214"/>
      <c r="Y19165" s="214"/>
      <c r="Z19165" s="214"/>
      <c r="AA19165" s="217"/>
      <c r="AB19165" s="217"/>
      <c r="AC19165" s="217"/>
      <c r="AD19165" s="213"/>
    </row>
    <row r="19166" spans="20:30" x14ac:dyDescent="0.2">
      <c r="T19166" s="212"/>
      <c r="U19166" s="213"/>
      <c r="V19166" s="213"/>
      <c r="W19166" s="213"/>
      <c r="X19166" s="214"/>
      <c r="Y19166" s="214"/>
      <c r="Z19166" s="214"/>
      <c r="AA19166" s="217"/>
      <c r="AB19166" s="217"/>
      <c r="AC19166" s="217"/>
      <c r="AD19166" s="213"/>
    </row>
    <row r="19167" spans="20:30" x14ac:dyDescent="0.2">
      <c r="T19167" s="212"/>
      <c r="U19167" s="213"/>
      <c r="V19167" s="213"/>
      <c r="W19167" s="213"/>
      <c r="X19167" s="214"/>
      <c r="Y19167" s="214"/>
      <c r="Z19167" s="214"/>
      <c r="AA19167" s="217"/>
      <c r="AB19167" s="217"/>
      <c r="AC19167" s="217"/>
      <c r="AD19167" s="213"/>
    </row>
    <row r="19168" spans="20:30" x14ac:dyDescent="0.2">
      <c r="T19168" s="212"/>
      <c r="U19168" s="213"/>
      <c r="V19168" s="213"/>
      <c r="W19168" s="213"/>
      <c r="X19168" s="214"/>
      <c r="Y19168" s="214"/>
      <c r="Z19168" s="214"/>
      <c r="AA19168" s="217"/>
      <c r="AB19168" s="217"/>
      <c r="AC19168" s="217"/>
      <c r="AD19168" s="213"/>
    </row>
    <row r="19169" spans="20:30" x14ac:dyDescent="0.2">
      <c r="T19169" s="212"/>
      <c r="U19169" s="213"/>
      <c r="V19169" s="213"/>
      <c r="W19169" s="213"/>
      <c r="X19169" s="214"/>
      <c r="Y19169" s="214"/>
      <c r="Z19169" s="214"/>
      <c r="AA19169" s="217"/>
      <c r="AB19169" s="217"/>
      <c r="AC19169" s="217"/>
      <c r="AD19169" s="213"/>
    </row>
    <row r="19170" spans="20:30" x14ac:dyDescent="0.2">
      <c r="T19170" s="212"/>
      <c r="U19170" s="213"/>
      <c r="V19170" s="213"/>
      <c r="W19170" s="213"/>
      <c r="X19170" s="214"/>
      <c r="Y19170" s="214"/>
      <c r="Z19170" s="214"/>
      <c r="AA19170" s="217"/>
      <c r="AB19170" s="217"/>
      <c r="AC19170" s="217"/>
      <c r="AD19170" s="213"/>
    </row>
    <row r="19171" spans="20:30" x14ac:dyDescent="0.2">
      <c r="T19171" s="212"/>
      <c r="U19171" s="213"/>
      <c r="V19171" s="213"/>
      <c r="W19171" s="213"/>
      <c r="X19171" s="214"/>
      <c r="Y19171" s="214"/>
      <c r="Z19171" s="214"/>
      <c r="AA19171" s="217"/>
      <c r="AB19171" s="217"/>
      <c r="AC19171" s="217"/>
      <c r="AD19171" s="213"/>
    </row>
    <row r="19172" spans="20:30" x14ac:dyDescent="0.2">
      <c r="T19172" s="212"/>
      <c r="U19172" s="213"/>
      <c r="V19172" s="213"/>
      <c r="W19172" s="213"/>
      <c r="X19172" s="214"/>
      <c r="Y19172" s="214"/>
      <c r="Z19172" s="214"/>
      <c r="AA19172" s="217"/>
      <c r="AB19172" s="217"/>
      <c r="AC19172" s="217"/>
      <c r="AD19172" s="213"/>
    </row>
    <row r="19173" spans="20:30" x14ac:dyDescent="0.2">
      <c r="T19173" s="212"/>
      <c r="U19173" s="213"/>
      <c r="V19173" s="213"/>
      <c r="W19173" s="213"/>
      <c r="X19173" s="214"/>
      <c r="Y19173" s="214"/>
      <c r="Z19173" s="214"/>
      <c r="AA19173" s="217"/>
      <c r="AB19173" s="217"/>
      <c r="AC19173" s="217"/>
      <c r="AD19173" s="213"/>
    </row>
    <row r="19174" spans="20:30" x14ac:dyDescent="0.2">
      <c r="T19174" s="212"/>
      <c r="U19174" s="213"/>
      <c r="V19174" s="213"/>
      <c r="W19174" s="213"/>
      <c r="X19174" s="214"/>
      <c r="Y19174" s="214"/>
      <c r="Z19174" s="214"/>
      <c r="AA19174" s="217"/>
      <c r="AB19174" s="217"/>
      <c r="AC19174" s="217"/>
      <c r="AD19174" s="213"/>
    </row>
    <row r="19175" spans="20:30" x14ac:dyDescent="0.2">
      <c r="T19175" s="212"/>
      <c r="U19175" s="213"/>
      <c r="V19175" s="213"/>
      <c r="W19175" s="213"/>
      <c r="X19175" s="214"/>
      <c r="Y19175" s="214"/>
      <c r="Z19175" s="214"/>
      <c r="AA19175" s="217"/>
      <c r="AB19175" s="217"/>
      <c r="AC19175" s="217"/>
      <c r="AD19175" s="213"/>
    </row>
    <row r="19176" spans="20:30" x14ac:dyDescent="0.2">
      <c r="T19176" s="212"/>
      <c r="U19176" s="213"/>
      <c r="V19176" s="213"/>
      <c r="W19176" s="213"/>
      <c r="X19176" s="214"/>
      <c r="Y19176" s="214"/>
      <c r="Z19176" s="214"/>
      <c r="AA19176" s="217"/>
      <c r="AB19176" s="217"/>
      <c r="AC19176" s="217"/>
      <c r="AD19176" s="213"/>
    </row>
    <row r="19177" spans="20:30" x14ac:dyDescent="0.2">
      <c r="T19177" s="212"/>
      <c r="U19177" s="213"/>
      <c r="V19177" s="213"/>
      <c r="W19177" s="213"/>
      <c r="X19177" s="214"/>
      <c r="Y19177" s="214"/>
      <c r="Z19177" s="214"/>
      <c r="AA19177" s="217"/>
      <c r="AB19177" s="217"/>
      <c r="AC19177" s="217"/>
      <c r="AD19177" s="213"/>
    </row>
    <row r="19178" spans="20:30" x14ac:dyDescent="0.2">
      <c r="T19178" s="212"/>
      <c r="U19178" s="213"/>
      <c r="V19178" s="213"/>
      <c r="W19178" s="213"/>
      <c r="X19178" s="214"/>
      <c r="Y19178" s="214"/>
      <c r="Z19178" s="214"/>
      <c r="AA19178" s="217"/>
      <c r="AB19178" s="217"/>
      <c r="AC19178" s="217"/>
      <c r="AD19178" s="213"/>
    </row>
    <row r="19179" spans="20:30" x14ac:dyDescent="0.2">
      <c r="T19179" s="212"/>
      <c r="U19179" s="213"/>
      <c r="V19179" s="213"/>
      <c r="W19179" s="213"/>
      <c r="X19179" s="214"/>
      <c r="Y19179" s="214"/>
      <c r="Z19179" s="214"/>
      <c r="AA19179" s="217"/>
      <c r="AB19179" s="217"/>
      <c r="AC19179" s="217"/>
      <c r="AD19179" s="213"/>
    </row>
    <row r="19180" spans="20:30" x14ac:dyDescent="0.2">
      <c r="T19180" s="212"/>
      <c r="U19180" s="213"/>
      <c r="V19180" s="213"/>
      <c r="W19180" s="213"/>
      <c r="X19180" s="214"/>
      <c r="Y19180" s="214"/>
      <c r="Z19180" s="214"/>
      <c r="AA19180" s="217"/>
      <c r="AB19180" s="217"/>
      <c r="AC19180" s="217"/>
      <c r="AD19180" s="213"/>
    </row>
    <row r="19181" spans="20:30" x14ac:dyDescent="0.2">
      <c r="T19181" s="212"/>
      <c r="U19181" s="213"/>
      <c r="V19181" s="213"/>
      <c r="W19181" s="213"/>
      <c r="X19181" s="214"/>
      <c r="Y19181" s="214"/>
      <c r="Z19181" s="214"/>
      <c r="AA19181" s="217"/>
      <c r="AB19181" s="217"/>
      <c r="AC19181" s="217"/>
      <c r="AD19181" s="213"/>
    </row>
    <row r="19182" spans="20:30" x14ac:dyDescent="0.2">
      <c r="T19182" s="212"/>
      <c r="U19182" s="213"/>
      <c r="V19182" s="213"/>
      <c r="W19182" s="213"/>
      <c r="X19182" s="214"/>
      <c r="Y19182" s="214"/>
      <c r="Z19182" s="214"/>
      <c r="AA19182" s="217"/>
      <c r="AB19182" s="217"/>
      <c r="AC19182" s="217"/>
      <c r="AD19182" s="213"/>
    </row>
    <row r="19183" spans="20:30" x14ac:dyDescent="0.2">
      <c r="T19183" s="212"/>
      <c r="U19183" s="213"/>
      <c r="V19183" s="213"/>
      <c r="W19183" s="213"/>
      <c r="X19183" s="214"/>
      <c r="Y19183" s="214"/>
      <c r="Z19183" s="214"/>
      <c r="AA19183" s="217"/>
      <c r="AB19183" s="217"/>
      <c r="AC19183" s="217"/>
      <c r="AD19183" s="213"/>
    </row>
    <row r="19184" spans="20:30" x14ac:dyDescent="0.2">
      <c r="T19184" s="212"/>
      <c r="U19184" s="213"/>
      <c r="V19184" s="213"/>
      <c r="W19184" s="213"/>
      <c r="X19184" s="214"/>
      <c r="Y19184" s="214"/>
      <c r="Z19184" s="214"/>
      <c r="AA19184" s="217"/>
      <c r="AB19184" s="217"/>
      <c r="AC19184" s="217"/>
      <c r="AD19184" s="213"/>
    </row>
    <row r="19185" spans="20:30" x14ac:dyDescent="0.2">
      <c r="T19185" s="212"/>
      <c r="U19185" s="213"/>
      <c r="V19185" s="213"/>
      <c r="W19185" s="213"/>
      <c r="X19185" s="214"/>
      <c r="Y19185" s="214"/>
      <c r="Z19185" s="214"/>
      <c r="AA19185" s="217"/>
      <c r="AB19185" s="217"/>
      <c r="AC19185" s="217"/>
      <c r="AD19185" s="213"/>
    </row>
    <row r="19186" spans="20:30" x14ac:dyDescent="0.2">
      <c r="T19186" s="212"/>
      <c r="U19186" s="213"/>
      <c r="V19186" s="213"/>
      <c r="W19186" s="213"/>
      <c r="X19186" s="214"/>
      <c r="Y19186" s="214"/>
      <c r="Z19186" s="214"/>
      <c r="AA19186" s="217"/>
      <c r="AB19186" s="217"/>
      <c r="AC19186" s="217"/>
      <c r="AD19186" s="213"/>
    </row>
    <row r="19187" spans="20:30" x14ac:dyDescent="0.2">
      <c r="T19187" s="212"/>
      <c r="U19187" s="213"/>
      <c r="V19187" s="213"/>
      <c r="W19187" s="213"/>
      <c r="X19187" s="214"/>
      <c r="Y19187" s="214"/>
      <c r="Z19187" s="214"/>
      <c r="AA19187" s="217"/>
      <c r="AB19187" s="217"/>
      <c r="AC19187" s="217"/>
      <c r="AD19187" s="213"/>
    </row>
    <row r="19188" spans="20:30" x14ac:dyDescent="0.2">
      <c r="T19188" s="212"/>
      <c r="U19188" s="213"/>
      <c r="V19188" s="213"/>
      <c r="W19188" s="213"/>
      <c r="X19188" s="214"/>
      <c r="Y19188" s="214"/>
      <c r="Z19188" s="214"/>
      <c r="AA19188" s="217"/>
      <c r="AB19188" s="217"/>
      <c r="AC19188" s="217"/>
      <c r="AD19188" s="213"/>
    </row>
    <row r="19189" spans="20:30" x14ac:dyDescent="0.2">
      <c r="T19189" s="212"/>
      <c r="U19189" s="213"/>
      <c r="V19189" s="213"/>
      <c r="W19189" s="213"/>
      <c r="X19189" s="214"/>
      <c r="Y19189" s="214"/>
      <c r="Z19189" s="214"/>
      <c r="AA19189" s="217"/>
      <c r="AB19189" s="217"/>
      <c r="AC19189" s="217"/>
      <c r="AD19189" s="213"/>
    </row>
    <row r="19190" spans="20:30" x14ac:dyDescent="0.2">
      <c r="T19190" s="212"/>
      <c r="U19190" s="213"/>
      <c r="V19190" s="213"/>
      <c r="W19190" s="213"/>
      <c r="X19190" s="214"/>
      <c r="Y19190" s="214"/>
      <c r="Z19190" s="214"/>
      <c r="AA19190" s="217"/>
      <c r="AB19190" s="217"/>
      <c r="AC19190" s="217"/>
      <c r="AD19190" s="213"/>
    </row>
    <row r="19191" spans="20:30" x14ac:dyDescent="0.2">
      <c r="T19191" s="212"/>
      <c r="U19191" s="213"/>
      <c r="V19191" s="213"/>
      <c r="W19191" s="213"/>
      <c r="X19191" s="214"/>
      <c r="Y19191" s="214"/>
      <c r="Z19191" s="214"/>
      <c r="AA19191" s="217"/>
      <c r="AB19191" s="217"/>
      <c r="AC19191" s="217"/>
      <c r="AD19191" s="213"/>
    </row>
    <row r="19192" spans="20:30" x14ac:dyDescent="0.2">
      <c r="T19192" s="212"/>
      <c r="U19192" s="213"/>
      <c r="V19192" s="213"/>
      <c r="W19192" s="213"/>
      <c r="X19192" s="214"/>
      <c r="Y19192" s="214"/>
      <c r="Z19192" s="214"/>
      <c r="AA19192" s="217"/>
      <c r="AB19192" s="217"/>
      <c r="AC19192" s="217"/>
      <c r="AD19192" s="213"/>
    </row>
    <row r="19193" spans="20:30" x14ac:dyDescent="0.2">
      <c r="T19193" s="212"/>
      <c r="U19193" s="213"/>
      <c r="V19193" s="213"/>
      <c r="W19193" s="213"/>
      <c r="X19193" s="214"/>
      <c r="Y19193" s="214"/>
      <c r="Z19193" s="214"/>
      <c r="AA19193" s="217"/>
      <c r="AB19193" s="217"/>
      <c r="AC19193" s="217"/>
      <c r="AD19193" s="213"/>
    </row>
    <row r="19194" spans="20:30" x14ac:dyDescent="0.2">
      <c r="T19194" s="212"/>
      <c r="U19194" s="213"/>
      <c r="V19194" s="213"/>
      <c r="W19194" s="213"/>
      <c r="X19194" s="214"/>
      <c r="Y19194" s="214"/>
      <c r="Z19194" s="214"/>
      <c r="AA19194" s="217"/>
      <c r="AB19194" s="217"/>
      <c r="AC19194" s="217"/>
      <c r="AD19194" s="213"/>
    </row>
    <row r="19195" spans="20:30" x14ac:dyDescent="0.2">
      <c r="T19195" s="212"/>
      <c r="U19195" s="213"/>
      <c r="V19195" s="213"/>
      <c r="W19195" s="213"/>
      <c r="X19195" s="214"/>
      <c r="Y19195" s="214"/>
      <c r="Z19195" s="214"/>
      <c r="AA19195" s="217"/>
      <c r="AB19195" s="217"/>
      <c r="AC19195" s="217"/>
      <c r="AD19195" s="213"/>
    </row>
    <row r="19196" spans="20:30" x14ac:dyDescent="0.2">
      <c r="T19196" s="212"/>
      <c r="U19196" s="213"/>
      <c r="V19196" s="213"/>
      <c r="W19196" s="213"/>
      <c r="X19196" s="214"/>
      <c r="Y19196" s="214"/>
      <c r="Z19196" s="214"/>
      <c r="AA19196" s="217"/>
      <c r="AB19196" s="217"/>
      <c r="AC19196" s="217"/>
      <c r="AD19196" s="213"/>
    </row>
    <row r="19197" spans="20:30" x14ac:dyDescent="0.2">
      <c r="T19197" s="212"/>
      <c r="U19197" s="213"/>
      <c r="V19197" s="213"/>
      <c r="W19197" s="213"/>
      <c r="X19197" s="214"/>
      <c r="Y19197" s="214"/>
      <c r="Z19197" s="214"/>
      <c r="AA19197" s="217"/>
      <c r="AB19197" s="217"/>
      <c r="AC19197" s="217"/>
      <c r="AD19197" s="213"/>
    </row>
    <row r="19198" spans="20:30" x14ac:dyDescent="0.2">
      <c r="T19198" s="212"/>
      <c r="U19198" s="213"/>
      <c r="V19198" s="213"/>
      <c r="W19198" s="213"/>
      <c r="X19198" s="214"/>
      <c r="Y19198" s="214"/>
      <c r="Z19198" s="214"/>
      <c r="AA19198" s="217"/>
      <c r="AB19198" s="217"/>
      <c r="AC19198" s="217"/>
      <c r="AD19198" s="213"/>
    </row>
    <row r="19199" spans="20:30" x14ac:dyDescent="0.2">
      <c r="T19199" s="212"/>
      <c r="U19199" s="213"/>
      <c r="V19199" s="213"/>
      <c r="W19199" s="213"/>
      <c r="X19199" s="214"/>
      <c r="Y19199" s="214"/>
      <c r="Z19199" s="214"/>
      <c r="AA19199" s="217"/>
      <c r="AB19199" s="217"/>
      <c r="AC19199" s="217"/>
      <c r="AD19199" s="213"/>
    </row>
    <row r="19200" spans="20:30" x14ac:dyDescent="0.2">
      <c r="T19200" s="212"/>
      <c r="U19200" s="213"/>
      <c r="V19200" s="213"/>
      <c r="W19200" s="213"/>
      <c r="X19200" s="214"/>
      <c r="Y19200" s="214"/>
      <c r="Z19200" s="214"/>
      <c r="AA19200" s="217"/>
      <c r="AB19200" s="217"/>
      <c r="AC19200" s="217"/>
      <c r="AD19200" s="213"/>
    </row>
    <row r="19201" spans="20:30" x14ac:dyDescent="0.2">
      <c r="T19201" s="212"/>
      <c r="U19201" s="213"/>
      <c r="V19201" s="213"/>
      <c r="W19201" s="213"/>
      <c r="X19201" s="214"/>
      <c r="Y19201" s="214"/>
      <c r="Z19201" s="214"/>
      <c r="AA19201" s="217"/>
      <c r="AB19201" s="217"/>
      <c r="AC19201" s="217"/>
      <c r="AD19201" s="213"/>
    </row>
    <row r="19202" spans="20:30" x14ac:dyDescent="0.2">
      <c r="T19202" s="212"/>
      <c r="U19202" s="213"/>
      <c r="V19202" s="213"/>
      <c r="W19202" s="213"/>
      <c r="X19202" s="214"/>
      <c r="Y19202" s="214"/>
      <c r="Z19202" s="214"/>
      <c r="AA19202" s="217"/>
      <c r="AB19202" s="217"/>
      <c r="AC19202" s="217"/>
      <c r="AD19202" s="213"/>
    </row>
    <row r="19203" spans="20:30" x14ac:dyDescent="0.2">
      <c r="T19203" s="212"/>
      <c r="U19203" s="213"/>
      <c r="V19203" s="213"/>
      <c r="W19203" s="213"/>
      <c r="X19203" s="214"/>
      <c r="Y19203" s="214"/>
      <c r="Z19203" s="214"/>
      <c r="AA19203" s="217"/>
      <c r="AB19203" s="217"/>
      <c r="AC19203" s="217"/>
      <c r="AD19203" s="213"/>
    </row>
    <row r="19204" spans="20:30" x14ac:dyDescent="0.2">
      <c r="T19204" s="212"/>
      <c r="U19204" s="213"/>
      <c r="V19204" s="213"/>
      <c r="W19204" s="213"/>
      <c r="X19204" s="214"/>
      <c r="Y19204" s="214"/>
      <c r="Z19204" s="214"/>
      <c r="AA19204" s="217"/>
      <c r="AB19204" s="217"/>
      <c r="AC19204" s="217"/>
      <c r="AD19204" s="213"/>
    </row>
    <row r="19205" spans="20:30" x14ac:dyDescent="0.2">
      <c r="T19205" s="212"/>
      <c r="U19205" s="213"/>
      <c r="V19205" s="213"/>
      <c r="W19205" s="213"/>
      <c r="X19205" s="214"/>
      <c r="Y19205" s="214"/>
      <c r="Z19205" s="214"/>
      <c r="AA19205" s="217"/>
      <c r="AB19205" s="217"/>
      <c r="AC19205" s="217"/>
      <c r="AD19205" s="213"/>
    </row>
    <row r="19206" spans="20:30" x14ac:dyDescent="0.2">
      <c r="T19206" s="212"/>
      <c r="U19206" s="213"/>
      <c r="V19206" s="213"/>
      <c r="W19206" s="213"/>
      <c r="X19206" s="214"/>
      <c r="Y19206" s="214"/>
      <c r="Z19206" s="214"/>
      <c r="AA19206" s="217"/>
      <c r="AB19206" s="217"/>
      <c r="AC19206" s="217"/>
      <c r="AD19206" s="213"/>
    </row>
    <row r="19207" spans="20:30" x14ac:dyDescent="0.2">
      <c r="T19207" s="212"/>
      <c r="U19207" s="213"/>
      <c r="V19207" s="213"/>
      <c r="W19207" s="213"/>
      <c r="X19207" s="214"/>
      <c r="Y19207" s="214"/>
      <c r="Z19207" s="214"/>
      <c r="AA19207" s="217"/>
      <c r="AB19207" s="217"/>
      <c r="AC19207" s="217"/>
      <c r="AD19207" s="213"/>
    </row>
    <row r="19208" spans="20:30" x14ac:dyDescent="0.2">
      <c r="T19208" s="212"/>
      <c r="U19208" s="213"/>
      <c r="V19208" s="213"/>
      <c r="W19208" s="213"/>
      <c r="X19208" s="214"/>
      <c r="Y19208" s="214"/>
      <c r="Z19208" s="214"/>
      <c r="AA19208" s="217"/>
      <c r="AB19208" s="217"/>
      <c r="AC19208" s="217"/>
      <c r="AD19208" s="213"/>
    </row>
    <row r="19209" spans="20:30" x14ac:dyDescent="0.2">
      <c r="T19209" s="212"/>
      <c r="U19209" s="213"/>
      <c r="V19209" s="213"/>
      <c r="W19209" s="213"/>
      <c r="X19209" s="214"/>
      <c r="Y19209" s="214"/>
      <c r="Z19209" s="214"/>
      <c r="AA19209" s="217"/>
      <c r="AB19209" s="217"/>
      <c r="AC19209" s="217"/>
      <c r="AD19209" s="213"/>
    </row>
    <row r="19210" spans="20:30" x14ac:dyDescent="0.2">
      <c r="T19210" s="212"/>
      <c r="U19210" s="213"/>
      <c r="V19210" s="213"/>
      <c r="W19210" s="213"/>
      <c r="X19210" s="214"/>
      <c r="Y19210" s="214"/>
      <c r="Z19210" s="214"/>
      <c r="AA19210" s="217"/>
      <c r="AB19210" s="217"/>
      <c r="AC19210" s="217"/>
      <c r="AD19210" s="213"/>
    </row>
    <row r="19211" spans="20:30" x14ac:dyDescent="0.2">
      <c r="T19211" s="212"/>
      <c r="U19211" s="213"/>
      <c r="V19211" s="213"/>
      <c r="W19211" s="213"/>
      <c r="X19211" s="214"/>
      <c r="Y19211" s="214"/>
      <c r="Z19211" s="214"/>
      <c r="AA19211" s="217"/>
      <c r="AB19211" s="217"/>
      <c r="AC19211" s="217"/>
      <c r="AD19211" s="213"/>
    </row>
    <row r="19212" spans="20:30" x14ac:dyDescent="0.2">
      <c r="T19212" s="212"/>
      <c r="U19212" s="213"/>
      <c r="V19212" s="213"/>
      <c r="W19212" s="213"/>
      <c r="X19212" s="214"/>
      <c r="Y19212" s="214"/>
      <c r="Z19212" s="214"/>
      <c r="AA19212" s="217"/>
      <c r="AB19212" s="217"/>
      <c r="AC19212" s="217"/>
      <c r="AD19212" s="213"/>
    </row>
    <row r="19213" spans="20:30" x14ac:dyDescent="0.2">
      <c r="T19213" s="212"/>
      <c r="U19213" s="213"/>
      <c r="V19213" s="213"/>
      <c r="W19213" s="213"/>
      <c r="X19213" s="214"/>
      <c r="Y19213" s="214"/>
      <c r="Z19213" s="214"/>
      <c r="AA19213" s="217"/>
      <c r="AB19213" s="217"/>
      <c r="AC19213" s="217"/>
      <c r="AD19213" s="213"/>
    </row>
    <row r="19214" spans="20:30" x14ac:dyDescent="0.2">
      <c r="T19214" s="212"/>
      <c r="U19214" s="213"/>
      <c r="V19214" s="213"/>
      <c r="W19214" s="213"/>
      <c r="X19214" s="214"/>
      <c r="Y19214" s="214"/>
      <c r="Z19214" s="214"/>
      <c r="AA19214" s="217"/>
      <c r="AB19214" s="217"/>
      <c r="AC19214" s="217"/>
      <c r="AD19214" s="213"/>
    </row>
    <row r="19215" spans="20:30" x14ac:dyDescent="0.2">
      <c r="T19215" s="212"/>
      <c r="U19215" s="213"/>
      <c r="V19215" s="213"/>
      <c r="W19215" s="213"/>
      <c r="X19215" s="214"/>
      <c r="Y19215" s="214"/>
      <c r="Z19215" s="214"/>
      <c r="AA19215" s="217"/>
      <c r="AB19215" s="217"/>
      <c r="AC19215" s="217"/>
      <c r="AD19215" s="213"/>
    </row>
    <row r="19216" spans="20:30" x14ac:dyDescent="0.2">
      <c r="T19216" s="212"/>
      <c r="U19216" s="213"/>
      <c r="V19216" s="213"/>
      <c r="W19216" s="213"/>
      <c r="X19216" s="214"/>
      <c r="Y19216" s="214"/>
      <c r="Z19216" s="214"/>
      <c r="AA19216" s="217"/>
      <c r="AB19216" s="217"/>
      <c r="AC19216" s="217"/>
      <c r="AD19216" s="213"/>
    </row>
    <row r="19217" spans="20:30" x14ac:dyDescent="0.2">
      <c r="T19217" s="212"/>
      <c r="U19217" s="213"/>
      <c r="V19217" s="213"/>
      <c r="W19217" s="213"/>
      <c r="X19217" s="214"/>
      <c r="Y19217" s="214"/>
      <c r="Z19217" s="214"/>
      <c r="AA19217" s="217"/>
      <c r="AB19217" s="217"/>
      <c r="AC19217" s="217"/>
      <c r="AD19217" s="213"/>
    </row>
    <row r="19218" spans="20:30" x14ac:dyDescent="0.2">
      <c r="T19218" s="212"/>
      <c r="U19218" s="213"/>
      <c r="V19218" s="213"/>
      <c r="W19218" s="213"/>
      <c r="X19218" s="214"/>
      <c r="Y19218" s="214"/>
      <c r="Z19218" s="214"/>
      <c r="AA19218" s="217"/>
      <c r="AB19218" s="217"/>
      <c r="AC19218" s="217"/>
      <c r="AD19218" s="213"/>
    </row>
    <row r="19219" spans="20:30" x14ac:dyDescent="0.2">
      <c r="T19219" s="212"/>
      <c r="U19219" s="213"/>
      <c r="V19219" s="213"/>
      <c r="W19219" s="213"/>
      <c r="X19219" s="214"/>
      <c r="Y19219" s="214"/>
      <c r="Z19219" s="214"/>
      <c r="AA19219" s="217"/>
      <c r="AB19219" s="217"/>
      <c r="AC19219" s="217"/>
      <c r="AD19219" s="213"/>
    </row>
    <row r="19220" spans="20:30" x14ac:dyDescent="0.2">
      <c r="T19220" s="212"/>
      <c r="U19220" s="213"/>
      <c r="V19220" s="213"/>
      <c r="W19220" s="213"/>
      <c r="X19220" s="214"/>
      <c r="Y19220" s="214"/>
      <c r="Z19220" s="214"/>
      <c r="AA19220" s="217"/>
      <c r="AB19220" s="217"/>
      <c r="AC19220" s="217"/>
      <c r="AD19220" s="213"/>
    </row>
    <row r="19221" spans="20:30" x14ac:dyDescent="0.2">
      <c r="T19221" s="212"/>
      <c r="U19221" s="213"/>
      <c r="V19221" s="213"/>
      <c r="W19221" s="213"/>
      <c r="X19221" s="214"/>
      <c r="Y19221" s="214"/>
      <c r="Z19221" s="214"/>
      <c r="AA19221" s="217"/>
      <c r="AB19221" s="217"/>
      <c r="AC19221" s="217"/>
      <c r="AD19221" s="213"/>
    </row>
    <row r="19222" spans="20:30" x14ac:dyDescent="0.2">
      <c r="T19222" s="212"/>
      <c r="U19222" s="213"/>
      <c r="V19222" s="213"/>
      <c r="W19222" s="213"/>
      <c r="X19222" s="214"/>
      <c r="Y19222" s="214"/>
      <c r="Z19222" s="214"/>
      <c r="AA19222" s="217"/>
      <c r="AB19222" s="217"/>
      <c r="AC19222" s="217"/>
      <c r="AD19222" s="213"/>
    </row>
    <row r="19223" spans="20:30" x14ac:dyDescent="0.2">
      <c r="T19223" s="212"/>
      <c r="U19223" s="213"/>
      <c r="V19223" s="213"/>
      <c r="W19223" s="213"/>
      <c r="X19223" s="214"/>
      <c r="Y19223" s="214"/>
      <c r="Z19223" s="214"/>
      <c r="AA19223" s="217"/>
      <c r="AB19223" s="217"/>
      <c r="AC19223" s="217"/>
      <c r="AD19223" s="213"/>
    </row>
    <row r="19224" spans="20:30" x14ac:dyDescent="0.2">
      <c r="T19224" s="212"/>
      <c r="U19224" s="213"/>
      <c r="V19224" s="213"/>
      <c r="W19224" s="213"/>
      <c r="X19224" s="214"/>
      <c r="Y19224" s="214"/>
      <c r="Z19224" s="214"/>
      <c r="AA19224" s="217"/>
      <c r="AB19224" s="217"/>
      <c r="AC19224" s="217"/>
      <c r="AD19224" s="213"/>
    </row>
    <row r="19225" spans="20:30" x14ac:dyDescent="0.2">
      <c r="T19225" s="212"/>
      <c r="U19225" s="213"/>
      <c r="V19225" s="213"/>
      <c r="W19225" s="213"/>
      <c r="X19225" s="214"/>
      <c r="Y19225" s="214"/>
      <c r="Z19225" s="214"/>
      <c r="AA19225" s="217"/>
      <c r="AB19225" s="217"/>
      <c r="AC19225" s="217"/>
      <c r="AD19225" s="213"/>
    </row>
    <row r="19226" spans="20:30" x14ac:dyDescent="0.2">
      <c r="T19226" s="212"/>
      <c r="U19226" s="213"/>
      <c r="V19226" s="213"/>
      <c r="W19226" s="213"/>
      <c r="X19226" s="214"/>
      <c r="Y19226" s="214"/>
      <c r="Z19226" s="214"/>
      <c r="AA19226" s="217"/>
      <c r="AB19226" s="217"/>
      <c r="AC19226" s="217"/>
      <c r="AD19226" s="213"/>
    </row>
    <row r="19227" spans="20:30" x14ac:dyDescent="0.2">
      <c r="T19227" s="212"/>
      <c r="U19227" s="213"/>
      <c r="V19227" s="213"/>
      <c r="W19227" s="213"/>
      <c r="X19227" s="214"/>
      <c r="Y19227" s="214"/>
      <c r="Z19227" s="214"/>
      <c r="AA19227" s="217"/>
      <c r="AB19227" s="217"/>
      <c r="AC19227" s="217"/>
      <c r="AD19227" s="213"/>
    </row>
    <row r="19228" spans="20:30" x14ac:dyDescent="0.2">
      <c r="T19228" s="212"/>
      <c r="U19228" s="213"/>
      <c r="V19228" s="213"/>
      <c r="W19228" s="213"/>
      <c r="X19228" s="214"/>
      <c r="Y19228" s="214"/>
      <c r="Z19228" s="214"/>
      <c r="AA19228" s="217"/>
      <c r="AB19228" s="217"/>
      <c r="AC19228" s="217"/>
      <c r="AD19228" s="213"/>
    </row>
    <row r="19229" spans="20:30" x14ac:dyDescent="0.2">
      <c r="T19229" s="212"/>
      <c r="U19229" s="213"/>
      <c r="V19229" s="213"/>
      <c r="W19229" s="213"/>
      <c r="X19229" s="214"/>
      <c r="Y19229" s="214"/>
      <c r="Z19229" s="214"/>
      <c r="AA19229" s="217"/>
      <c r="AB19229" s="217"/>
      <c r="AC19229" s="217"/>
      <c r="AD19229" s="213"/>
    </row>
    <row r="19230" spans="20:30" x14ac:dyDescent="0.2">
      <c r="T19230" s="212"/>
      <c r="U19230" s="213"/>
      <c r="V19230" s="213"/>
      <c r="W19230" s="213"/>
      <c r="X19230" s="214"/>
      <c r="Y19230" s="214"/>
      <c r="Z19230" s="214"/>
      <c r="AA19230" s="217"/>
      <c r="AB19230" s="217"/>
      <c r="AC19230" s="217"/>
      <c r="AD19230" s="213"/>
    </row>
    <row r="19231" spans="20:30" x14ac:dyDescent="0.2">
      <c r="T19231" s="212"/>
      <c r="U19231" s="213"/>
      <c r="V19231" s="213"/>
      <c r="W19231" s="213"/>
      <c r="X19231" s="214"/>
      <c r="Y19231" s="214"/>
      <c r="Z19231" s="214"/>
      <c r="AA19231" s="217"/>
      <c r="AB19231" s="217"/>
      <c r="AC19231" s="217"/>
      <c r="AD19231" s="213"/>
    </row>
    <row r="19232" spans="20:30" x14ac:dyDescent="0.2">
      <c r="T19232" s="212"/>
      <c r="U19232" s="213"/>
      <c r="V19232" s="213"/>
      <c r="W19232" s="213"/>
      <c r="X19232" s="214"/>
      <c r="Y19232" s="214"/>
      <c r="Z19232" s="214"/>
      <c r="AA19232" s="217"/>
      <c r="AB19232" s="217"/>
      <c r="AC19232" s="217"/>
      <c r="AD19232" s="213"/>
    </row>
    <row r="19233" spans="20:30" x14ac:dyDescent="0.2">
      <c r="T19233" s="212"/>
      <c r="U19233" s="213"/>
      <c r="V19233" s="213"/>
      <c r="W19233" s="213"/>
      <c r="X19233" s="214"/>
      <c r="Y19233" s="214"/>
      <c r="Z19233" s="214"/>
      <c r="AA19233" s="217"/>
      <c r="AB19233" s="217"/>
      <c r="AC19233" s="217"/>
      <c r="AD19233" s="213"/>
    </row>
    <row r="19234" spans="20:30" x14ac:dyDescent="0.2">
      <c r="T19234" s="212"/>
      <c r="U19234" s="213"/>
      <c r="V19234" s="213"/>
      <c r="W19234" s="213"/>
      <c r="X19234" s="214"/>
      <c r="Y19234" s="214"/>
      <c r="Z19234" s="214"/>
      <c r="AA19234" s="217"/>
      <c r="AB19234" s="217"/>
      <c r="AC19234" s="217"/>
      <c r="AD19234" s="213"/>
    </row>
    <row r="19235" spans="20:30" x14ac:dyDescent="0.2">
      <c r="T19235" s="212"/>
      <c r="U19235" s="213"/>
      <c r="V19235" s="213"/>
      <c r="W19235" s="213"/>
      <c r="X19235" s="214"/>
      <c r="Y19235" s="214"/>
      <c r="Z19235" s="214"/>
      <c r="AA19235" s="217"/>
      <c r="AB19235" s="217"/>
      <c r="AC19235" s="217"/>
      <c r="AD19235" s="213"/>
    </row>
    <row r="19236" spans="20:30" x14ac:dyDescent="0.2">
      <c r="T19236" s="212"/>
      <c r="U19236" s="213"/>
      <c r="V19236" s="213"/>
      <c r="W19236" s="213"/>
      <c r="X19236" s="214"/>
      <c r="Y19236" s="214"/>
      <c r="Z19236" s="214"/>
      <c r="AA19236" s="217"/>
      <c r="AB19236" s="217"/>
      <c r="AC19236" s="217"/>
      <c r="AD19236" s="213"/>
    </row>
    <row r="19237" spans="20:30" x14ac:dyDescent="0.2">
      <c r="T19237" s="212"/>
      <c r="U19237" s="213"/>
      <c r="V19237" s="213"/>
      <c r="W19237" s="213"/>
      <c r="X19237" s="214"/>
      <c r="Y19237" s="214"/>
      <c r="Z19237" s="214"/>
      <c r="AA19237" s="217"/>
      <c r="AB19237" s="217"/>
      <c r="AC19237" s="217"/>
      <c r="AD19237" s="213"/>
    </row>
    <row r="19238" spans="20:30" x14ac:dyDescent="0.2">
      <c r="T19238" s="212"/>
      <c r="U19238" s="213"/>
      <c r="V19238" s="213"/>
      <c r="W19238" s="213"/>
      <c r="X19238" s="214"/>
      <c r="Y19238" s="214"/>
      <c r="Z19238" s="214"/>
      <c r="AA19238" s="217"/>
      <c r="AB19238" s="217"/>
      <c r="AC19238" s="217"/>
      <c r="AD19238" s="213"/>
    </row>
    <row r="19239" spans="20:30" x14ac:dyDescent="0.2">
      <c r="T19239" s="212"/>
      <c r="U19239" s="213"/>
      <c r="V19239" s="213"/>
      <c r="W19239" s="213"/>
      <c r="X19239" s="214"/>
      <c r="Y19239" s="214"/>
      <c r="Z19239" s="214"/>
      <c r="AA19239" s="217"/>
      <c r="AB19239" s="217"/>
      <c r="AC19239" s="217"/>
      <c r="AD19239" s="213"/>
    </row>
    <row r="19240" spans="20:30" x14ac:dyDescent="0.2">
      <c r="T19240" s="212"/>
      <c r="U19240" s="213"/>
      <c r="V19240" s="213"/>
      <c r="W19240" s="213"/>
      <c r="X19240" s="214"/>
      <c r="Y19240" s="214"/>
      <c r="Z19240" s="214"/>
      <c r="AA19240" s="217"/>
      <c r="AB19240" s="217"/>
      <c r="AC19240" s="217"/>
      <c r="AD19240" s="213"/>
    </row>
    <row r="19241" spans="20:30" x14ac:dyDescent="0.2">
      <c r="T19241" s="212"/>
      <c r="U19241" s="213"/>
      <c r="V19241" s="213"/>
      <c r="W19241" s="213"/>
      <c r="X19241" s="214"/>
      <c r="Y19241" s="214"/>
      <c r="Z19241" s="214"/>
      <c r="AA19241" s="217"/>
      <c r="AB19241" s="217"/>
      <c r="AC19241" s="217"/>
      <c r="AD19241" s="213"/>
    </row>
    <row r="19242" spans="20:30" x14ac:dyDescent="0.2">
      <c r="T19242" s="212"/>
      <c r="U19242" s="213"/>
      <c r="V19242" s="213"/>
      <c r="W19242" s="213"/>
      <c r="X19242" s="214"/>
      <c r="Y19242" s="214"/>
      <c r="Z19242" s="214"/>
      <c r="AA19242" s="217"/>
      <c r="AB19242" s="217"/>
      <c r="AC19242" s="217"/>
      <c r="AD19242" s="213"/>
    </row>
    <row r="19243" spans="20:30" x14ac:dyDescent="0.2">
      <c r="T19243" s="212"/>
      <c r="U19243" s="213"/>
      <c r="V19243" s="213"/>
      <c r="W19243" s="213"/>
      <c r="X19243" s="214"/>
      <c r="Y19243" s="214"/>
      <c r="Z19243" s="214"/>
      <c r="AA19243" s="217"/>
      <c r="AB19243" s="217"/>
      <c r="AC19243" s="217"/>
      <c r="AD19243" s="213"/>
    </row>
    <row r="19244" spans="20:30" x14ac:dyDescent="0.2">
      <c r="T19244" s="212"/>
      <c r="U19244" s="213"/>
      <c r="V19244" s="213"/>
      <c r="W19244" s="213"/>
      <c r="X19244" s="214"/>
      <c r="Y19244" s="214"/>
      <c r="Z19244" s="214"/>
      <c r="AA19244" s="217"/>
      <c r="AB19244" s="217"/>
      <c r="AC19244" s="217"/>
      <c r="AD19244" s="213"/>
    </row>
    <row r="19245" spans="20:30" x14ac:dyDescent="0.2">
      <c r="T19245" s="212"/>
      <c r="U19245" s="213"/>
      <c r="V19245" s="213"/>
      <c r="W19245" s="213"/>
      <c r="X19245" s="214"/>
      <c r="Y19245" s="214"/>
      <c r="Z19245" s="214"/>
      <c r="AA19245" s="217"/>
      <c r="AB19245" s="217"/>
      <c r="AC19245" s="217"/>
      <c r="AD19245" s="213"/>
    </row>
    <row r="19246" spans="20:30" x14ac:dyDescent="0.2">
      <c r="T19246" s="212"/>
      <c r="U19246" s="213"/>
      <c r="V19246" s="213"/>
      <c r="W19246" s="213"/>
      <c r="X19246" s="214"/>
      <c r="Y19246" s="214"/>
      <c r="Z19246" s="214"/>
      <c r="AA19246" s="217"/>
      <c r="AB19246" s="217"/>
      <c r="AC19246" s="217"/>
      <c r="AD19246" s="213"/>
    </row>
    <row r="19247" spans="20:30" x14ac:dyDescent="0.2">
      <c r="T19247" s="212"/>
      <c r="U19247" s="213"/>
      <c r="V19247" s="213"/>
      <c r="W19247" s="213"/>
      <c r="X19247" s="214"/>
      <c r="Y19247" s="214"/>
      <c r="Z19247" s="214"/>
      <c r="AA19247" s="217"/>
      <c r="AB19247" s="217"/>
      <c r="AC19247" s="217"/>
      <c r="AD19247" s="213"/>
    </row>
    <row r="19248" spans="20:30" x14ac:dyDescent="0.2">
      <c r="T19248" s="212"/>
      <c r="U19248" s="213"/>
      <c r="V19248" s="213"/>
      <c r="W19248" s="213"/>
      <c r="X19248" s="214"/>
      <c r="Y19248" s="214"/>
      <c r="Z19248" s="214"/>
      <c r="AA19248" s="217"/>
      <c r="AB19248" s="217"/>
      <c r="AC19248" s="217"/>
      <c r="AD19248" s="213"/>
    </row>
    <row r="19249" spans="20:30" x14ac:dyDescent="0.2">
      <c r="T19249" s="212"/>
      <c r="U19249" s="213"/>
      <c r="V19249" s="213"/>
      <c r="W19249" s="213"/>
      <c r="X19249" s="214"/>
      <c r="Y19249" s="214"/>
      <c r="Z19249" s="214"/>
      <c r="AA19249" s="217"/>
      <c r="AB19249" s="217"/>
      <c r="AC19249" s="217"/>
      <c r="AD19249" s="213"/>
    </row>
    <row r="19250" spans="20:30" x14ac:dyDescent="0.2">
      <c r="T19250" s="212"/>
      <c r="U19250" s="213"/>
      <c r="V19250" s="213"/>
      <c r="W19250" s="213"/>
      <c r="X19250" s="214"/>
      <c r="Y19250" s="214"/>
      <c r="Z19250" s="214"/>
      <c r="AA19250" s="217"/>
      <c r="AB19250" s="217"/>
      <c r="AC19250" s="217"/>
      <c r="AD19250" s="213"/>
    </row>
    <row r="19251" spans="20:30" x14ac:dyDescent="0.2">
      <c r="T19251" s="212"/>
      <c r="U19251" s="213"/>
      <c r="V19251" s="213"/>
      <c r="W19251" s="213"/>
      <c r="X19251" s="214"/>
      <c r="Y19251" s="214"/>
      <c r="Z19251" s="214"/>
      <c r="AA19251" s="217"/>
      <c r="AB19251" s="217"/>
      <c r="AC19251" s="217"/>
      <c r="AD19251" s="213"/>
    </row>
    <row r="19252" spans="20:30" x14ac:dyDescent="0.2">
      <c r="T19252" s="212"/>
      <c r="U19252" s="213"/>
      <c r="V19252" s="213"/>
      <c r="W19252" s="213"/>
      <c r="X19252" s="214"/>
      <c r="Y19252" s="214"/>
      <c r="Z19252" s="214"/>
      <c r="AA19252" s="217"/>
      <c r="AB19252" s="217"/>
      <c r="AC19252" s="217"/>
      <c r="AD19252" s="213"/>
    </row>
    <row r="19253" spans="20:30" x14ac:dyDescent="0.2">
      <c r="T19253" s="212"/>
      <c r="U19253" s="213"/>
      <c r="V19253" s="213"/>
      <c r="W19253" s="213"/>
      <c r="X19253" s="214"/>
      <c r="Y19253" s="214"/>
      <c r="Z19253" s="214"/>
      <c r="AA19253" s="217"/>
      <c r="AB19253" s="217"/>
      <c r="AC19253" s="217"/>
      <c r="AD19253" s="213"/>
    </row>
    <row r="19254" spans="20:30" x14ac:dyDescent="0.2">
      <c r="T19254" s="212"/>
      <c r="U19254" s="213"/>
      <c r="V19254" s="213"/>
      <c r="W19254" s="213"/>
      <c r="X19254" s="214"/>
      <c r="Y19254" s="214"/>
      <c r="Z19254" s="214"/>
      <c r="AA19254" s="217"/>
      <c r="AB19254" s="217"/>
      <c r="AC19254" s="217"/>
      <c r="AD19254" s="213"/>
    </row>
    <row r="19255" spans="20:30" x14ac:dyDescent="0.2">
      <c r="T19255" s="212"/>
      <c r="U19255" s="213"/>
      <c r="V19255" s="213"/>
      <c r="W19255" s="213"/>
      <c r="X19255" s="214"/>
      <c r="Y19255" s="214"/>
      <c r="Z19255" s="214"/>
      <c r="AA19255" s="217"/>
      <c r="AB19255" s="217"/>
      <c r="AC19255" s="217"/>
      <c r="AD19255" s="213"/>
    </row>
    <row r="19256" spans="20:30" x14ac:dyDescent="0.2">
      <c r="T19256" s="212"/>
      <c r="U19256" s="213"/>
      <c r="V19256" s="213"/>
      <c r="W19256" s="213"/>
      <c r="X19256" s="214"/>
      <c r="Y19256" s="214"/>
      <c r="Z19256" s="214"/>
      <c r="AA19256" s="217"/>
      <c r="AB19256" s="217"/>
      <c r="AC19256" s="217"/>
      <c r="AD19256" s="213"/>
    </row>
    <row r="19257" spans="20:30" x14ac:dyDescent="0.2">
      <c r="T19257" s="212"/>
      <c r="U19257" s="213"/>
      <c r="V19257" s="213"/>
      <c r="W19257" s="213"/>
      <c r="X19257" s="214"/>
      <c r="Y19257" s="214"/>
      <c r="Z19257" s="214"/>
      <c r="AA19257" s="217"/>
      <c r="AB19257" s="217"/>
      <c r="AC19257" s="217"/>
      <c r="AD19257" s="213"/>
    </row>
    <row r="19258" spans="20:30" x14ac:dyDescent="0.2">
      <c r="T19258" s="212"/>
      <c r="U19258" s="213"/>
      <c r="V19258" s="213"/>
      <c r="W19258" s="213"/>
      <c r="X19258" s="214"/>
      <c r="Y19258" s="214"/>
      <c r="Z19258" s="214"/>
      <c r="AA19258" s="217"/>
      <c r="AB19258" s="217"/>
      <c r="AC19258" s="217"/>
      <c r="AD19258" s="213"/>
    </row>
    <row r="19259" spans="20:30" x14ac:dyDescent="0.2">
      <c r="T19259" s="212"/>
      <c r="U19259" s="213"/>
      <c r="V19259" s="213"/>
      <c r="W19259" s="213"/>
      <c r="X19259" s="214"/>
      <c r="Y19259" s="214"/>
      <c r="Z19259" s="214"/>
      <c r="AA19259" s="217"/>
      <c r="AB19259" s="217"/>
      <c r="AC19259" s="217"/>
      <c r="AD19259" s="213"/>
    </row>
    <row r="19260" spans="20:30" x14ac:dyDescent="0.2">
      <c r="T19260" s="212"/>
      <c r="U19260" s="213"/>
      <c r="V19260" s="213"/>
      <c r="W19260" s="213"/>
      <c r="X19260" s="214"/>
      <c r="Y19260" s="214"/>
      <c r="Z19260" s="214"/>
      <c r="AA19260" s="217"/>
      <c r="AB19260" s="217"/>
      <c r="AC19260" s="217"/>
      <c r="AD19260" s="213"/>
    </row>
    <row r="19261" spans="20:30" x14ac:dyDescent="0.2">
      <c r="T19261" s="212"/>
      <c r="U19261" s="213"/>
      <c r="V19261" s="213"/>
      <c r="W19261" s="213"/>
      <c r="X19261" s="214"/>
      <c r="Y19261" s="214"/>
      <c r="Z19261" s="214"/>
      <c r="AA19261" s="217"/>
      <c r="AB19261" s="217"/>
      <c r="AC19261" s="217"/>
      <c r="AD19261" s="213"/>
    </row>
    <row r="19262" spans="20:30" x14ac:dyDescent="0.2">
      <c r="T19262" s="212"/>
      <c r="U19262" s="213"/>
      <c r="V19262" s="213"/>
      <c r="W19262" s="213"/>
      <c r="X19262" s="214"/>
      <c r="Y19262" s="214"/>
      <c r="Z19262" s="214"/>
      <c r="AA19262" s="217"/>
      <c r="AB19262" s="217"/>
      <c r="AC19262" s="217"/>
      <c r="AD19262" s="213"/>
    </row>
    <row r="19263" spans="20:30" x14ac:dyDescent="0.2">
      <c r="T19263" s="212"/>
      <c r="U19263" s="213"/>
      <c r="V19263" s="213"/>
      <c r="W19263" s="213"/>
      <c r="X19263" s="214"/>
      <c r="Y19263" s="214"/>
      <c r="Z19263" s="214"/>
      <c r="AA19263" s="217"/>
      <c r="AB19263" s="217"/>
      <c r="AC19263" s="217"/>
      <c r="AD19263" s="213"/>
    </row>
    <row r="19264" spans="20:30" x14ac:dyDescent="0.2">
      <c r="T19264" s="212"/>
      <c r="U19264" s="213"/>
      <c r="V19264" s="213"/>
      <c r="W19264" s="213"/>
      <c r="X19264" s="214"/>
      <c r="Y19264" s="214"/>
      <c r="Z19264" s="214"/>
      <c r="AA19264" s="217"/>
      <c r="AB19264" s="217"/>
      <c r="AC19264" s="217"/>
      <c r="AD19264" s="213"/>
    </row>
    <row r="19265" spans="20:30" x14ac:dyDescent="0.2">
      <c r="T19265" s="212"/>
      <c r="U19265" s="213"/>
      <c r="V19265" s="213"/>
      <c r="W19265" s="213"/>
      <c r="X19265" s="214"/>
      <c r="Y19265" s="214"/>
      <c r="Z19265" s="214"/>
      <c r="AA19265" s="217"/>
      <c r="AB19265" s="217"/>
      <c r="AC19265" s="217"/>
      <c r="AD19265" s="213"/>
    </row>
    <row r="19266" spans="20:30" x14ac:dyDescent="0.2">
      <c r="T19266" s="212"/>
      <c r="U19266" s="213"/>
      <c r="V19266" s="213"/>
      <c r="W19266" s="213"/>
      <c r="X19266" s="214"/>
      <c r="Y19266" s="214"/>
      <c r="Z19266" s="214"/>
      <c r="AA19266" s="217"/>
      <c r="AB19266" s="217"/>
      <c r="AC19266" s="217"/>
      <c r="AD19266" s="213"/>
    </row>
    <row r="19267" spans="20:30" x14ac:dyDescent="0.2">
      <c r="T19267" s="212"/>
      <c r="U19267" s="213"/>
      <c r="V19267" s="213"/>
      <c r="W19267" s="213"/>
      <c r="X19267" s="214"/>
      <c r="Y19267" s="214"/>
      <c r="Z19267" s="214"/>
      <c r="AA19267" s="217"/>
      <c r="AB19267" s="217"/>
      <c r="AC19267" s="217"/>
      <c r="AD19267" s="213"/>
    </row>
    <row r="19268" spans="20:30" x14ac:dyDescent="0.2">
      <c r="T19268" s="212"/>
      <c r="U19268" s="213"/>
      <c r="V19268" s="213"/>
      <c r="W19268" s="213"/>
      <c r="X19268" s="214"/>
      <c r="Y19268" s="214"/>
      <c r="Z19268" s="214"/>
      <c r="AA19268" s="217"/>
      <c r="AB19268" s="217"/>
      <c r="AC19268" s="217"/>
      <c r="AD19268" s="213"/>
    </row>
    <row r="19269" spans="20:30" x14ac:dyDescent="0.2">
      <c r="T19269" s="212"/>
      <c r="U19269" s="213"/>
      <c r="V19269" s="213"/>
      <c r="W19269" s="213"/>
      <c r="X19269" s="214"/>
      <c r="Y19269" s="214"/>
      <c r="Z19269" s="214"/>
      <c r="AA19269" s="217"/>
      <c r="AB19269" s="217"/>
      <c r="AC19269" s="217"/>
      <c r="AD19269" s="213"/>
    </row>
    <row r="19270" spans="20:30" x14ac:dyDescent="0.2">
      <c r="T19270" s="212"/>
      <c r="U19270" s="213"/>
      <c r="V19270" s="213"/>
      <c r="W19270" s="213"/>
      <c r="X19270" s="214"/>
      <c r="Y19270" s="214"/>
      <c r="Z19270" s="214"/>
      <c r="AA19270" s="217"/>
      <c r="AB19270" s="217"/>
      <c r="AC19270" s="217"/>
      <c r="AD19270" s="213"/>
    </row>
    <row r="19271" spans="20:30" x14ac:dyDescent="0.2">
      <c r="T19271" s="212"/>
      <c r="U19271" s="213"/>
      <c r="V19271" s="213"/>
      <c r="W19271" s="213"/>
      <c r="X19271" s="214"/>
      <c r="Y19271" s="214"/>
      <c r="Z19271" s="214"/>
      <c r="AA19271" s="217"/>
      <c r="AB19271" s="217"/>
      <c r="AC19271" s="217"/>
      <c r="AD19271" s="213"/>
    </row>
    <row r="19272" spans="20:30" x14ac:dyDescent="0.2">
      <c r="T19272" s="212"/>
      <c r="U19272" s="213"/>
      <c r="V19272" s="213"/>
      <c r="W19272" s="213"/>
      <c r="X19272" s="214"/>
      <c r="Y19272" s="214"/>
      <c r="Z19272" s="214"/>
      <c r="AA19272" s="217"/>
      <c r="AB19272" s="217"/>
      <c r="AC19272" s="217"/>
      <c r="AD19272" s="213"/>
    </row>
    <row r="19273" spans="20:30" x14ac:dyDescent="0.2">
      <c r="T19273" s="212"/>
      <c r="U19273" s="213"/>
      <c r="V19273" s="213"/>
      <c r="W19273" s="213"/>
      <c r="X19273" s="214"/>
      <c r="Y19273" s="214"/>
      <c r="Z19273" s="214"/>
      <c r="AA19273" s="217"/>
      <c r="AB19273" s="217"/>
      <c r="AC19273" s="217"/>
      <c r="AD19273" s="213"/>
    </row>
    <row r="19274" spans="20:30" x14ac:dyDescent="0.2">
      <c r="T19274" s="212"/>
      <c r="U19274" s="213"/>
      <c r="V19274" s="213"/>
      <c r="W19274" s="213"/>
      <c r="X19274" s="214"/>
      <c r="Y19274" s="214"/>
      <c r="Z19274" s="214"/>
      <c r="AA19274" s="217"/>
      <c r="AB19274" s="217"/>
      <c r="AC19274" s="217"/>
      <c r="AD19274" s="213"/>
    </row>
    <row r="19275" spans="20:30" x14ac:dyDescent="0.2">
      <c r="T19275" s="212"/>
      <c r="U19275" s="213"/>
      <c r="V19275" s="213"/>
      <c r="W19275" s="213"/>
      <c r="X19275" s="214"/>
      <c r="Y19275" s="214"/>
      <c r="Z19275" s="214"/>
      <c r="AA19275" s="217"/>
      <c r="AB19275" s="217"/>
      <c r="AC19275" s="217"/>
      <c r="AD19275" s="213"/>
    </row>
    <row r="19276" spans="20:30" x14ac:dyDescent="0.2">
      <c r="T19276" s="212"/>
      <c r="U19276" s="213"/>
      <c r="V19276" s="213"/>
      <c r="W19276" s="213"/>
      <c r="X19276" s="214"/>
      <c r="Y19276" s="214"/>
      <c r="Z19276" s="214"/>
      <c r="AA19276" s="217"/>
      <c r="AB19276" s="217"/>
      <c r="AC19276" s="217"/>
      <c r="AD19276" s="213"/>
    </row>
    <row r="19277" spans="20:30" x14ac:dyDescent="0.2">
      <c r="T19277" s="212"/>
      <c r="U19277" s="213"/>
      <c r="V19277" s="213"/>
      <c r="W19277" s="213"/>
      <c r="X19277" s="214"/>
      <c r="Y19277" s="214"/>
      <c r="Z19277" s="214"/>
      <c r="AA19277" s="217"/>
      <c r="AB19277" s="217"/>
      <c r="AC19277" s="217"/>
      <c r="AD19277" s="213"/>
    </row>
    <row r="19278" spans="20:30" x14ac:dyDescent="0.2">
      <c r="T19278" s="212"/>
      <c r="U19278" s="213"/>
      <c r="V19278" s="213"/>
      <c r="W19278" s="213"/>
      <c r="X19278" s="214"/>
      <c r="Y19278" s="214"/>
      <c r="Z19278" s="214"/>
      <c r="AA19278" s="217"/>
      <c r="AB19278" s="217"/>
      <c r="AC19278" s="217"/>
      <c r="AD19278" s="213"/>
    </row>
    <row r="19279" spans="20:30" x14ac:dyDescent="0.2">
      <c r="T19279" s="212"/>
      <c r="U19279" s="213"/>
      <c r="V19279" s="213"/>
      <c r="W19279" s="213"/>
      <c r="X19279" s="214"/>
      <c r="Y19279" s="214"/>
      <c r="Z19279" s="214"/>
      <c r="AA19279" s="217"/>
      <c r="AB19279" s="217"/>
      <c r="AC19279" s="217"/>
      <c r="AD19279" s="213"/>
    </row>
    <row r="19280" spans="20:30" x14ac:dyDescent="0.2">
      <c r="T19280" s="212"/>
      <c r="U19280" s="213"/>
      <c r="V19280" s="213"/>
      <c r="W19280" s="213"/>
      <c r="X19280" s="214"/>
      <c r="Y19280" s="214"/>
      <c r="Z19280" s="214"/>
      <c r="AA19280" s="217"/>
      <c r="AB19280" s="217"/>
      <c r="AC19280" s="217"/>
      <c r="AD19280" s="213"/>
    </row>
    <row r="19281" spans="20:30" x14ac:dyDescent="0.2">
      <c r="T19281" s="212"/>
      <c r="U19281" s="213"/>
      <c r="V19281" s="213"/>
      <c r="W19281" s="213"/>
      <c r="X19281" s="214"/>
      <c r="Y19281" s="214"/>
      <c r="Z19281" s="214"/>
      <c r="AA19281" s="217"/>
      <c r="AB19281" s="217"/>
      <c r="AC19281" s="217"/>
      <c r="AD19281" s="213"/>
    </row>
    <row r="19282" spans="20:30" x14ac:dyDescent="0.2">
      <c r="T19282" s="212"/>
      <c r="U19282" s="213"/>
      <c r="V19282" s="213"/>
      <c r="W19282" s="213"/>
      <c r="X19282" s="214"/>
      <c r="Y19282" s="214"/>
      <c r="Z19282" s="214"/>
      <c r="AA19282" s="217"/>
      <c r="AB19282" s="217"/>
      <c r="AC19282" s="217"/>
      <c r="AD19282" s="213"/>
    </row>
    <row r="19283" spans="20:30" x14ac:dyDescent="0.2">
      <c r="T19283" s="212"/>
      <c r="U19283" s="213"/>
      <c r="V19283" s="213"/>
      <c r="W19283" s="213"/>
      <c r="X19283" s="214"/>
      <c r="Y19283" s="214"/>
      <c r="Z19283" s="214"/>
      <c r="AA19283" s="217"/>
      <c r="AB19283" s="217"/>
      <c r="AC19283" s="217"/>
      <c r="AD19283" s="213"/>
    </row>
    <row r="19284" spans="20:30" x14ac:dyDescent="0.2">
      <c r="T19284" s="212"/>
      <c r="U19284" s="213"/>
      <c r="V19284" s="213"/>
      <c r="W19284" s="213"/>
      <c r="X19284" s="214"/>
      <c r="Y19284" s="214"/>
      <c r="Z19284" s="214"/>
      <c r="AA19284" s="217"/>
      <c r="AB19284" s="217"/>
      <c r="AC19284" s="217"/>
      <c r="AD19284" s="213"/>
    </row>
    <row r="19285" spans="20:30" x14ac:dyDescent="0.2">
      <c r="T19285" s="212"/>
      <c r="U19285" s="213"/>
      <c r="V19285" s="213"/>
      <c r="W19285" s="213"/>
      <c r="X19285" s="214"/>
      <c r="Y19285" s="214"/>
      <c r="Z19285" s="214"/>
      <c r="AA19285" s="217"/>
      <c r="AB19285" s="217"/>
      <c r="AC19285" s="217"/>
      <c r="AD19285" s="213"/>
    </row>
    <row r="19286" spans="20:30" x14ac:dyDescent="0.2">
      <c r="T19286" s="212"/>
      <c r="U19286" s="213"/>
      <c r="V19286" s="213"/>
      <c r="W19286" s="213"/>
      <c r="X19286" s="214"/>
      <c r="Y19286" s="214"/>
      <c r="Z19286" s="214"/>
      <c r="AA19286" s="217"/>
      <c r="AB19286" s="217"/>
      <c r="AC19286" s="217"/>
      <c r="AD19286" s="213"/>
    </row>
    <row r="19287" spans="20:30" x14ac:dyDescent="0.2">
      <c r="T19287" s="212"/>
      <c r="U19287" s="213"/>
      <c r="V19287" s="213"/>
      <c r="W19287" s="213"/>
      <c r="X19287" s="214"/>
      <c r="Y19287" s="214"/>
      <c r="Z19287" s="214"/>
      <c r="AA19287" s="217"/>
      <c r="AB19287" s="217"/>
      <c r="AC19287" s="217"/>
      <c r="AD19287" s="213"/>
    </row>
    <row r="19288" spans="20:30" x14ac:dyDescent="0.2">
      <c r="T19288" s="212"/>
      <c r="U19288" s="213"/>
      <c r="V19288" s="213"/>
      <c r="W19288" s="213"/>
      <c r="X19288" s="214"/>
      <c r="Y19288" s="214"/>
      <c r="Z19288" s="214"/>
      <c r="AA19288" s="217"/>
      <c r="AB19288" s="217"/>
      <c r="AC19288" s="217"/>
      <c r="AD19288" s="213"/>
    </row>
    <row r="19289" spans="20:30" x14ac:dyDescent="0.2">
      <c r="T19289" s="212"/>
      <c r="U19289" s="213"/>
      <c r="V19289" s="213"/>
      <c r="W19289" s="213"/>
      <c r="X19289" s="214"/>
      <c r="Y19289" s="214"/>
      <c r="Z19289" s="214"/>
      <c r="AA19289" s="217"/>
      <c r="AB19289" s="217"/>
      <c r="AC19289" s="217"/>
      <c r="AD19289" s="213"/>
    </row>
    <row r="19290" spans="20:30" x14ac:dyDescent="0.2">
      <c r="T19290" s="212"/>
      <c r="U19290" s="213"/>
      <c r="V19290" s="213"/>
      <c r="W19290" s="213"/>
      <c r="X19290" s="214"/>
      <c r="Y19290" s="214"/>
      <c r="Z19290" s="214"/>
      <c r="AA19290" s="217"/>
      <c r="AB19290" s="217"/>
      <c r="AC19290" s="217"/>
      <c r="AD19290" s="213"/>
    </row>
    <row r="19291" spans="20:30" x14ac:dyDescent="0.2">
      <c r="T19291" s="212"/>
      <c r="U19291" s="213"/>
      <c r="V19291" s="213"/>
      <c r="W19291" s="213"/>
      <c r="X19291" s="214"/>
      <c r="Y19291" s="214"/>
      <c r="Z19291" s="214"/>
      <c r="AA19291" s="217"/>
      <c r="AB19291" s="217"/>
      <c r="AC19291" s="217"/>
      <c r="AD19291" s="213"/>
    </row>
    <row r="19292" spans="20:30" x14ac:dyDescent="0.2">
      <c r="T19292" s="212"/>
      <c r="U19292" s="213"/>
      <c r="V19292" s="213"/>
      <c r="W19292" s="213"/>
      <c r="X19292" s="214"/>
      <c r="Y19292" s="214"/>
      <c r="Z19292" s="214"/>
      <c r="AA19292" s="217"/>
      <c r="AB19292" s="217"/>
      <c r="AC19292" s="217"/>
      <c r="AD19292" s="213"/>
    </row>
    <row r="19293" spans="20:30" x14ac:dyDescent="0.2">
      <c r="T19293" s="212"/>
      <c r="U19293" s="213"/>
      <c r="V19293" s="213"/>
      <c r="W19293" s="213"/>
      <c r="X19293" s="214"/>
      <c r="Y19293" s="214"/>
      <c r="Z19293" s="214"/>
      <c r="AA19293" s="217"/>
      <c r="AB19293" s="217"/>
      <c r="AC19293" s="217"/>
      <c r="AD19293" s="213"/>
    </row>
    <row r="19294" spans="20:30" x14ac:dyDescent="0.2">
      <c r="T19294" s="212"/>
      <c r="U19294" s="213"/>
      <c r="V19294" s="213"/>
      <c r="W19294" s="213"/>
      <c r="X19294" s="214"/>
      <c r="Y19294" s="214"/>
      <c r="Z19294" s="214"/>
      <c r="AA19294" s="217"/>
      <c r="AB19294" s="217"/>
      <c r="AC19294" s="217"/>
      <c r="AD19294" s="213"/>
    </row>
    <row r="19295" spans="20:30" x14ac:dyDescent="0.2">
      <c r="T19295" s="212"/>
      <c r="U19295" s="213"/>
      <c r="V19295" s="213"/>
      <c r="W19295" s="213"/>
      <c r="X19295" s="214"/>
      <c r="Y19295" s="214"/>
      <c r="Z19295" s="214"/>
      <c r="AA19295" s="217"/>
      <c r="AB19295" s="217"/>
      <c r="AC19295" s="217"/>
      <c r="AD19295" s="213"/>
    </row>
    <row r="19296" spans="20:30" x14ac:dyDescent="0.2">
      <c r="T19296" s="212"/>
      <c r="U19296" s="213"/>
      <c r="V19296" s="213"/>
      <c r="W19296" s="213"/>
      <c r="X19296" s="214"/>
      <c r="Y19296" s="214"/>
      <c r="Z19296" s="214"/>
      <c r="AA19296" s="217"/>
      <c r="AB19296" s="217"/>
      <c r="AC19296" s="217"/>
      <c r="AD19296" s="213"/>
    </row>
    <row r="19297" spans="20:30" x14ac:dyDescent="0.2">
      <c r="T19297" s="212"/>
      <c r="U19297" s="213"/>
      <c r="V19297" s="213"/>
      <c r="W19297" s="213"/>
      <c r="X19297" s="214"/>
      <c r="Y19297" s="214"/>
      <c r="Z19297" s="214"/>
      <c r="AA19297" s="217"/>
      <c r="AB19297" s="217"/>
      <c r="AC19297" s="217"/>
      <c r="AD19297" s="213"/>
    </row>
    <row r="19298" spans="20:30" x14ac:dyDescent="0.2">
      <c r="T19298" s="212"/>
      <c r="U19298" s="213"/>
      <c r="V19298" s="213"/>
      <c r="W19298" s="213"/>
      <c r="X19298" s="214"/>
      <c r="Y19298" s="214"/>
      <c r="Z19298" s="214"/>
      <c r="AA19298" s="217"/>
      <c r="AB19298" s="217"/>
      <c r="AC19298" s="217"/>
      <c r="AD19298" s="213"/>
    </row>
    <row r="19299" spans="20:30" x14ac:dyDescent="0.2">
      <c r="T19299" s="212"/>
      <c r="U19299" s="213"/>
      <c r="V19299" s="213"/>
      <c r="W19299" s="213"/>
      <c r="X19299" s="214"/>
      <c r="Y19299" s="214"/>
      <c r="Z19299" s="214"/>
      <c r="AA19299" s="217"/>
      <c r="AB19299" s="217"/>
      <c r="AC19299" s="217"/>
      <c r="AD19299" s="213"/>
    </row>
    <row r="19300" spans="20:30" x14ac:dyDescent="0.2">
      <c r="T19300" s="212"/>
      <c r="U19300" s="213"/>
      <c r="V19300" s="213"/>
      <c r="W19300" s="213"/>
      <c r="X19300" s="214"/>
      <c r="Y19300" s="214"/>
      <c r="Z19300" s="214"/>
      <c r="AA19300" s="217"/>
      <c r="AB19300" s="217"/>
      <c r="AC19300" s="217"/>
      <c r="AD19300" s="213"/>
    </row>
    <row r="19301" spans="20:30" x14ac:dyDescent="0.2">
      <c r="T19301" s="212"/>
      <c r="U19301" s="213"/>
      <c r="V19301" s="213"/>
      <c r="W19301" s="213"/>
      <c r="X19301" s="214"/>
      <c r="Y19301" s="214"/>
      <c r="Z19301" s="214"/>
      <c r="AA19301" s="217"/>
      <c r="AB19301" s="217"/>
      <c r="AC19301" s="217"/>
      <c r="AD19301" s="213"/>
    </row>
    <row r="19302" spans="20:30" x14ac:dyDescent="0.2">
      <c r="T19302" s="212"/>
      <c r="U19302" s="213"/>
      <c r="V19302" s="213"/>
      <c r="W19302" s="213"/>
      <c r="X19302" s="214"/>
      <c r="Y19302" s="214"/>
      <c r="Z19302" s="214"/>
      <c r="AA19302" s="217"/>
      <c r="AB19302" s="217"/>
      <c r="AC19302" s="217"/>
      <c r="AD19302" s="213"/>
    </row>
    <row r="19303" spans="20:30" x14ac:dyDescent="0.2">
      <c r="T19303" s="212"/>
      <c r="U19303" s="213"/>
      <c r="V19303" s="213"/>
      <c r="W19303" s="213"/>
      <c r="X19303" s="214"/>
      <c r="Y19303" s="214"/>
      <c r="Z19303" s="214"/>
      <c r="AA19303" s="217"/>
      <c r="AB19303" s="217"/>
      <c r="AC19303" s="217"/>
      <c r="AD19303" s="213"/>
    </row>
    <row r="19304" spans="20:30" x14ac:dyDescent="0.2">
      <c r="T19304" s="212"/>
      <c r="U19304" s="213"/>
      <c r="V19304" s="213"/>
      <c r="W19304" s="213"/>
      <c r="X19304" s="214"/>
      <c r="Y19304" s="214"/>
      <c r="Z19304" s="214"/>
      <c r="AA19304" s="217"/>
      <c r="AB19304" s="217"/>
      <c r="AC19304" s="217"/>
      <c r="AD19304" s="213"/>
    </row>
    <row r="19305" spans="20:30" x14ac:dyDescent="0.2">
      <c r="T19305" s="212"/>
      <c r="U19305" s="213"/>
      <c r="V19305" s="213"/>
      <c r="W19305" s="213"/>
      <c r="X19305" s="214"/>
      <c r="Y19305" s="214"/>
      <c r="Z19305" s="214"/>
      <c r="AA19305" s="217"/>
      <c r="AB19305" s="217"/>
      <c r="AC19305" s="217"/>
      <c r="AD19305" s="213"/>
    </row>
    <row r="19306" spans="20:30" x14ac:dyDescent="0.2">
      <c r="T19306" s="212"/>
      <c r="U19306" s="213"/>
      <c r="V19306" s="213"/>
      <c r="W19306" s="213"/>
      <c r="X19306" s="214"/>
      <c r="Y19306" s="214"/>
      <c r="Z19306" s="214"/>
      <c r="AA19306" s="217"/>
      <c r="AB19306" s="217"/>
      <c r="AC19306" s="217"/>
      <c r="AD19306" s="213"/>
    </row>
    <row r="19307" spans="20:30" x14ac:dyDescent="0.2">
      <c r="T19307" s="212"/>
      <c r="U19307" s="213"/>
      <c r="V19307" s="213"/>
      <c r="W19307" s="213"/>
      <c r="X19307" s="214"/>
      <c r="Y19307" s="214"/>
      <c r="Z19307" s="214"/>
      <c r="AA19307" s="217"/>
      <c r="AB19307" s="217"/>
      <c r="AC19307" s="217"/>
      <c r="AD19307" s="213"/>
    </row>
    <row r="19308" spans="20:30" x14ac:dyDescent="0.2">
      <c r="T19308" s="212"/>
      <c r="U19308" s="213"/>
      <c r="V19308" s="213"/>
      <c r="W19308" s="213"/>
      <c r="X19308" s="214"/>
      <c r="Y19308" s="214"/>
      <c r="Z19308" s="214"/>
      <c r="AA19308" s="217"/>
      <c r="AB19308" s="217"/>
      <c r="AC19308" s="217"/>
      <c r="AD19308" s="213"/>
    </row>
    <row r="19309" spans="20:30" x14ac:dyDescent="0.2">
      <c r="T19309" s="212"/>
      <c r="U19309" s="213"/>
      <c r="V19309" s="213"/>
      <c r="W19309" s="213"/>
      <c r="X19309" s="214"/>
      <c r="Y19309" s="214"/>
      <c r="Z19309" s="214"/>
      <c r="AA19309" s="217"/>
      <c r="AB19309" s="217"/>
      <c r="AC19309" s="217"/>
      <c r="AD19309" s="213"/>
    </row>
    <row r="19310" spans="20:30" x14ac:dyDescent="0.2">
      <c r="T19310" s="212"/>
      <c r="U19310" s="213"/>
      <c r="V19310" s="213"/>
      <c r="W19310" s="213"/>
      <c r="X19310" s="214"/>
      <c r="Y19310" s="214"/>
      <c r="Z19310" s="214"/>
      <c r="AA19310" s="217"/>
      <c r="AB19310" s="217"/>
      <c r="AC19310" s="217"/>
      <c r="AD19310" s="213"/>
    </row>
    <row r="19311" spans="20:30" x14ac:dyDescent="0.2">
      <c r="T19311" s="212"/>
      <c r="U19311" s="213"/>
      <c r="V19311" s="213"/>
      <c r="W19311" s="213"/>
      <c r="X19311" s="214"/>
      <c r="Y19311" s="214"/>
      <c r="Z19311" s="214"/>
      <c r="AA19311" s="217"/>
      <c r="AB19311" s="217"/>
      <c r="AC19311" s="217"/>
      <c r="AD19311" s="213"/>
    </row>
    <row r="19312" spans="20:30" x14ac:dyDescent="0.2">
      <c r="T19312" s="212"/>
      <c r="U19312" s="213"/>
      <c r="V19312" s="213"/>
      <c r="W19312" s="213"/>
      <c r="X19312" s="214"/>
      <c r="Y19312" s="214"/>
      <c r="Z19312" s="214"/>
      <c r="AA19312" s="217"/>
      <c r="AB19312" s="217"/>
      <c r="AC19312" s="217"/>
      <c r="AD19312" s="213"/>
    </row>
    <row r="19313" spans="20:30" x14ac:dyDescent="0.2">
      <c r="T19313" s="212"/>
      <c r="U19313" s="213"/>
      <c r="V19313" s="213"/>
      <c r="W19313" s="213"/>
      <c r="X19313" s="214"/>
      <c r="Y19313" s="214"/>
      <c r="Z19313" s="214"/>
      <c r="AA19313" s="217"/>
      <c r="AB19313" s="217"/>
      <c r="AC19313" s="217"/>
      <c r="AD19313" s="213"/>
    </row>
    <row r="19314" spans="20:30" x14ac:dyDescent="0.2">
      <c r="T19314" s="212"/>
      <c r="U19314" s="213"/>
      <c r="V19314" s="213"/>
      <c r="W19314" s="213"/>
      <c r="X19314" s="214"/>
      <c r="Y19314" s="214"/>
      <c r="Z19314" s="214"/>
      <c r="AA19314" s="217"/>
      <c r="AB19314" s="217"/>
      <c r="AC19314" s="217"/>
      <c r="AD19314" s="213"/>
    </row>
    <row r="19315" spans="20:30" x14ac:dyDescent="0.2">
      <c r="T19315" s="212"/>
      <c r="U19315" s="213"/>
      <c r="V19315" s="213"/>
      <c r="W19315" s="213"/>
      <c r="X19315" s="214"/>
      <c r="Y19315" s="214"/>
      <c r="Z19315" s="214"/>
      <c r="AA19315" s="217"/>
      <c r="AB19315" s="217"/>
      <c r="AC19315" s="217"/>
      <c r="AD19315" s="213"/>
    </row>
    <row r="19316" spans="20:30" x14ac:dyDescent="0.2">
      <c r="T19316" s="212"/>
      <c r="U19316" s="213"/>
      <c r="V19316" s="213"/>
      <c r="W19316" s="213"/>
      <c r="X19316" s="214"/>
      <c r="Y19316" s="214"/>
      <c r="Z19316" s="214"/>
      <c r="AA19316" s="217"/>
      <c r="AB19316" s="217"/>
      <c r="AC19316" s="217"/>
      <c r="AD19316" s="213"/>
    </row>
    <row r="19317" spans="20:30" x14ac:dyDescent="0.2">
      <c r="T19317" s="212"/>
      <c r="U19317" s="213"/>
      <c r="V19317" s="213"/>
      <c r="W19317" s="213"/>
      <c r="X19317" s="214"/>
      <c r="Y19317" s="214"/>
      <c r="Z19317" s="214"/>
      <c r="AA19317" s="217"/>
      <c r="AB19317" s="217"/>
      <c r="AC19317" s="217"/>
      <c r="AD19317" s="213"/>
    </row>
    <row r="19318" spans="20:30" x14ac:dyDescent="0.2">
      <c r="T19318" s="212"/>
      <c r="U19318" s="213"/>
      <c r="V19318" s="213"/>
      <c r="W19318" s="213"/>
      <c r="X19318" s="214"/>
      <c r="Y19318" s="214"/>
      <c r="Z19318" s="214"/>
      <c r="AA19318" s="217"/>
      <c r="AB19318" s="217"/>
      <c r="AC19318" s="217"/>
      <c r="AD19318" s="213"/>
    </row>
    <row r="19319" spans="20:30" x14ac:dyDescent="0.2">
      <c r="T19319" s="212"/>
      <c r="U19319" s="213"/>
      <c r="V19319" s="213"/>
      <c r="W19319" s="213"/>
      <c r="X19319" s="214"/>
      <c r="Y19319" s="214"/>
      <c r="Z19319" s="214"/>
      <c r="AA19319" s="217"/>
      <c r="AB19319" s="217"/>
      <c r="AC19319" s="217"/>
      <c r="AD19319" s="213"/>
    </row>
    <row r="19320" spans="20:30" x14ac:dyDescent="0.2">
      <c r="T19320" s="212"/>
      <c r="U19320" s="213"/>
      <c r="V19320" s="213"/>
      <c r="W19320" s="213"/>
      <c r="X19320" s="214"/>
      <c r="Y19320" s="214"/>
      <c r="Z19320" s="214"/>
      <c r="AA19320" s="217"/>
      <c r="AB19320" s="217"/>
      <c r="AC19320" s="217"/>
      <c r="AD19320" s="213"/>
    </row>
    <row r="19321" spans="20:30" x14ac:dyDescent="0.2">
      <c r="T19321" s="212"/>
      <c r="U19321" s="213"/>
      <c r="V19321" s="213"/>
      <c r="W19321" s="213"/>
      <c r="X19321" s="214"/>
      <c r="Y19321" s="214"/>
      <c r="Z19321" s="214"/>
      <c r="AA19321" s="217"/>
      <c r="AB19321" s="217"/>
      <c r="AC19321" s="217"/>
      <c r="AD19321" s="213"/>
    </row>
    <row r="19322" spans="20:30" x14ac:dyDescent="0.2">
      <c r="T19322" s="212"/>
      <c r="U19322" s="213"/>
      <c r="V19322" s="213"/>
      <c r="W19322" s="213"/>
      <c r="X19322" s="214"/>
      <c r="Y19322" s="214"/>
      <c r="Z19322" s="214"/>
      <c r="AA19322" s="217"/>
      <c r="AB19322" s="217"/>
      <c r="AC19322" s="217"/>
      <c r="AD19322" s="213"/>
    </row>
    <row r="19323" spans="20:30" x14ac:dyDescent="0.2">
      <c r="T19323" s="212"/>
      <c r="U19323" s="213"/>
      <c r="V19323" s="213"/>
      <c r="W19323" s="213"/>
      <c r="X19323" s="214"/>
      <c r="Y19323" s="214"/>
      <c r="Z19323" s="214"/>
      <c r="AA19323" s="217"/>
      <c r="AB19323" s="217"/>
      <c r="AC19323" s="217"/>
      <c r="AD19323" s="213"/>
    </row>
    <row r="19324" spans="20:30" x14ac:dyDescent="0.2">
      <c r="T19324" s="212"/>
      <c r="U19324" s="213"/>
      <c r="V19324" s="213"/>
      <c r="W19324" s="213"/>
      <c r="X19324" s="214"/>
      <c r="Y19324" s="214"/>
      <c r="Z19324" s="214"/>
      <c r="AA19324" s="217"/>
      <c r="AB19324" s="217"/>
      <c r="AC19324" s="217"/>
      <c r="AD19324" s="213"/>
    </row>
    <row r="19325" spans="20:30" x14ac:dyDescent="0.2">
      <c r="T19325" s="212"/>
      <c r="U19325" s="213"/>
      <c r="V19325" s="213"/>
      <c r="W19325" s="213"/>
      <c r="X19325" s="214"/>
      <c r="Y19325" s="214"/>
      <c r="Z19325" s="214"/>
      <c r="AA19325" s="217"/>
      <c r="AB19325" s="217"/>
      <c r="AC19325" s="217"/>
      <c r="AD19325" s="213"/>
    </row>
    <row r="19326" spans="20:30" x14ac:dyDescent="0.2">
      <c r="T19326" s="212"/>
      <c r="U19326" s="213"/>
      <c r="V19326" s="213"/>
      <c r="W19326" s="213"/>
      <c r="X19326" s="214"/>
      <c r="Y19326" s="214"/>
      <c r="Z19326" s="214"/>
      <c r="AA19326" s="217"/>
      <c r="AB19326" s="217"/>
      <c r="AC19326" s="217"/>
      <c r="AD19326" s="213"/>
    </row>
    <row r="19327" spans="20:30" x14ac:dyDescent="0.2">
      <c r="T19327" s="212"/>
      <c r="U19327" s="213"/>
      <c r="V19327" s="213"/>
      <c r="W19327" s="213"/>
      <c r="X19327" s="214"/>
      <c r="Y19327" s="214"/>
      <c r="Z19327" s="214"/>
      <c r="AA19327" s="217"/>
      <c r="AB19327" s="217"/>
      <c r="AC19327" s="217"/>
      <c r="AD19327" s="213"/>
    </row>
    <row r="19328" spans="20:30" x14ac:dyDescent="0.2">
      <c r="T19328" s="212"/>
      <c r="U19328" s="213"/>
      <c r="V19328" s="213"/>
      <c r="W19328" s="213"/>
      <c r="X19328" s="214"/>
      <c r="Y19328" s="214"/>
      <c r="Z19328" s="214"/>
      <c r="AA19328" s="217"/>
      <c r="AB19328" s="217"/>
      <c r="AC19328" s="217"/>
      <c r="AD19328" s="213"/>
    </row>
    <row r="19329" spans="20:30" x14ac:dyDescent="0.2">
      <c r="T19329" s="212"/>
      <c r="U19329" s="213"/>
      <c r="V19329" s="213"/>
      <c r="W19329" s="213"/>
      <c r="X19329" s="214"/>
      <c r="Y19329" s="214"/>
      <c r="Z19329" s="214"/>
      <c r="AA19329" s="217"/>
      <c r="AB19329" s="217"/>
      <c r="AC19329" s="217"/>
      <c r="AD19329" s="213"/>
    </row>
    <row r="19330" spans="20:30" x14ac:dyDescent="0.2">
      <c r="T19330" s="212"/>
      <c r="U19330" s="213"/>
      <c r="V19330" s="213"/>
      <c r="W19330" s="213"/>
      <c r="X19330" s="214"/>
      <c r="Y19330" s="214"/>
      <c r="Z19330" s="214"/>
      <c r="AA19330" s="217"/>
      <c r="AB19330" s="217"/>
      <c r="AC19330" s="217"/>
      <c r="AD19330" s="213"/>
    </row>
    <row r="19331" spans="20:30" x14ac:dyDescent="0.2">
      <c r="T19331" s="212"/>
      <c r="U19331" s="213"/>
      <c r="V19331" s="213"/>
      <c r="W19331" s="213"/>
      <c r="X19331" s="214"/>
      <c r="Y19331" s="214"/>
      <c r="Z19331" s="214"/>
      <c r="AA19331" s="217"/>
      <c r="AB19331" s="217"/>
      <c r="AC19331" s="217"/>
      <c r="AD19331" s="213"/>
    </row>
    <row r="19332" spans="20:30" x14ac:dyDescent="0.2">
      <c r="T19332" s="212"/>
      <c r="U19332" s="213"/>
      <c r="V19332" s="213"/>
      <c r="W19332" s="213"/>
      <c r="X19332" s="214"/>
      <c r="Y19332" s="214"/>
      <c r="Z19332" s="214"/>
      <c r="AA19332" s="217"/>
      <c r="AB19332" s="217"/>
      <c r="AC19332" s="217"/>
      <c r="AD19332" s="213"/>
    </row>
    <row r="19333" spans="20:30" x14ac:dyDescent="0.2">
      <c r="T19333" s="212"/>
      <c r="U19333" s="213"/>
      <c r="V19333" s="213"/>
      <c r="W19333" s="213"/>
      <c r="X19333" s="214"/>
      <c r="Y19333" s="214"/>
      <c r="Z19333" s="214"/>
      <c r="AA19333" s="217"/>
      <c r="AB19333" s="217"/>
      <c r="AC19333" s="217"/>
      <c r="AD19333" s="213"/>
    </row>
    <row r="19334" spans="20:30" x14ac:dyDescent="0.2">
      <c r="T19334" s="212"/>
      <c r="U19334" s="213"/>
      <c r="V19334" s="213"/>
      <c r="W19334" s="213"/>
      <c r="X19334" s="214"/>
      <c r="Y19334" s="214"/>
      <c r="Z19334" s="214"/>
      <c r="AA19334" s="217"/>
      <c r="AB19334" s="217"/>
      <c r="AC19334" s="217"/>
      <c r="AD19334" s="213"/>
    </row>
    <row r="19335" spans="20:30" x14ac:dyDescent="0.2">
      <c r="T19335" s="212"/>
      <c r="U19335" s="213"/>
      <c r="V19335" s="213"/>
      <c r="W19335" s="213"/>
      <c r="X19335" s="214"/>
      <c r="Y19335" s="214"/>
      <c r="Z19335" s="214"/>
      <c r="AA19335" s="217"/>
      <c r="AB19335" s="217"/>
      <c r="AC19335" s="217"/>
      <c r="AD19335" s="213"/>
    </row>
    <row r="19336" spans="20:30" x14ac:dyDescent="0.2">
      <c r="T19336" s="212"/>
      <c r="U19336" s="213"/>
      <c r="V19336" s="213"/>
      <c r="W19336" s="213"/>
      <c r="X19336" s="214"/>
      <c r="Y19336" s="214"/>
      <c r="Z19336" s="214"/>
      <c r="AA19336" s="217"/>
      <c r="AB19336" s="217"/>
      <c r="AC19336" s="217"/>
      <c r="AD19336" s="213"/>
    </row>
    <row r="19337" spans="20:30" x14ac:dyDescent="0.2">
      <c r="T19337" s="212"/>
      <c r="U19337" s="213"/>
      <c r="V19337" s="213"/>
      <c r="W19337" s="213"/>
      <c r="X19337" s="214"/>
      <c r="Y19337" s="214"/>
      <c r="Z19337" s="214"/>
      <c r="AA19337" s="217"/>
      <c r="AB19337" s="217"/>
      <c r="AC19337" s="217"/>
      <c r="AD19337" s="213"/>
    </row>
    <row r="19338" spans="20:30" x14ac:dyDescent="0.2">
      <c r="T19338" s="212"/>
      <c r="U19338" s="213"/>
      <c r="V19338" s="213"/>
      <c r="W19338" s="213"/>
      <c r="X19338" s="214"/>
      <c r="Y19338" s="214"/>
      <c r="Z19338" s="214"/>
      <c r="AA19338" s="217"/>
      <c r="AB19338" s="217"/>
      <c r="AC19338" s="217"/>
      <c r="AD19338" s="213"/>
    </row>
    <row r="19339" spans="20:30" x14ac:dyDescent="0.2">
      <c r="T19339" s="212"/>
      <c r="U19339" s="213"/>
      <c r="V19339" s="213"/>
      <c r="W19339" s="213"/>
      <c r="X19339" s="214"/>
      <c r="Y19339" s="214"/>
      <c r="Z19339" s="214"/>
      <c r="AA19339" s="217"/>
      <c r="AB19339" s="217"/>
      <c r="AC19339" s="217"/>
      <c r="AD19339" s="213"/>
    </row>
    <row r="19340" spans="20:30" x14ac:dyDescent="0.2">
      <c r="T19340" s="212"/>
      <c r="U19340" s="213"/>
      <c r="V19340" s="213"/>
      <c r="W19340" s="213"/>
      <c r="X19340" s="214"/>
      <c r="Y19340" s="214"/>
      <c r="Z19340" s="214"/>
      <c r="AA19340" s="217"/>
      <c r="AB19340" s="217"/>
      <c r="AC19340" s="217"/>
      <c r="AD19340" s="213"/>
    </row>
    <row r="19341" spans="20:30" x14ac:dyDescent="0.2">
      <c r="T19341" s="212"/>
      <c r="U19341" s="213"/>
      <c r="V19341" s="213"/>
      <c r="W19341" s="213"/>
      <c r="X19341" s="214"/>
      <c r="Y19341" s="214"/>
      <c r="Z19341" s="214"/>
      <c r="AA19341" s="217"/>
      <c r="AB19341" s="217"/>
      <c r="AC19341" s="217"/>
      <c r="AD19341" s="213"/>
    </row>
    <row r="19342" spans="20:30" x14ac:dyDescent="0.2">
      <c r="T19342" s="212"/>
      <c r="U19342" s="213"/>
      <c r="V19342" s="213"/>
      <c r="W19342" s="213"/>
      <c r="X19342" s="214"/>
      <c r="Y19342" s="214"/>
      <c r="Z19342" s="214"/>
      <c r="AA19342" s="217"/>
      <c r="AB19342" s="217"/>
      <c r="AC19342" s="217"/>
      <c r="AD19342" s="213"/>
    </row>
    <row r="19343" spans="20:30" x14ac:dyDescent="0.2">
      <c r="T19343" s="212"/>
      <c r="U19343" s="213"/>
      <c r="V19343" s="213"/>
      <c r="W19343" s="213"/>
      <c r="X19343" s="214"/>
      <c r="Y19343" s="214"/>
      <c r="Z19343" s="214"/>
      <c r="AA19343" s="217"/>
      <c r="AB19343" s="217"/>
      <c r="AC19343" s="217"/>
      <c r="AD19343" s="213"/>
    </row>
    <row r="19344" spans="20:30" x14ac:dyDescent="0.2">
      <c r="T19344" s="212"/>
      <c r="U19344" s="213"/>
      <c r="V19344" s="213"/>
      <c r="W19344" s="213"/>
      <c r="X19344" s="214"/>
      <c r="Y19344" s="214"/>
      <c r="Z19344" s="214"/>
      <c r="AA19344" s="217"/>
      <c r="AB19344" s="217"/>
      <c r="AC19344" s="217"/>
      <c r="AD19344" s="213"/>
    </row>
    <row r="19345" spans="20:30" x14ac:dyDescent="0.2">
      <c r="T19345" s="212"/>
      <c r="U19345" s="213"/>
      <c r="V19345" s="213"/>
      <c r="W19345" s="213"/>
      <c r="X19345" s="214"/>
      <c r="Y19345" s="214"/>
      <c r="Z19345" s="214"/>
      <c r="AA19345" s="217"/>
      <c r="AB19345" s="217"/>
      <c r="AC19345" s="217"/>
      <c r="AD19345" s="213"/>
    </row>
    <row r="19346" spans="20:30" x14ac:dyDescent="0.2">
      <c r="T19346" s="212"/>
      <c r="U19346" s="213"/>
      <c r="V19346" s="213"/>
      <c r="W19346" s="213"/>
      <c r="X19346" s="214"/>
      <c r="Y19346" s="214"/>
      <c r="Z19346" s="214"/>
      <c r="AA19346" s="217"/>
      <c r="AB19346" s="217"/>
      <c r="AC19346" s="217"/>
      <c r="AD19346" s="213"/>
    </row>
    <row r="19347" spans="20:30" x14ac:dyDescent="0.2">
      <c r="T19347" s="212"/>
      <c r="U19347" s="213"/>
      <c r="V19347" s="213"/>
      <c r="W19347" s="213"/>
      <c r="X19347" s="214"/>
      <c r="Y19347" s="214"/>
      <c r="Z19347" s="214"/>
      <c r="AA19347" s="217"/>
      <c r="AB19347" s="217"/>
      <c r="AC19347" s="217"/>
      <c r="AD19347" s="213"/>
    </row>
    <row r="19348" spans="20:30" x14ac:dyDescent="0.2">
      <c r="T19348" s="212"/>
      <c r="U19348" s="213"/>
      <c r="V19348" s="213"/>
      <c r="W19348" s="213"/>
      <c r="X19348" s="214"/>
      <c r="Y19348" s="214"/>
      <c r="Z19348" s="214"/>
      <c r="AA19348" s="217"/>
      <c r="AB19348" s="217"/>
      <c r="AC19348" s="217"/>
      <c r="AD19348" s="213"/>
    </row>
    <row r="19349" spans="20:30" x14ac:dyDescent="0.2">
      <c r="T19349" s="212"/>
      <c r="U19349" s="213"/>
      <c r="V19349" s="213"/>
      <c r="W19349" s="213"/>
      <c r="X19349" s="214"/>
      <c r="Y19349" s="214"/>
      <c r="Z19349" s="214"/>
      <c r="AA19349" s="217"/>
      <c r="AB19349" s="217"/>
      <c r="AC19349" s="217"/>
      <c r="AD19349" s="213"/>
    </row>
    <row r="19350" spans="20:30" x14ac:dyDescent="0.2">
      <c r="T19350" s="212"/>
      <c r="U19350" s="213"/>
      <c r="V19350" s="213"/>
      <c r="W19350" s="213"/>
      <c r="X19350" s="214"/>
      <c r="Y19350" s="214"/>
      <c r="Z19350" s="214"/>
      <c r="AA19350" s="217"/>
      <c r="AB19350" s="217"/>
      <c r="AC19350" s="217"/>
      <c r="AD19350" s="213"/>
    </row>
    <row r="19351" spans="20:30" x14ac:dyDescent="0.2">
      <c r="T19351" s="212"/>
      <c r="U19351" s="213"/>
      <c r="V19351" s="213"/>
      <c r="W19351" s="213"/>
      <c r="X19351" s="214"/>
      <c r="Y19351" s="214"/>
      <c r="Z19351" s="214"/>
      <c r="AA19351" s="217"/>
      <c r="AB19351" s="217"/>
      <c r="AC19351" s="217"/>
      <c r="AD19351" s="213"/>
    </row>
    <row r="19352" spans="20:30" x14ac:dyDescent="0.2">
      <c r="T19352" s="212"/>
      <c r="U19352" s="213"/>
      <c r="V19352" s="213"/>
      <c r="W19352" s="213"/>
      <c r="X19352" s="214"/>
      <c r="Y19352" s="214"/>
      <c r="Z19352" s="214"/>
      <c r="AA19352" s="217"/>
      <c r="AB19352" s="217"/>
      <c r="AC19352" s="217"/>
      <c r="AD19352" s="213"/>
    </row>
    <row r="19353" spans="20:30" x14ac:dyDescent="0.2">
      <c r="T19353" s="212"/>
      <c r="U19353" s="213"/>
      <c r="V19353" s="213"/>
      <c r="W19353" s="213"/>
      <c r="X19353" s="214"/>
      <c r="Y19353" s="214"/>
      <c r="Z19353" s="214"/>
      <c r="AA19353" s="217"/>
      <c r="AB19353" s="217"/>
      <c r="AC19353" s="217"/>
      <c r="AD19353" s="213"/>
    </row>
    <row r="19354" spans="20:30" x14ac:dyDescent="0.2">
      <c r="T19354" s="212"/>
      <c r="U19354" s="213"/>
      <c r="V19354" s="213"/>
      <c r="W19354" s="213"/>
      <c r="X19354" s="214"/>
      <c r="Y19354" s="214"/>
      <c r="Z19354" s="214"/>
      <c r="AA19354" s="217"/>
      <c r="AB19354" s="217"/>
      <c r="AC19354" s="217"/>
      <c r="AD19354" s="213"/>
    </row>
    <row r="19355" spans="20:30" x14ac:dyDescent="0.2">
      <c r="T19355" s="212"/>
      <c r="U19355" s="213"/>
      <c r="V19355" s="213"/>
      <c r="W19355" s="213"/>
      <c r="X19355" s="214"/>
      <c r="Y19355" s="214"/>
      <c r="Z19355" s="214"/>
      <c r="AA19355" s="217"/>
      <c r="AB19355" s="217"/>
      <c r="AC19355" s="217"/>
      <c r="AD19355" s="213"/>
    </row>
    <row r="19356" spans="20:30" x14ac:dyDescent="0.2">
      <c r="T19356" s="212"/>
      <c r="U19356" s="213"/>
      <c r="V19356" s="213"/>
      <c r="W19356" s="213"/>
      <c r="X19356" s="214"/>
      <c r="Y19356" s="214"/>
      <c r="Z19356" s="214"/>
      <c r="AA19356" s="217"/>
      <c r="AB19356" s="217"/>
      <c r="AC19356" s="217"/>
      <c r="AD19356" s="213"/>
    </row>
    <row r="19357" spans="20:30" x14ac:dyDescent="0.2">
      <c r="T19357" s="212"/>
      <c r="U19357" s="213"/>
      <c r="V19357" s="213"/>
      <c r="W19357" s="213"/>
      <c r="X19357" s="214"/>
      <c r="Y19357" s="214"/>
      <c r="Z19357" s="214"/>
      <c r="AA19357" s="217"/>
      <c r="AB19357" s="217"/>
      <c r="AC19357" s="217"/>
      <c r="AD19357" s="213"/>
    </row>
    <row r="19358" spans="20:30" x14ac:dyDescent="0.2">
      <c r="T19358" s="212"/>
      <c r="U19358" s="213"/>
      <c r="V19358" s="213"/>
      <c r="W19358" s="213"/>
      <c r="X19358" s="214"/>
      <c r="Y19358" s="214"/>
      <c r="Z19358" s="214"/>
      <c r="AA19358" s="217"/>
      <c r="AB19358" s="217"/>
      <c r="AC19358" s="217"/>
      <c r="AD19358" s="213"/>
    </row>
    <row r="19359" spans="20:30" x14ac:dyDescent="0.2">
      <c r="T19359" s="212"/>
      <c r="U19359" s="213"/>
      <c r="V19359" s="213"/>
      <c r="W19359" s="213"/>
      <c r="X19359" s="214"/>
      <c r="Y19359" s="214"/>
      <c r="Z19359" s="214"/>
      <c r="AA19359" s="217"/>
      <c r="AB19359" s="217"/>
      <c r="AC19359" s="217"/>
      <c r="AD19359" s="213"/>
    </row>
    <row r="19360" spans="20:30" x14ac:dyDescent="0.2">
      <c r="T19360" s="212"/>
      <c r="U19360" s="213"/>
      <c r="V19360" s="213"/>
      <c r="W19360" s="213"/>
      <c r="X19360" s="214"/>
      <c r="Y19360" s="214"/>
      <c r="Z19360" s="214"/>
      <c r="AA19360" s="217"/>
      <c r="AB19360" s="217"/>
      <c r="AC19360" s="217"/>
      <c r="AD19360" s="213"/>
    </row>
    <row r="19361" spans="20:30" x14ac:dyDescent="0.2">
      <c r="T19361" s="212"/>
      <c r="U19361" s="213"/>
      <c r="V19361" s="213"/>
      <c r="W19361" s="213"/>
      <c r="X19361" s="214"/>
      <c r="Y19361" s="214"/>
      <c r="Z19361" s="214"/>
      <c r="AA19361" s="217"/>
      <c r="AB19361" s="217"/>
      <c r="AC19361" s="217"/>
      <c r="AD19361" s="213"/>
    </row>
    <row r="19362" spans="20:30" x14ac:dyDescent="0.2">
      <c r="T19362" s="212"/>
      <c r="U19362" s="213"/>
      <c r="V19362" s="213"/>
      <c r="W19362" s="213"/>
      <c r="X19362" s="214"/>
      <c r="Y19362" s="214"/>
      <c r="Z19362" s="214"/>
      <c r="AA19362" s="217"/>
      <c r="AB19362" s="217"/>
      <c r="AC19362" s="217"/>
      <c r="AD19362" s="213"/>
    </row>
    <row r="19363" spans="20:30" x14ac:dyDescent="0.2">
      <c r="T19363" s="212"/>
      <c r="U19363" s="213"/>
      <c r="V19363" s="213"/>
      <c r="W19363" s="213"/>
      <c r="X19363" s="214"/>
      <c r="Y19363" s="214"/>
      <c r="Z19363" s="214"/>
      <c r="AA19363" s="217"/>
      <c r="AB19363" s="217"/>
      <c r="AC19363" s="217"/>
      <c r="AD19363" s="213"/>
    </row>
    <row r="19364" spans="20:30" x14ac:dyDescent="0.2">
      <c r="T19364" s="212"/>
      <c r="U19364" s="213"/>
      <c r="V19364" s="213"/>
      <c r="W19364" s="213"/>
      <c r="X19364" s="214"/>
      <c r="Y19364" s="214"/>
      <c r="Z19364" s="214"/>
      <c r="AA19364" s="217"/>
      <c r="AB19364" s="217"/>
      <c r="AC19364" s="217"/>
      <c r="AD19364" s="213"/>
    </row>
    <row r="19365" spans="20:30" x14ac:dyDescent="0.2">
      <c r="T19365" s="212"/>
      <c r="U19365" s="213"/>
      <c r="V19365" s="213"/>
      <c r="W19365" s="213"/>
      <c r="X19365" s="214"/>
      <c r="Y19365" s="214"/>
      <c r="Z19365" s="214"/>
      <c r="AA19365" s="217"/>
      <c r="AB19365" s="217"/>
      <c r="AC19365" s="217"/>
      <c r="AD19365" s="213"/>
    </row>
    <row r="19366" spans="20:30" x14ac:dyDescent="0.2">
      <c r="T19366" s="212"/>
      <c r="U19366" s="213"/>
      <c r="V19366" s="213"/>
      <c r="W19366" s="213"/>
      <c r="X19366" s="214"/>
      <c r="Y19366" s="214"/>
      <c r="Z19366" s="214"/>
      <c r="AA19366" s="217"/>
      <c r="AB19366" s="217"/>
      <c r="AC19366" s="217"/>
      <c r="AD19366" s="213"/>
    </row>
    <row r="19367" spans="20:30" x14ac:dyDescent="0.2">
      <c r="T19367" s="212"/>
      <c r="U19367" s="213"/>
      <c r="V19367" s="213"/>
      <c r="W19367" s="213"/>
      <c r="X19367" s="214"/>
      <c r="Y19367" s="214"/>
      <c r="Z19367" s="214"/>
      <c r="AA19367" s="217"/>
      <c r="AB19367" s="217"/>
      <c r="AC19367" s="217"/>
      <c r="AD19367" s="213"/>
    </row>
    <row r="19368" spans="20:30" x14ac:dyDescent="0.2">
      <c r="T19368" s="212"/>
      <c r="U19368" s="213"/>
      <c r="V19368" s="213"/>
      <c r="W19368" s="213"/>
      <c r="X19368" s="214"/>
      <c r="Y19368" s="214"/>
      <c r="Z19368" s="214"/>
      <c r="AA19368" s="217"/>
      <c r="AB19368" s="217"/>
      <c r="AC19368" s="217"/>
      <c r="AD19368" s="213"/>
    </row>
    <row r="19369" spans="20:30" x14ac:dyDescent="0.2">
      <c r="T19369" s="212"/>
      <c r="U19369" s="213"/>
      <c r="V19369" s="213"/>
      <c r="W19369" s="213"/>
      <c r="X19369" s="214"/>
      <c r="Y19369" s="214"/>
      <c r="Z19369" s="214"/>
      <c r="AA19369" s="217"/>
      <c r="AB19369" s="217"/>
      <c r="AC19369" s="217"/>
      <c r="AD19369" s="213"/>
    </row>
    <row r="19370" spans="20:30" x14ac:dyDescent="0.2">
      <c r="T19370" s="212"/>
      <c r="U19370" s="213"/>
      <c r="V19370" s="213"/>
      <c r="W19370" s="213"/>
      <c r="X19370" s="214"/>
      <c r="Y19370" s="214"/>
      <c r="Z19370" s="214"/>
      <c r="AA19370" s="217"/>
      <c r="AB19370" s="217"/>
      <c r="AC19370" s="217"/>
      <c r="AD19370" s="213"/>
    </row>
    <row r="19371" spans="20:30" x14ac:dyDescent="0.2">
      <c r="T19371" s="212"/>
      <c r="U19371" s="213"/>
      <c r="V19371" s="213"/>
      <c r="W19371" s="213"/>
      <c r="X19371" s="214"/>
      <c r="Y19371" s="214"/>
      <c r="Z19371" s="214"/>
      <c r="AA19371" s="217"/>
      <c r="AB19371" s="217"/>
      <c r="AC19371" s="217"/>
      <c r="AD19371" s="213"/>
    </row>
    <row r="19372" spans="20:30" x14ac:dyDescent="0.2">
      <c r="T19372" s="212"/>
      <c r="U19372" s="213"/>
      <c r="V19372" s="213"/>
      <c r="W19372" s="213"/>
      <c r="X19372" s="214"/>
      <c r="Y19372" s="214"/>
      <c r="Z19372" s="214"/>
      <c r="AA19372" s="217"/>
      <c r="AB19372" s="217"/>
      <c r="AC19372" s="217"/>
      <c r="AD19372" s="213"/>
    </row>
    <row r="19373" spans="20:30" x14ac:dyDescent="0.2">
      <c r="T19373" s="212"/>
      <c r="U19373" s="213"/>
      <c r="V19373" s="213"/>
      <c r="W19373" s="213"/>
      <c r="X19373" s="214"/>
      <c r="Y19373" s="214"/>
      <c r="Z19373" s="214"/>
      <c r="AA19373" s="217"/>
      <c r="AB19373" s="217"/>
      <c r="AC19373" s="217"/>
      <c r="AD19373" s="213"/>
    </row>
    <row r="19374" spans="20:30" x14ac:dyDescent="0.2">
      <c r="T19374" s="212"/>
      <c r="U19374" s="213"/>
      <c r="V19374" s="213"/>
      <c r="W19374" s="213"/>
      <c r="X19374" s="214"/>
      <c r="Y19374" s="214"/>
      <c r="Z19374" s="214"/>
      <c r="AA19374" s="217"/>
      <c r="AB19374" s="217"/>
      <c r="AC19374" s="217"/>
      <c r="AD19374" s="213"/>
    </row>
    <row r="19375" spans="20:30" x14ac:dyDescent="0.2">
      <c r="T19375" s="212"/>
      <c r="U19375" s="213"/>
      <c r="V19375" s="213"/>
      <c r="W19375" s="213"/>
      <c r="X19375" s="214"/>
      <c r="Y19375" s="214"/>
      <c r="Z19375" s="214"/>
      <c r="AA19375" s="217"/>
      <c r="AB19375" s="217"/>
      <c r="AC19375" s="217"/>
      <c r="AD19375" s="213"/>
    </row>
    <row r="19376" spans="20:30" x14ac:dyDescent="0.2">
      <c r="T19376" s="212"/>
      <c r="U19376" s="213"/>
      <c r="V19376" s="213"/>
      <c r="W19376" s="213"/>
      <c r="X19376" s="214"/>
      <c r="Y19376" s="214"/>
      <c r="Z19376" s="214"/>
      <c r="AA19376" s="217"/>
      <c r="AB19376" s="217"/>
      <c r="AC19376" s="217"/>
      <c r="AD19376" s="213"/>
    </row>
    <row r="19377" spans="20:30" x14ac:dyDescent="0.2">
      <c r="T19377" s="212"/>
      <c r="U19377" s="213"/>
      <c r="V19377" s="213"/>
      <c r="W19377" s="213"/>
      <c r="X19377" s="214"/>
      <c r="Y19377" s="214"/>
      <c r="Z19377" s="214"/>
      <c r="AA19377" s="217"/>
      <c r="AB19377" s="217"/>
      <c r="AC19377" s="217"/>
      <c r="AD19377" s="213"/>
    </row>
    <row r="19378" spans="20:30" x14ac:dyDescent="0.2">
      <c r="T19378" s="212"/>
      <c r="U19378" s="213"/>
      <c r="V19378" s="213"/>
      <c r="W19378" s="213"/>
      <c r="X19378" s="214"/>
      <c r="Y19378" s="214"/>
      <c r="Z19378" s="214"/>
      <c r="AA19378" s="217"/>
      <c r="AB19378" s="217"/>
      <c r="AC19378" s="217"/>
      <c r="AD19378" s="213"/>
    </row>
    <row r="19379" spans="20:30" x14ac:dyDescent="0.2">
      <c r="T19379" s="212"/>
      <c r="U19379" s="213"/>
      <c r="V19379" s="213"/>
      <c r="W19379" s="213"/>
      <c r="X19379" s="214"/>
      <c r="Y19379" s="214"/>
      <c r="Z19379" s="214"/>
      <c r="AA19379" s="217"/>
      <c r="AB19379" s="217"/>
      <c r="AC19379" s="217"/>
      <c r="AD19379" s="213"/>
    </row>
    <row r="19380" spans="20:30" x14ac:dyDescent="0.2">
      <c r="T19380" s="212"/>
      <c r="U19380" s="213"/>
      <c r="V19380" s="213"/>
      <c r="W19380" s="213"/>
      <c r="X19380" s="214"/>
      <c r="Y19380" s="214"/>
      <c r="Z19380" s="214"/>
      <c r="AA19380" s="217"/>
      <c r="AB19380" s="217"/>
      <c r="AC19380" s="217"/>
      <c r="AD19380" s="213"/>
    </row>
    <row r="19381" spans="20:30" x14ac:dyDescent="0.2">
      <c r="T19381" s="212"/>
      <c r="U19381" s="213"/>
      <c r="V19381" s="213"/>
      <c r="W19381" s="213"/>
      <c r="X19381" s="214"/>
      <c r="Y19381" s="214"/>
      <c r="Z19381" s="214"/>
      <c r="AA19381" s="217"/>
      <c r="AB19381" s="217"/>
      <c r="AC19381" s="217"/>
      <c r="AD19381" s="213"/>
    </row>
    <row r="19382" spans="20:30" x14ac:dyDescent="0.2">
      <c r="T19382" s="212"/>
      <c r="U19382" s="213"/>
      <c r="V19382" s="213"/>
      <c r="W19382" s="213"/>
      <c r="X19382" s="214"/>
      <c r="Y19382" s="214"/>
      <c r="Z19382" s="214"/>
      <c r="AA19382" s="217"/>
      <c r="AB19382" s="217"/>
      <c r="AC19382" s="217"/>
      <c r="AD19382" s="213"/>
    </row>
    <row r="19383" spans="20:30" x14ac:dyDescent="0.2">
      <c r="T19383" s="212"/>
      <c r="U19383" s="213"/>
      <c r="V19383" s="213"/>
      <c r="W19383" s="213"/>
      <c r="X19383" s="214"/>
      <c r="Y19383" s="214"/>
      <c r="Z19383" s="214"/>
      <c r="AA19383" s="217"/>
      <c r="AB19383" s="217"/>
      <c r="AC19383" s="217"/>
      <c r="AD19383" s="213"/>
    </row>
    <row r="19384" spans="20:30" x14ac:dyDescent="0.2">
      <c r="T19384" s="212"/>
      <c r="U19384" s="213"/>
      <c r="V19384" s="213"/>
      <c r="W19384" s="213"/>
      <c r="X19384" s="214"/>
      <c r="Y19384" s="214"/>
      <c r="Z19384" s="214"/>
      <c r="AA19384" s="217"/>
      <c r="AB19384" s="217"/>
      <c r="AC19384" s="217"/>
      <c r="AD19384" s="213"/>
    </row>
    <row r="19385" spans="20:30" x14ac:dyDescent="0.2">
      <c r="T19385" s="212"/>
      <c r="U19385" s="213"/>
      <c r="V19385" s="213"/>
      <c r="W19385" s="213"/>
      <c r="X19385" s="214"/>
      <c r="Y19385" s="214"/>
      <c r="Z19385" s="214"/>
      <c r="AA19385" s="217"/>
      <c r="AB19385" s="217"/>
      <c r="AC19385" s="217"/>
      <c r="AD19385" s="213"/>
    </row>
    <row r="19386" spans="20:30" x14ac:dyDescent="0.2">
      <c r="T19386" s="212"/>
      <c r="U19386" s="213"/>
      <c r="V19386" s="213"/>
      <c r="W19386" s="213"/>
      <c r="X19386" s="214"/>
      <c r="Y19386" s="214"/>
      <c r="Z19386" s="214"/>
      <c r="AA19386" s="217"/>
      <c r="AB19386" s="217"/>
      <c r="AC19386" s="217"/>
      <c r="AD19386" s="213"/>
    </row>
    <row r="19387" spans="20:30" x14ac:dyDescent="0.2">
      <c r="T19387" s="212"/>
      <c r="U19387" s="213"/>
      <c r="V19387" s="213"/>
      <c r="W19387" s="213"/>
      <c r="X19387" s="214"/>
      <c r="Y19387" s="214"/>
      <c r="Z19387" s="214"/>
      <c r="AA19387" s="217"/>
      <c r="AB19387" s="217"/>
      <c r="AC19387" s="217"/>
      <c r="AD19387" s="213"/>
    </row>
    <row r="19388" spans="20:30" x14ac:dyDescent="0.2">
      <c r="T19388" s="212"/>
      <c r="U19388" s="213"/>
      <c r="V19388" s="213"/>
      <c r="W19388" s="213"/>
      <c r="X19388" s="214"/>
      <c r="Y19388" s="214"/>
      <c r="Z19388" s="214"/>
      <c r="AA19388" s="217"/>
      <c r="AB19388" s="217"/>
      <c r="AC19388" s="217"/>
      <c r="AD19388" s="213"/>
    </row>
    <row r="19389" spans="20:30" x14ac:dyDescent="0.2">
      <c r="T19389" s="212"/>
      <c r="U19389" s="213"/>
      <c r="V19389" s="213"/>
      <c r="W19389" s="213"/>
      <c r="X19389" s="214"/>
      <c r="Y19389" s="214"/>
      <c r="Z19389" s="214"/>
      <c r="AA19389" s="217"/>
      <c r="AB19389" s="217"/>
      <c r="AC19389" s="217"/>
      <c r="AD19389" s="213"/>
    </row>
    <row r="19390" spans="20:30" x14ac:dyDescent="0.2">
      <c r="T19390" s="212"/>
      <c r="U19390" s="213"/>
      <c r="V19390" s="213"/>
      <c r="W19390" s="213"/>
      <c r="X19390" s="214"/>
      <c r="Y19390" s="214"/>
      <c r="Z19390" s="214"/>
      <c r="AA19390" s="217"/>
      <c r="AB19390" s="217"/>
      <c r="AC19390" s="217"/>
      <c r="AD19390" s="213"/>
    </row>
    <row r="19391" spans="20:30" x14ac:dyDescent="0.2">
      <c r="T19391" s="212"/>
      <c r="U19391" s="213"/>
      <c r="V19391" s="213"/>
      <c r="W19391" s="213"/>
      <c r="X19391" s="214"/>
      <c r="Y19391" s="214"/>
      <c r="Z19391" s="214"/>
      <c r="AA19391" s="217"/>
      <c r="AB19391" s="217"/>
      <c r="AC19391" s="217"/>
      <c r="AD19391" s="213"/>
    </row>
    <row r="19392" spans="20:30" x14ac:dyDescent="0.2">
      <c r="T19392" s="212"/>
      <c r="U19392" s="213"/>
      <c r="V19392" s="213"/>
      <c r="W19392" s="213"/>
      <c r="X19392" s="214"/>
      <c r="Y19392" s="214"/>
      <c r="Z19392" s="214"/>
      <c r="AA19392" s="217"/>
      <c r="AB19392" s="217"/>
      <c r="AC19392" s="217"/>
      <c r="AD19392" s="213"/>
    </row>
    <row r="19393" spans="20:30" x14ac:dyDescent="0.2">
      <c r="T19393" s="212"/>
      <c r="U19393" s="213"/>
      <c r="V19393" s="213"/>
      <c r="W19393" s="213"/>
      <c r="X19393" s="214"/>
      <c r="Y19393" s="214"/>
      <c r="Z19393" s="214"/>
      <c r="AA19393" s="217"/>
      <c r="AB19393" s="217"/>
      <c r="AC19393" s="217"/>
      <c r="AD19393" s="213"/>
    </row>
    <row r="19394" spans="20:30" x14ac:dyDescent="0.2">
      <c r="T19394" s="212"/>
      <c r="U19394" s="213"/>
      <c r="V19394" s="213"/>
      <c r="W19394" s="213"/>
      <c r="X19394" s="214"/>
      <c r="Y19394" s="214"/>
      <c r="Z19394" s="214"/>
      <c r="AA19394" s="217"/>
      <c r="AB19394" s="217"/>
      <c r="AC19394" s="217"/>
      <c r="AD19394" s="213"/>
    </row>
    <row r="19395" spans="20:30" x14ac:dyDescent="0.2">
      <c r="T19395" s="212"/>
      <c r="U19395" s="213"/>
      <c r="V19395" s="213"/>
      <c r="W19395" s="213"/>
      <c r="X19395" s="214"/>
      <c r="Y19395" s="214"/>
      <c r="Z19395" s="214"/>
      <c r="AA19395" s="217"/>
      <c r="AB19395" s="217"/>
      <c r="AC19395" s="217"/>
      <c r="AD19395" s="213"/>
    </row>
    <row r="19396" spans="20:30" x14ac:dyDescent="0.2">
      <c r="T19396" s="212"/>
      <c r="U19396" s="213"/>
      <c r="V19396" s="213"/>
      <c r="W19396" s="213"/>
      <c r="X19396" s="214"/>
      <c r="Y19396" s="214"/>
      <c r="Z19396" s="214"/>
      <c r="AA19396" s="217"/>
      <c r="AB19396" s="217"/>
      <c r="AC19396" s="217"/>
      <c r="AD19396" s="213"/>
    </row>
    <row r="19397" spans="20:30" x14ac:dyDescent="0.2">
      <c r="T19397" s="212"/>
      <c r="U19397" s="213"/>
      <c r="V19397" s="213"/>
      <c r="W19397" s="213"/>
      <c r="X19397" s="214"/>
      <c r="Y19397" s="214"/>
      <c r="Z19397" s="214"/>
      <c r="AA19397" s="217"/>
      <c r="AB19397" s="217"/>
      <c r="AC19397" s="217"/>
      <c r="AD19397" s="213"/>
    </row>
    <row r="19398" spans="20:30" x14ac:dyDescent="0.2">
      <c r="T19398" s="212"/>
      <c r="U19398" s="213"/>
      <c r="V19398" s="213"/>
      <c r="W19398" s="213"/>
      <c r="X19398" s="214"/>
      <c r="Y19398" s="214"/>
      <c r="Z19398" s="214"/>
      <c r="AA19398" s="217"/>
      <c r="AB19398" s="217"/>
      <c r="AC19398" s="217"/>
      <c r="AD19398" s="213"/>
    </row>
    <row r="19399" spans="20:30" x14ac:dyDescent="0.2">
      <c r="T19399" s="212"/>
      <c r="U19399" s="213"/>
      <c r="V19399" s="213"/>
      <c r="W19399" s="213"/>
      <c r="X19399" s="214"/>
      <c r="Y19399" s="214"/>
      <c r="Z19399" s="214"/>
      <c r="AA19399" s="217"/>
      <c r="AB19399" s="217"/>
      <c r="AC19399" s="217"/>
      <c r="AD19399" s="213"/>
    </row>
    <row r="19400" spans="20:30" x14ac:dyDescent="0.2">
      <c r="T19400" s="212"/>
      <c r="U19400" s="213"/>
      <c r="V19400" s="213"/>
      <c r="W19400" s="213"/>
      <c r="X19400" s="214"/>
      <c r="Y19400" s="214"/>
      <c r="Z19400" s="214"/>
      <c r="AA19400" s="217"/>
      <c r="AB19400" s="217"/>
      <c r="AC19400" s="217"/>
      <c r="AD19400" s="213"/>
    </row>
    <row r="19401" spans="20:30" x14ac:dyDescent="0.2">
      <c r="T19401" s="212"/>
      <c r="U19401" s="213"/>
      <c r="V19401" s="213"/>
      <c r="W19401" s="213"/>
      <c r="X19401" s="214"/>
      <c r="Y19401" s="214"/>
      <c r="Z19401" s="214"/>
      <c r="AA19401" s="217"/>
      <c r="AB19401" s="217"/>
      <c r="AC19401" s="217"/>
      <c r="AD19401" s="213"/>
    </row>
    <row r="19402" spans="20:30" x14ac:dyDescent="0.2">
      <c r="T19402" s="212"/>
      <c r="U19402" s="213"/>
      <c r="V19402" s="213"/>
      <c r="W19402" s="213"/>
      <c r="X19402" s="214"/>
      <c r="Y19402" s="214"/>
      <c r="Z19402" s="214"/>
      <c r="AA19402" s="217"/>
      <c r="AB19402" s="217"/>
      <c r="AC19402" s="217"/>
      <c r="AD19402" s="213"/>
    </row>
    <row r="19403" spans="20:30" x14ac:dyDescent="0.2">
      <c r="T19403" s="212"/>
      <c r="U19403" s="213"/>
      <c r="V19403" s="213"/>
      <c r="W19403" s="213"/>
      <c r="X19403" s="214"/>
      <c r="Y19403" s="214"/>
      <c r="Z19403" s="214"/>
      <c r="AA19403" s="217"/>
      <c r="AB19403" s="217"/>
      <c r="AC19403" s="217"/>
      <c r="AD19403" s="213"/>
    </row>
    <row r="19404" spans="20:30" x14ac:dyDescent="0.2">
      <c r="T19404" s="212"/>
      <c r="U19404" s="213"/>
      <c r="V19404" s="213"/>
      <c r="W19404" s="213"/>
      <c r="X19404" s="214"/>
      <c r="Y19404" s="214"/>
      <c r="Z19404" s="214"/>
      <c r="AA19404" s="217"/>
      <c r="AB19404" s="217"/>
      <c r="AC19404" s="217"/>
      <c r="AD19404" s="213"/>
    </row>
    <row r="19405" spans="20:30" x14ac:dyDescent="0.2">
      <c r="T19405" s="212"/>
      <c r="U19405" s="213"/>
      <c r="V19405" s="213"/>
      <c r="W19405" s="213"/>
      <c r="X19405" s="214"/>
      <c r="Y19405" s="214"/>
      <c r="Z19405" s="214"/>
      <c r="AA19405" s="217"/>
      <c r="AB19405" s="217"/>
      <c r="AC19405" s="217"/>
      <c r="AD19405" s="213"/>
    </row>
    <row r="19406" spans="20:30" x14ac:dyDescent="0.2">
      <c r="T19406" s="212"/>
      <c r="U19406" s="213"/>
      <c r="V19406" s="213"/>
      <c r="W19406" s="213"/>
      <c r="X19406" s="214"/>
      <c r="Y19406" s="214"/>
      <c r="Z19406" s="214"/>
      <c r="AA19406" s="217"/>
      <c r="AB19406" s="217"/>
      <c r="AC19406" s="217"/>
      <c r="AD19406" s="213"/>
    </row>
    <row r="19407" spans="20:30" x14ac:dyDescent="0.2">
      <c r="T19407" s="212"/>
      <c r="U19407" s="213"/>
      <c r="V19407" s="213"/>
      <c r="W19407" s="213"/>
      <c r="X19407" s="214"/>
      <c r="Y19407" s="214"/>
      <c r="Z19407" s="214"/>
      <c r="AA19407" s="217"/>
      <c r="AB19407" s="217"/>
      <c r="AC19407" s="217"/>
      <c r="AD19407" s="213"/>
    </row>
    <row r="19408" spans="20:30" x14ac:dyDescent="0.2">
      <c r="T19408" s="212"/>
      <c r="U19408" s="213"/>
      <c r="V19408" s="213"/>
      <c r="W19408" s="213"/>
      <c r="X19408" s="214"/>
      <c r="Y19408" s="214"/>
      <c r="Z19408" s="214"/>
      <c r="AA19408" s="217"/>
      <c r="AB19408" s="217"/>
      <c r="AC19408" s="217"/>
      <c r="AD19408" s="213"/>
    </row>
    <row r="19409" spans="20:30" x14ac:dyDescent="0.2">
      <c r="T19409" s="212"/>
      <c r="U19409" s="213"/>
      <c r="V19409" s="213"/>
      <c r="W19409" s="213"/>
      <c r="X19409" s="214"/>
      <c r="Y19409" s="214"/>
      <c r="Z19409" s="214"/>
      <c r="AA19409" s="217"/>
      <c r="AB19409" s="217"/>
      <c r="AC19409" s="217"/>
      <c r="AD19409" s="213"/>
    </row>
    <row r="19410" spans="20:30" x14ac:dyDescent="0.2">
      <c r="T19410" s="212"/>
      <c r="U19410" s="213"/>
      <c r="V19410" s="213"/>
      <c r="W19410" s="213"/>
      <c r="X19410" s="214"/>
      <c r="Y19410" s="214"/>
      <c r="Z19410" s="214"/>
      <c r="AA19410" s="217"/>
      <c r="AB19410" s="217"/>
      <c r="AC19410" s="217"/>
      <c r="AD19410" s="213"/>
    </row>
    <row r="19411" spans="20:30" x14ac:dyDescent="0.2">
      <c r="T19411" s="212"/>
      <c r="U19411" s="213"/>
      <c r="V19411" s="213"/>
      <c r="W19411" s="213"/>
      <c r="X19411" s="214"/>
      <c r="Y19411" s="214"/>
      <c r="Z19411" s="214"/>
      <c r="AA19411" s="217"/>
      <c r="AB19411" s="217"/>
      <c r="AC19411" s="217"/>
      <c r="AD19411" s="213"/>
    </row>
    <row r="19412" spans="20:30" x14ac:dyDescent="0.2">
      <c r="T19412" s="212"/>
      <c r="U19412" s="213"/>
      <c r="V19412" s="213"/>
      <c r="W19412" s="213"/>
      <c r="X19412" s="214"/>
      <c r="Y19412" s="214"/>
      <c r="Z19412" s="214"/>
      <c r="AA19412" s="217"/>
      <c r="AB19412" s="217"/>
      <c r="AC19412" s="217"/>
      <c r="AD19412" s="213"/>
    </row>
    <row r="19413" spans="20:30" x14ac:dyDescent="0.2">
      <c r="T19413" s="212"/>
      <c r="U19413" s="213"/>
      <c r="V19413" s="213"/>
      <c r="W19413" s="213"/>
      <c r="X19413" s="214"/>
      <c r="Y19413" s="214"/>
      <c r="Z19413" s="214"/>
      <c r="AA19413" s="217"/>
      <c r="AB19413" s="217"/>
      <c r="AC19413" s="217"/>
      <c r="AD19413" s="213"/>
    </row>
    <row r="19414" spans="20:30" x14ac:dyDescent="0.2">
      <c r="T19414" s="212"/>
      <c r="U19414" s="213"/>
      <c r="V19414" s="213"/>
      <c r="W19414" s="213"/>
      <c r="X19414" s="214"/>
      <c r="Y19414" s="214"/>
      <c r="Z19414" s="214"/>
      <c r="AA19414" s="217"/>
      <c r="AB19414" s="217"/>
      <c r="AC19414" s="217"/>
      <c r="AD19414" s="213"/>
    </row>
    <row r="19415" spans="20:30" x14ac:dyDescent="0.2">
      <c r="T19415" s="212"/>
      <c r="U19415" s="213"/>
      <c r="V19415" s="213"/>
      <c r="W19415" s="213"/>
      <c r="X19415" s="214"/>
      <c r="Y19415" s="214"/>
      <c r="Z19415" s="214"/>
      <c r="AA19415" s="217"/>
      <c r="AB19415" s="217"/>
      <c r="AC19415" s="217"/>
      <c r="AD19415" s="213"/>
    </row>
    <row r="19416" spans="20:30" x14ac:dyDescent="0.2">
      <c r="T19416" s="212"/>
      <c r="U19416" s="213"/>
      <c r="V19416" s="213"/>
      <c r="W19416" s="213"/>
      <c r="X19416" s="214"/>
      <c r="Y19416" s="214"/>
      <c r="Z19416" s="214"/>
      <c r="AA19416" s="217"/>
      <c r="AB19416" s="217"/>
      <c r="AC19416" s="217"/>
      <c r="AD19416" s="213"/>
    </row>
    <row r="19417" spans="20:30" x14ac:dyDescent="0.2">
      <c r="T19417" s="212"/>
      <c r="U19417" s="213"/>
      <c r="V19417" s="213"/>
      <c r="W19417" s="213"/>
      <c r="X19417" s="214"/>
      <c r="Y19417" s="214"/>
      <c r="Z19417" s="214"/>
      <c r="AA19417" s="217"/>
      <c r="AB19417" s="217"/>
      <c r="AC19417" s="217"/>
      <c r="AD19417" s="213"/>
    </row>
    <row r="19418" spans="20:30" x14ac:dyDescent="0.2">
      <c r="T19418" s="212"/>
      <c r="U19418" s="213"/>
      <c r="V19418" s="213"/>
      <c r="W19418" s="213"/>
      <c r="X19418" s="214"/>
      <c r="Y19418" s="214"/>
      <c r="Z19418" s="214"/>
      <c r="AA19418" s="217"/>
      <c r="AB19418" s="217"/>
      <c r="AC19418" s="217"/>
      <c r="AD19418" s="213"/>
    </row>
    <row r="19419" spans="20:30" x14ac:dyDescent="0.2">
      <c r="T19419" s="212"/>
      <c r="U19419" s="213"/>
      <c r="V19419" s="213"/>
      <c r="W19419" s="213"/>
      <c r="X19419" s="214"/>
      <c r="Y19419" s="214"/>
      <c r="Z19419" s="214"/>
      <c r="AA19419" s="217"/>
      <c r="AB19419" s="217"/>
      <c r="AC19419" s="217"/>
      <c r="AD19419" s="213"/>
    </row>
    <row r="19420" spans="20:30" x14ac:dyDescent="0.2">
      <c r="T19420" s="212"/>
      <c r="U19420" s="213"/>
      <c r="V19420" s="213"/>
      <c r="W19420" s="213"/>
      <c r="X19420" s="214"/>
      <c r="Y19420" s="214"/>
      <c r="Z19420" s="214"/>
      <c r="AA19420" s="217"/>
      <c r="AB19420" s="217"/>
      <c r="AC19420" s="217"/>
      <c r="AD19420" s="213"/>
    </row>
    <row r="19421" spans="20:30" x14ac:dyDescent="0.2">
      <c r="T19421" s="212"/>
      <c r="U19421" s="213"/>
      <c r="V19421" s="213"/>
      <c r="W19421" s="213"/>
      <c r="X19421" s="214"/>
      <c r="Y19421" s="214"/>
      <c r="Z19421" s="214"/>
      <c r="AA19421" s="217"/>
      <c r="AB19421" s="217"/>
      <c r="AC19421" s="217"/>
      <c r="AD19421" s="213"/>
    </row>
    <row r="19422" spans="20:30" x14ac:dyDescent="0.2">
      <c r="T19422" s="212"/>
      <c r="U19422" s="213"/>
      <c r="V19422" s="213"/>
      <c r="W19422" s="213"/>
      <c r="X19422" s="214"/>
      <c r="Y19422" s="214"/>
      <c r="Z19422" s="214"/>
      <c r="AA19422" s="217"/>
      <c r="AB19422" s="217"/>
      <c r="AC19422" s="217"/>
      <c r="AD19422" s="213"/>
    </row>
    <row r="19423" spans="20:30" x14ac:dyDescent="0.2">
      <c r="T19423" s="212"/>
      <c r="U19423" s="213"/>
      <c r="V19423" s="213"/>
      <c r="W19423" s="213"/>
      <c r="X19423" s="214"/>
      <c r="Y19423" s="214"/>
      <c r="Z19423" s="214"/>
      <c r="AA19423" s="217"/>
      <c r="AB19423" s="217"/>
      <c r="AC19423" s="217"/>
      <c r="AD19423" s="213"/>
    </row>
    <row r="19424" spans="20:30" x14ac:dyDescent="0.2">
      <c r="T19424" s="212"/>
      <c r="U19424" s="213"/>
      <c r="V19424" s="213"/>
      <c r="W19424" s="213"/>
      <c r="X19424" s="214"/>
      <c r="Y19424" s="214"/>
      <c r="Z19424" s="214"/>
      <c r="AA19424" s="217"/>
      <c r="AB19424" s="217"/>
      <c r="AC19424" s="217"/>
      <c r="AD19424" s="213"/>
    </row>
    <row r="19425" spans="20:30" x14ac:dyDescent="0.2">
      <c r="T19425" s="212"/>
      <c r="U19425" s="213"/>
      <c r="V19425" s="213"/>
      <c r="W19425" s="213"/>
      <c r="X19425" s="214"/>
      <c r="Y19425" s="214"/>
      <c r="Z19425" s="214"/>
      <c r="AA19425" s="217"/>
      <c r="AB19425" s="217"/>
      <c r="AC19425" s="217"/>
      <c r="AD19425" s="213"/>
    </row>
    <row r="19426" spans="20:30" x14ac:dyDescent="0.2">
      <c r="T19426" s="212"/>
      <c r="U19426" s="213"/>
      <c r="V19426" s="213"/>
      <c r="W19426" s="213"/>
      <c r="X19426" s="214"/>
      <c r="Y19426" s="214"/>
      <c r="Z19426" s="214"/>
      <c r="AA19426" s="217"/>
      <c r="AB19426" s="217"/>
      <c r="AC19426" s="217"/>
      <c r="AD19426" s="213"/>
    </row>
    <row r="19427" spans="20:30" x14ac:dyDescent="0.2">
      <c r="T19427" s="212"/>
      <c r="U19427" s="213"/>
      <c r="V19427" s="213"/>
      <c r="W19427" s="213"/>
      <c r="X19427" s="214"/>
      <c r="Y19427" s="214"/>
      <c r="Z19427" s="214"/>
      <c r="AA19427" s="217"/>
      <c r="AB19427" s="217"/>
      <c r="AC19427" s="217"/>
      <c r="AD19427" s="213"/>
    </row>
    <row r="19428" spans="20:30" x14ac:dyDescent="0.2">
      <c r="T19428" s="212"/>
      <c r="U19428" s="213"/>
      <c r="V19428" s="213"/>
      <c r="W19428" s="213"/>
      <c r="X19428" s="214"/>
      <c r="Y19428" s="214"/>
      <c r="Z19428" s="214"/>
      <c r="AA19428" s="217"/>
      <c r="AB19428" s="217"/>
      <c r="AC19428" s="217"/>
      <c r="AD19428" s="213"/>
    </row>
    <row r="19429" spans="20:30" x14ac:dyDescent="0.2">
      <c r="T19429" s="212"/>
      <c r="U19429" s="213"/>
      <c r="V19429" s="213"/>
      <c r="W19429" s="213"/>
      <c r="X19429" s="214"/>
      <c r="Y19429" s="214"/>
      <c r="Z19429" s="214"/>
      <c r="AA19429" s="217"/>
      <c r="AB19429" s="217"/>
      <c r="AC19429" s="217"/>
      <c r="AD19429" s="213"/>
    </row>
    <row r="19430" spans="20:30" x14ac:dyDescent="0.2">
      <c r="T19430" s="212"/>
      <c r="U19430" s="213"/>
      <c r="V19430" s="213"/>
      <c r="W19430" s="213"/>
      <c r="X19430" s="214"/>
      <c r="Y19430" s="214"/>
      <c r="Z19430" s="214"/>
      <c r="AA19430" s="217"/>
      <c r="AB19430" s="217"/>
      <c r="AC19430" s="217"/>
      <c r="AD19430" s="213"/>
    </row>
    <row r="19431" spans="20:30" x14ac:dyDescent="0.2">
      <c r="T19431" s="212"/>
      <c r="U19431" s="213"/>
      <c r="V19431" s="213"/>
      <c r="W19431" s="213"/>
      <c r="X19431" s="214"/>
      <c r="Y19431" s="214"/>
      <c r="Z19431" s="214"/>
      <c r="AA19431" s="217"/>
      <c r="AB19431" s="217"/>
      <c r="AC19431" s="217"/>
      <c r="AD19431" s="213"/>
    </row>
    <row r="19432" spans="20:30" x14ac:dyDescent="0.2">
      <c r="T19432" s="212"/>
      <c r="U19432" s="213"/>
      <c r="V19432" s="213"/>
      <c r="W19432" s="213"/>
      <c r="X19432" s="214"/>
      <c r="Y19432" s="214"/>
      <c r="Z19432" s="214"/>
      <c r="AA19432" s="217"/>
      <c r="AB19432" s="217"/>
      <c r="AC19432" s="217"/>
      <c r="AD19432" s="213"/>
    </row>
    <row r="19433" spans="20:30" x14ac:dyDescent="0.2">
      <c r="T19433" s="212"/>
      <c r="U19433" s="213"/>
      <c r="V19433" s="213"/>
      <c r="W19433" s="213"/>
      <c r="X19433" s="214"/>
      <c r="Y19433" s="214"/>
      <c r="Z19433" s="214"/>
      <c r="AA19433" s="217"/>
      <c r="AB19433" s="217"/>
      <c r="AC19433" s="217"/>
      <c r="AD19433" s="213"/>
    </row>
    <row r="19434" spans="20:30" x14ac:dyDescent="0.2">
      <c r="T19434" s="212"/>
      <c r="U19434" s="213"/>
      <c r="V19434" s="213"/>
      <c r="W19434" s="213"/>
      <c r="X19434" s="214"/>
      <c r="Y19434" s="214"/>
      <c r="Z19434" s="214"/>
      <c r="AA19434" s="217"/>
      <c r="AB19434" s="217"/>
      <c r="AC19434" s="217"/>
      <c r="AD19434" s="213"/>
    </row>
    <row r="19435" spans="20:30" x14ac:dyDescent="0.2">
      <c r="T19435" s="212"/>
      <c r="U19435" s="213"/>
      <c r="V19435" s="213"/>
      <c r="W19435" s="213"/>
      <c r="X19435" s="214"/>
      <c r="Y19435" s="214"/>
      <c r="Z19435" s="214"/>
      <c r="AA19435" s="217"/>
      <c r="AB19435" s="217"/>
      <c r="AC19435" s="217"/>
      <c r="AD19435" s="213"/>
    </row>
    <row r="19436" spans="20:30" x14ac:dyDescent="0.2">
      <c r="T19436" s="212"/>
      <c r="U19436" s="213"/>
      <c r="V19436" s="213"/>
      <c r="W19436" s="213"/>
      <c r="X19436" s="214"/>
      <c r="Y19436" s="214"/>
      <c r="Z19436" s="214"/>
      <c r="AA19436" s="217"/>
      <c r="AB19436" s="217"/>
      <c r="AC19436" s="217"/>
      <c r="AD19436" s="213"/>
    </row>
    <row r="19437" spans="20:30" x14ac:dyDescent="0.2">
      <c r="T19437" s="212"/>
      <c r="U19437" s="213"/>
      <c r="V19437" s="213"/>
      <c r="W19437" s="213"/>
      <c r="X19437" s="214"/>
      <c r="Y19437" s="214"/>
      <c r="Z19437" s="214"/>
      <c r="AA19437" s="217"/>
      <c r="AB19437" s="217"/>
      <c r="AC19437" s="217"/>
      <c r="AD19437" s="213"/>
    </row>
    <row r="19438" spans="20:30" x14ac:dyDescent="0.2">
      <c r="T19438" s="212"/>
      <c r="U19438" s="213"/>
      <c r="V19438" s="213"/>
      <c r="W19438" s="213"/>
      <c r="X19438" s="214"/>
      <c r="Y19438" s="214"/>
      <c r="Z19438" s="214"/>
      <c r="AA19438" s="217"/>
      <c r="AB19438" s="217"/>
      <c r="AC19438" s="217"/>
      <c r="AD19438" s="213"/>
    </row>
    <row r="19439" spans="20:30" x14ac:dyDescent="0.2">
      <c r="T19439" s="212"/>
      <c r="U19439" s="213"/>
      <c r="V19439" s="213"/>
      <c r="W19439" s="213"/>
      <c r="X19439" s="214"/>
      <c r="Y19439" s="214"/>
      <c r="Z19439" s="214"/>
      <c r="AA19439" s="217"/>
      <c r="AB19439" s="217"/>
      <c r="AC19439" s="217"/>
      <c r="AD19439" s="213"/>
    </row>
    <row r="19440" spans="20:30" x14ac:dyDescent="0.2">
      <c r="T19440" s="212"/>
      <c r="U19440" s="213"/>
      <c r="V19440" s="213"/>
      <c r="W19440" s="213"/>
      <c r="X19440" s="214"/>
      <c r="Y19440" s="214"/>
      <c r="Z19440" s="214"/>
      <c r="AA19440" s="217"/>
      <c r="AB19440" s="217"/>
      <c r="AC19440" s="217"/>
      <c r="AD19440" s="213"/>
    </row>
    <row r="19441" spans="20:30" x14ac:dyDescent="0.2">
      <c r="T19441" s="212"/>
      <c r="U19441" s="213"/>
      <c r="V19441" s="213"/>
      <c r="W19441" s="213"/>
      <c r="X19441" s="214"/>
      <c r="Y19441" s="214"/>
      <c r="Z19441" s="214"/>
      <c r="AA19441" s="217"/>
      <c r="AB19441" s="217"/>
      <c r="AC19441" s="217"/>
      <c r="AD19441" s="213"/>
    </row>
    <row r="19442" spans="20:30" x14ac:dyDescent="0.2">
      <c r="T19442" s="212"/>
      <c r="U19442" s="213"/>
      <c r="V19442" s="213"/>
      <c r="W19442" s="213"/>
      <c r="X19442" s="214"/>
      <c r="Y19442" s="214"/>
      <c r="Z19442" s="214"/>
      <c r="AA19442" s="217"/>
      <c r="AB19442" s="217"/>
      <c r="AC19442" s="217"/>
      <c r="AD19442" s="213"/>
    </row>
    <row r="19443" spans="20:30" x14ac:dyDescent="0.2">
      <c r="T19443" s="212"/>
      <c r="U19443" s="213"/>
      <c r="V19443" s="213"/>
      <c r="W19443" s="213"/>
      <c r="X19443" s="214"/>
      <c r="Y19443" s="214"/>
      <c r="Z19443" s="214"/>
      <c r="AA19443" s="217"/>
      <c r="AB19443" s="217"/>
      <c r="AC19443" s="217"/>
      <c r="AD19443" s="213"/>
    </row>
    <row r="19444" spans="20:30" x14ac:dyDescent="0.2">
      <c r="T19444" s="212"/>
      <c r="U19444" s="213"/>
      <c r="V19444" s="213"/>
      <c r="W19444" s="213"/>
      <c r="X19444" s="214"/>
      <c r="Y19444" s="214"/>
      <c r="Z19444" s="214"/>
      <c r="AA19444" s="217"/>
      <c r="AB19444" s="217"/>
      <c r="AC19444" s="217"/>
      <c r="AD19444" s="213"/>
    </row>
    <row r="19445" spans="20:30" x14ac:dyDescent="0.2">
      <c r="T19445" s="212"/>
      <c r="U19445" s="213"/>
      <c r="V19445" s="213"/>
      <c r="W19445" s="213"/>
      <c r="X19445" s="214"/>
      <c r="Y19445" s="214"/>
      <c r="Z19445" s="214"/>
      <c r="AA19445" s="217"/>
      <c r="AB19445" s="217"/>
      <c r="AC19445" s="217"/>
      <c r="AD19445" s="213"/>
    </row>
    <row r="19446" spans="20:30" x14ac:dyDescent="0.2">
      <c r="T19446" s="212"/>
      <c r="U19446" s="213"/>
      <c r="V19446" s="213"/>
      <c r="W19446" s="213"/>
      <c r="X19446" s="214"/>
      <c r="Y19446" s="214"/>
      <c r="Z19446" s="214"/>
      <c r="AA19446" s="217"/>
      <c r="AB19446" s="217"/>
      <c r="AC19446" s="217"/>
      <c r="AD19446" s="213"/>
    </row>
    <row r="19447" spans="20:30" x14ac:dyDescent="0.2">
      <c r="T19447" s="212"/>
      <c r="U19447" s="213"/>
      <c r="V19447" s="213"/>
      <c r="W19447" s="213"/>
      <c r="X19447" s="214"/>
      <c r="Y19447" s="214"/>
      <c r="Z19447" s="214"/>
      <c r="AA19447" s="217"/>
      <c r="AB19447" s="217"/>
      <c r="AC19447" s="217"/>
      <c r="AD19447" s="213"/>
    </row>
    <row r="19448" spans="20:30" x14ac:dyDescent="0.2">
      <c r="T19448" s="212"/>
      <c r="U19448" s="213"/>
      <c r="V19448" s="213"/>
      <c r="W19448" s="213"/>
      <c r="X19448" s="214"/>
      <c r="Y19448" s="214"/>
      <c r="Z19448" s="214"/>
      <c r="AA19448" s="217"/>
      <c r="AB19448" s="217"/>
      <c r="AC19448" s="217"/>
      <c r="AD19448" s="213"/>
    </row>
    <row r="19449" spans="20:30" x14ac:dyDescent="0.2">
      <c r="T19449" s="212"/>
      <c r="U19449" s="213"/>
      <c r="V19449" s="213"/>
      <c r="W19449" s="213"/>
      <c r="X19449" s="214"/>
      <c r="Y19449" s="214"/>
      <c r="Z19449" s="214"/>
      <c r="AA19449" s="217"/>
      <c r="AB19449" s="217"/>
      <c r="AC19449" s="217"/>
      <c r="AD19449" s="213"/>
    </row>
    <row r="19450" spans="20:30" x14ac:dyDescent="0.2">
      <c r="T19450" s="212"/>
      <c r="U19450" s="213"/>
      <c r="V19450" s="213"/>
      <c r="W19450" s="213"/>
      <c r="X19450" s="214"/>
      <c r="Y19450" s="214"/>
      <c r="Z19450" s="214"/>
      <c r="AA19450" s="217"/>
      <c r="AB19450" s="217"/>
      <c r="AC19450" s="217"/>
      <c r="AD19450" s="213"/>
    </row>
    <row r="19451" spans="20:30" x14ac:dyDescent="0.2">
      <c r="T19451" s="212"/>
      <c r="U19451" s="213"/>
      <c r="V19451" s="213"/>
      <c r="W19451" s="213"/>
      <c r="X19451" s="214"/>
      <c r="Y19451" s="214"/>
      <c r="Z19451" s="214"/>
      <c r="AA19451" s="217"/>
      <c r="AB19451" s="217"/>
      <c r="AC19451" s="217"/>
      <c r="AD19451" s="213"/>
    </row>
    <row r="19452" spans="20:30" x14ac:dyDescent="0.2">
      <c r="T19452" s="212"/>
      <c r="U19452" s="213"/>
      <c r="V19452" s="213"/>
      <c r="W19452" s="213"/>
      <c r="X19452" s="214"/>
      <c r="Y19452" s="214"/>
      <c r="Z19452" s="214"/>
      <c r="AA19452" s="217"/>
      <c r="AB19452" s="217"/>
      <c r="AC19452" s="217"/>
      <c r="AD19452" s="213"/>
    </row>
    <row r="19453" spans="20:30" x14ac:dyDescent="0.2">
      <c r="T19453" s="212"/>
      <c r="U19453" s="213"/>
      <c r="V19453" s="213"/>
      <c r="W19453" s="213"/>
      <c r="X19453" s="214"/>
      <c r="Y19453" s="214"/>
      <c r="Z19453" s="214"/>
      <c r="AA19453" s="217"/>
      <c r="AB19453" s="217"/>
      <c r="AC19453" s="217"/>
      <c r="AD19453" s="213"/>
    </row>
    <row r="19454" spans="20:30" x14ac:dyDescent="0.2">
      <c r="T19454" s="212"/>
      <c r="U19454" s="213"/>
      <c r="V19454" s="213"/>
      <c r="W19454" s="213"/>
      <c r="X19454" s="214"/>
      <c r="Y19454" s="214"/>
      <c r="Z19454" s="214"/>
      <c r="AA19454" s="217"/>
      <c r="AB19454" s="217"/>
      <c r="AC19454" s="217"/>
      <c r="AD19454" s="213"/>
    </row>
    <row r="19455" spans="20:30" x14ac:dyDescent="0.2">
      <c r="T19455" s="212"/>
      <c r="U19455" s="213"/>
      <c r="V19455" s="213"/>
      <c r="W19455" s="213"/>
      <c r="X19455" s="214"/>
      <c r="Y19455" s="214"/>
      <c r="Z19455" s="214"/>
      <c r="AA19455" s="217"/>
      <c r="AB19455" s="217"/>
      <c r="AC19455" s="217"/>
      <c r="AD19455" s="213"/>
    </row>
    <row r="19456" spans="20:30" x14ac:dyDescent="0.2">
      <c r="T19456" s="212"/>
      <c r="U19456" s="213"/>
      <c r="V19456" s="213"/>
      <c r="W19456" s="213"/>
      <c r="X19456" s="214"/>
      <c r="Y19456" s="214"/>
      <c r="Z19456" s="214"/>
      <c r="AA19456" s="217"/>
      <c r="AB19456" s="217"/>
      <c r="AC19456" s="217"/>
      <c r="AD19456" s="213"/>
    </row>
    <row r="19457" spans="20:30" x14ac:dyDescent="0.2">
      <c r="T19457" s="212"/>
      <c r="U19457" s="213"/>
      <c r="V19457" s="213"/>
      <c r="W19457" s="213"/>
      <c r="X19457" s="214"/>
      <c r="Y19457" s="214"/>
      <c r="Z19457" s="214"/>
      <c r="AA19457" s="217"/>
      <c r="AB19457" s="217"/>
      <c r="AC19457" s="217"/>
      <c r="AD19457" s="213"/>
    </row>
    <row r="19458" spans="20:30" x14ac:dyDescent="0.2">
      <c r="T19458" s="212"/>
      <c r="U19458" s="213"/>
      <c r="V19458" s="213"/>
      <c r="W19458" s="213"/>
      <c r="X19458" s="214"/>
      <c r="Y19458" s="214"/>
      <c r="Z19458" s="214"/>
      <c r="AA19458" s="217"/>
      <c r="AB19458" s="217"/>
      <c r="AC19458" s="217"/>
      <c r="AD19458" s="213"/>
    </row>
    <row r="19459" spans="20:30" x14ac:dyDescent="0.2">
      <c r="T19459" s="212"/>
      <c r="U19459" s="213"/>
      <c r="V19459" s="213"/>
      <c r="W19459" s="213"/>
      <c r="X19459" s="214"/>
      <c r="Y19459" s="214"/>
      <c r="Z19459" s="214"/>
      <c r="AA19459" s="217"/>
      <c r="AB19459" s="217"/>
      <c r="AC19459" s="217"/>
      <c r="AD19459" s="213"/>
    </row>
    <row r="19460" spans="20:30" x14ac:dyDescent="0.2">
      <c r="T19460" s="212"/>
      <c r="U19460" s="213"/>
      <c r="V19460" s="213"/>
      <c r="W19460" s="213"/>
      <c r="X19460" s="214"/>
      <c r="Y19460" s="214"/>
      <c r="Z19460" s="214"/>
      <c r="AA19460" s="217"/>
      <c r="AB19460" s="217"/>
      <c r="AC19460" s="217"/>
      <c r="AD19460" s="213"/>
    </row>
    <row r="19461" spans="20:30" x14ac:dyDescent="0.2">
      <c r="T19461" s="212"/>
      <c r="U19461" s="213"/>
      <c r="V19461" s="213"/>
      <c r="W19461" s="213"/>
      <c r="X19461" s="214"/>
      <c r="Y19461" s="214"/>
      <c r="Z19461" s="214"/>
      <c r="AA19461" s="217"/>
      <c r="AB19461" s="217"/>
      <c r="AC19461" s="217"/>
      <c r="AD19461" s="213"/>
    </row>
    <row r="19462" spans="20:30" x14ac:dyDescent="0.2">
      <c r="T19462" s="212"/>
      <c r="U19462" s="213"/>
      <c r="V19462" s="213"/>
      <c r="W19462" s="213"/>
      <c r="X19462" s="214"/>
      <c r="Y19462" s="214"/>
      <c r="Z19462" s="214"/>
      <c r="AA19462" s="217"/>
      <c r="AB19462" s="217"/>
      <c r="AC19462" s="217"/>
      <c r="AD19462" s="213"/>
    </row>
    <row r="19463" spans="20:30" x14ac:dyDescent="0.2">
      <c r="T19463" s="212"/>
      <c r="U19463" s="213"/>
      <c r="V19463" s="213"/>
      <c r="W19463" s="213"/>
      <c r="X19463" s="214"/>
      <c r="Y19463" s="214"/>
      <c r="Z19463" s="214"/>
      <c r="AA19463" s="217"/>
      <c r="AB19463" s="217"/>
      <c r="AC19463" s="217"/>
      <c r="AD19463" s="213"/>
    </row>
    <row r="19464" spans="20:30" x14ac:dyDescent="0.2">
      <c r="T19464" s="212"/>
      <c r="U19464" s="213"/>
      <c r="V19464" s="213"/>
      <c r="W19464" s="213"/>
      <c r="X19464" s="214"/>
      <c r="Y19464" s="214"/>
      <c r="Z19464" s="214"/>
      <c r="AA19464" s="217"/>
      <c r="AB19464" s="217"/>
      <c r="AC19464" s="217"/>
      <c r="AD19464" s="213"/>
    </row>
    <row r="19465" spans="20:30" x14ac:dyDescent="0.2">
      <c r="T19465" s="212"/>
      <c r="U19465" s="213"/>
      <c r="V19465" s="213"/>
      <c r="W19465" s="213"/>
      <c r="X19465" s="214"/>
      <c r="Y19465" s="214"/>
      <c r="Z19465" s="214"/>
      <c r="AA19465" s="217"/>
      <c r="AB19465" s="217"/>
      <c r="AC19465" s="217"/>
      <c r="AD19465" s="213"/>
    </row>
    <row r="19466" spans="20:30" x14ac:dyDescent="0.2">
      <c r="T19466" s="212"/>
      <c r="U19466" s="213"/>
      <c r="V19466" s="213"/>
      <c r="W19466" s="213"/>
      <c r="X19466" s="214"/>
      <c r="Y19466" s="214"/>
      <c r="Z19466" s="214"/>
      <c r="AA19466" s="217"/>
      <c r="AB19466" s="217"/>
      <c r="AC19466" s="217"/>
      <c r="AD19466" s="213"/>
    </row>
    <row r="19467" spans="20:30" x14ac:dyDescent="0.2">
      <c r="T19467" s="212"/>
      <c r="U19467" s="213"/>
      <c r="V19467" s="213"/>
      <c r="W19467" s="213"/>
      <c r="X19467" s="214"/>
      <c r="Y19467" s="214"/>
      <c r="Z19467" s="214"/>
      <c r="AA19467" s="217"/>
      <c r="AB19467" s="217"/>
      <c r="AC19467" s="217"/>
      <c r="AD19467" s="213"/>
    </row>
    <row r="19468" spans="20:30" x14ac:dyDescent="0.2">
      <c r="T19468" s="212"/>
      <c r="U19468" s="213"/>
      <c r="V19468" s="213"/>
      <c r="W19468" s="213"/>
      <c r="X19468" s="214"/>
      <c r="Y19468" s="214"/>
      <c r="Z19468" s="214"/>
      <c r="AA19468" s="217"/>
      <c r="AB19468" s="217"/>
      <c r="AC19468" s="217"/>
      <c r="AD19468" s="213"/>
    </row>
    <row r="19469" spans="20:30" x14ac:dyDescent="0.2">
      <c r="T19469" s="212"/>
      <c r="U19469" s="213"/>
      <c r="V19469" s="213"/>
      <c r="W19469" s="213"/>
      <c r="X19469" s="214"/>
      <c r="Y19469" s="214"/>
      <c r="Z19469" s="214"/>
      <c r="AA19469" s="217"/>
      <c r="AB19469" s="217"/>
      <c r="AC19469" s="217"/>
      <c r="AD19469" s="213"/>
    </row>
    <row r="19470" spans="20:30" x14ac:dyDescent="0.2">
      <c r="T19470" s="212"/>
      <c r="U19470" s="213"/>
      <c r="V19470" s="213"/>
      <c r="W19470" s="213"/>
      <c r="X19470" s="214"/>
      <c r="Y19470" s="214"/>
      <c r="Z19470" s="214"/>
      <c r="AA19470" s="217"/>
      <c r="AB19470" s="217"/>
      <c r="AC19470" s="217"/>
      <c r="AD19470" s="213"/>
    </row>
    <row r="19471" spans="20:30" x14ac:dyDescent="0.2">
      <c r="T19471" s="212"/>
      <c r="U19471" s="213"/>
      <c r="V19471" s="213"/>
      <c r="W19471" s="213"/>
      <c r="X19471" s="214"/>
      <c r="Y19471" s="214"/>
      <c r="Z19471" s="214"/>
      <c r="AA19471" s="217"/>
      <c r="AB19471" s="217"/>
      <c r="AC19471" s="217"/>
      <c r="AD19471" s="213"/>
    </row>
    <row r="19472" spans="20:30" x14ac:dyDescent="0.2">
      <c r="T19472" s="212"/>
      <c r="U19472" s="213"/>
      <c r="V19472" s="213"/>
      <c r="W19472" s="213"/>
      <c r="X19472" s="214"/>
      <c r="Y19472" s="214"/>
      <c r="Z19472" s="214"/>
      <c r="AA19472" s="217"/>
      <c r="AB19472" s="217"/>
      <c r="AC19472" s="217"/>
      <c r="AD19472" s="213"/>
    </row>
    <row r="19473" spans="20:30" x14ac:dyDescent="0.2">
      <c r="T19473" s="212"/>
      <c r="U19473" s="213"/>
      <c r="V19473" s="213"/>
      <c r="W19473" s="213"/>
      <c r="X19473" s="214"/>
      <c r="Y19473" s="214"/>
      <c r="Z19473" s="214"/>
      <c r="AA19473" s="217"/>
      <c r="AB19473" s="217"/>
      <c r="AC19473" s="217"/>
      <c r="AD19473" s="213"/>
    </row>
    <row r="19474" spans="20:30" x14ac:dyDescent="0.2">
      <c r="T19474" s="212"/>
      <c r="U19474" s="213"/>
      <c r="V19474" s="213"/>
      <c r="W19474" s="213"/>
      <c r="X19474" s="214"/>
      <c r="Y19474" s="214"/>
      <c r="Z19474" s="214"/>
      <c r="AA19474" s="217"/>
      <c r="AB19474" s="217"/>
      <c r="AC19474" s="217"/>
      <c r="AD19474" s="213"/>
    </row>
    <row r="19475" spans="20:30" x14ac:dyDescent="0.2">
      <c r="T19475" s="212"/>
      <c r="U19475" s="213"/>
      <c r="V19475" s="213"/>
      <c r="W19475" s="213"/>
      <c r="X19475" s="214"/>
      <c r="Y19475" s="214"/>
      <c r="Z19475" s="214"/>
      <c r="AA19475" s="217"/>
      <c r="AB19475" s="217"/>
      <c r="AC19475" s="217"/>
      <c r="AD19475" s="213"/>
    </row>
    <row r="19476" spans="20:30" x14ac:dyDescent="0.2">
      <c r="T19476" s="212"/>
      <c r="U19476" s="213"/>
      <c r="V19476" s="213"/>
      <c r="W19476" s="213"/>
      <c r="X19476" s="214"/>
      <c r="Y19476" s="214"/>
      <c r="Z19476" s="214"/>
      <c r="AA19476" s="217"/>
      <c r="AB19476" s="217"/>
      <c r="AC19476" s="217"/>
      <c r="AD19476" s="213"/>
    </row>
    <row r="19477" spans="20:30" x14ac:dyDescent="0.2">
      <c r="T19477" s="212"/>
      <c r="U19477" s="213"/>
      <c r="V19477" s="213"/>
      <c r="W19477" s="213"/>
      <c r="X19477" s="214"/>
      <c r="Y19477" s="214"/>
      <c r="Z19477" s="214"/>
      <c r="AA19477" s="217"/>
      <c r="AB19477" s="217"/>
      <c r="AC19477" s="217"/>
      <c r="AD19477" s="213"/>
    </row>
    <row r="19478" spans="20:30" x14ac:dyDescent="0.2">
      <c r="T19478" s="212"/>
      <c r="U19478" s="213"/>
      <c r="V19478" s="213"/>
      <c r="W19478" s="213"/>
      <c r="X19478" s="214"/>
      <c r="Y19478" s="214"/>
      <c r="Z19478" s="214"/>
      <c r="AA19478" s="217"/>
      <c r="AB19478" s="217"/>
      <c r="AC19478" s="217"/>
      <c r="AD19478" s="213"/>
    </row>
    <row r="19479" spans="20:30" x14ac:dyDescent="0.2">
      <c r="T19479" s="212"/>
      <c r="U19479" s="213"/>
      <c r="V19479" s="213"/>
      <c r="W19479" s="213"/>
      <c r="X19479" s="214"/>
      <c r="Y19479" s="214"/>
      <c r="Z19479" s="214"/>
      <c r="AA19479" s="217"/>
      <c r="AB19479" s="217"/>
      <c r="AC19479" s="217"/>
      <c r="AD19479" s="213"/>
    </row>
    <row r="19480" spans="20:30" x14ac:dyDescent="0.2">
      <c r="T19480" s="212"/>
      <c r="U19480" s="213"/>
      <c r="V19480" s="213"/>
      <c r="W19480" s="213"/>
      <c r="X19480" s="214"/>
      <c r="Y19480" s="214"/>
      <c r="Z19480" s="214"/>
      <c r="AA19480" s="217"/>
      <c r="AB19480" s="217"/>
      <c r="AC19480" s="217"/>
      <c r="AD19480" s="213"/>
    </row>
    <row r="19481" spans="20:30" x14ac:dyDescent="0.2">
      <c r="T19481" s="212"/>
      <c r="U19481" s="213"/>
      <c r="V19481" s="213"/>
      <c r="W19481" s="213"/>
      <c r="X19481" s="214"/>
      <c r="Y19481" s="214"/>
      <c r="Z19481" s="214"/>
      <c r="AA19481" s="217"/>
      <c r="AB19481" s="217"/>
      <c r="AC19481" s="217"/>
      <c r="AD19481" s="213"/>
    </row>
    <row r="19482" spans="20:30" x14ac:dyDescent="0.2">
      <c r="T19482" s="212"/>
      <c r="U19482" s="213"/>
      <c r="V19482" s="213"/>
      <c r="W19482" s="213"/>
      <c r="X19482" s="214"/>
      <c r="Y19482" s="214"/>
      <c r="Z19482" s="214"/>
      <c r="AA19482" s="217"/>
      <c r="AB19482" s="217"/>
      <c r="AC19482" s="217"/>
      <c r="AD19482" s="213"/>
    </row>
    <row r="19483" spans="20:30" x14ac:dyDescent="0.2">
      <c r="T19483" s="212"/>
      <c r="U19483" s="213"/>
      <c r="V19483" s="213"/>
      <c r="W19483" s="213"/>
      <c r="X19483" s="214"/>
      <c r="Y19483" s="214"/>
      <c r="Z19483" s="214"/>
      <c r="AA19483" s="217"/>
      <c r="AB19483" s="217"/>
      <c r="AC19483" s="217"/>
      <c r="AD19483" s="213"/>
    </row>
    <row r="19484" spans="20:30" x14ac:dyDescent="0.2">
      <c r="T19484" s="212"/>
      <c r="U19484" s="213"/>
      <c r="V19484" s="213"/>
      <c r="W19484" s="213"/>
      <c r="X19484" s="214"/>
      <c r="Y19484" s="214"/>
      <c r="Z19484" s="214"/>
      <c r="AA19484" s="217"/>
      <c r="AB19484" s="217"/>
      <c r="AC19484" s="217"/>
      <c r="AD19484" s="213"/>
    </row>
    <row r="19485" spans="20:30" x14ac:dyDescent="0.2">
      <c r="T19485" s="212"/>
      <c r="U19485" s="213"/>
      <c r="V19485" s="213"/>
      <c r="W19485" s="213"/>
      <c r="X19485" s="214"/>
      <c r="Y19485" s="214"/>
      <c r="Z19485" s="214"/>
      <c r="AA19485" s="217"/>
      <c r="AB19485" s="217"/>
      <c r="AC19485" s="217"/>
      <c r="AD19485" s="213"/>
    </row>
    <row r="19486" spans="20:30" x14ac:dyDescent="0.2">
      <c r="T19486" s="212"/>
      <c r="U19486" s="213"/>
      <c r="V19486" s="213"/>
      <c r="W19486" s="213"/>
      <c r="X19486" s="214"/>
      <c r="Y19486" s="214"/>
      <c r="Z19486" s="214"/>
      <c r="AA19486" s="217"/>
      <c r="AB19486" s="217"/>
      <c r="AC19486" s="217"/>
      <c r="AD19486" s="213"/>
    </row>
    <row r="19487" spans="20:30" x14ac:dyDescent="0.2">
      <c r="T19487" s="212"/>
      <c r="U19487" s="213"/>
      <c r="V19487" s="213"/>
      <c r="W19487" s="213"/>
      <c r="X19487" s="214"/>
      <c r="Y19487" s="214"/>
      <c r="Z19487" s="214"/>
      <c r="AA19487" s="217"/>
      <c r="AB19487" s="217"/>
      <c r="AC19487" s="217"/>
      <c r="AD19487" s="213"/>
    </row>
    <row r="19488" spans="20:30" x14ac:dyDescent="0.2">
      <c r="T19488" s="212"/>
      <c r="U19488" s="213"/>
      <c r="V19488" s="213"/>
      <c r="W19488" s="213"/>
      <c r="X19488" s="214"/>
      <c r="Y19488" s="214"/>
      <c r="Z19488" s="214"/>
      <c r="AA19488" s="217"/>
      <c r="AB19488" s="217"/>
      <c r="AC19488" s="217"/>
      <c r="AD19488" s="213"/>
    </row>
    <row r="19489" spans="20:30" x14ac:dyDescent="0.2">
      <c r="T19489" s="212"/>
      <c r="U19489" s="213"/>
      <c r="V19489" s="213"/>
      <c r="W19489" s="213"/>
      <c r="X19489" s="214"/>
      <c r="Y19489" s="214"/>
      <c r="Z19489" s="214"/>
      <c r="AA19489" s="217"/>
      <c r="AB19489" s="217"/>
      <c r="AC19489" s="217"/>
      <c r="AD19489" s="213"/>
    </row>
    <row r="19490" spans="20:30" x14ac:dyDescent="0.2">
      <c r="T19490" s="212"/>
      <c r="U19490" s="213"/>
      <c r="V19490" s="213"/>
      <c r="W19490" s="213"/>
      <c r="X19490" s="214"/>
      <c r="Y19490" s="214"/>
      <c r="Z19490" s="214"/>
      <c r="AA19490" s="217"/>
      <c r="AB19490" s="217"/>
      <c r="AC19490" s="217"/>
      <c r="AD19490" s="213"/>
    </row>
    <row r="19491" spans="20:30" x14ac:dyDescent="0.2">
      <c r="T19491" s="212"/>
      <c r="U19491" s="213"/>
      <c r="V19491" s="213"/>
      <c r="W19491" s="213"/>
      <c r="X19491" s="214"/>
      <c r="Y19491" s="214"/>
      <c r="Z19491" s="214"/>
      <c r="AA19491" s="217"/>
      <c r="AB19491" s="217"/>
      <c r="AC19491" s="217"/>
      <c r="AD19491" s="213"/>
    </row>
    <row r="19492" spans="20:30" x14ac:dyDescent="0.2">
      <c r="T19492" s="212"/>
      <c r="U19492" s="213"/>
      <c r="V19492" s="213"/>
      <c r="W19492" s="213"/>
      <c r="X19492" s="214"/>
      <c r="Y19492" s="214"/>
      <c r="Z19492" s="214"/>
      <c r="AA19492" s="217"/>
      <c r="AB19492" s="217"/>
      <c r="AC19492" s="217"/>
      <c r="AD19492" s="213"/>
    </row>
    <row r="19493" spans="20:30" x14ac:dyDescent="0.2">
      <c r="T19493" s="212"/>
      <c r="U19493" s="213"/>
      <c r="V19493" s="213"/>
      <c r="W19493" s="213"/>
      <c r="X19493" s="214"/>
      <c r="Y19493" s="214"/>
      <c r="Z19493" s="214"/>
      <c r="AA19493" s="217"/>
      <c r="AB19493" s="217"/>
      <c r="AC19493" s="217"/>
      <c r="AD19493" s="213"/>
    </row>
    <row r="19494" spans="20:30" x14ac:dyDescent="0.2">
      <c r="T19494" s="212"/>
      <c r="U19494" s="213"/>
      <c r="V19494" s="213"/>
      <c r="W19494" s="213"/>
      <c r="X19494" s="214"/>
      <c r="Y19494" s="214"/>
      <c r="Z19494" s="214"/>
      <c r="AA19494" s="217"/>
      <c r="AB19494" s="217"/>
      <c r="AC19494" s="217"/>
      <c r="AD19494" s="213"/>
    </row>
    <row r="19495" spans="20:30" x14ac:dyDescent="0.2">
      <c r="T19495" s="212"/>
      <c r="U19495" s="213"/>
      <c r="V19495" s="213"/>
      <c r="W19495" s="213"/>
      <c r="X19495" s="214"/>
      <c r="Y19495" s="214"/>
      <c r="Z19495" s="214"/>
      <c r="AA19495" s="217"/>
      <c r="AB19495" s="217"/>
      <c r="AC19495" s="217"/>
      <c r="AD19495" s="213"/>
    </row>
    <row r="19496" spans="20:30" x14ac:dyDescent="0.2">
      <c r="T19496" s="212"/>
      <c r="U19496" s="213"/>
      <c r="V19496" s="213"/>
      <c r="W19496" s="213"/>
      <c r="X19496" s="214"/>
      <c r="Y19496" s="214"/>
      <c r="Z19496" s="214"/>
      <c r="AA19496" s="217"/>
      <c r="AB19496" s="217"/>
      <c r="AC19496" s="217"/>
      <c r="AD19496" s="213"/>
    </row>
    <row r="19497" spans="20:30" x14ac:dyDescent="0.2">
      <c r="T19497" s="212"/>
      <c r="U19497" s="213"/>
      <c r="V19497" s="213"/>
      <c r="W19497" s="213"/>
      <c r="X19497" s="214"/>
      <c r="Y19497" s="214"/>
      <c r="Z19497" s="214"/>
      <c r="AA19497" s="217"/>
      <c r="AB19497" s="217"/>
      <c r="AC19497" s="217"/>
      <c r="AD19497" s="213"/>
    </row>
    <row r="19498" spans="20:30" x14ac:dyDescent="0.2">
      <c r="T19498" s="212"/>
      <c r="U19498" s="213"/>
      <c r="V19498" s="213"/>
      <c r="W19498" s="213"/>
      <c r="X19498" s="214"/>
      <c r="Y19498" s="214"/>
      <c r="Z19498" s="214"/>
      <c r="AA19498" s="217"/>
      <c r="AB19498" s="217"/>
      <c r="AC19498" s="217"/>
      <c r="AD19498" s="213"/>
    </row>
    <row r="19499" spans="20:30" x14ac:dyDescent="0.2">
      <c r="T19499" s="212"/>
      <c r="U19499" s="213"/>
      <c r="V19499" s="213"/>
      <c r="W19499" s="213"/>
      <c r="X19499" s="214"/>
      <c r="Y19499" s="214"/>
      <c r="Z19499" s="214"/>
      <c r="AA19499" s="217"/>
      <c r="AB19499" s="217"/>
      <c r="AC19499" s="217"/>
      <c r="AD19499" s="213"/>
    </row>
    <row r="19500" spans="20:30" x14ac:dyDescent="0.2">
      <c r="T19500" s="212"/>
      <c r="U19500" s="213"/>
      <c r="V19500" s="213"/>
      <c r="W19500" s="213"/>
      <c r="X19500" s="214"/>
      <c r="Y19500" s="214"/>
      <c r="Z19500" s="214"/>
      <c r="AA19500" s="217"/>
      <c r="AB19500" s="217"/>
      <c r="AC19500" s="217"/>
      <c r="AD19500" s="213"/>
    </row>
    <row r="19501" spans="20:30" x14ac:dyDescent="0.2">
      <c r="T19501" s="212"/>
      <c r="U19501" s="213"/>
      <c r="V19501" s="213"/>
      <c r="W19501" s="213"/>
      <c r="X19501" s="214"/>
      <c r="Y19501" s="214"/>
      <c r="Z19501" s="214"/>
      <c r="AA19501" s="217"/>
      <c r="AB19501" s="217"/>
      <c r="AC19501" s="217"/>
      <c r="AD19501" s="213"/>
    </row>
    <row r="19502" spans="20:30" x14ac:dyDescent="0.2">
      <c r="T19502" s="212"/>
      <c r="U19502" s="213"/>
      <c r="V19502" s="213"/>
      <c r="W19502" s="213"/>
      <c r="X19502" s="214"/>
      <c r="Y19502" s="214"/>
      <c r="Z19502" s="214"/>
      <c r="AA19502" s="217"/>
      <c r="AB19502" s="217"/>
      <c r="AC19502" s="217"/>
      <c r="AD19502" s="213"/>
    </row>
    <row r="19503" spans="20:30" x14ac:dyDescent="0.2">
      <c r="T19503" s="212"/>
      <c r="U19503" s="213"/>
      <c r="V19503" s="213"/>
      <c r="W19503" s="213"/>
      <c r="X19503" s="214"/>
      <c r="Y19503" s="214"/>
      <c r="Z19503" s="214"/>
      <c r="AA19503" s="217"/>
      <c r="AB19503" s="217"/>
      <c r="AC19503" s="217"/>
      <c r="AD19503" s="213"/>
    </row>
    <row r="19504" spans="20:30" x14ac:dyDescent="0.2">
      <c r="T19504" s="212"/>
      <c r="U19504" s="213"/>
      <c r="V19504" s="213"/>
      <c r="W19504" s="213"/>
      <c r="X19504" s="214"/>
      <c r="Y19504" s="214"/>
      <c r="Z19504" s="214"/>
      <c r="AA19504" s="217"/>
      <c r="AB19504" s="217"/>
      <c r="AC19504" s="217"/>
      <c r="AD19504" s="213"/>
    </row>
    <row r="19505" spans="20:30" x14ac:dyDescent="0.2">
      <c r="T19505" s="212"/>
      <c r="U19505" s="213"/>
      <c r="V19505" s="213"/>
      <c r="W19505" s="213"/>
      <c r="X19505" s="214"/>
      <c r="Y19505" s="214"/>
      <c r="Z19505" s="214"/>
      <c r="AA19505" s="217"/>
      <c r="AB19505" s="217"/>
      <c r="AC19505" s="217"/>
      <c r="AD19505" s="213"/>
    </row>
    <row r="19506" spans="20:30" x14ac:dyDescent="0.2">
      <c r="T19506" s="212"/>
      <c r="U19506" s="213"/>
      <c r="V19506" s="213"/>
      <c r="W19506" s="213"/>
      <c r="X19506" s="214"/>
      <c r="Y19506" s="214"/>
      <c r="Z19506" s="214"/>
      <c r="AA19506" s="217"/>
      <c r="AB19506" s="217"/>
      <c r="AC19506" s="217"/>
      <c r="AD19506" s="213"/>
    </row>
    <row r="19507" spans="20:30" x14ac:dyDescent="0.2">
      <c r="T19507" s="212"/>
      <c r="U19507" s="213"/>
      <c r="V19507" s="213"/>
      <c r="W19507" s="213"/>
      <c r="X19507" s="214"/>
      <c r="Y19507" s="214"/>
      <c r="Z19507" s="214"/>
      <c r="AA19507" s="217"/>
      <c r="AB19507" s="217"/>
      <c r="AC19507" s="217"/>
      <c r="AD19507" s="213"/>
    </row>
    <row r="19508" spans="20:30" x14ac:dyDescent="0.2">
      <c r="T19508" s="212"/>
      <c r="U19508" s="213"/>
      <c r="V19508" s="213"/>
      <c r="W19508" s="213"/>
      <c r="X19508" s="214"/>
      <c r="Y19508" s="214"/>
      <c r="Z19508" s="214"/>
      <c r="AA19508" s="217"/>
      <c r="AB19508" s="217"/>
      <c r="AC19508" s="217"/>
      <c r="AD19508" s="213"/>
    </row>
    <row r="19509" spans="20:30" x14ac:dyDescent="0.2">
      <c r="T19509" s="212"/>
      <c r="U19509" s="213"/>
      <c r="V19509" s="213"/>
      <c r="W19509" s="213"/>
      <c r="X19509" s="214"/>
      <c r="Y19509" s="214"/>
      <c r="Z19509" s="214"/>
      <c r="AA19509" s="217"/>
      <c r="AB19509" s="217"/>
      <c r="AC19509" s="217"/>
      <c r="AD19509" s="213"/>
    </row>
    <row r="19510" spans="20:30" x14ac:dyDescent="0.2">
      <c r="T19510" s="212"/>
      <c r="U19510" s="213"/>
      <c r="V19510" s="213"/>
      <c r="W19510" s="213"/>
      <c r="X19510" s="214"/>
      <c r="Y19510" s="214"/>
      <c r="Z19510" s="214"/>
      <c r="AA19510" s="217"/>
      <c r="AB19510" s="217"/>
      <c r="AC19510" s="217"/>
      <c r="AD19510" s="213"/>
    </row>
    <row r="19511" spans="20:30" x14ac:dyDescent="0.2">
      <c r="T19511" s="212"/>
      <c r="U19511" s="213"/>
      <c r="V19511" s="213"/>
      <c r="W19511" s="213"/>
      <c r="X19511" s="214"/>
      <c r="Y19511" s="214"/>
      <c r="Z19511" s="214"/>
      <c r="AA19511" s="217"/>
      <c r="AB19511" s="217"/>
      <c r="AC19511" s="217"/>
      <c r="AD19511" s="213"/>
    </row>
    <row r="19512" spans="20:30" x14ac:dyDescent="0.2">
      <c r="T19512" s="212"/>
      <c r="U19512" s="213"/>
      <c r="V19512" s="213"/>
      <c r="W19512" s="213"/>
      <c r="X19512" s="214"/>
      <c r="Y19512" s="214"/>
      <c r="Z19512" s="214"/>
      <c r="AA19512" s="217"/>
      <c r="AB19512" s="217"/>
      <c r="AC19512" s="217"/>
      <c r="AD19512" s="213"/>
    </row>
    <row r="19513" spans="20:30" x14ac:dyDescent="0.2">
      <c r="T19513" s="212"/>
      <c r="U19513" s="213"/>
      <c r="V19513" s="213"/>
      <c r="W19513" s="213"/>
      <c r="X19513" s="214"/>
      <c r="Y19513" s="214"/>
      <c r="Z19513" s="214"/>
      <c r="AA19513" s="217"/>
      <c r="AB19513" s="217"/>
      <c r="AC19513" s="217"/>
      <c r="AD19513" s="213"/>
    </row>
    <row r="19514" spans="20:30" x14ac:dyDescent="0.2">
      <c r="T19514" s="212"/>
      <c r="U19514" s="213"/>
      <c r="V19514" s="213"/>
      <c r="W19514" s="213"/>
      <c r="X19514" s="214"/>
      <c r="Y19514" s="214"/>
      <c r="Z19514" s="214"/>
      <c r="AA19514" s="217"/>
      <c r="AB19514" s="217"/>
      <c r="AC19514" s="217"/>
      <c r="AD19514" s="213"/>
    </row>
    <row r="19515" spans="20:30" x14ac:dyDescent="0.2">
      <c r="T19515" s="212"/>
      <c r="U19515" s="213"/>
      <c r="V19515" s="213"/>
      <c r="W19515" s="213"/>
      <c r="X19515" s="214"/>
      <c r="Y19515" s="214"/>
      <c r="Z19515" s="214"/>
      <c r="AA19515" s="217"/>
      <c r="AB19515" s="217"/>
      <c r="AC19515" s="217"/>
      <c r="AD19515" s="213"/>
    </row>
    <row r="19516" spans="20:30" x14ac:dyDescent="0.2">
      <c r="T19516" s="212"/>
      <c r="U19516" s="213"/>
      <c r="V19516" s="213"/>
      <c r="W19516" s="213"/>
      <c r="X19516" s="214"/>
      <c r="Y19516" s="214"/>
      <c r="Z19516" s="214"/>
      <c r="AA19516" s="217"/>
      <c r="AB19516" s="217"/>
      <c r="AC19516" s="217"/>
      <c r="AD19516" s="213"/>
    </row>
    <row r="19517" spans="20:30" x14ac:dyDescent="0.2">
      <c r="T19517" s="212"/>
      <c r="U19517" s="213"/>
      <c r="V19517" s="213"/>
      <c r="W19517" s="213"/>
      <c r="X19517" s="214"/>
      <c r="Y19517" s="214"/>
      <c r="Z19517" s="214"/>
      <c r="AA19517" s="217"/>
      <c r="AB19517" s="217"/>
      <c r="AC19517" s="217"/>
      <c r="AD19517" s="213"/>
    </row>
    <row r="19518" spans="20:30" x14ac:dyDescent="0.2">
      <c r="T19518" s="212"/>
      <c r="U19518" s="213"/>
      <c r="V19518" s="213"/>
      <c r="W19518" s="213"/>
      <c r="X19518" s="214"/>
      <c r="Y19518" s="214"/>
      <c r="Z19518" s="214"/>
      <c r="AA19518" s="217"/>
      <c r="AB19518" s="217"/>
      <c r="AC19518" s="217"/>
      <c r="AD19518" s="213"/>
    </row>
    <row r="19519" spans="20:30" x14ac:dyDescent="0.2">
      <c r="T19519" s="212"/>
      <c r="U19519" s="213"/>
      <c r="V19519" s="213"/>
      <c r="W19519" s="213"/>
      <c r="X19519" s="214"/>
      <c r="Y19519" s="214"/>
      <c r="Z19519" s="214"/>
      <c r="AA19519" s="217"/>
      <c r="AB19519" s="217"/>
      <c r="AC19519" s="217"/>
      <c r="AD19519" s="213"/>
    </row>
    <row r="19520" spans="20:30" x14ac:dyDescent="0.2">
      <c r="T19520" s="212"/>
      <c r="U19520" s="213"/>
      <c r="V19520" s="213"/>
      <c r="W19520" s="213"/>
      <c r="X19520" s="214"/>
      <c r="Y19520" s="214"/>
      <c r="Z19520" s="214"/>
      <c r="AA19520" s="217"/>
      <c r="AB19520" s="217"/>
      <c r="AC19520" s="217"/>
      <c r="AD19520" s="213"/>
    </row>
    <row r="19521" spans="20:30" x14ac:dyDescent="0.2">
      <c r="T19521" s="212"/>
      <c r="U19521" s="213"/>
      <c r="V19521" s="213"/>
      <c r="W19521" s="213"/>
      <c r="X19521" s="214"/>
      <c r="Y19521" s="214"/>
      <c r="Z19521" s="214"/>
      <c r="AA19521" s="217"/>
      <c r="AB19521" s="217"/>
      <c r="AC19521" s="217"/>
      <c r="AD19521" s="213"/>
    </row>
    <row r="19522" spans="20:30" x14ac:dyDescent="0.2">
      <c r="T19522" s="212"/>
      <c r="U19522" s="213"/>
      <c r="V19522" s="213"/>
      <c r="W19522" s="213"/>
      <c r="X19522" s="214"/>
      <c r="Y19522" s="214"/>
      <c r="Z19522" s="214"/>
      <c r="AA19522" s="217"/>
      <c r="AB19522" s="217"/>
      <c r="AC19522" s="217"/>
      <c r="AD19522" s="213"/>
    </row>
    <row r="19523" spans="20:30" x14ac:dyDescent="0.2">
      <c r="T19523" s="212"/>
      <c r="U19523" s="213"/>
      <c r="V19523" s="213"/>
      <c r="W19523" s="213"/>
      <c r="X19523" s="214"/>
      <c r="Y19523" s="214"/>
      <c r="Z19523" s="214"/>
      <c r="AA19523" s="217"/>
      <c r="AB19523" s="217"/>
      <c r="AC19523" s="217"/>
      <c r="AD19523" s="213"/>
    </row>
    <row r="19524" spans="20:30" x14ac:dyDescent="0.2">
      <c r="T19524" s="212"/>
      <c r="U19524" s="213"/>
      <c r="V19524" s="213"/>
      <c r="W19524" s="213"/>
      <c r="X19524" s="214"/>
      <c r="Y19524" s="214"/>
      <c r="Z19524" s="214"/>
      <c r="AA19524" s="217"/>
      <c r="AB19524" s="217"/>
      <c r="AC19524" s="217"/>
      <c r="AD19524" s="213"/>
    </row>
    <row r="19525" spans="20:30" x14ac:dyDescent="0.2">
      <c r="T19525" s="212"/>
      <c r="U19525" s="213"/>
      <c r="V19525" s="213"/>
      <c r="W19525" s="213"/>
      <c r="X19525" s="214"/>
      <c r="Y19525" s="214"/>
      <c r="Z19525" s="214"/>
      <c r="AA19525" s="217"/>
      <c r="AB19525" s="217"/>
      <c r="AC19525" s="217"/>
      <c r="AD19525" s="213"/>
    </row>
    <row r="19526" spans="20:30" x14ac:dyDescent="0.2">
      <c r="T19526" s="212"/>
      <c r="U19526" s="213"/>
      <c r="V19526" s="213"/>
      <c r="W19526" s="213"/>
      <c r="X19526" s="214"/>
      <c r="Y19526" s="214"/>
      <c r="Z19526" s="214"/>
      <c r="AA19526" s="217"/>
      <c r="AB19526" s="217"/>
      <c r="AC19526" s="217"/>
      <c r="AD19526" s="213"/>
    </row>
    <row r="19527" spans="20:30" x14ac:dyDescent="0.2">
      <c r="T19527" s="212"/>
      <c r="U19527" s="213"/>
      <c r="V19527" s="213"/>
      <c r="W19527" s="213"/>
      <c r="X19527" s="214"/>
      <c r="Y19527" s="214"/>
      <c r="Z19527" s="214"/>
      <c r="AA19527" s="217"/>
      <c r="AB19527" s="217"/>
      <c r="AC19527" s="217"/>
      <c r="AD19527" s="213"/>
    </row>
    <row r="19528" spans="20:30" x14ac:dyDescent="0.2">
      <c r="T19528" s="212"/>
      <c r="U19528" s="213"/>
      <c r="V19528" s="213"/>
      <c r="W19528" s="213"/>
      <c r="X19528" s="214"/>
      <c r="Y19528" s="214"/>
      <c r="Z19528" s="214"/>
      <c r="AA19528" s="217"/>
      <c r="AB19528" s="217"/>
      <c r="AC19528" s="217"/>
      <c r="AD19528" s="213"/>
    </row>
    <row r="19529" spans="20:30" x14ac:dyDescent="0.2">
      <c r="T19529" s="212"/>
      <c r="U19529" s="213"/>
      <c r="V19529" s="213"/>
      <c r="W19529" s="213"/>
      <c r="X19529" s="214"/>
      <c r="Y19529" s="214"/>
      <c r="Z19529" s="214"/>
      <c r="AA19529" s="217"/>
      <c r="AB19529" s="217"/>
      <c r="AC19529" s="217"/>
      <c r="AD19529" s="213"/>
    </row>
    <row r="19530" spans="20:30" x14ac:dyDescent="0.2">
      <c r="T19530" s="212"/>
      <c r="U19530" s="213"/>
      <c r="V19530" s="213"/>
      <c r="W19530" s="213"/>
      <c r="X19530" s="214"/>
      <c r="Y19530" s="214"/>
      <c r="Z19530" s="214"/>
      <c r="AA19530" s="217"/>
      <c r="AB19530" s="217"/>
      <c r="AC19530" s="217"/>
      <c r="AD19530" s="213"/>
    </row>
    <row r="19531" spans="20:30" x14ac:dyDescent="0.2">
      <c r="T19531" s="212"/>
      <c r="U19531" s="213"/>
      <c r="V19531" s="213"/>
      <c r="W19531" s="213"/>
      <c r="X19531" s="214"/>
      <c r="Y19531" s="214"/>
      <c r="Z19531" s="214"/>
      <c r="AA19531" s="217"/>
      <c r="AB19531" s="217"/>
      <c r="AC19531" s="217"/>
      <c r="AD19531" s="213"/>
    </row>
    <row r="19532" spans="20:30" x14ac:dyDescent="0.2">
      <c r="T19532" s="212"/>
      <c r="U19532" s="213"/>
      <c r="V19532" s="213"/>
      <c r="W19532" s="213"/>
      <c r="X19532" s="214"/>
      <c r="Y19532" s="214"/>
      <c r="Z19532" s="214"/>
      <c r="AA19532" s="217"/>
      <c r="AB19532" s="217"/>
      <c r="AC19532" s="217"/>
      <c r="AD19532" s="213"/>
    </row>
    <row r="19533" spans="20:30" x14ac:dyDescent="0.2">
      <c r="T19533" s="212"/>
      <c r="U19533" s="213"/>
      <c r="V19533" s="213"/>
      <c r="W19533" s="213"/>
      <c r="X19533" s="214"/>
      <c r="Y19533" s="214"/>
      <c r="Z19533" s="214"/>
      <c r="AA19533" s="217"/>
      <c r="AB19533" s="217"/>
      <c r="AC19533" s="217"/>
      <c r="AD19533" s="213"/>
    </row>
    <row r="19534" spans="20:30" x14ac:dyDescent="0.2">
      <c r="T19534" s="212"/>
      <c r="U19534" s="213"/>
      <c r="V19534" s="213"/>
      <c r="W19534" s="213"/>
      <c r="X19534" s="214"/>
      <c r="Y19534" s="214"/>
      <c r="Z19534" s="214"/>
      <c r="AA19534" s="217"/>
      <c r="AB19534" s="217"/>
      <c r="AC19534" s="217"/>
      <c r="AD19534" s="213"/>
    </row>
    <row r="19535" spans="20:30" x14ac:dyDescent="0.2">
      <c r="T19535" s="212"/>
      <c r="U19535" s="213"/>
      <c r="V19535" s="213"/>
      <c r="W19535" s="213"/>
      <c r="X19535" s="214"/>
      <c r="Y19535" s="214"/>
      <c r="Z19535" s="214"/>
      <c r="AA19535" s="217"/>
      <c r="AB19535" s="217"/>
      <c r="AC19535" s="217"/>
      <c r="AD19535" s="213"/>
    </row>
    <row r="19536" spans="20:30" x14ac:dyDescent="0.2">
      <c r="T19536" s="212"/>
      <c r="U19536" s="213"/>
      <c r="V19536" s="213"/>
      <c r="W19536" s="213"/>
      <c r="X19536" s="214"/>
      <c r="Y19536" s="214"/>
      <c r="Z19536" s="214"/>
      <c r="AA19536" s="217"/>
      <c r="AB19536" s="217"/>
      <c r="AC19536" s="217"/>
      <c r="AD19536" s="213"/>
    </row>
    <row r="19537" spans="20:30" x14ac:dyDescent="0.2">
      <c r="T19537" s="212"/>
      <c r="U19537" s="213"/>
      <c r="V19537" s="213"/>
      <c r="W19537" s="213"/>
      <c r="X19537" s="214"/>
      <c r="Y19537" s="214"/>
      <c r="Z19537" s="214"/>
      <c r="AA19537" s="217"/>
      <c r="AB19537" s="217"/>
      <c r="AC19537" s="217"/>
      <c r="AD19537" s="213"/>
    </row>
    <row r="19538" spans="20:30" x14ac:dyDescent="0.2">
      <c r="T19538" s="212"/>
      <c r="U19538" s="213"/>
      <c r="V19538" s="213"/>
      <c r="W19538" s="213"/>
      <c r="X19538" s="214"/>
      <c r="Y19538" s="214"/>
      <c r="Z19538" s="214"/>
      <c r="AA19538" s="217"/>
      <c r="AB19538" s="217"/>
      <c r="AC19538" s="217"/>
      <c r="AD19538" s="213"/>
    </row>
    <row r="19539" spans="20:30" x14ac:dyDescent="0.2">
      <c r="T19539" s="212"/>
      <c r="U19539" s="213"/>
      <c r="V19539" s="213"/>
      <c r="W19539" s="213"/>
      <c r="X19539" s="214"/>
      <c r="Y19539" s="214"/>
      <c r="Z19539" s="214"/>
      <c r="AA19539" s="217"/>
      <c r="AB19539" s="217"/>
      <c r="AC19539" s="217"/>
      <c r="AD19539" s="213"/>
    </row>
    <row r="19540" spans="20:30" x14ac:dyDescent="0.2">
      <c r="T19540" s="212"/>
      <c r="U19540" s="213"/>
      <c r="V19540" s="213"/>
      <c r="W19540" s="213"/>
      <c r="X19540" s="214"/>
      <c r="Y19540" s="214"/>
      <c r="Z19540" s="214"/>
      <c r="AA19540" s="217"/>
      <c r="AB19540" s="217"/>
      <c r="AC19540" s="217"/>
      <c r="AD19540" s="213"/>
    </row>
    <row r="19541" spans="20:30" x14ac:dyDescent="0.2">
      <c r="T19541" s="212"/>
      <c r="U19541" s="213"/>
      <c r="V19541" s="213"/>
      <c r="W19541" s="213"/>
      <c r="X19541" s="214"/>
      <c r="Y19541" s="214"/>
      <c r="Z19541" s="214"/>
      <c r="AA19541" s="217"/>
      <c r="AB19541" s="217"/>
      <c r="AC19541" s="217"/>
      <c r="AD19541" s="213"/>
    </row>
    <row r="19542" spans="20:30" x14ac:dyDescent="0.2">
      <c r="T19542" s="212"/>
      <c r="U19542" s="213"/>
      <c r="V19542" s="213"/>
      <c r="W19542" s="213"/>
      <c r="X19542" s="214"/>
      <c r="Y19542" s="214"/>
      <c r="Z19542" s="214"/>
      <c r="AA19542" s="217"/>
      <c r="AB19542" s="217"/>
      <c r="AC19542" s="217"/>
      <c r="AD19542" s="213"/>
    </row>
    <row r="19543" spans="20:30" x14ac:dyDescent="0.2">
      <c r="T19543" s="212"/>
      <c r="U19543" s="213"/>
      <c r="V19543" s="213"/>
      <c r="W19543" s="213"/>
      <c r="X19543" s="214"/>
      <c r="Y19543" s="214"/>
      <c r="Z19543" s="214"/>
      <c r="AA19543" s="217"/>
      <c r="AB19543" s="217"/>
      <c r="AC19543" s="217"/>
      <c r="AD19543" s="213"/>
    </row>
    <row r="19544" spans="20:30" x14ac:dyDescent="0.2">
      <c r="T19544" s="212"/>
      <c r="U19544" s="213"/>
      <c r="V19544" s="213"/>
      <c r="W19544" s="213"/>
      <c r="X19544" s="214"/>
      <c r="Y19544" s="214"/>
      <c r="Z19544" s="214"/>
      <c r="AA19544" s="217"/>
      <c r="AB19544" s="217"/>
      <c r="AC19544" s="217"/>
      <c r="AD19544" s="213"/>
    </row>
    <row r="19545" spans="20:30" x14ac:dyDescent="0.2">
      <c r="T19545" s="212"/>
      <c r="U19545" s="213"/>
      <c r="V19545" s="213"/>
      <c r="W19545" s="213"/>
      <c r="X19545" s="214"/>
      <c r="Y19545" s="214"/>
      <c r="Z19545" s="214"/>
      <c r="AA19545" s="217"/>
      <c r="AB19545" s="217"/>
      <c r="AC19545" s="217"/>
      <c r="AD19545" s="213"/>
    </row>
    <row r="19546" spans="20:30" x14ac:dyDescent="0.2">
      <c r="T19546" s="212"/>
      <c r="U19546" s="213"/>
      <c r="V19546" s="213"/>
      <c r="W19546" s="213"/>
      <c r="X19546" s="214"/>
      <c r="Y19546" s="214"/>
      <c r="Z19546" s="214"/>
      <c r="AA19546" s="217"/>
      <c r="AB19546" s="217"/>
      <c r="AC19546" s="217"/>
      <c r="AD19546" s="213"/>
    </row>
    <row r="19547" spans="20:30" x14ac:dyDescent="0.2">
      <c r="T19547" s="212"/>
      <c r="U19547" s="213"/>
      <c r="V19547" s="213"/>
      <c r="W19547" s="213"/>
      <c r="X19547" s="214"/>
      <c r="Y19547" s="214"/>
      <c r="Z19547" s="214"/>
      <c r="AA19547" s="217"/>
      <c r="AB19547" s="217"/>
      <c r="AC19547" s="217"/>
      <c r="AD19547" s="213"/>
    </row>
    <row r="19548" spans="20:30" x14ac:dyDescent="0.2">
      <c r="T19548" s="212"/>
      <c r="U19548" s="213"/>
      <c r="V19548" s="213"/>
      <c r="W19548" s="213"/>
      <c r="X19548" s="214"/>
      <c r="Y19548" s="214"/>
      <c r="Z19548" s="214"/>
      <c r="AA19548" s="217"/>
      <c r="AB19548" s="217"/>
      <c r="AC19548" s="217"/>
      <c r="AD19548" s="213"/>
    </row>
    <row r="19549" spans="20:30" x14ac:dyDescent="0.2">
      <c r="T19549" s="212"/>
      <c r="U19549" s="213"/>
      <c r="V19549" s="213"/>
      <c r="W19549" s="213"/>
      <c r="X19549" s="214"/>
      <c r="Y19549" s="214"/>
      <c r="Z19549" s="214"/>
      <c r="AA19549" s="217"/>
      <c r="AB19549" s="217"/>
      <c r="AC19549" s="217"/>
      <c r="AD19549" s="213"/>
    </row>
    <row r="19550" spans="20:30" x14ac:dyDescent="0.2">
      <c r="T19550" s="212"/>
      <c r="U19550" s="213"/>
      <c r="V19550" s="213"/>
      <c r="W19550" s="213"/>
      <c r="X19550" s="214"/>
      <c r="Y19550" s="214"/>
      <c r="Z19550" s="214"/>
      <c r="AA19550" s="217"/>
      <c r="AB19550" s="217"/>
      <c r="AC19550" s="217"/>
      <c r="AD19550" s="213"/>
    </row>
    <row r="19551" spans="20:30" x14ac:dyDescent="0.2">
      <c r="T19551" s="212"/>
      <c r="U19551" s="213"/>
      <c r="V19551" s="213"/>
      <c r="W19551" s="213"/>
      <c r="X19551" s="214"/>
      <c r="Y19551" s="214"/>
      <c r="Z19551" s="214"/>
      <c r="AA19551" s="217"/>
      <c r="AB19551" s="217"/>
      <c r="AC19551" s="217"/>
      <c r="AD19551" s="213"/>
    </row>
    <row r="19552" spans="20:30" x14ac:dyDescent="0.2">
      <c r="T19552" s="212"/>
      <c r="U19552" s="213"/>
      <c r="V19552" s="213"/>
      <c r="W19552" s="213"/>
      <c r="X19552" s="214"/>
      <c r="Y19552" s="214"/>
      <c r="Z19552" s="214"/>
      <c r="AA19552" s="217"/>
      <c r="AB19552" s="217"/>
      <c r="AC19552" s="217"/>
      <c r="AD19552" s="213"/>
    </row>
    <row r="19553" spans="20:30" x14ac:dyDescent="0.2">
      <c r="T19553" s="212"/>
      <c r="U19553" s="213"/>
      <c r="V19553" s="213"/>
      <c r="W19553" s="213"/>
      <c r="X19553" s="214"/>
      <c r="Y19553" s="214"/>
      <c r="Z19553" s="214"/>
      <c r="AA19553" s="217"/>
      <c r="AB19553" s="217"/>
      <c r="AC19553" s="217"/>
      <c r="AD19553" s="213"/>
    </row>
    <row r="19554" spans="20:30" x14ac:dyDescent="0.2">
      <c r="T19554" s="212"/>
      <c r="U19554" s="213"/>
      <c r="V19554" s="213"/>
      <c r="W19554" s="213"/>
      <c r="X19554" s="214"/>
      <c r="Y19554" s="214"/>
      <c r="Z19554" s="214"/>
      <c r="AA19554" s="217"/>
      <c r="AB19554" s="217"/>
      <c r="AC19554" s="217"/>
      <c r="AD19554" s="213"/>
    </row>
    <row r="19555" spans="20:30" x14ac:dyDescent="0.2">
      <c r="T19555" s="212"/>
      <c r="U19555" s="213"/>
      <c r="V19555" s="213"/>
      <c r="W19555" s="213"/>
      <c r="X19555" s="214"/>
      <c r="Y19555" s="214"/>
      <c r="Z19555" s="214"/>
      <c r="AA19555" s="217"/>
      <c r="AB19555" s="217"/>
      <c r="AC19555" s="217"/>
      <c r="AD19555" s="213"/>
    </row>
    <row r="19556" spans="20:30" x14ac:dyDescent="0.2">
      <c r="T19556" s="212"/>
      <c r="U19556" s="213"/>
      <c r="V19556" s="213"/>
      <c r="W19556" s="213"/>
      <c r="X19556" s="214"/>
      <c r="Y19556" s="214"/>
      <c r="Z19556" s="214"/>
      <c r="AA19556" s="217"/>
      <c r="AB19556" s="217"/>
      <c r="AC19556" s="217"/>
      <c r="AD19556" s="213"/>
    </row>
    <row r="19557" spans="20:30" x14ac:dyDescent="0.2">
      <c r="T19557" s="212"/>
      <c r="U19557" s="213"/>
      <c r="V19557" s="213"/>
      <c r="W19557" s="213"/>
      <c r="X19557" s="214"/>
      <c r="Y19557" s="214"/>
      <c r="Z19557" s="214"/>
      <c r="AA19557" s="217"/>
      <c r="AB19557" s="217"/>
      <c r="AC19557" s="217"/>
      <c r="AD19557" s="213"/>
    </row>
    <row r="19558" spans="20:30" x14ac:dyDescent="0.2">
      <c r="T19558" s="212"/>
      <c r="U19558" s="213"/>
      <c r="V19558" s="213"/>
      <c r="W19558" s="213"/>
      <c r="X19558" s="214"/>
      <c r="Y19558" s="214"/>
      <c r="Z19558" s="214"/>
      <c r="AA19558" s="217"/>
      <c r="AB19558" s="217"/>
      <c r="AC19558" s="217"/>
      <c r="AD19558" s="213"/>
    </row>
    <row r="19559" spans="20:30" x14ac:dyDescent="0.2">
      <c r="T19559" s="212"/>
      <c r="U19559" s="213"/>
      <c r="V19559" s="213"/>
      <c r="W19559" s="213"/>
      <c r="X19559" s="214"/>
      <c r="Y19559" s="214"/>
      <c r="Z19559" s="214"/>
      <c r="AA19559" s="217"/>
      <c r="AB19559" s="217"/>
      <c r="AC19559" s="217"/>
      <c r="AD19559" s="213"/>
    </row>
    <row r="19560" spans="20:30" x14ac:dyDescent="0.2">
      <c r="T19560" s="212"/>
      <c r="U19560" s="213"/>
      <c r="V19560" s="213"/>
      <c r="W19560" s="213"/>
      <c r="X19560" s="214"/>
      <c r="Y19560" s="214"/>
      <c r="Z19560" s="214"/>
      <c r="AA19560" s="217"/>
      <c r="AB19560" s="217"/>
      <c r="AC19560" s="217"/>
      <c r="AD19560" s="213"/>
    </row>
    <row r="19561" spans="20:30" x14ac:dyDescent="0.2">
      <c r="T19561" s="212"/>
      <c r="U19561" s="213"/>
      <c r="V19561" s="213"/>
      <c r="W19561" s="213"/>
      <c r="X19561" s="214"/>
      <c r="Y19561" s="214"/>
      <c r="Z19561" s="214"/>
      <c r="AA19561" s="217"/>
      <c r="AB19561" s="217"/>
      <c r="AC19561" s="217"/>
      <c r="AD19561" s="213"/>
    </row>
    <row r="19562" spans="20:30" x14ac:dyDescent="0.2">
      <c r="T19562" s="212"/>
      <c r="U19562" s="213"/>
      <c r="V19562" s="213"/>
      <c r="W19562" s="213"/>
      <c r="X19562" s="214"/>
      <c r="Y19562" s="214"/>
      <c r="Z19562" s="214"/>
      <c r="AA19562" s="217"/>
      <c r="AB19562" s="217"/>
      <c r="AC19562" s="217"/>
      <c r="AD19562" s="213"/>
    </row>
    <row r="19563" spans="20:30" x14ac:dyDescent="0.2">
      <c r="T19563" s="212"/>
      <c r="U19563" s="213"/>
      <c r="V19563" s="213"/>
      <c r="W19563" s="213"/>
      <c r="X19563" s="214"/>
      <c r="Y19563" s="214"/>
      <c r="Z19563" s="214"/>
      <c r="AA19563" s="217"/>
      <c r="AB19563" s="217"/>
      <c r="AC19563" s="217"/>
      <c r="AD19563" s="213"/>
    </row>
    <row r="19564" spans="20:30" x14ac:dyDescent="0.2">
      <c r="T19564" s="212"/>
      <c r="U19564" s="213"/>
      <c r="V19564" s="213"/>
      <c r="W19564" s="213"/>
      <c r="X19564" s="214"/>
      <c r="Y19564" s="214"/>
      <c r="Z19564" s="214"/>
      <c r="AA19564" s="217"/>
      <c r="AB19564" s="217"/>
      <c r="AC19564" s="217"/>
      <c r="AD19564" s="213"/>
    </row>
    <row r="19565" spans="20:30" x14ac:dyDescent="0.2">
      <c r="T19565" s="212"/>
      <c r="U19565" s="213"/>
      <c r="V19565" s="213"/>
      <c r="W19565" s="213"/>
      <c r="X19565" s="214"/>
      <c r="Y19565" s="214"/>
      <c r="Z19565" s="214"/>
      <c r="AA19565" s="217"/>
      <c r="AB19565" s="217"/>
      <c r="AC19565" s="217"/>
      <c r="AD19565" s="213"/>
    </row>
    <row r="19566" spans="20:30" x14ac:dyDescent="0.2">
      <c r="T19566" s="212"/>
      <c r="U19566" s="213"/>
      <c r="V19566" s="213"/>
      <c r="W19566" s="213"/>
      <c r="X19566" s="214"/>
      <c r="Y19566" s="214"/>
      <c r="Z19566" s="214"/>
      <c r="AA19566" s="217"/>
      <c r="AB19566" s="217"/>
      <c r="AC19566" s="217"/>
      <c r="AD19566" s="213"/>
    </row>
    <row r="19567" spans="20:30" x14ac:dyDescent="0.2">
      <c r="T19567" s="212"/>
      <c r="U19567" s="213"/>
      <c r="V19567" s="213"/>
      <c r="W19567" s="213"/>
      <c r="X19567" s="214"/>
      <c r="Y19567" s="214"/>
      <c r="Z19567" s="214"/>
      <c r="AA19567" s="217"/>
      <c r="AB19567" s="217"/>
      <c r="AC19567" s="217"/>
      <c r="AD19567" s="213"/>
    </row>
    <row r="19568" spans="20:30" x14ac:dyDescent="0.2">
      <c r="T19568" s="212"/>
      <c r="U19568" s="213"/>
      <c r="V19568" s="213"/>
      <c r="W19568" s="213"/>
      <c r="X19568" s="214"/>
      <c r="Y19568" s="214"/>
      <c r="Z19568" s="214"/>
      <c r="AA19568" s="217"/>
      <c r="AB19568" s="217"/>
      <c r="AC19568" s="217"/>
      <c r="AD19568" s="213"/>
    </row>
    <row r="19569" spans="20:30" x14ac:dyDescent="0.2">
      <c r="T19569" s="212"/>
      <c r="U19569" s="213"/>
      <c r="V19569" s="213"/>
      <c r="W19569" s="213"/>
      <c r="X19569" s="214"/>
      <c r="Y19569" s="214"/>
      <c r="Z19569" s="214"/>
      <c r="AA19569" s="217"/>
      <c r="AB19569" s="217"/>
      <c r="AC19569" s="217"/>
      <c r="AD19569" s="213"/>
    </row>
    <row r="19570" spans="20:30" x14ac:dyDescent="0.2">
      <c r="T19570" s="212"/>
      <c r="U19570" s="213"/>
      <c r="V19570" s="213"/>
      <c r="W19570" s="213"/>
      <c r="X19570" s="214"/>
      <c r="Y19570" s="214"/>
      <c r="Z19570" s="214"/>
      <c r="AA19570" s="217"/>
      <c r="AB19570" s="217"/>
      <c r="AC19570" s="217"/>
      <c r="AD19570" s="213"/>
    </row>
    <row r="19571" spans="20:30" x14ac:dyDescent="0.2">
      <c r="T19571" s="212"/>
      <c r="U19571" s="213"/>
      <c r="V19571" s="213"/>
      <c r="W19571" s="213"/>
      <c r="X19571" s="214"/>
      <c r="Y19571" s="214"/>
      <c r="Z19571" s="214"/>
      <c r="AA19571" s="217"/>
      <c r="AB19571" s="217"/>
      <c r="AC19571" s="217"/>
      <c r="AD19571" s="213"/>
    </row>
    <row r="19572" spans="20:30" x14ac:dyDescent="0.2">
      <c r="T19572" s="212"/>
      <c r="U19572" s="213"/>
      <c r="V19572" s="213"/>
      <c r="W19572" s="213"/>
      <c r="X19572" s="214"/>
      <c r="Y19572" s="214"/>
      <c r="Z19572" s="214"/>
      <c r="AA19572" s="217"/>
      <c r="AB19572" s="217"/>
      <c r="AC19572" s="217"/>
      <c r="AD19572" s="213"/>
    </row>
    <row r="19573" spans="20:30" x14ac:dyDescent="0.2">
      <c r="T19573" s="212"/>
      <c r="U19573" s="213"/>
      <c r="V19573" s="213"/>
      <c r="W19573" s="213"/>
      <c r="X19573" s="214"/>
      <c r="Y19573" s="214"/>
      <c r="Z19573" s="214"/>
      <c r="AA19573" s="217"/>
      <c r="AB19573" s="217"/>
      <c r="AC19573" s="217"/>
      <c r="AD19573" s="213"/>
    </row>
    <row r="19574" spans="20:30" x14ac:dyDescent="0.2">
      <c r="T19574" s="212"/>
      <c r="U19574" s="213"/>
      <c r="V19574" s="213"/>
      <c r="W19574" s="213"/>
      <c r="X19574" s="214"/>
      <c r="Y19574" s="214"/>
      <c r="Z19574" s="214"/>
      <c r="AA19574" s="217"/>
      <c r="AB19574" s="217"/>
      <c r="AC19574" s="217"/>
      <c r="AD19574" s="213"/>
    </row>
    <row r="19575" spans="20:30" x14ac:dyDescent="0.2">
      <c r="T19575" s="212"/>
      <c r="U19575" s="213"/>
      <c r="V19575" s="213"/>
      <c r="W19575" s="213"/>
      <c r="X19575" s="214"/>
      <c r="Y19575" s="214"/>
      <c r="Z19575" s="214"/>
      <c r="AA19575" s="217"/>
      <c r="AB19575" s="217"/>
      <c r="AC19575" s="217"/>
      <c r="AD19575" s="213"/>
    </row>
    <row r="19576" spans="20:30" x14ac:dyDescent="0.2">
      <c r="T19576" s="212"/>
      <c r="U19576" s="213"/>
      <c r="V19576" s="213"/>
      <c r="W19576" s="213"/>
      <c r="X19576" s="214"/>
      <c r="Y19576" s="214"/>
      <c r="Z19576" s="214"/>
      <c r="AA19576" s="217"/>
      <c r="AB19576" s="217"/>
      <c r="AC19576" s="217"/>
      <c r="AD19576" s="213"/>
    </row>
    <row r="19577" spans="20:30" x14ac:dyDescent="0.2">
      <c r="T19577" s="212"/>
      <c r="U19577" s="213"/>
      <c r="V19577" s="213"/>
      <c r="W19577" s="213"/>
      <c r="X19577" s="214"/>
      <c r="Y19577" s="214"/>
      <c r="Z19577" s="214"/>
      <c r="AA19577" s="217"/>
      <c r="AB19577" s="217"/>
      <c r="AC19577" s="217"/>
      <c r="AD19577" s="213"/>
    </row>
    <row r="19578" spans="20:30" x14ac:dyDescent="0.2">
      <c r="T19578" s="212"/>
      <c r="U19578" s="213"/>
      <c r="V19578" s="213"/>
      <c r="W19578" s="213"/>
      <c r="X19578" s="214"/>
      <c r="Y19578" s="214"/>
      <c r="Z19578" s="214"/>
      <c r="AA19578" s="217"/>
      <c r="AB19578" s="217"/>
      <c r="AC19578" s="217"/>
      <c r="AD19578" s="213"/>
    </row>
    <row r="19579" spans="20:30" x14ac:dyDescent="0.2">
      <c r="T19579" s="212"/>
      <c r="U19579" s="213"/>
      <c r="V19579" s="213"/>
      <c r="W19579" s="213"/>
      <c r="X19579" s="214"/>
      <c r="Y19579" s="214"/>
      <c r="Z19579" s="214"/>
      <c r="AA19579" s="217"/>
      <c r="AB19579" s="217"/>
      <c r="AC19579" s="217"/>
      <c r="AD19579" s="213"/>
    </row>
    <row r="19580" spans="20:30" x14ac:dyDescent="0.2">
      <c r="T19580" s="212"/>
      <c r="U19580" s="213"/>
      <c r="V19580" s="213"/>
      <c r="W19580" s="213"/>
      <c r="X19580" s="214"/>
      <c r="Y19580" s="214"/>
      <c r="Z19580" s="214"/>
      <c r="AA19580" s="217"/>
      <c r="AB19580" s="217"/>
      <c r="AC19580" s="217"/>
      <c r="AD19580" s="213"/>
    </row>
    <row r="19581" spans="20:30" x14ac:dyDescent="0.2">
      <c r="T19581" s="212"/>
      <c r="U19581" s="213"/>
      <c r="V19581" s="213"/>
      <c r="W19581" s="213"/>
      <c r="X19581" s="214"/>
      <c r="Y19581" s="214"/>
      <c r="Z19581" s="214"/>
      <c r="AA19581" s="217"/>
      <c r="AB19581" s="217"/>
      <c r="AC19581" s="217"/>
      <c r="AD19581" s="213"/>
    </row>
    <row r="19582" spans="20:30" x14ac:dyDescent="0.2">
      <c r="T19582" s="212"/>
      <c r="U19582" s="213"/>
      <c r="V19582" s="213"/>
      <c r="W19582" s="213"/>
      <c r="X19582" s="214"/>
      <c r="Y19582" s="214"/>
      <c r="Z19582" s="214"/>
      <c r="AA19582" s="217"/>
      <c r="AB19582" s="217"/>
      <c r="AC19582" s="217"/>
      <c r="AD19582" s="213"/>
    </row>
    <row r="19583" spans="20:30" x14ac:dyDescent="0.2">
      <c r="T19583" s="212"/>
      <c r="U19583" s="213"/>
      <c r="V19583" s="213"/>
      <c r="W19583" s="213"/>
      <c r="X19583" s="214"/>
      <c r="Y19583" s="214"/>
      <c r="Z19583" s="214"/>
      <c r="AA19583" s="217"/>
      <c r="AB19583" s="217"/>
      <c r="AC19583" s="217"/>
      <c r="AD19583" s="213"/>
    </row>
    <row r="19584" spans="20:30" x14ac:dyDescent="0.2">
      <c r="T19584" s="212"/>
      <c r="U19584" s="213"/>
      <c r="V19584" s="213"/>
      <c r="W19584" s="213"/>
      <c r="X19584" s="214"/>
      <c r="Y19584" s="214"/>
      <c r="Z19584" s="214"/>
      <c r="AA19584" s="217"/>
      <c r="AB19584" s="217"/>
      <c r="AC19584" s="217"/>
      <c r="AD19584" s="213"/>
    </row>
    <row r="19585" spans="20:30" x14ac:dyDescent="0.2">
      <c r="T19585" s="212"/>
      <c r="U19585" s="213"/>
      <c r="V19585" s="213"/>
      <c r="W19585" s="213"/>
      <c r="X19585" s="214"/>
      <c r="Y19585" s="214"/>
      <c r="Z19585" s="214"/>
      <c r="AA19585" s="217"/>
      <c r="AB19585" s="217"/>
      <c r="AC19585" s="217"/>
      <c r="AD19585" s="213"/>
    </row>
    <row r="19586" spans="20:30" x14ac:dyDescent="0.2">
      <c r="T19586" s="212"/>
      <c r="U19586" s="213"/>
      <c r="V19586" s="213"/>
      <c r="W19586" s="213"/>
      <c r="X19586" s="214"/>
      <c r="Y19586" s="214"/>
      <c r="Z19586" s="214"/>
      <c r="AA19586" s="217"/>
      <c r="AB19586" s="217"/>
      <c r="AC19586" s="217"/>
      <c r="AD19586" s="213"/>
    </row>
    <row r="19587" spans="20:30" x14ac:dyDescent="0.2">
      <c r="T19587" s="212"/>
      <c r="U19587" s="213"/>
      <c r="V19587" s="213"/>
      <c r="W19587" s="213"/>
      <c r="X19587" s="214"/>
      <c r="Y19587" s="214"/>
      <c r="Z19587" s="214"/>
      <c r="AA19587" s="217"/>
      <c r="AB19587" s="217"/>
      <c r="AC19587" s="217"/>
      <c r="AD19587" s="213"/>
    </row>
    <row r="19588" spans="20:30" x14ac:dyDescent="0.2">
      <c r="T19588" s="212"/>
      <c r="U19588" s="213"/>
      <c r="V19588" s="213"/>
      <c r="W19588" s="213"/>
      <c r="X19588" s="214"/>
      <c r="Y19588" s="214"/>
      <c r="Z19588" s="214"/>
      <c r="AA19588" s="217"/>
      <c r="AB19588" s="217"/>
      <c r="AC19588" s="217"/>
      <c r="AD19588" s="213"/>
    </row>
    <row r="19589" spans="20:30" x14ac:dyDescent="0.2">
      <c r="T19589" s="212"/>
      <c r="U19589" s="213"/>
      <c r="V19589" s="213"/>
      <c r="W19589" s="213"/>
      <c r="X19589" s="214"/>
      <c r="Y19589" s="214"/>
      <c r="Z19589" s="214"/>
      <c r="AA19589" s="217"/>
      <c r="AB19589" s="217"/>
      <c r="AC19589" s="217"/>
      <c r="AD19589" s="213"/>
    </row>
    <row r="19590" spans="20:30" x14ac:dyDescent="0.2">
      <c r="T19590" s="212"/>
      <c r="U19590" s="213"/>
      <c r="V19590" s="213"/>
      <c r="W19590" s="213"/>
      <c r="X19590" s="214"/>
      <c r="Y19590" s="214"/>
      <c r="Z19590" s="214"/>
      <c r="AA19590" s="217"/>
      <c r="AB19590" s="217"/>
      <c r="AC19590" s="217"/>
      <c r="AD19590" s="213"/>
    </row>
    <row r="19591" spans="20:30" x14ac:dyDescent="0.2">
      <c r="T19591" s="212"/>
      <c r="U19591" s="213"/>
      <c r="V19591" s="213"/>
      <c r="W19591" s="213"/>
      <c r="X19591" s="214"/>
      <c r="Y19591" s="214"/>
      <c r="Z19591" s="214"/>
      <c r="AA19591" s="217"/>
      <c r="AB19591" s="217"/>
      <c r="AC19591" s="217"/>
      <c r="AD19591" s="213"/>
    </row>
    <row r="19592" spans="20:30" x14ac:dyDescent="0.2">
      <c r="T19592" s="212"/>
      <c r="U19592" s="213"/>
      <c r="V19592" s="213"/>
      <c r="W19592" s="213"/>
      <c r="X19592" s="214"/>
      <c r="Y19592" s="214"/>
      <c r="Z19592" s="214"/>
      <c r="AA19592" s="217"/>
      <c r="AB19592" s="217"/>
      <c r="AC19592" s="217"/>
      <c r="AD19592" s="213"/>
    </row>
    <row r="19593" spans="20:30" x14ac:dyDescent="0.2">
      <c r="T19593" s="212"/>
      <c r="U19593" s="213"/>
      <c r="V19593" s="213"/>
      <c r="W19593" s="213"/>
      <c r="X19593" s="214"/>
      <c r="Y19593" s="214"/>
      <c r="Z19593" s="214"/>
      <c r="AA19593" s="217"/>
      <c r="AB19593" s="217"/>
      <c r="AC19593" s="217"/>
      <c r="AD19593" s="213"/>
    </row>
    <row r="19594" spans="20:30" x14ac:dyDescent="0.2">
      <c r="T19594" s="212"/>
      <c r="U19594" s="213"/>
      <c r="V19594" s="213"/>
      <c r="W19594" s="213"/>
      <c r="X19594" s="214"/>
      <c r="Y19594" s="214"/>
      <c r="Z19594" s="214"/>
      <c r="AA19594" s="217"/>
      <c r="AB19594" s="217"/>
      <c r="AC19594" s="217"/>
      <c r="AD19594" s="213"/>
    </row>
    <row r="19595" spans="20:30" x14ac:dyDescent="0.2">
      <c r="T19595" s="212"/>
      <c r="U19595" s="213"/>
      <c r="V19595" s="213"/>
      <c r="W19595" s="213"/>
      <c r="X19595" s="214"/>
      <c r="Y19595" s="214"/>
      <c r="Z19595" s="214"/>
      <c r="AA19595" s="217"/>
      <c r="AB19595" s="217"/>
      <c r="AC19595" s="217"/>
      <c r="AD19595" s="213"/>
    </row>
    <row r="19596" spans="20:30" x14ac:dyDescent="0.2">
      <c r="T19596" s="212"/>
      <c r="U19596" s="213"/>
      <c r="V19596" s="213"/>
      <c r="W19596" s="213"/>
      <c r="X19596" s="214"/>
      <c r="Y19596" s="214"/>
      <c r="Z19596" s="214"/>
      <c r="AA19596" s="217"/>
      <c r="AB19596" s="217"/>
      <c r="AC19596" s="217"/>
      <c r="AD19596" s="213"/>
    </row>
    <row r="19597" spans="20:30" x14ac:dyDescent="0.2">
      <c r="T19597" s="212"/>
      <c r="U19597" s="213"/>
      <c r="V19597" s="213"/>
      <c r="W19597" s="213"/>
      <c r="X19597" s="214"/>
      <c r="Y19597" s="214"/>
      <c r="Z19597" s="214"/>
      <c r="AA19597" s="217"/>
      <c r="AB19597" s="217"/>
      <c r="AC19597" s="217"/>
      <c r="AD19597" s="213"/>
    </row>
    <row r="19598" spans="20:30" x14ac:dyDescent="0.2">
      <c r="T19598" s="212"/>
      <c r="U19598" s="213"/>
      <c r="V19598" s="213"/>
      <c r="W19598" s="213"/>
      <c r="X19598" s="214"/>
      <c r="Y19598" s="214"/>
      <c r="Z19598" s="214"/>
      <c r="AA19598" s="217"/>
      <c r="AB19598" s="217"/>
      <c r="AC19598" s="217"/>
      <c r="AD19598" s="213"/>
    </row>
    <row r="19599" spans="20:30" x14ac:dyDescent="0.2">
      <c r="T19599" s="212"/>
      <c r="U19599" s="213"/>
      <c r="V19599" s="213"/>
      <c r="W19599" s="213"/>
      <c r="X19599" s="214"/>
      <c r="Y19599" s="214"/>
      <c r="Z19599" s="214"/>
      <c r="AA19599" s="217"/>
      <c r="AB19599" s="217"/>
      <c r="AC19599" s="217"/>
      <c r="AD19599" s="213"/>
    </row>
    <row r="19600" spans="20:30" x14ac:dyDescent="0.2">
      <c r="T19600" s="212"/>
      <c r="U19600" s="213"/>
      <c r="V19600" s="213"/>
      <c r="W19600" s="213"/>
      <c r="X19600" s="214"/>
      <c r="Y19600" s="214"/>
      <c r="Z19600" s="214"/>
      <c r="AA19600" s="217"/>
      <c r="AB19600" s="217"/>
      <c r="AC19600" s="217"/>
      <c r="AD19600" s="213"/>
    </row>
    <row r="19601" spans="20:30" x14ac:dyDescent="0.2">
      <c r="T19601" s="212"/>
      <c r="U19601" s="213"/>
      <c r="V19601" s="213"/>
      <c r="W19601" s="213"/>
      <c r="X19601" s="214"/>
      <c r="Y19601" s="214"/>
      <c r="Z19601" s="214"/>
      <c r="AA19601" s="217"/>
      <c r="AB19601" s="217"/>
      <c r="AC19601" s="217"/>
      <c r="AD19601" s="213"/>
    </row>
    <row r="19602" spans="20:30" x14ac:dyDescent="0.2">
      <c r="T19602" s="212"/>
      <c r="U19602" s="213"/>
      <c r="V19602" s="213"/>
      <c r="W19602" s="213"/>
      <c r="X19602" s="214"/>
      <c r="Y19602" s="214"/>
      <c r="Z19602" s="214"/>
      <c r="AA19602" s="217"/>
      <c r="AB19602" s="217"/>
      <c r="AC19602" s="217"/>
      <c r="AD19602" s="213"/>
    </row>
    <row r="19603" spans="20:30" x14ac:dyDescent="0.2">
      <c r="T19603" s="212"/>
      <c r="U19603" s="213"/>
      <c r="V19603" s="213"/>
      <c r="W19603" s="213"/>
      <c r="X19603" s="214"/>
      <c r="Y19603" s="214"/>
      <c r="Z19603" s="214"/>
      <c r="AA19603" s="217"/>
      <c r="AB19603" s="217"/>
      <c r="AC19603" s="217"/>
      <c r="AD19603" s="213"/>
    </row>
    <row r="19604" spans="20:30" x14ac:dyDescent="0.2">
      <c r="T19604" s="212"/>
      <c r="U19604" s="213"/>
      <c r="V19604" s="213"/>
      <c r="W19604" s="213"/>
      <c r="X19604" s="214"/>
      <c r="Y19604" s="214"/>
      <c r="Z19604" s="214"/>
      <c r="AA19604" s="217"/>
      <c r="AB19604" s="217"/>
      <c r="AC19604" s="217"/>
      <c r="AD19604" s="213"/>
    </row>
    <row r="19605" spans="20:30" x14ac:dyDescent="0.2">
      <c r="T19605" s="212"/>
      <c r="U19605" s="213"/>
      <c r="V19605" s="213"/>
      <c r="W19605" s="213"/>
      <c r="X19605" s="214"/>
      <c r="Y19605" s="214"/>
      <c r="Z19605" s="214"/>
      <c r="AA19605" s="217"/>
      <c r="AB19605" s="217"/>
      <c r="AC19605" s="217"/>
      <c r="AD19605" s="213"/>
    </row>
    <row r="19606" spans="20:30" x14ac:dyDescent="0.2">
      <c r="T19606" s="212"/>
      <c r="U19606" s="213"/>
      <c r="V19606" s="213"/>
      <c r="W19606" s="213"/>
      <c r="X19606" s="214"/>
      <c r="Y19606" s="214"/>
      <c r="Z19606" s="214"/>
      <c r="AA19606" s="217"/>
      <c r="AB19606" s="217"/>
      <c r="AC19606" s="217"/>
      <c r="AD19606" s="213"/>
    </row>
    <row r="19607" spans="20:30" x14ac:dyDescent="0.2">
      <c r="T19607" s="212"/>
      <c r="U19607" s="213"/>
      <c r="V19607" s="213"/>
      <c r="W19607" s="213"/>
      <c r="X19607" s="214"/>
      <c r="Y19607" s="214"/>
      <c r="Z19607" s="214"/>
      <c r="AA19607" s="217"/>
      <c r="AB19607" s="217"/>
      <c r="AC19607" s="217"/>
      <c r="AD19607" s="213"/>
    </row>
    <row r="19608" spans="20:30" x14ac:dyDescent="0.2">
      <c r="T19608" s="212"/>
      <c r="U19608" s="213"/>
      <c r="V19608" s="213"/>
      <c r="W19608" s="213"/>
      <c r="X19608" s="214"/>
      <c r="Y19608" s="214"/>
      <c r="Z19608" s="214"/>
      <c r="AA19608" s="217"/>
      <c r="AB19608" s="217"/>
      <c r="AC19608" s="217"/>
      <c r="AD19608" s="213"/>
    </row>
    <row r="19609" spans="20:30" x14ac:dyDescent="0.2">
      <c r="T19609" s="212"/>
      <c r="U19609" s="213"/>
      <c r="V19609" s="213"/>
      <c r="W19609" s="213"/>
      <c r="X19609" s="214"/>
      <c r="Y19609" s="214"/>
      <c r="Z19609" s="214"/>
      <c r="AA19609" s="217"/>
      <c r="AB19609" s="217"/>
      <c r="AC19609" s="217"/>
      <c r="AD19609" s="213"/>
    </row>
    <row r="19610" spans="20:30" x14ac:dyDescent="0.2">
      <c r="T19610" s="212"/>
      <c r="U19610" s="213"/>
      <c r="V19610" s="213"/>
      <c r="W19610" s="213"/>
      <c r="X19610" s="214"/>
      <c r="Y19610" s="214"/>
      <c r="Z19610" s="214"/>
      <c r="AA19610" s="217"/>
      <c r="AB19610" s="217"/>
      <c r="AC19610" s="217"/>
      <c r="AD19610" s="213"/>
    </row>
    <row r="19611" spans="20:30" x14ac:dyDescent="0.2">
      <c r="T19611" s="212"/>
      <c r="U19611" s="213"/>
      <c r="V19611" s="213"/>
      <c r="W19611" s="213"/>
      <c r="X19611" s="214"/>
      <c r="Y19611" s="214"/>
      <c r="Z19611" s="214"/>
      <c r="AA19611" s="217"/>
      <c r="AB19611" s="217"/>
      <c r="AC19611" s="217"/>
      <c r="AD19611" s="213"/>
    </row>
    <row r="19612" spans="20:30" x14ac:dyDescent="0.2">
      <c r="T19612" s="212"/>
      <c r="U19612" s="213"/>
      <c r="V19612" s="213"/>
      <c r="W19612" s="213"/>
      <c r="X19612" s="214"/>
      <c r="Y19612" s="214"/>
      <c r="Z19612" s="214"/>
      <c r="AA19612" s="217"/>
      <c r="AB19612" s="217"/>
      <c r="AC19612" s="217"/>
      <c r="AD19612" s="213"/>
    </row>
    <row r="19613" spans="20:30" x14ac:dyDescent="0.2">
      <c r="T19613" s="212"/>
      <c r="U19613" s="213"/>
      <c r="V19613" s="213"/>
      <c r="W19613" s="213"/>
      <c r="X19613" s="214"/>
      <c r="Y19613" s="214"/>
      <c r="Z19613" s="214"/>
      <c r="AA19613" s="217"/>
      <c r="AB19613" s="217"/>
      <c r="AC19613" s="217"/>
      <c r="AD19613" s="213"/>
    </row>
    <row r="19614" spans="20:30" x14ac:dyDescent="0.2">
      <c r="T19614" s="212"/>
      <c r="U19614" s="213"/>
      <c r="V19614" s="213"/>
      <c r="W19614" s="213"/>
      <c r="X19614" s="214"/>
      <c r="Y19614" s="214"/>
      <c r="Z19614" s="214"/>
      <c r="AA19614" s="217"/>
      <c r="AB19614" s="217"/>
      <c r="AC19614" s="217"/>
      <c r="AD19614" s="213"/>
    </row>
    <row r="19615" spans="20:30" x14ac:dyDescent="0.2">
      <c r="T19615" s="212"/>
      <c r="U19615" s="213"/>
      <c r="V19615" s="213"/>
      <c r="W19615" s="213"/>
      <c r="X19615" s="214"/>
      <c r="Y19615" s="214"/>
      <c r="Z19615" s="214"/>
      <c r="AA19615" s="217"/>
      <c r="AB19615" s="217"/>
      <c r="AC19615" s="217"/>
      <c r="AD19615" s="213"/>
    </row>
    <row r="19616" spans="20:30" x14ac:dyDescent="0.2">
      <c r="T19616" s="212"/>
      <c r="U19616" s="213"/>
      <c r="V19616" s="213"/>
      <c r="W19616" s="213"/>
      <c r="X19616" s="214"/>
      <c r="Y19616" s="214"/>
      <c r="Z19616" s="214"/>
      <c r="AA19616" s="217"/>
      <c r="AB19616" s="217"/>
      <c r="AC19616" s="217"/>
      <c r="AD19616" s="213"/>
    </row>
    <row r="19617" spans="20:30" x14ac:dyDescent="0.2">
      <c r="T19617" s="212"/>
      <c r="U19617" s="213"/>
      <c r="V19617" s="213"/>
      <c r="W19617" s="213"/>
      <c r="X19617" s="214"/>
      <c r="Y19617" s="214"/>
      <c r="Z19617" s="214"/>
      <c r="AA19617" s="217"/>
      <c r="AB19617" s="217"/>
      <c r="AC19617" s="217"/>
      <c r="AD19617" s="213"/>
    </row>
    <row r="19618" spans="20:30" x14ac:dyDescent="0.2">
      <c r="T19618" s="212"/>
      <c r="U19618" s="213"/>
      <c r="V19618" s="213"/>
      <c r="W19618" s="213"/>
      <c r="X19618" s="214"/>
      <c r="Y19618" s="214"/>
      <c r="Z19618" s="214"/>
      <c r="AA19618" s="217"/>
      <c r="AB19618" s="217"/>
      <c r="AC19618" s="217"/>
      <c r="AD19618" s="213"/>
    </row>
    <row r="19619" spans="20:30" x14ac:dyDescent="0.2">
      <c r="T19619" s="212"/>
      <c r="U19619" s="213"/>
      <c r="V19619" s="213"/>
      <c r="W19619" s="213"/>
      <c r="X19619" s="214"/>
      <c r="Y19619" s="214"/>
      <c r="Z19619" s="214"/>
      <c r="AA19619" s="217"/>
      <c r="AB19619" s="217"/>
      <c r="AC19619" s="217"/>
      <c r="AD19619" s="213"/>
    </row>
    <row r="19620" spans="20:30" x14ac:dyDescent="0.2">
      <c r="T19620" s="212"/>
      <c r="U19620" s="213"/>
      <c r="V19620" s="213"/>
      <c r="W19620" s="213"/>
      <c r="X19620" s="214"/>
      <c r="Y19620" s="214"/>
      <c r="Z19620" s="214"/>
      <c r="AA19620" s="217"/>
      <c r="AB19620" s="217"/>
      <c r="AC19620" s="217"/>
      <c r="AD19620" s="213"/>
    </row>
    <row r="19621" spans="20:30" x14ac:dyDescent="0.2">
      <c r="T19621" s="212"/>
      <c r="U19621" s="213"/>
      <c r="V19621" s="213"/>
      <c r="W19621" s="213"/>
      <c r="X19621" s="214"/>
      <c r="Y19621" s="214"/>
      <c r="Z19621" s="214"/>
      <c r="AA19621" s="217"/>
      <c r="AB19621" s="217"/>
      <c r="AC19621" s="217"/>
      <c r="AD19621" s="213"/>
    </row>
    <row r="19622" spans="20:30" x14ac:dyDescent="0.2">
      <c r="T19622" s="212"/>
      <c r="U19622" s="213"/>
      <c r="V19622" s="213"/>
      <c r="W19622" s="213"/>
      <c r="X19622" s="214"/>
      <c r="Y19622" s="214"/>
      <c r="Z19622" s="214"/>
      <c r="AA19622" s="217"/>
      <c r="AB19622" s="217"/>
      <c r="AC19622" s="217"/>
      <c r="AD19622" s="213"/>
    </row>
    <row r="19623" spans="20:30" x14ac:dyDescent="0.2">
      <c r="T19623" s="212"/>
      <c r="U19623" s="213"/>
      <c r="V19623" s="213"/>
      <c r="W19623" s="213"/>
      <c r="X19623" s="214"/>
      <c r="Y19623" s="214"/>
      <c r="Z19623" s="214"/>
      <c r="AA19623" s="217"/>
      <c r="AB19623" s="217"/>
      <c r="AC19623" s="217"/>
      <c r="AD19623" s="213"/>
    </row>
    <row r="19624" spans="20:30" x14ac:dyDescent="0.2">
      <c r="T19624" s="212"/>
      <c r="U19624" s="213"/>
      <c r="V19624" s="213"/>
      <c r="W19624" s="213"/>
      <c r="X19624" s="214"/>
      <c r="Y19624" s="214"/>
      <c r="Z19624" s="214"/>
      <c r="AA19624" s="217"/>
      <c r="AB19624" s="217"/>
      <c r="AC19624" s="217"/>
      <c r="AD19624" s="213"/>
    </row>
    <row r="19625" spans="20:30" x14ac:dyDescent="0.2">
      <c r="T19625" s="212"/>
      <c r="U19625" s="213"/>
      <c r="V19625" s="213"/>
      <c r="W19625" s="213"/>
      <c r="X19625" s="214"/>
      <c r="Y19625" s="214"/>
      <c r="Z19625" s="214"/>
      <c r="AA19625" s="217"/>
      <c r="AB19625" s="217"/>
      <c r="AC19625" s="217"/>
      <c r="AD19625" s="213"/>
    </row>
    <row r="19626" spans="20:30" x14ac:dyDescent="0.2">
      <c r="T19626" s="212"/>
      <c r="U19626" s="213"/>
      <c r="V19626" s="213"/>
      <c r="W19626" s="213"/>
      <c r="X19626" s="214"/>
      <c r="Y19626" s="214"/>
      <c r="Z19626" s="214"/>
      <c r="AA19626" s="217"/>
      <c r="AB19626" s="217"/>
      <c r="AC19626" s="217"/>
      <c r="AD19626" s="213"/>
    </row>
    <row r="19627" spans="20:30" x14ac:dyDescent="0.2">
      <c r="T19627" s="212"/>
      <c r="U19627" s="213"/>
      <c r="V19627" s="213"/>
      <c r="W19627" s="213"/>
      <c r="X19627" s="214"/>
      <c r="Y19627" s="214"/>
      <c r="Z19627" s="214"/>
      <c r="AA19627" s="217"/>
      <c r="AB19627" s="217"/>
      <c r="AC19627" s="217"/>
      <c r="AD19627" s="213"/>
    </row>
    <row r="19628" spans="20:30" x14ac:dyDescent="0.2">
      <c r="T19628" s="212"/>
      <c r="U19628" s="213"/>
      <c r="V19628" s="213"/>
      <c r="W19628" s="213"/>
      <c r="X19628" s="214"/>
      <c r="Y19628" s="214"/>
      <c r="Z19628" s="214"/>
      <c r="AA19628" s="217"/>
      <c r="AB19628" s="217"/>
      <c r="AC19628" s="217"/>
      <c r="AD19628" s="213"/>
    </row>
    <row r="19629" spans="20:30" x14ac:dyDescent="0.2">
      <c r="T19629" s="212"/>
      <c r="U19629" s="213"/>
      <c r="V19629" s="213"/>
      <c r="W19629" s="213"/>
      <c r="X19629" s="214"/>
      <c r="Y19629" s="214"/>
      <c r="Z19629" s="214"/>
      <c r="AA19629" s="217"/>
      <c r="AB19629" s="217"/>
      <c r="AC19629" s="217"/>
      <c r="AD19629" s="213"/>
    </row>
    <row r="19630" spans="20:30" x14ac:dyDescent="0.2">
      <c r="T19630" s="212"/>
      <c r="U19630" s="213"/>
      <c r="V19630" s="213"/>
      <c r="W19630" s="213"/>
      <c r="X19630" s="214"/>
      <c r="Y19630" s="214"/>
      <c r="Z19630" s="214"/>
      <c r="AA19630" s="217"/>
      <c r="AB19630" s="217"/>
      <c r="AC19630" s="217"/>
      <c r="AD19630" s="213"/>
    </row>
    <row r="19631" spans="20:30" x14ac:dyDescent="0.2">
      <c r="T19631" s="212"/>
      <c r="U19631" s="213"/>
      <c r="V19631" s="213"/>
      <c r="W19631" s="213"/>
      <c r="X19631" s="214"/>
      <c r="Y19631" s="214"/>
      <c r="Z19631" s="214"/>
      <c r="AA19631" s="217"/>
      <c r="AB19631" s="217"/>
      <c r="AC19631" s="217"/>
      <c r="AD19631" s="213"/>
    </row>
    <row r="19632" spans="20:30" x14ac:dyDescent="0.2">
      <c r="T19632" s="212"/>
      <c r="U19632" s="213"/>
      <c r="V19632" s="213"/>
      <c r="W19632" s="213"/>
      <c r="X19632" s="214"/>
      <c r="Y19632" s="214"/>
      <c r="Z19632" s="214"/>
      <c r="AA19632" s="217"/>
      <c r="AB19632" s="217"/>
      <c r="AC19632" s="217"/>
      <c r="AD19632" s="213"/>
    </row>
    <row r="19633" spans="20:30" x14ac:dyDescent="0.2">
      <c r="T19633" s="212"/>
      <c r="U19633" s="213"/>
      <c r="V19633" s="213"/>
      <c r="W19633" s="213"/>
      <c r="X19633" s="214"/>
      <c r="Y19633" s="214"/>
      <c r="Z19633" s="214"/>
      <c r="AA19633" s="217"/>
      <c r="AB19633" s="217"/>
      <c r="AC19633" s="217"/>
      <c r="AD19633" s="213"/>
    </row>
    <row r="19634" spans="20:30" x14ac:dyDescent="0.2">
      <c r="T19634" s="212"/>
      <c r="U19634" s="213"/>
      <c r="V19634" s="213"/>
      <c r="W19634" s="213"/>
      <c r="X19634" s="214"/>
      <c r="Y19634" s="214"/>
      <c r="Z19634" s="214"/>
      <c r="AA19634" s="217"/>
      <c r="AB19634" s="217"/>
      <c r="AC19634" s="217"/>
      <c r="AD19634" s="213"/>
    </row>
    <row r="19635" spans="20:30" x14ac:dyDescent="0.2">
      <c r="T19635" s="212"/>
      <c r="U19635" s="213"/>
      <c r="V19635" s="213"/>
      <c r="W19635" s="213"/>
      <c r="X19635" s="214"/>
      <c r="Y19635" s="214"/>
      <c r="Z19635" s="214"/>
      <c r="AA19635" s="217"/>
      <c r="AB19635" s="217"/>
      <c r="AC19635" s="217"/>
      <c r="AD19635" s="213"/>
    </row>
    <row r="19636" spans="20:30" x14ac:dyDescent="0.2">
      <c r="T19636" s="212"/>
      <c r="U19636" s="213"/>
      <c r="V19636" s="213"/>
      <c r="W19636" s="213"/>
      <c r="X19636" s="214"/>
      <c r="Y19636" s="214"/>
      <c r="Z19636" s="214"/>
      <c r="AA19636" s="217"/>
      <c r="AB19636" s="217"/>
      <c r="AC19636" s="217"/>
      <c r="AD19636" s="213"/>
    </row>
    <row r="19637" spans="20:30" x14ac:dyDescent="0.2">
      <c r="T19637" s="212"/>
      <c r="U19637" s="213"/>
      <c r="V19637" s="213"/>
      <c r="W19637" s="213"/>
      <c r="X19637" s="214"/>
      <c r="Y19637" s="214"/>
      <c r="Z19637" s="214"/>
      <c r="AA19637" s="217"/>
      <c r="AB19637" s="217"/>
      <c r="AC19637" s="217"/>
      <c r="AD19637" s="213"/>
    </row>
    <row r="19638" spans="20:30" x14ac:dyDescent="0.2">
      <c r="T19638" s="212"/>
      <c r="U19638" s="213"/>
      <c r="V19638" s="213"/>
      <c r="W19638" s="213"/>
      <c r="X19638" s="214"/>
      <c r="Y19638" s="214"/>
      <c r="Z19638" s="214"/>
      <c r="AA19638" s="217"/>
      <c r="AB19638" s="217"/>
      <c r="AC19638" s="217"/>
      <c r="AD19638" s="213"/>
    </row>
    <row r="19639" spans="20:30" x14ac:dyDescent="0.2">
      <c r="T19639" s="212"/>
      <c r="U19639" s="213"/>
      <c r="V19639" s="213"/>
      <c r="W19639" s="213"/>
      <c r="X19639" s="214"/>
      <c r="Y19639" s="214"/>
      <c r="Z19639" s="214"/>
      <c r="AA19639" s="217"/>
      <c r="AB19639" s="217"/>
      <c r="AC19639" s="217"/>
      <c r="AD19639" s="213"/>
    </row>
    <row r="19640" spans="20:30" x14ac:dyDescent="0.2">
      <c r="T19640" s="212"/>
      <c r="U19640" s="213"/>
      <c r="V19640" s="213"/>
      <c r="W19640" s="213"/>
      <c r="X19640" s="214"/>
      <c r="Y19640" s="214"/>
      <c r="Z19640" s="214"/>
      <c r="AA19640" s="217"/>
      <c r="AB19640" s="217"/>
      <c r="AC19640" s="217"/>
      <c r="AD19640" s="213"/>
    </row>
    <row r="19641" spans="20:30" x14ac:dyDescent="0.2">
      <c r="T19641" s="212"/>
      <c r="U19641" s="213"/>
      <c r="V19641" s="213"/>
      <c r="W19641" s="213"/>
      <c r="X19641" s="214"/>
      <c r="Y19641" s="214"/>
      <c r="Z19641" s="214"/>
      <c r="AA19641" s="217"/>
      <c r="AB19641" s="217"/>
      <c r="AC19641" s="217"/>
      <c r="AD19641" s="213"/>
    </row>
    <row r="19642" spans="20:30" x14ac:dyDescent="0.2">
      <c r="T19642" s="212"/>
      <c r="U19642" s="213"/>
      <c r="V19642" s="213"/>
      <c r="W19642" s="213"/>
      <c r="X19642" s="214"/>
      <c r="Y19642" s="214"/>
      <c r="Z19642" s="214"/>
      <c r="AA19642" s="217"/>
      <c r="AB19642" s="217"/>
      <c r="AC19642" s="217"/>
      <c r="AD19642" s="213"/>
    </row>
    <row r="19643" spans="20:30" x14ac:dyDescent="0.2">
      <c r="T19643" s="212"/>
      <c r="U19643" s="213"/>
      <c r="V19643" s="213"/>
      <c r="W19643" s="213"/>
      <c r="X19643" s="214"/>
      <c r="Y19643" s="214"/>
      <c r="Z19643" s="214"/>
      <c r="AA19643" s="217"/>
      <c r="AB19643" s="217"/>
      <c r="AC19643" s="217"/>
      <c r="AD19643" s="213"/>
    </row>
    <row r="19644" spans="20:30" x14ac:dyDescent="0.2">
      <c r="T19644" s="212"/>
      <c r="U19644" s="213"/>
      <c r="V19644" s="213"/>
      <c r="W19644" s="213"/>
      <c r="X19644" s="214"/>
      <c r="Y19644" s="214"/>
      <c r="Z19644" s="214"/>
      <c r="AA19644" s="217"/>
      <c r="AB19644" s="217"/>
      <c r="AC19644" s="217"/>
      <c r="AD19644" s="213"/>
    </row>
    <row r="19645" spans="20:30" x14ac:dyDescent="0.2">
      <c r="T19645" s="212"/>
      <c r="U19645" s="213"/>
      <c r="V19645" s="213"/>
      <c r="W19645" s="213"/>
      <c r="X19645" s="214"/>
      <c r="Y19645" s="214"/>
      <c r="Z19645" s="214"/>
      <c r="AA19645" s="217"/>
      <c r="AB19645" s="217"/>
      <c r="AC19645" s="217"/>
      <c r="AD19645" s="213"/>
    </row>
    <row r="19646" spans="20:30" x14ac:dyDescent="0.2">
      <c r="T19646" s="212"/>
      <c r="U19646" s="213"/>
      <c r="V19646" s="213"/>
      <c r="W19646" s="213"/>
      <c r="X19646" s="214"/>
      <c r="Y19646" s="214"/>
      <c r="Z19646" s="214"/>
      <c r="AA19646" s="217"/>
      <c r="AB19646" s="217"/>
      <c r="AC19646" s="217"/>
      <c r="AD19646" s="213"/>
    </row>
    <row r="19647" spans="20:30" x14ac:dyDescent="0.2">
      <c r="T19647" s="212"/>
      <c r="U19647" s="213"/>
      <c r="V19647" s="213"/>
      <c r="W19647" s="213"/>
      <c r="X19647" s="214"/>
      <c r="Y19647" s="214"/>
      <c r="Z19647" s="214"/>
      <c r="AA19647" s="217"/>
      <c r="AB19647" s="217"/>
      <c r="AC19647" s="217"/>
      <c r="AD19647" s="213"/>
    </row>
    <row r="19648" spans="20:30" x14ac:dyDescent="0.2">
      <c r="T19648" s="212"/>
      <c r="U19648" s="213"/>
      <c r="V19648" s="213"/>
      <c r="W19648" s="213"/>
      <c r="X19648" s="214"/>
      <c r="Y19648" s="214"/>
      <c r="Z19648" s="214"/>
      <c r="AA19648" s="217"/>
      <c r="AB19648" s="217"/>
      <c r="AC19648" s="217"/>
      <c r="AD19648" s="213"/>
    </row>
    <row r="19649" spans="20:30" x14ac:dyDescent="0.2">
      <c r="T19649" s="212"/>
      <c r="U19649" s="213"/>
      <c r="V19649" s="213"/>
      <c r="W19649" s="213"/>
      <c r="X19649" s="214"/>
      <c r="Y19649" s="214"/>
      <c r="Z19649" s="214"/>
      <c r="AA19649" s="217"/>
      <c r="AB19649" s="217"/>
      <c r="AC19649" s="217"/>
      <c r="AD19649" s="213"/>
    </row>
    <row r="19650" spans="20:30" x14ac:dyDescent="0.2">
      <c r="T19650" s="212"/>
      <c r="U19650" s="213"/>
      <c r="V19650" s="213"/>
      <c r="W19650" s="213"/>
      <c r="X19650" s="214"/>
      <c r="Y19650" s="214"/>
      <c r="Z19650" s="214"/>
      <c r="AA19650" s="217"/>
      <c r="AB19650" s="217"/>
      <c r="AC19650" s="217"/>
      <c r="AD19650" s="213"/>
    </row>
    <row r="19651" spans="20:30" x14ac:dyDescent="0.2">
      <c r="T19651" s="212"/>
      <c r="U19651" s="213"/>
      <c r="V19651" s="213"/>
      <c r="W19651" s="213"/>
      <c r="X19651" s="214"/>
      <c r="Y19651" s="214"/>
      <c r="Z19651" s="214"/>
      <c r="AA19651" s="217"/>
      <c r="AB19651" s="217"/>
      <c r="AC19651" s="217"/>
      <c r="AD19651" s="213"/>
    </row>
    <row r="19652" spans="20:30" x14ac:dyDescent="0.2">
      <c r="T19652" s="212"/>
      <c r="U19652" s="213"/>
      <c r="V19652" s="213"/>
      <c r="W19652" s="213"/>
      <c r="X19652" s="214"/>
      <c r="Y19652" s="214"/>
      <c r="Z19652" s="214"/>
      <c r="AA19652" s="217"/>
      <c r="AB19652" s="217"/>
      <c r="AC19652" s="217"/>
      <c r="AD19652" s="213"/>
    </row>
    <row r="19653" spans="20:30" x14ac:dyDescent="0.2">
      <c r="T19653" s="212"/>
      <c r="U19653" s="213"/>
      <c r="V19653" s="213"/>
      <c r="W19653" s="213"/>
      <c r="X19653" s="214"/>
      <c r="Y19653" s="214"/>
      <c r="Z19653" s="214"/>
      <c r="AA19653" s="217"/>
      <c r="AB19653" s="217"/>
      <c r="AC19653" s="217"/>
      <c r="AD19653" s="213"/>
    </row>
    <row r="19654" spans="20:30" x14ac:dyDescent="0.2">
      <c r="T19654" s="212"/>
      <c r="U19654" s="213"/>
      <c r="V19654" s="213"/>
      <c r="W19654" s="213"/>
      <c r="X19654" s="214"/>
      <c r="Y19654" s="214"/>
      <c r="Z19654" s="214"/>
      <c r="AA19654" s="217"/>
      <c r="AB19654" s="217"/>
      <c r="AC19654" s="217"/>
      <c r="AD19654" s="213"/>
    </row>
    <row r="19655" spans="20:30" x14ac:dyDescent="0.2">
      <c r="T19655" s="212"/>
      <c r="U19655" s="213"/>
      <c r="V19655" s="213"/>
      <c r="W19655" s="213"/>
      <c r="X19655" s="214"/>
      <c r="Y19655" s="214"/>
      <c r="Z19655" s="214"/>
      <c r="AA19655" s="217"/>
      <c r="AB19655" s="217"/>
      <c r="AC19655" s="217"/>
      <c r="AD19655" s="213"/>
    </row>
    <row r="19656" spans="20:30" x14ac:dyDescent="0.2">
      <c r="T19656" s="212"/>
      <c r="U19656" s="213"/>
      <c r="V19656" s="213"/>
      <c r="W19656" s="213"/>
      <c r="X19656" s="214"/>
      <c r="Y19656" s="214"/>
      <c r="Z19656" s="214"/>
      <c r="AA19656" s="217"/>
      <c r="AB19656" s="217"/>
      <c r="AC19656" s="217"/>
      <c r="AD19656" s="213"/>
    </row>
    <row r="19657" spans="20:30" x14ac:dyDescent="0.2">
      <c r="T19657" s="212"/>
      <c r="U19657" s="213"/>
      <c r="V19657" s="213"/>
      <c r="W19657" s="213"/>
      <c r="X19657" s="214"/>
      <c r="Y19657" s="214"/>
      <c r="Z19657" s="214"/>
      <c r="AA19657" s="217"/>
      <c r="AB19657" s="217"/>
      <c r="AC19657" s="217"/>
      <c r="AD19657" s="213"/>
    </row>
    <row r="19658" spans="20:30" x14ac:dyDescent="0.2">
      <c r="T19658" s="212"/>
      <c r="U19658" s="213"/>
      <c r="V19658" s="213"/>
      <c r="W19658" s="213"/>
      <c r="X19658" s="214"/>
      <c r="Y19658" s="214"/>
      <c r="Z19658" s="214"/>
      <c r="AA19658" s="217"/>
      <c r="AB19658" s="217"/>
      <c r="AC19658" s="217"/>
      <c r="AD19658" s="213"/>
    </row>
    <row r="19659" spans="20:30" x14ac:dyDescent="0.2">
      <c r="T19659" s="212"/>
      <c r="U19659" s="213"/>
      <c r="V19659" s="213"/>
      <c r="W19659" s="213"/>
      <c r="X19659" s="214"/>
      <c r="Y19659" s="214"/>
      <c r="Z19659" s="214"/>
      <c r="AA19659" s="217"/>
      <c r="AB19659" s="217"/>
      <c r="AC19659" s="217"/>
      <c r="AD19659" s="213"/>
    </row>
    <row r="19660" spans="20:30" x14ac:dyDescent="0.2">
      <c r="T19660" s="212"/>
      <c r="U19660" s="213"/>
      <c r="V19660" s="213"/>
      <c r="W19660" s="213"/>
      <c r="X19660" s="214"/>
      <c r="Y19660" s="214"/>
      <c r="Z19660" s="214"/>
      <c r="AA19660" s="217"/>
      <c r="AB19660" s="217"/>
      <c r="AC19660" s="217"/>
      <c r="AD19660" s="213"/>
    </row>
    <row r="19661" spans="20:30" x14ac:dyDescent="0.2">
      <c r="T19661" s="212"/>
      <c r="U19661" s="213"/>
      <c r="V19661" s="213"/>
      <c r="W19661" s="213"/>
      <c r="X19661" s="214"/>
      <c r="Y19661" s="214"/>
      <c r="Z19661" s="214"/>
      <c r="AA19661" s="217"/>
      <c r="AB19661" s="217"/>
      <c r="AC19661" s="217"/>
      <c r="AD19661" s="213"/>
    </row>
    <row r="19662" spans="20:30" x14ac:dyDescent="0.2">
      <c r="T19662" s="212"/>
      <c r="U19662" s="213"/>
      <c r="V19662" s="213"/>
      <c r="W19662" s="213"/>
      <c r="X19662" s="214"/>
      <c r="Y19662" s="214"/>
      <c r="Z19662" s="214"/>
      <c r="AA19662" s="217"/>
      <c r="AB19662" s="217"/>
      <c r="AC19662" s="217"/>
      <c r="AD19662" s="213"/>
    </row>
    <row r="19663" spans="20:30" x14ac:dyDescent="0.2">
      <c r="T19663" s="212"/>
      <c r="U19663" s="213"/>
      <c r="V19663" s="213"/>
      <c r="W19663" s="213"/>
      <c r="X19663" s="214"/>
      <c r="Y19663" s="214"/>
      <c r="Z19663" s="214"/>
      <c r="AA19663" s="217"/>
      <c r="AB19663" s="217"/>
      <c r="AC19663" s="217"/>
      <c r="AD19663" s="213"/>
    </row>
    <row r="19664" spans="20:30" x14ac:dyDescent="0.2">
      <c r="T19664" s="212"/>
      <c r="U19664" s="213"/>
      <c r="V19664" s="213"/>
      <c r="W19664" s="213"/>
      <c r="X19664" s="214"/>
      <c r="Y19664" s="214"/>
      <c r="Z19664" s="214"/>
      <c r="AA19664" s="217"/>
      <c r="AB19664" s="217"/>
      <c r="AC19664" s="217"/>
      <c r="AD19664" s="213"/>
    </row>
    <row r="19665" spans="20:30" x14ac:dyDescent="0.2">
      <c r="T19665" s="212"/>
      <c r="U19665" s="213"/>
      <c r="V19665" s="213"/>
      <c r="W19665" s="213"/>
      <c r="X19665" s="214"/>
      <c r="Y19665" s="214"/>
      <c r="Z19665" s="214"/>
      <c r="AA19665" s="217"/>
      <c r="AB19665" s="217"/>
      <c r="AC19665" s="217"/>
      <c r="AD19665" s="213"/>
    </row>
    <row r="19666" spans="20:30" x14ac:dyDescent="0.2">
      <c r="T19666" s="212"/>
      <c r="U19666" s="213"/>
      <c r="V19666" s="213"/>
      <c r="W19666" s="213"/>
      <c r="X19666" s="214"/>
      <c r="Y19666" s="214"/>
      <c r="Z19666" s="214"/>
      <c r="AA19666" s="217"/>
      <c r="AB19666" s="217"/>
      <c r="AC19666" s="217"/>
      <c r="AD19666" s="213"/>
    </row>
    <row r="19667" spans="20:30" x14ac:dyDescent="0.2">
      <c r="T19667" s="212"/>
      <c r="U19667" s="213"/>
      <c r="V19667" s="213"/>
      <c r="W19667" s="213"/>
      <c r="X19667" s="214"/>
      <c r="Y19667" s="214"/>
      <c r="Z19667" s="214"/>
      <c r="AA19667" s="217"/>
      <c r="AB19667" s="217"/>
      <c r="AC19667" s="217"/>
      <c r="AD19667" s="213"/>
    </row>
    <row r="19668" spans="20:30" x14ac:dyDescent="0.2">
      <c r="T19668" s="212"/>
      <c r="U19668" s="213"/>
      <c r="V19668" s="213"/>
      <c r="W19668" s="213"/>
      <c r="X19668" s="214"/>
      <c r="Y19668" s="214"/>
      <c r="Z19668" s="214"/>
      <c r="AA19668" s="217"/>
      <c r="AB19668" s="217"/>
      <c r="AC19668" s="217"/>
      <c r="AD19668" s="213"/>
    </row>
    <row r="19669" spans="20:30" x14ac:dyDescent="0.2">
      <c r="T19669" s="212"/>
      <c r="U19669" s="213"/>
      <c r="V19669" s="213"/>
      <c r="W19669" s="213"/>
      <c r="X19669" s="214"/>
      <c r="Y19669" s="214"/>
      <c r="Z19669" s="214"/>
      <c r="AA19669" s="217"/>
      <c r="AB19669" s="217"/>
      <c r="AC19669" s="217"/>
      <c r="AD19669" s="213"/>
    </row>
    <row r="19670" spans="20:30" x14ac:dyDescent="0.2">
      <c r="T19670" s="212"/>
      <c r="U19670" s="213"/>
      <c r="V19670" s="213"/>
      <c r="W19670" s="213"/>
      <c r="X19670" s="214"/>
      <c r="Y19670" s="214"/>
      <c r="Z19670" s="214"/>
      <c r="AA19670" s="217"/>
      <c r="AB19670" s="217"/>
      <c r="AC19670" s="217"/>
      <c r="AD19670" s="213"/>
    </row>
    <row r="19671" spans="20:30" x14ac:dyDescent="0.2">
      <c r="T19671" s="212"/>
      <c r="U19671" s="213"/>
      <c r="V19671" s="213"/>
      <c r="W19671" s="213"/>
      <c r="X19671" s="214"/>
      <c r="Y19671" s="214"/>
      <c r="Z19671" s="214"/>
      <c r="AA19671" s="217"/>
      <c r="AB19671" s="217"/>
      <c r="AC19671" s="217"/>
      <c r="AD19671" s="213"/>
    </row>
    <row r="19672" spans="20:30" x14ac:dyDescent="0.2">
      <c r="T19672" s="212"/>
      <c r="U19672" s="213"/>
      <c r="V19672" s="213"/>
      <c r="W19672" s="213"/>
      <c r="X19672" s="214"/>
      <c r="Y19672" s="214"/>
      <c r="Z19672" s="214"/>
      <c r="AA19672" s="217"/>
      <c r="AB19672" s="217"/>
      <c r="AC19672" s="217"/>
      <c r="AD19672" s="213"/>
    </row>
    <row r="19673" spans="20:30" x14ac:dyDescent="0.2">
      <c r="T19673" s="212"/>
      <c r="U19673" s="213"/>
      <c r="V19673" s="213"/>
      <c r="W19673" s="213"/>
      <c r="X19673" s="214"/>
      <c r="Y19673" s="214"/>
      <c r="Z19673" s="214"/>
      <c r="AA19673" s="217"/>
      <c r="AB19673" s="217"/>
      <c r="AC19673" s="217"/>
      <c r="AD19673" s="213"/>
    </row>
    <row r="19674" spans="20:30" x14ac:dyDescent="0.2">
      <c r="T19674" s="212"/>
      <c r="U19674" s="213"/>
      <c r="V19674" s="213"/>
      <c r="W19674" s="213"/>
      <c r="X19674" s="214"/>
      <c r="Y19674" s="214"/>
      <c r="Z19674" s="214"/>
      <c r="AA19674" s="217"/>
      <c r="AB19674" s="217"/>
      <c r="AC19674" s="217"/>
      <c r="AD19674" s="213"/>
    </row>
    <row r="19675" spans="20:30" x14ac:dyDescent="0.2">
      <c r="T19675" s="212"/>
      <c r="U19675" s="213"/>
      <c r="V19675" s="213"/>
      <c r="W19675" s="213"/>
      <c r="X19675" s="214"/>
      <c r="Y19675" s="214"/>
      <c r="Z19675" s="214"/>
      <c r="AA19675" s="217"/>
      <c r="AB19675" s="217"/>
      <c r="AC19675" s="217"/>
      <c r="AD19675" s="213"/>
    </row>
    <row r="19676" spans="20:30" x14ac:dyDescent="0.2">
      <c r="T19676" s="212"/>
      <c r="U19676" s="213"/>
      <c r="V19676" s="213"/>
      <c r="W19676" s="213"/>
      <c r="X19676" s="214"/>
      <c r="Y19676" s="214"/>
      <c r="Z19676" s="214"/>
      <c r="AA19676" s="217"/>
      <c r="AB19676" s="217"/>
      <c r="AC19676" s="217"/>
      <c r="AD19676" s="213"/>
    </row>
    <row r="19677" spans="20:30" x14ac:dyDescent="0.2">
      <c r="T19677" s="212"/>
      <c r="U19677" s="213"/>
      <c r="V19677" s="213"/>
      <c r="W19677" s="213"/>
      <c r="X19677" s="214"/>
      <c r="Y19677" s="214"/>
      <c r="Z19677" s="214"/>
      <c r="AA19677" s="217"/>
      <c r="AB19677" s="217"/>
      <c r="AC19677" s="217"/>
      <c r="AD19677" s="213"/>
    </row>
    <row r="19678" spans="20:30" x14ac:dyDescent="0.2">
      <c r="T19678" s="212"/>
      <c r="U19678" s="213"/>
      <c r="V19678" s="213"/>
      <c r="W19678" s="213"/>
      <c r="X19678" s="214"/>
      <c r="Y19678" s="214"/>
      <c r="Z19678" s="214"/>
      <c r="AA19678" s="217"/>
      <c r="AB19678" s="217"/>
      <c r="AC19678" s="217"/>
      <c r="AD19678" s="213"/>
    </row>
    <row r="19679" spans="20:30" x14ac:dyDescent="0.2">
      <c r="T19679" s="212"/>
      <c r="U19679" s="213"/>
      <c r="V19679" s="213"/>
      <c r="W19679" s="213"/>
      <c r="X19679" s="214"/>
      <c r="Y19679" s="214"/>
      <c r="Z19679" s="214"/>
      <c r="AA19679" s="217"/>
      <c r="AB19679" s="217"/>
      <c r="AC19679" s="217"/>
      <c r="AD19679" s="213"/>
    </row>
    <row r="19680" spans="20:30" x14ac:dyDescent="0.2">
      <c r="T19680" s="212"/>
      <c r="U19680" s="213"/>
      <c r="V19680" s="213"/>
      <c r="W19680" s="213"/>
      <c r="X19680" s="214"/>
      <c r="Y19680" s="214"/>
      <c r="Z19680" s="214"/>
      <c r="AA19680" s="217"/>
      <c r="AB19680" s="217"/>
      <c r="AC19680" s="217"/>
      <c r="AD19680" s="213"/>
    </row>
    <row r="19681" spans="20:30" x14ac:dyDescent="0.2">
      <c r="T19681" s="212"/>
      <c r="U19681" s="213"/>
      <c r="V19681" s="213"/>
      <c r="W19681" s="213"/>
      <c r="X19681" s="214"/>
      <c r="Y19681" s="214"/>
      <c r="Z19681" s="214"/>
      <c r="AA19681" s="217"/>
      <c r="AB19681" s="217"/>
      <c r="AC19681" s="217"/>
      <c r="AD19681" s="213"/>
    </row>
    <row r="19682" spans="20:30" x14ac:dyDescent="0.2">
      <c r="T19682" s="212"/>
      <c r="U19682" s="213"/>
      <c r="V19682" s="213"/>
      <c r="W19682" s="213"/>
      <c r="X19682" s="214"/>
      <c r="Y19682" s="214"/>
      <c r="Z19682" s="214"/>
      <c r="AA19682" s="217"/>
      <c r="AB19682" s="217"/>
      <c r="AC19682" s="217"/>
      <c r="AD19682" s="213"/>
    </row>
    <row r="19683" spans="20:30" x14ac:dyDescent="0.2">
      <c r="T19683" s="212"/>
      <c r="U19683" s="213"/>
      <c r="V19683" s="213"/>
      <c r="W19683" s="213"/>
      <c r="X19683" s="214"/>
      <c r="Y19683" s="214"/>
      <c r="Z19683" s="214"/>
      <c r="AA19683" s="217"/>
      <c r="AB19683" s="217"/>
      <c r="AC19683" s="217"/>
      <c r="AD19683" s="213"/>
    </row>
    <row r="19684" spans="20:30" x14ac:dyDescent="0.2">
      <c r="T19684" s="212"/>
      <c r="U19684" s="213"/>
      <c r="V19684" s="213"/>
      <c r="W19684" s="213"/>
      <c r="X19684" s="214"/>
      <c r="Y19684" s="214"/>
      <c r="Z19684" s="214"/>
      <c r="AA19684" s="217"/>
      <c r="AB19684" s="217"/>
      <c r="AC19684" s="217"/>
      <c r="AD19684" s="213"/>
    </row>
    <row r="19685" spans="20:30" x14ac:dyDescent="0.2">
      <c r="T19685" s="212"/>
      <c r="U19685" s="213"/>
      <c r="V19685" s="213"/>
      <c r="W19685" s="213"/>
      <c r="X19685" s="214"/>
      <c r="Y19685" s="214"/>
      <c r="Z19685" s="214"/>
      <c r="AA19685" s="217"/>
      <c r="AB19685" s="217"/>
      <c r="AC19685" s="217"/>
      <c r="AD19685" s="213"/>
    </row>
    <row r="19686" spans="20:30" x14ac:dyDescent="0.2">
      <c r="T19686" s="212"/>
      <c r="U19686" s="213"/>
      <c r="V19686" s="213"/>
      <c r="W19686" s="213"/>
      <c r="X19686" s="214"/>
      <c r="Y19686" s="214"/>
      <c r="Z19686" s="214"/>
      <c r="AA19686" s="217"/>
      <c r="AB19686" s="217"/>
      <c r="AC19686" s="217"/>
      <c r="AD19686" s="213"/>
    </row>
    <row r="19687" spans="20:30" x14ac:dyDescent="0.2">
      <c r="T19687" s="212"/>
      <c r="U19687" s="213"/>
      <c r="V19687" s="213"/>
      <c r="W19687" s="213"/>
      <c r="X19687" s="214"/>
      <c r="Y19687" s="214"/>
      <c r="Z19687" s="214"/>
      <c r="AA19687" s="217"/>
      <c r="AB19687" s="217"/>
      <c r="AC19687" s="217"/>
      <c r="AD19687" s="213"/>
    </row>
    <row r="19688" spans="20:30" x14ac:dyDescent="0.2">
      <c r="T19688" s="212"/>
      <c r="U19688" s="213"/>
      <c r="V19688" s="213"/>
      <c r="W19688" s="213"/>
      <c r="X19688" s="214"/>
      <c r="Y19688" s="214"/>
      <c r="Z19688" s="214"/>
      <c r="AA19688" s="217"/>
      <c r="AB19688" s="217"/>
      <c r="AC19688" s="217"/>
      <c r="AD19688" s="213"/>
    </row>
    <row r="19689" spans="20:30" x14ac:dyDescent="0.2">
      <c r="T19689" s="212"/>
      <c r="U19689" s="213"/>
      <c r="V19689" s="213"/>
      <c r="W19689" s="213"/>
      <c r="X19689" s="214"/>
      <c r="Y19689" s="214"/>
      <c r="Z19689" s="214"/>
      <c r="AA19689" s="217"/>
      <c r="AB19689" s="217"/>
      <c r="AC19689" s="217"/>
      <c r="AD19689" s="213"/>
    </row>
    <row r="19690" spans="20:30" x14ac:dyDescent="0.2">
      <c r="T19690" s="212"/>
      <c r="U19690" s="213"/>
      <c r="V19690" s="213"/>
      <c r="W19690" s="213"/>
      <c r="X19690" s="214"/>
      <c r="Y19690" s="214"/>
      <c r="Z19690" s="214"/>
      <c r="AA19690" s="217"/>
      <c r="AB19690" s="217"/>
      <c r="AC19690" s="217"/>
      <c r="AD19690" s="213"/>
    </row>
    <row r="19691" spans="20:30" x14ac:dyDescent="0.2">
      <c r="T19691" s="212"/>
      <c r="U19691" s="213"/>
      <c r="V19691" s="213"/>
      <c r="W19691" s="213"/>
      <c r="X19691" s="214"/>
      <c r="Y19691" s="214"/>
      <c r="Z19691" s="214"/>
      <c r="AA19691" s="217"/>
      <c r="AB19691" s="217"/>
      <c r="AC19691" s="217"/>
      <c r="AD19691" s="213"/>
    </row>
    <row r="19692" spans="20:30" x14ac:dyDescent="0.2">
      <c r="T19692" s="212"/>
      <c r="U19692" s="213"/>
      <c r="V19692" s="213"/>
      <c r="W19692" s="213"/>
      <c r="X19692" s="214"/>
      <c r="Y19692" s="214"/>
      <c r="Z19692" s="214"/>
      <c r="AA19692" s="217"/>
      <c r="AB19692" s="217"/>
      <c r="AC19692" s="217"/>
      <c r="AD19692" s="213"/>
    </row>
    <row r="19693" spans="20:30" x14ac:dyDescent="0.2">
      <c r="T19693" s="212"/>
      <c r="U19693" s="213"/>
      <c r="V19693" s="213"/>
      <c r="W19693" s="213"/>
      <c r="X19693" s="214"/>
      <c r="Y19693" s="214"/>
      <c r="Z19693" s="214"/>
      <c r="AA19693" s="217"/>
      <c r="AB19693" s="217"/>
      <c r="AC19693" s="217"/>
      <c r="AD19693" s="213"/>
    </row>
    <row r="19694" spans="20:30" x14ac:dyDescent="0.2">
      <c r="T19694" s="212"/>
      <c r="U19694" s="213"/>
      <c r="V19694" s="213"/>
      <c r="W19694" s="213"/>
      <c r="X19694" s="214"/>
      <c r="Y19694" s="214"/>
      <c r="Z19694" s="214"/>
      <c r="AA19694" s="217"/>
      <c r="AB19694" s="217"/>
      <c r="AC19694" s="217"/>
      <c r="AD19694" s="213"/>
    </row>
    <row r="19695" spans="20:30" x14ac:dyDescent="0.2">
      <c r="T19695" s="212"/>
      <c r="U19695" s="213"/>
      <c r="V19695" s="213"/>
      <c r="W19695" s="213"/>
      <c r="X19695" s="214"/>
      <c r="Y19695" s="214"/>
      <c r="Z19695" s="214"/>
      <c r="AA19695" s="217"/>
      <c r="AB19695" s="217"/>
      <c r="AC19695" s="217"/>
      <c r="AD19695" s="213"/>
    </row>
    <row r="19696" spans="20:30" x14ac:dyDescent="0.2">
      <c r="T19696" s="212"/>
      <c r="U19696" s="213"/>
      <c r="V19696" s="213"/>
      <c r="W19696" s="213"/>
      <c r="X19696" s="214"/>
      <c r="Y19696" s="214"/>
      <c r="Z19696" s="214"/>
      <c r="AA19696" s="217"/>
      <c r="AB19696" s="217"/>
      <c r="AC19696" s="217"/>
      <c r="AD19696" s="213"/>
    </row>
    <row r="19697" spans="20:30" x14ac:dyDescent="0.2">
      <c r="T19697" s="212"/>
      <c r="U19697" s="213"/>
      <c r="V19697" s="213"/>
      <c r="W19697" s="213"/>
      <c r="X19697" s="214"/>
      <c r="Y19697" s="214"/>
      <c r="Z19697" s="214"/>
      <c r="AA19697" s="217"/>
      <c r="AB19697" s="217"/>
      <c r="AC19697" s="217"/>
      <c r="AD19697" s="213"/>
    </row>
    <row r="19698" spans="20:30" x14ac:dyDescent="0.2">
      <c r="T19698" s="212"/>
      <c r="U19698" s="213"/>
      <c r="V19698" s="213"/>
      <c r="W19698" s="213"/>
      <c r="X19698" s="214"/>
      <c r="Y19698" s="214"/>
      <c r="Z19698" s="214"/>
      <c r="AA19698" s="217"/>
      <c r="AB19698" s="217"/>
      <c r="AC19698" s="217"/>
      <c r="AD19698" s="213"/>
    </row>
    <row r="19699" spans="20:30" x14ac:dyDescent="0.2">
      <c r="T19699" s="212"/>
      <c r="U19699" s="213"/>
      <c r="V19699" s="213"/>
      <c r="W19699" s="213"/>
      <c r="X19699" s="214"/>
      <c r="Y19699" s="214"/>
      <c r="Z19699" s="214"/>
      <c r="AA19699" s="217"/>
      <c r="AB19699" s="217"/>
      <c r="AC19699" s="217"/>
      <c r="AD19699" s="213"/>
    </row>
    <row r="19700" spans="20:30" x14ac:dyDescent="0.2">
      <c r="T19700" s="212"/>
      <c r="U19700" s="213"/>
      <c r="V19700" s="213"/>
      <c r="W19700" s="213"/>
      <c r="X19700" s="214"/>
      <c r="Y19700" s="214"/>
      <c r="Z19700" s="214"/>
      <c r="AA19700" s="217"/>
      <c r="AB19700" s="217"/>
      <c r="AC19700" s="217"/>
      <c r="AD19700" s="213"/>
    </row>
    <row r="19701" spans="20:30" x14ac:dyDescent="0.2">
      <c r="T19701" s="212"/>
      <c r="U19701" s="213"/>
      <c r="V19701" s="213"/>
      <c r="W19701" s="213"/>
      <c r="X19701" s="214"/>
      <c r="Y19701" s="214"/>
      <c r="Z19701" s="214"/>
      <c r="AA19701" s="217"/>
      <c r="AB19701" s="217"/>
      <c r="AC19701" s="217"/>
      <c r="AD19701" s="213"/>
    </row>
    <row r="19702" spans="20:30" x14ac:dyDescent="0.2">
      <c r="T19702" s="212"/>
      <c r="U19702" s="213"/>
      <c r="V19702" s="213"/>
      <c r="W19702" s="213"/>
      <c r="X19702" s="214"/>
      <c r="Y19702" s="214"/>
      <c r="Z19702" s="214"/>
      <c r="AA19702" s="217"/>
      <c r="AB19702" s="217"/>
      <c r="AC19702" s="217"/>
      <c r="AD19702" s="213"/>
    </row>
    <row r="19703" spans="20:30" x14ac:dyDescent="0.2">
      <c r="T19703" s="212"/>
      <c r="U19703" s="213"/>
      <c r="V19703" s="213"/>
      <c r="W19703" s="213"/>
      <c r="X19703" s="214"/>
      <c r="Y19703" s="214"/>
      <c r="Z19703" s="214"/>
      <c r="AA19703" s="217"/>
      <c r="AB19703" s="217"/>
      <c r="AC19703" s="217"/>
      <c r="AD19703" s="213"/>
    </row>
    <row r="19704" spans="20:30" x14ac:dyDescent="0.2">
      <c r="T19704" s="212"/>
      <c r="U19704" s="213"/>
      <c r="V19704" s="213"/>
      <c r="W19704" s="213"/>
      <c r="X19704" s="214"/>
      <c r="Y19704" s="214"/>
      <c r="Z19704" s="214"/>
      <c r="AA19704" s="217"/>
      <c r="AB19704" s="217"/>
      <c r="AC19704" s="217"/>
      <c r="AD19704" s="213"/>
    </row>
    <row r="19705" spans="20:30" x14ac:dyDescent="0.2">
      <c r="T19705" s="212"/>
      <c r="U19705" s="213"/>
      <c r="V19705" s="213"/>
      <c r="W19705" s="213"/>
      <c r="X19705" s="214"/>
      <c r="Y19705" s="214"/>
      <c r="Z19705" s="214"/>
      <c r="AA19705" s="217"/>
      <c r="AB19705" s="217"/>
      <c r="AC19705" s="217"/>
      <c r="AD19705" s="213"/>
    </row>
    <row r="19706" spans="20:30" x14ac:dyDescent="0.2">
      <c r="T19706" s="212"/>
      <c r="U19706" s="213"/>
      <c r="V19706" s="213"/>
      <c r="W19706" s="213"/>
      <c r="X19706" s="214"/>
      <c r="Y19706" s="214"/>
      <c r="Z19706" s="214"/>
      <c r="AA19706" s="217"/>
      <c r="AB19706" s="217"/>
      <c r="AC19706" s="217"/>
      <c r="AD19706" s="213"/>
    </row>
    <row r="19707" spans="20:30" x14ac:dyDescent="0.2">
      <c r="T19707" s="212"/>
      <c r="U19707" s="213"/>
      <c r="V19707" s="213"/>
      <c r="W19707" s="213"/>
      <c r="X19707" s="214"/>
      <c r="Y19707" s="214"/>
      <c r="Z19707" s="214"/>
      <c r="AA19707" s="217"/>
      <c r="AB19707" s="217"/>
      <c r="AC19707" s="217"/>
      <c r="AD19707" s="213"/>
    </row>
    <row r="19708" spans="20:30" x14ac:dyDescent="0.2">
      <c r="T19708" s="212"/>
      <c r="U19708" s="213"/>
      <c r="V19708" s="213"/>
      <c r="W19708" s="213"/>
      <c r="X19708" s="214"/>
      <c r="Y19708" s="214"/>
      <c r="Z19708" s="214"/>
      <c r="AA19708" s="217"/>
      <c r="AB19708" s="217"/>
      <c r="AC19708" s="217"/>
      <c r="AD19708" s="213"/>
    </row>
    <row r="19709" spans="20:30" x14ac:dyDescent="0.2">
      <c r="T19709" s="212"/>
      <c r="U19709" s="213"/>
      <c r="V19709" s="213"/>
      <c r="W19709" s="213"/>
      <c r="X19709" s="214"/>
      <c r="Y19709" s="214"/>
      <c r="Z19709" s="214"/>
      <c r="AA19709" s="217"/>
      <c r="AB19709" s="217"/>
      <c r="AC19709" s="217"/>
      <c r="AD19709" s="213"/>
    </row>
    <row r="19710" spans="20:30" x14ac:dyDescent="0.2">
      <c r="T19710" s="212"/>
      <c r="U19710" s="213"/>
      <c r="V19710" s="213"/>
      <c r="W19710" s="213"/>
      <c r="X19710" s="214"/>
      <c r="Y19710" s="214"/>
      <c r="Z19710" s="214"/>
      <c r="AA19710" s="217"/>
      <c r="AB19710" s="217"/>
      <c r="AC19710" s="217"/>
      <c r="AD19710" s="213"/>
    </row>
    <row r="19711" spans="20:30" x14ac:dyDescent="0.2">
      <c r="T19711" s="212"/>
      <c r="U19711" s="213"/>
      <c r="V19711" s="213"/>
      <c r="W19711" s="213"/>
      <c r="X19711" s="214"/>
      <c r="Y19711" s="214"/>
      <c r="Z19711" s="214"/>
      <c r="AA19711" s="217"/>
      <c r="AB19711" s="217"/>
      <c r="AC19711" s="217"/>
      <c r="AD19711" s="213"/>
    </row>
    <row r="19712" spans="20:30" x14ac:dyDescent="0.2">
      <c r="T19712" s="212"/>
      <c r="U19712" s="213"/>
      <c r="V19712" s="213"/>
      <c r="W19712" s="213"/>
      <c r="X19712" s="214"/>
      <c r="Y19712" s="214"/>
      <c r="Z19712" s="214"/>
      <c r="AA19712" s="217"/>
      <c r="AB19712" s="217"/>
      <c r="AC19712" s="217"/>
      <c r="AD19712" s="213"/>
    </row>
    <row r="19713" spans="20:30" x14ac:dyDescent="0.2">
      <c r="T19713" s="212"/>
      <c r="U19713" s="213"/>
      <c r="V19713" s="213"/>
      <c r="W19713" s="213"/>
      <c r="X19713" s="214"/>
      <c r="Y19713" s="214"/>
      <c r="Z19713" s="214"/>
      <c r="AA19713" s="217"/>
      <c r="AB19713" s="217"/>
      <c r="AC19713" s="217"/>
      <c r="AD19713" s="213"/>
    </row>
    <row r="19714" spans="20:30" x14ac:dyDescent="0.2">
      <c r="T19714" s="212"/>
      <c r="U19714" s="213"/>
      <c r="V19714" s="213"/>
      <c r="W19714" s="213"/>
      <c r="X19714" s="214"/>
      <c r="Y19714" s="214"/>
      <c r="Z19714" s="214"/>
      <c r="AA19714" s="217"/>
      <c r="AB19714" s="217"/>
      <c r="AC19714" s="217"/>
      <c r="AD19714" s="213"/>
    </row>
    <row r="19715" spans="20:30" x14ac:dyDescent="0.2">
      <c r="T19715" s="212"/>
      <c r="U19715" s="213"/>
      <c r="V19715" s="213"/>
      <c r="W19715" s="213"/>
      <c r="X19715" s="214"/>
      <c r="Y19715" s="214"/>
      <c r="Z19715" s="214"/>
      <c r="AA19715" s="217"/>
      <c r="AB19715" s="217"/>
      <c r="AC19715" s="217"/>
      <c r="AD19715" s="213"/>
    </row>
    <row r="19716" spans="20:30" x14ac:dyDescent="0.2">
      <c r="T19716" s="212"/>
      <c r="U19716" s="213"/>
      <c r="V19716" s="213"/>
      <c r="W19716" s="213"/>
      <c r="X19716" s="214"/>
      <c r="Y19716" s="214"/>
      <c r="Z19716" s="214"/>
      <c r="AA19716" s="217"/>
      <c r="AB19716" s="217"/>
      <c r="AC19716" s="217"/>
      <c r="AD19716" s="213"/>
    </row>
    <row r="19717" spans="20:30" x14ac:dyDescent="0.2">
      <c r="T19717" s="212"/>
      <c r="U19717" s="213"/>
      <c r="V19717" s="213"/>
      <c r="W19717" s="213"/>
      <c r="X19717" s="214"/>
      <c r="Y19717" s="214"/>
      <c r="Z19717" s="214"/>
      <c r="AA19717" s="217"/>
      <c r="AB19717" s="217"/>
      <c r="AC19717" s="217"/>
      <c r="AD19717" s="213"/>
    </row>
    <row r="19718" spans="20:30" x14ac:dyDescent="0.2">
      <c r="T19718" s="212"/>
      <c r="U19718" s="213"/>
      <c r="V19718" s="213"/>
      <c r="W19718" s="213"/>
      <c r="X19718" s="214"/>
      <c r="Y19718" s="214"/>
      <c r="Z19718" s="214"/>
      <c r="AA19718" s="217"/>
      <c r="AB19718" s="217"/>
      <c r="AC19718" s="217"/>
      <c r="AD19718" s="213"/>
    </row>
    <row r="19719" spans="20:30" x14ac:dyDescent="0.2">
      <c r="T19719" s="212"/>
      <c r="U19719" s="213"/>
      <c r="V19719" s="213"/>
      <c r="W19719" s="213"/>
      <c r="X19719" s="214"/>
      <c r="Y19719" s="214"/>
      <c r="Z19719" s="214"/>
      <c r="AA19719" s="217"/>
      <c r="AB19719" s="217"/>
      <c r="AC19719" s="217"/>
      <c r="AD19719" s="213"/>
    </row>
    <row r="19720" spans="20:30" x14ac:dyDescent="0.2">
      <c r="T19720" s="212"/>
      <c r="U19720" s="213"/>
      <c r="V19720" s="213"/>
      <c r="W19720" s="213"/>
      <c r="X19720" s="214"/>
      <c r="Y19720" s="214"/>
      <c r="Z19720" s="214"/>
      <c r="AA19720" s="217"/>
      <c r="AB19720" s="217"/>
      <c r="AC19720" s="217"/>
      <c r="AD19720" s="213"/>
    </row>
    <row r="19721" spans="20:30" x14ac:dyDescent="0.2">
      <c r="T19721" s="212"/>
      <c r="U19721" s="213"/>
      <c r="V19721" s="213"/>
      <c r="W19721" s="213"/>
      <c r="X19721" s="214"/>
      <c r="Y19721" s="214"/>
      <c r="Z19721" s="214"/>
      <c r="AA19721" s="217"/>
      <c r="AB19721" s="217"/>
      <c r="AC19721" s="217"/>
      <c r="AD19721" s="213"/>
    </row>
    <row r="19722" spans="20:30" x14ac:dyDescent="0.2">
      <c r="T19722" s="212"/>
      <c r="U19722" s="213"/>
      <c r="V19722" s="213"/>
      <c r="W19722" s="213"/>
      <c r="X19722" s="214"/>
      <c r="Y19722" s="214"/>
      <c r="Z19722" s="214"/>
      <c r="AA19722" s="217"/>
      <c r="AB19722" s="217"/>
      <c r="AC19722" s="217"/>
      <c r="AD19722" s="213"/>
    </row>
    <row r="19723" spans="20:30" x14ac:dyDescent="0.2">
      <c r="T19723" s="212"/>
      <c r="U19723" s="213"/>
      <c r="V19723" s="213"/>
      <c r="W19723" s="213"/>
      <c r="X19723" s="214"/>
      <c r="Y19723" s="214"/>
      <c r="Z19723" s="214"/>
      <c r="AA19723" s="217"/>
      <c r="AB19723" s="217"/>
      <c r="AC19723" s="217"/>
      <c r="AD19723" s="213"/>
    </row>
    <row r="19724" spans="20:30" x14ac:dyDescent="0.2">
      <c r="T19724" s="212"/>
      <c r="U19724" s="213"/>
      <c r="V19724" s="213"/>
      <c r="W19724" s="213"/>
      <c r="X19724" s="214"/>
      <c r="Y19724" s="214"/>
      <c r="Z19724" s="214"/>
      <c r="AA19724" s="217"/>
      <c r="AB19724" s="217"/>
      <c r="AC19724" s="217"/>
      <c r="AD19724" s="213"/>
    </row>
    <row r="19725" spans="20:30" x14ac:dyDescent="0.2">
      <c r="T19725" s="212"/>
      <c r="U19725" s="213"/>
      <c r="V19725" s="213"/>
      <c r="W19725" s="213"/>
      <c r="X19725" s="214"/>
      <c r="Y19725" s="214"/>
      <c r="Z19725" s="214"/>
      <c r="AA19725" s="217"/>
      <c r="AB19725" s="217"/>
      <c r="AC19725" s="217"/>
      <c r="AD19725" s="213"/>
    </row>
    <row r="19726" spans="20:30" x14ac:dyDescent="0.2">
      <c r="T19726" s="212"/>
      <c r="U19726" s="213"/>
      <c r="V19726" s="213"/>
      <c r="W19726" s="213"/>
      <c r="X19726" s="214"/>
      <c r="Y19726" s="214"/>
      <c r="Z19726" s="214"/>
      <c r="AA19726" s="217"/>
      <c r="AB19726" s="217"/>
      <c r="AC19726" s="217"/>
      <c r="AD19726" s="213"/>
    </row>
    <row r="19727" spans="20:30" x14ac:dyDescent="0.2">
      <c r="T19727" s="212"/>
      <c r="U19727" s="213"/>
      <c r="V19727" s="213"/>
      <c r="W19727" s="213"/>
      <c r="X19727" s="214"/>
      <c r="Y19727" s="214"/>
      <c r="Z19727" s="214"/>
      <c r="AA19727" s="217"/>
      <c r="AB19727" s="217"/>
      <c r="AC19727" s="217"/>
      <c r="AD19727" s="213"/>
    </row>
    <row r="19728" spans="20:30" x14ac:dyDescent="0.2">
      <c r="T19728" s="212"/>
      <c r="U19728" s="213"/>
      <c r="V19728" s="213"/>
      <c r="W19728" s="213"/>
      <c r="X19728" s="214"/>
      <c r="Y19728" s="214"/>
      <c r="Z19728" s="214"/>
      <c r="AA19728" s="217"/>
      <c r="AB19728" s="217"/>
      <c r="AC19728" s="217"/>
      <c r="AD19728" s="213"/>
    </row>
    <row r="19729" spans="20:30" x14ac:dyDescent="0.2">
      <c r="T19729" s="212"/>
      <c r="U19729" s="213"/>
      <c r="V19729" s="213"/>
      <c r="W19729" s="213"/>
      <c r="X19729" s="214"/>
      <c r="Y19729" s="214"/>
      <c r="Z19729" s="214"/>
      <c r="AA19729" s="217"/>
      <c r="AB19729" s="217"/>
      <c r="AC19729" s="217"/>
      <c r="AD19729" s="213"/>
    </row>
    <row r="19730" spans="20:30" x14ac:dyDescent="0.2">
      <c r="T19730" s="212"/>
      <c r="U19730" s="213"/>
      <c r="V19730" s="213"/>
      <c r="W19730" s="213"/>
      <c r="X19730" s="214"/>
      <c r="Y19730" s="214"/>
      <c r="Z19730" s="214"/>
      <c r="AA19730" s="217"/>
      <c r="AB19730" s="217"/>
      <c r="AC19730" s="217"/>
      <c r="AD19730" s="213"/>
    </row>
    <row r="19731" spans="20:30" x14ac:dyDescent="0.2">
      <c r="T19731" s="212"/>
      <c r="U19731" s="213"/>
      <c r="V19731" s="213"/>
      <c r="W19731" s="213"/>
      <c r="X19731" s="214"/>
      <c r="Y19731" s="214"/>
      <c r="Z19731" s="214"/>
      <c r="AA19731" s="217"/>
      <c r="AB19731" s="217"/>
      <c r="AC19731" s="217"/>
      <c r="AD19731" s="213"/>
    </row>
    <row r="19732" spans="20:30" x14ac:dyDescent="0.2">
      <c r="T19732" s="212"/>
      <c r="U19732" s="213"/>
      <c r="V19732" s="213"/>
      <c r="W19732" s="213"/>
      <c r="X19732" s="214"/>
      <c r="Y19732" s="214"/>
      <c r="Z19732" s="214"/>
      <c r="AA19732" s="217"/>
      <c r="AB19732" s="217"/>
      <c r="AC19732" s="217"/>
      <c r="AD19732" s="213"/>
    </row>
    <row r="19733" spans="20:30" x14ac:dyDescent="0.2">
      <c r="T19733" s="212"/>
      <c r="U19733" s="213"/>
      <c r="V19733" s="213"/>
      <c r="W19733" s="213"/>
      <c r="X19733" s="214"/>
      <c r="Y19733" s="214"/>
      <c r="Z19733" s="214"/>
      <c r="AA19733" s="217"/>
      <c r="AB19733" s="217"/>
      <c r="AC19733" s="217"/>
      <c r="AD19733" s="213"/>
    </row>
    <row r="19734" spans="20:30" x14ac:dyDescent="0.2">
      <c r="T19734" s="212"/>
      <c r="U19734" s="213"/>
      <c r="V19734" s="213"/>
      <c r="W19734" s="213"/>
      <c r="X19734" s="214"/>
      <c r="Y19734" s="214"/>
      <c r="Z19734" s="214"/>
      <c r="AA19734" s="217"/>
      <c r="AB19734" s="217"/>
      <c r="AC19734" s="217"/>
      <c r="AD19734" s="213"/>
    </row>
    <row r="19735" spans="20:30" x14ac:dyDescent="0.2">
      <c r="T19735" s="212"/>
      <c r="U19735" s="213"/>
      <c r="V19735" s="213"/>
      <c r="W19735" s="213"/>
      <c r="X19735" s="214"/>
      <c r="Y19735" s="214"/>
      <c r="Z19735" s="214"/>
      <c r="AA19735" s="217"/>
      <c r="AB19735" s="217"/>
      <c r="AC19735" s="217"/>
      <c r="AD19735" s="213"/>
    </row>
    <row r="19736" spans="20:30" x14ac:dyDescent="0.2">
      <c r="T19736" s="212"/>
      <c r="U19736" s="213"/>
      <c r="V19736" s="213"/>
      <c r="W19736" s="213"/>
      <c r="X19736" s="214"/>
      <c r="Y19736" s="214"/>
      <c r="Z19736" s="214"/>
      <c r="AA19736" s="217"/>
      <c r="AB19736" s="217"/>
      <c r="AC19736" s="217"/>
      <c r="AD19736" s="213"/>
    </row>
    <row r="19737" spans="20:30" x14ac:dyDescent="0.2">
      <c r="T19737" s="212"/>
      <c r="U19737" s="213"/>
      <c r="V19737" s="213"/>
      <c r="W19737" s="213"/>
      <c r="X19737" s="214"/>
      <c r="Y19737" s="214"/>
      <c r="Z19737" s="214"/>
      <c r="AA19737" s="217"/>
      <c r="AB19737" s="217"/>
      <c r="AC19737" s="217"/>
      <c r="AD19737" s="213"/>
    </row>
    <row r="19738" spans="20:30" x14ac:dyDescent="0.2">
      <c r="T19738" s="212"/>
      <c r="U19738" s="213"/>
      <c r="V19738" s="213"/>
      <c r="W19738" s="213"/>
      <c r="X19738" s="214"/>
      <c r="Y19738" s="214"/>
      <c r="Z19738" s="214"/>
      <c r="AA19738" s="217"/>
      <c r="AB19738" s="217"/>
      <c r="AC19738" s="217"/>
      <c r="AD19738" s="213"/>
    </row>
    <row r="19739" spans="20:30" x14ac:dyDescent="0.2">
      <c r="T19739" s="212"/>
      <c r="U19739" s="213"/>
      <c r="V19739" s="213"/>
      <c r="W19739" s="213"/>
      <c r="X19739" s="214"/>
      <c r="Y19739" s="214"/>
      <c r="Z19739" s="214"/>
      <c r="AA19739" s="217"/>
      <c r="AB19739" s="217"/>
      <c r="AC19739" s="217"/>
      <c r="AD19739" s="213"/>
    </row>
    <row r="19740" spans="20:30" x14ac:dyDescent="0.2">
      <c r="T19740" s="212"/>
      <c r="U19740" s="213"/>
      <c r="V19740" s="213"/>
      <c r="W19740" s="213"/>
      <c r="X19740" s="214"/>
      <c r="Y19740" s="214"/>
      <c r="Z19740" s="214"/>
      <c r="AA19740" s="217"/>
      <c r="AB19740" s="217"/>
      <c r="AC19740" s="217"/>
      <c r="AD19740" s="213"/>
    </row>
    <row r="19741" spans="20:30" x14ac:dyDescent="0.2">
      <c r="T19741" s="212"/>
      <c r="U19741" s="213"/>
      <c r="V19741" s="213"/>
      <c r="W19741" s="213"/>
      <c r="X19741" s="214"/>
      <c r="Y19741" s="214"/>
      <c r="Z19741" s="214"/>
      <c r="AA19741" s="217"/>
      <c r="AB19741" s="217"/>
      <c r="AC19741" s="217"/>
      <c r="AD19741" s="213"/>
    </row>
    <row r="19742" spans="20:30" x14ac:dyDescent="0.2">
      <c r="T19742" s="212"/>
      <c r="U19742" s="213"/>
      <c r="V19742" s="213"/>
      <c r="W19742" s="213"/>
      <c r="X19742" s="214"/>
      <c r="Y19742" s="214"/>
      <c r="Z19742" s="214"/>
      <c r="AA19742" s="217"/>
      <c r="AB19742" s="217"/>
      <c r="AC19742" s="217"/>
      <c r="AD19742" s="213"/>
    </row>
    <row r="19743" spans="20:30" x14ac:dyDescent="0.2">
      <c r="T19743" s="212"/>
      <c r="U19743" s="213"/>
      <c r="V19743" s="213"/>
      <c r="W19743" s="213"/>
      <c r="X19743" s="214"/>
      <c r="Y19743" s="214"/>
      <c r="Z19743" s="214"/>
      <c r="AA19743" s="217"/>
      <c r="AB19743" s="217"/>
      <c r="AC19743" s="217"/>
      <c r="AD19743" s="213"/>
    </row>
    <row r="19744" spans="20:30" x14ac:dyDescent="0.2">
      <c r="T19744" s="212"/>
      <c r="U19744" s="213"/>
      <c r="V19744" s="213"/>
      <c r="W19744" s="213"/>
      <c r="X19744" s="214"/>
      <c r="Y19744" s="214"/>
      <c r="Z19744" s="214"/>
      <c r="AA19744" s="217"/>
      <c r="AB19744" s="217"/>
      <c r="AC19744" s="217"/>
      <c r="AD19744" s="213"/>
    </row>
    <row r="19745" spans="20:30" x14ac:dyDescent="0.2">
      <c r="T19745" s="212"/>
      <c r="U19745" s="213"/>
      <c r="V19745" s="213"/>
      <c r="W19745" s="213"/>
      <c r="X19745" s="214"/>
      <c r="Y19745" s="214"/>
      <c r="Z19745" s="214"/>
      <c r="AA19745" s="217"/>
      <c r="AB19745" s="217"/>
      <c r="AC19745" s="217"/>
      <c r="AD19745" s="213"/>
    </row>
    <row r="19746" spans="20:30" x14ac:dyDescent="0.2">
      <c r="T19746" s="212"/>
      <c r="U19746" s="213"/>
      <c r="V19746" s="213"/>
      <c r="W19746" s="213"/>
      <c r="X19746" s="214"/>
      <c r="Y19746" s="214"/>
      <c r="Z19746" s="214"/>
      <c r="AA19746" s="217"/>
      <c r="AB19746" s="217"/>
      <c r="AC19746" s="217"/>
      <c r="AD19746" s="213"/>
    </row>
    <row r="19747" spans="20:30" x14ac:dyDescent="0.2">
      <c r="T19747" s="212"/>
      <c r="U19747" s="213"/>
      <c r="V19747" s="213"/>
      <c r="W19747" s="213"/>
      <c r="X19747" s="214"/>
      <c r="Y19747" s="214"/>
      <c r="Z19747" s="214"/>
      <c r="AA19747" s="217"/>
      <c r="AB19747" s="217"/>
      <c r="AC19747" s="217"/>
      <c r="AD19747" s="213"/>
    </row>
    <row r="19748" spans="20:30" x14ac:dyDescent="0.2">
      <c r="T19748" s="212"/>
      <c r="U19748" s="213"/>
      <c r="V19748" s="213"/>
      <c r="W19748" s="213"/>
      <c r="X19748" s="214"/>
      <c r="Y19748" s="214"/>
      <c r="Z19748" s="214"/>
      <c r="AA19748" s="217"/>
      <c r="AB19748" s="217"/>
      <c r="AC19748" s="217"/>
      <c r="AD19748" s="213"/>
    </row>
    <row r="19749" spans="20:30" x14ac:dyDescent="0.2">
      <c r="T19749" s="212"/>
      <c r="U19749" s="213"/>
      <c r="V19749" s="213"/>
      <c r="W19749" s="213"/>
      <c r="X19749" s="214"/>
      <c r="Y19749" s="214"/>
      <c r="Z19749" s="214"/>
      <c r="AA19749" s="217"/>
      <c r="AB19749" s="217"/>
      <c r="AC19749" s="217"/>
      <c r="AD19749" s="213"/>
    </row>
    <row r="19750" spans="20:30" x14ac:dyDescent="0.2">
      <c r="T19750" s="212"/>
      <c r="U19750" s="213"/>
      <c r="V19750" s="213"/>
      <c r="W19750" s="213"/>
      <c r="X19750" s="214"/>
      <c r="Y19750" s="214"/>
      <c r="Z19750" s="214"/>
      <c r="AA19750" s="217"/>
      <c r="AB19750" s="217"/>
      <c r="AC19750" s="217"/>
      <c r="AD19750" s="213"/>
    </row>
    <row r="19751" spans="20:30" x14ac:dyDescent="0.2">
      <c r="T19751" s="212"/>
      <c r="U19751" s="213"/>
      <c r="V19751" s="213"/>
      <c r="W19751" s="213"/>
      <c r="X19751" s="214"/>
      <c r="Y19751" s="214"/>
      <c r="Z19751" s="214"/>
      <c r="AA19751" s="217"/>
      <c r="AB19751" s="217"/>
      <c r="AC19751" s="217"/>
      <c r="AD19751" s="213"/>
    </row>
    <row r="19752" spans="20:30" x14ac:dyDescent="0.2">
      <c r="T19752" s="212"/>
      <c r="U19752" s="213"/>
      <c r="V19752" s="213"/>
      <c r="W19752" s="213"/>
      <c r="X19752" s="214"/>
      <c r="Y19752" s="214"/>
      <c r="Z19752" s="214"/>
      <c r="AA19752" s="217"/>
      <c r="AB19752" s="217"/>
      <c r="AC19752" s="217"/>
      <c r="AD19752" s="213"/>
    </row>
    <row r="19753" spans="20:30" x14ac:dyDescent="0.2">
      <c r="T19753" s="212"/>
      <c r="U19753" s="213"/>
      <c r="V19753" s="213"/>
      <c r="W19753" s="213"/>
      <c r="X19753" s="214"/>
      <c r="Y19753" s="214"/>
      <c r="Z19753" s="214"/>
      <c r="AA19753" s="217"/>
      <c r="AB19753" s="217"/>
      <c r="AC19753" s="217"/>
      <c r="AD19753" s="213"/>
    </row>
    <row r="19754" spans="20:30" x14ac:dyDescent="0.2">
      <c r="T19754" s="212"/>
      <c r="U19754" s="213"/>
      <c r="V19754" s="213"/>
      <c r="W19754" s="213"/>
      <c r="X19754" s="214"/>
      <c r="Y19754" s="214"/>
      <c r="Z19754" s="214"/>
      <c r="AA19754" s="217"/>
      <c r="AB19754" s="217"/>
      <c r="AC19754" s="217"/>
      <c r="AD19754" s="213"/>
    </row>
    <row r="19755" spans="20:30" x14ac:dyDescent="0.2">
      <c r="T19755" s="212"/>
      <c r="U19755" s="213"/>
      <c r="V19755" s="213"/>
      <c r="W19755" s="213"/>
      <c r="X19755" s="214"/>
      <c r="Y19755" s="214"/>
      <c r="Z19755" s="214"/>
      <c r="AA19755" s="217"/>
      <c r="AB19755" s="217"/>
      <c r="AC19755" s="217"/>
      <c r="AD19755" s="213"/>
    </row>
    <row r="19756" spans="20:30" x14ac:dyDescent="0.2">
      <c r="T19756" s="212"/>
      <c r="U19756" s="213"/>
      <c r="V19756" s="213"/>
      <c r="W19756" s="213"/>
      <c r="X19756" s="214"/>
      <c r="Y19756" s="214"/>
      <c r="Z19756" s="214"/>
      <c r="AA19756" s="217"/>
      <c r="AB19756" s="217"/>
      <c r="AC19756" s="217"/>
      <c r="AD19756" s="213"/>
    </row>
    <row r="19757" spans="20:30" x14ac:dyDescent="0.2">
      <c r="T19757" s="212"/>
      <c r="U19757" s="213"/>
      <c r="V19757" s="213"/>
      <c r="W19757" s="213"/>
      <c r="X19757" s="214"/>
      <c r="Y19757" s="214"/>
      <c r="Z19757" s="214"/>
      <c r="AA19757" s="217"/>
      <c r="AB19757" s="217"/>
      <c r="AC19757" s="217"/>
      <c r="AD19757" s="213"/>
    </row>
    <row r="19758" spans="20:30" x14ac:dyDescent="0.2">
      <c r="T19758" s="212"/>
      <c r="U19758" s="213"/>
      <c r="V19758" s="213"/>
      <c r="W19758" s="213"/>
      <c r="X19758" s="214"/>
      <c r="Y19758" s="214"/>
      <c r="Z19758" s="214"/>
      <c r="AA19758" s="217"/>
      <c r="AB19758" s="217"/>
      <c r="AC19758" s="217"/>
      <c r="AD19758" s="213"/>
    </row>
    <row r="19759" spans="20:30" x14ac:dyDescent="0.2">
      <c r="T19759" s="212"/>
      <c r="U19759" s="213"/>
      <c r="V19759" s="213"/>
      <c r="W19759" s="213"/>
      <c r="X19759" s="214"/>
      <c r="Y19759" s="214"/>
      <c r="Z19759" s="214"/>
      <c r="AA19759" s="217"/>
      <c r="AB19759" s="217"/>
      <c r="AC19759" s="217"/>
      <c r="AD19759" s="213"/>
    </row>
    <row r="19760" spans="20:30" x14ac:dyDescent="0.2">
      <c r="T19760" s="212"/>
      <c r="U19760" s="213"/>
      <c r="V19760" s="213"/>
      <c r="W19760" s="213"/>
      <c r="X19760" s="214"/>
      <c r="Y19760" s="214"/>
      <c r="Z19760" s="214"/>
      <c r="AA19760" s="217"/>
      <c r="AB19760" s="217"/>
      <c r="AC19760" s="217"/>
      <c r="AD19760" s="213"/>
    </row>
    <row r="19761" spans="20:30" x14ac:dyDescent="0.2">
      <c r="T19761" s="212"/>
      <c r="U19761" s="213"/>
      <c r="V19761" s="213"/>
      <c r="W19761" s="213"/>
      <c r="X19761" s="214"/>
      <c r="Y19761" s="214"/>
      <c r="Z19761" s="214"/>
      <c r="AA19761" s="217"/>
      <c r="AB19761" s="217"/>
      <c r="AC19761" s="217"/>
      <c r="AD19761" s="213"/>
    </row>
    <row r="19762" spans="20:30" x14ac:dyDescent="0.2">
      <c r="T19762" s="212"/>
      <c r="U19762" s="213"/>
      <c r="V19762" s="213"/>
      <c r="W19762" s="213"/>
      <c r="X19762" s="214"/>
      <c r="Y19762" s="214"/>
      <c r="Z19762" s="214"/>
      <c r="AA19762" s="217"/>
      <c r="AB19762" s="217"/>
      <c r="AC19762" s="217"/>
      <c r="AD19762" s="213"/>
    </row>
    <row r="19763" spans="20:30" x14ac:dyDescent="0.2">
      <c r="T19763" s="212"/>
      <c r="U19763" s="213"/>
      <c r="V19763" s="213"/>
      <c r="W19763" s="213"/>
      <c r="X19763" s="214"/>
      <c r="Y19763" s="214"/>
      <c r="Z19763" s="214"/>
      <c r="AA19763" s="217"/>
      <c r="AB19763" s="217"/>
      <c r="AC19763" s="217"/>
      <c r="AD19763" s="213"/>
    </row>
    <row r="19764" spans="20:30" x14ac:dyDescent="0.2">
      <c r="T19764" s="212"/>
      <c r="U19764" s="213"/>
      <c r="V19764" s="213"/>
      <c r="W19764" s="213"/>
      <c r="X19764" s="214"/>
      <c r="Y19764" s="214"/>
      <c r="Z19764" s="214"/>
      <c r="AA19764" s="217"/>
      <c r="AB19764" s="217"/>
      <c r="AC19764" s="217"/>
      <c r="AD19764" s="213"/>
    </row>
    <row r="19765" spans="20:30" x14ac:dyDescent="0.2">
      <c r="T19765" s="212"/>
      <c r="U19765" s="213"/>
      <c r="V19765" s="213"/>
      <c r="W19765" s="213"/>
      <c r="X19765" s="214"/>
      <c r="Y19765" s="214"/>
      <c r="Z19765" s="214"/>
      <c r="AA19765" s="217"/>
      <c r="AB19765" s="217"/>
      <c r="AC19765" s="217"/>
      <c r="AD19765" s="213"/>
    </row>
    <row r="19766" spans="20:30" x14ac:dyDescent="0.2">
      <c r="T19766" s="212"/>
      <c r="U19766" s="213"/>
      <c r="V19766" s="213"/>
      <c r="W19766" s="213"/>
      <c r="X19766" s="214"/>
      <c r="Y19766" s="214"/>
      <c r="Z19766" s="214"/>
      <c r="AA19766" s="217"/>
      <c r="AB19766" s="217"/>
      <c r="AC19766" s="217"/>
      <c r="AD19766" s="213"/>
    </row>
    <row r="19767" spans="20:30" x14ac:dyDescent="0.2">
      <c r="T19767" s="212"/>
      <c r="U19767" s="213"/>
      <c r="V19767" s="213"/>
      <c r="W19767" s="213"/>
      <c r="X19767" s="214"/>
      <c r="Y19767" s="214"/>
      <c r="Z19767" s="214"/>
      <c r="AA19767" s="217"/>
      <c r="AB19767" s="217"/>
      <c r="AC19767" s="217"/>
      <c r="AD19767" s="213"/>
    </row>
    <row r="19768" spans="20:30" x14ac:dyDescent="0.2">
      <c r="T19768" s="212"/>
      <c r="U19768" s="213"/>
      <c r="V19768" s="213"/>
      <c r="W19768" s="213"/>
      <c r="X19768" s="214"/>
      <c r="Y19768" s="214"/>
      <c r="Z19768" s="214"/>
      <c r="AA19768" s="217"/>
      <c r="AB19768" s="217"/>
      <c r="AC19768" s="217"/>
      <c r="AD19768" s="213"/>
    </row>
    <row r="19769" spans="20:30" x14ac:dyDescent="0.2">
      <c r="T19769" s="212"/>
      <c r="U19769" s="213"/>
      <c r="V19769" s="213"/>
      <c r="W19769" s="213"/>
      <c r="X19769" s="214"/>
      <c r="Y19769" s="214"/>
      <c r="Z19769" s="214"/>
      <c r="AA19769" s="217"/>
      <c r="AB19769" s="217"/>
      <c r="AC19769" s="217"/>
      <c r="AD19769" s="213"/>
    </row>
    <row r="19770" spans="20:30" x14ac:dyDescent="0.2">
      <c r="T19770" s="212"/>
      <c r="U19770" s="213"/>
      <c r="V19770" s="213"/>
      <c r="W19770" s="213"/>
      <c r="X19770" s="214"/>
      <c r="Y19770" s="214"/>
      <c r="Z19770" s="214"/>
      <c r="AA19770" s="217"/>
      <c r="AB19770" s="217"/>
      <c r="AC19770" s="217"/>
      <c r="AD19770" s="213"/>
    </row>
    <row r="19771" spans="20:30" x14ac:dyDescent="0.2">
      <c r="T19771" s="212"/>
      <c r="U19771" s="213"/>
      <c r="V19771" s="213"/>
      <c r="W19771" s="213"/>
      <c r="X19771" s="214"/>
      <c r="Y19771" s="214"/>
      <c r="Z19771" s="214"/>
      <c r="AA19771" s="217"/>
      <c r="AB19771" s="217"/>
      <c r="AC19771" s="217"/>
      <c r="AD19771" s="213"/>
    </row>
    <row r="19772" spans="20:30" x14ac:dyDescent="0.2">
      <c r="T19772" s="212"/>
      <c r="U19772" s="213"/>
      <c r="V19772" s="213"/>
      <c r="W19772" s="213"/>
      <c r="X19772" s="214"/>
      <c r="Y19772" s="214"/>
      <c r="Z19772" s="214"/>
      <c r="AA19772" s="217"/>
      <c r="AB19772" s="217"/>
      <c r="AC19772" s="217"/>
      <c r="AD19772" s="213"/>
    </row>
    <row r="19773" spans="20:30" x14ac:dyDescent="0.2">
      <c r="T19773" s="212"/>
      <c r="U19773" s="213"/>
      <c r="V19773" s="213"/>
      <c r="W19773" s="213"/>
      <c r="X19773" s="214"/>
      <c r="Y19773" s="214"/>
      <c r="Z19773" s="214"/>
      <c r="AA19773" s="217"/>
      <c r="AB19773" s="217"/>
      <c r="AC19773" s="217"/>
      <c r="AD19773" s="213"/>
    </row>
    <row r="19774" spans="20:30" x14ac:dyDescent="0.2">
      <c r="T19774" s="212"/>
      <c r="U19774" s="213"/>
      <c r="V19774" s="213"/>
      <c r="W19774" s="213"/>
      <c r="X19774" s="214"/>
      <c r="Y19774" s="214"/>
      <c r="Z19774" s="214"/>
      <c r="AA19774" s="217"/>
      <c r="AB19774" s="217"/>
      <c r="AC19774" s="217"/>
      <c r="AD19774" s="213"/>
    </row>
    <row r="19775" spans="20:30" x14ac:dyDescent="0.2">
      <c r="T19775" s="212"/>
      <c r="U19775" s="213"/>
      <c r="V19775" s="213"/>
      <c r="W19775" s="213"/>
      <c r="X19775" s="214"/>
      <c r="Y19775" s="214"/>
      <c r="Z19775" s="214"/>
      <c r="AA19775" s="217"/>
      <c r="AB19775" s="217"/>
      <c r="AC19775" s="217"/>
      <c r="AD19775" s="213"/>
    </row>
    <row r="19776" spans="20:30" x14ac:dyDescent="0.2">
      <c r="T19776" s="212"/>
      <c r="U19776" s="213"/>
      <c r="V19776" s="213"/>
      <c r="W19776" s="213"/>
      <c r="X19776" s="214"/>
      <c r="Y19776" s="214"/>
      <c r="Z19776" s="214"/>
      <c r="AA19776" s="217"/>
      <c r="AB19776" s="217"/>
      <c r="AC19776" s="217"/>
      <c r="AD19776" s="213"/>
    </row>
    <row r="19777" spans="20:30" x14ac:dyDescent="0.2">
      <c r="T19777" s="212"/>
      <c r="U19777" s="213"/>
      <c r="V19777" s="213"/>
      <c r="W19777" s="213"/>
      <c r="X19777" s="214"/>
      <c r="Y19777" s="214"/>
      <c r="Z19777" s="214"/>
      <c r="AA19777" s="217"/>
      <c r="AB19777" s="217"/>
      <c r="AC19777" s="217"/>
      <c r="AD19777" s="213"/>
    </row>
    <row r="19778" spans="20:30" x14ac:dyDescent="0.2">
      <c r="T19778" s="212"/>
      <c r="U19778" s="213"/>
      <c r="V19778" s="213"/>
      <c r="W19778" s="213"/>
      <c r="X19778" s="214"/>
      <c r="Y19778" s="214"/>
      <c r="Z19778" s="214"/>
      <c r="AA19778" s="217"/>
      <c r="AB19778" s="217"/>
      <c r="AC19778" s="217"/>
      <c r="AD19778" s="213"/>
    </row>
    <row r="19779" spans="20:30" x14ac:dyDescent="0.2">
      <c r="T19779" s="212"/>
      <c r="U19779" s="213"/>
      <c r="V19779" s="213"/>
      <c r="W19779" s="213"/>
      <c r="X19779" s="214"/>
      <c r="Y19779" s="214"/>
      <c r="Z19779" s="214"/>
      <c r="AA19779" s="217"/>
      <c r="AB19779" s="217"/>
      <c r="AC19779" s="217"/>
      <c r="AD19779" s="213"/>
    </row>
    <row r="19780" spans="20:30" x14ac:dyDescent="0.2">
      <c r="T19780" s="212"/>
      <c r="U19780" s="213"/>
      <c r="V19780" s="213"/>
      <c r="W19780" s="213"/>
      <c r="X19780" s="214"/>
      <c r="Y19780" s="214"/>
      <c r="Z19780" s="214"/>
      <c r="AA19780" s="217"/>
      <c r="AB19780" s="217"/>
      <c r="AC19780" s="217"/>
      <c r="AD19780" s="213"/>
    </row>
    <row r="19781" spans="20:30" x14ac:dyDescent="0.2">
      <c r="T19781" s="212"/>
      <c r="U19781" s="213"/>
      <c r="V19781" s="213"/>
      <c r="W19781" s="213"/>
      <c r="X19781" s="214"/>
      <c r="Y19781" s="214"/>
      <c r="Z19781" s="214"/>
      <c r="AA19781" s="217"/>
      <c r="AB19781" s="217"/>
      <c r="AC19781" s="217"/>
      <c r="AD19781" s="213"/>
    </row>
    <row r="19782" spans="20:30" x14ac:dyDescent="0.2">
      <c r="T19782" s="212"/>
      <c r="U19782" s="213"/>
      <c r="V19782" s="213"/>
      <c r="W19782" s="213"/>
      <c r="X19782" s="214"/>
      <c r="Y19782" s="214"/>
      <c r="Z19782" s="214"/>
      <c r="AA19782" s="217"/>
      <c r="AB19782" s="217"/>
      <c r="AC19782" s="217"/>
      <c r="AD19782" s="213"/>
    </row>
    <row r="19783" spans="20:30" x14ac:dyDescent="0.2">
      <c r="T19783" s="212"/>
      <c r="U19783" s="213"/>
      <c r="V19783" s="213"/>
      <c r="W19783" s="213"/>
      <c r="X19783" s="214"/>
      <c r="Y19783" s="214"/>
      <c r="Z19783" s="214"/>
      <c r="AA19783" s="217"/>
      <c r="AB19783" s="217"/>
      <c r="AC19783" s="217"/>
      <c r="AD19783" s="213"/>
    </row>
    <row r="19784" spans="20:30" x14ac:dyDescent="0.2">
      <c r="T19784" s="212"/>
      <c r="U19784" s="213"/>
      <c r="V19784" s="213"/>
      <c r="W19784" s="213"/>
      <c r="X19784" s="214"/>
      <c r="Y19784" s="214"/>
      <c r="Z19784" s="214"/>
      <c r="AA19784" s="217"/>
      <c r="AB19784" s="217"/>
      <c r="AC19784" s="217"/>
      <c r="AD19784" s="213"/>
    </row>
    <row r="19785" spans="20:30" x14ac:dyDescent="0.2">
      <c r="T19785" s="212"/>
      <c r="U19785" s="213"/>
      <c r="V19785" s="213"/>
      <c r="W19785" s="213"/>
      <c r="X19785" s="214"/>
      <c r="Y19785" s="214"/>
      <c r="Z19785" s="214"/>
      <c r="AA19785" s="217"/>
      <c r="AB19785" s="217"/>
      <c r="AC19785" s="217"/>
      <c r="AD19785" s="213"/>
    </row>
    <row r="19786" spans="20:30" x14ac:dyDescent="0.2">
      <c r="T19786" s="212"/>
      <c r="U19786" s="213"/>
      <c r="V19786" s="213"/>
      <c r="W19786" s="213"/>
      <c r="X19786" s="214"/>
      <c r="Y19786" s="214"/>
      <c r="Z19786" s="214"/>
      <c r="AA19786" s="217"/>
      <c r="AB19786" s="217"/>
      <c r="AC19786" s="217"/>
      <c r="AD19786" s="213"/>
    </row>
    <row r="19787" spans="20:30" x14ac:dyDescent="0.2">
      <c r="T19787" s="212"/>
      <c r="U19787" s="213"/>
      <c r="V19787" s="213"/>
      <c r="W19787" s="213"/>
      <c r="X19787" s="214"/>
      <c r="Y19787" s="214"/>
      <c r="Z19787" s="214"/>
      <c r="AA19787" s="217"/>
      <c r="AB19787" s="217"/>
      <c r="AC19787" s="217"/>
      <c r="AD19787" s="213"/>
    </row>
    <row r="19788" spans="20:30" x14ac:dyDescent="0.2">
      <c r="T19788" s="212"/>
      <c r="U19788" s="213"/>
      <c r="V19788" s="213"/>
      <c r="W19788" s="213"/>
      <c r="X19788" s="214"/>
      <c r="Y19788" s="214"/>
      <c r="Z19788" s="214"/>
      <c r="AA19788" s="217"/>
      <c r="AB19788" s="217"/>
      <c r="AC19788" s="217"/>
      <c r="AD19788" s="213"/>
    </row>
    <row r="19789" spans="20:30" x14ac:dyDescent="0.2">
      <c r="T19789" s="212"/>
      <c r="U19789" s="213"/>
      <c r="V19789" s="213"/>
      <c r="W19789" s="213"/>
      <c r="X19789" s="214"/>
      <c r="Y19789" s="214"/>
      <c r="Z19789" s="214"/>
      <c r="AA19789" s="217"/>
      <c r="AB19789" s="217"/>
      <c r="AC19789" s="217"/>
      <c r="AD19789" s="213"/>
    </row>
    <row r="19790" spans="20:30" x14ac:dyDescent="0.2">
      <c r="T19790" s="212"/>
      <c r="U19790" s="213"/>
      <c r="V19790" s="213"/>
      <c r="W19790" s="213"/>
      <c r="X19790" s="214"/>
      <c r="Y19790" s="214"/>
      <c r="Z19790" s="214"/>
      <c r="AA19790" s="217"/>
      <c r="AB19790" s="217"/>
      <c r="AC19790" s="217"/>
      <c r="AD19790" s="213"/>
    </row>
    <row r="19791" spans="20:30" x14ac:dyDescent="0.2">
      <c r="T19791" s="212"/>
      <c r="U19791" s="213"/>
      <c r="V19791" s="213"/>
      <c r="W19791" s="213"/>
      <c r="X19791" s="214"/>
      <c r="Y19791" s="214"/>
      <c r="Z19791" s="214"/>
      <c r="AA19791" s="217"/>
      <c r="AB19791" s="217"/>
      <c r="AC19791" s="217"/>
      <c r="AD19791" s="213"/>
    </row>
    <row r="19792" spans="20:30" x14ac:dyDescent="0.2">
      <c r="T19792" s="212"/>
      <c r="U19792" s="213"/>
      <c r="V19792" s="213"/>
      <c r="W19792" s="213"/>
      <c r="X19792" s="214"/>
      <c r="Y19792" s="214"/>
      <c r="Z19792" s="214"/>
      <c r="AA19792" s="217"/>
      <c r="AB19792" s="217"/>
      <c r="AC19792" s="217"/>
      <c r="AD19792" s="213"/>
    </row>
    <row r="19793" spans="20:30" x14ac:dyDescent="0.2">
      <c r="T19793" s="212"/>
      <c r="U19793" s="213"/>
      <c r="V19793" s="213"/>
      <c r="W19793" s="213"/>
      <c r="X19793" s="214"/>
      <c r="Y19793" s="214"/>
      <c r="Z19793" s="214"/>
      <c r="AA19793" s="217"/>
      <c r="AB19793" s="217"/>
      <c r="AC19793" s="217"/>
      <c r="AD19793" s="213"/>
    </row>
    <row r="19794" spans="20:30" x14ac:dyDescent="0.2">
      <c r="T19794" s="212"/>
      <c r="U19794" s="213"/>
      <c r="V19794" s="213"/>
      <c r="W19794" s="213"/>
      <c r="X19794" s="214"/>
      <c r="Y19794" s="214"/>
      <c r="Z19794" s="214"/>
      <c r="AA19794" s="217"/>
      <c r="AB19794" s="217"/>
      <c r="AC19794" s="217"/>
      <c r="AD19794" s="213"/>
    </row>
    <row r="19795" spans="20:30" x14ac:dyDescent="0.2">
      <c r="T19795" s="212"/>
      <c r="U19795" s="213"/>
      <c r="V19795" s="213"/>
      <c r="W19795" s="213"/>
      <c r="X19795" s="214"/>
      <c r="Y19795" s="214"/>
      <c r="Z19795" s="214"/>
      <c r="AA19795" s="217"/>
      <c r="AB19795" s="217"/>
      <c r="AC19795" s="217"/>
      <c r="AD19795" s="213"/>
    </row>
    <row r="19796" spans="20:30" x14ac:dyDescent="0.2">
      <c r="T19796" s="212"/>
      <c r="U19796" s="213"/>
      <c r="V19796" s="213"/>
      <c r="W19796" s="213"/>
      <c r="X19796" s="214"/>
      <c r="Y19796" s="214"/>
      <c r="Z19796" s="214"/>
      <c r="AA19796" s="217"/>
      <c r="AB19796" s="217"/>
      <c r="AC19796" s="217"/>
      <c r="AD19796" s="213"/>
    </row>
    <row r="19797" spans="20:30" x14ac:dyDescent="0.2">
      <c r="T19797" s="212"/>
      <c r="U19797" s="213"/>
      <c r="V19797" s="213"/>
      <c r="W19797" s="213"/>
      <c r="X19797" s="214"/>
      <c r="Y19797" s="214"/>
      <c r="Z19797" s="214"/>
      <c r="AA19797" s="217"/>
      <c r="AB19797" s="217"/>
      <c r="AC19797" s="217"/>
      <c r="AD19797" s="213"/>
    </row>
    <row r="19798" spans="20:30" x14ac:dyDescent="0.2">
      <c r="T19798" s="212"/>
      <c r="U19798" s="213"/>
      <c r="V19798" s="213"/>
      <c r="W19798" s="213"/>
      <c r="X19798" s="214"/>
      <c r="Y19798" s="214"/>
      <c r="Z19798" s="214"/>
      <c r="AA19798" s="217"/>
      <c r="AB19798" s="217"/>
      <c r="AC19798" s="217"/>
      <c r="AD19798" s="213"/>
    </row>
    <row r="19799" spans="20:30" x14ac:dyDescent="0.2">
      <c r="T19799" s="212"/>
      <c r="U19799" s="213"/>
      <c r="V19799" s="213"/>
      <c r="W19799" s="213"/>
      <c r="X19799" s="214"/>
      <c r="Y19799" s="214"/>
      <c r="Z19799" s="214"/>
      <c r="AA19799" s="217"/>
      <c r="AB19799" s="217"/>
      <c r="AC19799" s="217"/>
      <c r="AD19799" s="213"/>
    </row>
    <row r="19800" spans="20:30" x14ac:dyDescent="0.2">
      <c r="T19800" s="212"/>
      <c r="U19800" s="213"/>
      <c r="V19800" s="213"/>
      <c r="W19800" s="213"/>
      <c r="X19800" s="214"/>
      <c r="Y19800" s="214"/>
      <c r="Z19800" s="214"/>
      <c r="AA19800" s="217"/>
      <c r="AB19800" s="217"/>
      <c r="AC19800" s="217"/>
      <c r="AD19800" s="213"/>
    </row>
    <row r="19801" spans="20:30" x14ac:dyDescent="0.2">
      <c r="T19801" s="212"/>
      <c r="U19801" s="213"/>
      <c r="V19801" s="213"/>
      <c r="W19801" s="213"/>
      <c r="X19801" s="214"/>
      <c r="Y19801" s="214"/>
      <c r="Z19801" s="214"/>
      <c r="AA19801" s="217"/>
      <c r="AB19801" s="217"/>
      <c r="AC19801" s="217"/>
      <c r="AD19801" s="213"/>
    </row>
    <row r="19802" spans="20:30" x14ac:dyDescent="0.2">
      <c r="T19802" s="212"/>
      <c r="U19802" s="213"/>
      <c r="V19802" s="213"/>
      <c r="W19802" s="213"/>
      <c r="X19802" s="214"/>
      <c r="Y19802" s="214"/>
      <c r="Z19802" s="214"/>
      <c r="AA19802" s="217"/>
      <c r="AB19802" s="217"/>
      <c r="AC19802" s="217"/>
      <c r="AD19802" s="213"/>
    </row>
    <row r="19803" spans="20:30" x14ac:dyDescent="0.2">
      <c r="T19803" s="212"/>
      <c r="U19803" s="213"/>
      <c r="V19803" s="213"/>
      <c r="W19803" s="213"/>
      <c r="X19803" s="214"/>
      <c r="Y19803" s="214"/>
      <c r="Z19803" s="214"/>
      <c r="AA19803" s="217"/>
      <c r="AB19803" s="217"/>
      <c r="AC19803" s="217"/>
      <c r="AD19803" s="213"/>
    </row>
    <row r="19804" spans="20:30" x14ac:dyDescent="0.2">
      <c r="T19804" s="212"/>
      <c r="U19804" s="213"/>
      <c r="V19804" s="213"/>
      <c r="W19804" s="213"/>
      <c r="X19804" s="214"/>
      <c r="Y19804" s="214"/>
      <c r="Z19804" s="214"/>
      <c r="AA19804" s="217"/>
      <c r="AB19804" s="217"/>
      <c r="AC19804" s="217"/>
      <c r="AD19804" s="213"/>
    </row>
    <row r="19805" spans="20:30" x14ac:dyDescent="0.2">
      <c r="T19805" s="212"/>
      <c r="U19805" s="213"/>
      <c r="V19805" s="213"/>
      <c r="W19805" s="213"/>
      <c r="X19805" s="214"/>
      <c r="Y19805" s="214"/>
      <c r="Z19805" s="214"/>
      <c r="AA19805" s="217"/>
      <c r="AB19805" s="217"/>
      <c r="AC19805" s="217"/>
      <c r="AD19805" s="213"/>
    </row>
    <row r="19806" spans="20:30" x14ac:dyDescent="0.2">
      <c r="T19806" s="212"/>
      <c r="U19806" s="213"/>
      <c r="V19806" s="213"/>
      <c r="W19806" s="213"/>
      <c r="X19806" s="214"/>
      <c r="Y19806" s="214"/>
      <c r="Z19806" s="214"/>
      <c r="AA19806" s="217"/>
      <c r="AB19806" s="217"/>
      <c r="AC19806" s="217"/>
      <c r="AD19806" s="213"/>
    </row>
    <row r="19807" spans="20:30" x14ac:dyDescent="0.2">
      <c r="T19807" s="212"/>
      <c r="U19807" s="213"/>
      <c r="V19807" s="213"/>
      <c r="W19807" s="213"/>
      <c r="X19807" s="214"/>
      <c r="Y19807" s="214"/>
      <c r="Z19807" s="214"/>
      <c r="AA19807" s="217"/>
      <c r="AB19807" s="217"/>
      <c r="AC19807" s="217"/>
      <c r="AD19807" s="213"/>
    </row>
    <row r="19808" spans="20:30" x14ac:dyDescent="0.2">
      <c r="T19808" s="212"/>
      <c r="U19808" s="213"/>
      <c r="V19808" s="213"/>
      <c r="W19808" s="213"/>
      <c r="X19808" s="214"/>
      <c r="Y19808" s="214"/>
      <c r="Z19808" s="214"/>
      <c r="AA19808" s="217"/>
      <c r="AB19808" s="217"/>
      <c r="AC19808" s="217"/>
      <c r="AD19808" s="213"/>
    </row>
    <row r="19809" spans="20:30" x14ac:dyDescent="0.2">
      <c r="T19809" s="212"/>
      <c r="U19809" s="213"/>
      <c r="V19809" s="213"/>
      <c r="W19809" s="213"/>
      <c r="X19809" s="214"/>
      <c r="Y19809" s="214"/>
      <c r="Z19809" s="214"/>
      <c r="AA19809" s="217"/>
      <c r="AB19809" s="217"/>
      <c r="AC19809" s="217"/>
      <c r="AD19809" s="213"/>
    </row>
    <row r="19810" spans="20:30" x14ac:dyDescent="0.2">
      <c r="T19810" s="212"/>
      <c r="U19810" s="213"/>
      <c r="V19810" s="213"/>
      <c r="W19810" s="213"/>
      <c r="X19810" s="214"/>
      <c r="Y19810" s="214"/>
      <c r="Z19810" s="214"/>
      <c r="AA19810" s="217"/>
      <c r="AB19810" s="217"/>
      <c r="AC19810" s="217"/>
      <c r="AD19810" s="213"/>
    </row>
    <row r="19811" spans="20:30" x14ac:dyDescent="0.2">
      <c r="T19811" s="212"/>
      <c r="U19811" s="213"/>
      <c r="V19811" s="213"/>
      <c r="W19811" s="213"/>
      <c r="X19811" s="214"/>
      <c r="Y19811" s="214"/>
      <c r="Z19811" s="214"/>
      <c r="AA19811" s="217"/>
      <c r="AB19811" s="217"/>
      <c r="AC19811" s="217"/>
      <c r="AD19811" s="213"/>
    </row>
    <row r="19812" spans="20:30" x14ac:dyDescent="0.2">
      <c r="T19812" s="212"/>
      <c r="U19812" s="213"/>
      <c r="V19812" s="213"/>
      <c r="W19812" s="213"/>
      <c r="X19812" s="214"/>
      <c r="Y19812" s="214"/>
      <c r="Z19812" s="214"/>
      <c r="AA19812" s="217"/>
      <c r="AB19812" s="217"/>
      <c r="AC19812" s="217"/>
      <c r="AD19812" s="213"/>
    </row>
    <row r="19813" spans="20:30" x14ac:dyDescent="0.2">
      <c r="T19813" s="212"/>
      <c r="U19813" s="213"/>
      <c r="V19813" s="213"/>
      <c r="W19813" s="213"/>
      <c r="X19813" s="214"/>
      <c r="Y19813" s="214"/>
      <c r="Z19813" s="214"/>
      <c r="AA19813" s="217"/>
      <c r="AB19813" s="217"/>
      <c r="AC19813" s="217"/>
      <c r="AD19813" s="213"/>
    </row>
    <row r="19814" spans="20:30" x14ac:dyDescent="0.2">
      <c r="T19814" s="212"/>
      <c r="U19814" s="213"/>
      <c r="V19814" s="213"/>
      <c r="W19814" s="213"/>
      <c r="X19814" s="214"/>
      <c r="Y19814" s="214"/>
      <c r="Z19814" s="214"/>
      <c r="AA19814" s="217"/>
      <c r="AB19814" s="217"/>
      <c r="AC19814" s="217"/>
      <c r="AD19814" s="213"/>
    </row>
    <row r="19815" spans="20:30" x14ac:dyDescent="0.2">
      <c r="T19815" s="212"/>
      <c r="U19815" s="213"/>
      <c r="V19815" s="213"/>
      <c r="W19815" s="213"/>
      <c r="X19815" s="214"/>
      <c r="Y19815" s="214"/>
      <c r="Z19815" s="214"/>
      <c r="AA19815" s="217"/>
      <c r="AB19815" s="217"/>
      <c r="AC19815" s="217"/>
      <c r="AD19815" s="213"/>
    </row>
    <row r="19816" spans="20:30" x14ac:dyDescent="0.2">
      <c r="T19816" s="212"/>
      <c r="U19816" s="213"/>
      <c r="V19816" s="213"/>
      <c r="W19816" s="213"/>
      <c r="X19816" s="214"/>
      <c r="Y19816" s="214"/>
      <c r="Z19816" s="214"/>
      <c r="AA19816" s="217"/>
      <c r="AB19816" s="217"/>
      <c r="AC19816" s="217"/>
      <c r="AD19816" s="213"/>
    </row>
    <row r="19817" spans="20:30" x14ac:dyDescent="0.2">
      <c r="T19817" s="212"/>
      <c r="U19817" s="213"/>
      <c r="V19817" s="213"/>
      <c r="W19817" s="213"/>
      <c r="X19817" s="214"/>
      <c r="Y19817" s="214"/>
      <c r="Z19817" s="214"/>
      <c r="AA19817" s="217"/>
      <c r="AB19817" s="217"/>
      <c r="AC19817" s="217"/>
      <c r="AD19817" s="213"/>
    </row>
    <row r="19818" spans="20:30" x14ac:dyDescent="0.2">
      <c r="T19818" s="212"/>
      <c r="U19818" s="213"/>
      <c r="V19818" s="213"/>
      <c r="W19818" s="213"/>
      <c r="X19818" s="214"/>
      <c r="Y19818" s="214"/>
      <c r="Z19818" s="214"/>
      <c r="AA19818" s="217"/>
      <c r="AB19818" s="217"/>
      <c r="AC19818" s="217"/>
      <c r="AD19818" s="213"/>
    </row>
    <row r="19819" spans="20:30" x14ac:dyDescent="0.2">
      <c r="T19819" s="212"/>
      <c r="U19819" s="213"/>
      <c r="V19819" s="213"/>
      <c r="W19819" s="213"/>
      <c r="X19819" s="214"/>
      <c r="Y19819" s="214"/>
      <c r="Z19819" s="214"/>
      <c r="AA19819" s="217"/>
      <c r="AB19819" s="217"/>
      <c r="AC19819" s="217"/>
      <c r="AD19819" s="213"/>
    </row>
    <row r="19820" spans="20:30" x14ac:dyDescent="0.2">
      <c r="T19820" s="212"/>
      <c r="U19820" s="213"/>
      <c r="V19820" s="213"/>
      <c r="W19820" s="213"/>
      <c r="X19820" s="214"/>
      <c r="Y19820" s="214"/>
      <c r="Z19820" s="214"/>
      <c r="AA19820" s="217"/>
      <c r="AB19820" s="217"/>
      <c r="AC19820" s="217"/>
      <c r="AD19820" s="213"/>
    </row>
    <row r="19821" spans="20:30" x14ac:dyDescent="0.2">
      <c r="T19821" s="212"/>
      <c r="U19821" s="213"/>
      <c r="V19821" s="213"/>
      <c r="W19821" s="213"/>
      <c r="X19821" s="214"/>
      <c r="Y19821" s="214"/>
      <c r="Z19821" s="214"/>
      <c r="AA19821" s="217"/>
      <c r="AB19821" s="217"/>
      <c r="AC19821" s="217"/>
      <c r="AD19821" s="213"/>
    </row>
    <row r="19822" spans="20:30" x14ac:dyDescent="0.2">
      <c r="T19822" s="212"/>
      <c r="U19822" s="213"/>
      <c r="V19822" s="213"/>
      <c r="W19822" s="213"/>
      <c r="X19822" s="214"/>
      <c r="Y19822" s="214"/>
      <c r="Z19822" s="214"/>
      <c r="AA19822" s="217"/>
      <c r="AB19822" s="217"/>
      <c r="AC19822" s="217"/>
      <c r="AD19822" s="213"/>
    </row>
    <row r="19823" spans="20:30" x14ac:dyDescent="0.2">
      <c r="T19823" s="212"/>
      <c r="U19823" s="213"/>
      <c r="V19823" s="213"/>
      <c r="W19823" s="213"/>
      <c r="X19823" s="214"/>
      <c r="Y19823" s="214"/>
      <c r="Z19823" s="214"/>
      <c r="AA19823" s="217"/>
      <c r="AB19823" s="217"/>
      <c r="AC19823" s="217"/>
      <c r="AD19823" s="213"/>
    </row>
    <row r="19824" spans="20:30" x14ac:dyDescent="0.2">
      <c r="T19824" s="212"/>
      <c r="U19824" s="213"/>
      <c r="V19824" s="213"/>
      <c r="W19824" s="213"/>
      <c r="X19824" s="214"/>
      <c r="Y19824" s="214"/>
      <c r="Z19824" s="214"/>
      <c r="AA19824" s="217"/>
      <c r="AB19824" s="217"/>
      <c r="AC19824" s="217"/>
      <c r="AD19824" s="213"/>
    </row>
    <row r="19825" spans="20:30" x14ac:dyDescent="0.2">
      <c r="T19825" s="212"/>
      <c r="U19825" s="213"/>
      <c r="V19825" s="213"/>
      <c r="W19825" s="213"/>
      <c r="X19825" s="214"/>
      <c r="Y19825" s="214"/>
      <c r="Z19825" s="214"/>
      <c r="AA19825" s="217"/>
      <c r="AB19825" s="217"/>
      <c r="AC19825" s="217"/>
      <c r="AD19825" s="213"/>
    </row>
    <row r="19826" spans="20:30" x14ac:dyDescent="0.2">
      <c r="T19826" s="212"/>
      <c r="U19826" s="213"/>
      <c r="V19826" s="213"/>
      <c r="W19826" s="213"/>
      <c r="X19826" s="214"/>
      <c r="Y19826" s="214"/>
      <c r="Z19826" s="214"/>
      <c r="AA19826" s="217"/>
      <c r="AB19826" s="217"/>
      <c r="AC19826" s="217"/>
      <c r="AD19826" s="213"/>
    </row>
    <row r="19827" spans="20:30" x14ac:dyDescent="0.2">
      <c r="T19827" s="212"/>
      <c r="U19827" s="213"/>
      <c r="V19827" s="213"/>
      <c r="W19827" s="213"/>
      <c r="X19827" s="214"/>
      <c r="Y19827" s="214"/>
      <c r="Z19827" s="214"/>
      <c r="AA19827" s="217"/>
      <c r="AB19827" s="217"/>
      <c r="AC19827" s="217"/>
      <c r="AD19827" s="213"/>
    </row>
    <row r="19828" spans="20:30" x14ac:dyDescent="0.2">
      <c r="T19828" s="212"/>
      <c r="U19828" s="213"/>
      <c r="V19828" s="213"/>
      <c r="W19828" s="213"/>
      <c r="X19828" s="214"/>
      <c r="Y19828" s="214"/>
      <c r="Z19828" s="214"/>
      <c r="AA19828" s="217"/>
      <c r="AB19828" s="217"/>
      <c r="AC19828" s="217"/>
      <c r="AD19828" s="213"/>
    </row>
    <row r="19829" spans="20:30" x14ac:dyDescent="0.2">
      <c r="T19829" s="212"/>
      <c r="U19829" s="213"/>
      <c r="V19829" s="213"/>
      <c r="W19829" s="213"/>
      <c r="X19829" s="214"/>
      <c r="Y19829" s="214"/>
      <c r="Z19829" s="214"/>
      <c r="AA19829" s="217"/>
      <c r="AB19829" s="217"/>
      <c r="AC19829" s="217"/>
      <c r="AD19829" s="213"/>
    </row>
    <row r="19830" spans="20:30" x14ac:dyDescent="0.2">
      <c r="T19830" s="212"/>
      <c r="U19830" s="213"/>
      <c r="V19830" s="213"/>
      <c r="W19830" s="213"/>
      <c r="X19830" s="214"/>
      <c r="Y19830" s="214"/>
      <c r="Z19830" s="214"/>
      <c r="AA19830" s="217"/>
      <c r="AB19830" s="217"/>
      <c r="AC19830" s="217"/>
      <c r="AD19830" s="213"/>
    </row>
    <row r="19831" spans="20:30" x14ac:dyDescent="0.2">
      <c r="T19831" s="212"/>
      <c r="U19831" s="213"/>
      <c r="V19831" s="213"/>
      <c r="W19831" s="213"/>
      <c r="X19831" s="214"/>
      <c r="Y19831" s="214"/>
      <c r="Z19831" s="214"/>
      <c r="AA19831" s="217"/>
      <c r="AB19831" s="217"/>
      <c r="AC19831" s="217"/>
      <c r="AD19831" s="213"/>
    </row>
    <row r="19832" spans="20:30" x14ac:dyDescent="0.2">
      <c r="T19832" s="212"/>
      <c r="U19832" s="213"/>
      <c r="V19832" s="213"/>
      <c r="W19832" s="213"/>
      <c r="X19832" s="214"/>
      <c r="Y19832" s="214"/>
      <c r="Z19832" s="214"/>
      <c r="AA19832" s="217"/>
      <c r="AB19832" s="217"/>
      <c r="AC19832" s="217"/>
      <c r="AD19832" s="213"/>
    </row>
    <row r="19833" spans="20:30" x14ac:dyDescent="0.2">
      <c r="T19833" s="212"/>
      <c r="U19833" s="213"/>
      <c r="V19833" s="213"/>
      <c r="W19833" s="213"/>
      <c r="X19833" s="214"/>
      <c r="Y19833" s="214"/>
      <c r="Z19833" s="214"/>
      <c r="AA19833" s="217"/>
      <c r="AB19833" s="217"/>
      <c r="AC19833" s="217"/>
      <c r="AD19833" s="213"/>
    </row>
    <row r="19834" spans="20:30" x14ac:dyDescent="0.2">
      <c r="T19834" s="212"/>
      <c r="U19834" s="213"/>
      <c r="V19834" s="213"/>
      <c r="W19834" s="213"/>
      <c r="X19834" s="214"/>
      <c r="Y19834" s="214"/>
      <c r="Z19834" s="214"/>
      <c r="AA19834" s="217"/>
      <c r="AB19834" s="217"/>
      <c r="AC19834" s="217"/>
      <c r="AD19834" s="213"/>
    </row>
    <row r="19835" spans="20:30" x14ac:dyDescent="0.2">
      <c r="T19835" s="212"/>
      <c r="U19835" s="213"/>
      <c r="V19835" s="213"/>
      <c r="W19835" s="213"/>
      <c r="X19835" s="214"/>
      <c r="Y19835" s="214"/>
      <c r="Z19835" s="214"/>
      <c r="AA19835" s="217"/>
      <c r="AB19835" s="217"/>
      <c r="AC19835" s="217"/>
      <c r="AD19835" s="213"/>
    </row>
    <row r="19836" spans="20:30" x14ac:dyDescent="0.2">
      <c r="T19836" s="212"/>
      <c r="U19836" s="213"/>
      <c r="V19836" s="213"/>
      <c r="W19836" s="213"/>
      <c r="X19836" s="214"/>
      <c r="Y19836" s="214"/>
      <c r="Z19836" s="214"/>
      <c r="AA19836" s="217"/>
      <c r="AB19836" s="217"/>
      <c r="AC19836" s="217"/>
      <c r="AD19836" s="213"/>
    </row>
    <row r="19837" spans="20:30" x14ac:dyDescent="0.2">
      <c r="T19837" s="212"/>
      <c r="U19837" s="213"/>
      <c r="V19837" s="213"/>
      <c r="W19837" s="213"/>
      <c r="X19837" s="214"/>
      <c r="Y19837" s="214"/>
      <c r="Z19837" s="214"/>
      <c r="AA19837" s="217"/>
      <c r="AB19837" s="217"/>
      <c r="AC19837" s="217"/>
      <c r="AD19837" s="213"/>
    </row>
    <row r="19838" spans="20:30" x14ac:dyDescent="0.2">
      <c r="T19838" s="212"/>
      <c r="U19838" s="213"/>
      <c r="V19838" s="213"/>
      <c r="W19838" s="213"/>
      <c r="X19838" s="214"/>
      <c r="Y19838" s="214"/>
      <c r="Z19838" s="214"/>
      <c r="AA19838" s="217"/>
      <c r="AB19838" s="217"/>
      <c r="AC19838" s="217"/>
      <c r="AD19838" s="213"/>
    </row>
    <row r="19839" spans="20:30" x14ac:dyDescent="0.2">
      <c r="T19839" s="212"/>
      <c r="U19839" s="213"/>
      <c r="V19839" s="213"/>
      <c r="W19839" s="213"/>
      <c r="X19839" s="214"/>
      <c r="Y19839" s="214"/>
      <c r="Z19839" s="214"/>
      <c r="AA19839" s="217"/>
      <c r="AB19839" s="217"/>
      <c r="AC19839" s="217"/>
      <c r="AD19839" s="213"/>
    </row>
    <row r="19840" spans="20:30" x14ac:dyDescent="0.2">
      <c r="T19840" s="212"/>
      <c r="U19840" s="213"/>
      <c r="V19840" s="213"/>
      <c r="W19840" s="213"/>
      <c r="X19840" s="214"/>
      <c r="Y19840" s="214"/>
      <c r="Z19840" s="214"/>
      <c r="AA19840" s="217"/>
      <c r="AB19840" s="217"/>
      <c r="AC19840" s="217"/>
      <c r="AD19840" s="213"/>
    </row>
    <row r="19841" spans="20:30" x14ac:dyDescent="0.2">
      <c r="T19841" s="212"/>
      <c r="U19841" s="213"/>
      <c r="V19841" s="213"/>
      <c r="W19841" s="213"/>
      <c r="X19841" s="214"/>
      <c r="Y19841" s="214"/>
      <c r="Z19841" s="214"/>
      <c r="AA19841" s="217"/>
      <c r="AB19841" s="217"/>
      <c r="AC19841" s="217"/>
      <c r="AD19841" s="213"/>
    </row>
    <row r="19842" spans="20:30" x14ac:dyDescent="0.2">
      <c r="T19842" s="212"/>
      <c r="U19842" s="213"/>
      <c r="V19842" s="213"/>
      <c r="W19842" s="213"/>
      <c r="X19842" s="214"/>
      <c r="Y19842" s="214"/>
      <c r="Z19842" s="214"/>
      <c r="AA19842" s="217"/>
      <c r="AB19842" s="217"/>
      <c r="AC19842" s="217"/>
      <c r="AD19842" s="213"/>
    </row>
    <row r="19843" spans="20:30" x14ac:dyDescent="0.2">
      <c r="T19843" s="212"/>
      <c r="U19843" s="213"/>
      <c r="V19843" s="213"/>
      <c r="W19843" s="213"/>
      <c r="X19843" s="214"/>
      <c r="Y19843" s="214"/>
      <c r="Z19843" s="214"/>
      <c r="AA19843" s="217"/>
      <c r="AB19843" s="217"/>
      <c r="AC19843" s="217"/>
      <c r="AD19843" s="213"/>
    </row>
    <row r="19844" spans="20:30" x14ac:dyDescent="0.2">
      <c r="T19844" s="212"/>
      <c r="U19844" s="213"/>
      <c r="V19844" s="213"/>
      <c r="W19844" s="213"/>
      <c r="X19844" s="214"/>
      <c r="Y19844" s="214"/>
      <c r="Z19844" s="214"/>
      <c r="AA19844" s="217"/>
      <c r="AB19844" s="217"/>
      <c r="AC19844" s="217"/>
      <c r="AD19844" s="213"/>
    </row>
    <row r="19845" spans="20:30" x14ac:dyDescent="0.2">
      <c r="T19845" s="212"/>
      <c r="U19845" s="213"/>
      <c r="V19845" s="213"/>
      <c r="W19845" s="213"/>
      <c r="X19845" s="214"/>
      <c r="Y19845" s="214"/>
      <c r="Z19845" s="214"/>
      <c r="AA19845" s="217"/>
      <c r="AB19845" s="217"/>
      <c r="AC19845" s="217"/>
      <c r="AD19845" s="213"/>
    </row>
    <row r="19846" spans="20:30" x14ac:dyDescent="0.2">
      <c r="T19846" s="212"/>
      <c r="U19846" s="213"/>
      <c r="V19846" s="213"/>
      <c r="W19846" s="213"/>
      <c r="X19846" s="214"/>
      <c r="Y19846" s="214"/>
      <c r="Z19846" s="214"/>
      <c r="AA19846" s="217"/>
      <c r="AB19846" s="217"/>
      <c r="AC19846" s="217"/>
      <c r="AD19846" s="213"/>
    </row>
    <row r="19847" spans="20:30" x14ac:dyDescent="0.2">
      <c r="T19847" s="212"/>
      <c r="U19847" s="213"/>
      <c r="V19847" s="213"/>
      <c r="W19847" s="213"/>
      <c r="X19847" s="214"/>
      <c r="Y19847" s="214"/>
      <c r="Z19847" s="214"/>
      <c r="AA19847" s="217"/>
      <c r="AB19847" s="217"/>
      <c r="AC19847" s="217"/>
      <c r="AD19847" s="213"/>
    </row>
    <row r="19848" spans="20:30" x14ac:dyDescent="0.2">
      <c r="T19848" s="212"/>
      <c r="U19848" s="213"/>
      <c r="V19848" s="213"/>
      <c r="W19848" s="213"/>
      <c r="X19848" s="214"/>
      <c r="Y19848" s="214"/>
      <c r="Z19848" s="214"/>
      <c r="AA19848" s="217"/>
      <c r="AB19848" s="217"/>
      <c r="AC19848" s="217"/>
      <c r="AD19848" s="213"/>
    </row>
    <row r="19849" spans="20:30" x14ac:dyDescent="0.2">
      <c r="T19849" s="212"/>
      <c r="U19849" s="213"/>
      <c r="V19849" s="213"/>
      <c r="W19849" s="213"/>
      <c r="X19849" s="214"/>
      <c r="Y19849" s="214"/>
      <c r="Z19849" s="214"/>
      <c r="AA19849" s="217"/>
      <c r="AB19849" s="217"/>
      <c r="AC19849" s="217"/>
      <c r="AD19849" s="213"/>
    </row>
    <row r="19850" spans="20:30" x14ac:dyDescent="0.2">
      <c r="T19850" s="212"/>
      <c r="U19850" s="213"/>
      <c r="V19850" s="213"/>
      <c r="W19850" s="213"/>
      <c r="X19850" s="214"/>
      <c r="Y19850" s="214"/>
      <c r="Z19850" s="214"/>
      <c r="AA19850" s="217"/>
      <c r="AB19850" s="217"/>
      <c r="AC19850" s="217"/>
      <c r="AD19850" s="213"/>
    </row>
    <row r="19851" spans="20:30" x14ac:dyDescent="0.2">
      <c r="T19851" s="212"/>
      <c r="U19851" s="213"/>
      <c r="V19851" s="213"/>
      <c r="W19851" s="213"/>
      <c r="X19851" s="214"/>
      <c r="Y19851" s="214"/>
      <c r="Z19851" s="214"/>
      <c r="AA19851" s="217"/>
      <c r="AB19851" s="217"/>
      <c r="AC19851" s="217"/>
      <c r="AD19851" s="213"/>
    </row>
    <row r="19852" spans="20:30" x14ac:dyDescent="0.2">
      <c r="T19852" s="212"/>
      <c r="U19852" s="213"/>
      <c r="V19852" s="213"/>
      <c r="W19852" s="213"/>
      <c r="X19852" s="214"/>
      <c r="Y19852" s="214"/>
      <c r="Z19852" s="214"/>
      <c r="AA19852" s="217"/>
      <c r="AB19852" s="217"/>
      <c r="AC19852" s="217"/>
      <c r="AD19852" s="213"/>
    </row>
    <row r="19853" spans="20:30" x14ac:dyDescent="0.2">
      <c r="T19853" s="212"/>
      <c r="U19853" s="213"/>
      <c r="V19853" s="213"/>
      <c r="W19853" s="213"/>
      <c r="X19853" s="214"/>
      <c r="Y19853" s="214"/>
      <c r="Z19853" s="214"/>
      <c r="AA19853" s="217"/>
      <c r="AB19853" s="217"/>
      <c r="AC19853" s="217"/>
      <c r="AD19853" s="213"/>
    </row>
    <row r="19854" spans="20:30" x14ac:dyDescent="0.2">
      <c r="T19854" s="212"/>
      <c r="U19854" s="213"/>
      <c r="V19854" s="213"/>
      <c r="W19854" s="213"/>
      <c r="X19854" s="214"/>
      <c r="Y19854" s="214"/>
      <c r="Z19854" s="214"/>
      <c r="AA19854" s="217"/>
      <c r="AB19854" s="217"/>
      <c r="AC19854" s="217"/>
      <c r="AD19854" s="213"/>
    </row>
    <row r="19855" spans="20:30" x14ac:dyDescent="0.2">
      <c r="T19855" s="212"/>
      <c r="U19855" s="213"/>
      <c r="V19855" s="213"/>
      <c r="W19855" s="213"/>
      <c r="X19855" s="214"/>
      <c r="Y19855" s="214"/>
      <c r="Z19855" s="214"/>
      <c r="AA19855" s="217"/>
      <c r="AB19855" s="217"/>
      <c r="AC19855" s="217"/>
      <c r="AD19855" s="213"/>
    </row>
    <row r="19856" spans="20:30" x14ac:dyDescent="0.2">
      <c r="T19856" s="212"/>
      <c r="U19856" s="213"/>
      <c r="V19856" s="213"/>
      <c r="W19856" s="213"/>
      <c r="X19856" s="214"/>
      <c r="Y19856" s="214"/>
      <c r="Z19856" s="214"/>
      <c r="AA19856" s="217"/>
      <c r="AB19856" s="217"/>
      <c r="AC19856" s="217"/>
      <c r="AD19856" s="213"/>
    </row>
    <row r="19857" spans="20:30" x14ac:dyDescent="0.2">
      <c r="T19857" s="212"/>
      <c r="U19857" s="213"/>
      <c r="V19857" s="213"/>
      <c r="W19857" s="213"/>
      <c r="X19857" s="214"/>
      <c r="Y19857" s="214"/>
      <c r="Z19857" s="214"/>
      <c r="AA19857" s="217"/>
      <c r="AB19857" s="217"/>
      <c r="AC19857" s="217"/>
      <c r="AD19857" s="213"/>
    </row>
    <row r="19858" spans="20:30" x14ac:dyDescent="0.2">
      <c r="T19858" s="212"/>
      <c r="U19858" s="213"/>
      <c r="V19858" s="213"/>
      <c r="W19858" s="213"/>
      <c r="X19858" s="214"/>
      <c r="Y19858" s="214"/>
      <c r="Z19858" s="214"/>
      <c r="AA19858" s="217"/>
      <c r="AB19858" s="217"/>
      <c r="AC19858" s="217"/>
      <c r="AD19858" s="213"/>
    </row>
    <row r="19859" spans="20:30" x14ac:dyDescent="0.2">
      <c r="T19859" s="212"/>
      <c r="U19859" s="213"/>
      <c r="V19859" s="213"/>
      <c r="W19859" s="213"/>
      <c r="X19859" s="214"/>
      <c r="Y19859" s="214"/>
      <c r="Z19859" s="214"/>
      <c r="AA19859" s="217"/>
      <c r="AB19859" s="217"/>
      <c r="AC19859" s="217"/>
      <c r="AD19859" s="213"/>
    </row>
    <row r="19860" spans="20:30" x14ac:dyDescent="0.2">
      <c r="T19860" s="212"/>
      <c r="U19860" s="213"/>
      <c r="V19860" s="213"/>
      <c r="W19860" s="213"/>
      <c r="X19860" s="214"/>
      <c r="Y19860" s="214"/>
      <c r="Z19860" s="214"/>
      <c r="AA19860" s="217"/>
      <c r="AB19860" s="217"/>
      <c r="AC19860" s="217"/>
      <c r="AD19860" s="213"/>
    </row>
    <row r="19861" spans="20:30" x14ac:dyDescent="0.2">
      <c r="T19861" s="212"/>
      <c r="U19861" s="213"/>
      <c r="V19861" s="213"/>
      <c r="W19861" s="213"/>
      <c r="X19861" s="214"/>
      <c r="Y19861" s="214"/>
      <c r="Z19861" s="214"/>
      <c r="AA19861" s="217"/>
      <c r="AB19861" s="217"/>
      <c r="AC19861" s="217"/>
      <c r="AD19861" s="213"/>
    </row>
    <row r="19862" spans="20:30" x14ac:dyDescent="0.2">
      <c r="T19862" s="212"/>
      <c r="U19862" s="213"/>
      <c r="V19862" s="213"/>
      <c r="W19862" s="213"/>
      <c r="X19862" s="214"/>
      <c r="Y19862" s="214"/>
      <c r="Z19862" s="214"/>
      <c r="AA19862" s="217"/>
      <c r="AB19862" s="217"/>
      <c r="AC19862" s="217"/>
      <c r="AD19862" s="213"/>
    </row>
    <row r="19863" spans="20:30" x14ac:dyDescent="0.2">
      <c r="T19863" s="212"/>
      <c r="U19863" s="213"/>
      <c r="V19863" s="213"/>
      <c r="W19863" s="213"/>
      <c r="X19863" s="214"/>
      <c r="Y19863" s="214"/>
      <c r="Z19863" s="214"/>
      <c r="AA19863" s="217"/>
      <c r="AB19863" s="217"/>
      <c r="AC19863" s="217"/>
      <c r="AD19863" s="213"/>
    </row>
    <row r="19864" spans="20:30" x14ac:dyDescent="0.2">
      <c r="T19864" s="212"/>
      <c r="U19864" s="213"/>
      <c r="V19864" s="213"/>
      <c r="W19864" s="213"/>
      <c r="X19864" s="214"/>
      <c r="Y19864" s="214"/>
      <c r="Z19864" s="214"/>
      <c r="AA19864" s="217"/>
      <c r="AB19864" s="217"/>
      <c r="AC19864" s="217"/>
      <c r="AD19864" s="213"/>
    </row>
    <row r="19865" spans="20:30" x14ac:dyDescent="0.2">
      <c r="T19865" s="212"/>
      <c r="U19865" s="213"/>
      <c r="V19865" s="213"/>
      <c r="W19865" s="213"/>
      <c r="X19865" s="214"/>
      <c r="Y19865" s="214"/>
      <c r="Z19865" s="214"/>
      <c r="AA19865" s="217"/>
      <c r="AB19865" s="217"/>
      <c r="AC19865" s="217"/>
      <c r="AD19865" s="213"/>
    </row>
    <row r="19866" spans="20:30" x14ac:dyDescent="0.2">
      <c r="T19866" s="212"/>
      <c r="U19866" s="213"/>
      <c r="V19866" s="213"/>
      <c r="W19866" s="213"/>
      <c r="X19866" s="214"/>
      <c r="Y19866" s="214"/>
      <c r="Z19866" s="214"/>
      <c r="AA19866" s="217"/>
      <c r="AB19866" s="217"/>
      <c r="AC19866" s="217"/>
      <c r="AD19866" s="213"/>
    </row>
    <row r="19867" spans="20:30" x14ac:dyDescent="0.2">
      <c r="T19867" s="212"/>
      <c r="U19867" s="213"/>
      <c r="V19867" s="213"/>
      <c r="W19867" s="213"/>
      <c r="X19867" s="214"/>
      <c r="Y19867" s="214"/>
      <c r="Z19867" s="214"/>
      <c r="AA19867" s="217"/>
      <c r="AB19867" s="217"/>
      <c r="AC19867" s="217"/>
      <c r="AD19867" s="213"/>
    </row>
    <row r="19868" spans="20:30" x14ac:dyDescent="0.2">
      <c r="T19868" s="212"/>
      <c r="U19868" s="213"/>
      <c r="V19868" s="213"/>
      <c r="W19868" s="213"/>
      <c r="X19868" s="214"/>
      <c r="Y19868" s="214"/>
      <c r="Z19868" s="214"/>
      <c r="AA19868" s="217"/>
      <c r="AB19868" s="217"/>
      <c r="AC19868" s="217"/>
      <c r="AD19868" s="213"/>
    </row>
    <row r="19869" spans="20:30" x14ac:dyDescent="0.2">
      <c r="T19869" s="212"/>
      <c r="U19869" s="213"/>
      <c r="V19869" s="213"/>
      <c r="W19869" s="213"/>
      <c r="X19869" s="214"/>
      <c r="Y19869" s="214"/>
      <c r="Z19869" s="214"/>
      <c r="AA19869" s="217"/>
      <c r="AB19869" s="217"/>
      <c r="AC19869" s="217"/>
      <c r="AD19869" s="213"/>
    </row>
    <row r="19870" spans="20:30" x14ac:dyDescent="0.2">
      <c r="T19870" s="212"/>
      <c r="U19870" s="213"/>
      <c r="V19870" s="213"/>
      <c r="W19870" s="213"/>
      <c r="X19870" s="214"/>
      <c r="Y19870" s="214"/>
      <c r="Z19870" s="214"/>
      <c r="AA19870" s="217"/>
      <c r="AB19870" s="217"/>
      <c r="AC19870" s="217"/>
      <c r="AD19870" s="213"/>
    </row>
    <row r="19871" spans="20:30" x14ac:dyDescent="0.2">
      <c r="T19871" s="212"/>
      <c r="U19871" s="213"/>
      <c r="V19871" s="213"/>
      <c r="W19871" s="213"/>
      <c r="X19871" s="214"/>
      <c r="Y19871" s="214"/>
      <c r="Z19871" s="214"/>
      <c r="AA19871" s="217"/>
      <c r="AB19871" s="217"/>
      <c r="AC19871" s="217"/>
      <c r="AD19871" s="213"/>
    </row>
    <row r="19872" spans="20:30" x14ac:dyDescent="0.2">
      <c r="T19872" s="212"/>
      <c r="U19872" s="213"/>
      <c r="V19872" s="213"/>
      <c r="W19872" s="213"/>
      <c r="X19872" s="214"/>
      <c r="Y19872" s="214"/>
      <c r="Z19872" s="214"/>
      <c r="AA19872" s="217"/>
      <c r="AB19872" s="217"/>
      <c r="AC19872" s="217"/>
      <c r="AD19872" s="213"/>
    </row>
    <row r="19873" spans="20:30" x14ac:dyDescent="0.2">
      <c r="T19873" s="212"/>
      <c r="U19873" s="213"/>
      <c r="V19873" s="213"/>
      <c r="W19873" s="213"/>
      <c r="X19873" s="214"/>
      <c r="Y19873" s="214"/>
      <c r="Z19873" s="214"/>
      <c r="AA19873" s="217"/>
      <c r="AB19873" s="217"/>
      <c r="AC19873" s="217"/>
      <c r="AD19873" s="213"/>
    </row>
    <row r="19874" spans="20:30" x14ac:dyDescent="0.2">
      <c r="T19874" s="212"/>
      <c r="U19874" s="213"/>
      <c r="V19874" s="213"/>
      <c r="W19874" s="213"/>
      <c r="X19874" s="214"/>
      <c r="Y19874" s="214"/>
      <c r="Z19874" s="214"/>
      <c r="AA19874" s="217"/>
      <c r="AB19874" s="217"/>
      <c r="AC19874" s="217"/>
      <c r="AD19874" s="213"/>
    </row>
    <row r="19875" spans="20:30" x14ac:dyDescent="0.2">
      <c r="T19875" s="212"/>
      <c r="U19875" s="213"/>
      <c r="V19875" s="213"/>
      <c r="W19875" s="213"/>
      <c r="X19875" s="214"/>
      <c r="Y19875" s="214"/>
      <c r="Z19875" s="214"/>
      <c r="AA19875" s="217"/>
      <c r="AB19875" s="217"/>
      <c r="AC19875" s="217"/>
      <c r="AD19875" s="213"/>
    </row>
    <row r="19876" spans="20:30" x14ac:dyDescent="0.2">
      <c r="T19876" s="212"/>
      <c r="U19876" s="213"/>
      <c r="V19876" s="213"/>
      <c r="W19876" s="213"/>
      <c r="X19876" s="214"/>
      <c r="Y19876" s="214"/>
      <c r="Z19876" s="214"/>
      <c r="AA19876" s="217"/>
      <c r="AB19876" s="217"/>
      <c r="AC19876" s="217"/>
      <c r="AD19876" s="213"/>
    </row>
    <row r="19877" spans="20:30" x14ac:dyDescent="0.2">
      <c r="T19877" s="212"/>
      <c r="U19877" s="213"/>
      <c r="V19877" s="213"/>
      <c r="W19877" s="213"/>
      <c r="X19877" s="214"/>
      <c r="Y19877" s="214"/>
      <c r="Z19877" s="214"/>
      <c r="AA19877" s="217"/>
      <c r="AB19877" s="217"/>
      <c r="AC19877" s="217"/>
      <c r="AD19877" s="213"/>
    </row>
    <row r="19878" spans="20:30" x14ac:dyDescent="0.2">
      <c r="T19878" s="212"/>
      <c r="U19878" s="213"/>
      <c r="V19878" s="213"/>
      <c r="W19878" s="213"/>
      <c r="X19878" s="214"/>
      <c r="Y19878" s="214"/>
      <c r="Z19878" s="214"/>
      <c r="AA19878" s="217"/>
      <c r="AB19878" s="217"/>
      <c r="AC19878" s="217"/>
      <c r="AD19878" s="213"/>
    </row>
    <row r="19879" spans="20:30" x14ac:dyDescent="0.2">
      <c r="T19879" s="212"/>
      <c r="U19879" s="213"/>
      <c r="V19879" s="213"/>
      <c r="W19879" s="213"/>
      <c r="X19879" s="214"/>
      <c r="Y19879" s="214"/>
      <c r="Z19879" s="214"/>
      <c r="AA19879" s="217"/>
      <c r="AB19879" s="217"/>
      <c r="AC19879" s="217"/>
      <c r="AD19879" s="213"/>
    </row>
    <row r="19880" spans="20:30" x14ac:dyDescent="0.2">
      <c r="T19880" s="212"/>
      <c r="U19880" s="213"/>
      <c r="V19880" s="213"/>
      <c r="W19880" s="213"/>
      <c r="X19880" s="214"/>
      <c r="Y19880" s="214"/>
      <c r="Z19880" s="214"/>
      <c r="AA19880" s="217"/>
      <c r="AB19880" s="217"/>
      <c r="AC19880" s="217"/>
      <c r="AD19880" s="213"/>
    </row>
    <row r="19881" spans="20:30" x14ac:dyDescent="0.2">
      <c r="T19881" s="212"/>
      <c r="U19881" s="213"/>
      <c r="V19881" s="213"/>
      <c r="W19881" s="213"/>
      <c r="X19881" s="214"/>
      <c r="Y19881" s="214"/>
      <c r="Z19881" s="214"/>
      <c r="AA19881" s="217"/>
      <c r="AB19881" s="217"/>
      <c r="AC19881" s="217"/>
      <c r="AD19881" s="213"/>
    </row>
    <row r="19882" spans="20:30" x14ac:dyDescent="0.2">
      <c r="T19882" s="212"/>
      <c r="U19882" s="213"/>
      <c r="V19882" s="213"/>
      <c r="W19882" s="213"/>
      <c r="X19882" s="214"/>
      <c r="Y19882" s="214"/>
      <c r="Z19882" s="214"/>
      <c r="AA19882" s="217"/>
      <c r="AB19882" s="217"/>
      <c r="AC19882" s="217"/>
      <c r="AD19882" s="213"/>
    </row>
    <row r="19883" spans="20:30" x14ac:dyDescent="0.2">
      <c r="T19883" s="212"/>
      <c r="U19883" s="213"/>
      <c r="V19883" s="213"/>
      <c r="W19883" s="213"/>
      <c r="X19883" s="214"/>
      <c r="Y19883" s="214"/>
      <c r="Z19883" s="214"/>
      <c r="AA19883" s="217"/>
      <c r="AB19883" s="217"/>
      <c r="AC19883" s="217"/>
      <c r="AD19883" s="213"/>
    </row>
    <row r="19884" spans="20:30" x14ac:dyDescent="0.2">
      <c r="T19884" s="212"/>
      <c r="U19884" s="213"/>
      <c r="V19884" s="213"/>
      <c r="W19884" s="213"/>
      <c r="X19884" s="214"/>
      <c r="Y19884" s="214"/>
      <c r="Z19884" s="214"/>
      <c r="AA19884" s="217"/>
      <c r="AB19884" s="217"/>
      <c r="AC19884" s="217"/>
      <c r="AD19884" s="213"/>
    </row>
    <row r="19885" spans="20:30" x14ac:dyDescent="0.2">
      <c r="T19885" s="212"/>
      <c r="U19885" s="213"/>
      <c r="V19885" s="213"/>
      <c r="W19885" s="213"/>
      <c r="X19885" s="214"/>
      <c r="Y19885" s="214"/>
      <c r="Z19885" s="214"/>
      <c r="AA19885" s="217"/>
      <c r="AB19885" s="217"/>
      <c r="AC19885" s="217"/>
      <c r="AD19885" s="213"/>
    </row>
    <row r="19886" spans="20:30" x14ac:dyDescent="0.2">
      <c r="T19886" s="212"/>
      <c r="U19886" s="213"/>
      <c r="V19886" s="213"/>
      <c r="W19886" s="213"/>
      <c r="X19886" s="214"/>
      <c r="Y19886" s="214"/>
      <c r="Z19886" s="214"/>
      <c r="AA19886" s="217"/>
      <c r="AB19886" s="217"/>
      <c r="AC19886" s="217"/>
      <c r="AD19886" s="213"/>
    </row>
    <row r="19887" spans="20:30" x14ac:dyDescent="0.2">
      <c r="T19887" s="212"/>
      <c r="U19887" s="213"/>
      <c r="V19887" s="213"/>
      <c r="W19887" s="213"/>
      <c r="X19887" s="214"/>
      <c r="Y19887" s="214"/>
      <c r="Z19887" s="214"/>
      <c r="AA19887" s="217"/>
      <c r="AB19887" s="217"/>
      <c r="AC19887" s="217"/>
      <c r="AD19887" s="213"/>
    </row>
    <row r="19888" spans="20:30" x14ac:dyDescent="0.2">
      <c r="T19888" s="212"/>
      <c r="U19888" s="213"/>
      <c r="V19888" s="213"/>
      <c r="W19888" s="213"/>
      <c r="X19888" s="214"/>
      <c r="Y19888" s="214"/>
      <c r="Z19888" s="214"/>
      <c r="AA19888" s="217"/>
      <c r="AB19888" s="217"/>
      <c r="AC19888" s="217"/>
      <c r="AD19888" s="213"/>
    </row>
    <row r="19889" spans="20:30" x14ac:dyDescent="0.2">
      <c r="T19889" s="212"/>
      <c r="U19889" s="213"/>
      <c r="V19889" s="213"/>
      <c r="W19889" s="213"/>
      <c r="X19889" s="214"/>
      <c r="Y19889" s="214"/>
      <c r="Z19889" s="214"/>
      <c r="AA19889" s="217"/>
      <c r="AB19889" s="217"/>
      <c r="AC19889" s="217"/>
      <c r="AD19889" s="213"/>
    </row>
    <row r="19890" spans="20:30" x14ac:dyDescent="0.2">
      <c r="T19890" s="212"/>
      <c r="U19890" s="213"/>
      <c r="V19890" s="213"/>
      <c r="W19890" s="213"/>
      <c r="X19890" s="214"/>
      <c r="Y19890" s="214"/>
      <c r="Z19890" s="214"/>
      <c r="AA19890" s="217"/>
      <c r="AB19890" s="217"/>
      <c r="AC19890" s="217"/>
      <c r="AD19890" s="213"/>
    </row>
    <row r="19891" spans="20:30" x14ac:dyDescent="0.2">
      <c r="T19891" s="212"/>
      <c r="U19891" s="213"/>
      <c r="V19891" s="213"/>
      <c r="W19891" s="213"/>
      <c r="X19891" s="214"/>
      <c r="Y19891" s="214"/>
      <c r="Z19891" s="214"/>
      <c r="AA19891" s="217"/>
      <c r="AB19891" s="217"/>
      <c r="AC19891" s="217"/>
      <c r="AD19891" s="213"/>
    </row>
    <row r="19892" spans="20:30" x14ac:dyDescent="0.2">
      <c r="T19892" s="212"/>
      <c r="U19892" s="213"/>
      <c r="V19892" s="213"/>
      <c r="W19892" s="213"/>
      <c r="X19892" s="214"/>
      <c r="Y19892" s="214"/>
      <c r="Z19892" s="214"/>
      <c r="AA19892" s="217"/>
      <c r="AB19892" s="217"/>
      <c r="AC19892" s="217"/>
      <c r="AD19892" s="213"/>
    </row>
    <row r="19893" spans="20:30" x14ac:dyDescent="0.2">
      <c r="T19893" s="212"/>
      <c r="U19893" s="213"/>
      <c r="V19893" s="213"/>
      <c r="W19893" s="213"/>
      <c r="X19893" s="214"/>
      <c r="Y19893" s="214"/>
      <c r="Z19893" s="214"/>
      <c r="AA19893" s="217"/>
      <c r="AB19893" s="217"/>
      <c r="AC19893" s="217"/>
      <c r="AD19893" s="213"/>
    </row>
    <row r="19894" spans="20:30" x14ac:dyDescent="0.2">
      <c r="T19894" s="212"/>
      <c r="U19894" s="213"/>
      <c r="V19894" s="213"/>
      <c r="W19894" s="213"/>
      <c r="X19894" s="214"/>
      <c r="Y19894" s="214"/>
      <c r="Z19894" s="214"/>
      <c r="AA19894" s="217"/>
      <c r="AB19894" s="217"/>
      <c r="AC19894" s="217"/>
      <c r="AD19894" s="213"/>
    </row>
    <row r="19895" spans="20:30" x14ac:dyDescent="0.2">
      <c r="T19895" s="212"/>
      <c r="U19895" s="213"/>
      <c r="V19895" s="213"/>
      <c r="W19895" s="213"/>
      <c r="X19895" s="214"/>
      <c r="Y19895" s="214"/>
      <c r="Z19895" s="214"/>
      <c r="AA19895" s="217"/>
      <c r="AB19895" s="217"/>
      <c r="AC19895" s="217"/>
      <c r="AD19895" s="213"/>
    </row>
    <row r="19896" spans="20:30" x14ac:dyDescent="0.2">
      <c r="T19896" s="212"/>
      <c r="U19896" s="213"/>
      <c r="V19896" s="213"/>
      <c r="W19896" s="213"/>
      <c r="X19896" s="214"/>
      <c r="Y19896" s="214"/>
      <c r="Z19896" s="214"/>
      <c r="AA19896" s="217"/>
      <c r="AB19896" s="217"/>
      <c r="AC19896" s="217"/>
      <c r="AD19896" s="213"/>
    </row>
    <row r="19897" spans="20:30" x14ac:dyDescent="0.2">
      <c r="T19897" s="212"/>
      <c r="U19897" s="213"/>
      <c r="V19897" s="213"/>
      <c r="W19897" s="213"/>
      <c r="X19897" s="214"/>
      <c r="Y19897" s="214"/>
      <c r="Z19897" s="214"/>
      <c r="AA19897" s="217"/>
      <c r="AB19897" s="217"/>
      <c r="AC19897" s="217"/>
      <c r="AD19897" s="213"/>
    </row>
    <row r="19898" spans="20:30" x14ac:dyDescent="0.2">
      <c r="T19898" s="212"/>
      <c r="U19898" s="213"/>
      <c r="V19898" s="213"/>
      <c r="W19898" s="213"/>
      <c r="X19898" s="214"/>
      <c r="Y19898" s="214"/>
      <c r="Z19898" s="214"/>
      <c r="AA19898" s="217"/>
      <c r="AB19898" s="217"/>
      <c r="AC19898" s="217"/>
      <c r="AD19898" s="213"/>
    </row>
    <row r="19899" spans="20:30" x14ac:dyDescent="0.2">
      <c r="T19899" s="212"/>
      <c r="U19899" s="213"/>
      <c r="V19899" s="213"/>
      <c r="W19899" s="213"/>
      <c r="X19899" s="214"/>
      <c r="Y19899" s="214"/>
      <c r="Z19899" s="214"/>
      <c r="AA19899" s="217"/>
      <c r="AB19899" s="217"/>
      <c r="AC19899" s="217"/>
      <c r="AD19899" s="213"/>
    </row>
    <row r="19900" spans="20:30" x14ac:dyDescent="0.2">
      <c r="T19900" s="212"/>
      <c r="U19900" s="213"/>
      <c r="V19900" s="213"/>
      <c r="W19900" s="213"/>
      <c r="X19900" s="214"/>
      <c r="Y19900" s="214"/>
      <c r="Z19900" s="214"/>
      <c r="AA19900" s="217"/>
      <c r="AB19900" s="217"/>
      <c r="AC19900" s="217"/>
      <c r="AD19900" s="213"/>
    </row>
    <row r="19901" spans="20:30" x14ac:dyDescent="0.2">
      <c r="T19901" s="212"/>
      <c r="U19901" s="213"/>
      <c r="V19901" s="213"/>
      <c r="W19901" s="213"/>
      <c r="X19901" s="214"/>
      <c r="Y19901" s="214"/>
      <c r="Z19901" s="214"/>
      <c r="AA19901" s="217"/>
      <c r="AB19901" s="217"/>
      <c r="AC19901" s="217"/>
      <c r="AD19901" s="213"/>
    </row>
    <row r="19902" spans="20:30" x14ac:dyDescent="0.2">
      <c r="T19902" s="212"/>
      <c r="U19902" s="213"/>
      <c r="V19902" s="213"/>
      <c r="W19902" s="213"/>
      <c r="X19902" s="214"/>
      <c r="Y19902" s="214"/>
      <c r="Z19902" s="214"/>
      <c r="AA19902" s="217"/>
      <c r="AB19902" s="217"/>
      <c r="AC19902" s="217"/>
      <c r="AD19902" s="213"/>
    </row>
    <row r="19903" spans="20:30" x14ac:dyDescent="0.2">
      <c r="T19903" s="212"/>
      <c r="U19903" s="213"/>
      <c r="V19903" s="213"/>
      <c r="W19903" s="213"/>
      <c r="X19903" s="214"/>
      <c r="Y19903" s="214"/>
      <c r="Z19903" s="214"/>
      <c r="AA19903" s="217"/>
      <c r="AB19903" s="217"/>
      <c r="AC19903" s="217"/>
      <c r="AD19903" s="213"/>
    </row>
    <row r="19904" spans="20:30" x14ac:dyDescent="0.2">
      <c r="T19904" s="212"/>
      <c r="U19904" s="213"/>
      <c r="V19904" s="213"/>
      <c r="W19904" s="213"/>
      <c r="X19904" s="214"/>
      <c r="Y19904" s="214"/>
      <c r="Z19904" s="214"/>
      <c r="AA19904" s="217"/>
      <c r="AB19904" s="217"/>
      <c r="AC19904" s="217"/>
      <c r="AD19904" s="213"/>
    </row>
    <row r="19905" spans="20:30" x14ac:dyDescent="0.2">
      <c r="T19905" s="212"/>
      <c r="U19905" s="213"/>
      <c r="V19905" s="213"/>
      <c r="W19905" s="213"/>
      <c r="X19905" s="214"/>
      <c r="Y19905" s="214"/>
      <c r="Z19905" s="214"/>
      <c r="AA19905" s="217"/>
      <c r="AB19905" s="217"/>
      <c r="AC19905" s="217"/>
      <c r="AD19905" s="213"/>
    </row>
    <row r="19906" spans="20:30" x14ac:dyDescent="0.2">
      <c r="T19906" s="212"/>
      <c r="U19906" s="213"/>
      <c r="V19906" s="213"/>
      <c r="W19906" s="213"/>
      <c r="X19906" s="214"/>
      <c r="Y19906" s="214"/>
      <c r="Z19906" s="214"/>
      <c r="AA19906" s="217"/>
      <c r="AB19906" s="217"/>
      <c r="AC19906" s="217"/>
      <c r="AD19906" s="213"/>
    </row>
    <row r="19907" spans="20:30" x14ac:dyDescent="0.2">
      <c r="T19907" s="212"/>
      <c r="U19907" s="213"/>
      <c r="V19907" s="213"/>
      <c r="W19907" s="213"/>
      <c r="X19907" s="214"/>
      <c r="Y19907" s="214"/>
      <c r="Z19907" s="214"/>
      <c r="AA19907" s="217"/>
      <c r="AB19907" s="217"/>
      <c r="AC19907" s="217"/>
      <c r="AD19907" s="213"/>
    </row>
    <row r="19908" spans="20:30" x14ac:dyDescent="0.2">
      <c r="T19908" s="212"/>
      <c r="U19908" s="213"/>
      <c r="V19908" s="213"/>
      <c r="W19908" s="213"/>
      <c r="X19908" s="214"/>
      <c r="Y19908" s="214"/>
      <c r="Z19908" s="214"/>
      <c r="AA19908" s="217"/>
      <c r="AB19908" s="217"/>
      <c r="AC19908" s="217"/>
      <c r="AD19908" s="213"/>
    </row>
    <row r="19909" spans="20:30" x14ac:dyDescent="0.2">
      <c r="T19909" s="212"/>
      <c r="U19909" s="213"/>
      <c r="V19909" s="213"/>
      <c r="W19909" s="213"/>
      <c r="X19909" s="214"/>
      <c r="Y19909" s="214"/>
      <c r="Z19909" s="214"/>
      <c r="AA19909" s="217"/>
      <c r="AB19909" s="217"/>
      <c r="AC19909" s="217"/>
      <c r="AD19909" s="213"/>
    </row>
    <row r="19910" spans="20:30" x14ac:dyDescent="0.2">
      <c r="T19910" s="212"/>
      <c r="U19910" s="213"/>
      <c r="V19910" s="213"/>
      <c r="W19910" s="213"/>
      <c r="X19910" s="214"/>
      <c r="Y19910" s="214"/>
      <c r="Z19910" s="214"/>
      <c r="AA19910" s="217"/>
      <c r="AB19910" s="217"/>
      <c r="AC19910" s="217"/>
      <c r="AD19910" s="213"/>
    </row>
    <row r="19911" spans="20:30" x14ac:dyDescent="0.2">
      <c r="T19911" s="212"/>
      <c r="U19911" s="213"/>
      <c r="V19911" s="213"/>
      <c r="W19911" s="213"/>
      <c r="X19911" s="214"/>
      <c r="Y19911" s="214"/>
      <c r="Z19911" s="214"/>
      <c r="AA19911" s="217"/>
      <c r="AB19911" s="217"/>
      <c r="AC19911" s="217"/>
      <c r="AD19911" s="213"/>
    </row>
    <row r="19912" spans="20:30" x14ac:dyDescent="0.2">
      <c r="T19912" s="212"/>
      <c r="U19912" s="213"/>
      <c r="V19912" s="213"/>
      <c r="W19912" s="213"/>
      <c r="X19912" s="214"/>
      <c r="Y19912" s="214"/>
      <c r="Z19912" s="214"/>
      <c r="AA19912" s="217"/>
      <c r="AB19912" s="217"/>
      <c r="AC19912" s="217"/>
      <c r="AD19912" s="213"/>
    </row>
    <row r="19913" spans="20:30" x14ac:dyDescent="0.2">
      <c r="T19913" s="212"/>
      <c r="U19913" s="213"/>
      <c r="V19913" s="213"/>
      <c r="W19913" s="213"/>
      <c r="X19913" s="214"/>
      <c r="Y19913" s="214"/>
      <c r="Z19913" s="214"/>
      <c r="AA19913" s="217"/>
      <c r="AB19913" s="217"/>
      <c r="AC19913" s="217"/>
      <c r="AD19913" s="213"/>
    </row>
    <row r="19914" spans="20:30" x14ac:dyDescent="0.2">
      <c r="T19914" s="212"/>
      <c r="U19914" s="213"/>
      <c r="V19914" s="213"/>
      <c r="W19914" s="213"/>
      <c r="X19914" s="214"/>
      <c r="Y19914" s="214"/>
      <c r="Z19914" s="214"/>
      <c r="AA19914" s="217"/>
      <c r="AB19914" s="217"/>
      <c r="AC19914" s="217"/>
      <c r="AD19914" s="213"/>
    </row>
    <row r="19915" spans="20:30" x14ac:dyDescent="0.2">
      <c r="T19915" s="212"/>
      <c r="U19915" s="213"/>
      <c r="V19915" s="213"/>
      <c r="W19915" s="213"/>
      <c r="X19915" s="214"/>
      <c r="Y19915" s="214"/>
      <c r="Z19915" s="214"/>
      <c r="AA19915" s="217"/>
      <c r="AB19915" s="217"/>
      <c r="AC19915" s="217"/>
      <c r="AD19915" s="213"/>
    </row>
    <row r="19916" spans="20:30" x14ac:dyDescent="0.2">
      <c r="T19916" s="212"/>
      <c r="U19916" s="213"/>
      <c r="V19916" s="213"/>
      <c r="W19916" s="213"/>
      <c r="X19916" s="214"/>
      <c r="Y19916" s="214"/>
      <c r="Z19916" s="214"/>
      <c r="AA19916" s="217"/>
      <c r="AB19916" s="217"/>
      <c r="AC19916" s="217"/>
      <c r="AD19916" s="213"/>
    </row>
    <row r="19917" spans="20:30" x14ac:dyDescent="0.2">
      <c r="T19917" s="212"/>
      <c r="U19917" s="213"/>
      <c r="V19917" s="213"/>
      <c r="W19917" s="213"/>
      <c r="X19917" s="214"/>
      <c r="Y19917" s="214"/>
      <c r="Z19917" s="214"/>
      <c r="AA19917" s="217"/>
      <c r="AB19917" s="217"/>
      <c r="AC19917" s="217"/>
      <c r="AD19917" s="213"/>
    </row>
    <row r="19918" spans="20:30" x14ac:dyDescent="0.2">
      <c r="T19918" s="212"/>
      <c r="U19918" s="213"/>
      <c r="V19918" s="213"/>
      <c r="W19918" s="213"/>
      <c r="X19918" s="214"/>
      <c r="Y19918" s="214"/>
      <c r="Z19918" s="214"/>
      <c r="AA19918" s="217"/>
      <c r="AB19918" s="217"/>
      <c r="AC19918" s="217"/>
      <c r="AD19918" s="213"/>
    </row>
    <row r="19919" spans="20:30" x14ac:dyDescent="0.2">
      <c r="T19919" s="212"/>
      <c r="U19919" s="213"/>
      <c r="V19919" s="213"/>
      <c r="W19919" s="213"/>
      <c r="X19919" s="214"/>
      <c r="Y19919" s="214"/>
      <c r="Z19919" s="214"/>
      <c r="AA19919" s="217"/>
      <c r="AB19919" s="217"/>
      <c r="AC19919" s="217"/>
      <c r="AD19919" s="213"/>
    </row>
    <row r="19920" spans="20:30" x14ac:dyDescent="0.2">
      <c r="T19920" s="212"/>
      <c r="U19920" s="213"/>
      <c r="V19920" s="213"/>
      <c r="W19920" s="213"/>
      <c r="X19920" s="214"/>
      <c r="Y19920" s="214"/>
      <c r="Z19920" s="214"/>
      <c r="AA19920" s="217"/>
      <c r="AB19920" s="217"/>
      <c r="AC19920" s="217"/>
      <c r="AD19920" s="213"/>
    </row>
    <row r="19921" spans="20:30" x14ac:dyDescent="0.2">
      <c r="T19921" s="212"/>
      <c r="U19921" s="213"/>
      <c r="V19921" s="213"/>
      <c r="W19921" s="213"/>
      <c r="X19921" s="214"/>
      <c r="Y19921" s="214"/>
      <c r="Z19921" s="214"/>
      <c r="AA19921" s="217"/>
      <c r="AB19921" s="217"/>
      <c r="AC19921" s="217"/>
      <c r="AD19921" s="213"/>
    </row>
    <row r="19922" spans="20:30" x14ac:dyDescent="0.2">
      <c r="T19922" s="212"/>
      <c r="U19922" s="213"/>
      <c r="V19922" s="213"/>
      <c r="W19922" s="213"/>
      <c r="X19922" s="214"/>
      <c r="Y19922" s="214"/>
      <c r="Z19922" s="214"/>
      <c r="AA19922" s="217"/>
      <c r="AB19922" s="217"/>
      <c r="AC19922" s="217"/>
      <c r="AD19922" s="213"/>
    </row>
    <row r="19923" spans="20:30" x14ac:dyDescent="0.2">
      <c r="T19923" s="212"/>
      <c r="U19923" s="213"/>
      <c r="V19923" s="213"/>
      <c r="W19923" s="213"/>
      <c r="X19923" s="214"/>
      <c r="Y19923" s="214"/>
      <c r="Z19923" s="214"/>
      <c r="AA19923" s="217"/>
      <c r="AB19923" s="217"/>
      <c r="AC19923" s="217"/>
      <c r="AD19923" s="213"/>
    </row>
    <row r="19924" spans="20:30" x14ac:dyDescent="0.2">
      <c r="T19924" s="212"/>
      <c r="U19924" s="213"/>
      <c r="V19924" s="213"/>
      <c r="W19924" s="213"/>
      <c r="X19924" s="214"/>
      <c r="Y19924" s="214"/>
      <c r="Z19924" s="214"/>
      <c r="AA19924" s="217"/>
      <c r="AB19924" s="217"/>
      <c r="AC19924" s="217"/>
      <c r="AD19924" s="213"/>
    </row>
    <row r="19925" spans="20:30" x14ac:dyDescent="0.2">
      <c r="T19925" s="212"/>
      <c r="U19925" s="213"/>
      <c r="V19925" s="213"/>
      <c r="W19925" s="213"/>
      <c r="X19925" s="214"/>
      <c r="Y19925" s="214"/>
      <c r="Z19925" s="214"/>
      <c r="AA19925" s="217"/>
      <c r="AB19925" s="217"/>
      <c r="AC19925" s="217"/>
      <c r="AD19925" s="213"/>
    </row>
    <row r="19926" spans="20:30" x14ac:dyDescent="0.2">
      <c r="T19926" s="212"/>
      <c r="U19926" s="213"/>
      <c r="V19926" s="213"/>
      <c r="W19926" s="213"/>
      <c r="X19926" s="214"/>
      <c r="Y19926" s="214"/>
      <c r="Z19926" s="214"/>
      <c r="AA19926" s="217"/>
      <c r="AB19926" s="217"/>
      <c r="AC19926" s="217"/>
      <c r="AD19926" s="213"/>
    </row>
    <row r="19927" spans="20:30" x14ac:dyDescent="0.2">
      <c r="T19927" s="212"/>
      <c r="U19927" s="213"/>
      <c r="V19927" s="213"/>
      <c r="W19927" s="213"/>
      <c r="X19927" s="214"/>
      <c r="Y19927" s="214"/>
      <c r="Z19927" s="214"/>
      <c r="AA19927" s="217"/>
      <c r="AB19927" s="217"/>
      <c r="AC19927" s="217"/>
      <c r="AD19927" s="213"/>
    </row>
    <row r="19928" spans="20:30" x14ac:dyDescent="0.2">
      <c r="T19928" s="212"/>
      <c r="U19928" s="213"/>
      <c r="V19928" s="213"/>
      <c r="W19928" s="213"/>
      <c r="X19928" s="214"/>
      <c r="Y19928" s="214"/>
      <c r="Z19928" s="214"/>
      <c r="AA19928" s="217"/>
      <c r="AB19928" s="217"/>
      <c r="AC19928" s="217"/>
      <c r="AD19928" s="213"/>
    </row>
    <row r="19929" spans="20:30" x14ac:dyDescent="0.2">
      <c r="T19929" s="212"/>
      <c r="U19929" s="213"/>
      <c r="V19929" s="213"/>
      <c r="W19929" s="213"/>
      <c r="X19929" s="214"/>
      <c r="Y19929" s="214"/>
      <c r="Z19929" s="214"/>
      <c r="AA19929" s="217"/>
      <c r="AB19929" s="217"/>
      <c r="AC19929" s="217"/>
      <c r="AD19929" s="213"/>
    </row>
    <row r="19930" spans="20:30" x14ac:dyDescent="0.2">
      <c r="T19930" s="212"/>
      <c r="U19930" s="213"/>
      <c r="V19930" s="213"/>
      <c r="W19930" s="213"/>
      <c r="X19930" s="214"/>
      <c r="Y19930" s="214"/>
      <c r="Z19930" s="214"/>
      <c r="AA19930" s="217"/>
      <c r="AB19930" s="217"/>
      <c r="AC19930" s="217"/>
      <c r="AD19930" s="213"/>
    </row>
    <row r="19931" spans="20:30" x14ac:dyDescent="0.2">
      <c r="T19931" s="212"/>
      <c r="U19931" s="213"/>
      <c r="V19931" s="213"/>
      <c r="W19931" s="213"/>
      <c r="X19931" s="214"/>
      <c r="Y19931" s="214"/>
      <c r="Z19931" s="214"/>
      <c r="AA19931" s="217"/>
      <c r="AB19931" s="217"/>
      <c r="AC19931" s="217"/>
      <c r="AD19931" s="213"/>
    </row>
    <row r="19932" spans="20:30" x14ac:dyDescent="0.2">
      <c r="T19932" s="212"/>
      <c r="U19932" s="213"/>
      <c r="V19932" s="213"/>
      <c r="W19932" s="213"/>
      <c r="X19932" s="214"/>
      <c r="Y19932" s="214"/>
      <c r="Z19932" s="214"/>
      <c r="AA19932" s="217"/>
      <c r="AB19932" s="217"/>
      <c r="AC19932" s="217"/>
      <c r="AD19932" s="213"/>
    </row>
    <row r="19933" spans="20:30" x14ac:dyDescent="0.2">
      <c r="T19933" s="212"/>
      <c r="U19933" s="213"/>
      <c r="V19933" s="213"/>
      <c r="W19933" s="213"/>
      <c r="X19933" s="214"/>
      <c r="Y19933" s="214"/>
      <c r="Z19933" s="214"/>
      <c r="AA19933" s="217"/>
      <c r="AB19933" s="217"/>
      <c r="AC19933" s="217"/>
      <c r="AD19933" s="213"/>
    </row>
    <row r="19934" spans="20:30" x14ac:dyDescent="0.2">
      <c r="T19934" s="212"/>
      <c r="U19934" s="213"/>
      <c r="V19934" s="213"/>
      <c r="W19934" s="213"/>
      <c r="X19934" s="214"/>
      <c r="Y19934" s="214"/>
      <c r="Z19934" s="214"/>
      <c r="AA19934" s="217"/>
      <c r="AB19934" s="217"/>
      <c r="AC19934" s="217"/>
      <c r="AD19934" s="213"/>
    </row>
    <row r="19935" spans="20:30" x14ac:dyDescent="0.2">
      <c r="T19935" s="212"/>
      <c r="U19935" s="213"/>
      <c r="V19935" s="213"/>
      <c r="W19935" s="213"/>
      <c r="X19935" s="214"/>
      <c r="Y19935" s="214"/>
      <c r="Z19935" s="214"/>
      <c r="AA19935" s="217"/>
      <c r="AB19935" s="217"/>
      <c r="AC19935" s="217"/>
      <c r="AD19935" s="213"/>
    </row>
    <row r="19936" spans="20:30" x14ac:dyDescent="0.2">
      <c r="T19936" s="212"/>
      <c r="U19936" s="213"/>
      <c r="V19936" s="213"/>
      <c r="W19936" s="213"/>
      <c r="X19936" s="214"/>
      <c r="Y19936" s="214"/>
      <c r="Z19936" s="214"/>
      <c r="AA19936" s="217"/>
      <c r="AB19936" s="217"/>
      <c r="AC19936" s="217"/>
      <c r="AD19936" s="213"/>
    </row>
    <row r="19937" spans="20:30" x14ac:dyDescent="0.2">
      <c r="T19937" s="212"/>
      <c r="U19937" s="213"/>
      <c r="V19937" s="213"/>
      <c r="W19937" s="213"/>
      <c r="X19937" s="214"/>
      <c r="Y19937" s="214"/>
      <c r="Z19937" s="214"/>
      <c r="AA19937" s="217"/>
      <c r="AB19937" s="217"/>
      <c r="AC19937" s="217"/>
      <c r="AD19937" s="213"/>
    </row>
    <row r="19938" spans="20:30" x14ac:dyDescent="0.2">
      <c r="T19938" s="212"/>
      <c r="U19938" s="213"/>
      <c r="V19938" s="213"/>
      <c r="W19938" s="213"/>
      <c r="X19938" s="214"/>
      <c r="Y19938" s="214"/>
      <c r="Z19938" s="214"/>
      <c r="AA19938" s="217"/>
      <c r="AB19938" s="217"/>
      <c r="AC19938" s="217"/>
      <c r="AD19938" s="213"/>
    </row>
    <row r="19939" spans="20:30" x14ac:dyDescent="0.2">
      <c r="T19939" s="212"/>
      <c r="U19939" s="213"/>
      <c r="V19939" s="213"/>
      <c r="W19939" s="213"/>
      <c r="X19939" s="214"/>
      <c r="Y19939" s="214"/>
      <c r="Z19939" s="214"/>
      <c r="AA19939" s="217"/>
      <c r="AB19939" s="217"/>
      <c r="AC19939" s="217"/>
      <c r="AD19939" s="213"/>
    </row>
    <row r="19940" spans="20:30" x14ac:dyDescent="0.2">
      <c r="T19940" s="212"/>
      <c r="U19940" s="213"/>
      <c r="V19940" s="213"/>
      <c r="W19940" s="213"/>
      <c r="X19940" s="214"/>
      <c r="Y19940" s="214"/>
      <c r="Z19940" s="214"/>
      <c r="AA19940" s="217"/>
      <c r="AB19940" s="217"/>
      <c r="AC19940" s="217"/>
      <c r="AD19940" s="213"/>
    </row>
    <row r="19941" spans="20:30" x14ac:dyDescent="0.2">
      <c r="T19941" s="212"/>
      <c r="U19941" s="213"/>
      <c r="V19941" s="213"/>
      <c r="W19941" s="213"/>
      <c r="X19941" s="214"/>
      <c r="Y19941" s="214"/>
      <c r="Z19941" s="214"/>
      <c r="AA19941" s="217"/>
      <c r="AB19941" s="217"/>
      <c r="AC19941" s="217"/>
      <c r="AD19941" s="213"/>
    </row>
    <row r="19942" spans="20:30" x14ac:dyDescent="0.2">
      <c r="T19942" s="212"/>
      <c r="U19942" s="213"/>
      <c r="V19942" s="213"/>
      <c r="W19942" s="213"/>
      <c r="X19942" s="214"/>
      <c r="Y19942" s="214"/>
      <c r="Z19942" s="214"/>
      <c r="AA19942" s="217"/>
      <c r="AB19942" s="217"/>
      <c r="AC19942" s="217"/>
      <c r="AD19942" s="213"/>
    </row>
    <row r="19943" spans="20:30" x14ac:dyDescent="0.2">
      <c r="T19943" s="212"/>
      <c r="U19943" s="213"/>
      <c r="V19943" s="213"/>
      <c r="W19943" s="213"/>
      <c r="X19943" s="214"/>
      <c r="Y19943" s="214"/>
      <c r="Z19943" s="214"/>
      <c r="AA19943" s="217"/>
      <c r="AB19943" s="217"/>
      <c r="AC19943" s="217"/>
      <c r="AD19943" s="213"/>
    </row>
    <row r="19944" spans="20:30" x14ac:dyDescent="0.2">
      <c r="T19944" s="212"/>
      <c r="U19944" s="213"/>
      <c r="V19944" s="213"/>
      <c r="W19944" s="213"/>
      <c r="X19944" s="214"/>
      <c r="Y19944" s="214"/>
      <c r="Z19944" s="214"/>
      <c r="AA19944" s="217"/>
      <c r="AB19944" s="217"/>
      <c r="AC19944" s="217"/>
      <c r="AD19944" s="213"/>
    </row>
    <row r="19945" spans="20:30" x14ac:dyDescent="0.2">
      <c r="T19945" s="212"/>
      <c r="U19945" s="213"/>
      <c r="V19945" s="213"/>
      <c r="W19945" s="213"/>
      <c r="X19945" s="214"/>
      <c r="Y19945" s="214"/>
      <c r="Z19945" s="214"/>
      <c r="AA19945" s="217"/>
      <c r="AB19945" s="217"/>
      <c r="AC19945" s="217"/>
      <c r="AD19945" s="213"/>
    </row>
    <row r="19946" spans="20:30" x14ac:dyDescent="0.2">
      <c r="T19946" s="212"/>
      <c r="U19946" s="213"/>
      <c r="V19946" s="213"/>
      <c r="W19946" s="213"/>
      <c r="X19946" s="214"/>
      <c r="Y19946" s="214"/>
      <c r="Z19946" s="214"/>
      <c r="AA19946" s="217"/>
      <c r="AB19946" s="217"/>
      <c r="AC19946" s="217"/>
      <c r="AD19946" s="213"/>
    </row>
    <row r="19947" spans="20:30" x14ac:dyDescent="0.2">
      <c r="T19947" s="212"/>
      <c r="U19947" s="213"/>
      <c r="V19947" s="213"/>
      <c r="W19947" s="213"/>
      <c r="X19947" s="214"/>
      <c r="Y19947" s="214"/>
      <c r="Z19947" s="214"/>
      <c r="AA19947" s="217"/>
      <c r="AB19947" s="217"/>
      <c r="AC19947" s="217"/>
      <c r="AD19947" s="213"/>
    </row>
    <row r="19948" spans="20:30" x14ac:dyDescent="0.2">
      <c r="T19948" s="212"/>
      <c r="U19948" s="213"/>
      <c r="V19948" s="213"/>
      <c r="W19948" s="213"/>
      <c r="X19948" s="214"/>
      <c r="Y19948" s="214"/>
      <c r="Z19948" s="214"/>
      <c r="AA19948" s="217"/>
      <c r="AB19948" s="217"/>
      <c r="AC19948" s="217"/>
      <c r="AD19948" s="213"/>
    </row>
    <row r="19949" spans="20:30" x14ac:dyDescent="0.2">
      <c r="T19949" s="212"/>
      <c r="U19949" s="213"/>
      <c r="V19949" s="213"/>
      <c r="W19949" s="213"/>
      <c r="X19949" s="214"/>
      <c r="Y19949" s="214"/>
      <c r="Z19949" s="214"/>
      <c r="AA19949" s="217"/>
      <c r="AB19949" s="217"/>
      <c r="AC19949" s="217"/>
      <c r="AD19949" s="213"/>
    </row>
    <row r="19950" spans="20:30" x14ac:dyDescent="0.2">
      <c r="T19950" s="212"/>
      <c r="U19950" s="213"/>
      <c r="V19950" s="213"/>
      <c r="W19950" s="213"/>
      <c r="X19950" s="214"/>
      <c r="Y19950" s="214"/>
      <c r="Z19950" s="214"/>
      <c r="AA19950" s="217"/>
      <c r="AB19950" s="217"/>
      <c r="AC19950" s="217"/>
      <c r="AD19950" s="213"/>
    </row>
    <row r="19951" spans="20:30" x14ac:dyDescent="0.2">
      <c r="T19951" s="212"/>
      <c r="U19951" s="213"/>
      <c r="V19951" s="213"/>
      <c r="W19951" s="213"/>
      <c r="X19951" s="214"/>
      <c r="Y19951" s="214"/>
      <c r="Z19951" s="214"/>
      <c r="AA19951" s="217"/>
      <c r="AB19951" s="217"/>
      <c r="AC19951" s="217"/>
      <c r="AD19951" s="213"/>
    </row>
    <row r="19952" spans="20:30" x14ac:dyDescent="0.2">
      <c r="T19952" s="212"/>
      <c r="U19952" s="213"/>
      <c r="V19952" s="213"/>
      <c r="W19952" s="213"/>
      <c r="X19952" s="214"/>
      <c r="Y19952" s="214"/>
      <c r="Z19952" s="214"/>
      <c r="AA19952" s="217"/>
      <c r="AB19952" s="217"/>
      <c r="AC19952" s="217"/>
      <c r="AD19952" s="213"/>
    </row>
    <row r="19953" spans="20:30" x14ac:dyDescent="0.2">
      <c r="T19953" s="212"/>
      <c r="U19953" s="213"/>
      <c r="V19953" s="213"/>
      <c r="W19953" s="213"/>
      <c r="X19953" s="214"/>
      <c r="Y19953" s="214"/>
      <c r="Z19953" s="214"/>
      <c r="AA19953" s="217"/>
      <c r="AB19953" s="217"/>
      <c r="AC19953" s="217"/>
      <c r="AD19953" s="213"/>
    </row>
    <row r="19954" spans="20:30" x14ac:dyDescent="0.2">
      <c r="T19954" s="212"/>
      <c r="U19954" s="213"/>
      <c r="V19954" s="213"/>
      <c r="W19954" s="213"/>
      <c r="X19954" s="214"/>
      <c r="Y19954" s="214"/>
      <c r="Z19954" s="214"/>
      <c r="AA19954" s="217"/>
      <c r="AB19954" s="217"/>
      <c r="AC19954" s="217"/>
      <c r="AD19954" s="213"/>
    </row>
    <row r="19955" spans="20:30" x14ac:dyDescent="0.2">
      <c r="T19955" s="212"/>
      <c r="U19955" s="213"/>
      <c r="V19955" s="213"/>
      <c r="W19955" s="213"/>
      <c r="X19955" s="214"/>
      <c r="Y19955" s="214"/>
      <c r="Z19955" s="214"/>
      <c r="AA19955" s="217"/>
      <c r="AB19955" s="217"/>
      <c r="AC19955" s="217"/>
      <c r="AD19955" s="213"/>
    </row>
    <row r="19956" spans="20:30" x14ac:dyDescent="0.2">
      <c r="T19956" s="212"/>
      <c r="U19956" s="213"/>
      <c r="V19956" s="213"/>
      <c r="W19956" s="213"/>
      <c r="X19956" s="214"/>
      <c r="Y19956" s="214"/>
      <c r="Z19956" s="214"/>
      <c r="AA19956" s="217"/>
      <c r="AB19956" s="217"/>
      <c r="AC19956" s="217"/>
      <c r="AD19956" s="213"/>
    </row>
    <row r="19957" spans="20:30" x14ac:dyDescent="0.2">
      <c r="T19957" s="212"/>
      <c r="U19957" s="213"/>
      <c r="V19957" s="213"/>
      <c r="W19957" s="213"/>
      <c r="X19957" s="214"/>
      <c r="Y19957" s="214"/>
      <c r="Z19957" s="214"/>
      <c r="AA19957" s="217"/>
      <c r="AB19957" s="217"/>
      <c r="AC19957" s="217"/>
      <c r="AD19957" s="213"/>
    </row>
    <row r="19958" spans="20:30" x14ac:dyDescent="0.2">
      <c r="T19958" s="212"/>
      <c r="U19958" s="213"/>
      <c r="V19958" s="213"/>
      <c r="W19958" s="213"/>
      <c r="X19958" s="214"/>
      <c r="Y19958" s="214"/>
      <c r="Z19958" s="214"/>
      <c r="AA19958" s="217"/>
      <c r="AB19958" s="217"/>
      <c r="AC19958" s="217"/>
      <c r="AD19958" s="213"/>
    </row>
    <row r="19959" spans="20:30" x14ac:dyDescent="0.2">
      <c r="T19959" s="212"/>
      <c r="U19959" s="213"/>
      <c r="V19959" s="213"/>
      <c r="W19959" s="213"/>
      <c r="X19959" s="214"/>
      <c r="Y19959" s="214"/>
      <c r="Z19959" s="214"/>
      <c r="AA19959" s="217"/>
      <c r="AB19959" s="217"/>
      <c r="AC19959" s="217"/>
      <c r="AD19959" s="213"/>
    </row>
    <row r="19960" spans="20:30" x14ac:dyDescent="0.2">
      <c r="T19960" s="212"/>
      <c r="U19960" s="213"/>
      <c r="V19960" s="213"/>
      <c r="W19960" s="213"/>
      <c r="X19960" s="214"/>
      <c r="Y19960" s="214"/>
      <c r="Z19960" s="214"/>
      <c r="AA19960" s="217"/>
      <c r="AB19960" s="217"/>
      <c r="AC19960" s="217"/>
      <c r="AD19960" s="213"/>
    </row>
    <row r="19961" spans="20:30" x14ac:dyDescent="0.2">
      <c r="T19961" s="212"/>
      <c r="U19961" s="213"/>
      <c r="V19961" s="213"/>
      <c r="W19961" s="213"/>
      <c r="X19961" s="214"/>
      <c r="Y19961" s="214"/>
      <c r="Z19961" s="214"/>
      <c r="AA19961" s="217"/>
      <c r="AB19961" s="217"/>
      <c r="AC19961" s="217"/>
      <c r="AD19961" s="213"/>
    </row>
    <row r="19962" spans="20:30" x14ac:dyDescent="0.2">
      <c r="T19962" s="212"/>
      <c r="U19962" s="213"/>
      <c r="V19962" s="213"/>
      <c r="W19962" s="213"/>
      <c r="X19962" s="214"/>
      <c r="Y19962" s="214"/>
      <c r="Z19962" s="214"/>
      <c r="AA19962" s="217"/>
      <c r="AB19962" s="217"/>
      <c r="AC19962" s="217"/>
      <c r="AD19962" s="213"/>
    </row>
    <row r="19963" spans="20:30" x14ac:dyDescent="0.2">
      <c r="T19963" s="212"/>
      <c r="U19963" s="213"/>
      <c r="V19963" s="213"/>
      <c r="W19963" s="213"/>
      <c r="X19963" s="214"/>
      <c r="Y19963" s="214"/>
      <c r="Z19963" s="214"/>
      <c r="AA19963" s="217"/>
      <c r="AB19963" s="217"/>
      <c r="AC19963" s="217"/>
      <c r="AD19963" s="213"/>
    </row>
    <row r="19964" spans="20:30" x14ac:dyDescent="0.2">
      <c r="T19964" s="212"/>
      <c r="U19964" s="213"/>
      <c r="V19964" s="213"/>
      <c r="W19964" s="213"/>
      <c r="X19964" s="214"/>
      <c r="Y19964" s="214"/>
      <c r="Z19964" s="214"/>
      <c r="AA19964" s="217"/>
      <c r="AB19964" s="217"/>
      <c r="AC19964" s="217"/>
      <c r="AD19964" s="213"/>
    </row>
    <row r="19965" spans="20:30" x14ac:dyDescent="0.2">
      <c r="T19965" s="212"/>
      <c r="U19965" s="213"/>
      <c r="V19965" s="213"/>
      <c r="W19965" s="213"/>
      <c r="X19965" s="214"/>
      <c r="Y19965" s="214"/>
      <c r="Z19965" s="214"/>
      <c r="AA19965" s="217"/>
      <c r="AB19965" s="217"/>
      <c r="AC19965" s="217"/>
      <c r="AD19965" s="213"/>
    </row>
    <row r="19966" spans="20:30" x14ac:dyDescent="0.2">
      <c r="T19966" s="212"/>
      <c r="U19966" s="213"/>
      <c r="V19966" s="213"/>
      <c r="W19966" s="213"/>
      <c r="X19966" s="214"/>
      <c r="Y19966" s="214"/>
      <c r="Z19966" s="214"/>
      <c r="AA19966" s="217"/>
      <c r="AB19966" s="217"/>
      <c r="AC19966" s="217"/>
      <c r="AD19966" s="213"/>
    </row>
    <row r="19967" spans="20:30" x14ac:dyDescent="0.2">
      <c r="T19967" s="212"/>
      <c r="U19967" s="213"/>
      <c r="V19967" s="213"/>
      <c r="W19967" s="213"/>
      <c r="X19967" s="214"/>
      <c r="Y19967" s="214"/>
      <c r="Z19967" s="214"/>
      <c r="AA19967" s="217"/>
      <c r="AB19967" s="217"/>
      <c r="AC19967" s="217"/>
      <c r="AD19967" s="213"/>
    </row>
    <row r="19968" spans="20:30" x14ac:dyDescent="0.2">
      <c r="T19968" s="212"/>
      <c r="U19968" s="213"/>
      <c r="V19968" s="213"/>
      <c r="W19968" s="213"/>
      <c r="X19968" s="214"/>
      <c r="Y19968" s="214"/>
      <c r="Z19968" s="214"/>
      <c r="AA19968" s="217"/>
      <c r="AB19968" s="217"/>
      <c r="AC19968" s="217"/>
      <c r="AD19968" s="213"/>
    </row>
    <row r="19969" spans="20:30" x14ac:dyDescent="0.2">
      <c r="T19969" s="212"/>
      <c r="U19969" s="213"/>
      <c r="V19969" s="213"/>
      <c r="W19969" s="213"/>
      <c r="X19969" s="214"/>
      <c r="Y19969" s="214"/>
      <c r="Z19969" s="214"/>
      <c r="AA19969" s="217"/>
      <c r="AB19969" s="217"/>
      <c r="AC19969" s="217"/>
      <c r="AD19969" s="213"/>
    </row>
    <row r="19970" spans="20:30" x14ac:dyDescent="0.2">
      <c r="T19970" s="212"/>
      <c r="U19970" s="213"/>
      <c r="V19970" s="213"/>
      <c r="W19970" s="213"/>
      <c r="X19970" s="214"/>
      <c r="Y19970" s="214"/>
      <c r="Z19970" s="214"/>
      <c r="AA19970" s="217"/>
      <c r="AB19970" s="217"/>
      <c r="AC19970" s="217"/>
      <c r="AD19970" s="213"/>
    </row>
    <row r="19971" spans="20:30" x14ac:dyDescent="0.2">
      <c r="T19971" s="212"/>
      <c r="U19971" s="213"/>
      <c r="V19971" s="213"/>
      <c r="W19971" s="213"/>
      <c r="X19971" s="214"/>
      <c r="Y19971" s="214"/>
      <c r="Z19971" s="214"/>
      <c r="AA19971" s="217"/>
      <c r="AB19971" s="217"/>
      <c r="AC19971" s="217"/>
      <c r="AD19971" s="213"/>
    </row>
    <row r="19972" spans="20:30" x14ac:dyDescent="0.2">
      <c r="T19972" s="212"/>
      <c r="U19972" s="213"/>
      <c r="V19972" s="213"/>
      <c r="W19972" s="213"/>
      <c r="X19972" s="214"/>
      <c r="Y19972" s="214"/>
      <c r="Z19972" s="214"/>
      <c r="AA19972" s="217"/>
      <c r="AB19972" s="217"/>
      <c r="AC19972" s="217"/>
      <c r="AD19972" s="213"/>
    </row>
    <row r="19973" spans="20:30" x14ac:dyDescent="0.2">
      <c r="T19973" s="212"/>
      <c r="U19973" s="213"/>
      <c r="V19973" s="213"/>
      <c r="W19973" s="213"/>
      <c r="X19973" s="214"/>
      <c r="Y19973" s="214"/>
      <c r="Z19973" s="214"/>
      <c r="AA19973" s="217"/>
      <c r="AB19973" s="217"/>
      <c r="AC19973" s="217"/>
      <c r="AD19973" s="213"/>
    </row>
    <row r="19974" spans="20:30" x14ac:dyDescent="0.2">
      <c r="T19974" s="212"/>
      <c r="U19974" s="213"/>
      <c r="V19974" s="213"/>
      <c r="W19974" s="213"/>
      <c r="X19974" s="214"/>
      <c r="Y19974" s="214"/>
      <c r="Z19974" s="214"/>
      <c r="AA19974" s="217"/>
      <c r="AB19974" s="217"/>
      <c r="AC19974" s="217"/>
      <c r="AD19974" s="213"/>
    </row>
    <row r="19975" spans="20:30" x14ac:dyDescent="0.2">
      <c r="T19975" s="212"/>
      <c r="U19975" s="213"/>
      <c r="V19975" s="213"/>
      <c r="W19975" s="213"/>
      <c r="X19975" s="214"/>
      <c r="Y19975" s="214"/>
      <c r="Z19975" s="214"/>
      <c r="AA19975" s="217"/>
      <c r="AB19975" s="217"/>
      <c r="AC19975" s="217"/>
      <c r="AD19975" s="213"/>
    </row>
    <row r="19976" spans="20:30" x14ac:dyDescent="0.2">
      <c r="T19976" s="212"/>
      <c r="U19976" s="213"/>
      <c r="V19976" s="213"/>
      <c r="W19976" s="213"/>
      <c r="X19976" s="214"/>
      <c r="Y19976" s="214"/>
      <c r="Z19976" s="214"/>
      <c r="AA19976" s="217"/>
      <c r="AB19976" s="217"/>
      <c r="AC19976" s="217"/>
      <c r="AD19976" s="213"/>
    </row>
    <row r="19977" spans="20:30" x14ac:dyDescent="0.2">
      <c r="T19977" s="212"/>
      <c r="U19977" s="213"/>
      <c r="V19977" s="213"/>
      <c r="W19977" s="213"/>
      <c r="X19977" s="214"/>
      <c r="Y19977" s="214"/>
      <c r="Z19977" s="214"/>
      <c r="AA19977" s="217"/>
      <c r="AB19977" s="217"/>
      <c r="AC19977" s="217"/>
      <c r="AD19977" s="213"/>
    </row>
    <row r="19978" spans="20:30" x14ac:dyDescent="0.2">
      <c r="T19978" s="212"/>
      <c r="U19978" s="213"/>
      <c r="V19978" s="213"/>
      <c r="W19978" s="213"/>
      <c r="X19978" s="214"/>
      <c r="Y19978" s="214"/>
      <c r="Z19978" s="214"/>
      <c r="AA19978" s="217"/>
      <c r="AB19978" s="217"/>
      <c r="AC19978" s="217"/>
      <c r="AD19978" s="213"/>
    </row>
    <row r="19979" spans="20:30" x14ac:dyDescent="0.2">
      <c r="T19979" s="212"/>
      <c r="U19979" s="213"/>
      <c r="V19979" s="213"/>
      <c r="W19979" s="213"/>
      <c r="X19979" s="214"/>
      <c r="Y19979" s="214"/>
      <c r="Z19979" s="214"/>
      <c r="AA19979" s="217"/>
      <c r="AB19979" s="217"/>
      <c r="AC19979" s="217"/>
      <c r="AD19979" s="213"/>
    </row>
    <row r="19980" spans="20:30" x14ac:dyDescent="0.2">
      <c r="T19980" s="212"/>
      <c r="U19980" s="213"/>
      <c r="V19980" s="213"/>
      <c r="W19980" s="213"/>
      <c r="X19980" s="214"/>
      <c r="Y19980" s="214"/>
      <c r="Z19980" s="214"/>
      <c r="AA19980" s="217"/>
      <c r="AB19980" s="217"/>
      <c r="AC19980" s="217"/>
      <c r="AD19980" s="213"/>
    </row>
    <row r="19981" spans="20:30" x14ac:dyDescent="0.2">
      <c r="T19981" s="212"/>
      <c r="U19981" s="213"/>
      <c r="V19981" s="213"/>
      <c r="W19981" s="213"/>
      <c r="X19981" s="214"/>
      <c r="Y19981" s="214"/>
      <c r="Z19981" s="214"/>
      <c r="AA19981" s="217"/>
      <c r="AB19981" s="217"/>
      <c r="AC19981" s="217"/>
      <c r="AD19981" s="213"/>
    </row>
    <row r="19982" spans="20:30" x14ac:dyDescent="0.2">
      <c r="T19982" s="212"/>
      <c r="U19982" s="213"/>
      <c r="V19982" s="213"/>
      <c r="W19982" s="213"/>
      <c r="X19982" s="214"/>
      <c r="Y19982" s="214"/>
      <c r="Z19982" s="214"/>
      <c r="AA19982" s="217"/>
      <c r="AB19982" s="217"/>
      <c r="AC19982" s="217"/>
      <c r="AD19982" s="213"/>
    </row>
    <row r="19983" spans="20:30" x14ac:dyDescent="0.2">
      <c r="T19983" s="212"/>
      <c r="U19983" s="213"/>
      <c r="V19983" s="213"/>
      <c r="W19983" s="213"/>
      <c r="X19983" s="214"/>
      <c r="Y19983" s="214"/>
      <c r="Z19983" s="214"/>
      <c r="AA19983" s="217"/>
      <c r="AB19983" s="217"/>
      <c r="AC19983" s="217"/>
      <c r="AD19983" s="213"/>
    </row>
    <row r="19984" spans="20:30" x14ac:dyDescent="0.2">
      <c r="T19984" s="212"/>
      <c r="U19984" s="213"/>
      <c r="V19984" s="213"/>
      <c r="W19984" s="213"/>
      <c r="X19984" s="214"/>
      <c r="Y19984" s="214"/>
      <c r="Z19984" s="214"/>
      <c r="AA19984" s="217"/>
      <c r="AB19984" s="217"/>
      <c r="AC19984" s="217"/>
      <c r="AD19984" s="213"/>
    </row>
    <row r="19985" spans="20:30" x14ac:dyDescent="0.2">
      <c r="T19985" s="212"/>
      <c r="U19985" s="213"/>
      <c r="V19985" s="213"/>
      <c r="W19985" s="213"/>
      <c r="X19985" s="214"/>
      <c r="Y19985" s="214"/>
      <c r="Z19985" s="214"/>
      <c r="AA19985" s="217"/>
      <c r="AB19985" s="217"/>
      <c r="AC19985" s="217"/>
      <c r="AD19985" s="213"/>
    </row>
    <row r="19986" spans="20:30" x14ac:dyDescent="0.2">
      <c r="T19986" s="212"/>
      <c r="U19986" s="213"/>
      <c r="V19986" s="213"/>
      <c r="W19986" s="213"/>
      <c r="X19986" s="214"/>
      <c r="Y19986" s="214"/>
      <c r="Z19986" s="214"/>
      <c r="AA19986" s="217"/>
      <c r="AB19986" s="217"/>
      <c r="AC19986" s="217"/>
      <c r="AD19986" s="213"/>
    </row>
    <row r="19987" spans="20:30" x14ac:dyDescent="0.2">
      <c r="T19987" s="212"/>
      <c r="U19987" s="213"/>
      <c r="V19987" s="213"/>
      <c r="W19987" s="213"/>
      <c r="X19987" s="214"/>
      <c r="Y19987" s="214"/>
      <c r="Z19987" s="214"/>
      <c r="AA19987" s="217"/>
      <c r="AB19987" s="217"/>
      <c r="AC19987" s="217"/>
      <c r="AD19987" s="213"/>
    </row>
    <row r="19988" spans="20:30" x14ac:dyDescent="0.2">
      <c r="T19988" s="212"/>
      <c r="U19988" s="213"/>
      <c r="V19988" s="213"/>
      <c r="W19988" s="213"/>
      <c r="X19988" s="214"/>
      <c r="Y19988" s="214"/>
      <c r="Z19988" s="214"/>
      <c r="AA19988" s="217"/>
      <c r="AB19988" s="217"/>
      <c r="AC19988" s="217"/>
      <c r="AD19988" s="213"/>
    </row>
    <row r="19989" spans="20:30" x14ac:dyDescent="0.2">
      <c r="T19989" s="212"/>
      <c r="U19989" s="213"/>
      <c r="V19989" s="213"/>
      <c r="W19989" s="213"/>
      <c r="X19989" s="214"/>
      <c r="Y19989" s="214"/>
      <c r="Z19989" s="214"/>
      <c r="AA19989" s="217"/>
      <c r="AB19989" s="217"/>
      <c r="AC19989" s="217"/>
      <c r="AD19989" s="213"/>
    </row>
    <row r="19990" spans="20:30" x14ac:dyDescent="0.2">
      <c r="T19990" s="212"/>
      <c r="U19990" s="213"/>
      <c r="V19990" s="213"/>
      <c r="W19990" s="213"/>
      <c r="X19990" s="214"/>
      <c r="Y19990" s="214"/>
      <c r="Z19990" s="214"/>
      <c r="AA19990" s="217"/>
      <c r="AB19990" s="217"/>
      <c r="AC19990" s="217"/>
      <c r="AD19990" s="213"/>
    </row>
    <row r="19991" spans="20:30" x14ac:dyDescent="0.2">
      <c r="T19991" s="212"/>
      <c r="U19991" s="213"/>
      <c r="V19991" s="213"/>
      <c r="W19991" s="213"/>
      <c r="X19991" s="214"/>
      <c r="Y19991" s="214"/>
      <c r="Z19991" s="214"/>
      <c r="AA19991" s="217"/>
      <c r="AB19991" s="217"/>
      <c r="AC19991" s="217"/>
      <c r="AD19991" s="213"/>
    </row>
    <row r="19992" spans="20:30" x14ac:dyDescent="0.2">
      <c r="T19992" s="212"/>
      <c r="U19992" s="213"/>
      <c r="V19992" s="213"/>
      <c r="W19992" s="213"/>
      <c r="X19992" s="214"/>
      <c r="Y19992" s="214"/>
      <c r="Z19992" s="214"/>
      <c r="AA19992" s="217"/>
      <c r="AB19992" s="217"/>
      <c r="AC19992" s="217"/>
      <c r="AD19992" s="213"/>
    </row>
    <row r="19993" spans="20:30" x14ac:dyDescent="0.2">
      <c r="T19993" s="212"/>
      <c r="U19993" s="213"/>
      <c r="V19993" s="213"/>
      <c r="W19993" s="213"/>
      <c r="X19993" s="214"/>
      <c r="Y19993" s="214"/>
      <c r="Z19993" s="214"/>
      <c r="AA19993" s="217"/>
      <c r="AB19993" s="217"/>
      <c r="AC19993" s="217"/>
      <c r="AD19993" s="213"/>
    </row>
    <row r="19994" spans="20:30" x14ac:dyDescent="0.2">
      <c r="T19994" s="212"/>
      <c r="U19994" s="213"/>
      <c r="V19994" s="213"/>
      <c r="W19994" s="213"/>
      <c r="X19994" s="214"/>
      <c r="Y19994" s="214"/>
      <c r="Z19994" s="214"/>
      <c r="AA19994" s="217"/>
      <c r="AB19994" s="217"/>
      <c r="AC19994" s="217"/>
      <c r="AD19994" s="213"/>
    </row>
    <row r="19995" spans="20:30" x14ac:dyDescent="0.2">
      <c r="T19995" s="212"/>
      <c r="U19995" s="213"/>
      <c r="V19995" s="213"/>
      <c r="W19995" s="213"/>
      <c r="X19995" s="214"/>
      <c r="Y19995" s="214"/>
      <c r="Z19995" s="214"/>
      <c r="AA19995" s="217"/>
      <c r="AB19995" s="217"/>
      <c r="AC19995" s="217"/>
      <c r="AD19995" s="213"/>
    </row>
    <row r="19996" spans="20:30" x14ac:dyDescent="0.2">
      <c r="T19996" s="212"/>
      <c r="U19996" s="213"/>
      <c r="V19996" s="213"/>
      <c r="W19996" s="213"/>
      <c r="X19996" s="214"/>
      <c r="Y19996" s="214"/>
      <c r="Z19996" s="214"/>
      <c r="AA19996" s="217"/>
      <c r="AB19996" s="217"/>
      <c r="AC19996" s="217"/>
      <c r="AD19996" s="213"/>
    </row>
    <row r="19997" spans="20:30" x14ac:dyDescent="0.2">
      <c r="T19997" s="212"/>
      <c r="U19997" s="213"/>
      <c r="V19997" s="213"/>
      <c r="W19997" s="213"/>
      <c r="X19997" s="214"/>
      <c r="Y19997" s="214"/>
      <c r="Z19997" s="214"/>
      <c r="AA19997" s="217"/>
      <c r="AB19997" s="217"/>
      <c r="AC19997" s="217"/>
      <c r="AD19997" s="213"/>
    </row>
    <row r="19998" spans="20:30" x14ac:dyDescent="0.2">
      <c r="T19998" s="212"/>
      <c r="U19998" s="213"/>
      <c r="V19998" s="213"/>
      <c r="W19998" s="213"/>
      <c r="X19998" s="214"/>
      <c r="Y19998" s="214"/>
      <c r="Z19998" s="214"/>
      <c r="AA19998" s="217"/>
      <c r="AB19998" s="217"/>
      <c r="AC19998" s="217"/>
      <c r="AD19998" s="213"/>
    </row>
    <row r="19999" spans="20:30" x14ac:dyDescent="0.2">
      <c r="T19999" s="212"/>
      <c r="U19999" s="213"/>
      <c r="V19999" s="213"/>
      <c r="W19999" s="213"/>
      <c r="X19999" s="214"/>
      <c r="Y19999" s="214"/>
      <c r="Z19999" s="214"/>
      <c r="AA19999" s="217"/>
      <c r="AB19999" s="217"/>
      <c r="AC19999" s="217"/>
      <c r="AD19999" s="213"/>
    </row>
    <row r="20000" spans="20:30" x14ac:dyDescent="0.2">
      <c r="T20000" s="212"/>
      <c r="U20000" s="213"/>
      <c r="V20000" s="213"/>
      <c r="W20000" s="213"/>
      <c r="X20000" s="214"/>
      <c r="Y20000" s="214"/>
      <c r="Z20000" s="214"/>
      <c r="AA20000" s="217"/>
      <c r="AB20000" s="217"/>
      <c r="AC20000" s="217"/>
      <c r="AD20000" s="213"/>
    </row>
    <row r="20001" spans="20:30" x14ac:dyDescent="0.2">
      <c r="T20001" s="212"/>
      <c r="U20001" s="213"/>
      <c r="V20001" s="213"/>
      <c r="W20001" s="213"/>
      <c r="X20001" s="214"/>
      <c r="Y20001" s="214"/>
      <c r="Z20001" s="214"/>
      <c r="AA20001" s="217"/>
      <c r="AB20001" s="217"/>
      <c r="AC20001" s="217"/>
      <c r="AD20001" s="213"/>
    </row>
    <row r="20002" spans="20:30" x14ac:dyDescent="0.2">
      <c r="T20002" s="212"/>
      <c r="U20002" s="213"/>
      <c r="V20002" s="213"/>
      <c r="W20002" s="213"/>
      <c r="X20002" s="214"/>
      <c r="Y20002" s="214"/>
      <c r="Z20002" s="214"/>
      <c r="AA20002" s="217"/>
      <c r="AB20002" s="217"/>
      <c r="AC20002" s="217"/>
      <c r="AD20002" s="213"/>
    </row>
    <row r="20003" spans="20:30" x14ac:dyDescent="0.2">
      <c r="T20003" s="212"/>
      <c r="U20003" s="213"/>
      <c r="V20003" s="213"/>
      <c r="W20003" s="213"/>
      <c r="X20003" s="214"/>
      <c r="Y20003" s="214"/>
      <c r="Z20003" s="214"/>
      <c r="AA20003" s="217"/>
      <c r="AB20003" s="217"/>
      <c r="AC20003" s="217"/>
      <c r="AD20003" s="213"/>
    </row>
    <row r="20004" spans="20:30" x14ac:dyDescent="0.2">
      <c r="T20004" s="212"/>
      <c r="U20004" s="213"/>
      <c r="V20004" s="213"/>
      <c r="W20004" s="213"/>
      <c r="X20004" s="214"/>
      <c r="Y20004" s="214"/>
      <c r="Z20004" s="214"/>
      <c r="AA20004" s="217"/>
      <c r="AB20004" s="217"/>
      <c r="AC20004" s="217"/>
      <c r="AD20004" s="213"/>
    </row>
    <row r="20005" spans="20:30" x14ac:dyDescent="0.2">
      <c r="T20005" s="212"/>
      <c r="U20005" s="213"/>
      <c r="V20005" s="213"/>
      <c r="W20005" s="213"/>
      <c r="X20005" s="214"/>
      <c r="Y20005" s="214"/>
      <c r="Z20005" s="214"/>
      <c r="AA20005" s="217"/>
      <c r="AB20005" s="217"/>
      <c r="AC20005" s="217"/>
      <c r="AD20005" s="213"/>
    </row>
    <row r="20006" spans="20:30" x14ac:dyDescent="0.2">
      <c r="T20006" s="212"/>
      <c r="U20006" s="213"/>
      <c r="V20006" s="213"/>
      <c r="W20006" s="213"/>
      <c r="X20006" s="214"/>
      <c r="Y20006" s="214"/>
      <c r="Z20006" s="214"/>
      <c r="AA20006" s="217"/>
      <c r="AB20006" s="217"/>
      <c r="AC20006" s="217"/>
      <c r="AD20006" s="213"/>
    </row>
    <row r="20007" spans="20:30" x14ac:dyDescent="0.2">
      <c r="T20007" s="212"/>
      <c r="U20007" s="213"/>
      <c r="V20007" s="213"/>
      <c r="W20007" s="213"/>
      <c r="X20007" s="214"/>
      <c r="Y20007" s="214"/>
      <c r="Z20007" s="214"/>
      <c r="AA20007" s="217"/>
      <c r="AB20007" s="217"/>
      <c r="AC20007" s="217"/>
      <c r="AD20007" s="213"/>
    </row>
    <row r="20008" spans="20:30" x14ac:dyDescent="0.2">
      <c r="T20008" s="212"/>
      <c r="U20008" s="213"/>
      <c r="V20008" s="213"/>
      <c r="W20008" s="213"/>
      <c r="X20008" s="214"/>
      <c r="Y20008" s="214"/>
      <c r="Z20008" s="214"/>
      <c r="AA20008" s="217"/>
      <c r="AB20008" s="217"/>
      <c r="AC20008" s="217"/>
      <c r="AD20008" s="213"/>
    </row>
    <row r="20009" spans="20:30" x14ac:dyDescent="0.2">
      <c r="T20009" s="212"/>
      <c r="U20009" s="213"/>
      <c r="V20009" s="213"/>
      <c r="W20009" s="213"/>
      <c r="X20009" s="214"/>
      <c r="Y20009" s="214"/>
      <c r="Z20009" s="214"/>
      <c r="AA20009" s="217"/>
      <c r="AB20009" s="217"/>
      <c r="AC20009" s="217"/>
      <c r="AD20009" s="213"/>
    </row>
    <row r="20010" spans="20:30" x14ac:dyDescent="0.2">
      <c r="T20010" s="212"/>
      <c r="U20010" s="213"/>
      <c r="V20010" s="213"/>
      <c r="W20010" s="213"/>
      <c r="X20010" s="214"/>
      <c r="Y20010" s="214"/>
      <c r="Z20010" s="214"/>
      <c r="AA20010" s="217"/>
      <c r="AB20010" s="217"/>
      <c r="AC20010" s="217"/>
      <c r="AD20010" s="213"/>
    </row>
    <row r="20011" spans="20:30" x14ac:dyDescent="0.2">
      <c r="T20011" s="212"/>
      <c r="U20011" s="213"/>
      <c r="V20011" s="213"/>
      <c r="W20011" s="213"/>
      <c r="X20011" s="214"/>
      <c r="Y20011" s="214"/>
      <c r="Z20011" s="214"/>
      <c r="AA20011" s="217"/>
      <c r="AB20011" s="217"/>
      <c r="AC20011" s="217"/>
      <c r="AD20011" s="213"/>
    </row>
    <row r="20012" spans="20:30" x14ac:dyDescent="0.2">
      <c r="T20012" s="212"/>
      <c r="U20012" s="213"/>
      <c r="V20012" s="213"/>
      <c r="W20012" s="213"/>
      <c r="X20012" s="214"/>
      <c r="Y20012" s="214"/>
      <c r="Z20012" s="214"/>
      <c r="AA20012" s="217"/>
      <c r="AB20012" s="217"/>
      <c r="AC20012" s="217"/>
      <c r="AD20012" s="213"/>
    </row>
    <row r="20013" spans="20:30" x14ac:dyDescent="0.2">
      <c r="T20013" s="212"/>
      <c r="U20013" s="213"/>
      <c r="V20013" s="213"/>
      <c r="W20013" s="213"/>
      <c r="X20013" s="214"/>
      <c r="Y20013" s="214"/>
      <c r="Z20013" s="214"/>
      <c r="AA20013" s="217"/>
      <c r="AB20013" s="217"/>
      <c r="AC20013" s="217"/>
      <c r="AD20013" s="213"/>
    </row>
    <row r="20014" spans="20:30" x14ac:dyDescent="0.2">
      <c r="T20014" s="212"/>
      <c r="U20014" s="213"/>
      <c r="V20014" s="213"/>
      <c r="W20014" s="213"/>
      <c r="X20014" s="214"/>
      <c r="Y20014" s="214"/>
      <c r="Z20014" s="214"/>
      <c r="AA20014" s="217"/>
      <c r="AB20014" s="217"/>
      <c r="AC20014" s="217"/>
      <c r="AD20014" s="213"/>
    </row>
    <row r="20015" spans="20:30" x14ac:dyDescent="0.2">
      <c r="T20015" s="212"/>
      <c r="U20015" s="213"/>
      <c r="V20015" s="213"/>
      <c r="W20015" s="213"/>
      <c r="X20015" s="214"/>
      <c r="Y20015" s="214"/>
      <c r="Z20015" s="214"/>
      <c r="AA20015" s="217"/>
      <c r="AB20015" s="217"/>
      <c r="AC20015" s="217"/>
      <c r="AD20015" s="213"/>
    </row>
    <row r="20016" spans="20:30" x14ac:dyDescent="0.2">
      <c r="T20016" s="212"/>
      <c r="U20016" s="213"/>
      <c r="V20016" s="213"/>
      <c r="W20016" s="213"/>
      <c r="X20016" s="214"/>
      <c r="Y20016" s="214"/>
      <c r="Z20016" s="214"/>
      <c r="AA20016" s="217"/>
      <c r="AB20016" s="217"/>
      <c r="AC20016" s="217"/>
      <c r="AD20016" s="213"/>
    </row>
    <row r="20017" spans="20:30" x14ac:dyDescent="0.2">
      <c r="T20017" s="212"/>
      <c r="U20017" s="213"/>
      <c r="V20017" s="213"/>
      <c r="W20017" s="213"/>
      <c r="X20017" s="214"/>
      <c r="Y20017" s="214"/>
      <c r="Z20017" s="214"/>
      <c r="AA20017" s="217"/>
      <c r="AB20017" s="217"/>
      <c r="AC20017" s="217"/>
      <c r="AD20017" s="213"/>
    </row>
    <row r="20018" spans="20:30" x14ac:dyDescent="0.2">
      <c r="T20018" s="212"/>
      <c r="U20018" s="213"/>
      <c r="V20018" s="213"/>
      <c r="W20018" s="213"/>
      <c r="X20018" s="214"/>
      <c r="Y20018" s="214"/>
      <c r="Z20018" s="214"/>
      <c r="AA20018" s="217"/>
      <c r="AB20018" s="217"/>
      <c r="AC20018" s="217"/>
      <c r="AD20018" s="213"/>
    </row>
    <row r="20019" spans="20:30" x14ac:dyDescent="0.2">
      <c r="T20019" s="212"/>
      <c r="U20019" s="213"/>
      <c r="V20019" s="213"/>
      <c r="W20019" s="213"/>
      <c r="X20019" s="214"/>
      <c r="Y20019" s="214"/>
      <c r="Z20019" s="214"/>
      <c r="AA20019" s="217"/>
      <c r="AB20019" s="217"/>
      <c r="AC20019" s="217"/>
      <c r="AD20019" s="213"/>
    </row>
    <row r="20020" spans="20:30" x14ac:dyDescent="0.2">
      <c r="T20020" s="212"/>
      <c r="U20020" s="213"/>
      <c r="V20020" s="213"/>
      <c r="W20020" s="213"/>
      <c r="X20020" s="214"/>
      <c r="Y20020" s="214"/>
      <c r="Z20020" s="214"/>
      <c r="AA20020" s="217"/>
      <c r="AB20020" s="217"/>
      <c r="AC20020" s="217"/>
      <c r="AD20020" s="213"/>
    </row>
    <row r="20021" spans="20:30" x14ac:dyDescent="0.2">
      <c r="T20021" s="212"/>
      <c r="U20021" s="213"/>
      <c r="V20021" s="213"/>
      <c r="W20021" s="213"/>
      <c r="X20021" s="214"/>
      <c r="Y20021" s="214"/>
      <c r="Z20021" s="214"/>
      <c r="AA20021" s="217"/>
      <c r="AB20021" s="217"/>
      <c r="AC20021" s="217"/>
      <c r="AD20021" s="213"/>
    </row>
    <row r="20022" spans="20:30" x14ac:dyDescent="0.2">
      <c r="T20022" s="212"/>
      <c r="U20022" s="213"/>
      <c r="V20022" s="213"/>
      <c r="W20022" s="213"/>
      <c r="X20022" s="214"/>
      <c r="Y20022" s="214"/>
      <c r="Z20022" s="214"/>
      <c r="AA20022" s="217"/>
      <c r="AB20022" s="217"/>
      <c r="AC20022" s="217"/>
      <c r="AD20022" s="213"/>
    </row>
    <row r="20023" spans="20:30" x14ac:dyDescent="0.2">
      <c r="T20023" s="212"/>
      <c r="U20023" s="213"/>
      <c r="V20023" s="213"/>
      <c r="W20023" s="213"/>
      <c r="X20023" s="214"/>
      <c r="Y20023" s="214"/>
      <c r="Z20023" s="214"/>
      <c r="AA20023" s="217"/>
      <c r="AB20023" s="217"/>
      <c r="AC20023" s="217"/>
      <c r="AD20023" s="213"/>
    </row>
    <row r="20024" spans="20:30" x14ac:dyDescent="0.2">
      <c r="T20024" s="212"/>
      <c r="U20024" s="213"/>
      <c r="V20024" s="213"/>
      <c r="W20024" s="213"/>
      <c r="X20024" s="214"/>
      <c r="Y20024" s="214"/>
      <c r="Z20024" s="214"/>
      <c r="AA20024" s="217"/>
      <c r="AB20024" s="217"/>
      <c r="AC20024" s="217"/>
      <c r="AD20024" s="213"/>
    </row>
    <row r="20025" spans="20:30" x14ac:dyDescent="0.2">
      <c r="T20025" s="212"/>
      <c r="U20025" s="213"/>
      <c r="V20025" s="213"/>
      <c r="W20025" s="213"/>
      <c r="X20025" s="214"/>
      <c r="Y20025" s="214"/>
      <c r="Z20025" s="214"/>
      <c r="AA20025" s="217"/>
      <c r="AB20025" s="217"/>
      <c r="AC20025" s="217"/>
      <c r="AD20025" s="213"/>
    </row>
    <row r="20026" spans="20:30" x14ac:dyDescent="0.2">
      <c r="T20026" s="212"/>
      <c r="U20026" s="213"/>
      <c r="V20026" s="213"/>
      <c r="W20026" s="213"/>
      <c r="X20026" s="214"/>
      <c r="Y20026" s="214"/>
      <c r="Z20026" s="214"/>
      <c r="AA20026" s="217"/>
      <c r="AB20026" s="217"/>
      <c r="AC20026" s="217"/>
      <c r="AD20026" s="213"/>
    </row>
    <row r="20027" spans="20:30" x14ac:dyDescent="0.2">
      <c r="T20027" s="212"/>
      <c r="U20027" s="213"/>
      <c r="V20027" s="213"/>
      <c r="W20027" s="213"/>
      <c r="X20027" s="214"/>
      <c r="Y20027" s="214"/>
      <c r="Z20027" s="214"/>
      <c r="AA20027" s="217"/>
      <c r="AB20027" s="217"/>
      <c r="AC20027" s="217"/>
      <c r="AD20027" s="213"/>
    </row>
    <row r="20028" spans="20:30" x14ac:dyDescent="0.2">
      <c r="T20028" s="212"/>
      <c r="U20028" s="213"/>
      <c r="V20028" s="213"/>
      <c r="W20028" s="213"/>
      <c r="X20028" s="214"/>
      <c r="Y20028" s="214"/>
      <c r="Z20028" s="214"/>
      <c r="AA20028" s="217"/>
      <c r="AB20028" s="217"/>
      <c r="AC20028" s="217"/>
      <c r="AD20028" s="213"/>
    </row>
    <row r="20029" spans="20:30" x14ac:dyDescent="0.2">
      <c r="T20029" s="212"/>
      <c r="U20029" s="213"/>
      <c r="V20029" s="213"/>
      <c r="W20029" s="213"/>
      <c r="X20029" s="214"/>
      <c r="Y20029" s="214"/>
      <c r="Z20029" s="214"/>
      <c r="AA20029" s="217"/>
      <c r="AB20029" s="217"/>
      <c r="AC20029" s="217"/>
      <c r="AD20029" s="213"/>
    </row>
    <row r="20030" spans="20:30" x14ac:dyDescent="0.2">
      <c r="T20030" s="212"/>
      <c r="U20030" s="213"/>
      <c r="V20030" s="213"/>
      <c r="W20030" s="213"/>
      <c r="X20030" s="214"/>
      <c r="Y20030" s="214"/>
      <c r="Z20030" s="214"/>
      <c r="AA20030" s="217"/>
      <c r="AB20030" s="217"/>
      <c r="AC20030" s="217"/>
      <c r="AD20030" s="213"/>
    </row>
    <row r="20031" spans="20:30" x14ac:dyDescent="0.2">
      <c r="T20031" s="212"/>
      <c r="U20031" s="213"/>
      <c r="V20031" s="213"/>
      <c r="W20031" s="213"/>
      <c r="X20031" s="214"/>
      <c r="Y20031" s="214"/>
      <c r="Z20031" s="214"/>
      <c r="AA20031" s="217"/>
      <c r="AB20031" s="217"/>
      <c r="AC20031" s="217"/>
      <c r="AD20031" s="213"/>
    </row>
    <row r="20032" spans="20:30" x14ac:dyDescent="0.2">
      <c r="T20032" s="212"/>
      <c r="U20032" s="213"/>
      <c r="V20032" s="213"/>
      <c r="W20032" s="213"/>
      <c r="X20032" s="214"/>
      <c r="Y20032" s="214"/>
      <c r="Z20032" s="214"/>
      <c r="AA20032" s="217"/>
      <c r="AB20032" s="217"/>
      <c r="AC20032" s="217"/>
      <c r="AD20032" s="213"/>
    </row>
    <row r="20033" spans="20:30" x14ac:dyDescent="0.2">
      <c r="T20033" s="212"/>
      <c r="U20033" s="213"/>
      <c r="V20033" s="213"/>
      <c r="W20033" s="213"/>
      <c r="X20033" s="214"/>
      <c r="Y20033" s="214"/>
      <c r="Z20033" s="214"/>
      <c r="AA20033" s="217"/>
      <c r="AB20033" s="217"/>
      <c r="AC20033" s="217"/>
      <c r="AD20033" s="213"/>
    </row>
    <row r="20034" spans="20:30" x14ac:dyDescent="0.2">
      <c r="T20034" s="212"/>
      <c r="U20034" s="213"/>
      <c r="V20034" s="213"/>
      <c r="W20034" s="213"/>
      <c r="X20034" s="214"/>
      <c r="Y20034" s="214"/>
      <c r="Z20034" s="214"/>
      <c r="AA20034" s="217"/>
      <c r="AB20034" s="217"/>
      <c r="AC20034" s="217"/>
      <c r="AD20034" s="213"/>
    </row>
    <row r="20035" spans="20:30" x14ac:dyDescent="0.2">
      <c r="T20035" s="212"/>
      <c r="U20035" s="213"/>
      <c r="V20035" s="213"/>
      <c r="W20035" s="213"/>
      <c r="X20035" s="214"/>
      <c r="Y20035" s="214"/>
      <c r="Z20035" s="214"/>
      <c r="AA20035" s="217"/>
      <c r="AB20035" s="217"/>
      <c r="AC20035" s="217"/>
      <c r="AD20035" s="213"/>
    </row>
    <row r="20036" spans="20:30" x14ac:dyDescent="0.2">
      <c r="T20036" s="212"/>
      <c r="U20036" s="213"/>
      <c r="V20036" s="213"/>
      <c r="W20036" s="213"/>
      <c r="X20036" s="214"/>
      <c r="Y20036" s="214"/>
      <c r="Z20036" s="214"/>
      <c r="AA20036" s="217"/>
      <c r="AB20036" s="217"/>
      <c r="AC20036" s="217"/>
      <c r="AD20036" s="213"/>
    </row>
    <row r="20037" spans="20:30" x14ac:dyDescent="0.2">
      <c r="T20037" s="212"/>
      <c r="U20037" s="213"/>
      <c r="V20037" s="213"/>
      <c r="W20037" s="213"/>
      <c r="X20037" s="214"/>
      <c r="Y20037" s="214"/>
      <c r="Z20037" s="214"/>
      <c r="AA20037" s="217"/>
      <c r="AB20037" s="217"/>
      <c r="AC20037" s="217"/>
      <c r="AD20037" s="213"/>
    </row>
    <row r="20038" spans="20:30" x14ac:dyDescent="0.2">
      <c r="T20038" s="212"/>
      <c r="U20038" s="213"/>
      <c r="V20038" s="213"/>
      <c r="W20038" s="213"/>
      <c r="X20038" s="214"/>
      <c r="Y20038" s="214"/>
      <c r="Z20038" s="214"/>
      <c r="AA20038" s="217"/>
      <c r="AB20038" s="217"/>
      <c r="AC20038" s="217"/>
      <c r="AD20038" s="213"/>
    </row>
    <row r="20039" spans="20:30" x14ac:dyDescent="0.2">
      <c r="T20039" s="212"/>
      <c r="U20039" s="213"/>
      <c r="V20039" s="213"/>
      <c r="W20039" s="213"/>
      <c r="X20039" s="214"/>
      <c r="Y20039" s="214"/>
      <c r="Z20039" s="214"/>
      <c r="AA20039" s="217"/>
      <c r="AB20039" s="217"/>
      <c r="AC20039" s="217"/>
      <c r="AD20039" s="213"/>
    </row>
    <row r="20040" spans="20:30" x14ac:dyDescent="0.2">
      <c r="T20040" s="212"/>
      <c r="U20040" s="213"/>
      <c r="V20040" s="213"/>
      <c r="W20040" s="213"/>
      <c r="X20040" s="214"/>
      <c r="Y20040" s="214"/>
      <c r="Z20040" s="214"/>
      <c r="AA20040" s="217"/>
      <c r="AB20040" s="217"/>
      <c r="AC20040" s="217"/>
      <c r="AD20040" s="213"/>
    </row>
    <row r="20041" spans="20:30" x14ac:dyDescent="0.2">
      <c r="T20041" s="212"/>
      <c r="U20041" s="213"/>
      <c r="V20041" s="213"/>
      <c r="W20041" s="213"/>
      <c r="X20041" s="214"/>
      <c r="Y20041" s="214"/>
      <c r="Z20041" s="214"/>
      <c r="AA20041" s="217"/>
      <c r="AB20041" s="217"/>
      <c r="AC20041" s="217"/>
      <c r="AD20041" s="213"/>
    </row>
    <row r="20042" spans="20:30" x14ac:dyDescent="0.2">
      <c r="T20042" s="212"/>
      <c r="U20042" s="213"/>
      <c r="V20042" s="213"/>
      <c r="W20042" s="213"/>
      <c r="X20042" s="214"/>
      <c r="Y20042" s="214"/>
      <c r="Z20042" s="214"/>
      <c r="AA20042" s="217"/>
      <c r="AB20042" s="217"/>
      <c r="AC20042" s="217"/>
      <c r="AD20042" s="213"/>
    </row>
    <row r="20043" spans="20:30" x14ac:dyDescent="0.2">
      <c r="T20043" s="212"/>
      <c r="U20043" s="213"/>
      <c r="V20043" s="213"/>
      <c r="W20043" s="213"/>
      <c r="X20043" s="214"/>
      <c r="Y20043" s="214"/>
      <c r="Z20043" s="214"/>
      <c r="AA20043" s="217"/>
      <c r="AB20043" s="217"/>
      <c r="AC20043" s="217"/>
      <c r="AD20043" s="213"/>
    </row>
    <row r="20044" spans="20:30" x14ac:dyDescent="0.2">
      <c r="T20044" s="212"/>
      <c r="U20044" s="213"/>
      <c r="V20044" s="213"/>
      <c r="W20044" s="213"/>
      <c r="X20044" s="214"/>
      <c r="Y20044" s="214"/>
      <c r="Z20044" s="214"/>
      <c r="AA20044" s="217"/>
      <c r="AB20044" s="217"/>
      <c r="AC20044" s="217"/>
      <c r="AD20044" s="213"/>
    </row>
    <row r="20045" spans="20:30" x14ac:dyDescent="0.2">
      <c r="T20045" s="212"/>
      <c r="U20045" s="213"/>
      <c r="V20045" s="213"/>
      <c r="W20045" s="213"/>
      <c r="X20045" s="214"/>
      <c r="Y20045" s="214"/>
      <c r="Z20045" s="214"/>
      <c r="AA20045" s="217"/>
      <c r="AB20045" s="217"/>
      <c r="AC20045" s="217"/>
      <c r="AD20045" s="213"/>
    </row>
    <row r="20046" spans="20:30" x14ac:dyDescent="0.2">
      <c r="T20046" s="212"/>
      <c r="U20046" s="213"/>
      <c r="V20046" s="213"/>
      <c r="W20046" s="213"/>
      <c r="X20046" s="214"/>
      <c r="Y20046" s="214"/>
      <c r="Z20046" s="214"/>
      <c r="AA20046" s="217"/>
      <c r="AB20046" s="217"/>
      <c r="AC20046" s="217"/>
      <c r="AD20046" s="213"/>
    </row>
    <row r="20047" spans="20:30" x14ac:dyDescent="0.2">
      <c r="T20047" s="212"/>
      <c r="U20047" s="213"/>
      <c r="V20047" s="213"/>
      <c r="W20047" s="213"/>
      <c r="X20047" s="214"/>
      <c r="Y20047" s="214"/>
      <c r="Z20047" s="214"/>
      <c r="AA20047" s="217"/>
      <c r="AB20047" s="217"/>
      <c r="AC20047" s="217"/>
      <c r="AD20047" s="213"/>
    </row>
    <row r="20048" spans="20:30" x14ac:dyDescent="0.2">
      <c r="T20048" s="212"/>
      <c r="U20048" s="213"/>
      <c r="V20048" s="213"/>
      <c r="W20048" s="213"/>
      <c r="X20048" s="214"/>
      <c r="Y20048" s="214"/>
      <c r="Z20048" s="214"/>
      <c r="AA20048" s="217"/>
      <c r="AB20048" s="217"/>
      <c r="AC20048" s="217"/>
      <c r="AD20048" s="213"/>
    </row>
    <row r="20049" spans="20:30" x14ac:dyDescent="0.2">
      <c r="T20049" s="212"/>
      <c r="U20049" s="213"/>
      <c r="V20049" s="213"/>
      <c r="W20049" s="213"/>
      <c r="X20049" s="214"/>
      <c r="Y20049" s="214"/>
      <c r="Z20049" s="214"/>
      <c r="AA20049" s="217"/>
      <c r="AB20049" s="217"/>
      <c r="AC20049" s="217"/>
      <c r="AD20049" s="213"/>
    </row>
    <row r="20050" spans="20:30" x14ac:dyDescent="0.2">
      <c r="T20050" s="212"/>
      <c r="U20050" s="213"/>
      <c r="V20050" s="213"/>
      <c r="W20050" s="213"/>
      <c r="X20050" s="214"/>
      <c r="Y20050" s="214"/>
      <c r="Z20050" s="214"/>
      <c r="AA20050" s="217"/>
      <c r="AB20050" s="217"/>
      <c r="AC20050" s="217"/>
      <c r="AD20050" s="213"/>
    </row>
    <row r="20051" spans="20:30" x14ac:dyDescent="0.2">
      <c r="T20051" s="212"/>
      <c r="U20051" s="213"/>
      <c r="V20051" s="213"/>
      <c r="W20051" s="213"/>
      <c r="X20051" s="214"/>
      <c r="Y20051" s="214"/>
      <c r="Z20051" s="214"/>
      <c r="AA20051" s="217"/>
      <c r="AB20051" s="217"/>
      <c r="AC20051" s="217"/>
      <c r="AD20051" s="213"/>
    </row>
    <row r="20052" spans="20:30" x14ac:dyDescent="0.2">
      <c r="T20052" s="212"/>
      <c r="U20052" s="213"/>
      <c r="V20052" s="213"/>
      <c r="W20052" s="213"/>
      <c r="X20052" s="214"/>
      <c r="Y20052" s="214"/>
      <c r="Z20052" s="214"/>
      <c r="AA20052" s="217"/>
      <c r="AB20052" s="217"/>
      <c r="AC20052" s="217"/>
      <c r="AD20052" s="213"/>
    </row>
    <row r="20053" spans="20:30" x14ac:dyDescent="0.2">
      <c r="T20053" s="212"/>
      <c r="U20053" s="213"/>
      <c r="V20053" s="213"/>
      <c r="W20053" s="213"/>
      <c r="X20053" s="214"/>
      <c r="Y20053" s="214"/>
      <c r="Z20053" s="214"/>
      <c r="AA20053" s="217"/>
      <c r="AB20053" s="217"/>
      <c r="AC20053" s="217"/>
      <c r="AD20053" s="213"/>
    </row>
    <row r="20054" spans="20:30" x14ac:dyDescent="0.2">
      <c r="T20054" s="212"/>
      <c r="U20054" s="213"/>
      <c r="V20054" s="213"/>
      <c r="W20054" s="213"/>
      <c r="X20054" s="214"/>
      <c r="Y20054" s="214"/>
      <c r="Z20054" s="214"/>
      <c r="AA20054" s="217"/>
      <c r="AB20054" s="217"/>
      <c r="AC20054" s="217"/>
      <c r="AD20054" s="213"/>
    </row>
    <row r="20055" spans="20:30" x14ac:dyDescent="0.2">
      <c r="T20055" s="212"/>
      <c r="U20055" s="213"/>
      <c r="V20055" s="213"/>
      <c r="W20055" s="213"/>
      <c r="X20055" s="214"/>
      <c r="Y20055" s="214"/>
      <c r="Z20055" s="214"/>
      <c r="AA20055" s="217"/>
      <c r="AB20055" s="217"/>
      <c r="AC20055" s="217"/>
      <c r="AD20055" s="213"/>
    </row>
    <row r="20056" spans="20:30" x14ac:dyDescent="0.2">
      <c r="T20056" s="212"/>
      <c r="U20056" s="213"/>
      <c r="V20056" s="213"/>
      <c r="W20056" s="213"/>
      <c r="X20056" s="214"/>
      <c r="Y20056" s="214"/>
      <c r="Z20056" s="214"/>
      <c r="AA20056" s="217"/>
      <c r="AB20056" s="217"/>
      <c r="AC20056" s="217"/>
      <c r="AD20056" s="213"/>
    </row>
    <row r="20057" spans="20:30" x14ac:dyDescent="0.2">
      <c r="T20057" s="212"/>
      <c r="U20057" s="213"/>
      <c r="V20057" s="213"/>
      <c r="W20057" s="213"/>
      <c r="X20057" s="214"/>
      <c r="Y20057" s="214"/>
      <c r="Z20057" s="214"/>
      <c r="AA20057" s="217"/>
      <c r="AB20057" s="217"/>
      <c r="AC20057" s="217"/>
      <c r="AD20057" s="213"/>
    </row>
    <row r="20058" spans="20:30" x14ac:dyDescent="0.2">
      <c r="T20058" s="212"/>
      <c r="U20058" s="213"/>
      <c r="V20058" s="213"/>
      <c r="W20058" s="213"/>
      <c r="X20058" s="214"/>
      <c r="Y20058" s="214"/>
      <c r="Z20058" s="214"/>
      <c r="AA20058" s="217"/>
      <c r="AB20058" s="217"/>
      <c r="AC20058" s="217"/>
      <c r="AD20058" s="213"/>
    </row>
    <row r="20059" spans="20:30" x14ac:dyDescent="0.2">
      <c r="T20059" s="212"/>
      <c r="U20059" s="213"/>
      <c r="V20059" s="213"/>
      <c r="W20059" s="213"/>
      <c r="X20059" s="214"/>
      <c r="Y20059" s="214"/>
      <c r="Z20059" s="214"/>
      <c r="AA20059" s="217"/>
      <c r="AB20059" s="217"/>
      <c r="AC20059" s="217"/>
      <c r="AD20059" s="213"/>
    </row>
    <row r="20060" spans="20:30" x14ac:dyDescent="0.2">
      <c r="T20060" s="212"/>
      <c r="U20060" s="213"/>
      <c r="V20060" s="213"/>
      <c r="W20060" s="213"/>
      <c r="X20060" s="214"/>
      <c r="Y20060" s="214"/>
      <c r="Z20060" s="214"/>
      <c r="AA20060" s="217"/>
      <c r="AB20060" s="217"/>
      <c r="AC20060" s="217"/>
      <c r="AD20060" s="213"/>
    </row>
    <row r="20061" spans="20:30" x14ac:dyDescent="0.2">
      <c r="T20061" s="212"/>
      <c r="U20061" s="213"/>
      <c r="V20061" s="213"/>
      <c r="W20061" s="213"/>
      <c r="X20061" s="214"/>
      <c r="Y20061" s="214"/>
      <c r="Z20061" s="214"/>
      <c r="AA20061" s="217"/>
      <c r="AB20061" s="217"/>
      <c r="AC20061" s="217"/>
      <c r="AD20061" s="213"/>
    </row>
    <row r="20062" spans="20:30" x14ac:dyDescent="0.2">
      <c r="T20062" s="212"/>
      <c r="U20062" s="213"/>
      <c r="V20062" s="213"/>
      <c r="W20062" s="213"/>
      <c r="X20062" s="214"/>
      <c r="Y20062" s="214"/>
      <c r="Z20062" s="214"/>
      <c r="AA20062" s="217"/>
      <c r="AB20062" s="217"/>
      <c r="AC20062" s="217"/>
      <c r="AD20062" s="213"/>
    </row>
    <row r="20063" spans="20:30" x14ac:dyDescent="0.2">
      <c r="T20063" s="212"/>
      <c r="U20063" s="213"/>
      <c r="V20063" s="213"/>
      <c r="W20063" s="213"/>
      <c r="X20063" s="214"/>
      <c r="Y20063" s="214"/>
      <c r="Z20063" s="214"/>
      <c r="AA20063" s="217"/>
      <c r="AB20063" s="217"/>
      <c r="AC20063" s="217"/>
      <c r="AD20063" s="213"/>
    </row>
    <row r="20064" spans="20:30" x14ac:dyDescent="0.2">
      <c r="T20064" s="212"/>
      <c r="U20064" s="213"/>
      <c r="V20064" s="213"/>
      <c r="W20064" s="213"/>
      <c r="X20064" s="214"/>
      <c r="Y20064" s="214"/>
      <c r="Z20064" s="214"/>
      <c r="AA20064" s="217"/>
      <c r="AB20064" s="217"/>
      <c r="AC20064" s="217"/>
      <c r="AD20064" s="213"/>
    </row>
    <row r="20065" spans="20:30" x14ac:dyDescent="0.2">
      <c r="T20065" s="212"/>
      <c r="U20065" s="213"/>
      <c r="V20065" s="213"/>
      <c r="W20065" s="213"/>
      <c r="X20065" s="214"/>
      <c r="Y20065" s="214"/>
      <c r="Z20065" s="214"/>
      <c r="AA20065" s="217"/>
      <c r="AB20065" s="217"/>
      <c r="AC20065" s="217"/>
      <c r="AD20065" s="213"/>
    </row>
    <row r="20066" spans="20:30" x14ac:dyDescent="0.2">
      <c r="T20066" s="212"/>
      <c r="U20066" s="213"/>
      <c r="V20066" s="213"/>
      <c r="W20066" s="213"/>
      <c r="X20066" s="214"/>
      <c r="Y20066" s="214"/>
      <c r="Z20066" s="214"/>
      <c r="AA20066" s="217"/>
      <c r="AB20066" s="217"/>
      <c r="AC20066" s="217"/>
      <c r="AD20066" s="213"/>
    </row>
    <row r="20067" spans="20:30" x14ac:dyDescent="0.2">
      <c r="T20067" s="212"/>
      <c r="U20067" s="213"/>
      <c r="V20067" s="213"/>
      <c r="W20067" s="213"/>
      <c r="X20067" s="214"/>
      <c r="Y20067" s="214"/>
      <c r="Z20067" s="214"/>
      <c r="AA20067" s="217"/>
      <c r="AB20067" s="217"/>
      <c r="AC20067" s="217"/>
      <c r="AD20067" s="213"/>
    </row>
    <row r="20068" spans="20:30" x14ac:dyDescent="0.2">
      <c r="T20068" s="212"/>
      <c r="U20068" s="213"/>
      <c r="V20068" s="213"/>
      <c r="W20068" s="213"/>
      <c r="X20068" s="214"/>
      <c r="Y20068" s="214"/>
      <c r="Z20068" s="214"/>
      <c r="AA20068" s="217"/>
      <c r="AB20068" s="217"/>
      <c r="AC20068" s="217"/>
      <c r="AD20068" s="213"/>
    </row>
    <row r="20069" spans="20:30" x14ac:dyDescent="0.2">
      <c r="T20069" s="212"/>
      <c r="U20069" s="213"/>
      <c r="V20069" s="213"/>
      <c r="W20069" s="213"/>
      <c r="X20069" s="214"/>
      <c r="Y20069" s="214"/>
      <c r="Z20069" s="214"/>
      <c r="AA20069" s="217"/>
      <c r="AB20069" s="217"/>
      <c r="AC20069" s="217"/>
      <c r="AD20069" s="213"/>
    </row>
    <row r="20070" spans="20:30" x14ac:dyDescent="0.2">
      <c r="T20070" s="212"/>
      <c r="U20070" s="213"/>
      <c r="V20070" s="213"/>
      <c r="W20070" s="213"/>
      <c r="X20070" s="214"/>
      <c r="Y20070" s="214"/>
      <c r="Z20070" s="214"/>
      <c r="AA20070" s="217"/>
      <c r="AB20070" s="217"/>
      <c r="AC20070" s="217"/>
      <c r="AD20070" s="213"/>
    </row>
    <row r="20071" spans="20:30" x14ac:dyDescent="0.2">
      <c r="T20071" s="212"/>
      <c r="U20071" s="213"/>
      <c r="V20071" s="213"/>
      <c r="W20071" s="213"/>
      <c r="X20071" s="214"/>
      <c r="Y20071" s="214"/>
      <c r="Z20071" s="214"/>
      <c r="AA20071" s="217"/>
      <c r="AB20071" s="217"/>
      <c r="AC20071" s="217"/>
      <c r="AD20071" s="213"/>
    </row>
    <row r="20072" spans="20:30" x14ac:dyDescent="0.2">
      <c r="T20072" s="212"/>
      <c r="U20072" s="213"/>
      <c r="V20072" s="213"/>
      <c r="W20072" s="213"/>
      <c r="X20072" s="214"/>
      <c r="Y20072" s="214"/>
      <c r="Z20072" s="214"/>
      <c r="AA20072" s="217"/>
      <c r="AB20072" s="217"/>
      <c r="AC20072" s="217"/>
      <c r="AD20072" s="213"/>
    </row>
    <row r="20073" spans="20:30" x14ac:dyDescent="0.2">
      <c r="T20073" s="212"/>
      <c r="U20073" s="213"/>
      <c r="V20073" s="213"/>
      <c r="W20073" s="213"/>
      <c r="X20073" s="214"/>
      <c r="Y20073" s="214"/>
      <c r="Z20073" s="214"/>
      <c r="AA20073" s="217"/>
      <c r="AB20073" s="217"/>
      <c r="AC20073" s="217"/>
      <c r="AD20073" s="213"/>
    </row>
    <row r="20074" spans="20:30" x14ac:dyDescent="0.2">
      <c r="T20074" s="212"/>
      <c r="U20074" s="213"/>
      <c r="V20074" s="213"/>
      <c r="W20074" s="213"/>
      <c r="X20074" s="214"/>
      <c r="Y20074" s="214"/>
      <c r="Z20074" s="214"/>
      <c r="AA20074" s="217"/>
      <c r="AB20074" s="217"/>
      <c r="AC20074" s="217"/>
      <c r="AD20074" s="213"/>
    </row>
    <row r="20075" spans="20:30" x14ac:dyDescent="0.2">
      <c r="T20075" s="212"/>
      <c r="U20075" s="213"/>
      <c r="V20075" s="213"/>
      <c r="W20075" s="213"/>
      <c r="X20075" s="214"/>
      <c r="Y20075" s="214"/>
      <c r="Z20075" s="214"/>
      <c r="AA20075" s="217"/>
      <c r="AB20075" s="217"/>
      <c r="AC20075" s="217"/>
      <c r="AD20075" s="213"/>
    </row>
    <row r="20076" spans="20:30" x14ac:dyDescent="0.2">
      <c r="T20076" s="212"/>
      <c r="U20076" s="213"/>
      <c r="V20076" s="213"/>
      <c r="W20076" s="213"/>
      <c r="X20076" s="214"/>
      <c r="Y20076" s="214"/>
      <c r="Z20076" s="214"/>
      <c r="AA20076" s="217"/>
      <c r="AB20076" s="217"/>
      <c r="AC20076" s="217"/>
      <c r="AD20076" s="213"/>
    </row>
    <row r="20077" spans="20:30" x14ac:dyDescent="0.2">
      <c r="T20077" s="212"/>
      <c r="U20077" s="213"/>
      <c r="V20077" s="213"/>
      <c r="W20077" s="213"/>
      <c r="X20077" s="214"/>
      <c r="Y20077" s="214"/>
      <c r="Z20077" s="214"/>
      <c r="AA20077" s="217"/>
      <c r="AB20077" s="217"/>
      <c r="AC20077" s="217"/>
      <c r="AD20077" s="213"/>
    </row>
    <row r="20078" spans="20:30" x14ac:dyDescent="0.2">
      <c r="T20078" s="212"/>
      <c r="U20078" s="213"/>
      <c r="V20078" s="213"/>
      <c r="W20078" s="213"/>
      <c r="X20078" s="214"/>
      <c r="Y20078" s="214"/>
      <c r="Z20078" s="214"/>
      <c r="AA20078" s="217"/>
      <c r="AB20078" s="217"/>
      <c r="AC20078" s="217"/>
      <c r="AD20078" s="213"/>
    </row>
    <row r="20079" spans="20:30" x14ac:dyDescent="0.2">
      <c r="T20079" s="212"/>
      <c r="U20079" s="213"/>
      <c r="V20079" s="213"/>
      <c r="W20079" s="213"/>
      <c r="X20079" s="214"/>
      <c r="Y20079" s="214"/>
      <c r="Z20079" s="214"/>
      <c r="AA20079" s="217"/>
      <c r="AB20079" s="217"/>
      <c r="AC20079" s="217"/>
      <c r="AD20079" s="213"/>
    </row>
    <row r="20080" spans="20:30" x14ac:dyDescent="0.2">
      <c r="T20080" s="212"/>
      <c r="U20080" s="213"/>
      <c r="V20080" s="213"/>
      <c r="W20080" s="213"/>
      <c r="X20080" s="214"/>
      <c r="Y20080" s="214"/>
      <c r="Z20080" s="214"/>
      <c r="AA20080" s="217"/>
      <c r="AB20080" s="217"/>
      <c r="AC20080" s="217"/>
      <c r="AD20080" s="213"/>
    </row>
    <row r="20081" spans="20:30" x14ac:dyDescent="0.2">
      <c r="T20081" s="212"/>
      <c r="U20081" s="213"/>
      <c r="V20081" s="213"/>
      <c r="W20081" s="213"/>
      <c r="X20081" s="214"/>
      <c r="Y20081" s="214"/>
      <c r="Z20081" s="214"/>
      <c r="AA20081" s="217"/>
      <c r="AB20081" s="217"/>
      <c r="AC20081" s="217"/>
      <c r="AD20081" s="213"/>
    </row>
    <row r="20082" spans="20:30" x14ac:dyDescent="0.2">
      <c r="T20082" s="212"/>
      <c r="U20082" s="213"/>
      <c r="V20082" s="213"/>
      <c r="W20082" s="213"/>
      <c r="X20082" s="214"/>
      <c r="Y20082" s="214"/>
      <c r="Z20082" s="214"/>
      <c r="AA20082" s="217"/>
      <c r="AB20082" s="217"/>
      <c r="AC20082" s="217"/>
      <c r="AD20082" s="213"/>
    </row>
    <row r="20083" spans="20:30" x14ac:dyDescent="0.2">
      <c r="T20083" s="212"/>
      <c r="U20083" s="213"/>
      <c r="V20083" s="213"/>
      <c r="W20083" s="213"/>
      <c r="X20083" s="214"/>
      <c r="Y20083" s="214"/>
      <c r="Z20083" s="214"/>
      <c r="AA20083" s="217"/>
      <c r="AB20083" s="217"/>
      <c r="AC20083" s="217"/>
      <c r="AD20083" s="213"/>
    </row>
    <row r="20084" spans="20:30" x14ac:dyDescent="0.2">
      <c r="T20084" s="212"/>
      <c r="U20084" s="213"/>
      <c r="V20084" s="213"/>
      <c r="W20084" s="213"/>
      <c r="X20084" s="214"/>
      <c r="Y20084" s="214"/>
      <c r="Z20084" s="214"/>
      <c r="AA20084" s="217"/>
      <c r="AB20084" s="217"/>
      <c r="AC20084" s="217"/>
      <c r="AD20084" s="213"/>
    </row>
    <row r="20085" spans="20:30" x14ac:dyDescent="0.2">
      <c r="T20085" s="212"/>
      <c r="U20085" s="213"/>
      <c r="V20085" s="213"/>
      <c r="W20085" s="213"/>
      <c r="X20085" s="214"/>
      <c r="Y20085" s="214"/>
      <c r="Z20085" s="214"/>
      <c r="AA20085" s="217"/>
      <c r="AB20085" s="217"/>
      <c r="AC20085" s="217"/>
      <c r="AD20085" s="213"/>
    </row>
    <row r="20086" spans="20:30" x14ac:dyDescent="0.2">
      <c r="T20086" s="212"/>
      <c r="U20086" s="213"/>
      <c r="V20086" s="213"/>
      <c r="W20086" s="213"/>
      <c r="X20086" s="214"/>
      <c r="Y20086" s="214"/>
      <c r="Z20086" s="214"/>
      <c r="AA20086" s="217"/>
      <c r="AB20086" s="217"/>
      <c r="AC20086" s="217"/>
      <c r="AD20086" s="213"/>
    </row>
    <row r="20087" spans="20:30" x14ac:dyDescent="0.2">
      <c r="T20087" s="212"/>
      <c r="U20087" s="213"/>
      <c r="V20087" s="213"/>
      <c r="W20087" s="213"/>
      <c r="X20087" s="214"/>
      <c r="Y20087" s="214"/>
      <c r="Z20087" s="214"/>
      <c r="AA20087" s="217"/>
      <c r="AB20087" s="217"/>
      <c r="AC20087" s="217"/>
      <c r="AD20087" s="213"/>
    </row>
    <row r="20088" spans="20:30" x14ac:dyDescent="0.2">
      <c r="T20088" s="212"/>
      <c r="U20088" s="213"/>
      <c r="V20088" s="213"/>
      <c r="W20088" s="213"/>
      <c r="X20088" s="214"/>
      <c r="Y20088" s="214"/>
      <c r="Z20088" s="214"/>
      <c r="AA20088" s="217"/>
      <c r="AB20088" s="217"/>
      <c r="AC20088" s="217"/>
      <c r="AD20088" s="213"/>
    </row>
    <row r="20089" spans="20:30" x14ac:dyDescent="0.2">
      <c r="T20089" s="212"/>
      <c r="U20089" s="213"/>
      <c r="V20089" s="213"/>
      <c r="W20089" s="213"/>
      <c r="X20089" s="214"/>
      <c r="Y20089" s="214"/>
      <c r="Z20089" s="214"/>
      <c r="AA20089" s="217"/>
      <c r="AB20089" s="217"/>
      <c r="AC20089" s="217"/>
      <c r="AD20089" s="213"/>
    </row>
    <row r="20090" spans="20:30" x14ac:dyDescent="0.2">
      <c r="T20090" s="212"/>
      <c r="U20090" s="213"/>
      <c r="V20090" s="213"/>
      <c r="W20090" s="213"/>
      <c r="X20090" s="214"/>
      <c r="Y20090" s="214"/>
      <c r="Z20090" s="214"/>
      <c r="AA20090" s="217"/>
      <c r="AB20090" s="217"/>
      <c r="AC20090" s="217"/>
      <c r="AD20090" s="213"/>
    </row>
    <row r="20091" spans="20:30" x14ac:dyDescent="0.2">
      <c r="T20091" s="212"/>
      <c r="U20091" s="213"/>
      <c r="V20091" s="213"/>
      <c r="W20091" s="213"/>
      <c r="X20091" s="214"/>
      <c r="Y20091" s="214"/>
      <c r="Z20091" s="214"/>
      <c r="AA20091" s="217"/>
      <c r="AB20091" s="217"/>
      <c r="AC20091" s="217"/>
      <c r="AD20091" s="213"/>
    </row>
    <row r="20092" spans="20:30" x14ac:dyDescent="0.2">
      <c r="T20092" s="212"/>
      <c r="U20092" s="213"/>
      <c r="V20092" s="213"/>
      <c r="W20092" s="213"/>
      <c r="X20092" s="214"/>
      <c r="Y20092" s="214"/>
      <c r="Z20092" s="214"/>
      <c r="AA20092" s="217"/>
      <c r="AB20092" s="217"/>
      <c r="AC20092" s="217"/>
      <c r="AD20092" s="213"/>
    </row>
    <row r="20093" spans="20:30" x14ac:dyDescent="0.2">
      <c r="T20093" s="212"/>
      <c r="U20093" s="213"/>
      <c r="V20093" s="213"/>
      <c r="W20093" s="213"/>
      <c r="X20093" s="214"/>
      <c r="Y20093" s="214"/>
      <c r="Z20093" s="214"/>
      <c r="AA20093" s="217"/>
      <c r="AB20093" s="217"/>
      <c r="AC20093" s="217"/>
      <c r="AD20093" s="213"/>
    </row>
    <row r="20094" spans="20:30" x14ac:dyDescent="0.2">
      <c r="T20094" s="212"/>
      <c r="U20094" s="213"/>
      <c r="V20094" s="213"/>
      <c r="W20094" s="213"/>
      <c r="X20094" s="214"/>
      <c r="Y20094" s="214"/>
      <c r="Z20094" s="214"/>
      <c r="AA20094" s="217"/>
      <c r="AB20094" s="217"/>
      <c r="AC20094" s="217"/>
      <c r="AD20094" s="213"/>
    </row>
    <row r="20095" spans="20:30" x14ac:dyDescent="0.2">
      <c r="T20095" s="212"/>
      <c r="U20095" s="213"/>
      <c r="V20095" s="213"/>
      <c r="W20095" s="213"/>
      <c r="X20095" s="214"/>
      <c r="Y20095" s="214"/>
      <c r="Z20095" s="214"/>
      <c r="AA20095" s="217"/>
      <c r="AB20095" s="217"/>
      <c r="AC20095" s="217"/>
      <c r="AD20095" s="213"/>
    </row>
    <row r="20096" spans="20:30" x14ac:dyDescent="0.2">
      <c r="T20096" s="212"/>
      <c r="U20096" s="213"/>
      <c r="V20096" s="213"/>
      <c r="W20096" s="213"/>
      <c r="X20096" s="214"/>
      <c r="Y20096" s="214"/>
      <c r="Z20096" s="214"/>
      <c r="AA20096" s="217"/>
      <c r="AB20096" s="217"/>
      <c r="AC20096" s="217"/>
      <c r="AD20096" s="213"/>
    </row>
    <row r="20097" spans="20:30" x14ac:dyDescent="0.2">
      <c r="T20097" s="212"/>
      <c r="U20097" s="213"/>
      <c r="V20097" s="213"/>
      <c r="W20097" s="213"/>
      <c r="X20097" s="214"/>
      <c r="Y20097" s="214"/>
      <c r="Z20097" s="214"/>
      <c r="AA20097" s="217"/>
      <c r="AB20097" s="217"/>
      <c r="AC20097" s="217"/>
      <c r="AD20097" s="213"/>
    </row>
    <row r="20098" spans="20:30" x14ac:dyDescent="0.2">
      <c r="T20098" s="212"/>
      <c r="U20098" s="213"/>
      <c r="V20098" s="213"/>
      <c r="W20098" s="213"/>
      <c r="X20098" s="214"/>
      <c r="Y20098" s="214"/>
      <c r="Z20098" s="214"/>
      <c r="AA20098" s="217"/>
      <c r="AB20098" s="217"/>
      <c r="AC20098" s="217"/>
      <c r="AD20098" s="213"/>
    </row>
    <row r="20099" spans="20:30" x14ac:dyDescent="0.2">
      <c r="T20099" s="212"/>
      <c r="U20099" s="213"/>
      <c r="V20099" s="213"/>
      <c r="W20099" s="213"/>
      <c r="X20099" s="214"/>
      <c r="Y20099" s="214"/>
      <c r="Z20099" s="214"/>
      <c r="AA20099" s="217"/>
      <c r="AB20099" s="217"/>
      <c r="AC20099" s="217"/>
      <c r="AD20099" s="213"/>
    </row>
    <row r="20100" spans="20:30" x14ac:dyDescent="0.2">
      <c r="T20100" s="212"/>
      <c r="U20100" s="213"/>
      <c r="V20100" s="213"/>
      <c r="W20100" s="213"/>
      <c r="X20100" s="214"/>
      <c r="Y20100" s="214"/>
      <c r="Z20100" s="214"/>
      <c r="AA20100" s="217"/>
      <c r="AB20100" s="217"/>
      <c r="AC20100" s="217"/>
      <c r="AD20100" s="213"/>
    </row>
    <row r="20101" spans="20:30" x14ac:dyDescent="0.2">
      <c r="T20101" s="212"/>
      <c r="U20101" s="213"/>
      <c r="V20101" s="213"/>
      <c r="W20101" s="213"/>
      <c r="X20101" s="214"/>
      <c r="Y20101" s="214"/>
      <c r="Z20101" s="214"/>
      <c r="AA20101" s="217"/>
      <c r="AB20101" s="217"/>
      <c r="AC20101" s="217"/>
      <c r="AD20101" s="213"/>
    </row>
    <row r="20102" spans="20:30" x14ac:dyDescent="0.2">
      <c r="T20102" s="212"/>
      <c r="U20102" s="213"/>
      <c r="V20102" s="213"/>
      <c r="W20102" s="213"/>
      <c r="X20102" s="214"/>
      <c r="Y20102" s="214"/>
      <c r="Z20102" s="214"/>
      <c r="AA20102" s="217"/>
      <c r="AB20102" s="217"/>
      <c r="AC20102" s="217"/>
      <c r="AD20102" s="213"/>
    </row>
    <row r="20103" spans="20:30" x14ac:dyDescent="0.2">
      <c r="T20103" s="212"/>
      <c r="U20103" s="213"/>
      <c r="V20103" s="213"/>
      <c r="W20103" s="213"/>
      <c r="X20103" s="214"/>
      <c r="Y20103" s="214"/>
      <c r="Z20103" s="214"/>
      <c r="AA20103" s="217"/>
      <c r="AB20103" s="217"/>
      <c r="AC20103" s="217"/>
      <c r="AD20103" s="213"/>
    </row>
    <row r="20104" spans="20:30" x14ac:dyDescent="0.2">
      <c r="T20104" s="212"/>
      <c r="U20104" s="213"/>
      <c r="V20104" s="213"/>
      <c r="W20104" s="213"/>
      <c r="X20104" s="214"/>
      <c r="Y20104" s="214"/>
      <c r="Z20104" s="214"/>
      <c r="AA20104" s="217"/>
      <c r="AB20104" s="217"/>
      <c r="AC20104" s="217"/>
      <c r="AD20104" s="213"/>
    </row>
    <row r="20105" spans="20:30" x14ac:dyDescent="0.2">
      <c r="T20105" s="212"/>
      <c r="U20105" s="213"/>
      <c r="V20105" s="213"/>
      <c r="W20105" s="213"/>
      <c r="X20105" s="214"/>
      <c r="Y20105" s="214"/>
      <c r="Z20105" s="214"/>
      <c r="AA20105" s="217"/>
      <c r="AB20105" s="217"/>
      <c r="AC20105" s="217"/>
      <c r="AD20105" s="213"/>
    </row>
    <row r="20106" spans="20:30" x14ac:dyDescent="0.2">
      <c r="T20106" s="212"/>
      <c r="U20106" s="213"/>
      <c r="V20106" s="213"/>
      <c r="W20106" s="213"/>
      <c r="X20106" s="214"/>
      <c r="Y20106" s="214"/>
      <c r="Z20106" s="214"/>
      <c r="AA20106" s="217"/>
      <c r="AB20106" s="217"/>
      <c r="AC20106" s="217"/>
      <c r="AD20106" s="213"/>
    </row>
    <row r="20107" spans="20:30" x14ac:dyDescent="0.2">
      <c r="T20107" s="212"/>
      <c r="U20107" s="213"/>
      <c r="V20107" s="213"/>
      <c r="W20107" s="213"/>
      <c r="X20107" s="214"/>
      <c r="Y20107" s="214"/>
      <c r="Z20107" s="214"/>
      <c r="AA20107" s="217"/>
      <c r="AB20107" s="217"/>
      <c r="AC20107" s="217"/>
      <c r="AD20107" s="213"/>
    </row>
    <row r="20108" spans="20:30" x14ac:dyDescent="0.2">
      <c r="T20108" s="212"/>
      <c r="U20108" s="213"/>
      <c r="V20108" s="213"/>
      <c r="W20108" s="213"/>
      <c r="X20108" s="214"/>
      <c r="Y20108" s="214"/>
      <c r="Z20108" s="214"/>
      <c r="AA20108" s="217"/>
      <c r="AB20108" s="217"/>
      <c r="AC20108" s="217"/>
      <c r="AD20108" s="213"/>
    </row>
    <row r="20109" spans="20:30" x14ac:dyDescent="0.2">
      <c r="T20109" s="212"/>
      <c r="U20109" s="213"/>
      <c r="V20109" s="213"/>
      <c r="W20109" s="213"/>
      <c r="X20109" s="214"/>
      <c r="Y20109" s="214"/>
      <c r="Z20109" s="214"/>
      <c r="AA20109" s="217"/>
      <c r="AB20109" s="217"/>
      <c r="AC20109" s="217"/>
      <c r="AD20109" s="213"/>
    </row>
    <row r="20110" spans="20:30" x14ac:dyDescent="0.2">
      <c r="T20110" s="212"/>
      <c r="U20110" s="213"/>
      <c r="V20110" s="213"/>
      <c r="W20110" s="213"/>
      <c r="X20110" s="214"/>
      <c r="Y20110" s="214"/>
      <c r="Z20110" s="214"/>
      <c r="AA20110" s="217"/>
      <c r="AB20110" s="217"/>
      <c r="AC20110" s="217"/>
      <c r="AD20110" s="213"/>
    </row>
    <row r="20111" spans="20:30" x14ac:dyDescent="0.2">
      <c r="T20111" s="212"/>
      <c r="U20111" s="213"/>
      <c r="V20111" s="213"/>
      <c r="W20111" s="213"/>
      <c r="X20111" s="214"/>
      <c r="Y20111" s="214"/>
      <c r="Z20111" s="214"/>
      <c r="AA20111" s="217"/>
      <c r="AB20111" s="217"/>
      <c r="AC20111" s="217"/>
      <c r="AD20111" s="213"/>
    </row>
    <row r="20112" spans="20:30" x14ac:dyDescent="0.2">
      <c r="T20112" s="212"/>
      <c r="U20112" s="213"/>
      <c r="V20112" s="213"/>
      <c r="W20112" s="213"/>
      <c r="X20112" s="214"/>
      <c r="Y20112" s="214"/>
      <c r="Z20112" s="214"/>
      <c r="AA20112" s="217"/>
      <c r="AB20112" s="217"/>
      <c r="AC20112" s="217"/>
      <c r="AD20112" s="213"/>
    </row>
    <row r="20113" spans="20:30" x14ac:dyDescent="0.2">
      <c r="T20113" s="212"/>
      <c r="U20113" s="213"/>
      <c r="V20113" s="213"/>
      <c r="W20113" s="213"/>
      <c r="X20113" s="214"/>
      <c r="Y20113" s="214"/>
      <c r="Z20113" s="214"/>
      <c r="AA20113" s="217"/>
      <c r="AB20113" s="217"/>
      <c r="AC20113" s="217"/>
      <c r="AD20113" s="213"/>
    </row>
    <row r="20114" spans="20:30" x14ac:dyDescent="0.2">
      <c r="T20114" s="212"/>
      <c r="U20114" s="213"/>
      <c r="V20114" s="213"/>
      <c r="W20114" s="213"/>
      <c r="X20114" s="214"/>
      <c r="Y20114" s="214"/>
      <c r="Z20114" s="214"/>
      <c r="AA20114" s="217"/>
      <c r="AB20114" s="217"/>
      <c r="AC20114" s="217"/>
      <c r="AD20114" s="213"/>
    </row>
    <row r="20115" spans="20:30" x14ac:dyDescent="0.2">
      <c r="T20115" s="212"/>
      <c r="U20115" s="213"/>
      <c r="V20115" s="213"/>
      <c r="W20115" s="213"/>
      <c r="X20115" s="214"/>
      <c r="Y20115" s="214"/>
      <c r="Z20115" s="214"/>
      <c r="AA20115" s="217"/>
      <c r="AB20115" s="217"/>
      <c r="AC20115" s="217"/>
      <c r="AD20115" s="213"/>
    </row>
    <row r="20116" spans="20:30" x14ac:dyDescent="0.2">
      <c r="T20116" s="212"/>
      <c r="U20116" s="213"/>
      <c r="V20116" s="213"/>
      <c r="W20116" s="213"/>
      <c r="X20116" s="214"/>
      <c r="Y20116" s="214"/>
      <c r="Z20116" s="214"/>
      <c r="AA20116" s="217"/>
      <c r="AB20116" s="217"/>
      <c r="AC20116" s="217"/>
      <c r="AD20116" s="213"/>
    </row>
    <row r="20117" spans="20:30" x14ac:dyDescent="0.2">
      <c r="T20117" s="212"/>
      <c r="U20117" s="213"/>
      <c r="V20117" s="213"/>
      <c r="W20117" s="213"/>
      <c r="X20117" s="214"/>
      <c r="Y20117" s="214"/>
      <c r="Z20117" s="214"/>
      <c r="AA20117" s="217"/>
      <c r="AB20117" s="217"/>
      <c r="AC20117" s="217"/>
      <c r="AD20117" s="213"/>
    </row>
    <row r="20118" spans="20:30" x14ac:dyDescent="0.2">
      <c r="T20118" s="212"/>
      <c r="U20118" s="213"/>
      <c r="V20118" s="213"/>
      <c r="W20118" s="213"/>
      <c r="X20118" s="214"/>
      <c r="Y20118" s="214"/>
      <c r="Z20118" s="214"/>
      <c r="AA20118" s="217"/>
      <c r="AB20118" s="217"/>
      <c r="AC20118" s="217"/>
      <c r="AD20118" s="213"/>
    </row>
    <row r="20119" spans="20:30" x14ac:dyDescent="0.2">
      <c r="T20119" s="212"/>
      <c r="U20119" s="213"/>
      <c r="V20119" s="213"/>
      <c r="W20119" s="213"/>
      <c r="X20119" s="214"/>
      <c r="Y20119" s="214"/>
      <c r="Z20119" s="214"/>
      <c r="AA20119" s="217"/>
      <c r="AB20119" s="217"/>
      <c r="AC20119" s="217"/>
      <c r="AD20119" s="213"/>
    </row>
    <row r="20120" spans="20:30" x14ac:dyDescent="0.2">
      <c r="T20120" s="212"/>
      <c r="U20120" s="213"/>
      <c r="V20120" s="213"/>
      <c r="W20120" s="213"/>
      <c r="X20120" s="214"/>
      <c r="Y20120" s="214"/>
      <c r="Z20120" s="214"/>
      <c r="AA20120" s="217"/>
      <c r="AB20120" s="217"/>
      <c r="AC20120" s="217"/>
      <c r="AD20120" s="213"/>
    </row>
    <row r="20121" spans="20:30" x14ac:dyDescent="0.2">
      <c r="T20121" s="212"/>
      <c r="U20121" s="213"/>
      <c r="V20121" s="213"/>
      <c r="W20121" s="213"/>
      <c r="X20121" s="214"/>
      <c r="Y20121" s="214"/>
      <c r="Z20121" s="214"/>
      <c r="AA20121" s="217"/>
      <c r="AB20121" s="217"/>
      <c r="AC20121" s="217"/>
      <c r="AD20121" s="213"/>
    </row>
    <row r="20122" spans="20:30" x14ac:dyDescent="0.2">
      <c r="T20122" s="212"/>
      <c r="U20122" s="213"/>
      <c r="V20122" s="213"/>
      <c r="W20122" s="213"/>
      <c r="X20122" s="214"/>
      <c r="Y20122" s="214"/>
      <c r="Z20122" s="214"/>
      <c r="AA20122" s="217"/>
      <c r="AB20122" s="217"/>
      <c r="AC20122" s="217"/>
      <c r="AD20122" s="213"/>
    </row>
    <row r="20123" spans="20:30" x14ac:dyDescent="0.2">
      <c r="T20123" s="212"/>
      <c r="U20123" s="213"/>
      <c r="V20123" s="213"/>
      <c r="W20123" s="213"/>
      <c r="X20123" s="214"/>
      <c r="Y20123" s="214"/>
      <c r="Z20123" s="214"/>
      <c r="AA20123" s="217"/>
      <c r="AB20123" s="217"/>
      <c r="AC20123" s="217"/>
      <c r="AD20123" s="213"/>
    </row>
    <row r="20124" spans="20:30" x14ac:dyDescent="0.2">
      <c r="T20124" s="212"/>
      <c r="U20124" s="213"/>
      <c r="V20124" s="213"/>
      <c r="W20124" s="213"/>
      <c r="X20124" s="214"/>
      <c r="Y20124" s="214"/>
      <c r="Z20124" s="214"/>
      <c r="AA20124" s="217"/>
      <c r="AB20124" s="217"/>
      <c r="AC20124" s="217"/>
      <c r="AD20124" s="213"/>
    </row>
    <row r="20125" spans="20:30" x14ac:dyDescent="0.2">
      <c r="T20125" s="212"/>
      <c r="U20125" s="213"/>
      <c r="V20125" s="213"/>
      <c r="W20125" s="213"/>
      <c r="X20125" s="214"/>
      <c r="Y20125" s="214"/>
      <c r="Z20125" s="214"/>
      <c r="AA20125" s="217"/>
      <c r="AB20125" s="217"/>
      <c r="AC20125" s="217"/>
      <c r="AD20125" s="213"/>
    </row>
    <row r="20126" spans="20:30" x14ac:dyDescent="0.2">
      <c r="T20126" s="212"/>
      <c r="U20126" s="213"/>
      <c r="V20126" s="213"/>
      <c r="W20126" s="213"/>
      <c r="X20126" s="214"/>
      <c r="Y20126" s="214"/>
      <c r="Z20126" s="214"/>
      <c r="AA20126" s="217"/>
      <c r="AB20126" s="217"/>
      <c r="AC20126" s="217"/>
      <c r="AD20126" s="213"/>
    </row>
    <row r="20127" spans="20:30" x14ac:dyDescent="0.2">
      <c r="T20127" s="212"/>
      <c r="U20127" s="213"/>
      <c r="V20127" s="213"/>
      <c r="W20127" s="213"/>
      <c r="X20127" s="214"/>
      <c r="Y20127" s="214"/>
      <c r="Z20127" s="214"/>
      <c r="AA20127" s="217"/>
      <c r="AB20127" s="217"/>
      <c r="AC20127" s="217"/>
      <c r="AD20127" s="213"/>
    </row>
    <row r="20128" spans="20:30" x14ac:dyDescent="0.2">
      <c r="T20128" s="212"/>
      <c r="U20128" s="213"/>
      <c r="V20128" s="213"/>
      <c r="W20128" s="213"/>
      <c r="X20128" s="214"/>
      <c r="Y20128" s="214"/>
      <c r="Z20128" s="214"/>
      <c r="AA20128" s="217"/>
      <c r="AB20128" s="217"/>
      <c r="AC20128" s="217"/>
      <c r="AD20128" s="213"/>
    </row>
    <row r="20129" spans="20:30" x14ac:dyDescent="0.2">
      <c r="T20129" s="212"/>
      <c r="U20129" s="213"/>
      <c r="V20129" s="213"/>
      <c r="W20129" s="213"/>
      <c r="X20129" s="214"/>
      <c r="Y20129" s="214"/>
      <c r="Z20129" s="214"/>
      <c r="AA20129" s="217"/>
      <c r="AB20129" s="217"/>
      <c r="AC20129" s="217"/>
      <c r="AD20129" s="213"/>
    </row>
    <row r="20130" spans="20:30" x14ac:dyDescent="0.2">
      <c r="T20130" s="212"/>
      <c r="U20130" s="213"/>
      <c r="V20130" s="213"/>
      <c r="W20130" s="213"/>
      <c r="X20130" s="214"/>
      <c r="Y20130" s="214"/>
      <c r="Z20130" s="214"/>
      <c r="AA20130" s="217"/>
      <c r="AB20130" s="217"/>
      <c r="AC20130" s="217"/>
      <c r="AD20130" s="213"/>
    </row>
    <row r="20131" spans="20:30" x14ac:dyDescent="0.2">
      <c r="T20131" s="212"/>
      <c r="U20131" s="213"/>
      <c r="V20131" s="213"/>
      <c r="W20131" s="213"/>
      <c r="X20131" s="214"/>
      <c r="Y20131" s="214"/>
      <c r="Z20131" s="214"/>
      <c r="AA20131" s="217"/>
      <c r="AB20131" s="217"/>
      <c r="AC20131" s="217"/>
      <c r="AD20131" s="213"/>
    </row>
    <row r="20132" spans="20:30" x14ac:dyDescent="0.2">
      <c r="T20132" s="212"/>
      <c r="U20132" s="213"/>
      <c r="V20132" s="213"/>
      <c r="W20132" s="213"/>
      <c r="X20132" s="214"/>
      <c r="Y20132" s="214"/>
      <c r="Z20132" s="214"/>
      <c r="AA20132" s="217"/>
      <c r="AB20132" s="217"/>
      <c r="AC20132" s="217"/>
      <c r="AD20132" s="213"/>
    </row>
    <row r="20133" spans="20:30" x14ac:dyDescent="0.2">
      <c r="T20133" s="212"/>
      <c r="U20133" s="213"/>
      <c r="V20133" s="213"/>
      <c r="W20133" s="213"/>
      <c r="X20133" s="214"/>
      <c r="Y20133" s="214"/>
      <c r="Z20133" s="214"/>
      <c r="AA20133" s="217"/>
      <c r="AB20133" s="217"/>
      <c r="AC20133" s="217"/>
      <c r="AD20133" s="213"/>
    </row>
    <row r="20134" spans="20:30" x14ac:dyDescent="0.2">
      <c r="T20134" s="212"/>
      <c r="U20134" s="213"/>
      <c r="V20134" s="213"/>
      <c r="W20134" s="213"/>
      <c r="X20134" s="214"/>
      <c r="Y20134" s="214"/>
      <c r="Z20134" s="214"/>
      <c r="AA20134" s="217"/>
      <c r="AB20134" s="217"/>
      <c r="AC20134" s="217"/>
      <c r="AD20134" s="213"/>
    </row>
    <row r="20135" spans="20:30" x14ac:dyDescent="0.2">
      <c r="T20135" s="212"/>
      <c r="U20135" s="213"/>
      <c r="V20135" s="213"/>
      <c r="W20135" s="213"/>
      <c r="X20135" s="214"/>
      <c r="Y20135" s="214"/>
      <c r="Z20135" s="214"/>
      <c r="AA20135" s="217"/>
      <c r="AB20135" s="217"/>
      <c r="AC20135" s="217"/>
      <c r="AD20135" s="213"/>
    </row>
    <row r="20136" spans="20:30" x14ac:dyDescent="0.2">
      <c r="T20136" s="212"/>
      <c r="U20136" s="213"/>
      <c r="V20136" s="213"/>
      <c r="W20136" s="213"/>
      <c r="X20136" s="214"/>
      <c r="Y20136" s="214"/>
      <c r="Z20136" s="214"/>
      <c r="AA20136" s="217"/>
      <c r="AB20136" s="217"/>
      <c r="AC20136" s="217"/>
      <c r="AD20136" s="213"/>
    </row>
    <row r="20137" spans="20:30" x14ac:dyDescent="0.2">
      <c r="T20137" s="212"/>
      <c r="U20137" s="213"/>
      <c r="V20137" s="213"/>
      <c r="W20137" s="213"/>
      <c r="X20137" s="214"/>
      <c r="Y20137" s="214"/>
      <c r="Z20137" s="214"/>
      <c r="AA20137" s="217"/>
      <c r="AB20137" s="217"/>
      <c r="AC20137" s="217"/>
      <c r="AD20137" s="213"/>
    </row>
    <row r="20138" spans="20:30" x14ac:dyDescent="0.2">
      <c r="T20138" s="212"/>
      <c r="U20138" s="213"/>
      <c r="V20138" s="213"/>
      <c r="W20138" s="213"/>
      <c r="X20138" s="214"/>
      <c r="Y20138" s="214"/>
      <c r="Z20138" s="214"/>
      <c r="AA20138" s="217"/>
      <c r="AB20138" s="217"/>
      <c r="AC20138" s="217"/>
      <c r="AD20138" s="213"/>
    </row>
    <row r="20139" spans="20:30" x14ac:dyDescent="0.2">
      <c r="T20139" s="212"/>
      <c r="U20139" s="213"/>
      <c r="V20139" s="213"/>
      <c r="W20139" s="213"/>
      <c r="X20139" s="214"/>
      <c r="Y20139" s="214"/>
      <c r="Z20139" s="214"/>
      <c r="AA20139" s="217"/>
      <c r="AB20139" s="217"/>
      <c r="AC20139" s="217"/>
      <c r="AD20139" s="213"/>
    </row>
    <row r="20140" spans="20:30" x14ac:dyDescent="0.2">
      <c r="T20140" s="212"/>
      <c r="U20140" s="213"/>
      <c r="V20140" s="213"/>
      <c r="W20140" s="213"/>
      <c r="X20140" s="214"/>
      <c r="Y20140" s="214"/>
      <c r="Z20140" s="214"/>
      <c r="AA20140" s="217"/>
      <c r="AB20140" s="217"/>
      <c r="AC20140" s="217"/>
      <c r="AD20140" s="213"/>
    </row>
    <row r="20141" spans="20:30" x14ac:dyDescent="0.2">
      <c r="T20141" s="212"/>
      <c r="U20141" s="213"/>
      <c r="V20141" s="213"/>
      <c r="W20141" s="213"/>
      <c r="X20141" s="214"/>
      <c r="Y20141" s="214"/>
      <c r="Z20141" s="214"/>
      <c r="AA20141" s="217"/>
      <c r="AB20141" s="217"/>
      <c r="AC20141" s="217"/>
      <c r="AD20141" s="213"/>
    </row>
    <row r="20142" spans="20:30" x14ac:dyDescent="0.2">
      <c r="T20142" s="212"/>
      <c r="U20142" s="213"/>
      <c r="V20142" s="213"/>
      <c r="W20142" s="213"/>
      <c r="X20142" s="214"/>
      <c r="Y20142" s="214"/>
      <c r="Z20142" s="214"/>
      <c r="AA20142" s="217"/>
      <c r="AB20142" s="217"/>
      <c r="AC20142" s="217"/>
      <c r="AD20142" s="213"/>
    </row>
    <row r="20143" spans="20:30" x14ac:dyDescent="0.2">
      <c r="T20143" s="212"/>
      <c r="U20143" s="213"/>
      <c r="V20143" s="213"/>
      <c r="W20143" s="213"/>
      <c r="X20143" s="214"/>
      <c r="Y20143" s="214"/>
      <c r="Z20143" s="214"/>
      <c r="AA20143" s="217"/>
      <c r="AB20143" s="217"/>
      <c r="AC20143" s="217"/>
      <c r="AD20143" s="213"/>
    </row>
    <row r="20144" spans="20:30" x14ac:dyDescent="0.2">
      <c r="T20144" s="212"/>
      <c r="U20144" s="213"/>
      <c r="V20144" s="213"/>
      <c r="W20144" s="213"/>
      <c r="X20144" s="214"/>
      <c r="Y20144" s="214"/>
      <c r="Z20144" s="214"/>
      <c r="AA20144" s="217"/>
      <c r="AB20144" s="217"/>
      <c r="AC20144" s="217"/>
      <c r="AD20144" s="213"/>
    </row>
    <row r="20145" spans="20:30" x14ac:dyDescent="0.2">
      <c r="T20145" s="212"/>
      <c r="U20145" s="213"/>
      <c r="V20145" s="213"/>
      <c r="W20145" s="213"/>
      <c r="X20145" s="214"/>
      <c r="Y20145" s="214"/>
      <c r="Z20145" s="214"/>
      <c r="AA20145" s="217"/>
      <c r="AB20145" s="217"/>
      <c r="AC20145" s="217"/>
      <c r="AD20145" s="213"/>
    </row>
    <row r="20146" spans="20:30" x14ac:dyDescent="0.2">
      <c r="T20146" s="212"/>
      <c r="U20146" s="213"/>
      <c r="V20146" s="213"/>
      <c r="W20146" s="213"/>
      <c r="X20146" s="214"/>
      <c r="Y20146" s="214"/>
      <c r="Z20146" s="214"/>
      <c r="AA20146" s="217"/>
      <c r="AB20146" s="217"/>
      <c r="AC20146" s="217"/>
      <c r="AD20146" s="213"/>
    </row>
    <row r="20147" spans="20:30" x14ac:dyDescent="0.2">
      <c r="T20147" s="212"/>
      <c r="U20147" s="213"/>
      <c r="V20147" s="213"/>
      <c r="W20147" s="213"/>
      <c r="X20147" s="214"/>
      <c r="Y20147" s="214"/>
      <c r="Z20147" s="214"/>
      <c r="AA20147" s="217"/>
      <c r="AB20147" s="217"/>
      <c r="AC20147" s="217"/>
      <c r="AD20147" s="213"/>
    </row>
    <row r="20148" spans="20:30" x14ac:dyDescent="0.2">
      <c r="T20148" s="212"/>
      <c r="U20148" s="213"/>
      <c r="V20148" s="213"/>
      <c r="W20148" s="213"/>
      <c r="X20148" s="214"/>
      <c r="Y20148" s="214"/>
      <c r="Z20148" s="214"/>
      <c r="AA20148" s="217"/>
      <c r="AB20148" s="217"/>
      <c r="AC20148" s="217"/>
      <c r="AD20148" s="213"/>
    </row>
    <row r="20149" spans="20:30" x14ac:dyDescent="0.2">
      <c r="T20149" s="212"/>
      <c r="U20149" s="213"/>
      <c r="V20149" s="213"/>
      <c r="W20149" s="213"/>
      <c r="X20149" s="214"/>
      <c r="Y20149" s="214"/>
      <c r="Z20149" s="214"/>
      <c r="AA20149" s="217"/>
      <c r="AB20149" s="217"/>
      <c r="AC20149" s="217"/>
      <c r="AD20149" s="213"/>
    </row>
    <row r="20150" spans="20:30" x14ac:dyDescent="0.2">
      <c r="T20150" s="212"/>
      <c r="U20150" s="213"/>
      <c r="V20150" s="213"/>
      <c r="W20150" s="213"/>
      <c r="X20150" s="214"/>
      <c r="Y20150" s="214"/>
      <c r="Z20150" s="214"/>
      <c r="AA20150" s="217"/>
      <c r="AB20150" s="217"/>
      <c r="AC20150" s="217"/>
      <c r="AD20150" s="213"/>
    </row>
    <row r="20151" spans="20:30" x14ac:dyDescent="0.2">
      <c r="T20151" s="212"/>
      <c r="U20151" s="213"/>
      <c r="V20151" s="213"/>
      <c r="W20151" s="213"/>
      <c r="X20151" s="214"/>
      <c r="Y20151" s="214"/>
      <c r="Z20151" s="214"/>
      <c r="AA20151" s="217"/>
      <c r="AB20151" s="217"/>
      <c r="AC20151" s="217"/>
      <c r="AD20151" s="213"/>
    </row>
    <row r="20152" spans="20:30" x14ac:dyDescent="0.2">
      <c r="T20152" s="212"/>
      <c r="U20152" s="213"/>
      <c r="V20152" s="213"/>
      <c r="W20152" s="213"/>
      <c r="X20152" s="214"/>
      <c r="Y20152" s="214"/>
      <c r="Z20152" s="214"/>
      <c r="AA20152" s="217"/>
      <c r="AB20152" s="217"/>
      <c r="AC20152" s="217"/>
      <c r="AD20152" s="213"/>
    </row>
    <row r="20153" spans="20:30" x14ac:dyDescent="0.2">
      <c r="T20153" s="212"/>
      <c r="U20153" s="213"/>
      <c r="V20153" s="213"/>
      <c r="W20153" s="213"/>
      <c r="X20153" s="214"/>
      <c r="Y20153" s="214"/>
      <c r="Z20153" s="214"/>
      <c r="AA20153" s="217"/>
      <c r="AB20153" s="217"/>
      <c r="AC20153" s="217"/>
      <c r="AD20153" s="213"/>
    </row>
    <row r="20154" spans="20:30" x14ac:dyDescent="0.2">
      <c r="T20154" s="212"/>
      <c r="U20154" s="213"/>
      <c r="V20154" s="213"/>
      <c r="W20154" s="213"/>
      <c r="X20154" s="214"/>
      <c r="Y20154" s="214"/>
      <c r="Z20154" s="214"/>
      <c r="AA20154" s="217"/>
      <c r="AB20154" s="217"/>
      <c r="AC20154" s="217"/>
      <c r="AD20154" s="213"/>
    </row>
    <row r="20155" spans="20:30" x14ac:dyDescent="0.2">
      <c r="T20155" s="212"/>
      <c r="U20155" s="213"/>
      <c r="V20155" s="213"/>
      <c r="W20155" s="213"/>
      <c r="X20155" s="214"/>
      <c r="Y20155" s="214"/>
      <c r="Z20155" s="214"/>
      <c r="AA20155" s="217"/>
      <c r="AB20155" s="217"/>
      <c r="AC20155" s="217"/>
      <c r="AD20155" s="213"/>
    </row>
    <row r="20156" spans="20:30" x14ac:dyDescent="0.2">
      <c r="T20156" s="212"/>
      <c r="U20156" s="213"/>
      <c r="V20156" s="213"/>
      <c r="W20156" s="213"/>
      <c r="X20156" s="214"/>
      <c r="Y20156" s="214"/>
      <c r="Z20156" s="214"/>
      <c r="AA20156" s="217"/>
      <c r="AB20156" s="217"/>
      <c r="AC20156" s="217"/>
      <c r="AD20156" s="213"/>
    </row>
    <row r="20157" spans="20:30" x14ac:dyDescent="0.2">
      <c r="T20157" s="212"/>
      <c r="U20157" s="213"/>
      <c r="V20157" s="213"/>
      <c r="W20157" s="213"/>
      <c r="X20157" s="214"/>
      <c r="Y20157" s="214"/>
      <c r="Z20157" s="214"/>
      <c r="AA20157" s="217"/>
      <c r="AB20157" s="217"/>
      <c r="AC20157" s="217"/>
      <c r="AD20157" s="213"/>
    </row>
    <row r="20158" spans="20:30" x14ac:dyDescent="0.2">
      <c r="T20158" s="212"/>
      <c r="U20158" s="213"/>
      <c r="V20158" s="213"/>
      <c r="W20158" s="213"/>
      <c r="X20158" s="214"/>
      <c r="Y20158" s="214"/>
      <c r="Z20158" s="214"/>
      <c r="AA20158" s="217"/>
      <c r="AB20158" s="217"/>
      <c r="AC20158" s="217"/>
      <c r="AD20158" s="213"/>
    </row>
    <row r="20159" spans="20:30" x14ac:dyDescent="0.2">
      <c r="T20159" s="212"/>
      <c r="U20159" s="213"/>
      <c r="V20159" s="213"/>
      <c r="W20159" s="213"/>
      <c r="X20159" s="214"/>
      <c r="Y20159" s="214"/>
      <c r="Z20159" s="214"/>
      <c r="AA20159" s="217"/>
      <c r="AB20159" s="217"/>
      <c r="AC20159" s="217"/>
      <c r="AD20159" s="213"/>
    </row>
    <row r="20160" spans="20:30" x14ac:dyDescent="0.2">
      <c r="T20160" s="212"/>
      <c r="U20160" s="213"/>
      <c r="V20160" s="213"/>
      <c r="W20160" s="213"/>
      <c r="X20160" s="214"/>
      <c r="Y20160" s="214"/>
      <c r="Z20160" s="214"/>
      <c r="AA20160" s="217"/>
      <c r="AB20160" s="217"/>
      <c r="AC20160" s="217"/>
      <c r="AD20160" s="213"/>
    </row>
    <row r="20161" spans="20:30" x14ac:dyDescent="0.2">
      <c r="T20161" s="212"/>
      <c r="U20161" s="213"/>
      <c r="V20161" s="213"/>
      <c r="W20161" s="213"/>
      <c r="X20161" s="214"/>
      <c r="Y20161" s="214"/>
      <c r="Z20161" s="214"/>
      <c r="AA20161" s="217"/>
      <c r="AB20161" s="217"/>
      <c r="AC20161" s="217"/>
      <c r="AD20161" s="213"/>
    </row>
    <row r="20162" spans="20:30" x14ac:dyDescent="0.2">
      <c r="T20162" s="212"/>
      <c r="U20162" s="213"/>
      <c r="V20162" s="213"/>
      <c r="W20162" s="213"/>
      <c r="X20162" s="214"/>
      <c r="Y20162" s="214"/>
      <c r="Z20162" s="214"/>
      <c r="AA20162" s="217"/>
      <c r="AB20162" s="217"/>
      <c r="AC20162" s="217"/>
      <c r="AD20162" s="213"/>
    </row>
    <row r="20163" spans="20:30" x14ac:dyDescent="0.2">
      <c r="T20163" s="212"/>
      <c r="U20163" s="213"/>
      <c r="V20163" s="213"/>
      <c r="W20163" s="213"/>
      <c r="X20163" s="214"/>
      <c r="Y20163" s="214"/>
      <c r="Z20163" s="214"/>
      <c r="AA20163" s="217"/>
      <c r="AB20163" s="217"/>
      <c r="AC20163" s="217"/>
      <c r="AD20163" s="213"/>
    </row>
    <row r="20164" spans="20:30" x14ac:dyDescent="0.2">
      <c r="T20164" s="212"/>
      <c r="U20164" s="213"/>
      <c r="V20164" s="213"/>
      <c r="W20164" s="213"/>
      <c r="X20164" s="214"/>
      <c r="Y20164" s="214"/>
      <c r="Z20164" s="214"/>
      <c r="AA20164" s="217"/>
      <c r="AB20164" s="217"/>
      <c r="AC20164" s="217"/>
      <c r="AD20164" s="213"/>
    </row>
    <row r="20165" spans="20:30" x14ac:dyDescent="0.2">
      <c r="T20165" s="212"/>
      <c r="U20165" s="213"/>
      <c r="V20165" s="213"/>
      <c r="W20165" s="213"/>
      <c r="X20165" s="214"/>
      <c r="Y20165" s="214"/>
      <c r="Z20165" s="214"/>
      <c r="AA20165" s="217"/>
      <c r="AB20165" s="217"/>
      <c r="AC20165" s="217"/>
      <c r="AD20165" s="213"/>
    </row>
    <row r="20166" spans="20:30" x14ac:dyDescent="0.2">
      <c r="T20166" s="212"/>
      <c r="U20166" s="213"/>
      <c r="V20166" s="213"/>
      <c r="W20166" s="213"/>
      <c r="X20166" s="214"/>
      <c r="Y20166" s="214"/>
      <c r="Z20166" s="214"/>
      <c r="AA20166" s="217"/>
      <c r="AB20166" s="217"/>
      <c r="AC20166" s="217"/>
      <c r="AD20166" s="213"/>
    </row>
    <row r="20167" spans="20:30" x14ac:dyDescent="0.2">
      <c r="T20167" s="212"/>
      <c r="U20167" s="213"/>
      <c r="V20167" s="213"/>
      <c r="W20167" s="213"/>
      <c r="X20167" s="214"/>
      <c r="Y20167" s="214"/>
      <c r="Z20167" s="214"/>
      <c r="AA20167" s="217"/>
      <c r="AB20167" s="217"/>
      <c r="AC20167" s="217"/>
      <c r="AD20167" s="213"/>
    </row>
    <row r="20168" spans="20:30" x14ac:dyDescent="0.2">
      <c r="T20168" s="212"/>
      <c r="U20168" s="213"/>
      <c r="V20168" s="213"/>
      <c r="W20168" s="213"/>
      <c r="X20168" s="214"/>
      <c r="Y20168" s="214"/>
      <c r="Z20168" s="214"/>
      <c r="AA20168" s="217"/>
      <c r="AB20168" s="217"/>
      <c r="AC20168" s="217"/>
      <c r="AD20168" s="213"/>
    </row>
    <row r="20169" spans="20:30" x14ac:dyDescent="0.2">
      <c r="T20169" s="212"/>
      <c r="U20169" s="213"/>
      <c r="V20169" s="213"/>
      <c r="W20169" s="213"/>
      <c r="X20169" s="214"/>
      <c r="Y20169" s="214"/>
      <c r="Z20169" s="214"/>
      <c r="AA20169" s="217"/>
      <c r="AB20169" s="217"/>
      <c r="AC20169" s="217"/>
      <c r="AD20169" s="213"/>
    </row>
    <row r="20170" spans="20:30" x14ac:dyDescent="0.2">
      <c r="T20170" s="212"/>
      <c r="U20170" s="213"/>
      <c r="V20170" s="213"/>
      <c r="W20170" s="213"/>
      <c r="X20170" s="214"/>
      <c r="Y20170" s="214"/>
      <c r="Z20170" s="214"/>
      <c r="AA20170" s="217"/>
      <c r="AB20170" s="217"/>
      <c r="AC20170" s="217"/>
      <c r="AD20170" s="213"/>
    </row>
    <row r="20171" spans="20:30" x14ac:dyDescent="0.2">
      <c r="T20171" s="212"/>
      <c r="U20171" s="213"/>
      <c r="V20171" s="213"/>
      <c r="W20171" s="213"/>
      <c r="X20171" s="214"/>
      <c r="Y20171" s="214"/>
      <c r="Z20171" s="214"/>
      <c r="AA20171" s="217"/>
      <c r="AB20171" s="217"/>
      <c r="AC20171" s="217"/>
      <c r="AD20171" s="213"/>
    </row>
    <row r="20172" spans="20:30" x14ac:dyDescent="0.2">
      <c r="T20172" s="212"/>
      <c r="U20172" s="213"/>
      <c r="V20172" s="213"/>
      <c r="W20172" s="213"/>
      <c r="X20172" s="214"/>
      <c r="Y20172" s="214"/>
      <c r="Z20172" s="214"/>
      <c r="AA20172" s="217"/>
      <c r="AB20172" s="217"/>
      <c r="AC20172" s="217"/>
      <c r="AD20172" s="213"/>
    </row>
    <row r="20173" spans="20:30" x14ac:dyDescent="0.2">
      <c r="T20173" s="212"/>
      <c r="U20173" s="213"/>
      <c r="V20173" s="213"/>
      <c r="W20173" s="213"/>
      <c r="X20173" s="214"/>
      <c r="Y20173" s="214"/>
      <c r="Z20173" s="214"/>
      <c r="AA20173" s="217"/>
      <c r="AB20173" s="217"/>
      <c r="AC20173" s="217"/>
      <c r="AD20173" s="213"/>
    </row>
    <row r="20174" spans="20:30" x14ac:dyDescent="0.2">
      <c r="T20174" s="212"/>
      <c r="U20174" s="213"/>
      <c r="V20174" s="213"/>
      <c r="W20174" s="213"/>
      <c r="X20174" s="214"/>
      <c r="Y20174" s="214"/>
      <c r="Z20174" s="214"/>
      <c r="AA20174" s="217"/>
      <c r="AB20174" s="217"/>
      <c r="AC20174" s="217"/>
      <c r="AD20174" s="213"/>
    </row>
    <row r="20175" spans="20:30" x14ac:dyDescent="0.2">
      <c r="T20175" s="212"/>
      <c r="U20175" s="213"/>
      <c r="V20175" s="213"/>
      <c r="W20175" s="213"/>
      <c r="X20175" s="214"/>
      <c r="Y20175" s="214"/>
      <c r="Z20175" s="214"/>
      <c r="AA20175" s="217"/>
      <c r="AB20175" s="217"/>
      <c r="AC20175" s="217"/>
      <c r="AD20175" s="213"/>
    </row>
    <row r="20176" spans="20:30" x14ac:dyDescent="0.2">
      <c r="T20176" s="212"/>
      <c r="U20176" s="213"/>
      <c r="V20176" s="213"/>
      <c r="W20176" s="213"/>
      <c r="X20176" s="214"/>
      <c r="Y20176" s="214"/>
      <c r="Z20176" s="214"/>
      <c r="AA20176" s="217"/>
      <c r="AB20176" s="217"/>
      <c r="AC20176" s="217"/>
      <c r="AD20176" s="213"/>
    </row>
    <row r="20177" spans="20:30" x14ac:dyDescent="0.2">
      <c r="T20177" s="212"/>
      <c r="U20177" s="213"/>
      <c r="V20177" s="213"/>
      <c r="W20177" s="213"/>
      <c r="X20177" s="214"/>
      <c r="Y20177" s="214"/>
      <c r="Z20177" s="214"/>
      <c r="AA20177" s="217"/>
      <c r="AB20177" s="217"/>
      <c r="AC20177" s="217"/>
      <c r="AD20177" s="213"/>
    </row>
    <row r="20178" spans="20:30" x14ac:dyDescent="0.2">
      <c r="T20178" s="212"/>
      <c r="U20178" s="213"/>
      <c r="V20178" s="213"/>
      <c r="W20178" s="213"/>
      <c r="X20178" s="214"/>
      <c r="Y20178" s="214"/>
      <c r="Z20178" s="214"/>
      <c r="AA20178" s="217"/>
      <c r="AB20178" s="217"/>
      <c r="AC20178" s="217"/>
      <c r="AD20178" s="213"/>
    </row>
    <row r="20179" spans="20:30" x14ac:dyDescent="0.2">
      <c r="T20179" s="212"/>
      <c r="U20179" s="213"/>
      <c r="V20179" s="213"/>
      <c r="W20179" s="213"/>
      <c r="X20179" s="214"/>
      <c r="Y20179" s="214"/>
      <c r="Z20179" s="214"/>
      <c r="AA20179" s="217"/>
      <c r="AB20179" s="217"/>
      <c r="AC20179" s="217"/>
      <c r="AD20179" s="213"/>
    </row>
    <row r="20180" spans="20:30" x14ac:dyDescent="0.2">
      <c r="T20180" s="212"/>
      <c r="U20180" s="213"/>
      <c r="V20180" s="213"/>
      <c r="W20180" s="213"/>
      <c r="X20180" s="214"/>
      <c r="Y20180" s="214"/>
      <c r="Z20180" s="214"/>
      <c r="AA20180" s="217"/>
      <c r="AB20180" s="217"/>
      <c r="AC20180" s="217"/>
      <c r="AD20180" s="213"/>
    </row>
    <row r="20181" spans="20:30" x14ac:dyDescent="0.2">
      <c r="T20181" s="212"/>
      <c r="U20181" s="213"/>
      <c r="V20181" s="213"/>
      <c r="W20181" s="213"/>
      <c r="X20181" s="214"/>
      <c r="Y20181" s="214"/>
      <c r="Z20181" s="214"/>
      <c r="AA20181" s="217"/>
      <c r="AB20181" s="217"/>
      <c r="AC20181" s="217"/>
      <c r="AD20181" s="213"/>
    </row>
    <row r="20182" spans="20:30" x14ac:dyDescent="0.2">
      <c r="T20182" s="212"/>
      <c r="U20182" s="213"/>
      <c r="V20182" s="213"/>
      <c r="W20182" s="213"/>
      <c r="X20182" s="214"/>
      <c r="Y20182" s="214"/>
      <c r="Z20182" s="214"/>
      <c r="AA20182" s="217"/>
      <c r="AB20182" s="217"/>
      <c r="AC20182" s="217"/>
      <c r="AD20182" s="213"/>
    </row>
    <row r="20183" spans="20:30" x14ac:dyDescent="0.2">
      <c r="T20183" s="212"/>
      <c r="U20183" s="213"/>
      <c r="V20183" s="213"/>
      <c r="W20183" s="213"/>
      <c r="X20183" s="214"/>
      <c r="Y20183" s="214"/>
      <c r="Z20183" s="214"/>
      <c r="AA20183" s="217"/>
      <c r="AB20183" s="217"/>
      <c r="AC20183" s="217"/>
      <c r="AD20183" s="213"/>
    </row>
    <row r="20184" spans="20:30" x14ac:dyDescent="0.2">
      <c r="T20184" s="212"/>
      <c r="U20184" s="213"/>
      <c r="V20184" s="213"/>
      <c r="W20184" s="213"/>
      <c r="X20184" s="214"/>
      <c r="Y20184" s="214"/>
      <c r="Z20184" s="214"/>
      <c r="AA20184" s="217"/>
      <c r="AB20184" s="217"/>
      <c r="AC20184" s="217"/>
      <c r="AD20184" s="213"/>
    </row>
    <row r="20185" spans="20:30" x14ac:dyDescent="0.2">
      <c r="T20185" s="212"/>
      <c r="U20185" s="213"/>
      <c r="V20185" s="213"/>
      <c r="W20185" s="213"/>
      <c r="X20185" s="214"/>
      <c r="Y20185" s="214"/>
      <c r="Z20185" s="214"/>
      <c r="AA20185" s="217"/>
      <c r="AB20185" s="217"/>
      <c r="AC20185" s="217"/>
      <c r="AD20185" s="213"/>
    </row>
    <row r="20186" spans="20:30" x14ac:dyDescent="0.2">
      <c r="T20186" s="212"/>
      <c r="U20186" s="213"/>
      <c r="V20186" s="213"/>
      <c r="W20186" s="213"/>
      <c r="X20186" s="214"/>
      <c r="Y20186" s="214"/>
      <c r="Z20186" s="214"/>
      <c r="AA20186" s="217"/>
      <c r="AB20186" s="217"/>
      <c r="AC20186" s="217"/>
      <c r="AD20186" s="213"/>
    </row>
    <row r="20187" spans="20:30" x14ac:dyDescent="0.2">
      <c r="T20187" s="212"/>
      <c r="U20187" s="213"/>
      <c r="V20187" s="213"/>
      <c r="W20187" s="213"/>
      <c r="X20187" s="214"/>
      <c r="Y20187" s="214"/>
      <c r="Z20187" s="214"/>
      <c r="AA20187" s="217"/>
      <c r="AB20187" s="217"/>
      <c r="AC20187" s="217"/>
      <c r="AD20187" s="213"/>
    </row>
    <row r="20188" spans="20:30" x14ac:dyDescent="0.2">
      <c r="T20188" s="212"/>
      <c r="U20188" s="213"/>
      <c r="V20188" s="213"/>
      <c r="W20188" s="213"/>
      <c r="X20188" s="214"/>
      <c r="Y20188" s="214"/>
      <c r="Z20188" s="214"/>
      <c r="AA20188" s="217"/>
      <c r="AB20188" s="217"/>
      <c r="AC20188" s="217"/>
      <c r="AD20188" s="213"/>
    </row>
    <row r="20189" spans="20:30" x14ac:dyDescent="0.2">
      <c r="T20189" s="212"/>
      <c r="U20189" s="213"/>
      <c r="V20189" s="213"/>
      <c r="W20189" s="213"/>
      <c r="X20189" s="214"/>
      <c r="Y20189" s="214"/>
      <c r="Z20189" s="214"/>
      <c r="AA20189" s="217"/>
      <c r="AB20189" s="217"/>
      <c r="AC20189" s="217"/>
      <c r="AD20189" s="213"/>
    </row>
    <row r="20190" spans="20:30" x14ac:dyDescent="0.2">
      <c r="T20190" s="212"/>
      <c r="U20190" s="213"/>
      <c r="V20190" s="213"/>
      <c r="W20190" s="213"/>
      <c r="X20190" s="214"/>
      <c r="Y20190" s="214"/>
      <c r="Z20190" s="214"/>
      <c r="AA20190" s="217"/>
      <c r="AB20190" s="217"/>
      <c r="AC20190" s="217"/>
      <c r="AD20190" s="213"/>
    </row>
    <row r="20191" spans="20:30" x14ac:dyDescent="0.2">
      <c r="T20191" s="212"/>
      <c r="U20191" s="213"/>
      <c r="V20191" s="213"/>
      <c r="W20191" s="213"/>
      <c r="X20191" s="214"/>
      <c r="Y20191" s="214"/>
      <c r="Z20191" s="214"/>
      <c r="AA20191" s="217"/>
      <c r="AB20191" s="217"/>
      <c r="AC20191" s="217"/>
      <c r="AD20191" s="213"/>
    </row>
    <row r="20192" spans="20:30" x14ac:dyDescent="0.2">
      <c r="T20192" s="212"/>
      <c r="U20192" s="213"/>
      <c r="V20192" s="213"/>
      <c r="W20192" s="213"/>
      <c r="X20192" s="214"/>
      <c r="Y20192" s="214"/>
      <c r="Z20192" s="214"/>
      <c r="AA20192" s="217"/>
      <c r="AB20192" s="217"/>
      <c r="AC20192" s="217"/>
      <c r="AD20192" s="213"/>
    </row>
    <row r="20193" spans="20:30" x14ac:dyDescent="0.2">
      <c r="T20193" s="212"/>
      <c r="U20193" s="213"/>
      <c r="V20193" s="213"/>
      <c r="W20193" s="213"/>
      <c r="X20193" s="214"/>
      <c r="Y20193" s="214"/>
      <c r="Z20193" s="214"/>
      <c r="AA20193" s="217"/>
      <c r="AB20193" s="217"/>
      <c r="AC20193" s="217"/>
      <c r="AD20193" s="213"/>
    </row>
    <row r="20194" spans="20:30" x14ac:dyDescent="0.2">
      <c r="T20194" s="212"/>
      <c r="U20194" s="213"/>
      <c r="V20194" s="213"/>
      <c r="W20194" s="213"/>
      <c r="X20194" s="214"/>
      <c r="Y20194" s="214"/>
      <c r="Z20194" s="214"/>
      <c r="AA20194" s="217"/>
      <c r="AB20194" s="217"/>
      <c r="AC20194" s="217"/>
      <c r="AD20194" s="213"/>
    </row>
    <row r="20195" spans="20:30" x14ac:dyDescent="0.2">
      <c r="T20195" s="212"/>
      <c r="U20195" s="213"/>
      <c r="V20195" s="213"/>
      <c r="W20195" s="213"/>
      <c r="X20195" s="214"/>
      <c r="Y20195" s="214"/>
      <c r="Z20195" s="214"/>
      <c r="AA20195" s="217"/>
      <c r="AB20195" s="217"/>
      <c r="AC20195" s="217"/>
      <c r="AD20195" s="213"/>
    </row>
    <row r="20196" spans="20:30" x14ac:dyDescent="0.2">
      <c r="T20196" s="212"/>
      <c r="U20196" s="213"/>
      <c r="V20196" s="213"/>
      <c r="W20196" s="213"/>
      <c r="X20196" s="214"/>
      <c r="Y20196" s="214"/>
      <c r="Z20196" s="214"/>
      <c r="AA20196" s="217"/>
      <c r="AB20196" s="217"/>
      <c r="AC20196" s="217"/>
      <c r="AD20196" s="213"/>
    </row>
    <row r="20197" spans="20:30" x14ac:dyDescent="0.2">
      <c r="T20197" s="212"/>
      <c r="U20197" s="213"/>
      <c r="V20197" s="213"/>
      <c r="W20197" s="213"/>
      <c r="X20197" s="214"/>
      <c r="Y20197" s="214"/>
      <c r="Z20197" s="214"/>
      <c r="AA20197" s="217"/>
      <c r="AB20197" s="217"/>
      <c r="AC20197" s="217"/>
      <c r="AD20197" s="213"/>
    </row>
    <row r="20198" spans="20:30" x14ac:dyDescent="0.2">
      <c r="T20198" s="212"/>
      <c r="U20198" s="213"/>
      <c r="V20198" s="213"/>
      <c r="W20198" s="213"/>
      <c r="X20198" s="214"/>
      <c r="Y20198" s="214"/>
      <c r="Z20198" s="214"/>
      <c r="AA20198" s="217"/>
      <c r="AB20198" s="217"/>
      <c r="AC20198" s="217"/>
      <c r="AD20198" s="213"/>
    </row>
    <row r="20199" spans="20:30" x14ac:dyDescent="0.2">
      <c r="T20199" s="212"/>
      <c r="U20199" s="213"/>
      <c r="V20199" s="213"/>
      <c r="W20199" s="213"/>
      <c r="X20199" s="214"/>
      <c r="Y20199" s="214"/>
      <c r="Z20199" s="214"/>
      <c r="AA20199" s="217"/>
      <c r="AB20199" s="217"/>
      <c r="AC20199" s="217"/>
      <c r="AD20199" s="213"/>
    </row>
    <row r="20200" spans="20:30" x14ac:dyDescent="0.2">
      <c r="T20200" s="212"/>
      <c r="U20200" s="213"/>
      <c r="V20200" s="213"/>
      <c r="W20200" s="213"/>
      <c r="X20200" s="214"/>
      <c r="Y20200" s="214"/>
      <c r="Z20200" s="214"/>
      <c r="AA20200" s="217"/>
      <c r="AB20200" s="217"/>
      <c r="AC20200" s="217"/>
      <c r="AD20200" s="213"/>
    </row>
    <row r="20201" spans="20:30" x14ac:dyDescent="0.2">
      <c r="T20201" s="212"/>
      <c r="U20201" s="213"/>
      <c r="V20201" s="213"/>
      <c r="W20201" s="213"/>
      <c r="X20201" s="214"/>
      <c r="Y20201" s="214"/>
      <c r="Z20201" s="214"/>
      <c r="AA20201" s="217"/>
      <c r="AB20201" s="217"/>
      <c r="AC20201" s="217"/>
      <c r="AD20201" s="213"/>
    </row>
    <row r="20202" spans="20:30" x14ac:dyDescent="0.2">
      <c r="T20202" s="212"/>
      <c r="U20202" s="213"/>
      <c r="V20202" s="213"/>
      <c r="W20202" s="213"/>
      <c r="X20202" s="214"/>
      <c r="Y20202" s="214"/>
      <c r="Z20202" s="214"/>
      <c r="AA20202" s="217"/>
      <c r="AB20202" s="217"/>
      <c r="AC20202" s="217"/>
      <c r="AD20202" s="213"/>
    </row>
    <row r="20203" spans="20:30" x14ac:dyDescent="0.2">
      <c r="T20203" s="212"/>
      <c r="U20203" s="213"/>
      <c r="V20203" s="213"/>
      <c r="W20203" s="213"/>
      <c r="X20203" s="214"/>
      <c r="Y20203" s="214"/>
      <c r="Z20203" s="214"/>
      <c r="AA20203" s="217"/>
      <c r="AB20203" s="217"/>
      <c r="AC20203" s="217"/>
      <c r="AD20203" s="213"/>
    </row>
    <row r="20204" spans="20:30" x14ac:dyDescent="0.2">
      <c r="T20204" s="212"/>
      <c r="U20204" s="213"/>
      <c r="V20204" s="213"/>
      <c r="W20204" s="213"/>
      <c r="X20204" s="214"/>
      <c r="Y20204" s="214"/>
      <c r="Z20204" s="214"/>
      <c r="AA20204" s="217"/>
      <c r="AB20204" s="217"/>
      <c r="AC20204" s="217"/>
      <c r="AD20204" s="213"/>
    </row>
    <row r="20205" spans="20:30" x14ac:dyDescent="0.2">
      <c r="T20205" s="212"/>
      <c r="U20205" s="213"/>
      <c r="V20205" s="213"/>
      <c r="W20205" s="213"/>
      <c r="X20205" s="214"/>
      <c r="Y20205" s="214"/>
      <c r="Z20205" s="214"/>
      <c r="AA20205" s="217"/>
      <c r="AB20205" s="217"/>
      <c r="AC20205" s="217"/>
      <c r="AD20205" s="213"/>
    </row>
    <row r="20206" spans="20:30" x14ac:dyDescent="0.2">
      <c r="T20206" s="212"/>
      <c r="U20206" s="213"/>
      <c r="V20206" s="213"/>
      <c r="W20206" s="213"/>
      <c r="X20206" s="214"/>
      <c r="Y20206" s="214"/>
      <c r="Z20206" s="214"/>
      <c r="AA20206" s="217"/>
      <c r="AB20206" s="217"/>
      <c r="AC20206" s="217"/>
      <c r="AD20206" s="213"/>
    </row>
    <row r="20207" spans="20:30" x14ac:dyDescent="0.2">
      <c r="T20207" s="212"/>
      <c r="U20207" s="213"/>
      <c r="V20207" s="213"/>
      <c r="W20207" s="213"/>
      <c r="X20207" s="214"/>
      <c r="Y20207" s="214"/>
      <c r="Z20207" s="214"/>
      <c r="AA20207" s="217"/>
      <c r="AB20207" s="217"/>
      <c r="AC20207" s="217"/>
      <c r="AD20207" s="213"/>
    </row>
    <row r="20208" spans="20:30" x14ac:dyDescent="0.2">
      <c r="T20208" s="212"/>
      <c r="U20208" s="213"/>
      <c r="V20208" s="213"/>
      <c r="W20208" s="213"/>
      <c r="X20208" s="214"/>
      <c r="Y20208" s="214"/>
      <c r="Z20208" s="214"/>
      <c r="AA20208" s="217"/>
      <c r="AB20208" s="217"/>
      <c r="AC20208" s="217"/>
      <c r="AD20208" s="213"/>
    </row>
    <row r="20209" spans="20:30" x14ac:dyDescent="0.2">
      <c r="T20209" s="212"/>
      <c r="U20209" s="213"/>
      <c r="V20209" s="213"/>
      <c r="W20209" s="213"/>
      <c r="X20209" s="214"/>
      <c r="Y20209" s="214"/>
      <c r="Z20209" s="214"/>
      <c r="AA20209" s="217"/>
      <c r="AB20209" s="217"/>
      <c r="AC20209" s="217"/>
      <c r="AD20209" s="213"/>
    </row>
    <row r="20210" spans="20:30" x14ac:dyDescent="0.2">
      <c r="T20210" s="212"/>
      <c r="U20210" s="213"/>
      <c r="V20210" s="213"/>
      <c r="W20210" s="213"/>
      <c r="X20210" s="214"/>
      <c r="Y20210" s="214"/>
      <c r="Z20210" s="214"/>
      <c r="AA20210" s="217"/>
      <c r="AB20210" s="217"/>
      <c r="AC20210" s="217"/>
      <c r="AD20210" s="213"/>
    </row>
    <row r="20211" spans="20:30" x14ac:dyDescent="0.2">
      <c r="T20211" s="212"/>
      <c r="U20211" s="213"/>
      <c r="V20211" s="213"/>
      <c r="W20211" s="213"/>
      <c r="X20211" s="214"/>
      <c r="Y20211" s="214"/>
      <c r="Z20211" s="214"/>
      <c r="AA20211" s="217"/>
      <c r="AB20211" s="217"/>
      <c r="AC20211" s="217"/>
      <c r="AD20211" s="213"/>
    </row>
    <row r="20212" spans="20:30" x14ac:dyDescent="0.2">
      <c r="T20212" s="212"/>
      <c r="U20212" s="213"/>
      <c r="V20212" s="213"/>
      <c r="W20212" s="213"/>
      <c r="X20212" s="214"/>
      <c r="Y20212" s="214"/>
      <c r="Z20212" s="214"/>
      <c r="AA20212" s="217"/>
      <c r="AB20212" s="217"/>
      <c r="AC20212" s="217"/>
      <c r="AD20212" s="213"/>
    </row>
    <row r="20213" spans="20:30" x14ac:dyDescent="0.2">
      <c r="T20213" s="212"/>
      <c r="U20213" s="213"/>
      <c r="V20213" s="213"/>
      <c r="W20213" s="213"/>
      <c r="X20213" s="214"/>
      <c r="Y20213" s="214"/>
      <c r="Z20213" s="214"/>
      <c r="AA20213" s="217"/>
      <c r="AB20213" s="217"/>
      <c r="AC20213" s="217"/>
      <c r="AD20213" s="213"/>
    </row>
    <row r="20214" spans="20:30" x14ac:dyDescent="0.2">
      <c r="T20214" s="212"/>
      <c r="U20214" s="213"/>
      <c r="V20214" s="213"/>
      <c r="W20214" s="213"/>
      <c r="X20214" s="214"/>
      <c r="Y20214" s="214"/>
      <c r="Z20214" s="214"/>
      <c r="AA20214" s="217"/>
      <c r="AB20214" s="217"/>
      <c r="AC20214" s="217"/>
      <c r="AD20214" s="213"/>
    </row>
    <row r="20215" spans="20:30" x14ac:dyDescent="0.2">
      <c r="T20215" s="212"/>
      <c r="U20215" s="213"/>
      <c r="V20215" s="213"/>
      <c r="W20215" s="213"/>
      <c r="X20215" s="214"/>
      <c r="Y20215" s="214"/>
      <c r="Z20215" s="214"/>
      <c r="AA20215" s="217"/>
      <c r="AB20215" s="217"/>
      <c r="AC20215" s="217"/>
      <c r="AD20215" s="213"/>
    </row>
    <row r="20216" spans="20:30" x14ac:dyDescent="0.2">
      <c r="T20216" s="212"/>
      <c r="U20216" s="213"/>
      <c r="V20216" s="213"/>
      <c r="W20216" s="213"/>
      <c r="X20216" s="214"/>
      <c r="Y20216" s="214"/>
      <c r="Z20216" s="214"/>
      <c r="AA20216" s="217"/>
      <c r="AB20216" s="217"/>
      <c r="AC20216" s="217"/>
      <c r="AD20216" s="213"/>
    </row>
    <row r="20217" spans="20:30" x14ac:dyDescent="0.2">
      <c r="T20217" s="212"/>
      <c r="U20217" s="213"/>
      <c r="V20217" s="213"/>
      <c r="W20217" s="213"/>
      <c r="X20217" s="214"/>
      <c r="Y20217" s="214"/>
      <c r="Z20217" s="214"/>
      <c r="AA20217" s="217"/>
      <c r="AB20217" s="217"/>
      <c r="AC20217" s="217"/>
      <c r="AD20217" s="213"/>
    </row>
    <row r="20218" spans="20:30" x14ac:dyDescent="0.2">
      <c r="T20218" s="212"/>
      <c r="U20218" s="213"/>
      <c r="V20218" s="213"/>
      <c r="W20218" s="213"/>
      <c r="X20218" s="214"/>
      <c r="Y20218" s="214"/>
      <c r="Z20218" s="214"/>
      <c r="AA20218" s="217"/>
      <c r="AB20218" s="217"/>
      <c r="AC20218" s="217"/>
      <c r="AD20218" s="213"/>
    </row>
    <row r="20219" spans="20:30" x14ac:dyDescent="0.2">
      <c r="T20219" s="212"/>
      <c r="U20219" s="213"/>
      <c r="V20219" s="213"/>
      <c r="W20219" s="213"/>
      <c r="X20219" s="214"/>
      <c r="Y20219" s="214"/>
      <c r="Z20219" s="214"/>
      <c r="AA20219" s="217"/>
      <c r="AB20219" s="217"/>
      <c r="AC20219" s="217"/>
      <c r="AD20219" s="213"/>
    </row>
    <row r="20220" spans="20:30" x14ac:dyDescent="0.2">
      <c r="T20220" s="212"/>
      <c r="U20220" s="213"/>
      <c r="V20220" s="213"/>
      <c r="W20220" s="213"/>
      <c r="X20220" s="214"/>
      <c r="Y20220" s="214"/>
      <c r="Z20220" s="214"/>
      <c r="AA20220" s="217"/>
      <c r="AB20220" s="217"/>
      <c r="AC20220" s="217"/>
      <c r="AD20220" s="213"/>
    </row>
    <row r="20221" spans="20:30" x14ac:dyDescent="0.2">
      <c r="T20221" s="212"/>
      <c r="U20221" s="213"/>
      <c r="V20221" s="213"/>
      <c r="W20221" s="213"/>
      <c r="X20221" s="214"/>
      <c r="Y20221" s="214"/>
      <c r="Z20221" s="214"/>
      <c r="AA20221" s="217"/>
      <c r="AB20221" s="217"/>
      <c r="AC20221" s="217"/>
      <c r="AD20221" s="213"/>
    </row>
    <row r="20222" spans="20:30" x14ac:dyDescent="0.2">
      <c r="T20222" s="212"/>
      <c r="U20222" s="213"/>
      <c r="V20222" s="213"/>
      <c r="W20222" s="213"/>
      <c r="X20222" s="214"/>
      <c r="Y20222" s="214"/>
      <c r="Z20222" s="214"/>
      <c r="AA20222" s="217"/>
      <c r="AB20222" s="217"/>
      <c r="AC20222" s="217"/>
      <c r="AD20222" s="213"/>
    </row>
    <row r="20223" spans="20:30" x14ac:dyDescent="0.2">
      <c r="T20223" s="212"/>
      <c r="U20223" s="213"/>
      <c r="V20223" s="213"/>
      <c r="W20223" s="213"/>
      <c r="X20223" s="214"/>
      <c r="Y20223" s="214"/>
      <c r="Z20223" s="214"/>
      <c r="AA20223" s="217"/>
      <c r="AB20223" s="217"/>
      <c r="AC20223" s="217"/>
      <c r="AD20223" s="213"/>
    </row>
    <row r="20224" spans="20:30" x14ac:dyDescent="0.2">
      <c r="T20224" s="212"/>
      <c r="U20224" s="213"/>
      <c r="V20224" s="213"/>
      <c r="W20224" s="213"/>
      <c r="X20224" s="214"/>
      <c r="Y20224" s="214"/>
      <c r="Z20224" s="214"/>
      <c r="AA20224" s="217"/>
      <c r="AB20224" s="217"/>
      <c r="AC20224" s="217"/>
      <c r="AD20224" s="213"/>
    </row>
    <row r="20225" spans="20:30" x14ac:dyDescent="0.2">
      <c r="T20225" s="212"/>
      <c r="U20225" s="213"/>
      <c r="V20225" s="213"/>
      <c r="W20225" s="213"/>
      <c r="X20225" s="214"/>
      <c r="Y20225" s="214"/>
      <c r="Z20225" s="214"/>
      <c r="AA20225" s="217"/>
      <c r="AB20225" s="217"/>
      <c r="AC20225" s="217"/>
      <c r="AD20225" s="213"/>
    </row>
    <row r="20226" spans="20:30" x14ac:dyDescent="0.2">
      <c r="T20226" s="212"/>
      <c r="U20226" s="213"/>
      <c r="V20226" s="213"/>
      <c r="W20226" s="213"/>
      <c r="X20226" s="214"/>
      <c r="Y20226" s="214"/>
      <c r="Z20226" s="214"/>
      <c r="AA20226" s="217"/>
      <c r="AB20226" s="217"/>
      <c r="AC20226" s="217"/>
      <c r="AD20226" s="213"/>
    </row>
    <row r="20227" spans="20:30" x14ac:dyDescent="0.2">
      <c r="T20227" s="212"/>
      <c r="U20227" s="213"/>
      <c r="V20227" s="213"/>
      <c r="W20227" s="213"/>
      <c r="X20227" s="214"/>
      <c r="Y20227" s="214"/>
      <c r="Z20227" s="214"/>
      <c r="AA20227" s="217"/>
      <c r="AB20227" s="217"/>
      <c r="AC20227" s="217"/>
      <c r="AD20227" s="213"/>
    </row>
    <row r="20228" spans="20:30" x14ac:dyDescent="0.2">
      <c r="T20228" s="212"/>
      <c r="U20228" s="213"/>
      <c r="V20228" s="213"/>
      <c r="W20228" s="213"/>
      <c r="X20228" s="214"/>
      <c r="Y20228" s="214"/>
      <c r="Z20228" s="214"/>
      <c r="AA20228" s="217"/>
      <c r="AB20228" s="217"/>
      <c r="AC20228" s="217"/>
      <c r="AD20228" s="213"/>
    </row>
    <row r="20229" spans="20:30" x14ac:dyDescent="0.2">
      <c r="T20229" s="212"/>
      <c r="U20229" s="213"/>
      <c r="V20229" s="213"/>
      <c r="W20229" s="213"/>
      <c r="X20229" s="214"/>
      <c r="Y20229" s="214"/>
      <c r="Z20229" s="214"/>
      <c r="AA20229" s="217"/>
      <c r="AB20229" s="217"/>
      <c r="AC20229" s="217"/>
      <c r="AD20229" s="213"/>
    </row>
    <row r="20230" spans="20:30" x14ac:dyDescent="0.2">
      <c r="T20230" s="212"/>
      <c r="U20230" s="213"/>
      <c r="V20230" s="213"/>
      <c r="W20230" s="213"/>
      <c r="X20230" s="214"/>
      <c r="Y20230" s="214"/>
      <c r="Z20230" s="214"/>
      <c r="AA20230" s="217"/>
      <c r="AB20230" s="217"/>
      <c r="AC20230" s="217"/>
      <c r="AD20230" s="213"/>
    </row>
    <row r="20231" spans="20:30" x14ac:dyDescent="0.2">
      <c r="T20231" s="212"/>
      <c r="U20231" s="213"/>
      <c r="V20231" s="213"/>
      <c r="W20231" s="213"/>
      <c r="X20231" s="214"/>
      <c r="Y20231" s="214"/>
      <c r="Z20231" s="214"/>
      <c r="AA20231" s="217"/>
      <c r="AB20231" s="217"/>
      <c r="AC20231" s="217"/>
      <c r="AD20231" s="213"/>
    </row>
    <row r="20232" spans="20:30" x14ac:dyDescent="0.2">
      <c r="T20232" s="212"/>
      <c r="U20232" s="213"/>
      <c r="V20232" s="213"/>
      <c r="W20232" s="213"/>
      <c r="X20232" s="214"/>
      <c r="Y20232" s="214"/>
      <c r="Z20232" s="214"/>
      <c r="AA20232" s="217"/>
      <c r="AB20232" s="217"/>
      <c r="AC20232" s="217"/>
      <c r="AD20232" s="213"/>
    </row>
    <row r="20233" spans="20:30" x14ac:dyDescent="0.2">
      <c r="T20233" s="212"/>
      <c r="U20233" s="213"/>
      <c r="V20233" s="213"/>
      <c r="W20233" s="213"/>
      <c r="X20233" s="214"/>
      <c r="Y20233" s="214"/>
      <c r="Z20233" s="214"/>
      <c r="AA20233" s="217"/>
      <c r="AB20233" s="217"/>
      <c r="AC20233" s="217"/>
      <c r="AD20233" s="213"/>
    </row>
    <row r="20234" spans="20:30" x14ac:dyDescent="0.2">
      <c r="T20234" s="212"/>
      <c r="U20234" s="213"/>
      <c r="V20234" s="213"/>
      <c r="W20234" s="213"/>
      <c r="X20234" s="214"/>
      <c r="Y20234" s="214"/>
      <c r="Z20234" s="214"/>
      <c r="AA20234" s="217"/>
      <c r="AB20234" s="217"/>
      <c r="AC20234" s="217"/>
      <c r="AD20234" s="213"/>
    </row>
    <row r="20235" spans="20:30" x14ac:dyDescent="0.2">
      <c r="T20235" s="212"/>
      <c r="U20235" s="213"/>
      <c r="V20235" s="213"/>
      <c r="W20235" s="213"/>
      <c r="X20235" s="214"/>
      <c r="Y20235" s="214"/>
      <c r="Z20235" s="214"/>
      <c r="AA20235" s="217"/>
      <c r="AB20235" s="217"/>
      <c r="AC20235" s="217"/>
      <c r="AD20235" s="213"/>
    </row>
    <row r="20236" spans="20:30" x14ac:dyDescent="0.2">
      <c r="T20236" s="212"/>
      <c r="U20236" s="213"/>
      <c r="V20236" s="213"/>
      <c r="W20236" s="213"/>
      <c r="X20236" s="214"/>
      <c r="Y20236" s="214"/>
      <c r="Z20236" s="214"/>
      <c r="AA20236" s="217"/>
      <c r="AB20236" s="217"/>
      <c r="AC20236" s="217"/>
      <c r="AD20236" s="213"/>
    </row>
    <row r="20237" spans="20:30" x14ac:dyDescent="0.2">
      <c r="T20237" s="212"/>
      <c r="U20237" s="213"/>
      <c r="V20237" s="213"/>
      <c r="W20237" s="213"/>
      <c r="X20237" s="214"/>
      <c r="Y20237" s="214"/>
      <c r="Z20237" s="214"/>
      <c r="AA20237" s="217"/>
      <c r="AB20237" s="217"/>
      <c r="AC20237" s="217"/>
      <c r="AD20237" s="213"/>
    </row>
    <row r="20238" spans="20:30" x14ac:dyDescent="0.2">
      <c r="T20238" s="212"/>
      <c r="U20238" s="213"/>
      <c r="V20238" s="213"/>
      <c r="W20238" s="213"/>
      <c r="X20238" s="214"/>
      <c r="Y20238" s="214"/>
      <c r="Z20238" s="214"/>
      <c r="AA20238" s="217"/>
      <c r="AB20238" s="217"/>
      <c r="AC20238" s="217"/>
      <c r="AD20238" s="213"/>
    </row>
    <row r="20239" spans="20:30" x14ac:dyDescent="0.2">
      <c r="T20239" s="212"/>
      <c r="U20239" s="213"/>
      <c r="V20239" s="213"/>
      <c r="W20239" s="213"/>
      <c r="X20239" s="214"/>
      <c r="Y20239" s="214"/>
      <c r="Z20239" s="214"/>
      <c r="AA20239" s="217"/>
      <c r="AB20239" s="217"/>
      <c r="AC20239" s="217"/>
      <c r="AD20239" s="213"/>
    </row>
    <row r="20240" spans="20:30" x14ac:dyDescent="0.2">
      <c r="T20240" s="212"/>
      <c r="U20240" s="213"/>
      <c r="V20240" s="213"/>
      <c r="W20240" s="213"/>
      <c r="X20240" s="214"/>
      <c r="Y20240" s="214"/>
      <c r="Z20240" s="214"/>
      <c r="AA20240" s="217"/>
      <c r="AB20240" s="217"/>
      <c r="AC20240" s="217"/>
      <c r="AD20240" s="213"/>
    </row>
    <row r="20241" spans="20:30" x14ac:dyDescent="0.2">
      <c r="T20241" s="212"/>
      <c r="U20241" s="213"/>
      <c r="V20241" s="213"/>
      <c r="W20241" s="213"/>
      <c r="X20241" s="214"/>
      <c r="Y20241" s="214"/>
      <c r="Z20241" s="214"/>
      <c r="AA20241" s="217"/>
      <c r="AB20241" s="217"/>
      <c r="AC20241" s="217"/>
      <c r="AD20241" s="213"/>
    </row>
    <row r="20242" spans="20:30" x14ac:dyDescent="0.2">
      <c r="T20242" s="212"/>
      <c r="U20242" s="213"/>
      <c r="V20242" s="213"/>
      <c r="W20242" s="213"/>
      <c r="X20242" s="214"/>
      <c r="Y20242" s="214"/>
      <c r="Z20242" s="214"/>
      <c r="AA20242" s="217"/>
      <c r="AB20242" s="217"/>
      <c r="AC20242" s="217"/>
      <c r="AD20242" s="213"/>
    </row>
    <row r="20243" spans="20:30" x14ac:dyDescent="0.2">
      <c r="T20243" s="212"/>
      <c r="U20243" s="213"/>
      <c r="V20243" s="213"/>
      <c r="W20243" s="213"/>
      <c r="X20243" s="214"/>
      <c r="Y20243" s="214"/>
      <c r="Z20243" s="214"/>
      <c r="AA20243" s="217"/>
      <c r="AB20243" s="217"/>
      <c r="AC20243" s="217"/>
      <c r="AD20243" s="213"/>
    </row>
    <row r="20244" spans="20:30" x14ac:dyDescent="0.2">
      <c r="T20244" s="212"/>
      <c r="U20244" s="213"/>
      <c r="V20244" s="213"/>
      <c r="W20244" s="213"/>
      <c r="X20244" s="214"/>
      <c r="Y20244" s="214"/>
      <c r="Z20244" s="214"/>
      <c r="AA20244" s="217"/>
      <c r="AB20244" s="217"/>
      <c r="AC20244" s="217"/>
      <c r="AD20244" s="213"/>
    </row>
    <row r="20245" spans="20:30" x14ac:dyDescent="0.2">
      <c r="T20245" s="212"/>
      <c r="U20245" s="213"/>
      <c r="V20245" s="213"/>
      <c r="W20245" s="213"/>
      <c r="X20245" s="214"/>
      <c r="Y20245" s="214"/>
      <c r="Z20245" s="214"/>
      <c r="AA20245" s="217"/>
      <c r="AB20245" s="217"/>
      <c r="AC20245" s="217"/>
      <c r="AD20245" s="213"/>
    </row>
    <row r="20246" spans="20:30" x14ac:dyDescent="0.2">
      <c r="T20246" s="212"/>
      <c r="U20246" s="213"/>
      <c r="V20246" s="213"/>
      <c r="W20246" s="213"/>
      <c r="X20246" s="214"/>
      <c r="Y20246" s="214"/>
      <c r="Z20246" s="214"/>
      <c r="AA20246" s="217"/>
      <c r="AB20246" s="217"/>
      <c r="AC20246" s="217"/>
      <c r="AD20246" s="213"/>
    </row>
    <row r="20247" spans="20:30" x14ac:dyDescent="0.2">
      <c r="T20247" s="212"/>
      <c r="U20247" s="213"/>
      <c r="V20247" s="213"/>
      <c r="W20247" s="213"/>
      <c r="X20247" s="214"/>
      <c r="Y20247" s="214"/>
      <c r="Z20247" s="214"/>
      <c r="AA20247" s="217"/>
      <c r="AB20247" s="217"/>
      <c r="AC20247" s="217"/>
      <c r="AD20247" s="213"/>
    </row>
    <row r="20248" spans="20:30" x14ac:dyDescent="0.2">
      <c r="T20248" s="212"/>
      <c r="U20248" s="213"/>
      <c r="V20248" s="213"/>
      <c r="W20248" s="213"/>
      <c r="X20248" s="214"/>
      <c r="Y20248" s="214"/>
      <c r="Z20248" s="214"/>
      <c r="AA20248" s="217"/>
      <c r="AB20248" s="217"/>
      <c r="AC20248" s="217"/>
      <c r="AD20248" s="213"/>
    </row>
    <row r="20249" spans="20:30" x14ac:dyDescent="0.2">
      <c r="T20249" s="212"/>
      <c r="U20249" s="213"/>
      <c r="V20249" s="213"/>
      <c r="W20249" s="213"/>
      <c r="X20249" s="214"/>
      <c r="Y20249" s="214"/>
      <c r="Z20249" s="214"/>
      <c r="AA20249" s="217"/>
      <c r="AB20249" s="217"/>
      <c r="AC20249" s="217"/>
      <c r="AD20249" s="213"/>
    </row>
    <row r="20250" spans="20:30" x14ac:dyDescent="0.2">
      <c r="T20250" s="212"/>
      <c r="U20250" s="213"/>
      <c r="V20250" s="213"/>
      <c r="W20250" s="213"/>
      <c r="X20250" s="214"/>
      <c r="Y20250" s="214"/>
      <c r="Z20250" s="214"/>
      <c r="AA20250" s="217"/>
      <c r="AB20250" s="217"/>
      <c r="AC20250" s="217"/>
      <c r="AD20250" s="213"/>
    </row>
    <row r="20251" spans="20:30" x14ac:dyDescent="0.2">
      <c r="T20251" s="212"/>
      <c r="U20251" s="213"/>
      <c r="V20251" s="213"/>
      <c r="W20251" s="213"/>
      <c r="X20251" s="214"/>
      <c r="Y20251" s="214"/>
      <c r="Z20251" s="214"/>
      <c r="AA20251" s="217"/>
      <c r="AB20251" s="217"/>
      <c r="AC20251" s="217"/>
      <c r="AD20251" s="213"/>
    </row>
    <row r="20252" spans="20:30" x14ac:dyDescent="0.2">
      <c r="T20252" s="212"/>
      <c r="U20252" s="213"/>
      <c r="V20252" s="213"/>
      <c r="W20252" s="213"/>
      <c r="X20252" s="214"/>
      <c r="Y20252" s="214"/>
      <c r="Z20252" s="214"/>
      <c r="AA20252" s="217"/>
      <c r="AB20252" s="217"/>
      <c r="AC20252" s="217"/>
      <c r="AD20252" s="213"/>
    </row>
    <row r="20253" spans="20:30" x14ac:dyDescent="0.2">
      <c r="T20253" s="212"/>
      <c r="U20253" s="213"/>
      <c r="V20253" s="213"/>
      <c r="W20253" s="213"/>
      <c r="X20253" s="214"/>
      <c r="Y20253" s="214"/>
      <c r="Z20253" s="214"/>
      <c r="AA20253" s="217"/>
      <c r="AB20253" s="217"/>
      <c r="AC20253" s="217"/>
      <c r="AD20253" s="213"/>
    </row>
    <row r="20254" spans="20:30" x14ac:dyDescent="0.2">
      <c r="T20254" s="212"/>
      <c r="U20254" s="213"/>
      <c r="V20254" s="213"/>
      <c r="W20254" s="213"/>
      <c r="X20254" s="214"/>
      <c r="Y20254" s="214"/>
      <c r="Z20254" s="214"/>
      <c r="AA20254" s="217"/>
      <c r="AB20254" s="217"/>
      <c r="AC20254" s="217"/>
      <c r="AD20254" s="213"/>
    </row>
    <row r="20255" spans="20:30" x14ac:dyDescent="0.2">
      <c r="T20255" s="212"/>
      <c r="U20255" s="213"/>
      <c r="V20255" s="213"/>
      <c r="W20255" s="213"/>
      <c r="X20255" s="214"/>
      <c r="Y20255" s="214"/>
      <c r="Z20255" s="214"/>
      <c r="AA20255" s="217"/>
      <c r="AB20255" s="217"/>
      <c r="AC20255" s="217"/>
      <c r="AD20255" s="213"/>
    </row>
    <row r="20256" spans="20:30" x14ac:dyDescent="0.2">
      <c r="T20256" s="212"/>
      <c r="U20256" s="213"/>
      <c r="V20256" s="213"/>
      <c r="W20256" s="213"/>
      <c r="X20256" s="214"/>
      <c r="Y20256" s="214"/>
      <c r="Z20256" s="214"/>
      <c r="AA20256" s="217"/>
      <c r="AB20256" s="217"/>
      <c r="AC20256" s="217"/>
      <c r="AD20256" s="213"/>
    </row>
    <row r="20257" spans="20:30" x14ac:dyDescent="0.2">
      <c r="T20257" s="212"/>
      <c r="U20257" s="213"/>
      <c r="V20257" s="213"/>
      <c r="W20257" s="213"/>
      <c r="X20257" s="214"/>
      <c r="Y20257" s="214"/>
      <c r="Z20257" s="214"/>
      <c r="AA20257" s="217"/>
      <c r="AB20257" s="217"/>
      <c r="AC20257" s="217"/>
      <c r="AD20257" s="213"/>
    </row>
    <row r="20258" spans="20:30" x14ac:dyDescent="0.2">
      <c r="T20258" s="212"/>
      <c r="U20258" s="213"/>
      <c r="V20258" s="213"/>
      <c r="W20258" s="213"/>
      <c r="X20258" s="214"/>
      <c r="Y20258" s="214"/>
      <c r="Z20258" s="214"/>
      <c r="AA20258" s="217"/>
      <c r="AB20258" s="217"/>
      <c r="AC20258" s="217"/>
      <c r="AD20258" s="213"/>
    </row>
    <row r="20259" spans="20:30" x14ac:dyDescent="0.2">
      <c r="T20259" s="212"/>
      <c r="U20259" s="213"/>
      <c r="V20259" s="213"/>
      <c r="W20259" s="213"/>
      <c r="X20259" s="214"/>
      <c r="Y20259" s="214"/>
      <c r="Z20259" s="214"/>
      <c r="AA20259" s="217"/>
      <c r="AB20259" s="217"/>
      <c r="AC20259" s="217"/>
      <c r="AD20259" s="213"/>
    </row>
    <row r="20260" spans="20:30" x14ac:dyDescent="0.2">
      <c r="T20260" s="212"/>
      <c r="U20260" s="213"/>
      <c r="V20260" s="213"/>
      <c r="W20260" s="213"/>
      <c r="X20260" s="214"/>
      <c r="Y20260" s="214"/>
      <c r="Z20260" s="214"/>
      <c r="AA20260" s="217"/>
      <c r="AB20260" s="217"/>
      <c r="AC20260" s="217"/>
      <c r="AD20260" s="213"/>
    </row>
    <row r="20261" spans="20:30" x14ac:dyDescent="0.2">
      <c r="T20261" s="212"/>
      <c r="U20261" s="213"/>
      <c r="V20261" s="213"/>
      <c r="W20261" s="213"/>
      <c r="X20261" s="214"/>
      <c r="Y20261" s="214"/>
      <c r="Z20261" s="214"/>
      <c r="AA20261" s="217"/>
      <c r="AB20261" s="217"/>
      <c r="AC20261" s="217"/>
      <c r="AD20261" s="213"/>
    </row>
    <row r="20262" spans="20:30" x14ac:dyDescent="0.2">
      <c r="T20262" s="212"/>
      <c r="U20262" s="213"/>
      <c r="V20262" s="213"/>
      <c r="W20262" s="213"/>
      <c r="X20262" s="214"/>
      <c r="Y20262" s="214"/>
      <c r="Z20262" s="214"/>
      <c r="AA20262" s="217"/>
      <c r="AB20262" s="217"/>
      <c r="AC20262" s="217"/>
      <c r="AD20262" s="213"/>
    </row>
    <row r="20263" spans="20:30" x14ac:dyDescent="0.2">
      <c r="T20263" s="212"/>
      <c r="U20263" s="213"/>
      <c r="V20263" s="213"/>
      <c r="W20263" s="213"/>
      <c r="X20263" s="214"/>
      <c r="Y20263" s="214"/>
      <c r="Z20263" s="214"/>
      <c r="AA20263" s="217"/>
      <c r="AB20263" s="217"/>
      <c r="AC20263" s="217"/>
      <c r="AD20263" s="213"/>
    </row>
    <row r="20264" spans="20:30" x14ac:dyDescent="0.2">
      <c r="T20264" s="212"/>
      <c r="U20264" s="213"/>
      <c r="V20264" s="213"/>
      <c r="W20264" s="213"/>
      <c r="X20264" s="214"/>
      <c r="Y20264" s="214"/>
      <c r="Z20264" s="214"/>
      <c r="AA20264" s="217"/>
      <c r="AB20264" s="217"/>
      <c r="AC20264" s="217"/>
      <c r="AD20264" s="213"/>
    </row>
    <row r="20265" spans="20:30" x14ac:dyDescent="0.2">
      <c r="T20265" s="212"/>
      <c r="U20265" s="213"/>
      <c r="V20265" s="213"/>
      <c r="W20265" s="213"/>
      <c r="X20265" s="214"/>
      <c r="Y20265" s="214"/>
      <c r="Z20265" s="214"/>
      <c r="AA20265" s="217"/>
      <c r="AB20265" s="217"/>
      <c r="AC20265" s="217"/>
      <c r="AD20265" s="213"/>
    </row>
    <row r="20266" spans="20:30" x14ac:dyDescent="0.2">
      <c r="T20266" s="212"/>
      <c r="U20266" s="213"/>
      <c r="V20266" s="213"/>
      <c r="W20266" s="213"/>
      <c r="X20266" s="214"/>
      <c r="Y20266" s="214"/>
      <c r="Z20266" s="214"/>
      <c r="AA20266" s="217"/>
      <c r="AB20266" s="217"/>
      <c r="AC20266" s="217"/>
      <c r="AD20266" s="213"/>
    </row>
    <row r="20267" spans="20:30" x14ac:dyDescent="0.2">
      <c r="T20267" s="212"/>
      <c r="U20267" s="213"/>
      <c r="V20267" s="213"/>
      <c r="W20267" s="213"/>
      <c r="X20267" s="214"/>
      <c r="Y20267" s="214"/>
      <c r="Z20267" s="214"/>
      <c r="AA20267" s="217"/>
      <c r="AB20267" s="217"/>
      <c r="AC20267" s="217"/>
      <c r="AD20267" s="213"/>
    </row>
    <row r="20268" spans="20:30" x14ac:dyDescent="0.2">
      <c r="T20268" s="212"/>
      <c r="U20268" s="213"/>
      <c r="V20268" s="213"/>
      <c r="W20268" s="213"/>
      <c r="X20268" s="214"/>
      <c r="Y20268" s="214"/>
      <c r="Z20268" s="214"/>
      <c r="AA20268" s="217"/>
      <c r="AB20268" s="217"/>
      <c r="AC20268" s="217"/>
      <c r="AD20268" s="213"/>
    </row>
    <row r="20269" spans="20:30" x14ac:dyDescent="0.2">
      <c r="T20269" s="212"/>
      <c r="U20269" s="213"/>
      <c r="V20269" s="213"/>
      <c r="W20269" s="213"/>
      <c r="X20269" s="214"/>
      <c r="Y20269" s="214"/>
      <c r="Z20269" s="214"/>
      <c r="AA20269" s="217"/>
      <c r="AB20269" s="217"/>
      <c r="AC20269" s="217"/>
      <c r="AD20269" s="213"/>
    </row>
    <row r="20270" spans="20:30" x14ac:dyDescent="0.2">
      <c r="T20270" s="212"/>
      <c r="U20270" s="213"/>
      <c r="V20270" s="213"/>
      <c r="W20270" s="213"/>
      <c r="X20270" s="214"/>
      <c r="Y20270" s="214"/>
      <c r="Z20270" s="214"/>
      <c r="AA20270" s="217"/>
      <c r="AB20270" s="217"/>
      <c r="AC20270" s="217"/>
      <c r="AD20270" s="213"/>
    </row>
    <row r="20271" spans="20:30" x14ac:dyDescent="0.2">
      <c r="T20271" s="212"/>
      <c r="U20271" s="213"/>
      <c r="V20271" s="213"/>
      <c r="W20271" s="213"/>
      <c r="X20271" s="214"/>
      <c r="Y20271" s="214"/>
      <c r="Z20271" s="214"/>
      <c r="AA20271" s="217"/>
      <c r="AB20271" s="217"/>
      <c r="AC20271" s="217"/>
      <c r="AD20271" s="213"/>
    </row>
    <row r="20272" spans="20:30" x14ac:dyDescent="0.2">
      <c r="T20272" s="212"/>
      <c r="U20272" s="213"/>
      <c r="V20272" s="213"/>
      <c r="W20272" s="213"/>
      <c r="X20272" s="214"/>
      <c r="Y20272" s="214"/>
      <c r="Z20272" s="214"/>
      <c r="AA20272" s="217"/>
      <c r="AB20272" s="217"/>
      <c r="AC20272" s="217"/>
      <c r="AD20272" s="213"/>
    </row>
    <row r="20273" spans="20:30" x14ac:dyDescent="0.2">
      <c r="T20273" s="212"/>
      <c r="U20273" s="213"/>
      <c r="V20273" s="213"/>
      <c r="W20273" s="213"/>
      <c r="X20273" s="214"/>
      <c r="Y20273" s="214"/>
      <c r="Z20273" s="214"/>
      <c r="AA20273" s="217"/>
      <c r="AB20273" s="217"/>
      <c r="AC20273" s="217"/>
      <c r="AD20273" s="213"/>
    </row>
    <row r="20274" spans="20:30" x14ac:dyDescent="0.2">
      <c r="T20274" s="212"/>
      <c r="U20274" s="213"/>
      <c r="V20274" s="213"/>
      <c r="W20274" s="213"/>
      <c r="X20274" s="214"/>
      <c r="Y20274" s="214"/>
      <c r="Z20274" s="214"/>
      <c r="AA20274" s="217"/>
      <c r="AB20274" s="217"/>
      <c r="AC20274" s="217"/>
      <c r="AD20274" s="213"/>
    </row>
    <row r="20275" spans="20:30" x14ac:dyDescent="0.2">
      <c r="T20275" s="212"/>
      <c r="U20275" s="213"/>
      <c r="V20275" s="213"/>
      <c r="W20275" s="213"/>
      <c r="X20275" s="214"/>
      <c r="Y20275" s="214"/>
      <c r="Z20275" s="214"/>
      <c r="AA20275" s="217"/>
      <c r="AB20275" s="217"/>
      <c r="AC20275" s="217"/>
      <c r="AD20275" s="213"/>
    </row>
    <row r="20276" spans="20:30" x14ac:dyDescent="0.2">
      <c r="T20276" s="212"/>
      <c r="U20276" s="213"/>
      <c r="V20276" s="213"/>
      <c r="W20276" s="213"/>
      <c r="X20276" s="214"/>
      <c r="Y20276" s="214"/>
      <c r="Z20276" s="214"/>
      <c r="AA20276" s="217"/>
      <c r="AB20276" s="217"/>
      <c r="AC20276" s="217"/>
      <c r="AD20276" s="213"/>
    </row>
    <row r="20277" spans="20:30" x14ac:dyDescent="0.2">
      <c r="T20277" s="212"/>
      <c r="U20277" s="213"/>
      <c r="V20277" s="213"/>
      <c r="W20277" s="213"/>
      <c r="X20277" s="214"/>
      <c r="Y20277" s="214"/>
      <c r="Z20277" s="214"/>
      <c r="AA20277" s="217"/>
      <c r="AB20277" s="217"/>
      <c r="AC20277" s="217"/>
      <c r="AD20277" s="213"/>
    </row>
    <row r="20278" spans="20:30" x14ac:dyDescent="0.2">
      <c r="T20278" s="212"/>
      <c r="U20278" s="213"/>
      <c r="V20278" s="213"/>
      <c r="W20278" s="213"/>
      <c r="X20278" s="214"/>
      <c r="Y20278" s="214"/>
      <c r="Z20278" s="214"/>
      <c r="AA20278" s="217"/>
      <c r="AB20278" s="217"/>
      <c r="AC20278" s="217"/>
      <c r="AD20278" s="213"/>
    </row>
    <row r="20279" spans="20:30" x14ac:dyDescent="0.2">
      <c r="T20279" s="212"/>
      <c r="U20279" s="213"/>
      <c r="V20279" s="213"/>
      <c r="W20279" s="213"/>
      <c r="X20279" s="214"/>
      <c r="Y20279" s="214"/>
      <c r="Z20279" s="214"/>
      <c r="AA20279" s="217"/>
      <c r="AB20279" s="217"/>
      <c r="AC20279" s="217"/>
      <c r="AD20279" s="213"/>
    </row>
    <row r="20280" spans="20:30" x14ac:dyDescent="0.2">
      <c r="T20280" s="212"/>
      <c r="U20280" s="213"/>
      <c r="V20280" s="213"/>
      <c r="W20280" s="213"/>
      <c r="X20280" s="214"/>
      <c r="Y20280" s="214"/>
      <c r="Z20280" s="214"/>
      <c r="AA20280" s="217"/>
      <c r="AB20280" s="217"/>
      <c r="AC20280" s="217"/>
      <c r="AD20280" s="213"/>
    </row>
    <row r="20281" spans="20:30" x14ac:dyDescent="0.2">
      <c r="T20281" s="212"/>
      <c r="U20281" s="213"/>
      <c r="V20281" s="213"/>
      <c r="W20281" s="213"/>
      <c r="X20281" s="214"/>
      <c r="Y20281" s="214"/>
      <c r="Z20281" s="214"/>
      <c r="AA20281" s="217"/>
      <c r="AB20281" s="217"/>
      <c r="AC20281" s="217"/>
      <c r="AD20281" s="213"/>
    </row>
    <row r="20282" spans="20:30" x14ac:dyDescent="0.2">
      <c r="T20282" s="212"/>
      <c r="U20282" s="213"/>
      <c r="V20282" s="213"/>
      <c r="W20282" s="213"/>
      <c r="X20282" s="214"/>
      <c r="Y20282" s="214"/>
      <c r="Z20282" s="214"/>
      <c r="AA20282" s="217"/>
      <c r="AB20282" s="217"/>
      <c r="AC20282" s="217"/>
      <c r="AD20282" s="213"/>
    </row>
    <row r="20283" spans="20:30" x14ac:dyDescent="0.2">
      <c r="T20283" s="212"/>
      <c r="U20283" s="213"/>
      <c r="V20283" s="213"/>
      <c r="W20283" s="213"/>
      <c r="X20283" s="214"/>
      <c r="Y20283" s="214"/>
      <c r="Z20283" s="214"/>
      <c r="AA20283" s="217"/>
      <c r="AB20283" s="217"/>
      <c r="AC20283" s="217"/>
      <c r="AD20283" s="213"/>
    </row>
    <row r="20284" spans="20:30" x14ac:dyDescent="0.2">
      <c r="T20284" s="212"/>
      <c r="U20284" s="213"/>
      <c r="V20284" s="213"/>
      <c r="W20284" s="213"/>
      <c r="X20284" s="214"/>
      <c r="Y20284" s="214"/>
      <c r="Z20284" s="214"/>
      <c r="AA20284" s="217"/>
      <c r="AB20284" s="217"/>
      <c r="AC20284" s="217"/>
      <c r="AD20284" s="213"/>
    </row>
    <row r="20285" spans="20:30" x14ac:dyDescent="0.2">
      <c r="T20285" s="212"/>
      <c r="U20285" s="213"/>
      <c r="V20285" s="213"/>
      <c r="W20285" s="213"/>
      <c r="X20285" s="214"/>
      <c r="Y20285" s="214"/>
      <c r="Z20285" s="214"/>
      <c r="AA20285" s="217"/>
      <c r="AB20285" s="217"/>
      <c r="AC20285" s="217"/>
      <c r="AD20285" s="213"/>
    </row>
    <row r="20286" spans="20:30" x14ac:dyDescent="0.2">
      <c r="T20286" s="212"/>
      <c r="U20286" s="213"/>
      <c r="V20286" s="213"/>
      <c r="W20286" s="213"/>
      <c r="X20286" s="214"/>
      <c r="Y20286" s="214"/>
      <c r="Z20286" s="214"/>
      <c r="AA20286" s="217"/>
      <c r="AB20286" s="217"/>
      <c r="AC20286" s="217"/>
      <c r="AD20286" s="213"/>
    </row>
    <row r="20287" spans="20:30" x14ac:dyDescent="0.2">
      <c r="T20287" s="212"/>
      <c r="U20287" s="213"/>
      <c r="V20287" s="213"/>
      <c r="W20287" s="213"/>
      <c r="X20287" s="214"/>
      <c r="Y20287" s="214"/>
      <c r="Z20287" s="214"/>
      <c r="AA20287" s="217"/>
      <c r="AB20287" s="217"/>
      <c r="AC20287" s="217"/>
      <c r="AD20287" s="213"/>
    </row>
    <row r="20288" spans="20:30" x14ac:dyDescent="0.2">
      <c r="T20288" s="212"/>
      <c r="U20288" s="213"/>
      <c r="V20288" s="213"/>
      <c r="W20288" s="213"/>
      <c r="X20288" s="214"/>
      <c r="Y20288" s="214"/>
      <c r="Z20288" s="214"/>
      <c r="AA20288" s="217"/>
      <c r="AB20288" s="217"/>
      <c r="AC20288" s="217"/>
      <c r="AD20288" s="213"/>
    </row>
    <row r="20289" spans="20:30" x14ac:dyDescent="0.2">
      <c r="T20289" s="212"/>
      <c r="U20289" s="213"/>
      <c r="V20289" s="213"/>
      <c r="W20289" s="213"/>
      <c r="X20289" s="214"/>
      <c r="Y20289" s="214"/>
      <c r="Z20289" s="214"/>
      <c r="AA20289" s="217"/>
      <c r="AB20289" s="217"/>
      <c r="AC20289" s="217"/>
      <c r="AD20289" s="213"/>
    </row>
    <row r="20290" spans="20:30" x14ac:dyDescent="0.2">
      <c r="T20290" s="212"/>
      <c r="U20290" s="213"/>
      <c r="V20290" s="213"/>
      <c r="W20290" s="213"/>
      <c r="X20290" s="214"/>
      <c r="Y20290" s="214"/>
      <c r="Z20290" s="214"/>
      <c r="AA20290" s="217"/>
      <c r="AB20290" s="217"/>
      <c r="AC20290" s="217"/>
      <c r="AD20290" s="213"/>
    </row>
    <row r="20291" spans="20:30" x14ac:dyDescent="0.2">
      <c r="T20291" s="212"/>
      <c r="U20291" s="213"/>
      <c r="V20291" s="213"/>
      <c r="W20291" s="213"/>
      <c r="X20291" s="214"/>
      <c r="Y20291" s="214"/>
      <c r="Z20291" s="214"/>
      <c r="AA20291" s="217"/>
      <c r="AB20291" s="217"/>
      <c r="AC20291" s="217"/>
      <c r="AD20291" s="213"/>
    </row>
    <row r="20292" spans="20:30" x14ac:dyDescent="0.2">
      <c r="T20292" s="212"/>
      <c r="U20292" s="213"/>
      <c r="V20292" s="213"/>
      <c r="W20292" s="213"/>
      <c r="X20292" s="214"/>
      <c r="Y20292" s="214"/>
      <c r="Z20292" s="214"/>
      <c r="AA20292" s="217"/>
      <c r="AB20292" s="217"/>
      <c r="AC20292" s="217"/>
      <c r="AD20292" s="213"/>
    </row>
    <row r="20293" spans="20:30" x14ac:dyDescent="0.2">
      <c r="T20293" s="212"/>
      <c r="U20293" s="213"/>
      <c r="V20293" s="213"/>
      <c r="W20293" s="213"/>
      <c r="X20293" s="214"/>
      <c r="Y20293" s="214"/>
      <c r="Z20293" s="214"/>
      <c r="AA20293" s="217"/>
      <c r="AB20293" s="217"/>
      <c r="AC20293" s="217"/>
      <c r="AD20293" s="213"/>
    </row>
    <row r="20294" spans="20:30" x14ac:dyDescent="0.2">
      <c r="T20294" s="212"/>
      <c r="U20294" s="213"/>
      <c r="V20294" s="213"/>
      <c r="W20294" s="213"/>
      <c r="X20294" s="214"/>
      <c r="Y20294" s="214"/>
      <c r="Z20294" s="214"/>
      <c r="AA20294" s="217"/>
      <c r="AB20294" s="217"/>
      <c r="AC20294" s="217"/>
      <c r="AD20294" s="213"/>
    </row>
    <row r="20295" spans="20:30" x14ac:dyDescent="0.2">
      <c r="T20295" s="212"/>
      <c r="U20295" s="213"/>
      <c r="V20295" s="213"/>
      <c r="W20295" s="213"/>
      <c r="X20295" s="214"/>
      <c r="Y20295" s="214"/>
      <c r="Z20295" s="214"/>
      <c r="AA20295" s="217"/>
      <c r="AB20295" s="217"/>
      <c r="AC20295" s="217"/>
      <c r="AD20295" s="213"/>
    </row>
    <row r="20296" spans="20:30" x14ac:dyDescent="0.2">
      <c r="T20296" s="212"/>
      <c r="U20296" s="213"/>
      <c r="V20296" s="213"/>
      <c r="W20296" s="213"/>
      <c r="X20296" s="214"/>
      <c r="Y20296" s="214"/>
      <c r="Z20296" s="214"/>
      <c r="AA20296" s="217"/>
      <c r="AB20296" s="217"/>
      <c r="AC20296" s="217"/>
      <c r="AD20296" s="213"/>
    </row>
    <row r="20297" spans="20:30" x14ac:dyDescent="0.2">
      <c r="T20297" s="212"/>
      <c r="U20297" s="213"/>
      <c r="V20297" s="213"/>
      <c r="W20297" s="213"/>
      <c r="X20297" s="214"/>
      <c r="Y20297" s="214"/>
      <c r="Z20297" s="214"/>
      <c r="AA20297" s="217"/>
      <c r="AB20297" s="217"/>
      <c r="AC20297" s="217"/>
      <c r="AD20297" s="213"/>
    </row>
    <row r="20298" spans="20:30" x14ac:dyDescent="0.2">
      <c r="T20298" s="212"/>
      <c r="U20298" s="213"/>
      <c r="V20298" s="213"/>
      <c r="W20298" s="213"/>
      <c r="X20298" s="214"/>
      <c r="Y20298" s="214"/>
      <c r="Z20298" s="214"/>
      <c r="AA20298" s="217"/>
      <c r="AB20298" s="217"/>
      <c r="AC20298" s="217"/>
      <c r="AD20298" s="213"/>
    </row>
    <row r="20299" spans="20:30" x14ac:dyDescent="0.2">
      <c r="T20299" s="212"/>
      <c r="U20299" s="213"/>
      <c r="V20299" s="213"/>
      <c r="W20299" s="213"/>
      <c r="X20299" s="214"/>
      <c r="Y20299" s="214"/>
      <c r="Z20299" s="214"/>
      <c r="AA20299" s="217"/>
      <c r="AB20299" s="217"/>
      <c r="AC20299" s="217"/>
      <c r="AD20299" s="213"/>
    </row>
    <row r="20300" spans="20:30" x14ac:dyDescent="0.2">
      <c r="T20300" s="212"/>
      <c r="U20300" s="213"/>
      <c r="V20300" s="213"/>
      <c r="W20300" s="213"/>
      <c r="X20300" s="214"/>
      <c r="Y20300" s="214"/>
      <c r="Z20300" s="214"/>
      <c r="AA20300" s="217"/>
      <c r="AB20300" s="217"/>
      <c r="AC20300" s="217"/>
      <c r="AD20300" s="213"/>
    </row>
    <row r="20301" spans="20:30" x14ac:dyDescent="0.2">
      <c r="T20301" s="212"/>
      <c r="U20301" s="213"/>
      <c r="V20301" s="213"/>
      <c r="W20301" s="213"/>
      <c r="X20301" s="214"/>
      <c r="Y20301" s="214"/>
      <c r="Z20301" s="214"/>
      <c r="AA20301" s="217"/>
      <c r="AB20301" s="217"/>
      <c r="AC20301" s="217"/>
      <c r="AD20301" s="213"/>
    </row>
    <row r="20302" spans="20:30" x14ac:dyDescent="0.2">
      <c r="T20302" s="212"/>
      <c r="U20302" s="213"/>
      <c r="V20302" s="213"/>
      <c r="W20302" s="213"/>
      <c r="X20302" s="214"/>
      <c r="Y20302" s="214"/>
      <c r="Z20302" s="214"/>
      <c r="AA20302" s="217"/>
      <c r="AB20302" s="217"/>
      <c r="AC20302" s="217"/>
      <c r="AD20302" s="213"/>
    </row>
    <row r="20303" spans="20:30" x14ac:dyDescent="0.2">
      <c r="T20303" s="212"/>
      <c r="U20303" s="213"/>
      <c r="V20303" s="213"/>
      <c r="W20303" s="213"/>
      <c r="X20303" s="214"/>
      <c r="Y20303" s="214"/>
      <c r="Z20303" s="214"/>
      <c r="AA20303" s="217"/>
      <c r="AB20303" s="217"/>
      <c r="AC20303" s="217"/>
      <c r="AD20303" s="213"/>
    </row>
    <row r="20304" spans="20:30" x14ac:dyDescent="0.2">
      <c r="T20304" s="212"/>
      <c r="U20304" s="213"/>
      <c r="V20304" s="213"/>
      <c r="W20304" s="213"/>
      <c r="X20304" s="214"/>
      <c r="Y20304" s="214"/>
      <c r="Z20304" s="214"/>
      <c r="AA20304" s="217"/>
      <c r="AB20304" s="217"/>
      <c r="AC20304" s="217"/>
      <c r="AD20304" s="213"/>
    </row>
    <row r="20305" spans="20:30" x14ac:dyDescent="0.2">
      <c r="T20305" s="212"/>
      <c r="U20305" s="213"/>
      <c r="V20305" s="213"/>
      <c r="W20305" s="213"/>
      <c r="X20305" s="214"/>
      <c r="Y20305" s="214"/>
      <c r="Z20305" s="214"/>
      <c r="AA20305" s="217"/>
      <c r="AB20305" s="217"/>
      <c r="AC20305" s="217"/>
      <c r="AD20305" s="213"/>
    </row>
    <row r="20306" spans="20:30" x14ac:dyDescent="0.2">
      <c r="T20306" s="212"/>
      <c r="U20306" s="213"/>
      <c r="V20306" s="213"/>
      <c r="W20306" s="213"/>
      <c r="X20306" s="214"/>
      <c r="Y20306" s="214"/>
      <c r="Z20306" s="214"/>
      <c r="AA20306" s="217"/>
      <c r="AB20306" s="217"/>
      <c r="AC20306" s="217"/>
      <c r="AD20306" s="213"/>
    </row>
    <row r="20307" spans="20:30" x14ac:dyDescent="0.2">
      <c r="T20307" s="212"/>
      <c r="U20307" s="213"/>
      <c r="V20307" s="213"/>
      <c r="W20307" s="213"/>
      <c r="X20307" s="214"/>
      <c r="Y20307" s="214"/>
      <c r="Z20307" s="214"/>
      <c r="AA20307" s="217"/>
      <c r="AB20307" s="217"/>
      <c r="AC20307" s="217"/>
      <c r="AD20307" s="213"/>
    </row>
    <row r="20308" spans="20:30" x14ac:dyDescent="0.2">
      <c r="T20308" s="212"/>
      <c r="U20308" s="213"/>
      <c r="V20308" s="213"/>
      <c r="W20308" s="213"/>
      <c r="X20308" s="214"/>
      <c r="Y20308" s="214"/>
      <c r="Z20308" s="214"/>
      <c r="AA20308" s="217"/>
      <c r="AB20308" s="217"/>
      <c r="AC20308" s="217"/>
      <c r="AD20308" s="213"/>
    </row>
    <row r="20309" spans="20:30" x14ac:dyDescent="0.2">
      <c r="T20309" s="212"/>
      <c r="U20309" s="213"/>
      <c r="V20309" s="213"/>
      <c r="W20309" s="213"/>
      <c r="X20309" s="214"/>
      <c r="Y20309" s="214"/>
      <c r="Z20309" s="214"/>
      <c r="AA20309" s="217"/>
      <c r="AB20309" s="217"/>
      <c r="AC20309" s="217"/>
      <c r="AD20309" s="213"/>
    </row>
    <row r="20310" spans="20:30" x14ac:dyDescent="0.2">
      <c r="T20310" s="212"/>
      <c r="U20310" s="213"/>
      <c r="V20310" s="213"/>
      <c r="W20310" s="213"/>
      <c r="X20310" s="214"/>
      <c r="Y20310" s="214"/>
      <c r="Z20310" s="214"/>
      <c r="AA20310" s="217"/>
      <c r="AB20310" s="217"/>
      <c r="AC20310" s="217"/>
      <c r="AD20310" s="213"/>
    </row>
    <row r="20311" spans="20:30" x14ac:dyDescent="0.2">
      <c r="T20311" s="212"/>
      <c r="U20311" s="213"/>
      <c r="V20311" s="213"/>
      <c r="W20311" s="213"/>
      <c r="X20311" s="214"/>
      <c r="Y20311" s="214"/>
      <c r="Z20311" s="214"/>
      <c r="AA20311" s="217"/>
      <c r="AB20311" s="217"/>
      <c r="AC20311" s="217"/>
      <c r="AD20311" s="213"/>
    </row>
    <row r="20312" spans="20:30" x14ac:dyDescent="0.2">
      <c r="T20312" s="212"/>
      <c r="U20312" s="213"/>
      <c r="V20312" s="213"/>
      <c r="W20312" s="213"/>
      <c r="X20312" s="214"/>
      <c r="Y20312" s="214"/>
      <c r="Z20312" s="214"/>
      <c r="AA20312" s="217"/>
      <c r="AB20312" s="217"/>
      <c r="AC20312" s="217"/>
      <c r="AD20312" s="213"/>
    </row>
    <row r="20313" spans="20:30" x14ac:dyDescent="0.2">
      <c r="T20313" s="212"/>
      <c r="U20313" s="213"/>
      <c r="V20313" s="213"/>
      <c r="W20313" s="213"/>
      <c r="X20313" s="214"/>
      <c r="Y20313" s="214"/>
      <c r="Z20313" s="214"/>
      <c r="AA20313" s="217"/>
      <c r="AB20313" s="217"/>
      <c r="AC20313" s="217"/>
      <c r="AD20313" s="213"/>
    </row>
    <row r="20314" spans="20:30" x14ac:dyDescent="0.2">
      <c r="T20314" s="212"/>
      <c r="U20314" s="213"/>
      <c r="V20314" s="213"/>
      <c r="W20314" s="213"/>
      <c r="X20314" s="214"/>
      <c r="Y20314" s="214"/>
      <c r="Z20314" s="214"/>
      <c r="AA20314" s="217"/>
      <c r="AB20314" s="217"/>
      <c r="AC20314" s="217"/>
      <c r="AD20314" s="213"/>
    </row>
    <row r="20315" spans="20:30" x14ac:dyDescent="0.2">
      <c r="T20315" s="212"/>
      <c r="U20315" s="213"/>
      <c r="V20315" s="213"/>
      <c r="W20315" s="213"/>
      <c r="X20315" s="214"/>
      <c r="Y20315" s="214"/>
      <c r="Z20315" s="214"/>
      <c r="AA20315" s="217"/>
      <c r="AB20315" s="217"/>
      <c r="AC20315" s="217"/>
      <c r="AD20315" s="213"/>
    </row>
    <row r="20316" spans="20:30" x14ac:dyDescent="0.2">
      <c r="T20316" s="212"/>
      <c r="U20316" s="213"/>
      <c r="V20316" s="213"/>
      <c r="W20316" s="213"/>
      <c r="X20316" s="214"/>
      <c r="Y20316" s="214"/>
      <c r="Z20316" s="214"/>
      <c r="AA20316" s="217"/>
      <c r="AB20316" s="217"/>
      <c r="AC20316" s="217"/>
      <c r="AD20316" s="213"/>
    </row>
    <row r="20317" spans="20:30" x14ac:dyDescent="0.2">
      <c r="T20317" s="212"/>
      <c r="U20317" s="213"/>
      <c r="V20317" s="213"/>
      <c r="W20317" s="213"/>
      <c r="X20317" s="214"/>
      <c r="Y20317" s="214"/>
      <c r="Z20317" s="214"/>
      <c r="AA20317" s="217"/>
      <c r="AB20317" s="217"/>
      <c r="AC20317" s="217"/>
      <c r="AD20317" s="213"/>
    </row>
    <row r="20318" spans="20:30" x14ac:dyDescent="0.2">
      <c r="T20318" s="212"/>
      <c r="U20318" s="213"/>
      <c r="V20318" s="213"/>
      <c r="W20318" s="213"/>
      <c r="X20318" s="214"/>
      <c r="Y20318" s="214"/>
      <c r="Z20318" s="214"/>
      <c r="AA20318" s="217"/>
      <c r="AB20318" s="217"/>
      <c r="AC20318" s="217"/>
      <c r="AD20318" s="213"/>
    </row>
    <row r="20319" spans="20:30" x14ac:dyDescent="0.2">
      <c r="T20319" s="212"/>
      <c r="U20319" s="213"/>
      <c r="V20319" s="213"/>
      <c r="W20319" s="213"/>
      <c r="X20319" s="214"/>
      <c r="Y20319" s="214"/>
      <c r="Z20319" s="214"/>
      <c r="AA20319" s="217"/>
      <c r="AB20319" s="217"/>
      <c r="AC20319" s="217"/>
      <c r="AD20319" s="213"/>
    </row>
    <row r="20320" spans="20:30" x14ac:dyDescent="0.2">
      <c r="T20320" s="212"/>
      <c r="U20320" s="213"/>
      <c r="V20320" s="213"/>
      <c r="W20320" s="213"/>
      <c r="X20320" s="214"/>
      <c r="Y20320" s="214"/>
      <c r="Z20320" s="214"/>
      <c r="AA20320" s="217"/>
      <c r="AB20320" s="217"/>
      <c r="AC20320" s="217"/>
      <c r="AD20320" s="213"/>
    </row>
    <row r="20321" spans="20:30" x14ac:dyDescent="0.2">
      <c r="T20321" s="212"/>
      <c r="U20321" s="213"/>
      <c r="V20321" s="213"/>
      <c r="W20321" s="213"/>
      <c r="X20321" s="214"/>
      <c r="Y20321" s="214"/>
      <c r="Z20321" s="214"/>
      <c r="AA20321" s="217"/>
      <c r="AB20321" s="217"/>
      <c r="AC20321" s="217"/>
      <c r="AD20321" s="213"/>
    </row>
    <row r="20322" spans="20:30" x14ac:dyDescent="0.2">
      <c r="T20322" s="212"/>
      <c r="U20322" s="213"/>
      <c r="V20322" s="213"/>
      <c r="W20322" s="213"/>
      <c r="X20322" s="214"/>
      <c r="Y20322" s="214"/>
      <c r="Z20322" s="214"/>
      <c r="AA20322" s="217"/>
      <c r="AB20322" s="217"/>
      <c r="AC20322" s="217"/>
      <c r="AD20322" s="213"/>
    </row>
    <row r="20323" spans="20:30" x14ac:dyDescent="0.2">
      <c r="T20323" s="212"/>
      <c r="U20323" s="213"/>
      <c r="V20323" s="213"/>
      <c r="W20323" s="213"/>
      <c r="X20323" s="214"/>
      <c r="Y20323" s="214"/>
      <c r="Z20323" s="214"/>
      <c r="AA20323" s="217"/>
      <c r="AB20323" s="217"/>
      <c r="AC20323" s="217"/>
      <c r="AD20323" s="213"/>
    </row>
    <row r="20324" spans="20:30" x14ac:dyDescent="0.2">
      <c r="T20324" s="212"/>
      <c r="U20324" s="213"/>
      <c r="V20324" s="213"/>
      <c r="W20324" s="213"/>
      <c r="X20324" s="214"/>
      <c r="Y20324" s="214"/>
      <c r="Z20324" s="214"/>
      <c r="AA20324" s="217"/>
      <c r="AB20324" s="217"/>
      <c r="AC20324" s="217"/>
      <c r="AD20324" s="213"/>
    </row>
    <row r="20325" spans="20:30" x14ac:dyDescent="0.2">
      <c r="T20325" s="212"/>
      <c r="U20325" s="213"/>
      <c r="V20325" s="213"/>
      <c r="W20325" s="213"/>
      <c r="X20325" s="214"/>
      <c r="Y20325" s="214"/>
      <c r="Z20325" s="214"/>
      <c r="AA20325" s="217"/>
      <c r="AB20325" s="217"/>
      <c r="AC20325" s="217"/>
      <c r="AD20325" s="213"/>
    </row>
    <row r="20326" spans="20:30" x14ac:dyDescent="0.2">
      <c r="T20326" s="212"/>
      <c r="U20326" s="213"/>
      <c r="V20326" s="213"/>
      <c r="W20326" s="213"/>
      <c r="X20326" s="214"/>
      <c r="Y20326" s="214"/>
      <c r="Z20326" s="214"/>
      <c r="AA20326" s="217"/>
      <c r="AB20326" s="217"/>
      <c r="AC20326" s="217"/>
      <c r="AD20326" s="213"/>
    </row>
    <row r="20327" spans="20:30" x14ac:dyDescent="0.2">
      <c r="T20327" s="212"/>
      <c r="U20327" s="213"/>
      <c r="V20327" s="213"/>
      <c r="W20327" s="213"/>
      <c r="X20327" s="214"/>
      <c r="Y20327" s="214"/>
      <c r="Z20327" s="214"/>
      <c r="AA20327" s="217"/>
      <c r="AB20327" s="217"/>
      <c r="AC20327" s="217"/>
      <c r="AD20327" s="213"/>
    </row>
    <row r="20328" spans="20:30" x14ac:dyDescent="0.2">
      <c r="T20328" s="212"/>
      <c r="U20328" s="213"/>
      <c r="V20328" s="213"/>
      <c r="W20328" s="213"/>
      <c r="X20328" s="214"/>
      <c r="Y20328" s="214"/>
      <c r="Z20328" s="214"/>
      <c r="AA20328" s="217"/>
      <c r="AB20328" s="217"/>
      <c r="AC20328" s="217"/>
      <c r="AD20328" s="213"/>
    </row>
    <row r="20329" spans="20:30" x14ac:dyDescent="0.2">
      <c r="T20329" s="212"/>
      <c r="U20329" s="213"/>
      <c r="V20329" s="213"/>
      <c r="W20329" s="213"/>
      <c r="X20329" s="214"/>
      <c r="Y20329" s="214"/>
      <c r="Z20329" s="214"/>
      <c r="AA20329" s="217"/>
      <c r="AB20329" s="217"/>
      <c r="AC20329" s="217"/>
      <c r="AD20329" s="213"/>
    </row>
    <row r="20330" spans="20:30" x14ac:dyDescent="0.2">
      <c r="T20330" s="212"/>
      <c r="U20330" s="213"/>
      <c r="V20330" s="213"/>
      <c r="W20330" s="213"/>
      <c r="X20330" s="214"/>
      <c r="Y20330" s="214"/>
      <c r="Z20330" s="214"/>
      <c r="AA20330" s="217"/>
      <c r="AB20330" s="217"/>
      <c r="AC20330" s="217"/>
      <c r="AD20330" s="213"/>
    </row>
    <row r="20331" spans="20:30" x14ac:dyDescent="0.2">
      <c r="T20331" s="212"/>
      <c r="U20331" s="213"/>
      <c r="V20331" s="213"/>
      <c r="W20331" s="213"/>
      <c r="X20331" s="214"/>
      <c r="Y20331" s="214"/>
      <c r="Z20331" s="214"/>
      <c r="AA20331" s="217"/>
      <c r="AB20331" s="217"/>
      <c r="AC20331" s="217"/>
      <c r="AD20331" s="213"/>
    </row>
    <row r="20332" spans="20:30" x14ac:dyDescent="0.2">
      <c r="T20332" s="212"/>
      <c r="U20332" s="213"/>
      <c r="V20332" s="213"/>
      <c r="W20332" s="213"/>
      <c r="X20332" s="214"/>
      <c r="Y20332" s="214"/>
      <c r="Z20332" s="214"/>
      <c r="AA20332" s="217"/>
      <c r="AB20332" s="217"/>
      <c r="AC20332" s="217"/>
      <c r="AD20332" s="213"/>
    </row>
    <row r="20333" spans="20:30" x14ac:dyDescent="0.2">
      <c r="T20333" s="212"/>
      <c r="U20333" s="213"/>
      <c r="V20333" s="213"/>
      <c r="W20333" s="213"/>
      <c r="X20333" s="214"/>
      <c r="Y20333" s="214"/>
      <c r="Z20333" s="214"/>
      <c r="AA20333" s="217"/>
      <c r="AB20333" s="217"/>
      <c r="AC20333" s="217"/>
      <c r="AD20333" s="213"/>
    </row>
    <row r="20334" spans="20:30" x14ac:dyDescent="0.2">
      <c r="T20334" s="212"/>
      <c r="U20334" s="213"/>
      <c r="V20334" s="213"/>
      <c r="W20334" s="213"/>
      <c r="X20334" s="214"/>
      <c r="Y20334" s="214"/>
      <c r="Z20334" s="214"/>
      <c r="AA20334" s="217"/>
      <c r="AB20334" s="217"/>
      <c r="AC20334" s="217"/>
      <c r="AD20334" s="213"/>
    </row>
    <row r="20335" spans="20:30" x14ac:dyDescent="0.2">
      <c r="T20335" s="212"/>
      <c r="U20335" s="213"/>
      <c r="V20335" s="213"/>
      <c r="W20335" s="213"/>
      <c r="X20335" s="214"/>
      <c r="Y20335" s="214"/>
      <c r="Z20335" s="214"/>
      <c r="AA20335" s="217"/>
      <c r="AB20335" s="217"/>
      <c r="AC20335" s="217"/>
      <c r="AD20335" s="213"/>
    </row>
    <row r="20336" spans="20:30" x14ac:dyDescent="0.2">
      <c r="T20336" s="212"/>
      <c r="U20336" s="213"/>
      <c r="V20336" s="213"/>
      <c r="W20336" s="213"/>
      <c r="X20336" s="214"/>
      <c r="Y20336" s="214"/>
      <c r="Z20336" s="214"/>
      <c r="AA20336" s="217"/>
      <c r="AB20336" s="217"/>
      <c r="AC20336" s="217"/>
      <c r="AD20336" s="213"/>
    </row>
    <row r="20337" spans="20:30" x14ac:dyDescent="0.2">
      <c r="T20337" s="212"/>
      <c r="U20337" s="213"/>
      <c r="V20337" s="213"/>
      <c r="W20337" s="213"/>
      <c r="X20337" s="214"/>
      <c r="Y20337" s="214"/>
      <c r="Z20337" s="214"/>
      <c r="AA20337" s="217"/>
      <c r="AB20337" s="217"/>
      <c r="AC20337" s="217"/>
      <c r="AD20337" s="213"/>
    </row>
    <row r="20338" spans="20:30" x14ac:dyDescent="0.2">
      <c r="T20338" s="212"/>
      <c r="U20338" s="213"/>
      <c r="V20338" s="213"/>
      <c r="W20338" s="213"/>
      <c r="X20338" s="214"/>
      <c r="Y20338" s="214"/>
      <c r="Z20338" s="214"/>
      <c r="AA20338" s="217"/>
      <c r="AB20338" s="217"/>
      <c r="AC20338" s="217"/>
      <c r="AD20338" s="213"/>
    </row>
    <row r="20339" spans="20:30" x14ac:dyDescent="0.2">
      <c r="T20339" s="212"/>
      <c r="U20339" s="213"/>
      <c r="V20339" s="213"/>
      <c r="W20339" s="213"/>
      <c r="X20339" s="214"/>
      <c r="Y20339" s="214"/>
      <c r="Z20339" s="214"/>
      <c r="AA20339" s="217"/>
      <c r="AB20339" s="217"/>
      <c r="AC20339" s="217"/>
      <c r="AD20339" s="213"/>
    </row>
    <row r="20340" spans="20:30" x14ac:dyDescent="0.2">
      <c r="T20340" s="212"/>
      <c r="U20340" s="213"/>
      <c r="V20340" s="213"/>
      <c r="W20340" s="213"/>
      <c r="X20340" s="214"/>
      <c r="Y20340" s="214"/>
      <c r="Z20340" s="214"/>
      <c r="AA20340" s="217"/>
      <c r="AB20340" s="217"/>
      <c r="AC20340" s="217"/>
      <c r="AD20340" s="213"/>
    </row>
    <row r="20341" spans="20:30" x14ac:dyDescent="0.2">
      <c r="T20341" s="212"/>
      <c r="U20341" s="213"/>
      <c r="V20341" s="213"/>
      <c r="W20341" s="213"/>
      <c r="X20341" s="214"/>
      <c r="Y20341" s="214"/>
      <c r="Z20341" s="214"/>
      <c r="AA20341" s="217"/>
      <c r="AB20341" s="217"/>
      <c r="AC20341" s="217"/>
      <c r="AD20341" s="213"/>
    </row>
    <row r="20342" spans="20:30" x14ac:dyDescent="0.2">
      <c r="T20342" s="212"/>
      <c r="U20342" s="213"/>
      <c r="V20342" s="213"/>
      <c r="W20342" s="213"/>
      <c r="X20342" s="214"/>
      <c r="Y20342" s="214"/>
      <c r="Z20342" s="214"/>
      <c r="AA20342" s="217"/>
      <c r="AB20342" s="217"/>
      <c r="AC20342" s="217"/>
      <c r="AD20342" s="213"/>
    </row>
    <row r="20343" spans="20:30" x14ac:dyDescent="0.2">
      <c r="T20343" s="212"/>
      <c r="U20343" s="213"/>
      <c r="V20343" s="213"/>
      <c r="W20343" s="213"/>
      <c r="X20343" s="214"/>
      <c r="Y20343" s="214"/>
      <c r="Z20343" s="214"/>
      <c r="AA20343" s="217"/>
      <c r="AB20343" s="217"/>
      <c r="AC20343" s="217"/>
      <c r="AD20343" s="213"/>
    </row>
    <row r="20344" spans="20:30" x14ac:dyDescent="0.2">
      <c r="T20344" s="212"/>
      <c r="U20344" s="213"/>
      <c r="V20344" s="213"/>
      <c r="W20344" s="213"/>
      <c r="X20344" s="214"/>
      <c r="Y20344" s="214"/>
      <c r="Z20344" s="214"/>
      <c r="AA20344" s="217"/>
      <c r="AB20344" s="217"/>
      <c r="AC20344" s="217"/>
      <c r="AD20344" s="213"/>
    </row>
    <row r="20345" spans="20:30" x14ac:dyDescent="0.2">
      <c r="T20345" s="212"/>
      <c r="U20345" s="213"/>
      <c r="V20345" s="213"/>
      <c r="W20345" s="213"/>
      <c r="X20345" s="214"/>
      <c r="Y20345" s="214"/>
      <c r="Z20345" s="214"/>
      <c r="AA20345" s="217"/>
      <c r="AB20345" s="217"/>
      <c r="AC20345" s="217"/>
      <c r="AD20345" s="213"/>
    </row>
    <row r="20346" spans="20:30" x14ac:dyDescent="0.2">
      <c r="T20346" s="212"/>
      <c r="U20346" s="213"/>
      <c r="V20346" s="213"/>
      <c r="W20346" s="213"/>
      <c r="X20346" s="214"/>
      <c r="Y20346" s="214"/>
      <c r="Z20346" s="214"/>
      <c r="AA20346" s="217"/>
      <c r="AB20346" s="217"/>
      <c r="AC20346" s="217"/>
      <c r="AD20346" s="213"/>
    </row>
    <row r="20347" spans="20:30" x14ac:dyDescent="0.2">
      <c r="T20347" s="212"/>
      <c r="U20347" s="213"/>
      <c r="V20347" s="213"/>
      <c r="W20347" s="213"/>
      <c r="X20347" s="214"/>
      <c r="Y20347" s="214"/>
      <c r="Z20347" s="214"/>
      <c r="AA20347" s="217"/>
      <c r="AB20347" s="217"/>
      <c r="AC20347" s="217"/>
      <c r="AD20347" s="213"/>
    </row>
    <row r="20348" spans="20:30" x14ac:dyDescent="0.2">
      <c r="T20348" s="212"/>
      <c r="U20348" s="213"/>
      <c r="V20348" s="213"/>
      <c r="W20348" s="213"/>
      <c r="X20348" s="214"/>
      <c r="Y20348" s="214"/>
      <c r="Z20348" s="214"/>
      <c r="AA20348" s="217"/>
      <c r="AB20348" s="217"/>
      <c r="AC20348" s="217"/>
      <c r="AD20348" s="213"/>
    </row>
    <row r="20349" spans="20:30" x14ac:dyDescent="0.2">
      <c r="T20349" s="212"/>
      <c r="U20349" s="213"/>
      <c r="V20349" s="213"/>
      <c r="W20349" s="213"/>
      <c r="X20349" s="214"/>
      <c r="Y20349" s="214"/>
      <c r="Z20349" s="214"/>
      <c r="AA20349" s="217"/>
      <c r="AB20349" s="217"/>
      <c r="AC20349" s="217"/>
      <c r="AD20349" s="213"/>
    </row>
    <row r="20350" spans="20:30" x14ac:dyDescent="0.2">
      <c r="T20350" s="212"/>
      <c r="U20350" s="213"/>
      <c r="V20350" s="213"/>
      <c r="W20350" s="213"/>
      <c r="X20350" s="214"/>
      <c r="Y20350" s="214"/>
      <c r="Z20350" s="214"/>
      <c r="AA20350" s="217"/>
      <c r="AB20350" s="217"/>
      <c r="AC20350" s="217"/>
      <c r="AD20350" s="213"/>
    </row>
    <row r="20351" spans="20:30" x14ac:dyDescent="0.2">
      <c r="T20351" s="212"/>
      <c r="U20351" s="213"/>
      <c r="V20351" s="213"/>
      <c r="W20351" s="213"/>
      <c r="X20351" s="214"/>
      <c r="Y20351" s="214"/>
      <c r="Z20351" s="214"/>
      <c r="AA20351" s="217"/>
      <c r="AB20351" s="217"/>
      <c r="AC20351" s="217"/>
      <c r="AD20351" s="213"/>
    </row>
    <row r="20352" spans="20:30" x14ac:dyDescent="0.2">
      <c r="T20352" s="212"/>
      <c r="U20352" s="213"/>
      <c r="V20352" s="213"/>
      <c r="W20352" s="213"/>
      <c r="X20352" s="214"/>
      <c r="Y20352" s="214"/>
      <c r="Z20352" s="214"/>
      <c r="AA20352" s="217"/>
      <c r="AB20352" s="217"/>
      <c r="AC20352" s="217"/>
      <c r="AD20352" s="213"/>
    </row>
    <row r="20353" spans="20:30" x14ac:dyDescent="0.2">
      <c r="T20353" s="212"/>
      <c r="U20353" s="213"/>
      <c r="V20353" s="213"/>
      <c r="W20353" s="213"/>
      <c r="X20353" s="214"/>
      <c r="Y20353" s="214"/>
      <c r="Z20353" s="214"/>
      <c r="AA20353" s="217"/>
      <c r="AB20353" s="217"/>
      <c r="AC20353" s="217"/>
      <c r="AD20353" s="213"/>
    </row>
    <row r="20354" spans="20:30" x14ac:dyDescent="0.2">
      <c r="T20354" s="212"/>
      <c r="U20354" s="213"/>
      <c r="V20354" s="213"/>
      <c r="W20354" s="213"/>
      <c r="X20354" s="214"/>
      <c r="Y20354" s="214"/>
      <c r="Z20354" s="214"/>
      <c r="AA20354" s="217"/>
      <c r="AB20354" s="217"/>
      <c r="AC20354" s="217"/>
      <c r="AD20354" s="213"/>
    </row>
    <row r="20355" spans="20:30" x14ac:dyDescent="0.2">
      <c r="T20355" s="212"/>
      <c r="U20355" s="213"/>
      <c r="V20355" s="213"/>
      <c r="W20355" s="213"/>
      <c r="X20355" s="214"/>
      <c r="Y20355" s="214"/>
      <c r="Z20355" s="214"/>
      <c r="AA20355" s="217"/>
      <c r="AB20355" s="217"/>
      <c r="AC20355" s="217"/>
      <c r="AD20355" s="213"/>
    </row>
    <row r="20356" spans="20:30" x14ac:dyDescent="0.2">
      <c r="T20356" s="212"/>
      <c r="U20356" s="213"/>
      <c r="V20356" s="213"/>
      <c r="W20356" s="213"/>
      <c r="X20356" s="214"/>
      <c r="Y20356" s="214"/>
      <c r="Z20356" s="214"/>
      <c r="AA20356" s="217"/>
      <c r="AB20356" s="217"/>
      <c r="AC20356" s="217"/>
      <c r="AD20356" s="213"/>
    </row>
    <row r="20357" spans="20:30" x14ac:dyDescent="0.2">
      <c r="T20357" s="212"/>
      <c r="U20357" s="213"/>
      <c r="V20357" s="213"/>
      <c r="W20357" s="213"/>
      <c r="X20357" s="214"/>
      <c r="Y20357" s="214"/>
      <c r="Z20357" s="214"/>
      <c r="AA20357" s="217"/>
      <c r="AB20357" s="217"/>
      <c r="AC20357" s="217"/>
      <c r="AD20357" s="213"/>
    </row>
    <row r="20358" spans="20:30" x14ac:dyDescent="0.2">
      <c r="T20358" s="212"/>
      <c r="U20358" s="213"/>
      <c r="V20358" s="213"/>
      <c r="W20358" s="213"/>
      <c r="X20358" s="214"/>
      <c r="Y20358" s="214"/>
      <c r="Z20358" s="214"/>
      <c r="AA20358" s="217"/>
      <c r="AB20358" s="217"/>
      <c r="AC20358" s="217"/>
      <c r="AD20358" s="213"/>
    </row>
    <row r="20359" spans="20:30" x14ac:dyDescent="0.2">
      <c r="T20359" s="212"/>
      <c r="U20359" s="213"/>
      <c r="V20359" s="213"/>
      <c r="W20359" s="213"/>
      <c r="X20359" s="214"/>
      <c r="Y20359" s="214"/>
      <c r="Z20359" s="214"/>
      <c r="AA20359" s="217"/>
      <c r="AB20359" s="217"/>
      <c r="AC20359" s="217"/>
      <c r="AD20359" s="213"/>
    </row>
    <row r="20360" spans="20:30" x14ac:dyDescent="0.2">
      <c r="T20360" s="212"/>
      <c r="U20360" s="213"/>
      <c r="V20360" s="213"/>
      <c r="W20360" s="213"/>
      <c r="X20360" s="214"/>
      <c r="Y20360" s="214"/>
      <c r="Z20360" s="214"/>
      <c r="AA20360" s="217"/>
      <c r="AB20360" s="217"/>
      <c r="AC20360" s="217"/>
      <c r="AD20360" s="213"/>
    </row>
    <row r="20361" spans="20:30" x14ac:dyDescent="0.2">
      <c r="T20361" s="212"/>
      <c r="U20361" s="213"/>
      <c r="V20361" s="213"/>
      <c r="W20361" s="213"/>
      <c r="X20361" s="214"/>
      <c r="Y20361" s="214"/>
      <c r="Z20361" s="214"/>
      <c r="AA20361" s="217"/>
      <c r="AB20361" s="217"/>
      <c r="AC20361" s="217"/>
      <c r="AD20361" s="213"/>
    </row>
    <row r="20362" spans="20:30" x14ac:dyDescent="0.2">
      <c r="T20362" s="212"/>
      <c r="U20362" s="213"/>
      <c r="V20362" s="213"/>
      <c r="W20362" s="213"/>
      <c r="X20362" s="214"/>
      <c r="Y20362" s="214"/>
      <c r="Z20362" s="214"/>
      <c r="AA20362" s="217"/>
      <c r="AB20362" s="217"/>
      <c r="AC20362" s="217"/>
      <c r="AD20362" s="213"/>
    </row>
    <row r="20363" spans="20:30" x14ac:dyDescent="0.2">
      <c r="T20363" s="212"/>
      <c r="U20363" s="213"/>
      <c r="V20363" s="213"/>
      <c r="W20363" s="213"/>
      <c r="X20363" s="214"/>
      <c r="Y20363" s="214"/>
      <c r="Z20363" s="214"/>
      <c r="AA20363" s="217"/>
      <c r="AB20363" s="217"/>
      <c r="AC20363" s="217"/>
      <c r="AD20363" s="213"/>
    </row>
    <row r="20364" spans="20:30" x14ac:dyDescent="0.2">
      <c r="T20364" s="212"/>
      <c r="U20364" s="213"/>
      <c r="V20364" s="213"/>
      <c r="W20364" s="213"/>
      <c r="X20364" s="214"/>
      <c r="Y20364" s="214"/>
      <c r="Z20364" s="214"/>
      <c r="AA20364" s="217"/>
      <c r="AB20364" s="217"/>
      <c r="AC20364" s="217"/>
      <c r="AD20364" s="213"/>
    </row>
    <row r="20365" spans="20:30" x14ac:dyDescent="0.2">
      <c r="T20365" s="212"/>
      <c r="U20365" s="213"/>
      <c r="V20365" s="213"/>
      <c r="W20365" s="213"/>
      <c r="X20365" s="214"/>
      <c r="Y20365" s="214"/>
      <c r="Z20365" s="214"/>
      <c r="AA20365" s="217"/>
      <c r="AB20365" s="217"/>
      <c r="AC20365" s="217"/>
      <c r="AD20365" s="213"/>
    </row>
    <row r="20366" spans="20:30" x14ac:dyDescent="0.2">
      <c r="T20366" s="212"/>
      <c r="U20366" s="213"/>
      <c r="V20366" s="213"/>
      <c r="W20366" s="213"/>
      <c r="X20366" s="214"/>
      <c r="Y20366" s="214"/>
      <c r="Z20366" s="214"/>
      <c r="AA20366" s="217"/>
      <c r="AB20366" s="217"/>
      <c r="AC20366" s="217"/>
      <c r="AD20366" s="213"/>
    </row>
    <row r="20367" spans="20:30" x14ac:dyDescent="0.2">
      <c r="T20367" s="212"/>
      <c r="U20367" s="213"/>
      <c r="V20367" s="213"/>
      <c r="W20367" s="213"/>
      <c r="X20367" s="214"/>
      <c r="Y20367" s="214"/>
      <c r="Z20367" s="214"/>
      <c r="AA20367" s="217"/>
      <c r="AB20367" s="217"/>
      <c r="AC20367" s="217"/>
      <c r="AD20367" s="213"/>
    </row>
    <row r="20368" spans="20:30" x14ac:dyDescent="0.2">
      <c r="T20368" s="212"/>
      <c r="U20368" s="213"/>
      <c r="V20368" s="213"/>
      <c r="W20368" s="213"/>
      <c r="X20368" s="214"/>
      <c r="Y20368" s="214"/>
      <c r="Z20368" s="214"/>
      <c r="AA20368" s="217"/>
      <c r="AB20368" s="217"/>
      <c r="AC20368" s="217"/>
      <c r="AD20368" s="213"/>
    </row>
    <row r="20369" spans="20:30" x14ac:dyDescent="0.2">
      <c r="T20369" s="212"/>
      <c r="U20369" s="213"/>
      <c r="V20369" s="213"/>
      <c r="W20369" s="213"/>
      <c r="X20369" s="214"/>
      <c r="Y20369" s="214"/>
      <c r="Z20369" s="214"/>
      <c r="AA20369" s="217"/>
      <c r="AB20369" s="217"/>
      <c r="AC20369" s="217"/>
      <c r="AD20369" s="213"/>
    </row>
    <row r="20370" spans="20:30" x14ac:dyDescent="0.2">
      <c r="T20370" s="212"/>
      <c r="U20370" s="213"/>
      <c r="V20370" s="213"/>
      <c r="W20370" s="213"/>
      <c r="X20370" s="214"/>
      <c r="Y20370" s="214"/>
      <c r="Z20370" s="214"/>
      <c r="AA20370" s="217"/>
      <c r="AB20370" s="217"/>
      <c r="AC20370" s="217"/>
      <c r="AD20370" s="213"/>
    </row>
    <row r="20371" spans="20:30" x14ac:dyDescent="0.2">
      <c r="T20371" s="212"/>
      <c r="U20371" s="213"/>
      <c r="V20371" s="213"/>
      <c r="W20371" s="213"/>
      <c r="X20371" s="214"/>
      <c r="Y20371" s="214"/>
      <c r="Z20371" s="214"/>
      <c r="AA20371" s="217"/>
      <c r="AB20371" s="217"/>
      <c r="AC20371" s="217"/>
      <c r="AD20371" s="213"/>
    </row>
    <row r="20372" spans="20:30" x14ac:dyDescent="0.2">
      <c r="T20372" s="212"/>
      <c r="U20372" s="213"/>
      <c r="V20372" s="213"/>
      <c r="W20372" s="213"/>
      <c r="X20372" s="214"/>
      <c r="Y20372" s="214"/>
      <c r="Z20372" s="214"/>
      <c r="AA20372" s="217"/>
      <c r="AB20372" s="217"/>
      <c r="AC20372" s="217"/>
      <c r="AD20372" s="213"/>
    </row>
    <row r="20373" spans="20:30" x14ac:dyDescent="0.2">
      <c r="T20373" s="212"/>
      <c r="U20373" s="213"/>
      <c r="V20373" s="213"/>
      <c r="W20373" s="213"/>
      <c r="X20373" s="214"/>
      <c r="Y20373" s="214"/>
      <c r="Z20373" s="214"/>
      <c r="AA20373" s="217"/>
      <c r="AB20373" s="217"/>
      <c r="AC20373" s="217"/>
      <c r="AD20373" s="213"/>
    </row>
    <row r="20374" spans="20:30" x14ac:dyDescent="0.2">
      <c r="T20374" s="212"/>
      <c r="U20374" s="213"/>
      <c r="V20374" s="213"/>
      <c r="W20374" s="213"/>
      <c r="X20374" s="214"/>
      <c r="Y20374" s="214"/>
      <c r="Z20374" s="214"/>
      <c r="AA20374" s="217"/>
      <c r="AB20374" s="217"/>
      <c r="AC20374" s="217"/>
      <c r="AD20374" s="213"/>
    </row>
    <row r="20375" spans="20:30" x14ac:dyDescent="0.2">
      <c r="T20375" s="212"/>
      <c r="U20375" s="213"/>
      <c r="V20375" s="213"/>
      <c r="W20375" s="213"/>
      <c r="X20375" s="214"/>
      <c r="Y20375" s="214"/>
      <c r="Z20375" s="214"/>
      <c r="AA20375" s="217"/>
      <c r="AB20375" s="217"/>
      <c r="AC20375" s="217"/>
      <c r="AD20375" s="213"/>
    </row>
    <row r="20376" spans="20:30" x14ac:dyDescent="0.2">
      <c r="T20376" s="212"/>
      <c r="U20376" s="213"/>
      <c r="V20376" s="213"/>
      <c r="W20376" s="213"/>
      <c r="X20376" s="214"/>
      <c r="Y20376" s="214"/>
      <c r="Z20376" s="214"/>
      <c r="AA20376" s="217"/>
      <c r="AB20376" s="217"/>
      <c r="AC20376" s="217"/>
      <c r="AD20376" s="213"/>
    </row>
    <row r="20377" spans="20:30" x14ac:dyDescent="0.2">
      <c r="T20377" s="212"/>
      <c r="U20377" s="213"/>
      <c r="V20377" s="213"/>
      <c r="W20377" s="213"/>
      <c r="X20377" s="214"/>
      <c r="Y20377" s="214"/>
      <c r="Z20377" s="214"/>
      <c r="AA20377" s="217"/>
      <c r="AB20377" s="217"/>
      <c r="AC20377" s="217"/>
      <c r="AD20377" s="213"/>
    </row>
    <row r="20378" spans="20:30" x14ac:dyDescent="0.2">
      <c r="T20378" s="212"/>
      <c r="U20378" s="213"/>
      <c r="V20378" s="213"/>
      <c r="W20378" s="213"/>
      <c r="X20378" s="214"/>
      <c r="Y20378" s="214"/>
      <c r="Z20378" s="214"/>
      <c r="AA20378" s="217"/>
      <c r="AB20378" s="217"/>
      <c r="AC20378" s="217"/>
      <c r="AD20378" s="213"/>
    </row>
    <row r="20379" spans="20:30" x14ac:dyDescent="0.2">
      <c r="T20379" s="212"/>
      <c r="U20379" s="213"/>
      <c r="V20379" s="213"/>
      <c r="W20379" s="213"/>
      <c r="X20379" s="214"/>
      <c r="Y20379" s="214"/>
      <c r="Z20379" s="214"/>
      <c r="AA20379" s="217"/>
      <c r="AB20379" s="217"/>
      <c r="AC20379" s="217"/>
      <c r="AD20379" s="213"/>
    </row>
    <row r="20380" spans="20:30" x14ac:dyDescent="0.2">
      <c r="T20380" s="212"/>
      <c r="U20380" s="213"/>
      <c r="V20380" s="213"/>
      <c r="W20380" s="213"/>
      <c r="X20380" s="214"/>
      <c r="Y20380" s="214"/>
      <c r="Z20380" s="214"/>
      <c r="AA20380" s="217"/>
      <c r="AB20380" s="217"/>
      <c r="AC20380" s="217"/>
      <c r="AD20380" s="213"/>
    </row>
    <row r="20381" spans="20:30" x14ac:dyDescent="0.2">
      <c r="T20381" s="212"/>
      <c r="U20381" s="213"/>
      <c r="V20381" s="213"/>
      <c r="W20381" s="213"/>
      <c r="X20381" s="214"/>
      <c r="Y20381" s="214"/>
      <c r="Z20381" s="214"/>
      <c r="AA20381" s="217"/>
      <c r="AB20381" s="217"/>
      <c r="AC20381" s="217"/>
      <c r="AD20381" s="213"/>
    </row>
    <row r="20382" spans="20:30" x14ac:dyDescent="0.2">
      <c r="T20382" s="212"/>
      <c r="U20382" s="213"/>
      <c r="V20382" s="213"/>
      <c r="W20382" s="213"/>
      <c r="X20382" s="214"/>
      <c r="Y20382" s="214"/>
      <c r="Z20382" s="214"/>
      <c r="AA20382" s="217"/>
      <c r="AB20382" s="217"/>
      <c r="AC20382" s="217"/>
      <c r="AD20382" s="213"/>
    </row>
    <row r="20383" spans="20:30" x14ac:dyDescent="0.2">
      <c r="T20383" s="212"/>
      <c r="U20383" s="213"/>
      <c r="V20383" s="213"/>
      <c r="W20383" s="213"/>
      <c r="X20383" s="214"/>
      <c r="Y20383" s="214"/>
      <c r="Z20383" s="214"/>
      <c r="AA20383" s="217"/>
      <c r="AB20383" s="217"/>
      <c r="AC20383" s="217"/>
      <c r="AD20383" s="213"/>
    </row>
    <row r="20384" spans="20:30" x14ac:dyDescent="0.2">
      <c r="T20384" s="212"/>
      <c r="U20384" s="213"/>
      <c r="V20384" s="213"/>
      <c r="W20384" s="213"/>
      <c r="X20384" s="214"/>
      <c r="Y20384" s="214"/>
      <c r="Z20384" s="214"/>
      <c r="AA20384" s="217"/>
      <c r="AB20384" s="217"/>
      <c r="AC20384" s="217"/>
      <c r="AD20384" s="213"/>
    </row>
    <row r="20385" spans="20:30" x14ac:dyDescent="0.2">
      <c r="T20385" s="212"/>
      <c r="U20385" s="213"/>
      <c r="V20385" s="213"/>
      <c r="W20385" s="213"/>
      <c r="X20385" s="214"/>
      <c r="Y20385" s="214"/>
      <c r="Z20385" s="214"/>
      <c r="AA20385" s="217"/>
      <c r="AB20385" s="217"/>
      <c r="AC20385" s="217"/>
      <c r="AD20385" s="213"/>
    </row>
    <row r="20386" spans="20:30" x14ac:dyDescent="0.2">
      <c r="T20386" s="212"/>
      <c r="U20386" s="213"/>
      <c r="V20386" s="213"/>
      <c r="W20386" s="213"/>
      <c r="X20386" s="214"/>
      <c r="Y20386" s="214"/>
      <c r="Z20386" s="214"/>
      <c r="AA20386" s="217"/>
      <c r="AB20386" s="217"/>
      <c r="AC20386" s="217"/>
      <c r="AD20386" s="213"/>
    </row>
    <row r="20387" spans="20:30" x14ac:dyDescent="0.2">
      <c r="T20387" s="212"/>
      <c r="U20387" s="213"/>
      <c r="V20387" s="213"/>
      <c r="W20387" s="213"/>
      <c r="X20387" s="214"/>
      <c r="Y20387" s="214"/>
      <c r="Z20387" s="214"/>
      <c r="AA20387" s="217"/>
      <c r="AB20387" s="217"/>
      <c r="AC20387" s="217"/>
      <c r="AD20387" s="213"/>
    </row>
    <row r="20388" spans="20:30" x14ac:dyDescent="0.2">
      <c r="T20388" s="212"/>
      <c r="U20388" s="213"/>
      <c r="V20388" s="213"/>
      <c r="W20388" s="213"/>
      <c r="X20388" s="214"/>
      <c r="Y20388" s="214"/>
      <c r="Z20388" s="214"/>
      <c r="AA20388" s="217"/>
      <c r="AB20388" s="217"/>
      <c r="AC20388" s="217"/>
      <c r="AD20388" s="213"/>
    </row>
    <row r="20389" spans="20:30" x14ac:dyDescent="0.2">
      <c r="T20389" s="212"/>
      <c r="U20389" s="213"/>
      <c r="V20389" s="213"/>
      <c r="W20389" s="213"/>
      <c r="X20389" s="214"/>
      <c r="Y20389" s="214"/>
      <c r="Z20389" s="214"/>
      <c r="AA20389" s="217"/>
      <c r="AB20389" s="217"/>
      <c r="AC20389" s="217"/>
      <c r="AD20389" s="213"/>
    </row>
    <row r="20390" spans="20:30" x14ac:dyDescent="0.2">
      <c r="T20390" s="212"/>
      <c r="U20390" s="213"/>
      <c r="V20390" s="213"/>
      <c r="W20390" s="213"/>
      <c r="X20390" s="214"/>
      <c r="Y20390" s="214"/>
      <c r="Z20390" s="214"/>
      <c r="AA20390" s="217"/>
      <c r="AB20390" s="217"/>
      <c r="AC20390" s="217"/>
      <c r="AD20390" s="213"/>
    </row>
    <row r="20391" spans="20:30" x14ac:dyDescent="0.2">
      <c r="T20391" s="212"/>
      <c r="U20391" s="213"/>
      <c r="V20391" s="213"/>
      <c r="W20391" s="213"/>
      <c r="X20391" s="214"/>
      <c r="Y20391" s="214"/>
      <c r="Z20391" s="214"/>
      <c r="AA20391" s="217"/>
      <c r="AB20391" s="217"/>
      <c r="AC20391" s="217"/>
      <c r="AD20391" s="213"/>
    </row>
    <row r="20392" spans="20:30" x14ac:dyDescent="0.2">
      <c r="T20392" s="212"/>
      <c r="U20392" s="213"/>
      <c r="V20392" s="213"/>
      <c r="W20392" s="213"/>
      <c r="X20392" s="214"/>
      <c r="Y20392" s="214"/>
      <c r="Z20392" s="214"/>
      <c r="AA20392" s="217"/>
      <c r="AB20392" s="217"/>
      <c r="AC20392" s="217"/>
      <c r="AD20392" s="213"/>
    </row>
    <row r="20393" spans="20:30" x14ac:dyDescent="0.2">
      <c r="T20393" s="212"/>
      <c r="U20393" s="213"/>
      <c r="V20393" s="213"/>
      <c r="W20393" s="213"/>
      <c r="X20393" s="214"/>
      <c r="Y20393" s="214"/>
      <c r="Z20393" s="214"/>
      <c r="AA20393" s="217"/>
      <c r="AB20393" s="217"/>
      <c r="AC20393" s="217"/>
      <c r="AD20393" s="213"/>
    </row>
    <row r="20394" spans="20:30" x14ac:dyDescent="0.2">
      <c r="T20394" s="212"/>
      <c r="U20394" s="213"/>
      <c r="V20394" s="213"/>
      <c r="W20394" s="213"/>
      <c r="X20394" s="214"/>
      <c r="Y20394" s="214"/>
      <c r="Z20394" s="214"/>
      <c r="AA20394" s="217"/>
      <c r="AB20394" s="217"/>
      <c r="AC20394" s="217"/>
      <c r="AD20394" s="213"/>
    </row>
    <row r="20395" spans="20:30" x14ac:dyDescent="0.2">
      <c r="T20395" s="212"/>
      <c r="U20395" s="213"/>
      <c r="V20395" s="213"/>
      <c r="W20395" s="213"/>
      <c r="X20395" s="214"/>
      <c r="Y20395" s="214"/>
      <c r="Z20395" s="214"/>
      <c r="AA20395" s="217"/>
      <c r="AB20395" s="217"/>
      <c r="AC20395" s="217"/>
      <c r="AD20395" s="213"/>
    </row>
    <row r="20396" spans="20:30" x14ac:dyDescent="0.2">
      <c r="T20396" s="212"/>
      <c r="U20396" s="213"/>
      <c r="V20396" s="213"/>
      <c r="W20396" s="213"/>
      <c r="X20396" s="214"/>
      <c r="Y20396" s="214"/>
      <c r="Z20396" s="214"/>
      <c r="AA20396" s="217"/>
      <c r="AB20396" s="217"/>
      <c r="AC20396" s="217"/>
      <c r="AD20396" s="213"/>
    </row>
    <row r="20397" spans="20:30" x14ac:dyDescent="0.2">
      <c r="T20397" s="212"/>
      <c r="U20397" s="213"/>
      <c r="V20397" s="213"/>
      <c r="W20397" s="213"/>
      <c r="X20397" s="214"/>
      <c r="Y20397" s="214"/>
      <c r="Z20397" s="214"/>
      <c r="AA20397" s="217"/>
      <c r="AB20397" s="217"/>
      <c r="AC20397" s="217"/>
      <c r="AD20397" s="213"/>
    </row>
    <row r="20398" spans="20:30" x14ac:dyDescent="0.2">
      <c r="T20398" s="212"/>
      <c r="U20398" s="213"/>
      <c r="V20398" s="213"/>
      <c r="W20398" s="213"/>
      <c r="X20398" s="214"/>
      <c r="Y20398" s="214"/>
      <c r="Z20398" s="214"/>
      <c r="AA20398" s="217"/>
      <c r="AB20398" s="217"/>
      <c r="AC20398" s="217"/>
      <c r="AD20398" s="213"/>
    </row>
    <row r="20399" spans="20:30" x14ac:dyDescent="0.2">
      <c r="T20399" s="212"/>
      <c r="U20399" s="213"/>
      <c r="V20399" s="213"/>
      <c r="W20399" s="213"/>
      <c r="X20399" s="214"/>
      <c r="Y20399" s="214"/>
      <c r="Z20399" s="214"/>
      <c r="AA20399" s="217"/>
      <c r="AB20399" s="217"/>
      <c r="AC20399" s="217"/>
      <c r="AD20399" s="213"/>
    </row>
    <row r="20400" spans="20:30" x14ac:dyDescent="0.2">
      <c r="T20400" s="212"/>
      <c r="U20400" s="213"/>
      <c r="V20400" s="213"/>
      <c r="W20400" s="213"/>
      <c r="X20400" s="214"/>
      <c r="Y20400" s="214"/>
      <c r="Z20400" s="214"/>
      <c r="AA20400" s="217"/>
      <c r="AB20400" s="217"/>
      <c r="AC20400" s="217"/>
      <c r="AD20400" s="213"/>
    </row>
    <row r="20401" spans="20:30" x14ac:dyDescent="0.2">
      <c r="T20401" s="212"/>
      <c r="U20401" s="213"/>
      <c r="V20401" s="213"/>
      <c r="W20401" s="213"/>
      <c r="X20401" s="214"/>
      <c r="Y20401" s="214"/>
      <c r="Z20401" s="214"/>
      <c r="AA20401" s="217"/>
      <c r="AB20401" s="217"/>
      <c r="AC20401" s="217"/>
      <c r="AD20401" s="213"/>
    </row>
    <row r="20402" spans="20:30" x14ac:dyDescent="0.2">
      <c r="T20402" s="212"/>
      <c r="U20402" s="213"/>
      <c r="V20402" s="213"/>
      <c r="W20402" s="213"/>
      <c r="X20402" s="214"/>
      <c r="Y20402" s="214"/>
      <c r="Z20402" s="214"/>
      <c r="AA20402" s="217"/>
      <c r="AB20402" s="217"/>
      <c r="AC20402" s="217"/>
      <c r="AD20402" s="213"/>
    </row>
    <row r="20403" spans="20:30" x14ac:dyDescent="0.2">
      <c r="T20403" s="212"/>
      <c r="U20403" s="213"/>
      <c r="V20403" s="213"/>
      <c r="W20403" s="213"/>
      <c r="X20403" s="214"/>
      <c r="Y20403" s="214"/>
      <c r="Z20403" s="214"/>
      <c r="AA20403" s="217"/>
      <c r="AB20403" s="217"/>
      <c r="AC20403" s="217"/>
      <c r="AD20403" s="213"/>
    </row>
    <row r="20404" spans="20:30" x14ac:dyDescent="0.2">
      <c r="T20404" s="212"/>
      <c r="U20404" s="213"/>
      <c r="V20404" s="213"/>
      <c r="W20404" s="213"/>
      <c r="X20404" s="214"/>
      <c r="Y20404" s="214"/>
      <c r="Z20404" s="214"/>
      <c r="AA20404" s="217"/>
      <c r="AB20404" s="217"/>
      <c r="AC20404" s="217"/>
      <c r="AD20404" s="213"/>
    </row>
    <row r="20405" spans="20:30" x14ac:dyDescent="0.2">
      <c r="T20405" s="212"/>
      <c r="U20405" s="213"/>
      <c r="V20405" s="213"/>
      <c r="W20405" s="213"/>
      <c r="X20405" s="214"/>
      <c r="Y20405" s="214"/>
      <c r="Z20405" s="214"/>
      <c r="AA20405" s="217"/>
      <c r="AB20405" s="217"/>
      <c r="AC20405" s="217"/>
      <c r="AD20405" s="213"/>
    </row>
    <row r="20406" spans="20:30" x14ac:dyDescent="0.2">
      <c r="T20406" s="212"/>
      <c r="U20406" s="213"/>
      <c r="V20406" s="213"/>
      <c r="W20406" s="213"/>
      <c r="X20406" s="214"/>
      <c r="Y20406" s="214"/>
      <c r="Z20406" s="214"/>
      <c r="AA20406" s="217"/>
      <c r="AB20406" s="217"/>
      <c r="AC20406" s="217"/>
      <c r="AD20406" s="213"/>
    </row>
    <row r="20407" spans="20:30" x14ac:dyDescent="0.2">
      <c r="T20407" s="212"/>
      <c r="U20407" s="213"/>
      <c r="V20407" s="213"/>
      <c r="W20407" s="213"/>
      <c r="X20407" s="214"/>
      <c r="Y20407" s="214"/>
      <c r="Z20407" s="214"/>
      <c r="AA20407" s="217"/>
      <c r="AB20407" s="217"/>
      <c r="AC20407" s="217"/>
      <c r="AD20407" s="213"/>
    </row>
    <row r="20408" spans="20:30" x14ac:dyDescent="0.2">
      <c r="T20408" s="212"/>
      <c r="U20408" s="213"/>
      <c r="V20408" s="213"/>
      <c r="W20408" s="213"/>
      <c r="X20408" s="214"/>
      <c r="Y20408" s="214"/>
      <c r="Z20408" s="214"/>
      <c r="AA20408" s="217"/>
      <c r="AB20408" s="217"/>
      <c r="AC20408" s="217"/>
      <c r="AD20408" s="213"/>
    </row>
    <row r="20409" spans="20:30" x14ac:dyDescent="0.2">
      <c r="T20409" s="212"/>
      <c r="U20409" s="213"/>
      <c r="V20409" s="213"/>
      <c r="W20409" s="213"/>
      <c r="X20409" s="214"/>
      <c r="Y20409" s="214"/>
      <c r="Z20409" s="214"/>
      <c r="AA20409" s="217"/>
      <c r="AB20409" s="217"/>
      <c r="AC20409" s="217"/>
      <c r="AD20409" s="213"/>
    </row>
    <row r="20410" spans="20:30" x14ac:dyDescent="0.2">
      <c r="T20410" s="212"/>
      <c r="U20410" s="213"/>
      <c r="V20410" s="213"/>
      <c r="W20410" s="213"/>
      <c r="X20410" s="214"/>
      <c r="Y20410" s="214"/>
      <c r="Z20410" s="214"/>
      <c r="AA20410" s="217"/>
      <c r="AB20410" s="217"/>
      <c r="AC20410" s="217"/>
      <c r="AD20410" s="213"/>
    </row>
    <row r="20411" spans="20:30" x14ac:dyDescent="0.2">
      <c r="T20411" s="212"/>
      <c r="U20411" s="213"/>
      <c r="V20411" s="213"/>
      <c r="W20411" s="213"/>
      <c r="X20411" s="214"/>
      <c r="Y20411" s="214"/>
      <c r="Z20411" s="214"/>
      <c r="AA20411" s="217"/>
      <c r="AB20411" s="217"/>
      <c r="AC20411" s="217"/>
      <c r="AD20411" s="213"/>
    </row>
    <row r="20412" spans="20:30" x14ac:dyDescent="0.2">
      <c r="T20412" s="212"/>
      <c r="U20412" s="213"/>
      <c r="V20412" s="213"/>
      <c r="W20412" s="213"/>
      <c r="X20412" s="214"/>
      <c r="Y20412" s="214"/>
      <c r="Z20412" s="214"/>
      <c r="AA20412" s="217"/>
      <c r="AB20412" s="217"/>
      <c r="AC20412" s="217"/>
      <c r="AD20412" s="213"/>
    </row>
    <row r="20413" spans="20:30" x14ac:dyDescent="0.2">
      <c r="T20413" s="212"/>
      <c r="U20413" s="213"/>
      <c r="V20413" s="213"/>
      <c r="W20413" s="213"/>
      <c r="X20413" s="214"/>
      <c r="Y20413" s="214"/>
      <c r="Z20413" s="214"/>
      <c r="AA20413" s="217"/>
      <c r="AB20413" s="217"/>
      <c r="AC20413" s="217"/>
      <c r="AD20413" s="213"/>
    </row>
    <row r="20414" spans="20:30" x14ac:dyDescent="0.2">
      <c r="T20414" s="212"/>
      <c r="U20414" s="213"/>
      <c r="V20414" s="213"/>
      <c r="W20414" s="213"/>
      <c r="X20414" s="214"/>
      <c r="Y20414" s="214"/>
      <c r="Z20414" s="214"/>
      <c r="AA20414" s="217"/>
      <c r="AB20414" s="217"/>
      <c r="AC20414" s="217"/>
      <c r="AD20414" s="213"/>
    </row>
    <row r="20415" spans="20:30" x14ac:dyDescent="0.2">
      <c r="T20415" s="212"/>
      <c r="U20415" s="213"/>
      <c r="V20415" s="213"/>
      <c r="W20415" s="213"/>
      <c r="X20415" s="214"/>
      <c r="Y20415" s="214"/>
      <c r="Z20415" s="214"/>
      <c r="AA20415" s="217"/>
      <c r="AB20415" s="217"/>
      <c r="AC20415" s="217"/>
      <c r="AD20415" s="213"/>
    </row>
    <row r="20416" spans="20:30" x14ac:dyDescent="0.2">
      <c r="T20416" s="212"/>
      <c r="U20416" s="213"/>
      <c r="V20416" s="213"/>
      <c r="W20416" s="213"/>
      <c r="X20416" s="214"/>
      <c r="Y20416" s="214"/>
      <c r="Z20416" s="214"/>
      <c r="AA20416" s="217"/>
      <c r="AB20416" s="217"/>
      <c r="AC20416" s="217"/>
      <c r="AD20416" s="213"/>
    </row>
    <row r="20417" spans="20:30" x14ac:dyDescent="0.2">
      <c r="T20417" s="212"/>
      <c r="U20417" s="213"/>
      <c r="V20417" s="213"/>
      <c r="W20417" s="213"/>
      <c r="X20417" s="214"/>
      <c r="Y20417" s="214"/>
      <c r="Z20417" s="214"/>
      <c r="AA20417" s="217"/>
      <c r="AB20417" s="217"/>
      <c r="AC20417" s="217"/>
      <c r="AD20417" s="213"/>
    </row>
    <row r="20418" spans="20:30" x14ac:dyDescent="0.2">
      <c r="T20418" s="212"/>
      <c r="U20418" s="213"/>
      <c r="V20418" s="213"/>
      <c r="W20418" s="213"/>
      <c r="X20418" s="214"/>
      <c r="Y20418" s="214"/>
      <c r="Z20418" s="214"/>
      <c r="AA20418" s="217"/>
      <c r="AB20418" s="217"/>
      <c r="AC20418" s="217"/>
      <c r="AD20418" s="213"/>
    </row>
    <row r="20419" spans="20:30" x14ac:dyDescent="0.2">
      <c r="T20419" s="212"/>
      <c r="U20419" s="213"/>
      <c r="V20419" s="213"/>
      <c r="W20419" s="213"/>
      <c r="X20419" s="214"/>
      <c r="Y20419" s="214"/>
      <c r="Z20419" s="214"/>
      <c r="AA20419" s="217"/>
      <c r="AB20419" s="217"/>
      <c r="AC20419" s="217"/>
      <c r="AD20419" s="213"/>
    </row>
    <row r="20420" spans="20:30" x14ac:dyDescent="0.2">
      <c r="T20420" s="212"/>
      <c r="U20420" s="213"/>
      <c r="V20420" s="213"/>
      <c r="W20420" s="213"/>
      <c r="X20420" s="214"/>
      <c r="Y20420" s="214"/>
      <c r="Z20420" s="214"/>
      <c r="AA20420" s="217"/>
      <c r="AB20420" s="217"/>
      <c r="AC20420" s="217"/>
      <c r="AD20420" s="213"/>
    </row>
    <row r="20421" spans="20:30" x14ac:dyDescent="0.2">
      <c r="T20421" s="212"/>
      <c r="U20421" s="213"/>
      <c r="V20421" s="213"/>
      <c r="W20421" s="213"/>
      <c r="X20421" s="214"/>
      <c r="Y20421" s="214"/>
      <c r="Z20421" s="214"/>
      <c r="AA20421" s="217"/>
      <c r="AB20421" s="217"/>
      <c r="AC20421" s="217"/>
      <c r="AD20421" s="213"/>
    </row>
    <row r="20422" spans="20:30" x14ac:dyDescent="0.2">
      <c r="T20422" s="212"/>
      <c r="U20422" s="213"/>
      <c r="V20422" s="213"/>
      <c r="W20422" s="213"/>
      <c r="X20422" s="214"/>
      <c r="Y20422" s="214"/>
      <c r="Z20422" s="214"/>
      <c r="AA20422" s="217"/>
      <c r="AB20422" s="217"/>
      <c r="AC20422" s="217"/>
      <c r="AD20422" s="213"/>
    </row>
    <row r="20423" spans="20:30" x14ac:dyDescent="0.2">
      <c r="T20423" s="212"/>
      <c r="U20423" s="213"/>
      <c r="V20423" s="213"/>
      <c r="W20423" s="213"/>
      <c r="X20423" s="214"/>
      <c r="Y20423" s="214"/>
      <c r="Z20423" s="214"/>
      <c r="AA20423" s="217"/>
      <c r="AB20423" s="217"/>
      <c r="AC20423" s="217"/>
      <c r="AD20423" s="213"/>
    </row>
    <row r="20424" spans="20:30" x14ac:dyDescent="0.2">
      <c r="T20424" s="212"/>
      <c r="U20424" s="213"/>
      <c r="V20424" s="213"/>
      <c r="W20424" s="213"/>
      <c r="X20424" s="214"/>
      <c r="Y20424" s="214"/>
      <c r="Z20424" s="214"/>
      <c r="AA20424" s="217"/>
      <c r="AB20424" s="217"/>
      <c r="AC20424" s="217"/>
      <c r="AD20424" s="213"/>
    </row>
    <row r="20425" spans="20:30" x14ac:dyDescent="0.2">
      <c r="T20425" s="212"/>
      <c r="U20425" s="213"/>
      <c r="V20425" s="213"/>
      <c r="W20425" s="213"/>
      <c r="X20425" s="214"/>
      <c r="Y20425" s="214"/>
      <c r="Z20425" s="214"/>
      <c r="AA20425" s="217"/>
      <c r="AB20425" s="217"/>
      <c r="AC20425" s="217"/>
      <c r="AD20425" s="213"/>
    </row>
    <row r="20426" spans="20:30" x14ac:dyDescent="0.2">
      <c r="T20426" s="212"/>
      <c r="U20426" s="213"/>
      <c r="V20426" s="213"/>
      <c r="W20426" s="213"/>
      <c r="X20426" s="214"/>
      <c r="Y20426" s="214"/>
      <c r="Z20426" s="214"/>
      <c r="AA20426" s="217"/>
      <c r="AB20426" s="217"/>
      <c r="AC20426" s="217"/>
      <c r="AD20426" s="213"/>
    </row>
    <row r="20427" spans="20:30" x14ac:dyDescent="0.2">
      <c r="T20427" s="212"/>
      <c r="U20427" s="213"/>
      <c r="V20427" s="213"/>
      <c r="W20427" s="213"/>
      <c r="X20427" s="214"/>
      <c r="Y20427" s="214"/>
      <c r="Z20427" s="214"/>
      <c r="AA20427" s="217"/>
      <c r="AB20427" s="217"/>
      <c r="AC20427" s="217"/>
      <c r="AD20427" s="213"/>
    </row>
    <row r="20428" spans="20:30" x14ac:dyDescent="0.2">
      <c r="T20428" s="212"/>
      <c r="U20428" s="213"/>
      <c r="V20428" s="213"/>
      <c r="W20428" s="213"/>
      <c r="X20428" s="214"/>
      <c r="Y20428" s="214"/>
      <c r="Z20428" s="214"/>
      <c r="AA20428" s="217"/>
      <c r="AB20428" s="217"/>
      <c r="AC20428" s="217"/>
      <c r="AD20428" s="213"/>
    </row>
    <row r="20429" spans="20:30" x14ac:dyDescent="0.2">
      <c r="T20429" s="212"/>
      <c r="U20429" s="213"/>
      <c r="V20429" s="213"/>
      <c r="W20429" s="213"/>
      <c r="X20429" s="214"/>
      <c r="Y20429" s="214"/>
      <c r="Z20429" s="214"/>
      <c r="AA20429" s="217"/>
      <c r="AB20429" s="217"/>
      <c r="AC20429" s="217"/>
      <c r="AD20429" s="213"/>
    </row>
    <row r="20430" spans="20:30" x14ac:dyDescent="0.2">
      <c r="T20430" s="212"/>
      <c r="U20430" s="213"/>
      <c r="V20430" s="213"/>
      <c r="W20430" s="213"/>
      <c r="X20430" s="214"/>
      <c r="Y20430" s="214"/>
      <c r="Z20430" s="214"/>
      <c r="AA20430" s="217"/>
      <c r="AB20430" s="217"/>
      <c r="AC20430" s="217"/>
      <c r="AD20430" s="213"/>
    </row>
    <row r="20431" spans="20:30" x14ac:dyDescent="0.2">
      <c r="T20431" s="212"/>
      <c r="U20431" s="213"/>
      <c r="V20431" s="213"/>
      <c r="W20431" s="213"/>
      <c r="X20431" s="214"/>
      <c r="Y20431" s="214"/>
      <c r="Z20431" s="214"/>
      <c r="AA20431" s="217"/>
      <c r="AB20431" s="217"/>
      <c r="AC20431" s="217"/>
      <c r="AD20431" s="213"/>
    </row>
    <row r="20432" spans="20:30" x14ac:dyDescent="0.2">
      <c r="T20432" s="212"/>
      <c r="U20432" s="213"/>
      <c r="V20432" s="213"/>
      <c r="W20432" s="213"/>
      <c r="X20432" s="214"/>
      <c r="Y20432" s="214"/>
      <c r="Z20432" s="214"/>
      <c r="AA20432" s="217"/>
      <c r="AB20432" s="217"/>
      <c r="AC20432" s="217"/>
      <c r="AD20432" s="213"/>
    </row>
    <row r="20433" spans="20:30" x14ac:dyDescent="0.2">
      <c r="T20433" s="212"/>
      <c r="U20433" s="213"/>
      <c r="V20433" s="213"/>
      <c r="W20433" s="213"/>
      <c r="X20433" s="214"/>
      <c r="Y20433" s="214"/>
      <c r="Z20433" s="214"/>
      <c r="AA20433" s="217"/>
      <c r="AB20433" s="217"/>
      <c r="AC20433" s="217"/>
      <c r="AD20433" s="213"/>
    </row>
    <row r="20434" spans="20:30" x14ac:dyDescent="0.2">
      <c r="T20434" s="212"/>
      <c r="U20434" s="213"/>
      <c r="V20434" s="213"/>
      <c r="W20434" s="213"/>
      <c r="X20434" s="214"/>
      <c r="Y20434" s="214"/>
      <c r="Z20434" s="214"/>
      <c r="AA20434" s="217"/>
      <c r="AB20434" s="217"/>
      <c r="AC20434" s="217"/>
      <c r="AD20434" s="213"/>
    </row>
    <row r="20435" spans="20:30" x14ac:dyDescent="0.2">
      <c r="T20435" s="212"/>
      <c r="U20435" s="213"/>
      <c r="V20435" s="213"/>
      <c r="W20435" s="213"/>
      <c r="X20435" s="214"/>
      <c r="Y20435" s="214"/>
      <c r="Z20435" s="214"/>
      <c r="AA20435" s="217"/>
      <c r="AB20435" s="217"/>
      <c r="AC20435" s="217"/>
      <c r="AD20435" s="213"/>
    </row>
    <row r="20436" spans="20:30" x14ac:dyDescent="0.2">
      <c r="T20436" s="212"/>
      <c r="U20436" s="213"/>
      <c r="V20436" s="213"/>
      <c r="W20436" s="213"/>
      <c r="X20436" s="214"/>
      <c r="Y20436" s="214"/>
      <c r="Z20436" s="214"/>
      <c r="AA20436" s="217"/>
      <c r="AB20436" s="217"/>
      <c r="AC20436" s="217"/>
      <c r="AD20436" s="213"/>
    </row>
    <row r="20437" spans="20:30" x14ac:dyDescent="0.2">
      <c r="T20437" s="212"/>
      <c r="U20437" s="213"/>
      <c r="V20437" s="213"/>
      <c r="W20437" s="213"/>
      <c r="X20437" s="214"/>
      <c r="Y20437" s="214"/>
      <c r="Z20437" s="214"/>
      <c r="AA20437" s="217"/>
      <c r="AB20437" s="217"/>
      <c r="AC20437" s="217"/>
      <c r="AD20437" s="213"/>
    </row>
    <row r="20438" spans="20:30" x14ac:dyDescent="0.2">
      <c r="T20438" s="212"/>
      <c r="U20438" s="213"/>
      <c r="V20438" s="213"/>
      <c r="W20438" s="213"/>
      <c r="X20438" s="214"/>
      <c r="Y20438" s="214"/>
      <c r="Z20438" s="214"/>
      <c r="AA20438" s="217"/>
      <c r="AB20438" s="217"/>
      <c r="AC20438" s="217"/>
      <c r="AD20438" s="213"/>
    </row>
    <row r="20439" spans="20:30" x14ac:dyDescent="0.2">
      <c r="T20439" s="212"/>
      <c r="U20439" s="213"/>
      <c r="V20439" s="213"/>
      <c r="W20439" s="213"/>
      <c r="X20439" s="214"/>
      <c r="Y20439" s="214"/>
      <c r="Z20439" s="214"/>
      <c r="AA20439" s="217"/>
      <c r="AB20439" s="217"/>
      <c r="AC20439" s="217"/>
      <c r="AD20439" s="213"/>
    </row>
    <row r="20440" spans="20:30" x14ac:dyDescent="0.2">
      <c r="T20440" s="212"/>
      <c r="U20440" s="213"/>
      <c r="V20440" s="213"/>
      <c r="W20440" s="213"/>
      <c r="X20440" s="214"/>
      <c r="Y20440" s="214"/>
      <c r="Z20440" s="214"/>
      <c r="AA20440" s="217"/>
      <c r="AB20440" s="217"/>
      <c r="AC20440" s="217"/>
      <c r="AD20440" s="213"/>
    </row>
    <row r="20441" spans="20:30" x14ac:dyDescent="0.2">
      <c r="T20441" s="212"/>
      <c r="U20441" s="213"/>
      <c r="V20441" s="213"/>
      <c r="W20441" s="213"/>
      <c r="X20441" s="214"/>
      <c r="Y20441" s="214"/>
      <c r="Z20441" s="214"/>
      <c r="AA20441" s="217"/>
      <c r="AB20441" s="217"/>
      <c r="AC20441" s="217"/>
      <c r="AD20441" s="213"/>
    </row>
    <row r="20442" spans="20:30" x14ac:dyDescent="0.2">
      <c r="T20442" s="212"/>
      <c r="U20442" s="213"/>
      <c r="V20442" s="213"/>
      <c r="W20442" s="213"/>
      <c r="X20442" s="214"/>
      <c r="Y20442" s="214"/>
      <c r="Z20442" s="214"/>
      <c r="AA20442" s="217"/>
      <c r="AB20442" s="217"/>
      <c r="AC20442" s="217"/>
      <c r="AD20442" s="213"/>
    </row>
    <row r="20443" spans="20:30" x14ac:dyDescent="0.2">
      <c r="T20443" s="212"/>
      <c r="U20443" s="213"/>
      <c r="V20443" s="213"/>
      <c r="W20443" s="213"/>
      <c r="X20443" s="214"/>
      <c r="Y20443" s="214"/>
      <c r="Z20443" s="214"/>
      <c r="AA20443" s="217"/>
      <c r="AB20443" s="217"/>
      <c r="AC20443" s="217"/>
      <c r="AD20443" s="213"/>
    </row>
    <row r="20444" spans="20:30" x14ac:dyDescent="0.2">
      <c r="T20444" s="212"/>
      <c r="U20444" s="213"/>
      <c r="V20444" s="213"/>
      <c r="W20444" s="213"/>
      <c r="X20444" s="214"/>
      <c r="Y20444" s="214"/>
      <c r="Z20444" s="214"/>
      <c r="AA20444" s="217"/>
      <c r="AB20444" s="217"/>
      <c r="AC20444" s="217"/>
      <c r="AD20444" s="213"/>
    </row>
    <row r="20445" spans="20:30" x14ac:dyDescent="0.2">
      <c r="T20445" s="212"/>
      <c r="U20445" s="213"/>
      <c r="V20445" s="213"/>
      <c r="W20445" s="213"/>
      <c r="X20445" s="214"/>
      <c r="Y20445" s="214"/>
      <c r="Z20445" s="214"/>
      <c r="AA20445" s="217"/>
      <c r="AB20445" s="217"/>
      <c r="AC20445" s="217"/>
      <c r="AD20445" s="213"/>
    </row>
    <row r="20446" spans="20:30" x14ac:dyDescent="0.2">
      <c r="T20446" s="212"/>
      <c r="U20446" s="213"/>
      <c r="V20446" s="213"/>
      <c r="W20446" s="213"/>
      <c r="X20446" s="214"/>
      <c r="Y20446" s="214"/>
      <c r="Z20446" s="214"/>
      <c r="AA20446" s="217"/>
      <c r="AB20446" s="217"/>
      <c r="AC20446" s="217"/>
      <c r="AD20446" s="213"/>
    </row>
    <row r="20447" spans="20:30" x14ac:dyDescent="0.2">
      <c r="T20447" s="212"/>
      <c r="U20447" s="213"/>
      <c r="V20447" s="213"/>
      <c r="W20447" s="213"/>
      <c r="X20447" s="214"/>
      <c r="Y20447" s="214"/>
      <c r="Z20447" s="214"/>
      <c r="AA20447" s="217"/>
      <c r="AB20447" s="217"/>
      <c r="AC20447" s="217"/>
      <c r="AD20447" s="213"/>
    </row>
    <row r="20448" spans="20:30" x14ac:dyDescent="0.2">
      <c r="T20448" s="212"/>
      <c r="U20448" s="213"/>
      <c r="V20448" s="213"/>
      <c r="W20448" s="213"/>
      <c r="X20448" s="214"/>
      <c r="Y20448" s="214"/>
      <c r="Z20448" s="214"/>
      <c r="AA20448" s="217"/>
      <c r="AB20448" s="217"/>
      <c r="AC20448" s="217"/>
      <c r="AD20448" s="213"/>
    </row>
    <row r="20449" spans="20:30" x14ac:dyDescent="0.2">
      <c r="T20449" s="212"/>
      <c r="U20449" s="213"/>
      <c r="V20449" s="213"/>
      <c r="W20449" s="213"/>
      <c r="X20449" s="214"/>
      <c r="Y20449" s="214"/>
      <c r="Z20449" s="214"/>
      <c r="AA20449" s="217"/>
      <c r="AB20449" s="217"/>
      <c r="AC20449" s="217"/>
      <c r="AD20449" s="213"/>
    </row>
    <row r="20450" spans="20:30" x14ac:dyDescent="0.2">
      <c r="T20450" s="212"/>
      <c r="U20450" s="213"/>
      <c r="V20450" s="213"/>
      <c r="W20450" s="213"/>
      <c r="X20450" s="214"/>
      <c r="Y20450" s="214"/>
      <c r="Z20450" s="214"/>
      <c r="AA20450" s="217"/>
      <c r="AB20450" s="217"/>
      <c r="AC20450" s="217"/>
      <c r="AD20450" s="213"/>
    </row>
    <row r="20451" spans="20:30" x14ac:dyDescent="0.2">
      <c r="T20451" s="212"/>
      <c r="U20451" s="213"/>
      <c r="V20451" s="213"/>
      <c r="W20451" s="213"/>
      <c r="X20451" s="214"/>
      <c r="Y20451" s="214"/>
      <c r="Z20451" s="214"/>
      <c r="AA20451" s="217"/>
      <c r="AB20451" s="217"/>
      <c r="AC20451" s="217"/>
      <c r="AD20451" s="213"/>
    </row>
    <row r="20452" spans="20:30" x14ac:dyDescent="0.2">
      <c r="T20452" s="212"/>
      <c r="U20452" s="213"/>
      <c r="V20452" s="213"/>
      <c r="W20452" s="213"/>
      <c r="X20452" s="214"/>
      <c r="Y20452" s="214"/>
      <c r="Z20452" s="214"/>
      <c r="AA20452" s="217"/>
      <c r="AB20452" s="217"/>
      <c r="AC20452" s="217"/>
      <c r="AD20452" s="213"/>
    </row>
    <row r="20453" spans="20:30" x14ac:dyDescent="0.2">
      <c r="T20453" s="212"/>
      <c r="U20453" s="213"/>
      <c r="V20453" s="213"/>
      <c r="W20453" s="213"/>
      <c r="X20453" s="214"/>
      <c r="Y20453" s="214"/>
      <c r="Z20453" s="214"/>
      <c r="AA20453" s="217"/>
      <c r="AB20453" s="217"/>
      <c r="AC20453" s="217"/>
      <c r="AD20453" s="213"/>
    </row>
    <row r="20454" spans="20:30" x14ac:dyDescent="0.2">
      <c r="T20454" s="212"/>
      <c r="U20454" s="213"/>
      <c r="V20454" s="213"/>
      <c r="W20454" s="213"/>
      <c r="X20454" s="214"/>
      <c r="Y20454" s="214"/>
      <c r="Z20454" s="214"/>
      <c r="AA20454" s="217"/>
      <c r="AB20454" s="217"/>
      <c r="AC20454" s="217"/>
      <c r="AD20454" s="213"/>
    </row>
    <row r="20455" spans="20:30" x14ac:dyDescent="0.2">
      <c r="T20455" s="212"/>
      <c r="U20455" s="213"/>
      <c r="V20455" s="213"/>
      <c r="W20455" s="213"/>
      <c r="X20455" s="214"/>
      <c r="Y20455" s="214"/>
      <c r="Z20455" s="214"/>
      <c r="AA20455" s="217"/>
      <c r="AB20455" s="217"/>
      <c r="AC20455" s="217"/>
      <c r="AD20455" s="213"/>
    </row>
    <row r="20456" spans="20:30" x14ac:dyDescent="0.2">
      <c r="T20456" s="212"/>
      <c r="U20456" s="213"/>
      <c r="V20456" s="213"/>
      <c r="W20456" s="213"/>
      <c r="X20456" s="214"/>
      <c r="Y20456" s="214"/>
      <c r="Z20456" s="214"/>
      <c r="AA20456" s="217"/>
      <c r="AB20456" s="217"/>
      <c r="AC20456" s="217"/>
      <c r="AD20456" s="213"/>
    </row>
    <row r="20457" spans="20:30" x14ac:dyDescent="0.2">
      <c r="T20457" s="212"/>
      <c r="U20457" s="213"/>
      <c r="V20457" s="213"/>
      <c r="W20457" s="213"/>
      <c r="X20457" s="214"/>
      <c r="Y20457" s="214"/>
      <c r="Z20457" s="214"/>
      <c r="AA20457" s="217"/>
      <c r="AB20457" s="217"/>
      <c r="AC20457" s="217"/>
      <c r="AD20457" s="213"/>
    </row>
    <row r="20458" spans="20:30" x14ac:dyDescent="0.2">
      <c r="T20458" s="212"/>
      <c r="U20458" s="213"/>
      <c r="V20458" s="213"/>
      <c r="W20458" s="213"/>
      <c r="X20458" s="214"/>
      <c r="Y20458" s="214"/>
      <c r="Z20458" s="214"/>
      <c r="AA20458" s="217"/>
      <c r="AB20458" s="217"/>
      <c r="AC20458" s="217"/>
      <c r="AD20458" s="213"/>
    </row>
    <row r="20459" spans="20:30" x14ac:dyDescent="0.2">
      <c r="T20459" s="212"/>
      <c r="U20459" s="213"/>
      <c r="V20459" s="213"/>
      <c r="W20459" s="213"/>
      <c r="X20459" s="214"/>
      <c r="Y20459" s="214"/>
      <c r="Z20459" s="214"/>
      <c r="AA20459" s="217"/>
      <c r="AB20459" s="217"/>
      <c r="AC20459" s="217"/>
      <c r="AD20459" s="213"/>
    </row>
    <row r="20460" spans="20:30" x14ac:dyDescent="0.2">
      <c r="T20460" s="212"/>
      <c r="U20460" s="213"/>
      <c r="V20460" s="213"/>
      <c r="W20460" s="213"/>
      <c r="X20460" s="214"/>
      <c r="Y20460" s="214"/>
      <c r="Z20460" s="214"/>
      <c r="AA20460" s="217"/>
      <c r="AB20460" s="217"/>
      <c r="AC20460" s="217"/>
      <c r="AD20460" s="213"/>
    </row>
    <row r="20461" spans="20:30" x14ac:dyDescent="0.2">
      <c r="T20461" s="212"/>
      <c r="U20461" s="213"/>
      <c r="V20461" s="213"/>
      <c r="W20461" s="213"/>
      <c r="X20461" s="214"/>
      <c r="Y20461" s="214"/>
      <c r="Z20461" s="214"/>
      <c r="AA20461" s="217"/>
      <c r="AB20461" s="217"/>
      <c r="AC20461" s="217"/>
      <c r="AD20461" s="213"/>
    </row>
    <row r="20462" spans="20:30" x14ac:dyDescent="0.2">
      <c r="T20462" s="212"/>
      <c r="U20462" s="213"/>
      <c r="V20462" s="213"/>
      <c r="W20462" s="213"/>
      <c r="X20462" s="214"/>
      <c r="Y20462" s="214"/>
      <c r="Z20462" s="214"/>
      <c r="AA20462" s="217"/>
      <c r="AB20462" s="217"/>
      <c r="AC20462" s="217"/>
      <c r="AD20462" s="213"/>
    </row>
    <row r="20463" spans="20:30" x14ac:dyDescent="0.2">
      <c r="T20463" s="212"/>
      <c r="U20463" s="213"/>
      <c r="V20463" s="213"/>
      <c r="W20463" s="213"/>
      <c r="X20463" s="214"/>
      <c r="Y20463" s="214"/>
      <c r="Z20463" s="214"/>
      <c r="AA20463" s="217"/>
      <c r="AB20463" s="217"/>
      <c r="AC20463" s="217"/>
      <c r="AD20463" s="213"/>
    </row>
    <row r="20464" spans="20:30" x14ac:dyDescent="0.2">
      <c r="T20464" s="212"/>
      <c r="U20464" s="213"/>
      <c r="V20464" s="213"/>
      <c r="W20464" s="213"/>
      <c r="X20464" s="214"/>
      <c r="Y20464" s="214"/>
      <c r="Z20464" s="214"/>
      <c r="AA20464" s="217"/>
      <c r="AB20464" s="217"/>
      <c r="AC20464" s="217"/>
      <c r="AD20464" s="213"/>
    </row>
    <row r="20465" spans="20:30" x14ac:dyDescent="0.2">
      <c r="T20465" s="212"/>
      <c r="U20465" s="213"/>
      <c r="V20465" s="213"/>
      <c r="W20465" s="213"/>
      <c r="X20465" s="214"/>
      <c r="Y20465" s="214"/>
      <c r="Z20465" s="214"/>
      <c r="AA20465" s="217"/>
      <c r="AB20465" s="217"/>
      <c r="AC20465" s="217"/>
      <c r="AD20465" s="213"/>
    </row>
    <row r="20466" spans="20:30" x14ac:dyDescent="0.2">
      <c r="T20466" s="212"/>
      <c r="U20466" s="213"/>
      <c r="V20466" s="213"/>
      <c r="W20466" s="213"/>
      <c r="X20466" s="214"/>
      <c r="Y20466" s="214"/>
      <c r="Z20466" s="214"/>
      <c r="AA20466" s="217"/>
      <c r="AB20466" s="217"/>
      <c r="AC20466" s="217"/>
      <c r="AD20466" s="213"/>
    </row>
    <row r="20467" spans="20:30" x14ac:dyDescent="0.2">
      <c r="T20467" s="212"/>
      <c r="U20467" s="213"/>
      <c r="V20467" s="213"/>
      <c r="W20467" s="213"/>
      <c r="X20467" s="214"/>
      <c r="Y20467" s="214"/>
      <c r="Z20467" s="214"/>
      <c r="AA20467" s="217"/>
      <c r="AB20467" s="217"/>
      <c r="AC20467" s="217"/>
      <c r="AD20467" s="213"/>
    </row>
    <row r="20468" spans="20:30" x14ac:dyDescent="0.2">
      <c r="T20468" s="212"/>
      <c r="U20468" s="213"/>
      <c r="V20468" s="213"/>
      <c r="W20468" s="213"/>
      <c r="X20468" s="214"/>
      <c r="Y20468" s="214"/>
      <c r="Z20468" s="214"/>
      <c r="AA20468" s="217"/>
      <c r="AB20468" s="217"/>
      <c r="AC20468" s="217"/>
      <c r="AD20468" s="213"/>
    </row>
    <row r="20469" spans="20:30" x14ac:dyDescent="0.2">
      <c r="T20469" s="212"/>
      <c r="U20469" s="213"/>
      <c r="V20469" s="213"/>
      <c r="W20469" s="213"/>
      <c r="X20469" s="214"/>
      <c r="Y20469" s="214"/>
      <c r="Z20469" s="214"/>
      <c r="AA20469" s="217"/>
      <c r="AB20469" s="217"/>
      <c r="AC20469" s="217"/>
      <c r="AD20469" s="213"/>
    </row>
    <row r="20470" spans="20:30" x14ac:dyDescent="0.2">
      <c r="T20470" s="212"/>
      <c r="U20470" s="213"/>
      <c r="V20470" s="213"/>
      <c r="W20470" s="213"/>
      <c r="X20470" s="214"/>
      <c r="Y20470" s="214"/>
      <c r="Z20470" s="214"/>
      <c r="AA20470" s="217"/>
      <c r="AB20470" s="217"/>
      <c r="AC20470" s="217"/>
      <c r="AD20470" s="213"/>
    </row>
    <row r="20471" spans="20:30" x14ac:dyDescent="0.2">
      <c r="T20471" s="212"/>
      <c r="U20471" s="213"/>
      <c r="V20471" s="213"/>
      <c r="W20471" s="213"/>
      <c r="X20471" s="214"/>
      <c r="Y20471" s="214"/>
      <c r="Z20471" s="214"/>
      <c r="AA20471" s="217"/>
      <c r="AB20471" s="217"/>
      <c r="AC20471" s="217"/>
      <c r="AD20471" s="213"/>
    </row>
    <row r="20472" spans="20:30" x14ac:dyDescent="0.2">
      <c r="T20472" s="212"/>
      <c r="U20472" s="213"/>
      <c r="V20472" s="213"/>
      <c r="W20472" s="213"/>
      <c r="X20472" s="214"/>
      <c r="Y20472" s="214"/>
      <c r="Z20472" s="214"/>
      <c r="AA20472" s="217"/>
      <c r="AB20472" s="217"/>
      <c r="AC20472" s="217"/>
      <c r="AD20472" s="213"/>
    </row>
    <row r="20473" spans="20:30" x14ac:dyDescent="0.2">
      <c r="T20473" s="212"/>
      <c r="U20473" s="213"/>
      <c r="V20473" s="213"/>
      <c r="W20473" s="213"/>
      <c r="X20473" s="214"/>
      <c r="Y20473" s="214"/>
      <c r="Z20473" s="214"/>
      <c r="AA20473" s="217"/>
      <c r="AB20473" s="217"/>
      <c r="AC20473" s="217"/>
      <c r="AD20473" s="213"/>
    </row>
    <row r="20474" spans="20:30" x14ac:dyDescent="0.2">
      <c r="T20474" s="212"/>
      <c r="U20474" s="213"/>
      <c r="V20474" s="213"/>
      <c r="W20474" s="213"/>
      <c r="X20474" s="214"/>
      <c r="Y20474" s="214"/>
      <c r="Z20474" s="214"/>
      <c r="AA20474" s="217"/>
      <c r="AB20474" s="217"/>
      <c r="AC20474" s="217"/>
      <c r="AD20474" s="213"/>
    </row>
    <row r="20475" spans="20:30" x14ac:dyDescent="0.2">
      <c r="T20475" s="212"/>
      <c r="U20475" s="213"/>
      <c r="V20475" s="213"/>
      <c r="W20475" s="213"/>
      <c r="X20475" s="214"/>
      <c r="Y20475" s="214"/>
      <c r="Z20475" s="214"/>
      <c r="AA20475" s="217"/>
      <c r="AB20475" s="217"/>
      <c r="AC20475" s="217"/>
      <c r="AD20475" s="213"/>
    </row>
    <row r="20476" spans="20:30" x14ac:dyDescent="0.2">
      <c r="T20476" s="212"/>
      <c r="U20476" s="213"/>
      <c r="V20476" s="213"/>
      <c r="W20476" s="213"/>
      <c r="X20476" s="214"/>
      <c r="Y20476" s="214"/>
      <c r="Z20476" s="214"/>
      <c r="AA20476" s="217"/>
      <c r="AB20476" s="217"/>
      <c r="AC20476" s="217"/>
      <c r="AD20476" s="213"/>
    </row>
    <row r="20477" spans="20:30" x14ac:dyDescent="0.2">
      <c r="T20477" s="212"/>
      <c r="U20477" s="213"/>
      <c r="V20477" s="213"/>
      <c r="W20477" s="213"/>
      <c r="X20477" s="214"/>
      <c r="Y20477" s="214"/>
      <c r="Z20477" s="214"/>
      <c r="AA20477" s="217"/>
      <c r="AB20477" s="217"/>
      <c r="AC20477" s="217"/>
      <c r="AD20477" s="213"/>
    </row>
    <row r="20478" spans="20:30" x14ac:dyDescent="0.2">
      <c r="T20478" s="212"/>
      <c r="U20478" s="213"/>
      <c r="V20478" s="213"/>
      <c r="W20478" s="213"/>
      <c r="X20478" s="214"/>
      <c r="Y20478" s="214"/>
      <c r="Z20478" s="214"/>
      <c r="AA20478" s="217"/>
      <c r="AB20478" s="217"/>
      <c r="AC20478" s="217"/>
      <c r="AD20478" s="213"/>
    </row>
    <row r="20479" spans="20:30" x14ac:dyDescent="0.2">
      <c r="T20479" s="212"/>
      <c r="U20479" s="213"/>
      <c r="V20479" s="213"/>
      <c r="W20479" s="213"/>
      <c r="X20479" s="214"/>
      <c r="Y20479" s="214"/>
      <c r="Z20479" s="214"/>
      <c r="AA20479" s="217"/>
      <c r="AB20479" s="217"/>
      <c r="AC20479" s="217"/>
      <c r="AD20479" s="213"/>
    </row>
    <row r="20480" spans="20:30" x14ac:dyDescent="0.2">
      <c r="T20480" s="212"/>
      <c r="U20480" s="213"/>
      <c r="V20480" s="213"/>
      <c r="W20480" s="213"/>
      <c r="X20480" s="214"/>
      <c r="Y20480" s="214"/>
      <c r="Z20480" s="214"/>
      <c r="AA20480" s="217"/>
      <c r="AB20480" s="217"/>
      <c r="AC20480" s="217"/>
      <c r="AD20480" s="213"/>
    </row>
    <row r="20481" spans="20:30" x14ac:dyDescent="0.2">
      <c r="T20481" s="212"/>
      <c r="U20481" s="213"/>
      <c r="V20481" s="213"/>
      <c r="W20481" s="213"/>
      <c r="X20481" s="214"/>
      <c r="Y20481" s="214"/>
      <c r="Z20481" s="214"/>
      <c r="AA20481" s="217"/>
      <c r="AB20481" s="217"/>
      <c r="AC20481" s="217"/>
      <c r="AD20481" s="213"/>
    </row>
    <row r="20482" spans="20:30" x14ac:dyDescent="0.2">
      <c r="T20482" s="212"/>
      <c r="U20482" s="213"/>
      <c r="V20482" s="213"/>
      <c r="W20482" s="213"/>
      <c r="X20482" s="214"/>
      <c r="Y20482" s="214"/>
      <c r="Z20482" s="214"/>
      <c r="AA20482" s="217"/>
      <c r="AB20482" s="217"/>
      <c r="AC20482" s="217"/>
      <c r="AD20482" s="213"/>
    </row>
    <row r="20483" spans="20:30" x14ac:dyDescent="0.2">
      <c r="T20483" s="212"/>
      <c r="U20483" s="213"/>
      <c r="V20483" s="213"/>
      <c r="W20483" s="213"/>
      <c r="X20483" s="214"/>
      <c r="Y20483" s="214"/>
      <c r="Z20483" s="214"/>
      <c r="AA20483" s="217"/>
      <c r="AB20483" s="217"/>
      <c r="AC20483" s="217"/>
      <c r="AD20483" s="213"/>
    </row>
    <row r="20484" spans="20:30" x14ac:dyDescent="0.2">
      <c r="T20484" s="212"/>
      <c r="U20484" s="213"/>
      <c r="V20484" s="213"/>
      <c r="W20484" s="213"/>
      <c r="X20484" s="214"/>
      <c r="Y20484" s="214"/>
      <c r="Z20484" s="214"/>
      <c r="AA20484" s="217"/>
      <c r="AB20484" s="217"/>
      <c r="AC20484" s="217"/>
      <c r="AD20484" s="213"/>
    </row>
    <row r="20485" spans="20:30" x14ac:dyDescent="0.2">
      <c r="T20485" s="212"/>
      <c r="U20485" s="213"/>
      <c r="V20485" s="213"/>
      <c r="W20485" s="213"/>
      <c r="X20485" s="214"/>
      <c r="Y20485" s="214"/>
      <c r="Z20485" s="214"/>
      <c r="AA20485" s="217"/>
      <c r="AB20485" s="217"/>
      <c r="AC20485" s="217"/>
      <c r="AD20485" s="213"/>
    </row>
    <row r="20486" spans="20:30" x14ac:dyDescent="0.2">
      <c r="T20486" s="212"/>
      <c r="U20486" s="213"/>
      <c r="V20486" s="213"/>
      <c r="W20486" s="213"/>
      <c r="X20486" s="214"/>
      <c r="Y20486" s="214"/>
      <c r="Z20486" s="214"/>
      <c r="AA20486" s="217"/>
      <c r="AB20486" s="217"/>
      <c r="AC20486" s="217"/>
      <c r="AD20486" s="213"/>
    </row>
    <row r="20487" spans="20:30" x14ac:dyDescent="0.2">
      <c r="T20487" s="212"/>
      <c r="U20487" s="213"/>
      <c r="V20487" s="213"/>
      <c r="W20487" s="213"/>
      <c r="X20487" s="214"/>
      <c r="Y20487" s="214"/>
      <c r="Z20487" s="214"/>
      <c r="AA20487" s="217"/>
      <c r="AB20487" s="217"/>
      <c r="AC20487" s="217"/>
      <c r="AD20487" s="213"/>
    </row>
    <row r="20488" spans="20:30" x14ac:dyDescent="0.2">
      <c r="T20488" s="212"/>
      <c r="U20488" s="213"/>
      <c r="V20488" s="213"/>
      <c r="W20488" s="213"/>
      <c r="X20488" s="214"/>
      <c r="Y20488" s="214"/>
      <c r="Z20488" s="214"/>
      <c r="AA20488" s="217"/>
      <c r="AB20488" s="217"/>
      <c r="AC20488" s="217"/>
      <c r="AD20488" s="213"/>
    </row>
    <row r="20489" spans="20:30" x14ac:dyDescent="0.2">
      <c r="T20489" s="212"/>
      <c r="U20489" s="213"/>
      <c r="V20489" s="213"/>
      <c r="W20489" s="213"/>
      <c r="X20489" s="214"/>
      <c r="Y20489" s="214"/>
      <c r="Z20489" s="214"/>
      <c r="AA20489" s="217"/>
      <c r="AB20489" s="217"/>
      <c r="AC20489" s="217"/>
      <c r="AD20489" s="213"/>
    </row>
    <row r="20490" spans="20:30" x14ac:dyDescent="0.2">
      <c r="T20490" s="212"/>
      <c r="U20490" s="213"/>
      <c r="V20490" s="213"/>
      <c r="W20490" s="213"/>
      <c r="X20490" s="214"/>
      <c r="Y20490" s="214"/>
      <c r="Z20490" s="214"/>
      <c r="AA20490" s="217"/>
      <c r="AB20490" s="217"/>
      <c r="AC20490" s="217"/>
      <c r="AD20490" s="213"/>
    </row>
    <row r="20491" spans="20:30" x14ac:dyDescent="0.2">
      <c r="T20491" s="212"/>
      <c r="U20491" s="213"/>
      <c r="V20491" s="213"/>
      <c r="W20491" s="213"/>
      <c r="X20491" s="214"/>
      <c r="Y20491" s="214"/>
      <c r="Z20491" s="214"/>
      <c r="AA20491" s="217"/>
      <c r="AB20491" s="217"/>
      <c r="AC20491" s="217"/>
      <c r="AD20491" s="213"/>
    </row>
    <row r="20492" spans="20:30" x14ac:dyDescent="0.2">
      <c r="T20492" s="212"/>
      <c r="U20492" s="213"/>
      <c r="V20492" s="213"/>
      <c r="W20492" s="213"/>
      <c r="X20492" s="214"/>
      <c r="Y20492" s="214"/>
      <c r="Z20492" s="214"/>
      <c r="AA20492" s="217"/>
      <c r="AB20492" s="217"/>
      <c r="AC20492" s="217"/>
      <c r="AD20492" s="213"/>
    </row>
    <row r="20493" spans="20:30" x14ac:dyDescent="0.2">
      <c r="T20493" s="212"/>
      <c r="U20493" s="213"/>
      <c r="V20493" s="213"/>
      <c r="W20493" s="213"/>
      <c r="X20493" s="214"/>
      <c r="Y20493" s="214"/>
      <c r="Z20493" s="214"/>
      <c r="AA20493" s="217"/>
      <c r="AB20493" s="217"/>
      <c r="AC20493" s="217"/>
      <c r="AD20493" s="213"/>
    </row>
    <row r="20494" spans="20:30" x14ac:dyDescent="0.2">
      <c r="T20494" s="212"/>
      <c r="U20494" s="213"/>
      <c r="V20494" s="213"/>
      <c r="W20494" s="213"/>
      <c r="X20494" s="214"/>
      <c r="Y20494" s="214"/>
      <c r="Z20494" s="214"/>
      <c r="AA20494" s="217"/>
      <c r="AB20494" s="217"/>
      <c r="AC20494" s="217"/>
      <c r="AD20494" s="213"/>
    </row>
    <row r="20495" spans="20:30" x14ac:dyDescent="0.2">
      <c r="T20495" s="212"/>
      <c r="U20495" s="213"/>
      <c r="V20495" s="213"/>
      <c r="W20495" s="213"/>
      <c r="X20495" s="214"/>
      <c r="Y20495" s="214"/>
      <c r="Z20495" s="214"/>
      <c r="AA20495" s="217"/>
      <c r="AB20495" s="217"/>
      <c r="AC20495" s="217"/>
      <c r="AD20495" s="213"/>
    </row>
    <row r="20496" spans="20:30" x14ac:dyDescent="0.2">
      <c r="T20496" s="212"/>
      <c r="U20496" s="213"/>
      <c r="V20496" s="213"/>
      <c r="W20496" s="213"/>
      <c r="X20496" s="214"/>
      <c r="Y20496" s="214"/>
      <c r="Z20496" s="214"/>
      <c r="AA20496" s="217"/>
      <c r="AB20496" s="217"/>
      <c r="AC20496" s="217"/>
      <c r="AD20496" s="213"/>
    </row>
    <row r="20497" spans="20:30" x14ac:dyDescent="0.2">
      <c r="T20497" s="212"/>
      <c r="U20497" s="213"/>
      <c r="V20497" s="213"/>
      <c r="W20497" s="213"/>
      <c r="X20497" s="214"/>
      <c r="Y20497" s="214"/>
      <c r="Z20497" s="214"/>
      <c r="AA20497" s="217"/>
      <c r="AB20497" s="217"/>
      <c r="AC20497" s="217"/>
      <c r="AD20497" s="213"/>
    </row>
    <row r="20498" spans="20:30" x14ac:dyDescent="0.2">
      <c r="T20498" s="212"/>
      <c r="U20498" s="213"/>
      <c r="V20498" s="213"/>
      <c r="W20498" s="213"/>
      <c r="X20498" s="214"/>
      <c r="Y20498" s="214"/>
      <c r="Z20498" s="214"/>
      <c r="AA20498" s="217"/>
      <c r="AB20498" s="217"/>
      <c r="AC20498" s="217"/>
      <c r="AD20498" s="213"/>
    </row>
    <row r="20499" spans="20:30" x14ac:dyDescent="0.2">
      <c r="T20499" s="212"/>
      <c r="U20499" s="213"/>
      <c r="V20499" s="213"/>
      <c r="W20499" s="213"/>
      <c r="X20499" s="214"/>
      <c r="Y20499" s="214"/>
      <c r="Z20499" s="214"/>
      <c r="AA20499" s="217"/>
      <c r="AB20499" s="217"/>
      <c r="AC20499" s="217"/>
      <c r="AD20499" s="213"/>
    </row>
    <row r="20500" spans="20:30" x14ac:dyDescent="0.2">
      <c r="T20500" s="212"/>
      <c r="U20500" s="213"/>
      <c r="V20500" s="213"/>
      <c r="W20500" s="213"/>
      <c r="X20500" s="214"/>
      <c r="Y20500" s="214"/>
      <c r="Z20500" s="214"/>
      <c r="AA20500" s="217"/>
      <c r="AB20500" s="217"/>
      <c r="AC20500" s="217"/>
      <c r="AD20500" s="213"/>
    </row>
    <row r="20501" spans="20:30" x14ac:dyDescent="0.2">
      <c r="T20501" s="212"/>
      <c r="U20501" s="213"/>
      <c r="V20501" s="213"/>
      <c r="W20501" s="213"/>
      <c r="X20501" s="214"/>
      <c r="Y20501" s="214"/>
      <c r="Z20501" s="214"/>
      <c r="AA20501" s="217"/>
      <c r="AB20501" s="217"/>
      <c r="AC20501" s="217"/>
      <c r="AD20501" s="213"/>
    </row>
    <row r="20502" spans="20:30" x14ac:dyDescent="0.2">
      <c r="T20502" s="212"/>
      <c r="U20502" s="213"/>
      <c r="V20502" s="213"/>
      <c r="W20502" s="213"/>
      <c r="X20502" s="214"/>
      <c r="Y20502" s="214"/>
      <c r="Z20502" s="214"/>
      <c r="AA20502" s="217"/>
      <c r="AB20502" s="217"/>
      <c r="AC20502" s="217"/>
      <c r="AD20502" s="213"/>
    </row>
    <row r="20503" spans="20:30" x14ac:dyDescent="0.2">
      <c r="T20503" s="212"/>
      <c r="U20503" s="213"/>
      <c r="V20503" s="213"/>
      <c r="W20503" s="213"/>
      <c r="X20503" s="214"/>
      <c r="Y20503" s="214"/>
      <c r="Z20503" s="214"/>
      <c r="AA20503" s="217"/>
      <c r="AB20503" s="217"/>
      <c r="AC20503" s="217"/>
      <c r="AD20503" s="213"/>
    </row>
    <row r="20504" spans="20:30" x14ac:dyDescent="0.2">
      <c r="T20504" s="212"/>
      <c r="U20504" s="213"/>
      <c r="V20504" s="213"/>
      <c r="W20504" s="213"/>
      <c r="X20504" s="214"/>
      <c r="Y20504" s="214"/>
      <c r="Z20504" s="214"/>
      <c r="AA20504" s="217"/>
      <c r="AB20504" s="217"/>
      <c r="AC20504" s="217"/>
      <c r="AD20504" s="213"/>
    </row>
    <row r="20505" spans="20:30" x14ac:dyDescent="0.2">
      <c r="T20505" s="212"/>
      <c r="U20505" s="213"/>
      <c r="V20505" s="213"/>
      <c r="W20505" s="213"/>
      <c r="X20505" s="214"/>
      <c r="Y20505" s="214"/>
      <c r="Z20505" s="214"/>
      <c r="AA20505" s="217"/>
      <c r="AB20505" s="217"/>
      <c r="AC20505" s="217"/>
      <c r="AD20505" s="213"/>
    </row>
    <row r="20506" spans="20:30" x14ac:dyDescent="0.2">
      <c r="T20506" s="212"/>
      <c r="U20506" s="213"/>
      <c r="V20506" s="213"/>
      <c r="W20506" s="213"/>
      <c r="X20506" s="214"/>
      <c r="Y20506" s="214"/>
      <c r="Z20506" s="214"/>
      <c r="AA20506" s="217"/>
      <c r="AB20506" s="217"/>
      <c r="AC20506" s="217"/>
      <c r="AD20506" s="213"/>
    </row>
    <row r="20507" spans="20:30" x14ac:dyDescent="0.2">
      <c r="T20507" s="212"/>
      <c r="U20507" s="213"/>
      <c r="V20507" s="213"/>
      <c r="W20507" s="213"/>
      <c r="X20507" s="214"/>
      <c r="Y20507" s="214"/>
      <c r="Z20507" s="214"/>
      <c r="AA20507" s="217"/>
      <c r="AB20507" s="217"/>
      <c r="AC20507" s="217"/>
      <c r="AD20507" s="213"/>
    </row>
    <row r="20508" spans="20:30" x14ac:dyDescent="0.2">
      <c r="T20508" s="212"/>
      <c r="U20508" s="213"/>
      <c r="V20508" s="213"/>
      <c r="W20508" s="213"/>
      <c r="X20508" s="214"/>
      <c r="Y20508" s="214"/>
      <c r="Z20508" s="214"/>
      <c r="AA20508" s="217"/>
      <c r="AB20508" s="217"/>
      <c r="AC20508" s="217"/>
      <c r="AD20508" s="213"/>
    </row>
    <row r="20509" spans="20:30" x14ac:dyDescent="0.2">
      <c r="T20509" s="212"/>
      <c r="U20509" s="213"/>
      <c r="V20509" s="213"/>
      <c r="W20509" s="213"/>
      <c r="X20509" s="214"/>
      <c r="Y20509" s="214"/>
      <c r="Z20509" s="214"/>
      <c r="AA20509" s="217"/>
      <c r="AB20509" s="217"/>
      <c r="AC20509" s="217"/>
      <c r="AD20509" s="213"/>
    </row>
    <row r="20510" spans="20:30" x14ac:dyDescent="0.2">
      <c r="T20510" s="212"/>
      <c r="U20510" s="213"/>
      <c r="V20510" s="213"/>
      <c r="W20510" s="213"/>
      <c r="X20510" s="214"/>
      <c r="Y20510" s="214"/>
      <c r="Z20510" s="214"/>
      <c r="AA20510" s="217"/>
      <c r="AB20510" s="217"/>
      <c r="AC20510" s="217"/>
      <c r="AD20510" s="213"/>
    </row>
    <row r="20511" spans="20:30" x14ac:dyDescent="0.2">
      <c r="T20511" s="212"/>
      <c r="U20511" s="213"/>
      <c r="V20511" s="213"/>
      <c r="W20511" s="213"/>
      <c r="X20511" s="214"/>
      <c r="Y20511" s="214"/>
      <c r="Z20511" s="214"/>
      <c r="AA20511" s="217"/>
      <c r="AB20511" s="217"/>
      <c r="AC20511" s="217"/>
      <c r="AD20511" s="213"/>
    </row>
    <row r="20512" spans="20:30" x14ac:dyDescent="0.2">
      <c r="T20512" s="212"/>
      <c r="U20512" s="213"/>
      <c r="V20512" s="213"/>
      <c r="W20512" s="213"/>
      <c r="X20512" s="214"/>
      <c r="Y20512" s="214"/>
      <c r="Z20512" s="214"/>
      <c r="AA20512" s="217"/>
      <c r="AB20512" s="217"/>
      <c r="AC20512" s="217"/>
      <c r="AD20512" s="213"/>
    </row>
    <row r="20513" spans="20:30" x14ac:dyDescent="0.2">
      <c r="T20513" s="212"/>
      <c r="U20513" s="213"/>
      <c r="V20513" s="213"/>
      <c r="W20513" s="213"/>
      <c r="X20513" s="214"/>
      <c r="Y20513" s="214"/>
      <c r="Z20513" s="214"/>
      <c r="AA20513" s="217"/>
      <c r="AB20513" s="217"/>
      <c r="AC20513" s="217"/>
      <c r="AD20513" s="213"/>
    </row>
    <row r="20514" spans="20:30" x14ac:dyDescent="0.2">
      <c r="T20514" s="212"/>
      <c r="U20514" s="213"/>
      <c r="V20514" s="213"/>
      <c r="W20514" s="213"/>
      <c r="X20514" s="214"/>
      <c r="Y20514" s="214"/>
      <c r="Z20514" s="214"/>
      <c r="AA20514" s="217"/>
      <c r="AB20514" s="217"/>
      <c r="AC20514" s="217"/>
      <c r="AD20514" s="213"/>
    </row>
    <row r="20515" spans="20:30" x14ac:dyDescent="0.2">
      <c r="T20515" s="212"/>
      <c r="U20515" s="213"/>
      <c r="V20515" s="213"/>
      <c r="W20515" s="213"/>
      <c r="X20515" s="214"/>
      <c r="Y20515" s="214"/>
      <c r="Z20515" s="214"/>
      <c r="AA20515" s="217"/>
      <c r="AB20515" s="217"/>
      <c r="AC20515" s="217"/>
      <c r="AD20515" s="213"/>
    </row>
    <row r="20516" spans="20:30" x14ac:dyDescent="0.2">
      <c r="T20516" s="212"/>
      <c r="U20516" s="213"/>
      <c r="V20516" s="213"/>
      <c r="W20516" s="213"/>
      <c r="X20516" s="214"/>
      <c r="Y20516" s="214"/>
      <c r="Z20516" s="214"/>
      <c r="AA20516" s="217"/>
      <c r="AB20516" s="217"/>
      <c r="AC20516" s="217"/>
      <c r="AD20516" s="213"/>
    </row>
    <row r="20517" spans="20:30" x14ac:dyDescent="0.2">
      <c r="T20517" s="212"/>
      <c r="U20517" s="213"/>
      <c r="V20517" s="213"/>
      <c r="W20517" s="213"/>
      <c r="X20517" s="214"/>
      <c r="Y20517" s="214"/>
      <c r="Z20517" s="214"/>
      <c r="AA20517" s="217"/>
      <c r="AB20517" s="217"/>
      <c r="AC20517" s="217"/>
      <c r="AD20517" s="213"/>
    </row>
    <row r="20518" spans="20:30" x14ac:dyDescent="0.2">
      <c r="T20518" s="212"/>
      <c r="U20518" s="213"/>
      <c r="V20518" s="213"/>
      <c r="W20518" s="213"/>
      <c r="X20518" s="214"/>
      <c r="Y20518" s="214"/>
      <c r="Z20518" s="214"/>
      <c r="AA20518" s="217"/>
      <c r="AB20518" s="217"/>
      <c r="AC20518" s="217"/>
      <c r="AD20518" s="213"/>
    </row>
    <row r="20519" spans="20:30" x14ac:dyDescent="0.2">
      <c r="T20519" s="212"/>
      <c r="U20519" s="213"/>
      <c r="V20519" s="213"/>
      <c r="W20519" s="213"/>
      <c r="X20519" s="214"/>
      <c r="Y20519" s="214"/>
      <c r="Z20519" s="214"/>
      <c r="AA20519" s="217"/>
      <c r="AB20519" s="217"/>
      <c r="AC20519" s="217"/>
      <c r="AD20519" s="213"/>
    </row>
    <row r="20520" spans="20:30" x14ac:dyDescent="0.2">
      <c r="T20520" s="212"/>
      <c r="U20520" s="213"/>
      <c r="V20520" s="213"/>
      <c r="W20520" s="213"/>
      <c r="X20520" s="214"/>
      <c r="Y20520" s="214"/>
      <c r="Z20520" s="214"/>
      <c r="AA20520" s="217"/>
      <c r="AB20520" s="217"/>
      <c r="AC20520" s="217"/>
      <c r="AD20520" s="213"/>
    </row>
    <row r="20521" spans="20:30" x14ac:dyDescent="0.2">
      <c r="T20521" s="212"/>
      <c r="U20521" s="213"/>
      <c r="V20521" s="213"/>
      <c r="W20521" s="213"/>
      <c r="X20521" s="214"/>
      <c r="Y20521" s="214"/>
      <c r="Z20521" s="214"/>
      <c r="AA20521" s="217"/>
      <c r="AB20521" s="217"/>
      <c r="AC20521" s="217"/>
      <c r="AD20521" s="213"/>
    </row>
    <row r="20522" spans="20:30" x14ac:dyDescent="0.2">
      <c r="T20522" s="212"/>
      <c r="U20522" s="213"/>
      <c r="V20522" s="213"/>
      <c r="W20522" s="213"/>
      <c r="X20522" s="214"/>
      <c r="Y20522" s="214"/>
      <c r="Z20522" s="214"/>
      <c r="AA20522" s="217"/>
      <c r="AB20522" s="217"/>
      <c r="AC20522" s="217"/>
      <c r="AD20522" s="213"/>
    </row>
    <row r="20523" spans="20:30" x14ac:dyDescent="0.2">
      <c r="T20523" s="212"/>
      <c r="U20523" s="213"/>
      <c r="V20523" s="213"/>
      <c r="W20523" s="213"/>
      <c r="X20523" s="214"/>
      <c r="Y20523" s="214"/>
      <c r="Z20523" s="214"/>
      <c r="AA20523" s="217"/>
      <c r="AB20523" s="217"/>
      <c r="AC20523" s="217"/>
      <c r="AD20523" s="213"/>
    </row>
    <row r="20524" spans="20:30" x14ac:dyDescent="0.2">
      <c r="T20524" s="212"/>
      <c r="U20524" s="213"/>
      <c r="V20524" s="213"/>
      <c r="W20524" s="213"/>
      <c r="X20524" s="214"/>
      <c r="Y20524" s="214"/>
      <c r="Z20524" s="214"/>
      <c r="AA20524" s="217"/>
      <c r="AB20524" s="217"/>
      <c r="AC20524" s="217"/>
      <c r="AD20524" s="213"/>
    </row>
    <row r="20525" spans="20:30" x14ac:dyDescent="0.2">
      <c r="T20525" s="212"/>
      <c r="U20525" s="213"/>
      <c r="V20525" s="213"/>
      <c r="W20525" s="213"/>
      <c r="X20525" s="214"/>
      <c r="Y20525" s="214"/>
      <c r="Z20525" s="214"/>
      <c r="AA20525" s="217"/>
      <c r="AB20525" s="217"/>
      <c r="AC20525" s="217"/>
      <c r="AD20525" s="213"/>
    </row>
    <row r="20526" spans="20:30" x14ac:dyDescent="0.2">
      <c r="T20526" s="212"/>
      <c r="U20526" s="213"/>
      <c r="V20526" s="213"/>
      <c r="W20526" s="213"/>
      <c r="X20526" s="214"/>
      <c r="Y20526" s="214"/>
      <c r="Z20526" s="214"/>
      <c r="AA20526" s="217"/>
      <c r="AB20526" s="217"/>
      <c r="AC20526" s="217"/>
      <c r="AD20526" s="213"/>
    </row>
    <row r="20527" spans="20:30" x14ac:dyDescent="0.2">
      <c r="T20527" s="212"/>
      <c r="U20527" s="213"/>
      <c r="V20527" s="213"/>
      <c r="W20527" s="213"/>
      <c r="X20527" s="214"/>
      <c r="Y20527" s="214"/>
      <c r="Z20527" s="214"/>
      <c r="AA20527" s="217"/>
      <c r="AB20527" s="217"/>
      <c r="AC20527" s="217"/>
      <c r="AD20527" s="213"/>
    </row>
    <row r="20528" spans="20:30" x14ac:dyDescent="0.2">
      <c r="T20528" s="212"/>
      <c r="U20528" s="213"/>
      <c r="V20528" s="213"/>
      <c r="W20528" s="213"/>
      <c r="X20528" s="214"/>
      <c r="Y20528" s="214"/>
      <c r="Z20528" s="214"/>
      <c r="AA20528" s="217"/>
      <c r="AB20528" s="217"/>
      <c r="AC20528" s="217"/>
      <c r="AD20528" s="213"/>
    </row>
    <row r="20529" spans="20:30" x14ac:dyDescent="0.2">
      <c r="T20529" s="212"/>
      <c r="U20529" s="213"/>
      <c r="V20529" s="213"/>
      <c r="W20529" s="213"/>
      <c r="X20529" s="214"/>
      <c r="Y20529" s="214"/>
      <c r="Z20529" s="214"/>
      <c r="AA20529" s="217"/>
      <c r="AB20529" s="217"/>
      <c r="AC20529" s="217"/>
      <c r="AD20529" s="213"/>
    </row>
    <row r="20530" spans="20:30" x14ac:dyDescent="0.2">
      <c r="T20530" s="212"/>
      <c r="U20530" s="213"/>
      <c r="V20530" s="213"/>
      <c r="W20530" s="213"/>
      <c r="X20530" s="214"/>
      <c r="Y20530" s="214"/>
      <c r="Z20530" s="214"/>
      <c r="AA20530" s="217"/>
      <c r="AB20530" s="217"/>
      <c r="AC20530" s="217"/>
      <c r="AD20530" s="213"/>
    </row>
    <row r="20531" spans="20:30" x14ac:dyDescent="0.2">
      <c r="T20531" s="212"/>
      <c r="U20531" s="213"/>
      <c r="V20531" s="213"/>
      <c r="W20531" s="213"/>
      <c r="X20531" s="214"/>
      <c r="Y20531" s="214"/>
      <c r="Z20531" s="214"/>
      <c r="AA20531" s="217"/>
      <c r="AB20531" s="217"/>
      <c r="AC20531" s="217"/>
      <c r="AD20531" s="213"/>
    </row>
    <row r="20532" spans="20:30" x14ac:dyDescent="0.2">
      <c r="T20532" s="212"/>
      <c r="U20532" s="213"/>
      <c r="V20532" s="213"/>
      <c r="W20532" s="213"/>
      <c r="X20532" s="214"/>
      <c r="Y20532" s="214"/>
      <c r="Z20532" s="214"/>
      <c r="AA20532" s="217"/>
      <c r="AB20532" s="217"/>
      <c r="AC20532" s="217"/>
      <c r="AD20532" s="213"/>
    </row>
    <row r="20533" spans="20:30" x14ac:dyDescent="0.2">
      <c r="T20533" s="212"/>
      <c r="U20533" s="213"/>
      <c r="V20533" s="213"/>
      <c r="W20533" s="213"/>
      <c r="X20533" s="214"/>
      <c r="Y20533" s="214"/>
      <c r="Z20533" s="214"/>
      <c r="AA20533" s="217"/>
      <c r="AB20533" s="217"/>
      <c r="AC20533" s="217"/>
      <c r="AD20533" s="213"/>
    </row>
    <row r="20534" spans="20:30" x14ac:dyDescent="0.2">
      <c r="T20534" s="212"/>
      <c r="U20534" s="213"/>
      <c r="V20534" s="213"/>
      <c r="W20534" s="213"/>
      <c r="X20534" s="214"/>
      <c r="Y20534" s="214"/>
      <c r="Z20534" s="214"/>
      <c r="AA20534" s="217"/>
      <c r="AB20534" s="217"/>
      <c r="AC20534" s="217"/>
      <c r="AD20534" s="213"/>
    </row>
    <row r="20535" spans="20:30" x14ac:dyDescent="0.2">
      <c r="T20535" s="212"/>
      <c r="U20535" s="213"/>
      <c r="V20535" s="213"/>
      <c r="W20535" s="213"/>
      <c r="X20535" s="214"/>
      <c r="Y20535" s="214"/>
      <c r="Z20535" s="214"/>
      <c r="AA20535" s="217"/>
      <c r="AB20535" s="217"/>
      <c r="AC20535" s="217"/>
      <c r="AD20535" s="213"/>
    </row>
    <row r="20536" spans="20:30" x14ac:dyDescent="0.2">
      <c r="T20536" s="212"/>
      <c r="U20536" s="213"/>
      <c r="V20536" s="213"/>
      <c r="W20536" s="213"/>
      <c r="X20536" s="214"/>
      <c r="Y20536" s="214"/>
      <c r="Z20536" s="214"/>
      <c r="AA20536" s="217"/>
      <c r="AB20536" s="217"/>
      <c r="AC20536" s="217"/>
      <c r="AD20536" s="213"/>
    </row>
    <row r="20537" spans="20:30" x14ac:dyDescent="0.2">
      <c r="T20537" s="212"/>
      <c r="U20537" s="213"/>
      <c r="V20537" s="213"/>
      <c r="W20537" s="213"/>
      <c r="X20537" s="214"/>
      <c r="Y20537" s="214"/>
      <c r="Z20537" s="214"/>
      <c r="AA20537" s="217"/>
      <c r="AB20537" s="217"/>
      <c r="AC20537" s="217"/>
      <c r="AD20537" s="213"/>
    </row>
    <row r="20538" spans="20:30" x14ac:dyDescent="0.2">
      <c r="T20538" s="212"/>
      <c r="U20538" s="213"/>
      <c r="V20538" s="213"/>
      <c r="W20538" s="213"/>
      <c r="X20538" s="214"/>
      <c r="Y20538" s="214"/>
      <c r="Z20538" s="214"/>
      <c r="AA20538" s="217"/>
      <c r="AB20538" s="217"/>
      <c r="AC20538" s="217"/>
      <c r="AD20538" s="213"/>
    </row>
    <row r="20539" spans="20:30" x14ac:dyDescent="0.2">
      <c r="T20539" s="212"/>
      <c r="U20539" s="213"/>
      <c r="V20539" s="213"/>
      <c r="W20539" s="213"/>
      <c r="X20539" s="214"/>
      <c r="Y20539" s="214"/>
      <c r="Z20539" s="214"/>
      <c r="AA20539" s="217"/>
      <c r="AB20539" s="217"/>
      <c r="AC20539" s="217"/>
      <c r="AD20539" s="213"/>
    </row>
    <row r="20540" spans="20:30" x14ac:dyDescent="0.2">
      <c r="T20540" s="212"/>
      <c r="U20540" s="213"/>
      <c r="V20540" s="213"/>
      <c r="W20540" s="213"/>
      <c r="X20540" s="214"/>
      <c r="Y20540" s="214"/>
      <c r="Z20540" s="214"/>
      <c r="AA20540" s="217"/>
      <c r="AB20540" s="217"/>
      <c r="AC20540" s="217"/>
      <c r="AD20540" s="213"/>
    </row>
    <row r="20541" spans="20:30" x14ac:dyDescent="0.2">
      <c r="T20541" s="212"/>
      <c r="U20541" s="213"/>
      <c r="V20541" s="213"/>
      <c r="W20541" s="213"/>
      <c r="X20541" s="214"/>
      <c r="Y20541" s="214"/>
      <c r="Z20541" s="214"/>
      <c r="AA20541" s="217"/>
      <c r="AB20541" s="217"/>
      <c r="AC20541" s="217"/>
      <c r="AD20541" s="213"/>
    </row>
    <row r="20542" spans="20:30" x14ac:dyDescent="0.2">
      <c r="T20542" s="212"/>
      <c r="U20542" s="213"/>
      <c r="V20542" s="213"/>
      <c r="W20542" s="213"/>
      <c r="X20542" s="214"/>
      <c r="Y20542" s="214"/>
      <c r="Z20542" s="214"/>
      <c r="AA20542" s="217"/>
      <c r="AB20542" s="217"/>
      <c r="AC20542" s="217"/>
      <c r="AD20542" s="213"/>
    </row>
    <row r="20543" spans="20:30" x14ac:dyDescent="0.2">
      <c r="T20543" s="212"/>
      <c r="U20543" s="213"/>
      <c r="V20543" s="213"/>
      <c r="W20543" s="213"/>
      <c r="X20543" s="214"/>
      <c r="Y20543" s="214"/>
      <c r="Z20543" s="214"/>
      <c r="AA20543" s="217"/>
      <c r="AB20543" s="217"/>
      <c r="AC20543" s="217"/>
      <c r="AD20543" s="213"/>
    </row>
    <row r="20544" spans="20:30" x14ac:dyDescent="0.2">
      <c r="T20544" s="212"/>
      <c r="U20544" s="213"/>
      <c r="V20544" s="213"/>
      <c r="W20544" s="213"/>
      <c r="X20544" s="214"/>
      <c r="Y20544" s="214"/>
      <c r="Z20544" s="214"/>
      <c r="AA20544" s="217"/>
      <c r="AB20544" s="217"/>
      <c r="AC20544" s="217"/>
      <c r="AD20544" s="213"/>
    </row>
    <row r="20545" spans="20:30" x14ac:dyDescent="0.2">
      <c r="T20545" s="212"/>
      <c r="U20545" s="213"/>
      <c r="V20545" s="213"/>
      <c r="W20545" s="213"/>
      <c r="X20545" s="214"/>
      <c r="Y20545" s="214"/>
      <c r="Z20545" s="214"/>
      <c r="AA20545" s="217"/>
      <c r="AB20545" s="217"/>
      <c r="AC20545" s="217"/>
      <c r="AD20545" s="213"/>
    </row>
    <row r="20546" spans="20:30" x14ac:dyDescent="0.2">
      <c r="T20546" s="212"/>
      <c r="U20546" s="213"/>
      <c r="V20546" s="213"/>
      <c r="W20546" s="213"/>
      <c r="X20546" s="214"/>
      <c r="Y20546" s="214"/>
      <c r="Z20546" s="214"/>
      <c r="AA20546" s="217"/>
      <c r="AB20546" s="217"/>
      <c r="AC20546" s="217"/>
      <c r="AD20546" s="213"/>
    </row>
    <row r="20547" spans="20:30" x14ac:dyDescent="0.2">
      <c r="T20547" s="212"/>
      <c r="U20547" s="213"/>
      <c r="V20547" s="213"/>
      <c r="W20547" s="213"/>
      <c r="X20547" s="214"/>
      <c r="Y20547" s="214"/>
      <c r="Z20547" s="214"/>
      <c r="AA20547" s="217"/>
      <c r="AB20547" s="217"/>
      <c r="AC20547" s="217"/>
      <c r="AD20547" s="213"/>
    </row>
    <row r="20548" spans="20:30" x14ac:dyDescent="0.2">
      <c r="T20548" s="212"/>
      <c r="U20548" s="213"/>
      <c r="V20548" s="213"/>
      <c r="W20548" s="213"/>
      <c r="X20548" s="214"/>
      <c r="Y20548" s="214"/>
      <c r="Z20548" s="214"/>
      <c r="AA20548" s="217"/>
      <c r="AB20548" s="217"/>
      <c r="AC20548" s="217"/>
      <c r="AD20548" s="213"/>
    </row>
    <row r="20549" spans="20:30" x14ac:dyDescent="0.2">
      <c r="T20549" s="212"/>
      <c r="U20549" s="213"/>
      <c r="V20549" s="213"/>
      <c r="W20549" s="213"/>
      <c r="X20549" s="214"/>
      <c r="Y20549" s="214"/>
      <c r="Z20549" s="214"/>
      <c r="AA20549" s="217"/>
      <c r="AB20549" s="217"/>
      <c r="AC20549" s="217"/>
      <c r="AD20549" s="213"/>
    </row>
    <row r="20550" spans="20:30" x14ac:dyDescent="0.2">
      <c r="T20550" s="212"/>
      <c r="U20550" s="213"/>
      <c r="V20550" s="213"/>
      <c r="W20550" s="213"/>
      <c r="X20550" s="214"/>
      <c r="Y20550" s="214"/>
      <c r="Z20550" s="214"/>
      <c r="AA20550" s="217"/>
      <c r="AB20550" s="217"/>
      <c r="AC20550" s="217"/>
      <c r="AD20550" s="213"/>
    </row>
    <row r="20551" spans="20:30" x14ac:dyDescent="0.2">
      <c r="T20551" s="212"/>
      <c r="U20551" s="213"/>
      <c r="V20551" s="213"/>
      <c r="W20551" s="213"/>
      <c r="X20551" s="214"/>
      <c r="Y20551" s="214"/>
      <c r="Z20551" s="214"/>
      <c r="AA20551" s="217"/>
      <c r="AB20551" s="217"/>
      <c r="AC20551" s="217"/>
      <c r="AD20551" s="213"/>
    </row>
    <row r="20552" spans="20:30" x14ac:dyDescent="0.2">
      <c r="T20552" s="212"/>
      <c r="U20552" s="213"/>
      <c r="V20552" s="213"/>
      <c r="W20552" s="213"/>
      <c r="X20552" s="214"/>
      <c r="Y20552" s="214"/>
      <c r="Z20552" s="214"/>
      <c r="AA20552" s="217"/>
      <c r="AB20552" s="217"/>
      <c r="AC20552" s="217"/>
      <c r="AD20552" s="213"/>
    </row>
    <row r="20553" spans="20:30" x14ac:dyDescent="0.2">
      <c r="T20553" s="212"/>
      <c r="U20553" s="213"/>
      <c r="V20553" s="213"/>
      <c r="W20553" s="213"/>
      <c r="X20553" s="214"/>
      <c r="Y20553" s="214"/>
      <c r="Z20553" s="214"/>
      <c r="AA20553" s="217"/>
      <c r="AB20553" s="217"/>
      <c r="AC20553" s="217"/>
      <c r="AD20553" s="213"/>
    </row>
    <row r="20554" spans="20:30" x14ac:dyDescent="0.2">
      <c r="T20554" s="212"/>
      <c r="U20554" s="213"/>
      <c r="V20554" s="213"/>
      <c r="W20554" s="213"/>
      <c r="X20554" s="214"/>
      <c r="Y20554" s="214"/>
      <c r="Z20554" s="214"/>
      <c r="AA20554" s="217"/>
      <c r="AB20554" s="217"/>
      <c r="AC20554" s="217"/>
      <c r="AD20554" s="213"/>
    </row>
    <row r="20555" spans="20:30" x14ac:dyDescent="0.2">
      <c r="T20555" s="212"/>
      <c r="U20555" s="213"/>
      <c r="V20555" s="213"/>
      <c r="W20555" s="213"/>
      <c r="X20555" s="214"/>
      <c r="Y20555" s="214"/>
      <c r="Z20555" s="214"/>
      <c r="AA20555" s="217"/>
      <c r="AB20555" s="217"/>
      <c r="AC20555" s="217"/>
      <c r="AD20555" s="213"/>
    </row>
    <row r="20556" spans="20:30" x14ac:dyDescent="0.2">
      <c r="T20556" s="212"/>
      <c r="U20556" s="213"/>
      <c r="V20556" s="213"/>
      <c r="W20556" s="213"/>
      <c r="X20556" s="214"/>
      <c r="Y20556" s="214"/>
      <c r="Z20556" s="214"/>
      <c r="AA20556" s="217"/>
      <c r="AB20556" s="217"/>
      <c r="AC20556" s="217"/>
      <c r="AD20556" s="213"/>
    </row>
    <row r="20557" spans="20:30" x14ac:dyDescent="0.2">
      <c r="T20557" s="212"/>
      <c r="U20557" s="213"/>
      <c r="V20557" s="213"/>
      <c r="W20557" s="213"/>
      <c r="X20557" s="214"/>
      <c r="Y20557" s="214"/>
      <c r="Z20557" s="214"/>
      <c r="AA20557" s="217"/>
      <c r="AB20557" s="217"/>
      <c r="AC20557" s="217"/>
      <c r="AD20557" s="213"/>
    </row>
    <row r="20558" spans="20:30" x14ac:dyDescent="0.2">
      <c r="T20558" s="212"/>
      <c r="U20558" s="213"/>
      <c r="V20558" s="213"/>
      <c r="W20558" s="213"/>
      <c r="X20558" s="214"/>
      <c r="Y20558" s="214"/>
      <c r="Z20558" s="214"/>
      <c r="AA20558" s="217"/>
      <c r="AB20558" s="217"/>
      <c r="AC20558" s="217"/>
      <c r="AD20558" s="213"/>
    </row>
    <row r="20559" spans="20:30" x14ac:dyDescent="0.2">
      <c r="T20559" s="212"/>
      <c r="U20559" s="213"/>
      <c r="V20559" s="213"/>
      <c r="W20559" s="213"/>
      <c r="X20559" s="214"/>
      <c r="Y20559" s="214"/>
      <c r="Z20559" s="214"/>
      <c r="AA20559" s="217"/>
      <c r="AB20559" s="217"/>
      <c r="AC20559" s="217"/>
      <c r="AD20559" s="213"/>
    </row>
    <row r="20560" spans="20:30" x14ac:dyDescent="0.2">
      <c r="T20560" s="212"/>
      <c r="U20560" s="213"/>
      <c r="V20560" s="213"/>
      <c r="W20560" s="213"/>
      <c r="X20560" s="214"/>
      <c r="Y20560" s="214"/>
      <c r="Z20560" s="214"/>
      <c r="AA20560" s="217"/>
      <c r="AB20560" s="217"/>
      <c r="AC20560" s="217"/>
      <c r="AD20560" s="213"/>
    </row>
    <row r="20561" spans="20:30" x14ac:dyDescent="0.2">
      <c r="T20561" s="212"/>
      <c r="U20561" s="213"/>
      <c r="V20561" s="213"/>
      <c r="W20561" s="213"/>
      <c r="X20561" s="214"/>
      <c r="Y20561" s="214"/>
      <c r="Z20561" s="214"/>
      <c r="AA20561" s="217"/>
      <c r="AB20561" s="217"/>
      <c r="AC20561" s="217"/>
      <c r="AD20561" s="213"/>
    </row>
    <row r="20562" spans="20:30" x14ac:dyDescent="0.2">
      <c r="T20562" s="212"/>
      <c r="U20562" s="213"/>
      <c r="V20562" s="213"/>
      <c r="W20562" s="213"/>
      <c r="X20562" s="214"/>
      <c r="Y20562" s="214"/>
      <c r="Z20562" s="214"/>
      <c r="AA20562" s="217"/>
      <c r="AB20562" s="217"/>
      <c r="AC20562" s="217"/>
      <c r="AD20562" s="213"/>
    </row>
    <row r="20563" spans="20:30" x14ac:dyDescent="0.2">
      <c r="T20563" s="212"/>
      <c r="U20563" s="213"/>
      <c r="V20563" s="213"/>
      <c r="W20563" s="213"/>
      <c r="X20563" s="214"/>
      <c r="Y20563" s="214"/>
      <c r="Z20563" s="214"/>
      <c r="AA20563" s="217"/>
      <c r="AB20563" s="217"/>
      <c r="AC20563" s="217"/>
      <c r="AD20563" s="213"/>
    </row>
    <row r="20564" spans="20:30" x14ac:dyDescent="0.2">
      <c r="T20564" s="212"/>
      <c r="U20564" s="213"/>
      <c r="V20564" s="213"/>
      <c r="W20564" s="213"/>
      <c r="X20564" s="214"/>
      <c r="Y20564" s="214"/>
      <c r="Z20564" s="214"/>
      <c r="AA20564" s="217"/>
      <c r="AB20564" s="217"/>
      <c r="AC20564" s="217"/>
      <c r="AD20564" s="213"/>
    </row>
    <row r="20565" spans="20:30" x14ac:dyDescent="0.2">
      <c r="T20565" s="212"/>
      <c r="U20565" s="213"/>
      <c r="V20565" s="213"/>
      <c r="W20565" s="213"/>
      <c r="X20565" s="214"/>
      <c r="Y20565" s="214"/>
      <c r="Z20565" s="214"/>
      <c r="AA20565" s="217"/>
      <c r="AB20565" s="217"/>
      <c r="AC20565" s="217"/>
      <c r="AD20565" s="213"/>
    </row>
    <row r="20566" spans="20:30" x14ac:dyDescent="0.2">
      <c r="T20566" s="212"/>
      <c r="U20566" s="213"/>
      <c r="V20566" s="213"/>
      <c r="W20566" s="213"/>
      <c r="X20566" s="214"/>
      <c r="Y20566" s="214"/>
      <c r="Z20566" s="214"/>
      <c r="AA20566" s="217"/>
      <c r="AB20566" s="217"/>
      <c r="AC20566" s="217"/>
      <c r="AD20566" s="213"/>
    </row>
    <row r="20567" spans="20:30" x14ac:dyDescent="0.2">
      <c r="T20567" s="212"/>
      <c r="U20567" s="213"/>
      <c r="V20567" s="213"/>
      <c r="W20567" s="213"/>
      <c r="X20567" s="214"/>
      <c r="Y20567" s="214"/>
      <c r="Z20567" s="214"/>
      <c r="AA20567" s="217"/>
      <c r="AB20567" s="217"/>
      <c r="AC20567" s="217"/>
      <c r="AD20567" s="213"/>
    </row>
    <row r="20568" spans="20:30" x14ac:dyDescent="0.2">
      <c r="T20568" s="212"/>
      <c r="U20568" s="213"/>
      <c r="V20568" s="213"/>
      <c r="W20568" s="213"/>
      <c r="X20568" s="214"/>
      <c r="Y20568" s="214"/>
      <c r="Z20568" s="214"/>
      <c r="AA20568" s="217"/>
      <c r="AB20568" s="217"/>
      <c r="AC20568" s="217"/>
      <c r="AD20568" s="213"/>
    </row>
    <row r="20569" spans="20:30" x14ac:dyDescent="0.2">
      <c r="T20569" s="212"/>
      <c r="U20569" s="213"/>
      <c r="V20569" s="213"/>
      <c r="W20569" s="213"/>
      <c r="X20569" s="214"/>
      <c r="Y20569" s="214"/>
      <c r="Z20569" s="214"/>
      <c r="AA20569" s="217"/>
      <c r="AB20569" s="217"/>
      <c r="AC20569" s="217"/>
      <c r="AD20569" s="213"/>
    </row>
    <row r="20570" spans="20:30" x14ac:dyDescent="0.2">
      <c r="T20570" s="212"/>
      <c r="U20570" s="213"/>
      <c r="V20570" s="213"/>
      <c r="W20570" s="213"/>
      <c r="X20570" s="214"/>
      <c r="Y20570" s="214"/>
      <c r="Z20570" s="214"/>
      <c r="AA20570" s="217"/>
      <c r="AB20570" s="217"/>
      <c r="AC20570" s="217"/>
      <c r="AD20570" s="213"/>
    </row>
    <row r="20571" spans="20:30" x14ac:dyDescent="0.2">
      <c r="T20571" s="212"/>
      <c r="U20571" s="213"/>
      <c r="V20571" s="213"/>
      <c r="W20571" s="213"/>
      <c r="X20571" s="214"/>
      <c r="Y20571" s="214"/>
      <c r="Z20571" s="214"/>
      <c r="AA20571" s="217"/>
      <c r="AB20571" s="217"/>
      <c r="AC20571" s="217"/>
      <c r="AD20571" s="213"/>
    </row>
    <row r="20572" spans="20:30" x14ac:dyDescent="0.2">
      <c r="T20572" s="212"/>
      <c r="U20572" s="213"/>
      <c r="V20572" s="213"/>
      <c r="W20572" s="213"/>
      <c r="X20572" s="214"/>
      <c r="Y20572" s="214"/>
      <c r="Z20572" s="214"/>
      <c r="AA20572" s="217"/>
      <c r="AB20572" s="217"/>
      <c r="AC20572" s="217"/>
      <c r="AD20572" s="213"/>
    </row>
    <row r="20573" spans="20:30" x14ac:dyDescent="0.2">
      <c r="T20573" s="212"/>
      <c r="U20573" s="213"/>
      <c r="V20573" s="213"/>
      <c r="W20573" s="213"/>
      <c r="X20573" s="214"/>
      <c r="Y20573" s="214"/>
      <c r="Z20573" s="214"/>
      <c r="AA20573" s="217"/>
      <c r="AB20573" s="217"/>
      <c r="AC20573" s="217"/>
      <c r="AD20573" s="213"/>
    </row>
    <row r="20574" spans="20:30" x14ac:dyDescent="0.2">
      <c r="T20574" s="212"/>
      <c r="U20574" s="213"/>
      <c r="V20574" s="213"/>
      <c r="W20574" s="213"/>
      <c r="X20574" s="214"/>
      <c r="Y20574" s="214"/>
      <c r="Z20574" s="214"/>
      <c r="AA20574" s="217"/>
      <c r="AB20574" s="217"/>
      <c r="AC20574" s="217"/>
      <c r="AD20574" s="213"/>
    </row>
    <row r="20575" spans="20:30" x14ac:dyDescent="0.2">
      <c r="T20575" s="212"/>
      <c r="U20575" s="213"/>
      <c r="V20575" s="213"/>
      <c r="W20575" s="213"/>
      <c r="X20575" s="214"/>
      <c r="Y20575" s="214"/>
      <c r="Z20575" s="214"/>
      <c r="AA20575" s="217"/>
      <c r="AB20575" s="217"/>
      <c r="AC20575" s="217"/>
      <c r="AD20575" s="213"/>
    </row>
    <row r="20576" spans="20:30" x14ac:dyDescent="0.2">
      <c r="T20576" s="212"/>
      <c r="U20576" s="213"/>
      <c r="V20576" s="213"/>
      <c r="W20576" s="213"/>
      <c r="X20576" s="214"/>
      <c r="Y20576" s="214"/>
      <c r="Z20576" s="214"/>
      <c r="AA20576" s="217"/>
      <c r="AB20576" s="217"/>
      <c r="AC20576" s="217"/>
      <c r="AD20576" s="213"/>
    </row>
    <row r="20577" spans="20:30" x14ac:dyDescent="0.2">
      <c r="T20577" s="212"/>
      <c r="U20577" s="213"/>
      <c r="V20577" s="213"/>
      <c r="W20577" s="213"/>
      <c r="X20577" s="214"/>
      <c r="Y20577" s="214"/>
      <c r="Z20577" s="214"/>
      <c r="AA20577" s="217"/>
      <c r="AB20577" s="217"/>
      <c r="AC20577" s="217"/>
      <c r="AD20577" s="213"/>
    </row>
    <row r="20578" spans="20:30" x14ac:dyDescent="0.2">
      <c r="T20578" s="212"/>
      <c r="U20578" s="213"/>
      <c r="V20578" s="213"/>
      <c r="W20578" s="213"/>
      <c r="X20578" s="214"/>
      <c r="Y20578" s="214"/>
      <c r="Z20578" s="214"/>
      <c r="AA20578" s="217"/>
      <c r="AB20578" s="217"/>
      <c r="AC20578" s="217"/>
      <c r="AD20578" s="213"/>
    </row>
    <row r="20579" spans="20:30" x14ac:dyDescent="0.2">
      <c r="T20579" s="212"/>
      <c r="U20579" s="213"/>
      <c r="V20579" s="213"/>
      <c r="W20579" s="213"/>
      <c r="X20579" s="214"/>
      <c r="Y20579" s="214"/>
      <c r="Z20579" s="214"/>
      <c r="AA20579" s="217"/>
      <c r="AB20579" s="217"/>
      <c r="AC20579" s="217"/>
      <c r="AD20579" s="213"/>
    </row>
    <row r="20580" spans="20:30" x14ac:dyDescent="0.2">
      <c r="T20580" s="212"/>
      <c r="U20580" s="213"/>
      <c r="V20580" s="213"/>
      <c r="W20580" s="213"/>
      <c r="X20580" s="214"/>
      <c r="Y20580" s="214"/>
      <c r="Z20580" s="214"/>
      <c r="AA20580" s="217"/>
      <c r="AB20580" s="217"/>
      <c r="AC20580" s="217"/>
      <c r="AD20580" s="213"/>
    </row>
    <row r="20581" spans="20:30" x14ac:dyDescent="0.2">
      <c r="T20581" s="212"/>
      <c r="U20581" s="213"/>
      <c r="V20581" s="213"/>
      <c r="W20581" s="213"/>
      <c r="X20581" s="214"/>
      <c r="Y20581" s="214"/>
      <c r="Z20581" s="214"/>
      <c r="AA20581" s="217"/>
      <c r="AB20581" s="217"/>
      <c r="AC20581" s="217"/>
      <c r="AD20581" s="213"/>
    </row>
    <row r="20582" spans="20:30" x14ac:dyDescent="0.2">
      <c r="T20582" s="212"/>
      <c r="U20582" s="213"/>
      <c r="V20582" s="213"/>
      <c r="W20582" s="213"/>
      <c r="X20582" s="214"/>
      <c r="Y20582" s="214"/>
      <c r="Z20582" s="214"/>
      <c r="AA20582" s="217"/>
      <c r="AB20582" s="217"/>
      <c r="AC20582" s="217"/>
      <c r="AD20582" s="213"/>
    </row>
    <row r="20583" spans="20:30" x14ac:dyDescent="0.2">
      <c r="T20583" s="212"/>
      <c r="U20583" s="213"/>
      <c r="V20583" s="213"/>
      <c r="W20583" s="213"/>
      <c r="X20583" s="214"/>
      <c r="Y20583" s="214"/>
      <c r="Z20583" s="214"/>
      <c r="AA20583" s="217"/>
      <c r="AB20583" s="217"/>
      <c r="AC20583" s="217"/>
      <c r="AD20583" s="213"/>
    </row>
    <row r="20584" spans="20:30" x14ac:dyDescent="0.2">
      <c r="T20584" s="212"/>
      <c r="U20584" s="213"/>
      <c r="V20584" s="213"/>
      <c r="W20584" s="213"/>
      <c r="X20584" s="214"/>
      <c r="Y20584" s="214"/>
      <c r="Z20584" s="214"/>
      <c r="AA20584" s="217"/>
      <c r="AB20584" s="217"/>
      <c r="AC20584" s="217"/>
      <c r="AD20584" s="213"/>
    </row>
    <row r="20585" spans="20:30" x14ac:dyDescent="0.2">
      <c r="T20585" s="212"/>
      <c r="U20585" s="213"/>
      <c r="V20585" s="213"/>
      <c r="W20585" s="213"/>
      <c r="X20585" s="214"/>
      <c r="Y20585" s="214"/>
      <c r="Z20585" s="214"/>
      <c r="AA20585" s="217"/>
      <c r="AB20585" s="217"/>
      <c r="AC20585" s="217"/>
      <c r="AD20585" s="213"/>
    </row>
    <row r="20586" spans="20:30" x14ac:dyDescent="0.2">
      <c r="T20586" s="212"/>
      <c r="U20586" s="213"/>
      <c r="V20586" s="213"/>
      <c r="W20586" s="213"/>
      <c r="X20586" s="214"/>
      <c r="Y20586" s="214"/>
      <c r="Z20586" s="214"/>
      <c r="AA20586" s="217"/>
      <c r="AB20586" s="217"/>
      <c r="AC20586" s="217"/>
      <c r="AD20586" s="213"/>
    </row>
    <row r="20587" spans="20:30" x14ac:dyDescent="0.2">
      <c r="T20587" s="212"/>
      <c r="U20587" s="213"/>
      <c r="V20587" s="213"/>
      <c r="W20587" s="213"/>
      <c r="X20587" s="214"/>
      <c r="Y20587" s="214"/>
      <c r="Z20587" s="214"/>
      <c r="AA20587" s="217"/>
      <c r="AB20587" s="217"/>
      <c r="AC20587" s="217"/>
      <c r="AD20587" s="213"/>
    </row>
    <row r="20588" spans="20:30" x14ac:dyDescent="0.2">
      <c r="T20588" s="212"/>
      <c r="U20588" s="213"/>
      <c r="V20588" s="213"/>
      <c r="W20588" s="213"/>
      <c r="X20588" s="214"/>
      <c r="Y20588" s="214"/>
      <c r="Z20588" s="214"/>
      <c r="AA20588" s="217"/>
      <c r="AB20588" s="217"/>
      <c r="AC20588" s="217"/>
      <c r="AD20588" s="213"/>
    </row>
    <row r="20589" spans="20:30" x14ac:dyDescent="0.2">
      <c r="T20589" s="212"/>
      <c r="U20589" s="213"/>
      <c r="V20589" s="213"/>
      <c r="W20589" s="213"/>
      <c r="X20589" s="214"/>
      <c r="Y20589" s="214"/>
      <c r="Z20589" s="214"/>
      <c r="AA20589" s="217"/>
      <c r="AB20589" s="217"/>
      <c r="AC20589" s="217"/>
      <c r="AD20589" s="213"/>
    </row>
    <row r="20590" spans="20:30" x14ac:dyDescent="0.2">
      <c r="T20590" s="212"/>
      <c r="U20590" s="213"/>
      <c r="V20590" s="213"/>
      <c r="W20590" s="213"/>
      <c r="X20590" s="214"/>
      <c r="Y20590" s="214"/>
      <c r="Z20590" s="214"/>
      <c r="AA20590" s="217"/>
      <c r="AB20590" s="217"/>
      <c r="AC20590" s="217"/>
      <c r="AD20590" s="213"/>
    </row>
    <row r="20591" spans="20:30" x14ac:dyDescent="0.2">
      <c r="T20591" s="212"/>
      <c r="U20591" s="213"/>
      <c r="V20591" s="213"/>
      <c r="W20591" s="213"/>
      <c r="X20591" s="214"/>
      <c r="Y20591" s="214"/>
      <c r="Z20591" s="214"/>
      <c r="AA20591" s="217"/>
      <c r="AB20591" s="217"/>
      <c r="AC20591" s="217"/>
      <c r="AD20591" s="213"/>
    </row>
    <row r="20592" spans="20:30" x14ac:dyDescent="0.2">
      <c r="T20592" s="212"/>
      <c r="U20592" s="213"/>
      <c r="V20592" s="213"/>
      <c r="W20592" s="213"/>
      <c r="X20592" s="214"/>
      <c r="Y20592" s="214"/>
      <c r="Z20592" s="214"/>
      <c r="AA20592" s="217"/>
      <c r="AB20592" s="217"/>
      <c r="AC20592" s="217"/>
      <c r="AD20592" s="213"/>
    </row>
    <row r="20593" spans="20:30" x14ac:dyDescent="0.2">
      <c r="T20593" s="212"/>
      <c r="U20593" s="213"/>
      <c r="V20593" s="213"/>
      <c r="W20593" s="213"/>
      <c r="X20593" s="214"/>
      <c r="Y20593" s="214"/>
      <c r="Z20593" s="214"/>
      <c r="AA20593" s="217"/>
      <c r="AB20593" s="217"/>
      <c r="AC20593" s="217"/>
      <c r="AD20593" s="213"/>
    </row>
    <row r="20594" spans="20:30" x14ac:dyDescent="0.2">
      <c r="T20594" s="212"/>
      <c r="U20594" s="213"/>
      <c r="V20594" s="213"/>
      <c r="W20594" s="213"/>
      <c r="X20594" s="214"/>
      <c r="Y20594" s="214"/>
      <c r="Z20594" s="214"/>
      <c r="AA20594" s="217"/>
      <c r="AB20594" s="217"/>
      <c r="AC20594" s="217"/>
      <c r="AD20594" s="213"/>
    </row>
    <row r="20595" spans="20:30" x14ac:dyDescent="0.2">
      <c r="T20595" s="212"/>
      <c r="U20595" s="213"/>
      <c r="V20595" s="213"/>
      <c r="W20595" s="213"/>
      <c r="X20595" s="214"/>
      <c r="Y20595" s="214"/>
      <c r="Z20595" s="214"/>
      <c r="AA20595" s="217"/>
      <c r="AB20595" s="217"/>
      <c r="AC20595" s="217"/>
      <c r="AD20595" s="213"/>
    </row>
    <row r="20596" spans="20:30" x14ac:dyDescent="0.2">
      <c r="T20596" s="212"/>
      <c r="U20596" s="213"/>
      <c r="V20596" s="213"/>
      <c r="W20596" s="213"/>
      <c r="X20596" s="214"/>
      <c r="Y20596" s="214"/>
      <c r="Z20596" s="214"/>
      <c r="AA20596" s="217"/>
      <c r="AB20596" s="217"/>
      <c r="AC20596" s="217"/>
      <c r="AD20596" s="213"/>
    </row>
    <row r="20597" spans="20:30" x14ac:dyDescent="0.2">
      <c r="T20597" s="212"/>
      <c r="U20597" s="213"/>
      <c r="V20597" s="213"/>
      <c r="W20597" s="213"/>
      <c r="X20597" s="214"/>
      <c r="Y20597" s="214"/>
      <c r="Z20597" s="214"/>
      <c r="AA20597" s="217"/>
      <c r="AB20597" s="217"/>
      <c r="AC20597" s="217"/>
      <c r="AD20597" s="213"/>
    </row>
    <row r="20598" spans="20:30" x14ac:dyDescent="0.2">
      <c r="T20598" s="212"/>
      <c r="U20598" s="213"/>
      <c r="V20598" s="213"/>
      <c r="W20598" s="213"/>
      <c r="X20598" s="214"/>
      <c r="Y20598" s="214"/>
      <c r="Z20598" s="214"/>
      <c r="AA20598" s="217"/>
      <c r="AB20598" s="217"/>
      <c r="AC20598" s="217"/>
      <c r="AD20598" s="213"/>
    </row>
    <row r="20599" spans="20:30" x14ac:dyDescent="0.2">
      <c r="T20599" s="212"/>
      <c r="U20599" s="213"/>
      <c r="V20599" s="213"/>
      <c r="W20599" s="213"/>
      <c r="X20599" s="214"/>
      <c r="Y20599" s="214"/>
      <c r="Z20599" s="214"/>
      <c r="AA20599" s="217"/>
      <c r="AB20599" s="217"/>
      <c r="AC20599" s="217"/>
      <c r="AD20599" s="213"/>
    </row>
    <row r="20600" spans="20:30" x14ac:dyDescent="0.2">
      <c r="T20600" s="212"/>
      <c r="U20600" s="213"/>
      <c r="V20600" s="213"/>
      <c r="W20600" s="213"/>
      <c r="X20600" s="214"/>
      <c r="Y20600" s="214"/>
      <c r="Z20600" s="214"/>
      <c r="AA20600" s="217"/>
      <c r="AB20600" s="217"/>
      <c r="AC20600" s="217"/>
      <c r="AD20600" s="213"/>
    </row>
    <row r="20601" spans="20:30" x14ac:dyDescent="0.2">
      <c r="T20601" s="212"/>
      <c r="U20601" s="213"/>
      <c r="V20601" s="213"/>
      <c r="W20601" s="213"/>
      <c r="X20601" s="214"/>
      <c r="Y20601" s="214"/>
      <c r="Z20601" s="214"/>
      <c r="AA20601" s="217"/>
      <c r="AB20601" s="217"/>
      <c r="AC20601" s="217"/>
      <c r="AD20601" s="213"/>
    </row>
    <row r="20602" spans="20:30" x14ac:dyDescent="0.2">
      <c r="T20602" s="212"/>
      <c r="U20602" s="213"/>
      <c r="V20602" s="213"/>
      <c r="W20602" s="213"/>
      <c r="X20602" s="214"/>
      <c r="Y20602" s="214"/>
      <c r="Z20602" s="214"/>
      <c r="AA20602" s="217"/>
      <c r="AB20602" s="217"/>
      <c r="AC20602" s="217"/>
      <c r="AD20602" s="213"/>
    </row>
    <row r="20603" spans="20:30" x14ac:dyDescent="0.2">
      <c r="T20603" s="212"/>
      <c r="U20603" s="213"/>
      <c r="V20603" s="213"/>
      <c r="W20603" s="213"/>
      <c r="X20603" s="214"/>
      <c r="Y20603" s="214"/>
      <c r="Z20603" s="214"/>
      <c r="AA20603" s="217"/>
      <c r="AB20603" s="217"/>
      <c r="AC20603" s="217"/>
      <c r="AD20603" s="213"/>
    </row>
    <row r="20604" spans="20:30" x14ac:dyDescent="0.2">
      <c r="T20604" s="212"/>
      <c r="U20604" s="213"/>
      <c r="V20604" s="213"/>
      <c r="W20604" s="213"/>
      <c r="X20604" s="214"/>
      <c r="Y20604" s="214"/>
      <c r="Z20604" s="214"/>
      <c r="AA20604" s="217"/>
      <c r="AB20604" s="217"/>
      <c r="AC20604" s="217"/>
      <c r="AD20604" s="213"/>
    </row>
    <row r="20605" spans="20:30" x14ac:dyDescent="0.2">
      <c r="T20605" s="212"/>
      <c r="U20605" s="213"/>
      <c r="V20605" s="213"/>
      <c r="W20605" s="213"/>
      <c r="X20605" s="214"/>
      <c r="Y20605" s="214"/>
      <c r="Z20605" s="214"/>
      <c r="AA20605" s="217"/>
      <c r="AB20605" s="217"/>
      <c r="AC20605" s="217"/>
      <c r="AD20605" s="213"/>
    </row>
    <row r="20606" spans="20:30" x14ac:dyDescent="0.2">
      <c r="T20606" s="212"/>
      <c r="U20606" s="213"/>
      <c r="V20606" s="213"/>
      <c r="W20606" s="213"/>
      <c r="X20606" s="214"/>
      <c r="Y20606" s="214"/>
      <c r="Z20606" s="214"/>
      <c r="AA20606" s="217"/>
      <c r="AB20606" s="217"/>
      <c r="AC20606" s="217"/>
      <c r="AD20606" s="213"/>
    </row>
    <row r="20607" spans="20:30" x14ac:dyDescent="0.2">
      <c r="T20607" s="212"/>
      <c r="U20607" s="213"/>
      <c r="V20607" s="213"/>
      <c r="W20607" s="213"/>
      <c r="X20607" s="214"/>
      <c r="Y20607" s="214"/>
      <c r="Z20607" s="214"/>
      <c r="AA20607" s="217"/>
      <c r="AB20607" s="217"/>
      <c r="AC20607" s="217"/>
      <c r="AD20607" s="213"/>
    </row>
    <row r="20608" spans="20:30" x14ac:dyDescent="0.2">
      <c r="T20608" s="212"/>
      <c r="U20608" s="213"/>
      <c r="V20608" s="213"/>
      <c r="W20608" s="213"/>
      <c r="X20608" s="214"/>
      <c r="Y20608" s="214"/>
      <c r="Z20608" s="214"/>
      <c r="AA20608" s="217"/>
      <c r="AB20608" s="217"/>
      <c r="AC20608" s="217"/>
      <c r="AD20608" s="213"/>
    </row>
    <row r="20609" spans="20:30" x14ac:dyDescent="0.2">
      <c r="T20609" s="212"/>
      <c r="U20609" s="213"/>
      <c r="V20609" s="213"/>
      <c r="W20609" s="213"/>
      <c r="X20609" s="214"/>
      <c r="Y20609" s="214"/>
      <c r="Z20609" s="214"/>
      <c r="AA20609" s="217"/>
      <c r="AB20609" s="217"/>
      <c r="AC20609" s="217"/>
      <c r="AD20609" s="213"/>
    </row>
    <row r="20610" spans="20:30" x14ac:dyDescent="0.2">
      <c r="T20610" s="212"/>
      <c r="U20610" s="213"/>
      <c r="V20610" s="213"/>
      <c r="W20610" s="213"/>
      <c r="X20610" s="214"/>
      <c r="Y20610" s="214"/>
      <c r="Z20610" s="214"/>
      <c r="AA20610" s="217"/>
      <c r="AB20610" s="217"/>
      <c r="AC20610" s="217"/>
      <c r="AD20610" s="213"/>
    </row>
    <row r="20611" spans="20:30" x14ac:dyDescent="0.2">
      <c r="T20611" s="212"/>
      <c r="U20611" s="213"/>
      <c r="V20611" s="213"/>
      <c r="W20611" s="213"/>
      <c r="X20611" s="214"/>
      <c r="Y20611" s="214"/>
      <c r="Z20611" s="214"/>
      <c r="AA20611" s="217"/>
      <c r="AB20611" s="217"/>
      <c r="AC20611" s="217"/>
      <c r="AD20611" s="213"/>
    </row>
    <row r="20612" spans="20:30" x14ac:dyDescent="0.2">
      <c r="T20612" s="212"/>
      <c r="U20612" s="213"/>
      <c r="V20612" s="213"/>
      <c r="W20612" s="213"/>
      <c r="X20612" s="214"/>
      <c r="Y20612" s="214"/>
      <c r="Z20612" s="214"/>
      <c r="AA20612" s="217"/>
      <c r="AB20612" s="217"/>
      <c r="AC20612" s="217"/>
      <c r="AD20612" s="213"/>
    </row>
    <row r="20613" spans="20:30" x14ac:dyDescent="0.2">
      <c r="T20613" s="212"/>
      <c r="U20613" s="213"/>
      <c r="V20613" s="213"/>
      <c r="W20613" s="213"/>
      <c r="X20613" s="214"/>
      <c r="Y20613" s="214"/>
      <c r="Z20613" s="214"/>
      <c r="AA20613" s="217"/>
      <c r="AB20613" s="217"/>
      <c r="AC20613" s="217"/>
      <c r="AD20613" s="213"/>
    </row>
    <row r="20614" spans="20:30" x14ac:dyDescent="0.2">
      <c r="T20614" s="212"/>
      <c r="U20614" s="213"/>
      <c r="V20614" s="213"/>
      <c r="W20614" s="213"/>
      <c r="X20614" s="214"/>
      <c r="Y20614" s="214"/>
      <c r="Z20614" s="214"/>
      <c r="AA20614" s="217"/>
      <c r="AB20614" s="217"/>
      <c r="AC20614" s="217"/>
      <c r="AD20614" s="213"/>
    </row>
    <row r="20615" spans="20:30" x14ac:dyDescent="0.2">
      <c r="T20615" s="212"/>
      <c r="U20615" s="213"/>
      <c r="V20615" s="213"/>
      <c r="W20615" s="213"/>
      <c r="X20615" s="214"/>
      <c r="Y20615" s="214"/>
      <c r="Z20615" s="214"/>
      <c r="AA20615" s="217"/>
      <c r="AB20615" s="217"/>
      <c r="AC20615" s="217"/>
      <c r="AD20615" s="213"/>
    </row>
    <row r="20616" spans="20:30" x14ac:dyDescent="0.2">
      <c r="T20616" s="212"/>
      <c r="U20616" s="213"/>
      <c r="V20616" s="213"/>
      <c r="W20616" s="213"/>
      <c r="X20616" s="214"/>
      <c r="Y20616" s="214"/>
      <c r="Z20616" s="214"/>
      <c r="AA20616" s="217"/>
      <c r="AB20616" s="217"/>
      <c r="AC20616" s="217"/>
      <c r="AD20616" s="213"/>
    </row>
    <row r="20617" spans="20:30" x14ac:dyDescent="0.2">
      <c r="T20617" s="212"/>
      <c r="U20617" s="213"/>
      <c r="V20617" s="213"/>
      <c r="W20617" s="213"/>
      <c r="X20617" s="214"/>
      <c r="Y20617" s="214"/>
      <c r="Z20617" s="214"/>
      <c r="AA20617" s="217"/>
      <c r="AB20617" s="217"/>
      <c r="AC20617" s="217"/>
      <c r="AD20617" s="213"/>
    </row>
    <row r="20618" spans="20:30" x14ac:dyDescent="0.2">
      <c r="T20618" s="212"/>
      <c r="U20618" s="213"/>
      <c r="V20618" s="213"/>
      <c r="W20618" s="213"/>
      <c r="X20618" s="214"/>
      <c r="Y20618" s="214"/>
      <c r="Z20618" s="214"/>
      <c r="AA20618" s="217"/>
      <c r="AB20618" s="217"/>
      <c r="AC20618" s="217"/>
      <c r="AD20618" s="213"/>
    </row>
    <row r="20619" spans="20:30" x14ac:dyDescent="0.2">
      <c r="T20619" s="212"/>
      <c r="U20619" s="213"/>
      <c r="V20619" s="213"/>
      <c r="W20619" s="213"/>
      <c r="X20619" s="214"/>
      <c r="Y20619" s="214"/>
      <c r="Z20619" s="214"/>
      <c r="AA20619" s="217"/>
      <c r="AB20619" s="217"/>
      <c r="AC20619" s="217"/>
      <c r="AD20619" s="213"/>
    </row>
    <row r="20620" spans="20:30" x14ac:dyDescent="0.2">
      <c r="T20620" s="212"/>
      <c r="U20620" s="213"/>
      <c r="V20620" s="213"/>
      <c r="W20620" s="213"/>
      <c r="X20620" s="214"/>
      <c r="Y20620" s="214"/>
      <c r="Z20620" s="214"/>
      <c r="AA20620" s="217"/>
      <c r="AB20620" s="217"/>
      <c r="AC20620" s="217"/>
      <c r="AD20620" s="213"/>
    </row>
    <row r="20621" spans="20:30" x14ac:dyDescent="0.2">
      <c r="T20621" s="212"/>
      <c r="U20621" s="213"/>
      <c r="V20621" s="213"/>
      <c r="W20621" s="213"/>
      <c r="X20621" s="214"/>
      <c r="Y20621" s="214"/>
      <c r="Z20621" s="214"/>
      <c r="AA20621" s="217"/>
      <c r="AB20621" s="217"/>
      <c r="AC20621" s="217"/>
      <c r="AD20621" s="213"/>
    </row>
    <row r="20622" spans="20:30" x14ac:dyDescent="0.2">
      <c r="T20622" s="212"/>
      <c r="U20622" s="213"/>
      <c r="V20622" s="213"/>
      <c r="W20622" s="213"/>
      <c r="X20622" s="214"/>
      <c r="Y20622" s="214"/>
      <c r="Z20622" s="214"/>
      <c r="AA20622" s="217"/>
      <c r="AB20622" s="217"/>
      <c r="AC20622" s="217"/>
      <c r="AD20622" s="213"/>
    </row>
    <row r="20623" spans="20:30" x14ac:dyDescent="0.2">
      <c r="T20623" s="212"/>
      <c r="U20623" s="213"/>
      <c r="V20623" s="213"/>
      <c r="W20623" s="213"/>
      <c r="X20623" s="214"/>
      <c r="Y20623" s="214"/>
      <c r="Z20623" s="214"/>
      <c r="AA20623" s="217"/>
      <c r="AB20623" s="217"/>
      <c r="AC20623" s="217"/>
      <c r="AD20623" s="213"/>
    </row>
    <row r="20624" spans="20:30" x14ac:dyDescent="0.2">
      <c r="T20624" s="212"/>
      <c r="U20624" s="213"/>
      <c r="V20624" s="213"/>
      <c r="W20624" s="213"/>
      <c r="X20624" s="214"/>
      <c r="Y20624" s="214"/>
      <c r="Z20624" s="214"/>
      <c r="AA20624" s="217"/>
      <c r="AB20624" s="217"/>
      <c r="AC20624" s="217"/>
      <c r="AD20624" s="213"/>
    </row>
    <row r="20625" spans="20:30" x14ac:dyDescent="0.2">
      <c r="T20625" s="212"/>
      <c r="U20625" s="213"/>
      <c r="V20625" s="213"/>
      <c r="W20625" s="213"/>
      <c r="X20625" s="214"/>
      <c r="Y20625" s="214"/>
      <c r="Z20625" s="214"/>
      <c r="AA20625" s="217"/>
      <c r="AB20625" s="217"/>
      <c r="AC20625" s="217"/>
      <c r="AD20625" s="213"/>
    </row>
    <row r="20626" spans="20:30" x14ac:dyDescent="0.2">
      <c r="T20626" s="212"/>
      <c r="U20626" s="213"/>
      <c r="V20626" s="213"/>
      <c r="W20626" s="213"/>
      <c r="X20626" s="214"/>
      <c r="Y20626" s="214"/>
      <c r="Z20626" s="214"/>
      <c r="AA20626" s="217"/>
      <c r="AB20626" s="217"/>
      <c r="AC20626" s="217"/>
      <c r="AD20626" s="213"/>
    </row>
    <row r="20627" spans="20:30" x14ac:dyDescent="0.2">
      <c r="T20627" s="212"/>
      <c r="U20627" s="213"/>
      <c r="V20627" s="213"/>
      <c r="W20627" s="213"/>
      <c r="X20627" s="214"/>
      <c r="Y20627" s="214"/>
      <c r="Z20627" s="214"/>
      <c r="AA20627" s="217"/>
      <c r="AB20627" s="217"/>
      <c r="AC20627" s="217"/>
      <c r="AD20627" s="213"/>
    </row>
    <row r="20628" spans="20:30" x14ac:dyDescent="0.2">
      <c r="T20628" s="212"/>
      <c r="U20628" s="213"/>
      <c r="V20628" s="213"/>
      <c r="W20628" s="213"/>
      <c r="X20628" s="214"/>
      <c r="Y20628" s="214"/>
      <c r="Z20628" s="214"/>
      <c r="AA20628" s="217"/>
      <c r="AB20628" s="217"/>
      <c r="AC20628" s="217"/>
      <c r="AD20628" s="213"/>
    </row>
    <row r="20629" spans="20:30" x14ac:dyDescent="0.2">
      <c r="T20629" s="212"/>
      <c r="U20629" s="213"/>
      <c r="V20629" s="213"/>
      <c r="W20629" s="213"/>
      <c r="X20629" s="214"/>
      <c r="Y20629" s="214"/>
      <c r="Z20629" s="214"/>
      <c r="AA20629" s="217"/>
      <c r="AB20629" s="217"/>
      <c r="AC20629" s="217"/>
      <c r="AD20629" s="213"/>
    </row>
    <row r="20630" spans="20:30" x14ac:dyDescent="0.2">
      <c r="T20630" s="212"/>
      <c r="U20630" s="213"/>
      <c r="V20630" s="213"/>
      <c r="W20630" s="213"/>
      <c r="X20630" s="214"/>
      <c r="Y20630" s="214"/>
      <c r="Z20630" s="214"/>
      <c r="AA20630" s="217"/>
      <c r="AB20630" s="217"/>
      <c r="AC20630" s="217"/>
      <c r="AD20630" s="213"/>
    </row>
    <row r="20631" spans="20:30" x14ac:dyDescent="0.2">
      <c r="T20631" s="212"/>
      <c r="U20631" s="213"/>
      <c r="V20631" s="213"/>
      <c r="W20631" s="213"/>
      <c r="X20631" s="214"/>
      <c r="Y20631" s="214"/>
      <c r="Z20631" s="214"/>
      <c r="AA20631" s="217"/>
      <c r="AB20631" s="217"/>
      <c r="AC20631" s="217"/>
      <c r="AD20631" s="213"/>
    </row>
    <row r="20632" spans="20:30" x14ac:dyDescent="0.2">
      <c r="T20632" s="212"/>
      <c r="U20632" s="213"/>
      <c r="V20632" s="213"/>
      <c r="W20632" s="213"/>
      <c r="X20632" s="214"/>
      <c r="Y20632" s="214"/>
      <c r="Z20632" s="214"/>
      <c r="AA20632" s="217"/>
      <c r="AB20632" s="217"/>
      <c r="AC20632" s="217"/>
      <c r="AD20632" s="213"/>
    </row>
    <row r="20633" spans="20:30" x14ac:dyDescent="0.2">
      <c r="T20633" s="212"/>
      <c r="U20633" s="213"/>
      <c r="V20633" s="213"/>
      <c r="W20633" s="213"/>
      <c r="X20633" s="214"/>
      <c r="Y20633" s="214"/>
      <c r="Z20633" s="214"/>
      <c r="AA20633" s="217"/>
      <c r="AB20633" s="217"/>
      <c r="AC20633" s="217"/>
      <c r="AD20633" s="213"/>
    </row>
    <row r="20634" spans="20:30" x14ac:dyDescent="0.2">
      <c r="T20634" s="212"/>
      <c r="U20634" s="213"/>
      <c r="V20634" s="213"/>
      <c r="W20634" s="213"/>
      <c r="X20634" s="214"/>
      <c r="Y20634" s="214"/>
      <c r="Z20634" s="214"/>
      <c r="AA20634" s="217"/>
      <c r="AB20634" s="217"/>
      <c r="AC20634" s="217"/>
      <c r="AD20634" s="213"/>
    </row>
    <row r="20635" spans="20:30" x14ac:dyDescent="0.2">
      <c r="T20635" s="212"/>
      <c r="U20635" s="213"/>
      <c r="V20635" s="213"/>
      <c r="W20635" s="213"/>
      <c r="X20635" s="214"/>
      <c r="Y20635" s="214"/>
      <c r="Z20635" s="214"/>
      <c r="AA20635" s="217"/>
      <c r="AB20635" s="217"/>
      <c r="AC20635" s="217"/>
      <c r="AD20635" s="213"/>
    </row>
    <row r="20636" spans="20:30" x14ac:dyDescent="0.2">
      <c r="T20636" s="212"/>
      <c r="U20636" s="213"/>
      <c r="V20636" s="213"/>
      <c r="W20636" s="213"/>
      <c r="X20636" s="214"/>
      <c r="Y20636" s="214"/>
      <c r="Z20636" s="214"/>
      <c r="AA20636" s="217"/>
      <c r="AB20636" s="217"/>
      <c r="AC20636" s="217"/>
      <c r="AD20636" s="213"/>
    </row>
    <row r="20637" spans="20:30" x14ac:dyDescent="0.2">
      <c r="T20637" s="212"/>
      <c r="U20637" s="213"/>
      <c r="V20637" s="213"/>
      <c r="W20637" s="213"/>
      <c r="X20637" s="214"/>
      <c r="Y20637" s="214"/>
      <c r="Z20637" s="214"/>
      <c r="AA20637" s="217"/>
      <c r="AB20637" s="217"/>
      <c r="AC20637" s="217"/>
      <c r="AD20637" s="213"/>
    </row>
    <row r="20638" spans="20:30" x14ac:dyDescent="0.2">
      <c r="T20638" s="212"/>
      <c r="U20638" s="213"/>
      <c r="V20638" s="213"/>
      <c r="W20638" s="213"/>
      <c r="X20638" s="214"/>
      <c r="Y20638" s="214"/>
      <c r="Z20638" s="214"/>
      <c r="AA20638" s="217"/>
      <c r="AB20638" s="217"/>
      <c r="AC20638" s="217"/>
      <c r="AD20638" s="213"/>
    </row>
    <row r="20639" spans="20:30" x14ac:dyDescent="0.2">
      <c r="T20639" s="212"/>
      <c r="U20639" s="213"/>
      <c r="V20639" s="213"/>
      <c r="W20639" s="213"/>
      <c r="X20639" s="214"/>
      <c r="Y20639" s="214"/>
      <c r="Z20639" s="214"/>
      <c r="AA20639" s="217"/>
      <c r="AB20639" s="217"/>
      <c r="AC20639" s="217"/>
      <c r="AD20639" s="213"/>
    </row>
    <row r="20640" spans="20:30" x14ac:dyDescent="0.2">
      <c r="T20640" s="212"/>
      <c r="U20640" s="213"/>
      <c r="V20640" s="213"/>
      <c r="W20640" s="213"/>
      <c r="X20640" s="214"/>
      <c r="Y20640" s="214"/>
      <c r="Z20640" s="214"/>
      <c r="AA20640" s="217"/>
      <c r="AB20640" s="217"/>
      <c r="AC20640" s="217"/>
      <c r="AD20640" s="213"/>
    </row>
    <row r="20641" spans="20:30" x14ac:dyDescent="0.2">
      <c r="T20641" s="212"/>
      <c r="U20641" s="213"/>
      <c r="V20641" s="213"/>
      <c r="W20641" s="213"/>
      <c r="X20641" s="214"/>
      <c r="Y20641" s="214"/>
      <c r="Z20641" s="214"/>
      <c r="AA20641" s="217"/>
      <c r="AB20641" s="217"/>
      <c r="AC20641" s="217"/>
      <c r="AD20641" s="213"/>
    </row>
    <row r="20642" spans="20:30" x14ac:dyDescent="0.2">
      <c r="T20642" s="212"/>
      <c r="U20642" s="213"/>
      <c r="V20642" s="213"/>
      <c r="W20642" s="213"/>
      <c r="X20642" s="214"/>
      <c r="Y20642" s="214"/>
      <c r="Z20642" s="214"/>
      <c r="AA20642" s="217"/>
      <c r="AB20642" s="217"/>
      <c r="AC20642" s="217"/>
      <c r="AD20642" s="213"/>
    </row>
    <row r="20643" spans="20:30" x14ac:dyDescent="0.2">
      <c r="T20643" s="212"/>
      <c r="U20643" s="213"/>
      <c r="V20643" s="213"/>
      <c r="W20643" s="213"/>
      <c r="X20643" s="214"/>
      <c r="Y20643" s="214"/>
      <c r="Z20643" s="214"/>
      <c r="AA20643" s="217"/>
      <c r="AB20643" s="217"/>
      <c r="AC20643" s="217"/>
      <c r="AD20643" s="213"/>
    </row>
    <row r="20644" spans="20:30" x14ac:dyDescent="0.2">
      <c r="T20644" s="212"/>
      <c r="U20644" s="213"/>
      <c r="V20644" s="213"/>
      <c r="W20644" s="213"/>
      <c r="X20644" s="214"/>
      <c r="Y20644" s="214"/>
      <c r="Z20644" s="214"/>
      <c r="AA20644" s="217"/>
      <c r="AB20644" s="217"/>
      <c r="AC20644" s="217"/>
      <c r="AD20644" s="213"/>
    </row>
    <row r="20645" spans="20:30" x14ac:dyDescent="0.2">
      <c r="T20645" s="212"/>
      <c r="U20645" s="213"/>
      <c r="V20645" s="213"/>
      <c r="W20645" s="213"/>
      <c r="X20645" s="214"/>
      <c r="Y20645" s="214"/>
      <c r="Z20645" s="214"/>
      <c r="AA20645" s="217"/>
      <c r="AB20645" s="217"/>
      <c r="AC20645" s="217"/>
      <c r="AD20645" s="213"/>
    </row>
    <row r="20646" spans="20:30" x14ac:dyDescent="0.2">
      <c r="T20646" s="212"/>
      <c r="U20646" s="213"/>
      <c r="V20646" s="213"/>
      <c r="W20646" s="213"/>
      <c r="X20646" s="214"/>
      <c r="Y20646" s="214"/>
      <c r="Z20646" s="214"/>
      <c r="AA20646" s="217"/>
      <c r="AB20646" s="217"/>
      <c r="AC20646" s="217"/>
      <c r="AD20646" s="213"/>
    </row>
    <row r="20647" spans="20:30" x14ac:dyDescent="0.2">
      <c r="T20647" s="212"/>
      <c r="U20647" s="213"/>
      <c r="V20647" s="213"/>
      <c r="W20647" s="213"/>
      <c r="X20647" s="214"/>
      <c r="Y20647" s="214"/>
      <c r="Z20647" s="214"/>
      <c r="AA20647" s="217"/>
      <c r="AB20647" s="217"/>
      <c r="AC20647" s="217"/>
      <c r="AD20647" s="213"/>
    </row>
    <row r="20648" spans="20:30" x14ac:dyDescent="0.2">
      <c r="T20648" s="212"/>
      <c r="U20648" s="213"/>
      <c r="V20648" s="213"/>
      <c r="W20648" s="213"/>
      <c r="X20648" s="214"/>
      <c r="Y20648" s="214"/>
      <c r="Z20648" s="214"/>
      <c r="AA20648" s="217"/>
      <c r="AB20648" s="217"/>
      <c r="AC20648" s="217"/>
      <c r="AD20648" s="213"/>
    </row>
    <row r="20649" spans="20:30" x14ac:dyDescent="0.2">
      <c r="T20649" s="212"/>
      <c r="U20649" s="213"/>
      <c r="V20649" s="213"/>
      <c r="W20649" s="213"/>
      <c r="X20649" s="214"/>
      <c r="Y20649" s="214"/>
      <c r="Z20649" s="214"/>
      <c r="AA20649" s="217"/>
      <c r="AB20649" s="217"/>
      <c r="AC20649" s="217"/>
      <c r="AD20649" s="213"/>
    </row>
    <row r="20650" spans="20:30" x14ac:dyDescent="0.2">
      <c r="T20650" s="212"/>
      <c r="U20650" s="213"/>
      <c r="V20650" s="213"/>
      <c r="W20650" s="213"/>
      <c r="X20650" s="214"/>
      <c r="Y20650" s="214"/>
      <c r="Z20650" s="214"/>
      <c r="AA20650" s="217"/>
      <c r="AB20650" s="217"/>
      <c r="AC20650" s="217"/>
      <c r="AD20650" s="213"/>
    </row>
    <row r="20651" spans="20:30" x14ac:dyDescent="0.2">
      <c r="T20651" s="212"/>
      <c r="U20651" s="213"/>
      <c r="V20651" s="213"/>
      <c r="W20651" s="213"/>
      <c r="X20651" s="214"/>
      <c r="Y20651" s="214"/>
      <c r="Z20651" s="214"/>
      <c r="AA20651" s="217"/>
      <c r="AB20651" s="217"/>
      <c r="AC20651" s="217"/>
      <c r="AD20651" s="213"/>
    </row>
    <row r="20652" spans="20:30" x14ac:dyDescent="0.2">
      <c r="T20652" s="212"/>
      <c r="U20652" s="213"/>
      <c r="V20652" s="213"/>
      <c r="W20652" s="213"/>
      <c r="X20652" s="214"/>
      <c r="Y20652" s="214"/>
      <c r="Z20652" s="214"/>
      <c r="AA20652" s="217"/>
      <c r="AB20652" s="217"/>
      <c r="AC20652" s="217"/>
      <c r="AD20652" s="213"/>
    </row>
    <row r="20653" spans="20:30" x14ac:dyDescent="0.2">
      <c r="T20653" s="212"/>
      <c r="U20653" s="213"/>
      <c r="V20653" s="213"/>
      <c r="W20653" s="213"/>
      <c r="X20653" s="214"/>
      <c r="Y20653" s="214"/>
      <c r="Z20653" s="214"/>
      <c r="AA20653" s="217"/>
      <c r="AB20653" s="217"/>
      <c r="AC20653" s="217"/>
      <c r="AD20653" s="213"/>
    </row>
    <row r="20654" spans="20:30" x14ac:dyDescent="0.2">
      <c r="T20654" s="212"/>
      <c r="U20654" s="213"/>
      <c r="V20654" s="213"/>
      <c r="W20654" s="213"/>
      <c r="X20654" s="214"/>
      <c r="Y20654" s="214"/>
      <c r="Z20654" s="214"/>
      <c r="AA20654" s="217"/>
      <c r="AB20654" s="217"/>
      <c r="AC20654" s="217"/>
      <c r="AD20654" s="213"/>
    </row>
    <row r="20655" spans="20:30" x14ac:dyDescent="0.2">
      <c r="T20655" s="212"/>
      <c r="U20655" s="213"/>
      <c r="V20655" s="213"/>
      <c r="W20655" s="213"/>
      <c r="X20655" s="214"/>
      <c r="Y20655" s="214"/>
      <c r="Z20655" s="214"/>
      <c r="AA20655" s="217"/>
      <c r="AB20655" s="217"/>
      <c r="AC20655" s="217"/>
      <c r="AD20655" s="213"/>
    </row>
    <row r="20656" spans="20:30" x14ac:dyDescent="0.2">
      <c r="T20656" s="212"/>
      <c r="U20656" s="213"/>
      <c r="V20656" s="213"/>
      <c r="W20656" s="213"/>
      <c r="X20656" s="214"/>
      <c r="Y20656" s="214"/>
      <c r="Z20656" s="214"/>
      <c r="AA20656" s="217"/>
      <c r="AB20656" s="217"/>
      <c r="AC20656" s="217"/>
      <c r="AD20656" s="213"/>
    </row>
    <row r="20657" spans="20:30" x14ac:dyDescent="0.2">
      <c r="T20657" s="212"/>
      <c r="U20657" s="213"/>
      <c r="V20657" s="213"/>
      <c r="W20657" s="213"/>
      <c r="X20657" s="214"/>
      <c r="Y20657" s="214"/>
      <c r="Z20657" s="214"/>
      <c r="AA20657" s="217"/>
      <c r="AB20657" s="217"/>
      <c r="AC20657" s="217"/>
      <c r="AD20657" s="213"/>
    </row>
    <row r="20658" spans="20:30" x14ac:dyDescent="0.2">
      <c r="T20658" s="212"/>
      <c r="U20658" s="213"/>
      <c r="V20658" s="213"/>
      <c r="W20658" s="213"/>
      <c r="X20658" s="214"/>
      <c r="Y20658" s="214"/>
      <c r="Z20658" s="214"/>
      <c r="AA20658" s="217"/>
      <c r="AB20658" s="217"/>
      <c r="AC20658" s="217"/>
      <c r="AD20658" s="213"/>
    </row>
    <row r="20659" spans="20:30" x14ac:dyDescent="0.2">
      <c r="T20659" s="212"/>
      <c r="U20659" s="213"/>
      <c r="V20659" s="213"/>
      <c r="W20659" s="213"/>
      <c r="X20659" s="214"/>
      <c r="Y20659" s="214"/>
      <c r="Z20659" s="214"/>
      <c r="AA20659" s="217"/>
      <c r="AB20659" s="217"/>
      <c r="AC20659" s="217"/>
      <c r="AD20659" s="213"/>
    </row>
    <row r="20660" spans="20:30" x14ac:dyDescent="0.2">
      <c r="T20660" s="212"/>
      <c r="U20660" s="213"/>
      <c r="V20660" s="213"/>
      <c r="W20660" s="213"/>
      <c r="X20660" s="214"/>
      <c r="Y20660" s="214"/>
      <c r="Z20660" s="214"/>
      <c r="AA20660" s="217"/>
      <c r="AB20660" s="217"/>
      <c r="AC20660" s="217"/>
      <c r="AD20660" s="213"/>
    </row>
    <row r="20661" spans="20:30" x14ac:dyDescent="0.2">
      <c r="T20661" s="212"/>
      <c r="U20661" s="213"/>
      <c r="V20661" s="213"/>
      <c r="W20661" s="213"/>
      <c r="X20661" s="214"/>
      <c r="Y20661" s="214"/>
      <c r="Z20661" s="214"/>
      <c r="AA20661" s="217"/>
      <c r="AB20661" s="217"/>
      <c r="AC20661" s="217"/>
      <c r="AD20661" s="213"/>
    </row>
    <row r="20662" spans="20:30" x14ac:dyDescent="0.2">
      <c r="T20662" s="212"/>
      <c r="U20662" s="213"/>
      <c r="V20662" s="213"/>
      <c r="W20662" s="213"/>
      <c r="X20662" s="214"/>
      <c r="Y20662" s="214"/>
      <c r="Z20662" s="214"/>
      <c r="AA20662" s="217"/>
      <c r="AB20662" s="217"/>
      <c r="AC20662" s="217"/>
      <c r="AD20662" s="213"/>
    </row>
    <row r="20663" spans="20:30" x14ac:dyDescent="0.2">
      <c r="T20663" s="212"/>
      <c r="U20663" s="213"/>
      <c r="V20663" s="213"/>
      <c r="W20663" s="213"/>
      <c r="X20663" s="214"/>
      <c r="Y20663" s="214"/>
      <c r="Z20663" s="214"/>
      <c r="AA20663" s="217"/>
      <c r="AB20663" s="217"/>
      <c r="AC20663" s="217"/>
      <c r="AD20663" s="213"/>
    </row>
    <row r="20664" spans="20:30" x14ac:dyDescent="0.2">
      <c r="T20664" s="212"/>
      <c r="U20664" s="213"/>
      <c r="V20664" s="213"/>
      <c r="W20664" s="213"/>
      <c r="X20664" s="214"/>
      <c r="Y20664" s="214"/>
      <c r="Z20664" s="214"/>
      <c r="AA20664" s="217"/>
      <c r="AB20664" s="217"/>
      <c r="AC20664" s="217"/>
      <c r="AD20664" s="213"/>
    </row>
    <row r="20665" spans="20:30" x14ac:dyDescent="0.2">
      <c r="T20665" s="212"/>
      <c r="U20665" s="213"/>
      <c r="V20665" s="213"/>
      <c r="W20665" s="213"/>
      <c r="X20665" s="214"/>
      <c r="Y20665" s="214"/>
      <c r="Z20665" s="214"/>
      <c r="AA20665" s="217"/>
      <c r="AB20665" s="217"/>
      <c r="AC20665" s="217"/>
      <c r="AD20665" s="213"/>
    </row>
    <row r="20666" spans="20:30" x14ac:dyDescent="0.2">
      <c r="T20666" s="212"/>
      <c r="U20666" s="213"/>
      <c r="V20666" s="213"/>
      <c r="W20666" s="213"/>
      <c r="X20666" s="214"/>
      <c r="Y20666" s="214"/>
      <c r="Z20666" s="214"/>
      <c r="AA20666" s="217"/>
      <c r="AB20666" s="217"/>
      <c r="AC20666" s="217"/>
      <c r="AD20666" s="213"/>
    </row>
    <row r="20667" spans="20:30" x14ac:dyDescent="0.2">
      <c r="T20667" s="212"/>
      <c r="U20667" s="213"/>
      <c r="V20667" s="213"/>
      <c r="W20667" s="213"/>
      <c r="X20667" s="214"/>
      <c r="Y20667" s="214"/>
      <c r="Z20667" s="214"/>
      <c r="AA20667" s="217"/>
      <c r="AB20667" s="217"/>
      <c r="AC20667" s="217"/>
      <c r="AD20667" s="213"/>
    </row>
    <row r="20668" spans="20:30" x14ac:dyDescent="0.2">
      <c r="T20668" s="212"/>
      <c r="U20668" s="213"/>
      <c r="V20668" s="213"/>
      <c r="W20668" s="213"/>
      <c r="X20668" s="214"/>
      <c r="Y20668" s="214"/>
      <c r="Z20668" s="214"/>
      <c r="AA20668" s="217"/>
      <c r="AB20668" s="217"/>
      <c r="AC20668" s="217"/>
      <c r="AD20668" s="213"/>
    </row>
    <row r="20669" spans="20:30" x14ac:dyDescent="0.2">
      <c r="T20669" s="212"/>
      <c r="U20669" s="213"/>
      <c r="V20669" s="213"/>
      <c r="W20669" s="213"/>
      <c r="X20669" s="214"/>
      <c r="Y20669" s="214"/>
      <c r="Z20669" s="214"/>
      <c r="AA20669" s="217"/>
      <c r="AB20669" s="217"/>
      <c r="AC20669" s="217"/>
      <c r="AD20669" s="213"/>
    </row>
    <row r="20670" spans="20:30" x14ac:dyDescent="0.2">
      <c r="T20670" s="212"/>
      <c r="U20670" s="213"/>
      <c r="V20670" s="213"/>
      <c r="W20670" s="213"/>
      <c r="X20670" s="214"/>
      <c r="Y20670" s="214"/>
      <c r="Z20670" s="214"/>
      <c r="AA20670" s="217"/>
      <c r="AB20670" s="217"/>
      <c r="AC20670" s="217"/>
      <c r="AD20670" s="213"/>
    </row>
    <row r="20671" spans="20:30" x14ac:dyDescent="0.2">
      <c r="T20671" s="212"/>
      <c r="U20671" s="213"/>
      <c r="V20671" s="213"/>
      <c r="W20671" s="213"/>
      <c r="X20671" s="214"/>
      <c r="Y20671" s="214"/>
      <c r="Z20671" s="214"/>
      <c r="AA20671" s="217"/>
      <c r="AB20671" s="217"/>
      <c r="AC20671" s="217"/>
      <c r="AD20671" s="213"/>
    </row>
    <row r="20672" spans="20:30" x14ac:dyDescent="0.2">
      <c r="T20672" s="212"/>
      <c r="U20672" s="213"/>
      <c r="V20672" s="213"/>
      <c r="W20672" s="213"/>
      <c r="X20672" s="214"/>
      <c r="Y20672" s="214"/>
      <c r="Z20672" s="214"/>
      <c r="AA20672" s="217"/>
      <c r="AB20672" s="217"/>
      <c r="AC20672" s="217"/>
      <c r="AD20672" s="213"/>
    </row>
    <row r="20673" spans="20:30" x14ac:dyDescent="0.2">
      <c r="T20673" s="212"/>
      <c r="U20673" s="213"/>
      <c r="V20673" s="213"/>
      <c r="W20673" s="213"/>
      <c r="X20673" s="214"/>
      <c r="Y20673" s="214"/>
      <c r="Z20673" s="214"/>
      <c r="AA20673" s="217"/>
      <c r="AB20673" s="217"/>
      <c r="AC20673" s="217"/>
      <c r="AD20673" s="213"/>
    </row>
    <row r="20674" spans="20:30" x14ac:dyDescent="0.2">
      <c r="T20674" s="212"/>
      <c r="U20674" s="213"/>
      <c r="V20674" s="213"/>
      <c r="W20674" s="213"/>
      <c r="X20674" s="214"/>
      <c r="Y20674" s="214"/>
      <c r="Z20674" s="214"/>
      <c r="AA20674" s="217"/>
      <c r="AB20674" s="217"/>
      <c r="AC20674" s="217"/>
      <c r="AD20674" s="213"/>
    </row>
    <row r="20675" spans="20:30" x14ac:dyDescent="0.2">
      <c r="T20675" s="212"/>
      <c r="U20675" s="213"/>
      <c r="V20675" s="213"/>
      <c r="W20675" s="213"/>
      <c r="X20675" s="214"/>
      <c r="Y20675" s="214"/>
      <c r="Z20675" s="214"/>
      <c r="AA20675" s="217"/>
      <c r="AB20675" s="217"/>
      <c r="AC20675" s="217"/>
      <c r="AD20675" s="213"/>
    </row>
    <row r="20676" spans="20:30" x14ac:dyDescent="0.2">
      <c r="T20676" s="212"/>
      <c r="U20676" s="213"/>
      <c r="V20676" s="213"/>
      <c r="W20676" s="213"/>
      <c r="X20676" s="214"/>
      <c r="Y20676" s="214"/>
      <c r="Z20676" s="214"/>
      <c r="AA20676" s="217"/>
      <c r="AB20676" s="217"/>
      <c r="AC20676" s="217"/>
      <c r="AD20676" s="213"/>
    </row>
    <row r="20677" spans="20:30" x14ac:dyDescent="0.2">
      <c r="T20677" s="212"/>
      <c r="U20677" s="213"/>
      <c r="V20677" s="213"/>
      <c r="W20677" s="213"/>
      <c r="X20677" s="214"/>
      <c r="Y20677" s="214"/>
      <c r="Z20677" s="214"/>
      <c r="AA20677" s="217"/>
      <c r="AB20677" s="217"/>
      <c r="AC20677" s="217"/>
      <c r="AD20677" s="213"/>
    </row>
    <row r="20678" spans="20:30" x14ac:dyDescent="0.2">
      <c r="T20678" s="212"/>
      <c r="U20678" s="213"/>
      <c r="V20678" s="213"/>
      <c r="W20678" s="213"/>
      <c r="X20678" s="214"/>
      <c r="Y20678" s="214"/>
      <c r="Z20678" s="214"/>
      <c r="AA20678" s="217"/>
      <c r="AB20678" s="217"/>
      <c r="AC20678" s="217"/>
      <c r="AD20678" s="213"/>
    </row>
    <row r="20679" spans="20:30" x14ac:dyDescent="0.2">
      <c r="T20679" s="212"/>
      <c r="U20679" s="213"/>
      <c r="V20679" s="213"/>
      <c r="W20679" s="213"/>
      <c r="X20679" s="214"/>
      <c r="Y20679" s="214"/>
      <c r="Z20679" s="214"/>
      <c r="AA20679" s="217"/>
      <c r="AB20679" s="217"/>
      <c r="AC20679" s="217"/>
      <c r="AD20679" s="213"/>
    </row>
    <row r="20680" spans="20:30" x14ac:dyDescent="0.2">
      <c r="T20680" s="212"/>
      <c r="U20680" s="213"/>
      <c r="V20680" s="213"/>
      <c r="W20680" s="213"/>
      <c r="X20680" s="214"/>
      <c r="Y20680" s="214"/>
      <c r="Z20680" s="214"/>
      <c r="AA20680" s="217"/>
      <c r="AB20680" s="217"/>
      <c r="AC20680" s="217"/>
      <c r="AD20680" s="213"/>
    </row>
    <row r="20681" spans="20:30" x14ac:dyDescent="0.2">
      <c r="T20681" s="212"/>
      <c r="U20681" s="213"/>
      <c r="V20681" s="213"/>
      <c r="W20681" s="213"/>
      <c r="X20681" s="214"/>
      <c r="Y20681" s="214"/>
      <c r="Z20681" s="214"/>
      <c r="AA20681" s="217"/>
      <c r="AB20681" s="217"/>
      <c r="AC20681" s="217"/>
      <c r="AD20681" s="213"/>
    </row>
    <row r="20682" spans="20:30" x14ac:dyDescent="0.2">
      <c r="T20682" s="212"/>
      <c r="U20682" s="213"/>
      <c r="V20682" s="213"/>
      <c r="W20682" s="213"/>
      <c r="X20682" s="214"/>
      <c r="Y20682" s="214"/>
      <c r="Z20682" s="214"/>
      <c r="AA20682" s="217"/>
      <c r="AB20682" s="217"/>
      <c r="AC20682" s="217"/>
      <c r="AD20682" s="213"/>
    </row>
    <row r="20683" spans="20:30" x14ac:dyDescent="0.2">
      <c r="T20683" s="212"/>
      <c r="U20683" s="213"/>
      <c r="V20683" s="213"/>
      <c r="W20683" s="213"/>
      <c r="X20683" s="214"/>
      <c r="Y20683" s="214"/>
      <c r="Z20683" s="214"/>
      <c r="AA20683" s="217"/>
      <c r="AB20683" s="217"/>
      <c r="AC20683" s="217"/>
      <c r="AD20683" s="213"/>
    </row>
    <row r="20684" spans="20:30" x14ac:dyDescent="0.2">
      <c r="T20684" s="212"/>
      <c r="U20684" s="213"/>
      <c r="V20684" s="213"/>
      <c r="W20684" s="213"/>
      <c r="X20684" s="214"/>
      <c r="Y20684" s="214"/>
      <c r="Z20684" s="214"/>
      <c r="AA20684" s="217"/>
      <c r="AB20684" s="217"/>
      <c r="AC20684" s="217"/>
      <c r="AD20684" s="213"/>
    </row>
    <row r="20685" spans="20:30" x14ac:dyDescent="0.2">
      <c r="T20685" s="212"/>
      <c r="U20685" s="213"/>
      <c r="V20685" s="213"/>
      <c r="W20685" s="213"/>
      <c r="X20685" s="214"/>
      <c r="Y20685" s="214"/>
      <c r="Z20685" s="214"/>
      <c r="AA20685" s="217"/>
      <c r="AB20685" s="217"/>
      <c r="AC20685" s="217"/>
      <c r="AD20685" s="213"/>
    </row>
    <row r="20686" spans="20:30" x14ac:dyDescent="0.2">
      <c r="T20686" s="212"/>
      <c r="U20686" s="213"/>
      <c r="V20686" s="213"/>
      <c r="W20686" s="213"/>
      <c r="X20686" s="214"/>
      <c r="Y20686" s="214"/>
      <c r="Z20686" s="214"/>
      <c r="AA20686" s="217"/>
      <c r="AB20686" s="217"/>
      <c r="AC20686" s="217"/>
      <c r="AD20686" s="213"/>
    </row>
    <row r="20687" spans="20:30" x14ac:dyDescent="0.2">
      <c r="T20687" s="212"/>
      <c r="U20687" s="213"/>
      <c r="V20687" s="213"/>
      <c r="W20687" s="213"/>
      <c r="X20687" s="214"/>
      <c r="Y20687" s="214"/>
      <c r="Z20687" s="214"/>
      <c r="AA20687" s="217"/>
      <c r="AB20687" s="217"/>
      <c r="AC20687" s="217"/>
      <c r="AD20687" s="213"/>
    </row>
    <row r="20688" spans="20:30" x14ac:dyDescent="0.2">
      <c r="T20688" s="212"/>
      <c r="U20688" s="213"/>
      <c r="V20688" s="213"/>
      <c r="W20688" s="213"/>
      <c r="X20688" s="214"/>
      <c r="Y20688" s="214"/>
      <c r="Z20688" s="214"/>
      <c r="AA20688" s="217"/>
      <c r="AB20688" s="217"/>
      <c r="AC20688" s="217"/>
      <c r="AD20688" s="213"/>
    </row>
    <row r="20689" spans="20:30" x14ac:dyDescent="0.2">
      <c r="T20689" s="212"/>
      <c r="U20689" s="213"/>
      <c r="V20689" s="213"/>
      <c r="W20689" s="213"/>
      <c r="X20689" s="214"/>
      <c r="Y20689" s="214"/>
      <c r="Z20689" s="214"/>
      <c r="AA20689" s="217"/>
      <c r="AB20689" s="217"/>
      <c r="AC20689" s="217"/>
      <c r="AD20689" s="213"/>
    </row>
    <row r="20690" spans="20:30" x14ac:dyDescent="0.2">
      <c r="T20690" s="212"/>
      <c r="U20690" s="213"/>
      <c r="V20690" s="213"/>
      <c r="W20690" s="213"/>
      <c r="X20690" s="214"/>
      <c r="Y20690" s="214"/>
      <c r="Z20690" s="214"/>
      <c r="AA20690" s="217"/>
      <c r="AB20690" s="217"/>
      <c r="AC20690" s="217"/>
      <c r="AD20690" s="213"/>
    </row>
    <row r="20691" spans="20:30" x14ac:dyDescent="0.2">
      <c r="T20691" s="212"/>
      <c r="U20691" s="213"/>
      <c r="V20691" s="213"/>
      <c r="W20691" s="213"/>
      <c r="X20691" s="214"/>
      <c r="Y20691" s="214"/>
      <c r="Z20691" s="214"/>
      <c r="AA20691" s="217"/>
      <c r="AB20691" s="217"/>
      <c r="AC20691" s="217"/>
      <c r="AD20691" s="213"/>
    </row>
    <row r="20692" spans="20:30" x14ac:dyDescent="0.2">
      <c r="T20692" s="212"/>
      <c r="U20692" s="213"/>
      <c r="V20692" s="213"/>
      <c r="W20692" s="213"/>
      <c r="X20692" s="214"/>
      <c r="Y20692" s="214"/>
      <c r="Z20692" s="214"/>
      <c r="AA20692" s="217"/>
      <c r="AB20692" s="217"/>
      <c r="AC20692" s="217"/>
      <c r="AD20692" s="213"/>
    </row>
    <row r="20693" spans="20:30" x14ac:dyDescent="0.2">
      <c r="T20693" s="212"/>
      <c r="U20693" s="213"/>
      <c r="V20693" s="213"/>
      <c r="W20693" s="213"/>
      <c r="X20693" s="214"/>
      <c r="Y20693" s="214"/>
      <c r="Z20693" s="214"/>
      <c r="AA20693" s="217"/>
      <c r="AB20693" s="217"/>
      <c r="AC20693" s="217"/>
      <c r="AD20693" s="213"/>
    </row>
    <row r="20694" spans="20:30" x14ac:dyDescent="0.2">
      <c r="T20694" s="212"/>
      <c r="U20694" s="213"/>
      <c r="V20694" s="213"/>
      <c r="W20694" s="213"/>
      <c r="X20694" s="214"/>
      <c r="Y20694" s="214"/>
      <c r="Z20694" s="214"/>
      <c r="AA20694" s="217"/>
      <c r="AB20694" s="217"/>
      <c r="AC20694" s="217"/>
      <c r="AD20694" s="213"/>
    </row>
    <row r="20695" spans="20:30" x14ac:dyDescent="0.2">
      <c r="T20695" s="212"/>
      <c r="U20695" s="213"/>
      <c r="V20695" s="213"/>
      <c r="W20695" s="213"/>
      <c r="X20695" s="214"/>
      <c r="Y20695" s="214"/>
      <c r="Z20695" s="214"/>
      <c r="AA20695" s="217"/>
      <c r="AB20695" s="217"/>
      <c r="AC20695" s="217"/>
      <c r="AD20695" s="213"/>
    </row>
    <row r="20696" spans="20:30" x14ac:dyDescent="0.2">
      <c r="T20696" s="212"/>
      <c r="U20696" s="213"/>
      <c r="V20696" s="213"/>
      <c r="W20696" s="213"/>
      <c r="X20696" s="214"/>
      <c r="Y20696" s="214"/>
      <c r="Z20696" s="214"/>
      <c r="AA20696" s="217"/>
      <c r="AB20696" s="217"/>
      <c r="AC20696" s="217"/>
      <c r="AD20696" s="213"/>
    </row>
    <row r="20697" spans="20:30" x14ac:dyDescent="0.2">
      <c r="T20697" s="212"/>
      <c r="U20697" s="213"/>
      <c r="V20697" s="213"/>
      <c r="W20697" s="213"/>
      <c r="X20697" s="214"/>
      <c r="Y20697" s="214"/>
      <c r="Z20697" s="214"/>
      <c r="AA20697" s="217"/>
      <c r="AB20697" s="217"/>
      <c r="AC20697" s="217"/>
      <c r="AD20697" s="213"/>
    </row>
    <row r="20698" spans="20:30" x14ac:dyDescent="0.2">
      <c r="T20698" s="212"/>
      <c r="U20698" s="213"/>
      <c r="V20698" s="213"/>
      <c r="W20698" s="213"/>
      <c r="X20698" s="214"/>
      <c r="Y20698" s="214"/>
      <c r="Z20698" s="214"/>
      <c r="AA20698" s="217"/>
      <c r="AB20698" s="217"/>
      <c r="AC20698" s="217"/>
      <c r="AD20698" s="213"/>
    </row>
    <row r="20699" spans="20:30" x14ac:dyDescent="0.2">
      <c r="T20699" s="212"/>
      <c r="U20699" s="213"/>
      <c r="V20699" s="213"/>
      <c r="W20699" s="213"/>
      <c r="X20699" s="214"/>
      <c r="Y20699" s="214"/>
      <c r="Z20699" s="214"/>
      <c r="AA20699" s="217"/>
      <c r="AB20699" s="217"/>
      <c r="AC20699" s="217"/>
      <c r="AD20699" s="213"/>
    </row>
    <row r="20700" spans="20:30" x14ac:dyDescent="0.2">
      <c r="T20700" s="212"/>
      <c r="U20700" s="213"/>
      <c r="V20700" s="213"/>
      <c r="W20700" s="213"/>
      <c r="X20700" s="214"/>
      <c r="Y20700" s="214"/>
      <c r="Z20700" s="214"/>
      <c r="AA20700" s="217"/>
      <c r="AB20700" s="217"/>
      <c r="AC20700" s="217"/>
      <c r="AD20700" s="213"/>
    </row>
    <row r="20701" spans="20:30" x14ac:dyDescent="0.2">
      <c r="T20701" s="212"/>
      <c r="U20701" s="213"/>
      <c r="V20701" s="213"/>
      <c r="W20701" s="213"/>
      <c r="X20701" s="214"/>
      <c r="Y20701" s="214"/>
      <c r="Z20701" s="214"/>
      <c r="AA20701" s="217"/>
      <c r="AB20701" s="217"/>
      <c r="AC20701" s="217"/>
      <c r="AD20701" s="213"/>
    </row>
    <row r="20702" spans="20:30" x14ac:dyDescent="0.2">
      <c r="T20702" s="212"/>
      <c r="U20702" s="213"/>
      <c r="V20702" s="213"/>
      <c r="W20702" s="213"/>
      <c r="X20702" s="214"/>
      <c r="Y20702" s="214"/>
      <c r="Z20702" s="214"/>
      <c r="AA20702" s="217"/>
      <c r="AB20702" s="217"/>
      <c r="AC20702" s="217"/>
      <c r="AD20702" s="213"/>
    </row>
    <row r="20703" spans="20:30" x14ac:dyDescent="0.2">
      <c r="T20703" s="212"/>
      <c r="U20703" s="213"/>
      <c r="V20703" s="213"/>
      <c r="W20703" s="213"/>
      <c r="X20703" s="214"/>
      <c r="Y20703" s="214"/>
      <c r="Z20703" s="214"/>
      <c r="AA20703" s="217"/>
      <c r="AB20703" s="217"/>
      <c r="AC20703" s="217"/>
      <c r="AD20703" s="213"/>
    </row>
    <row r="20704" spans="20:30" x14ac:dyDescent="0.2">
      <c r="T20704" s="212"/>
      <c r="U20704" s="213"/>
      <c r="V20704" s="213"/>
      <c r="W20704" s="213"/>
      <c r="X20704" s="214"/>
      <c r="Y20704" s="214"/>
      <c r="Z20704" s="214"/>
      <c r="AA20704" s="217"/>
      <c r="AB20704" s="217"/>
      <c r="AC20704" s="217"/>
      <c r="AD20704" s="213"/>
    </row>
    <row r="20705" spans="20:30" x14ac:dyDescent="0.2">
      <c r="T20705" s="212"/>
      <c r="U20705" s="213"/>
      <c r="V20705" s="213"/>
      <c r="W20705" s="213"/>
      <c r="X20705" s="214"/>
      <c r="Y20705" s="214"/>
      <c r="Z20705" s="214"/>
      <c r="AA20705" s="217"/>
      <c r="AB20705" s="217"/>
      <c r="AC20705" s="217"/>
      <c r="AD20705" s="213"/>
    </row>
    <row r="20706" spans="20:30" x14ac:dyDescent="0.2">
      <c r="T20706" s="212"/>
      <c r="U20706" s="213"/>
      <c r="V20706" s="213"/>
      <c r="W20706" s="213"/>
      <c r="X20706" s="214"/>
      <c r="Y20706" s="214"/>
      <c r="Z20706" s="214"/>
      <c r="AA20706" s="217"/>
      <c r="AB20706" s="217"/>
      <c r="AC20706" s="217"/>
      <c r="AD20706" s="213"/>
    </row>
    <row r="20707" spans="20:30" x14ac:dyDescent="0.2">
      <c r="T20707" s="212"/>
      <c r="U20707" s="213"/>
      <c r="V20707" s="213"/>
      <c r="W20707" s="213"/>
      <c r="X20707" s="214"/>
      <c r="Y20707" s="214"/>
      <c r="Z20707" s="214"/>
      <c r="AA20707" s="217"/>
      <c r="AB20707" s="217"/>
      <c r="AC20707" s="217"/>
      <c r="AD20707" s="213"/>
    </row>
    <row r="20708" spans="20:30" x14ac:dyDescent="0.2">
      <c r="T20708" s="212"/>
      <c r="U20708" s="213"/>
      <c r="V20708" s="213"/>
      <c r="W20708" s="213"/>
      <c r="X20708" s="214"/>
      <c r="Y20708" s="214"/>
      <c r="Z20708" s="214"/>
      <c r="AA20708" s="217"/>
      <c r="AB20708" s="217"/>
      <c r="AC20708" s="217"/>
      <c r="AD20708" s="213"/>
    </row>
    <row r="20709" spans="20:30" x14ac:dyDescent="0.2">
      <c r="T20709" s="212"/>
      <c r="U20709" s="213"/>
      <c r="V20709" s="213"/>
      <c r="W20709" s="213"/>
      <c r="X20709" s="214"/>
      <c r="Y20709" s="214"/>
      <c r="Z20709" s="214"/>
      <c r="AA20709" s="217"/>
      <c r="AB20709" s="217"/>
      <c r="AC20709" s="217"/>
      <c r="AD20709" s="213"/>
    </row>
    <row r="20710" spans="20:30" x14ac:dyDescent="0.2">
      <c r="T20710" s="212"/>
      <c r="U20710" s="213"/>
      <c r="V20710" s="213"/>
      <c r="W20710" s="213"/>
      <c r="X20710" s="214"/>
      <c r="Y20710" s="214"/>
      <c r="Z20710" s="214"/>
      <c r="AA20710" s="217"/>
      <c r="AB20710" s="217"/>
      <c r="AC20710" s="217"/>
      <c r="AD20710" s="213"/>
    </row>
    <row r="20711" spans="20:30" x14ac:dyDescent="0.2">
      <c r="T20711" s="212"/>
      <c r="U20711" s="213"/>
      <c r="V20711" s="213"/>
      <c r="W20711" s="213"/>
      <c r="X20711" s="214"/>
      <c r="Y20711" s="214"/>
      <c r="Z20711" s="214"/>
      <c r="AA20711" s="217"/>
      <c r="AB20711" s="217"/>
      <c r="AC20711" s="217"/>
      <c r="AD20711" s="213"/>
    </row>
    <row r="20712" spans="20:30" x14ac:dyDescent="0.2">
      <c r="T20712" s="212"/>
      <c r="U20712" s="213"/>
      <c r="V20712" s="213"/>
      <c r="W20712" s="213"/>
      <c r="X20712" s="214"/>
      <c r="Y20712" s="214"/>
      <c r="Z20712" s="214"/>
      <c r="AA20712" s="217"/>
      <c r="AB20712" s="217"/>
      <c r="AC20712" s="217"/>
      <c r="AD20712" s="213"/>
    </row>
    <row r="20713" spans="20:30" x14ac:dyDescent="0.2">
      <c r="T20713" s="212"/>
      <c r="U20713" s="213"/>
      <c r="V20713" s="213"/>
      <c r="W20713" s="213"/>
      <c r="X20713" s="214"/>
      <c r="Y20713" s="214"/>
      <c r="Z20713" s="214"/>
      <c r="AA20713" s="217"/>
      <c r="AB20713" s="217"/>
      <c r="AC20713" s="217"/>
      <c r="AD20713" s="213"/>
    </row>
    <row r="20714" spans="20:30" x14ac:dyDescent="0.2">
      <c r="T20714" s="212"/>
      <c r="U20714" s="213"/>
      <c r="V20714" s="213"/>
      <c r="W20714" s="213"/>
      <c r="X20714" s="214"/>
      <c r="Y20714" s="214"/>
      <c r="Z20714" s="214"/>
      <c r="AA20714" s="217"/>
      <c r="AB20714" s="217"/>
      <c r="AC20714" s="217"/>
      <c r="AD20714" s="213"/>
    </row>
    <row r="20715" spans="20:30" x14ac:dyDescent="0.2">
      <c r="T20715" s="212"/>
      <c r="U20715" s="213"/>
      <c r="V20715" s="213"/>
      <c r="W20715" s="213"/>
      <c r="X20715" s="214"/>
      <c r="Y20715" s="214"/>
      <c r="Z20715" s="214"/>
      <c r="AA20715" s="217"/>
      <c r="AB20715" s="217"/>
      <c r="AC20715" s="217"/>
      <c r="AD20715" s="213"/>
    </row>
    <row r="20716" spans="20:30" x14ac:dyDescent="0.2">
      <c r="T20716" s="212"/>
      <c r="U20716" s="213"/>
      <c r="V20716" s="213"/>
      <c r="W20716" s="213"/>
      <c r="X20716" s="214"/>
      <c r="Y20716" s="214"/>
      <c r="Z20716" s="214"/>
      <c r="AA20716" s="217"/>
      <c r="AB20716" s="217"/>
      <c r="AC20716" s="217"/>
      <c r="AD20716" s="213"/>
    </row>
    <row r="20717" spans="20:30" x14ac:dyDescent="0.2">
      <c r="T20717" s="212"/>
      <c r="U20717" s="213"/>
      <c r="V20717" s="213"/>
      <c r="W20717" s="213"/>
      <c r="X20717" s="214"/>
      <c r="Y20717" s="214"/>
      <c r="Z20717" s="214"/>
      <c r="AA20717" s="217"/>
      <c r="AB20717" s="217"/>
      <c r="AC20717" s="217"/>
      <c r="AD20717" s="213"/>
    </row>
    <row r="20718" spans="20:30" x14ac:dyDescent="0.2">
      <c r="T20718" s="212"/>
      <c r="U20718" s="213"/>
      <c r="V20718" s="213"/>
      <c r="W20718" s="213"/>
      <c r="X20718" s="214"/>
      <c r="Y20718" s="214"/>
      <c r="Z20718" s="214"/>
      <c r="AA20718" s="217"/>
      <c r="AB20718" s="217"/>
      <c r="AC20718" s="217"/>
      <c r="AD20718" s="213"/>
    </row>
    <row r="20719" spans="20:30" x14ac:dyDescent="0.2">
      <c r="T20719" s="212"/>
      <c r="U20719" s="213"/>
      <c r="V20719" s="213"/>
      <c r="W20719" s="213"/>
      <c r="X20719" s="214"/>
      <c r="Y20719" s="214"/>
      <c r="Z20719" s="214"/>
      <c r="AA20719" s="217"/>
      <c r="AB20719" s="217"/>
      <c r="AC20719" s="217"/>
      <c r="AD20719" s="213"/>
    </row>
    <row r="20720" spans="20:30" x14ac:dyDescent="0.2">
      <c r="T20720" s="212"/>
      <c r="U20720" s="213"/>
      <c r="V20720" s="213"/>
      <c r="W20720" s="213"/>
      <c r="X20720" s="214"/>
      <c r="Y20720" s="214"/>
      <c r="Z20720" s="214"/>
      <c r="AA20720" s="217"/>
      <c r="AB20720" s="217"/>
      <c r="AC20720" s="217"/>
      <c r="AD20720" s="213"/>
    </row>
    <row r="20721" spans="20:30" x14ac:dyDescent="0.2">
      <c r="T20721" s="212"/>
      <c r="U20721" s="213"/>
      <c r="V20721" s="213"/>
      <c r="W20721" s="213"/>
      <c r="X20721" s="214"/>
      <c r="Y20721" s="214"/>
      <c r="Z20721" s="214"/>
      <c r="AA20721" s="217"/>
      <c r="AB20721" s="217"/>
      <c r="AC20721" s="217"/>
      <c r="AD20721" s="213"/>
    </row>
    <row r="20722" spans="20:30" x14ac:dyDescent="0.2">
      <c r="T20722" s="212"/>
      <c r="U20722" s="213"/>
      <c r="V20722" s="213"/>
      <c r="W20722" s="213"/>
      <c r="X20722" s="214"/>
      <c r="Y20722" s="214"/>
      <c r="Z20722" s="214"/>
      <c r="AA20722" s="217"/>
      <c r="AB20722" s="217"/>
      <c r="AC20722" s="217"/>
      <c r="AD20722" s="213"/>
    </row>
    <row r="20723" spans="20:30" x14ac:dyDescent="0.2">
      <c r="T20723" s="212"/>
      <c r="U20723" s="213"/>
      <c r="V20723" s="213"/>
      <c r="W20723" s="213"/>
      <c r="X20723" s="214"/>
      <c r="Y20723" s="214"/>
      <c r="Z20723" s="214"/>
      <c r="AA20723" s="217"/>
      <c r="AB20723" s="217"/>
      <c r="AC20723" s="217"/>
      <c r="AD20723" s="213"/>
    </row>
    <row r="20724" spans="20:30" x14ac:dyDescent="0.2">
      <c r="T20724" s="212"/>
      <c r="U20724" s="213"/>
      <c r="V20724" s="213"/>
      <c r="W20724" s="213"/>
      <c r="X20724" s="214"/>
      <c r="Y20724" s="214"/>
      <c r="Z20724" s="214"/>
      <c r="AA20724" s="217"/>
      <c r="AB20724" s="217"/>
      <c r="AC20724" s="217"/>
      <c r="AD20724" s="213"/>
    </row>
    <row r="20725" spans="20:30" x14ac:dyDescent="0.2">
      <c r="T20725" s="212"/>
      <c r="U20725" s="213"/>
      <c r="V20725" s="213"/>
      <c r="W20725" s="213"/>
      <c r="X20725" s="214"/>
      <c r="Y20725" s="214"/>
      <c r="Z20725" s="214"/>
      <c r="AA20725" s="217"/>
      <c r="AB20725" s="217"/>
      <c r="AC20725" s="217"/>
      <c r="AD20725" s="213"/>
    </row>
    <row r="20726" spans="20:30" x14ac:dyDescent="0.2">
      <c r="T20726" s="212"/>
      <c r="U20726" s="213"/>
      <c r="V20726" s="213"/>
      <c r="W20726" s="213"/>
      <c r="X20726" s="214"/>
      <c r="Y20726" s="214"/>
      <c r="Z20726" s="214"/>
      <c r="AA20726" s="217"/>
      <c r="AB20726" s="217"/>
      <c r="AC20726" s="217"/>
      <c r="AD20726" s="213"/>
    </row>
    <row r="20727" spans="20:30" x14ac:dyDescent="0.2">
      <c r="T20727" s="212"/>
      <c r="U20727" s="213"/>
      <c r="V20727" s="213"/>
      <c r="W20727" s="213"/>
      <c r="X20727" s="214"/>
      <c r="Y20727" s="214"/>
      <c r="Z20727" s="214"/>
      <c r="AA20727" s="217"/>
      <c r="AB20727" s="217"/>
      <c r="AC20727" s="217"/>
      <c r="AD20727" s="213"/>
    </row>
    <row r="20728" spans="20:30" x14ac:dyDescent="0.2">
      <c r="T20728" s="212"/>
      <c r="U20728" s="213"/>
      <c r="V20728" s="213"/>
      <c r="W20728" s="213"/>
      <c r="X20728" s="214"/>
      <c r="Y20728" s="214"/>
      <c r="Z20728" s="214"/>
      <c r="AA20728" s="217"/>
      <c r="AB20728" s="217"/>
      <c r="AC20728" s="217"/>
      <c r="AD20728" s="213"/>
    </row>
    <row r="20729" spans="20:30" x14ac:dyDescent="0.2">
      <c r="T20729" s="212"/>
      <c r="U20729" s="213"/>
      <c r="V20729" s="213"/>
      <c r="W20729" s="213"/>
      <c r="X20729" s="214"/>
      <c r="Y20729" s="214"/>
      <c r="Z20729" s="214"/>
      <c r="AA20729" s="217"/>
      <c r="AB20729" s="217"/>
      <c r="AC20729" s="217"/>
      <c r="AD20729" s="213"/>
    </row>
    <row r="20730" spans="20:30" x14ac:dyDescent="0.2">
      <c r="T20730" s="212"/>
      <c r="U20730" s="213"/>
      <c r="V20730" s="213"/>
      <c r="W20730" s="213"/>
      <c r="X20730" s="214"/>
      <c r="Y20730" s="214"/>
      <c r="Z20730" s="214"/>
      <c r="AA20730" s="217"/>
      <c r="AB20730" s="217"/>
      <c r="AC20730" s="217"/>
      <c r="AD20730" s="213"/>
    </row>
    <row r="20731" spans="20:30" x14ac:dyDescent="0.2">
      <c r="T20731" s="212"/>
      <c r="U20731" s="213"/>
      <c r="V20731" s="213"/>
      <c r="W20731" s="213"/>
      <c r="X20731" s="214"/>
      <c r="Y20731" s="214"/>
      <c r="Z20731" s="214"/>
      <c r="AA20731" s="217"/>
      <c r="AB20731" s="217"/>
      <c r="AC20731" s="217"/>
      <c r="AD20731" s="213"/>
    </row>
    <row r="20732" spans="20:30" x14ac:dyDescent="0.2">
      <c r="T20732" s="212"/>
      <c r="U20732" s="213"/>
      <c r="V20732" s="213"/>
      <c r="W20732" s="213"/>
      <c r="X20732" s="214"/>
      <c r="Y20732" s="214"/>
      <c r="Z20732" s="214"/>
      <c r="AA20732" s="217"/>
      <c r="AB20732" s="217"/>
      <c r="AC20732" s="217"/>
      <c r="AD20732" s="213"/>
    </row>
    <row r="20733" spans="20:30" x14ac:dyDescent="0.2">
      <c r="T20733" s="212"/>
      <c r="U20733" s="213"/>
      <c r="V20733" s="213"/>
      <c r="W20733" s="213"/>
      <c r="X20733" s="214"/>
      <c r="Y20733" s="214"/>
      <c r="Z20733" s="214"/>
      <c r="AA20733" s="217"/>
      <c r="AB20733" s="217"/>
      <c r="AC20733" s="217"/>
      <c r="AD20733" s="213"/>
    </row>
    <row r="20734" spans="20:30" x14ac:dyDescent="0.2">
      <c r="T20734" s="212"/>
      <c r="U20734" s="213"/>
      <c r="V20734" s="213"/>
      <c r="W20734" s="213"/>
      <c r="X20734" s="214"/>
      <c r="Y20734" s="214"/>
      <c r="Z20734" s="214"/>
      <c r="AA20734" s="217"/>
      <c r="AB20734" s="217"/>
      <c r="AC20734" s="217"/>
      <c r="AD20734" s="213"/>
    </row>
    <row r="20735" spans="20:30" x14ac:dyDescent="0.2">
      <c r="T20735" s="212"/>
      <c r="U20735" s="213"/>
      <c r="V20735" s="213"/>
      <c r="W20735" s="213"/>
      <c r="X20735" s="214"/>
      <c r="Y20735" s="214"/>
      <c r="Z20735" s="214"/>
      <c r="AA20735" s="217"/>
      <c r="AB20735" s="217"/>
      <c r="AC20735" s="217"/>
      <c r="AD20735" s="213"/>
    </row>
    <row r="20736" spans="20:30" x14ac:dyDescent="0.2">
      <c r="T20736" s="212"/>
      <c r="U20736" s="213"/>
      <c r="V20736" s="213"/>
      <c r="W20736" s="213"/>
      <c r="X20736" s="214"/>
      <c r="Y20736" s="214"/>
      <c r="Z20736" s="214"/>
      <c r="AA20736" s="217"/>
      <c r="AB20736" s="217"/>
      <c r="AC20736" s="217"/>
      <c r="AD20736" s="213"/>
    </row>
    <row r="20737" spans="20:30" x14ac:dyDescent="0.2">
      <c r="T20737" s="212"/>
      <c r="U20737" s="213"/>
      <c r="V20737" s="213"/>
      <c r="W20737" s="213"/>
      <c r="X20737" s="214"/>
      <c r="Y20737" s="214"/>
      <c r="Z20737" s="214"/>
      <c r="AA20737" s="217"/>
      <c r="AB20737" s="217"/>
      <c r="AC20737" s="217"/>
      <c r="AD20737" s="213"/>
    </row>
    <row r="20738" spans="20:30" x14ac:dyDescent="0.2">
      <c r="T20738" s="212"/>
      <c r="U20738" s="213"/>
      <c r="V20738" s="213"/>
      <c r="W20738" s="213"/>
      <c r="X20738" s="214"/>
      <c r="Y20738" s="214"/>
      <c r="Z20738" s="214"/>
      <c r="AA20738" s="217"/>
      <c r="AB20738" s="217"/>
      <c r="AC20738" s="217"/>
      <c r="AD20738" s="213"/>
    </row>
    <row r="20739" spans="20:30" x14ac:dyDescent="0.2">
      <c r="T20739" s="212"/>
      <c r="U20739" s="213"/>
      <c r="V20739" s="213"/>
      <c r="W20739" s="213"/>
      <c r="X20739" s="214"/>
      <c r="Y20739" s="214"/>
      <c r="Z20739" s="214"/>
      <c r="AA20739" s="217"/>
      <c r="AB20739" s="217"/>
      <c r="AC20739" s="217"/>
      <c r="AD20739" s="213"/>
    </row>
    <row r="20740" spans="20:30" x14ac:dyDescent="0.2">
      <c r="T20740" s="212"/>
      <c r="U20740" s="213"/>
      <c r="V20740" s="213"/>
      <c r="W20740" s="213"/>
      <c r="X20740" s="214"/>
      <c r="Y20740" s="214"/>
      <c r="Z20740" s="214"/>
      <c r="AA20740" s="217"/>
      <c r="AB20740" s="217"/>
      <c r="AC20740" s="217"/>
      <c r="AD20740" s="213"/>
    </row>
    <row r="20741" spans="20:30" x14ac:dyDescent="0.2">
      <c r="T20741" s="212"/>
      <c r="U20741" s="213"/>
      <c r="V20741" s="213"/>
      <c r="W20741" s="213"/>
      <c r="X20741" s="214"/>
      <c r="Y20741" s="214"/>
      <c r="Z20741" s="214"/>
      <c r="AA20741" s="217"/>
      <c r="AB20741" s="217"/>
      <c r="AC20741" s="217"/>
      <c r="AD20741" s="213"/>
    </row>
    <row r="20742" spans="20:30" x14ac:dyDescent="0.2">
      <c r="T20742" s="212"/>
      <c r="U20742" s="213"/>
      <c r="V20742" s="213"/>
      <c r="W20742" s="213"/>
      <c r="X20742" s="214"/>
      <c r="Y20742" s="214"/>
      <c r="Z20742" s="214"/>
      <c r="AA20742" s="217"/>
      <c r="AB20742" s="217"/>
      <c r="AC20742" s="217"/>
      <c r="AD20742" s="213"/>
    </row>
    <row r="20743" spans="20:30" x14ac:dyDescent="0.2">
      <c r="T20743" s="212"/>
      <c r="U20743" s="213"/>
      <c r="V20743" s="213"/>
      <c r="W20743" s="213"/>
      <c r="X20743" s="214"/>
      <c r="Y20743" s="214"/>
      <c r="Z20743" s="214"/>
      <c r="AA20743" s="217"/>
      <c r="AB20743" s="217"/>
      <c r="AC20743" s="217"/>
      <c r="AD20743" s="213"/>
    </row>
    <row r="20744" spans="20:30" x14ac:dyDescent="0.2">
      <c r="T20744" s="212"/>
      <c r="U20744" s="213"/>
      <c r="V20744" s="213"/>
      <c r="W20744" s="213"/>
      <c r="X20744" s="214"/>
      <c r="Y20744" s="214"/>
      <c r="Z20744" s="214"/>
      <c r="AA20744" s="217"/>
      <c r="AB20744" s="217"/>
      <c r="AC20744" s="217"/>
      <c r="AD20744" s="213"/>
    </row>
    <row r="20745" spans="20:30" x14ac:dyDescent="0.2">
      <c r="T20745" s="212"/>
      <c r="U20745" s="213"/>
      <c r="V20745" s="213"/>
      <c r="W20745" s="213"/>
      <c r="X20745" s="214"/>
      <c r="Y20745" s="214"/>
      <c r="Z20745" s="214"/>
      <c r="AA20745" s="217"/>
      <c r="AB20745" s="217"/>
      <c r="AC20745" s="217"/>
      <c r="AD20745" s="213"/>
    </row>
    <row r="20746" spans="20:30" x14ac:dyDescent="0.2">
      <c r="T20746" s="212"/>
      <c r="U20746" s="213"/>
      <c r="V20746" s="213"/>
      <c r="W20746" s="213"/>
      <c r="X20746" s="214"/>
      <c r="Y20746" s="214"/>
      <c r="Z20746" s="214"/>
      <c r="AA20746" s="217"/>
      <c r="AB20746" s="217"/>
      <c r="AC20746" s="217"/>
      <c r="AD20746" s="213"/>
    </row>
    <row r="20747" spans="20:30" x14ac:dyDescent="0.2">
      <c r="T20747" s="212"/>
      <c r="U20747" s="213"/>
      <c r="V20747" s="213"/>
      <c r="W20747" s="213"/>
      <c r="X20747" s="214"/>
      <c r="Y20747" s="214"/>
      <c r="Z20747" s="214"/>
      <c r="AA20747" s="217"/>
      <c r="AB20747" s="217"/>
      <c r="AC20747" s="217"/>
      <c r="AD20747" s="213"/>
    </row>
    <row r="20748" spans="20:30" x14ac:dyDescent="0.2">
      <c r="T20748" s="212"/>
      <c r="U20748" s="213"/>
      <c r="V20748" s="213"/>
      <c r="W20748" s="213"/>
      <c r="X20748" s="214"/>
      <c r="Y20748" s="214"/>
      <c r="Z20748" s="214"/>
      <c r="AA20748" s="217"/>
      <c r="AB20748" s="217"/>
      <c r="AC20748" s="217"/>
      <c r="AD20748" s="213"/>
    </row>
    <row r="20749" spans="20:30" x14ac:dyDescent="0.2">
      <c r="T20749" s="212"/>
      <c r="U20749" s="213"/>
      <c r="V20749" s="213"/>
      <c r="W20749" s="213"/>
      <c r="X20749" s="214"/>
      <c r="Y20749" s="214"/>
      <c r="Z20749" s="214"/>
      <c r="AA20749" s="217"/>
      <c r="AB20749" s="217"/>
      <c r="AC20749" s="217"/>
      <c r="AD20749" s="213"/>
    </row>
    <row r="20750" spans="20:30" x14ac:dyDescent="0.2">
      <c r="T20750" s="212"/>
      <c r="U20750" s="213"/>
      <c r="V20750" s="213"/>
      <c r="W20750" s="213"/>
      <c r="X20750" s="214"/>
      <c r="Y20750" s="214"/>
      <c r="Z20750" s="214"/>
      <c r="AA20750" s="217"/>
      <c r="AB20750" s="217"/>
      <c r="AC20750" s="217"/>
      <c r="AD20750" s="213"/>
    </row>
    <row r="20751" spans="20:30" x14ac:dyDescent="0.2">
      <c r="T20751" s="212"/>
      <c r="U20751" s="213"/>
      <c r="V20751" s="213"/>
      <c r="W20751" s="213"/>
      <c r="X20751" s="214"/>
      <c r="Y20751" s="214"/>
      <c r="Z20751" s="214"/>
      <c r="AA20751" s="217"/>
      <c r="AB20751" s="217"/>
      <c r="AC20751" s="217"/>
      <c r="AD20751" s="213"/>
    </row>
    <row r="20752" spans="20:30" x14ac:dyDescent="0.2">
      <c r="T20752" s="212"/>
      <c r="U20752" s="213"/>
      <c r="V20752" s="213"/>
      <c r="W20752" s="213"/>
      <c r="X20752" s="214"/>
      <c r="Y20752" s="214"/>
      <c r="Z20752" s="214"/>
      <c r="AA20752" s="217"/>
      <c r="AB20752" s="217"/>
      <c r="AC20752" s="217"/>
      <c r="AD20752" s="213"/>
    </row>
    <row r="20753" spans="20:30" x14ac:dyDescent="0.2">
      <c r="T20753" s="212"/>
      <c r="U20753" s="213"/>
      <c r="V20753" s="213"/>
      <c r="W20753" s="213"/>
      <c r="X20753" s="214"/>
      <c r="Y20753" s="214"/>
      <c r="Z20753" s="214"/>
      <c r="AA20753" s="217"/>
      <c r="AB20753" s="217"/>
      <c r="AC20753" s="217"/>
      <c r="AD20753" s="213"/>
    </row>
    <row r="20754" spans="20:30" x14ac:dyDescent="0.2">
      <c r="T20754" s="212"/>
      <c r="U20754" s="213"/>
      <c r="V20754" s="213"/>
      <c r="W20754" s="213"/>
      <c r="X20754" s="214"/>
      <c r="Y20754" s="214"/>
      <c r="Z20754" s="214"/>
      <c r="AA20754" s="217"/>
      <c r="AB20754" s="217"/>
      <c r="AC20754" s="217"/>
      <c r="AD20754" s="213"/>
    </row>
    <row r="20755" spans="20:30" x14ac:dyDescent="0.2">
      <c r="T20755" s="212"/>
      <c r="U20755" s="213"/>
      <c r="V20755" s="213"/>
      <c r="W20755" s="213"/>
      <c r="X20755" s="214"/>
      <c r="Y20755" s="214"/>
      <c r="Z20755" s="214"/>
      <c r="AA20755" s="217"/>
      <c r="AB20755" s="217"/>
      <c r="AC20755" s="217"/>
      <c r="AD20755" s="213"/>
    </row>
    <row r="20756" spans="20:30" x14ac:dyDescent="0.2">
      <c r="T20756" s="212"/>
      <c r="U20756" s="213"/>
      <c r="V20756" s="213"/>
      <c r="W20756" s="213"/>
      <c r="X20756" s="214"/>
      <c r="Y20756" s="214"/>
      <c r="Z20756" s="214"/>
      <c r="AA20756" s="217"/>
      <c r="AB20756" s="217"/>
      <c r="AC20756" s="217"/>
      <c r="AD20756" s="213"/>
    </row>
    <row r="20757" spans="20:30" x14ac:dyDescent="0.2">
      <c r="T20757" s="212"/>
      <c r="U20757" s="213"/>
      <c r="V20757" s="213"/>
      <c r="W20757" s="213"/>
      <c r="X20757" s="214"/>
      <c r="Y20757" s="214"/>
      <c r="Z20757" s="214"/>
      <c r="AA20757" s="217"/>
      <c r="AB20757" s="217"/>
      <c r="AC20757" s="217"/>
      <c r="AD20757" s="213"/>
    </row>
    <row r="20758" spans="20:30" x14ac:dyDescent="0.2">
      <c r="T20758" s="212"/>
      <c r="U20758" s="213"/>
      <c r="V20758" s="213"/>
      <c r="W20758" s="213"/>
      <c r="X20758" s="214"/>
      <c r="Y20758" s="214"/>
      <c r="Z20758" s="214"/>
      <c r="AA20758" s="217"/>
      <c r="AB20758" s="217"/>
      <c r="AC20758" s="217"/>
      <c r="AD20758" s="213"/>
    </row>
    <row r="20759" spans="20:30" x14ac:dyDescent="0.2">
      <c r="T20759" s="212"/>
      <c r="U20759" s="213"/>
      <c r="V20759" s="213"/>
      <c r="W20759" s="213"/>
      <c r="X20759" s="214"/>
      <c r="Y20759" s="214"/>
      <c r="Z20759" s="214"/>
      <c r="AA20759" s="217"/>
      <c r="AB20759" s="217"/>
      <c r="AC20759" s="217"/>
      <c r="AD20759" s="213"/>
    </row>
    <row r="20760" spans="20:30" x14ac:dyDescent="0.2">
      <c r="T20760" s="212"/>
      <c r="U20760" s="213"/>
      <c r="V20760" s="213"/>
      <c r="W20760" s="213"/>
      <c r="X20760" s="214"/>
      <c r="Y20760" s="214"/>
      <c r="Z20760" s="214"/>
      <c r="AA20760" s="217"/>
      <c r="AB20760" s="217"/>
      <c r="AC20760" s="217"/>
      <c r="AD20760" s="213"/>
    </row>
    <row r="20761" spans="20:30" x14ac:dyDescent="0.2">
      <c r="T20761" s="212"/>
      <c r="U20761" s="213"/>
      <c r="V20761" s="213"/>
      <c r="W20761" s="213"/>
      <c r="X20761" s="214"/>
      <c r="Y20761" s="214"/>
      <c r="Z20761" s="214"/>
      <c r="AA20761" s="217"/>
      <c r="AB20761" s="217"/>
      <c r="AC20761" s="217"/>
      <c r="AD20761" s="213"/>
    </row>
    <row r="20762" spans="20:30" x14ac:dyDescent="0.2">
      <c r="T20762" s="212"/>
      <c r="U20762" s="213"/>
      <c r="V20762" s="213"/>
      <c r="W20762" s="213"/>
      <c r="X20762" s="214"/>
      <c r="Y20762" s="214"/>
      <c r="Z20762" s="214"/>
      <c r="AA20762" s="217"/>
      <c r="AB20762" s="217"/>
      <c r="AC20762" s="217"/>
      <c r="AD20762" s="213"/>
    </row>
    <row r="20763" spans="20:30" x14ac:dyDescent="0.2">
      <c r="T20763" s="212"/>
      <c r="U20763" s="213"/>
      <c r="V20763" s="213"/>
      <c r="W20763" s="213"/>
      <c r="X20763" s="214"/>
      <c r="Y20763" s="214"/>
      <c r="Z20763" s="214"/>
      <c r="AA20763" s="217"/>
      <c r="AB20763" s="217"/>
      <c r="AC20763" s="217"/>
      <c r="AD20763" s="213"/>
    </row>
    <row r="20764" spans="20:30" x14ac:dyDescent="0.2">
      <c r="T20764" s="212"/>
      <c r="U20764" s="213"/>
      <c r="V20764" s="213"/>
      <c r="W20764" s="213"/>
      <c r="X20764" s="214"/>
      <c r="Y20764" s="214"/>
      <c r="Z20764" s="214"/>
      <c r="AA20764" s="217"/>
      <c r="AB20764" s="217"/>
      <c r="AC20764" s="217"/>
      <c r="AD20764" s="213"/>
    </row>
    <row r="20765" spans="20:30" x14ac:dyDescent="0.2">
      <c r="T20765" s="212"/>
      <c r="U20765" s="213"/>
      <c r="V20765" s="213"/>
      <c r="W20765" s="213"/>
      <c r="X20765" s="214"/>
      <c r="Y20765" s="214"/>
      <c r="Z20765" s="214"/>
      <c r="AA20765" s="217"/>
      <c r="AB20765" s="217"/>
      <c r="AC20765" s="217"/>
      <c r="AD20765" s="213"/>
    </row>
    <row r="20766" spans="20:30" x14ac:dyDescent="0.2">
      <c r="T20766" s="212"/>
      <c r="U20766" s="213"/>
      <c r="V20766" s="213"/>
      <c r="W20766" s="213"/>
      <c r="X20766" s="214"/>
      <c r="Y20766" s="214"/>
      <c r="Z20766" s="214"/>
      <c r="AA20766" s="217"/>
      <c r="AB20766" s="217"/>
      <c r="AC20766" s="217"/>
      <c r="AD20766" s="213"/>
    </row>
    <row r="20767" spans="20:30" x14ac:dyDescent="0.2">
      <c r="T20767" s="212"/>
      <c r="U20767" s="213"/>
      <c r="V20767" s="213"/>
      <c r="W20767" s="213"/>
      <c r="X20767" s="214"/>
      <c r="Y20767" s="214"/>
      <c r="Z20767" s="214"/>
      <c r="AA20767" s="217"/>
      <c r="AB20767" s="217"/>
      <c r="AC20767" s="217"/>
      <c r="AD20767" s="213"/>
    </row>
    <row r="20768" spans="20:30" x14ac:dyDescent="0.2">
      <c r="T20768" s="212"/>
      <c r="U20768" s="213"/>
      <c r="V20768" s="213"/>
      <c r="W20768" s="213"/>
      <c r="X20768" s="214"/>
      <c r="Y20768" s="214"/>
      <c r="Z20768" s="214"/>
      <c r="AA20768" s="217"/>
      <c r="AB20768" s="217"/>
      <c r="AC20768" s="217"/>
      <c r="AD20768" s="213"/>
    </row>
    <row r="20769" spans="20:30" x14ac:dyDescent="0.2">
      <c r="T20769" s="212"/>
      <c r="U20769" s="213"/>
      <c r="V20769" s="213"/>
      <c r="W20769" s="213"/>
      <c r="X20769" s="214"/>
      <c r="Y20769" s="214"/>
      <c r="Z20769" s="214"/>
      <c r="AA20769" s="217"/>
      <c r="AB20769" s="217"/>
      <c r="AC20769" s="217"/>
      <c r="AD20769" s="213"/>
    </row>
    <row r="20770" spans="20:30" x14ac:dyDescent="0.2">
      <c r="T20770" s="212"/>
      <c r="U20770" s="213"/>
      <c r="V20770" s="213"/>
      <c r="W20770" s="213"/>
      <c r="X20770" s="214"/>
      <c r="Y20770" s="214"/>
      <c r="Z20770" s="214"/>
      <c r="AA20770" s="217"/>
      <c r="AB20770" s="217"/>
      <c r="AC20770" s="217"/>
      <c r="AD20770" s="213"/>
    </row>
    <row r="20771" spans="20:30" x14ac:dyDescent="0.2">
      <c r="T20771" s="212"/>
      <c r="U20771" s="213"/>
      <c r="V20771" s="213"/>
      <c r="W20771" s="213"/>
      <c r="X20771" s="214"/>
      <c r="Y20771" s="214"/>
      <c r="Z20771" s="214"/>
      <c r="AA20771" s="217"/>
      <c r="AB20771" s="217"/>
      <c r="AC20771" s="217"/>
      <c r="AD20771" s="213"/>
    </row>
    <row r="20772" spans="20:30" x14ac:dyDescent="0.2">
      <c r="T20772" s="212"/>
      <c r="U20772" s="213"/>
      <c r="V20772" s="213"/>
      <c r="W20772" s="213"/>
      <c r="X20772" s="214"/>
      <c r="Y20772" s="214"/>
      <c r="Z20772" s="214"/>
      <c r="AA20772" s="217"/>
      <c r="AB20772" s="217"/>
      <c r="AC20772" s="217"/>
      <c r="AD20772" s="213"/>
    </row>
    <row r="20773" spans="20:30" x14ac:dyDescent="0.2">
      <c r="T20773" s="212"/>
      <c r="U20773" s="213"/>
      <c r="V20773" s="213"/>
      <c r="W20773" s="213"/>
      <c r="X20773" s="214"/>
      <c r="Y20773" s="214"/>
      <c r="Z20773" s="214"/>
      <c r="AA20773" s="217"/>
      <c r="AB20773" s="217"/>
      <c r="AC20773" s="217"/>
      <c r="AD20773" s="213"/>
    </row>
    <row r="20774" spans="20:30" x14ac:dyDescent="0.2">
      <c r="T20774" s="212"/>
      <c r="U20774" s="213"/>
      <c r="V20774" s="213"/>
      <c r="W20774" s="213"/>
      <c r="X20774" s="214"/>
      <c r="Y20774" s="214"/>
      <c r="Z20774" s="214"/>
      <c r="AA20774" s="217"/>
      <c r="AB20774" s="217"/>
      <c r="AC20774" s="217"/>
      <c r="AD20774" s="213"/>
    </row>
    <row r="20775" spans="20:30" x14ac:dyDescent="0.2">
      <c r="T20775" s="212"/>
      <c r="U20775" s="213"/>
      <c r="V20775" s="213"/>
      <c r="W20775" s="213"/>
      <c r="X20775" s="214"/>
      <c r="Y20775" s="214"/>
      <c r="Z20775" s="214"/>
      <c r="AA20775" s="217"/>
      <c r="AB20775" s="217"/>
      <c r="AC20775" s="217"/>
      <c r="AD20775" s="213"/>
    </row>
    <row r="20776" spans="20:30" x14ac:dyDescent="0.2">
      <c r="T20776" s="212"/>
      <c r="U20776" s="213"/>
      <c r="V20776" s="213"/>
      <c r="W20776" s="213"/>
      <c r="X20776" s="214"/>
      <c r="Y20776" s="214"/>
      <c r="Z20776" s="214"/>
      <c r="AA20776" s="217"/>
      <c r="AB20776" s="217"/>
      <c r="AC20776" s="217"/>
      <c r="AD20776" s="213"/>
    </row>
    <row r="20777" spans="20:30" x14ac:dyDescent="0.2">
      <c r="T20777" s="212"/>
      <c r="U20777" s="213"/>
      <c r="V20777" s="213"/>
      <c r="W20777" s="213"/>
      <c r="X20777" s="214"/>
      <c r="Y20777" s="214"/>
      <c r="Z20777" s="214"/>
      <c r="AA20777" s="217"/>
      <c r="AB20777" s="217"/>
      <c r="AC20777" s="217"/>
      <c r="AD20777" s="213"/>
    </row>
    <row r="20778" spans="20:30" x14ac:dyDescent="0.2">
      <c r="T20778" s="212"/>
      <c r="U20778" s="213"/>
      <c r="V20778" s="213"/>
      <c r="W20778" s="213"/>
      <c r="X20778" s="214"/>
      <c r="Y20778" s="214"/>
      <c r="Z20778" s="214"/>
      <c r="AA20778" s="217"/>
      <c r="AB20778" s="217"/>
      <c r="AC20778" s="217"/>
      <c r="AD20778" s="213"/>
    </row>
    <row r="20779" spans="20:30" x14ac:dyDescent="0.2">
      <c r="T20779" s="212"/>
      <c r="U20779" s="213"/>
      <c r="V20779" s="213"/>
      <c r="W20779" s="213"/>
      <c r="X20779" s="214"/>
      <c r="Y20779" s="214"/>
      <c r="Z20779" s="214"/>
      <c r="AA20779" s="217"/>
      <c r="AB20779" s="217"/>
      <c r="AC20779" s="217"/>
      <c r="AD20779" s="213"/>
    </row>
    <row r="20780" spans="20:30" x14ac:dyDescent="0.2">
      <c r="T20780" s="212"/>
      <c r="U20780" s="213"/>
      <c r="V20780" s="213"/>
      <c r="W20780" s="213"/>
      <c r="X20780" s="214"/>
      <c r="Y20780" s="214"/>
      <c r="Z20780" s="214"/>
      <c r="AA20780" s="217"/>
      <c r="AB20780" s="217"/>
      <c r="AC20780" s="217"/>
      <c r="AD20780" s="213"/>
    </row>
    <row r="20781" spans="20:30" x14ac:dyDescent="0.2">
      <c r="T20781" s="212"/>
      <c r="U20781" s="213"/>
      <c r="V20781" s="213"/>
      <c r="W20781" s="213"/>
      <c r="X20781" s="214"/>
      <c r="Y20781" s="214"/>
      <c r="Z20781" s="214"/>
      <c r="AA20781" s="217"/>
      <c r="AB20781" s="217"/>
      <c r="AC20781" s="217"/>
      <c r="AD20781" s="213"/>
    </row>
    <row r="20782" spans="20:30" x14ac:dyDescent="0.2">
      <c r="T20782" s="212"/>
      <c r="U20782" s="213"/>
      <c r="V20782" s="213"/>
      <c r="W20782" s="213"/>
      <c r="X20782" s="214"/>
      <c r="Y20782" s="214"/>
      <c r="Z20782" s="214"/>
      <c r="AA20782" s="217"/>
      <c r="AB20782" s="217"/>
      <c r="AC20782" s="217"/>
      <c r="AD20782" s="213"/>
    </row>
    <row r="20783" spans="20:30" x14ac:dyDescent="0.2">
      <c r="T20783" s="212"/>
      <c r="U20783" s="213"/>
      <c r="V20783" s="213"/>
      <c r="W20783" s="213"/>
      <c r="X20783" s="214"/>
      <c r="Y20783" s="214"/>
      <c r="Z20783" s="214"/>
      <c r="AA20783" s="217"/>
      <c r="AB20783" s="217"/>
      <c r="AC20783" s="217"/>
      <c r="AD20783" s="213"/>
    </row>
    <row r="20784" spans="20:30" x14ac:dyDescent="0.2">
      <c r="T20784" s="212"/>
      <c r="U20784" s="213"/>
      <c r="V20784" s="213"/>
      <c r="W20784" s="213"/>
      <c r="X20784" s="214"/>
      <c r="Y20784" s="214"/>
      <c r="Z20784" s="214"/>
      <c r="AA20784" s="217"/>
      <c r="AB20784" s="217"/>
      <c r="AC20784" s="217"/>
      <c r="AD20784" s="213"/>
    </row>
    <row r="20785" spans="20:30" x14ac:dyDescent="0.2">
      <c r="T20785" s="212"/>
      <c r="U20785" s="213"/>
      <c r="V20785" s="213"/>
      <c r="W20785" s="213"/>
      <c r="X20785" s="214"/>
      <c r="Y20785" s="214"/>
      <c r="Z20785" s="214"/>
      <c r="AA20785" s="217"/>
      <c r="AB20785" s="217"/>
      <c r="AC20785" s="217"/>
      <c r="AD20785" s="213"/>
    </row>
    <row r="20786" spans="20:30" x14ac:dyDescent="0.2">
      <c r="T20786" s="212"/>
      <c r="U20786" s="213"/>
      <c r="V20786" s="213"/>
      <c r="W20786" s="213"/>
      <c r="X20786" s="214"/>
      <c r="Y20786" s="214"/>
      <c r="Z20786" s="214"/>
      <c r="AA20786" s="217"/>
      <c r="AB20786" s="217"/>
      <c r="AC20786" s="217"/>
      <c r="AD20786" s="213"/>
    </row>
    <row r="20787" spans="20:30" x14ac:dyDescent="0.2">
      <c r="T20787" s="212"/>
      <c r="U20787" s="213"/>
      <c r="V20787" s="213"/>
      <c r="W20787" s="213"/>
      <c r="X20787" s="214"/>
      <c r="Y20787" s="214"/>
      <c r="Z20787" s="214"/>
      <c r="AA20787" s="217"/>
      <c r="AB20787" s="217"/>
      <c r="AC20787" s="217"/>
      <c r="AD20787" s="213"/>
    </row>
    <row r="20788" spans="20:30" x14ac:dyDescent="0.2">
      <c r="T20788" s="212"/>
      <c r="U20788" s="213"/>
      <c r="V20788" s="213"/>
      <c r="W20788" s="213"/>
      <c r="X20788" s="214"/>
      <c r="Y20788" s="214"/>
      <c r="Z20788" s="214"/>
      <c r="AA20788" s="217"/>
      <c r="AB20788" s="217"/>
      <c r="AC20788" s="217"/>
      <c r="AD20788" s="213"/>
    </row>
    <row r="20789" spans="20:30" x14ac:dyDescent="0.2">
      <c r="T20789" s="212"/>
      <c r="U20789" s="213"/>
      <c r="V20789" s="213"/>
      <c r="W20789" s="213"/>
      <c r="X20789" s="214"/>
      <c r="Y20789" s="214"/>
      <c r="Z20789" s="214"/>
      <c r="AA20789" s="217"/>
      <c r="AB20789" s="217"/>
      <c r="AC20789" s="217"/>
      <c r="AD20789" s="213"/>
    </row>
    <row r="20790" spans="20:30" x14ac:dyDescent="0.2">
      <c r="T20790" s="212"/>
      <c r="U20790" s="213"/>
      <c r="V20790" s="213"/>
      <c r="W20790" s="213"/>
      <c r="X20790" s="214"/>
      <c r="Y20790" s="214"/>
      <c r="Z20790" s="214"/>
      <c r="AA20790" s="217"/>
      <c r="AB20790" s="217"/>
      <c r="AC20790" s="217"/>
      <c r="AD20790" s="213"/>
    </row>
    <row r="20791" spans="20:30" x14ac:dyDescent="0.2">
      <c r="T20791" s="212"/>
      <c r="U20791" s="213"/>
      <c r="V20791" s="213"/>
      <c r="W20791" s="213"/>
      <c r="X20791" s="214"/>
      <c r="Y20791" s="214"/>
      <c r="Z20791" s="214"/>
      <c r="AA20791" s="217"/>
      <c r="AB20791" s="217"/>
      <c r="AC20791" s="217"/>
      <c r="AD20791" s="213"/>
    </row>
    <row r="20792" spans="20:30" x14ac:dyDescent="0.2">
      <c r="T20792" s="212"/>
      <c r="U20792" s="213"/>
      <c r="V20792" s="213"/>
      <c r="W20792" s="213"/>
      <c r="X20792" s="214"/>
      <c r="Y20792" s="214"/>
      <c r="Z20792" s="214"/>
      <c r="AA20792" s="217"/>
      <c r="AB20792" s="217"/>
      <c r="AC20792" s="217"/>
      <c r="AD20792" s="213"/>
    </row>
    <row r="20793" spans="20:30" x14ac:dyDescent="0.2">
      <c r="T20793" s="212"/>
      <c r="U20793" s="213"/>
      <c r="V20793" s="213"/>
      <c r="W20793" s="213"/>
      <c r="X20793" s="214"/>
      <c r="Y20793" s="214"/>
      <c r="Z20793" s="214"/>
      <c r="AA20793" s="217"/>
      <c r="AB20793" s="217"/>
      <c r="AC20793" s="217"/>
      <c r="AD20793" s="213"/>
    </row>
    <row r="20794" spans="20:30" x14ac:dyDescent="0.2">
      <c r="T20794" s="212"/>
      <c r="U20794" s="213"/>
      <c r="V20794" s="213"/>
      <c r="W20794" s="213"/>
      <c r="X20794" s="214"/>
      <c r="Y20794" s="214"/>
      <c r="Z20794" s="214"/>
      <c r="AA20794" s="217"/>
      <c r="AB20794" s="217"/>
      <c r="AC20794" s="217"/>
      <c r="AD20794" s="213"/>
    </row>
    <row r="20795" spans="20:30" x14ac:dyDescent="0.2">
      <c r="T20795" s="212"/>
      <c r="U20795" s="213"/>
      <c r="V20795" s="213"/>
      <c r="W20795" s="213"/>
      <c r="X20795" s="214"/>
      <c r="Y20795" s="214"/>
      <c r="Z20795" s="214"/>
      <c r="AA20795" s="217"/>
      <c r="AB20795" s="217"/>
      <c r="AC20795" s="217"/>
      <c r="AD20795" s="213"/>
    </row>
    <row r="20796" spans="20:30" x14ac:dyDescent="0.2">
      <c r="T20796" s="212"/>
      <c r="U20796" s="213"/>
      <c r="V20796" s="213"/>
      <c r="W20796" s="213"/>
      <c r="X20796" s="214"/>
      <c r="Y20796" s="214"/>
      <c r="Z20796" s="214"/>
      <c r="AA20796" s="217"/>
      <c r="AB20796" s="217"/>
      <c r="AC20796" s="217"/>
      <c r="AD20796" s="213"/>
    </row>
    <row r="20797" spans="20:30" x14ac:dyDescent="0.2">
      <c r="T20797" s="212"/>
      <c r="U20797" s="213"/>
      <c r="V20797" s="213"/>
      <c r="W20797" s="213"/>
      <c r="X20797" s="214"/>
      <c r="Y20797" s="214"/>
      <c r="Z20797" s="214"/>
      <c r="AA20797" s="217"/>
      <c r="AB20797" s="217"/>
      <c r="AC20797" s="217"/>
      <c r="AD20797" s="213"/>
    </row>
    <row r="20798" spans="20:30" x14ac:dyDescent="0.2">
      <c r="T20798" s="212"/>
      <c r="U20798" s="213"/>
      <c r="V20798" s="213"/>
      <c r="W20798" s="213"/>
      <c r="X20798" s="214"/>
      <c r="Y20798" s="214"/>
      <c r="Z20798" s="214"/>
      <c r="AA20798" s="217"/>
      <c r="AB20798" s="217"/>
      <c r="AC20798" s="217"/>
      <c r="AD20798" s="213"/>
    </row>
    <row r="20799" spans="20:30" x14ac:dyDescent="0.2">
      <c r="T20799" s="212"/>
      <c r="U20799" s="213"/>
      <c r="V20799" s="213"/>
      <c r="W20799" s="213"/>
      <c r="X20799" s="214"/>
      <c r="Y20799" s="214"/>
      <c r="Z20799" s="214"/>
      <c r="AA20799" s="217"/>
      <c r="AB20799" s="217"/>
      <c r="AC20799" s="217"/>
      <c r="AD20799" s="213"/>
    </row>
    <row r="20800" spans="20:30" x14ac:dyDescent="0.2">
      <c r="T20800" s="212"/>
      <c r="U20800" s="213"/>
      <c r="V20800" s="213"/>
      <c r="W20800" s="213"/>
      <c r="X20800" s="214"/>
      <c r="Y20800" s="214"/>
      <c r="Z20800" s="214"/>
      <c r="AA20800" s="217"/>
      <c r="AB20800" s="217"/>
      <c r="AC20800" s="217"/>
      <c r="AD20800" s="213"/>
    </row>
    <row r="20801" spans="20:30" x14ac:dyDescent="0.2">
      <c r="T20801" s="212"/>
      <c r="U20801" s="213"/>
      <c r="V20801" s="213"/>
      <c r="W20801" s="213"/>
      <c r="X20801" s="214"/>
      <c r="Y20801" s="214"/>
      <c r="Z20801" s="214"/>
      <c r="AA20801" s="217"/>
      <c r="AB20801" s="217"/>
      <c r="AC20801" s="217"/>
      <c r="AD20801" s="213"/>
    </row>
    <row r="20802" spans="20:30" x14ac:dyDescent="0.2">
      <c r="T20802" s="212"/>
      <c r="U20802" s="213"/>
      <c r="V20802" s="213"/>
      <c r="W20802" s="213"/>
      <c r="X20802" s="214"/>
      <c r="Y20802" s="214"/>
      <c r="Z20802" s="214"/>
      <c r="AA20802" s="217"/>
      <c r="AB20802" s="217"/>
      <c r="AC20802" s="217"/>
      <c r="AD20802" s="213"/>
    </row>
    <row r="20803" spans="20:30" x14ac:dyDescent="0.2">
      <c r="T20803" s="212"/>
      <c r="U20803" s="213"/>
      <c r="V20803" s="213"/>
      <c r="W20803" s="213"/>
      <c r="X20803" s="214"/>
      <c r="Y20803" s="214"/>
      <c r="Z20803" s="214"/>
      <c r="AA20803" s="217"/>
      <c r="AB20803" s="217"/>
      <c r="AC20803" s="217"/>
      <c r="AD20803" s="213"/>
    </row>
    <row r="20804" spans="20:30" x14ac:dyDescent="0.2">
      <c r="T20804" s="212"/>
      <c r="U20804" s="213"/>
      <c r="V20804" s="213"/>
      <c r="W20804" s="213"/>
      <c r="X20804" s="214"/>
      <c r="Y20804" s="214"/>
      <c r="Z20804" s="214"/>
      <c r="AA20804" s="217"/>
      <c r="AB20804" s="217"/>
      <c r="AC20804" s="217"/>
      <c r="AD20804" s="213"/>
    </row>
    <row r="20805" spans="20:30" x14ac:dyDescent="0.2">
      <c r="T20805" s="212"/>
      <c r="U20805" s="213"/>
      <c r="V20805" s="213"/>
      <c r="W20805" s="213"/>
      <c r="X20805" s="214"/>
      <c r="Y20805" s="214"/>
      <c r="Z20805" s="214"/>
      <c r="AA20805" s="217"/>
      <c r="AB20805" s="217"/>
      <c r="AC20805" s="217"/>
      <c r="AD20805" s="213"/>
    </row>
    <row r="20806" spans="20:30" x14ac:dyDescent="0.2">
      <c r="T20806" s="212"/>
      <c r="U20806" s="213"/>
      <c r="V20806" s="213"/>
      <c r="W20806" s="213"/>
      <c r="X20806" s="214"/>
      <c r="Y20806" s="214"/>
      <c r="Z20806" s="214"/>
      <c r="AA20806" s="217"/>
      <c r="AB20806" s="217"/>
      <c r="AC20806" s="217"/>
      <c r="AD20806" s="213"/>
    </row>
    <row r="20807" spans="20:30" x14ac:dyDescent="0.2">
      <c r="T20807" s="212"/>
      <c r="U20807" s="213"/>
      <c r="V20807" s="213"/>
      <c r="W20807" s="213"/>
      <c r="X20807" s="214"/>
      <c r="Y20807" s="214"/>
      <c r="Z20807" s="214"/>
      <c r="AA20807" s="217"/>
      <c r="AB20807" s="217"/>
      <c r="AC20807" s="217"/>
      <c r="AD20807" s="213"/>
    </row>
    <row r="20808" spans="20:30" x14ac:dyDescent="0.2">
      <c r="T20808" s="212"/>
      <c r="U20808" s="213"/>
      <c r="V20808" s="213"/>
      <c r="W20808" s="213"/>
      <c r="X20808" s="214"/>
      <c r="Y20808" s="214"/>
      <c r="Z20808" s="214"/>
      <c r="AA20808" s="217"/>
      <c r="AB20808" s="217"/>
      <c r="AC20808" s="217"/>
      <c r="AD20808" s="213"/>
    </row>
    <row r="20809" spans="20:30" x14ac:dyDescent="0.2">
      <c r="T20809" s="212"/>
      <c r="U20809" s="213"/>
      <c r="V20809" s="213"/>
      <c r="W20809" s="213"/>
      <c r="X20809" s="214"/>
      <c r="Y20809" s="214"/>
      <c r="Z20809" s="214"/>
      <c r="AA20809" s="217"/>
      <c r="AB20809" s="217"/>
      <c r="AC20809" s="217"/>
      <c r="AD20809" s="213"/>
    </row>
    <row r="20810" spans="20:30" x14ac:dyDescent="0.2">
      <c r="T20810" s="212"/>
      <c r="U20810" s="213"/>
      <c r="V20810" s="213"/>
      <c r="W20810" s="213"/>
      <c r="X20810" s="214"/>
      <c r="Y20810" s="214"/>
      <c r="Z20810" s="214"/>
      <c r="AA20810" s="217"/>
      <c r="AB20810" s="217"/>
      <c r="AC20810" s="217"/>
      <c r="AD20810" s="213"/>
    </row>
    <row r="20811" spans="20:30" x14ac:dyDescent="0.2">
      <c r="T20811" s="212"/>
      <c r="U20811" s="213"/>
      <c r="V20811" s="213"/>
      <c r="W20811" s="213"/>
      <c r="X20811" s="214"/>
      <c r="Y20811" s="214"/>
      <c r="Z20811" s="214"/>
      <c r="AA20811" s="217"/>
      <c r="AB20811" s="217"/>
      <c r="AC20811" s="217"/>
      <c r="AD20811" s="213"/>
    </row>
    <row r="20812" spans="20:30" x14ac:dyDescent="0.2">
      <c r="T20812" s="212"/>
      <c r="U20812" s="213"/>
      <c r="V20812" s="213"/>
      <c r="W20812" s="213"/>
      <c r="X20812" s="214"/>
      <c r="Y20812" s="214"/>
      <c r="Z20812" s="214"/>
      <c r="AA20812" s="217"/>
      <c r="AB20812" s="217"/>
      <c r="AC20812" s="217"/>
      <c r="AD20812" s="213"/>
    </row>
    <row r="20813" spans="20:30" x14ac:dyDescent="0.2">
      <c r="T20813" s="212"/>
      <c r="U20813" s="213"/>
      <c r="V20813" s="213"/>
      <c r="W20813" s="213"/>
      <c r="X20813" s="214"/>
      <c r="Y20813" s="214"/>
      <c r="Z20813" s="214"/>
      <c r="AA20813" s="217"/>
      <c r="AB20813" s="217"/>
      <c r="AC20813" s="217"/>
      <c r="AD20813" s="213"/>
    </row>
    <row r="20814" spans="20:30" x14ac:dyDescent="0.2">
      <c r="T20814" s="212"/>
      <c r="U20814" s="213"/>
      <c r="V20814" s="213"/>
      <c r="W20814" s="213"/>
      <c r="X20814" s="214"/>
      <c r="Y20814" s="214"/>
      <c r="Z20814" s="214"/>
      <c r="AA20814" s="217"/>
      <c r="AB20814" s="217"/>
      <c r="AC20814" s="217"/>
      <c r="AD20814" s="213"/>
    </row>
    <row r="20815" spans="20:30" x14ac:dyDescent="0.2">
      <c r="T20815" s="212"/>
      <c r="U20815" s="213"/>
      <c r="V20815" s="213"/>
      <c r="W20815" s="213"/>
      <c r="X20815" s="214"/>
      <c r="Y20815" s="214"/>
      <c r="Z20815" s="214"/>
      <c r="AA20815" s="217"/>
      <c r="AB20815" s="217"/>
      <c r="AC20815" s="217"/>
      <c r="AD20815" s="213"/>
    </row>
    <row r="20816" spans="20:30" x14ac:dyDescent="0.2">
      <c r="T20816" s="212"/>
      <c r="U20816" s="213"/>
      <c r="V20816" s="213"/>
      <c r="W20816" s="213"/>
      <c r="X20816" s="214"/>
      <c r="Y20816" s="214"/>
      <c r="Z20816" s="214"/>
      <c r="AA20816" s="217"/>
      <c r="AB20816" s="217"/>
      <c r="AC20816" s="217"/>
      <c r="AD20816" s="213"/>
    </row>
    <row r="20817" spans="20:30" x14ac:dyDescent="0.2">
      <c r="T20817" s="212"/>
      <c r="U20817" s="213"/>
      <c r="V20817" s="213"/>
      <c r="W20817" s="213"/>
      <c r="X20817" s="214"/>
      <c r="Y20817" s="214"/>
      <c r="Z20817" s="214"/>
      <c r="AA20817" s="217"/>
      <c r="AB20817" s="217"/>
      <c r="AC20817" s="217"/>
      <c r="AD20817" s="213"/>
    </row>
    <row r="20818" spans="20:30" x14ac:dyDescent="0.2">
      <c r="T20818" s="212"/>
      <c r="U20818" s="213"/>
      <c r="V20818" s="213"/>
      <c r="W20818" s="213"/>
      <c r="X20818" s="214"/>
      <c r="Y20818" s="214"/>
      <c r="Z20818" s="214"/>
      <c r="AA20818" s="217"/>
      <c r="AB20818" s="217"/>
      <c r="AC20818" s="217"/>
      <c r="AD20818" s="213"/>
    </row>
    <row r="20819" spans="20:30" x14ac:dyDescent="0.2">
      <c r="T20819" s="212"/>
      <c r="U20819" s="213"/>
      <c r="V20819" s="213"/>
      <c r="W20819" s="213"/>
      <c r="X20819" s="214"/>
      <c r="Y20819" s="214"/>
      <c r="Z20819" s="214"/>
      <c r="AA20819" s="217"/>
      <c r="AB20819" s="217"/>
      <c r="AC20819" s="217"/>
      <c r="AD20819" s="213"/>
    </row>
    <row r="20820" spans="20:30" x14ac:dyDescent="0.2">
      <c r="T20820" s="212"/>
      <c r="U20820" s="213"/>
      <c r="V20820" s="213"/>
      <c r="W20820" s="213"/>
      <c r="X20820" s="214"/>
      <c r="Y20820" s="214"/>
      <c r="Z20820" s="214"/>
      <c r="AA20820" s="217"/>
      <c r="AB20820" s="217"/>
      <c r="AC20820" s="217"/>
      <c r="AD20820" s="213"/>
    </row>
    <row r="20821" spans="20:30" x14ac:dyDescent="0.2">
      <c r="T20821" s="212"/>
      <c r="U20821" s="213"/>
      <c r="V20821" s="213"/>
      <c r="W20821" s="213"/>
      <c r="X20821" s="214"/>
      <c r="Y20821" s="214"/>
      <c r="Z20821" s="214"/>
      <c r="AA20821" s="217"/>
      <c r="AB20821" s="217"/>
      <c r="AC20821" s="217"/>
      <c r="AD20821" s="213"/>
    </row>
    <row r="20822" spans="20:30" x14ac:dyDescent="0.2">
      <c r="T20822" s="212"/>
      <c r="U20822" s="213"/>
      <c r="V20822" s="213"/>
      <c r="W20822" s="213"/>
      <c r="X20822" s="214"/>
      <c r="Y20822" s="214"/>
      <c r="Z20822" s="214"/>
      <c r="AA20822" s="217"/>
      <c r="AB20822" s="217"/>
      <c r="AC20822" s="217"/>
      <c r="AD20822" s="213"/>
    </row>
    <row r="20823" spans="20:30" x14ac:dyDescent="0.2">
      <c r="T20823" s="212"/>
      <c r="U20823" s="213"/>
      <c r="V20823" s="213"/>
      <c r="W20823" s="213"/>
      <c r="X20823" s="214"/>
      <c r="Y20823" s="214"/>
      <c r="Z20823" s="214"/>
      <c r="AA20823" s="217"/>
      <c r="AB20823" s="217"/>
      <c r="AC20823" s="217"/>
      <c r="AD20823" s="213"/>
    </row>
    <row r="20824" spans="20:30" x14ac:dyDescent="0.2">
      <c r="T20824" s="212"/>
      <c r="U20824" s="213"/>
      <c r="V20824" s="213"/>
      <c r="W20824" s="213"/>
      <c r="X20824" s="214"/>
      <c r="Y20824" s="214"/>
      <c r="Z20824" s="214"/>
      <c r="AA20824" s="217"/>
      <c r="AB20824" s="217"/>
      <c r="AC20824" s="217"/>
      <c r="AD20824" s="213"/>
    </row>
    <row r="20825" spans="20:30" x14ac:dyDescent="0.2">
      <c r="T20825" s="212"/>
      <c r="U20825" s="213"/>
      <c r="V20825" s="213"/>
      <c r="W20825" s="213"/>
      <c r="X20825" s="214"/>
      <c r="Y20825" s="214"/>
      <c r="Z20825" s="214"/>
      <c r="AA20825" s="217"/>
      <c r="AB20825" s="217"/>
      <c r="AC20825" s="217"/>
      <c r="AD20825" s="213"/>
    </row>
    <row r="20826" spans="20:30" x14ac:dyDescent="0.2">
      <c r="T20826" s="212"/>
      <c r="U20826" s="213"/>
      <c r="V20826" s="213"/>
      <c r="W20826" s="213"/>
      <c r="X20826" s="214"/>
      <c r="Y20826" s="214"/>
      <c r="Z20826" s="214"/>
      <c r="AA20826" s="217"/>
      <c r="AB20826" s="217"/>
      <c r="AC20826" s="217"/>
      <c r="AD20826" s="213"/>
    </row>
    <row r="20827" spans="20:30" x14ac:dyDescent="0.2">
      <c r="T20827" s="212"/>
      <c r="U20827" s="213"/>
      <c r="V20827" s="213"/>
      <c r="W20827" s="213"/>
      <c r="X20827" s="214"/>
      <c r="Y20827" s="214"/>
      <c r="Z20827" s="214"/>
      <c r="AA20827" s="217"/>
      <c r="AB20827" s="217"/>
      <c r="AC20827" s="217"/>
      <c r="AD20827" s="213"/>
    </row>
    <row r="20828" spans="20:30" x14ac:dyDescent="0.2">
      <c r="T20828" s="212"/>
      <c r="U20828" s="213"/>
      <c r="V20828" s="213"/>
      <c r="W20828" s="213"/>
      <c r="X20828" s="214"/>
      <c r="Y20828" s="214"/>
      <c r="Z20828" s="214"/>
      <c r="AA20828" s="217"/>
      <c r="AB20828" s="217"/>
      <c r="AC20828" s="217"/>
      <c r="AD20828" s="213"/>
    </row>
    <row r="20829" spans="20:30" x14ac:dyDescent="0.2">
      <c r="T20829" s="212"/>
      <c r="U20829" s="213"/>
      <c r="V20829" s="213"/>
      <c r="W20829" s="213"/>
      <c r="X20829" s="214"/>
      <c r="Y20829" s="214"/>
      <c r="Z20829" s="214"/>
      <c r="AA20829" s="217"/>
      <c r="AB20829" s="217"/>
      <c r="AC20829" s="217"/>
      <c r="AD20829" s="213"/>
    </row>
    <row r="20830" spans="20:30" x14ac:dyDescent="0.2">
      <c r="T20830" s="212"/>
      <c r="U20830" s="213"/>
      <c r="V20830" s="213"/>
      <c r="W20830" s="213"/>
      <c r="X20830" s="214"/>
      <c r="Y20830" s="214"/>
      <c r="Z20830" s="214"/>
      <c r="AA20830" s="217"/>
      <c r="AB20830" s="217"/>
      <c r="AC20830" s="217"/>
      <c r="AD20830" s="213"/>
    </row>
    <row r="20831" spans="20:30" x14ac:dyDescent="0.2">
      <c r="T20831" s="212"/>
      <c r="U20831" s="213"/>
      <c r="V20831" s="213"/>
      <c r="W20831" s="213"/>
      <c r="X20831" s="214"/>
      <c r="Y20831" s="214"/>
      <c r="Z20831" s="214"/>
      <c r="AA20831" s="217"/>
      <c r="AB20831" s="217"/>
      <c r="AC20831" s="217"/>
      <c r="AD20831" s="213"/>
    </row>
    <row r="20832" spans="20:30" x14ac:dyDescent="0.2">
      <c r="T20832" s="212"/>
      <c r="U20832" s="213"/>
      <c r="V20832" s="213"/>
      <c r="W20832" s="213"/>
      <c r="X20832" s="214"/>
      <c r="Y20832" s="214"/>
      <c r="Z20832" s="214"/>
      <c r="AA20832" s="217"/>
      <c r="AB20832" s="217"/>
      <c r="AC20832" s="217"/>
      <c r="AD20832" s="213"/>
    </row>
    <row r="20833" spans="20:30" x14ac:dyDescent="0.2">
      <c r="T20833" s="212"/>
      <c r="U20833" s="213"/>
      <c r="V20833" s="213"/>
      <c r="W20833" s="213"/>
      <c r="X20833" s="214"/>
      <c r="Y20833" s="214"/>
      <c r="Z20833" s="214"/>
      <c r="AA20833" s="217"/>
      <c r="AB20833" s="217"/>
      <c r="AC20833" s="217"/>
      <c r="AD20833" s="213"/>
    </row>
    <row r="20834" spans="20:30" x14ac:dyDescent="0.2">
      <c r="T20834" s="212"/>
      <c r="U20834" s="213"/>
      <c r="V20834" s="213"/>
      <c r="W20834" s="213"/>
      <c r="X20834" s="214"/>
      <c r="Y20834" s="214"/>
      <c r="Z20834" s="214"/>
      <c r="AA20834" s="217"/>
      <c r="AB20834" s="217"/>
      <c r="AC20834" s="217"/>
      <c r="AD20834" s="213"/>
    </row>
    <row r="20835" spans="20:30" x14ac:dyDescent="0.2">
      <c r="T20835" s="212"/>
      <c r="U20835" s="213"/>
      <c r="V20835" s="213"/>
      <c r="W20835" s="213"/>
      <c r="X20835" s="214"/>
      <c r="Y20835" s="214"/>
      <c r="Z20835" s="214"/>
      <c r="AA20835" s="217"/>
      <c r="AB20835" s="217"/>
      <c r="AC20835" s="217"/>
      <c r="AD20835" s="213"/>
    </row>
    <row r="20836" spans="20:30" x14ac:dyDescent="0.2">
      <c r="T20836" s="212"/>
      <c r="U20836" s="213"/>
      <c r="V20836" s="213"/>
      <c r="W20836" s="213"/>
      <c r="X20836" s="214"/>
      <c r="Y20836" s="214"/>
      <c r="Z20836" s="214"/>
      <c r="AA20836" s="217"/>
      <c r="AB20836" s="217"/>
      <c r="AC20836" s="217"/>
      <c r="AD20836" s="213"/>
    </row>
    <row r="20837" spans="20:30" x14ac:dyDescent="0.2">
      <c r="T20837" s="212"/>
      <c r="U20837" s="213"/>
      <c r="V20837" s="213"/>
      <c r="W20837" s="213"/>
      <c r="X20837" s="214"/>
      <c r="Y20837" s="214"/>
      <c r="Z20837" s="214"/>
      <c r="AA20837" s="217"/>
      <c r="AB20837" s="217"/>
      <c r="AC20837" s="217"/>
      <c r="AD20837" s="213"/>
    </row>
    <row r="20838" spans="20:30" x14ac:dyDescent="0.2">
      <c r="T20838" s="212"/>
      <c r="U20838" s="213"/>
      <c r="V20838" s="213"/>
      <c r="W20838" s="213"/>
      <c r="X20838" s="214"/>
      <c r="Y20838" s="214"/>
      <c r="Z20838" s="214"/>
      <c r="AA20838" s="217"/>
      <c r="AB20838" s="217"/>
      <c r="AC20838" s="217"/>
      <c r="AD20838" s="213"/>
    </row>
    <row r="20839" spans="20:30" x14ac:dyDescent="0.2">
      <c r="T20839" s="212"/>
      <c r="U20839" s="213"/>
      <c r="V20839" s="213"/>
      <c r="W20839" s="213"/>
      <c r="X20839" s="214"/>
      <c r="Y20839" s="214"/>
      <c r="Z20839" s="214"/>
      <c r="AA20839" s="217"/>
      <c r="AB20839" s="217"/>
      <c r="AC20839" s="217"/>
      <c r="AD20839" s="213"/>
    </row>
    <row r="20840" spans="20:30" x14ac:dyDescent="0.2">
      <c r="T20840" s="212"/>
      <c r="U20840" s="213"/>
      <c r="V20840" s="213"/>
      <c r="W20840" s="213"/>
      <c r="X20840" s="214"/>
      <c r="Y20840" s="214"/>
      <c r="Z20840" s="214"/>
      <c r="AA20840" s="217"/>
      <c r="AB20840" s="217"/>
      <c r="AC20840" s="217"/>
      <c r="AD20840" s="213"/>
    </row>
    <row r="20841" spans="20:30" x14ac:dyDescent="0.2">
      <c r="T20841" s="212"/>
      <c r="U20841" s="213"/>
      <c r="V20841" s="213"/>
      <c r="W20841" s="213"/>
      <c r="X20841" s="214"/>
      <c r="Y20841" s="214"/>
      <c r="Z20841" s="214"/>
      <c r="AA20841" s="217"/>
      <c r="AB20841" s="217"/>
      <c r="AC20841" s="217"/>
      <c r="AD20841" s="213"/>
    </row>
    <row r="20842" spans="20:30" x14ac:dyDescent="0.2">
      <c r="T20842" s="212"/>
      <c r="U20842" s="213"/>
      <c r="V20842" s="213"/>
      <c r="W20842" s="213"/>
      <c r="X20842" s="214"/>
      <c r="Y20842" s="214"/>
      <c r="Z20842" s="214"/>
      <c r="AA20842" s="217"/>
      <c r="AB20842" s="217"/>
      <c r="AC20842" s="217"/>
      <c r="AD20842" s="213"/>
    </row>
    <row r="20843" spans="20:30" x14ac:dyDescent="0.2">
      <c r="T20843" s="212"/>
      <c r="U20843" s="213"/>
      <c r="V20843" s="213"/>
      <c r="W20843" s="213"/>
      <c r="X20843" s="214"/>
      <c r="Y20843" s="214"/>
      <c r="Z20843" s="214"/>
      <c r="AA20843" s="217"/>
      <c r="AB20843" s="217"/>
      <c r="AC20843" s="217"/>
      <c r="AD20843" s="213"/>
    </row>
    <row r="20844" spans="20:30" x14ac:dyDescent="0.2">
      <c r="T20844" s="212"/>
      <c r="U20844" s="213"/>
      <c r="V20844" s="213"/>
      <c r="W20844" s="213"/>
      <c r="X20844" s="214"/>
      <c r="Y20844" s="214"/>
      <c r="Z20844" s="214"/>
      <c r="AA20844" s="217"/>
      <c r="AB20844" s="217"/>
      <c r="AC20844" s="217"/>
      <c r="AD20844" s="213"/>
    </row>
    <row r="20845" spans="20:30" x14ac:dyDescent="0.2">
      <c r="T20845" s="212"/>
      <c r="U20845" s="213"/>
      <c r="V20845" s="213"/>
      <c r="W20845" s="213"/>
      <c r="X20845" s="214"/>
      <c r="Y20845" s="214"/>
      <c r="Z20845" s="214"/>
      <c r="AA20845" s="217"/>
      <c r="AB20845" s="217"/>
      <c r="AC20845" s="217"/>
      <c r="AD20845" s="213"/>
    </row>
    <row r="20846" spans="20:30" x14ac:dyDescent="0.2">
      <c r="T20846" s="212"/>
      <c r="U20846" s="213"/>
      <c r="V20846" s="213"/>
      <c r="W20846" s="213"/>
      <c r="X20846" s="214"/>
      <c r="Y20846" s="214"/>
      <c r="Z20846" s="214"/>
      <c r="AA20846" s="217"/>
      <c r="AB20846" s="217"/>
      <c r="AC20846" s="217"/>
      <c r="AD20846" s="213"/>
    </row>
    <row r="20847" spans="20:30" x14ac:dyDescent="0.2">
      <c r="T20847" s="212"/>
      <c r="U20847" s="213"/>
      <c r="V20847" s="213"/>
      <c r="W20847" s="213"/>
      <c r="X20847" s="214"/>
      <c r="Y20847" s="214"/>
      <c r="Z20847" s="214"/>
      <c r="AA20847" s="217"/>
      <c r="AB20847" s="217"/>
      <c r="AC20847" s="217"/>
      <c r="AD20847" s="213"/>
    </row>
    <row r="20848" spans="20:30" x14ac:dyDescent="0.2">
      <c r="T20848" s="212"/>
      <c r="U20848" s="213"/>
      <c r="V20848" s="213"/>
      <c r="W20848" s="213"/>
      <c r="X20848" s="214"/>
      <c r="Y20848" s="214"/>
      <c r="Z20848" s="214"/>
      <c r="AA20848" s="217"/>
      <c r="AB20848" s="217"/>
      <c r="AC20848" s="217"/>
      <c r="AD20848" s="213"/>
    </row>
    <row r="20849" spans="20:30" x14ac:dyDescent="0.2">
      <c r="T20849" s="212"/>
      <c r="U20849" s="213"/>
      <c r="V20849" s="213"/>
      <c r="W20849" s="213"/>
      <c r="X20849" s="214"/>
      <c r="Y20849" s="214"/>
      <c r="Z20849" s="214"/>
      <c r="AA20849" s="217"/>
      <c r="AB20849" s="217"/>
      <c r="AC20849" s="217"/>
      <c r="AD20849" s="213"/>
    </row>
    <row r="20850" spans="20:30" x14ac:dyDescent="0.2">
      <c r="T20850" s="212"/>
      <c r="U20850" s="213"/>
      <c r="V20850" s="213"/>
      <c r="W20850" s="213"/>
      <c r="X20850" s="214"/>
      <c r="Y20850" s="214"/>
      <c r="Z20850" s="214"/>
      <c r="AA20850" s="217"/>
      <c r="AB20850" s="217"/>
      <c r="AC20850" s="217"/>
      <c r="AD20850" s="213"/>
    </row>
    <row r="20851" spans="20:30" x14ac:dyDescent="0.2">
      <c r="T20851" s="212"/>
      <c r="U20851" s="213"/>
      <c r="V20851" s="213"/>
      <c r="W20851" s="213"/>
      <c r="X20851" s="214"/>
      <c r="Y20851" s="214"/>
      <c r="Z20851" s="214"/>
      <c r="AA20851" s="217"/>
      <c r="AB20851" s="217"/>
      <c r="AC20851" s="217"/>
      <c r="AD20851" s="213"/>
    </row>
    <row r="20852" spans="20:30" x14ac:dyDescent="0.2">
      <c r="T20852" s="212"/>
      <c r="U20852" s="213"/>
      <c r="V20852" s="213"/>
      <c r="W20852" s="213"/>
      <c r="X20852" s="214"/>
      <c r="Y20852" s="214"/>
      <c r="Z20852" s="214"/>
      <c r="AA20852" s="217"/>
      <c r="AB20852" s="217"/>
      <c r="AC20852" s="217"/>
      <c r="AD20852" s="213"/>
    </row>
    <row r="20853" spans="20:30" x14ac:dyDescent="0.2">
      <c r="T20853" s="212"/>
      <c r="U20853" s="213"/>
      <c r="V20853" s="213"/>
      <c r="W20853" s="213"/>
      <c r="X20853" s="214"/>
      <c r="Y20853" s="214"/>
      <c r="Z20853" s="214"/>
      <c r="AA20853" s="217"/>
      <c r="AB20853" s="217"/>
      <c r="AC20853" s="217"/>
      <c r="AD20853" s="213"/>
    </row>
    <row r="20854" spans="20:30" x14ac:dyDescent="0.2">
      <c r="T20854" s="212"/>
      <c r="U20854" s="213"/>
      <c r="V20854" s="213"/>
      <c r="W20854" s="213"/>
      <c r="X20854" s="214"/>
      <c r="Y20854" s="214"/>
      <c r="Z20854" s="214"/>
      <c r="AA20854" s="217"/>
      <c r="AB20854" s="217"/>
      <c r="AC20854" s="217"/>
      <c r="AD20854" s="213"/>
    </row>
    <row r="20855" spans="20:30" x14ac:dyDescent="0.2">
      <c r="T20855" s="212"/>
      <c r="U20855" s="213"/>
      <c r="V20855" s="213"/>
      <c r="W20855" s="213"/>
      <c r="X20855" s="214"/>
      <c r="Y20855" s="214"/>
      <c r="Z20855" s="214"/>
      <c r="AA20855" s="217"/>
      <c r="AB20855" s="217"/>
      <c r="AC20855" s="217"/>
      <c r="AD20855" s="213"/>
    </row>
    <row r="20856" spans="20:30" x14ac:dyDescent="0.2">
      <c r="T20856" s="212"/>
      <c r="U20856" s="213"/>
      <c r="V20856" s="213"/>
      <c r="W20856" s="213"/>
      <c r="X20856" s="214"/>
      <c r="Y20856" s="214"/>
      <c r="Z20856" s="214"/>
      <c r="AA20856" s="217"/>
      <c r="AB20856" s="217"/>
      <c r="AC20856" s="217"/>
      <c r="AD20856" s="213"/>
    </row>
    <row r="20857" spans="20:30" x14ac:dyDescent="0.2">
      <c r="T20857" s="212"/>
      <c r="U20857" s="213"/>
      <c r="V20857" s="213"/>
      <c r="W20857" s="213"/>
      <c r="X20857" s="214"/>
      <c r="Y20857" s="214"/>
      <c r="Z20857" s="214"/>
      <c r="AA20857" s="217"/>
      <c r="AB20857" s="217"/>
      <c r="AC20857" s="217"/>
      <c r="AD20857" s="213"/>
    </row>
    <row r="20858" spans="20:30" x14ac:dyDescent="0.2">
      <c r="T20858" s="212"/>
      <c r="U20858" s="213"/>
      <c r="V20858" s="213"/>
      <c r="W20858" s="213"/>
      <c r="X20858" s="214"/>
      <c r="Y20858" s="214"/>
      <c r="Z20858" s="214"/>
      <c r="AA20858" s="217"/>
      <c r="AB20858" s="217"/>
      <c r="AC20858" s="217"/>
      <c r="AD20858" s="213"/>
    </row>
    <row r="20859" spans="20:30" x14ac:dyDescent="0.2">
      <c r="T20859" s="212"/>
      <c r="U20859" s="213"/>
      <c r="V20859" s="213"/>
      <c r="W20859" s="213"/>
      <c r="X20859" s="214"/>
      <c r="Y20859" s="214"/>
      <c r="Z20859" s="214"/>
      <c r="AA20859" s="217"/>
      <c r="AB20859" s="217"/>
      <c r="AC20859" s="217"/>
      <c r="AD20859" s="213"/>
    </row>
    <row r="20860" spans="20:30" x14ac:dyDescent="0.2">
      <c r="T20860" s="212"/>
      <c r="U20860" s="213"/>
      <c r="V20860" s="213"/>
      <c r="W20860" s="213"/>
      <c r="X20860" s="214"/>
      <c r="Y20860" s="214"/>
      <c r="Z20860" s="214"/>
      <c r="AA20860" s="217"/>
      <c r="AB20860" s="217"/>
      <c r="AC20860" s="217"/>
      <c r="AD20860" s="213"/>
    </row>
    <row r="20861" spans="20:30" x14ac:dyDescent="0.2">
      <c r="T20861" s="212"/>
      <c r="U20861" s="213"/>
      <c r="V20861" s="213"/>
      <c r="W20861" s="213"/>
      <c r="X20861" s="214"/>
      <c r="Y20861" s="214"/>
      <c r="Z20861" s="214"/>
      <c r="AA20861" s="217"/>
      <c r="AB20861" s="217"/>
      <c r="AC20861" s="217"/>
      <c r="AD20861" s="213"/>
    </row>
    <row r="20862" spans="20:30" x14ac:dyDescent="0.2">
      <c r="T20862" s="212"/>
      <c r="U20862" s="213"/>
      <c r="V20862" s="213"/>
      <c r="W20862" s="213"/>
      <c r="X20862" s="214"/>
      <c r="Y20862" s="214"/>
      <c r="Z20862" s="214"/>
      <c r="AA20862" s="217"/>
      <c r="AB20862" s="217"/>
      <c r="AC20862" s="217"/>
      <c r="AD20862" s="213"/>
    </row>
    <row r="20863" spans="20:30" x14ac:dyDescent="0.2">
      <c r="T20863" s="212"/>
      <c r="U20863" s="213"/>
      <c r="V20863" s="213"/>
      <c r="W20863" s="213"/>
      <c r="X20863" s="214"/>
      <c r="Y20863" s="214"/>
      <c r="Z20863" s="214"/>
      <c r="AA20863" s="217"/>
      <c r="AB20863" s="217"/>
      <c r="AC20863" s="217"/>
      <c r="AD20863" s="213"/>
    </row>
    <row r="20864" spans="20:30" x14ac:dyDescent="0.2">
      <c r="T20864" s="212"/>
      <c r="U20864" s="213"/>
      <c r="V20864" s="213"/>
      <c r="W20864" s="213"/>
      <c r="X20864" s="214"/>
      <c r="Y20864" s="214"/>
      <c r="Z20864" s="214"/>
      <c r="AA20864" s="217"/>
      <c r="AB20864" s="217"/>
      <c r="AC20864" s="217"/>
      <c r="AD20864" s="213"/>
    </row>
    <row r="20865" spans="20:30" x14ac:dyDescent="0.2">
      <c r="T20865" s="212"/>
      <c r="U20865" s="213"/>
      <c r="V20865" s="213"/>
      <c r="W20865" s="213"/>
      <c r="X20865" s="214"/>
      <c r="Y20865" s="214"/>
      <c r="Z20865" s="214"/>
      <c r="AA20865" s="217"/>
      <c r="AB20865" s="217"/>
      <c r="AC20865" s="217"/>
      <c r="AD20865" s="213"/>
    </row>
    <row r="20866" spans="20:30" x14ac:dyDescent="0.2">
      <c r="T20866" s="212"/>
      <c r="U20866" s="213"/>
      <c r="V20866" s="213"/>
      <c r="W20866" s="213"/>
      <c r="X20866" s="214"/>
      <c r="Y20866" s="214"/>
      <c r="Z20866" s="214"/>
      <c r="AA20866" s="217"/>
      <c r="AB20866" s="217"/>
      <c r="AC20866" s="217"/>
      <c r="AD20866" s="213"/>
    </row>
    <row r="20867" spans="20:30" x14ac:dyDescent="0.2">
      <c r="T20867" s="212"/>
      <c r="U20867" s="213"/>
      <c r="V20867" s="213"/>
      <c r="W20867" s="213"/>
      <c r="X20867" s="214"/>
      <c r="Y20867" s="214"/>
      <c r="Z20867" s="214"/>
      <c r="AA20867" s="217"/>
      <c r="AB20867" s="217"/>
      <c r="AC20867" s="217"/>
      <c r="AD20867" s="213"/>
    </row>
    <row r="20868" spans="20:30" x14ac:dyDescent="0.2">
      <c r="T20868" s="212"/>
      <c r="U20868" s="213"/>
      <c r="V20868" s="213"/>
      <c r="W20868" s="213"/>
      <c r="X20868" s="214"/>
      <c r="Y20868" s="214"/>
      <c r="Z20868" s="214"/>
      <c r="AA20868" s="217"/>
      <c r="AB20868" s="217"/>
      <c r="AC20868" s="217"/>
      <c r="AD20868" s="213"/>
    </row>
    <row r="20869" spans="20:30" x14ac:dyDescent="0.2">
      <c r="T20869" s="212"/>
      <c r="U20869" s="213"/>
      <c r="V20869" s="213"/>
      <c r="W20869" s="213"/>
      <c r="X20869" s="214"/>
      <c r="Y20869" s="214"/>
      <c r="Z20869" s="214"/>
      <c r="AA20869" s="217"/>
      <c r="AB20869" s="217"/>
      <c r="AC20869" s="217"/>
      <c r="AD20869" s="213"/>
    </row>
    <row r="20870" spans="20:30" x14ac:dyDescent="0.2">
      <c r="T20870" s="212"/>
      <c r="U20870" s="213"/>
      <c r="V20870" s="213"/>
      <c r="W20870" s="213"/>
      <c r="X20870" s="214"/>
      <c r="Y20870" s="214"/>
      <c r="Z20870" s="214"/>
      <c r="AA20870" s="217"/>
      <c r="AB20870" s="217"/>
      <c r="AC20870" s="217"/>
      <c r="AD20870" s="213"/>
    </row>
    <row r="20871" spans="20:30" x14ac:dyDescent="0.2">
      <c r="T20871" s="212"/>
      <c r="U20871" s="213"/>
      <c r="V20871" s="213"/>
      <c r="W20871" s="213"/>
      <c r="X20871" s="214"/>
      <c r="Y20871" s="214"/>
      <c r="Z20871" s="214"/>
      <c r="AA20871" s="217"/>
      <c r="AB20871" s="217"/>
      <c r="AC20871" s="217"/>
      <c r="AD20871" s="213"/>
    </row>
    <row r="20872" spans="20:30" x14ac:dyDescent="0.2">
      <c r="T20872" s="212"/>
      <c r="U20872" s="213"/>
      <c r="V20872" s="213"/>
      <c r="W20872" s="213"/>
      <c r="X20872" s="214"/>
      <c r="Y20872" s="214"/>
      <c r="Z20872" s="214"/>
      <c r="AA20872" s="217"/>
      <c r="AB20872" s="217"/>
      <c r="AC20872" s="217"/>
      <c r="AD20872" s="213"/>
    </row>
    <row r="20873" spans="20:30" x14ac:dyDescent="0.2">
      <c r="T20873" s="212"/>
      <c r="U20873" s="213"/>
      <c r="V20873" s="213"/>
      <c r="W20873" s="213"/>
      <c r="X20873" s="214"/>
      <c r="Y20873" s="214"/>
      <c r="Z20873" s="214"/>
      <c r="AA20873" s="217"/>
      <c r="AB20873" s="217"/>
      <c r="AC20873" s="217"/>
      <c r="AD20873" s="213"/>
    </row>
    <row r="20874" spans="20:30" x14ac:dyDescent="0.2">
      <c r="T20874" s="212"/>
      <c r="U20874" s="213"/>
      <c r="V20874" s="213"/>
      <c r="W20874" s="213"/>
      <c r="X20874" s="214"/>
      <c r="Y20874" s="214"/>
      <c r="Z20874" s="214"/>
      <c r="AA20874" s="217"/>
      <c r="AB20874" s="217"/>
      <c r="AC20874" s="217"/>
      <c r="AD20874" s="213"/>
    </row>
    <row r="20875" spans="20:30" x14ac:dyDescent="0.2">
      <c r="T20875" s="212"/>
      <c r="U20875" s="213"/>
      <c r="V20875" s="213"/>
      <c r="W20875" s="213"/>
      <c r="X20875" s="214"/>
      <c r="Y20875" s="214"/>
      <c r="Z20875" s="214"/>
      <c r="AA20875" s="217"/>
      <c r="AB20875" s="217"/>
      <c r="AC20875" s="217"/>
      <c r="AD20875" s="213"/>
    </row>
    <row r="20876" spans="20:30" x14ac:dyDescent="0.2">
      <c r="T20876" s="212"/>
      <c r="U20876" s="213"/>
      <c r="V20876" s="213"/>
      <c r="W20876" s="213"/>
      <c r="X20876" s="214"/>
      <c r="Y20876" s="214"/>
      <c r="Z20876" s="214"/>
      <c r="AA20876" s="217"/>
      <c r="AB20876" s="217"/>
      <c r="AC20876" s="217"/>
      <c r="AD20876" s="213"/>
    </row>
    <row r="20877" spans="20:30" x14ac:dyDescent="0.2">
      <c r="T20877" s="212"/>
      <c r="U20877" s="213"/>
      <c r="V20877" s="213"/>
      <c r="W20877" s="213"/>
      <c r="X20877" s="214"/>
      <c r="Y20877" s="214"/>
      <c r="Z20877" s="214"/>
      <c r="AA20877" s="217"/>
      <c r="AB20877" s="217"/>
      <c r="AC20877" s="217"/>
      <c r="AD20877" s="213"/>
    </row>
    <row r="20878" spans="20:30" x14ac:dyDescent="0.2">
      <c r="T20878" s="212"/>
      <c r="U20878" s="213"/>
      <c r="V20878" s="213"/>
      <c r="W20878" s="213"/>
      <c r="X20878" s="214"/>
      <c r="Y20878" s="214"/>
      <c r="Z20878" s="214"/>
      <c r="AA20878" s="217"/>
      <c r="AB20878" s="217"/>
      <c r="AC20878" s="217"/>
      <c r="AD20878" s="213"/>
    </row>
    <row r="20879" spans="20:30" x14ac:dyDescent="0.2">
      <c r="T20879" s="212"/>
      <c r="U20879" s="213"/>
      <c r="V20879" s="213"/>
      <c r="W20879" s="213"/>
      <c r="X20879" s="214"/>
      <c r="Y20879" s="214"/>
      <c r="Z20879" s="214"/>
      <c r="AA20879" s="217"/>
      <c r="AB20879" s="217"/>
      <c r="AC20879" s="217"/>
      <c r="AD20879" s="213"/>
    </row>
    <row r="20880" spans="20:30" x14ac:dyDescent="0.2">
      <c r="T20880" s="212"/>
      <c r="U20880" s="213"/>
      <c r="V20880" s="213"/>
      <c r="W20880" s="213"/>
      <c r="X20880" s="214"/>
      <c r="Y20880" s="214"/>
      <c r="Z20880" s="214"/>
      <c r="AA20880" s="217"/>
      <c r="AB20880" s="217"/>
      <c r="AC20880" s="217"/>
      <c r="AD20880" s="213"/>
    </row>
    <row r="20881" spans="20:30" x14ac:dyDescent="0.2">
      <c r="T20881" s="212"/>
      <c r="U20881" s="213"/>
      <c r="V20881" s="213"/>
      <c r="W20881" s="213"/>
      <c r="X20881" s="214"/>
      <c r="Y20881" s="214"/>
      <c r="Z20881" s="214"/>
      <c r="AA20881" s="217"/>
      <c r="AB20881" s="217"/>
      <c r="AC20881" s="217"/>
      <c r="AD20881" s="213"/>
    </row>
    <row r="20882" spans="20:30" x14ac:dyDescent="0.2">
      <c r="T20882" s="212"/>
      <c r="U20882" s="213"/>
      <c r="V20882" s="213"/>
      <c r="W20882" s="213"/>
      <c r="X20882" s="214"/>
      <c r="Y20882" s="214"/>
      <c r="Z20882" s="214"/>
      <c r="AA20882" s="217"/>
      <c r="AB20882" s="217"/>
      <c r="AC20882" s="217"/>
      <c r="AD20882" s="213"/>
    </row>
    <row r="20883" spans="20:30" x14ac:dyDescent="0.2">
      <c r="T20883" s="212"/>
      <c r="U20883" s="213"/>
      <c r="V20883" s="213"/>
      <c r="W20883" s="213"/>
      <c r="X20883" s="214"/>
      <c r="Y20883" s="214"/>
      <c r="Z20883" s="214"/>
      <c r="AA20883" s="217"/>
      <c r="AB20883" s="217"/>
      <c r="AC20883" s="217"/>
      <c r="AD20883" s="213"/>
    </row>
    <row r="20884" spans="20:30" x14ac:dyDescent="0.2">
      <c r="T20884" s="212"/>
      <c r="U20884" s="213"/>
      <c r="V20884" s="213"/>
      <c r="W20884" s="213"/>
      <c r="X20884" s="214"/>
      <c r="Y20884" s="214"/>
      <c r="Z20884" s="214"/>
      <c r="AA20884" s="217"/>
      <c r="AB20884" s="217"/>
      <c r="AC20884" s="217"/>
      <c r="AD20884" s="213"/>
    </row>
    <row r="20885" spans="20:30" x14ac:dyDescent="0.2">
      <c r="T20885" s="212"/>
      <c r="U20885" s="213"/>
      <c r="V20885" s="213"/>
      <c r="W20885" s="213"/>
      <c r="X20885" s="214"/>
      <c r="Y20885" s="214"/>
      <c r="Z20885" s="214"/>
      <c r="AA20885" s="217"/>
      <c r="AB20885" s="217"/>
      <c r="AC20885" s="217"/>
      <c r="AD20885" s="213"/>
    </row>
    <row r="20886" spans="20:30" x14ac:dyDescent="0.2">
      <c r="T20886" s="212"/>
      <c r="U20886" s="213"/>
      <c r="V20886" s="213"/>
      <c r="W20886" s="213"/>
      <c r="X20886" s="214"/>
      <c r="Y20886" s="214"/>
      <c r="Z20886" s="214"/>
      <c r="AA20886" s="217"/>
      <c r="AB20886" s="217"/>
      <c r="AC20886" s="217"/>
      <c r="AD20886" s="213"/>
    </row>
    <row r="20887" spans="20:30" x14ac:dyDescent="0.2">
      <c r="T20887" s="212"/>
      <c r="U20887" s="213"/>
      <c r="V20887" s="213"/>
      <c r="W20887" s="213"/>
      <c r="X20887" s="214"/>
      <c r="Y20887" s="214"/>
      <c r="Z20887" s="214"/>
      <c r="AA20887" s="217"/>
      <c r="AB20887" s="217"/>
      <c r="AC20887" s="217"/>
      <c r="AD20887" s="213"/>
    </row>
    <row r="20888" spans="20:30" x14ac:dyDescent="0.2">
      <c r="T20888" s="212"/>
      <c r="U20888" s="213"/>
      <c r="V20888" s="213"/>
      <c r="W20888" s="213"/>
      <c r="X20888" s="214"/>
      <c r="Y20888" s="214"/>
      <c r="Z20888" s="214"/>
      <c r="AA20888" s="217"/>
      <c r="AB20888" s="217"/>
      <c r="AC20888" s="217"/>
      <c r="AD20888" s="213"/>
    </row>
    <row r="20889" spans="20:30" x14ac:dyDescent="0.2">
      <c r="T20889" s="212"/>
      <c r="U20889" s="213"/>
      <c r="V20889" s="213"/>
      <c r="W20889" s="213"/>
      <c r="X20889" s="214"/>
      <c r="Y20889" s="214"/>
      <c r="Z20889" s="214"/>
      <c r="AA20889" s="217"/>
      <c r="AB20889" s="217"/>
      <c r="AC20889" s="217"/>
      <c r="AD20889" s="213"/>
    </row>
    <row r="20890" spans="20:30" x14ac:dyDescent="0.2">
      <c r="T20890" s="212"/>
      <c r="U20890" s="213"/>
      <c r="V20890" s="213"/>
      <c r="W20890" s="213"/>
      <c r="X20890" s="214"/>
      <c r="Y20890" s="214"/>
      <c r="Z20890" s="214"/>
      <c r="AA20890" s="217"/>
      <c r="AB20890" s="217"/>
      <c r="AC20890" s="217"/>
      <c r="AD20890" s="213"/>
    </row>
    <row r="20891" spans="20:30" x14ac:dyDescent="0.2">
      <c r="T20891" s="212"/>
      <c r="U20891" s="213"/>
      <c r="V20891" s="213"/>
      <c r="W20891" s="213"/>
      <c r="X20891" s="214"/>
      <c r="Y20891" s="214"/>
      <c r="Z20891" s="214"/>
      <c r="AA20891" s="217"/>
      <c r="AB20891" s="217"/>
      <c r="AC20891" s="217"/>
      <c r="AD20891" s="213"/>
    </row>
    <row r="20892" spans="20:30" x14ac:dyDescent="0.2">
      <c r="T20892" s="212"/>
      <c r="U20892" s="213"/>
      <c r="V20892" s="213"/>
      <c r="W20892" s="213"/>
      <c r="X20892" s="214"/>
      <c r="Y20892" s="214"/>
      <c r="Z20892" s="214"/>
      <c r="AA20892" s="217"/>
      <c r="AB20892" s="217"/>
      <c r="AC20892" s="217"/>
      <c r="AD20892" s="213"/>
    </row>
    <row r="20893" spans="20:30" x14ac:dyDescent="0.2">
      <c r="T20893" s="212"/>
      <c r="U20893" s="213"/>
      <c r="V20893" s="213"/>
      <c r="W20893" s="213"/>
      <c r="X20893" s="214"/>
      <c r="Y20893" s="214"/>
      <c r="Z20893" s="214"/>
      <c r="AA20893" s="217"/>
      <c r="AB20893" s="217"/>
      <c r="AC20893" s="217"/>
      <c r="AD20893" s="213"/>
    </row>
    <row r="20894" spans="20:30" x14ac:dyDescent="0.2">
      <c r="T20894" s="212"/>
      <c r="U20894" s="213"/>
      <c r="V20894" s="213"/>
      <c r="W20894" s="213"/>
      <c r="X20894" s="214"/>
      <c r="Y20894" s="214"/>
      <c r="Z20894" s="214"/>
      <c r="AA20894" s="217"/>
      <c r="AB20894" s="217"/>
      <c r="AC20894" s="217"/>
      <c r="AD20894" s="213"/>
    </row>
    <row r="20895" spans="20:30" x14ac:dyDescent="0.2">
      <c r="T20895" s="212"/>
      <c r="U20895" s="213"/>
      <c r="V20895" s="213"/>
      <c r="W20895" s="213"/>
      <c r="X20895" s="214"/>
      <c r="Y20895" s="214"/>
      <c r="Z20895" s="214"/>
      <c r="AA20895" s="217"/>
      <c r="AB20895" s="217"/>
      <c r="AC20895" s="217"/>
      <c r="AD20895" s="213"/>
    </row>
    <row r="20896" spans="20:30" x14ac:dyDescent="0.2">
      <c r="T20896" s="212"/>
      <c r="U20896" s="213"/>
      <c r="V20896" s="213"/>
      <c r="W20896" s="213"/>
      <c r="X20896" s="214"/>
      <c r="Y20896" s="214"/>
      <c r="Z20896" s="214"/>
      <c r="AA20896" s="217"/>
      <c r="AB20896" s="217"/>
      <c r="AC20896" s="217"/>
      <c r="AD20896" s="213"/>
    </row>
    <row r="20897" spans="20:30" x14ac:dyDescent="0.2">
      <c r="T20897" s="212"/>
      <c r="U20897" s="213"/>
      <c r="V20897" s="213"/>
      <c r="W20897" s="213"/>
      <c r="X20897" s="214"/>
      <c r="Y20897" s="214"/>
      <c r="Z20897" s="214"/>
      <c r="AA20897" s="217"/>
      <c r="AB20897" s="217"/>
      <c r="AC20897" s="217"/>
      <c r="AD20897" s="213"/>
    </row>
    <row r="20898" spans="20:30" x14ac:dyDescent="0.2">
      <c r="T20898" s="212"/>
      <c r="U20898" s="213"/>
      <c r="V20898" s="213"/>
      <c r="W20898" s="213"/>
      <c r="X20898" s="214"/>
      <c r="Y20898" s="214"/>
      <c r="Z20898" s="214"/>
      <c r="AA20898" s="217"/>
      <c r="AB20898" s="217"/>
      <c r="AC20898" s="217"/>
      <c r="AD20898" s="213"/>
    </row>
    <row r="20899" spans="20:30" x14ac:dyDescent="0.2">
      <c r="T20899" s="212"/>
      <c r="U20899" s="213"/>
      <c r="V20899" s="213"/>
      <c r="W20899" s="213"/>
      <c r="X20899" s="214"/>
      <c r="Y20899" s="214"/>
      <c r="Z20899" s="214"/>
      <c r="AA20899" s="217"/>
      <c r="AB20899" s="217"/>
      <c r="AC20899" s="217"/>
      <c r="AD20899" s="213"/>
    </row>
    <row r="20900" spans="20:30" x14ac:dyDescent="0.2">
      <c r="T20900" s="212"/>
      <c r="U20900" s="213"/>
      <c r="V20900" s="213"/>
      <c r="W20900" s="213"/>
      <c r="X20900" s="214"/>
      <c r="Y20900" s="214"/>
      <c r="Z20900" s="214"/>
      <c r="AA20900" s="217"/>
      <c r="AB20900" s="217"/>
      <c r="AC20900" s="217"/>
      <c r="AD20900" s="213"/>
    </row>
    <row r="20901" spans="20:30" x14ac:dyDescent="0.2">
      <c r="T20901" s="212"/>
      <c r="U20901" s="213"/>
      <c r="V20901" s="213"/>
      <c r="W20901" s="213"/>
      <c r="X20901" s="214"/>
      <c r="Y20901" s="214"/>
      <c r="Z20901" s="214"/>
      <c r="AA20901" s="217"/>
      <c r="AB20901" s="217"/>
      <c r="AC20901" s="217"/>
      <c r="AD20901" s="213"/>
    </row>
    <row r="20902" spans="20:30" x14ac:dyDescent="0.2">
      <c r="T20902" s="212"/>
      <c r="U20902" s="213"/>
      <c r="V20902" s="213"/>
      <c r="W20902" s="213"/>
      <c r="X20902" s="214"/>
      <c r="Y20902" s="214"/>
      <c r="Z20902" s="214"/>
      <c r="AA20902" s="217"/>
      <c r="AB20902" s="217"/>
      <c r="AC20902" s="217"/>
      <c r="AD20902" s="213"/>
    </row>
    <row r="20903" spans="20:30" x14ac:dyDescent="0.2">
      <c r="T20903" s="212"/>
      <c r="U20903" s="213"/>
      <c r="V20903" s="213"/>
      <c r="W20903" s="213"/>
      <c r="X20903" s="214"/>
      <c r="Y20903" s="214"/>
      <c r="Z20903" s="214"/>
      <c r="AA20903" s="217"/>
      <c r="AB20903" s="217"/>
      <c r="AC20903" s="217"/>
      <c r="AD20903" s="213"/>
    </row>
    <row r="20904" spans="20:30" x14ac:dyDescent="0.2">
      <c r="T20904" s="212"/>
      <c r="U20904" s="213"/>
      <c r="V20904" s="213"/>
      <c r="W20904" s="213"/>
      <c r="X20904" s="214"/>
      <c r="Y20904" s="214"/>
      <c r="Z20904" s="214"/>
      <c r="AA20904" s="217"/>
      <c r="AB20904" s="217"/>
      <c r="AC20904" s="217"/>
      <c r="AD20904" s="213"/>
    </row>
    <row r="20905" spans="20:30" x14ac:dyDescent="0.2">
      <c r="T20905" s="212"/>
      <c r="U20905" s="213"/>
      <c r="V20905" s="213"/>
      <c r="W20905" s="213"/>
      <c r="X20905" s="214"/>
      <c r="Y20905" s="214"/>
      <c r="Z20905" s="214"/>
      <c r="AA20905" s="217"/>
      <c r="AB20905" s="217"/>
      <c r="AC20905" s="217"/>
      <c r="AD20905" s="213"/>
    </row>
    <row r="20906" spans="20:30" x14ac:dyDescent="0.2">
      <c r="T20906" s="212"/>
      <c r="U20906" s="213"/>
      <c r="V20906" s="213"/>
      <c r="W20906" s="213"/>
      <c r="X20906" s="214"/>
      <c r="Y20906" s="214"/>
      <c r="Z20906" s="214"/>
      <c r="AA20906" s="217"/>
      <c r="AB20906" s="217"/>
      <c r="AC20906" s="217"/>
      <c r="AD20906" s="213"/>
    </row>
    <row r="20907" spans="20:30" x14ac:dyDescent="0.2">
      <c r="T20907" s="212"/>
      <c r="U20907" s="213"/>
      <c r="V20907" s="213"/>
      <c r="W20907" s="213"/>
      <c r="X20907" s="214"/>
      <c r="Y20907" s="214"/>
      <c r="Z20907" s="214"/>
      <c r="AA20907" s="217"/>
      <c r="AB20907" s="217"/>
      <c r="AC20907" s="217"/>
      <c r="AD20907" s="213"/>
    </row>
    <row r="20908" spans="20:30" x14ac:dyDescent="0.2">
      <c r="T20908" s="212"/>
      <c r="U20908" s="213"/>
      <c r="V20908" s="213"/>
      <c r="W20908" s="213"/>
      <c r="X20908" s="214"/>
      <c r="Y20908" s="214"/>
      <c r="Z20908" s="214"/>
      <c r="AA20908" s="217"/>
      <c r="AB20908" s="217"/>
      <c r="AC20908" s="217"/>
      <c r="AD20908" s="213"/>
    </row>
    <row r="20909" spans="20:30" x14ac:dyDescent="0.2">
      <c r="T20909" s="212"/>
      <c r="U20909" s="213"/>
      <c r="V20909" s="213"/>
      <c r="W20909" s="213"/>
      <c r="X20909" s="214"/>
      <c r="Y20909" s="214"/>
      <c r="Z20909" s="214"/>
      <c r="AA20909" s="217"/>
      <c r="AB20909" s="217"/>
      <c r="AC20909" s="217"/>
      <c r="AD20909" s="213"/>
    </row>
    <row r="20910" spans="20:30" x14ac:dyDescent="0.2">
      <c r="T20910" s="212"/>
      <c r="U20910" s="213"/>
      <c r="V20910" s="213"/>
      <c r="W20910" s="213"/>
      <c r="X20910" s="214"/>
      <c r="Y20910" s="214"/>
      <c r="Z20910" s="214"/>
      <c r="AA20910" s="217"/>
      <c r="AB20910" s="217"/>
      <c r="AC20910" s="217"/>
      <c r="AD20910" s="213"/>
    </row>
    <row r="20911" spans="20:30" x14ac:dyDescent="0.2">
      <c r="T20911" s="212"/>
      <c r="U20911" s="213"/>
      <c r="V20911" s="213"/>
      <c r="W20911" s="213"/>
      <c r="X20911" s="214"/>
      <c r="Y20911" s="214"/>
      <c r="Z20911" s="214"/>
      <c r="AA20911" s="217"/>
      <c r="AB20911" s="217"/>
      <c r="AC20911" s="217"/>
      <c r="AD20911" s="213"/>
    </row>
    <row r="20912" spans="20:30" x14ac:dyDescent="0.2">
      <c r="T20912" s="212"/>
      <c r="U20912" s="213"/>
      <c r="V20912" s="213"/>
      <c r="W20912" s="213"/>
      <c r="X20912" s="214"/>
      <c r="Y20912" s="214"/>
      <c r="Z20912" s="214"/>
      <c r="AA20912" s="217"/>
      <c r="AB20912" s="217"/>
      <c r="AC20912" s="217"/>
      <c r="AD20912" s="213"/>
    </row>
    <row r="20913" spans="20:30" x14ac:dyDescent="0.2">
      <c r="T20913" s="212"/>
      <c r="U20913" s="213"/>
      <c r="V20913" s="213"/>
      <c r="W20913" s="213"/>
      <c r="X20913" s="214"/>
      <c r="Y20913" s="214"/>
      <c r="Z20913" s="214"/>
      <c r="AA20913" s="217"/>
      <c r="AB20913" s="217"/>
      <c r="AC20913" s="217"/>
      <c r="AD20913" s="213"/>
    </row>
    <row r="20914" spans="20:30" x14ac:dyDescent="0.2">
      <c r="T20914" s="212"/>
      <c r="U20914" s="213"/>
      <c r="V20914" s="213"/>
      <c r="W20914" s="213"/>
      <c r="X20914" s="214"/>
      <c r="Y20914" s="214"/>
      <c r="Z20914" s="214"/>
      <c r="AA20914" s="217"/>
      <c r="AB20914" s="217"/>
      <c r="AC20914" s="217"/>
      <c r="AD20914" s="213"/>
    </row>
    <row r="20915" spans="20:30" x14ac:dyDescent="0.2">
      <c r="T20915" s="212"/>
      <c r="U20915" s="213"/>
      <c r="V20915" s="213"/>
      <c r="W20915" s="213"/>
      <c r="X20915" s="214"/>
      <c r="Y20915" s="214"/>
      <c r="Z20915" s="214"/>
      <c r="AA20915" s="217"/>
      <c r="AB20915" s="217"/>
      <c r="AC20915" s="217"/>
      <c r="AD20915" s="213"/>
    </row>
    <row r="20916" spans="20:30" x14ac:dyDescent="0.2">
      <c r="T20916" s="212"/>
      <c r="U20916" s="213"/>
      <c r="V20916" s="213"/>
      <c r="W20916" s="213"/>
      <c r="X20916" s="214"/>
      <c r="Y20916" s="214"/>
      <c r="Z20916" s="214"/>
      <c r="AA20916" s="217"/>
      <c r="AB20916" s="217"/>
      <c r="AC20916" s="217"/>
      <c r="AD20916" s="213"/>
    </row>
    <row r="20917" spans="20:30" x14ac:dyDescent="0.2">
      <c r="T20917" s="212"/>
      <c r="U20917" s="213"/>
      <c r="V20917" s="213"/>
      <c r="W20917" s="213"/>
      <c r="X20917" s="214"/>
      <c r="Y20917" s="214"/>
      <c r="Z20917" s="214"/>
      <c r="AA20917" s="217"/>
      <c r="AB20917" s="217"/>
      <c r="AC20917" s="217"/>
      <c r="AD20917" s="213"/>
    </row>
    <row r="20918" spans="20:30" x14ac:dyDescent="0.2">
      <c r="T20918" s="212"/>
      <c r="U20918" s="213"/>
      <c r="V20918" s="213"/>
      <c r="W20918" s="213"/>
      <c r="X20918" s="214"/>
      <c r="Y20918" s="214"/>
      <c r="Z20918" s="214"/>
      <c r="AA20918" s="217"/>
      <c r="AB20918" s="217"/>
      <c r="AC20918" s="217"/>
      <c r="AD20918" s="213"/>
    </row>
    <row r="20919" spans="20:30" x14ac:dyDescent="0.2">
      <c r="T20919" s="212"/>
      <c r="U20919" s="213"/>
      <c r="V20919" s="213"/>
      <c r="W20919" s="213"/>
      <c r="X20919" s="214"/>
      <c r="Y20919" s="214"/>
      <c r="Z20919" s="214"/>
      <c r="AA20919" s="217"/>
      <c r="AB20919" s="217"/>
      <c r="AC20919" s="217"/>
      <c r="AD20919" s="213"/>
    </row>
    <row r="20920" spans="20:30" x14ac:dyDescent="0.2">
      <c r="T20920" s="212"/>
      <c r="U20920" s="213"/>
      <c r="V20920" s="213"/>
      <c r="W20920" s="213"/>
      <c r="X20920" s="214"/>
      <c r="Y20920" s="214"/>
      <c r="Z20920" s="214"/>
      <c r="AA20920" s="217"/>
      <c r="AB20920" s="217"/>
      <c r="AC20920" s="217"/>
      <c r="AD20920" s="213"/>
    </row>
    <row r="20921" spans="20:30" x14ac:dyDescent="0.2">
      <c r="T20921" s="212"/>
      <c r="U20921" s="213"/>
      <c r="V20921" s="213"/>
      <c r="W20921" s="213"/>
      <c r="X20921" s="214"/>
      <c r="Y20921" s="214"/>
      <c r="Z20921" s="214"/>
      <c r="AA20921" s="217"/>
      <c r="AB20921" s="217"/>
      <c r="AC20921" s="217"/>
      <c r="AD20921" s="213"/>
    </row>
    <row r="20922" spans="20:30" x14ac:dyDescent="0.2">
      <c r="T20922" s="212"/>
      <c r="U20922" s="213"/>
      <c r="V20922" s="213"/>
      <c r="W20922" s="213"/>
      <c r="X20922" s="214"/>
      <c r="Y20922" s="214"/>
      <c r="Z20922" s="214"/>
      <c r="AA20922" s="217"/>
      <c r="AB20922" s="217"/>
      <c r="AC20922" s="217"/>
      <c r="AD20922" s="213"/>
    </row>
    <row r="20923" spans="20:30" x14ac:dyDescent="0.2">
      <c r="T20923" s="212"/>
      <c r="U20923" s="213"/>
      <c r="V20923" s="213"/>
      <c r="W20923" s="212"/>
      <c r="X20923" s="214"/>
      <c r="Y20923" s="214"/>
      <c r="Z20923" s="214"/>
      <c r="AA20923" s="215"/>
      <c r="AB20923" s="215"/>
      <c r="AC20923" s="215"/>
      <c r="AD20923" s="212"/>
    </row>
    <row r="20924" spans="20:30" x14ac:dyDescent="0.2">
      <c r="T20924" s="212"/>
      <c r="U20924" s="213"/>
      <c r="V20924" s="213"/>
      <c r="W20924" s="213"/>
      <c r="X20924" s="214"/>
      <c r="Y20924" s="214"/>
      <c r="Z20924" s="214"/>
      <c r="AA20924" s="217"/>
      <c r="AB20924" s="217"/>
      <c r="AC20924" s="217"/>
      <c r="AD20924" s="213"/>
    </row>
    <row r="20925" spans="20:30" x14ac:dyDescent="0.2">
      <c r="T20925" s="212"/>
      <c r="U20925" s="213"/>
      <c r="V20925" s="213"/>
      <c r="W20925" s="213"/>
      <c r="X20925" s="214"/>
      <c r="Y20925" s="214"/>
      <c r="Z20925" s="214"/>
      <c r="AA20925" s="217"/>
      <c r="AB20925" s="217"/>
      <c r="AC20925" s="217"/>
      <c r="AD20925" s="213"/>
    </row>
    <row r="20926" spans="20:30" x14ac:dyDescent="0.2">
      <c r="T20926" s="212"/>
      <c r="U20926" s="213"/>
      <c r="V20926" s="213"/>
      <c r="W20926" s="213"/>
      <c r="X20926" s="214"/>
      <c r="Y20926" s="214"/>
      <c r="Z20926" s="214"/>
      <c r="AA20926" s="217"/>
      <c r="AB20926" s="217"/>
      <c r="AC20926" s="217"/>
      <c r="AD20926" s="213"/>
    </row>
    <row r="20927" spans="20:30" x14ac:dyDescent="0.2">
      <c r="T20927" s="212"/>
      <c r="U20927" s="213"/>
      <c r="V20927" s="213"/>
      <c r="W20927" s="213"/>
      <c r="X20927" s="214"/>
      <c r="Y20927" s="214"/>
      <c r="Z20927" s="214"/>
      <c r="AA20927" s="217"/>
      <c r="AB20927" s="217"/>
      <c r="AC20927" s="217"/>
      <c r="AD20927" s="213"/>
    </row>
    <row r="20928" spans="20:30" x14ac:dyDescent="0.2">
      <c r="T20928" s="212"/>
      <c r="U20928" s="213"/>
      <c r="V20928" s="213"/>
      <c r="W20928" s="213"/>
      <c r="X20928" s="214"/>
      <c r="Y20928" s="214"/>
      <c r="Z20928" s="214"/>
      <c r="AA20928" s="217"/>
      <c r="AB20928" s="217"/>
      <c r="AC20928" s="217"/>
      <c r="AD20928" s="213"/>
    </row>
    <row r="20929" spans="20:30" x14ac:dyDescent="0.2">
      <c r="T20929" s="212"/>
      <c r="U20929" s="213"/>
      <c r="V20929" s="213"/>
      <c r="W20929" s="213"/>
      <c r="X20929" s="214"/>
      <c r="Y20929" s="214"/>
      <c r="Z20929" s="214"/>
      <c r="AA20929" s="217"/>
      <c r="AB20929" s="217"/>
      <c r="AC20929" s="217"/>
      <c r="AD20929" s="213"/>
    </row>
    <row r="20930" spans="20:30" x14ac:dyDescent="0.2">
      <c r="T20930" s="212"/>
      <c r="U20930" s="213"/>
      <c r="V20930" s="213"/>
      <c r="W20930" s="213"/>
      <c r="X20930" s="214"/>
      <c r="Y20930" s="214"/>
      <c r="Z20930" s="214"/>
      <c r="AA20930" s="217"/>
      <c r="AB20930" s="217"/>
      <c r="AC20930" s="217"/>
      <c r="AD20930" s="213"/>
    </row>
    <row r="20931" spans="20:30" x14ac:dyDescent="0.2">
      <c r="T20931" s="212"/>
      <c r="U20931" s="213"/>
      <c r="V20931" s="213"/>
      <c r="W20931" s="213"/>
      <c r="X20931" s="214"/>
      <c r="Y20931" s="214"/>
      <c r="Z20931" s="214"/>
      <c r="AA20931" s="217"/>
      <c r="AB20931" s="217"/>
      <c r="AC20931" s="217"/>
      <c r="AD20931" s="213"/>
    </row>
    <row r="20932" spans="20:30" x14ac:dyDescent="0.2">
      <c r="T20932" s="212"/>
      <c r="U20932" s="213"/>
      <c r="V20932" s="213"/>
      <c r="W20932" s="213"/>
      <c r="X20932" s="214"/>
      <c r="Y20932" s="214"/>
      <c r="Z20932" s="214"/>
      <c r="AA20932" s="217"/>
      <c r="AB20932" s="217"/>
      <c r="AC20932" s="217"/>
      <c r="AD20932" s="213"/>
    </row>
    <row r="20933" spans="20:30" x14ac:dyDescent="0.2">
      <c r="T20933" s="212"/>
      <c r="U20933" s="213"/>
      <c r="V20933" s="213"/>
      <c r="W20933" s="213"/>
      <c r="X20933" s="214"/>
      <c r="Y20933" s="214"/>
      <c r="Z20933" s="214"/>
      <c r="AA20933" s="217"/>
      <c r="AB20933" s="217"/>
      <c r="AC20933" s="217"/>
      <c r="AD20933" s="213"/>
    </row>
    <row r="20934" spans="20:30" x14ac:dyDescent="0.2">
      <c r="T20934" s="212"/>
      <c r="U20934" s="213"/>
      <c r="V20934" s="213"/>
      <c r="W20934" s="213"/>
      <c r="X20934" s="214"/>
      <c r="Y20934" s="214"/>
      <c r="Z20934" s="214"/>
      <c r="AA20934" s="217"/>
      <c r="AB20934" s="217"/>
      <c r="AC20934" s="217"/>
      <c r="AD20934" s="213"/>
    </row>
    <row r="20935" spans="20:30" x14ac:dyDescent="0.2">
      <c r="T20935" s="212"/>
      <c r="U20935" s="213"/>
      <c r="V20935" s="213"/>
      <c r="W20935" s="213"/>
      <c r="X20935" s="214"/>
      <c r="Y20935" s="214"/>
      <c r="Z20935" s="214"/>
      <c r="AA20935" s="217"/>
      <c r="AB20935" s="217"/>
      <c r="AC20935" s="217"/>
      <c r="AD20935" s="213"/>
    </row>
    <row r="20936" spans="20:30" x14ac:dyDescent="0.2">
      <c r="T20936" s="212"/>
      <c r="U20936" s="213"/>
      <c r="V20936" s="213"/>
      <c r="W20936" s="213"/>
      <c r="X20936" s="214"/>
      <c r="Y20936" s="214"/>
      <c r="Z20936" s="214"/>
      <c r="AA20936" s="217"/>
      <c r="AB20936" s="217"/>
      <c r="AC20936" s="217"/>
      <c r="AD20936" s="213"/>
    </row>
    <row r="20937" spans="20:30" x14ac:dyDescent="0.2">
      <c r="T20937" s="212"/>
      <c r="U20937" s="213"/>
      <c r="V20937" s="213"/>
      <c r="W20937" s="213"/>
      <c r="X20937" s="214"/>
      <c r="Y20937" s="214"/>
      <c r="Z20937" s="214"/>
      <c r="AA20937" s="217"/>
      <c r="AB20937" s="217"/>
      <c r="AC20937" s="217"/>
      <c r="AD20937" s="213"/>
    </row>
    <row r="20938" spans="20:30" x14ac:dyDescent="0.2">
      <c r="T20938" s="212"/>
      <c r="U20938" s="213"/>
      <c r="V20938" s="213"/>
      <c r="W20938" s="213"/>
      <c r="X20938" s="214"/>
      <c r="Y20938" s="214"/>
      <c r="Z20938" s="214"/>
      <c r="AA20938" s="217"/>
      <c r="AB20938" s="217"/>
      <c r="AC20938" s="217"/>
      <c r="AD20938" s="213"/>
    </row>
    <row r="20939" spans="20:30" x14ac:dyDescent="0.2">
      <c r="T20939" s="212"/>
      <c r="U20939" s="213"/>
      <c r="V20939" s="213"/>
      <c r="W20939" s="213"/>
      <c r="X20939" s="214"/>
      <c r="Y20939" s="214"/>
      <c r="Z20939" s="214"/>
      <c r="AA20939" s="217"/>
      <c r="AB20939" s="217"/>
      <c r="AC20939" s="217"/>
      <c r="AD20939" s="213"/>
    </row>
    <row r="20940" spans="20:30" x14ac:dyDescent="0.2">
      <c r="T20940" s="212"/>
      <c r="U20940" s="213"/>
      <c r="V20940" s="213"/>
      <c r="W20940" s="213"/>
      <c r="X20940" s="214"/>
      <c r="Y20940" s="214"/>
      <c r="Z20940" s="214"/>
      <c r="AA20940" s="217"/>
      <c r="AB20940" s="217"/>
      <c r="AC20940" s="217"/>
      <c r="AD20940" s="213"/>
    </row>
    <row r="20941" spans="20:30" x14ac:dyDescent="0.2">
      <c r="T20941" s="212"/>
      <c r="U20941" s="213"/>
      <c r="V20941" s="213"/>
      <c r="W20941" s="213"/>
      <c r="X20941" s="214"/>
      <c r="Y20941" s="214"/>
      <c r="Z20941" s="214"/>
      <c r="AA20941" s="217"/>
      <c r="AB20941" s="217"/>
      <c r="AC20941" s="217"/>
      <c r="AD20941" s="213"/>
    </row>
    <row r="20942" spans="20:30" x14ac:dyDescent="0.2">
      <c r="T20942" s="212"/>
      <c r="U20942" s="213"/>
      <c r="V20942" s="213"/>
      <c r="W20942" s="213"/>
      <c r="X20942" s="214"/>
      <c r="Y20942" s="214"/>
      <c r="Z20942" s="214"/>
      <c r="AA20942" s="217"/>
      <c r="AB20942" s="217"/>
      <c r="AC20942" s="217"/>
      <c r="AD20942" s="213"/>
    </row>
    <row r="20943" spans="20:30" x14ac:dyDescent="0.2">
      <c r="T20943" s="212"/>
      <c r="U20943" s="213"/>
      <c r="V20943" s="213"/>
      <c r="W20943" s="213"/>
      <c r="X20943" s="214"/>
      <c r="Y20943" s="214"/>
      <c r="Z20943" s="214"/>
      <c r="AA20943" s="217"/>
      <c r="AB20943" s="217"/>
      <c r="AC20943" s="217"/>
      <c r="AD20943" s="213"/>
    </row>
    <row r="20944" spans="20:30" x14ac:dyDescent="0.2">
      <c r="T20944" s="212"/>
      <c r="U20944" s="213"/>
      <c r="V20944" s="213"/>
      <c r="W20944" s="213"/>
      <c r="X20944" s="214"/>
      <c r="Y20944" s="214"/>
      <c r="Z20944" s="214"/>
      <c r="AA20944" s="217"/>
      <c r="AB20944" s="217"/>
      <c r="AC20944" s="217"/>
      <c r="AD20944" s="213"/>
    </row>
    <row r="20945" spans="20:30" x14ac:dyDescent="0.2">
      <c r="T20945" s="212"/>
      <c r="U20945" s="213"/>
      <c r="V20945" s="213"/>
      <c r="W20945" s="213"/>
      <c r="X20945" s="214"/>
      <c r="Y20945" s="214"/>
      <c r="Z20945" s="214"/>
      <c r="AA20945" s="217"/>
      <c r="AB20945" s="217"/>
      <c r="AC20945" s="217"/>
      <c r="AD20945" s="213"/>
    </row>
    <row r="20946" spans="20:30" x14ac:dyDescent="0.2">
      <c r="T20946" s="212"/>
      <c r="U20946" s="213"/>
      <c r="V20946" s="213"/>
      <c r="W20946" s="213"/>
      <c r="X20946" s="214"/>
      <c r="Y20946" s="214"/>
      <c r="Z20946" s="214"/>
      <c r="AA20946" s="217"/>
      <c r="AB20946" s="217"/>
      <c r="AC20946" s="217"/>
      <c r="AD20946" s="213"/>
    </row>
    <row r="20947" spans="20:30" x14ac:dyDescent="0.2">
      <c r="T20947" s="212"/>
      <c r="U20947" s="213"/>
      <c r="V20947" s="213"/>
      <c r="W20947" s="213"/>
      <c r="X20947" s="214"/>
      <c r="Y20947" s="214"/>
      <c r="Z20947" s="214"/>
      <c r="AA20947" s="217"/>
      <c r="AB20947" s="217"/>
      <c r="AC20947" s="217"/>
      <c r="AD20947" s="213"/>
    </row>
    <row r="20948" spans="20:30" x14ac:dyDescent="0.2">
      <c r="T20948" s="212"/>
      <c r="U20948" s="213"/>
      <c r="V20948" s="213"/>
      <c r="W20948" s="213"/>
      <c r="X20948" s="214"/>
      <c r="Y20948" s="214"/>
      <c r="Z20948" s="214"/>
      <c r="AA20948" s="217"/>
      <c r="AB20948" s="217"/>
      <c r="AC20948" s="217"/>
      <c r="AD20948" s="213"/>
    </row>
    <row r="20949" spans="20:30" x14ac:dyDescent="0.2">
      <c r="T20949" s="212"/>
      <c r="U20949" s="213"/>
      <c r="V20949" s="213"/>
      <c r="W20949" s="213"/>
      <c r="X20949" s="214"/>
      <c r="Y20949" s="214"/>
      <c r="Z20949" s="214"/>
      <c r="AA20949" s="217"/>
      <c r="AB20949" s="217"/>
      <c r="AC20949" s="217"/>
      <c r="AD20949" s="213"/>
    </row>
    <row r="20950" spans="20:30" x14ac:dyDescent="0.2">
      <c r="T20950" s="212"/>
      <c r="U20950" s="213"/>
      <c r="V20950" s="213"/>
      <c r="W20950" s="213"/>
      <c r="X20950" s="214"/>
      <c r="Y20950" s="214"/>
      <c r="Z20950" s="214"/>
      <c r="AA20950" s="217"/>
      <c r="AB20950" s="217"/>
      <c r="AC20950" s="217"/>
      <c r="AD20950" s="213"/>
    </row>
    <row r="20951" spans="20:30" x14ac:dyDescent="0.2">
      <c r="T20951" s="212"/>
      <c r="U20951" s="213"/>
      <c r="V20951" s="213"/>
      <c r="W20951" s="213"/>
      <c r="X20951" s="214"/>
      <c r="Y20951" s="214"/>
      <c r="Z20951" s="214"/>
      <c r="AA20951" s="217"/>
      <c r="AB20951" s="217"/>
      <c r="AC20951" s="217"/>
      <c r="AD20951" s="213"/>
    </row>
    <row r="20952" spans="20:30" x14ac:dyDescent="0.2">
      <c r="T20952" s="212"/>
      <c r="U20952" s="213"/>
      <c r="V20952" s="213"/>
      <c r="W20952" s="213"/>
      <c r="X20952" s="214"/>
      <c r="Y20952" s="214"/>
      <c r="Z20952" s="214"/>
      <c r="AA20952" s="217"/>
      <c r="AB20952" s="217"/>
      <c r="AC20952" s="217"/>
      <c r="AD20952" s="213"/>
    </row>
    <row r="20953" spans="20:30" x14ac:dyDescent="0.2">
      <c r="T20953" s="212"/>
      <c r="U20953" s="213"/>
      <c r="V20953" s="213"/>
      <c r="W20953" s="213"/>
      <c r="X20953" s="214"/>
      <c r="Y20953" s="214"/>
      <c r="Z20953" s="214"/>
      <c r="AA20953" s="217"/>
      <c r="AB20953" s="217"/>
      <c r="AC20953" s="217"/>
      <c r="AD20953" s="213"/>
    </row>
    <row r="20954" spans="20:30" x14ac:dyDescent="0.2">
      <c r="T20954" s="212"/>
      <c r="U20954" s="213"/>
      <c r="V20954" s="213"/>
      <c r="W20954" s="213"/>
      <c r="X20954" s="214"/>
      <c r="Y20954" s="214"/>
      <c r="Z20954" s="214"/>
      <c r="AA20954" s="217"/>
      <c r="AB20954" s="217"/>
      <c r="AC20954" s="217"/>
      <c r="AD20954" s="213"/>
    </row>
    <row r="20955" spans="20:30" x14ac:dyDescent="0.2">
      <c r="T20955" s="212"/>
      <c r="U20955" s="213"/>
      <c r="V20955" s="213"/>
      <c r="W20955" s="213"/>
      <c r="X20955" s="214"/>
      <c r="Y20955" s="214"/>
      <c r="Z20955" s="214"/>
      <c r="AA20955" s="217"/>
      <c r="AB20955" s="217"/>
      <c r="AC20955" s="217"/>
      <c r="AD20955" s="213"/>
    </row>
    <row r="20956" spans="20:30" x14ac:dyDescent="0.2">
      <c r="T20956" s="212"/>
      <c r="U20956" s="213"/>
      <c r="V20956" s="213"/>
      <c r="W20956" s="213"/>
      <c r="X20956" s="214"/>
      <c r="Y20956" s="214"/>
      <c r="Z20956" s="214"/>
      <c r="AA20956" s="217"/>
      <c r="AB20956" s="217"/>
      <c r="AC20956" s="217"/>
      <c r="AD20956" s="213"/>
    </row>
    <row r="20957" spans="20:30" x14ac:dyDescent="0.2">
      <c r="T20957" s="212"/>
      <c r="U20957" s="213"/>
      <c r="V20957" s="213"/>
      <c r="W20957" s="213"/>
      <c r="X20957" s="214"/>
      <c r="Y20957" s="214"/>
      <c r="Z20957" s="214"/>
      <c r="AA20957" s="217"/>
      <c r="AB20957" s="217"/>
      <c r="AC20957" s="217"/>
      <c r="AD20957" s="213"/>
    </row>
    <row r="20958" spans="20:30" x14ac:dyDescent="0.2">
      <c r="T20958" s="212"/>
      <c r="U20958" s="213"/>
      <c r="V20958" s="213"/>
      <c r="W20958" s="213"/>
      <c r="X20958" s="214"/>
      <c r="Y20958" s="214"/>
      <c r="Z20958" s="214"/>
      <c r="AA20958" s="217"/>
      <c r="AB20958" s="217"/>
      <c r="AC20958" s="217"/>
      <c r="AD20958" s="213"/>
    </row>
    <row r="20959" spans="20:30" x14ac:dyDescent="0.2">
      <c r="T20959" s="212"/>
      <c r="U20959" s="213"/>
      <c r="V20959" s="213"/>
      <c r="W20959" s="213"/>
      <c r="X20959" s="214"/>
      <c r="Y20959" s="214"/>
      <c r="Z20959" s="214"/>
      <c r="AA20959" s="217"/>
      <c r="AB20959" s="217"/>
      <c r="AC20959" s="217"/>
      <c r="AD20959" s="213"/>
    </row>
    <row r="20960" spans="20:30" x14ac:dyDescent="0.2">
      <c r="T20960" s="212"/>
      <c r="U20960" s="213"/>
      <c r="V20960" s="213"/>
      <c r="W20960" s="213"/>
      <c r="X20960" s="214"/>
      <c r="Y20960" s="214"/>
      <c r="Z20960" s="214"/>
      <c r="AA20960" s="217"/>
      <c r="AB20960" s="217"/>
      <c r="AC20960" s="217"/>
      <c r="AD20960" s="213"/>
    </row>
    <row r="20961" spans="20:30" x14ac:dyDescent="0.2">
      <c r="T20961" s="212"/>
      <c r="U20961" s="213"/>
      <c r="V20961" s="213"/>
      <c r="W20961" s="213"/>
      <c r="X20961" s="214"/>
      <c r="Y20961" s="214"/>
      <c r="Z20961" s="214"/>
      <c r="AA20961" s="217"/>
      <c r="AB20961" s="217"/>
      <c r="AC20961" s="217"/>
      <c r="AD20961" s="213"/>
    </row>
    <row r="20962" spans="20:30" x14ac:dyDescent="0.2">
      <c r="T20962" s="212"/>
      <c r="U20962" s="213"/>
      <c r="V20962" s="213"/>
      <c r="W20962" s="213"/>
      <c r="X20962" s="214"/>
      <c r="Y20962" s="214"/>
      <c r="Z20962" s="214"/>
      <c r="AA20962" s="217"/>
      <c r="AB20962" s="217"/>
      <c r="AC20962" s="217"/>
      <c r="AD20962" s="213"/>
    </row>
    <row r="20963" spans="20:30" x14ac:dyDescent="0.2">
      <c r="T20963" s="212"/>
      <c r="U20963" s="213"/>
      <c r="V20963" s="213"/>
      <c r="W20963" s="213"/>
      <c r="X20963" s="214"/>
      <c r="Y20963" s="214"/>
      <c r="Z20963" s="214"/>
      <c r="AA20963" s="217"/>
      <c r="AB20963" s="217"/>
      <c r="AC20963" s="217"/>
      <c r="AD20963" s="213"/>
    </row>
    <row r="20964" spans="20:30" x14ac:dyDescent="0.2">
      <c r="T20964" s="212"/>
      <c r="U20964" s="213"/>
      <c r="V20964" s="213"/>
      <c r="W20964" s="213"/>
      <c r="X20964" s="214"/>
      <c r="Y20964" s="214"/>
      <c r="Z20964" s="214"/>
      <c r="AA20964" s="217"/>
      <c r="AB20964" s="217"/>
      <c r="AC20964" s="217"/>
      <c r="AD20964" s="213"/>
    </row>
    <row r="20965" spans="20:30" x14ac:dyDescent="0.2">
      <c r="T20965" s="212"/>
      <c r="U20965" s="213"/>
      <c r="V20965" s="213"/>
      <c r="W20965" s="213"/>
      <c r="X20965" s="214"/>
      <c r="Y20965" s="214"/>
      <c r="Z20965" s="214"/>
      <c r="AA20965" s="217"/>
      <c r="AB20965" s="217"/>
      <c r="AC20965" s="217"/>
      <c r="AD20965" s="213"/>
    </row>
    <row r="20966" spans="20:30" x14ac:dyDescent="0.2">
      <c r="T20966" s="212"/>
      <c r="U20966" s="213"/>
      <c r="V20966" s="213"/>
      <c r="W20966" s="213"/>
      <c r="X20966" s="214"/>
      <c r="Y20966" s="214"/>
      <c r="Z20966" s="214"/>
      <c r="AA20966" s="217"/>
      <c r="AB20966" s="217"/>
      <c r="AC20966" s="217"/>
      <c r="AD20966" s="213"/>
    </row>
    <row r="20967" spans="20:30" x14ac:dyDescent="0.2">
      <c r="T20967" s="212"/>
      <c r="U20967" s="213"/>
      <c r="V20967" s="213"/>
      <c r="W20967" s="213"/>
      <c r="X20967" s="214"/>
      <c r="Y20967" s="214"/>
      <c r="Z20967" s="214"/>
      <c r="AA20967" s="217"/>
      <c r="AB20967" s="217"/>
      <c r="AC20967" s="217"/>
      <c r="AD20967" s="213"/>
    </row>
    <row r="20968" spans="20:30" x14ac:dyDescent="0.2">
      <c r="T20968" s="212"/>
      <c r="U20968" s="213"/>
      <c r="V20968" s="213"/>
      <c r="W20968" s="213"/>
      <c r="X20968" s="214"/>
      <c r="Y20968" s="214"/>
      <c r="Z20968" s="214"/>
      <c r="AA20968" s="217"/>
      <c r="AB20968" s="217"/>
      <c r="AC20968" s="217"/>
      <c r="AD20968" s="213"/>
    </row>
    <row r="20969" spans="20:30" x14ac:dyDescent="0.2">
      <c r="T20969" s="212"/>
      <c r="U20969" s="213"/>
      <c r="V20969" s="213"/>
      <c r="W20969" s="213"/>
      <c r="X20969" s="214"/>
      <c r="Y20969" s="214"/>
      <c r="Z20969" s="214"/>
      <c r="AA20969" s="217"/>
      <c r="AB20969" s="217"/>
      <c r="AC20969" s="217"/>
      <c r="AD20969" s="213"/>
    </row>
    <row r="20970" spans="20:30" x14ac:dyDescent="0.2">
      <c r="T20970" s="212"/>
      <c r="U20970" s="213"/>
      <c r="V20970" s="213"/>
      <c r="W20970" s="213"/>
      <c r="X20970" s="214"/>
      <c r="Y20970" s="214"/>
      <c r="Z20970" s="214"/>
      <c r="AA20970" s="217"/>
      <c r="AB20970" s="217"/>
      <c r="AC20970" s="217"/>
      <c r="AD20970" s="213"/>
    </row>
    <row r="20971" spans="20:30" x14ac:dyDescent="0.2">
      <c r="T20971" s="212"/>
      <c r="U20971" s="213"/>
      <c r="V20971" s="213"/>
      <c r="W20971" s="213"/>
      <c r="X20971" s="214"/>
      <c r="Y20971" s="214"/>
      <c r="Z20971" s="214"/>
      <c r="AA20971" s="217"/>
      <c r="AB20971" s="217"/>
      <c r="AC20971" s="217"/>
      <c r="AD20971" s="213"/>
    </row>
    <row r="20972" spans="20:30" x14ac:dyDescent="0.2">
      <c r="T20972" s="212"/>
      <c r="U20972" s="213"/>
      <c r="V20972" s="213"/>
      <c r="W20972" s="213"/>
      <c r="X20972" s="214"/>
      <c r="Y20972" s="214"/>
      <c r="Z20972" s="214"/>
      <c r="AA20972" s="217"/>
      <c r="AB20972" s="217"/>
      <c r="AC20972" s="217"/>
      <c r="AD20972" s="213"/>
    </row>
    <row r="20973" spans="20:30" x14ac:dyDescent="0.2">
      <c r="T20973" s="212"/>
      <c r="U20973" s="213"/>
      <c r="V20973" s="213"/>
      <c r="W20973" s="213"/>
      <c r="X20973" s="214"/>
      <c r="Y20973" s="214"/>
      <c r="Z20973" s="214"/>
      <c r="AA20973" s="217"/>
      <c r="AB20973" s="217"/>
      <c r="AC20973" s="217"/>
      <c r="AD20973" s="213"/>
    </row>
    <row r="20974" spans="20:30" x14ac:dyDescent="0.2">
      <c r="T20974" s="212"/>
      <c r="U20974" s="213"/>
      <c r="V20974" s="213"/>
      <c r="W20974" s="213"/>
      <c r="X20974" s="214"/>
      <c r="Y20974" s="214"/>
      <c r="Z20974" s="214"/>
      <c r="AA20974" s="217"/>
      <c r="AB20974" s="217"/>
      <c r="AC20974" s="217"/>
      <c r="AD20974" s="213"/>
    </row>
    <row r="20975" spans="20:30" x14ac:dyDescent="0.2">
      <c r="T20975" s="212"/>
      <c r="U20975" s="213"/>
      <c r="V20975" s="213"/>
      <c r="W20975" s="213"/>
      <c r="X20975" s="214"/>
      <c r="Y20975" s="214"/>
      <c r="Z20975" s="214"/>
      <c r="AA20975" s="217"/>
      <c r="AB20975" s="217"/>
      <c r="AC20975" s="217"/>
      <c r="AD20975" s="213"/>
    </row>
    <row r="20976" spans="20:30" x14ac:dyDescent="0.2">
      <c r="T20976" s="212"/>
      <c r="U20976" s="213"/>
      <c r="V20976" s="213"/>
      <c r="W20976" s="213"/>
      <c r="X20976" s="214"/>
      <c r="Y20976" s="214"/>
      <c r="Z20976" s="214"/>
      <c r="AA20976" s="217"/>
      <c r="AB20976" s="217"/>
      <c r="AC20976" s="217"/>
      <c r="AD20976" s="213"/>
    </row>
    <row r="20977" spans="20:30" x14ac:dyDescent="0.2">
      <c r="T20977" s="212"/>
      <c r="U20977" s="213"/>
      <c r="V20977" s="213"/>
      <c r="W20977" s="213"/>
      <c r="X20977" s="214"/>
      <c r="Y20977" s="214"/>
      <c r="Z20977" s="214"/>
      <c r="AA20977" s="217"/>
      <c r="AB20977" s="217"/>
      <c r="AC20977" s="217"/>
      <c r="AD20977" s="213"/>
    </row>
    <row r="20978" spans="20:30" x14ac:dyDescent="0.2">
      <c r="T20978" s="212"/>
      <c r="U20978" s="213"/>
      <c r="V20978" s="213"/>
      <c r="W20978" s="213"/>
      <c r="X20978" s="214"/>
      <c r="Y20978" s="214"/>
      <c r="Z20978" s="214"/>
      <c r="AA20978" s="217"/>
      <c r="AB20978" s="217"/>
      <c r="AC20978" s="217"/>
      <c r="AD20978" s="213"/>
    </row>
    <row r="20979" spans="20:30" x14ac:dyDescent="0.2">
      <c r="T20979" s="212"/>
      <c r="U20979" s="213"/>
      <c r="V20979" s="213"/>
      <c r="W20979" s="213"/>
      <c r="X20979" s="214"/>
      <c r="Y20979" s="214"/>
      <c r="Z20979" s="214"/>
      <c r="AA20979" s="217"/>
      <c r="AB20979" s="217"/>
      <c r="AC20979" s="217"/>
      <c r="AD20979" s="213"/>
    </row>
    <row r="20980" spans="20:30" x14ac:dyDescent="0.2">
      <c r="T20980" s="212"/>
      <c r="U20980" s="213"/>
      <c r="V20980" s="213"/>
      <c r="W20980" s="213"/>
      <c r="X20980" s="214"/>
      <c r="Y20980" s="214"/>
      <c r="Z20980" s="214"/>
      <c r="AA20980" s="217"/>
      <c r="AB20980" s="217"/>
      <c r="AC20980" s="217"/>
      <c r="AD20980" s="213"/>
    </row>
    <row r="20981" spans="20:30" x14ac:dyDescent="0.2">
      <c r="T20981" s="212"/>
      <c r="U20981" s="213"/>
      <c r="V20981" s="213"/>
      <c r="W20981" s="213"/>
      <c r="X20981" s="214"/>
      <c r="Y20981" s="214"/>
      <c r="Z20981" s="214"/>
      <c r="AA20981" s="217"/>
      <c r="AB20981" s="217"/>
      <c r="AC20981" s="217"/>
      <c r="AD20981" s="213"/>
    </row>
    <row r="20982" spans="20:30" x14ac:dyDescent="0.2">
      <c r="T20982" s="212"/>
      <c r="U20982" s="213"/>
      <c r="V20982" s="213"/>
      <c r="W20982" s="213"/>
      <c r="X20982" s="214"/>
      <c r="Y20982" s="214"/>
      <c r="Z20982" s="214"/>
      <c r="AA20982" s="217"/>
      <c r="AB20982" s="217"/>
      <c r="AC20982" s="217"/>
      <c r="AD20982" s="213"/>
    </row>
    <row r="20983" spans="20:30" x14ac:dyDescent="0.2">
      <c r="T20983" s="212"/>
      <c r="U20983" s="213"/>
      <c r="V20983" s="213"/>
      <c r="W20983" s="213"/>
      <c r="X20983" s="214"/>
      <c r="Y20983" s="214"/>
      <c r="Z20983" s="214"/>
      <c r="AA20983" s="217"/>
      <c r="AB20983" s="217"/>
      <c r="AC20983" s="217"/>
      <c r="AD20983" s="213"/>
    </row>
    <row r="20984" spans="20:30" x14ac:dyDescent="0.2">
      <c r="T20984" s="212"/>
      <c r="U20984" s="213"/>
      <c r="V20984" s="213"/>
      <c r="W20984" s="213"/>
      <c r="X20984" s="214"/>
      <c r="Y20984" s="214"/>
      <c r="Z20984" s="214"/>
      <c r="AA20984" s="217"/>
      <c r="AB20984" s="217"/>
      <c r="AC20984" s="217"/>
      <c r="AD20984" s="213"/>
    </row>
    <row r="20985" spans="20:30" x14ac:dyDescent="0.2">
      <c r="T20985" s="212"/>
      <c r="U20985" s="213"/>
      <c r="V20985" s="213"/>
      <c r="W20985" s="213"/>
      <c r="X20985" s="214"/>
      <c r="Y20985" s="214"/>
      <c r="Z20985" s="214"/>
      <c r="AA20985" s="217"/>
      <c r="AB20985" s="217"/>
      <c r="AC20985" s="217"/>
      <c r="AD20985" s="213"/>
    </row>
    <row r="20986" spans="20:30" x14ac:dyDescent="0.2">
      <c r="T20986" s="212"/>
      <c r="U20986" s="213"/>
      <c r="V20986" s="213"/>
      <c r="W20986" s="213"/>
      <c r="X20986" s="214"/>
      <c r="Y20986" s="214"/>
      <c r="Z20986" s="214"/>
      <c r="AA20986" s="217"/>
      <c r="AB20986" s="217"/>
      <c r="AC20986" s="217"/>
      <c r="AD20986" s="213"/>
    </row>
    <row r="20987" spans="20:30" x14ac:dyDescent="0.2">
      <c r="T20987" s="212"/>
      <c r="U20987" s="213"/>
      <c r="V20987" s="213"/>
      <c r="W20987" s="213"/>
      <c r="X20987" s="214"/>
      <c r="Y20987" s="214"/>
      <c r="Z20987" s="214"/>
      <c r="AA20987" s="217"/>
      <c r="AB20987" s="217"/>
      <c r="AC20987" s="217"/>
      <c r="AD20987" s="213"/>
    </row>
    <row r="20988" spans="20:30" x14ac:dyDescent="0.2">
      <c r="T20988" s="212"/>
      <c r="U20988" s="213"/>
      <c r="V20988" s="213"/>
      <c r="W20988" s="213"/>
      <c r="X20988" s="214"/>
      <c r="Y20988" s="214"/>
      <c r="Z20988" s="214"/>
      <c r="AA20988" s="217"/>
      <c r="AB20988" s="217"/>
      <c r="AC20988" s="217"/>
      <c r="AD20988" s="213"/>
    </row>
    <row r="20989" spans="20:30" x14ac:dyDescent="0.2">
      <c r="T20989" s="212"/>
      <c r="U20989" s="213"/>
      <c r="V20989" s="213"/>
      <c r="W20989" s="213"/>
      <c r="X20989" s="214"/>
      <c r="Y20989" s="214"/>
      <c r="Z20989" s="214"/>
      <c r="AA20989" s="217"/>
      <c r="AB20989" s="217"/>
      <c r="AC20989" s="217"/>
      <c r="AD20989" s="213"/>
    </row>
    <row r="20990" spans="20:30" x14ac:dyDescent="0.2">
      <c r="T20990" s="212"/>
      <c r="U20990" s="213"/>
      <c r="V20990" s="213"/>
      <c r="W20990" s="213"/>
      <c r="X20990" s="214"/>
      <c r="Y20990" s="214"/>
      <c r="Z20990" s="214"/>
      <c r="AA20990" s="217"/>
      <c r="AB20990" s="217"/>
      <c r="AC20990" s="217"/>
      <c r="AD20990" s="213"/>
    </row>
    <row r="20991" spans="20:30" x14ac:dyDescent="0.2">
      <c r="T20991" s="212"/>
      <c r="U20991" s="213"/>
      <c r="V20991" s="213"/>
      <c r="W20991" s="213"/>
      <c r="X20991" s="214"/>
      <c r="Y20991" s="214"/>
      <c r="Z20991" s="214"/>
      <c r="AA20991" s="217"/>
      <c r="AB20991" s="217"/>
      <c r="AC20991" s="217"/>
      <c r="AD20991" s="213"/>
    </row>
    <row r="20992" spans="20:30" x14ac:dyDescent="0.2">
      <c r="T20992" s="212"/>
      <c r="U20992" s="213"/>
      <c r="V20992" s="213"/>
      <c r="W20992" s="213"/>
      <c r="X20992" s="214"/>
      <c r="Y20992" s="214"/>
      <c r="Z20992" s="214"/>
      <c r="AA20992" s="217"/>
      <c r="AB20992" s="217"/>
      <c r="AC20992" s="217"/>
      <c r="AD20992" s="213"/>
    </row>
    <row r="20993" spans="20:30" x14ac:dyDescent="0.2">
      <c r="T20993" s="212"/>
      <c r="U20993" s="213"/>
      <c r="V20993" s="213"/>
      <c r="W20993" s="213"/>
      <c r="X20993" s="214"/>
      <c r="Y20993" s="214"/>
      <c r="Z20993" s="214"/>
      <c r="AA20993" s="217"/>
      <c r="AB20993" s="217"/>
      <c r="AC20993" s="217"/>
      <c r="AD20993" s="213"/>
    </row>
    <row r="20994" spans="20:30" x14ac:dyDescent="0.2">
      <c r="T20994" s="212"/>
      <c r="U20994" s="213"/>
      <c r="V20994" s="213"/>
      <c r="W20994" s="213"/>
      <c r="X20994" s="214"/>
      <c r="Y20994" s="214"/>
      <c r="Z20994" s="214"/>
      <c r="AA20994" s="217"/>
      <c r="AB20994" s="217"/>
      <c r="AC20994" s="217"/>
      <c r="AD20994" s="213"/>
    </row>
    <row r="20995" spans="20:30" x14ac:dyDescent="0.2">
      <c r="T20995" s="212"/>
      <c r="U20995" s="213"/>
      <c r="V20995" s="213"/>
      <c r="W20995" s="213"/>
      <c r="X20995" s="214"/>
      <c r="Y20995" s="214"/>
      <c r="Z20995" s="214"/>
      <c r="AA20995" s="217"/>
      <c r="AB20995" s="217"/>
      <c r="AC20995" s="217"/>
      <c r="AD20995" s="213"/>
    </row>
    <row r="20996" spans="20:30" x14ac:dyDescent="0.2">
      <c r="T20996" s="212"/>
      <c r="U20996" s="213"/>
      <c r="V20996" s="213"/>
      <c r="W20996" s="213"/>
      <c r="X20996" s="214"/>
      <c r="Y20996" s="214"/>
      <c r="Z20996" s="214"/>
      <c r="AA20996" s="217"/>
      <c r="AB20996" s="217"/>
      <c r="AC20996" s="217"/>
      <c r="AD20996" s="213"/>
    </row>
    <row r="20997" spans="20:30" x14ac:dyDescent="0.2">
      <c r="T20997" s="212"/>
      <c r="U20997" s="213"/>
      <c r="V20997" s="213"/>
      <c r="W20997" s="213"/>
      <c r="X20997" s="214"/>
      <c r="Y20997" s="214"/>
      <c r="Z20997" s="214"/>
      <c r="AA20997" s="217"/>
      <c r="AB20997" s="217"/>
      <c r="AC20997" s="217"/>
      <c r="AD20997" s="213"/>
    </row>
    <row r="20998" spans="20:30" x14ac:dyDescent="0.2">
      <c r="T20998" s="212"/>
      <c r="U20998" s="213"/>
      <c r="V20998" s="213"/>
      <c r="W20998" s="213"/>
      <c r="X20998" s="214"/>
      <c r="Y20998" s="214"/>
      <c r="Z20998" s="214"/>
      <c r="AA20998" s="217"/>
      <c r="AB20998" s="217"/>
      <c r="AC20998" s="217"/>
      <c r="AD20998" s="213"/>
    </row>
    <row r="20999" spans="20:30" x14ac:dyDescent="0.2">
      <c r="T20999" s="212"/>
      <c r="U20999" s="213"/>
      <c r="V20999" s="213"/>
      <c r="W20999" s="213"/>
      <c r="X20999" s="214"/>
      <c r="Y20999" s="214"/>
      <c r="Z20999" s="214"/>
      <c r="AA20999" s="217"/>
      <c r="AB20999" s="217"/>
      <c r="AC20999" s="217"/>
      <c r="AD20999" s="213"/>
    </row>
    <row r="21000" spans="20:30" x14ac:dyDescent="0.2">
      <c r="T21000" s="212"/>
      <c r="U21000" s="213"/>
      <c r="V21000" s="213"/>
      <c r="W21000" s="213"/>
      <c r="X21000" s="214"/>
      <c r="Y21000" s="214"/>
      <c r="Z21000" s="214"/>
      <c r="AA21000" s="217"/>
      <c r="AB21000" s="217"/>
      <c r="AC21000" s="217"/>
      <c r="AD21000" s="213"/>
    </row>
    <row r="21001" spans="20:30" x14ac:dyDescent="0.2">
      <c r="T21001" s="212"/>
      <c r="U21001" s="213"/>
      <c r="V21001" s="213"/>
      <c r="W21001" s="213"/>
      <c r="X21001" s="214"/>
      <c r="Y21001" s="214"/>
      <c r="Z21001" s="214"/>
      <c r="AA21001" s="217"/>
      <c r="AB21001" s="217"/>
      <c r="AC21001" s="217"/>
      <c r="AD21001" s="213"/>
    </row>
    <row r="21002" spans="20:30" x14ac:dyDescent="0.2">
      <c r="T21002" s="212"/>
      <c r="U21002" s="213"/>
      <c r="V21002" s="213"/>
      <c r="W21002" s="213"/>
      <c r="X21002" s="214"/>
      <c r="Y21002" s="214"/>
      <c r="Z21002" s="214"/>
      <c r="AA21002" s="217"/>
      <c r="AB21002" s="217"/>
      <c r="AC21002" s="217"/>
      <c r="AD21002" s="213"/>
    </row>
    <row r="21003" spans="20:30" x14ac:dyDescent="0.2">
      <c r="T21003" s="212"/>
      <c r="U21003" s="213"/>
      <c r="V21003" s="213"/>
      <c r="W21003" s="213"/>
      <c r="X21003" s="214"/>
      <c r="Y21003" s="214"/>
      <c r="Z21003" s="214"/>
      <c r="AA21003" s="217"/>
      <c r="AB21003" s="217"/>
      <c r="AC21003" s="217"/>
      <c r="AD21003" s="213"/>
    </row>
    <row r="21004" spans="20:30" x14ac:dyDescent="0.2">
      <c r="T21004" s="212"/>
      <c r="U21004" s="213"/>
      <c r="V21004" s="213"/>
      <c r="W21004" s="213"/>
      <c r="X21004" s="214"/>
      <c r="Y21004" s="214"/>
      <c r="Z21004" s="214"/>
      <c r="AA21004" s="217"/>
      <c r="AB21004" s="217"/>
      <c r="AC21004" s="217"/>
      <c r="AD21004" s="213"/>
    </row>
    <row r="21005" spans="20:30" x14ac:dyDescent="0.2">
      <c r="T21005" s="212"/>
      <c r="U21005" s="213"/>
      <c r="V21005" s="213"/>
      <c r="W21005" s="213"/>
      <c r="X21005" s="214"/>
      <c r="Y21005" s="214"/>
      <c r="Z21005" s="214"/>
      <c r="AA21005" s="217"/>
      <c r="AB21005" s="217"/>
      <c r="AC21005" s="217"/>
      <c r="AD21005" s="213"/>
    </row>
    <row r="21006" spans="20:30" x14ac:dyDescent="0.2">
      <c r="T21006" s="212"/>
      <c r="U21006" s="213"/>
      <c r="V21006" s="213"/>
      <c r="W21006" s="213"/>
      <c r="X21006" s="214"/>
      <c r="Y21006" s="214"/>
      <c r="Z21006" s="214"/>
      <c r="AA21006" s="217"/>
      <c r="AB21006" s="217"/>
      <c r="AC21006" s="217"/>
      <c r="AD21006" s="213"/>
    </row>
    <row r="21007" spans="20:30" x14ac:dyDescent="0.2">
      <c r="T21007" s="212"/>
      <c r="U21007" s="213"/>
      <c r="V21007" s="213"/>
      <c r="W21007" s="213"/>
      <c r="X21007" s="214"/>
      <c r="Y21007" s="214"/>
      <c r="Z21007" s="214"/>
      <c r="AA21007" s="217"/>
      <c r="AB21007" s="217"/>
      <c r="AC21007" s="217"/>
      <c r="AD21007" s="213"/>
    </row>
    <row r="21008" spans="20:30" x14ac:dyDescent="0.2">
      <c r="T21008" s="212"/>
      <c r="U21008" s="213"/>
      <c r="V21008" s="213"/>
      <c r="W21008" s="213"/>
      <c r="X21008" s="214"/>
      <c r="Y21008" s="214"/>
      <c r="Z21008" s="214"/>
      <c r="AA21008" s="217"/>
      <c r="AB21008" s="217"/>
      <c r="AC21008" s="217"/>
      <c r="AD21008" s="213"/>
    </row>
    <row r="21009" spans="20:30" x14ac:dyDescent="0.2">
      <c r="T21009" s="212"/>
      <c r="U21009" s="213"/>
      <c r="V21009" s="213"/>
      <c r="W21009" s="213"/>
      <c r="X21009" s="214"/>
      <c r="Y21009" s="214"/>
      <c r="Z21009" s="214"/>
      <c r="AA21009" s="217"/>
      <c r="AB21009" s="217"/>
      <c r="AC21009" s="217"/>
      <c r="AD21009" s="213"/>
    </row>
    <row r="21010" spans="20:30" x14ac:dyDescent="0.2">
      <c r="T21010" s="212"/>
      <c r="U21010" s="213"/>
      <c r="V21010" s="213"/>
      <c r="W21010" s="213"/>
      <c r="X21010" s="214"/>
      <c r="Y21010" s="214"/>
      <c r="Z21010" s="214"/>
      <c r="AA21010" s="217"/>
      <c r="AB21010" s="217"/>
      <c r="AC21010" s="217"/>
      <c r="AD21010" s="213"/>
    </row>
    <row r="21011" spans="20:30" x14ac:dyDescent="0.2">
      <c r="T21011" s="212"/>
      <c r="U21011" s="213"/>
      <c r="V21011" s="213"/>
      <c r="W21011" s="213"/>
      <c r="X21011" s="214"/>
      <c r="Y21011" s="214"/>
      <c r="Z21011" s="214"/>
      <c r="AA21011" s="217"/>
      <c r="AB21011" s="217"/>
      <c r="AC21011" s="217"/>
      <c r="AD21011" s="213"/>
    </row>
    <row r="21012" spans="20:30" x14ac:dyDescent="0.2">
      <c r="T21012" s="212"/>
      <c r="U21012" s="213"/>
      <c r="V21012" s="213"/>
      <c r="W21012" s="213"/>
      <c r="X21012" s="214"/>
      <c r="Y21012" s="214"/>
      <c r="Z21012" s="214"/>
      <c r="AA21012" s="217"/>
      <c r="AB21012" s="217"/>
      <c r="AC21012" s="217"/>
      <c r="AD21012" s="213"/>
    </row>
    <row r="21013" spans="20:30" x14ac:dyDescent="0.2">
      <c r="T21013" s="212"/>
      <c r="U21013" s="213"/>
      <c r="V21013" s="213"/>
      <c r="W21013" s="213"/>
      <c r="X21013" s="214"/>
      <c r="Y21013" s="214"/>
      <c r="Z21013" s="214"/>
      <c r="AA21013" s="217"/>
      <c r="AB21013" s="217"/>
      <c r="AC21013" s="217"/>
      <c r="AD21013" s="213"/>
    </row>
    <row r="21014" spans="20:30" x14ac:dyDescent="0.2">
      <c r="T21014" s="212"/>
      <c r="U21014" s="213"/>
      <c r="V21014" s="213"/>
      <c r="W21014" s="213"/>
      <c r="X21014" s="214"/>
      <c r="Y21014" s="214"/>
      <c r="Z21014" s="214"/>
      <c r="AA21014" s="217"/>
      <c r="AB21014" s="217"/>
      <c r="AC21014" s="217"/>
      <c r="AD21014" s="213"/>
    </row>
    <row r="21015" spans="20:30" x14ac:dyDescent="0.2">
      <c r="T21015" s="212"/>
      <c r="U21015" s="213"/>
      <c r="V21015" s="213"/>
      <c r="W21015" s="213"/>
      <c r="X21015" s="214"/>
      <c r="Y21015" s="214"/>
      <c r="Z21015" s="214"/>
      <c r="AA21015" s="217"/>
      <c r="AB21015" s="217"/>
      <c r="AC21015" s="217"/>
      <c r="AD21015" s="213"/>
    </row>
    <row r="21016" spans="20:30" x14ac:dyDescent="0.2">
      <c r="T21016" s="212"/>
      <c r="U21016" s="213"/>
      <c r="V21016" s="213"/>
      <c r="W21016" s="213"/>
      <c r="X21016" s="214"/>
      <c r="Y21016" s="214"/>
      <c r="Z21016" s="214"/>
      <c r="AA21016" s="217"/>
      <c r="AB21016" s="217"/>
      <c r="AC21016" s="217"/>
      <c r="AD21016" s="213"/>
    </row>
    <row r="21017" spans="20:30" x14ac:dyDescent="0.2">
      <c r="T21017" s="212"/>
      <c r="U21017" s="213"/>
      <c r="V21017" s="213"/>
      <c r="W21017" s="213"/>
      <c r="X21017" s="214"/>
      <c r="Y21017" s="214"/>
      <c r="Z21017" s="214"/>
      <c r="AA21017" s="217"/>
      <c r="AB21017" s="217"/>
      <c r="AC21017" s="217"/>
      <c r="AD21017" s="213"/>
    </row>
    <row r="21018" spans="20:30" x14ac:dyDescent="0.2">
      <c r="T21018" s="212"/>
      <c r="U21018" s="213"/>
      <c r="V21018" s="213"/>
      <c r="W21018" s="213"/>
      <c r="X21018" s="214"/>
      <c r="Y21018" s="214"/>
      <c r="Z21018" s="214"/>
      <c r="AA21018" s="217"/>
      <c r="AB21018" s="217"/>
      <c r="AC21018" s="217"/>
      <c r="AD21018" s="213"/>
    </row>
    <row r="21019" spans="20:30" x14ac:dyDescent="0.2">
      <c r="T21019" s="212"/>
      <c r="U21019" s="213"/>
      <c r="V21019" s="213"/>
      <c r="W21019" s="213"/>
      <c r="X21019" s="214"/>
      <c r="Y21019" s="214"/>
      <c r="Z21019" s="214"/>
      <c r="AA21019" s="217"/>
      <c r="AB21019" s="217"/>
      <c r="AC21019" s="217"/>
      <c r="AD21019" s="213"/>
    </row>
    <row r="21020" spans="20:30" x14ac:dyDescent="0.2">
      <c r="T21020" s="212"/>
      <c r="U21020" s="213"/>
      <c r="V21020" s="213"/>
      <c r="W21020" s="213"/>
      <c r="X21020" s="214"/>
      <c r="Y21020" s="214"/>
      <c r="Z21020" s="214"/>
      <c r="AA21020" s="217"/>
      <c r="AB21020" s="217"/>
      <c r="AC21020" s="217"/>
      <c r="AD21020" s="213"/>
    </row>
    <row r="21021" spans="20:30" x14ac:dyDescent="0.2">
      <c r="T21021" s="212"/>
      <c r="U21021" s="213"/>
      <c r="V21021" s="213"/>
      <c r="W21021" s="213"/>
      <c r="X21021" s="214"/>
      <c r="Y21021" s="214"/>
      <c r="Z21021" s="214"/>
      <c r="AA21021" s="217"/>
      <c r="AB21021" s="217"/>
      <c r="AC21021" s="217"/>
      <c r="AD21021" s="213"/>
    </row>
    <row r="21022" spans="20:30" x14ac:dyDescent="0.2">
      <c r="T21022" s="212"/>
      <c r="U21022" s="213"/>
      <c r="V21022" s="213"/>
      <c r="W21022" s="213"/>
      <c r="X21022" s="214"/>
      <c r="Y21022" s="214"/>
      <c r="Z21022" s="214"/>
      <c r="AA21022" s="217"/>
      <c r="AB21022" s="217"/>
      <c r="AC21022" s="217"/>
      <c r="AD21022" s="213"/>
    </row>
    <row r="21023" spans="20:30" x14ac:dyDescent="0.2">
      <c r="T21023" s="212"/>
      <c r="U21023" s="213"/>
      <c r="V21023" s="213"/>
      <c r="W21023" s="213"/>
      <c r="X21023" s="214"/>
      <c r="Y21023" s="214"/>
      <c r="Z21023" s="214"/>
      <c r="AA21023" s="217"/>
      <c r="AB21023" s="217"/>
      <c r="AC21023" s="217"/>
      <c r="AD21023" s="213"/>
    </row>
    <row r="21024" spans="20:30" x14ac:dyDescent="0.2">
      <c r="T21024" s="212"/>
      <c r="U21024" s="213"/>
      <c r="V21024" s="213"/>
      <c r="W21024" s="213"/>
      <c r="X21024" s="214"/>
      <c r="Y21024" s="214"/>
      <c r="Z21024" s="214"/>
      <c r="AA21024" s="217"/>
      <c r="AB21024" s="217"/>
      <c r="AC21024" s="217"/>
      <c r="AD21024" s="213"/>
    </row>
    <row r="21025" spans="20:30" x14ac:dyDescent="0.2">
      <c r="T21025" s="212"/>
      <c r="U21025" s="213"/>
      <c r="V21025" s="213"/>
      <c r="W21025" s="213"/>
      <c r="X21025" s="214"/>
      <c r="Y21025" s="214"/>
      <c r="Z21025" s="214"/>
      <c r="AA21025" s="217"/>
      <c r="AB21025" s="217"/>
      <c r="AC21025" s="217"/>
      <c r="AD21025" s="213"/>
    </row>
    <row r="21026" spans="20:30" x14ac:dyDescent="0.2">
      <c r="T21026" s="212"/>
      <c r="U21026" s="213"/>
      <c r="V21026" s="213"/>
      <c r="W21026" s="213"/>
      <c r="X21026" s="214"/>
      <c r="Y21026" s="214"/>
      <c r="Z21026" s="214"/>
      <c r="AA21026" s="217"/>
      <c r="AB21026" s="217"/>
      <c r="AC21026" s="217"/>
      <c r="AD21026" s="213"/>
    </row>
    <row r="21027" spans="20:30" x14ac:dyDescent="0.2">
      <c r="T21027" s="212"/>
      <c r="U21027" s="213"/>
      <c r="V21027" s="213"/>
      <c r="W21027" s="213"/>
      <c r="X21027" s="214"/>
      <c r="Y21027" s="214"/>
      <c r="Z21027" s="214"/>
      <c r="AA21027" s="217"/>
      <c r="AB21027" s="217"/>
      <c r="AC21027" s="217"/>
      <c r="AD21027" s="213"/>
    </row>
    <row r="21028" spans="20:30" x14ac:dyDescent="0.2">
      <c r="T21028" s="212"/>
      <c r="U21028" s="213"/>
      <c r="V21028" s="213"/>
      <c r="W21028" s="213"/>
      <c r="X21028" s="214"/>
      <c r="Y21028" s="214"/>
      <c r="Z21028" s="214"/>
      <c r="AA21028" s="217"/>
      <c r="AB21028" s="217"/>
      <c r="AC21028" s="217"/>
      <c r="AD21028" s="213"/>
    </row>
    <row r="21029" spans="20:30" x14ac:dyDescent="0.2">
      <c r="T21029" s="212"/>
      <c r="U21029" s="213"/>
      <c r="V21029" s="213"/>
      <c r="W21029" s="213"/>
      <c r="X21029" s="214"/>
      <c r="Y21029" s="214"/>
      <c r="Z21029" s="214"/>
      <c r="AA21029" s="217"/>
      <c r="AB21029" s="217"/>
      <c r="AC21029" s="217"/>
      <c r="AD21029" s="213"/>
    </row>
    <row r="21030" spans="20:30" x14ac:dyDescent="0.2">
      <c r="T21030" s="212"/>
      <c r="U21030" s="213"/>
      <c r="V21030" s="213"/>
      <c r="W21030" s="213"/>
      <c r="X21030" s="214"/>
      <c r="Y21030" s="214"/>
      <c r="Z21030" s="214"/>
      <c r="AA21030" s="217"/>
      <c r="AB21030" s="217"/>
      <c r="AC21030" s="217"/>
      <c r="AD21030" s="213"/>
    </row>
    <row r="21031" spans="20:30" x14ac:dyDescent="0.2">
      <c r="T21031" s="212"/>
      <c r="U21031" s="213"/>
      <c r="V21031" s="213"/>
      <c r="W21031" s="213"/>
      <c r="X21031" s="214"/>
      <c r="Y21031" s="214"/>
      <c r="Z21031" s="214"/>
      <c r="AA21031" s="217"/>
      <c r="AB21031" s="217"/>
      <c r="AC21031" s="217"/>
      <c r="AD21031" s="213"/>
    </row>
    <row r="21032" spans="20:30" x14ac:dyDescent="0.2">
      <c r="T21032" s="212"/>
      <c r="U21032" s="213"/>
      <c r="V21032" s="213"/>
      <c r="W21032" s="213"/>
      <c r="X21032" s="214"/>
      <c r="Y21032" s="214"/>
      <c r="Z21032" s="214"/>
      <c r="AA21032" s="217"/>
      <c r="AB21032" s="217"/>
      <c r="AC21032" s="217"/>
      <c r="AD21032" s="213"/>
    </row>
    <row r="21033" spans="20:30" x14ac:dyDescent="0.2">
      <c r="T21033" s="212"/>
      <c r="U21033" s="213"/>
      <c r="V21033" s="213"/>
      <c r="W21033" s="213"/>
      <c r="X21033" s="214"/>
      <c r="Y21033" s="214"/>
      <c r="Z21033" s="214"/>
      <c r="AA21033" s="217"/>
      <c r="AB21033" s="217"/>
      <c r="AC21033" s="217"/>
      <c r="AD21033" s="213"/>
    </row>
    <row r="21034" spans="20:30" x14ac:dyDescent="0.2">
      <c r="T21034" s="212"/>
      <c r="U21034" s="213"/>
      <c r="V21034" s="213"/>
      <c r="W21034" s="213"/>
      <c r="X21034" s="214"/>
      <c r="Y21034" s="214"/>
      <c r="Z21034" s="214"/>
      <c r="AA21034" s="217"/>
      <c r="AB21034" s="217"/>
      <c r="AC21034" s="217"/>
      <c r="AD21034" s="213"/>
    </row>
    <row r="21035" spans="20:30" x14ac:dyDescent="0.2">
      <c r="T21035" s="212"/>
      <c r="U21035" s="213"/>
      <c r="V21035" s="213"/>
      <c r="W21035" s="213"/>
      <c r="X21035" s="214"/>
      <c r="Y21035" s="214"/>
      <c r="Z21035" s="214"/>
      <c r="AA21035" s="217"/>
      <c r="AB21035" s="217"/>
      <c r="AC21035" s="217"/>
      <c r="AD21035" s="213"/>
    </row>
    <row r="21036" spans="20:30" x14ac:dyDescent="0.2">
      <c r="T21036" s="212"/>
      <c r="U21036" s="213"/>
      <c r="V21036" s="213"/>
      <c r="W21036" s="213"/>
      <c r="X21036" s="214"/>
      <c r="Y21036" s="214"/>
      <c r="Z21036" s="214"/>
      <c r="AA21036" s="217"/>
      <c r="AB21036" s="217"/>
      <c r="AC21036" s="217"/>
      <c r="AD21036" s="213"/>
    </row>
    <row r="21037" spans="20:30" x14ac:dyDescent="0.2">
      <c r="T21037" s="212"/>
      <c r="U21037" s="213"/>
      <c r="V21037" s="213"/>
      <c r="W21037" s="213"/>
      <c r="X21037" s="214"/>
      <c r="Y21037" s="214"/>
      <c r="Z21037" s="214"/>
      <c r="AA21037" s="217"/>
      <c r="AB21037" s="217"/>
      <c r="AC21037" s="217"/>
      <c r="AD21037" s="213"/>
    </row>
    <row r="21038" spans="20:30" x14ac:dyDescent="0.2">
      <c r="T21038" s="212"/>
      <c r="U21038" s="213"/>
      <c r="V21038" s="213"/>
      <c r="W21038" s="213"/>
      <c r="X21038" s="214"/>
      <c r="Y21038" s="214"/>
      <c r="Z21038" s="214"/>
      <c r="AA21038" s="217"/>
      <c r="AB21038" s="217"/>
      <c r="AC21038" s="217"/>
      <c r="AD21038" s="213"/>
    </row>
    <row r="21039" spans="20:30" x14ac:dyDescent="0.2">
      <c r="T21039" s="212"/>
      <c r="U21039" s="213"/>
      <c r="V21039" s="213"/>
      <c r="W21039" s="213"/>
      <c r="X21039" s="214"/>
      <c r="Y21039" s="214"/>
      <c r="Z21039" s="214"/>
      <c r="AA21039" s="217"/>
      <c r="AB21039" s="217"/>
      <c r="AC21039" s="217"/>
      <c r="AD21039" s="213"/>
    </row>
    <row r="21040" spans="20:30" x14ac:dyDescent="0.2">
      <c r="T21040" s="212"/>
      <c r="U21040" s="213"/>
      <c r="V21040" s="213"/>
      <c r="W21040" s="213"/>
      <c r="X21040" s="214"/>
      <c r="Y21040" s="214"/>
      <c r="Z21040" s="214"/>
      <c r="AA21040" s="217"/>
      <c r="AB21040" s="217"/>
      <c r="AC21040" s="217"/>
      <c r="AD21040" s="213"/>
    </row>
    <row r="21041" spans="20:30" x14ac:dyDescent="0.2">
      <c r="T21041" s="212"/>
      <c r="U21041" s="213"/>
      <c r="V21041" s="213"/>
      <c r="W21041" s="213"/>
      <c r="X21041" s="214"/>
      <c r="Y21041" s="214"/>
      <c r="Z21041" s="214"/>
      <c r="AA21041" s="217"/>
      <c r="AB21041" s="217"/>
      <c r="AC21041" s="217"/>
      <c r="AD21041" s="213"/>
    </row>
    <row r="21042" spans="20:30" x14ac:dyDescent="0.2">
      <c r="T21042" s="212"/>
      <c r="U21042" s="213"/>
      <c r="V21042" s="213"/>
      <c r="W21042" s="213"/>
      <c r="X21042" s="214"/>
      <c r="Y21042" s="214"/>
      <c r="Z21042" s="214"/>
      <c r="AA21042" s="217"/>
      <c r="AB21042" s="217"/>
      <c r="AC21042" s="217"/>
      <c r="AD21042" s="213"/>
    </row>
    <row r="21043" spans="20:30" x14ac:dyDescent="0.2">
      <c r="T21043" s="212"/>
      <c r="U21043" s="213"/>
      <c r="V21043" s="213"/>
      <c r="W21043" s="213"/>
      <c r="X21043" s="214"/>
      <c r="Y21043" s="214"/>
      <c r="Z21043" s="214"/>
      <c r="AA21043" s="217"/>
      <c r="AB21043" s="217"/>
      <c r="AC21043" s="217"/>
      <c r="AD21043" s="213"/>
    </row>
    <row r="21044" spans="20:30" x14ac:dyDescent="0.2">
      <c r="T21044" s="212"/>
      <c r="U21044" s="213"/>
      <c r="V21044" s="213"/>
      <c r="W21044" s="213"/>
      <c r="X21044" s="214"/>
      <c r="Y21044" s="214"/>
      <c r="Z21044" s="214"/>
      <c r="AA21044" s="217"/>
      <c r="AB21044" s="217"/>
      <c r="AC21044" s="217"/>
      <c r="AD21044" s="213"/>
    </row>
    <row r="21045" spans="20:30" x14ac:dyDescent="0.2">
      <c r="T21045" s="212"/>
      <c r="U21045" s="213"/>
      <c r="V21045" s="213"/>
      <c r="W21045" s="213"/>
      <c r="X21045" s="214"/>
      <c r="Y21045" s="214"/>
      <c r="Z21045" s="214"/>
      <c r="AA21045" s="217"/>
      <c r="AB21045" s="217"/>
      <c r="AC21045" s="217"/>
      <c r="AD21045" s="213"/>
    </row>
    <row r="21046" spans="20:30" x14ac:dyDescent="0.2">
      <c r="T21046" s="212"/>
      <c r="U21046" s="213"/>
      <c r="V21046" s="213"/>
      <c r="W21046" s="213"/>
      <c r="X21046" s="214"/>
      <c r="Y21046" s="214"/>
      <c r="Z21046" s="214"/>
      <c r="AA21046" s="217"/>
      <c r="AB21046" s="217"/>
      <c r="AC21046" s="217"/>
      <c r="AD21046" s="213"/>
    </row>
    <row r="21047" spans="20:30" x14ac:dyDescent="0.2">
      <c r="T21047" s="212"/>
      <c r="U21047" s="213"/>
      <c r="V21047" s="213"/>
      <c r="W21047" s="213"/>
      <c r="X21047" s="214"/>
      <c r="Y21047" s="214"/>
      <c r="Z21047" s="214"/>
      <c r="AA21047" s="217"/>
      <c r="AB21047" s="217"/>
      <c r="AC21047" s="217"/>
      <c r="AD21047" s="213"/>
    </row>
    <row r="21048" spans="20:30" x14ac:dyDescent="0.2">
      <c r="T21048" s="212"/>
      <c r="U21048" s="213"/>
      <c r="V21048" s="213"/>
      <c r="W21048" s="213"/>
      <c r="X21048" s="214"/>
      <c r="Y21048" s="214"/>
      <c r="Z21048" s="214"/>
      <c r="AA21048" s="217"/>
      <c r="AB21048" s="217"/>
      <c r="AC21048" s="217"/>
      <c r="AD21048" s="213"/>
    </row>
    <row r="21049" spans="20:30" x14ac:dyDescent="0.2">
      <c r="T21049" s="212"/>
      <c r="U21049" s="213"/>
      <c r="V21049" s="213"/>
      <c r="W21049" s="213"/>
      <c r="X21049" s="214"/>
      <c r="Y21049" s="214"/>
      <c r="Z21049" s="214"/>
      <c r="AA21049" s="217"/>
      <c r="AB21049" s="217"/>
      <c r="AC21049" s="217"/>
      <c r="AD21049" s="213"/>
    </row>
    <row r="21050" spans="20:30" x14ac:dyDescent="0.2">
      <c r="T21050" s="212"/>
      <c r="U21050" s="213"/>
      <c r="V21050" s="213"/>
      <c r="W21050" s="213"/>
      <c r="X21050" s="214"/>
      <c r="Y21050" s="214"/>
      <c r="Z21050" s="214"/>
      <c r="AA21050" s="217"/>
      <c r="AB21050" s="217"/>
      <c r="AC21050" s="217"/>
      <c r="AD21050" s="213"/>
    </row>
    <row r="21051" spans="20:30" x14ac:dyDescent="0.2">
      <c r="T21051" s="212"/>
      <c r="U21051" s="213"/>
      <c r="V21051" s="213"/>
      <c r="W21051" s="213"/>
      <c r="X21051" s="214"/>
      <c r="Y21051" s="214"/>
      <c r="Z21051" s="214"/>
      <c r="AA21051" s="217"/>
      <c r="AB21051" s="217"/>
      <c r="AC21051" s="217"/>
      <c r="AD21051" s="213"/>
    </row>
    <row r="21052" spans="20:30" x14ac:dyDescent="0.2">
      <c r="T21052" s="212"/>
      <c r="U21052" s="213"/>
      <c r="V21052" s="213"/>
      <c r="W21052" s="213"/>
      <c r="X21052" s="214"/>
      <c r="Y21052" s="214"/>
      <c r="Z21052" s="214"/>
      <c r="AA21052" s="217"/>
      <c r="AB21052" s="217"/>
      <c r="AC21052" s="217"/>
      <c r="AD21052" s="213"/>
    </row>
    <row r="21053" spans="20:30" x14ac:dyDescent="0.2">
      <c r="T21053" s="212"/>
      <c r="U21053" s="213"/>
      <c r="V21053" s="213"/>
      <c r="W21053" s="213"/>
      <c r="X21053" s="214"/>
      <c r="Y21053" s="214"/>
      <c r="Z21053" s="214"/>
      <c r="AA21053" s="217"/>
      <c r="AB21053" s="217"/>
      <c r="AC21053" s="217"/>
      <c r="AD21053" s="213"/>
    </row>
    <row r="21054" spans="20:30" x14ac:dyDescent="0.2">
      <c r="T21054" s="212"/>
      <c r="U21054" s="213"/>
      <c r="V21054" s="213"/>
      <c r="W21054" s="213"/>
      <c r="X21054" s="214"/>
      <c r="Y21054" s="214"/>
      <c r="Z21054" s="214"/>
      <c r="AA21054" s="217"/>
      <c r="AB21054" s="217"/>
      <c r="AC21054" s="217"/>
      <c r="AD21054" s="213"/>
    </row>
    <row r="21055" spans="20:30" x14ac:dyDescent="0.2">
      <c r="T21055" s="212"/>
      <c r="U21055" s="213"/>
      <c r="V21055" s="213"/>
      <c r="W21055" s="213"/>
      <c r="X21055" s="214"/>
      <c r="Y21055" s="214"/>
      <c r="Z21055" s="214"/>
      <c r="AA21055" s="217"/>
      <c r="AB21055" s="217"/>
      <c r="AC21055" s="217"/>
      <c r="AD21055" s="213"/>
    </row>
    <row r="21056" spans="20:30" x14ac:dyDescent="0.2">
      <c r="T21056" s="212"/>
      <c r="U21056" s="213"/>
      <c r="V21056" s="213"/>
      <c r="W21056" s="213"/>
      <c r="X21056" s="214"/>
      <c r="Y21056" s="214"/>
      <c r="Z21056" s="214"/>
      <c r="AA21056" s="217"/>
      <c r="AB21056" s="217"/>
      <c r="AC21056" s="217"/>
      <c r="AD21056" s="213"/>
    </row>
    <row r="21057" spans="20:30" x14ac:dyDescent="0.2">
      <c r="T21057" s="212"/>
      <c r="U21057" s="213"/>
      <c r="V21057" s="213"/>
      <c r="W21057" s="213"/>
      <c r="X21057" s="214"/>
      <c r="Y21057" s="214"/>
      <c r="Z21057" s="214"/>
      <c r="AA21057" s="217"/>
      <c r="AB21057" s="217"/>
      <c r="AC21057" s="217"/>
      <c r="AD21057" s="213"/>
    </row>
    <row r="21058" spans="20:30" x14ac:dyDescent="0.2">
      <c r="T21058" s="212"/>
      <c r="U21058" s="213"/>
      <c r="V21058" s="213"/>
      <c r="W21058" s="213"/>
      <c r="X21058" s="214"/>
      <c r="Y21058" s="214"/>
      <c r="Z21058" s="214"/>
      <c r="AA21058" s="217"/>
      <c r="AB21058" s="217"/>
      <c r="AC21058" s="217"/>
      <c r="AD21058" s="213"/>
    </row>
    <row r="21059" spans="20:30" x14ac:dyDescent="0.2">
      <c r="T21059" s="212"/>
      <c r="U21059" s="213"/>
      <c r="V21059" s="213"/>
      <c r="W21059" s="213"/>
      <c r="X21059" s="214"/>
      <c r="Y21059" s="214"/>
      <c r="Z21059" s="214"/>
      <c r="AA21059" s="217"/>
      <c r="AB21059" s="217"/>
      <c r="AC21059" s="217"/>
      <c r="AD21059" s="213"/>
    </row>
    <row r="21060" spans="20:30" x14ac:dyDescent="0.2">
      <c r="T21060" s="212"/>
      <c r="U21060" s="213"/>
      <c r="V21060" s="213"/>
      <c r="W21060" s="213"/>
      <c r="X21060" s="214"/>
      <c r="Y21060" s="214"/>
      <c r="Z21060" s="214"/>
      <c r="AA21060" s="217"/>
      <c r="AB21060" s="217"/>
      <c r="AC21060" s="217"/>
      <c r="AD21060" s="213"/>
    </row>
    <row r="21061" spans="20:30" x14ac:dyDescent="0.2">
      <c r="T21061" s="212"/>
      <c r="U21061" s="213"/>
      <c r="V21061" s="213"/>
      <c r="W21061" s="213"/>
      <c r="X21061" s="214"/>
      <c r="Y21061" s="214"/>
      <c r="Z21061" s="214"/>
      <c r="AA21061" s="217"/>
      <c r="AB21061" s="217"/>
      <c r="AC21061" s="217"/>
      <c r="AD21061" s="213"/>
    </row>
    <row r="21062" spans="20:30" x14ac:dyDescent="0.2">
      <c r="T21062" s="212"/>
      <c r="U21062" s="213"/>
      <c r="V21062" s="213"/>
      <c r="W21062" s="213"/>
      <c r="X21062" s="214"/>
      <c r="Y21062" s="214"/>
      <c r="Z21062" s="214"/>
      <c r="AA21062" s="217"/>
      <c r="AB21062" s="217"/>
      <c r="AC21062" s="217"/>
      <c r="AD21062" s="213"/>
    </row>
    <row r="21063" spans="20:30" x14ac:dyDescent="0.2">
      <c r="T21063" s="212"/>
      <c r="U21063" s="213"/>
      <c r="V21063" s="213"/>
      <c r="W21063" s="213"/>
      <c r="X21063" s="214"/>
      <c r="Y21063" s="214"/>
      <c r="Z21063" s="214"/>
      <c r="AA21063" s="217"/>
      <c r="AB21063" s="217"/>
      <c r="AC21063" s="217"/>
      <c r="AD21063" s="213"/>
    </row>
    <row r="21064" spans="20:30" x14ac:dyDescent="0.2">
      <c r="T21064" s="212"/>
      <c r="U21064" s="213"/>
      <c r="V21064" s="213"/>
      <c r="W21064" s="213"/>
      <c r="X21064" s="214"/>
      <c r="Y21064" s="214"/>
      <c r="Z21064" s="214"/>
      <c r="AA21064" s="217"/>
      <c r="AB21064" s="217"/>
      <c r="AC21064" s="217"/>
      <c r="AD21064" s="213"/>
    </row>
    <row r="21065" spans="20:30" x14ac:dyDescent="0.2">
      <c r="T21065" s="212"/>
      <c r="U21065" s="213"/>
      <c r="V21065" s="213"/>
      <c r="W21065" s="213"/>
      <c r="X21065" s="214"/>
      <c r="Y21065" s="214"/>
      <c r="Z21065" s="214"/>
      <c r="AA21065" s="217"/>
      <c r="AB21065" s="217"/>
      <c r="AC21065" s="217"/>
      <c r="AD21065" s="213"/>
    </row>
    <row r="21066" spans="20:30" x14ac:dyDescent="0.2">
      <c r="T21066" s="212"/>
      <c r="U21066" s="213"/>
      <c r="V21066" s="213"/>
      <c r="W21066" s="213"/>
      <c r="X21066" s="214"/>
      <c r="Y21066" s="214"/>
      <c r="Z21066" s="214"/>
      <c r="AA21066" s="217"/>
      <c r="AB21066" s="217"/>
      <c r="AC21066" s="217"/>
      <c r="AD21066" s="213"/>
    </row>
    <row r="21067" spans="20:30" x14ac:dyDescent="0.2">
      <c r="T21067" s="212"/>
      <c r="U21067" s="213"/>
      <c r="V21067" s="213"/>
      <c r="W21067" s="213"/>
      <c r="X21067" s="214"/>
      <c r="Y21067" s="214"/>
      <c r="Z21067" s="214"/>
      <c r="AA21067" s="217"/>
      <c r="AB21067" s="217"/>
      <c r="AC21067" s="217"/>
      <c r="AD21067" s="213"/>
    </row>
    <row r="21068" spans="20:30" x14ac:dyDescent="0.2">
      <c r="T21068" s="212"/>
      <c r="U21068" s="213"/>
      <c r="V21068" s="213"/>
      <c r="W21068" s="213"/>
      <c r="X21068" s="214"/>
      <c r="Y21068" s="214"/>
      <c r="Z21068" s="214"/>
      <c r="AA21068" s="217"/>
      <c r="AB21068" s="217"/>
      <c r="AC21068" s="217"/>
      <c r="AD21068" s="213"/>
    </row>
    <row r="21069" spans="20:30" x14ac:dyDescent="0.2">
      <c r="T21069" s="212"/>
      <c r="U21069" s="213"/>
      <c r="V21069" s="213"/>
      <c r="W21069" s="213"/>
      <c r="X21069" s="214"/>
      <c r="Y21069" s="214"/>
      <c r="Z21069" s="214"/>
      <c r="AA21069" s="217"/>
      <c r="AB21069" s="217"/>
      <c r="AC21069" s="217"/>
      <c r="AD21069" s="213"/>
    </row>
    <row r="21070" spans="20:30" x14ac:dyDescent="0.2">
      <c r="T21070" s="212"/>
      <c r="U21070" s="213"/>
      <c r="V21070" s="213"/>
      <c r="W21070" s="213"/>
      <c r="X21070" s="214"/>
      <c r="Y21070" s="214"/>
      <c r="Z21070" s="214"/>
      <c r="AA21070" s="217"/>
      <c r="AB21070" s="217"/>
      <c r="AC21070" s="217"/>
      <c r="AD21070" s="213"/>
    </row>
    <row r="21071" spans="20:30" x14ac:dyDescent="0.2">
      <c r="T21071" s="212"/>
      <c r="U21071" s="213"/>
      <c r="V21071" s="213"/>
      <c r="W21071" s="213"/>
      <c r="X21071" s="214"/>
      <c r="Y21071" s="214"/>
      <c r="Z21071" s="214"/>
      <c r="AA21071" s="217"/>
      <c r="AB21071" s="217"/>
      <c r="AC21071" s="217"/>
      <c r="AD21071" s="213"/>
    </row>
    <row r="21072" spans="20:30" x14ac:dyDescent="0.2">
      <c r="T21072" s="212"/>
      <c r="U21072" s="213"/>
      <c r="V21072" s="213"/>
      <c r="W21072" s="213"/>
      <c r="X21072" s="214"/>
      <c r="Y21072" s="214"/>
      <c r="Z21072" s="214"/>
      <c r="AA21072" s="217"/>
      <c r="AB21072" s="217"/>
      <c r="AC21072" s="217"/>
      <c r="AD21072" s="213"/>
    </row>
    <row r="21073" spans="20:30" x14ac:dyDescent="0.2">
      <c r="T21073" s="212"/>
      <c r="U21073" s="213"/>
      <c r="V21073" s="213"/>
      <c r="W21073" s="213"/>
      <c r="X21073" s="214"/>
      <c r="Y21073" s="214"/>
      <c r="Z21073" s="214"/>
      <c r="AA21073" s="217"/>
      <c r="AB21073" s="217"/>
      <c r="AC21073" s="217"/>
      <c r="AD21073" s="213"/>
    </row>
    <row r="21074" spans="20:30" x14ac:dyDescent="0.2">
      <c r="T21074" s="212"/>
      <c r="U21074" s="213"/>
      <c r="V21074" s="213"/>
      <c r="W21074" s="213"/>
      <c r="X21074" s="214"/>
      <c r="Y21074" s="214"/>
      <c r="Z21074" s="214"/>
      <c r="AA21074" s="217"/>
      <c r="AB21074" s="217"/>
      <c r="AC21074" s="217"/>
      <c r="AD21074" s="213"/>
    </row>
    <row r="21075" spans="20:30" x14ac:dyDescent="0.2">
      <c r="T21075" s="212"/>
      <c r="U21075" s="213"/>
      <c r="V21075" s="213"/>
      <c r="W21075" s="213"/>
      <c r="X21075" s="214"/>
      <c r="Y21075" s="214"/>
      <c r="Z21075" s="214"/>
      <c r="AA21075" s="217"/>
      <c r="AB21075" s="217"/>
      <c r="AC21075" s="217"/>
      <c r="AD21075" s="213"/>
    </row>
    <row r="21076" spans="20:30" x14ac:dyDescent="0.2">
      <c r="T21076" s="212"/>
      <c r="U21076" s="213"/>
      <c r="V21076" s="213"/>
      <c r="W21076" s="213"/>
      <c r="X21076" s="214"/>
      <c r="Y21076" s="214"/>
      <c r="Z21076" s="214"/>
      <c r="AA21076" s="217"/>
      <c r="AB21076" s="217"/>
      <c r="AC21076" s="217"/>
      <c r="AD21076" s="213"/>
    </row>
    <row r="21077" spans="20:30" x14ac:dyDescent="0.2">
      <c r="T21077" s="212"/>
      <c r="U21077" s="213"/>
      <c r="V21077" s="213"/>
      <c r="W21077" s="213"/>
      <c r="X21077" s="214"/>
      <c r="Y21077" s="214"/>
      <c r="Z21077" s="214"/>
      <c r="AA21077" s="217"/>
      <c r="AB21077" s="217"/>
      <c r="AC21077" s="217"/>
      <c r="AD21077" s="213"/>
    </row>
    <row r="21078" spans="20:30" x14ac:dyDescent="0.2">
      <c r="T21078" s="212"/>
      <c r="U21078" s="213"/>
      <c r="V21078" s="213"/>
      <c r="W21078" s="213"/>
      <c r="X21078" s="214"/>
      <c r="Y21078" s="214"/>
      <c r="Z21078" s="214"/>
      <c r="AA21078" s="217"/>
      <c r="AB21078" s="217"/>
      <c r="AC21078" s="217"/>
      <c r="AD21078" s="213"/>
    </row>
    <row r="21079" spans="20:30" x14ac:dyDescent="0.2">
      <c r="T21079" s="212"/>
      <c r="U21079" s="213"/>
      <c r="V21079" s="213"/>
      <c r="W21079" s="213"/>
      <c r="X21079" s="214"/>
      <c r="Y21079" s="214"/>
      <c r="Z21079" s="214"/>
      <c r="AA21079" s="217"/>
      <c r="AB21079" s="217"/>
      <c r="AC21079" s="217"/>
      <c r="AD21079" s="213"/>
    </row>
    <row r="21080" spans="20:30" x14ac:dyDescent="0.2">
      <c r="T21080" s="212"/>
      <c r="U21080" s="213"/>
      <c r="V21080" s="213"/>
      <c r="W21080" s="213"/>
      <c r="X21080" s="214"/>
      <c r="Y21080" s="214"/>
      <c r="Z21080" s="214"/>
      <c r="AA21080" s="217"/>
      <c r="AB21080" s="217"/>
      <c r="AC21080" s="217"/>
      <c r="AD21080" s="213"/>
    </row>
    <row r="21081" spans="20:30" x14ac:dyDescent="0.2">
      <c r="T21081" s="212"/>
      <c r="U21081" s="213"/>
      <c r="V21081" s="213"/>
      <c r="W21081" s="213"/>
      <c r="X21081" s="214"/>
      <c r="Y21081" s="214"/>
      <c r="Z21081" s="214"/>
      <c r="AA21081" s="217"/>
      <c r="AB21081" s="217"/>
      <c r="AC21081" s="217"/>
      <c r="AD21081" s="213"/>
    </row>
    <row r="21082" spans="20:30" x14ac:dyDescent="0.2">
      <c r="T21082" s="212"/>
      <c r="U21082" s="213"/>
      <c r="V21082" s="213"/>
      <c r="W21082" s="213"/>
      <c r="X21082" s="214"/>
      <c r="Y21082" s="214"/>
      <c r="Z21082" s="214"/>
      <c r="AA21082" s="217"/>
      <c r="AB21082" s="217"/>
      <c r="AC21082" s="217"/>
      <c r="AD21082" s="213"/>
    </row>
    <row r="21083" spans="20:30" x14ac:dyDescent="0.2">
      <c r="T21083" s="212"/>
      <c r="U21083" s="213"/>
      <c r="V21083" s="213"/>
      <c r="W21083" s="213"/>
      <c r="X21083" s="214"/>
      <c r="Y21083" s="214"/>
      <c r="Z21083" s="214"/>
      <c r="AA21083" s="217"/>
      <c r="AB21083" s="217"/>
      <c r="AC21083" s="217"/>
      <c r="AD21083" s="213"/>
    </row>
    <row r="21084" spans="20:30" x14ac:dyDescent="0.2">
      <c r="T21084" s="212"/>
      <c r="U21084" s="213"/>
      <c r="V21084" s="213"/>
      <c r="W21084" s="213"/>
      <c r="X21084" s="214"/>
      <c r="Y21084" s="214"/>
      <c r="Z21084" s="214"/>
      <c r="AA21084" s="217"/>
      <c r="AB21084" s="217"/>
      <c r="AC21084" s="217"/>
      <c r="AD21084" s="213"/>
    </row>
    <row r="21085" spans="20:30" x14ac:dyDescent="0.2">
      <c r="T21085" s="212"/>
      <c r="U21085" s="213"/>
      <c r="V21085" s="213"/>
      <c r="W21085" s="213"/>
      <c r="X21085" s="214"/>
      <c r="Y21085" s="214"/>
      <c r="Z21085" s="214"/>
      <c r="AA21085" s="217"/>
      <c r="AB21085" s="217"/>
      <c r="AC21085" s="217"/>
      <c r="AD21085" s="213"/>
    </row>
    <row r="21086" spans="20:30" x14ac:dyDescent="0.2">
      <c r="T21086" s="212"/>
      <c r="U21086" s="213"/>
      <c r="V21086" s="213"/>
      <c r="W21086" s="213"/>
      <c r="X21086" s="214"/>
      <c r="Y21086" s="214"/>
      <c r="Z21086" s="214"/>
      <c r="AA21086" s="217"/>
      <c r="AB21086" s="217"/>
      <c r="AC21086" s="217"/>
      <c r="AD21086" s="213"/>
    </row>
    <row r="21087" spans="20:30" x14ac:dyDescent="0.2">
      <c r="T21087" s="212"/>
      <c r="U21087" s="213"/>
      <c r="V21087" s="213"/>
      <c r="W21087" s="213"/>
      <c r="X21087" s="214"/>
      <c r="Y21087" s="214"/>
      <c r="Z21087" s="214"/>
      <c r="AA21087" s="217"/>
      <c r="AB21087" s="217"/>
      <c r="AC21087" s="217"/>
      <c r="AD21087" s="213"/>
    </row>
    <row r="21088" spans="20:30" x14ac:dyDescent="0.2">
      <c r="T21088" s="212"/>
      <c r="U21088" s="213"/>
      <c r="V21088" s="213"/>
      <c r="W21088" s="213"/>
      <c r="X21088" s="214"/>
      <c r="Y21088" s="214"/>
      <c r="Z21088" s="214"/>
      <c r="AA21088" s="217"/>
      <c r="AB21088" s="217"/>
      <c r="AC21088" s="217"/>
      <c r="AD21088" s="213"/>
    </row>
    <row r="21089" spans="20:30" x14ac:dyDescent="0.2">
      <c r="T21089" s="212"/>
      <c r="U21089" s="213"/>
      <c r="V21089" s="213"/>
      <c r="W21089" s="213"/>
      <c r="X21089" s="214"/>
      <c r="Y21089" s="214"/>
      <c r="Z21089" s="214"/>
      <c r="AA21089" s="217"/>
      <c r="AB21089" s="217"/>
      <c r="AC21089" s="217"/>
      <c r="AD21089" s="213"/>
    </row>
    <row r="21090" spans="20:30" x14ac:dyDescent="0.2">
      <c r="T21090" s="212"/>
      <c r="U21090" s="213"/>
      <c r="V21090" s="213"/>
      <c r="W21090" s="213"/>
      <c r="X21090" s="214"/>
      <c r="Y21090" s="214"/>
      <c r="Z21090" s="214"/>
      <c r="AA21090" s="217"/>
      <c r="AB21090" s="217"/>
      <c r="AC21090" s="217"/>
      <c r="AD21090" s="213"/>
    </row>
    <row r="21091" spans="20:30" x14ac:dyDescent="0.2">
      <c r="T21091" s="212"/>
      <c r="U21091" s="213"/>
      <c r="V21091" s="213"/>
      <c r="W21091" s="213"/>
      <c r="X21091" s="214"/>
      <c r="Y21091" s="214"/>
      <c r="Z21091" s="214"/>
      <c r="AA21091" s="217"/>
      <c r="AB21091" s="217"/>
      <c r="AC21091" s="217"/>
      <c r="AD21091" s="213"/>
    </row>
    <row r="21092" spans="20:30" x14ac:dyDescent="0.2">
      <c r="T21092" s="212"/>
      <c r="U21092" s="213"/>
      <c r="V21092" s="213"/>
      <c r="W21092" s="213"/>
      <c r="X21092" s="214"/>
      <c r="Y21092" s="214"/>
      <c r="Z21092" s="214"/>
      <c r="AA21092" s="217"/>
      <c r="AB21092" s="217"/>
      <c r="AC21092" s="217"/>
      <c r="AD21092" s="213"/>
    </row>
    <row r="21093" spans="20:30" x14ac:dyDescent="0.2">
      <c r="T21093" s="212"/>
      <c r="U21093" s="213"/>
      <c r="V21093" s="213"/>
      <c r="W21093" s="213"/>
      <c r="X21093" s="214"/>
      <c r="Y21093" s="214"/>
      <c r="Z21093" s="214"/>
      <c r="AA21093" s="217"/>
      <c r="AB21093" s="217"/>
      <c r="AC21093" s="217"/>
      <c r="AD21093" s="213"/>
    </row>
    <row r="21094" spans="20:30" x14ac:dyDescent="0.2">
      <c r="T21094" s="212"/>
      <c r="U21094" s="213"/>
      <c r="V21094" s="213"/>
      <c r="W21094" s="213"/>
      <c r="X21094" s="214"/>
      <c r="Y21094" s="214"/>
      <c r="Z21094" s="214"/>
      <c r="AA21094" s="217"/>
      <c r="AB21094" s="217"/>
      <c r="AC21094" s="217"/>
      <c r="AD21094" s="213"/>
    </row>
    <row r="21095" spans="20:30" x14ac:dyDescent="0.2">
      <c r="T21095" s="212"/>
      <c r="U21095" s="213"/>
      <c r="V21095" s="213"/>
      <c r="W21095" s="213"/>
      <c r="X21095" s="214"/>
      <c r="Y21095" s="214"/>
      <c r="Z21095" s="214"/>
      <c r="AA21095" s="217"/>
      <c r="AB21095" s="217"/>
      <c r="AC21095" s="217"/>
      <c r="AD21095" s="213"/>
    </row>
    <row r="21096" spans="20:30" x14ac:dyDescent="0.2">
      <c r="T21096" s="212"/>
      <c r="U21096" s="213"/>
      <c r="V21096" s="213"/>
      <c r="W21096" s="213"/>
      <c r="X21096" s="214"/>
      <c r="Y21096" s="214"/>
      <c r="Z21096" s="214"/>
      <c r="AA21096" s="217"/>
      <c r="AB21096" s="217"/>
      <c r="AC21096" s="217"/>
      <c r="AD21096" s="213"/>
    </row>
    <row r="21097" spans="20:30" x14ac:dyDescent="0.2">
      <c r="T21097" s="212"/>
      <c r="U21097" s="213"/>
      <c r="V21097" s="213"/>
      <c r="W21097" s="213"/>
      <c r="X21097" s="214"/>
      <c r="Y21097" s="214"/>
      <c r="Z21097" s="214"/>
      <c r="AA21097" s="217"/>
      <c r="AB21097" s="217"/>
      <c r="AC21097" s="217"/>
      <c r="AD21097" s="213"/>
    </row>
    <row r="21098" spans="20:30" x14ac:dyDescent="0.2">
      <c r="T21098" s="212"/>
      <c r="U21098" s="213"/>
      <c r="V21098" s="213"/>
      <c r="W21098" s="213"/>
      <c r="X21098" s="214"/>
      <c r="Y21098" s="214"/>
      <c r="Z21098" s="214"/>
      <c r="AA21098" s="217"/>
      <c r="AB21098" s="217"/>
      <c r="AC21098" s="217"/>
      <c r="AD21098" s="213"/>
    </row>
    <row r="21099" spans="20:30" x14ac:dyDescent="0.2">
      <c r="T21099" s="212"/>
      <c r="U21099" s="213"/>
      <c r="V21099" s="213"/>
      <c r="W21099" s="213"/>
      <c r="X21099" s="214"/>
      <c r="Y21099" s="214"/>
      <c r="Z21099" s="214"/>
      <c r="AA21099" s="217"/>
      <c r="AB21099" s="217"/>
      <c r="AC21099" s="217"/>
      <c r="AD21099" s="213"/>
    </row>
    <row r="21100" spans="20:30" x14ac:dyDescent="0.2">
      <c r="T21100" s="212"/>
      <c r="U21100" s="213"/>
      <c r="V21100" s="213"/>
      <c r="W21100" s="213"/>
      <c r="X21100" s="214"/>
      <c r="Y21100" s="214"/>
      <c r="Z21100" s="214"/>
      <c r="AA21100" s="217"/>
      <c r="AB21100" s="217"/>
      <c r="AC21100" s="217"/>
      <c r="AD21100" s="213"/>
    </row>
    <row r="21101" spans="20:30" x14ac:dyDescent="0.2">
      <c r="T21101" s="212"/>
      <c r="U21101" s="213"/>
      <c r="V21101" s="213"/>
      <c r="W21101" s="213"/>
      <c r="X21101" s="214"/>
      <c r="Y21101" s="214"/>
      <c r="Z21101" s="214"/>
      <c r="AA21101" s="217"/>
      <c r="AB21101" s="217"/>
      <c r="AC21101" s="217"/>
      <c r="AD21101" s="213"/>
    </row>
    <row r="21102" spans="20:30" x14ac:dyDescent="0.2">
      <c r="T21102" s="212"/>
      <c r="U21102" s="213"/>
      <c r="V21102" s="213"/>
      <c r="W21102" s="213"/>
      <c r="X21102" s="214"/>
      <c r="Y21102" s="214"/>
      <c r="Z21102" s="214"/>
      <c r="AA21102" s="217"/>
      <c r="AB21102" s="217"/>
      <c r="AC21102" s="217"/>
      <c r="AD21102" s="213"/>
    </row>
    <row r="21103" spans="20:30" x14ac:dyDescent="0.2">
      <c r="T21103" s="212"/>
      <c r="U21103" s="213"/>
      <c r="V21103" s="213"/>
      <c r="W21103" s="213"/>
      <c r="X21103" s="214"/>
      <c r="Y21103" s="214"/>
      <c r="Z21103" s="214"/>
      <c r="AA21103" s="217"/>
      <c r="AB21103" s="217"/>
      <c r="AC21103" s="217"/>
      <c r="AD21103" s="213"/>
    </row>
    <row r="21104" spans="20:30" x14ac:dyDescent="0.2">
      <c r="T21104" s="212"/>
      <c r="U21104" s="213"/>
      <c r="V21104" s="213"/>
      <c r="W21104" s="213"/>
      <c r="X21104" s="214"/>
      <c r="Y21104" s="214"/>
      <c r="Z21104" s="214"/>
      <c r="AA21104" s="217"/>
      <c r="AB21104" s="217"/>
      <c r="AC21104" s="217"/>
      <c r="AD21104" s="213"/>
    </row>
    <row r="21105" spans="20:30" x14ac:dyDescent="0.2">
      <c r="T21105" s="212"/>
      <c r="U21105" s="213"/>
      <c r="V21105" s="213"/>
      <c r="W21105" s="213"/>
      <c r="X21105" s="214"/>
      <c r="Y21105" s="214"/>
      <c r="Z21105" s="214"/>
      <c r="AA21105" s="217"/>
      <c r="AB21105" s="217"/>
      <c r="AC21105" s="217"/>
      <c r="AD21105" s="213"/>
    </row>
    <row r="21106" spans="20:30" x14ac:dyDescent="0.2">
      <c r="T21106" s="212"/>
      <c r="U21106" s="213"/>
      <c r="V21106" s="213"/>
      <c r="W21106" s="212"/>
      <c r="X21106" s="214"/>
      <c r="Y21106" s="214"/>
      <c r="Z21106" s="214"/>
      <c r="AA21106" s="215"/>
      <c r="AB21106" s="215"/>
      <c r="AC21106" s="215"/>
      <c r="AD21106" s="212"/>
    </row>
    <row r="21107" spans="20:30" x14ac:dyDescent="0.2">
      <c r="T21107" s="212"/>
      <c r="U21107" s="213"/>
      <c r="V21107" s="213"/>
      <c r="W21107" s="213"/>
      <c r="X21107" s="214"/>
      <c r="Y21107" s="214"/>
      <c r="Z21107" s="214"/>
      <c r="AA21107" s="217"/>
      <c r="AB21107" s="217"/>
      <c r="AC21107" s="217"/>
      <c r="AD21107" s="213"/>
    </row>
    <row r="21108" spans="20:30" x14ac:dyDescent="0.2">
      <c r="T21108" s="212"/>
      <c r="U21108" s="213"/>
      <c r="V21108" s="213"/>
      <c r="W21108" s="213"/>
      <c r="X21108" s="214"/>
      <c r="Y21108" s="214"/>
      <c r="Z21108" s="214"/>
      <c r="AA21108" s="217"/>
      <c r="AB21108" s="217"/>
      <c r="AC21108" s="217"/>
      <c r="AD21108" s="213"/>
    </row>
    <row r="21109" spans="20:30" x14ac:dyDescent="0.2">
      <c r="T21109" s="212"/>
      <c r="U21109" s="213"/>
      <c r="V21109" s="213"/>
      <c r="W21109" s="213"/>
      <c r="X21109" s="214"/>
      <c r="Y21109" s="214"/>
      <c r="Z21109" s="214"/>
      <c r="AA21109" s="217"/>
      <c r="AB21109" s="217"/>
      <c r="AC21109" s="217"/>
      <c r="AD21109" s="213"/>
    </row>
    <row r="21110" spans="20:30" x14ac:dyDescent="0.2">
      <c r="T21110" s="212"/>
      <c r="U21110" s="213"/>
      <c r="V21110" s="213"/>
      <c r="W21110" s="213"/>
      <c r="X21110" s="214"/>
      <c r="Y21110" s="214"/>
      <c r="Z21110" s="214"/>
      <c r="AA21110" s="217"/>
      <c r="AB21110" s="217"/>
      <c r="AC21110" s="217"/>
      <c r="AD21110" s="213"/>
    </row>
    <row r="21111" spans="20:30" x14ac:dyDescent="0.2">
      <c r="T21111" s="212"/>
      <c r="U21111" s="213"/>
      <c r="V21111" s="213"/>
      <c r="W21111" s="213"/>
      <c r="X21111" s="214"/>
      <c r="Y21111" s="214"/>
      <c r="Z21111" s="214"/>
      <c r="AA21111" s="217"/>
      <c r="AB21111" s="217"/>
      <c r="AC21111" s="217"/>
      <c r="AD21111" s="213"/>
    </row>
    <row r="21112" spans="20:30" x14ac:dyDescent="0.2">
      <c r="T21112" s="212"/>
      <c r="U21112" s="213"/>
      <c r="V21112" s="213"/>
      <c r="W21112" s="213"/>
      <c r="X21112" s="214"/>
      <c r="Y21112" s="214"/>
      <c r="Z21112" s="214"/>
      <c r="AA21112" s="217"/>
      <c r="AB21112" s="217"/>
      <c r="AC21112" s="217"/>
      <c r="AD21112" s="213"/>
    </row>
    <row r="21113" spans="20:30" x14ac:dyDescent="0.2">
      <c r="T21113" s="212"/>
      <c r="U21113" s="213"/>
      <c r="V21113" s="213"/>
      <c r="W21113" s="213"/>
      <c r="X21113" s="214"/>
      <c r="Y21113" s="214"/>
      <c r="Z21113" s="214"/>
      <c r="AA21113" s="217"/>
      <c r="AB21113" s="217"/>
      <c r="AC21113" s="217"/>
      <c r="AD21113" s="213"/>
    </row>
    <row r="21114" spans="20:30" x14ac:dyDescent="0.2">
      <c r="T21114" s="212"/>
      <c r="U21114" s="213"/>
      <c r="V21114" s="213"/>
      <c r="W21114" s="213"/>
      <c r="X21114" s="214"/>
      <c r="Y21114" s="214"/>
      <c r="Z21114" s="214"/>
      <c r="AA21114" s="217"/>
      <c r="AB21114" s="217"/>
      <c r="AC21114" s="217"/>
      <c r="AD21114" s="213"/>
    </row>
    <row r="21115" spans="20:30" x14ac:dyDescent="0.2">
      <c r="T21115" s="212"/>
      <c r="U21115" s="213"/>
      <c r="V21115" s="213"/>
      <c r="W21115" s="213"/>
      <c r="X21115" s="214"/>
      <c r="Y21115" s="214"/>
      <c r="Z21115" s="214"/>
      <c r="AA21115" s="217"/>
      <c r="AB21115" s="217"/>
      <c r="AC21115" s="217"/>
      <c r="AD21115" s="213"/>
    </row>
    <row r="21116" spans="20:30" x14ac:dyDescent="0.2">
      <c r="T21116" s="212"/>
      <c r="U21116" s="213"/>
      <c r="V21116" s="213"/>
      <c r="W21116" s="213"/>
      <c r="X21116" s="214"/>
      <c r="Y21116" s="214"/>
      <c r="Z21116" s="214"/>
      <c r="AA21116" s="217"/>
      <c r="AB21116" s="217"/>
      <c r="AC21116" s="217"/>
      <c r="AD21116" s="213"/>
    </row>
    <row r="21117" spans="20:30" x14ac:dyDescent="0.2">
      <c r="T21117" s="212"/>
      <c r="U21117" s="213"/>
      <c r="V21117" s="213"/>
      <c r="W21117" s="213"/>
      <c r="X21117" s="214"/>
      <c r="Y21117" s="214"/>
      <c r="Z21117" s="214"/>
      <c r="AA21117" s="217"/>
      <c r="AB21117" s="217"/>
      <c r="AC21117" s="217"/>
      <c r="AD21117" s="213"/>
    </row>
    <row r="21118" spans="20:30" x14ac:dyDescent="0.2">
      <c r="T21118" s="212"/>
      <c r="U21118" s="213"/>
      <c r="V21118" s="213"/>
      <c r="W21118" s="213"/>
      <c r="X21118" s="214"/>
      <c r="Y21118" s="214"/>
      <c r="Z21118" s="214"/>
      <c r="AA21118" s="217"/>
      <c r="AB21118" s="217"/>
      <c r="AC21118" s="217"/>
      <c r="AD21118" s="213"/>
    </row>
    <row r="21119" spans="20:30" x14ac:dyDescent="0.2">
      <c r="T21119" s="212"/>
      <c r="U21119" s="213"/>
      <c r="V21119" s="213"/>
      <c r="W21119" s="213"/>
      <c r="X21119" s="214"/>
      <c r="Y21119" s="214"/>
      <c r="Z21119" s="214"/>
      <c r="AA21119" s="217"/>
      <c r="AB21119" s="217"/>
      <c r="AC21119" s="217"/>
      <c r="AD21119" s="213"/>
    </row>
    <row r="21120" spans="20:30" x14ac:dyDescent="0.2">
      <c r="T21120" s="212"/>
      <c r="U21120" s="213"/>
      <c r="V21120" s="213"/>
      <c r="W21120" s="213"/>
      <c r="X21120" s="214"/>
      <c r="Y21120" s="214"/>
      <c r="Z21120" s="214"/>
      <c r="AA21120" s="217"/>
      <c r="AB21120" s="217"/>
      <c r="AC21120" s="217"/>
      <c r="AD21120" s="213"/>
    </row>
    <row r="21121" spans="20:30" x14ac:dyDescent="0.2">
      <c r="T21121" s="212"/>
      <c r="U21121" s="213"/>
      <c r="V21121" s="213"/>
      <c r="W21121" s="213"/>
      <c r="X21121" s="214"/>
      <c r="Y21121" s="214"/>
      <c r="Z21121" s="214"/>
      <c r="AA21121" s="217"/>
      <c r="AB21121" s="217"/>
      <c r="AC21121" s="217"/>
      <c r="AD21121" s="213"/>
    </row>
    <row r="21122" spans="20:30" x14ac:dyDescent="0.2">
      <c r="T21122" s="212"/>
      <c r="U21122" s="213"/>
      <c r="V21122" s="213"/>
      <c r="W21122" s="213"/>
      <c r="X21122" s="214"/>
      <c r="Y21122" s="214"/>
      <c r="Z21122" s="214"/>
      <c r="AA21122" s="217"/>
      <c r="AB21122" s="217"/>
      <c r="AC21122" s="217"/>
      <c r="AD21122" s="213"/>
    </row>
    <row r="21123" spans="20:30" x14ac:dyDescent="0.2">
      <c r="T21123" s="212"/>
      <c r="U21123" s="213"/>
      <c r="V21123" s="213"/>
      <c r="W21123" s="213"/>
      <c r="X21123" s="214"/>
      <c r="Y21123" s="214"/>
      <c r="Z21123" s="214"/>
      <c r="AA21123" s="217"/>
      <c r="AB21123" s="217"/>
      <c r="AC21123" s="217"/>
      <c r="AD21123" s="213"/>
    </row>
    <row r="21124" spans="20:30" x14ac:dyDescent="0.2">
      <c r="T21124" s="212"/>
      <c r="U21124" s="213"/>
      <c r="V21124" s="213"/>
      <c r="W21124" s="212"/>
      <c r="X21124" s="214"/>
      <c r="Y21124" s="214"/>
      <c r="Z21124" s="214"/>
      <c r="AA21124" s="215"/>
      <c r="AB21124" s="215"/>
      <c r="AC21124" s="215"/>
      <c r="AD21124" s="212"/>
    </row>
    <row r="21125" spans="20:30" x14ac:dyDescent="0.2">
      <c r="T21125" s="212"/>
      <c r="U21125" s="213"/>
      <c r="V21125" s="213"/>
      <c r="W21125" s="213"/>
      <c r="X21125" s="214"/>
      <c r="Y21125" s="214"/>
      <c r="Z21125" s="214"/>
      <c r="AA21125" s="217"/>
      <c r="AB21125" s="217"/>
      <c r="AC21125" s="217"/>
      <c r="AD21125" s="213"/>
    </row>
    <row r="21126" spans="20:30" x14ac:dyDescent="0.2">
      <c r="T21126" s="212"/>
      <c r="U21126" s="213"/>
      <c r="V21126" s="213"/>
      <c r="W21126" s="213"/>
      <c r="X21126" s="214"/>
      <c r="Y21126" s="214"/>
      <c r="Z21126" s="214"/>
      <c r="AA21126" s="217"/>
      <c r="AB21126" s="217"/>
      <c r="AC21126" s="217"/>
      <c r="AD21126" s="213"/>
    </row>
    <row r="21127" spans="20:30" x14ac:dyDescent="0.2">
      <c r="T21127" s="212"/>
      <c r="U21127" s="213"/>
      <c r="V21127" s="213"/>
      <c r="W21127" s="213"/>
      <c r="X21127" s="214"/>
      <c r="Y21127" s="214"/>
      <c r="Z21127" s="214"/>
      <c r="AA21127" s="217"/>
      <c r="AB21127" s="217"/>
      <c r="AC21127" s="217"/>
      <c r="AD21127" s="213"/>
    </row>
    <row r="21128" spans="20:30" x14ac:dyDescent="0.2">
      <c r="T21128" s="212"/>
      <c r="U21128" s="213"/>
      <c r="V21128" s="213"/>
      <c r="W21128" s="213"/>
      <c r="X21128" s="214"/>
      <c r="Y21128" s="214"/>
      <c r="Z21128" s="214"/>
      <c r="AA21128" s="217"/>
      <c r="AB21128" s="217"/>
      <c r="AC21128" s="217"/>
      <c r="AD21128" s="213"/>
    </row>
    <row r="21129" spans="20:30" x14ac:dyDescent="0.2">
      <c r="T21129" s="212"/>
      <c r="U21129" s="213"/>
      <c r="V21129" s="213"/>
      <c r="W21129" s="213"/>
      <c r="X21129" s="214"/>
      <c r="Y21129" s="214"/>
      <c r="Z21129" s="214"/>
      <c r="AA21129" s="217"/>
      <c r="AB21129" s="217"/>
      <c r="AC21129" s="217"/>
      <c r="AD21129" s="213"/>
    </row>
    <row r="21130" spans="20:30" x14ac:dyDescent="0.2">
      <c r="T21130" s="212"/>
      <c r="U21130" s="213"/>
      <c r="V21130" s="213"/>
      <c r="W21130" s="213"/>
      <c r="X21130" s="214"/>
      <c r="Y21130" s="214"/>
      <c r="Z21130" s="214"/>
      <c r="AA21130" s="217"/>
      <c r="AB21130" s="217"/>
      <c r="AC21130" s="217"/>
      <c r="AD21130" s="213"/>
    </row>
    <row r="21131" spans="20:30" x14ac:dyDescent="0.2">
      <c r="T21131" s="212"/>
      <c r="U21131" s="213"/>
      <c r="V21131" s="213"/>
      <c r="W21131" s="213"/>
      <c r="X21131" s="214"/>
      <c r="Y21131" s="214"/>
      <c r="Z21131" s="214"/>
      <c r="AA21131" s="217"/>
      <c r="AB21131" s="217"/>
      <c r="AC21131" s="217"/>
      <c r="AD21131" s="213"/>
    </row>
    <row r="21132" spans="20:30" x14ac:dyDescent="0.2">
      <c r="T21132" s="212"/>
      <c r="U21132" s="213"/>
      <c r="V21132" s="213"/>
      <c r="W21132" s="213"/>
      <c r="X21132" s="214"/>
      <c r="Y21132" s="214"/>
      <c r="Z21132" s="214"/>
      <c r="AA21132" s="217"/>
      <c r="AB21132" s="217"/>
      <c r="AC21132" s="217"/>
      <c r="AD21132" s="213"/>
    </row>
    <row r="21133" spans="20:30" x14ac:dyDescent="0.2">
      <c r="T21133" s="212"/>
      <c r="U21133" s="213"/>
      <c r="V21133" s="213"/>
      <c r="W21133" s="213"/>
      <c r="X21133" s="214"/>
      <c r="Y21133" s="214"/>
      <c r="Z21133" s="214"/>
      <c r="AA21133" s="217"/>
      <c r="AB21133" s="217"/>
      <c r="AC21133" s="217"/>
      <c r="AD21133" s="213"/>
    </row>
    <row r="21134" spans="20:30" x14ac:dyDescent="0.2">
      <c r="T21134" s="212"/>
      <c r="U21134" s="213"/>
      <c r="V21134" s="213"/>
      <c r="W21134" s="213"/>
      <c r="X21134" s="214"/>
      <c r="Y21134" s="214"/>
      <c r="Z21134" s="214"/>
      <c r="AA21134" s="217"/>
      <c r="AB21134" s="217"/>
      <c r="AC21134" s="217"/>
      <c r="AD21134" s="213"/>
    </row>
    <row r="21135" spans="20:30" x14ac:dyDescent="0.2">
      <c r="T21135" s="212"/>
      <c r="U21135" s="213"/>
      <c r="V21135" s="213"/>
      <c r="W21135" s="213"/>
      <c r="X21135" s="214"/>
      <c r="Y21135" s="214"/>
      <c r="Z21135" s="214"/>
      <c r="AA21135" s="217"/>
      <c r="AB21135" s="217"/>
      <c r="AC21135" s="217"/>
      <c r="AD21135" s="213"/>
    </row>
    <row r="21136" spans="20:30" x14ac:dyDescent="0.2">
      <c r="T21136" s="212"/>
      <c r="U21136" s="213"/>
      <c r="V21136" s="213"/>
      <c r="W21136" s="213"/>
      <c r="X21136" s="214"/>
      <c r="Y21136" s="214"/>
      <c r="Z21136" s="214"/>
      <c r="AA21136" s="217"/>
      <c r="AB21136" s="217"/>
      <c r="AC21136" s="217"/>
      <c r="AD21136" s="213"/>
    </row>
    <row r="21137" spans="20:30" x14ac:dyDescent="0.2">
      <c r="T21137" s="212"/>
      <c r="U21137" s="213"/>
      <c r="V21137" s="213"/>
      <c r="W21137" s="213"/>
      <c r="X21137" s="214"/>
      <c r="Y21137" s="214"/>
      <c r="Z21137" s="214"/>
      <c r="AA21137" s="217"/>
      <c r="AB21137" s="217"/>
      <c r="AC21137" s="217"/>
      <c r="AD21137" s="213"/>
    </row>
    <row r="21138" spans="20:30" x14ac:dyDescent="0.2">
      <c r="T21138" s="212"/>
      <c r="U21138" s="213"/>
      <c r="V21138" s="213"/>
      <c r="W21138" s="213"/>
      <c r="X21138" s="214"/>
      <c r="Y21138" s="214"/>
      <c r="Z21138" s="214"/>
      <c r="AA21138" s="217"/>
      <c r="AB21138" s="217"/>
      <c r="AC21138" s="217"/>
      <c r="AD21138" s="213"/>
    </row>
    <row r="21139" spans="20:30" x14ac:dyDescent="0.2">
      <c r="T21139" s="212"/>
      <c r="U21139" s="213"/>
      <c r="V21139" s="213"/>
      <c r="W21139" s="213"/>
      <c r="X21139" s="214"/>
      <c r="Y21139" s="214"/>
      <c r="Z21139" s="214"/>
      <c r="AA21139" s="217"/>
      <c r="AB21139" s="217"/>
      <c r="AC21139" s="217"/>
      <c r="AD21139" s="213"/>
    </row>
    <row r="21140" spans="20:30" x14ac:dyDescent="0.2">
      <c r="T21140" s="212"/>
      <c r="U21140" s="213"/>
      <c r="V21140" s="213"/>
      <c r="W21140" s="213"/>
      <c r="X21140" s="214"/>
      <c r="Y21140" s="214"/>
      <c r="Z21140" s="214"/>
      <c r="AA21140" s="217"/>
      <c r="AB21140" s="217"/>
      <c r="AC21140" s="217"/>
      <c r="AD21140" s="213"/>
    </row>
    <row r="21141" spans="20:30" x14ac:dyDescent="0.2">
      <c r="T21141" s="212"/>
      <c r="U21141" s="213"/>
      <c r="V21141" s="213"/>
      <c r="W21141" s="213"/>
      <c r="X21141" s="214"/>
      <c r="Y21141" s="214"/>
      <c r="Z21141" s="214"/>
      <c r="AA21141" s="217"/>
      <c r="AB21141" s="217"/>
      <c r="AC21141" s="217"/>
      <c r="AD21141" s="213"/>
    </row>
    <row r="21142" spans="20:30" x14ac:dyDescent="0.2">
      <c r="T21142" s="212"/>
      <c r="U21142" s="213"/>
      <c r="V21142" s="213"/>
      <c r="W21142" s="213"/>
      <c r="X21142" s="214"/>
      <c r="Y21142" s="214"/>
      <c r="Z21142" s="214"/>
      <c r="AA21142" s="217"/>
      <c r="AB21142" s="217"/>
      <c r="AC21142" s="217"/>
      <c r="AD21142" s="213"/>
    </row>
    <row r="21143" spans="20:30" x14ac:dyDescent="0.2">
      <c r="T21143" s="212"/>
      <c r="U21143" s="213"/>
      <c r="V21143" s="213"/>
      <c r="W21143" s="213"/>
      <c r="X21143" s="214"/>
      <c r="Y21143" s="214"/>
      <c r="Z21143" s="214"/>
      <c r="AA21143" s="217"/>
      <c r="AB21143" s="217"/>
      <c r="AC21143" s="217"/>
      <c r="AD21143" s="213"/>
    </row>
    <row r="21144" spans="20:30" x14ac:dyDescent="0.2">
      <c r="T21144" s="212"/>
      <c r="U21144" s="213"/>
      <c r="V21144" s="213"/>
      <c r="W21144" s="213"/>
      <c r="X21144" s="214"/>
      <c r="Y21144" s="214"/>
      <c r="Z21144" s="214"/>
      <c r="AA21144" s="217"/>
      <c r="AB21144" s="217"/>
      <c r="AC21144" s="217"/>
      <c r="AD21144" s="213"/>
    </row>
    <row r="21145" spans="20:30" x14ac:dyDescent="0.2">
      <c r="T21145" s="212"/>
      <c r="U21145" s="213"/>
      <c r="V21145" s="213"/>
      <c r="W21145" s="213"/>
      <c r="X21145" s="214"/>
      <c r="Y21145" s="214"/>
      <c r="Z21145" s="214"/>
      <c r="AA21145" s="217"/>
      <c r="AB21145" s="217"/>
      <c r="AC21145" s="217"/>
      <c r="AD21145" s="213"/>
    </row>
    <row r="21146" spans="20:30" x14ac:dyDescent="0.2">
      <c r="T21146" s="212"/>
      <c r="U21146" s="213"/>
      <c r="V21146" s="213"/>
      <c r="W21146" s="213"/>
      <c r="X21146" s="214"/>
      <c r="Y21146" s="214"/>
      <c r="Z21146" s="214"/>
      <c r="AA21146" s="217"/>
      <c r="AB21146" s="217"/>
      <c r="AC21146" s="217"/>
      <c r="AD21146" s="213"/>
    </row>
    <row r="21147" spans="20:30" x14ac:dyDescent="0.2">
      <c r="T21147" s="212"/>
      <c r="U21147" s="213"/>
      <c r="V21147" s="213"/>
      <c r="W21147" s="213"/>
      <c r="X21147" s="214"/>
      <c r="Y21147" s="214"/>
      <c r="Z21147" s="214"/>
      <c r="AA21147" s="217"/>
      <c r="AB21147" s="217"/>
      <c r="AC21147" s="217"/>
      <c r="AD21147" s="213"/>
    </row>
    <row r="21148" spans="20:30" x14ac:dyDescent="0.2">
      <c r="T21148" s="212"/>
      <c r="U21148" s="213"/>
      <c r="V21148" s="213"/>
      <c r="W21148" s="213"/>
      <c r="X21148" s="214"/>
      <c r="Y21148" s="214"/>
      <c r="Z21148" s="214"/>
      <c r="AA21148" s="217"/>
      <c r="AB21148" s="217"/>
      <c r="AC21148" s="217"/>
      <c r="AD21148" s="213"/>
    </row>
    <row r="21149" spans="20:30" x14ac:dyDescent="0.2">
      <c r="T21149" s="212"/>
      <c r="U21149" s="213"/>
      <c r="V21149" s="213"/>
      <c r="W21149" s="213"/>
      <c r="X21149" s="214"/>
      <c r="Y21149" s="214"/>
      <c r="Z21149" s="214"/>
      <c r="AA21149" s="217"/>
      <c r="AB21149" s="217"/>
      <c r="AC21149" s="217"/>
      <c r="AD21149" s="213"/>
    </row>
    <row r="21150" spans="20:30" x14ac:dyDescent="0.2">
      <c r="T21150" s="212"/>
      <c r="U21150" s="213"/>
      <c r="V21150" s="213"/>
      <c r="W21150" s="213"/>
      <c r="X21150" s="214"/>
      <c r="Y21150" s="214"/>
      <c r="Z21150" s="214"/>
      <c r="AA21150" s="217"/>
      <c r="AB21150" s="217"/>
      <c r="AC21150" s="217"/>
      <c r="AD21150" s="213"/>
    </row>
    <row r="21151" spans="20:30" x14ac:dyDescent="0.2">
      <c r="T21151" s="212"/>
      <c r="U21151" s="213"/>
      <c r="V21151" s="213"/>
      <c r="W21151" s="213"/>
      <c r="X21151" s="214"/>
      <c r="Y21151" s="214"/>
      <c r="Z21151" s="214"/>
      <c r="AA21151" s="217"/>
      <c r="AB21151" s="217"/>
      <c r="AC21151" s="217"/>
      <c r="AD21151" s="213"/>
    </row>
    <row r="21152" spans="20:30" x14ac:dyDescent="0.2">
      <c r="T21152" s="212"/>
      <c r="U21152" s="213"/>
      <c r="V21152" s="213"/>
      <c r="W21152" s="213"/>
      <c r="X21152" s="214"/>
      <c r="Y21152" s="214"/>
      <c r="Z21152" s="214"/>
      <c r="AA21152" s="217"/>
      <c r="AB21152" s="217"/>
      <c r="AC21152" s="217"/>
      <c r="AD21152" s="213"/>
    </row>
    <row r="21153" spans="20:30" x14ac:dyDescent="0.2">
      <c r="T21153" s="212"/>
      <c r="U21153" s="213"/>
      <c r="V21153" s="213"/>
      <c r="W21153" s="213"/>
      <c r="X21153" s="214"/>
      <c r="Y21153" s="214"/>
      <c r="Z21153" s="214"/>
      <c r="AA21153" s="217"/>
      <c r="AB21153" s="217"/>
      <c r="AC21153" s="217"/>
      <c r="AD21153" s="213"/>
    </row>
    <row r="21154" spans="20:30" x14ac:dyDescent="0.2">
      <c r="T21154" s="212"/>
      <c r="U21154" s="213"/>
      <c r="V21154" s="213"/>
      <c r="W21154" s="213"/>
      <c r="X21154" s="214"/>
      <c r="Y21154" s="214"/>
      <c r="Z21154" s="214"/>
      <c r="AA21154" s="217"/>
      <c r="AB21154" s="217"/>
      <c r="AC21154" s="217"/>
      <c r="AD21154" s="213"/>
    </row>
    <row r="21155" spans="20:30" x14ac:dyDescent="0.2">
      <c r="T21155" s="212"/>
      <c r="U21155" s="213"/>
      <c r="V21155" s="213"/>
      <c r="W21155" s="213"/>
      <c r="X21155" s="214"/>
      <c r="Y21155" s="214"/>
      <c r="Z21155" s="214"/>
      <c r="AA21155" s="217"/>
      <c r="AB21155" s="217"/>
      <c r="AC21155" s="217"/>
      <c r="AD21155" s="213"/>
    </row>
    <row r="21156" spans="20:30" x14ac:dyDescent="0.2">
      <c r="T21156" s="212"/>
      <c r="U21156" s="213"/>
      <c r="V21156" s="213"/>
      <c r="W21156" s="213"/>
      <c r="X21156" s="214"/>
      <c r="Y21156" s="214"/>
      <c r="Z21156" s="214"/>
      <c r="AA21156" s="217"/>
      <c r="AB21156" s="217"/>
      <c r="AC21156" s="217"/>
      <c r="AD21156" s="213"/>
    </row>
    <row r="21157" spans="20:30" x14ac:dyDescent="0.2">
      <c r="T21157" s="212"/>
      <c r="U21157" s="213"/>
      <c r="V21157" s="213"/>
      <c r="W21157" s="213"/>
      <c r="X21157" s="214"/>
      <c r="Y21157" s="214"/>
      <c r="Z21157" s="214"/>
      <c r="AA21157" s="217"/>
      <c r="AB21157" s="217"/>
      <c r="AC21157" s="217"/>
      <c r="AD21157" s="213"/>
    </row>
    <row r="21158" spans="20:30" x14ac:dyDescent="0.2">
      <c r="T21158" s="212"/>
      <c r="U21158" s="213"/>
      <c r="V21158" s="213"/>
      <c r="W21158" s="213"/>
      <c r="X21158" s="214"/>
      <c r="Y21158" s="214"/>
      <c r="Z21158" s="214"/>
      <c r="AA21158" s="217"/>
      <c r="AB21158" s="217"/>
      <c r="AC21158" s="217"/>
      <c r="AD21158" s="213"/>
    </row>
    <row r="21159" spans="20:30" x14ac:dyDescent="0.2">
      <c r="T21159" s="212"/>
      <c r="U21159" s="213"/>
      <c r="V21159" s="213"/>
      <c r="W21159" s="213"/>
      <c r="X21159" s="214"/>
      <c r="Y21159" s="214"/>
      <c r="Z21159" s="214"/>
      <c r="AA21159" s="217"/>
      <c r="AB21159" s="217"/>
      <c r="AC21159" s="217"/>
      <c r="AD21159" s="213"/>
    </row>
    <row r="21160" spans="20:30" x14ac:dyDescent="0.2">
      <c r="T21160" s="212"/>
      <c r="U21160" s="213"/>
      <c r="V21160" s="213"/>
      <c r="W21160" s="213"/>
      <c r="X21160" s="214"/>
      <c r="Y21160" s="214"/>
      <c r="Z21160" s="214"/>
      <c r="AA21160" s="217"/>
      <c r="AB21160" s="217"/>
      <c r="AC21160" s="217"/>
      <c r="AD21160" s="213"/>
    </row>
    <row r="21161" spans="20:30" x14ac:dyDescent="0.2">
      <c r="T21161" s="212"/>
      <c r="U21161" s="213"/>
      <c r="V21161" s="213"/>
      <c r="W21161" s="213"/>
      <c r="X21161" s="214"/>
      <c r="Y21161" s="214"/>
      <c r="Z21161" s="214"/>
      <c r="AA21161" s="217"/>
      <c r="AB21161" s="217"/>
      <c r="AC21161" s="217"/>
      <c r="AD21161" s="213"/>
    </row>
    <row r="21162" spans="20:30" x14ac:dyDescent="0.2">
      <c r="T21162" s="212"/>
      <c r="U21162" s="213"/>
      <c r="V21162" s="213"/>
      <c r="W21162" s="213"/>
      <c r="X21162" s="214"/>
      <c r="Y21162" s="214"/>
      <c r="Z21162" s="214"/>
      <c r="AA21162" s="217"/>
      <c r="AB21162" s="217"/>
      <c r="AC21162" s="217"/>
      <c r="AD21162" s="213"/>
    </row>
    <row r="21163" spans="20:30" x14ac:dyDescent="0.2">
      <c r="T21163" s="212"/>
      <c r="U21163" s="213"/>
      <c r="V21163" s="213"/>
      <c r="W21163" s="213"/>
      <c r="X21163" s="214"/>
      <c r="Y21163" s="214"/>
      <c r="Z21163" s="214"/>
      <c r="AA21163" s="217"/>
      <c r="AB21163" s="217"/>
      <c r="AC21163" s="217"/>
      <c r="AD21163" s="213"/>
    </row>
    <row r="21164" spans="20:30" x14ac:dyDescent="0.2">
      <c r="T21164" s="212"/>
      <c r="U21164" s="213"/>
      <c r="V21164" s="213"/>
      <c r="W21164" s="213"/>
      <c r="X21164" s="214"/>
      <c r="Y21164" s="214"/>
      <c r="Z21164" s="214"/>
      <c r="AA21164" s="217"/>
      <c r="AB21164" s="217"/>
      <c r="AC21164" s="217"/>
      <c r="AD21164" s="213"/>
    </row>
    <row r="21165" spans="20:30" x14ac:dyDescent="0.2">
      <c r="T21165" s="212"/>
      <c r="U21165" s="213"/>
      <c r="V21165" s="213"/>
      <c r="W21165" s="213"/>
      <c r="X21165" s="214"/>
      <c r="Y21165" s="214"/>
      <c r="Z21165" s="214"/>
      <c r="AA21165" s="217"/>
      <c r="AB21165" s="217"/>
      <c r="AC21165" s="217"/>
      <c r="AD21165" s="213"/>
    </row>
    <row r="21166" spans="20:30" x14ac:dyDescent="0.2">
      <c r="T21166" s="212"/>
      <c r="U21166" s="213"/>
      <c r="V21166" s="213"/>
      <c r="W21166" s="213"/>
      <c r="X21166" s="214"/>
      <c r="Y21166" s="214"/>
      <c r="Z21166" s="214"/>
      <c r="AA21166" s="217"/>
      <c r="AB21166" s="217"/>
      <c r="AC21166" s="217"/>
      <c r="AD21166" s="213"/>
    </row>
    <row r="21167" spans="20:30" x14ac:dyDescent="0.2">
      <c r="T21167" s="212"/>
      <c r="U21167" s="213"/>
      <c r="V21167" s="213"/>
      <c r="W21167" s="213"/>
      <c r="X21167" s="214"/>
      <c r="Y21167" s="214"/>
      <c r="Z21167" s="214"/>
      <c r="AA21167" s="217"/>
      <c r="AB21167" s="217"/>
      <c r="AC21167" s="217"/>
      <c r="AD21167" s="213"/>
    </row>
    <row r="21168" spans="20:30" x14ac:dyDescent="0.2">
      <c r="T21168" s="212"/>
      <c r="U21168" s="213"/>
      <c r="V21168" s="213"/>
      <c r="W21168" s="213"/>
      <c r="X21168" s="214"/>
      <c r="Y21168" s="214"/>
      <c r="Z21168" s="214"/>
      <c r="AA21168" s="217"/>
      <c r="AB21168" s="217"/>
      <c r="AC21168" s="217"/>
      <c r="AD21168" s="213"/>
    </row>
    <row r="21169" spans="20:30" x14ac:dyDescent="0.2">
      <c r="T21169" s="212"/>
      <c r="U21169" s="213"/>
      <c r="V21169" s="213"/>
      <c r="W21169" s="213"/>
      <c r="X21169" s="214"/>
      <c r="Y21169" s="214"/>
      <c r="Z21169" s="214"/>
      <c r="AA21169" s="217"/>
      <c r="AB21169" s="217"/>
      <c r="AC21169" s="217"/>
      <c r="AD21169" s="213"/>
    </row>
    <row r="21170" spans="20:30" x14ac:dyDescent="0.2">
      <c r="T21170" s="212"/>
      <c r="U21170" s="213"/>
      <c r="V21170" s="213"/>
      <c r="W21170" s="213"/>
      <c r="X21170" s="214"/>
      <c r="Y21170" s="214"/>
      <c r="Z21170" s="214"/>
      <c r="AA21170" s="217"/>
      <c r="AB21170" s="217"/>
      <c r="AC21170" s="217"/>
      <c r="AD21170" s="213"/>
    </row>
    <row r="21171" spans="20:30" x14ac:dyDescent="0.2">
      <c r="T21171" s="212"/>
      <c r="U21171" s="213"/>
      <c r="V21171" s="213"/>
      <c r="W21171" s="213"/>
      <c r="X21171" s="214"/>
      <c r="Y21171" s="214"/>
      <c r="Z21171" s="214"/>
      <c r="AA21171" s="217"/>
      <c r="AB21171" s="217"/>
      <c r="AC21171" s="217"/>
      <c r="AD21171" s="213"/>
    </row>
    <row r="21172" spans="20:30" x14ac:dyDescent="0.2">
      <c r="T21172" s="212"/>
      <c r="U21172" s="213"/>
      <c r="V21172" s="213"/>
      <c r="W21172" s="213"/>
      <c r="X21172" s="214"/>
      <c r="Y21172" s="214"/>
      <c r="Z21172" s="214"/>
      <c r="AA21172" s="217"/>
      <c r="AB21172" s="217"/>
      <c r="AC21172" s="217"/>
      <c r="AD21172" s="213"/>
    </row>
    <row r="21173" spans="20:30" x14ac:dyDescent="0.2">
      <c r="T21173" s="212"/>
      <c r="U21173" s="213"/>
      <c r="V21173" s="213"/>
      <c r="W21173" s="213"/>
      <c r="X21173" s="214"/>
      <c r="Y21173" s="214"/>
      <c r="Z21173" s="214"/>
      <c r="AA21173" s="217"/>
      <c r="AB21173" s="217"/>
      <c r="AC21173" s="217"/>
      <c r="AD21173" s="213"/>
    </row>
    <row r="21174" spans="20:30" x14ac:dyDescent="0.2">
      <c r="T21174" s="212"/>
      <c r="U21174" s="213"/>
      <c r="V21174" s="213"/>
      <c r="W21174" s="213"/>
      <c r="X21174" s="214"/>
      <c r="Y21174" s="214"/>
      <c r="Z21174" s="214"/>
      <c r="AA21174" s="217"/>
      <c r="AB21174" s="217"/>
      <c r="AC21174" s="217"/>
      <c r="AD21174" s="213"/>
    </row>
    <row r="21175" spans="20:30" x14ac:dyDescent="0.2">
      <c r="T21175" s="212"/>
      <c r="U21175" s="213"/>
      <c r="V21175" s="213"/>
      <c r="W21175" s="213"/>
      <c r="X21175" s="214"/>
      <c r="Y21175" s="214"/>
      <c r="Z21175" s="214"/>
      <c r="AA21175" s="217"/>
      <c r="AB21175" s="217"/>
      <c r="AC21175" s="217"/>
      <c r="AD21175" s="213"/>
    </row>
    <row r="21176" spans="20:30" x14ac:dyDescent="0.2">
      <c r="T21176" s="212"/>
      <c r="U21176" s="213"/>
      <c r="V21176" s="213"/>
      <c r="W21176" s="213"/>
      <c r="X21176" s="214"/>
      <c r="Y21176" s="214"/>
      <c r="Z21176" s="214"/>
      <c r="AA21176" s="217"/>
      <c r="AB21176" s="217"/>
      <c r="AC21176" s="217"/>
      <c r="AD21176" s="213"/>
    </row>
    <row r="21177" spans="20:30" x14ac:dyDescent="0.2">
      <c r="T21177" s="212"/>
      <c r="U21177" s="213"/>
      <c r="V21177" s="213"/>
      <c r="W21177" s="213"/>
      <c r="X21177" s="214"/>
      <c r="Y21177" s="214"/>
      <c r="Z21177" s="214"/>
      <c r="AA21177" s="217"/>
      <c r="AB21177" s="217"/>
      <c r="AC21177" s="217"/>
      <c r="AD21177" s="213"/>
    </row>
    <row r="21178" spans="20:30" x14ac:dyDescent="0.2">
      <c r="T21178" s="212"/>
      <c r="U21178" s="213"/>
      <c r="V21178" s="213"/>
      <c r="W21178" s="213"/>
      <c r="X21178" s="214"/>
      <c r="Y21178" s="214"/>
      <c r="Z21178" s="214"/>
      <c r="AA21178" s="217"/>
      <c r="AB21178" s="217"/>
      <c r="AC21178" s="217"/>
      <c r="AD21178" s="213"/>
    </row>
    <row r="21179" spans="20:30" x14ac:dyDescent="0.2">
      <c r="T21179" s="212"/>
      <c r="U21179" s="213"/>
      <c r="V21179" s="213"/>
      <c r="W21179" s="213"/>
      <c r="X21179" s="214"/>
      <c r="Y21179" s="214"/>
      <c r="Z21179" s="214"/>
      <c r="AA21179" s="217"/>
      <c r="AB21179" s="217"/>
      <c r="AC21179" s="217"/>
      <c r="AD21179" s="213"/>
    </row>
    <row r="21180" spans="20:30" x14ac:dyDescent="0.2">
      <c r="T21180" s="212"/>
      <c r="U21180" s="213"/>
      <c r="V21180" s="213"/>
      <c r="W21180" s="213"/>
      <c r="X21180" s="214"/>
      <c r="Y21180" s="214"/>
      <c r="Z21180" s="214"/>
      <c r="AA21180" s="217"/>
      <c r="AB21180" s="217"/>
      <c r="AC21180" s="217"/>
      <c r="AD21180" s="213"/>
    </row>
    <row r="21181" spans="20:30" x14ac:dyDescent="0.2">
      <c r="T21181" s="212"/>
      <c r="U21181" s="213"/>
      <c r="V21181" s="213"/>
      <c r="W21181" s="213"/>
      <c r="X21181" s="214"/>
      <c r="Y21181" s="214"/>
      <c r="Z21181" s="214"/>
      <c r="AA21181" s="217"/>
      <c r="AB21181" s="217"/>
      <c r="AC21181" s="217"/>
      <c r="AD21181" s="213"/>
    </row>
    <row r="21182" spans="20:30" x14ac:dyDescent="0.2">
      <c r="T21182" s="212"/>
      <c r="U21182" s="213"/>
      <c r="V21182" s="213"/>
      <c r="W21182" s="213"/>
      <c r="X21182" s="214"/>
      <c r="Y21182" s="214"/>
      <c r="Z21182" s="214"/>
      <c r="AA21182" s="217"/>
      <c r="AB21182" s="217"/>
      <c r="AC21182" s="217"/>
      <c r="AD21182" s="213"/>
    </row>
    <row r="21183" spans="20:30" x14ac:dyDescent="0.2">
      <c r="T21183" s="212"/>
      <c r="U21183" s="213"/>
      <c r="V21183" s="213"/>
      <c r="W21183" s="213"/>
      <c r="X21183" s="214"/>
      <c r="Y21183" s="214"/>
      <c r="Z21183" s="214"/>
      <c r="AA21183" s="217"/>
      <c r="AB21183" s="217"/>
      <c r="AC21183" s="217"/>
      <c r="AD21183" s="213"/>
    </row>
    <row r="21184" spans="20:30" x14ac:dyDescent="0.2">
      <c r="T21184" s="212"/>
      <c r="U21184" s="213"/>
      <c r="V21184" s="213"/>
      <c r="W21184" s="213"/>
      <c r="X21184" s="214"/>
      <c r="Y21184" s="214"/>
      <c r="Z21184" s="214"/>
      <c r="AA21184" s="217"/>
      <c r="AB21184" s="217"/>
      <c r="AC21184" s="217"/>
      <c r="AD21184" s="213"/>
    </row>
    <row r="21185" spans="20:30" x14ac:dyDescent="0.2">
      <c r="T21185" s="212"/>
      <c r="U21185" s="213"/>
      <c r="V21185" s="213"/>
      <c r="W21185" s="213"/>
      <c r="X21185" s="214"/>
      <c r="Y21185" s="214"/>
      <c r="Z21185" s="214"/>
      <c r="AA21185" s="217"/>
      <c r="AB21185" s="217"/>
      <c r="AC21185" s="217"/>
      <c r="AD21185" s="213"/>
    </row>
    <row r="21186" spans="20:30" x14ac:dyDescent="0.2">
      <c r="T21186" s="212"/>
      <c r="U21186" s="213"/>
      <c r="V21186" s="213"/>
      <c r="W21186" s="213"/>
      <c r="X21186" s="214"/>
      <c r="Y21186" s="214"/>
      <c r="Z21186" s="214"/>
      <c r="AA21186" s="217"/>
      <c r="AB21186" s="217"/>
      <c r="AC21186" s="217"/>
      <c r="AD21186" s="213"/>
    </row>
    <row r="21187" spans="20:30" x14ac:dyDescent="0.2">
      <c r="T21187" s="212"/>
      <c r="U21187" s="213"/>
      <c r="V21187" s="213"/>
      <c r="W21187" s="213"/>
      <c r="X21187" s="214"/>
      <c r="Y21187" s="214"/>
      <c r="Z21187" s="214"/>
      <c r="AA21187" s="217"/>
      <c r="AB21187" s="217"/>
      <c r="AC21187" s="217"/>
      <c r="AD21187" s="213"/>
    </row>
    <row r="21188" spans="20:30" x14ac:dyDescent="0.2">
      <c r="T21188" s="212"/>
      <c r="U21188" s="213"/>
      <c r="V21188" s="213"/>
      <c r="W21188" s="213"/>
      <c r="X21188" s="214"/>
      <c r="Y21188" s="214"/>
      <c r="Z21188" s="214"/>
      <c r="AA21188" s="217"/>
      <c r="AB21188" s="217"/>
      <c r="AC21188" s="217"/>
      <c r="AD21188" s="213"/>
    </row>
    <row r="21189" spans="20:30" x14ac:dyDescent="0.2">
      <c r="T21189" s="212"/>
      <c r="U21189" s="213"/>
      <c r="V21189" s="213"/>
      <c r="W21189" s="213"/>
      <c r="X21189" s="214"/>
      <c r="Y21189" s="214"/>
      <c r="Z21189" s="214"/>
      <c r="AA21189" s="217"/>
      <c r="AB21189" s="217"/>
      <c r="AC21189" s="217"/>
      <c r="AD21189" s="213"/>
    </row>
    <row r="21190" spans="20:30" x14ac:dyDescent="0.2">
      <c r="T21190" s="212"/>
      <c r="U21190" s="213"/>
      <c r="V21190" s="213"/>
      <c r="W21190" s="213"/>
      <c r="X21190" s="214"/>
      <c r="Y21190" s="214"/>
      <c r="Z21190" s="214"/>
      <c r="AA21190" s="217"/>
      <c r="AB21190" s="217"/>
      <c r="AC21190" s="217"/>
      <c r="AD21190" s="213"/>
    </row>
    <row r="21191" spans="20:30" x14ac:dyDescent="0.2">
      <c r="T21191" s="212"/>
      <c r="U21191" s="213"/>
      <c r="V21191" s="213"/>
      <c r="W21191" s="213"/>
      <c r="X21191" s="214"/>
      <c r="Y21191" s="214"/>
      <c r="Z21191" s="214"/>
      <c r="AA21191" s="217"/>
      <c r="AB21191" s="217"/>
      <c r="AC21191" s="217"/>
      <c r="AD21191" s="213"/>
    </row>
    <row r="21192" spans="20:30" x14ac:dyDescent="0.2">
      <c r="T21192" s="212"/>
      <c r="U21192" s="213"/>
      <c r="V21192" s="213"/>
      <c r="W21192" s="213"/>
      <c r="X21192" s="214"/>
      <c r="Y21192" s="214"/>
      <c r="Z21192" s="214"/>
      <c r="AA21192" s="217"/>
      <c r="AB21192" s="217"/>
      <c r="AC21192" s="217"/>
      <c r="AD21192" s="213"/>
    </row>
    <row r="21193" spans="20:30" x14ac:dyDescent="0.2">
      <c r="T21193" s="212"/>
      <c r="U21193" s="213"/>
      <c r="V21193" s="213"/>
      <c r="W21193" s="213"/>
      <c r="X21193" s="214"/>
      <c r="Y21193" s="214"/>
      <c r="Z21193" s="214"/>
      <c r="AA21193" s="217"/>
      <c r="AB21193" s="217"/>
      <c r="AC21193" s="217"/>
      <c r="AD21193" s="213"/>
    </row>
    <row r="21194" spans="20:30" x14ac:dyDescent="0.2">
      <c r="T21194" s="212"/>
      <c r="U21194" s="213"/>
      <c r="V21194" s="213"/>
      <c r="W21194" s="213"/>
      <c r="X21194" s="214"/>
      <c r="Y21194" s="214"/>
      <c r="Z21194" s="214"/>
      <c r="AA21194" s="217"/>
      <c r="AB21194" s="217"/>
      <c r="AC21194" s="217"/>
      <c r="AD21194" s="213"/>
    </row>
    <row r="21195" spans="20:30" x14ac:dyDescent="0.2">
      <c r="T21195" s="212"/>
      <c r="U21195" s="213"/>
      <c r="V21195" s="213"/>
      <c r="W21195" s="213"/>
      <c r="X21195" s="214"/>
      <c r="Y21195" s="214"/>
      <c r="Z21195" s="214"/>
      <c r="AA21195" s="217"/>
      <c r="AB21195" s="217"/>
      <c r="AC21195" s="217"/>
      <c r="AD21195" s="213"/>
    </row>
    <row r="21196" spans="20:30" x14ac:dyDescent="0.2">
      <c r="T21196" s="212"/>
      <c r="U21196" s="213"/>
      <c r="V21196" s="213"/>
      <c r="W21196" s="213"/>
      <c r="X21196" s="214"/>
      <c r="Y21196" s="214"/>
      <c r="Z21196" s="214"/>
      <c r="AA21196" s="217"/>
      <c r="AB21196" s="217"/>
      <c r="AC21196" s="217"/>
      <c r="AD21196" s="213"/>
    </row>
    <row r="21197" spans="20:30" x14ac:dyDescent="0.2">
      <c r="T21197" s="212"/>
      <c r="U21197" s="213"/>
      <c r="V21197" s="213"/>
      <c r="W21197" s="213"/>
      <c r="X21197" s="214"/>
      <c r="Y21197" s="214"/>
      <c r="Z21197" s="214"/>
      <c r="AA21197" s="217"/>
      <c r="AB21197" s="217"/>
      <c r="AC21197" s="217"/>
      <c r="AD21197" s="213"/>
    </row>
    <row r="21198" spans="20:30" x14ac:dyDescent="0.2">
      <c r="T21198" s="212"/>
      <c r="U21198" s="213"/>
      <c r="V21198" s="213"/>
      <c r="W21198" s="213"/>
      <c r="X21198" s="214"/>
      <c r="Y21198" s="214"/>
      <c r="Z21198" s="214"/>
      <c r="AA21198" s="217"/>
      <c r="AB21198" s="217"/>
      <c r="AC21198" s="217"/>
      <c r="AD21198" s="213"/>
    </row>
    <row r="21199" spans="20:30" x14ac:dyDescent="0.2">
      <c r="T21199" s="212"/>
      <c r="U21199" s="213"/>
      <c r="V21199" s="213"/>
      <c r="W21199" s="213"/>
      <c r="X21199" s="214"/>
      <c r="Y21199" s="214"/>
      <c r="Z21199" s="214"/>
      <c r="AA21199" s="217"/>
      <c r="AB21199" s="217"/>
      <c r="AC21199" s="217"/>
      <c r="AD21199" s="213"/>
    </row>
    <row r="21200" spans="20:30" x14ac:dyDescent="0.2">
      <c r="T21200" s="212"/>
      <c r="U21200" s="213"/>
      <c r="V21200" s="213"/>
      <c r="W21200" s="213"/>
      <c r="X21200" s="214"/>
      <c r="Y21200" s="214"/>
      <c r="Z21200" s="214"/>
      <c r="AA21200" s="217"/>
      <c r="AB21200" s="217"/>
      <c r="AC21200" s="217"/>
      <c r="AD21200" s="213"/>
    </row>
    <row r="21201" spans="20:30" x14ac:dyDescent="0.2">
      <c r="T21201" s="212"/>
      <c r="U21201" s="213"/>
      <c r="V21201" s="213"/>
      <c r="W21201" s="213"/>
      <c r="X21201" s="214"/>
      <c r="Y21201" s="214"/>
      <c r="Z21201" s="214"/>
      <c r="AA21201" s="217"/>
      <c r="AB21201" s="217"/>
      <c r="AC21201" s="217"/>
      <c r="AD21201" s="213"/>
    </row>
    <row r="21202" spans="20:30" x14ac:dyDescent="0.2">
      <c r="T21202" s="212"/>
      <c r="U21202" s="213"/>
      <c r="V21202" s="213"/>
      <c r="W21202" s="213"/>
      <c r="X21202" s="214"/>
      <c r="Y21202" s="214"/>
      <c r="Z21202" s="214"/>
      <c r="AA21202" s="217"/>
      <c r="AB21202" s="217"/>
      <c r="AC21202" s="217"/>
      <c r="AD21202" s="213"/>
    </row>
    <row r="21203" spans="20:30" x14ac:dyDescent="0.2">
      <c r="T21203" s="212"/>
      <c r="U21203" s="213"/>
      <c r="V21203" s="213"/>
      <c r="W21203" s="213"/>
      <c r="X21203" s="214"/>
      <c r="Y21203" s="214"/>
      <c r="Z21203" s="214"/>
      <c r="AA21203" s="217"/>
      <c r="AB21203" s="217"/>
      <c r="AC21203" s="217"/>
      <c r="AD21203" s="213"/>
    </row>
    <row r="21204" spans="20:30" x14ac:dyDescent="0.2">
      <c r="T21204" s="212"/>
      <c r="U21204" s="213"/>
      <c r="V21204" s="213"/>
      <c r="W21204" s="213"/>
      <c r="X21204" s="214"/>
      <c r="Y21204" s="214"/>
      <c r="Z21204" s="214"/>
      <c r="AA21204" s="217"/>
      <c r="AB21204" s="217"/>
      <c r="AC21204" s="217"/>
      <c r="AD21204" s="213"/>
    </row>
    <row r="21205" spans="20:30" x14ac:dyDescent="0.2">
      <c r="T21205" s="212"/>
      <c r="U21205" s="213"/>
      <c r="V21205" s="213"/>
      <c r="W21205" s="213"/>
      <c r="X21205" s="214"/>
      <c r="Y21205" s="214"/>
      <c r="Z21205" s="214"/>
      <c r="AA21205" s="217"/>
      <c r="AB21205" s="217"/>
      <c r="AC21205" s="217"/>
      <c r="AD21205" s="213"/>
    </row>
    <row r="21206" spans="20:30" x14ac:dyDescent="0.2">
      <c r="T21206" s="212"/>
      <c r="U21206" s="213"/>
      <c r="V21206" s="213"/>
      <c r="W21206" s="213"/>
      <c r="X21206" s="214"/>
      <c r="Y21206" s="214"/>
      <c r="Z21206" s="214"/>
      <c r="AA21206" s="217"/>
      <c r="AB21206" s="217"/>
      <c r="AC21206" s="217"/>
      <c r="AD21206" s="213"/>
    </row>
    <row r="21207" spans="20:30" x14ac:dyDescent="0.2">
      <c r="T21207" s="212"/>
      <c r="U21207" s="213"/>
      <c r="V21207" s="213"/>
      <c r="W21207" s="213"/>
      <c r="X21207" s="214"/>
      <c r="Y21207" s="214"/>
      <c r="Z21207" s="214"/>
      <c r="AA21207" s="217"/>
      <c r="AB21207" s="217"/>
      <c r="AC21207" s="217"/>
      <c r="AD21207" s="213"/>
    </row>
    <row r="21208" spans="20:30" x14ac:dyDescent="0.2">
      <c r="T21208" s="212"/>
      <c r="U21208" s="213"/>
      <c r="V21208" s="213"/>
      <c r="W21208" s="213"/>
      <c r="X21208" s="214"/>
      <c r="Y21208" s="214"/>
      <c r="Z21208" s="214"/>
      <c r="AA21208" s="217"/>
      <c r="AB21208" s="217"/>
      <c r="AC21208" s="217"/>
      <c r="AD21208" s="213"/>
    </row>
    <row r="21209" spans="20:30" x14ac:dyDescent="0.2">
      <c r="T21209" s="212"/>
      <c r="U21209" s="213"/>
      <c r="V21209" s="213"/>
      <c r="W21209" s="213"/>
      <c r="X21209" s="214"/>
      <c r="Y21209" s="214"/>
      <c r="Z21209" s="214"/>
      <c r="AA21209" s="217"/>
      <c r="AB21209" s="217"/>
      <c r="AC21209" s="217"/>
      <c r="AD21209" s="213"/>
    </row>
    <row r="21210" spans="20:30" x14ac:dyDescent="0.2">
      <c r="T21210" s="212"/>
      <c r="U21210" s="213"/>
      <c r="V21210" s="213"/>
      <c r="W21210" s="213"/>
      <c r="X21210" s="214"/>
      <c r="Y21210" s="214"/>
      <c r="Z21210" s="214"/>
      <c r="AA21210" s="217"/>
      <c r="AB21210" s="217"/>
      <c r="AC21210" s="217"/>
      <c r="AD21210" s="213"/>
    </row>
    <row r="21211" spans="20:30" x14ac:dyDescent="0.2">
      <c r="T21211" s="212"/>
      <c r="U21211" s="213"/>
      <c r="V21211" s="213"/>
      <c r="W21211" s="213"/>
      <c r="X21211" s="214"/>
      <c r="Y21211" s="214"/>
      <c r="Z21211" s="214"/>
      <c r="AA21211" s="217"/>
      <c r="AB21211" s="217"/>
      <c r="AC21211" s="217"/>
      <c r="AD21211" s="213"/>
    </row>
    <row r="21212" spans="20:30" x14ac:dyDescent="0.2">
      <c r="T21212" s="212"/>
      <c r="U21212" s="213"/>
      <c r="V21212" s="213"/>
      <c r="W21212" s="213"/>
      <c r="X21212" s="214"/>
      <c r="Y21212" s="214"/>
      <c r="Z21212" s="214"/>
      <c r="AA21212" s="217"/>
      <c r="AB21212" s="217"/>
      <c r="AC21212" s="217"/>
      <c r="AD21212" s="213"/>
    </row>
    <row r="21213" spans="20:30" x14ac:dyDescent="0.2">
      <c r="T21213" s="212"/>
      <c r="U21213" s="213"/>
      <c r="V21213" s="213"/>
      <c r="W21213" s="213"/>
      <c r="X21213" s="214"/>
      <c r="Y21213" s="214"/>
      <c r="Z21213" s="214"/>
      <c r="AA21213" s="217"/>
      <c r="AB21213" s="217"/>
      <c r="AC21213" s="217"/>
      <c r="AD21213" s="213"/>
    </row>
    <row r="21214" spans="20:30" x14ac:dyDescent="0.2">
      <c r="T21214" s="212"/>
      <c r="U21214" s="213"/>
      <c r="V21214" s="213"/>
      <c r="W21214" s="213"/>
      <c r="X21214" s="214"/>
      <c r="Y21214" s="214"/>
      <c r="Z21214" s="214"/>
      <c r="AA21214" s="217"/>
      <c r="AB21214" s="217"/>
      <c r="AC21214" s="217"/>
      <c r="AD21214" s="213"/>
    </row>
    <row r="21215" spans="20:30" x14ac:dyDescent="0.2">
      <c r="T21215" s="212"/>
      <c r="U21215" s="213"/>
      <c r="V21215" s="213"/>
      <c r="W21215" s="213"/>
      <c r="X21215" s="214"/>
      <c r="Y21215" s="214"/>
      <c r="Z21215" s="214"/>
      <c r="AA21215" s="217"/>
      <c r="AB21215" s="217"/>
      <c r="AC21215" s="217"/>
      <c r="AD21215" s="213"/>
    </row>
    <row r="21216" spans="20:30" x14ac:dyDescent="0.2">
      <c r="T21216" s="212"/>
      <c r="U21216" s="213"/>
      <c r="V21216" s="213"/>
      <c r="W21216" s="213"/>
      <c r="X21216" s="214"/>
      <c r="Y21216" s="214"/>
      <c r="Z21216" s="214"/>
      <c r="AA21216" s="217"/>
      <c r="AB21216" s="217"/>
      <c r="AC21216" s="217"/>
      <c r="AD21216" s="213"/>
    </row>
    <row r="21217" spans="20:30" x14ac:dyDescent="0.2">
      <c r="T21217" s="212"/>
      <c r="U21217" s="213"/>
      <c r="V21217" s="213"/>
      <c r="W21217" s="213"/>
      <c r="X21217" s="214"/>
      <c r="Y21217" s="214"/>
      <c r="Z21217" s="214"/>
      <c r="AA21217" s="217"/>
      <c r="AB21217" s="217"/>
      <c r="AC21217" s="217"/>
      <c r="AD21217" s="213"/>
    </row>
    <row r="21218" spans="20:30" x14ac:dyDescent="0.2">
      <c r="T21218" s="212"/>
      <c r="U21218" s="213"/>
      <c r="V21218" s="213"/>
      <c r="W21218" s="213"/>
      <c r="X21218" s="214"/>
      <c r="Y21218" s="214"/>
      <c r="Z21218" s="214"/>
      <c r="AA21218" s="217"/>
      <c r="AB21218" s="217"/>
      <c r="AC21218" s="217"/>
      <c r="AD21218" s="213"/>
    </row>
    <row r="21219" spans="20:30" x14ac:dyDescent="0.2">
      <c r="T21219" s="212"/>
      <c r="U21219" s="213"/>
      <c r="V21219" s="213"/>
      <c r="W21219" s="213"/>
      <c r="X21219" s="214"/>
      <c r="Y21219" s="214"/>
      <c r="Z21219" s="214"/>
      <c r="AA21219" s="217"/>
      <c r="AB21219" s="217"/>
      <c r="AC21219" s="217"/>
      <c r="AD21219" s="213"/>
    </row>
    <row r="21220" spans="20:30" x14ac:dyDescent="0.2">
      <c r="T21220" s="212"/>
      <c r="U21220" s="213"/>
      <c r="V21220" s="213"/>
      <c r="W21220" s="213"/>
      <c r="X21220" s="214"/>
      <c r="Y21220" s="214"/>
      <c r="Z21220" s="214"/>
      <c r="AA21220" s="217"/>
      <c r="AB21220" s="217"/>
      <c r="AC21220" s="217"/>
      <c r="AD21220" s="213"/>
    </row>
    <row r="21221" spans="20:30" x14ac:dyDescent="0.2">
      <c r="T21221" s="212"/>
      <c r="U21221" s="213"/>
      <c r="V21221" s="213"/>
      <c r="W21221" s="213"/>
      <c r="X21221" s="214"/>
      <c r="Y21221" s="214"/>
      <c r="Z21221" s="214"/>
      <c r="AA21221" s="217"/>
      <c r="AB21221" s="217"/>
      <c r="AC21221" s="217"/>
      <c r="AD21221" s="213"/>
    </row>
    <row r="21222" spans="20:30" x14ac:dyDescent="0.2">
      <c r="T21222" s="212"/>
      <c r="U21222" s="213"/>
      <c r="V21222" s="213"/>
      <c r="W21222" s="213"/>
      <c r="X21222" s="214"/>
      <c r="Y21222" s="214"/>
      <c r="Z21222" s="214"/>
      <c r="AA21222" s="217"/>
      <c r="AB21222" s="217"/>
      <c r="AC21222" s="217"/>
      <c r="AD21222" s="213"/>
    </row>
    <row r="21223" spans="20:30" x14ac:dyDescent="0.2">
      <c r="T21223" s="212"/>
      <c r="U21223" s="213"/>
      <c r="V21223" s="213"/>
      <c r="W21223" s="213"/>
      <c r="X21223" s="214"/>
      <c r="Y21223" s="214"/>
      <c r="Z21223" s="214"/>
      <c r="AA21223" s="217"/>
      <c r="AB21223" s="217"/>
      <c r="AC21223" s="217"/>
      <c r="AD21223" s="213"/>
    </row>
    <row r="21224" spans="20:30" x14ac:dyDescent="0.2">
      <c r="T21224" s="212"/>
      <c r="U21224" s="213"/>
      <c r="V21224" s="213"/>
      <c r="W21224" s="213"/>
      <c r="X21224" s="214"/>
      <c r="Y21224" s="214"/>
      <c r="Z21224" s="214"/>
      <c r="AA21224" s="217"/>
      <c r="AB21224" s="217"/>
      <c r="AC21224" s="217"/>
      <c r="AD21224" s="213"/>
    </row>
    <row r="21225" spans="20:30" x14ac:dyDescent="0.2">
      <c r="T21225" s="212"/>
      <c r="U21225" s="213"/>
      <c r="V21225" s="213"/>
      <c r="W21225" s="213"/>
      <c r="X21225" s="214"/>
      <c r="Y21225" s="214"/>
      <c r="Z21225" s="214"/>
      <c r="AA21225" s="217"/>
      <c r="AB21225" s="217"/>
      <c r="AC21225" s="217"/>
      <c r="AD21225" s="213"/>
    </row>
    <row r="21226" spans="20:30" x14ac:dyDescent="0.2">
      <c r="T21226" s="212"/>
      <c r="U21226" s="213"/>
      <c r="V21226" s="213"/>
      <c r="W21226" s="213"/>
      <c r="X21226" s="214"/>
      <c r="Y21226" s="214"/>
      <c r="Z21226" s="214"/>
      <c r="AA21226" s="217"/>
      <c r="AB21226" s="217"/>
      <c r="AC21226" s="217"/>
      <c r="AD21226" s="213"/>
    </row>
    <row r="21227" spans="20:30" x14ac:dyDescent="0.2">
      <c r="T21227" s="212"/>
      <c r="U21227" s="213"/>
      <c r="V21227" s="213"/>
      <c r="W21227" s="213"/>
      <c r="X21227" s="214"/>
      <c r="Y21227" s="214"/>
      <c r="Z21227" s="214"/>
      <c r="AA21227" s="217"/>
      <c r="AB21227" s="217"/>
      <c r="AC21227" s="217"/>
      <c r="AD21227" s="213"/>
    </row>
    <row r="21228" spans="20:30" x14ac:dyDescent="0.2">
      <c r="T21228" s="212"/>
      <c r="U21228" s="213"/>
      <c r="V21228" s="213"/>
      <c r="W21228" s="213"/>
      <c r="X21228" s="214"/>
      <c r="Y21228" s="214"/>
      <c r="Z21228" s="214"/>
      <c r="AA21228" s="217"/>
      <c r="AB21228" s="217"/>
      <c r="AC21228" s="217"/>
      <c r="AD21228" s="213"/>
    </row>
    <row r="21229" spans="20:30" x14ac:dyDescent="0.2">
      <c r="T21229" s="212"/>
      <c r="U21229" s="213"/>
      <c r="V21229" s="213"/>
      <c r="W21229" s="213"/>
      <c r="X21229" s="214"/>
      <c r="Y21229" s="214"/>
      <c r="Z21229" s="214"/>
      <c r="AA21229" s="217"/>
      <c r="AB21229" s="217"/>
      <c r="AC21229" s="217"/>
      <c r="AD21229" s="213"/>
    </row>
    <row r="21230" spans="20:30" x14ac:dyDescent="0.2">
      <c r="T21230" s="212"/>
      <c r="U21230" s="213"/>
      <c r="V21230" s="213"/>
      <c r="W21230" s="213"/>
      <c r="X21230" s="214"/>
      <c r="Y21230" s="214"/>
      <c r="Z21230" s="214"/>
      <c r="AA21230" s="217"/>
      <c r="AB21230" s="217"/>
      <c r="AC21230" s="217"/>
      <c r="AD21230" s="213"/>
    </row>
    <row r="21231" spans="20:30" x14ac:dyDescent="0.2">
      <c r="T21231" s="212"/>
      <c r="U21231" s="213"/>
      <c r="V21231" s="213"/>
      <c r="W21231" s="213"/>
      <c r="X21231" s="214"/>
      <c r="Y21231" s="214"/>
      <c r="Z21231" s="214"/>
      <c r="AA21231" s="217"/>
      <c r="AB21231" s="217"/>
      <c r="AC21231" s="217"/>
      <c r="AD21231" s="213"/>
    </row>
    <row r="21232" spans="20:30" x14ac:dyDescent="0.2">
      <c r="T21232" s="212"/>
      <c r="U21232" s="213"/>
      <c r="V21232" s="213"/>
      <c r="W21232" s="213"/>
      <c r="X21232" s="214"/>
      <c r="Y21232" s="214"/>
      <c r="Z21232" s="214"/>
      <c r="AA21232" s="217"/>
      <c r="AB21232" s="217"/>
      <c r="AC21232" s="217"/>
      <c r="AD21232" s="213"/>
    </row>
    <row r="21233" spans="20:30" x14ac:dyDescent="0.2">
      <c r="T21233" s="212"/>
      <c r="U21233" s="213"/>
      <c r="V21233" s="213"/>
      <c r="W21233" s="213"/>
      <c r="X21233" s="214"/>
      <c r="Y21233" s="214"/>
      <c r="Z21233" s="214"/>
      <c r="AA21233" s="217"/>
      <c r="AB21233" s="217"/>
      <c r="AC21233" s="217"/>
      <c r="AD21233" s="213"/>
    </row>
    <row r="21234" spans="20:30" x14ac:dyDescent="0.2">
      <c r="T21234" s="212"/>
      <c r="U21234" s="213"/>
      <c r="V21234" s="213"/>
      <c r="W21234" s="213"/>
      <c r="X21234" s="214"/>
      <c r="Y21234" s="214"/>
      <c r="Z21234" s="214"/>
      <c r="AA21234" s="217"/>
      <c r="AB21234" s="217"/>
      <c r="AC21234" s="217"/>
      <c r="AD21234" s="213"/>
    </row>
    <row r="21235" spans="20:30" x14ac:dyDescent="0.2">
      <c r="T21235" s="212"/>
      <c r="U21235" s="213"/>
      <c r="V21235" s="213"/>
      <c r="W21235" s="213"/>
      <c r="X21235" s="214"/>
      <c r="Y21235" s="214"/>
      <c r="Z21235" s="214"/>
      <c r="AA21235" s="217"/>
      <c r="AB21235" s="217"/>
      <c r="AC21235" s="217"/>
      <c r="AD21235" s="213"/>
    </row>
    <row r="21236" spans="20:30" x14ac:dyDescent="0.2">
      <c r="T21236" s="212"/>
      <c r="U21236" s="213"/>
      <c r="V21236" s="213"/>
      <c r="W21236" s="213"/>
      <c r="X21236" s="214"/>
      <c r="Y21236" s="214"/>
      <c r="Z21236" s="214"/>
      <c r="AA21236" s="217"/>
      <c r="AB21236" s="217"/>
      <c r="AC21236" s="217"/>
      <c r="AD21236" s="213"/>
    </row>
    <row r="21237" spans="20:30" x14ac:dyDescent="0.2">
      <c r="T21237" s="212"/>
      <c r="U21237" s="213"/>
      <c r="V21237" s="213"/>
      <c r="W21237" s="213"/>
      <c r="X21237" s="214"/>
      <c r="Y21237" s="214"/>
      <c r="Z21237" s="214"/>
      <c r="AA21237" s="217"/>
      <c r="AB21237" s="217"/>
      <c r="AC21237" s="217"/>
      <c r="AD21237" s="213"/>
    </row>
    <row r="21238" spans="20:30" x14ac:dyDescent="0.2">
      <c r="T21238" s="212"/>
      <c r="U21238" s="213"/>
      <c r="V21238" s="213"/>
      <c r="W21238" s="213"/>
      <c r="X21238" s="214"/>
      <c r="Y21238" s="214"/>
      <c r="Z21238" s="214"/>
      <c r="AA21238" s="217"/>
      <c r="AB21238" s="217"/>
      <c r="AC21238" s="217"/>
      <c r="AD21238" s="213"/>
    </row>
    <row r="21239" spans="20:30" x14ac:dyDescent="0.2">
      <c r="T21239" s="212"/>
      <c r="U21239" s="213"/>
      <c r="V21239" s="213"/>
      <c r="W21239" s="213"/>
      <c r="X21239" s="214"/>
      <c r="Y21239" s="214"/>
      <c r="Z21239" s="214"/>
      <c r="AA21239" s="217"/>
      <c r="AB21239" s="217"/>
      <c r="AC21239" s="217"/>
      <c r="AD21239" s="213"/>
    </row>
    <row r="21240" spans="20:30" x14ac:dyDescent="0.2">
      <c r="T21240" s="212"/>
      <c r="U21240" s="213"/>
      <c r="V21240" s="213"/>
      <c r="W21240" s="213"/>
      <c r="X21240" s="214"/>
      <c r="Y21240" s="214"/>
      <c r="Z21240" s="214"/>
      <c r="AA21240" s="217"/>
      <c r="AB21240" s="217"/>
      <c r="AC21240" s="217"/>
      <c r="AD21240" s="213"/>
    </row>
    <row r="21241" spans="20:30" x14ac:dyDescent="0.2">
      <c r="T21241" s="212"/>
      <c r="U21241" s="213"/>
      <c r="V21241" s="213"/>
      <c r="W21241" s="213"/>
      <c r="X21241" s="214"/>
      <c r="Y21241" s="214"/>
      <c r="Z21241" s="214"/>
      <c r="AA21241" s="217"/>
      <c r="AB21241" s="217"/>
      <c r="AC21241" s="217"/>
      <c r="AD21241" s="213"/>
    </row>
    <row r="21242" spans="20:30" x14ac:dyDescent="0.2">
      <c r="T21242" s="212"/>
      <c r="U21242" s="213"/>
      <c r="V21242" s="213"/>
      <c r="W21242" s="213"/>
      <c r="X21242" s="214"/>
      <c r="Y21242" s="214"/>
      <c r="Z21242" s="214"/>
      <c r="AA21242" s="217"/>
      <c r="AB21242" s="217"/>
      <c r="AC21242" s="217"/>
      <c r="AD21242" s="213"/>
    </row>
    <row r="21243" spans="20:30" x14ac:dyDescent="0.2">
      <c r="T21243" s="212"/>
      <c r="U21243" s="213"/>
      <c r="V21243" s="213"/>
      <c r="W21243" s="213"/>
      <c r="X21243" s="214"/>
      <c r="Y21243" s="214"/>
      <c r="Z21243" s="214"/>
      <c r="AA21243" s="217"/>
      <c r="AB21243" s="217"/>
      <c r="AC21243" s="217"/>
      <c r="AD21243" s="213"/>
    </row>
    <row r="21244" spans="20:30" x14ac:dyDescent="0.2">
      <c r="T21244" s="212"/>
      <c r="U21244" s="213"/>
      <c r="V21244" s="213"/>
      <c r="W21244" s="213"/>
      <c r="X21244" s="214"/>
      <c r="Y21244" s="214"/>
      <c r="Z21244" s="214"/>
      <c r="AA21244" s="217"/>
      <c r="AB21244" s="217"/>
      <c r="AC21244" s="217"/>
      <c r="AD21244" s="213"/>
    </row>
    <row r="21245" spans="20:30" x14ac:dyDescent="0.2">
      <c r="T21245" s="212"/>
      <c r="U21245" s="213"/>
      <c r="V21245" s="213"/>
      <c r="W21245" s="213"/>
      <c r="X21245" s="214"/>
      <c r="Y21245" s="214"/>
      <c r="Z21245" s="214"/>
      <c r="AA21245" s="217"/>
      <c r="AB21245" s="217"/>
      <c r="AC21245" s="217"/>
      <c r="AD21245" s="213"/>
    </row>
    <row r="21246" spans="20:30" x14ac:dyDescent="0.2">
      <c r="T21246" s="212"/>
      <c r="U21246" s="213"/>
      <c r="V21246" s="213"/>
      <c r="W21246" s="213"/>
      <c r="X21246" s="214"/>
      <c r="Y21246" s="214"/>
      <c r="Z21246" s="214"/>
      <c r="AA21246" s="217"/>
      <c r="AB21246" s="217"/>
      <c r="AC21246" s="217"/>
      <c r="AD21246" s="213"/>
    </row>
    <row r="21247" spans="20:30" x14ac:dyDescent="0.2">
      <c r="T21247" s="212"/>
      <c r="U21247" s="213"/>
      <c r="V21247" s="213"/>
      <c r="W21247" s="213"/>
      <c r="X21247" s="214"/>
      <c r="Y21247" s="214"/>
      <c r="Z21247" s="214"/>
      <c r="AA21247" s="217"/>
      <c r="AB21247" s="217"/>
      <c r="AC21247" s="217"/>
      <c r="AD21247" s="213"/>
    </row>
    <row r="21248" spans="20:30" x14ac:dyDescent="0.2">
      <c r="T21248" s="212"/>
      <c r="U21248" s="213"/>
      <c r="V21248" s="213"/>
      <c r="W21248" s="213"/>
      <c r="X21248" s="214"/>
      <c r="Y21248" s="214"/>
      <c r="Z21248" s="214"/>
      <c r="AA21248" s="217"/>
      <c r="AB21248" s="217"/>
      <c r="AC21248" s="217"/>
      <c r="AD21248" s="213"/>
    </row>
    <row r="21249" spans="20:30" x14ac:dyDescent="0.2">
      <c r="T21249" s="212"/>
      <c r="U21249" s="213"/>
      <c r="V21249" s="213"/>
      <c r="W21249" s="213"/>
      <c r="X21249" s="214"/>
      <c r="Y21249" s="214"/>
      <c r="Z21249" s="214"/>
      <c r="AA21249" s="217"/>
      <c r="AB21249" s="217"/>
      <c r="AC21249" s="217"/>
      <c r="AD21249" s="213"/>
    </row>
    <row r="21250" spans="20:30" x14ac:dyDescent="0.2">
      <c r="T21250" s="212"/>
      <c r="U21250" s="213"/>
      <c r="V21250" s="213"/>
      <c r="W21250" s="213"/>
      <c r="X21250" s="214"/>
      <c r="Y21250" s="214"/>
      <c r="Z21250" s="214"/>
      <c r="AA21250" s="217"/>
      <c r="AB21250" s="217"/>
      <c r="AC21250" s="217"/>
      <c r="AD21250" s="213"/>
    </row>
    <row r="21251" spans="20:30" x14ac:dyDescent="0.2">
      <c r="T21251" s="212"/>
      <c r="U21251" s="213"/>
      <c r="V21251" s="213"/>
      <c r="W21251" s="213"/>
      <c r="X21251" s="214"/>
      <c r="Y21251" s="214"/>
      <c r="Z21251" s="214"/>
      <c r="AA21251" s="217"/>
      <c r="AB21251" s="217"/>
      <c r="AC21251" s="217"/>
      <c r="AD21251" s="213"/>
    </row>
    <row r="21252" spans="20:30" x14ac:dyDescent="0.2">
      <c r="T21252" s="212"/>
      <c r="U21252" s="213"/>
      <c r="V21252" s="213"/>
      <c r="W21252" s="213"/>
      <c r="X21252" s="214"/>
      <c r="Y21252" s="214"/>
      <c r="Z21252" s="214"/>
      <c r="AA21252" s="217"/>
      <c r="AB21252" s="217"/>
      <c r="AC21252" s="217"/>
      <c r="AD21252" s="213"/>
    </row>
    <row r="21253" spans="20:30" x14ac:dyDescent="0.2">
      <c r="T21253" s="212"/>
      <c r="U21253" s="213"/>
      <c r="V21253" s="213"/>
      <c r="W21253" s="213"/>
      <c r="X21253" s="214"/>
      <c r="Y21253" s="214"/>
      <c r="Z21253" s="214"/>
      <c r="AA21253" s="217"/>
      <c r="AB21253" s="217"/>
      <c r="AC21253" s="217"/>
      <c r="AD21253" s="213"/>
    </row>
    <row r="21254" spans="20:30" x14ac:dyDescent="0.2">
      <c r="T21254" s="212"/>
      <c r="U21254" s="213"/>
      <c r="V21254" s="213"/>
      <c r="W21254" s="213"/>
      <c r="X21254" s="214"/>
      <c r="Y21254" s="214"/>
      <c r="Z21254" s="214"/>
      <c r="AA21254" s="217"/>
      <c r="AB21254" s="217"/>
      <c r="AC21254" s="217"/>
      <c r="AD21254" s="213"/>
    </row>
    <row r="21255" spans="20:30" x14ac:dyDescent="0.2">
      <c r="T21255" s="212"/>
      <c r="U21255" s="213"/>
      <c r="V21255" s="213"/>
      <c r="W21255" s="213"/>
      <c r="X21255" s="214"/>
      <c r="Y21255" s="214"/>
      <c r="Z21255" s="214"/>
      <c r="AA21255" s="217"/>
      <c r="AB21255" s="217"/>
      <c r="AC21255" s="217"/>
      <c r="AD21255" s="213"/>
    </row>
    <row r="21256" spans="20:30" x14ac:dyDescent="0.2">
      <c r="T21256" s="212"/>
      <c r="U21256" s="213"/>
      <c r="V21256" s="213"/>
      <c r="W21256" s="213"/>
      <c r="X21256" s="214"/>
      <c r="Y21256" s="214"/>
      <c r="Z21256" s="214"/>
      <c r="AA21256" s="217"/>
      <c r="AB21256" s="217"/>
      <c r="AC21256" s="217"/>
      <c r="AD21256" s="213"/>
    </row>
    <row r="21257" spans="20:30" x14ac:dyDescent="0.2">
      <c r="T21257" s="212"/>
      <c r="U21257" s="213"/>
      <c r="V21257" s="213"/>
      <c r="W21257" s="213"/>
      <c r="X21257" s="214"/>
      <c r="Y21257" s="214"/>
      <c r="Z21257" s="214"/>
      <c r="AA21257" s="217"/>
      <c r="AB21257" s="217"/>
      <c r="AC21257" s="217"/>
      <c r="AD21257" s="213"/>
    </row>
    <row r="21258" spans="20:30" x14ac:dyDescent="0.2">
      <c r="T21258" s="212"/>
      <c r="U21258" s="213"/>
      <c r="V21258" s="213"/>
      <c r="W21258" s="213"/>
      <c r="X21258" s="214"/>
      <c r="Y21258" s="214"/>
      <c r="Z21258" s="214"/>
      <c r="AA21258" s="217"/>
      <c r="AB21258" s="217"/>
      <c r="AC21258" s="217"/>
      <c r="AD21258" s="213"/>
    </row>
    <row r="21259" spans="20:30" x14ac:dyDescent="0.2">
      <c r="T21259" s="212"/>
      <c r="U21259" s="213"/>
      <c r="V21259" s="213"/>
      <c r="W21259" s="213"/>
      <c r="X21259" s="214"/>
      <c r="Y21259" s="214"/>
      <c r="Z21259" s="214"/>
      <c r="AA21259" s="217"/>
      <c r="AB21259" s="217"/>
      <c r="AC21259" s="217"/>
      <c r="AD21259" s="213"/>
    </row>
    <row r="21260" spans="20:30" x14ac:dyDescent="0.2">
      <c r="T21260" s="212"/>
      <c r="U21260" s="213"/>
      <c r="V21260" s="213"/>
      <c r="W21260" s="213"/>
      <c r="X21260" s="214"/>
      <c r="Y21260" s="214"/>
      <c r="Z21260" s="214"/>
      <c r="AA21260" s="217"/>
      <c r="AB21260" s="217"/>
      <c r="AC21260" s="217"/>
      <c r="AD21260" s="213"/>
    </row>
    <row r="21261" spans="20:30" x14ac:dyDescent="0.2">
      <c r="T21261" s="212"/>
      <c r="U21261" s="213"/>
      <c r="V21261" s="213"/>
      <c r="W21261" s="213"/>
      <c r="X21261" s="214"/>
      <c r="Y21261" s="214"/>
      <c r="Z21261" s="214"/>
      <c r="AA21261" s="217"/>
      <c r="AB21261" s="217"/>
      <c r="AC21261" s="217"/>
      <c r="AD21261" s="213"/>
    </row>
    <row r="21262" spans="20:30" x14ac:dyDescent="0.2">
      <c r="T21262" s="212"/>
      <c r="U21262" s="213"/>
      <c r="V21262" s="213"/>
      <c r="W21262" s="213"/>
      <c r="X21262" s="214"/>
      <c r="Y21262" s="214"/>
      <c r="Z21262" s="214"/>
      <c r="AA21262" s="217"/>
      <c r="AB21262" s="217"/>
      <c r="AC21262" s="217"/>
      <c r="AD21262" s="213"/>
    </row>
    <row r="21263" spans="20:30" x14ac:dyDescent="0.2">
      <c r="T21263" s="212"/>
      <c r="U21263" s="213"/>
      <c r="V21263" s="213"/>
      <c r="W21263" s="213"/>
      <c r="X21263" s="214"/>
      <c r="Y21263" s="214"/>
      <c r="Z21263" s="214"/>
      <c r="AA21263" s="217"/>
      <c r="AB21263" s="217"/>
      <c r="AC21263" s="217"/>
      <c r="AD21263" s="213"/>
    </row>
    <row r="21264" spans="20:30" x14ac:dyDescent="0.2">
      <c r="T21264" s="212"/>
      <c r="U21264" s="213"/>
      <c r="V21264" s="213"/>
      <c r="W21264" s="213"/>
      <c r="X21264" s="214"/>
      <c r="Y21264" s="214"/>
      <c r="Z21264" s="214"/>
      <c r="AA21264" s="217"/>
      <c r="AB21264" s="217"/>
      <c r="AC21264" s="217"/>
      <c r="AD21264" s="213"/>
    </row>
    <row r="21265" spans="20:30" x14ac:dyDescent="0.2">
      <c r="T21265" s="212"/>
      <c r="U21265" s="213"/>
      <c r="V21265" s="213"/>
      <c r="W21265" s="213"/>
      <c r="X21265" s="214"/>
      <c r="Y21265" s="214"/>
      <c r="Z21265" s="214"/>
      <c r="AA21265" s="217"/>
      <c r="AB21265" s="217"/>
      <c r="AC21265" s="217"/>
      <c r="AD21265" s="213"/>
    </row>
    <row r="21266" spans="20:30" x14ac:dyDescent="0.2">
      <c r="T21266" s="212"/>
      <c r="U21266" s="213"/>
      <c r="V21266" s="213"/>
      <c r="W21266" s="213"/>
      <c r="X21266" s="214"/>
      <c r="Y21266" s="214"/>
      <c r="Z21266" s="214"/>
      <c r="AA21266" s="217"/>
      <c r="AB21266" s="217"/>
      <c r="AC21266" s="217"/>
      <c r="AD21266" s="213"/>
    </row>
    <row r="21267" spans="20:30" x14ac:dyDescent="0.2">
      <c r="T21267" s="212"/>
      <c r="U21267" s="213"/>
      <c r="V21267" s="213"/>
      <c r="W21267" s="213"/>
      <c r="X21267" s="214"/>
      <c r="Y21267" s="214"/>
      <c r="Z21267" s="214"/>
      <c r="AA21267" s="217"/>
      <c r="AB21267" s="217"/>
      <c r="AC21267" s="217"/>
      <c r="AD21267" s="213"/>
    </row>
    <row r="21268" spans="20:30" x14ac:dyDescent="0.2">
      <c r="T21268" s="212"/>
      <c r="U21268" s="213"/>
      <c r="V21268" s="213"/>
      <c r="W21268" s="213"/>
      <c r="X21268" s="214"/>
      <c r="Y21268" s="214"/>
      <c r="Z21268" s="214"/>
      <c r="AA21268" s="217"/>
      <c r="AB21268" s="217"/>
      <c r="AC21268" s="217"/>
      <c r="AD21268" s="213"/>
    </row>
    <row r="21269" spans="20:30" x14ac:dyDescent="0.2">
      <c r="T21269" s="212"/>
      <c r="U21269" s="213"/>
      <c r="V21269" s="213"/>
      <c r="W21269" s="213"/>
      <c r="X21269" s="214"/>
      <c r="Y21269" s="214"/>
      <c r="Z21269" s="214"/>
      <c r="AA21269" s="217"/>
      <c r="AB21269" s="217"/>
      <c r="AC21269" s="217"/>
      <c r="AD21269" s="213"/>
    </row>
    <row r="21270" spans="20:30" x14ac:dyDescent="0.2">
      <c r="T21270" s="212"/>
      <c r="U21270" s="213"/>
      <c r="V21270" s="213"/>
      <c r="W21270" s="213"/>
      <c r="X21270" s="214"/>
      <c r="Y21270" s="214"/>
      <c r="Z21270" s="214"/>
      <c r="AA21270" s="217"/>
      <c r="AB21270" s="217"/>
      <c r="AC21270" s="217"/>
      <c r="AD21270" s="213"/>
    </row>
    <row r="21271" spans="20:30" x14ac:dyDescent="0.2">
      <c r="T21271" s="212"/>
      <c r="U21271" s="213"/>
      <c r="V21271" s="213"/>
      <c r="W21271" s="213"/>
      <c r="X21271" s="214"/>
      <c r="Y21271" s="214"/>
      <c r="Z21271" s="214"/>
      <c r="AA21271" s="217"/>
      <c r="AB21271" s="217"/>
      <c r="AC21271" s="217"/>
      <c r="AD21271" s="213"/>
    </row>
    <row r="21272" spans="20:30" x14ac:dyDescent="0.2">
      <c r="T21272" s="212"/>
      <c r="U21272" s="213"/>
      <c r="V21272" s="213"/>
      <c r="W21272" s="213"/>
      <c r="X21272" s="214"/>
      <c r="Y21272" s="214"/>
      <c r="Z21272" s="214"/>
      <c r="AA21272" s="217"/>
      <c r="AB21272" s="217"/>
      <c r="AC21272" s="217"/>
      <c r="AD21272" s="213"/>
    </row>
    <row r="21273" spans="20:30" x14ac:dyDescent="0.2">
      <c r="T21273" s="212"/>
      <c r="U21273" s="213"/>
      <c r="V21273" s="213"/>
      <c r="W21273" s="213"/>
      <c r="X21273" s="214"/>
      <c r="Y21273" s="214"/>
      <c r="Z21273" s="214"/>
      <c r="AA21273" s="217"/>
      <c r="AB21273" s="217"/>
      <c r="AC21273" s="217"/>
      <c r="AD21273" s="213"/>
    </row>
    <row r="21274" spans="20:30" x14ac:dyDescent="0.2">
      <c r="T21274" s="212"/>
      <c r="U21274" s="213"/>
      <c r="V21274" s="213"/>
      <c r="W21274" s="213"/>
      <c r="X21274" s="214"/>
      <c r="Y21274" s="214"/>
      <c r="Z21274" s="214"/>
      <c r="AA21274" s="217"/>
      <c r="AB21274" s="217"/>
      <c r="AC21274" s="217"/>
      <c r="AD21274" s="213"/>
    </row>
    <row r="21275" spans="20:30" x14ac:dyDescent="0.2">
      <c r="T21275" s="212"/>
      <c r="U21275" s="213"/>
      <c r="V21275" s="213"/>
      <c r="W21275" s="213"/>
      <c r="X21275" s="214"/>
      <c r="Y21275" s="214"/>
      <c r="Z21275" s="214"/>
      <c r="AA21275" s="217"/>
      <c r="AB21275" s="217"/>
      <c r="AC21275" s="217"/>
      <c r="AD21275" s="213"/>
    </row>
    <row r="21276" spans="20:30" x14ac:dyDescent="0.2">
      <c r="T21276" s="212"/>
      <c r="U21276" s="213"/>
      <c r="V21276" s="213"/>
      <c r="W21276" s="213"/>
      <c r="X21276" s="214"/>
      <c r="Y21276" s="214"/>
      <c r="Z21276" s="214"/>
      <c r="AA21276" s="217"/>
      <c r="AB21276" s="217"/>
      <c r="AC21276" s="217"/>
      <c r="AD21276" s="213"/>
    </row>
    <row r="21277" spans="20:30" x14ac:dyDescent="0.2">
      <c r="T21277" s="212"/>
      <c r="U21277" s="213"/>
      <c r="V21277" s="213"/>
      <c r="W21277" s="213"/>
      <c r="X21277" s="214"/>
      <c r="Y21277" s="214"/>
      <c r="Z21277" s="214"/>
      <c r="AA21277" s="217"/>
      <c r="AB21277" s="217"/>
      <c r="AC21277" s="217"/>
      <c r="AD21277" s="213"/>
    </row>
    <row r="21278" spans="20:30" x14ac:dyDescent="0.2">
      <c r="T21278" s="212"/>
      <c r="U21278" s="213"/>
      <c r="V21278" s="213"/>
      <c r="W21278" s="213"/>
      <c r="X21278" s="214"/>
      <c r="Y21278" s="214"/>
      <c r="Z21278" s="214"/>
      <c r="AA21278" s="217"/>
      <c r="AB21278" s="217"/>
      <c r="AC21278" s="217"/>
      <c r="AD21278" s="213"/>
    </row>
    <row r="21279" spans="20:30" x14ac:dyDescent="0.2">
      <c r="T21279" s="212"/>
      <c r="U21279" s="213"/>
      <c r="V21279" s="213"/>
      <c r="W21279" s="213"/>
      <c r="X21279" s="214"/>
      <c r="Y21279" s="214"/>
      <c r="Z21279" s="214"/>
      <c r="AA21279" s="217"/>
      <c r="AB21279" s="217"/>
      <c r="AC21279" s="217"/>
      <c r="AD21279" s="213"/>
    </row>
    <row r="21280" spans="20:30" x14ac:dyDescent="0.2">
      <c r="T21280" s="212"/>
      <c r="U21280" s="213"/>
      <c r="V21280" s="213"/>
      <c r="W21280" s="213"/>
      <c r="X21280" s="214"/>
      <c r="Y21280" s="214"/>
      <c r="Z21280" s="214"/>
      <c r="AA21280" s="217"/>
      <c r="AB21280" s="217"/>
      <c r="AC21280" s="217"/>
      <c r="AD21280" s="213"/>
    </row>
    <row r="21281" spans="20:30" x14ac:dyDescent="0.2">
      <c r="T21281" s="212"/>
      <c r="U21281" s="213"/>
      <c r="V21281" s="213"/>
      <c r="W21281" s="213"/>
      <c r="X21281" s="214"/>
      <c r="Y21281" s="214"/>
      <c r="Z21281" s="214"/>
      <c r="AA21281" s="217"/>
      <c r="AB21281" s="217"/>
      <c r="AC21281" s="217"/>
      <c r="AD21281" s="213"/>
    </row>
    <row r="21282" spans="20:30" x14ac:dyDescent="0.2">
      <c r="T21282" s="212"/>
      <c r="U21282" s="213"/>
      <c r="V21282" s="213"/>
      <c r="W21282" s="213"/>
      <c r="X21282" s="214"/>
      <c r="Y21282" s="214"/>
      <c r="Z21282" s="214"/>
      <c r="AA21282" s="217"/>
      <c r="AB21282" s="217"/>
      <c r="AC21282" s="217"/>
      <c r="AD21282" s="213"/>
    </row>
    <row r="21283" spans="20:30" x14ac:dyDescent="0.2">
      <c r="T21283" s="212"/>
      <c r="U21283" s="213"/>
      <c r="V21283" s="213"/>
      <c r="W21283" s="213"/>
      <c r="X21283" s="214"/>
      <c r="Y21283" s="214"/>
      <c r="Z21283" s="214"/>
      <c r="AA21283" s="217"/>
      <c r="AB21283" s="217"/>
      <c r="AC21283" s="217"/>
      <c r="AD21283" s="213"/>
    </row>
    <row r="21284" spans="20:30" x14ac:dyDescent="0.2">
      <c r="T21284" s="212"/>
      <c r="U21284" s="213"/>
      <c r="V21284" s="213"/>
      <c r="W21284" s="213"/>
      <c r="X21284" s="214"/>
      <c r="Y21284" s="214"/>
      <c r="Z21284" s="214"/>
      <c r="AA21284" s="217"/>
      <c r="AB21284" s="217"/>
      <c r="AC21284" s="217"/>
      <c r="AD21284" s="213"/>
    </row>
    <row r="21285" spans="20:30" x14ac:dyDescent="0.2">
      <c r="T21285" s="212"/>
      <c r="U21285" s="213"/>
      <c r="V21285" s="213"/>
      <c r="W21285" s="213"/>
      <c r="X21285" s="214"/>
      <c r="Y21285" s="214"/>
      <c r="Z21285" s="214"/>
      <c r="AA21285" s="217"/>
      <c r="AB21285" s="217"/>
      <c r="AC21285" s="217"/>
      <c r="AD21285" s="213"/>
    </row>
    <row r="21286" spans="20:30" x14ac:dyDescent="0.2">
      <c r="T21286" s="212"/>
      <c r="U21286" s="213"/>
      <c r="V21286" s="213"/>
      <c r="W21286" s="213"/>
      <c r="X21286" s="214"/>
      <c r="Y21286" s="214"/>
      <c r="Z21286" s="214"/>
      <c r="AA21286" s="217"/>
      <c r="AB21286" s="217"/>
      <c r="AC21286" s="217"/>
      <c r="AD21286" s="213"/>
    </row>
    <row r="21287" spans="20:30" x14ac:dyDescent="0.2">
      <c r="T21287" s="212"/>
      <c r="U21287" s="213"/>
      <c r="V21287" s="213"/>
      <c r="W21287" s="213"/>
      <c r="X21287" s="214"/>
      <c r="Y21287" s="214"/>
      <c r="Z21287" s="214"/>
      <c r="AA21287" s="217"/>
      <c r="AB21287" s="217"/>
      <c r="AC21287" s="217"/>
      <c r="AD21287" s="213"/>
    </row>
    <row r="21288" spans="20:30" x14ac:dyDescent="0.2">
      <c r="T21288" s="212"/>
      <c r="U21288" s="213"/>
      <c r="V21288" s="213"/>
      <c r="W21288" s="213"/>
      <c r="X21288" s="214"/>
      <c r="Y21288" s="214"/>
      <c r="Z21288" s="214"/>
      <c r="AA21288" s="217"/>
      <c r="AB21288" s="217"/>
      <c r="AC21288" s="217"/>
      <c r="AD21288" s="213"/>
    </row>
    <row r="21289" spans="20:30" x14ac:dyDescent="0.2">
      <c r="T21289" s="212"/>
      <c r="U21289" s="213"/>
      <c r="V21289" s="213"/>
      <c r="W21289" s="213"/>
      <c r="X21289" s="214"/>
      <c r="Y21289" s="214"/>
      <c r="Z21289" s="214"/>
      <c r="AA21289" s="217"/>
      <c r="AB21289" s="217"/>
      <c r="AC21289" s="217"/>
      <c r="AD21289" s="213"/>
    </row>
    <row r="21290" spans="20:30" x14ac:dyDescent="0.2">
      <c r="T21290" s="212"/>
      <c r="U21290" s="213"/>
      <c r="V21290" s="213"/>
      <c r="W21290" s="213"/>
      <c r="X21290" s="214"/>
      <c r="Y21290" s="214"/>
      <c r="Z21290" s="214"/>
      <c r="AA21290" s="217"/>
      <c r="AB21290" s="217"/>
      <c r="AC21290" s="217"/>
      <c r="AD21290" s="213"/>
    </row>
    <row r="21291" spans="20:30" x14ac:dyDescent="0.2">
      <c r="T21291" s="212"/>
      <c r="U21291" s="213"/>
      <c r="V21291" s="213"/>
      <c r="W21291" s="213"/>
      <c r="X21291" s="214"/>
      <c r="Y21291" s="214"/>
      <c r="Z21291" s="214"/>
      <c r="AA21291" s="217"/>
      <c r="AB21291" s="217"/>
      <c r="AC21291" s="217"/>
      <c r="AD21291" s="213"/>
    </row>
    <row r="21292" spans="20:30" x14ac:dyDescent="0.2">
      <c r="T21292" s="212"/>
      <c r="U21292" s="213"/>
      <c r="V21292" s="213"/>
      <c r="W21292" s="213"/>
      <c r="X21292" s="214"/>
      <c r="Y21292" s="214"/>
      <c r="Z21292" s="214"/>
      <c r="AA21292" s="217"/>
      <c r="AB21292" s="217"/>
      <c r="AC21292" s="217"/>
      <c r="AD21292" s="213"/>
    </row>
    <row r="21293" spans="20:30" x14ac:dyDescent="0.2">
      <c r="T21293" s="212"/>
      <c r="U21293" s="213"/>
      <c r="V21293" s="213"/>
      <c r="W21293" s="213"/>
      <c r="X21293" s="214"/>
      <c r="Y21293" s="214"/>
      <c r="Z21293" s="214"/>
      <c r="AA21293" s="217"/>
      <c r="AB21293" s="217"/>
      <c r="AC21293" s="217"/>
      <c r="AD21293" s="213"/>
    </row>
    <row r="21294" spans="20:30" x14ac:dyDescent="0.2">
      <c r="T21294" s="212"/>
      <c r="U21294" s="213"/>
      <c r="V21294" s="213"/>
      <c r="W21294" s="213"/>
      <c r="X21294" s="214"/>
      <c r="Y21294" s="214"/>
      <c r="Z21294" s="214"/>
      <c r="AA21294" s="217"/>
      <c r="AB21294" s="217"/>
      <c r="AC21294" s="217"/>
      <c r="AD21294" s="213"/>
    </row>
    <row r="21295" spans="20:30" x14ac:dyDescent="0.2">
      <c r="T21295" s="212"/>
      <c r="U21295" s="213"/>
      <c r="V21295" s="213"/>
      <c r="W21295" s="213"/>
      <c r="X21295" s="214"/>
      <c r="Y21295" s="214"/>
      <c r="Z21295" s="214"/>
      <c r="AA21295" s="217"/>
      <c r="AB21295" s="217"/>
      <c r="AC21295" s="217"/>
      <c r="AD21295" s="213"/>
    </row>
    <row r="21296" spans="20:30" x14ac:dyDescent="0.2">
      <c r="T21296" s="212"/>
      <c r="U21296" s="213"/>
      <c r="V21296" s="213"/>
      <c r="W21296" s="213"/>
      <c r="X21296" s="214"/>
      <c r="Y21296" s="214"/>
      <c r="Z21296" s="214"/>
      <c r="AA21296" s="217"/>
      <c r="AB21296" s="217"/>
      <c r="AC21296" s="217"/>
      <c r="AD21296" s="213"/>
    </row>
    <row r="21297" spans="20:30" x14ac:dyDescent="0.2">
      <c r="T21297" s="212"/>
      <c r="U21297" s="213"/>
      <c r="V21297" s="213"/>
      <c r="W21297" s="213"/>
      <c r="X21297" s="214"/>
      <c r="Y21297" s="214"/>
      <c r="Z21297" s="214"/>
      <c r="AA21297" s="217"/>
      <c r="AB21297" s="217"/>
      <c r="AC21297" s="217"/>
      <c r="AD21297" s="213"/>
    </row>
    <row r="21298" spans="20:30" x14ac:dyDescent="0.2">
      <c r="T21298" s="212"/>
      <c r="U21298" s="213"/>
      <c r="V21298" s="213"/>
      <c r="W21298" s="213"/>
      <c r="X21298" s="214"/>
      <c r="Y21298" s="214"/>
      <c r="Z21298" s="214"/>
      <c r="AA21298" s="217"/>
      <c r="AB21298" s="217"/>
      <c r="AC21298" s="217"/>
      <c r="AD21298" s="213"/>
    </row>
    <row r="21299" spans="20:30" x14ac:dyDescent="0.2">
      <c r="T21299" s="212"/>
      <c r="U21299" s="213"/>
      <c r="V21299" s="213"/>
      <c r="W21299" s="213"/>
      <c r="X21299" s="214"/>
      <c r="Y21299" s="214"/>
      <c r="Z21299" s="214"/>
      <c r="AA21299" s="217"/>
      <c r="AB21299" s="217"/>
      <c r="AC21299" s="217"/>
      <c r="AD21299" s="213"/>
    </row>
    <row r="21300" spans="20:30" x14ac:dyDescent="0.2">
      <c r="T21300" s="212"/>
      <c r="U21300" s="213"/>
      <c r="V21300" s="213"/>
      <c r="W21300" s="213"/>
      <c r="X21300" s="214"/>
      <c r="Y21300" s="214"/>
      <c r="Z21300" s="214"/>
      <c r="AA21300" s="217"/>
      <c r="AB21300" s="217"/>
      <c r="AC21300" s="217"/>
      <c r="AD21300" s="213"/>
    </row>
    <row r="21301" spans="20:30" x14ac:dyDescent="0.2">
      <c r="T21301" s="212"/>
      <c r="U21301" s="213"/>
      <c r="V21301" s="213"/>
      <c r="W21301" s="213"/>
      <c r="X21301" s="214"/>
      <c r="Y21301" s="214"/>
      <c r="Z21301" s="214"/>
      <c r="AA21301" s="217"/>
      <c r="AB21301" s="217"/>
      <c r="AC21301" s="217"/>
      <c r="AD21301" s="213"/>
    </row>
    <row r="21302" spans="20:30" x14ac:dyDescent="0.2">
      <c r="T21302" s="212"/>
      <c r="U21302" s="213"/>
      <c r="V21302" s="213"/>
      <c r="W21302" s="213"/>
      <c r="X21302" s="214"/>
      <c r="Y21302" s="214"/>
      <c r="Z21302" s="214"/>
      <c r="AA21302" s="217"/>
      <c r="AB21302" s="217"/>
      <c r="AC21302" s="217"/>
      <c r="AD21302" s="213"/>
    </row>
    <row r="21303" spans="20:30" x14ac:dyDescent="0.2">
      <c r="T21303" s="212"/>
      <c r="U21303" s="213"/>
      <c r="V21303" s="213"/>
      <c r="W21303" s="213"/>
      <c r="X21303" s="214"/>
      <c r="Y21303" s="214"/>
      <c r="Z21303" s="214"/>
      <c r="AA21303" s="217"/>
      <c r="AB21303" s="217"/>
      <c r="AC21303" s="217"/>
      <c r="AD21303" s="213"/>
    </row>
    <row r="21304" spans="20:30" x14ac:dyDescent="0.2">
      <c r="T21304" s="212"/>
      <c r="U21304" s="213"/>
      <c r="V21304" s="213"/>
      <c r="W21304" s="213"/>
      <c r="X21304" s="214"/>
      <c r="Y21304" s="214"/>
      <c r="Z21304" s="214"/>
      <c r="AA21304" s="217"/>
      <c r="AB21304" s="217"/>
      <c r="AC21304" s="217"/>
      <c r="AD21304" s="213"/>
    </row>
    <row r="21305" spans="20:30" x14ac:dyDescent="0.2">
      <c r="T21305" s="212"/>
      <c r="U21305" s="213"/>
      <c r="V21305" s="213"/>
      <c r="W21305" s="213"/>
      <c r="X21305" s="214"/>
      <c r="Y21305" s="214"/>
      <c r="Z21305" s="214"/>
      <c r="AA21305" s="217"/>
      <c r="AB21305" s="217"/>
      <c r="AC21305" s="217"/>
      <c r="AD21305" s="213"/>
    </row>
    <row r="21306" spans="20:30" x14ac:dyDescent="0.2">
      <c r="T21306" s="212"/>
      <c r="U21306" s="213"/>
      <c r="V21306" s="213"/>
      <c r="W21306" s="213"/>
      <c r="X21306" s="214"/>
      <c r="Y21306" s="214"/>
      <c r="Z21306" s="214"/>
      <c r="AA21306" s="217"/>
      <c r="AB21306" s="217"/>
      <c r="AC21306" s="217"/>
      <c r="AD21306" s="213"/>
    </row>
    <row r="21307" spans="20:30" x14ac:dyDescent="0.2">
      <c r="T21307" s="212"/>
      <c r="U21307" s="213"/>
      <c r="V21307" s="213"/>
      <c r="W21307" s="213"/>
      <c r="X21307" s="214"/>
      <c r="Y21307" s="214"/>
      <c r="Z21307" s="214"/>
      <c r="AA21307" s="217"/>
      <c r="AB21307" s="217"/>
      <c r="AC21307" s="217"/>
      <c r="AD21307" s="213"/>
    </row>
    <row r="21308" spans="20:30" x14ac:dyDescent="0.2">
      <c r="T21308" s="212"/>
      <c r="U21308" s="213"/>
      <c r="V21308" s="213"/>
      <c r="W21308" s="213"/>
      <c r="X21308" s="214"/>
      <c r="Y21308" s="214"/>
      <c r="Z21308" s="214"/>
      <c r="AA21308" s="217"/>
      <c r="AB21308" s="217"/>
      <c r="AC21308" s="217"/>
      <c r="AD21308" s="213"/>
    </row>
    <row r="21309" spans="20:30" x14ac:dyDescent="0.2">
      <c r="T21309" s="212"/>
      <c r="U21309" s="213"/>
      <c r="V21309" s="213"/>
      <c r="W21309" s="213"/>
      <c r="X21309" s="214"/>
      <c r="Y21309" s="214"/>
      <c r="Z21309" s="214"/>
      <c r="AA21309" s="217"/>
      <c r="AB21309" s="217"/>
      <c r="AC21309" s="217"/>
      <c r="AD21309" s="213"/>
    </row>
    <row r="21310" spans="20:30" x14ac:dyDescent="0.2">
      <c r="T21310" s="212"/>
      <c r="U21310" s="213"/>
      <c r="V21310" s="213"/>
      <c r="W21310" s="213"/>
      <c r="X21310" s="214"/>
      <c r="Y21310" s="214"/>
      <c r="Z21310" s="214"/>
      <c r="AA21310" s="217"/>
      <c r="AB21310" s="217"/>
      <c r="AC21310" s="217"/>
      <c r="AD21310" s="213"/>
    </row>
    <row r="21311" spans="20:30" x14ac:dyDescent="0.2">
      <c r="T21311" s="212"/>
      <c r="U21311" s="213"/>
      <c r="V21311" s="213"/>
      <c r="W21311" s="213"/>
      <c r="X21311" s="214"/>
      <c r="Y21311" s="214"/>
      <c r="Z21311" s="214"/>
      <c r="AA21311" s="217"/>
      <c r="AB21311" s="217"/>
      <c r="AC21311" s="217"/>
      <c r="AD21311" s="213"/>
    </row>
    <row r="21312" spans="20:30" x14ac:dyDescent="0.2">
      <c r="T21312" s="212"/>
      <c r="U21312" s="213"/>
      <c r="V21312" s="213"/>
      <c r="W21312" s="213"/>
      <c r="X21312" s="214"/>
      <c r="Y21312" s="214"/>
      <c r="Z21312" s="214"/>
      <c r="AA21312" s="217"/>
      <c r="AB21312" s="217"/>
      <c r="AC21312" s="217"/>
      <c r="AD21312" s="213"/>
    </row>
    <row r="21313" spans="20:30" x14ac:dyDescent="0.2">
      <c r="T21313" s="212"/>
      <c r="U21313" s="213"/>
      <c r="V21313" s="213"/>
      <c r="W21313" s="213"/>
      <c r="X21313" s="214"/>
      <c r="Y21313" s="214"/>
      <c r="Z21313" s="214"/>
      <c r="AA21313" s="217"/>
      <c r="AB21313" s="217"/>
      <c r="AC21313" s="217"/>
      <c r="AD21313" s="213"/>
    </row>
    <row r="21314" spans="20:30" x14ac:dyDescent="0.2">
      <c r="T21314" s="212"/>
      <c r="U21314" s="213"/>
      <c r="V21314" s="213"/>
      <c r="W21314" s="213"/>
      <c r="X21314" s="214"/>
      <c r="Y21314" s="214"/>
      <c r="Z21314" s="214"/>
      <c r="AA21314" s="217"/>
      <c r="AB21314" s="217"/>
      <c r="AC21314" s="217"/>
      <c r="AD21314" s="213"/>
    </row>
    <row r="21315" spans="20:30" x14ac:dyDescent="0.2">
      <c r="T21315" s="212"/>
      <c r="U21315" s="213"/>
      <c r="V21315" s="213"/>
      <c r="W21315" s="213"/>
      <c r="X21315" s="214"/>
      <c r="Y21315" s="214"/>
      <c r="Z21315" s="214"/>
      <c r="AA21315" s="217"/>
      <c r="AB21315" s="217"/>
      <c r="AC21315" s="217"/>
      <c r="AD21315" s="213"/>
    </row>
    <row r="21316" spans="20:30" x14ac:dyDescent="0.2">
      <c r="T21316" s="212"/>
      <c r="U21316" s="213"/>
      <c r="V21316" s="213"/>
      <c r="W21316" s="213"/>
      <c r="X21316" s="214"/>
      <c r="Y21316" s="214"/>
      <c r="Z21316" s="214"/>
      <c r="AA21316" s="217"/>
      <c r="AB21316" s="217"/>
      <c r="AC21316" s="217"/>
      <c r="AD21316" s="213"/>
    </row>
    <row r="21317" spans="20:30" x14ac:dyDescent="0.2">
      <c r="T21317" s="212"/>
      <c r="U21317" s="213"/>
      <c r="V21317" s="213"/>
      <c r="W21317" s="213"/>
      <c r="X21317" s="214"/>
      <c r="Y21317" s="214"/>
      <c r="Z21317" s="214"/>
      <c r="AA21317" s="217"/>
      <c r="AB21317" s="217"/>
      <c r="AC21317" s="217"/>
      <c r="AD21317" s="213"/>
    </row>
    <row r="21318" spans="20:30" x14ac:dyDescent="0.2">
      <c r="T21318" s="212"/>
      <c r="U21318" s="213"/>
      <c r="V21318" s="213"/>
      <c r="W21318" s="213"/>
      <c r="X21318" s="214"/>
      <c r="Y21318" s="214"/>
      <c r="Z21318" s="214"/>
      <c r="AA21318" s="217"/>
      <c r="AB21318" s="217"/>
      <c r="AC21318" s="217"/>
      <c r="AD21318" s="213"/>
    </row>
    <row r="21319" spans="20:30" x14ac:dyDescent="0.2">
      <c r="T21319" s="212"/>
      <c r="U21319" s="213"/>
      <c r="V21319" s="213"/>
      <c r="W21319" s="213"/>
      <c r="X21319" s="214"/>
      <c r="Y21319" s="214"/>
      <c r="Z21319" s="214"/>
      <c r="AA21319" s="217"/>
      <c r="AB21319" s="217"/>
      <c r="AC21319" s="217"/>
      <c r="AD21319" s="213"/>
    </row>
    <row r="21320" spans="20:30" x14ac:dyDescent="0.2">
      <c r="T21320" s="212"/>
      <c r="U21320" s="213"/>
      <c r="V21320" s="213"/>
      <c r="W21320" s="213"/>
      <c r="X21320" s="214"/>
      <c r="Y21320" s="214"/>
      <c r="Z21320" s="214"/>
      <c r="AA21320" s="217"/>
      <c r="AB21320" s="217"/>
      <c r="AC21320" s="217"/>
      <c r="AD21320" s="213"/>
    </row>
    <row r="21321" spans="20:30" x14ac:dyDescent="0.2">
      <c r="T21321" s="212"/>
      <c r="U21321" s="213"/>
      <c r="V21321" s="213"/>
      <c r="W21321" s="213"/>
      <c r="X21321" s="214"/>
      <c r="Y21321" s="214"/>
      <c r="Z21321" s="214"/>
      <c r="AA21321" s="217"/>
      <c r="AB21321" s="217"/>
      <c r="AC21321" s="217"/>
      <c r="AD21321" s="213"/>
    </row>
    <row r="21322" spans="20:30" x14ac:dyDescent="0.2">
      <c r="T21322" s="212"/>
      <c r="U21322" s="213"/>
      <c r="V21322" s="213"/>
      <c r="W21322" s="213"/>
      <c r="X21322" s="214"/>
      <c r="Y21322" s="214"/>
      <c r="Z21322" s="214"/>
      <c r="AA21322" s="217"/>
      <c r="AB21322" s="217"/>
      <c r="AC21322" s="217"/>
      <c r="AD21322" s="213"/>
    </row>
    <row r="21323" spans="20:30" x14ac:dyDescent="0.2">
      <c r="T21323" s="212"/>
      <c r="U21323" s="213"/>
      <c r="V21323" s="213"/>
      <c r="W21323" s="213"/>
      <c r="X21323" s="214"/>
      <c r="Y21323" s="214"/>
      <c r="Z21323" s="214"/>
      <c r="AA21323" s="217"/>
      <c r="AB21323" s="217"/>
      <c r="AC21323" s="217"/>
      <c r="AD21323" s="213"/>
    </row>
    <row r="21324" spans="20:30" x14ac:dyDescent="0.2">
      <c r="T21324" s="212"/>
      <c r="U21324" s="213"/>
      <c r="V21324" s="213"/>
      <c r="W21324" s="213"/>
      <c r="X21324" s="214"/>
      <c r="Y21324" s="214"/>
      <c r="Z21324" s="214"/>
      <c r="AA21324" s="217"/>
      <c r="AB21324" s="217"/>
      <c r="AC21324" s="217"/>
      <c r="AD21324" s="213"/>
    </row>
    <row r="21325" spans="20:30" x14ac:dyDescent="0.2">
      <c r="T21325" s="212"/>
      <c r="U21325" s="213"/>
      <c r="V21325" s="213"/>
      <c r="W21325" s="213"/>
      <c r="X21325" s="214"/>
      <c r="Y21325" s="214"/>
      <c r="Z21325" s="214"/>
      <c r="AA21325" s="217"/>
      <c r="AB21325" s="217"/>
      <c r="AC21325" s="217"/>
      <c r="AD21325" s="213"/>
    </row>
    <row r="21326" spans="20:30" x14ac:dyDescent="0.2">
      <c r="T21326" s="212"/>
      <c r="U21326" s="213"/>
      <c r="V21326" s="213"/>
      <c r="W21326" s="213"/>
      <c r="X21326" s="214"/>
      <c r="Y21326" s="214"/>
      <c r="Z21326" s="214"/>
      <c r="AA21326" s="217"/>
      <c r="AB21326" s="217"/>
      <c r="AC21326" s="217"/>
      <c r="AD21326" s="213"/>
    </row>
    <row r="21327" spans="20:30" x14ac:dyDescent="0.2">
      <c r="T21327" s="212"/>
      <c r="U21327" s="213"/>
      <c r="V21327" s="213"/>
      <c r="W21327" s="213"/>
      <c r="X21327" s="214"/>
      <c r="Y21327" s="214"/>
      <c r="Z21327" s="214"/>
      <c r="AA21327" s="217"/>
      <c r="AB21327" s="217"/>
      <c r="AC21327" s="217"/>
      <c r="AD21327" s="213"/>
    </row>
    <row r="21328" spans="20:30" x14ac:dyDescent="0.2">
      <c r="T21328" s="212"/>
      <c r="U21328" s="213"/>
      <c r="V21328" s="213"/>
      <c r="W21328" s="213"/>
      <c r="X21328" s="214"/>
      <c r="Y21328" s="214"/>
      <c r="Z21328" s="214"/>
      <c r="AA21328" s="217"/>
      <c r="AB21328" s="217"/>
      <c r="AC21328" s="217"/>
      <c r="AD21328" s="213"/>
    </row>
    <row r="21329" spans="20:30" x14ac:dyDescent="0.2">
      <c r="T21329" s="212"/>
      <c r="U21329" s="213"/>
      <c r="V21329" s="213"/>
      <c r="W21329" s="213"/>
      <c r="X21329" s="214"/>
      <c r="Y21329" s="214"/>
      <c r="Z21329" s="214"/>
      <c r="AA21329" s="217"/>
      <c r="AB21329" s="217"/>
      <c r="AC21329" s="217"/>
      <c r="AD21329" s="213"/>
    </row>
    <row r="21330" spans="20:30" x14ac:dyDescent="0.2">
      <c r="T21330" s="212"/>
      <c r="U21330" s="213"/>
      <c r="V21330" s="213"/>
      <c r="W21330" s="213"/>
      <c r="X21330" s="214"/>
      <c r="Y21330" s="214"/>
      <c r="Z21330" s="214"/>
      <c r="AA21330" s="217"/>
      <c r="AB21330" s="217"/>
      <c r="AC21330" s="217"/>
      <c r="AD21330" s="213"/>
    </row>
    <row r="21331" spans="20:30" x14ac:dyDescent="0.2">
      <c r="T21331" s="212"/>
      <c r="U21331" s="213"/>
      <c r="V21331" s="213"/>
      <c r="W21331" s="213"/>
      <c r="X21331" s="214"/>
      <c r="Y21331" s="214"/>
      <c r="Z21331" s="214"/>
      <c r="AA21331" s="217"/>
      <c r="AB21331" s="217"/>
      <c r="AC21331" s="217"/>
      <c r="AD21331" s="213"/>
    </row>
    <row r="21332" spans="20:30" x14ac:dyDescent="0.2">
      <c r="T21332" s="212"/>
      <c r="U21332" s="213"/>
      <c r="V21332" s="213"/>
      <c r="W21332" s="213"/>
      <c r="X21332" s="214"/>
      <c r="Y21332" s="214"/>
      <c r="Z21332" s="214"/>
      <c r="AA21332" s="217"/>
      <c r="AB21332" s="217"/>
      <c r="AC21332" s="217"/>
      <c r="AD21332" s="213"/>
    </row>
    <row r="21333" spans="20:30" x14ac:dyDescent="0.2">
      <c r="T21333" s="212"/>
      <c r="U21333" s="213"/>
      <c r="V21333" s="213"/>
      <c r="W21333" s="213"/>
      <c r="X21333" s="214"/>
      <c r="Y21333" s="214"/>
      <c r="Z21333" s="214"/>
      <c r="AA21333" s="217"/>
      <c r="AB21333" s="217"/>
      <c r="AC21333" s="217"/>
      <c r="AD21333" s="213"/>
    </row>
    <row r="21334" spans="20:30" x14ac:dyDescent="0.2">
      <c r="T21334" s="212"/>
      <c r="U21334" s="213"/>
      <c r="V21334" s="213"/>
      <c r="W21334" s="213"/>
      <c r="X21334" s="214"/>
      <c r="Y21334" s="214"/>
      <c r="Z21334" s="214"/>
      <c r="AA21334" s="217"/>
      <c r="AB21334" s="217"/>
      <c r="AC21334" s="217"/>
      <c r="AD21334" s="213"/>
    </row>
    <row r="21335" spans="20:30" x14ac:dyDescent="0.2">
      <c r="T21335" s="212"/>
      <c r="U21335" s="213"/>
      <c r="V21335" s="213"/>
      <c r="W21335" s="213"/>
      <c r="X21335" s="214"/>
      <c r="Y21335" s="214"/>
      <c r="Z21335" s="214"/>
      <c r="AA21335" s="217"/>
      <c r="AB21335" s="217"/>
      <c r="AC21335" s="217"/>
      <c r="AD21335" s="213"/>
    </row>
    <row r="21336" spans="20:30" x14ac:dyDescent="0.2">
      <c r="T21336" s="212"/>
      <c r="U21336" s="213"/>
      <c r="V21336" s="213"/>
      <c r="W21336" s="213"/>
      <c r="X21336" s="214"/>
      <c r="Y21336" s="214"/>
      <c r="Z21336" s="214"/>
      <c r="AA21336" s="217"/>
      <c r="AB21336" s="217"/>
      <c r="AC21336" s="217"/>
      <c r="AD21336" s="213"/>
    </row>
    <row r="21337" spans="20:30" x14ac:dyDescent="0.2">
      <c r="T21337" s="212"/>
      <c r="U21337" s="213"/>
      <c r="V21337" s="213"/>
      <c r="W21337" s="213"/>
      <c r="X21337" s="214"/>
      <c r="Y21337" s="214"/>
      <c r="Z21337" s="214"/>
      <c r="AA21337" s="217"/>
      <c r="AB21337" s="217"/>
      <c r="AC21337" s="217"/>
      <c r="AD21337" s="213"/>
    </row>
    <row r="21338" spans="20:30" x14ac:dyDescent="0.2">
      <c r="T21338" s="212"/>
      <c r="U21338" s="213"/>
      <c r="V21338" s="213"/>
      <c r="W21338" s="213"/>
      <c r="X21338" s="214"/>
      <c r="Y21338" s="214"/>
      <c r="Z21338" s="214"/>
      <c r="AA21338" s="217"/>
      <c r="AB21338" s="217"/>
      <c r="AC21338" s="217"/>
      <c r="AD21338" s="213"/>
    </row>
    <row r="21339" spans="20:30" x14ac:dyDescent="0.2">
      <c r="T21339" s="212"/>
      <c r="U21339" s="213"/>
      <c r="V21339" s="213"/>
      <c r="W21339" s="213"/>
      <c r="X21339" s="214"/>
      <c r="Y21339" s="214"/>
      <c r="Z21339" s="214"/>
      <c r="AA21339" s="217"/>
      <c r="AB21339" s="217"/>
      <c r="AC21339" s="217"/>
      <c r="AD21339" s="213"/>
    </row>
    <row r="21340" spans="20:30" x14ac:dyDescent="0.2">
      <c r="T21340" s="212"/>
      <c r="U21340" s="213"/>
      <c r="V21340" s="213"/>
      <c r="W21340" s="213"/>
      <c r="X21340" s="214"/>
      <c r="Y21340" s="214"/>
      <c r="Z21340" s="214"/>
      <c r="AA21340" s="217"/>
      <c r="AB21340" s="217"/>
      <c r="AC21340" s="217"/>
      <c r="AD21340" s="213"/>
    </row>
    <row r="21341" spans="20:30" x14ac:dyDescent="0.2">
      <c r="T21341" s="212"/>
      <c r="U21341" s="213"/>
      <c r="V21341" s="213"/>
      <c r="W21341" s="213"/>
      <c r="X21341" s="214"/>
      <c r="Y21341" s="214"/>
      <c r="Z21341" s="214"/>
      <c r="AA21341" s="217"/>
      <c r="AB21341" s="217"/>
      <c r="AC21341" s="217"/>
      <c r="AD21341" s="213"/>
    </row>
    <row r="21342" spans="20:30" x14ac:dyDescent="0.2">
      <c r="T21342" s="212"/>
      <c r="U21342" s="213"/>
      <c r="V21342" s="213"/>
      <c r="W21342" s="213"/>
      <c r="X21342" s="214"/>
      <c r="Y21342" s="214"/>
      <c r="Z21342" s="214"/>
      <c r="AA21342" s="217"/>
      <c r="AB21342" s="217"/>
      <c r="AC21342" s="217"/>
      <c r="AD21342" s="213"/>
    </row>
    <row r="21343" spans="20:30" x14ac:dyDescent="0.2">
      <c r="T21343" s="212"/>
      <c r="U21343" s="213"/>
      <c r="V21343" s="213"/>
      <c r="W21343" s="213"/>
      <c r="X21343" s="214"/>
      <c r="Y21343" s="214"/>
      <c r="Z21343" s="214"/>
      <c r="AA21343" s="217"/>
      <c r="AB21343" s="217"/>
      <c r="AC21343" s="217"/>
      <c r="AD21343" s="213"/>
    </row>
    <row r="21344" spans="20:30" x14ac:dyDescent="0.2">
      <c r="T21344" s="212"/>
      <c r="U21344" s="213"/>
      <c r="V21344" s="213"/>
      <c r="W21344" s="213"/>
      <c r="X21344" s="214"/>
      <c r="Y21344" s="214"/>
      <c r="Z21344" s="214"/>
      <c r="AA21344" s="217"/>
      <c r="AB21344" s="217"/>
      <c r="AC21344" s="217"/>
      <c r="AD21344" s="213"/>
    </row>
    <row r="21345" spans="20:30" x14ac:dyDescent="0.2">
      <c r="T21345" s="212"/>
      <c r="U21345" s="213"/>
      <c r="V21345" s="213"/>
      <c r="W21345" s="213"/>
      <c r="X21345" s="214"/>
      <c r="Y21345" s="214"/>
      <c r="Z21345" s="214"/>
      <c r="AA21345" s="217"/>
      <c r="AB21345" s="217"/>
      <c r="AC21345" s="217"/>
      <c r="AD21345" s="213"/>
    </row>
    <row r="21346" spans="20:30" x14ac:dyDescent="0.2">
      <c r="T21346" s="212"/>
      <c r="U21346" s="213"/>
      <c r="V21346" s="213"/>
      <c r="W21346" s="213"/>
      <c r="X21346" s="214"/>
      <c r="Y21346" s="214"/>
      <c r="Z21346" s="214"/>
      <c r="AA21346" s="217"/>
      <c r="AB21346" s="217"/>
      <c r="AC21346" s="217"/>
      <c r="AD21346" s="213"/>
    </row>
    <row r="21347" spans="20:30" x14ac:dyDescent="0.2">
      <c r="T21347" s="212"/>
      <c r="U21347" s="213"/>
      <c r="V21347" s="213"/>
      <c r="W21347" s="213"/>
      <c r="X21347" s="214"/>
      <c r="Y21347" s="214"/>
      <c r="Z21347" s="214"/>
      <c r="AA21347" s="217"/>
      <c r="AB21347" s="217"/>
      <c r="AC21347" s="217"/>
      <c r="AD21347" s="213"/>
    </row>
    <row r="21348" spans="20:30" x14ac:dyDescent="0.2">
      <c r="T21348" s="212"/>
      <c r="U21348" s="213"/>
      <c r="V21348" s="213"/>
      <c r="W21348" s="213"/>
      <c r="X21348" s="214"/>
      <c r="Y21348" s="214"/>
      <c r="Z21348" s="214"/>
      <c r="AA21348" s="217"/>
      <c r="AB21348" s="217"/>
      <c r="AC21348" s="217"/>
      <c r="AD21348" s="213"/>
    </row>
    <row r="21349" spans="20:30" x14ac:dyDescent="0.2">
      <c r="T21349" s="212"/>
      <c r="U21349" s="213"/>
      <c r="V21349" s="213"/>
      <c r="W21349" s="213"/>
      <c r="X21349" s="214"/>
      <c r="Y21349" s="214"/>
      <c r="Z21349" s="214"/>
      <c r="AA21349" s="217"/>
      <c r="AB21349" s="217"/>
      <c r="AC21349" s="217"/>
      <c r="AD21349" s="213"/>
    </row>
    <row r="21350" spans="20:30" x14ac:dyDescent="0.2">
      <c r="T21350" s="212"/>
      <c r="U21350" s="213"/>
      <c r="V21350" s="213"/>
      <c r="W21350" s="213"/>
      <c r="X21350" s="214"/>
      <c r="Y21350" s="214"/>
      <c r="Z21350" s="214"/>
      <c r="AA21350" s="217"/>
      <c r="AB21350" s="217"/>
      <c r="AC21350" s="217"/>
      <c r="AD21350" s="213"/>
    </row>
    <row r="21351" spans="20:30" x14ac:dyDescent="0.2">
      <c r="T21351" s="212"/>
      <c r="U21351" s="213"/>
      <c r="V21351" s="213"/>
      <c r="W21351" s="213"/>
      <c r="X21351" s="214"/>
      <c r="Y21351" s="214"/>
      <c r="Z21351" s="214"/>
      <c r="AA21351" s="217"/>
      <c r="AB21351" s="217"/>
      <c r="AC21351" s="217"/>
      <c r="AD21351" s="213"/>
    </row>
    <row r="21352" spans="20:30" x14ac:dyDescent="0.2">
      <c r="T21352" s="212"/>
      <c r="U21352" s="213"/>
      <c r="V21352" s="213"/>
      <c r="W21352" s="213"/>
      <c r="X21352" s="214"/>
      <c r="Y21352" s="214"/>
      <c r="Z21352" s="214"/>
      <c r="AA21352" s="217"/>
      <c r="AB21352" s="217"/>
      <c r="AC21352" s="217"/>
      <c r="AD21352" s="213"/>
    </row>
    <row r="21353" spans="20:30" x14ac:dyDescent="0.2">
      <c r="T21353" s="212"/>
      <c r="U21353" s="213"/>
      <c r="V21353" s="213"/>
      <c r="W21353" s="213"/>
      <c r="X21353" s="214"/>
      <c r="Y21353" s="214"/>
      <c r="Z21353" s="214"/>
      <c r="AA21353" s="217"/>
      <c r="AB21353" s="217"/>
      <c r="AC21353" s="217"/>
      <c r="AD21353" s="213"/>
    </row>
    <row r="21354" spans="20:30" x14ac:dyDescent="0.2">
      <c r="T21354" s="212"/>
      <c r="U21354" s="213"/>
      <c r="V21354" s="213"/>
      <c r="W21354" s="213"/>
      <c r="X21354" s="214"/>
      <c r="Y21354" s="214"/>
      <c r="Z21354" s="214"/>
      <c r="AA21354" s="217"/>
      <c r="AB21354" s="217"/>
      <c r="AC21354" s="217"/>
      <c r="AD21354" s="213"/>
    </row>
    <row r="21355" spans="20:30" x14ac:dyDescent="0.2">
      <c r="T21355" s="212"/>
      <c r="U21355" s="213"/>
      <c r="V21355" s="213"/>
      <c r="W21355" s="213"/>
      <c r="X21355" s="214"/>
      <c r="Y21355" s="214"/>
      <c r="Z21355" s="214"/>
      <c r="AA21355" s="217"/>
      <c r="AB21355" s="217"/>
      <c r="AC21355" s="217"/>
      <c r="AD21355" s="213"/>
    </row>
    <row r="21356" spans="20:30" x14ac:dyDescent="0.2">
      <c r="T21356" s="212"/>
      <c r="U21356" s="213"/>
      <c r="V21356" s="213"/>
      <c r="W21356" s="213"/>
      <c r="X21356" s="214"/>
      <c r="Y21356" s="214"/>
      <c r="Z21356" s="214"/>
      <c r="AA21356" s="217"/>
      <c r="AB21356" s="217"/>
      <c r="AC21356" s="217"/>
      <c r="AD21356" s="213"/>
    </row>
    <row r="21357" spans="20:30" x14ac:dyDescent="0.2">
      <c r="T21357" s="212"/>
      <c r="U21357" s="213"/>
      <c r="V21357" s="213"/>
      <c r="W21357" s="213"/>
      <c r="X21357" s="214"/>
      <c r="Y21357" s="214"/>
      <c r="Z21357" s="214"/>
      <c r="AA21357" s="217"/>
      <c r="AB21357" s="217"/>
      <c r="AC21357" s="217"/>
      <c r="AD21357" s="213"/>
    </row>
    <row r="21358" spans="20:30" x14ac:dyDescent="0.2">
      <c r="T21358" s="212"/>
      <c r="U21358" s="213"/>
      <c r="V21358" s="213"/>
      <c r="W21358" s="213"/>
      <c r="X21358" s="214"/>
      <c r="Y21358" s="214"/>
      <c r="Z21358" s="214"/>
      <c r="AA21358" s="217"/>
      <c r="AB21358" s="217"/>
      <c r="AC21358" s="217"/>
      <c r="AD21358" s="213"/>
    </row>
    <row r="21359" spans="20:30" x14ac:dyDescent="0.2">
      <c r="T21359" s="212"/>
      <c r="U21359" s="213"/>
      <c r="V21359" s="213"/>
      <c r="W21359" s="213"/>
      <c r="X21359" s="214"/>
      <c r="Y21359" s="214"/>
      <c r="Z21359" s="214"/>
      <c r="AA21359" s="217"/>
      <c r="AB21359" s="217"/>
      <c r="AC21359" s="217"/>
      <c r="AD21359" s="213"/>
    </row>
    <row r="21360" spans="20:30" x14ac:dyDescent="0.2">
      <c r="T21360" s="212"/>
      <c r="U21360" s="213"/>
      <c r="V21360" s="213"/>
      <c r="W21360" s="213"/>
      <c r="X21360" s="214"/>
      <c r="Y21360" s="214"/>
      <c r="Z21360" s="214"/>
      <c r="AA21360" s="217"/>
      <c r="AB21360" s="217"/>
      <c r="AC21360" s="217"/>
      <c r="AD21360" s="213"/>
    </row>
    <row r="21361" spans="20:30" x14ac:dyDescent="0.2">
      <c r="T21361" s="212"/>
      <c r="U21361" s="213"/>
      <c r="V21361" s="213"/>
      <c r="W21361" s="213"/>
      <c r="X21361" s="214"/>
      <c r="Y21361" s="214"/>
      <c r="Z21361" s="214"/>
      <c r="AA21361" s="217"/>
      <c r="AB21361" s="217"/>
      <c r="AC21361" s="217"/>
      <c r="AD21361" s="213"/>
    </row>
    <row r="21362" spans="20:30" x14ac:dyDescent="0.2">
      <c r="T21362" s="212"/>
      <c r="U21362" s="213"/>
      <c r="V21362" s="213"/>
      <c r="W21362" s="213"/>
      <c r="X21362" s="214"/>
      <c r="Y21362" s="214"/>
      <c r="Z21362" s="214"/>
      <c r="AA21362" s="217"/>
      <c r="AB21362" s="217"/>
      <c r="AC21362" s="217"/>
      <c r="AD21362" s="213"/>
    </row>
    <row r="21363" spans="20:30" x14ac:dyDescent="0.2">
      <c r="T21363" s="212"/>
      <c r="U21363" s="213"/>
      <c r="V21363" s="213"/>
      <c r="W21363" s="213"/>
      <c r="X21363" s="214"/>
      <c r="Y21363" s="214"/>
      <c r="Z21363" s="214"/>
      <c r="AA21363" s="217"/>
      <c r="AB21363" s="217"/>
      <c r="AC21363" s="217"/>
      <c r="AD21363" s="213"/>
    </row>
    <row r="21364" spans="20:30" x14ac:dyDescent="0.2">
      <c r="T21364" s="212"/>
      <c r="U21364" s="213"/>
      <c r="V21364" s="213"/>
      <c r="W21364" s="213"/>
      <c r="X21364" s="214"/>
      <c r="Y21364" s="214"/>
      <c r="Z21364" s="214"/>
      <c r="AA21364" s="217"/>
      <c r="AB21364" s="217"/>
      <c r="AC21364" s="217"/>
      <c r="AD21364" s="213"/>
    </row>
    <row r="21365" spans="20:30" x14ac:dyDescent="0.2">
      <c r="T21365" s="212"/>
      <c r="U21365" s="213"/>
      <c r="V21365" s="213"/>
      <c r="W21365" s="213"/>
      <c r="X21365" s="214"/>
      <c r="Y21365" s="214"/>
      <c r="Z21365" s="214"/>
      <c r="AA21365" s="217"/>
      <c r="AB21365" s="217"/>
      <c r="AC21365" s="217"/>
      <c r="AD21365" s="213"/>
    </row>
    <row r="21366" spans="20:30" x14ac:dyDescent="0.2">
      <c r="T21366" s="212"/>
      <c r="U21366" s="213"/>
      <c r="V21366" s="213"/>
      <c r="W21366" s="213"/>
      <c r="X21366" s="214"/>
      <c r="Y21366" s="214"/>
      <c r="Z21366" s="214"/>
      <c r="AA21366" s="217"/>
      <c r="AB21366" s="217"/>
      <c r="AC21366" s="217"/>
      <c r="AD21366" s="213"/>
    </row>
    <row r="21367" spans="20:30" x14ac:dyDescent="0.2">
      <c r="T21367" s="212"/>
      <c r="U21367" s="213"/>
      <c r="V21367" s="213"/>
      <c r="W21367" s="213"/>
      <c r="X21367" s="214"/>
      <c r="Y21367" s="214"/>
      <c r="Z21367" s="214"/>
      <c r="AA21367" s="217"/>
      <c r="AB21367" s="217"/>
      <c r="AC21367" s="217"/>
      <c r="AD21367" s="213"/>
    </row>
    <row r="21368" spans="20:30" x14ac:dyDescent="0.2">
      <c r="T21368" s="212"/>
      <c r="U21368" s="213"/>
      <c r="V21368" s="213"/>
      <c r="W21368" s="213"/>
      <c r="X21368" s="214"/>
      <c r="Y21368" s="214"/>
      <c r="Z21368" s="214"/>
      <c r="AA21368" s="217"/>
      <c r="AB21368" s="217"/>
      <c r="AC21368" s="217"/>
      <c r="AD21368" s="213"/>
    </row>
    <row r="21369" spans="20:30" x14ac:dyDescent="0.2">
      <c r="T21369" s="212"/>
      <c r="U21369" s="213"/>
      <c r="V21369" s="213"/>
      <c r="W21369" s="213"/>
      <c r="X21369" s="214"/>
      <c r="Y21369" s="214"/>
      <c r="Z21369" s="214"/>
      <c r="AA21369" s="217"/>
      <c r="AB21369" s="217"/>
      <c r="AC21369" s="217"/>
      <c r="AD21369" s="213"/>
    </row>
    <row r="21370" spans="20:30" x14ac:dyDescent="0.2">
      <c r="T21370" s="212"/>
      <c r="U21370" s="213"/>
      <c r="V21370" s="213"/>
      <c r="W21370" s="213"/>
      <c r="X21370" s="214"/>
      <c r="Y21370" s="214"/>
      <c r="Z21370" s="214"/>
      <c r="AA21370" s="217"/>
      <c r="AB21370" s="217"/>
      <c r="AC21370" s="217"/>
      <c r="AD21370" s="213"/>
    </row>
    <row r="21371" spans="20:30" x14ac:dyDescent="0.2">
      <c r="T21371" s="212"/>
      <c r="U21371" s="213"/>
      <c r="V21371" s="213"/>
      <c r="W21371" s="213"/>
      <c r="X21371" s="214"/>
      <c r="Y21371" s="214"/>
      <c r="Z21371" s="214"/>
      <c r="AA21371" s="217"/>
      <c r="AB21371" s="217"/>
      <c r="AC21371" s="217"/>
      <c r="AD21371" s="213"/>
    </row>
    <row r="21372" spans="20:30" x14ac:dyDescent="0.2">
      <c r="T21372" s="212"/>
      <c r="U21372" s="213"/>
      <c r="V21372" s="213"/>
      <c r="W21372" s="213"/>
      <c r="X21372" s="214"/>
      <c r="Y21372" s="214"/>
      <c r="Z21372" s="214"/>
      <c r="AA21372" s="217"/>
      <c r="AB21372" s="217"/>
      <c r="AC21372" s="217"/>
      <c r="AD21372" s="213"/>
    </row>
    <row r="21373" spans="20:30" x14ac:dyDescent="0.2">
      <c r="T21373" s="212"/>
      <c r="U21373" s="213"/>
      <c r="V21373" s="213"/>
      <c r="W21373" s="213"/>
      <c r="X21373" s="214"/>
      <c r="Y21373" s="214"/>
      <c r="Z21373" s="214"/>
      <c r="AA21373" s="217"/>
      <c r="AB21373" s="217"/>
      <c r="AC21373" s="217"/>
      <c r="AD21373" s="213"/>
    </row>
    <row r="21374" spans="20:30" x14ac:dyDescent="0.2">
      <c r="T21374" s="212"/>
      <c r="U21374" s="213"/>
      <c r="V21374" s="213"/>
      <c r="W21374" s="213"/>
      <c r="X21374" s="214"/>
      <c r="Y21374" s="214"/>
      <c r="Z21374" s="214"/>
      <c r="AA21374" s="217"/>
      <c r="AB21374" s="217"/>
      <c r="AC21374" s="217"/>
      <c r="AD21374" s="213"/>
    </row>
    <row r="21375" spans="20:30" x14ac:dyDescent="0.2">
      <c r="T21375" s="212"/>
      <c r="U21375" s="213"/>
      <c r="V21375" s="213"/>
      <c r="W21375" s="213"/>
      <c r="X21375" s="214"/>
      <c r="Y21375" s="214"/>
      <c r="Z21375" s="214"/>
      <c r="AA21375" s="217"/>
      <c r="AB21375" s="217"/>
      <c r="AC21375" s="217"/>
      <c r="AD21375" s="213"/>
    </row>
    <row r="21376" spans="20:30" x14ac:dyDescent="0.2">
      <c r="T21376" s="212"/>
      <c r="U21376" s="213"/>
      <c r="V21376" s="213"/>
      <c r="W21376" s="213"/>
      <c r="X21376" s="214"/>
      <c r="Y21376" s="214"/>
      <c r="Z21376" s="214"/>
      <c r="AA21376" s="217"/>
      <c r="AB21376" s="217"/>
      <c r="AC21376" s="217"/>
      <c r="AD21376" s="213"/>
    </row>
    <row r="21377" spans="20:30" x14ac:dyDescent="0.2">
      <c r="T21377" s="212"/>
      <c r="U21377" s="213"/>
      <c r="V21377" s="213"/>
      <c r="W21377" s="213"/>
      <c r="X21377" s="214"/>
      <c r="Y21377" s="214"/>
      <c r="Z21377" s="214"/>
      <c r="AA21377" s="217"/>
      <c r="AB21377" s="217"/>
      <c r="AC21377" s="217"/>
      <c r="AD21377" s="213"/>
    </row>
    <row r="21378" spans="20:30" x14ac:dyDescent="0.2">
      <c r="T21378" s="212"/>
      <c r="U21378" s="213"/>
      <c r="V21378" s="213"/>
      <c r="W21378" s="213"/>
      <c r="X21378" s="214"/>
      <c r="Y21378" s="214"/>
      <c r="Z21378" s="214"/>
      <c r="AA21378" s="217"/>
      <c r="AB21378" s="217"/>
      <c r="AC21378" s="217"/>
      <c r="AD21378" s="213"/>
    </row>
    <row r="21379" spans="20:30" x14ac:dyDescent="0.2">
      <c r="T21379" s="212"/>
      <c r="U21379" s="213"/>
      <c r="V21379" s="213"/>
      <c r="W21379" s="213"/>
      <c r="X21379" s="214"/>
      <c r="Y21379" s="214"/>
      <c r="Z21379" s="214"/>
      <c r="AA21379" s="217"/>
      <c r="AB21379" s="217"/>
      <c r="AC21379" s="217"/>
      <c r="AD21379" s="213"/>
    </row>
    <row r="21380" spans="20:30" x14ac:dyDescent="0.2">
      <c r="T21380" s="212"/>
      <c r="U21380" s="213"/>
      <c r="V21380" s="213"/>
      <c r="W21380" s="213"/>
      <c r="X21380" s="214"/>
      <c r="Y21380" s="214"/>
      <c r="Z21380" s="214"/>
      <c r="AA21380" s="217"/>
      <c r="AB21380" s="217"/>
      <c r="AC21380" s="217"/>
      <c r="AD21380" s="213"/>
    </row>
    <row r="21381" spans="20:30" x14ac:dyDescent="0.2">
      <c r="T21381" s="212"/>
      <c r="U21381" s="213"/>
      <c r="V21381" s="213"/>
      <c r="W21381" s="213"/>
      <c r="X21381" s="214"/>
      <c r="Y21381" s="214"/>
      <c r="Z21381" s="214"/>
      <c r="AA21381" s="217"/>
      <c r="AB21381" s="217"/>
      <c r="AC21381" s="217"/>
      <c r="AD21381" s="213"/>
    </row>
    <row r="21382" spans="20:30" x14ac:dyDescent="0.2">
      <c r="T21382" s="212"/>
      <c r="U21382" s="213"/>
      <c r="V21382" s="213"/>
      <c r="W21382" s="213"/>
      <c r="X21382" s="214"/>
      <c r="Y21382" s="214"/>
      <c r="Z21382" s="214"/>
      <c r="AA21382" s="217"/>
      <c r="AB21382" s="217"/>
      <c r="AC21382" s="217"/>
      <c r="AD21382" s="213"/>
    </row>
    <row r="21383" spans="20:30" x14ac:dyDescent="0.2">
      <c r="T21383" s="212"/>
      <c r="U21383" s="213"/>
      <c r="V21383" s="213"/>
      <c r="W21383" s="213"/>
      <c r="X21383" s="214"/>
      <c r="Y21383" s="214"/>
      <c r="Z21383" s="214"/>
      <c r="AA21383" s="217"/>
      <c r="AB21383" s="217"/>
      <c r="AC21383" s="217"/>
      <c r="AD21383" s="213"/>
    </row>
    <row r="21384" spans="20:30" x14ac:dyDescent="0.2">
      <c r="T21384" s="212"/>
      <c r="U21384" s="213"/>
      <c r="V21384" s="213"/>
      <c r="W21384" s="213"/>
      <c r="X21384" s="214"/>
      <c r="Y21384" s="214"/>
      <c r="Z21384" s="214"/>
      <c r="AA21384" s="217"/>
      <c r="AB21384" s="217"/>
      <c r="AC21384" s="217"/>
      <c r="AD21384" s="213"/>
    </row>
    <row r="21385" spans="20:30" x14ac:dyDescent="0.2">
      <c r="T21385" s="212"/>
      <c r="U21385" s="213"/>
      <c r="V21385" s="213"/>
      <c r="W21385" s="213"/>
      <c r="X21385" s="214"/>
      <c r="Y21385" s="214"/>
      <c r="Z21385" s="214"/>
      <c r="AA21385" s="217"/>
      <c r="AB21385" s="217"/>
      <c r="AC21385" s="217"/>
      <c r="AD21385" s="213"/>
    </row>
    <row r="21386" spans="20:30" x14ac:dyDescent="0.2">
      <c r="T21386" s="212"/>
      <c r="U21386" s="213"/>
      <c r="V21386" s="213"/>
      <c r="W21386" s="213"/>
      <c r="X21386" s="214"/>
      <c r="Y21386" s="214"/>
      <c r="Z21386" s="214"/>
      <c r="AA21386" s="217"/>
      <c r="AB21386" s="217"/>
      <c r="AC21386" s="217"/>
      <c r="AD21386" s="213"/>
    </row>
    <row r="21387" spans="20:30" x14ac:dyDescent="0.2">
      <c r="T21387" s="212"/>
      <c r="U21387" s="213"/>
      <c r="V21387" s="213"/>
      <c r="W21387" s="213"/>
      <c r="X21387" s="214"/>
      <c r="Y21387" s="214"/>
      <c r="Z21387" s="214"/>
      <c r="AA21387" s="217"/>
      <c r="AB21387" s="217"/>
      <c r="AC21387" s="217"/>
      <c r="AD21387" s="213"/>
    </row>
    <row r="21388" spans="20:30" x14ac:dyDescent="0.2">
      <c r="T21388" s="212"/>
      <c r="U21388" s="213"/>
      <c r="V21388" s="213"/>
      <c r="W21388" s="213"/>
      <c r="X21388" s="214"/>
      <c r="Y21388" s="214"/>
      <c r="Z21388" s="214"/>
      <c r="AA21388" s="217"/>
      <c r="AB21388" s="217"/>
      <c r="AC21388" s="217"/>
      <c r="AD21388" s="213"/>
    </row>
    <row r="21389" spans="20:30" x14ac:dyDescent="0.2">
      <c r="T21389" s="212"/>
      <c r="U21389" s="213"/>
      <c r="V21389" s="213"/>
      <c r="W21389" s="213"/>
      <c r="X21389" s="214"/>
      <c r="Y21389" s="214"/>
      <c r="Z21389" s="214"/>
      <c r="AA21389" s="217"/>
      <c r="AB21389" s="217"/>
      <c r="AC21389" s="217"/>
      <c r="AD21389" s="213"/>
    </row>
    <row r="21390" spans="20:30" x14ac:dyDescent="0.2">
      <c r="T21390" s="212"/>
      <c r="U21390" s="213"/>
      <c r="V21390" s="213"/>
      <c r="W21390" s="213"/>
      <c r="X21390" s="214"/>
      <c r="Y21390" s="214"/>
      <c r="Z21390" s="214"/>
      <c r="AA21390" s="217"/>
      <c r="AB21390" s="217"/>
      <c r="AC21390" s="217"/>
      <c r="AD21390" s="213"/>
    </row>
    <row r="21391" spans="20:30" x14ac:dyDescent="0.2">
      <c r="T21391" s="212"/>
      <c r="U21391" s="213"/>
      <c r="V21391" s="213"/>
      <c r="W21391" s="213"/>
      <c r="X21391" s="214"/>
      <c r="Y21391" s="214"/>
      <c r="Z21391" s="214"/>
      <c r="AA21391" s="217"/>
      <c r="AB21391" s="217"/>
      <c r="AC21391" s="217"/>
      <c r="AD21391" s="213"/>
    </row>
    <row r="21392" spans="20:30" x14ac:dyDescent="0.2">
      <c r="T21392" s="212"/>
      <c r="U21392" s="213"/>
      <c r="V21392" s="213"/>
      <c r="W21392" s="213"/>
      <c r="X21392" s="214"/>
      <c r="Y21392" s="214"/>
      <c r="Z21392" s="214"/>
      <c r="AA21392" s="217"/>
      <c r="AB21392" s="217"/>
      <c r="AC21392" s="217"/>
      <c r="AD21392" s="213"/>
    </row>
    <row r="21393" spans="20:30" x14ac:dyDescent="0.2">
      <c r="T21393" s="212"/>
      <c r="U21393" s="213"/>
      <c r="V21393" s="213"/>
      <c r="W21393" s="213"/>
      <c r="X21393" s="214"/>
      <c r="Y21393" s="214"/>
      <c r="Z21393" s="214"/>
      <c r="AA21393" s="217"/>
      <c r="AB21393" s="217"/>
      <c r="AC21393" s="217"/>
      <c r="AD21393" s="213"/>
    </row>
    <row r="21394" spans="20:30" x14ac:dyDescent="0.2">
      <c r="T21394" s="212"/>
      <c r="U21394" s="213"/>
      <c r="V21394" s="213"/>
      <c r="W21394" s="213"/>
      <c r="X21394" s="214"/>
      <c r="Y21394" s="214"/>
      <c r="Z21394" s="214"/>
      <c r="AA21394" s="217"/>
      <c r="AB21394" s="217"/>
      <c r="AC21394" s="217"/>
      <c r="AD21394" s="213"/>
    </row>
    <row r="21395" spans="20:30" x14ac:dyDescent="0.2">
      <c r="T21395" s="212"/>
      <c r="U21395" s="213"/>
      <c r="V21395" s="213"/>
      <c r="W21395" s="213"/>
      <c r="X21395" s="214"/>
      <c r="Y21395" s="214"/>
      <c r="Z21395" s="214"/>
      <c r="AA21395" s="217"/>
      <c r="AB21395" s="217"/>
      <c r="AC21395" s="217"/>
      <c r="AD21395" s="213"/>
    </row>
    <row r="21396" spans="20:30" x14ac:dyDescent="0.2">
      <c r="T21396" s="212"/>
      <c r="U21396" s="213"/>
      <c r="V21396" s="213"/>
      <c r="W21396" s="213"/>
      <c r="X21396" s="214"/>
      <c r="Y21396" s="214"/>
      <c r="Z21396" s="214"/>
      <c r="AA21396" s="217"/>
      <c r="AB21396" s="217"/>
      <c r="AC21396" s="217"/>
      <c r="AD21396" s="213"/>
    </row>
    <row r="21397" spans="20:30" x14ac:dyDescent="0.2">
      <c r="T21397" s="212"/>
      <c r="U21397" s="213"/>
      <c r="V21397" s="213"/>
      <c r="W21397" s="213"/>
      <c r="X21397" s="214"/>
      <c r="Y21397" s="214"/>
      <c r="Z21397" s="214"/>
      <c r="AA21397" s="217"/>
      <c r="AB21397" s="217"/>
      <c r="AC21397" s="217"/>
      <c r="AD21397" s="213"/>
    </row>
    <row r="21398" spans="20:30" x14ac:dyDescent="0.2">
      <c r="T21398" s="212"/>
      <c r="U21398" s="213"/>
      <c r="V21398" s="213"/>
      <c r="W21398" s="213"/>
      <c r="X21398" s="214"/>
      <c r="Y21398" s="214"/>
      <c r="Z21398" s="214"/>
      <c r="AA21398" s="217"/>
      <c r="AB21398" s="217"/>
      <c r="AC21398" s="217"/>
      <c r="AD21398" s="213"/>
    </row>
    <row r="21399" spans="20:30" x14ac:dyDescent="0.2">
      <c r="T21399" s="212"/>
      <c r="U21399" s="213"/>
      <c r="V21399" s="213"/>
      <c r="W21399" s="213"/>
      <c r="X21399" s="214"/>
      <c r="Y21399" s="214"/>
      <c r="Z21399" s="214"/>
      <c r="AA21399" s="217"/>
      <c r="AB21399" s="217"/>
      <c r="AC21399" s="217"/>
      <c r="AD21399" s="213"/>
    </row>
    <row r="21400" spans="20:30" x14ac:dyDescent="0.2">
      <c r="T21400" s="212"/>
      <c r="U21400" s="213"/>
      <c r="V21400" s="213"/>
      <c r="W21400" s="213"/>
      <c r="X21400" s="214"/>
      <c r="Y21400" s="214"/>
      <c r="Z21400" s="214"/>
      <c r="AA21400" s="217"/>
      <c r="AB21400" s="217"/>
      <c r="AC21400" s="217"/>
      <c r="AD21400" s="213"/>
    </row>
    <row r="21401" spans="20:30" x14ac:dyDescent="0.2">
      <c r="T21401" s="212"/>
      <c r="U21401" s="213"/>
      <c r="V21401" s="213"/>
      <c r="W21401" s="213"/>
      <c r="X21401" s="214"/>
      <c r="Y21401" s="214"/>
      <c r="Z21401" s="214"/>
      <c r="AA21401" s="217"/>
      <c r="AB21401" s="217"/>
      <c r="AC21401" s="217"/>
      <c r="AD21401" s="213"/>
    </row>
    <row r="21402" spans="20:30" x14ac:dyDescent="0.2">
      <c r="T21402" s="212"/>
      <c r="U21402" s="213"/>
      <c r="V21402" s="213"/>
      <c r="W21402" s="213"/>
      <c r="X21402" s="214"/>
      <c r="Y21402" s="214"/>
      <c r="Z21402" s="214"/>
      <c r="AA21402" s="217"/>
      <c r="AB21402" s="217"/>
      <c r="AC21402" s="217"/>
      <c r="AD21402" s="213"/>
    </row>
    <row r="21403" spans="20:30" x14ac:dyDescent="0.2">
      <c r="T21403" s="212"/>
      <c r="U21403" s="213"/>
      <c r="V21403" s="213"/>
      <c r="W21403" s="213"/>
      <c r="X21403" s="214"/>
      <c r="Y21403" s="214"/>
      <c r="Z21403" s="214"/>
      <c r="AA21403" s="217"/>
      <c r="AB21403" s="217"/>
      <c r="AC21403" s="217"/>
      <c r="AD21403" s="213"/>
    </row>
    <row r="21404" spans="20:30" x14ac:dyDescent="0.2">
      <c r="T21404" s="212"/>
      <c r="U21404" s="213"/>
      <c r="V21404" s="213"/>
      <c r="W21404" s="213"/>
      <c r="X21404" s="214"/>
      <c r="Y21404" s="214"/>
      <c r="Z21404" s="214"/>
      <c r="AA21404" s="217"/>
      <c r="AB21404" s="217"/>
      <c r="AC21404" s="217"/>
      <c r="AD21404" s="213"/>
    </row>
    <row r="21405" spans="20:30" x14ac:dyDescent="0.2">
      <c r="T21405" s="212"/>
      <c r="U21405" s="213"/>
      <c r="V21405" s="213"/>
      <c r="W21405" s="213"/>
      <c r="X21405" s="214"/>
      <c r="Y21405" s="214"/>
      <c r="Z21405" s="214"/>
      <c r="AA21405" s="217"/>
      <c r="AB21405" s="217"/>
      <c r="AC21405" s="217"/>
      <c r="AD21405" s="213"/>
    </row>
    <row r="21406" spans="20:30" x14ac:dyDescent="0.2">
      <c r="T21406" s="212"/>
      <c r="U21406" s="213"/>
      <c r="V21406" s="213"/>
      <c r="W21406" s="213"/>
      <c r="X21406" s="214"/>
      <c r="Y21406" s="214"/>
      <c r="Z21406" s="214"/>
      <c r="AA21406" s="217"/>
      <c r="AB21406" s="217"/>
      <c r="AC21406" s="217"/>
      <c r="AD21406" s="213"/>
    </row>
    <row r="21407" spans="20:30" x14ac:dyDescent="0.2">
      <c r="T21407" s="212"/>
      <c r="U21407" s="213"/>
      <c r="V21407" s="213"/>
      <c r="W21407" s="213"/>
      <c r="X21407" s="214"/>
      <c r="Y21407" s="214"/>
      <c r="Z21407" s="214"/>
      <c r="AA21407" s="217"/>
      <c r="AB21407" s="217"/>
      <c r="AC21407" s="217"/>
      <c r="AD21407" s="213"/>
    </row>
    <row r="21408" spans="20:30" x14ac:dyDescent="0.2">
      <c r="T21408" s="212"/>
      <c r="U21408" s="213"/>
      <c r="V21408" s="213"/>
      <c r="W21408" s="213"/>
      <c r="X21408" s="214"/>
      <c r="Y21408" s="214"/>
      <c r="Z21408" s="214"/>
      <c r="AA21408" s="217"/>
      <c r="AB21408" s="217"/>
      <c r="AC21408" s="217"/>
      <c r="AD21408" s="213"/>
    </row>
    <row r="21409" spans="20:30" x14ac:dyDescent="0.2">
      <c r="T21409" s="212"/>
      <c r="U21409" s="213"/>
      <c r="V21409" s="213"/>
      <c r="W21409" s="213"/>
      <c r="X21409" s="214"/>
      <c r="Y21409" s="214"/>
      <c r="Z21409" s="214"/>
      <c r="AA21409" s="217"/>
      <c r="AB21409" s="217"/>
      <c r="AC21409" s="217"/>
      <c r="AD21409" s="213"/>
    </row>
    <row r="21410" spans="20:30" x14ac:dyDescent="0.2">
      <c r="T21410" s="212"/>
      <c r="U21410" s="213"/>
      <c r="V21410" s="213"/>
      <c r="W21410" s="213"/>
      <c r="X21410" s="214"/>
      <c r="Y21410" s="214"/>
      <c r="Z21410" s="214"/>
      <c r="AA21410" s="217"/>
      <c r="AB21410" s="217"/>
      <c r="AC21410" s="217"/>
      <c r="AD21410" s="213"/>
    </row>
    <row r="21411" spans="20:30" x14ac:dyDescent="0.2">
      <c r="T21411" s="212"/>
      <c r="U21411" s="213"/>
      <c r="V21411" s="213"/>
      <c r="W21411" s="213"/>
      <c r="X21411" s="214"/>
      <c r="Y21411" s="214"/>
      <c r="Z21411" s="214"/>
      <c r="AA21411" s="217"/>
      <c r="AB21411" s="217"/>
      <c r="AC21411" s="217"/>
      <c r="AD21411" s="213"/>
    </row>
    <row r="21412" spans="20:30" x14ac:dyDescent="0.2">
      <c r="T21412" s="212"/>
      <c r="U21412" s="213"/>
      <c r="V21412" s="213"/>
      <c r="W21412" s="213"/>
      <c r="X21412" s="214"/>
      <c r="Y21412" s="214"/>
      <c r="Z21412" s="214"/>
      <c r="AA21412" s="217"/>
      <c r="AB21412" s="217"/>
      <c r="AC21412" s="217"/>
      <c r="AD21412" s="213"/>
    </row>
    <row r="21413" spans="20:30" x14ac:dyDescent="0.2">
      <c r="T21413" s="212"/>
      <c r="U21413" s="213"/>
      <c r="V21413" s="213"/>
      <c r="W21413" s="213"/>
      <c r="X21413" s="214"/>
      <c r="Y21413" s="214"/>
      <c r="Z21413" s="214"/>
      <c r="AA21413" s="217"/>
      <c r="AB21413" s="217"/>
      <c r="AC21413" s="217"/>
      <c r="AD21413" s="213"/>
    </row>
    <row r="21414" spans="20:30" x14ac:dyDescent="0.2">
      <c r="T21414" s="212"/>
      <c r="U21414" s="213"/>
      <c r="V21414" s="213"/>
      <c r="W21414" s="213"/>
      <c r="X21414" s="214"/>
      <c r="Y21414" s="214"/>
      <c r="Z21414" s="214"/>
      <c r="AA21414" s="217"/>
      <c r="AB21414" s="217"/>
      <c r="AC21414" s="217"/>
      <c r="AD21414" s="213"/>
    </row>
    <row r="21415" spans="20:30" x14ac:dyDescent="0.2">
      <c r="T21415" s="212"/>
      <c r="U21415" s="213"/>
      <c r="V21415" s="213"/>
      <c r="W21415" s="213"/>
      <c r="X21415" s="214"/>
      <c r="Y21415" s="214"/>
      <c r="Z21415" s="214"/>
      <c r="AA21415" s="217"/>
      <c r="AB21415" s="217"/>
      <c r="AC21415" s="217"/>
      <c r="AD21415" s="213"/>
    </row>
    <row r="21416" spans="20:30" x14ac:dyDescent="0.2">
      <c r="T21416" s="212"/>
      <c r="U21416" s="213"/>
      <c r="V21416" s="213"/>
      <c r="W21416" s="213"/>
      <c r="X21416" s="214"/>
      <c r="Y21416" s="214"/>
      <c r="Z21416" s="214"/>
      <c r="AA21416" s="217"/>
      <c r="AB21416" s="217"/>
      <c r="AC21416" s="217"/>
      <c r="AD21416" s="213"/>
    </row>
    <row r="21417" spans="20:30" x14ac:dyDescent="0.2">
      <c r="T21417" s="212"/>
      <c r="U21417" s="213"/>
      <c r="V21417" s="213"/>
      <c r="W21417" s="213"/>
      <c r="X21417" s="214"/>
      <c r="Y21417" s="214"/>
      <c r="Z21417" s="214"/>
      <c r="AA21417" s="217"/>
      <c r="AB21417" s="217"/>
      <c r="AC21417" s="217"/>
      <c r="AD21417" s="213"/>
    </row>
    <row r="21418" spans="20:30" x14ac:dyDescent="0.2">
      <c r="T21418" s="212"/>
      <c r="U21418" s="213"/>
      <c r="V21418" s="213"/>
      <c r="W21418" s="213"/>
      <c r="X21418" s="214"/>
      <c r="Y21418" s="214"/>
      <c r="Z21418" s="214"/>
      <c r="AA21418" s="217"/>
      <c r="AB21418" s="217"/>
      <c r="AC21418" s="217"/>
      <c r="AD21418" s="213"/>
    </row>
    <row r="21419" spans="20:30" x14ac:dyDescent="0.2">
      <c r="T21419" s="212"/>
      <c r="U21419" s="213"/>
      <c r="V21419" s="213"/>
      <c r="W21419" s="213"/>
      <c r="X21419" s="214"/>
      <c r="Y21419" s="214"/>
      <c r="Z21419" s="214"/>
      <c r="AA21419" s="217"/>
      <c r="AB21419" s="217"/>
      <c r="AC21419" s="217"/>
      <c r="AD21419" s="213"/>
    </row>
    <row r="21420" spans="20:30" x14ac:dyDescent="0.2">
      <c r="T21420" s="212"/>
      <c r="U21420" s="213"/>
      <c r="V21420" s="213"/>
      <c r="W21420" s="213"/>
      <c r="X21420" s="214"/>
      <c r="Y21420" s="214"/>
      <c r="Z21420" s="214"/>
      <c r="AA21420" s="217"/>
      <c r="AB21420" s="217"/>
      <c r="AC21420" s="217"/>
      <c r="AD21420" s="213"/>
    </row>
    <row r="21421" spans="20:30" x14ac:dyDescent="0.2">
      <c r="T21421" s="212"/>
      <c r="U21421" s="213"/>
      <c r="V21421" s="213"/>
      <c r="W21421" s="213"/>
      <c r="X21421" s="214"/>
      <c r="Y21421" s="214"/>
      <c r="Z21421" s="214"/>
      <c r="AA21421" s="217"/>
      <c r="AB21421" s="217"/>
      <c r="AC21421" s="217"/>
      <c r="AD21421" s="213"/>
    </row>
    <row r="21422" spans="20:30" x14ac:dyDescent="0.2">
      <c r="T21422" s="212"/>
      <c r="U21422" s="213"/>
      <c r="V21422" s="213"/>
      <c r="W21422" s="213"/>
      <c r="X21422" s="214"/>
      <c r="Y21422" s="214"/>
      <c r="Z21422" s="214"/>
      <c r="AA21422" s="217"/>
      <c r="AB21422" s="217"/>
      <c r="AC21422" s="217"/>
      <c r="AD21422" s="213"/>
    </row>
    <row r="21423" spans="20:30" x14ac:dyDescent="0.2">
      <c r="T21423" s="212"/>
      <c r="U21423" s="213"/>
      <c r="V21423" s="213"/>
      <c r="W21423" s="213"/>
      <c r="X21423" s="214"/>
      <c r="Y21423" s="214"/>
      <c r="Z21423" s="214"/>
      <c r="AA21423" s="217"/>
      <c r="AB21423" s="217"/>
      <c r="AC21423" s="217"/>
      <c r="AD21423" s="213"/>
    </row>
    <row r="21424" spans="20:30" x14ac:dyDescent="0.2">
      <c r="T21424" s="212"/>
      <c r="U21424" s="213"/>
      <c r="V21424" s="213"/>
      <c r="W21424" s="213"/>
      <c r="X21424" s="214"/>
      <c r="Y21424" s="214"/>
      <c r="Z21424" s="214"/>
      <c r="AA21424" s="217"/>
      <c r="AB21424" s="217"/>
      <c r="AC21424" s="217"/>
      <c r="AD21424" s="213"/>
    </row>
    <row r="21425" spans="20:30" x14ac:dyDescent="0.2">
      <c r="T21425" s="212"/>
      <c r="U21425" s="213"/>
      <c r="V21425" s="213"/>
      <c r="W21425" s="213"/>
      <c r="X21425" s="214"/>
      <c r="Y21425" s="214"/>
      <c r="Z21425" s="214"/>
      <c r="AA21425" s="217"/>
      <c r="AB21425" s="217"/>
      <c r="AC21425" s="217"/>
      <c r="AD21425" s="213"/>
    </row>
    <row r="21426" spans="20:30" x14ac:dyDescent="0.2">
      <c r="T21426" s="212"/>
      <c r="U21426" s="213"/>
      <c r="V21426" s="213"/>
      <c r="W21426" s="213"/>
      <c r="X21426" s="214"/>
      <c r="Y21426" s="214"/>
      <c r="Z21426" s="214"/>
      <c r="AA21426" s="217"/>
      <c r="AB21426" s="217"/>
      <c r="AC21426" s="217"/>
      <c r="AD21426" s="213"/>
    </row>
    <row r="21427" spans="20:30" x14ac:dyDescent="0.2">
      <c r="T21427" s="212"/>
      <c r="U21427" s="213"/>
      <c r="V21427" s="213"/>
      <c r="W21427" s="213"/>
      <c r="X21427" s="214"/>
      <c r="Y21427" s="214"/>
      <c r="Z21427" s="214"/>
      <c r="AA21427" s="217"/>
      <c r="AB21427" s="217"/>
      <c r="AC21427" s="217"/>
      <c r="AD21427" s="213"/>
    </row>
    <row r="21428" spans="20:30" x14ac:dyDescent="0.2">
      <c r="T21428" s="212"/>
      <c r="U21428" s="213"/>
      <c r="V21428" s="213"/>
      <c r="W21428" s="213"/>
      <c r="X21428" s="214"/>
      <c r="Y21428" s="214"/>
      <c r="Z21428" s="214"/>
      <c r="AA21428" s="217"/>
      <c r="AB21428" s="217"/>
      <c r="AC21428" s="217"/>
      <c r="AD21428" s="213"/>
    </row>
    <row r="21429" spans="20:30" x14ac:dyDescent="0.2">
      <c r="T21429" s="212"/>
      <c r="U21429" s="213"/>
      <c r="V21429" s="213"/>
      <c r="W21429" s="213"/>
      <c r="X21429" s="214"/>
      <c r="Y21429" s="214"/>
      <c r="Z21429" s="214"/>
      <c r="AA21429" s="217"/>
      <c r="AB21429" s="217"/>
      <c r="AC21429" s="217"/>
      <c r="AD21429" s="213"/>
    </row>
    <row r="21430" spans="20:30" x14ac:dyDescent="0.2">
      <c r="T21430" s="212"/>
      <c r="U21430" s="213"/>
      <c r="V21430" s="213"/>
      <c r="W21430" s="213"/>
      <c r="X21430" s="214"/>
      <c r="Y21430" s="214"/>
      <c r="Z21430" s="214"/>
      <c r="AA21430" s="217"/>
      <c r="AB21430" s="217"/>
      <c r="AC21430" s="217"/>
      <c r="AD21430" s="213"/>
    </row>
    <row r="21431" spans="20:30" x14ac:dyDescent="0.2">
      <c r="T21431" s="212"/>
      <c r="U21431" s="213"/>
      <c r="V21431" s="213"/>
      <c r="W21431" s="213"/>
      <c r="X21431" s="214"/>
      <c r="Y21431" s="214"/>
      <c r="Z21431" s="214"/>
      <c r="AA21431" s="217"/>
      <c r="AB21431" s="217"/>
      <c r="AC21431" s="217"/>
      <c r="AD21431" s="213"/>
    </row>
    <row r="21432" spans="20:30" x14ac:dyDescent="0.2">
      <c r="T21432" s="212"/>
      <c r="U21432" s="213"/>
      <c r="V21432" s="213"/>
      <c r="W21432" s="213"/>
      <c r="X21432" s="214"/>
      <c r="Y21432" s="214"/>
      <c r="Z21432" s="214"/>
      <c r="AA21432" s="217"/>
      <c r="AB21432" s="217"/>
      <c r="AC21432" s="217"/>
      <c r="AD21432" s="213"/>
    </row>
    <row r="21433" spans="20:30" x14ac:dyDescent="0.2">
      <c r="T21433" s="212"/>
      <c r="U21433" s="213"/>
      <c r="V21433" s="213"/>
      <c r="W21433" s="213"/>
      <c r="X21433" s="214"/>
      <c r="Y21433" s="214"/>
      <c r="Z21433" s="214"/>
      <c r="AA21433" s="217"/>
      <c r="AB21433" s="217"/>
      <c r="AC21433" s="217"/>
      <c r="AD21433" s="213"/>
    </row>
    <row r="21434" spans="20:30" x14ac:dyDescent="0.2">
      <c r="T21434" s="212"/>
      <c r="U21434" s="213"/>
      <c r="V21434" s="213"/>
      <c r="W21434" s="213"/>
      <c r="X21434" s="214"/>
      <c r="Y21434" s="214"/>
      <c r="Z21434" s="214"/>
      <c r="AA21434" s="217"/>
      <c r="AB21434" s="217"/>
      <c r="AC21434" s="217"/>
      <c r="AD21434" s="213"/>
    </row>
    <row r="21435" spans="20:30" x14ac:dyDescent="0.2">
      <c r="T21435" s="212"/>
      <c r="U21435" s="213"/>
      <c r="V21435" s="213"/>
      <c r="W21435" s="213"/>
      <c r="X21435" s="214"/>
      <c r="Y21435" s="214"/>
      <c r="Z21435" s="214"/>
      <c r="AA21435" s="217"/>
      <c r="AB21435" s="217"/>
      <c r="AC21435" s="217"/>
      <c r="AD21435" s="213"/>
    </row>
    <row r="21436" spans="20:30" x14ac:dyDescent="0.2">
      <c r="T21436" s="212"/>
      <c r="U21436" s="213"/>
      <c r="V21436" s="213"/>
      <c r="W21436" s="213"/>
      <c r="X21436" s="214"/>
      <c r="Y21436" s="214"/>
      <c r="Z21436" s="214"/>
      <c r="AA21436" s="217"/>
      <c r="AB21436" s="217"/>
      <c r="AC21436" s="217"/>
      <c r="AD21436" s="213"/>
    </row>
    <row r="21437" spans="20:30" x14ac:dyDescent="0.2">
      <c r="T21437" s="212"/>
      <c r="U21437" s="213"/>
      <c r="V21437" s="213"/>
      <c r="W21437" s="213"/>
      <c r="X21437" s="214"/>
      <c r="Y21437" s="214"/>
      <c r="Z21437" s="214"/>
      <c r="AA21437" s="217"/>
      <c r="AB21437" s="217"/>
      <c r="AC21437" s="217"/>
      <c r="AD21437" s="213"/>
    </row>
    <row r="21438" spans="20:30" x14ac:dyDescent="0.2">
      <c r="T21438" s="212"/>
      <c r="U21438" s="213"/>
      <c r="V21438" s="213"/>
      <c r="W21438" s="213"/>
      <c r="X21438" s="214"/>
      <c r="Y21438" s="214"/>
      <c r="Z21438" s="214"/>
      <c r="AA21438" s="217"/>
      <c r="AB21438" s="217"/>
      <c r="AC21438" s="217"/>
      <c r="AD21438" s="213"/>
    </row>
    <row r="21439" spans="20:30" x14ac:dyDescent="0.2">
      <c r="T21439" s="212"/>
      <c r="U21439" s="213"/>
      <c r="V21439" s="213"/>
      <c r="W21439" s="213"/>
      <c r="X21439" s="214"/>
      <c r="Y21439" s="214"/>
      <c r="Z21439" s="214"/>
      <c r="AA21439" s="217"/>
      <c r="AB21439" s="217"/>
      <c r="AC21439" s="217"/>
      <c r="AD21439" s="213"/>
    </row>
    <row r="21440" spans="20:30" x14ac:dyDescent="0.2">
      <c r="T21440" s="212"/>
      <c r="U21440" s="213"/>
      <c r="V21440" s="213"/>
      <c r="W21440" s="213"/>
      <c r="X21440" s="214"/>
      <c r="Y21440" s="214"/>
      <c r="Z21440" s="214"/>
      <c r="AA21440" s="217"/>
      <c r="AB21440" s="217"/>
      <c r="AC21440" s="217"/>
      <c r="AD21440" s="213"/>
    </row>
    <row r="21441" spans="20:30" x14ac:dyDescent="0.2">
      <c r="T21441" s="212"/>
      <c r="U21441" s="213"/>
      <c r="V21441" s="213"/>
      <c r="W21441" s="213"/>
      <c r="X21441" s="214"/>
      <c r="Y21441" s="214"/>
      <c r="Z21441" s="214"/>
      <c r="AA21441" s="217"/>
      <c r="AB21441" s="217"/>
      <c r="AC21441" s="217"/>
      <c r="AD21441" s="213"/>
    </row>
    <row r="21442" spans="20:30" x14ac:dyDescent="0.2">
      <c r="T21442" s="212"/>
      <c r="U21442" s="213"/>
      <c r="V21442" s="213"/>
      <c r="W21442" s="213"/>
      <c r="X21442" s="214"/>
      <c r="Y21442" s="214"/>
      <c r="Z21442" s="214"/>
      <c r="AA21442" s="217"/>
      <c r="AB21442" s="217"/>
      <c r="AC21442" s="217"/>
      <c r="AD21442" s="213"/>
    </row>
    <row r="21443" spans="20:30" x14ac:dyDescent="0.2">
      <c r="T21443" s="212"/>
      <c r="U21443" s="213"/>
      <c r="V21443" s="213"/>
      <c r="W21443" s="213"/>
      <c r="X21443" s="214"/>
      <c r="Y21443" s="214"/>
      <c r="Z21443" s="214"/>
      <c r="AA21443" s="217"/>
      <c r="AB21443" s="217"/>
      <c r="AC21443" s="217"/>
      <c r="AD21443" s="213"/>
    </row>
    <row r="21444" spans="20:30" x14ac:dyDescent="0.2">
      <c r="T21444" s="212"/>
      <c r="U21444" s="213"/>
      <c r="V21444" s="213"/>
      <c r="W21444" s="213"/>
      <c r="X21444" s="214"/>
      <c r="Y21444" s="214"/>
      <c r="Z21444" s="214"/>
      <c r="AA21444" s="217"/>
      <c r="AB21444" s="217"/>
      <c r="AC21444" s="217"/>
      <c r="AD21444" s="213"/>
    </row>
    <row r="21445" spans="20:30" x14ac:dyDescent="0.2">
      <c r="T21445" s="212"/>
      <c r="U21445" s="213"/>
      <c r="V21445" s="213"/>
      <c r="W21445" s="213"/>
      <c r="X21445" s="214"/>
      <c r="Y21445" s="214"/>
      <c r="Z21445" s="214"/>
      <c r="AA21445" s="217"/>
      <c r="AB21445" s="217"/>
      <c r="AC21445" s="217"/>
      <c r="AD21445" s="213"/>
    </row>
    <row r="21446" spans="20:30" x14ac:dyDescent="0.2">
      <c r="T21446" s="212"/>
      <c r="U21446" s="213"/>
      <c r="V21446" s="213"/>
      <c r="W21446" s="213"/>
      <c r="X21446" s="214"/>
      <c r="Y21446" s="214"/>
      <c r="Z21446" s="214"/>
      <c r="AA21446" s="217"/>
      <c r="AB21446" s="217"/>
      <c r="AC21446" s="217"/>
      <c r="AD21446" s="213"/>
    </row>
    <row r="21447" spans="20:30" x14ac:dyDescent="0.2">
      <c r="T21447" s="212"/>
      <c r="U21447" s="213"/>
      <c r="V21447" s="213"/>
      <c r="W21447" s="213"/>
      <c r="X21447" s="214"/>
      <c r="Y21447" s="214"/>
      <c r="Z21447" s="214"/>
      <c r="AA21447" s="217"/>
      <c r="AB21447" s="217"/>
      <c r="AC21447" s="217"/>
      <c r="AD21447" s="213"/>
    </row>
    <row r="21448" spans="20:30" x14ac:dyDescent="0.2">
      <c r="T21448" s="212"/>
      <c r="U21448" s="213"/>
      <c r="V21448" s="213"/>
      <c r="W21448" s="213"/>
      <c r="X21448" s="214"/>
      <c r="Y21448" s="214"/>
      <c r="Z21448" s="214"/>
      <c r="AA21448" s="217"/>
      <c r="AB21448" s="217"/>
      <c r="AC21448" s="217"/>
      <c r="AD21448" s="213"/>
    </row>
    <row r="21449" spans="20:30" x14ac:dyDescent="0.2">
      <c r="T21449" s="212"/>
      <c r="U21449" s="213"/>
      <c r="V21449" s="213"/>
      <c r="W21449" s="213"/>
      <c r="X21449" s="214"/>
      <c r="Y21449" s="214"/>
      <c r="Z21449" s="214"/>
      <c r="AA21449" s="217"/>
      <c r="AB21449" s="217"/>
      <c r="AC21449" s="217"/>
      <c r="AD21449" s="213"/>
    </row>
    <row r="21450" spans="20:30" x14ac:dyDescent="0.2">
      <c r="T21450" s="212"/>
      <c r="U21450" s="213"/>
      <c r="V21450" s="213"/>
      <c r="W21450" s="213"/>
      <c r="X21450" s="214"/>
      <c r="Y21450" s="214"/>
      <c r="Z21450" s="214"/>
      <c r="AA21450" s="217"/>
      <c r="AB21450" s="217"/>
      <c r="AC21450" s="217"/>
      <c r="AD21450" s="213"/>
    </row>
    <row r="21451" spans="20:30" x14ac:dyDescent="0.2">
      <c r="T21451" s="212"/>
      <c r="U21451" s="213"/>
      <c r="V21451" s="213"/>
      <c r="W21451" s="213"/>
      <c r="X21451" s="214"/>
      <c r="Y21451" s="214"/>
      <c r="Z21451" s="214"/>
      <c r="AA21451" s="217"/>
      <c r="AB21451" s="217"/>
      <c r="AC21451" s="217"/>
      <c r="AD21451" s="213"/>
    </row>
    <row r="21452" spans="20:30" x14ac:dyDescent="0.2">
      <c r="T21452" s="212"/>
      <c r="U21452" s="213"/>
      <c r="V21452" s="213"/>
      <c r="W21452" s="213"/>
      <c r="X21452" s="214"/>
      <c r="Y21452" s="214"/>
      <c r="Z21452" s="214"/>
      <c r="AA21452" s="217"/>
      <c r="AB21452" s="217"/>
      <c r="AC21452" s="217"/>
      <c r="AD21452" s="213"/>
    </row>
    <row r="21453" spans="20:30" x14ac:dyDescent="0.2">
      <c r="T21453" s="212"/>
      <c r="U21453" s="213"/>
      <c r="V21453" s="213"/>
      <c r="W21453" s="213"/>
      <c r="X21453" s="214"/>
      <c r="Y21453" s="214"/>
      <c r="Z21453" s="214"/>
      <c r="AA21453" s="217"/>
      <c r="AB21453" s="217"/>
      <c r="AC21453" s="217"/>
      <c r="AD21453" s="213"/>
    </row>
    <row r="21454" spans="20:30" x14ac:dyDescent="0.2">
      <c r="T21454" s="212"/>
      <c r="U21454" s="213"/>
      <c r="V21454" s="213"/>
      <c r="W21454" s="213"/>
      <c r="X21454" s="214"/>
      <c r="Y21454" s="214"/>
      <c r="Z21454" s="214"/>
      <c r="AA21454" s="217"/>
      <c r="AB21454" s="217"/>
      <c r="AC21454" s="217"/>
      <c r="AD21454" s="213"/>
    </row>
    <row r="21455" spans="20:30" x14ac:dyDescent="0.2">
      <c r="T21455" s="212"/>
      <c r="U21455" s="213"/>
      <c r="V21455" s="213"/>
      <c r="W21455" s="213"/>
      <c r="X21455" s="214"/>
      <c r="Y21455" s="214"/>
      <c r="Z21455" s="214"/>
      <c r="AA21455" s="217"/>
      <c r="AB21455" s="217"/>
      <c r="AC21455" s="217"/>
      <c r="AD21455" s="213"/>
    </row>
    <row r="21456" spans="20:30" x14ac:dyDescent="0.2">
      <c r="T21456" s="212"/>
      <c r="U21456" s="213"/>
      <c r="V21456" s="213"/>
      <c r="W21456" s="213"/>
      <c r="X21456" s="214"/>
      <c r="Y21456" s="214"/>
      <c r="Z21456" s="214"/>
      <c r="AA21456" s="217"/>
      <c r="AB21456" s="217"/>
      <c r="AC21456" s="217"/>
      <c r="AD21456" s="213"/>
    </row>
    <row r="21457" spans="20:30" x14ac:dyDescent="0.2">
      <c r="T21457" s="212"/>
      <c r="U21457" s="213"/>
      <c r="V21457" s="213"/>
      <c r="W21457" s="213"/>
      <c r="X21457" s="214"/>
      <c r="Y21457" s="214"/>
      <c r="Z21457" s="214"/>
      <c r="AA21457" s="217"/>
      <c r="AB21457" s="217"/>
      <c r="AC21457" s="217"/>
      <c r="AD21457" s="213"/>
    </row>
    <row r="21458" spans="20:30" x14ac:dyDescent="0.2">
      <c r="T21458" s="212"/>
      <c r="U21458" s="213"/>
      <c r="V21458" s="213"/>
      <c r="W21458" s="213"/>
      <c r="X21458" s="214"/>
      <c r="Y21458" s="214"/>
      <c r="Z21458" s="214"/>
      <c r="AA21458" s="217"/>
      <c r="AB21458" s="217"/>
      <c r="AC21458" s="217"/>
      <c r="AD21458" s="213"/>
    </row>
    <row r="21459" spans="20:30" x14ac:dyDescent="0.2">
      <c r="T21459" s="212"/>
      <c r="U21459" s="213"/>
      <c r="V21459" s="213"/>
      <c r="W21459" s="213"/>
      <c r="X21459" s="214"/>
      <c r="Y21459" s="214"/>
      <c r="Z21459" s="214"/>
      <c r="AA21459" s="217"/>
      <c r="AB21459" s="217"/>
      <c r="AC21459" s="217"/>
      <c r="AD21459" s="213"/>
    </row>
    <row r="21460" spans="20:30" x14ac:dyDescent="0.2">
      <c r="T21460" s="212"/>
      <c r="U21460" s="213"/>
      <c r="V21460" s="213"/>
      <c r="W21460" s="213"/>
      <c r="X21460" s="214"/>
      <c r="Y21460" s="214"/>
      <c r="Z21460" s="214"/>
      <c r="AA21460" s="217"/>
      <c r="AB21460" s="217"/>
      <c r="AC21460" s="217"/>
      <c r="AD21460" s="213"/>
    </row>
    <row r="21461" spans="20:30" x14ac:dyDescent="0.2">
      <c r="T21461" s="212"/>
      <c r="U21461" s="213"/>
      <c r="V21461" s="213"/>
      <c r="W21461" s="213"/>
      <c r="X21461" s="214"/>
      <c r="Y21461" s="214"/>
      <c r="Z21461" s="214"/>
      <c r="AA21461" s="217"/>
      <c r="AB21461" s="217"/>
      <c r="AC21461" s="217"/>
      <c r="AD21461" s="213"/>
    </row>
    <row r="21462" spans="20:30" x14ac:dyDescent="0.2">
      <c r="T21462" s="212"/>
      <c r="U21462" s="213"/>
      <c r="V21462" s="213"/>
      <c r="W21462" s="213"/>
      <c r="X21462" s="214"/>
      <c r="Y21462" s="214"/>
      <c r="Z21462" s="214"/>
      <c r="AA21462" s="217"/>
      <c r="AB21462" s="217"/>
      <c r="AC21462" s="217"/>
      <c r="AD21462" s="213"/>
    </row>
    <row r="21463" spans="20:30" x14ac:dyDescent="0.2">
      <c r="T21463" s="212"/>
      <c r="U21463" s="213"/>
      <c r="V21463" s="213"/>
      <c r="W21463" s="213"/>
      <c r="X21463" s="214"/>
      <c r="Y21463" s="214"/>
      <c r="Z21463" s="214"/>
      <c r="AA21463" s="217"/>
      <c r="AB21463" s="217"/>
      <c r="AC21463" s="217"/>
      <c r="AD21463" s="213"/>
    </row>
    <row r="21464" spans="20:30" x14ac:dyDescent="0.2">
      <c r="T21464" s="212"/>
      <c r="U21464" s="213"/>
      <c r="V21464" s="213"/>
      <c r="W21464" s="213"/>
      <c r="X21464" s="214"/>
      <c r="Y21464" s="214"/>
      <c r="Z21464" s="214"/>
      <c r="AA21464" s="217"/>
      <c r="AB21464" s="217"/>
      <c r="AC21464" s="217"/>
      <c r="AD21464" s="213"/>
    </row>
    <row r="21465" spans="20:30" x14ac:dyDescent="0.2">
      <c r="T21465" s="212"/>
      <c r="U21465" s="213"/>
      <c r="V21465" s="213"/>
      <c r="W21465" s="213"/>
      <c r="X21465" s="214"/>
      <c r="Y21465" s="214"/>
      <c r="Z21465" s="214"/>
      <c r="AA21465" s="217"/>
      <c r="AB21465" s="217"/>
      <c r="AC21465" s="217"/>
      <c r="AD21465" s="213"/>
    </row>
    <row r="21466" spans="20:30" x14ac:dyDescent="0.2">
      <c r="T21466" s="212"/>
      <c r="U21466" s="213"/>
      <c r="V21466" s="213"/>
      <c r="W21466" s="213"/>
      <c r="X21466" s="214"/>
      <c r="Y21466" s="214"/>
      <c r="Z21466" s="214"/>
      <c r="AA21466" s="217"/>
      <c r="AB21466" s="217"/>
      <c r="AC21466" s="217"/>
      <c r="AD21466" s="213"/>
    </row>
    <row r="21467" spans="20:30" x14ac:dyDescent="0.2">
      <c r="T21467" s="212"/>
      <c r="U21467" s="213"/>
      <c r="V21467" s="213"/>
      <c r="W21467" s="213"/>
      <c r="X21467" s="214"/>
      <c r="Y21467" s="214"/>
      <c r="Z21467" s="214"/>
      <c r="AA21467" s="217"/>
      <c r="AB21467" s="217"/>
      <c r="AC21467" s="217"/>
      <c r="AD21467" s="213"/>
    </row>
    <row r="21468" spans="20:30" x14ac:dyDescent="0.2">
      <c r="T21468" s="212"/>
      <c r="U21468" s="213"/>
      <c r="V21468" s="213"/>
      <c r="W21468" s="213"/>
      <c r="X21468" s="214"/>
      <c r="Y21468" s="214"/>
      <c r="Z21468" s="214"/>
      <c r="AA21468" s="217"/>
      <c r="AB21468" s="217"/>
      <c r="AC21468" s="217"/>
      <c r="AD21468" s="213"/>
    </row>
    <row r="21469" spans="20:30" x14ac:dyDescent="0.2">
      <c r="T21469" s="212"/>
      <c r="U21469" s="213"/>
      <c r="V21469" s="213"/>
      <c r="W21469" s="213"/>
      <c r="X21469" s="214"/>
      <c r="Y21469" s="214"/>
      <c r="Z21469" s="214"/>
      <c r="AA21469" s="217"/>
      <c r="AB21469" s="217"/>
      <c r="AC21469" s="217"/>
      <c r="AD21469" s="213"/>
    </row>
    <row r="21470" spans="20:30" x14ac:dyDescent="0.2">
      <c r="T21470" s="212"/>
      <c r="U21470" s="213"/>
      <c r="V21470" s="213"/>
      <c r="W21470" s="213"/>
      <c r="X21470" s="214"/>
      <c r="Y21470" s="214"/>
      <c r="Z21470" s="214"/>
      <c r="AA21470" s="217"/>
      <c r="AB21470" s="217"/>
      <c r="AC21470" s="217"/>
      <c r="AD21470" s="213"/>
    </row>
    <row r="21471" spans="20:30" x14ac:dyDescent="0.2">
      <c r="T21471" s="212"/>
      <c r="U21471" s="213"/>
      <c r="V21471" s="213"/>
      <c r="W21471" s="213"/>
      <c r="X21471" s="214"/>
      <c r="Y21471" s="214"/>
      <c r="Z21471" s="214"/>
      <c r="AA21471" s="217"/>
      <c r="AB21471" s="217"/>
      <c r="AC21471" s="217"/>
      <c r="AD21471" s="213"/>
    </row>
    <row r="21472" spans="20:30" x14ac:dyDescent="0.2">
      <c r="T21472" s="212"/>
      <c r="U21472" s="213"/>
      <c r="V21472" s="213"/>
      <c r="W21472" s="213"/>
      <c r="X21472" s="214"/>
      <c r="Y21472" s="214"/>
      <c r="Z21472" s="214"/>
      <c r="AA21472" s="217"/>
      <c r="AB21472" s="217"/>
      <c r="AC21472" s="217"/>
      <c r="AD21472" s="213"/>
    </row>
    <row r="21473" spans="20:30" x14ac:dyDescent="0.2">
      <c r="T21473" s="212"/>
      <c r="U21473" s="213"/>
      <c r="V21473" s="213"/>
      <c r="W21473" s="213"/>
      <c r="X21473" s="214"/>
      <c r="Y21473" s="214"/>
      <c r="Z21473" s="214"/>
      <c r="AA21473" s="217"/>
      <c r="AB21473" s="217"/>
      <c r="AC21473" s="217"/>
      <c r="AD21473" s="213"/>
    </row>
    <row r="21474" spans="20:30" x14ac:dyDescent="0.2">
      <c r="T21474" s="212"/>
      <c r="U21474" s="213"/>
      <c r="V21474" s="213"/>
      <c r="W21474" s="213"/>
      <c r="X21474" s="214"/>
      <c r="Y21474" s="214"/>
      <c r="Z21474" s="214"/>
      <c r="AA21474" s="217"/>
      <c r="AB21474" s="217"/>
      <c r="AC21474" s="217"/>
      <c r="AD21474" s="213"/>
    </row>
    <row r="21475" spans="20:30" x14ac:dyDescent="0.2">
      <c r="T21475" s="212"/>
      <c r="U21475" s="213"/>
      <c r="V21475" s="213"/>
      <c r="W21475" s="213"/>
      <c r="X21475" s="214"/>
      <c r="Y21475" s="214"/>
      <c r="Z21475" s="214"/>
      <c r="AA21475" s="217"/>
      <c r="AB21475" s="217"/>
      <c r="AC21475" s="217"/>
      <c r="AD21475" s="213"/>
    </row>
    <row r="21476" spans="20:30" x14ac:dyDescent="0.2">
      <c r="T21476" s="212"/>
      <c r="U21476" s="213"/>
      <c r="V21476" s="213"/>
      <c r="W21476" s="213"/>
      <c r="X21476" s="214"/>
      <c r="Y21476" s="214"/>
      <c r="Z21476" s="214"/>
      <c r="AA21476" s="217"/>
      <c r="AB21476" s="217"/>
      <c r="AC21476" s="217"/>
      <c r="AD21476" s="213"/>
    </row>
    <row r="21477" spans="20:30" x14ac:dyDescent="0.2">
      <c r="T21477" s="212"/>
      <c r="U21477" s="213"/>
      <c r="V21477" s="213"/>
      <c r="W21477" s="213"/>
      <c r="X21477" s="214"/>
      <c r="Y21477" s="214"/>
      <c r="Z21477" s="214"/>
      <c r="AA21477" s="217"/>
      <c r="AB21477" s="217"/>
      <c r="AC21477" s="217"/>
      <c r="AD21477" s="213"/>
    </row>
    <row r="21478" spans="20:30" x14ac:dyDescent="0.2">
      <c r="T21478" s="212"/>
      <c r="U21478" s="213"/>
      <c r="V21478" s="213"/>
      <c r="W21478" s="213"/>
      <c r="X21478" s="214"/>
      <c r="Y21478" s="214"/>
      <c r="Z21478" s="214"/>
      <c r="AA21478" s="217"/>
      <c r="AB21478" s="217"/>
      <c r="AC21478" s="217"/>
      <c r="AD21478" s="213"/>
    </row>
    <row r="21479" spans="20:30" x14ac:dyDescent="0.2">
      <c r="T21479" s="212"/>
      <c r="U21479" s="213"/>
      <c r="V21479" s="213"/>
      <c r="W21479" s="213"/>
      <c r="X21479" s="214"/>
      <c r="Y21479" s="214"/>
      <c r="Z21479" s="214"/>
      <c r="AA21479" s="217"/>
      <c r="AB21479" s="217"/>
      <c r="AC21479" s="217"/>
      <c r="AD21479" s="213"/>
    </row>
    <row r="21480" spans="20:30" x14ac:dyDescent="0.2">
      <c r="T21480" s="212"/>
      <c r="U21480" s="213"/>
      <c r="V21480" s="213"/>
      <c r="W21480" s="213"/>
      <c r="X21480" s="214"/>
      <c r="Y21480" s="214"/>
      <c r="Z21480" s="214"/>
      <c r="AA21480" s="217"/>
      <c r="AB21480" s="217"/>
      <c r="AC21480" s="217"/>
      <c r="AD21480" s="213"/>
    </row>
    <row r="21481" spans="20:30" x14ac:dyDescent="0.2">
      <c r="T21481" s="212"/>
      <c r="U21481" s="213"/>
      <c r="V21481" s="213"/>
      <c r="W21481" s="213"/>
      <c r="X21481" s="214"/>
      <c r="Y21481" s="214"/>
      <c r="Z21481" s="214"/>
      <c r="AA21481" s="217"/>
      <c r="AB21481" s="217"/>
      <c r="AC21481" s="217"/>
      <c r="AD21481" s="213"/>
    </row>
    <row r="21482" spans="20:30" x14ac:dyDescent="0.2">
      <c r="T21482" s="212"/>
      <c r="U21482" s="213"/>
      <c r="V21482" s="213"/>
      <c r="W21482" s="213"/>
      <c r="X21482" s="214"/>
      <c r="Y21482" s="214"/>
      <c r="Z21482" s="214"/>
      <c r="AA21482" s="217"/>
      <c r="AB21482" s="217"/>
      <c r="AC21482" s="217"/>
      <c r="AD21482" s="213"/>
    </row>
    <row r="21483" spans="20:30" x14ac:dyDescent="0.2">
      <c r="T21483" s="212"/>
      <c r="U21483" s="213"/>
      <c r="V21483" s="213"/>
      <c r="W21483" s="213"/>
      <c r="X21483" s="214"/>
      <c r="Y21483" s="214"/>
      <c r="Z21483" s="214"/>
      <c r="AA21483" s="217"/>
      <c r="AB21483" s="217"/>
      <c r="AC21483" s="217"/>
      <c r="AD21483" s="213"/>
    </row>
    <row r="21484" spans="20:30" x14ac:dyDescent="0.2">
      <c r="T21484" s="212"/>
      <c r="U21484" s="213"/>
      <c r="V21484" s="213"/>
      <c r="W21484" s="213"/>
      <c r="X21484" s="214"/>
      <c r="Y21484" s="214"/>
      <c r="Z21484" s="214"/>
      <c r="AA21484" s="217"/>
      <c r="AB21484" s="217"/>
      <c r="AC21484" s="217"/>
      <c r="AD21484" s="213"/>
    </row>
    <row r="21485" spans="20:30" x14ac:dyDescent="0.2">
      <c r="T21485" s="212"/>
      <c r="U21485" s="213"/>
      <c r="V21485" s="213"/>
      <c r="W21485" s="213"/>
      <c r="X21485" s="214"/>
      <c r="Y21485" s="214"/>
      <c r="Z21485" s="214"/>
      <c r="AA21485" s="217"/>
      <c r="AB21485" s="217"/>
      <c r="AC21485" s="217"/>
      <c r="AD21485" s="213"/>
    </row>
    <row r="21486" spans="20:30" x14ac:dyDescent="0.2">
      <c r="T21486" s="212"/>
      <c r="U21486" s="213"/>
      <c r="V21486" s="213"/>
      <c r="W21486" s="213"/>
      <c r="X21486" s="214"/>
      <c r="Y21486" s="214"/>
      <c r="Z21486" s="214"/>
      <c r="AA21486" s="217"/>
      <c r="AB21486" s="217"/>
      <c r="AC21486" s="217"/>
      <c r="AD21486" s="213"/>
    </row>
    <row r="21487" spans="20:30" x14ac:dyDescent="0.2">
      <c r="T21487" s="212"/>
      <c r="U21487" s="213"/>
      <c r="V21487" s="213"/>
      <c r="W21487" s="213"/>
      <c r="X21487" s="214"/>
      <c r="Y21487" s="214"/>
      <c r="Z21487" s="214"/>
      <c r="AA21487" s="217"/>
      <c r="AB21487" s="217"/>
      <c r="AC21487" s="217"/>
      <c r="AD21487" s="213"/>
    </row>
    <row r="21488" spans="20:30" x14ac:dyDescent="0.2">
      <c r="T21488" s="212"/>
      <c r="U21488" s="213"/>
      <c r="V21488" s="213"/>
      <c r="W21488" s="213"/>
      <c r="X21488" s="214"/>
      <c r="Y21488" s="214"/>
      <c r="Z21488" s="214"/>
      <c r="AA21488" s="217"/>
      <c r="AB21488" s="217"/>
      <c r="AC21488" s="217"/>
      <c r="AD21488" s="213"/>
    </row>
    <row r="21489" spans="20:30" x14ac:dyDescent="0.2">
      <c r="T21489" s="212"/>
      <c r="U21489" s="213"/>
      <c r="V21489" s="213"/>
      <c r="W21489" s="213"/>
      <c r="X21489" s="214"/>
      <c r="Y21489" s="214"/>
      <c r="Z21489" s="214"/>
      <c r="AA21489" s="217"/>
      <c r="AB21489" s="217"/>
      <c r="AC21489" s="217"/>
      <c r="AD21489" s="213"/>
    </row>
    <row r="21490" spans="20:30" x14ac:dyDescent="0.2">
      <c r="T21490" s="212"/>
      <c r="U21490" s="213"/>
      <c r="V21490" s="213"/>
      <c r="W21490" s="213"/>
      <c r="X21490" s="214"/>
      <c r="Y21490" s="214"/>
      <c r="Z21490" s="214"/>
      <c r="AA21490" s="217"/>
      <c r="AB21490" s="217"/>
      <c r="AC21490" s="217"/>
      <c r="AD21490" s="213"/>
    </row>
    <row r="21491" spans="20:30" x14ac:dyDescent="0.2">
      <c r="T21491" s="212"/>
      <c r="U21491" s="213"/>
      <c r="V21491" s="213"/>
      <c r="W21491" s="213"/>
      <c r="X21491" s="214"/>
      <c r="Y21491" s="214"/>
      <c r="Z21491" s="214"/>
      <c r="AA21491" s="217"/>
      <c r="AB21491" s="217"/>
      <c r="AC21491" s="217"/>
      <c r="AD21491" s="213"/>
    </row>
    <row r="21492" spans="20:30" x14ac:dyDescent="0.2">
      <c r="T21492" s="212"/>
      <c r="U21492" s="213"/>
      <c r="V21492" s="213"/>
      <c r="W21492" s="213"/>
      <c r="X21492" s="214"/>
      <c r="Y21492" s="214"/>
      <c r="Z21492" s="214"/>
      <c r="AA21492" s="217"/>
      <c r="AB21492" s="217"/>
      <c r="AC21492" s="217"/>
      <c r="AD21492" s="213"/>
    </row>
    <row r="21493" spans="20:30" x14ac:dyDescent="0.2">
      <c r="T21493" s="212"/>
      <c r="U21493" s="213"/>
      <c r="V21493" s="213"/>
      <c r="W21493" s="213"/>
      <c r="X21493" s="214"/>
      <c r="Y21493" s="214"/>
      <c r="Z21493" s="214"/>
      <c r="AA21493" s="217"/>
      <c r="AB21493" s="217"/>
      <c r="AC21493" s="217"/>
      <c r="AD21493" s="213"/>
    </row>
    <row r="21494" spans="20:30" x14ac:dyDescent="0.2">
      <c r="T21494" s="212"/>
      <c r="U21494" s="213"/>
      <c r="V21494" s="213"/>
      <c r="W21494" s="213"/>
      <c r="X21494" s="214"/>
      <c r="Y21494" s="214"/>
      <c r="Z21494" s="214"/>
      <c r="AA21494" s="217"/>
      <c r="AB21494" s="217"/>
      <c r="AC21494" s="217"/>
      <c r="AD21494" s="213"/>
    </row>
    <row r="21495" spans="20:30" x14ac:dyDescent="0.2">
      <c r="T21495" s="212"/>
      <c r="U21495" s="213"/>
      <c r="V21495" s="213"/>
      <c r="W21495" s="213"/>
      <c r="X21495" s="214"/>
      <c r="Y21495" s="214"/>
      <c r="Z21495" s="214"/>
      <c r="AA21495" s="217"/>
      <c r="AB21495" s="217"/>
      <c r="AC21495" s="217"/>
      <c r="AD21495" s="213"/>
    </row>
    <row r="21496" spans="20:30" x14ac:dyDescent="0.2">
      <c r="T21496" s="212"/>
      <c r="U21496" s="213"/>
      <c r="V21496" s="213"/>
      <c r="W21496" s="213"/>
      <c r="X21496" s="214"/>
      <c r="Y21496" s="214"/>
      <c r="Z21496" s="214"/>
      <c r="AA21496" s="217"/>
      <c r="AB21496" s="217"/>
      <c r="AC21496" s="217"/>
      <c r="AD21496" s="213"/>
    </row>
    <row r="21497" spans="20:30" x14ac:dyDescent="0.2">
      <c r="T21497" s="212"/>
      <c r="U21497" s="213"/>
      <c r="V21497" s="213"/>
      <c r="W21497" s="213"/>
      <c r="X21497" s="214"/>
      <c r="Y21497" s="214"/>
      <c r="Z21497" s="214"/>
      <c r="AA21497" s="217"/>
      <c r="AB21497" s="217"/>
      <c r="AC21497" s="217"/>
      <c r="AD21497" s="213"/>
    </row>
    <row r="21498" spans="20:30" x14ac:dyDescent="0.2">
      <c r="T21498" s="212"/>
      <c r="U21498" s="213"/>
      <c r="V21498" s="213"/>
      <c r="W21498" s="213"/>
      <c r="X21498" s="214"/>
      <c r="Y21498" s="214"/>
      <c r="Z21498" s="214"/>
      <c r="AA21498" s="217"/>
      <c r="AB21498" s="217"/>
      <c r="AC21498" s="217"/>
      <c r="AD21498" s="213"/>
    </row>
    <row r="21499" spans="20:30" x14ac:dyDescent="0.2">
      <c r="T21499" s="212"/>
      <c r="U21499" s="213"/>
      <c r="V21499" s="213"/>
      <c r="W21499" s="213"/>
      <c r="X21499" s="214"/>
      <c r="Y21499" s="214"/>
      <c r="Z21499" s="214"/>
      <c r="AA21499" s="217"/>
      <c r="AB21499" s="217"/>
      <c r="AC21499" s="217"/>
      <c r="AD21499" s="213"/>
    </row>
    <row r="21500" spans="20:30" x14ac:dyDescent="0.2">
      <c r="T21500" s="212"/>
      <c r="U21500" s="213"/>
      <c r="V21500" s="213"/>
      <c r="W21500" s="213"/>
      <c r="X21500" s="214"/>
      <c r="Y21500" s="214"/>
      <c r="Z21500" s="214"/>
      <c r="AA21500" s="217"/>
      <c r="AB21500" s="217"/>
      <c r="AC21500" s="217"/>
      <c r="AD21500" s="213"/>
    </row>
    <row r="21501" spans="20:30" x14ac:dyDescent="0.2">
      <c r="T21501" s="212"/>
      <c r="U21501" s="213"/>
      <c r="V21501" s="213"/>
      <c r="W21501" s="213"/>
      <c r="X21501" s="214"/>
      <c r="Y21501" s="214"/>
      <c r="Z21501" s="214"/>
      <c r="AA21501" s="217"/>
      <c r="AB21501" s="217"/>
      <c r="AC21501" s="217"/>
      <c r="AD21501" s="213"/>
    </row>
    <row r="21502" spans="20:30" x14ac:dyDescent="0.2">
      <c r="T21502" s="212"/>
      <c r="U21502" s="213"/>
      <c r="V21502" s="213"/>
      <c r="W21502" s="213"/>
      <c r="X21502" s="214"/>
      <c r="Y21502" s="214"/>
      <c r="Z21502" s="214"/>
      <c r="AA21502" s="217"/>
      <c r="AB21502" s="217"/>
      <c r="AC21502" s="217"/>
      <c r="AD21502" s="213"/>
    </row>
    <row r="21503" spans="20:30" x14ac:dyDescent="0.2">
      <c r="T21503" s="212"/>
      <c r="U21503" s="213"/>
      <c r="V21503" s="213"/>
      <c r="W21503" s="213"/>
      <c r="X21503" s="214"/>
      <c r="Y21503" s="214"/>
      <c r="Z21503" s="214"/>
      <c r="AA21503" s="217"/>
      <c r="AB21503" s="217"/>
      <c r="AC21503" s="217"/>
      <c r="AD21503" s="213"/>
    </row>
    <row r="21504" spans="20:30" x14ac:dyDescent="0.2">
      <c r="T21504" s="212"/>
      <c r="U21504" s="213"/>
      <c r="V21504" s="213"/>
      <c r="W21504" s="213"/>
      <c r="X21504" s="214"/>
      <c r="Y21504" s="214"/>
      <c r="Z21504" s="214"/>
      <c r="AA21504" s="217"/>
      <c r="AB21504" s="217"/>
      <c r="AC21504" s="217"/>
      <c r="AD21504" s="213"/>
    </row>
    <row r="21505" spans="20:30" x14ac:dyDescent="0.2">
      <c r="T21505" s="212"/>
      <c r="U21505" s="213"/>
      <c r="V21505" s="213"/>
      <c r="W21505" s="213"/>
      <c r="X21505" s="214"/>
      <c r="Y21505" s="214"/>
      <c r="Z21505" s="214"/>
      <c r="AA21505" s="217"/>
      <c r="AB21505" s="217"/>
      <c r="AC21505" s="217"/>
      <c r="AD21505" s="213"/>
    </row>
    <row r="21506" spans="20:30" x14ac:dyDescent="0.2">
      <c r="T21506" s="212"/>
      <c r="U21506" s="213"/>
      <c r="V21506" s="213"/>
      <c r="W21506" s="213"/>
      <c r="X21506" s="214"/>
      <c r="Y21506" s="214"/>
      <c r="Z21506" s="214"/>
      <c r="AA21506" s="217"/>
      <c r="AB21506" s="217"/>
      <c r="AC21506" s="217"/>
      <c r="AD21506" s="213"/>
    </row>
    <row r="21507" spans="20:30" x14ac:dyDescent="0.2">
      <c r="T21507" s="212"/>
      <c r="U21507" s="213"/>
      <c r="V21507" s="213"/>
      <c r="W21507" s="213"/>
      <c r="X21507" s="214"/>
      <c r="Y21507" s="214"/>
      <c r="Z21507" s="214"/>
      <c r="AA21507" s="217"/>
      <c r="AB21507" s="217"/>
      <c r="AC21507" s="217"/>
      <c r="AD21507" s="213"/>
    </row>
    <row r="21508" spans="20:30" x14ac:dyDescent="0.2">
      <c r="T21508" s="212"/>
      <c r="U21508" s="213"/>
      <c r="V21508" s="213"/>
      <c r="W21508" s="213"/>
      <c r="X21508" s="214"/>
      <c r="Y21508" s="214"/>
      <c r="Z21508" s="214"/>
      <c r="AA21508" s="217"/>
      <c r="AB21508" s="217"/>
      <c r="AC21508" s="217"/>
      <c r="AD21508" s="213"/>
    </row>
    <row r="21509" spans="20:30" x14ac:dyDescent="0.2">
      <c r="T21509" s="212"/>
      <c r="U21509" s="213"/>
      <c r="V21509" s="213"/>
      <c r="W21509" s="213"/>
      <c r="X21509" s="214"/>
      <c r="Y21509" s="214"/>
      <c r="Z21509" s="214"/>
      <c r="AA21509" s="217"/>
      <c r="AB21509" s="217"/>
      <c r="AC21509" s="217"/>
      <c r="AD21509" s="213"/>
    </row>
    <row r="21510" spans="20:30" x14ac:dyDescent="0.2">
      <c r="T21510" s="212"/>
      <c r="U21510" s="213"/>
      <c r="V21510" s="213"/>
      <c r="W21510" s="213"/>
      <c r="X21510" s="214"/>
      <c r="Y21510" s="214"/>
      <c r="Z21510" s="214"/>
      <c r="AA21510" s="217"/>
      <c r="AB21510" s="217"/>
      <c r="AC21510" s="217"/>
      <c r="AD21510" s="213"/>
    </row>
    <row r="21511" spans="20:30" x14ac:dyDescent="0.2">
      <c r="T21511" s="212"/>
      <c r="U21511" s="213"/>
      <c r="V21511" s="213"/>
      <c r="W21511" s="213"/>
      <c r="X21511" s="214"/>
      <c r="Y21511" s="214"/>
      <c r="Z21511" s="214"/>
      <c r="AA21511" s="217"/>
      <c r="AB21511" s="217"/>
      <c r="AC21511" s="217"/>
      <c r="AD21511" s="213"/>
    </row>
    <row r="21512" spans="20:30" x14ac:dyDescent="0.2">
      <c r="T21512" s="212"/>
      <c r="U21512" s="213"/>
      <c r="V21512" s="213"/>
      <c r="W21512" s="213"/>
      <c r="X21512" s="214"/>
      <c r="Y21512" s="214"/>
      <c r="Z21512" s="214"/>
      <c r="AA21512" s="217"/>
      <c r="AB21512" s="217"/>
      <c r="AC21512" s="217"/>
      <c r="AD21512" s="213"/>
    </row>
    <row r="21513" spans="20:30" x14ac:dyDescent="0.2">
      <c r="T21513" s="212"/>
      <c r="U21513" s="213"/>
      <c r="V21513" s="213"/>
      <c r="W21513" s="213"/>
      <c r="X21513" s="214"/>
      <c r="Y21513" s="214"/>
      <c r="Z21513" s="214"/>
      <c r="AA21513" s="217"/>
      <c r="AB21513" s="217"/>
      <c r="AC21513" s="217"/>
      <c r="AD21513" s="213"/>
    </row>
    <row r="21514" spans="20:30" x14ac:dyDescent="0.2">
      <c r="T21514" s="212"/>
      <c r="U21514" s="213"/>
      <c r="V21514" s="213"/>
      <c r="W21514" s="213"/>
      <c r="X21514" s="214"/>
      <c r="Y21514" s="214"/>
      <c r="Z21514" s="214"/>
      <c r="AA21514" s="217"/>
      <c r="AB21514" s="217"/>
      <c r="AC21514" s="217"/>
      <c r="AD21514" s="213"/>
    </row>
    <row r="21515" spans="20:30" x14ac:dyDescent="0.2">
      <c r="T21515" s="212"/>
      <c r="U21515" s="213"/>
      <c r="V21515" s="213"/>
      <c r="W21515" s="213"/>
      <c r="X21515" s="214"/>
      <c r="Y21515" s="214"/>
      <c r="Z21515" s="214"/>
      <c r="AA21515" s="217"/>
      <c r="AB21515" s="217"/>
      <c r="AC21515" s="217"/>
      <c r="AD21515" s="213"/>
    </row>
    <row r="21516" spans="20:30" x14ac:dyDescent="0.2">
      <c r="T21516" s="212"/>
      <c r="U21516" s="213"/>
      <c r="V21516" s="213"/>
      <c r="W21516" s="213"/>
      <c r="X21516" s="214"/>
      <c r="Y21516" s="214"/>
      <c r="Z21516" s="214"/>
      <c r="AA21516" s="217"/>
      <c r="AB21516" s="217"/>
      <c r="AC21516" s="217"/>
      <c r="AD21516" s="213"/>
    </row>
    <row r="21517" spans="20:30" x14ac:dyDescent="0.2">
      <c r="T21517" s="212"/>
      <c r="U21517" s="213"/>
      <c r="V21517" s="213"/>
      <c r="W21517" s="213"/>
      <c r="X21517" s="214"/>
      <c r="Y21517" s="214"/>
      <c r="Z21517" s="214"/>
      <c r="AA21517" s="217"/>
      <c r="AB21517" s="217"/>
      <c r="AC21517" s="217"/>
      <c r="AD21517" s="213"/>
    </row>
    <row r="21518" spans="20:30" x14ac:dyDescent="0.2">
      <c r="T21518" s="212"/>
      <c r="U21518" s="213"/>
      <c r="V21518" s="213"/>
      <c r="W21518" s="213"/>
      <c r="X21518" s="214"/>
      <c r="Y21518" s="214"/>
      <c r="Z21518" s="214"/>
      <c r="AA21518" s="217"/>
      <c r="AB21518" s="217"/>
      <c r="AC21518" s="217"/>
      <c r="AD21518" s="213"/>
    </row>
    <row r="21519" spans="20:30" x14ac:dyDescent="0.2">
      <c r="T21519" s="212"/>
      <c r="U21519" s="213"/>
      <c r="V21519" s="213"/>
      <c r="W21519" s="213"/>
      <c r="X21519" s="214"/>
      <c r="Y21519" s="214"/>
      <c r="Z21519" s="214"/>
      <c r="AA21519" s="217"/>
      <c r="AB21519" s="217"/>
      <c r="AC21519" s="217"/>
      <c r="AD21519" s="213"/>
    </row>
    <row r="21520" spans="20:30" x14ac:dyDescent="0.2">
      <c r="T21520" s="212"/>
      <c r="U21520" s="213"/>
      <c r="V21520" s="213"/>
      <c r="W21520" s="213"/>
      <c r="X21520" s="214"/>
      <c r="Y21520" s="214"/>
      <c r="Z21520" s="214"/>
      <c r="AA21520" s="217"/>
      <c r="AB21520" s="217"/>
      <c r="AC21520" s="217"/>
      <c r="AD21520" s="213"/>
    </row>
    <row r="21521" spans="20:30" x14ac:dyDescent="0.2">
      <c r="T21521" s="212"/>
      <c r="U21521" s="213"/>
      <c r="V21521" s="213"/>
      <c r="W21521" s="213"/>
      <c r="X21521" s="214"/>
      <c r="Y21521" s="214"/>
      <c r="Z21521" s="214"/>
      <c r="AA21521" s="217"/>
      <c r="AB21521" s="217"/>
      <c r="AC21521" s="217"/>
      <c r="AD21521" s="213"/>
    </row>
    <row r="21522" spans="20:30" x14ac:dyDescent="0.2">
      <c r="T21522" s="212"/>
      <c r="U21522" s="213"/>
      <c r="V21522" s="213"/>
      <c r="W21522" s="213"/>
      <c r="X21522" s="214"/>
      <c r="Y21522" s="214"/>
      <c r="Z21522" s="214"/>
      <c r="AA21522" s="217"/>
      <c r="AB21522" s="217"/>
      <c r="AC21522" s="217"/>
      <c r="AD21522" s="213"/>
    </row>
    <row r="21523" spans="20:30" x14ac:dyDescent="0.2">
      <c r="T21523" s="212"/>
      <c r="U21523" s="213"/>
      <c r="V21523" s="213"/>
      <c r="W21523" s="213"/>
      <c r="X21523" s="214"/>
      <c r="Y21523" s="214"/>
      <c r="Z21523" s="214"/>
      <c r="AA21523" s="217"/>
      <c r="AB21523" s="217"/>
      <c r="AC21523" s="217"/>
      <c r="AD21523" s="213"/>
    </row>
    <row r="21524" spans="20:30" x14ac:dyDescent="0.2">
      <c r="T21524" s="212"/>
      <c r="U21524" s="213"/>
      <c r="V21524" s="213"/>
      <c r="W21524" s="213"/>
      <c r="X21524" s="214"/>
      <c r="Y21524" s="214"/>
      <c r="Z21524" s="214"/>
      <c r="AA21524" s="217"/>
      <c r="AB21524" s="217"/>
      <c r="AC21524" s="217"/>
      <c r="AD21524" s="213"/>
    </row>
    <row r="21525" spans="20:30" x14ac:dyDescent="0.2">
      <c r="T21525" s="212"/>
      <c r="U21525" s="213"/>
      <c r="V21525" s="213"/>
      <c r="W21525" s="213"/>
      <c r="X21525" s="214"/>
      <c r="Y21525" s="214"/>
      <c r="Z21525" s="214"/>
      <c r="AA21525" s="217"/>
      <c r="AB21525" s="217"/>
      <c r="AC21525" s="217"/>
      <c r="AD21525" s="213"/>
    </row>
    <row r="21526" spans="20:30" x14ac:dyDescent="0.2">
      <c r="T21526" s="212"/>
      <c r="U21526" s="213"/>
      <c r="V21526" s="213"/>
      <c r="W21526" s="213"/>
      <c r="X21526" s="214"/>
      <c r="Y21526" s="214"/>
      <c r="Z21526" s="214"/>
      <c r="AA21526" s="217"/>
      <c r="AB21526" s="217"/>
      <c r="AC21526" s="217"/>
      <c r="AD21526" s="213"/>
    </row>
    <row r="21527" spans="20:30" x14ac:dyDescent="0.2">
      <c r="T21527" s="212"/>
      <c r="U21527" s="213"/>
      <c r="V21527" s="213"/>
      <c r="W21527" s="213"/>
      <c r="X21527" s="214"/>
      <c r="Y21527" s="214"/>
      <c r="Z21527" s="214"/>
      <c r="AA21527" s="217"/>
      <c r="AB21527" s="217"/>
      <c r="AC21527" s="217"/>
      <c r="AD21527" s="213"/>
    </row>
    <row r="21528" spans="20:30" x14ac:dyDescent="0.2">
      <c r="T21528" s="212"/>
      <c r="U21528" s="213"/>
      <c r="V21528" s="213"/>
      <c r="W21528" s="213"/>
      <c r="X21528" s="214"/>
      <c r="Y21528" s="214"/>
      <c r="Z21528" s="214"/>
      <c r="AA21528" s="217"/>
      <c r="AB21528" s="217"/>
      <c r="AC21528" s="217"/>
      <c r="AD21528" s="213"/>
    </row>
    <row r="21529" spans="20:30" x14ac:dyDescent="0.2">
      <c r="T21529" s="212"/>
      <c r="U21529" s="213"/>
      <c r="V21529" s="213"/>
      <c r="W21529" s="213"/>
      <c r="X21529" s="214"/>
      <c r="Y21529" s="214"/>
      <c r="Z21529" s="214"/>
      <c r="AA21529" s="217"/>
      <c r="AB21529" s="217"/>
      <c r="AC21529" s="217"/>
      <c r="AD21529" s="213"/>
    </row>
    <row r="21530" spans="20:30" x14ac:dyDescent="0.2">
      <c r="T21530" s="212"/>
      <c r="U21530" s="213"/>
      <c r="V21530" s="213"/>
      <c r="W21530" s="213"/>
      <c r="X21530" s="214"/>
      <c r="Y21530" s="214"/>
      <c r="Z21530" s="214"/>
      <c r="AA21530" s="217"/>
      <c r="AB21530" s="217"/>
      <c r="AC21530" s="217"/>
      <c r="AD21530" s="213"/>
    </row>
    <row r="21531" spans="20:30" x14ac:dyDescent="0.2">
      <c r="T21531" s="212"/>
      <c r="U21531" s="213"/>
      <c r="V21531" s="213"/>
      <c r="W21531" s="213"/>
      <c r="X21531" s="214"/>
      <c r="Y21531" s="214"/>
      <c r="Z21531" s="214"/>
      <c r="AA21531" s="217"/>
      <c r="AB21531" s="217"/>
      <c r="AC21531" s="217"/>
      <c r="AD21531" s="213"/>
    </row>
    <row r="21532" spans="20:30" x14ac:dyDescent="0.2">
      <c r="T21532" s="212"/>
      <c r="U21532" s="213"/>
      <c r="V21532" s="213"/>
      <c r="W21532" s="213"/>
      <c r="X21532" s="214"/>
      <c r="Y21532" s="214"/>
      <c r="Z21532" s="214"/>
      <c r="AA21532" s="217"/>
      <c r="AB21532" s="217"/>
      <c r="AC21532" s="217"/>
      <c r="AD21532" s="213"/>
    </row>
    <row r="21533" spans="20:30" x14ac:dyDescent="0.2">
      <c r="T21533" s="212"/>
      <c r="U21533" s="213"/>
      <c r="V21533" s="213"/>
      <c r="W21533" s="213"/>
      <c r="X21533" s="214"/>
      <c r="Y21533" s="214"/>
      <c r="Z21533" s="214"/>
      <c r="AA21533" s="217"/>
      <c r="AB21533" s="217"/>
      <c r="AC21533" s="217"/>
      <c r="AD21533" s="213"/>
    </row>
    <row r="21534" spans="20:30" x14ac:dyDescent="0.2">
      <c r="T21534" s="212"/>
      <c r="U21534" s="213"/>
      <c r="V21534" s="213"/>
      <c r="W21534" s="213"/>
      <c r="X21534" s="214"/>
      <c r="Y21534" s="214"/>
      <c r="Z21534" s="214"/>
      <c r="AA21534" s="217"/>
      <c r="AB21534" s="217"/>
      <c r="AC21534" s="217"/>
      <c r="AD21534" s="213"/>
    </row>
    <row r="21535" spans="20:30" x14ac:dyDescent="0.2">
      <c r="T21535" s="212"/>
      <c r="U21535" s="213"/>
      <c r="V21535" s="213"/>
      <c r="W21535" s="213"/>
      <c r="X21535" s="214"/>
      <c r="Y21535" s="214"/>
      <c r="Z21535" s="214"/>
      <c r="AA21535" s="217"/>
      <c r="AB21535" s="217"/>
      <c r="AC21535" s="217"/>
      <c r="AD21535" s="213"/>
    </row>
    <row r="21536" spans="20:30" x14ac:dyDescent="0.2">
      <c r="T21536" s="212"/>
      <c r="U21536" s="213"/>
      <c r="V21536" s="213"/>
      <c r="W21536" s="213"/>
      <c r="X21536" s="214"/>
      <c r="Y21536" s="214"/>
      <c r="Z21536" s="214"/>
      <c r="AA21536" s="217"/>
      <c r="AB21536" s="217"/>
      <c r="AC21536" s="217"/>
      <c r="AD21536" s="213"/>
    </row>
    <row r="21537" spans="20:30" x14ac:dyDescent="0.2">
      <c r="T21537" s="212"/>
      <c r="U21537" s="213"/>
      <c r="V21537" s="213"/>
      <c r="W21537" s="213"/>
      <c r="X21537" s="214"/>
      <c r="Y21537" s="214"/>
      <c r="Z21537" s="214"/>
      <c r="AA21537" s="217"/>
      <c r="AB21537" s="217"/>
      <c r="AC21537" s="217"/>
      <c r="AD21537" s="213"/>
    </row>
    <row r="21538" spans="20:30" x14ac:dyDescent="0.2">
      <c r="T21538" s="212"/>
      <c r="U21538" s="213"/>
      <c r="V21538" s="213"/>
      <c r="W21538" s="213"/>
      <c r="X21538" s="214"/>
      <c r="Y21538" s="214"/>
      <c r="Z21538" s="214"/>
      <c r="AA21538" s="217"/>
      <c r="AB21538" s="217"/>
      <c r="AC21538" s="217"/>
      <c r="AD21538" s="213"/>
    </row>
    <row r="21539" spans="20:30" x14ac:dyDescent="0.2">
      <c r="T21539" s="212"/>
      <c r="U21539" s="213"/>
      <c r="V21539" s="213"/>
      <c r="W21539" s="213"/>
      <c r="X21539" s="214"/>
      <c r="Y21539" s="214"/>
      <c r="Z21539" s="214"/>
      <c r="AA21539" s="217"/>
      <c r="AB21539" s="217"/>
      <c r="AC21539" s="217"/>
      <c r="AD21539" s="213"/>
    </row>
    <row r="21540" spans="20:30" x14ac:dyDescent="0.2">
      <c r="T21540" s="212"/>
      <c r="U21540" s="213"/>
      <c r="V21540" s="213"/>
      <c r="W21540" s="213"/>
      <c r="X21540" s="214"/>
      <c r="Y21540" s="214"/>
      <c r="Z21540" s="214"/>
      <c r="AA21540" s="217"/>
      <c r="AB21540" s="217"/>
      <c r="AC21540" s="217"/>
      <c r="AD21540" s="213"/>
    </row>
    <row r="21541" spans="20:30" x14ac:dyDescent="0.2">
      <c r="T21541" s="212"/>
      <c r="U21541" s="213"/>
      <c r="V21541" s="213"/>
      <c r="W21541" s="213"/>
      <c r="X21541" s="214"/>
      <c r="Y21541" s="214"/>
      <c r="Z21541" s="214"/>
      <c r="AA21541" s="217"/>
      <c r="AB21541" s="217"/>
      <c r="AC21541" s="217"/>
      <c r="AD21541" s="213"/>
    </row>
    <row r="21542" spans="20:30" x14ac:dyDescent="0.2">
      <c r="T21542" s="212"/>
      <c r="U21542" s="213"/>
      <c r="V21542" s="213"/>
      <c r="W21542" s="213"/>
      <c r="X21542" s="214"/>
      <c r="Y21542" s="214"/>
      <c r="Z21542" s="214"/>
      <c r="AA21542" s="217"/>
      <c r="AB21542" s="217"/>
      <c r="AC21542" s="217"/>
      <c r="AD21542" s="213"/>
    </row>
    <row r="21543" spans="20:30" x14ac:dyDescent="0.2">
      <c r="T21543" s="212"/>
      <c r="U21543" s="213"/>
      <c r="V21543" s="213"/>
      <c r="W21543" s="213"/>
      <c r="X21543" s="214"/>
      <c r="Y21543" s="214"/>
      <c r="Z21543" s="214"/>
      <c r="AA21543" s="217"/>
      <c r="AB21543" s="217"/>
      <c r="AC21543" s="217"/>
      <c r="AD21543" s="213"/>
    </row>
    <row r="21544" spans="20:30" x14ac:dyDescent="0.2">
      <c r="T21544" s="212"/>
      <c r="U21544" s="213"/>
      <c r="V21544" s="213"/>
      <c r="W21544" s="213"/>
      <c r="X21544" s="214"/>
      <c r="Y21544" s="214"/>
      <c r="Z21544" s="214"/>
      <c r="AA21544" s="217"/>
      <c r="AB21544" s="217"/>
      <c r="AC21544" s="217"/>
      <c r="AD21544" s="213"/>
    </row>
    <row r="21545" spans="20:30" x14ac:dyDescent="0.2">
      <c r="T21545" s="212"/>
      <c r="U21545" s="213"/>
      <c r="V21545" s="213"/>
      <c r="W21545" s="213"/>
      <c r="X21545" s="214"/>
      <c r="Y21545" s="214"/>
      <c r="Z21545" s="214"/>
      <c r="AA21545" s="217"/>
      <c r="AB21545" s="217"/>
      <c r="AC21545" s="217"/>
      <c r="AD21545" s="213"/>
    </row>
    <row r="21546" spans="20:30" x14ac:dyDescent="0.2">
      <c r="T21546" s="212"/>
      <c r="U21546" s="213"/>
      <c r="V21546" s="213"/>
      <c r="W21546" s="213"/>
      <c r="X21546" s="214"/>
      <c r="Y21546" s="214"/>
      <c r="Z21546" s="214"/>
      <c r="AA21546" s="217"/>
      <c r="AB21546" s="217"/>
      <c r="AC21546" s="217"/>
      <c r="AD21546" s="213"/>
    </row>
    <row r="21547" spans="20:30" x14ac:dyDescent="0.2">
      <c r="T21547" s="212"/>
      <c r="U21547" s="213"/>
      <c r="V21547" s="213"/>
      <c r="W21547" s="213"/>
      <c r="X21547" s="214"/>
      <c r="Y21547" s="214"/>
      <c r="Z21547" s="214"/>
      <c r="AA21547" s="217"/>
      <c r="AB21547" s="217"/>
      <c r="AC21547" s="217"/>
      <c r="AD21547" s="213"/>
    </row>
    <row r="21548" spans="20:30" x14ac:dyDescent="0.2">
      <c r="T21548" s="212"/>
      <c r="U21548" s="213"/>
      <c r="V21548" s="213"/>
      <c r="W21548" s="213"/>
      <c r="X21548" s="214"/>
      <c r="Y21548" s="214"/>
      <c r="Z21548" s="214"/>
      <c r="AA21548" s="217"/>
      <c r="AB21548" s="217"/>
      <c r="AC21548" s="217"/>
      <c r="AD21548" s="213"/>
    </row>
    <row r="21549" spans="20:30" x14ac:dyDescent="0.2">
      <c r="T21549" s="212"/>
      <c r="U21549" s="213"/>
      <c r="V21549" s="213"/>
      <c r="W21549" s="213"/>
      <c r="X21549" s="214"/>
      <c r="Y21549" s="214"/>
      <c r="Z21549" s="214"/>
      <c r="AA21549" s="217"/>
      <c r="AB21549" s="217"/>
      <c r="AC21549" s="217"/>
      <c r="AD21549" s="213"/>
    </row>
    <row r="21550" spans="20:30" x14ac:dyDescent="0.2">
      <c r="T21550" s="212"/>
      <c r="U21550" s="213"/>
      <c r="V21550" s="213"/>
      <c r="W21550" s="213"/>
      <c r="X21550" s="214"/>
      <c r="Y21550" s="214"/>
      <c r="Z21550" s="214"/>
      <c r="AA21550" s="217"/>
      <c r="AB21550" s="217"/>
      <c r="AC21550" s="217"/>
      <c r="AD21550" s="213"/>
    </row>
    <row r="21551" spans="20:30" x14ac:dyDescent="0.2">
      <c r="T21551" s="212"/>
      <c r="U21551" s="213"/>
      <c r="V21551" s="213"/>
      <c r="W21551" s="213"/>
      <c r="X21551" s="214"/>
      <c r="Y21551" s="214"/>
      <c r="Z21551" s="214"/>
      <c r="AA21551" s="217"/>
      <c r="AB21551" s="217"/>
      <c r="AC21551" s="217"/>
      <c r="AD21551" s="213"/>
    </row>
    <row r="21552" spans="20:30" x14ac:dyDescent="0.2">
      <c r="T21552" s="212"/>
      <c r="U21552" s="213"/>
      <c r="V21552" s="213"/>
      <c r="W21552" s="213"/>
      <c r="X21552" s="214"/>
      <c r="Y21552" s="214"/>
      <c r="Z21552" s="214"/>
      <c r="AA21552" s="217"/>
      <c r="AB21552" s="217"/>
      <c r="AC21552" s="217"/>
      <c r="AD21552" s="213"/>
    </row>
    <row r="21553" spans="20:30" x14ac:dyDescent="0.2">
      <c r="T21553" s="212"/>
      <c r="U21553" s="213"/>
      <c r="V21553" s="213"/>
      <c r="W21553" s="213"/>
      <c r="X21553" s="214"/>
      <c r="Y21553" s="214"/>
      <c r="Z21553" s="214"/>
      <c r="AA21553" s="217"/>
      <c r="AB21553" s="217"/>
      <c r="AC21553" s="217"/>
      <c r="AD21553" s="213"/>
    </row>
    <row r="21554" spans="20:30" x14ac:dyDescent="0.2">
      <c r="T21554" s="212"/>
      <c r="U21554" s="213"/>
      <c r="V21554" s="213"/>
      <c r="W21554" s="213"/>
      <c r="X21554" s="214"/>
      <c r="Y21554" s="214"/>
      <c r="Z21554" s="214"/>
      <c r="AA21554" s="217"/>
      <c r="AB21554" s="217"/>
      <c r="AC21554" s="217"/>
      <c r="AD21554" s="213"/>
    </row>
    <row r="21555" spans="20:30" x14ac:dyDescent="0.2">
      <c r="T21555" s="212"/>
      <c r="U21555" s="213"/>
      <c r="V21555" s="213"/>
      <c r="W21555" s="213"/>
      <c r="X21555" s="214"/>
      <c r="Y21555" s="214"/>
      <c r="Z21555" s="214"/>
      <c r="AA21555" s="217"/>
      <c r="AB21555" s="217"/>
      <c r="AC21555" s="217"/>
      <c r="AD21555" s="213"/>
    </row>
    <row r="21556" spans="20:30" x14ac:dyDescent="0.2">
      <c r="T21556" s="212"/>
      <c r="U21556" s="213"/>
      <c r="V21556" s="213"/>
      <c r="W21556" s="213"/>
      <c r="X21556" s="214"/>
      <c r="Y21556" s="214"/>
      <c r="Z21556" s="214"/>
      <c r="AA21556" s="217"/>
      <c r="AB21556" s="217"/>
      <c r="AC21556" s="217"/>
      <c r="AD21556" s="213"/>
    </row>
    <row r="21557" spans="20:30" x14ac:dyDescent="0.2">
      <c r="T21557" s="212"/>
      <c r="U21557" s="213"/>
      <c r="V21557" s="213"/>
      <c r="W21557" s="213"/>
      <c r="X21557" s="214"/>
      <c r="Y21557" s="214"/>
      <c r="Z21557" s="214"/>
      <c r="AA21557" s="217"/>
      <c r="AB21557" s="217"/>
      <c r="AC21557" s="217"/>
      <c r="AD21557" s="213"/>
    </row>
    <row r="21558" spans="20:30" x14ac:dyDescent="0.2">
      <c r="T21558" s="212"/>
      <c r="U21558" s="213"/>
      <c r="V21558" s="213"/>
      <c r="W21558" s="213"/>
      <c r="X21558" s="214"/>
      <c r="Y21558" s="214"/>
      <c r="Z21558" s="214"/>
      <c r="AA21558" s="217"/>
      <c r="AB21558" s="217"/>
      <c r="AC21558" s="217"/>
      <c r="AD21558" s="213"/>
    </row>
    <row r="21559" spans="20:30" x14ac:dyDescent="0.2">
      <c r="T21559" s="212"/>
      <c r="U21559" s="213"/>
      <c r="V21559" s="213"/>
      <c r="W21559" s="213"/>
      <c r="X21559" s="214"/>
      <c r="Y21559" s="214"/>
      <c r="Z21559" s="214"/>
      <c r="AA21559" s="217"/>
      <c r="AB21559" s="217"/>
      <c r="AC21559" s="217"/>
      <c r="AD21559" s="213"/>
    </row>
    <row r="21560" spans="20:30" x14ac:dyDescent="0.2">
      <c r="T21560" s="212"/>
      <c r="U21560" s="213"/>
      <c r="V21560" s="213"/>
      <c r="W21560" s="213"/>
      <c r="X21560" s="214"/>
      <c r="Y21560" s="214"/>
      <c r="Z21560" s="214"/>
      <c r="AA21560" s="217"/>
      <c r="AB21560" s="217"/>
      <c r="AC21560" s="217"/>
      <c r="AD21560" s="213"/>
    </row>
    <row r="21561" spans="20:30" x14ac:dyDescent="0.2">
      <c r="T21561" s="212"/>
      <c r="U21561" s="213"/>
      <c r="V21561" s="213"/>
      <c r="W21561" s="213"/>
      <c r="X21561" s="214"/>
      <c r="Y21561" s="214"/>
      <c r="Z21561" s="214"/>
      <c r="AA21561" s="217"/>
      <c r="AB21561" s="217"/>
      <c r="AC21561" s="217"/>
      <c r="AD21561" s="213"/>
    </row>
    <row r="21562" spans="20:30" x14ac:dyDescent="0.2">
      <c r="T21562" s="212"/>
      <c r="U21562" s="213"/>
      <c r="V21562" s="213"/>
      <c r="W21562" s="213"/>
      <c r="X21562" s="214"/>
      <c r="Y21562" s="214"/>
      <c r="Z21562" s="214"/>
      <c r="AA21562" s="217"/>
      <c r="AB21562" s="217"/>
      <c r="AC21562" s="217"/>
      <c r="AD21562" s="213"/>
    </row>
    <row r="21563" spans="20:30" x14ac:dyDescent="0.2">
      <c r="T21563" s="212"/>
      <c r="U21563" s="213"/>
      <c r="V21563" s="213"/>
      <c r="W21563" s="213"/>
      <c r="X21563" s="214"/>
      <c r="Y21563" s="214"/>
      <c r="Z21563" s="214"/>
      <c r="AA21563" s="217"/>
      <c r="AB21563" s="217"/>
      <c r="AC21563" s="217"/>
      <c r="AD21563" s="213"/>
    </row>
    <row r="21564" spans="20:30" x14ac:dyDescent="0.2">
      <c r="T21564" s="212"/>
      <c r="U21564" s="213"/>
      <c r="V21564" s="213"/>
      <c r="W21564" s="213"/>
      <c r="X21564" s="214"/>
      <c r="Y21564" s="214"/>
      <c r="Z21564" s="214"/>
      <c r="AA21564" s="217"/>
      <c r="AB21564" s="217"/>
      <c r="AC21564" s="217"/>
      <c r="AD21564" s="213"/>
    </row>
    <row r="21565" spans="20:30" x14ac:dyDescent="0.2">
      <c r="T21565" s="212"/>
      <c r="U21565" s="213"/>
      <c r="V21565" s="213"/>
      <c r="W21565" s="213"/>
      <c r="X21565" s="214"/>
      <c r="Y21565" s="214"/>
      <c r="Z21565" s="214"/>
      <c r="AA21565" s="217"/>
      <c r="AB21565" s="217"/>
      <c r="AC21565" s="217"/>
      <c r="AD21565" s="213"/>
    </row>
    <row r="21566" spans="20:30" x14ac:dyDescent="0.2">
      <c r="T21566" s="212"/>
      <c r="U21566" s="213"/>
      <c r="V21566" s="213"/>
      <c r="W21566" s="213"/>
      <c r="X21566" s="214"/>
      <c r="Y21566" s="214"/>
      <c r="Z21566" s="214"/>
      <c r="AA21566" s="217"/>
      <c r="AB21566" s="217"/>
      <c r="AC21566" s="217"/>
      <c r="AD21566" s="213"/>
    </row>
    <row r="21567" spans="20:30" x14ac:dyDescent="0.2">
      <c r="T21567" s="212"/>
      <c r="U21567" s="213"/>
      <c r="V21567" s="213"/>
      <c r="W21567" s="213"/>
      <c r="X21567" s="214"/>
      <c r="Y21567" s="214"/>
      <c r="Z21567" s="214"/>
      <c r="AA21567" s="217"/>
      <c r="AB21567" s="217"/>
      <c r="AC21567" s="217"/>
      <c r="AD21567" s="213"/>
    </row>
    <row r="21568" spans="20:30" x14ac:dyDescent="0.2">
      <c r="T21568" s="212"/>
      <c r="U21568" s="213"/>
      <c r="V21568" s="213"/>
      <c r="W21568" s="213"/>
      <c r="X21568" s="214"/>
      <c r="Y21568" s="214"/>
      <c r="Z21568" s="214"/>
      <c r="AA21568" s="217"/>
      <c r="AB21568" s="217"/>
      <c r="AC21568" s="217"/>
      <c r="AD21568" s="213"/>
    </row>
    <row r="21569" spans="20:30" x14ac:dyDescent="0.2">
      <c r="T21569" s="212"/>
      <c r="U21569" s="213"/>
      <c r="V21569" s="213"/>
      <c r="W21569" s="213"/>
      <c r="X21569" s="214"/>
      <c r="Y21569" s="214"/>
      <c r="Z21569" s="214"/>
      <c r="AA21569" s="217"/>
      <c r="AB21569" s="217"/>
      <c r="AC21569" s="217"/>
      <c r="AD21569" s="213"/>
    </row>
    <row r="21570" spans="20:30" x14ac:dyDescent="0.2">
      <c r="T21570" s="212"/>
      <c r="U21570" s="213"/>
      <c r="V21570" s="213"/>
      <c r="W21570" s="213"/>
      <c r="X21570" s="214"/>
      <c r="Y21570" s="214"/>
      <c r="Z21570" s="214"/>
      <c r="AA21570" s="217"/>
      <c r="AB21570" s="217"/>
      <c r="AC21570" s="217"/>
      <c r="AD21570" s="213"/>
    </row>
    <row r="21571" spans="20:30" x14ac:dyDescent="0.2">
      <c r="T21571" s="212"/>
      <c r="U21571" s="213"/>
      <c r="V21571" s="213"/>
      <c r="W21571" s="213"/>
      <c r="X21571" s="214"/>
      <c r="Y21571" s="214"/>
      <c r="Z21571" s="214"/>
      <c r="AA21571" s="217"/>
      <c r="AB21571" s="217"/>
      <c r="AC21571" s="217"/>
      <c r="AD21571" s="213"/>
    </row>
    <row r="21572" spans="20:30" x14ac:dyDescent="0.2">
      <c r="T21572" s="212"/>
      <c r="U21572" s="213"/>
      <c r="V21572" s="213"/>
      <c r="W21572" s="213"/>
      <c r="X21572" s="214"/>
      <c r="Y21572" s="214"/>
      <c r="Z21572" s="214"/>
      <c r="AA21572" s="217"/>
      <c r="AB21572" s="217"/>
      <c r="AC21572" s="217"/>
      <c r="AD21572" s="213"/>
    </row>
    <row r="21573" spans="20:30" x14ac:dyDescent="0.2">
      <c r="T21573" s="212"/>
      <c r="U21573" s="213"/>
      <c r="V21573" s="213"/>
      <c r="W21573" s="213"/>
      <c r="X21573" s="214"/>
      <c r="Y21573" s="214"/>
      <c r="Z21573" s="214"/>
      <c r="AA21573" s="217"/>
      <c r="AB21573" s="217"/>
      <c r="AC21573" s="217"/>
      <c r="AD21573" s="213"/>
    </row>
    <row r="21574" spans="20:30" x14ac:dyDescent="0.2">
      <c r="T21574" s="212"/>
      <c r="U21574" s="213"/>
      <c r="V21574" s="213"/>
      <c r="W21574" s="213"/>
      <c r="X21574" s="214"/>
      <c r="Y21574" s="214"/>
      <c r="Z21574" s="214"/>
      <c r="AA21574" s="217"/>
      <c r="AB21574" s="217"/>
      <c r="AC21574" s="217"/>
      <c r="AD21574" s="213"/>
    </row>
    <row r="21575" spans="20:30" x14ac:dyDescent="0.2">
      <c r="T21575" s="212"/>
      <c r="U21575" s="213"/>
      <c r="V21575" s="213"/>
      <c r="W21575" s="213"/>
      <c r="X21575" s="214"/>
      <c r="Y21575" s="214"/>
      <c r="Z21575" s="214"/>
      <c r="AA21575" s="217"/>
      <c r="AB21575" s="217"/>
      <c r="AC21575" s="217"/>
      <c r="AD21575" s="213"/>
    </row>
    <row r="21576" spans="20:30" x14ac:dyDescent="0.2">
      <c r="T21576" s="212"/>
      <c r="U21576" s="213"/>
      <c r="V21576" s="213"/>
      <c r="W21576" s="213"/>
      <c r="X21576" s="214"/>
      <c r="Y21576" s="214"/>
      <c r="Z21576" s="214"/>
      <c r="AA21576" s="217"/>
      <c r="AB21576" s="217"/>
      <c r="AC21576" s="217"/>
      <c r="AD21576" s="213"/>
    </row>
    <row r="21577" spans="20:30" x14ac:dyDescent="0.2">
      <c r="T21577" s="212"/>
      <c r="U21577" s="213"/>
      <c r="V21577" s="213"/>
      <c r="W21577" s="213"/>
      <c r="X21577" s="214"/>
      <c r="Y21577" s="214"/>
      <c r="Z21577" s="214"/>
      <c r="AA21577" s="217"/>
      <c r="AB21577" s="217"/>
      <c r="AC21577" s="217"/>
      <c r="AD21577" s="213"/>
    </row>
    <row r="21578" spans="20:30" x14ac:dyDescent="0.2">
      <c r="T21578" s="212"/>
      <c r="U21578" s="213"/>
      <c r="V21578" s="213"/>
      <c r="W21578" s="213"/>
      <c r="X21578" s="214"/>
      <c r="Y21578" s="214"/>
      <c r="Z21578" s="214"/>
      <c r="AA21578" s="217"/>
      <c r="AB21578" s="217"/>
      <c r="AC21578" s="217"/>
      <c r="AD21578" s="213"/>
    </row>
    <row r="21579" spans="20:30" x14ac:dyDescent="0.2">
      <c r="T21579" s="212"/>
      <c r="U21579" s="213"/>
      <c r="V21579" s="213"/>
      <c r="W21579" s="213"/>
      <c r="X21579" s="214"/>
      <c r="Y21579" s="214"/>
      <c r="Z21579" s="214"/>
      <c r="AA21579" s="217"/>
      <c r="AB21579" s="217"/>
      <c r="AC21579" s="217"/>
      <c r="AD21579" s="213"/>
    </row>
    <row r="21580" spans="20:30" x14ac:dyDescent="0.2">
      <c r="T21580" s="212"/>
      <c r="U21580" s="213"/>
      <c r="V21580" s="213"/>
      <c r="W21580" s="213"/>
      <c r="X21580" s="214"/>
      <c r="Y21580" s="214"/>
      <c r="Z21580" s="214"/>
      <c r="AA21580" s="217"/>
      <c r="AB21580" s="217"/>
      <c r="AC21580" s="217"/>
      <c r="AD21580" s="213"/>
    </row>
    <row r="21581" spans="20:30" x14ac:dyDescent="0.2">
      <c r="T21581" s="212"/>
      <c r="U21581" s="213"/>
      <c r="V21581" s="213"/>
      <c r="W21581" s="213"/>
      <c r="X21581" s="214"/>
      <c r="Y21581" s="214"/>
      <c r="Z21581" s="214"/>
      <c r="AA21581" s="217"/>
      <c r="AB21581" s="217"/>
      <c r="AC21581" s="217"/>
      <c r="AD21581" s="213"/>
    </row>
    <row r="21582" spans="20:30" x14ac:dyDescent="0.2">
      <c r="T21582" s="212"/>
      <c r="U21582" s="213"/>
      <c r="V21582" s="213"/>
      <c r="W21582" s="213"/>
      <c r="X21582" s="214"/>
      <c r="Y21582" s="214"/>
      <c r="Z21582" s="214"/>
      <c r="AA21582" s="217"/>
      <c r="AB21582" s="217"/>
      <c r="AC21582" s="217"/>
      <c r="AD21582" s="213"/>
    </row>
    <row r="21583" spans="20:30" x14ac:dyDescent="0.2">
      <c r="T21583" s="212"/>
      <c r="U21583" s="213"/>
      <c r="V21583" s="213"/>
      <c r="W21583" s="213"/>
      <c r="X21583" s="214"/>
      <c r="Y21583" s="214"/>
      <c r="Z21583" s="214"/>
      <c r="AA21583" s="217"/>
      <c r="AB21583" s="217"/>
      <c r="AC21583" s="217"/>
      <c r="AD21583" s="213"/>
    </row>
    <row r="21584" spans="20:30" x14ac:dyDescent="0.2">
      <c r="T21584" s="212"/>
      <c r="U21584" s="213"/>
      <c r="V21584" s="213"/>
      <c r="W21584" s="213"/>
      <c r="X21584" s="214"/>
      <c r="Y21584" s="214"/>
      <c r="Z21584" s="214"/>
      <c r="AA21584" s="217"/>
      <c r="AB21584" s="217"/>
      <c r="AC21584" s="217"/>
      <c r="AD21584" s="213"/>
    </row>
    <row r="21585" spans="20:30" x14ac:dyDescent="0.2">
      <c r="T21585" s="212"/>
      <c r="U21585" s="213"/>
      <c r="V21585" s="213"/>
      <c r="W21585" s="213"/>
      <c r="X21585" s="214"/>
      <c r="Y21585" s="214"/>
      <c r="Z21585" s="214"/>
      <c r="AA21585" s="217"/>
      <c r="AB21585" s="217"/>
      <c r="AC21585" s="217"/>
      <c r="AD21585" s="213"/>
    </row>
    <row r="21586" spans="20:30" x14ac:dyDescent="0.2">
      <c r="T21586" s="212"/>
      <c r="U21586" s="213"/>
      <c r="V21586" s="213"/>
      <c r="W21586" s="213"/>
      <c r="X21586" s="214"/>
      <c r="Y21586" s="214"/>
      <c r="Z21586" s="214"/>
      <c r="AA21586" s="217"/>
      <c r="AB21586" s="217"/>
      <c r="AC21586" s="217"/>
      <c r="AD21586" s="213"/>
    </row>
    <row r="21587" spans="20:30" x14ac:dyDescent="0.2">
      <c r="T21587" s="212"/>
      <c r="U21587" s="213"/>
      <c r="V21587" s="213"/>
      <c r="W21587" s="213"/>
      <c r="X21587" s="214"/>
      <c r="Y21587" s="214"/>
      <c r="Z21587" s="214"/>
      <c r="AA21587" s="217"/>
      <c r="AB21587" s="217"/>
      <c r="AC21587" s="217"/>
      <c r="AD21587" s="213"/>
    </row>
    <row r="21588" spans="20:30" x14ac:dyDescent="0.2">
      <c r="T21588" s="212"/>
      <c r="U21588" s="213"/>
      <c r="V21588" s="213"/>
      <c r="W21588" s="213"/>
      <c r="X21588" s="214"/>
      <c r="Y21588" s="214"/>
      <c r="Z21588" s="214"/>
      <c r="AA21588" s="217"/>
      <c r="AB21588" s="217"/>
      <c r="AC21588" s="217"/>
      <c r="AD21588" s="213"/>
    </row>
    <row r="21589" spans="20:30" x14ac:dyDescent="0.2">
      <c r="T21589" s="212"/>
      <c r="U21589" s="213"/>
      <c r="V21589" s="213"/>
      <c r="W21589" s="213"/>
      <c r="X21589" s="214"/>
      <c r="Y21589" s="214"/>
      <c r="Z21589" s="214"/>
      <c r="AA21589" s="217"/>
      <c r="AB21589" s="217"/>
      <c r="AC21589" s="217"/>
      <c r="AD21589" s="213"/>
    </row>
    <row r="21590" spans="20:30" x14ac:dyDescent="0.2">
      <c r="T21590" s="212"/>
      <c r="U21590" s="213"/>
      <c r="V21590" s="213"/>
      <c r="W21590" s="213"/>
      <c r="X21590" s="214"/>
      <c r="Y21590" s="214"/>
      <c r="Z21590" s="214"/>
      <c r="AA21590" s="217"/>
      <c r="AB21590" s="217"/>
      <c r="AC21590" s="217"/>
      <c r="AD21590" s="213"/>
    </row>
    <row r="21591" spans="20:30" x14ac:dyDescent="0.2">
      <c r="T21591" s="212"/>
      <c r="U21591" s="213"/>
      <c r="V21591" s="213"/>
      <c r="W21591" s="213"/>
      <c r="X21591" s="214"/>
      <c r="Y21591" s="214"/>
      <c r="Z21591" s="214"/>
      <c r="AA21591" s="217"/>
      <c r="AB21591" s="217"/>
      <c r="AC21591" s="217"/>
      <c r="AD21591" s="213"/>
    </row>
    <row r="21592" spans="20:30" x14ac:dyDescent="0.2">
      <c r="T21592" s="212"/>
      <c r="U21592" s="213"/>
      <c r="V21592" s="213"/>
      <c r="W21592" s="213"/>
      <c r="X21592" s="214"/>
      <c r="Y21592" s="214"/>
      <c r="Z21592" s="214"/>
      <c r="AA21592" s="217"/>
      <c r="AB21592" s="217"/>
      <c r="AC21592" s="217"/>
      <c r="AD21592" s="213"/>
    </row>
    <row r="21593" spans="20:30" x14ac:dyDescent="0.2">
      <c r="T21593" s="212"/>
      <c r="U21593" s="213"/>
      <c r="V21593" s="213"/>
      <c r="W21593" s="213"/>
      <c r="X21593" s="214"/>
      <c r="Y21593" s="214"/>
      <c r="Z21593" s="214"/>
      <c r="AA21593" s="217"/>
      <c r="AB21593" s="217"/>
      <c r="AC21593" s="217"/>
      <c r="AD21593" s="213"/>
    </row>
    <row r="21594" spans="20:30" x14ac:dyDescent="0.2">
      <c r="T21594" s="212"/>
      <c r="U21594" s="213"/>
      <c r="V21594" s="213"/>
      <c r="W21594" s="213"/>
      <c r="X21594" s="214"/>
      <c r="Y21594" s="214"/>
      <c r="Z21594" s="214"/>
      <c r="AA21594" s="217"/>
      <c r="AB21594" s="217"/>
      <c r="AC21594" s="217"/>
      <c r="AD21594" s="213"/>
    </row>
    <row r="21595" spans="20:30" x14ac:dyDescent="0.2">
      <c r="T21595" s="212"/>
      <c r="U21595" s="213"/>
      <c r="V21595" s="213"/>
      <c r="W21595" s="213"/>
      <c r="X21595" s="214"/>
      <c r="Y21595" s="214"/>
      <c r="Z21595" s="214"/>
      <c r="AA21595" s="217"/>
      <c r="AB21595" s="217"/>
      <c r="AC21595" s="217"/>
      <c r="AD21595" s="213"/>
    </row>
    <row r="21596" spans="20:30" x14ac:dyDescent="0.2">
      <c r="T21596" s="212"/>
      <c r="U21596" s="213"/>
      <c r="V21596" s="213"/>
      <c r="W21596" s="213"/>
      <c r="X21596" s="214"/>
      <c r="Y21596" s="214"/>
      <c r="Z21596" s="214"/>
      <c r="AA21596" s="217"/>
      <c r="AB21596" s="217"/>
      <c r="AC21596" s="217"/>
      <c r="AD21596" s="213"/>
    </row>
    <row r="21597" spans="20:30" x14ac:dyDescent="0.2">
      <c r="T21597" s="212"/>
      <c r="U21597" s="213"/>
      <c r="V21597" s="213"/>
      <c r="W21597" s="213"/>
      <c r="X21597" s="214"/>
      <c r="Y21597" s="214"/>
      <c r="Z21597" s="214"/>
      <c r="AA21597" s="217"/>
      <c r="AB21597" s="217"/>
      <c r="AC21597" s="217"/>
      <c r="AD21597" s="213"/>
    </row>
    <row r="21598" spans="20:30" x14ac:dyDescent="0.2">
      <c r="T21598" s="212"/>
      <c r="U21598" s="213"/>
      <c r="V21598" s="213"/>
      <c r="W21598" s="213"/>
      <c r="X21598" s="214"/>
      <c r="Y21598" s="214"/>
      <c r="Z21598" s="214"/>
      <c r="AA21598" s="217"/>
      <c r="AB21598" s="217"/>
      <c r="AC21598" s="217"/>
      <c r="AD21598" s="213"/>
    </row>
    <row r="21599" spans="20:30" x14ac:dyDescent="0.2">
      <c r="T21599" s="212"/>
      <c r="U21599" s="213"/>
      <c r="V21599" s="213"/>
      <c r="W21599" s="213"/>
      <c r="X21599" s="214"/>
      <c r="Y21599" s="214"/>
      <c r="Z21599" s="214"/>
      <c r="AA21599" s="217"/>
      <c r="AB21599" s="217"/>
      <c r="AC21599" s="217"/>
      <c r="AD21599" s="213"/>
    </row>
    <row r="21600" spans="20:30" x14ac:dyDescent="0.2">
      <c r="T21600" s="212"/>
      <c r="U21600" s="213"/>
      <c r="V21600" s="213"/>
      <c r="W21600" s="213"/>
      <c r="X21600" s="214"/>
      <c r="Y21600" s="214"/>
      <c r="Z21600" s="214"/>
      <c r="AA21600" s="217"/>
      <c r="AB21600" s="217"/>
      <c r="AC21600" s="217"/>
      <c r="AD21600" s="213"/>
    </row>
    <row r="21601" spans="20:30" x14ac:dyDescent="0.2">
      <c r="T21601" s="212"/>
      <c r="U21601" s="213"/>
      <c r="V21601" s="213"/>
      <c r="W21601" s="213"/>
      <c r="X21601" s="214"/>
      <c r="Y21601" s="214"/>
      <c r="Z21601" s="214"/>
      <c r="AA21601" s="217"/>
      <c r="AB21601" s="217"/>
      <c r="AC21601" s="217"/>
      <c r="AD21601" s="213"/>
    </row>
    <row r="21602" spans="20:30" x14ac:dyDescent="0.2">
      <c r="T21602" s="212"/>
      <c r="U21602" s="213"/>
      <c r="V21602" s="213"/>
      <c r="W21602" s="213"/>
      <c r="X21602" s="214"/>
      <c r="Y21602" s="214"/>
      <c r="Z21602" s="214"/>
      <c r="AA21602" s="217"/>
      <c r="AB21602" s="217"/>
      <c r="AC21602" s="217"/>
      <c r="AD21602" s="213"/>
    </row>
    <row r="21603" spans="20:30" x14ac:dyDescent="0.2">
      <c r="T21603" s="212"/>
      <c r="U21603" s="213"/>
      <c r="V21603" s="213"/>
      <c r="W21603" s="213"/>
      <c r="X21603" s="214"/>
      <c r="Y21603" s="214"/>
      <c r="Z21603" s="214"/>
      <c r="AA21603" s="217"/>
      <c r="AB21603" s="217"/>
      <c r="AC21603" s="217"/>
      <c r="AD21603" s="213"/>
    </row>
    <row r="21604" spans="20:30" x14ac:dyDescent="0.2">
      <c r="T21604" s="212"/>
      <c r="U21604" s="213"/>
      <c r="V21604" s="213"/>
      <c r="W21604" s="213"/>
      <c r="X21604" s="214"/>
      <c r="Y21604" s="214"/>
      <c r="Z21604" s="214"/>
      <c r="AA21604" s="217"/>
      <c r="AB21604" s="217"/>
      <c r="AC21604" s="217"/>
      <c r="AD21604" s="213"/>
    </row>
    <row r="21605" spans="20:30" x14ac:dyDescent="0.2">
      <c r="T21605" s="212"/>
      <c r="U21605" s="213"/>
      <c r="V21605" s="213"/>
      <c r="W21605" s="213"/>
      <c r="X21605" s="214"/>
      <c r="Y21605" s="214"/>
      <c r="Z21605" s="214"/>
      <c r="AA21605" s="217"/>
      <c r="AB21605" s="217"/>
      <c r="AC21605" s="217"/>
      <c r="AD21605" s="213"/>
    </row>
    <row r="21606" spans="20:30" x14ac:dyDescent="0.2">
      <c r="T21606" s="212"/>
      <c r="U21606" s="213"/>
      <c r="V21606" s="213"/>
      <c r="W21606" s="213"/>
      <c r="X21606" s="214"/>
      <c r="Y21606" s="214"/>
      <c r="Z21606" s="214"/>
      <c r="AA21606" s="217"/>
      <c r="AB21606" s="217"/>
      <c r="AC21606" s="217"/>
      <c r="AD21606" s="213"/>
    </row>
    <row r="21607" spans="20:30" x14ac:dyDescent="0.2">
      <c r="T21607" s="212"/>
      <c r="U21607" s="213"/>
      <c r="V21607" s="213"/>
      <c r="W21607" s="213"/>
      <c r="X21607" s="214"/>
      <c r="Y21607" s="214"/>
      <c r="Z21607" s="214"/>
      <c r="AA21607" s="217"/>
      <c r="AB21607" s="217"/>
      <c r="AC21607" s="217"/>
      <c r="AD21607" s="213"/>
    </row>
    <row r="21608" spans="20:30" x14ac:dyDescent="0.2">
      <c r="T21608" s="212"/>
      <c r="U21608" s="213"/>
      <c r="V21608" s="213"/>
      <c r="W21608" s="213"/>
      <c r="X21608" s="214"/>
      <c r="Y21608" s="214"/>
      <c r="Z21608" s="214"/>
      <c r="AA21608" s="217"/>
      <c r="AB21608" s="217"/>
      <c r="AC21608" s="217"/>
      <c r="AD21608" s="213"/>
    </row>
    <row r="21609" spans="20:30" x14ac:dyDescent="0.2">
      <c r="T21609" s="212"/>
      <c r="U21609" s="213"/>
      <c r="V21609" s="213"/>
      <c r="W21609" s="213"/>
      <c r="X21609" s="214"/>
      <c r="Y21609" s="214"/>
      <c r="Z21609" s="214"/>
      <c r="AA21609" s="217"/>
      <c r="AB21609" s="217"/>
      <c r="AC21609" s="217"/>
      <c r="AD21609" s="213"/>
    </row>
    <row r="21610" spans="20:30" x14ac:dyDescent="0.2">
      <c r="T21610" s="212"/>
      <c r="U21610" s="213"/>
      <c r="V21610" s="213"/>
      <c r="W21610" s="213"/>
      <c r="X21610" s="214"/>
      <c r="Y21610" s="214"/>
      <c r="Z21610" s="214"/>
      <c r="AA21610" s="217"/>
      <c r="AB21610" s="217"/>
      <c r="AC21610" s="217"/>
      <c r="AD21610" s="213"/>
    </row>
    <row r="21611" spans="20:30" x14ac:dyDescent="0.2">
      <c r="T21611" s="212"/>
      <c r="U21611" s="213"/>
      <c r="V21611" s="213"/>
      <c r="W21611" s="213"/>
      <c r="X21611" s="214"/>
      <c r="Y21611" s="214"/>
      <c r="Z21611" s="214"/>
      <c r="AA21611" s="217"/>
      <c r="AB21611" s="217"/>
      <c r="AC21611" s="217"/>
      <c r="AD21611" s="213"/>
    </row>
    <row r="21612" spans="20:30" x14ac:dyDescent="0.2">
      <c r="T21612" s="212"/>
      <c r="U21612" s="213"/>
      <c r="V21612" s="213"/>
      <c r="W21612" s="213"/>
      <c r="X21612" s="214"/>
      <c r="Y21612" s="214"/>
      <c r="Z21612" s="214"/>
      <c r="AA21612" s="217"/>
      <c r="AB21612" s="217"/>
      <c r="AC21612" s="217"/>
      <c r="AD21612" s="213"/>
    </row>
    <row r="21613" spans="20:30" x14ac:dyDescent="0.2">
      <c r="T21613" s="212"/>
      <c r="U21613" s="213"/>
      <c r="V21613" s="213"/>
      <c r="W21613" s="213"/>
      <c r="X21613" s="214"/>
      <c r="Y21613" s="214"/>
      <c r="Z21613" s="214"/>
      <c r="AA21613" s="217"/>
      <c r="AB21613" s="217"/>
      <c r="AC21613" s="217"/>
      <c r="AD21613" s="213"/>
    </row>
    <row r="21614" spans="20:30" x14ac:dyDescent="0.2">
      <c r="T21614" s="212"/>
      <c r="U21614" s="213"/>
      <c r="V21614" s="213"/>
      <c r="W21614" s="213"/>
      <c r="X21614" s="214"/>
      <c r="Y21614" s="214"/>
      <c r="Z21614" s="214"/>
      <c r="AA21614" s="217"/>
      <c r="AB21614" s="217"/>
      <c r="AC21614" s="217"/>
      <c r="AD21614" s="213"/>
    </row>
    <row r="21615" spans="20:30" x14ac:dyDescent="0.2">
      <c r="T21615" s="212"/>
      <c r="U21615" s="213"/>
      <c r="V21615" s="213"/>
      <c r="W21615" s="213"/>
      <c r="X21615" s="214"/>
      <c r="Y21615" s="214"/>
      <c r="Z21615" s="214"/>
      <c r="AA21615" s="217"/>
      <c r="AB21615" s="217"/>
      <c r="AC21615" s="217"/>
      <c r="AD21615" s="213"/>
    </row>
    <row r="21616" spans="20:30" x14ac:dyDescent="0.2">
      <c r="T21616" s="212"/>
      <c r="U21616" s="213"/>
      <c r="V21616" s="213"/>
      <c r="W21616" s="213"/>
      <c r="X21616" s="214"/>
      <c r="Y21616" s="214"/>
      <c r="Z21616" s="214"/>
      <c r="AA21616" s="217"/>
      <c r="AB21616" s="217"/>
      <c r="AC21616" s="217"/>
      <c r="AD21616" s="213"/>
    </row>
    <row r="21617" spans="20:30" x14ac:dyDescent="0.2">
      <c r="T21617" s="212"/>
      <c r="U21617" s="213"/>
      <c r="V21617" s="213"/>
      <c r="W21617" s="213"/>
      <c r="X21617" s="214"/>
      <c r="Y21617" s="214"/>
      <c r="Z21617" s="214"/>
      <c r="AA21617" s="217"/>
      <c r="AB21617" s="217"/>
      <c r="AC21617" s="217"/>
      <c r="AD21617" s="213"/>
    </row>
    <row r="21618" spans="20:30" x14ac:dyDescent="0.2">
      <c r="T21618" s="212"/>
      <c r="U21618" s="213"/>
      <c r="V21618" s="213"/>
      <c r="W21618" s="213"/>
      <c r="X21618" s="214"/>
      <c r="Y21618" s="214"/>
      <c r="Z21618" s="214"/>
      <c r="AA21618" s="217"/>
      <c r="AB21618" s="217"/>
      <c r="AC21618" s="217"/>
      <c r="AD21618" s="213"/>
    </row>
    <row r="21619" spans="20:30" x14ac:dyDescent="0.2">
      <c r="T21619" s="212"/>
      <c r="U21619" s="213"/>
      <c r="V21619" s="213"/>
      <c r="W21619" s="213"/>
      <c r="X21619" s="214"/>
      <c r="Y21619" s="214"/>
      <c r="Z21619" s="214"/>
      <c r="AA21619" s="217"/>
      <c r="AB21619" s="217"/>
      <c r="AC21619" s="217"/>
      <c r="AD21619" s="213"/>
    </row>
    <row r="21620" spans="20:30" x14ac:dyDescent="0.2">
      <c r="T21620" s="212"/>
      <c r="U21620" s="213"/>
      <c r="V21620" s="213"/>
      <c r="W21620" s="213"/>
      <c r="X21620" s="214"/>
      <c r="Y21620" s="214"/>
      <c r="Z21620" s="214"/>
      <c r="AA21620" s="217"/>
      <c r="AB21620" s="217"/>
      <c r="AC21620" s="217"/>
      <c r="AD21620" s="213"/>
    </row>
    <row r="21621" spans="20:30" x14ac:dyDescent="0.2">
      <c r="T21621" s="212"/>
      <c r="U21621" s="213"/>
      <c r="V21621" s="213"/>
      <c r="W21621" s="213"/>
      <c r="X21621" s="214"/>
      <c r="Y21621" s="214"/>
      <c r="Z21621" s="214"/>
      <c r="AA21621" s="217"/>
      <c r="AB21621" s="217"/>
      <c r="AC21621" s="217"/>
      <c r="AD21621" s="213"/>
    </row>
    <row r="21622" spans="20:30" x14ac:dyDescent="0.2">
      <c r="T21622" s="212"/>
      <c r="U21622" s="213"/>
      <c r="V21622" s="213"/>
      <c r="W21622" s="213"/>
      <c r="X21622" s="214"/>
      <c r="Y21622" s="214"/>
      <c r="Z21622" s="214"/>
      <c r="AA21622" s="217"/>
      <c r="AB21622" s="217"/>
      <c r="AC21622" s="217"/>
      <c r="AD21622" s="213"/>
    </row>
    <row r="21623" spans="20:30" x14ac:dyDescent="0.2">
      <c r="T21623" s="212"/>
      <c r="U21623" s="213"/>
      <c r="V21623" s="213"/>
      <c r="W21623" s="213"/>
      <c r="X21623" s="214"/>
      <c r="Y21623" s="214"/>
      <c r="Z21623" s="214"/>
      <c r="AA21623" s="217"/>
      <c r="AB21623" s="217"/>
      <c r="AC21623" s="217"/>
      <c r="AD21623" s="213"/>
    </row>
    <row r="21624" spans="20:30" x14ac:dyDescent="0.2">
      <c r="T21624" s="212"/>
      <c r="U21624" s="213"/>
      <c r="V21624" s="213"/>
      <c r="W21624" s="213"/>
      <c r="X21624" s="214"/>
      <c r="Y21624" s="214"/>
      <c r="Z21624" s="214"/>
      <c r="AA21624" s="217"/>
      <c r="AB21624" s="217"/>
      <c r="AC21624" s="217"/>
      <c r="AD21624" s="213"/>
    </row>
    <row r="21625" spans="20:30" x14ac:dyDescent="0.2">
      <c r="T21625" s="212"/>
      <c r="U21625" s="213"/>
      <c r="V21625" s="213"/>
      <c r="W21625" s="213"/>
      <c r="X21625" s="214"/>
      <c r="Y21625" s="214"/>
      <c r="Z21625" s="214"/>
      <c r="AA21625" s="217"/>
      <c r="AB21625" s="217"/>
      <c r="AC21625" s="217"/>
      <c r="AD21625" s="213"/>
    </row>
    <row r="21626" spans="20:30" x14ac:dyDescent="0.2">
      <c r="T21626" s="212"/>
      <c r="U21626" s="213"/>
      <c r="V21626" s="213"/>
      <c r="W21626" s="213"/>
      <c r="X21626" s="214"/>
      <c r="Y21626" s="214"/>
      <c r="Z21626" s="214"/>
      <c r="AA21626" s="217"/>
      <c r="AB21626" s="217"/>
      <c r="AC21626" s="217"/>
      <c r="AD21626" s="213"/>
    </row>
    <row r="21627" spans="20:30" x14ac:dyDescent="0.2">
      <c r="T21627" s="212"/>
      <c r="U21627" s="213"/>
      <c r="V21627" s="213"/>
      <c r="W21627" s="213"/>
      <c r="X21627" s="214"/>
      <c r="Y21627" s="214"/>
      <c r="Z21627" s="214"/>
      <c r="AA21627" s="217"/>
      <c r="AB21627" s="217"/>
      <c r="AC21627" s="217"/>
      <c r="AD21627" s="213"/>
    </row>
    <row r="21628" spans="20:30" x14ac:dyDescent="0.2">
      <c r="T21628" s="212"/>
      <c r="U21628" s="213"/>
      <c r="V21628" s="213"/>
      <c r="W21628" s="213"/>
      <c r="X21628" s="214"/>
      <c r="Y21628" s="214"/>
      <c r="Z21628" s="214"/>
      <c r="AA21628" s="217"/>
      <c r="AB21628" s="217"/>
      <c r="AC21628" s="217"/>
      <c r="AD21628" s="213"/>
    </row>
    <row r="21629" spans="20:30" x14ac:dyDescent="0.2">
      <c r="T21629" s="212"/>
      <c r="U21629" s="213"/>
      <c r="V21629" s="213"/>
      <c r="W21629" s="213"/>
      <c r="X21629" s="214"/>
      <c r="Y21629" s="214"/>
      <c r="Z21629" s="214"/>
      <c r="AA21629" s="217"/>
      <c r="AB21629" s="217"/>
      <c r="AC21629" s="217"/>
      <c r="AD21629" s="213"/>
    </row>
    <row r="21630" spans="20:30" x14ac:dyDescent="0.2">
      <c r="T21630" s="212"/>
      <c r="U21630" s="213"/>
      <c r="V21630" s="213"/>
      <c r="W21630" s="213"/>
      <c r="X21630" s="214"/>
      <c r="Y21630" s="214"/>
      <c r="Z21630" s="214"/>
      <c r="AA21630" s="217"/>
      <c r="AB21630" s="217"/>
      <c r="AC21630" s="217"/>
      <c r="AD21630" s="213"/>
    </row>
    <row r="21631" spans="20:30" x14ac:dyDescent="0.2">
      <c r="T21631" s="212"/>
      <c r="U21631" s="213"/>
      <c r="V21631" s="213"/>
      <c r="W21631" s="213"/>
      <c r="X21631" s="214"/>
      <c r="Y21631" s="214"/>
      <c r="Z21631" s="214"/>
      <c r="AA21631" s="217"/>
      <c r="AB21631" s="217"/>
      <c r="AC21631" s="217"/>
      <c r="AD21631" s="213"/>
    </row>
    <row r="21632" spans="20:30" x14ac:dyDescent="0.2">
      <c r="T21632" s="212"/>
      <c r="U21632" s="213"/>
      <c r="V21632" s="213"/>
      <c r="W21632" s="213"/>
      <c r="X21632" s="214"/>
      <c r="Y21632" s="214"/>
      <c r="Z21632" s="214"/>
      <c r="AA21632" s="217"/>
      <c r="AB21632" s="217"/>
      <c r="AC21632" s="217"/>
      <c r="AD21632" s="213"/>
    </row>
    <row r="21633" spans="20:30" x14ac:dyDescent="0.2">
      <c r="T21633" s="212"/>
      <c r="U21633" s="213"/>
      <c r="V21633" s="213"/>
      <c r="W21633" s="213"/>
      <c r="X21633" s="214"/>
      <c r="Y21633" s="214"/>
      <c r="Z21633" s="214"/>
      <c r="AA21633" s="217"/>
      <c r="AB21633" s="217"/>
      <c r="AC21633" s="217"/>
      <c r="AD21633" s="213"/>
    </row>
    <row r="21634" spans="20:30" x14ac:dyDescent="0.2">
      <c r="T21634" s="212"/>
      <c r="U21634" s="213"/>
      <c r="V21634" s="213"/>
      <c r="W21634" s="213"/>
      <c r="X21634" s="214"/>
      <c r="Y21634" s="214"/>
      <c r="Z21634" s="214"/>
      <c r="AA21634" s="217"/>
      <c r="AB21634" s="217"/>
      <c r="AC21634" s="217"/>
      <c r="AD21634" s="213"/>
    </row>
    <row r="21635" spans="20:30" x14ac:dyDescent="0.2">
      <c r="T21635" s="212"/>
      <c r="U21635" s="213"/>
      <c r="V21635" s="213"/>
      <c r="W21635" s="213"/>
      <c r="X21635" s="214"/>
      <c r="Y21635" s="214"/>
      <c r="Z21635" s="214"/>
      <c r="AA21635" s="217"/>
      <c r="AB21635" s="217"/>
      <c r="AC21635" s="217"/>
      <c r="AD21635" s="213"/>
    </row>
    <row r="21636" spans="20:30" x14ac:dyDescent="0.2">
      <c r="T21636" s="212"/>
      <c r="U21636" s="213"/>
      <c r="V21636" s="213"/>
      <c r="W21636" s="213"/>
      <c r="X21636" s="214"/>
      <c r="Y21636" s="214"/>
      <c r="Z21636" s="214"/>
      <c r="AA21636" s="217"/>
      <c r="AB21636" s="217"/>
      <c r="AC21636" s="217"/>
      <c r="AD21636" s="213"/>
    </row>
    <row r="21637" spans="20:30" x14ac:dyDescent="0.2">
      <c r="T21637" s="212"/>
      <c r="U21637" s="213"/>
      <c r="V21637" s="213"/>
      <c r="W21637" s="213"/>
      <c r="X21637" s="214"/>
      <c r="Y21637" s="214"/>
      <c r="Z21637" s="214"/>
      <c r="AA21637" s="217"/>
      <c r="AB21637" s="217"/>
      <c r="AC21637" s="217"/>
      <c r="AD21637" s="213"/>
    </row>
    <row r="21638" spans="20:30" x14ac:dyDescent="0.2">
      <c r="T21638" s="212"/>
      <c r="U21638" s="213"/>
      <c r="V21638" s="213"/>
      <c r="W21638" s="213"/>
      <c r="X21638" s="214"/>
      <c r="Y21638" s="214"/>
      <c r="Z21638" s="214"/>
      <c r="AA21638" s="217"/>
      <c r="AB21638" s="217"/>
      <c r="AC21638" s="217"/>
      <c r="AD21638" s="213"/>
    </row>
    <row r="21639" spans="20:30" x14ac:dyDescent="0.2">
      <c r="T21639" s="212"/>
      <c r="U21639" s="213"/>
      <c r="V21639" s="213"/>
      <c r="W21639" s="213"/>
      <c r="X21639" s="214"/>
      <c r="Y21639" s="214"/>
      <c r="Z21639" s="214"/>
      <c r="AA21639" s="217"/>
      <c r="AB21639" s="217"/>
      <c r="AC21639" s="217"/>
      <c r="AD21639" s="213"/>
    </row>
    <row r="21640" spans="20:30" x14ac:dyDescent="0.2">
      <c r="T21640" s="212"/>
      <c r="U21640" s="213"/>
      <c r="V21640" s="213"/>
      <c r="W21640" s="213"/>
      <c r="X21640" s="214"/>
      <c r="Y21640" s="214"/>
      <c r="Z21640" s="214"/>
      <c r="AA21640" s="217"/>
      <c r="AB21640" s="217"/>
      <c r="AC21640" s="217"/>
      <c r="AD21640" s="213"/>
    </row>
    <row r="21641" spans="20:30" x14ac:dyDescent="0.2">
      <c r="T21641" s="212"/>
      <c r="U21641" s="213"/>
      <c r="V21641" s="213"/>
      <c r="W21641" s="213"/>
      <c r="X21641" s="214"/>
      <c r="Y21641" s="214"/>
      <c r="Z21641" s="214"/>
      <c r="AA21641" s="217"/>
      <c r="AB21641" s="217"/>
      <c r="AC21641" s="217"/>
      <c r="AD21641" s="213"/>
    </row>
    <row r="21642" spans="20:30" x14ac:dyDescent="0.2">
      <c r="T21642" s="212"/>
      <c r="U21642" s="213"/>
      <c r="V21642" s="213"/>
      <c r="W21642" s="213"/>
      <c r="X21642" s="214"/>
      <c r="Y21642" s="214"/>
      <c r="Z21642" s="214"/>
      <c r="AA21642" s="217"/>
      <c r="AB21642" s="217"/>
      <c r="AC21642" s="217"/>
      <c r="AD21642" s="213"/>
    </row>
    <row r="21643" spans="20:30" x14ac:dyDescent="0.2">
      <c r="T21643" s="212"/>
      <c r="U21643" s="213"/>
      <c r="V21643" s="213"/>
      <c r="W21643" s="213"/>
      <c r="X21643" s="214"/>
      <c r="Y21643" s="214"/>
      <c r="Z21643" s="214"/>
      <c r="AA21643" s="217"/>
      <c r="AB21643" s="217"/>
      <c r="AC21643" s="217"/>
      <c r="AD21643" s="213"/>
    </row>
    <row r="21644" spans="20:30" x14ac:dyDescent="0.2">
      <c r="T21644" s="212"/>
      <c r="U21644" s="213"/>
      <c r="V21644" s="213"/>
      <c r="W21644" s="213"/>
      <c r="X21644" s="214"/>
      <c r="Y21644" s="214"/>
      <c r="Z21644" s="214"/>
      <c r="AA21644" s="217"/>
      <c r="AB21644" s="217"/>
      <c r="AC21644" s="217"/>
      <c r="AD21644" s="213"/>
    </row>
    <row r="21645" spans="20:30" x14ac:dyDescent="0.2">
      <c r="T21645" s="212"/>
      <c r="U21645" s="213"/>
      <c r="V21645" s="213"/>
      <c r="W21645" s="213"/>
      <c r="X21645" s="214"/>
      <c r="Y21645" s="214"/>
      <c r="Z21645" s="214"/>
      <c r="AA21645" s="217"/>
      <c r="AB21645" s="217"/>
      <c r="AC21645" s="217"/>
      <c r="AD21645" s="213"/>
    </row>
    <row r="21646" spans="20:30" x14ac:dyDescent="0.2">
      <c r="T21646" s="212"/>
      <c r="U21646" s="213"/>
      <c r="V21646" s="213"/>
      <c r="W21646" s="213"/>
      <c r="X21646" s="214"/>
      <c r="Y21646" s="214"/>
      <c r="Z21646" s="214"/>
      <c r="AA21646" s="217"/>
      <c r="AB21646" s="217"/>
      <c r="AC21646" s="217"/>
      <c r="AD21646" s="213"/>
    </row>
    <row r="21647" spans="20:30" x14ac:dyDescent="0.2">
      <c r="T21647" s="212"/>
      <c r="U21647" s="213"/>
      <c r="V21647" s="213"/>
      <c r="W21647" s="213"/>
      <c r="X21647" s="214"/>
      <c r="Y21647" s="214"/>
      <c r="Z21647" s="214"/>
      <c r="AA21647" s="217"/>
      <c r="AB21647" s="217"/>
      <c r="AC21647" s="217"/>
      <c r="AD21647" s="213"/>
    </row>
    <row r="21648" spans="20:30" x14ac:dyDescent="0.2">
      <c r="T21648" s="212"/>
      <c r="U21648" s="213"/>
      <c r="V21648" s="213"/>
      <c r="W21648" s="213"/>
      <c r="X21648" s="214"/>
      <c r="Y21648" s="214"/>
      <c r="Z21648" s="214"/>
      <c r="AA21648" s="217"/>
      <c r="AB21648" s="217"/>
      <c r="AC21648" s="217"/>
      <c r="AD21648" s="213"/>
    </row>
    <row r="21649" spans="20:30" x14ac:dyDescent="0.2">
      <c r="T21649" s="212"/>
      <c r="U21649" s="213"/>
      <c r="V21649" s="213"/>
      <c r="W21649" s="213"/>
      <c r="X21649" s="214"/>
      <c r="Y21649" s="214"/>
      <c r="Z21649" s="214"/>
      <c r="AA21649" s="217"/>
      <c r="AB21649" s="217"/>
      <c r="AC21649" s="217"/>
      <c r="AD21649" s="213"/>
    </row>
    <row r="21650" spans="20:30" x14ac:dyDescent="0.2">
      <c r="T21650" s="212"/>
      <c r="U21650" s="213"/>
      <c r="V21650" s="213"/>
      <c r="W21650" s="213"/>
      <c r="X21650" s="214"/>
      <c r="Y21650" s="214"/>
      <c r="Z21650" s="214"/>
      <c r="AA21650" s="217"/>
      <c r="AB21650" s="217"/>
      <c r="AC21650" s="217"/>
      <c r="AD21650" s="213"/>
    </row>
    <row r="21651" spans="20:30" x14ac:dyDescent="0.2">
      <c r="T21651" s="212"/>
      <c r="U21651" s="213"/>
      <c r="V21651" s="213"/>
      <c r="W21651" s="213"/>
      <c r="X21651" s="214"/>
      <c r="Y21651" s="214"/>
      <c r="Z21651" s="214"/>
      <c r="AA21651" s="217"/>
      <c r="AB21651" s="217"/>
      <c r="AC21651" s="217"/>
      <c r="AD21651" s="213"/>
    </row>
    <row r="21652" spans="20:30" x14ac:dyDescent="0.2">
      <c r="T21652" s="212"/>
      <c r="U21652" s="213"/>
      <c r="V21652" s="213"/>
      <c r="W21652" s="213"/>
      <c r="X21652" s="214"/>
      <c r="Y21652" s="214"/>
      <c r="Z21652" s="214"/>
      <c r="AA21652" s="217"/>
      <c r="AB21652" s="217"/>
      <c r="AC21652" s="217"/>
      <c r="AD21652" s="213"/>
    </row>
    <row r="21653" spans="20:30" x14ac:dyDescent="0.2">
      <c r="T21653" s="212"/>
      <c r="U21653" s="213"/>
      <c r="V21653" s="213"/>
      <c r="W21653" s="213"/>
      <c r="X21653" s="214"/>
      <c r="Y21653" s="214"/>
      <c r="Z21653" s="214"/>
      <c r="AA21653" s="217"/>
      <c r="AB21653" s="217"/>
      <c r="AC21653" s="217"/>
      <c r="AD21653" s="213"/>
    </row>
    <row r="21654" spans="20:30" x14ac:dyDescent="0.2">
      <c r="T21654" s="212"/>
      <c r="U21654" s="213"/>
      <c r="V21654" s="213"/>
      <c r="W21654" s="213"/>
      <c r="X21654" s="214"/>
      <c r="Y21654" s="214"/>
      <c r="Z21654" s="214"/>
      <c r="AA21654" s="217"/>
      <c r="AB21654" s="217"/>
      <c r="AC21654" s="217"/>
      <c r="AD21654" s="213"/>
    </row>
    <row r="21655" spans="20:30" x14ac:dyDescent="0.2">
      <c r="T21655" s="212"/>
      <c r="U21655" s="213"/>
      <c r="V21655" s="213"/>
      <c r="W21655" s="213"/>
      <c r="X21655" s="214"/>
      <c r="Y21655" s="214"/>
      <c r="Z21655" s="214"/>
      <c r="AA21655" s="217"/>
      <c r="AB21655" s="217"/>
      <c r="AC21655" s="217"/>
      <c r="AD21655" s="213"/>
    </row>
    <row r="21656" spans="20:30" x14ac:dyDescent="0.2">
      <c r="T21656" s="212"/>
      <c r="U21656" s="213"/>
      <c r="V21656" s="213"/>
      <c r="W21656" s="213"/>
      <c r="X21656" s="214"/>
      <c r="Y21656" s="214"/>
      <c r="Z21656" s="214"/>
      <c r="AA21656" s="217"/>
      <c r="AB21656" s="217"/>
      <c r="AC21656" s="217"/>
      <c r="AD21656" s="213"/>
    </row>
    <row r="21657" spans="20:30" x14ac:dyDescent="0.2">
      <c r="T21657" s="212"/>
      <c r="U21657" s="213"/>
      <c r="V21657" s="213"/>
      <c r="W21657" s="213"/>
      <c r="X21657" s="214"/>
      <c r="Y21657" s="214"/>
      <c r="Z21657" s="214"/>
      <c r="AA21657" s="217"/>
      <c r="AB21657" s="217"/>
      <c r="AC21657" s="217"/>
      <c r="AD21657" s="213"/>
    </row>
    <row r="21658" spans="20:30" x14ac:dyDescent="0.2">
      <c r="T21658" s="212"/>
      <c r="U21658" s="213"/>
      <c r="V21658" s="213"/>
      <c r="W21658" s="213"/>
      <c r="X21658" s="214"/>
      <c r="Y21658" s="214"/>
      <c r="Z21658" s="214"/>
      <c r="AA21658" s="217"/>
      <c r="AB21658" s="217"/>
      <c r="AC21658" s="217"/>
      <c r="AD21658" s="213"/>
    </row>
    <row r="21659" spans="20:30" x14ac:dyDescent="0.2">
      <c r="T21659" s="212"/>
      <c r="U21659" s="213"/>
      <c r="V21659" s="213"/>
      <c r="W21659" s="213"/>
      <c r="X21659" s="214"/>
      <c r="Y21659" s="214"/>
      <c r="Z21659" s="214"/>
      <c r="AA21659" s="217"/>
      <c r="AB21659" s="217"/>
      <c r="AC21659" s="217"/>
      <c r="AD21659" s="213"/>
    </row>
    <row r="21660" spans="20:30" x14ac:dyDescent="0.2">
      <c r="T21660" s="212"/>
      <c r="U21660" s="213"/>
      <c r="V21660" s="213"/>
      <c r="W21660" s="213"/>
      <c r="X21660" s="214"/>
      <c r="Y21660" s="214"/>
      <c r="Z21660" s="214"/>
      <c r="AA21660" s="217"/>
      <c r="AB21660" s="217"/>
      <c r="AC21660" s="217"/>
      <c r="AD21660" s="213"/>
    </row>
    <row r="21661" spans="20:30" x14ac:dyDescent="0.2">
      <c r="T21661" s="212"/>
      <c r="U21661" s="213"/>
      <c r="V21661" s="213"/>
      <c r="W21661" s="213"/>
      <c r="X21661" s="214"/>
      <c r="Y21661" s="214"/>
      <c r="Z21661" s="214"/>
      <c r="AA21661" s="217"/>
      <c r="AB21661" s="217"/>
      <c r="AC21661" s="217"/>
      <c r="AD21661" s="213"/>
    </row>
    <row r="21662" spans="20:30" x14ac:dyDescent="0.2">
      <c r="T21662" s="212"/>
      <c r="U21662" s="213"/>
      <c r="V21662" s="213"/>
      <c r="W21662" s="213"/>
      <c r="X21662" s="214"/>
      <c r="Y21662" s="214"/>
      <c r="Z21662" s="214"/>
      <c r="AA21662" s="217"/>
      <c r="AB21662" s="217"/>
      <c r="AC21662" s="217"/>
      <c r="AD21662" s="213"/>
    </row>
    <row r="21663" spans="20:30" x14ac:dyDescent="0.2">
      <c r="T21663" s="212"/>
      <c r="U21663" s="213"/>
      <c r="V21663" s="213"/>
      <c r="W21663" s="213"/>
      <c r="X21663" s="214"/>
      <c r="Y21663" s="214"/>
      <c r="Z21663" s="214"/>
      <c r="AA21663" s="217"/>
      <c r="AB21663" s="217"/>
      <c r="AC21663" s="217"/>
      <c r="AD21663" s="213"/>
    </row>
    <row r="21664" spans="20:30" x14ac:dyDescent="0.2">
      <c r="T21664" s="212"/>
      <c r="U21664" s="213"/>
      <c r="V21664" s="213"/>
      <c r="W21664" s="213"/>
      <c r="X21664" s="214"/>
      <c r="Y21664" s="214"/>
      <c r="Z21664" s="214"/>
      <c r="AA21664" s="217"/>
      <c r="AB21664" s="217"/>
      <c r="AC21664" s="217"/>
      <c r="AD21664" s="213"/>
    </row>
    <row r="21665" spans="20:30" x14ac:dyDescent="0.2">
      <c r="T21665" s="212"/>
      <c r="U21665" s="213"/>
      <c r="V21665" s="213"/>
      <c r="W21665" s="213"/>
      <c r="X21665" s="214"/>
      <c r="Y21665" s="214"/>
      <c r="Z21665" s="214"/>
      <c r="AA21665" s="217"/>
      <c r="AB21665" s="217"/>
      <c r="AC21665" s="217"/>
      <c r="AD21665" s="213"/>
    </row>
    <row r="21666" spans="20:30" x14ac:dyDescent="0.2">
      <c r="T21666" s="212"/>
      <c r="U21666" s="213"/>
      <c r="V21666" s="213"/>
      <c r="W21666" s="213"/>
      <c r="X21666" s="214"/>
      <c r="Y21666" s="214"/>
      <c r="Z21666" s="214"/>
      <c r="AA21666" s="217"/>
      <c r="AB21666" s="217"/>
      <c r="AC21666" s="217"/>
      <c r="AD21666" s="213"/>
    </row>
    <row r="21667" spans="20:30" x14ac:dyDescent="0.2">
      <c r="T21667" s="212"/>
      <c r="U21667" s="213"/>
      <c r="V21667" s="213"/>
      <c r="W21667" s="213"/>
      <c r="X21667" s="214"/>
      <c r="Y21667" s="214"/>
      <c r="Z21667" s="214"/>
      <c r="AA21667" s="217"/>
      <c r="AB21667" s="217"/>
      <c r="AC21667" s="217"/>
      <c r="AD21667" s="213"/>
    </row>
    <row r="21668" spans="20:30" x14ac:dyDescent="0.2">
      <c r="T21668" s="212"/>
      <c r="U21668" s="213"/>
      <c r="V21668" s="213"/>
      <c r="W21668" s="213"/>
      <c r="X21668" s="214"/>
      <c r="Y21668" s="214"/>
      <c r="Z21668" s="214"/>
      <c r="AA21668" s="217"/>
      <c r="AB21668" s="217"/>
      <c r="AC21668" s="217"/>
      <c r="AD21668" s="213"/>
    </row>
    <row r="21669" spans="20:30" x14ac:dyDescent="0.2">
      <c r="T21669" s="212"/>
      <c r="U21669" s="213"/>
      <c r="V21669" s="213"/>
      <c r="W21669" s="213"/>
      <c r="X21669" s="214"/>
      <c r="Y21669" s="214"/>
      <c r="Z21669" s="214"/>
      <c r="AA21669" s="217"/>
      <c r="AB21669" s="217"/>
      <c r="AC21669" s="217"/>
      <c r="AD21669" s="213"/>
    </row>
    <row r="21670" spans="20:30" x14ac:dyDescent="0.2">
      <c r="T21670" s="212"/>
      <c r="U21670" s="213"/>
      <c r="V21670" s="213"/>
      <c r="W21670" s="213"/>
      <c r="X21670" s="214"/>
      <c r="Y21670" s="214"/>
      <c r="Z21670" s="214"/>
      <c r="AA21670" s="217"/>
      <c r="AB21670" s="217"/>
      <c r="AC21670" s="217"/>
      <c r="AD21670" s="213"/>
    </row>
    <row r="21671" spans="20:30" x14ac:dyDescent="0.2">
      <c r="T21671" s="212"/>
      <c r="U21671" s="213"/>
      <c r="V21671" s="213"/>
      <c r="W21671" s="213"/>
      <c r="X21671" s="214"/>
      <c r="Y21671" s="214"/>
      <c r="Z21671" s="214"/>
      <c r="AA21671" s="217"/>
      <c r="AB21671" s="217"/>
      <c r="AC21671" s="217"/>
      <c r="AD21671" s="213"/>
    </row>
    <row r="21672" spans="20:30" x14ac:dyDescent="0.2">
      <c r="T21672" s="212"/>
      <c r="U21672" s="213"/>
      <c r="V21672" s="213"/>
      <c r="W21672" s="213"/>
      <c r="X21672" s="214"/>
      <c r="Y21672" s="214"/>
      <c r="Z21672" s="214"/>
      <c r="AA21672" s="217"/>
      <c r="AB21672" s="217"/>
      <c r="AC21672" s="217"/>
      <c r="AD21672" s="213"/>
    </row>
    <row r="21673" spans="20:30" x14ac:dyDescent="0.2">
      <c r="T21673" s="212"/>
      <c r="U21673" s="213"/>
      <c r="V21673" s="213"/>
      <c r="W21673" s="213"/>
      <c r="X21673" s="214"/>
      <c r="Y21673" s="214"/>
      <c r="Z21673" s="214"/>
      <c r="AA21673" s="217"/>
      <c r="AB21673" s="217"/>
      <c r="AC21673" s="217"/>
      <c r="AD21673" s="213"/>
    </row>
    <row r="21674" spans="20:30" x14ac:dyDescent="0.2">
      <c r="T21674" s="212"/>
      <c r="U21674" s="213"/>
      <c r="V21674" s="213"/>
      <c r="W21674" s="213"/>
      <c r="X21674" s="214"/>
      <c r="Y21674" s="214"/>
      <c r="Z21674" s="214"/>
      <c r="AA21674" s="217"/>
      <c r="AB21674" s="217"/>
      <c r="AC21674" s="217"/>
      <c r="AD21674" s="213"/>
    </row>
    <row r="21675" spans="20:30" x14ac:dyDescent="0.2">
      <c r="T21675" s="212"/>
      <c r="U21675" s="213"/>
      <c r="V21675" s="213"/>
      <c r="W21675" s="213"/>
      <c r="X21675" s="214"/>
      <c r="Y21675" s="214"/>
      <c r="Z21675" s="214"/>
      <c r="AA21675" s="217"/>
      <c r="AB21675" s="217"/>
      <c r="AC21675" s="217"/>
      <c r="AD21675" s="213"/>
    </row>
    <row r="21676" spans="20:30" x14ac:dyDescent="0.2">
      <c r="T21676" s="212"/>
      <c r="U21676" s="213"/>
      <c r="V21676" s="213"/>
      <c r="W21676" s="213"/>
      <c r="X21676" s="214"/>
      <c r="Y21676" s="214"/>
      <c r="Z21676" s="214"/>
      <c r="AA21676" s="217"/>
      <c r="AB21676" s="217"/>
      <c r="AC21676" s="217"/>
      <c r="AD21676" s="213"/>
    </row>
    <row r="21677" spans="20:30" x14ac:dyDescent="0.2">
      <c r="T21677" s="212"/>
      <c r="U21677" s="213"/>
      <c r="V21677" s="213"/>
      <c r="W21677" s="213"/>
      <c r="X21677" s="214"/>
      <c r="Y21677" s="214"/>
      <c r="Z21677" s="214"/>
      <c r="AA21677" s="217"/>
      <c r="AB21677" s="217"/>
      <c r="AC21677" s="217"/>
      <c r="AD21677" s="213"/>
    </row>
    <row r="21678" spans="20:30" x14ac:dyDescent="0.2">
      <c r="T21678" s="212"/>
      <c r="U21678" s="213"/>
      <c r="V21678" s="213"/>
      <c r="W21678" s="213"/>
      <c r="X21678" s="214"/>
      <c r="Y21678" s="214"/>
      <c r="Z21678" s="214"/>
      <c r="AA21678" s="217"/>
      <c r="AB21678" s="217"/>
      <c r="AC21678" s="217"/>
      <c r="AD21678" s="213"/>
    </row>
    <row r="21679" spans="20:30" x14ac:dyDescent="0.2">
      <c r="T21679" s="212"/>
      <c r="U21679" s="213"/>
      <c r="V21679" s="213"/>
      <c r="W21679" s="213"/>
      <c r="X21679" s="214"/>
      <c r="Y21679" s="214"/>
      <c r="Z21679" s="214"/>
      <c r="AA21679" s="217"/>
      <c r="AB21679" s="217"/>
      <c r="AC21679" s="217"/>
      <c r="AD21679" s="213"/>
    </row>
    <row r="21680" spans="20:30" x14ac:dyDescent="0.2">
      <c r="T21680" s="212"/>
      <c r="U21680" s="213"/>
      <c r="V21680" s="213"/>
      <c r="W21680" s="213"/>
      <c r="X21680" s="214"/>
      <c r="Y21680" s="214"/>
      <c r="Z21680" s="214"/>
      <c r="AA21680" s="217"/>
      <c r="AB21680" s="217"/>
      <c r="AC21680" s="217"/>
      <c r="AD21680" s="213"/>
    </row>
    <row r="21681" spans="20:30" x14ac:dyDescent="0.2">
      <c r="T21681" s="212"/>
      <c r="U21681" s="213"/>
      <c r="V21681" s="213"/>
      <c r="W21681" s="213"/>
      <c r="X21681" s="214"/>
      <c r="Y21681" s="214"/>
      <c r="Z21681" s="214"/>
      <c r="AA21681" s="217"/>
      <c r="AB21681" s="217"/>
      <c r="AC21681" s="217"/>
      <c r="AD21681" s="213"/>
    </row>
    <row r="21682" spans="20:30" x14ac:dyDescent="0.2">
      <c r="T21682" s="212"/>
      <c r="U21682" s="213"/>
      <c r="V21682" s="213"/>
      <c r="W21682" s="213"/>
      <c r="X21682" s="214"/>
      <c r="Y21682" s="214"/>
      <c r="Z21682" s="214"/>
      <c r="AA21682" s="217"/>
      <c r="AB21682" s="217"/>
      <c r="AC21682" s="217"/>
      <c r="AD21682" s="213"/>
    </row>
    <row r="21683" spans="20:30" x14ac:dyDescent="0.2">
      <c r="T21683" s="212"/>
      <c r="U21683" s="213"/>
      <c r="V21683" s="213"/>
      <c r="W21683" s="213"/>
      <c r="X21683" s="214"/>
      <c r="Y21683" s="214"/>
      <c r="Z21683" s="214"/>
      <c r="AA21683" s="217"/>
      <c r="AB21683" s="217"/>
      <c r="AC21683" s="217"/>
      <c r="AD21683" s="213"/>
    </row>
    <row r="21684" spans="20:30" x14ac:dyDescent="0.2">
      <c r="T21684" s="212"/>
      <c r="U21684" s="213"/>
      <c r="V21684" s="213"/>
      <c r="W21684" s="213"/>
      <c r="X21684" s="214"/>
      <c r="Y21684" s="214"/>
      <c r="Z21684" s="214"/>
      <c r="AA21684" s="217"/>
      <c r="AB21684" s="217"/>
      <c r="AC21684" s="217"/>
      <c r="AD21684" s="213"/>
    </row>
    <row r="21685" spans="20:30" x14ac:dyDescent="0.2">
      <c r="T21685" s="212"/>
      <c r="U21685" s="213"/>
      <c r="V21685" s="213"/>
      <c r="W21685" s="213"/>
      <c r="X21685" s="214"/>
      <c r="Y21685" s="214"/>
      <c r="Z21685" s="214"/>
      <c r="AA21685" s="217"/>
      <c r="AB21685" s="217"/>
      <c r="AC21685" s="217"/>
      <c r="AD21685" s="213"/>
    </row>
    <row r="21686" spans="20:30" x14ac:dyDescent="0.2">
      <c r="T21686" s="212"/>
      <c r="U21686" s="213"/>
      <c r="V21686" s="213"/>
      <c r="W21686" s="213"/>
      <c r="X21686" s="214"/>
      <c r="Y21686" s="214"/>
      <c r="Z21686" s="214"/>
      <c r="AA21686" s="217"/>
      <c r="AB21686" s="217"/>
      <c r="AC21686" s="217"/>
      <c r="AD21686" s="213"/>
    </row>
    <row r="21687" spans="20:30" x14ac:dyDescent="0.2">
      <c r="T21687" s="212"/>
      <c r="U21687" s="213"/>
      <c r="V21687" s="213"/>
      <c r="W21687" s="213"/>
      <c r="X21687" s="214"/>
      <c r="Y21687" s="214"/>
      <c r="Z21687" s="214"/>
      <c r="AA21687" s="217"/>
      <c r="AB21687" s="217"/>
      <c r="AC21687" s="217"/>
      <c r="AD21687" s="213"/>
    </row>
    <row r="21688" spans="20:30" x14ac:dyDescent="0.2">
      <c r="T21688" s="212"/>
      <c r="U21688" s="213"/>
      <c r="V21688" s="213"/>
      <c r="W21688" s="213"/>
      <c r="X21688" s="214"/>
      <c r="Y21688" s="214"/>
      <c r="Z21688" s="214"/>
      <c r="AA21688" s="217"/>
      <c r="AB21688" s="217"/>
      <c r="AC21688" s="217"/>
      <c r="AD21688" s="213"/>
    </row>
    <row r="21689" spans="20:30" x14ac:dyDescent="0.2">
      <c r="T21689" s="212"/>
      <c r="U21689" s="213"/>
      <c r="V21689" s="213"/>
      <c r="W21689" s="213"/>
      <c r="X21689" s="214"/>
      <c r="Y21689" s="214"/>
      <c r="Z21689" s="214"/>
      <c r="AA21689" s="217"/>
      <c r="AB21689" s="217"/>
      <c r="AC21689" s="217"/>
      <c r="AD21689" s="213"/>
    </row>
    <row r="21690" spans="20:30" x14ac:dyDescent="0.2">
      <c r="T21690" s="212"/>
      <c r="U21690" s="213"/>
      <c r="V21690" s="213"/>
      <c r="W21690" s="213"/>
      <c r="X21690" s="214"/>
      <c r="Y21690" s="214"/>
      <c r="Z21690" s="214"/>
      <c r="AA21690" s="217"/>
      <c r="AB21690" s="217"/>
      <c r="AC21690" s="217"/>
      <c r="AD21690" s="213"/>
    </row>
    <row r="21691" spans="20:30" x14ac:dyDescent="0.2">
      <c r="T21691" s="212"/>
      <c r="U21691" s="213"/>
      <c r="V21691" s="213"/>
      <c r="W21691" s="213"/>
      <c r="X21691" s="214"/>
      <c r="Y21691" s="214"/>
      <c r="Z21691" s="214"/>
      <c r="AA21691" s="217"/>
      <c r="AB21691" s="217"/>
      <c r="AC21691" s="217"/>
      <c r="AD21691" s="213"/>
    </row>
    <row r="21692" spans="20:30" x14ac:dyDescent="0.2">
      <c r="T21692" s="212"/>
      <c r="U21692" s="213"/>
      <c r="V21692" s="213"/>
      <c r="W21692" s="213"/>
      <c r="X21692" s="214"/>
      <c r="Y21692" s="214"/>
      <c r="Z21692" s="214"/>
      <c r="AA21692" s="217"/>
      <c r="AB21692" s="217"/>
      <c r="AC21692" s="217"/>
      <c r="AD21692" s="213"/>
    </row>
    <row r="21693" spans="20:30" x14ac:dyDescent="0.2">
      <c r="T21693" s="212"/>
      <c r="U21693" s="213"/>
      <c r="V21693" s="213"/>
      <c r="W21693" s="213"/>
      <c r="X21693" s="214"/>
      <c r="Y21693" s="214"/>
      <c r="Z21693" s="214"/>
      <c r="AA21693" s="217"/>
      <c r="AB21693" s="217"/>
      <c r="AC21693" s="217"/>
      <c r="AD21693" s="213"/>
    </row>
    <row r="21694" spans="20:30" x14ac:dyDescent="0.2">
      <c r="T21694" s="212"/>
      <c r="U21694" s="213"/>
      <c r="V21694" s="213"/>
      <c r="W21694" s="213"/>
      <c r="X21694" s="214"/>
      <c r="Y21694" s="214"/>
      <c r="Z21694" s="214"/>
      <c r="AA21694" s="217"/>
      <c r="AB21694" s="217"/>
      <c r="AC21694" s="217"/>
      <c r="AD21694" s="213"/>
    </row>
    <row r="21695" spans="20:30" x14ac:dyDescent="0.2">
      <c r="T21695" s="212"/>
      <c r="U21695" s="213"/>
      <c r="V21695" s="213"/>
      <c r="W21695" s="213"/>
      <c r="X21695" s="214"/>
      <c r="Y21695" s="214"/>
      <c r="Z21695" s="214"/>
      <c r="AA21695" s="217"/>
      <c r="AB21695" s="217"/>
      <c r="AC21695" s="217"/>
      <c r="AD21695" s="213"/>
    </row>
    <row r="21696" spans="20:30" x14ac:dyDescent="0.2">
      <c r="T21696" s="212"/>
      <c r="U21696" s="213"/>
      <c r="V21696" s="213"/>
      <c r="W21696" s="213"/>
      <c r="X21696" s="214"/>
      <c r="Y21696" s="214"/>
      <c r="Z21696" s="214"/>
      <c r="AA21696" s="217"/>
      <c r="AB21696" s="217"/>
      <c r="AC21696" s="217"/>
      <c r="AD21696" s="213"/>
    </row>
    <row r="21697" spans="20:30" x14ac:dyDescent="0.2">
      <c r="T21697" s="212"/>
      <c r="U21697" s="213"/>
      <c r="V21697" s="213"/>
      <c r="W21697" s="213"/>
      <c r="X21697" s="214"/>
      <c r="Y21697" s="214"/>
      <c r="Z21697" s="214"/>
      <c r="AA21697" s="217"/>
      <c r="AB21697" s="217"/>
      <c r="AC21697" s="217"/>
      <c r="AD21697" s="213"/>
    </row>
    <row r="21698" spans="20:30" x14ac:dyDescent="0.2">
      <c r="T21698" s="212"/>
      <c r="U21698" s="213"/>
      <c r="V21698" s="213"/>
      <c r="W21698" s="213"/>
      <c r="X21698" s="214"/>
      <c r="Y21698" s="214"/>
      <c r="Z21698" s="214"/>
      <c r="AA21698" s="217"/>
      <c r="AB21698" s="217"/>
      <c r="AC21698" s="217"/>
      <c r="AD21698" s="213"/>
    </row>
    <row r="21699" spans="20:30" x14ac:dyDescent="0.2">
      <c r="T21699" s="212"/>
      <c r="U21699" s="213"/>
      <c r="V21699" s="213"/>
      <c r="W21699" s="213"/>
      <c r="X21699" s="214"/>
      <c r="Y21699" s="214"/>
      <c r="Z21699" s="214"/>
      <c r="AA21699" s="217"/>
      <c r="AB21699" s="217"/>
      <c r="AC21699" s="217"/>
      <c r="AD21699" s="213"/>
    </row>
    <row r="21700" spans="20:30" x14ac:dyDescent="0.2">
      <c r="T21700" s="212"/>
      <c r="U21700" s="213"/>
      <c r="V21700" s="213"/>
      <c r="W21700" s="213"/>
      <c r="X21700" s="214"/>
      <c r="Y21700" s="214"/>
      <c r="Z21700" s="214"/>
      <c r="AA21700" s="217"/>
      <c r="AB21700" s="217"/>
      <c r="AC21700" s="217"/>
      <c r="AD21700" s="213"/>
    </row>
    <row r="21701" spans="20:30" x14ac:dyDescent="0.2">
      <c r="T21701" s="212"/>
      <c r="U21701" s="213"/>
      <c r="V21701" s="213"/>
      <c r="W21701" s="213"/>
      <c r="X21701" s="214"/>
      <c r="Y21701" s="214"/>
      <c r="Z21701" s="214"/>
      <c r="AA21701" s="217"/>
      <c r="AB21701" s="217"/>
      <c r="AC21701" s="217"/>
      <c r="AD21701" s="213"/>
    </row>
    <row r="21702" spans="20:30" x14ac:dyDescent="0.2">
      <c r="T21702" s="212"/>
      <c r="U21702" s="213"/>
      <c r="V21702" s="213"/>
      <c r="W21702" s="213"/>
      <c r="X21702" s="214"/>
      <c r="Y21702" s="214"/>
      <c r="Z21702" s="214"/>
      <c r="AA21702" s="217"/>
      <c r="AB21702" s="217"/>
      <c r="AC21702" s="217"/>
      <c r="AD21702" s="213"/>
    </row>
    <row r="21703" spans="20:30" x14ac:dyDescent="0.2">
      <c r="T21703" s="212"/>
      <c r="U21703" s="213"/>
      <c r="V21703" s="213"/>
      <c r="W21703" s="213"/>
      <c r="X21703" s="214"/>
      <c r="Y21703" s="214"/>
      <c r="Z21703" s="214"/>
      <c r="AA21703" s="217"/>
      <c r="AB21703" s="217"/>
      <c r="AC21703" s="217"/>
      <c r="AD21703" s="213"/>
    </row>
    <row r="21704" spans="20:30" x14ac:dyDescent="0.2">
      <c r="T21704" s="212"/>
      <c r="U21704" s="213"/>
      <c r="V21704" s="213"/>
      <c r="W21704" s="213"/>
      <c r="X21704" s="214"/>
      <c r="Y21704" s="214"/>
      <c r="Z21704" s="214"/>
      <c r="AA21704" s="217"/>
      <c r="AB21704" s="217"/>
      <c r="AC21704" s="217"/>
      <c r="AD21704" s="213"/>
    </row>
    <row r="21705" spans="20:30" x14ac:dyDescent="0.2">
      <c r="T21705" s="212"/>
      <c r="U21705" s="213"/>
      <c r="V21705" s="213"/>
      <c r="W21705" s="213"/>
      <c r="X21705" s="214"/>
      <c r="Y21705" s="214"/>
      <c r="Z21705" s="214"/>
      <c r="AA21705" s="217"/>
      <c r="AB21705" s="217"/>
      <c r="AC21705" s="217"/>
      <c r="AD21705" s="213"/>
    </row>
    <row r="21706" spans="20:30" x14ac:dyDescent="0.2">
      <c r="T21706" s="212"/>
      <c r="U21706" s="213"/>
      <c r="V21706" s="213"/>
      <c r="W21706" s="213"/>
      <c r="X21706" s="214"/>
      <c r="Y21706" s="214"/>
      <c r="Z21706" s="214"/>
      <c r="AA21706" s="217"/>
      <c r="AB21706" s="217"/>
      <c r="AC21706" s="217"/>
      <c r="AD21706" s="213"/>
    </row>
    <row r="21707" spans="20:30" x14ac:dyDescent="0.2">
      <c r="T21707" s="212"/>
      <c r="U21707" s="213"/>
      <c r="V21707" s="213"/>
      <c r="W21707" s="213"/>
      <c r="X21707" s="214"/>
      <c r="Y21707" s="214"/>
      <c r="Z21707" s="214"/>
      <c r="AA21707" s="217"/>
      <c r="AB21707" s="217"/>
      <c r="AC21707" s="217"/>
      <c r="AD21707" s="213"/>
    </row>
    <row r="21708" spans="20:30" x14ac:dyDescent="0.2">
      <c r="T21708" s="212"/>
      <c r="U21708" s="213"/>
      <c r="V21708" s="213"/>
      <c r="W21708" s="213"/>
      <c r="X21708" s="214"/>
      <c r="Y21708" s="214"/>
      <c r="Z21708" s="214"/>
      <c r="AA21708" s="217"/>
      <c r="AB21708" s="217"/>
      <c r="AC21708" s="217"/>
      <c r="AD21708" s="213"/>
    </row>
    <row r="21709" spans="20:30" x14ac:dyDescent="0.2">
      <c r="T21709" s="212"/>
      <c r="U21709" s="213"/>
      <c r="V21709" s="213"/>
      <c r="W21709" s="213"/>
      <c r="X21709" s="214"/>
      <c r="Y21709" s="214"/>
      <c r="Z21709" s="214"/>
      <c r="AA21709" s="217"/>
      <c r="AB21709" s="217"/>
      <c r="AC21709" s="217"/>
      <c r="AD21709" s="213"/>
    </row>
    <row r="21710" spans="20:30" x14ac:dyDescent="0.2">
      <c r="T21710" s="212"/>
      <c r="U21710" s="213"/>
      <c r="V21710" s="213"/>
      <c r="W21710" s="213"/>
      <c r="X21710" s="214"/>
      <c r="Y21710" s="214"/>
      <c r="Z21710" s="214"/>
      <c r="AA21710" s="217"/>
      <c r="AB21710" s="217"/>
      <c r="AC21710" s="217"/>
      <c r="AD21710" s="213"/>
    </row>
    <row r="21711" spans="20:30" x14ac:dyDescent="0.2">
      <c r="T21711" s="212"/>
      <c r="U21711" s="213"/>
      <c r="V21711" s="213"/>
      <c r="W21711" s="213"/>
      <c r="X21711" s="214"/>
      <c r="Y21711" s="214"/>
      <c r="Z21711" s="214"/>
      <c r="AA21711" s="217"/>
      <c r="AB21711" s="217"/>
      <c r="AC21711" s="217"/>
      <c r="AD21711" s="213"/>
    </row>
    <row r="21712" spans="20:30" x14ac:dyDescent="0.2">
      <c r="T21712" s="212"/>
      <c r="U21712" s="213"/>
      <c r="V21712" s="213"/>
      <c r="W21712" s="213"/>
      <c r="X21712" s="214"/>
      <c r="Y21712" s="214"/>
      <c r="Z21712" s="214"/>
      <c r="AA21712" s="217"/>
      <c r="AB21712" s="217"/>
      <c r="AC21712" s="217"/>
      <c r="AD21712" s="213"/>
    </row>
    <row r="21713" spans="20:30" x14ac:dyDescent="0.2">
      <c r="T21713" s="212"/>
      <c r="U21713" s="213"/>
      <c r="V21713" s="213"/>
      <c r="W21713" s="213"/>
      <c r="X21713" s="214"/>
      <c r="Y21713" s="214"/>
      <c r="Z21713" s="214"/>
      <c r="AA21713" s="217"/>
      <c r="AB21713" s="217"/>
      <c r="AC21713" s="217"/>
      <c r="AD21713" s="213"/>
    </row>
    <row r="21714" spans="20:30" x14ac:dyDescent="0.2">
      <c r="T21714" s="212"/>
      <c r="U21714" s="213"/>
      <c r="V21714" s="213"/>
      <c r="W21714" s="213"/>
      <c r="X21714" s="214"/>
      <c r="Y21714" s="214"/>
      <c r="Z21714" s="214"/>
      <c r="AA21714" s="217"/>
      <c r="AB21714" s="217"/>
      <c r="AC21714" s="217"/>
      <c r="AD21714" s="213"/>
    </row>
    <row r="21715" spans="20:30" x14ac:dyDescent="0.2">
      <c r="T21715" s="212"/>
      <c r="U21715" s="213"/>
      <c r="V21715" s="213"/>
      <c r="W21715" s="213"/>
      <c r="X21715" s="214"/>
      <c r="Y21715" s="214"/>
      <c r="Z21715" s="214"/>
      <c r="AA21715" s="217"/>
      <c r="AB21715" s="217"/>
      <c r="AC21715" s="217"/>
      <c r="AD21715" s="213"/>
    </row>
    <row r="21716" spans="20:30" x14ac:dyDescent="0.2">
      <c r="T21716" s="212"/>
      <c r="U21716" s="213"/>
      <c r="V21716" s="213"/>
      <c r="W21716" s="213"/>
      <c r="X21716" s="214"/>
      <c r="Y21716" s="214"/>
      <c r="Z21716" s="214"/>
      <c r="AA21716" s="217"/>
      <c r="AB21716" s="217"/>
      <c r="AC21716" s="217"/>
      <c r="AD21716" s="213"/>
    </row>
    <row r="21717" spans="20:30" x14ac:dyDescent="0.2">
      <c r="T21717" s="212"/>
      <c r="U21717" s="213"/>
      <c r="V21717" s="213"/>
      <c r="W21717" s="213"/>
      <c r="X21717" s="214"/>
      <c r="Y21717" s="214"/>
      <c r="Z21717" s="214"/>
      <c r="AA21717" s="217"/>
      <c r="AB21717" s="217"/>
      <c r="AC21717" s="217"/>
      <c r="AD21717" s="213"/>
    </row>
    <row r="21718" spans="20:30" x14ac:dyDescent="0.2">
      <c r="T21718" s="212"/>
      <c r="U21718" s="213"/>
      <c r="V21718" s="213"/>
      <c r="W21718" s="213"/>
      <c r="X21718" s="214"/>
      <c r="Y21718" s="214"/>
      <c r="Z21718" s="214"/>
      <c r="AA21718" s="217"/>
      <c r="AB21718" s="217"/>
      <c r="AC21718" s="217"/>
      <c r="AD21718" s="213"/>
    </row>
    <row r="21719" spans="20:30" x14ac:dyDescent="0.2">
      <c r="T21719" s="212"/>
      <c r="U21719" s="213"/>
      <c r="V21719" s="213"/>
      <c r="W21719" s="213"/>
      <c r="X21719" s="214"/>
      <c r="Y21719" s="214"/>
      <c r="Z21719" s="214"/>
      <c r="AA21719" s="217"/>
      <c r="AB21719" s="217"/>
      <c r="AC21719" s="217"/>
      <c r="AD21719" s="213"/>
    </row>
    <row r="21720" spans="20:30" x14ac:dyDescent="0.2">
      <c r="T21720" s="212"/>
      <c r="U21720" s="213"/>
      <c r="V21720" s="213"/>
      <c r="W21720" s="213"/>
      <c r="X21720" s="214"/>
      <c r="Y21720" s="214"/>
      <c r="Z21720" s="214"/>
      <c r="AA21720" s="217"/>
      <c r="AB21720" s="217"/>
      <c r="AC21720" s="217"/>
      <c r="AD21720" s="213"/>
    </row>
    <row r="21721" spans="20:30" x14ac:dyDescent="0.2">
      <c r="T21721" s="212"/>
      <c r="U21721" s="213"/>
      <c r="V21721" s="213"/>
      <c r="W21721" s="213"/>
      <c r="X21721" s="214"/>
      <c r="Y21721" s="214"/>
      <c r="Z21721" s="214"/>
      <c r="AA21721" s="217"/>
      <c r="AB21721" s="217"/>
      <c r="AC21721" s="217"/>
      <c r="AD21721" s="213"/>
    </row>
    <row r="21722" spans="20:30" x14ac:dyDescent="0.2">
      <c r="T21722" s="212"/>
      <c r="U21722" s="213"/>
      <c r="V21722" s="213"/>
      <c r="W21722" s="213"/>
      <c r="X21722" s="214"/>
      <c r="Y21722" s="214"/>
      <c r="Z21722" s="214"/>
      <c r="AA21722" s="217"/>
      <c r="AB21722" s="217"/>
      <c r="AC21722" s="217"/>
      <c r="AD21722" s="213"/>
    </row>
    <row r="21723" spans="20:30" x14ac:dyDescent="0.2">
      <c r="T21723" s="212"/>
      <c r="U21723" s="213"/>
      <c r="V21723" s="213"/>
      <c r="W21723" s="213"/>
      <c r="X21723" s="214"/>
      <c r="Y21723" s="214"/>
      <c r="Z21723" s="214"/>
      <c r="AA21723" s="217"/>
      <c r="AB21723" s="217"/>
      <c r="AC21723" s="217"/>
      <c r="AD21723" s="213"/>
    </row>
    <row r="21724" spans="20:30" x14ac:dyDescent="0.2">
      <c r="T21724" s="212"/>
      <c r="U21724" s="213"/>
      <c r="V21724" s="213"/>
      <c r="W21724" s="213"/>
      <c r="X21724" s="214"/>
      <c r="Y21724" s="214"/>
      <c r="Z21724" s="214"/>
      <c r="AA21724" s="217"/>
      <c r="AB21724" s="217"/>
      <c r="AC21724" s="217"/>
      <c r="AD21724" s="213"/>
    </row>
    <row r="21725" spans="20:30" x14ac:dyDescent="0.2">
      <c r="T21725" s="212"/>
      <c r="U21725" s="213"/>
      <c r="V21725" s="213"/>
      <c r="W21725" s="213"/>
      <c r="X21725" s="214"/>
      <c r="Y21725" s="214"/>
      <c r="Z21725" s="214"/>
      <c r="AA21725" s="217"/>
      <c r="AB21725" s="217"/>
      <c r="AC21725" s="217"/>
      <c r="AD21725" s="213"/>
    </row>
    <row r="21726" spans="20:30" x14ac:dyDescent="0.2">
      <c r="T21726" s="212"/>
      <c r="U21726" s="213"/>
      <c r="V21726" s="213"/>
      <c r="W21726" s="213"/>
      <c r="X21726" s="214"/>
      <c r="Y21726" s="214"/>
      <c r="Z21726" s="214"/>
      <c r="AA21726" s="217"/>
      <c r="AB21726" s="217"/>
      <c r="AC21726" s="217"/>
      <c r="AD21726" s="213"/>
    </row>
    <row r="21727" spans="20:30" x14ac:dyDescent="0.2">
      <c r="T21727" s="212"/>
      <c r="U21727" s="213"/>
      <c r="V21727" s="213"/>
      <c r="W21727" s="213"/>
      <c r="X21727" s="214"/>
      <c r="Y21727" s="214"/>
      <c r="Z21727" s="214"/>
      <c r="AA21727" s="217"/>
      <c r="AB21727" s="217"/>
      <c r="AC21727" s="217"/>
      <c r="AD21727" s="213"/>
    </row>
    <row r="21728" spans="20:30" x14ac:dyDescent="0.2">
      <c r="T21728" s="212"/>
      <c r="U21728" s="213"/>
      <c r="V21728" s="213"/>
      <c r="W21728" s="213"/>
      <c r="X21728" s="214"/>
      <c r="Y21728" s="214"/>
      <c r="Z21728" s="214"/>
      <c r="AA21728" s="217"/>
      <c r="AB21728" s="217"/>
      <c r="AC21728" s="217"/>
      <c r="AD21728" s="213"/>
    </row>
    <row r="21729" spans="20:30" x14ac:dyDescent="0.2">
      <c r="T21729" s="212"/>
      <c r="U21729" s="213"/>
      <c r="V21729" s="213"/>
      <c r="W21729" s="213"/>
      <c r="X21729" s="214"/>
      <c r="Y21729" s="214"/>
      <c r="Z21729" s="214"/>
      <c r="AA21729" s="217"/>
      <c r="AB21729" s="217"/>
      <c r="AC21729" s="217"/>
      <c r="AD21729" s="213"/>
    </row>
    <row r="21730" spans="20:30" x14ac:dyDescent="0.2">
      <c r="T21730" s="212"/>
      <c r="U21730" s="213"/>
      <c r="V21730" s="213"/>
      <c r="W21730" s="213"/>
      <c r="X21730" s="214"/>
      <c r="Y21730" s="214"/>
      <c r="Z21730" s="214"/>
      <c r="AA21730" s="217"/>
      <c r="AB21730" s="217"/>
      <c r="AC21730" s="217"/>
      <c r="AD21730" s="213"/>
    </row>
    <row r="21731" spans="20:30" x14ac:dyDescent="0.2">
      <c r="T21731" s="212"/>
      <c r="U21731" s="213"/>
      <c r="V21731" s="213"/>
      <c r="W21731" s="213"/>
      <c r="X21731" s="214"/>
      <c r="Y21731" s="214"/>
      <c r="Z21731" s="214"/>
      <c r="AA21731" s="217"/>
      <c r="AB21731" s="217"/>
      <c r="AC21731" s="217"/>
      <c r="AD21731" s="213"/>
    </row>
    <row r="21732" spans="20:30" x14ac:dyDescent="0.2">
      <c r="T21732" s="212"/>
      <c r="U21732" s="213"/>
      <c r="V21732" s="213"/>
      <c r="W21732" s="213"/>
      <c r="X21732" s="214"/>
      <c r="Y21732" s="214"/>
      <c r="Z21732" s="214"/>
      <c r="AA21732" s="217"/>
      <c r="AB21732" s="217"/>
      <c r="AC21732" s="217"/>
      <c r="AD21732" s="213"/>
    </row>
    <row r="21733" spans="20:30" x14ac:dyDescent="0.2">
      <c r="T21733" s="212"/>
      <c r="U21733" s="213"/>
      <c r="V21733" s="213"/>
      <c r="W21733" s="213"/>
      <c r="X21733" s="214"/>
      <c r="Y21733" s="214"/>
      <c r="Z21733" s="214"/>
      <c r="AA21733" s="217"/>
      <c r="AB21733" s="217"/>
      <c r="AC21733" s="217"/>
      <c r="AD21733" s="213"/>
    </row>
    <row r="21734" spans="20:30" x14ac:dyDescent="0.2">
      <c r="T21734" s="212"/>
      <c r="U21734" s="213"/>
      <c r="V21734" s="213"/>
      <c r="W21734" s="213"/>
      <c r="X21734" s="214"/>
      <c r="Y21734" s="214"/>
      <c r="Z21734" s="214"/>
      <c r="AA21734" s="217"/>
      <c r="AB21734" s="217"/>
      <c r="AC21734" s="217"/>
      <c r="AD21734" s="213"/>
    </row>
    <row r="21735" spans="20:30" x14ac:dyDescent="0.2">
      <c r="T21735" s="212"/>
      <c r="U21735" s="213"/>
      <c r="V21735" s="213"/>
      <c r="W21735" s="213"/>
      <c r="X21735" s="214"/>
      <c r="Y21735" s="214"/>
      <c r="Z21735" s="214"/>
      <c r="AA21735" s="217"/>
      <c r="AB21735" s="217"/>
      <c r="AC21735" s="217"/>
      <c r="AD21735" s="213"/>
    </row>
    <row r="21736" spans="20:30" x14ac:dyDescent="0.2">
      <c r="T21736" s="212"/>
      <c r="U21736" s="213"/>
      <c r="V21736" s="213"/>
      <c r="W21736" s="213"/>
      <c r="X21736" s="214"/>
      <c r="Y21736" s="214"/>
      <c r="Z21736" s="214"/>
      <c r="AA21736" s="217"/>
      <c r="AB21736" s="217"/>
      <c r="AC21736" s="217"/>
      <c r="AD21736" s="213"/>
    </row>
    <row r="21737" spans="20:30" x14ac:dyDescent="0.2">
      <c r="T21737" s="212"/>
      <c r="U21737" s="213"/>
      <c r="V21737" s="213"/>
      <c r="W21737" s="213"/>
      <c r="X21737" s="214"/>
      <c r="Y21737" s="214"/>
      <c r="Z21737" s="214"/>
      <c r="AA21737" s="217"/>
      <c r="AB21737" s="217"/>
      <c r="AC21737" s="217"/>
      <c r="AD21737" s="213"/>
    </row>
    <row r="21738" spans="20:30" x14ac:dyDescent="0.2">
      <c r="T21738" s="212"/>
      <c r="U21738" s="213"/>
      <c r="V21738" s="213"/>
      <c r="W21738" s="213"/>
      <c r="X21738" s="214"/>
      <c r="Y21738" s="214"/>
      <c r="Z21738" s="214"/>
      <c r="AA21738" s="217"/>
      <c r="AB21738" s="217"/>
      <c r="AC21738" s="217"/>
      <c r="AD21738" s="213"/>
    </row>
    <row r="21739" spans="20:30" x14ac:dyDescent="0.2">
      <c r="T21739" s="212"/>
      <c r="U21739" s="213"/>
      <c r="V21739" s="213"/>
      <c r="W21739" s="213"/>
      <c r="X21739" s="214"/>
      <c r="Y21739" s="214"/>
      <c r="Z21739" s="214"/>
      <c r="AA21739" s="217"/>
      <c r="AB21739" s="217"/>
      <c r="AC21739" s="217"/>
      <c r="AD21739" s="213"/>
    </row>
    <row r="21740" spans="20:30" x14ac:dyDescent="0.2">
      <c r="T21740" s="212"/>
      <c r="U21740" s="213"/>
      <c r="V21740" s="213"/>
      <c r="W21740" s="213"/>
      <c r="X21740" s="214"/>
      <c r="Y21740" s="214"/>
      <c r="Z21740" s="214"/>
      <c r="AA21740" s="217"/>
      <c r="AB21740" s="217"/>
      <c r="AC21740" s="217"/>
      <c r="AD21740" s="213"/>
    </row>
    <row r="21741" spans="20:30" x14ac:dyDescent="0.2">
      <c r="T21741" s="212"/>
      <c r="U21741" s="213"/>
      <c r="V21741" s="213"/>
      <c r="W21741" s="213"/>
      <c r="X21741" s="214"/>
      <c r="Y21741" s="214"/>
      <c r="Z21741" s="214"/>
      <c r="AA21741" s="217"/>
      <c r="AB21741" s="217"/>
      <c r="AC21741" s="217"/>
      <c r="AD21741" s="213"/>
    </row>
    <row r="21742" spans="20:30" x14ac:dyDescent="0.2">
      <c r="T21742" s="212"/>
      <c r="U21742" s="213"/>
      <c r="V21742" s="213"/>
      <c r="W21742" s="213"/>
      <c r="X21742" s="214"/>
      <c r="Y21742" s="214"/>
      <c r="Z21742" s="214"/>
      <c r="AA21742" s="217"/>
      <c r="AB21742" s="217"/>
      <c r="AC21742" s="217"/>
      <c r="AD21742" s="213"/>
    </row>
    <row r="21743" spans="20:30" x14ac:dyDescent="0.2">
      <c r="T21743" s="212"/>
      <c r="U21743" s="213"/>
      <c r="V21743" s="213"/>
      <c r="W21743" s="213"/>
      <c r="X21743" s="214"/>
      <c r="Y21743" s="214"/>
      <c r="Z21743" s="214"/>
      <c r="AA21743" s="217"/>
      <c r="AB21743" s="217"/>
      <c r="AC21743" s="217"/>
      <c r="AD21743" s="213"/>
    </row>
    <row r="21744" spans="20:30" x14ac:dyDescent="0.2">
      <c r="T21744" s="212"/>
      <c r="U21744" s="213"/>
      <c r="V21744" s="213"/>
      <c r="W21744" s="213"/>
      <c r="X21744" s="214"/>
      <c r="Y21744" s="214"/>
      <c r="Z21744" s="214"/>
      <c r="AA21744" s="217"/>
      <c r="AB21744" s="217"/>
      <c r="AC21744" s="217"/>
      <c r="AD21744" s="213"/>
    </row>
    <row r="21745" spans="20:30" x14ac:dyDescent="0.2">
      <c r="T21745" s="212"/>
      <c r="U21745" s="213"/>
      <c r="V21745" s="213"/>
      <c r="W21745" s="213"/>
      <c r="X21745" s="214"/>
      <c r="Y21745" s="214"/>
      <c r="Z21745" s="214"/>
      <c r="AA21745" s="217"/>
      <c r="AB21745" s="217"/>
      <c r="AC21745" s="217"/>
      <c r="AD21745" s="213"/>
    </row>
    <row r="21746" spans="20:30" x14ac:dyDescent="0.2">
      <c r="T21746" s="212"/>
      <c r="U21746" s="213"/>
      <c r="V21746" s="213"/>
      <c r="W21746" s="213"/>
      <c r="X21746" s="214"/>
      <c r="Y21746" s="214"/>
      <c r="Z21746" s="214"/>
      <c r="AA21746" s="217"/>
      <c r="AB21746" s="217"/>
      <c r="AC21746" s="217"/>
      <c r="AD21746" s="213"/>
    </row>
    <row r="21747" spans="20:30" x14ac:dyDescent="0.2">
      <c r="T21747" s="212"/>
      <c r="U21747" s="213"/>
      <c r="V21747" s="213"/>
      <c r="W21747" s="213"/>
      <c r="X21747" s="214"/>
      <c r="Y21747" s="214"/>
      <c r="Z21747" s="214"/>
      <c r="AA21747" s="217"/>
      <c r="AB21747" s="217"/>
      <c r="AC21747" s="217"/>
      <c r="AD21747" s="213"/>
    </row>
    <row r="21748" spans="20:30" x14ac:dyDescent="0.2">
      <c r="T21748" s="212"/>
      <c r="U21748" s="213"/>
      <c r="V21748" s="213"/>
      <c r="W21748" s="213"/>
      <c r="X21748" s="214"/>
      <c r="Y21748" s="214"/>
      <c r="Z21748" s="214"/>
      <c r="AA21748" s="217"/>
      <c r="AB21748" s="217"/>
      <c r="AC21748" s="217"/>
      <c r="AD21748" s="213"/>
    </row>
    <row r="21749" spans="20:30" x14ac:dyDescent="0.2">
      <c r="T21749" s="212"/>
      <c r="U21749" s="213"/>
      <c r="V21749" s="213"/>
      <c r="W21749" s="213"/>
      <c r="X21749" s="214"/>
      <c r="Y21749" s="214"/>
      <c r="Z21749" s="214"/>
      <c r="AA21749" s="217"/>
      <c r="AB21749" s="217"/>
      <c r="AC21749" s="217"/>
      <c r="AD21749" s="213"/>
    </row>
    <row r="21750" spans="20:30" x14ac:dyDescent="0.2">
      <c r="T21750" s="212"/>
      <c r="U21750" s="213"/>
      <c r="V21750" s="213"/>
      <c r="W21750" s="213"/>
      <c r="X21750" s="214"/>
      <c r="Y21750" s="214"/>
      <c r="Z21750" s="214"/>
      <c r="AA21750" s="217"/>
      <c r="AB21750" s="217"/>
      <c r="AC21750" s="217"/>
      <c r="AD21750" s="213"/>
    </row>
    <row r="21751" spans="20:30" x14ac:dyDescent="0.2">
      <c r="T21751" s="212"/>
      <c r="U21751" s="213"/>
      <c r="V21751" s="213"/>
      <c r="W21751" s="213"/>
      <c r="X21751" s="214"/>
      <c r="Y21751" s="214"/>
      <c r="Z21751" s="214"/>
      <c r="AA21751" s="217"/>
      <c r="AB21751" s="217"/>
      <c r="AC21751" s="217"/>
      <c r="AD21751" s="213"/>
    </row>
    <row r="21752" spans="20:30" x14ac:dyDescent="0.2">
      <c r="T21752" s="212"/>
      <c r="U21752" s="213"/>
      <c r="V21752" s="213"/>
      <c r="W21752" s="213"/>
      <c r="X21752" s="214"/>
      <c r="Y21752" s="214"/>
      <c r="Z21752" s="214"/>
      <c r="AA21752" s="217"/>
      <c r="AB21752" s="217"/>
      <c r="AC21752" s="217"/>
      <c r="AD21752" s="213"/>
    </row>
    <row r="21753" spans="20:30" x14ac:dyDescent="0.2">
      <c r="T21753" s="212"/>
      <c r="U21753" s="213"/>
      <c r="V21753" s="213"/>
      <c r="W21753" s="213"/>
      <c r="X21753" s="214"/>
      <c r="Y21753" s="214"/>
      <c r="Z21753" s="214"/>
      <c r="AA21753" s="217"/>
      <c r="AB21753" s="217"/>
      <c r="AC21753" s="217"/>
      <c r="AD21753" s="213"/>
    </row>
    <row r="21754" spans="20:30" x14ac:dyDescent="0.2">
      <c r="T21754" s="212"/>
      <c r="U21754" s="213"/>
      <c r="V21754" s="213"/>
      <c r="W21754" s="213"/>
      <c r="X21754" s="214"/>
      <c r="Y21754" s="214"/>
      <c r="Z21754" s="214"/>
      <c r="AA21754" s="217"/>
      <c r="AB21754" s="217"/>
      <c r="AC21754" s="217"/>
      <c r="AD21754" s="213"/>
    </row>
    <row r="21755" spans="20:30" x14ac:dyDescent="0.2">
      <c r="T21755" s="212"/>
      <c r="U21755" s="213"/>
      <c r="V21755" s="213"/>
      <c r="W21755" s="213"/>
      <c r="X21755" s="214"/>
      <c r="Y21755" s="214"/>
      <c r="Z21755" s="214"/>
      <c r="AA21755" s="217"/>
      <c r="AB21755" s="217"/>
      <c r="AC21755" s="217"/>
      <c r="AD21755" s="213"/>
    </row>
    <row r="21756" spans="20:30" x14ac:dyDescent="0.2">
      <c r="T21756" s="212"/>
      <c r="U21756" s="213"/>
      <c r="V21756" s="213"/>
      <c r="W21756" s="213"/>
      <c r="X21756" s="214"/>
      <c r="Y21756" s="214"/>
      <c r="Z21756" s="214"/>
      <c r="AA21756" s="217"/>
      <c r="AB21756" s="217"/>
      <c r="AC21756" s="217"/>
      <c r="AD21756" s="213"/>
    </row>
    <row r="21757" spans="20:30" x14ac:dyDescent="0.2">
      <c r="T21757" s="212"/>
      <c r="U21757" s="213"/>
      <c r="V21757" s="213"/>
      <c r="W21757" s="213"/>
      <c r="X21757" s="214"/>
      <c r="Y21757" s="214"/>
      <c r="Z21757" s="214"/>
      <c r="AA21757" s="217"/>
      <c r="AB21757" s="217"/>
      <c r="AC21757" s="217"/>
      <c r="AD21757" s="213"/>
    </row>
    <row r="21758" spans="20:30" x14ac:dyDescent="0.2">
      <c r="T21758" s="212"/>
      <c r="U21758" s="213"/>
      <c r="V21758" s="213"/>
      <c r="W21758" s="213"/>
      <c r="X21758" s="214"/>
      <c r="Y21758" s="214"/>
      <c r="Z21758" s="214"/>
      <c r="AA21758" s="217"/>
      <c r="AB21758" s="217"/>
      <c r="AC21758" s="217"/>
      <c r="AD21758" s="213"/>
    </row>
    <row r="21759" spans="20:30" x14ac:dyDescent="0.2">
      <c r="T21759" s="212"/>
      <c r="U21759" s="213"/>
      <c r="V21759" s="213"/>
      <c r="W21759" s="213"/>
      <c r="X21759" s="214"/>
      <c r="Y21759" s="214"/>
      <c r="Z21759" s="214"/>
      <c r="AA21759" s="217"/>
      <c r="AB21759" s="217"/>
      <c r="AC21759" s="217"/>
      <c r="AD21759" s="213"/>
    </row>
    <row r="21760" spans="20:30" x14ac:dyDescent="0.2">
      <c r="T21760" s="212"/>
      <c r="U21760" s="213"/>
      <c r="V21760" s="213"/>
      <c r="W21760" s="213"/>
      <c r="X21760" s="214"/>
      <c r="Y21760" s="214"/>
      <c r="Z21760" s="214"/>
      <c r="AA21760" s="217"/>
      <c r="AB21760" s="217"/>
      <c r="AC21760" s="217"/>
      <c r="AD21760" s="213"/>
    </row>
    <row r="21761" spans="20:30" x14ac:dyDescent="0.2">
      <c r="T21761" s="212"/>
      <c r="U21761" s="213"/>
      <c r="V21761" s="213"/>
      <c r="W21761" s="213"/>
      <c r="X21761" s="214"/>
      <c r="Y21761" s="214"/>
      <c r="Z21761" s="214"/>
      <c r="AA21761" s="217"/>
      <c r="AB21761" s="217"/>
      <c r="AC21761" s="217"/>
      <c r="AD21761" s="213"/>
    </row>
    <row r="21762" spans="20:30" x14ac:dyDescent="0.2">
      <c r="T21762" s="212"/>
      <c r="U21762" s="213"/>
      <c r="V21762" s="213"/>
      <c r="W21762" s="213"/>
      <c r="X21762" s="214"/>
      <c r="Y21762" s="214"/>
      <c r="Z21762" s="214"/>
      <c r="AA21762" s="217"/>
      <c r="AB21762" s="217"/>
      <c r="AC21762" s="217"/>
      <c r="AD21762" s="213"/>
    </row>
    <row r="21763" spans="20:30" x14ac:dyDescent="0.2">
      <c r="T21763" s="212"/>
      <c r="U21763" s="213"/>
      <c r="V21763" s="213"/>
      <c r="W21763" s="213"/>
      <c r="X21763" s="214"/>
      <c r="Y21763" s="214"/>
      <c r="Z21763" s="214"/>
      <c r="AA21763" s="217"/>
      <c r="AB21763" s="217"/>
      <c r="AC21763" s="217"/>
      <c r="AD21763" s="213"/>
    </row>
    <row r="21764" spans="20:30" x14ac:dyDescent="0.2">
      <c r="T21764" s="212"/>
      <c r="U21764" s="213"/>
      <c r="V21764" s="213"/>
      <c r="W21764" s="213"/>
      <c r="X21764" s="214"/>
      <c r="Y21764" s="214"/>
      <c r="Z21764" s="214"/>
      <c r="AA21764" s="217"/>
      <c r="AB21764" s="217"/>
      <c r="AC21764" s="217"/>
      <c r="AD21764" s="213"/>
    </row>
    <row r="21765" spans="20:30" x14ac:dyDescent="0.2">
      <c r="T21765" s="212"/>
      <c r="U21765" s="213"/>
      <c r="V21765" s="213"/>
      <c r="W21765" s="213"/>
      <c r="X21765" s="214"/>
      <c r="Y21765" s="214"/>
      <c r="Z21765" s="214"/>
      <c r="AA21765" s="217"/>
      <c r="AB21765" s="217"/>
      <c r="AC21765" s="217"/>
      <c r="AD21765" s="213"/>
    </row>
    <row r="21766" spans="20:30" x14ac:dyDescent="0.2">
      <c r="T21766" s="212"/>
      <c r="U21766" s="213"/>
      <c r="V21766" s="213"/>
      <c r="W21766" s="213"/>
      <c r="X21766" s="214"/>
      <c r="Y21766" s="214"/>
      <c r="Z21766" s="214"/>
      <c r="AA21766" s="217"/>
      <c r="AB21766" s="217"/>
      <c r="AC21766" s="217"/>
      <c r="AD21766" s="213"/>
    </row>
    <row r="21767" spans="20:30" x14ac:dyDescent="0.2">
      <c r="T21767" s="212"/>
      <c r="U21767" s="213"/>
      <c r="V21767" s="213"/>
      <c r="W21767" s="213"/>
      <c r="X21767" s="214"/>
      <c r="Y21767" s="214"/>
      <c r="Z21767" s="214"/>
      <c r="AA21767" s="217"/>
      <c r="AB21767" s="217"/>
      <c r="AC21767" s="217"/>
      <c r="AD21767" s="213"/>
    </row>
    <row r="21768" spans="20:30" x14ac:dyDescent="0.2">
      <c r="T21768" s="212"/>
      <c r="U21768" s="213"/>
      <c r="V21768" s="213"/>
      <c r="W21768" s="213"/>
      <c r="X21768" s="214"/>
      <c r="Y21768" s="214"/>
      <c r="Z21768" s="214"/>
      <c r="AA21768" s="217"/>
      <c r="AB21768" s="217"/>
      <c r="AC21768" s="217"/>
      <c r="AD21768" s="213"/>
    </row>
    <row r="21769" spans="20:30" x14ac:dyDescent="0.2">
      <c r="T21769" s="212"/>
      <c r="U21769" s="213"/>
      <c r="V21769" s="213"/>
      <c r="W21769" s="213"/>
      <c r="X21769" s="214"/>
      <c r="Y21769" s="214"/>
      <c r="Z21769" s="214"/>
      <c r="AA21769" s="217"/>
      <c r="AB21769" s="217"/>
      <c r="AC21769" s="217"/>
      <c r="AD21769" s="213"/>
    </row>
    <row r="21770" spans="20:30" x14ac:dyDescent="0.2">
      <c r="T21770" s="212"/>
      <c r="U21770" s="213"/>
      <c r="V21770" s="213"/>
      <c r="W21770" s="213"/>
      <c r="X21770" s="214"/>
      <c r="Y21770" s="214"/>
      <c r="Z21770" s="214"/>
      <c r="AA21770" s="217"/>
      <c r="AB21770" s="217"/>
      <c r="AC21770" s="217"/>
      <c r="AD21770" s="213"/>
    </row>
    <row r="21771" spans="20:30" x14ac:dyDescent="0.2">
      <c r="T21771" s="212"/>
      <c r="U21771" s="213"/>
      <c r="V21771" s="213"/>
      <c r="W21771" s="213"/>
      <c r="X21771" s="214"/>
      <c r="Y21771" s="214"/>
      <c r="Z21771" s="214"/>
      <c r="AA21771" s="217"/>
      <c r="AB21771" s="217"/>
      <c r="AC21771" s="217"/>
      <c r="AD21771" s="213"/>
    </row>
    <row r="21772" spans="20:30" x14ac:dyDescent="0.2">
      <c r="T21772" s="212"/>
      <c r="U21772" s="213"/>
      <c r="V21772" s="213"/>
      <c r="W21772" s="213"/>
      <c r="X21772" s="214"/>
      <c r="Y21772" s="214"/>
      <c r="Z21772" s="214"/>
      <c r="AA21772" s="217"/>
      <c r="AB21772" s="217"/>
      <c r="AC21772" s="217"/>
      <c r="AD21772" s="213"/>
    </row>
    <row r="21773" spans="20:30" x14ac:dyDescent="0.2">
      <c r="T21773" s="212"/>
      <c r="U21773" s="213"/>
      <c r="V21773" s="213"/>
      <c r="W21773" s="213"/>
      <c r="X21773" s="214"/>
      <c r="Y21773" s="214"/>
      <c r="Z21773" s="214"/>
      <c r="AA21773" s="217"/>
      <c r="AB21773" s="217"/>
      <c r="AC21773" s="217"/>
      <c r="AD21773" s="213"/>
    </row>
    <row r="21774" spans="20:30" x14ac:dyDescent="0.2">
      <c r="T21774" s="212"/>
      <c r="U21774" s="213"/>
      <c r="V21774" s="213"/>
      <c r="W21774" s="213"/>
      <c r="X21774" s="214"/>
      <c r="Y21774" s="214"/>
      <c r="Z21774" s="214"/>
      <c r="AA21774" s="217"/>
      <c r="AB21774" s="217"/>
      <c r="AC21774" s="217"/>
      <c r="AD21774" s="213"/>
    </row>
    <row r="21775" spans="20:30" x14ac:dyDescent="0.2">
      <c r="T21775" s="212"/>
      <c r="U21775" s="213"/>
      <c r="V21775" s="213"/>
      <c r="W21775" s="213"/>
      <c r="X21775" s="214"/>
      <c r="Y21775" s="214"/>
      <c r="Z21775" s="214"/>
      <c r="AA21775" s="217"/>
      <c r="AB21775" s="217"/>
      <c r="AC21775" s="217"/>
      <c r="AD21775" s="213"/>
    </row>
    <row r="21776" spans="20:30" x14ac:dyDescent="0.2">
      <c r="T21776" s="212"/>
      <c r="U21776" s="213"/>
      <c r="V21776" s="213"/>
      <c r="W21776" s="213"/>
      <c r="X21776" s="214"/>
      <c r="Y21776" s="214"/>
      <c r="Z21776" s="214"/>
      <c r="AA21776" s="217"/>
      <c r="AB21776" s="217"/>
      <c r="AC21776" s="217"/>
      <c r="AD21776" s="213"/>
    </row>
    <row r="21777" spans="20:30" x14ac:dyDescent="0.2">
      <c r="T21777" s="212"/>
      <c r="U21777" s="213"/>
      <c r="V21777" s="213"/>
      <c r="W21777" s="213"/>
      <c r="X21777" s="214"/>
      <c r="Y21777" s="214"/>
      <c r="Z21777" s="214"/>
      <c r="AA21777" s="217"/>
      <c r="AB21777" s="217"/>
      <c r="AC21777" s="217"/>
      <c r="AD21777" s="213"/>
    </row>
    <row r="21778" spans="20:30" x14ac:dyDescent="0.2">
      <c r="T21778" s="212"/>
      <c r="U21778" s="213"/>
      <c r="V21778" s="213"/>
      <c r="W21778" s="213"/>
      <c r="X21778" s="214"/>
      <c r="Y21778" s="214"/>
      <c r="Z21778" s="214"/>
      <c r="AA21778" s="217"/>
      <c r="AB21778" s="217"/>
      <c r="AC21778" s="217"/>
      <c r="AD21778" s="213"/>
    </row>
    <row r="21779" spans="20:30" x14ac:dyDescent="0.2">
      <c r="T21779" s="212"/>
      <c r="U21779" s="213"/>
      <c r="V21779" s="213"/>
      <c r="W21779" s="213"/>
      <c r="X21779" s="214"/>
      <c r="Y21779" s="214"/>
      <c r="Z21779" s="214"/>
      <c r="AA21779" s="217"/>
      <c r="AB21779" s="217"/>
      <c r="AC21779" s="217"/>
      <c r="AD21779" s="213"/>
    </row>
    <row r="21780" spans="20:30" x14ac:dyDescent="0.2">
      <c r="T21780" s="212"/>
      <c r="U21780" s="213"/>
      <c r="V21780" s="213"/>
      <c r="W21780" s="213"/>
      <c r="X21780" s="214"/>
      <c r="Y21780" s="214"/>
      <c r="Z21780" s="214"/>
      <c r="AA21780" s="217"/>
      <c r="AB21780" s="217"/>
      <c r="AC21780" s="217"/>
      <c r="AD21780" s="213"/>
    </row>
    <row r="21781" spans="20:30" x14ac:dyDescent="0.2">
      <c r="T21781" s="212"/>
      <c r="U21781" s="213"/>
      <c r="V21781" s="213"/>
      <c r="W21781" s="213"/>
      <c r="X21781" s="214"/>
      <c r="Y21781" s="214"/>
      <c r="Z21781" s="214"/>
      <c r="AA21781" s="217"/>
      <c r="AB21781" s="217"/>
      <c r="AC21781" s="217"/>
      <c r="AD21781" s="213"/>
    </row>
    <row r="21782" spans="20:30" x14ac:dyDescent="0.2">
      <c r="T21782" s="212"/>
      <c r="U21782" s="213"/>
      <c r="V21782" s="213"/>
      <c r="W21782" s="213"/>
      <c r="X21782" s="214"/>
      <c r="Y21782" s="214"/>
      <c r="Z21782" s="214"/>
      <c r="AA21782" s="217"/>
      <c r="AB21782" s="217"/>
      <c r="AC21782" s="217"/>
      <c r="AD21782" s="213"/>
    </row>
    <row r="21783" spans="20:30" x14ac:dyDescent="0.2">
      <c r="T21783" s="212"/>
      <c r="U21783" s="213"/>
      <c r="V21783" s="213"/>
      <c r="W21783" s="213"/>
      <c r="X21783" s="214"/>
      <c r="Y21783" s="214"/>
      <c r="Z21783" s="214"/>
      <c r="AA21783" s="217"/>
      <c r="AB21783" s="217"/>
      <c r="AC21783" s="217"/>
      <c r="AD21783" s="213"/>
    </row>
    <row r="21784" spans="20:30" x14ac:dyDescent="0.2">
      <c r="T21784" s="212"/>
      <c r="U21784" s="213"/>
      <c r="V21784" s="213"/>
      <c r="W21784" s="213"/>
      <c r="X21784" s="214"/>
      <c r="Y21784" s="214"/>
      <c r="Z21784" s="214"/>
      <c r="AA21784" s="217"/>
      <c r="AB21784" s="217"/>
      <c r="AC21784" s="217"/>
      <c r="AD21784" s="213"/>
    </row>
    <row r="21785" spans="20:30" x14ac:dyDescent="0.2">
      <c r="T21785" s="212"/>
      <c r="U21785" s="213"/>
      <c r="V21785" s="213"/>
      <c r="W21785" s="213"/>
      <c r="X21785" s="214"/>
      <c r="Y21785" s="214"/>
      <c r="Z21785" s="214"/>
      <c r="AA21785" s="217"/>
      <c r="AB21785" s="217"/>
      <c r="AC21785" s="217"/>
      <c r="AD21785" s="213"/>
    </row>
    <row r="21786" spans="20:30" x14ac:dyDescent="0.2">
      <c r="T21786" s="212"/>
      <c r="U21786" s="213"/>
      <c r="V21786" s="213"/>
      <c r="W21786" s="213"/>
      <c r="X21786" s="214"/>
      <c r="Y21786" s="214"/>
      <c r="Z21786" s="214"/>
      <c r="AA21786" s="217"/>
      <c r="AB21786" s="217"/>
      <c r="AC21786" s="217"/>
      <c r="AD21786" s="213"/>
    </row>
    <row r="21787" spans="20:30" x14ac:dyDescent="0.2">
      <c r="T21787" s="212"/>
      <c r="U21787" s="213"/>
      <c r="V21787" s="213"/>
      <c r="W21787" s="213"/>
      <c r="X21787" s="214"/>
      <c r="Y21787" s="214"/>
      <c r="Z21787" s="214"/>
      <c r="AA21787" s="217"/>
      <c r="AB21787" s="217"/>
      <c r="AC21787" s="217"/>
      <c r="AD21787" s="213"/>
    </row>
    <row r="21788" spans="20:30" x14ac:dyDescent="0.2">
      <c r="T21788" s="212"/>
      <c r="U21788" s="213"/>
      <c r="V21788" s="213"/>
      <c r="W21788" s="213"/>
      <c r="X21788" s="214"/>
      <c r="Y21788" s="214"/>
      <c r="Z21788" s="214"/>
      <c r="AA21788" s="217"/>
      <c r="AB21788" s="217"/>
      <c r="AC21788" s="217"/>
      <c r="AD21788" s="213"/>
    </row>
    <row r="21789" spans="20:30" x14ac:dyDescent="0.2">
      <c r="T21789" s="212"/>
      <c r="U21789" s="213"/>
      <c r="V21789" s="213"/>
      <c r="W21789" s="213"/>
      <c r="X21789" s="214"/>
      <c r="Y21789" s="214"/>
      <c r="Z21789" s="214"/>
      <c r="AA21789" s="217"/>
      <c r="AB21789" s="217"/>
      <c r="AC21789" s="217"/>
      <c r="AD21789" s="213"/>
    </row>
    <row r="21790" spans="20:30" x14ac:dyDescent="0.2">
      <c r="T21790" s="212"/>
      <c r="U21790" s="213"/>
      <c r="V21790" s="213"/>
      <c r="W21790" s="213"/>
      <c r="X21790" s="214"/>
      <c r="Y21790" s="214"/>
      <c r="Z21790" s="214"/>
      <c r="AA21790" s="217"/>
      <c r="AB21790" s="217"/>
      <c r="AC21790" s="217"/>
      <c r="AD21790" s="213"/>
    </row>
    <row r="21791" spans="20:30" x14ac:dyDescent="0.2">
      <c r="T21791" s="212"/>
      <c r="U21791" s="213"/>
      <c r="V21791" s="213"/>
      <c r="W21791" s="213"/>
      <c r="X21791" s="214"/>
      <c r="Y21791" s="214"/>
      <c r="Z21791" s="214"/>
      <c r="AA21791" s="217"/>
      <c r="AB21791" s="217"/>
      <c r="AC21791" s="217"/>
      <c r="AD21791" s="213"/>
    </row>
    <row r="21792" spans="20:30" x14ac:dyDescent="0.2">
      <c r="T21792" s="212"/>
      <c r="U21792" s="213"/>
      <c r="V21792" s="213"/>
      <c r="W21792" s="213"/>
      <c r="X21792" s="214"/>
      <c r="Y21792" s="214"/>
      <c r="Z21792" s="214"/>
      <c r="AA21792" s="217"/>
      <c r="AB21792" s="217"/>
      <c r="AC21792" s="217"/>
      <c r="AD21792" s="213"/>
    </row>
    <row r="21793" spans="20:30" x14ac:dyDescent="0.2">
      <c r="T21793" s="212"/>
      <c r="U21793" s="213"/>
      <c r="V21793" s="213"/>
      <c r="W21793" s="213"/>
      <c r="X21793" s="214"/>
      <c r="Y21793" s="214"/>
      <c r="Z21793" s="214"/>
      <c r="AA21793" s="217"/>
      <c r="AB21793" s="217"/>
      <c r="AC21793" s="217"/>
      <c r="AD21793" s="213"/>
    </row>
    <row r="21794" spans="20:30" x14ac:dyDescent="0.2">
      <c r="T21794" s="212"/>
      <c r="U21794" s="213"/>
      <c r="V21794" s="213"/>
      <c r="W21794" s="213"/>
      <c r="X21794" s="214"/>
      <c r="Y21794" s="214"/>
      <c r="Z21794" s="214"/>
      <c r="AA21794" s="217"/>
      <c r="AB21794" s="217"/>
      <c r="AC21794" s="217"/>
      <c r="AD21794" s="213"/>
    </row>
    <row r="21795" spans="20:30" x14ac:dyDescent="0.2">
      <c r="T21795" s="212"/>
      <c r="U21795" s="213"/>
      <c r="V21795" s="213"/>
      <c r="W21795" s="213"/>
      <c r="X21795" s="214"/>
      <c r="Y21795" s="214"/>
      <c r="Z21795" s="214"/>
      <c r="AA21795" s="217"/>
      <c r="AB21795" s="217"/>
      <c r="AC21795" s="217"/>
      <c r="AD21795" s="213"/>
    </row>
    <row r="21796" spans="20:30" x14ac:dyDescent="0.2">
      <c r="T21796" s="212"/>
      <c r="U21796" s="213"/>
      <c r="V21796" s="213"/>
      <c r="W21796" s="213"/>
      <c r="X21796" s="214"/>
      <c r="Y21796" s="214"/>
      <c r="Z21796" s="214"/>
      <c r="AA21796" s="217"/>
      <c r="AB21796" s="217"/>
      <c r="AC21796" s="217"/>
      <c r="AD21796" s="213"/>
    </row>
    <row r="21797" spans="20:30" x14ac:dyDescent="0.2">
      <c r="T21797" s="212"/>
      <c r="U21797" s="213"/>
      <c r="V21797" s="213"/>
      <c r="W21797" s="213"/>
      <c r="X21797" s="214"/>
      <c r="Y21797" s="214"/>
      <c r="Z21797" s="214"/>
      <c r="AA21797" s="217"/>
      <c r="AB21797" s="217"/>
      <c r="AC21797" s="217"/>
      <c r="AD21797" s="213"/>
    </row>
    <row r="21798" spans="20:30" x14ac:dyDescent="0.2">
      <c r="T21798" s="212"/>
      <c r="U21798" s="213"/>
      <c r="V21798" s="213"/>
      <c r="W21798" s="213"/>
      <c r="X21798" s="214"/>
      <c r="Y21798" s="214"/>
      <c r="Z21798" s="214"/>
      <c r="AA21798" s="217"/>
      <c r="AB21798" s="217"/>
      <c r="AC21798" s="217"/>
      <c r="AD21798" s="213"/>
    </row>
    <row r="21799" spans="20:30" x14ac:dyDescent="0.2">
      <c r="T21799" s="212"/>
      <c r="U21799" s="213"/>
      <c r="V21799" s="213"/>
      <c r="W21799" s="213"/>
      <c r="X21799" s="214"/>
      <c r="Y21799" s="214"/>
      <c r="Z21799" s="214"/>
      <c r="AA21799" s="217"/>
      <c r="AB21799" s="217"/>
      <c r="AC21799" s="217"/>
      <c r="AD21799" s="213"/>
    </row>
    <row r="21800" spans="20:30" x14ac:dyDescent="0.2">
      <c r="T21800" s="212"/>
      <c r="U21800" s="213"/>
      <c r="V21800" s="213"/>
      <c r="W21800" s="213"/>
      <c r="X21800" s="214"/>
      <c r="Y21800" s="214"/>
      <c r="Z21800" s="214"/>
      <c r="AA21800" s="217"/>
      <c r="AB21800" s="217"/>
      <c r="AC21800" s="217"/>
      <c r="AD21800" s="213"/>
    </row>
    <row r="21801" spans="20:30" x14ac:dyDescent="0.2">
      <c r="T21801" s="212"/>
      <c r="U21801" s="213"/>
      <c r="V21801" s="213"/>
      <c r="W21801" s="213"/>
      <c r="X21801" s="214"/>
      <c r="Y21801" s="214"/>
      <c r="Z21801" s="214"/>
      <c r="AA21801" s="217"/>
      <c r="AB21801" s="217"/>
      <c r="AC21801" s="217"/>
      <c r="AD21801" s="213"/>
    </row>
    <row r="21802" spans="20:30" x14ac:dyDescent="0.2">
      <c r="T21802" s="212"/>
      <c r="U21802" s="213"/>
      <c r="V21802" s="213"/>
      <c r="W21802" s="213"/>
      <c r="X21802" s="214"/>
      <c r="Y21802" s="214"/>
      <c r="Z21802" s="214"/>
      <c r="AA21802" s="217"/>
      <c r="AB21802" s="217"/>
      <c r="AC21802" s="217"/>
      <c r="AD21802" s="213"/>
    </row>
    <row r="21803" spans="20:30" x14ac:dyDescent="0.2">
      <c r="T21803" s="212"/>
      <c r="U21803" s="213"/>
      <c r="V21803" s="213"/>
      <c r="W21803" s="213"/>
      <c r="X21803" s="214"/>
      <c r="Y21803" s="214"/>
      <c r="Z21803" s="214"/>
      <c r="AA21803" s="217"/>
      <c r="AB21803" s="217"/>
      <c r="AC21803" s="217"/>
      <c r="AD21803" s="213"/>
    </row>
    <row r="21804" spans="20:30" x14ac:dyDescent="0.2">
      <c r="T21804" s="212"/>
      <c r="U21804" s="213"/>
      <c r="V21804" s="213"/>
      <c r="W21804" s="213"/>
      <c r="X21804" s="214"/>
      <c r="Y21804" s="214"/>
      <c r="Z21804" s="214"/>
      <c r="AA21804" s="217"/>
      <c r="AB21804" s="217"/>
      <c r="AC21804" s="217"/>
      <c r="AD21804" s="213"/>
    </row>
    <row r="21805" spans="20:30" x14ac:dyDescent="0.2">
      <c r="T21805" s="212"/>
      <c r="U21805" s="213"/>
      <c r="V21805" s="213"/>
      <c r="W21805" s="213"/>
      <c r="X21805" s="214"/>
      <c r="Y21805" s="214"/>
      <c r="Z21805" s="214"/>
      <c r="AA21805" s="217"/>
      <c r="AB21805" s="217"/>
      <c r="AC21805" s="217"/>
      <c r="AD21805" s="213"/>
    </row>
    <row r="21806" spans="20:30" x14ac:dyDescent="0.2">
      <c r="T21806" s="212"/>
      <c r="U21806" s="213"/>
      <c r="V21806" s="213"/>
      <c r="W21806" s="213"/>
      <c r="X21806" s="214"/>
      <c r="Y21806" s="214"/>
      <c r="Z21806" s="214"/>
      <c r="AA21806" s="217"/>
      <c r="AB21806" s="217"/>
      <c r="AC21806" s="217"/>
      <c r="AD21806" s="213"/>
    </row>
    <row r="21807" spans="20:30" x14ac:dyDescent="0.2">
      <c r="T21807" s="212"/>
      <c r="U21807" s="213"/>
      <c r="V21807" s="213"/>
      <c r="W21807" s="213"/>
      <c r="X21807" s="214"/>
      <c r="Y21807" s="214"/>
      <c r="Z21807" s="214"/>
      <c r="AA21807" s="217"/>
      <c r="AB21807" s="217"/>
      <c r="AC21807" s="217"/>
      <c r="AD21807" s="213"/>
    </row>
    <row r="21808" spans="20:30" x14ac:dyDescent="0.2">
      <c r="T21808" s="212"/>
      <c r="U21808" s="213"/>
      <c r="V21808" s="213"/>
      <c r="W21808" s="213"/>
      <c r="X21808" s="214"/>
      <c r="Y21808" s="214"/>
      <c r="Z21808" s="214"/>
      <c r="AA21808" s="217"/>
      <c r="AB21808" s="217"/>
      <c r="AC21808" s="217"/>
      <c r="AD21808" s="213"/>
    </row>
    <row r="21809" spans="20:30" x14ac:dyDescent="0.2">
      <c r="T21809" s="212"/>
      <c r="U21809" s="213"/>
      <c r="V21809" s="213"/>
      <c r="W21809" s="213"/>
      <c r="X21809" s="214"/>
      <c r="Y21809" s="214"/>
      <c r="Z21809" s="214"/>
      <c r="AA21809" s="217"/>
      <c r="AB21809" s="217"/>
      <c r="AC21809" s="217"/>
      <c r="AD21809" s="213"/>
    </row>
    <row r="21810" spans="20:30" x14ac:dyDescent="0.2">
      <c r="T21810" s="212"/>
      <c r="U21810" s="213"/>
      <c r="V21810" s="213"/>
      <c r="W21810" s="213"/>
      <c r="X21810" s="214"/>
      <c r="Y21810" s="214"/>
      <c r="Z21810" s="214"/>
      <c r="AA21810" s="217"/>
      <c r="AB21810" s="217"/>
      <c r="AC21810" s="217"/>
      <c r="AD21810" s="213"/>
    </row>
    <row r="21811" spans="20:30" x14ac:dyDescent="0.2">
      <c r="T21811" s="212"/>
      <c r="U21811" s="213"/>
      <c r="V21811" s="213"/>
      <c r="W21811" s="213"/>
      <c r="X21811" s="214"/>
      <c r="Y21811" s="214"/>
      <c r="Z21811" s="214"/>
      <c r="AA21811" s="217"/>
      <c r="AB21811" s="217"/>
      <c r="AC21811" s="217"/>
      <c r="AD21811" s="213"/>
    </row>
    <row r="21812" spans="20:30" x14ac:dyDescent="0.2">
      <c r="T21812" s="212"/>
      <c r="U21812" s="213"/>
      <c r="V21812" s="213"/>
      <c r="W21812" s="213"/>
      <c r="X21812" s="214"/>
      <c r="Y21812" s="214"/>
      <c r="Z21812" s="214"/>
      <c r="AA21812" s="217"/>
      <c r="AB21812" s="217"/>
      <c r="AC21812" s="217"/>
      <c r="AD21812" s="213"/>
    </row>
    <row r="21813" spans="20:30" x14ac:dyDescent="0.2">
      <c r="T21813" s="212"/>
      <c r="U21813" s="213"/>
      <c r="V21813" s="213"/>
      <c r="W21813" s="213"/>
      <c r="X21813" s="214"/>
      <c r="Y21813" s="214"/>
      <c r="Z21813" s="214"/>
      <c r="AA21813" s="217"/>
      <c r="AB21813" s="217"/>
      <c r="AC21813" s="217"/>
      <c r="AD21813" s="213"/>
    </row>
    <row r="21814" spans="20:30" x14ac:dyDescent="0.2">
      <c r="T21814" s="212"/>
      <c r="U21814" s="213"/>
      <c r="V21814" s="213"/>
      <c r="W21814" s="213"/>
      <c r="X21814" s="214"/>
      <c r="Y21814" s="214"/>
      <c r="Z21814" s="214"/>
      <c r="AA21814" s="217"/>
      <c r="AB21814" s="217"/>
      <c r="AC21814" s="217"/>
      <c r="AD21814" s="213"/>
    </row>
    <row r="21815" spans="20:30" x14ac:dyDescent="0.2">
      <c r="T21815" s="212"/>
      <c r="U21815" s="213"/>
      <c r="V21815" s="213"/>
      <c r="W21815" s="213"/>
      <c r="X21815" s="214"/>
      <c r="Y21815" s="214"/>
      <c r="Z21815" s="214"/>
      <c r="AA21815" s="217"/>
      <c r="AB21815" s="217"/>
      <c r="AC21815" s="217"/>
      <c r="AD21815" s="213"/>
    </row>
    <row r="21816" spans="20:30" x14ac:dyDescent="0.2">
      <c r="T21816" s="212"/>
      <c r="U21816" s="213"/>
      <c r="V21816" s="213"/>
      <c r="W21816" s="213"/>
      <c r="X21816" s="214"/>
      <c r="Y21816" s="214"/>
      <c r="Z21816" s="214"/>
      <c r="AA21816" s="217"/>
      <c r="AB21816" s="217"/>
      <c r="AC21816" s="217"/>
      <c r="AD21816" s="213"/>
    </row>
    <row r="21817" spans="20:30" x14ac:dyDescent="0.2">
      <c r="T21817" s="212"/>
      <c r="U21817" s="213"/>
      <c r="V21817" s="213"/>
      <c r="W21817" s="213"/>
      <c r="X21817" s="214"/>
      <c r="Y21817" s="214"/>
      <c r="Z21817" s="214"/>
      <c r="AA21817" s="217"/>
      <c r="AB21817" s="217"/>
      <c r="AC21817" s="217"/>
      <c r="AD21817" s="213"/>
    </row>
    <row r="21818" spans="20:30" x14ac:dyDescent="0.2">
      <c r="T21818" s="212"/>
      <c r="U21818" s="213"/>
      <c r="V21818" s="213"/>
      <c r="W21818" s="213"/>
      <c r="X21818" s="214"/>
      <c r="Y21818" s="214"/>
      <c r="Z21818" s="214"/>
      <c r="AA21818" s="217"/>
      <c r="AB21818" s="217"/>
      <c r="AC21818" s="217"/>
      <c r="AD21818" s="213"/>
    </row>
    <row r="21819" spans="20:30" x14ac:dyDescent="0.2">
      <c r="T21819" s="212"/>
      <c r="U21819" s="213"/>
      <c r="V21819" s="213"/>
      <c r="W21819" s="213"/>
      <c r="X21819" s="214"/>
      <c r="Y21819" s="214"/>
      <c r="Z21819" s="214"/>
      <c r="AA21819" s="217"/>
      <c r="AB21819" s="217"/>
      <c r="AC21819" s="217"/>
      <c r="AD21819" s="213"/>
    </row>
    <row r="21820" spans="20:30" x14ac:dyDescent="0.2">
      <c r="T21820" s="212"/>
      <c r="U21820" s="213"/>
      <c r="V21820" s="213"/>
      <c r="W21820" s="213"/>
      <c r="X21820" s="214"/>
      <c r="Y21820" s="214"/>
      <c r="Z21820" s="214"/>
      <c r="AA21820" s="217"/>
      <c r="AB21820" s="217"/>
      <c r="AC21820" s="217"/>
      <c r="AD21820" s="213"/>
    </row>
    <row r="21821" spans="20:30" x14ac:dyDescent="0.2">
      <c r="T21821" s="212"/>
      <c r="U21821" s="213"/>
      <c r="V21821" s="213"/>
      <c r="W21821" s="213"/>
      <c r="X21821" s="214"/>
      <c r="Y21821" s="214"/>
      <c r="Z21821" s="214"/>
      <c r="AA21821" s="217"/>
      <c r="AB21821" s="217"/>
      <c r="AC21821" s="217"/>
      <c r="AD21821" s="213"/>
    </row>
    <row r="21822" spans="20:30" x14ac:dyDescent="0.2">
      <c r="T21822" s="212"/>
      <c r="U21822" s="213"/>
      <c r="V21822" s="213"/>
      <c r="W21822" s="213"/>
      <c r="X21822" s="214"/>
      <c r="Y21822" s="214"/>
      <c r="Z21822" s="214"/>
      <c r="AA21822" s="217"/>
      <c r="AB21822" s="217"/>
      <c r="AC21822" s="217"/>
      <c r="AD21822" s="213"/>
    </row>
    <row r="21823" spans="20:30" x14ac:dyDescent="0.2">
      <c r="T21823" s="212"/>
      <c r="U21823" s="213"/>
      <c r="V21823" s="213"/>
      <c r="W21823" s="213"/>
      <c r="X21823" s="214"/>
      <c r="Y21823" s="214"/>
      <c r="Z21823" s="214"/>
      <c r="AA21823" s="217"/>
      <c r="AB21823" s="217"/>
      <c r="AC21823" s="217"/>
      <c r="AD21823" s="213"/>
    </row>
    <row r="21824" spans="20:30" x14ac:dyDescent="0.2">
      <c r="T21824" s="212"/>
      <c r="U21824" s="213"/>
      <c r="V21824" s="213"/>
      <c r="W21824" s="213"/>
      <c r="X21824" s="214"/>
      <c r="Y21824" s="214"/>
      <c r="Z21824" s="214"/>
      <c r="AA21824" s="217"/>
      <c r="AB21824" s="217"/>
      <c r="AC21824" s="217"/>
      <c r="AD21824" s="213"/>
    </row>
    <row r="21825" spans="20:30" x14ac:dyDescent="0.2">
      <c r="T21825" s="212"/>
      <c r="U21825" s="213"/>
      <c r="V21825" s="213"/>
      <c r="W21825" s="213"/>
      <c r="X21825" s="214"/>
      <c r="Y21825" s="214"/>
      <c r="Z21825" s="214"/>
      <c r="AA21825" s="217"/>
      <c r="AB21825" s="217"/>
      <c r="AC21825" s="217"/>
      <c r="AD21825" s="213"/>
    </row>
    <row r="21826" spans="20:30" x14ac:dyDescent="0.2">
      <c r="T21826" s="212"/>
      <c r="U21826" s="213"/>
      <c r="V21826" s="213"/>
      <c r="W21826" s="213"/>
      <c r="X21826" s="214"/>
      <c r="Y21826" s="214"/>
      <c r="Z21826" s="214"/>
      <c r="AA21826" s="217"/>
      <c r="AB21826" s="217"/>
      <c r="AC21826" s="217"/>
      <c r="AD21826" s="213"/>
    </row>
    <row r="21827" spans="20:30" x14ac:dyDescent="0.2">
      <c r="T21827" s="212"/>
      <c r="U21827" s="213"/>
      <c r="V21827" s="213"/>
      <c r="W21827" s="213"/>
      <c r="X21827" s="214"/>
      <c r="Y21827" s="214"/>
      <c r="Z21827" s="214"/>
      <c r="AA21827" s="217"/>
      <c r="AB21827" s="217"/>
      <c r="AC21827" s="217"/>
      <c r="AD21827" s="213"/>
    </row>
    <row r="21828" spans="20:30" x14ac:dyDescent="0.2">
      <c r="T21828" s="212"/>
      <c r="U21828" s="213"/>
      <c r="V21828" s="213"/>
      <c r="W21828" s="213"/>
      <c r="X21828" s="214"/>
      <c r="Y21828" s="214"/>
      <c r="Z21828" s="214"/>
      <c r="AA21828" s="217"/>
      <c r="AB21828" s="217"/>
      <c r="AC21828" s="217"/>
      <c r="AD21828" s="213"/>
    </row>
    <row r="21829" spans="20:30" x14ac:dyDescent="0.2">
      <c r="T21829" s="212"/>
      <c r="U21829" s="213"/>
      <c r="V21829" s="213"/>
      <c r="W21829" s="213"/>
      <c r="X21829" s="214"/>
      <c r="Y21829" s="214"/>
      <c r="Z21829" s="214"/>
      <c r="AA21829" s="217"/>
      <c r="AB21829" s="217"/>
      <c r="AC21829" s="217"/>
      <c r="AD21829" s="213"/>
    </row>
    <row r="21830" spans="20:30" x14ac:dyDescent="0.2">
      <c r="T21830" s="212"/>
      <c r="U21830" s="213"/>
      <c r="V21830" s="213"/>
      <c r="W21830" s="213"/>
      <c r="X21830" s="214"/>
      <c r="Y21830" s="214"/>
      <c r="Z21830" s="214"/>
      <c r="AA21830" s="217"/>
      <c r="AB21830" s="217"/>
      <c r="AC21830" s="217"/>
      <c r="AD21830" s="213"/>
    </row>
    <row r="21831" spans="20:30" x14ac:dyDescent="0.2">
      <c r="T21831" s="212"/>
      <c r="U21831" s="213"/>
      <c r="V21831" s="213"/>
      <c r="W21831" s="213"/>
      <c r="X21831" s="214"/>
      <c r="Y21831" s="214"/>
      <c r="Z21831" s="214"/>
      <c r="AA21831" s="217"/>
      <c r="AB21831" s="217"/>
      <c r="AC21831" s="217"/>
      <c r="AD21831" s="213"/>
    </row>
    <row r="21832" spans="20:30" x14ac:dyDescent="0.2">
      <c r="T21832" s="212"/>
      <c r="U21832" s="213"/>
      <c r="V21832" s="213"/>
      <c r="W21832" s="213"/>
      <c r="X21832" s="214"/>
      <c r="Y21832" s="214"/>
      <c r="Z21832" s="214"/>
      <c r="AA21832" s="217"/>
      <c r="AB21832" s="217"/>
      <c r="AC21832" s="217"/>
      <c r="AD21832" s="213"/>
    </row>
    <row r="21833" spans="20:30" x14ac:dyDescent="0.2">
      <c r="T21833" s="212"/>
      <c r="U21833" s="213"/>
      <c r="V21833" s="213"/>
      <c r="W21833" s="213"/>
      <c r="X21833" s="214"/>
      <c r="Y21833" s="214"/>
      <c r="Z21833" s="214"/>
      <c r="AA21833" s="217"/>
      <c r="AB21833" s="217"/>
      <c r="AC21833" s="217"/>
      <c r="AD21833" s="213"/>
    </row>
    <row r="21834" spans="20:30" x14ac:dyDescent="0.2">
      <c r="T21834" s="212"/>
      <c r="U21834" s="213"/>
      <c r="V21834" s="213"/>
      <c r="W21834" s="213"/>
      <c r="X21834" s="214"/>
      <c r="Y21834" s="214"/>
      <c r="Z21834" s="214"/>
      <c r="AA21834" s="217"/>
      <c r="AB21834" s="217"/>
      <c r="AC21834" s="217"/>
      <c r="AD21834" s="213"/>
    </row>
    <row r="21835" spans="20:30" x14ac:dyDescent="0.2">
      <c r="T21835" s="212"/>
      <c r="U21835" s="213"/>
      <c r="V21835" s="213"/>
      <c r="W21835" s="213"/>
      <c r="X21835" s="214"/>
      <c r="Y21835" s="214"/>
      <c r="Z21835" s="214"/>
      <c r="AA21835" s="217"/>
      <c r="AB21835" s="217"/>
      <c r="AC21835" s="217"/>
      <c r="AD21835" s="213"/>
    </row>
    <row r="21836" spans="20:30" x14ac:dyDescent="0.2">
      <c r="T21836" s="212"/>
      <c r="U21836" s="213"/>
      <c r="V21836" s="213"/>
      <c r="W21836" s="213"/>
      <c r="X21836" s="214"/>
      <c r="Y21836" s="214"/>
      <c r="Z21836" s="214"/>
      <c r="AA21836" s="217"/>
      <c r="AB21836" s="217"/>
      <c r="AC21836" s="217"/>
      <c r="AD21836" s="213"/>
    </row>
    <row r="21837" spans="20:30" x14ac:dyDescent="0.2">
      <c r="T21837" s="212"/>
      <c r="U21837" s="213"/>
      <c r="V21837" s="213"/>
      <c r="W21837" s="213"/>
      <c r="X21837" s="214"/>
      <c r="Y21837" s="214"/>
      <c r="Z21837" s="214"/>
      <c r="AA21837" s="217"/>
      <c r="AB21837" s="217"/>
      <c r="AC21837" s="217"/>
      <c r="AD21837" s="213"/>
    </row>
    <row r="21838" spans="20:30" x14ac:dyDescent="0.2">
      <c r="T21838" s="212"/>
      <c r="U21838" s="213"/>
      <c r="V21838" s="213"/>
      <c r="W21838" s="213"/>
      <c r="X21838" s="214"/>
      <c r="Y21838" s="214"/>
      <c r="Z21838" s="214"/>
      <c r="AA21838" s="217"/>
      <c r="AB21838" s="217"/>
      <c r="AC21838" s="217"/>
      <c r="AD21838" s="213"/>
    </row>
    <row r="21839" spans="20:30" x14ac:dyDescent="0.2">
      <c r="T21839" s="212"/>
      <c r="U21839" s="213"/>
      <c r="V21839" s="213"/>
      <c r="W21839" s="213"/>
      <c r="X21839" s="214"/>
      <c r="Y21839" s="214"/>
      <c r="Z21839" s="214"/>
      <c r="AA21839" s="217"/>
      <c r="AB21839" s="217"/>
      <c r="AC21839" s="217"/>
      <c r="AD21839" s="213"/>
    </row>
    <row r="21840" spans="20:30" x14ac:dyDescent="0.2">
      <c r="T21840" s="212"/>
      <c r="U21840" s="213"/>
      <c r="V21840" s="213"/>
      <c r="W21840" s="213"/>
      <c r="X21840" s="214"/>
      <c r="Y21840" s="214"/>
      <c r="Z21840" s="214"/>
      <c r="AA21840" s="217"/>
      <c r="AB21840" s="217"/>
      <c r="AC21840" s="217"/>
      <c r="AD21840" s="213"/>
    </row>
    <row r="21841" spans="20:30" x14ac:dyDescent="0.2">
      <c r="T21841" s="212"/>
      <c r="U21841" s="213"/>
      <c r="V21841" s="213"/>
      <c r="W21841" s="213"/>
      <c r="X21841" s="214"/>
      <c r="Y21841" s="214"/>
      <c r="Z21841" s="214"/>
      <c r="AA21841" s="217"/>
      <c r="AB21841" s="217"/>
      <c r="AC21841" s="217"/>
      <c r="AD21841" s="213"/>
    </row>
    <row r="21842" spans="20:30" x14ac:dyDescent="0.2">
      <c r="T21842" s="212"/>
      <c r="U21842" s="213"/>
      <c r="V21842" s="213"/>
      <c r="W21842" s="213"/>
      <c r="X21842" s="214"/>
      <c r="Y21842" s="214"/>
      <c r="Z21842" s="214"/>
      <c r="AA21842" s="217"/>
      <c r="AB21842" s="217"/>
      <c r="AC21842" s="217"/>
      <c r="AD21842" s="213"/>
    </row>
    <row r="21843" spans="20:30" x14ac:dyDescent="0.2">
      <c r="T21843" s="212"/>
      <c r="U21843" s="213"/>
      <c r="V21843" s="213"/>
      <c r="W21843" s="213"/>
      <c r="X21843" s="214"/>
      <c r="Y21843" s="214"/>
      <c r="Z21843" s="214"/>
      <c r="AA21843" s="217"/>
      <c r="AB21843" s="217"/>
      <c r="AC21843" s="217"/>
      <c r="AD21843" s="213"/>
    </row>
    <row r="21844" spans="20:30" x14ac:dyDescent="0.2">
      <c r="T21844" s="212"/>
      <c r="U21844" s="213"/>
      <c r="V21844" s="213"/>
      <c r="W21844" s="213"/>
      <c r="X21844" s="214"/>
      <c r="Y21844" s="214"/>
      <c r="Z21844" s="214"/>
      <c r="AA21844" s="217"/>
      <c r="AB21844" s="217"/>
      <c r="AC21844" s="217"/>
      <c r="AD21844" s="213"/>
    </row>
    <row r="21845" spans="20:30" x14ac:dyDescent="0.2">
      <c r="T21845" s="212"/>
      <c r="U21845" s="213"/>
      <c r="V21845" s="213"/>
      <c r="W21845" s="213"/>
      <c r="X21845" s="214"/>
      <c r="Y21845" s="214"/>
      <c r="Z21845" s="214"/>
      <c r="AA21845" s="217"/>
      <c r="AB21845" s="217"/>
      <c r="AC21845" s="217"/>
      <c r="AD21845" s="213"/>
    </row>
    <row r="21846" spans="20:30" x14ac:dyDescent="0.2">
      <c r="T21846" s="212"/>
      <c r="U21846" s="213"/>
      <c r="V21846" s="213"/>
      <c r="W21846" s="213"/>
      <c r="X21846" s="214"/>
      <c r="Y21846" s="214"/>
      <c r="Z21846" s="214"/>
      <c r="AA21846" s="217"/>
      <c r="AB21846" s="217"/>
      <c r="AC21846" s="217"/>
      <c r="AD21846" s="213"/>
    </row>
    <row r="21847" spans="20:30" x14ac:dyDescent="0.2">
      <c r="T21847" s="212"/>
      <c r="U21847" s="213"/>
      <c r="V21847" s="213"/>
      <c r="W21847" s="213"/>
      <c r="X21847" s="214"/>
      <c r="Y21847" s="214"/>
      <c r="Z21847" s="214"/>
      <c r="AA21847" s="217"/>
      <c r="AB21847" s="217"/>
      <c r="AC21847" s="217"/>
      <c r="AD21847" s="213"/>
    </row>
    <row r="21848" spans="20:30" x14ac:dyDescent="0.2">
      <c r="T21848" s="212"/>
      <c r="U21848" s="213"/>
      <c r="V21848" s="213"/>
      <c r="W21848" s="213"/>
      <c r="X21848" s="214"/>
      <c r="Y21848" s="214"/>
      <c r="Z21848" s="214"/>
      <c r="AA21848" s="217"/>
      <c r="AB21848" s="217"/>
      <c r="AC21848" s="217"/>
      <c r="AD21848" s="213"/>
    </row>
    <row r="21849" spans="20:30" x14ac:dyDescent="0.2">
      <c r="T21849" s="212"/>
      <c r="U21849" s="213"/>
      <c r="V21849" s="213"/>
      <c r="W21849" s="213"/>
      <c r="X21849" s="214"/>
      <c r="Y21849" s="214"/>
      <c r="Z21849" s="214"/>
      <c r="AA21849" s="217"/>
      <c r="AB21849" s="217"/>
      <c r="AC21849" s="217"/>
      <c r="AD21849" s="213"/>
    </row>
    <row r="21850" spans="20:30" x14ac:dyDescent="0.2">
      <c r="T21850" s="212"/>
      <c r="U21850" s="213"/>
      <c r="V21850" s="213"/>
      <c r="W21850" s="213"/>
      <c r="X21850" s="214"/>
      <c r="Y21850" s="214"/>
      <c r="Z21850" s="214"/>
      <c r="AA21850" s="217"/>
      <c r="AB21850" s="217"/>
      <c r="AC21850" s="217"/>
      <c r="AD21850" s="213"/>
    </row>
    <row r="21851" spans="20:30" x14ac:dyDescent="0.2">
      <c r="T21851" s="212"/>
      <c r="U21851" s="213"/>
      <c r="V21851" s="213"/>
      <c r="W21851" s="213"/>
      <c r="X21851" s="214"/>
      <c r="Y21851" s="214"/>
      <c r="Z21851" s="214"/>
      <c r="AA21851" s="217"/>
      <c r="AB21851" s="217"/>
      <c r="AC21851" s="217"/>
      <c r="AD21851" s="213"/>
    </row>
    <row r="21852" spans="20:30" x14ac:dyDescent="0.2">
      <c r="T21852" s="212"/>
      <c r="U21852" s="213"/>
      <c r="V21852" s="213"/>
      <c r="W21852" s="213"/>
      <c r="X21852" s="214"/>
      <c r="Y21852" s="214"/>
      <c r="Z21852" s="214"/>
      <c r="AA21852" s="217"/>
      <c r="AB21852" s="217"/>
      <c r="AC21852" s="217"/>
      <c r="AD21852" s="213"/>
    </row>
    <row r="21853" spans="20:30" x14ac:dyDescent="0.2">
      <c r="T21853" s="212"/>
      <c r="U21853" s="213"/>
      <c r="V21853" s="213"/>
      <c r="W21853" s="213"/>
      <c r="X21853" s="214"/>
      <c r="Y21853" s="214"/>
      <c r="Z21853" s="214"/>
      <c r="AA21853" s="217"/>
      <c r="AB21853" s="217"/>
      <c r="AC21853" s="217"/>
      <c r="AD21853" s="213"/>
    </row>
    <row r="21854" spans="20:30" x14ac:dyDescent="0.2">
      <c r="T21854" s="212"/>
      <c r="U21854" s="213"/>
      <c r="V21854" s="213"/>
      <c r="W21854" s="213"/>
      <c r="X21854" s="214"/>
      <c r="Y21854" s="214"/>
      <c r="Z21854" s="214"/>
      <c r="AA21854" s="217"/>
      <c r="AB21854" s="217"/>
      <c r="AC21854" s="217"/>
      <c r="AD21854" s="213"/>
    </row>
    <row r="21855" spans="20:30" x14ac:dyDescent="0.2">
      <c r="T21855" s="212"/>
      <c r="U21855" s="213"/>
      <c r="V21855" s="213"/>
      <c r="W21855" s="213"/>
      <c r="X21855" s="214"/>
      <c r="Y21855" s="214"/>
      <c r="Z21855" s="214"/>
      <c r="AA21855" s="217"/>
      <c r="AB21855" s="217"/>
      <c r="AC21855" s="217"/>
      <c r="AD21855" s="213"/>
    </row>
    <row r="21856" spans="20:30" x14ac:dyDescent="0.2">
      <c r="T21856" s="212"/>
      <c r="U21856" s="213"/>
      <c r="V21856" s="213"/>
      <c r="W21856" s="213"/>
      <c r="X21856" s="214"/>
      <c r="Y21856" s="214"/>
      <c r="Z21856" s="214"/>
      <c r="AA21856" s="217"/>
      <c r="AB21856" s="217"/>
      <c r="AC21856" s="217"/>
      <c r="AD21856" s="213"/>
    </row>
    <row r="21857" spans="20:30" x14ac:dyDescent="0.2">
      <c r="T21857" s="212"/>
      <c r="U21857" s="213"/>
      <c r="V21857" s="213"/>
      <c r="W21857" s="213"/>
      <c r="X21857" s="214"/>
      <c r="Y21857" s="214"/>
      <c r="Z21857" s="214"/>
      <c r="AA21857" s="217"/>
      <c r="AB21857" s="217"/>
      <c r="AC21857" s="217"/>
      <c r="AD21857" s="213"/>
    </row>
    <row r="21858" spans="20:30" x14ac:dyDescent="0.2">
      <c r="T21858" s="212"/>
      <c r="U21858" s="213"/>
      <c r="V21858" s="213"/>
      <c r="W21858" s="213"/>
      <c r="X21858" s="214"/>
      <c r="Y21858" s="214"/>
      <c r="Z21858" s="214"/>
      <c r="AA21858" s="217"/>
      <c r="AB21858" s="217"/>
      <c r="AC21858" s="217"/>
      <c r="AD21858" s="213"/>
    </row>
    <row r="21859" spans="20:30" x14ac:dyDescent="0.2">
      <c r="T21859" s="212"/>
      <c r="U21859" s="213"/>
      <c r="V21859" s="213"/>
      <c r="W21859" s="213"/>
      <c r="X21859" s="214"/>
      <c r="Y21859" s="214"/>
      <c r="Z21859" s="214"/>
      <c r="AA21859" s="217"/>
      <c r="AB21859" s="217"/>
      <c r="AC21859" s="217"/>
      <c r="AD21859" s="213"/>
    </row>
    <row r="21860" spans="20:30" x14ac:dyDescent="0.2">
      <c r="T21860" s="212"/>
      <c r="U21860" s="213"/>
      <c r="V21860" s="213"/>
      <c r="W21860" s="213"/>
      <c r="X21860" s="214"/>
      <c r="Y21860" s="214"/>
      <c r="Z21860" s="214"/>
      <c r="AA21860" s="217"/>
      <c r="AB21860" s="217"/>
      <c r="AC21860" s="217"/>
      <c r="AD21860" s="213"/>
    </row>
    <row r="21861" spans="20:30" x14ac:dyDescent="0.2">
      <c r="T21861" s="212"/>
      <c r="U21861" s="213"/>
      <c r="V21861" s="213"/>
      <c r="W21861" s="213"/>
      <c r="X21861" s="214"/>
      <c r="Y21861" s="214"/>
      <c r="Z21861" s="214"/>
      <c r="AA21861" s="217"/>
      <c r="AB21861" s="217"/>
      <c r="AC21861" s="217"/>
      <c r="AD21861" s="213"/>
    </row>
    <row r="21862" spans="20:30" x14ac:dyDescent="0.2">
      <c r="T21862" s="212"/>
      <c r="U21862" s="213"/>
      <c r="V21862" s="213"/>
      <c r="W21862" s="213"/>
      <c r="X21862" s="214"/>
      <c r="Y21862" s="214"/>
      <c r="Z21862" s="214"/>
      <c r="AA21862" s="217"/>
      <c r="AB21862" s="217"/>
      <c r="AC21862" s="217"/>
      <c r="AD21862" s="213"/>
    </row>
    <row r="21863" spans="20:30" x14ac:dyDescent="0.2">
      <c r="T21863" s="212"/>
      <c r="U21863" s="213"/>
      <c r="V21863" s="213"/>
      <c r="W21863" s="213"/>
      <c r="X21863" s="214"/>
      <c r="Y21863" s="214"/>
      <c r="Z21863" s="214"/>
      <c r="AA21863" s="217"/>
      <c r="AB21863" s="217"/>
      <c r="AC21863" s="217"/>
      <c r="AD21863" s="213"/>
    </row>
    <row r="21864" spans="20:30" x14ac:dyDescent="0.2">
      <c r="T21864" s="212"/>
      <c r="U21864" s="213"/>
      <c r="V21864" s="213"/>
      <c r="W21864" s="213"/>
      <c r="X21864" s="214"/>
      <c r="Y21864" s="214"/>
      <c r="Z21864" s="214"/>
      <c r="AA21864" s="217"/>
      <c r="AB21864" s="217"/>
      <c r="AC21864" s="217"/>
      <c r="AD21864" s="213"/>
    </row>
    <row r="21865" spans="20:30" x14ac:dyDescent="0.2">
      <c r="T21865" s="212"/>
      <c r="U21865" s="213"/>
      <c r="V21865" s="213"/>
      <c r="W21865" s="213"/>
      <c r="X21865" s="214"/>
      <c r="Y21865" s="214"/>
      <c r="Z21865" s="214"/>
      <c r="AA21865" s="217"/>
      <c r="AB21865" s="217"/>
      <c r="AC21865" s="217"/>
      <c r="AD21865" s="213"/>
    </row>
    <row r="21866" spans="20:30" x14ac:dyDescent="0.2">
      <c r="T21866" s="212"/>
      <c r="U21866" s="213"/>
      <c r="V21866" s="213"/>
      <c r="W21866" s="213"/>
      <c r="X21866" s="214"/>
      <c r="Y21866" s="214"/>
      <c r="Z21866" s="214"/>
      <c r="AA21866" s="217"/>
      <c r="AB21866" s="217"/>
      <c r="AC21866" s="217"/>
      <c r="AD21866" s="213"/>
    </row>
    <row r="21867" spans="20:30" x14ac:dyDescent="0.2">
      <c r="T21867" s="212"/>
      <c r="U21867" s="213"/>
      <c r="V21867" s="213"/>
      <c r="W21867" s="213"/>
      <c r="X21867" s="214"/>
      <c r="Y21867" s="214"/>
      <c r="Z21867" s="214"/>
      <c r="AA21867" s="217"/>
      <c r="AB21867" s="217"/>
      <c r="AC21867" s="217"/>
      <c r="AD21867" s="213"/>
    </row>
    <row r="21868" spans="20:30" x14ac:dyDescent="0.2">
      <c r="T21868" s="212"/>
      <c r="U21868" s="213"/>
      <c r="V21868" s="213"/>
      <c r="W21868" s="213"/>
      <c r="X21868" s="214"/>
      <c r="Y21868" s="214"/>
      <c r="Z21868" s="214"/>
      <c r="AA21868" s="217"/>
      <c r="AB21868" s="217"/>
      <c r="AC21868" s="217"/>
      <c r="AD21868" s="213"/>
    </row>
    <row r="21869" spans="20:30" x14ac:dyDescent="0.2">
      <c r="T21869" s="212"/>
      <c r="U21869" s="213"/>
      <c r="V21869" s="213"/>
      <c r="W21869" s="213"/>
      <c r="X21869" s="214"/>
      <c r="Y21869" s="214"/>
      <c r="Z21869" s="214"/>
      <c r="AA21869" s="217"/>
      <c r="AB21869" s="217"/>
      <c r="AC21869" s="217"/>
      <c r="AD21869" s="213"/>
    </row>
    <row r="21870" spans="20:30" x14ac:dyDescent="0.2">
      <c r="T21870" s="212"/>
      <c r="U21870" s="213"/>
      <c r="V21870" s="213"/>
      <c r="W21870" s="213"/>
      <c r="X21870" s="214"/>
      <c r="Y21870" s="214"/>
      <c r="Z21870" s="214"/>
      <c r="AA21870" s="217"/>
      <c r="AB21870" s="217"/>
      <c r="AC21870" s="217"/>
      <c r="AD21870" s="213"/>
    </row>
    <row r="21871" spans="20:30" x14ac:dyDescent="0.2">
      <c r="T21871" s="212"/>
      <c r="U21871" s="213"/>
      <c r="V21871" s="213"/>
      <c r="W21871" s="213"/>
      <c r="X21871" s="214"/>
      <c r="Y21871" s="214"/>
      <c r="Z21871" s="214"/>
      <c r="AA21871" s="217"/>
      <c r="AB21871" s="217"/>
      <c r="AC21871" s="217"/>
      <c r="AD21871" s="213"/>
    </row>
    <row r="21872" spans="20:30" x14ac:dyDescent="0.2">
      <c r="T21872" s="212"/>
      <c r="U21872" s="213"/>
      <c r="V21872" s="213"/>
      <c r="W21872" s="213"/>
      <c r="X21872" s="214"/>
      <c r="Y21872" s="214"/>
      <c r="Z21872" s="214"/>
      <c r="AA21872" s="217"/>
      <c r="AB21872" s="217"/>
      <c r="AC21872" s="217"/>
      <c r="AD21872" s="213"/>
    </row>
    <row r="21873" spans="20:30" x14ac:dyDescent="0.2">
      <c r="T21873" s="212"/>
      <c r="U21873" s="213"/>
      <c r="V21873" s="213"/>
      <c r="W21873" s="213"/>
      <c r="X21873" s="214"/>
      <c r="Y21873" s="214"/>
      <c r="Z21873" s="214"/>
      <c r="AA21873" s="217"/>
      <c r="AB21873" s="217"/>
      <c r="AC21873" s="217"/>
      <c r="AD21873" s="213"/>
    </row>
    <row r="21874" spans="20:30" x14ac:dyDescent="0.2">
      <c r="T21874" s="212"/>
      <c r="U21874" s="213"/>
      <c r="V21874" s="213"/>
      <c r="W21874" s="213"/>
      <c r="X21874" s="214"/>
      <c r="Y21874" s="214"/>
      <c r="Z21874" s="214"/>
      <c r="AA21874" s="217"/>
      <c r="AB21874" s="217"/>
      <c r="AC21874" s="217"/>
      <c r="AD21874" s="213"/>
    </row>
    <row r="21875" spans="20:30" x14ac:dyDescent="0.2">
      <c r="T21875" s="212"/>
      <c r="U21875" s="213"/>
      <c r="V21875" s="213"/>
      <c r="W21875" s="213"/>
      <c r="X21875" s="214"/>
      <c r="Y21875" s="214"/>
      <c r="Z21875" s="214"/>
      <c r="AA21875" s="217"/>
      <c r="AB21875" s="217"/>
      <c r="AC21875" s="217"/>
      <c r="AD21875" s="213"/>
    </row>
    <row r="21876" spans="20:30" x14ac:dyDescent="0.2">
      <c r="T21876" s="212"/>
      <c r="U21876" s="213"/>
      <c r="V21876" s="213"/>
      <c r="W21876" s="213"/>
      <c r="X21876" s="214"/>
      <c r="Y21876" s="214"/>
      <c r="Z21876" s="214"/>
      <c r="AA21876" s="217"/>
      <c r="AB21876" s="217"/>
      <c r="AC21876" s="217"/>
      <c r="AD21876" s="213"/>
    </row>
    <row r="21877" spans="20:30" x14ac:dyDescent="0.2">
      <c r="T21877" s="212"/>
      <c r="U21877" s="213"/>
      <c r="V21877" s="213"/>
      <c r="W21877" s="213"/>
      <c r="X21877" s="214"/>
      <c r="Y21877" s="214"/>
      <c r="Z21877" s="214"/>
      <c r="AA21877" s="217"/>
      <c r="AB21877" s="217"/>
      <c r="AC21877" s="217"/>
      <c r="AD21877" s="213"/>
    </row>
    <row r="21878" spans="20:30" x14ac:dyDescent="0.2">
      <c r="T21878" s="212"/>
      <c r="U21878" s="213"/>
      <c r="V21878" s="213"/>
      <c r="W21878" s="213"/>
      <c r="X21878" s="214"/>
      <c r="Y21878" s="214"/>
      <c r="Z21878" s="214"/>
      <c r="AA21878" s="217"/>
      <c r="AB21878" s="217"/>
      <c r="AC21878" s="217"/>
      <c r="AD21878" s="213"/>
    </row>
    <row r="21879" spans="20:30" x14ac:dyDescent="0.2">
      <c r="T21879" s="212"/>
      <c r="U21879" s="213"/>
      <c r="V21879" s="213"/>
      <c r="W21879" s="213"/>
      <c r="X21879" s="214"/>
      <c r="Y21879" s="214"/>
      <c r="Z21879" s="214"/>
      <c r="AA21879" s="217"/>
      <c r="AB21879" s="217"/>
      <c r="AC21879" s="217"/>
      <c r="AD21879" s="213"/>
    </row>
    <row r="21880" spans="20:30" x14ac:dyDescent="0.2">
      <c r="T21880" s="212"/>
      <c r="U21880" s="213"/>
      <c r="V21880" s="213"/>
      <c r="W21880" s="213"/>
      <c r="X21880" s="214"/>
      <c r="Y21880" s="214"/>
      <c r="Z21880" s="214"/>
      <c r="AA21880" s="217"/>
      <c r="AB21880" s="217"/>
      <c r="AC21880" s="217"/>
      <c r="AD21880" s="213"/>
    </row>
    <row r="21881" spans="20:30" x14ac:dyDescent="0.2">
      <c r="T21881" s="212"/>
      <c r="U21881" s="213"/>
      <c r="V21881" s="213"/>
      <c r="W21881" s="213"/>
      <c r="X21881" s="214"/>
      <c r="Y21881" s="214"/>
      <c r="Z21881" s="214"/>
      <c r="AA21881" s="217"/>
      <c r="AB21881" s="217"/>
      <c r="AC21881" s="217"/>
      <c r="AD21881" s="213"/>
    </row>
    <row r="21882" spans="20:30" x14ac:dyDescent="0.2">
      <c r="T21882" s="212"/>
      <c r="U21882" s="213"/>
      <c r="V21882" s="213"/>
      <c r="W21882" s="213"/>
      <c r="X21882" s="214"/>
      <c r="Y21882" s="214"/>
      <c r="Z21882" s="214"/>
      <c r="AA21882" s="217"/>
      <c r="AB21882" s="217"/>
      <c r="AC21882" s="217"/>
      <c r="AD21882" s="213"/>
    </row>
    <row r="21883" spans="20:30" x14ac:dyDescent="0.2">
      <c r="T21883" s="212"/>
      <c r="U21883" s="213"/>
      <c r="V21883" s="213"/>
      <c r="W21883" s="213"/>
      <c r="X21883" s="214"/>
      <c r="Y21883" s="214"/>
      <c r="Z21883" s="214"/>
      <c r="AA21883" s="217"/>
      <c r="AB21883" s="217"/>
      <c r="AC21883" s="217"/>
      <c r="AD21883" s="213"/>
    </row>
    <row r="21884" spans="20:30" x14ac:dyDescent="0.2">
      <c r="T21884" s="212"/>
      <c r="U21884" s="213"/>
      <c r="V21884" s="213"/>
      <c r="W21884" s="213"/>
      <c r="X21884" s="214"/>
      <c r="Y21884" s="214"/>
      <c r="Z21884" s="214"/>
      <c r="AA21884" s="217"/>
      <c r="AB21884" s="217"/>
      <c r="AC21884" s="217"/>
      <c r="AD21884" s="213"/>
    </row>
    <row r="21885" spans="20:30" x14ac:dyDescent="0.2">
      <c r="T21885" s="212"/>
      <c r="U21885" s="213"/>
      <c r="V21885" s="213"/>
      <c r="W21885" s="213"/>
      <c r="X21885" s="214"/>
      <c r="Y21885" s="214"/>
      <c r="Z21885" s="214"/>
      <c r="AA21885" s="217"/>
      <c r="AB21885" s="217"/>
      <c r="AC21885" s="217"/>
      <c r="AD21885" s="213"/>
    </row>
    <row r="21886" spans="20:30" x14ac:dyDescent="0.2">
      <c r="T21886" s="212"/>
      <c r="U21886" s="213"/>
      <c r="V21886" s="213"/>
      <c r="W21886" s="213"/>
      <c r="X21886" s="214"/>
      <c r="Y21886" s="214"/>
      <c r="Z21886" s="214"/>
      <c r="AA21886" s="217"/>
      <c r="AB21886" s="217"/>
      <c r="AC21886" s="217"/>
      <c r="AD21886" s="213"/>
    </row>
    <row r="21887" spans="20:30" x14ac:dyDescent="0.2">
      <c r="T21887" s="212"/>
      <c r="U21887" s="213"/>
      <c r="V21887" s="213"/>
      <c r="W21887" s="213"/>
      <c r="X21887" s="214"/>
      <c r="Y21887" s="214"/>
      <c r="Z21887" s="214"/>
      <c r="AA21887" s="217"/>
      <c r="AB21887" s="217"/>
      <c r="AC21887" s="217"/>
      <c r="AD21887" s="213"/>
    </row>
    <row r="21888" spans="20:30" x14ac:dyDescent="0.2">
      <c r="T21888" s="212"/>
      <c r="U21888" s="213"/>
      <c r="V21888" s="213"/>
      <c r="W21888" s="213"/>
      <c r="X21888" s="214"/>
      <c r="Y21888" s="214"/>
      <c r="Z21888" s="214"/>
      <c r="AA21888" s="217"/>
      <c r="AB21888" s="217"/>
      <c r="AC21888" s="217"/>
      <c r="AD21888" s="213"/>
    </row>
    <row r="21889" spans="20:30" x14ac:dyDescent="0.2">
      <c r="T21889" s="212"/>
      <c r="U21889" s="213"/>
      <c r="V21889" s="213"/>
      <c r="W21889" s="213"/>
      <c r="X21889" s="214"/>
      <c r="Y21889" s="214"/>
      <c r="Z21889" s="214"/>
      <c r="AA21889" s="217"/>
      <c r="AB21889" s="217"/>
      <c r="AC21889" s="217"/>
      <c r="AD21889" s="213"/>
    </row>
    <row r="21890" spans="20:30" x14ac:dyDescent="0.2">
      <c r="T21890" s="212"/>
      <c r="U21890" s="213"/>
      <c r="V21890" s="213"/>
      <c r="W21890" s="213"/>
      <c r="X21890" s="214"/>
      <c r="Y21890" s="214"/>
      <c r="Z21890" s="214"/>
      <c r="AA21890" s="217"/>
      <c r="AB21890" s="217"/>
      <c r="AC21890" s="217"/>
      <c r="AD21890" s="213"/>
    </row>
    <row r="21891" spans="20:30" x14ac:dyDescent="0.2">
      <c r="T21891" s="212"/>
      <c r="U21891" s="213"/>
      <c r="V21891" s="213"/>
      <c r="W21891" s="213"/>
      <c r="X21891" s="214"/>
      <c r="Y21891" s="214"/>
      <c r="Z21891" s="214"/>
      <c r="AA21891" s="217"/>
      <c r="AB21891" s="217"/>
      <c r="AC21891" s="217"/>
      <c r="AD21891" s="213"/>
    </row>
    <row r="21892" spans="20:30" x14ac:dyDescent="0.2">
      <c r="T21892" s="212"/>
      <c r="U21892" s="213"/>
      <c r="V21892" s="213"/>
      <c r="W21892" s="213"/>
      <c r="X21892" s="214"/>
      <c r="Y21892" s="214"/>
      <c r="Z21892" s="214"/>
      <c r="AA21892" s="217"/>
      <c r="AB21892" s="217"/>
      <c r="AC21892" s="217"/>
      <c r="AD21892" s="213"/>
    </row>
    <row r="21893" spans="20:30" x14ac:dyDescent="0.2">
      <c r="T21893" s="212"/>
      <c r="U21893" s="213"/>
      <c r="V21893" s="213"/>
      <c r="W21893" s="213"/>
      <c r="X21893" s="214"/>
      <c r="Y21893" s="214"/>
      <c r="Z21893" s="214"/>
      <c r="AA21893" s="217"/>
      <c r="AB21893" s="217"/>
      <c r="AC21893" s="217"/>
      <c r="AD21893" s="213"/>
    </row>
    <row r="21894" spans="20:30" x14ac:dyDescent="0.2">
      <c r="T21894" s="212"/>
      <c r="U21894" s="213"/>
      <c r="V21894" s="213"/>
      <c r="W21894" s="213"/>
      <c r="X21894" s="214"/>
      <c r="Y21894" s="214"/>
      <c r="Z21894" s="214"/>
      <c r="AA21894" s="217"/>
      <c r="AB21894" s="217"/>
      <c r="AC21894" s="217"/>
      <c r="AD21894" s="213"/>
    </row>
    <row r="21895" spans="20:30" x14ac:dyDescent="0.2">
      <c r="T21895" s="212"/>
      <c r="U21895" s="213"/>
      <c r="V21895" s="213"/>
      <c r="W21895" s="213"/>
      <c r="X21895" s="214"/>
      <c r="Y21895" s="214"/>
      <c r="Z21895" s="214"/>
      <c r="AA21895" s="217"/>
      <c r="AB21895" s="217"/>
      <c r="AC21895" s="217"/>
      <c r="AD21895" s="213"/>
    </row>
    <row r="21896" spans="20:30" x14ac:dyDescent="0.2">
      <c r="T21896" s="212"/>
      <c r="U21896" s="213"/>
      <c r="V21896" s="213"/>
      <c r="W21896" s="213"/>
      <c r="X21896" s="214"/>
      <c r="Y21896" s="214"/>
      <c r="Z21896" s="214"/>
      <c r="AA21896" s="217"/>
      <c r="AB21896" s="217"/>
      <c r="AC21896" s="217"/>
      <c r="AD21896" s="213"/>
    </row>
    <row r="21897" spans="20:30" x14ac:dyDescent="0.2">
      <c r="T21897" s="212"/>
      <c r="U21897" s="213"/>
      <c r="V21897" s="213"/>
      <c r="W21897" s="213"/>
      <c r="X21897" s="214"/>
      <c r="Y21897" s="214"/>
      <c r="Z21897" s="214"/>
      <c r="AA21897" s="217"/>
      <c r="AB21897" s="217"/>
      <c r="AC21897" s="217"/>
      <c r="AD21897" s="213"/>
    </row>
    <row r="21898" spans="20:30" x14ac:dyDescent="0.2">
      <c r="T21898" s="212"/>
      <c r="U21898" s="213"/>
      <c r="V21898" s="213"/>
      <c r="W21898" s="213"/>
      <c r="X21898" s="214"/>
      <c r="Y21898" s="214"/>
      <c r="Z21898" s="214"/>
      <c r="AA21898" s="217"/>
      <c r="AB21898" s="217"/>
      <c r="AC21898" s="217"/>
      <c r="AD21898" s="213"/>
    </row>
    <row r="21899" spans="20:30" x14ac:dyDescent="0.2">
      <c r="T21899" s="212"/>
      <c r="U21899" s="213"/>
      <c r="V21899" s="213"/>
      <c r="W21899" s="213"/>
      <c r="X21899" s="214"/>
      <c r="Y21899" s="214"/>
      <c r="Z21899" s="214"/>
      <c r="AA21899" s="217"/>
      <c r="AB21899" s="217"/>
      <c r="AC21899" s="217"/>
      <c r="AD21899" s="213"/>
    </row>
    <row r="21900" spans="20:30" x14ac:dyDescent="0.2">
      <c r="T21900" s="212"/>
      <c r="U21900" s="213"/>
      <c r="V21900" s="213"/>
      <c r="W21900" s="213"/>
      <c r="X21900" s="214"/>
      <c r="Y21900" s="214"/>
      <c r="Z21900" s="214"/>
      <c r="AA21900" s="217"/>
      <c r="AB21900" s="217"/>
      <c r="AC21900" s="217"/>
      <c r="AD21900" s="213"/>
    </row>
    <row r="21901" spans="20:30" x14ac:dyDescent="0.2">
      <c r="T21901" s="212"/>
      <c r="U21901" s="213"/>
      <c r="V21901" s="213"/>
      <c r="W21901" s="213"/>
      <c r="X21901" s="214"/>
      <c r="Y21901" s="214"/>
      <c r="Z21901" s="214"/>
      <c r="AA21901" s="217"/>
      <c r="AB21901" s="217"/>
      <c r="AC21901" s="217"/>
      <c r="AD21901" s="213"/>
    </row>
    <row r="21902" spans="20:30" x14ac:dyDescent="0.2">
      <c r="T21902" s="212"/>
      <c r="U21902" s="213"/>
      <c r="V21902" s="213"/>
      <c r="W21902" s="213"/>
      <c r="X21902" s="214"/>
      <c r="Y21902" s="214"/>
      <c r="Z21902" s="214"/>
      <c r="AA21902" s="217"/>
      <c r="AB21902" s="217"/>
      <c r="AC21902" s="217"/>
      <c r="AD21902" s="213"/>
    </row>
    <row r="21903" spans="20:30" x14ac:dyDescent="0.2">
      <c r="T21903" s="212"/>
      <c r="U21903" s="213"/>
      <c r="V21903" s="213"/>
      <c r="W21903" s="213"/>
      <c r="X21903" s="214"/>
      <c r="Y21903" s="214"/>
      <c r="Z21903" s="214"/>
      <c r="AA21903" s="217"/>
      <c r="AB21903" s="217"/>
      <c r="AC21903" s="217"/>
      <c r="AD21903" s="213"/>
    </row>
    <row r="21904" spans="20:30" x14ac:dyDescent="0.2">
      <c r="T21904" s="212"/>
      <c r="U21904" s="213"/>
      <c r="V21904" s="213"/>
      <c r="W21904" s="213"/>
      <c r="X21904" s="214"/>
      <c r="Y21904" s="214"/>
      <c r="Z21904" s="214"/>
      <c r="AA21904" s="217"/>
      <c r="AB21904" s="217"/>
      <c r="AC21904" s="217"/>
      <c r="AD21904" s="213"/>
    </row>
    <row r="21905" spans="20:30" x14ac:dyDescent="0.2">
      <c r="T21905" s="212"/>
      <c r="U21905" s="213"/>
      <c r="V21905" s="213"/>
      <c r="W21905" s="213"/>
      <c r="X21905" s="214"/>
      <c r="Y21905" s="214"/>
      <c r="Z21905" s="214"/>
      <c r="AA21905" s="217"/>
      <c r="AB21905" s="217"/>
      <c r="AC21905" s="217"/>
      <c r="AD21905" s="213"/>
    </row>
    <row r="21906" spans="20:30" x14ac:dyDescent="0.2">
      <c r="T21906" s="212"/>
      <c r="U21906" s="213"/>
      <c r="V21906" s="213"/>
      <c r="W21906" s="213"/>
      <c r="X21906" s="214"/>
      <c r="Y21906" s="214"/>
      <c r="Z21906" s="214"/>
      <c r="AA21906" s="217"/>
      <c r="AB21906" s="217"/>
      <c r="AC21906" s="217"/>
      <c r="AD21906" s="213"/>
    </row>
    <row r="21907" spans="20:30" x14ac:dyDescent="0.2">
      <c r="T21907" s="212"/>
      <c r="U21907" s="213"/>
      <c r="V21907" s="213"/>
      <c r="W21907" s="213"/>
      <c r="X21907" s="214"/>
      <c r="Y21907" s="214"/>
      <c r="Z21907" s="214"/>
      <c r="AA21907" s="217"/>
      <c r="AB21907" s="217"/>
      <c r="AC21907" s="217"/>
      <c r="AD21907" s="213"/>
    </row>
    <row r="21908" spans="20:30" x14ac:dyDescent="0.2">
      <c r="T21908" s="212"/>
      <c r="U21908" s="213"/>
      <c r="V21908" s="213"/>
      <c r="W21908" s="213"/>
      <c r="X21908" s="214"/>
      <c r="Y21908" s="214"/>
      <c r="Z21908" s="214"/>
      <c r="AA21908" s="217"/>
      <c r="AB21908" s="217"/>
      <c r="AC21908" s="217"/>
      <c r="AD21908" s="213"/>
    </row>
    <row r="21909" spans="20:30" x14ac:dyDescent="0.2">
      <c r="T21909" s="212"/>
      <c r="U21909" s="213"/>
      <c r="V21909" s="213"/>
      <c r="W21909" s="213"/>
      <c r="X21909" s="214"/>
      <c r="Y21909" s="214"/>
      <c r="Z21909" s="214"/>
      <c r="AA21909" s="217"/>
      <c r="AB21909" s="217"/>
      <c r="AC21909" s="217"/>
      <c r="AD21909" s="213"/>
    </row>
    <row r="21910" spans="20:30" x14ac:dyDescent="0.2">
      <c r="T21910" s="212"/>
      <c r="U21910" s="213"/>
      <c r="V21910" s="213"/>
      <c r="W21910" s="213"/>
      <c r="X21910" s="214"/>
      <c r="Y21910" s="214"/>
      <c r="Z21910" s="214"/>
      <c r="AA21910" s="217"/>
      <c r="AB21910" s="217"/>
      <c r="AC21910" s="217"/>
      <c r="AD21910" s="213"/>
    </row>
    <row r="21911" spans="20:30" x14ac:dyDescent="0.2">
      <c r="T21911" s="212"/>
      <c r="U21911" s="213"/>
      <c r="V21911" s="213"/>
      <c r="W21911" s="213"/>
      <c r="X21911" s="214"/>
      <c r="Y21911" s="214"/>
      <c r="Z21911" s="214"/>
      <c r="AA21911" s="217"/>
      <c r="AB21911" s="217"/>
      <c r="AC21911" s="217"/>
      <c r="AD21911" s="213"/>
    </row>
    <row r="21912" spans="20:30" x14ac:dyDescent="0.2">
      <c r="T21912" s="212"/>
      <c r="U21912" s="213"/>
      <c r="V21912" s="213"/>
      <c r="W21912" s="213"/>
      <c r="X21912" s="214"/>
      <c r="Y21912" s="214"/>
      <c r="Z21912" s="214"/>
      <c r="AA21912" s="217"/>
      <c r="AB21912" s="217"/>
      <c r="AC21912" s="217"/>
      <c r="AD21912" s="213"/>
    </row>
    <row r="21913" spans="20:30" x14ac:dyDescent="0.2">
      <c r="T21913" s="212"/>
      <c r="U21913" s="213"/>
      <c r="V21913" s="213"/>
      <c r="W21913" s="213"/>
      <c r="X21913" s="214"/>
      <c r="Y21913" s="214"/>
      <c r="Z21913" s="214"/>
      <c r="AA21913" s="217"/>
      <c r="AB21913" s="217"/>
      <c r="AC21913" s="217"/>
      <c r="AD21913" s="213"/>
    </row>
    <row r="21914" spans="20:30" x14ac:dyDescent="0.2">
      <c r="T21914" s="212"/>
      <c r="U21914" s="213"/>
      <c r="V21914" s="213"/>
      <c r="W21914" s="213"/>
      <c r="X21914" s="214"/>
      <c r="Y21914" s="214"/>
      <c r="Z21914" s="214"/>
      <c r="AA21914" s="217"/>
      <c r="AB21914" s="217"/>
      <c r="AC21914" s="217"/>
      <c r="AD21914" s="213"/>
    </row>
    <row r="21915" spans="20:30" x14ac:dyDescent="0.2">
      <c r="T21915" s="212"/>
      <c r="U21915" s="213"/>
      <c r="V21915" s="213"/>
      <c r="W21915" s="213"/>
      <c r="X21915" s="214"/>
      <c r="Y21915" s="214"/>
      <c r="Z21915" s="214"/>
      <c r="AA21915" s="217"/>
      <c r="AB21915" s="217"/>
      <c r="AC21915" s="217"/>
      <c r="AD21915" s="213"/>
    </row>
    <row r="21916" spans="20:30" x14ac:dyDescent="0.2">
      <c r="T21916" s="212"/>
      <c r="U21916" s="213"/>
      <c r="V21916" s="213"/>
      <c r="W21916" s="213"/>
      <c r="X21916" s="214"/>
      <c r="Y21916" s="214"/>
      <c r="Z21916" s="214"/>
      <c r="AA21916" s="217"/>
      <c r="AB21916" s="217"/>
      <c r="AC21916" s="217"/>
      <c r="AD21916" s="213"/>
    </row>
    <row r="21917" spans="20:30" x14ac:dyDescent="0.2">
      <c r="T21917" s="212"/>
      <c r="U21917" s="213"/>
      <c r="V21917" s="213"/>
      <c r="W21917" s="213"/>
      <c r="X21917" s="214"/>
      <c r="Y21917" s="214"/>
      <c r="Z21917" s="214"/>
      <c r="AA21917" s="217"/>
      <c r="AB21917" s="217"/>
      <c r="AC21917" s="217"/>
      <c r="AD21917" s="213"/>
    </row>
    <row r="21918" spans="20:30" x14ac:dyDescent="0.2">
      <c r="T21918" s="212"/>
      <c r="U21918" s="213"/>
      <c r="V21918" s="213"/>
      <c r="W21918" s="213"/>
      <c r="X21918" s="214"/>
      <c r="Y21918" s="214"/>
      <c r="Z21918" s="214"/>
      <c r="AA21918" s="217"/>
      <c r="AB21918" s="217"/>
      <c r="AC21918" s="217"/>
      <c r="AD21918" s="213"/>
    </row>
    <row r="21919" spans="20:30" x14ac:dyDescent="0.2">
      <c r="T21919" s="212"/>
      <c r="U21919" s="213"/>
      <c r="V21919" s="213"/>
      <c r="W21919" s="213"/>
      <c r="X21919" s="214"/>
      <c r="Y21919" s="214"/>
      <c r="Z21919" s="214"/>
      <c r="AA21919" s="217"/>
      <c r="AB21919" s="217"/>
      <c r="AC21919" s="217"/>
      <c r="AD21919" s="213"/>
    </row>
    <row r="21920" spans="20:30" x14ac:dyDescent="0.2">
      <c r="T21920" s="212"/>
      <c r="U21920" s="213"/>
      <c r="V21920" s="213"/>
      <c r="W21920" s="213"/>
      <c r="X21920" s="214"/>
      <c r="Y21920" s="214"/>
      <c r="Z21920" s="214"/>
      <c r="AA21920" s="217"/>
      <c r="AB21920" s="217"/>
      <c r="AC21920" s="217"/>
      <c r="AD21920" s="213"/>
    </row>
    <row r="21921" spans="20:30" x14ac:dyDescent="0.2">
      <c r="T21921" s="212"/>
      <c r="U21921" s="213"/>
      <c r="V21921" s="213"/>
      <c r="W21921" s="213"/>
      <c r="X21921" s="214"/>
      <c r="Y21921" s="214"/>
      <c r="Z21921" s="214"/>
      <c r="AA21921" s="217"/>
      <c r="AB21921" s="217"/>
      <c r="AC21921" s="217"/>
      <c r="AD21921" s="213"/>
    </row>
    <row r="21922" spans="20:30" x14ac:dyDescent="0.2">
      <c r="T21922" s="212"/>
      <c r="U21922" s="213"/>
      <c r="V21922" s="213"/>
      <c r="W21922" s="213"/>
      <c r="X21922" s="214"/>
      <c r="Y21922" s="214"/>
      <c r="Z21922" s="214"/>
      <c r="AA21922" s="217"/>
      <c r="AB21922" s="217"/>
      <c r="AC21922" s="217"/>
      <c r="AD21922" s="213"/>
    </row>
    <row r="21923" spans="20:30" x14ac:dyDescent="0.2">
      <c r="T21923" s="212"/>
      <c r="U21923" s="213"/>
      <c r="V21923" s="213"/>
      <c r="W21923" s="213"/>
      <c r="X21923" s="214"/>
      <c r="Y21923" s="214"/>
      <c r="Z21923" s="214"/>
      <c r="AA21923" s="217"/>
      <c r="AB21923" s="217"/>
      <c r="AC21923" s="217"/>
      <c r="AD21923" s="213"/>
    </row>
    <row r="21924" spans="20:30" x14ac:dyDescent="0.2">
      <c r="T21924" s="212"/>
      <c r="U21924" s="213"/>
      <c r="V21924" s="213"/>
      <c r="W21924" s="213"/>
      <c r="X21924" s="214"/>
      <c r="Y21924" s="214"/>
      <c r="Z21924" s="214"/>
      <c r="AA21924" s="217"/>
      <c r="AB21924" s="217"/>
      <c r="AC21924" s="217"/>
      <c r="AD21924" s="213"/>
    </row>
    <row r="21925" spans="20:30" x14ac:dyDescent="0.2">
      <c r="T21925" s="212"/>
      <c r="U21925" s="213"/>
      <c r="V21925" s="213"/>
      <c r="W21925" s="213"/>
      <c r="X21925" s="214"/>
      <c r="Y21925" s="214"/>
      <c r="Z21925" s="214"/>
      <c r="AA21925" s="217"/>
      <c r="AB21925" s="217"/>
      <c r="AC21925" s="217"/>
      <c r="AD21925" s="213"/>
    </row>
    <row r="21926" spans="20:30" x14ac:dyDescent="0.2">
      <c r="T21926" s="212"/>
      <c r="U21926" s="213"/>
      <c r="V21926" s="213"/>
      <c r="W21926" s="213"/>
      <c r="X21926" s="214"/>
      <c r="Y21926" s="214"/>
      <c r="Z21926" s="214"/>
      <c r="AA21926" s="217"/>
      <c r="AB21926" s="217"/>
      <c r="AC21926" s="217"/>
      <c r="AD21926" s="213"/>
    </row>
    <row r="21927" spans="20:30" x14ac:dyDescent="0.2">
      <c r="T21927" s="212"/>
      <c r="U21927" s="213"/>
      <c r="V21927" s="213"/>
      <c r="W21927" s="213"/>
      <c r="X21927" s="214"/>
      <c r="Y21927" s="214"/>
      <c r="Z21927" s="214"/>
      <c r="AA21927" s="217"/>
      <c r="AB21927" s="217"/>
      <c r="AC21927" s="217"/>
      <c r="AD21927" s="213"/>
    </row>
    <row r="21928" spans="20:30" x14ac:dyDescent="0.2">
      <c r="T21928" s="212"/>
      <c r="U21928" s="213"/>
      <c r="V21928" s="213"/>
      <c r="W21928" s="213"/>
      <c r="X21928" s="214"/>
      <c r="Y21928" s="214"/>
      <c r="Z21928" s="214"/>
      <c r="AA21928" s="217"/>
      <c r="AB21928" s="217"/>
      <c r="AC21928" s="217"/>
      <c r="AD21928" s="213"/>
    </row>
    <row r="21929" spans="20:30" x14ac:dyDescent="0.2">
      <c r="T21929" s="212"/>
      <c r="U21929" s="213"/>
      <c r="V21929" s="213"/>
      <c r="W21929" s="213"/>
      <c r="X21929" s="214"/>
      <c r="Y21929" s="214"/>
      <c r="Z21929" s="214"/>
      <c r="AA21929" s="217"/>
      <c r="AB21929" s="217"/>
      <c r="AC21929" s="217"/>
      <c r="AD21929" s="213"/>
    </row>
    <row r="21930" spans="20:30" x14ac:dyDescent="0.2">
      <c r="T21930" s="212"/>
      <c r="U21930" s="213"/>
      <c r="V21930" s="213"/>
      <c r="W21930" s="213"/>
      <c r="X21930" s="214"/>
      <c r="Y21930" s="214"/>
      <c r="Z21930" s="214"/>
      <c r="AA21930" s="217"/>
      <c r="AB21930" s="217"/>
      <c r="AC21930" s="217"/>
      <c r="AD21930" s="213"/>
    </row>
    <row r="21931" spans="20:30" x14ac:dyDescent="0.2">
      <c r="T21931" s="212"/>
      <c r="U21931" s="213"/>
      <c r="V21931" s="213"/>
      <c r="W21931" s="213"/>
      <c r="X21931" s="214"/>
      <c r="Y21931" s="214"/>
      <c r="Z21931" s="214"/>
      <c r="AA21931" s="217"/>
      <c r="AB21931" s="217"/>
      <c r="AC21931" s="217"/>
      <c r="AD21931" s="213"/>
    </row>
    <row r="21932" spans="20:30" x14ac:dyDescent="0.2">
      <c r="T21932" s="212"/>
      <c r="U21932" s="213"/>
      <c r="V21932" s="213"/>
      <c r="W21932" s="213"/>
      <c r="X21932" s="214"/>
      <c r="Y21932" s="214"/>
      <c r="Z21932" s="214"/>
      <c r="AA21932" s="217"/>
      <c r="AB21932" s="217"/>
      <c r="AC21932" s="217"/>
      <c r="AD21932" s="213"/>
    </row>
    <row r="21933" spans="20:30" x14ac:dyDescent="0.2">
      <c r="T21933" s="212"/>
      <c r="U21933" s="213"/>
      <c r="V21933" s="213"/>
      <c r="W21933" s="213"/>
      <c r="X21933" s="214"/>
      <c r="Y21933" s="214"/>
      <c r="Z21933" s="214"/>
      <c r="AA21933" s="217"/>
      <c r="AB21933" s="217"/>
      <c r="AC21933" s="217"/>
      <c r="AD21933" s="213"/>
    </row>
    <row r="21934" spans="20:30" x14ac:dyDescent="0.2">
      <c r="T21934" s="212"/>
      <c r="U21934" s="213"/>
      <c r="V21934" s="213"/>
      <c r="W21934" s="213"/>
      <c r="X21934" s="214"/>
      <c r="Y21934" s="214"/>
      <c r="Z21934" s="214"/>
      <c r="AA21934" s="217"/>
      <c r="AB21934" s="217"/>
      <c r="AC21934" s="217"/>
      <c r="AD21934" s="213"/>
    </row>
    <row r="21935" spans="20:30" x14ac:dyDescent="0.2">
      <c r="T21935" s="212"/>
      <c r="U21935" s="213"/>
      <c r="V21935" s="213"/>
      <c r="W21935" s="213"/>
      <c r="X21935" s="214"/>
      <c r="Y21935" s="214"/>
      <c r="Z21935" s="214"/>
      <c r="AA21935" s="217"/>
      <c r="AB21935" s="217"/>
      <c r="AC21935" s="217"/>
      <c r="AD21935" s="213"/>
    </row>
    <row r="21936" spans="20:30" x14ac:dyDescent="0.2">
      <c r="T21936" s="212"/>
      <c r="U21936" s="213"/>
      <c r="V21936" s="213"/>
      <c r="W21936" s="213"/>
      <c r="X21936" s="214"/>
      <c r="Y21936" s="214"/>
      <c r="Z21936" s="214"/>
      <c r="AA21936" s="217"/>
      <c r="AB21936" s="217"/>
      <c r="AC21936" s="217"/>
      <c r="AD21936" s="213"/>
    </row>
    <row r="21937" spans="20:30" x14ac:dyDescent="0.2">
      <c r="T21937" s="212"/>
      <c r="U21937" s="213"/>
      <c r="V21937" s="213"/>
      <c r="W21937" s="213"/>
      <c r="X21937" s="214"/>
      <c r="Y21937" s="214"/>
      <c r="Z21937" s="214"/>
      <c r="AA21937" s="217"/>
      <c r="AB21937" s="217"/>
      <c r="AC21937" s="217"/>
      <c r="AD21937" s="213"/>
    </row>
    <row r="21938" spans="20:30" x14ac:dyDescent="0.2">
      <c r="T21938" s="212"/>
      <c r="U21938" s="213"/>
      <c r="V21938" s="213"/>
      <c r="W21938" s="213"/>
      <c r="X21938" s="214"/>
      <c r="Y21938" s="214"/>
      <c r="Z21938" s="214"/>
      <c r="AA21938" s="217"/>
      <c r="AB21938" s="217"/>
      <c r="AC21938" s="217"/>
      <c r="AD21938" s="213"/>
    </row>
    <row r="21939" spans="20:30" x14ac:dyDescent="0.2">
      <c r="T21939" s="212"/>
      <c r="U21939" s="213"/>
      <c r="V21939" s="213"/>
      <c r="W21939" s="213"/>
      <c r="X21939" s="214"/>
      <c r="Y21939" s="214"/>
      <c r="Z21939" s="214"/>
      <c r="AA21939" s="217"/>
      <c r="AB21939" s="217"/>
      <c r="AC21939" s="217"/>
      <c r="AD21939" s="213"/>
    </row>
    <row r="21940" spans="20:30" x14ac:dyDescent="0.2">
      <c r="T21940" s="212"/>
      <c r="U21940" s="213"/>
      <c r="V21940" s="213"/>
      <c r="W21940" s="213"/>
      <c r="X21940" s="214"/>
      <c r="Y21940" s="214"/>
      <c r="Z21940" s="214"/>
      <c r="AA21940" s="217"/>
      <c r="AB21940" s="217"/>
      <c r="AC21940" s="217"/>
      <c r="AD21940" s="213"/>
    </row>
    <row r="21941" spans="20:30" x14ac:dyDescent="0.2">
      <c r="T21941" s="212"/>
      <c r="U21941" s="213"/>
      <c r="V21941" s="213"/>
      <c r="W21941" s="213"/>
      <c r="X21941" s="214"/>
      <c r="Y21941" s="214"/>
      <c r="Z21941" s="214"/>
      <c r="AA21941" s="217"/>
      <c r="AB21941" s="217"/>
      <c r="AC21941" s="217"/>
      <c r="AD21941" s="213"/>
    </row>
    <row r="21942" spans="20:30" x14ac:dyDescent="0.2">
      <c r="T21942" s="212"/>
      <c r="U21942" s="213"/>
      <c r="V21942" s="213"/>
      <c r="W21942" s="213"/>
      <c r="X21942" s="214"/>
      <c r="Y21942" s="214"/>
      <c r="Z21942" s="214"/>
      <c r="AA21942" s="217"/>
      <c r="AB21942" s="217"/>
      <c r="AC21942" s="217"/>
      <c r="AD21942" s="213"/>
    </row>
    <row r="21943" spans="20:30" x14ac:dyDescent="0.2">
      <c r="T21943" s="212"/>
      <c r="U21943" s="213"/>
      <c r="V21943" s="213"/>
      <c r="W21943" s="213"/>
      <c r="X21943" s="214"/>
      <c r="Y21943" s="214"/>
      <c r="Z21943" s="214"/>
      <c r="AA21943" s="217"/>
      <c r="AB21943" s="217"/>
      <c r="AC21943" s="217"/>
      <c r="AD21943" s="213"/>
    </row>
    <row r="21944" spans="20:30" x14ac:dyDescent="0.2">
      <c r="T21944" s="212"/>
      <c r="U21944" s="213"/>
      <c r="V21944" s="213"/>
      <c r="W21944" s="213"/>
      <c r="X21944" s="214"/>
      <c r="Y21944" s="214"/>
      <c r="Z21944" s="214"/>
      <c r="AA21944" s="217"/>
      <c r="AB21944" s="217"/>
      <c r="AC21944" s="217"/>
      <c r="AD21944" s="213"/>
    </row>
    <row r="21945" spans="20:30" x14ac:dyDescent="0.2">
      <c r="T21945" s="212"/>
      <c r="U21945" s="213"/>
      <c r="V21945" s="213"/>
      <c r="W21945" s="213"/>
      <c r="X21945" s="214"/>
      <c r="Y21945" s="214"/>
      <c r="Z21945" s="214"/>
      <c r="AA21945" s="217"/>
      <c r="AB21945" s="217"/>
      <c r="AC21945" s="217"/>
      <c r="AD21945" s="213"/>
    </row>
    <row r="21946" spans="20:30" x14ac:dyDescent="0.2">
      <c r="T21946" s="212"/>
      <c r="U21946" s="213"/>
      <c r="V21946" s="213"/>
      <c r="W21946" s="213"/>
      <c r="X21946" s="214"/>
      <c r="Y21946" s="214"/>
      <c r="Z21946" s="214"/>
      <c r="AA21946" s="217"/>
      <c r="AB21946" s="217"/>
      <c r="AC21946" s="217"/>
      <c r="AD21946" s="213"/>
    </row>
    <row r="21947" spans="20:30" x14ac:dyDescent="0.2">
      <c r="T21947" s="212"/>
      <c r="U21947" s="213"/>
      <c r="V21947" s="213"/>
      <c r="W21947" s="213"/>
      <c r="X21947" s="214"/>
      <c r="Y21947" s="214"/>
      <c r="Z21947" s="214"/>
      <c r="AA21947" s="217"/>
      <c r="AB21947" s="217"/>
      <c r="AC21947" s="217"/>
      <c r="AD21947" s="213"/>
    </row>
    <row r="21948" spans="20:30" x14ac:dyDescent="0.2">
      <c r="T21948" s="212"/>
      <c r="U21948" s="213"/>
      <c r="V21948" s="213"/>
      <c r="W21948" s="213"/>
      <c r="X21948" s="214"/>
      <c r="Y21948" s="214"/>
      <c r="Z21948" s="214"/>
      <c r="AA21948" s="217"/>
      <c r="AB21948" s="217"/>
      <c r="AC21948" s="217"/>
      <c r="AD21948" s="213"/>
    </row>
    <row r="21949" spans="20:30" x14ac:dyDescent="0.2">
      <c r="T21949" s="212"/>
      <c r="U21949" s="213"/>
      <c r="V21949" s="213"/>
      <c r="W21949" s="213"/>
      <c r="X21949" s="214"/>
      <c r="Y21949" s="214"/>
      <c r="Z21949" s="214"/>
      <c r="AA21949" s="217"/>
      <c r="AB21949" s="217"/>
      <c r="AC21949" s="217"/>
      <c r="AD21949" s="213"/>
    </row>
    <row r="21950" spans="20:30" x14ac:dyDescent="0.2">
      <c r="T21950" s="212"/>
      <c r="U21950" s="213"/>
      <c r="V21950" s="213"/>
      <c r="W21950" s="213"/>
      <c r="X21950" s="214"/>
      <c r="Y21950" s="214"/>
      <c r="Z21950" s="214"/>
      <c r="AA21950" s="217"/>
      <c r="AB21950" s="217"/>
      <c r="AC21950" s="217"/>
      <c r="AD21950" s="213"/>
    </row>
    <row r="21951" spans="20:30" x14ac:dyDescent="0.2">
      <c r="T21951" s="212"/>
      <c r="U21951" s="213"/>
      <c r="V21951" s="213"/>
      <c r="W21951" s="213"/>
      <c r="X21951" s="214"/>
      <c r="Y21951" s="214"/>
      <c r="Z21951" s="214"/>
      <c r="AA21951" s="217"/>
      <c r="AB21951" s="217"/>
      <c r="AC21951" s="217"/>
      <c r="AD21951" s="213"/>
    </row>
    <row r="21952" spans="20:30" x14ac:dyDescent="0.2">
      <c r="T21952" s="212"/>
      <c r="U21952" s="213"/>
      <c r="V21952" s="213"/>
      <c r="W21952" s="213"/>
      <c r="X21952" s="214"/>
      <c r="Y21952" s="214"/>
      <c r="Z21952" s="214"/>
      <c r="AA21952" s="217"/>
      <c r="AB21952" s="217"/>
      <c r="AC21952" s="217"/>
      <c r="AD21952" s="213"/>
    </row>
    <row r="21953" spans="20:30" x14ac:dyDescent="0.2">
      <c r="T21953" s="212"/>
      <c r="U21953" s="213"/>
      <c r="V21953" s="213"/>
      <c r="W21953" s="213"/>
      <c r="X21953" s="214"/>
      <c r="Y21953" s="214"/>
      <c r="Z21953" s="214"/>
      <c r="AA21953" s="217"/>
      <c r="AB21953" s="217"/>
      <c r="AC21953" s="217"/>
      <c r="AD21953" s="213"/>
    </row>
    <row r="21954" spans="20:30" x14ac:dyDescent="0.2">
      <c r="T21954" s="212"/>
      <c r="U21954" s="213"/>
      <c r="V21954" s="213"/>
      <c r="W21954" s="213"/>
      <c r="X21954" s="214"/>
      <c r="Y21954" s="214"/>
      <c r="Z21954" s="214"/>
      <c r="AA21954" s="217"/>
      <c r="AB21954" s="217"/>
      <c r="AC21954" s="217"/>
      <c r="AD21954" s="213"/>
    </row>
    <row r="21955" spans="20:30" x14ac:dyDescent="0.2">
      <c r="T21955" s="212"/>
      <c r="U21955" s="213"/>
      <c r="V21955" s="213"/>
      <c r="W21955" s="213"/>
      <c r="X21955" s="214"/>
      <c r="Y21955" s="214"/>
      <c r="Z21955" s="214"/>
      <c r="AA21955" s="217"/>
      <c r="AB21955" s="217"/>
      <c r="AC21955" s="217"/>
      <c r="AD21955" s="213"/>
    </row>
    <row r="21956" spans="20:30" x14ac:dyDescent="0.2">
      <c r="T21956" s="212"/>
      <c r="U21956" s="213"/>
      <c r="V21956" s="213"/>
      <c r="W21956" s="213"/>
      <c r="X21956" s="214"/>
      <c r="Y21956" s="214"/>
      <c r="Z21956" s="214"/>
      <c r="AA21956" s="217"/>
      <c r="AB21956" s="217"/>
      <c r="AC21956" s="217"/>
      <c r="AD21956" s="213"/>
    </row>
    <row r="21957" spans="20:30" x14ac:dyDescent="0.2">
      <c r="T21957" s="212"/>
      <c r="U21957" s="213"/>
      <c r="V21957" s="213"/>
      <c r="W21957" s="213"/>
      <c r="X21957" s="214"/>
      <c r="Y21957" s="214"/>
      <c r="Z21957" s="214"/>
      <c r="AA21957" s="217"/>
      <c r="AB21957" s="217"/>
      <c r="AC21957" s="217"/>
      <c r="AD21957" s="213"/>
    </row>
    <row r="21958" spans="20:30" x14ac:dyDescent="0.2">
      <c r="T21958" s="212"/>
      <c r="U21958" s="213"/>
      <c r="V21958" s="213"/>
      <c r="W21958" s="213"/>
      <c r="X21958" s="214"/>
      <c r="Y21958" s="214"/>
      <c r="Z21958" s="214"/>
      <c r="AA21958" s="217"/>
      <c r="AB21958" s="217"/>
      <c r="AC21958" s="217"/>
      <c r="AD21958" s="213"/>
    </row>
    <row r="21959" spans="20:30" x14ac:dyDescent="0.2">
      <c r="T21959" s="212"/>
      <c r="U21959" s="213"/>
      <c r="V21959" s="213"/>
      <c r="W21959" s="213"/>
      <c r="X21959" s="214"/>
      <c r="Y21959" s="214"/>
      <c r="Z21959" s="214"/>
      <c r="AA21959" s="217"/>
      <c r="AB21959" s="217"/>
      <c r="AC21959" s="217"/>
      <c r="AD21959" s="213"/>
    </row>
    <row r="21960" spans="20:30" x14ac:dyDescent="0.2">
      <c r="T21960" s="212"/>
      <c r="U21960" s="213"/>
      <c r="V21960" s="213"/>
      <c r="W21960" s="213"/>
      <c r="X21960" s="214"/>
      <c r="Y21960" s="214"/>
      <c r="Z21960" s="214"/>
      <c r="AA21960" s="217"/>
      <c r="AB21960" s="217"/>
      <c r="AC21960" s="217"/>
      <c r="AD21960" s="213"/>
    </row>
    <row r="21961" spans="20:30" x14ac:dyDescent="0.2">
      <c r="T21961" s="212"/>
      <c r="U21961" s="213"/>
      <c r="V21961" s="213"/>
      <c r="W21961" s="213"/>
      <c r="X21961" s="214"/>
      <c r="Y21961" s="214"/>
      <c r="Z21961" s="214"/>
      <c r="AA21961" s="217"/>
      <c r="AB21961" s="217"/>
      <c r="AC21961" s="217"/>
      <c r="AD21961" s="213"/>
    </row>
    <row r="21962" spans="20:30" x14ac:dyDescent="0.2">
      <c r="T21962" s="212"/>
      <c r="U21962" s="213"/>
      <c r="V21962" s="213"/>
      <c r="W21962" s="213"/>
      <c r="X21962" s="214"/>
      <c r="Y21962" s="214"/>
      <c r="Z21962" s="214"/>
      <c r="AA21962" s="217"/>
      <c r="AB21962" s="217"/>
      <c r="AC21962" s="217"/>
      <c r="AD21962" s="213"/>
    </row>
    <row r="21963" spans="20:30" x14ac:dyDescent="0.2">
      <c r="T21963" s="212"/>
      <c r="U21963" s="213"/>
      <c r="V21963" s="213"/>
      <c r="W21963" s="213"/>
      <c r="X21963" s="214"/>
      <c r="Y21963" s="214"/>
      <c r="Z21963" s="214"/>
      <c r="AA21963" s="217"/>
      <c r="AB21963" s="217"/>
      <c r="AC21963" s="217"/>
      <c r="AD21963" s="213"/>
    </row>
    <row r="21964" spans="20:30" x14ac:dyDescent="0.2">
      <c r="T21964" s="212"/>
      <c r="U21964" s="213"/>
      <c r="V21964" s="213"/>
      <c r="W21964" s="213"/>
      <c r="X21964" s="214"/>
      <c r="Y21964" s="214"/>
      <c r="Z21964" s="214"/>
      <c r="AA21964" s="217"/>
      <c r="AB21964" s="217"/>
      <c r="AC21964" s="217"/>
      <c r="AD21964" s="213"/>
    </row>
    <row r="21965" spans="20:30" x14ac:dyDescent="0.2">
      <c r="T21965" s="212"/>
      <c r="U21965" s="213"/>
      <c r="V21965" s="213"/>
      <c r="W21965" s="213"/>
      <c r="X21965" s="214"/>
      <c r="Y21965" s="214"/>
      <c r="Z21965" s="214"/>
      <c r="AA21965" s="217"/>
      <c r="AB21965" s="217"/>
      <c r="AC21965" s="217"/>
      <c r="AD21965" s="213"/>
    </row>
    <row r="21966" spans="20:30" x14ac:dyDescent="0.2">
      <c r="T21966" s="212"/>
      <c r="U21966" s="213"/>
      <c r="V21966" s="213"/>
      <c r="W21966" s="213"/>
      <c r="X21966" s="214"/>
      <c r="Y21966" s="214"/>
      <c r="Z21966" s="214"/>
      <c r="AA21966" s="217"/>
      <c r="AB21966" s="217"/>
      <c r="AC21966" s="217"/>
      <c r="AD21966" s="213"/>
    </row>
    <row r="21967" spans="20:30" x14ac:dyDescent="0.2">
      <c r="T21967" s="212"/>
      <c r="U21967" s="213"/>
      <c r="V21967" s="213"/>
      <c r="W21967" s="213"/>
      <c r="X21967" s="214"/>
      <c r="Y21967" s="214"/>
      <c r="Z21967" s="214"/>
      <c r="AA21967" s="217"/>
      <c r="AB21967" s="217"/>
      <c r="AC21967" s="217"/>
      <c r="AD21967" s="213"/>
    </row>
    <row r="21968" spans="20:30" x14ac:dyDescent="0.2">
      <c r="T21968" s="212"/>
      <c r="U21968" s="213"/>
      <c r="V21968" s="213"/>
      <c r="W21968" s="213"/>
      <c r="X21968" s="214"/>
      <c r="Y21968" s="214"/>
      <c r="Z21968" s="214"/>
      <c r="AA21968" s="217"/>
      <c r="AB21968" s="217"/>
      <c r="AC21968" s="217"/>
      <c r="AD21968" s="213"/>
    </row>
    <row r="21969" spans="20:30" x14ac:dyDescent="0.2">
      <c r="T21969" s="212"/>
      <c r="U21969" s="213"/>
      <c r="V21969" s="213"/>
      <c r="W21969" s="213"/>
      <c r="X21969" s="214"/>
      <c r="Y21969" s="214"/>
      <c r="Z21969" s="214"/>
      <c r="AA21969" s="217"/>
      <c r="AB21969" s="217"/>
      <c r="AC21969" s="217"/>
      <c r="AD21969" s="213"/>
    </row>
    <row r="21970" spans="20:30" x14ac:dyDescent="0.2">
      <c r="T21970" s="212"/>
      <c r="U21970" s="213"/>
      <c r="V21970" s="213"/>
      <c r="W21970" s="213"/>
      <c r="X21970" s="214"/>
      <c r="Y21970" s="214"/>
      <c r="Z21970" s="214"/>
      <c r="AA21970" s="217"/>
      <c r="AB21970" s="217"/>
      <c r="AC21970" s="217"/>
      <c r="AD21970" s="213"/>
    </row>
    <row r="21971" spans="20:30" x14ac:dyDescent="0.2">
      <c r="T21971" s="212"/>
      <c r="U21971" s="213"/>
      <c r="V21971" s="213"/>
      <c r="W21971" s="213"/>
      <c r="X21971" s="214"/>
      <c r="Y21971" s="214"/>
      <c r="Z21971" s="214"/>
      <c r="AA21971" s="217"/>
      <c r="AB21971" s="217"/>
      <c r="AC21971" s="217"/>
      <c r="AD21971" s="213"/>
    </row>
    <row r="21972" spans="20:30" x14ac:dyDescent="0.2">
      <c r="T21972" s="212"/>
      <c r="U21972" s="213"/>
      <c r="V21972" s="213"/>
      <c r="W21972" s="213"/>
      <c r="X21972" s="214"/>
      <c r="Y21972" s="214"/>
      <c r="Z21972" s="214"/>
      <c r="AA21972" s="217"/>
      <c r="AB21972" s="217"/>
      <c r="AC21972" s="217"/>
      <c r="AD21972" s="213"/>
    </row>
    <row r="21973" spans="20:30" x14ac:dyDescent="0.2">
      <c r="T21973" s="212"/>
      <c r="U21973" s="213"/>
      <c r="V21973" s="213"/>
      <c r="W21973" s="213"/>
      <c r="X21973" s="214"/>
      <c r="Y21973" s="214"/>
      <c r="Z21973" s="214"/>
      <c r="AA21973" s="217"/>
      <c r="AB21973" s="217"/>
      <c r="AC21973" s="217"/>
      <c r="AD21973" s="213"/>
    </row>
    <row r="21974" spans="20:30" x14ac:dyDescent="0.2">
      <c r="T21974" s="212"/>
      <c r="U21974" s="213"/>
      <c r="V21974" s="213"/>
      <c r="W21974" s="213"/>
      <c r="X21974" s="214"/>
      <c r="Y21974" s="214"/>
      <c r="Z21974" s="214"/>
      <c r="AA21974" s="217"/>
      <c r="AB21974" s="217"/>
      <c r="AC21974" s="217"/>
      <c r="AD21974" s="213"/>
    </row>
    <row r="21975" spans="20:30" x14ac:dyDescent="0.2">
      <c r="T21975" s="212"/>
      <c r="U21975" s="213"/>
      <c r="V21975" s="213"/>
      <c r="W21975" s="213"/>
      <c r="X21975" s="214"/>
      <c r="Y21975" s="214"/>
      <c r="Z21975" s="214"/>
      <c r="AA21975" s="217"/>
      <c r="AB21975" s="217"/>
      <c r="AC21975" s="217"/>
      <c r="AD21975" s="213"/>
    </row>
    <row r="21976" spans="20:30" x14ac:dyDescent="0.2">
      <c r="T21976" s="212"/>
      <c r="U21976" s="213"/>
      <c r="V21976" s="213"/>
      <c r="W21976" s="213"/>
      <c r="X21976" s="214"/>
      <c r="Y21976" s="214"/>
      <c r="Z21976" s="214"/>
      <c r="AA21976" s="217"/>
      <c r="AB21976" s="217"/>
      <c r="AC21976" s="217"/>
      <c r="AD21976" s="213"/>
    </row>
    <row r="21977" spans="20:30" x14ac:dyDescent="0.2">
      <c r="T21977" s="212"/>
      <c r="U21977" s="213"/>
      <c r="V21977" s="213"/>
      <c r="W21977" s="213"/>
      <c r="X21977" s="214"/>
      <c r="Y21977" s="214"/>
      <c r="Z21977" s="214"/>
      <c r="AA21977" s="217"/>
      <c r="AB21977" s="217"/>
      <c r="AC21977" s="217"/>
      <c r="AD21977" s="213"/>
    </row>
    <row r="21978" spans="20:30" x14ac:dyDescent="0.2">
      <c r="T21978" s="212"/>
      <c r="U21978" s="213"/>
      <c r="V21978" s="213"/>
      <c r="W21978" s="213"/>
      <c r="X21978" s="214"/>
      <c r="Y21978" s="214"/>
      <c r="Z21978" s="214"/>
      <c r="AA21978" s="217"/>
      <c r="AB21978" s="217"/>
      <c r="AC21978" s="217"/>
      <c r="AD21978" s="213"/>
    </row>
    <row r="21979" spans="20:30" x14ac:dyDescent="0.2">
      <c r="T21979" s="212"/>
      <c r="U21979" s="213"/>
      <c r="V21979" s="213"/>
      <c r="W21979" s="213"/>
      <c r="X21979" s="214"/>
      <c r="Y21979" s="214"/>
      <c r="Z21979" s="214"/>
      <c r="AA21979" s="217"/>
      <c r="AB21979" s="217"/>
      <c r="AC21979" s="217"/>
      <c r="AD21979" s="213"/>
    </row>
    <row r="21980" spans="20:30" x14ac:dyDescent="0.2">
      <c r="T21980" s="212"/>
      <c r="U21980" s="213"/>
      <c r="V21980" s="213"/>
      <c r="W21980" s="213"/>
      <c r="X21980" s="214"/>
      <c r="Y21980" s="214"/>
      <c r="Z21980" s="214"/>
      <c r="AA21980" s="217"/>
      <c r="AB21980" s="217"/>
      <c r="AC21980" s="217"/>
      <c r="AD21980" s="213"/>
    </row>
    <row r="21981" spans="20:30" x14ac:dyDescent="0.2">
      <c r="T21981" s="212"/>
      <c r="U21981" s="213"/>
      <c r="V21981" s="213"/>
      <c r="W21981" s="213"/>
      <c r="X21981" s="214"/>
      <c r="Y21981" s="214"/>
      <c r="Z21981" s="214"/>
      <c r="AA21981" s="217"/>
      <c r="AB21981" s="217"/>
      <c r="AC21981" s="217"/>
      <c r="AD21981" s="213"/>
    </row>
    <row r="21982" spans="20:30" x14ac:dyDescent="0.2">
      <c r="T21982" s="212"/>
      <c r="U21982" s="213"/>
      <c r="V21982" s="213"/>
      <c r="W21982" s="213"/>
      <c r="X21982" s="214"/>
      <c r="Y21982" s="214"/>
      <c r="Z21982" s="214"/>
      <c r="AA21982" s="217"/>
      <c r="AB21982" s="217"/>
      <c r="AC21982" s="217"/>
      <c r="AD21982" s="213"/>
    </row>
    <row r="21983" spans="20:30" x14ac:dyDescent="0.2">
      <c r="T21983" s="212"/>
      <c r="U21983" s="213"/>
      <c r="V21983" s="213"/>
      <c r="W21983" s="213"/>
      <c r="X21983" s="214"/>
      <c r="Y21983" s="214"/>
      <c r="Z21983" s="214"/>
      <c r="AA21983" s="217"/>
      <c r="AB21983" s="217"/>
      <c r="AC21983" s="217"/>
      <c r="AD21983" s="213"/>
    </row>
    <row r="21984" spans="20:30" x14ac:dyDescent="0.2">
      <c r="T21984" s="212"/>
      <c r="U21984" s="213"/>
      <c r="V21984" s="213"/>
      <c r="W21984" s="213"/>
      <c r="X21984" s="214"/>
      <c r="Y21984" s="214"/>
      <c r="Z21984" s="214"/>
      <c r="AA21984" s="217"/>
      <c r="AB21984" s="217"/>
      <c r="AC21984" s="217"/>
      <c r="AD21984" s="213"/>
    </row>
    <row r="21985" spans="20:30" x14ac:dyDescent="0.2">
      <c r="T21985" s="212"/>
      <c r="U21985" s="213"/>
      <c r="V21985" s="213"/>
      <c r="W21985" s="213"/>
      <c r="X21985" s="214"/>
      <c r="Y21985" s="214"/>
      <c r="Z21985" s="214"/>
      <c r="AA21985" s="217"/>
      <c r="AB21985" s="217"/>
      <c r="AC21985" s="217"/>
      <c r="AD21985" s="213"/>
    </row>
    <row r="21986" spans="20:30" x14ac:dyDescent="0.2">
      <c r="T21986" s="212"/>
      <c r="U21986" s="213"/>
      <c r="V21986" s="213"/>
      <c r="W21986" s="213"/>
      <c r="X21986" s="214"/>
      <c r="Y21986" s="214"/>
      <c r="Z21986" s="214"/>
      <c r="AA21986" s="217"/>
      <c r="AB21986" s="217"/>
      <c r="AC21986" s="217"/>
      <c r="AD21986" s="213"/>
    </row>
    <row r="21987" spans="20:30" x14ac:dyDescent="0.2">
      <c r="T21987" s="212"/>
      <c r="U21987" s="213"/>
      <c r="V21987" s="213"/>
      <c r="W21987" s="213"/>
      <c r="X21987" s="214"/>
      <c r="Y21987" s="214"/>
      <c r="Z21987" s="214"/>
      <c r="AA21987" s="217"/>
      <c r="AB21987" s="217"/>
      <c r="AC21987" s="217"/>
      <c r="AD21987" s="213"/>
    </row>
    <row r="21988" spans="20:30" x14ac:dyDescent="0.2">
      <c r="T21988" s="212"/>
      <c r="U21988" s="213"/>
      <c r="V21988" s="213"/>
      <c r="W21988" s="213"/>
      <c r="X21988" s="214"/>
      <c r="Y21988" s="214"/>
      <c r="Z21988" s="214"/>
      <c r="AA21988" s="217"/>
      <c r="AB21988" s="217"/>
      <c r="AC21988" s="217"/>
      <c r="AD21988" s="213"/>
    </row>
    <row r="21989" spans="20:30" x14ac:dyDescent="0.2">
      <c r="T21989" s="212"/>
      <c r="U21989" s="213"/>
      <c r="V21989" s="213"/>
      <c r="W21989" s="213"/>
      <c r="X21989" s="214"/>
      <c r="Y21989" s="214"/>
      <c r="Z21989" s="214"/>
      <c r="AA21989" s="217"/>
      <c r="AB21989" s="217"/>
      <c r="AC21989" s="217"/>
      <c r="AD21989" s="213"/>
    </row>
    <row r="21990" spans="20:30" x14ac:dyDescent="0.2">
      <c r="T21990" s="212"/>
      <c r="U21990" s="213"/>
      <c r="V21990" s="213"/>
      <c r="W21990" s="213"/>
      <c r="X21990" s="214"/>
      <c r="Y21990" s="214"/>
      <c r="Z21990" s="214"/>
      <c r="AA21990" s="217"/>
      <c r="AB21990" s="217"/>
      <c r="AC21990" s="217"/>
      <c r="AD21990" s="213"/>
    </row>
    <row r="21991" spans="20:30" x14ac:dyDescent="0.2">
      <c r="T21991" s="212"/>
      <c r="U21991" s="213"/>
      <c r="V21991" s="213"/>
      <c r="W21991" s="213"/>
      <c r="X21991" s="214"/>
      <c r="Y21991" s="214"/>
      <c r="Z21991" s="214"/>
      <c r="AA21991" s="217"/>
      <c r="AB21991" s="217"/>
      <c r="AC21991" s="217"/>
      <c r="AD21991" s="213"/>
    </row>
    <row r="21992" spans="20:30" x14ac:dyDescent="0.2">
      <c r="T21992" s="212"/>
      <c r="U21992" s="213"/>
      <c r="V21992" s="213"/>
      <c r="W21992" s="213"/>
      <c r="X21992" s="214"/>
      <c r="Y21992" s="214"/>
      <c r="Z21992" s="214"/>
      <c r="AA21992" s="217"/>
      <c r="AB21992" s="217"/>
      <c r="AC21992" s="217"/>
      <c r="AD21992" s="213"/>
    </row>
    <row r="21993" spans="20:30" x14ac:dyDescent="0.2">
      <c r="T21993" s="212"/>
      <c r="U21993" s="213"/>
      <c r="V21993" s="213"/>
      <c r="W21993" s="213"/>
      <c r="X21993" s="214"/>
      <c r="Y21993" s="214"/>
      <c r="Z21993" s="214"/>
      <c r="AA21993" s="217"/>
      <c r="AB21993" s="217"/>
      <c r="AC21993" s="217"/>
      <c r="AD21993" s="213"/>
    </row>
    <row r="21994" spans="20:30" x14ac:dyDescent="0.2">
      <c r="T21994" s="212"/>
      <c r="U21994" s="213"/>
      <c r="V21994" s="213"/>
      <c r="W21994" s="213"/>
      <c r="X21994" s="214"/>
      <c r="Y21994" s="214"/>
      <c r="Z21994" s="214"/>
      <c r="AA21994" s="217"/>
      <c r="AB21994" s="217"/>
      <c r="AC21994" s="217"/>
      <c r="AD21994" s="213"/>
    </row>
    <row r="21995" spans="20:30" x14ac:dyDescent="0.2">
      <c r="T21995" s="212"/>
      <c r="U21995" s="213"/>
      <c r="V21995" s="213"/>
      <c r="W21995" s="213"/>
      <c r="X21995" s="214"/>
      <c r="Y21995" s="214"/>
      <c r="Z21995" s="214"/>
      <c r="AA21995" s="217"/>
      <c r="AB21995" s="217"/>
      <c r="AC21995" s="217"/>
      <c r="AD21995" s="213"/>
    </row>
    <row r="21996" spans="20:30" x14ac:dyDescent="0.2">
      <c r="T21996" s="212"/>
      <c r="U21996" s="213"/>
      <c r="V21996" s="213"/>
      <c r="W21996" s="213"/>
      <c r="X21996" s="214"/>
      <c r="Y21996" s="214"/>
      <c r="Z21996" s="214"/>
      <c r="AA21996" s="217"/>
      <c r="AB21996" s="217"/>
      <c r="AC21996" s="217"/>
      <c r="AD21996" s="213"/>
    </row>
    <row r="21997" spans="20:30" x14ac:dyDescent="0.2">
      <c r="T21997" s="212"/>
      <c r="U21997" s="213"/>
      <c r="V21997" s="213"/>
      <c r="W21997" s="213"/>
      <c r="X21997" s="214"/>
      <c r="Y21997" s="214"/>
      <c r="Z21997" s="214"/>
      <c r="AA21997" s="217"/>
      <c r="AB21997" s="217"/>
      <c r="AC21997" s="217"/>
      <c r="AD21997" s="213"/>
    </row>
    <row r="21998" spans="20:30" x14ac:dyDescent="0.2">
      <c r="T21998" s="212"/>
      <c r="U21998" s="213"/>
      <c r="V21998" s="213"/>
      <c r="W21998" s="213"/>
      <c r="X21998" s="214"/>
      <c r="Y21998" s="214"/>
      <c r="Z21998" s="214"/>
      <c r="AA21998" s="217"/>
      <c r="AB21998" s="217"/>
      <c r="AC21998" s="217"/>
      <c r="AD21998" s="213"/>
    </row>
    <row r="21999" spans="20:30" x14ac:dyDescent="0.2">
      <c r="T21999" s="212"/>
      <c r="U21999" s="213"/>
      <c r="V21999" s="213"/>
      <c r="W21999" s="213"/>
      <c r="X21999" s="214"/>
      <c r="Y21999" s="214"/>
      <c r="Z21999" s="214"/>
      <c r="AA21999" s="217"/>
      <c r="AB21999" s="217"/>
      <c r="AC21999" s="217"/>
      <c r="AD21999" s="213"/>
    </row>
    <row r="22000" spans="20:30" x14ac:dyDescent="0.2">
      <c r="T22000" s="212"/>
      <c r="U22000" s="213"/>
      <c r="V22000" s="213"/>
      <c r="W22000" s="213"/>
      <c r="X22000" s="214"/>
      <c r="Y22000" s="214"/>
      <c r="Z22000" s="214"/>
      <c r="AA22000" s="217"/>
      <c r="AB22000" s="217"/>
      <c r="AC22000" s="217"/>
      <c r="AD22000" s="213"/>
    </row>
    <row r="22001" spans="20:30" x14ac:dyDescent="0.2">
      <c r="T22001" s="212"/>
      <c r="U22001" s="213"/>
      <c r="V22001" s="213"/>
      <c r="W22001" s="213"/>
      <c r="X22001" s="214"/>
      <c r="Y22001" s="214"/>
      <c r="Z22001" s="214"/>
      <c r="AA22001" s="217"/>
      <c r="AB22001" s="217"/>
      <c r="AC22001" s="217"/>
      <c r="AD22001" s="213"/>
    </row>
    <row r="22002" spans="20:30" x14ac:dyDescent="0.2">
      <c r="T22002" s="212"/>
      <c r="U22002" s="213"/>
      <c r="V22002" s="213"/>
      <c r="W22002" s="213"/>
      <c r="X22002" s="214"/>
      <c r="Y22002" s="214"/>
      <c r="Z22002" s="214"/>
      <c r="AA22002" s="217"/>
      <c r="AB22002" s="217"/>
      <c r="AC22002" s="217"/>
      <c r="AD22002" s="213"/>
    </row>
    <row r="22003" spans="20:30" x14ac:dyDescent="0.2">
      <c r="T22003" s="212"/>
      <c r="U22003" s="213"/>
      <c r="V22003" s="213"/>
      <c r="W22003" s="213"/>
      <c r="X22003" s="214"/>
      <c r="Y22003" s="214"/>
      <c r="Z22003" s="214"/>
      <c r="AA22003" s="217"/>
      <c r="AB22003" s="217"/>
      <c r="AC22003" s="217"/>
      <c r="AD22003" s="213"/>
    </row>
    <row r="22004" spans="20:30" x14ac:dyDescent="0.2">
      <c r="T22004" s="212"/>
      <c r="U22004" s="213"/>
      <c r="V22004" s="213"/>
      <c r="W22004" s="213"/>
      <c r="X22004" s="214"/>
      <c r="Y22004" s="214"/>
      <c r="Z22004" s="214"/>
      <c r="AA22004" s="217"/>
      <c r="AB22004" s="217"/>
      <c r="AC22004" s="217"/>
      <c r="AD22004" s="213"/>
    </row>
    <row r="22005" spans="20:30" x14ac:dyDescent="0.2">
      <c r="T22005" s="212"/>
      <c r="U22005" s="213"/>
      <c r="V22005" s="213"/>
      <c r="W22005" s="213"/>
      <c r="X22005" s="214"/>
      <c r="Y22005" s="214"/>
      <c r="Z22005" s="214"/>
      <c r="AA22005" s="217"/>
      <c r="AB22005" s="217"/>
      <c r="AC22005" s="217"/>
      <c r="AD22005" s="213"/>
    </row>
    <row r="22006" spans="20:30" x14ac:dyDescent="0.2">
      <c r="T22006" s="212"/>
      <c r="U22006" s="213"/>
      <c r="V22006" s="213"/>
      <c r="W22006" s="213"/>
      <c r="X22006" s="214"/>
      <c r="Y22006" s="214"/>
      <c r="Z22006" s="214"/>
      <c r="AA22006" s="217"/>
      <c r="AB22006" s="217"/>
      <c r="AC22006" s="217"/>
      <c r="AD22006" s="213"/>
    </row>
    <row r="22007" spans="20:30" x14ac:dyDescent="0.2">
      <c r="T22007" s="212"/>
      <c r="U22007" s="213"/>
      <c r="V22007" s="213"/>
      <c r="W22007" s="213"/>
      <c r="X22007" s="214"/>
      <c r="Y22007" s="214"/>
      <c r="Z22007" s="214"/>
      <c r="AA22007" s="217"/>
      <c r="AB22007" s="217"/>
      <c r="AC22007" s="217"/>
      <c r="AD22007" s="213"/>
    </row>
    <row r="22008" spans="20:30" x14ac:dyDescent="0.2">
      <c r="T22008" s="212"/>
      <c r="U22008" s="213"/>
      <c r="V22008" s="213"/>
      <c r="W22008" s="213"/>
      <c r="X22008" s="214"/>
      <c r="Y22008" s="214"/>
      <c r="Z22008" s="214"/>
      <c r="AA22008" s="217"/>
      <c r="AB22008" s="217"/>
      <c r="AC22008" s="217"/>
      <c r="AD22008" s="213"/>
    </row>
    <row r="22009" spans="20:30" x14ac:dyDescent="0.2">
      <c r="T22009" s="212"/>
      <c r="U22009" s="213"/>
      <c r="V22009" s="213"/>
      <c r="W22009" s="213"/>
      <c r="X22009" s="214"/>
      <c r="Y22009" s="214"/>
      <c r="Z22009" s="214"/>
      <c r="AA22009" s="217"/>
      <c r="AB22009" s="217"/>
      <c r="AC22009" s="217"/>
      <c r="AD22009" s="213"/>
    </row>
    <row r="22010" spans="20:30" x14ac:dyDescent="0.2">
      <c r="T22010" s="212"/>
      <c r="U22010" s="213"/>
      <c r="V22010" s="213"/>
      <c r="W22010" s="213"/>
      <c r="X22010" s="214"/>
      <c r="Y22010" s="214"/>
      <c r="Z22010" s="214"/>
      <c r="AA22010" s="217"/>
      <c r="AB22010" s="217"/>
      <c r="AC22010" s="217"/>
      <c r="AD22010" s="213"/>
    </row>
    <row r="22011" spans="20:30" x14ac:dyDescent="0.2">
      <c r="T22011" s="212"/>
      <c r="U22011" s="213"/>
      <c r="V22011" s="213"/>
      <c r="W22011" s="213"/>
      <c r="X22011" s="214"/>
      <c r="Y22011" s="214"/>
      <c r="Z22011" s="214"/>
      <c r="AA22011" s="217"/>
      <c r="AB22011" s="217"/>
      <c r="AC22011" s="217"/>
      <c r="AD22011" s="213"/>
    </row>
    <row r="22012" spans="20:30" x14ac:dyDescent="0.2">
      <c r="T22012" s="212"/>
      <c r="U22012" s="213"/>
      <c r="V22012" s="213"/>
      <c r="W22012" s="213"/>
      <c r="X22012" s="214"/>
      <c r="Y22012" s="214"/>
      <c r="Z22012" s="214"/>
      <c r="AA22012" s="217"/>
      <c r="AB22012" s="217"/>
      <c r="AC22012" s="217"/>
      <c r="AD22012" s="213"/>
    </row>
    <row r="22013" spans="20:30" x14ac:dyDescent="0.2">
      <c r="T22013" s="212"/>
      <c r="U22013" s="213"/>
      <c r="V22013" s="213"/>
      <c r="W22013" s="213"/>
      <c r="X22013" s="214"/>
      <c r="Y22013" s="214"/>
      <c r="Z22013" s="214"/>
      <c r="AA22013" s="217"/>
      <c r="AB22013" s="217"/>
      <c r="AC22013" s="217"/>
      <c r="AD22013" s="213"/>
    </row>
    <row r="22014" spans="20:30" x14ac:dyDescent="0.2">
      <c r="T22014" s="212"/>
      <c r="U22014" s="213"/>
      <c r="V22014" s="213"/>
      <c r="W22014" s="213"/>
      <c r="X22014" s="214"/>
      <c r="Y22014" s="214"/>
      <c r="Z22014" s="214"/>
      <c r="AA22014" s="217"/>
      <c r="AB22014" s="217"/>
      <c r="AC22014" s="217"/>
      <c r="AD22014" s="213"/>
    </row>
    <row r="22015" spans="20:30" x14ac:dyDescent="0.2">
      <c r="T22015" s="212"/>
      <c r="U22015" s="213"/>
      <c r="V22015" s="213"/>
      <c r="W22015" s="213"/>
      <c r="X22015" s="214"/>
      <c r="Y22015" s="214"/>
      <c r="Z22015" s="214"/>
      <c r="AA22015" s="217"/>
      <c r="AB22015" s="217"/>
      <c r="AC22015" s="217"/>
      <c r="AD22015" s="213"/>
    </row>
    <row r="22016" spans="20:30" x14ac:dyDescent="0.2">
      <c r="T22016" s="212"/>
      <c r="U22016" s="213"/>
      <c r="V22016" s="213"/>
      <c r="W22016" s="213"/>
      <c r="X22016" s="214"/>
      <c r="Y22016" s="214"/>
      <c r="Z22016" s="214"/>
      <c r="AA22016" s="217"/>
      <c r="AB22016" s="217"/>
      <c r="AC22016" s="217"/>
      <c r="AD22016" s="213"/>
    </row>
    <row r="22017" spans="20:30" x14ac:dyDescent="0.2">
      <c r="T22017" s="212"/>
      <c r="U22017" s="213"/>
      <c r="V22017" s="213"/>
      <c r="W22017" s="213"/>
      <c r="X22017" s="214"/>
      <c r="Y22017" s="214"/>
      <c r="Z22017" s="214"/>
      <c r="AA22017" s="217"/>
      <c r="AB22017" s="217"/>
      <c r="AC22017" s="217"/>
      <c r="AD22017" s="213"/>
    </row>
    <row r="22018" spans="20:30" x14ac:dyDescent="0.2">
      <c r="T22018" s="212"/>
      <c r="U22018" s="213"/>
      <c r="V22018" s="213"/>
      <c r="W22018" s="213"/>
      <c r="X22018" s="214"/>
      <c r="Y22018" s="214"/>
      <c r="Z22018" s="214"/>
      <c r="AA22018" s="217"/>
      <c r="AB22018" s="217"/>
      <c r="AC22018" s="217"/>
      <c r="AD22018" s="213"/>
    </row>
    <row r="22019" spans="20:30" x14ac:dyDescent="0.2">
      <c r="T22019" s="212"/>
      <c r="U22019" s="213"/>
      <c r="V22019" s="213"/>
      <c r="W22019" s="213"/>
      <c r="X22019" s="214"/>
      <c r="Y22019" s="214"/>
      <c r="Z22019" s="214"/>
      <c r="AA22019" s="217"/>
      <c r="AB22019" s="217"/>
      <c r="AC22019" s="217"/>
      <c r="AD22019" s="213"/>
    </row>
    <row r="22020" spans="20:30" x14ac:dyDescent="0.2">
      <c r="T22020" s="212"/>
      <c r="U22020" s="213"/>
      <c r="V22020" s="213"/>
      <c r="W22020" s="213"/>
      <c r="X22020" s="214"/>
      <c r="Y22020" s="214"/>
      <c r="Z22020" s="214"/>
      <c r="AA22020" s="217"/>
      <c r="AB22020" s="217"/>
      <c r="AC22020" s="217"/>
      <c r="AD22020" s="213"/>
    </row>
    <row r="22021" spans="20:30" x14ac:dyDescent="0.2">
      <c r="T22021" s="212"/>
      <c r="U22021" s="213"/>
      <c r="V22021" s="213"/>
      <c r="W22021" s="213"/>
      <c r="X22021" s="214"/>
      <c r="Y22021" s="214"/>
      <c r="Z22021" s="214"/>
      <c r="AA22021" s="217"/>
      <c r="AB22021" s="217"/>
      <c r="AC22021" s="217"/>
      <c r="AD22021" s="213"/>
    </row>
    <row r="22022" spans="20:30" x14ac:dyDescent="0.2">
      <c r="T22022" s="212"/>
      <c r="U22022" s="213"/>
      <c r="V22022" s="213"/>
      <c r="W22022" s="213"/>
      <c r="X22022" s="214"/>
      <c r="Y22022" s="214"/>
      <c r="Z22022" s="214"/>
      <c r="AA22022" s="217"/>
      <c r="AB22022" s="217"/>
      <c r="AC22022" s="217"/>
      <c r="AD22022" s="213"/>
    </row>
    <row r="22023" spans="20:30" x14ac:dyDescent="0.2">
      <c r="T22023" s="212"/>
      <c r="U22023" s="213"/>
      <c r="V22023" s="213"/>
      <c r="W22023" s="213"/>
      <c r="X22023" s="214"/>
      <c r="Y22023" s="214"/>
      <c r="Z22023" s="214"/>
      <c r="AA22023" s="217"/>
      <c r="AB22023" s="217"/>
      <c r="AC22023" s="217"/>
      <c r="AD22023" s="213"/>
    </row>
    <row r="22024" spans="20:30" x14ac:dyDescent="0.2">
      <c r="T22024" s="212"/>
      <c r="U22024" s="213"/>
      <c r="V22024" s="213"/>
      <c r="W22024" s="213"/>
      <c r="X22024" s="214"/>
      <c r="Y22024" s="214"/>
      <c r="Z22024" s="214"/>
      <c r="AA22024" s="217"/>
      <c r="AB22024" s="217"/>
      <c r="AC22024" s="217"/>
      <c r="AD22024" s="213"/>
    </row>
    <row r="22025" spans="20:30" x14ac:dyDescent="0.2">
      <c r="T22025" s="212"/>
      <c r="U22025" s="213"/>
      <c r="V22025" s="213"/>
      <c r="W22025" s="213"/>
      <c r="X22025" s="214"/>
      <c r="Y22025" s="214"/>
      <c r="Z22025" s="214"/>
      <c r="AA22025" s="217"/>
      <c r="AB22025" s="217"/>
      <c r="AC22025" s="217"/>
      <c r="AD22025" s="213"/>
    </row>
    <row r="22026" spans="20:30" x14ac:dyDescent="0.2">
      <c r="T22026" s="212"/>
      <c r="U22026" s="213"/>
      <c r="V22026" s="213"/>
      <c r="W22026" s="213"/>
      <c r="X22026" s="214"/>
      <c r="Y22026" s="214"/>
      <c r="Z22026" s="214"/>
      <c r="AA22026" s="217"/>
      <c r="AB22026" s="217"/>
      <c r="AC22026" s="217"/>
      <c r="AD22026" s="213"/>
    </row>
    <row r="22027" spans="20:30" x14ac:dyDescent="0.2">
      <c r="T22027" s="212"/>
      <c r="U22027" s="213"/>
      <c r="V22027" s="213"/>
      <c r="W22027" s="213"/>
      <c r="X22027" s="214"/>
      <c r="Y22027" s="214"/>
      <c r="Z22027" s="214"/>
      <c r="AA22027" s="217"/>
      <c r="AB22027" s="217"/>
      <c r="AC22027" s="217"/>
      <c r="AD22027" s="213"/>
    </row>
    <row r="22028" spans="20:30" x14ac:dyDescent="0.2">
      <c r="T22028" s="212"/>
      <c r="U22028" s="213"/>
      <c r="V22028" s="213"/>
      <c r="W22028" s="213"/>
      <c r="X22028" s="214"/>
      <c r="Y22028" s="214"/>
      <c r="Z22028" s="214"/>
      <c r="AA22028" s="217"/>
      <c r="AB22028" s="217"/>
      <c r="AC22028" s="217"/>
      <c r="AD22028" s="213"/>
    </row>
    <row r="22029" spans="20:30" x14ac:dyDescent="0.2">
      <c r="T22029" s="212"/>
      <c r="U22029" s="213"/>
      <c r="V22029" s="213"/>
      <c r="W22029" s="213"/>
      <c r="X22029" s="214"/>
      <c r="Y22029" s="214"/>
      <c r="Z22029" s="214"/>
      <c r="AA22029" s="217"/>
      <c r="AB22029" s="217"/>
      <c r="AC22029" s="217"/>
      <c r="AD22029" s="213"/>
    </row>
    <row r="22030" spans="20:30" x14ac:dyDescent="0.2">
      <c r="T22030" s="212"/>
      <c r="U22030" s="213"/>
      <c r="V22030" s="213"/>
      <c r="W22030" s="213"/>
      <c r="X22030" s="214"/>
      <c r="Y22030" s="214"/>
      <c r="Z22030" s="214"/>
      <c r="AA22030" s="217"/>
      <c r="AB22030" s="217"/>
      <c r="AC22030" s="217"/>
      <c r="AD22030" s="213"/>
    </row>
    <row r="22031" spans="20:30" x14ac:dyDescent="0.2">
      <c r="T22031" s="212"/>
      <c r="U22031" s="213"/>
      <c r="V22031" s="213"/>
      <c r="W22031" s="213"/>
      <c r="X22031" s="214"/>
      <c r="Y22031" s="214"/>
      <c r="Z22031" s="214"/>
      <c r="AA22031" s="217"/>
      <c r="AB22031" s="217"/>
      <c r="AC22031" s="217"/>
      <c r="AD22031" s="213"/>
    </row>
    <row r="22032" spans="20:30" x14ac:dyDescent="0.2">
      <c r="T22032" s="212"/>
      <c r="U22032" s="213"/>
      <c r="V22032" s="213"/>
      <c r="W22032" s="213"/>
      <c r="X22032" s="214"/>
      <c r="Y22032" s="214"/>
      <c r="Z22032" s="214"/>
      <c r="AA22032" s="217"/>
      <c r="AB22032" s="217"/>
      <c r="AC22032" s="217"/>
      <c r="AD22032" s="213"/>
    </row>
    <row r="22033" spans="20:30" x14ac:dyDescent="0.2">
      <c r="T22033" s="212"/>
      <c r="U22033" s="213"/>
      <c r="V22033" s="213"/>
      <c r="W22033" s="213"/>
      <c r="X22033" s="214"/>
      <c r="Y22033" s="214"/>
      <c r="Z22033" s="214"/>
      <c r="AA22033" s="217"/>
      <c r="AB22033" s="217"/>
      <c r="AC22033" s="217"/>
      <c r="AD22033" s="213"/>
    </row>
    <row r="22034" spans="20:30" x14ac:dyDescent="0.2">
      <c r="T22034" s="212"/>
      <c r="U22034" s="213"/>
      <c r="V22034" s="213"/>
      <c r="W22034" s="213"/>
      <c r="X22034" s="214"/>
      <c r="Y22034" s="214"/>
      <c r="Z22034" s="214"/>
      <c r="AA22034" s="217"/>
      <c r="AB22034" s="217"/>
      <c r="AC22034" s="217"/>
      <c r="AD22034" s="213"/>
    </row>
    <row r="22035" spans="20:30" x14ac:dyDescent="0.2">
      <c r="T22035" s="212"/>
      <c r="U22035" s="213"/>
      <c r="V22035" s="213"/>
      <c r="W22035" s="213"/>
      <c r="X22035" s="214"/>
      <c r="Y22035" s="214"/>
      <c r="Z22035" s="214"/>
      <c r="AA22035" s="217"/>
      <c r="AB22035" s="217"/>
      <c r="AC22035" s="217"/>
      <c r="AD22035" s="213"/>
    </row>
    <row r="22036" spans="20:30" x14ac:dyDescent="0.2">
      <c r="T22036" s="212"/>
      <c r="U22036" s="213"/>
      <c r="V22036" s="213"/>
      <c r="W22036" s="213"/>
      <c r="X22036" s="214"/>
      <c r="Y22036" s="214"/>
      <c r="Z22036" s="214"/>
      <c r="AA22036" s="217"/>
      <c r="AB22036" s="217"/>
      <c r="AC22036" s="217"/>
      <c r="AD22036" s="213"/>
    </row>
    <row r="22037" spans="20:30" x14ac:dyDescent="0.2">
      <c r="T22037" s="212"/>
      <c r="U22037" s="213"/>
      <c r="V22037" s="213"/>
      <c r="W22037" s="213"/>
      <c r="X22037" s="214"/>
      <c r="Y22037" s="214"/>
      <c r="Z22037" s="214"/>
      <c r="AA22037" s="217"/>
      <c r="AB22037" s="217"/>
      <c r="AC22037" s="217"/>
      <c r="AD22037" s="213"/>
    </row>
    <row r="22038" spans="20:30" x14ac:dyDescent="0.2">
      <c r="T22038" s="212"/>
      <c r="U22038" s="213"/>
      <c r="V22038" s="213"/>
      <c r="W22038" s="213"/>
      <c r="X22038" s="214"/>
      <c r="Y22038" s="214"/>
      <c r="Z22038" s="214"/>
      <c r="AA22038" s="217"/>
      <c r="AB22038" s="217"/>
      <c r="AC22038" s="217"/>
      <c r="AD22038" s="213"/>
    </row>
    <row r="22039" spans="20:30" x14ac:dyDescent="0.2">
      <c r="T22039" s="212"/>
      <c r="U22039" s="213"/>
      <c r="V22039" s="213"/>
      <c r="W22039" s="213"/>
      <c r="X22039" s="214"/>
      <c r="Y22039" s="214"/>
      <c r="Z22039" s="214"/>
      <c r="AA22039" s="217"/>
      <c r="AB22039" s="217"/>
      <c r="AC22039" s="217"/>
      <c r="AD22039" s="213"/>
    </row>
    <row r="22040" spans="20:30" x14ac:dyDescent="0.2">
      <c r="T22040" s="212"/>
      <c r="U22040" s="213"/>
      <c r="V22040" s="213"/>
      <c r="W22040" s="213"/>
      <c r="X22040" s="214"/>
      <c r="Y22040" s="214"/>
      <c r="Z22040" s="214"/>
      <c r="AA22040" s="217"/>
      <c r="AB22040" s="217"/>
      <c r="AC22040" s="217"/>
      <c r="AD22040" s="213"/>
    </row>
    <row r="22041" spans="20:30" x14ac:dyDescent="0.2">
      <c r="T22041" s="212"/>
      <c r="U22041" s="213"/>
      <c r="V22041" s="213"/>
      <c r="W22041" s="213"/>
      <c r="X22041" s="214"/>
      <c r="Y22041" s="214"/>
      <c r="Z22041" s="214"/>
      <c r="AA22041" s="217"/>
      <c r="AB22041" s="217"/>
      <c r="AC22041" s="217"/>
      <c r="AD22041" s="213"/>
    </row>
    <row r="22042" spans="20:30" x14ac:dyDescent="0.2">
      <c r="T22042" s="212"/>
      <c r="U22042" s="213"/>
      <c r="V22042" s="213"/>
      <c r="W22042" s="213"/>
      <c r="X22042" s="214"/>
      <c r="Y22042" s="214"/>
      <c r="Z22042" s="214"/>
      <c r="AA22042" s="217"/>
      <c r="AB22042" s="217"/>
      <c r="AC22042" s="217"/>
      <c r="AD22042" s="213"/>
    </row>
    <row r="22043" spans="20:30" x14ac:dyDescent="0.2">
      <c r="T22043" s="212"/>
      <c r="U22043" s="213"/>
      <c r="V22043" s="213"/>
      <c r="W22043" s="213"/>
      <c r="X22043" s="214"/>
      <c r="Y22043" s="214"/>
      <c r="Z22043" s="214"/>
      <c r="AA22043" s="217"/>
      <c r="AB22043" s="217"/>
      <c r="AC22043" s="217"/>
      <c r="AD22043" s="213"/>
    </row>
    <row r="22044" spans="20:30" x14ac:dyDescent="0.2">
      <c r="T22044" s="212"/>
      <c r="U22044" s="213"/>
      <c r="V22044" s="213"/>
      <c r="W22044" s="213"/>
      <c r="X22044" s="214"/>
      <c r="Y22044" s="214"/>
      <c r="Z22044" s="214"/>
      <c r="AA22044" s="217"/>
      <c r="AB22044" s="217"/>
      <c r="AC22044" s="217"/>
      <c r="AD22044" s="213"/>
    </row>
    <row r="22045" spans="20:30" x14ac:dyDescent="0.2">
      <c r="T22045" s="212"/>
      <c r="U22045" s="213"/>
      <c r="V22045" s="213"/>
      <c r="W22045" s="213"/>
      <c r="X22045" s="214"/>
      <c r="Y22045" s="214"/>
      <c r="Z22045" s="214"/>
      <c r="AA22045" s="217"/>
      <c r="AB22045" s="217"/>
      <c r="AC22045" s="217"/>
      <c r="AD22045" s="213"/>
    </row>
    <row r="22046" spans="20:30" x14ac:dyDescent="0.2">
      <c r="T22046" s="212"/>
      <c r="U22046" s="213"/>
      <c r="V22046" s="213"/>
      <c r="W22046" s="213"/>
      <c r="X22046" s="214"/>
      <c r="Y22046" s="214"/>
      <c r="Z22046" s="214"/>
      <c r="AA22046" s="217"/>
      <c r="AB22046" s="217"/>
      <c r="AC22046" s="217"/>
      <c r="AD22046" s="213"/>
    </row>
    <row r="22047" spans="20:30" x14ac:dyDescent="0.2">
      <c r="T22047" s="212"/>
      <c r="U22047" s="213"/>
      <c r="V22047" s="213"/>
      <c r="W22047" s="213"/>
      <c r="X22047" s="214"/>
      <c r="Y22047" s="214"/>
      <c r="Z22047" s="214"/>
      <c r="AA22047" s="217"/>
      <c r="AB22047" s="217"/>
      <c r="AC22047" s="217"/>
      <c r="AD22047" s="213"/>
    </row>
    <row r="22048" spans="20:30" x14ac:dyDescent="0.2">
      <c r="T22048" s="212"/>
      <c r="U22048" s="213"/>
      <c r="V22048" s="213"/>
      <c r="W22048" s="213"/>
      <c r="X22048" s="214"/>
      <c r="Y22048" s="214"/>
      <c r="Z22048" s="214"/>
      <c r="AA22048" s="217"/>
      <c r="AB22048" s="217"/>
      <c r="AC22048" s="217"/>
      <c r="AD22048" s="213"/>
    </row>
    <row r="22049" spans="20:30" x14ac:dyDescent="0.2">
      <c r="T22049" s="212"/>
      <c r="U22049" s="213"/>
      <c r="V22049" s="213"/>
      <c r="W22049" s="213"/>
      <c r="X22049" s="214"/>
      <c r="Y22049" s="214"/>
      <c r="Z22049" s="214"/>
      <c r="AA22049" s="217"/>
      <c r="AB22049" s="217"/>
      <c r="AC22049" s="217"/>
      <c r="AD22049" s="213"/>
    </row>
    <row r="22050" spans="20:30" x14ac:dyDescent="0.2">
      <c r="T22050" s="212"/>
      <c r="U22050" s="213"/>
      <c r="V22050" s="213"/>
      <c r="W22050" s="213"/>
      <c r="X22050" s="214"/>
      <c r="Y22050" s="214"/>
      <c r="Z22050" s="214"/>
      <c r="AA22050" s="217"/>
      <c r="AB22050" s="217"/>
      <c r="AC22050" s="217"/>
      <c r="AD22050" s="213"/>
    </row>
    <row r="22051" spans="20:30" x14ac:dyDescent="0.2">
      <c r="T22051" s="212"/>
      <c r="U22051" s="213"/>
      <c r="V22051" s="213"/>
      <c r="W22051" s="213"/>
      <c r="X22051" s="214"/>
      <c r="Y22051" s="214"/>
      <c r="Z22051" s="214"/>
      <c r="AA22051" s="217"/>
      <c r="AB22051" s="217"/>
      <c r="AC22051" s="217"/>
      <c r="AD22051" s="213"/>
    </row>
    <row r="22052" spans="20:30" x14ac:dyDescent="0.2">
      <c r="T22052" s="212"/>
      <c r="U22052" s="213"/>
      <c r="V22052" s="213"/>
      <c r="W22052" s="213"/>
      <c r="X22052" s="214"/>
      <c r="Y22052" s="214"/>
      <c r="Z22052" s="214"/>
      <c r="AA22052" s="217"/>
      <c r="AB22052" s="217"/>
      <c r="AC22052" s="217"/>
      <c r="AD22052" s="213"/>
    </row>
    <row r="22053" spans="20:30" x14ac:dyDescent="0.2">
      <c r="T22053" s="212"/>
      <c r="U22053" s="213"/>
      <c r="V22053" s="213"/>
      <c r="W22053" s="213"/>
      <c r="X22053" s="214"/>
      <c r="Y22053" s="214"/>
      <c r="Z22053" s="214"/>
      <c r="AA22053" s="217"/>
      <c r="AB22053" s="217"/>
      <c r="AC22053" s="217"/>
      <c r="AD22053" s="213"/>
    </row>
    <row r="22054" spans="20:30" x14ac:dyDescent="0.2">
      <c r="T22054" s="212"/>
      <c r="U22054" s="213"/>
      <c r="V22054" s="213"/>
      <c r="W22054" s="213"/>
      <c r="X22054" s="214"/>
      <c r="Y22054" s="214"/>
      <c r="Z22054" s="214"/>
      <c r="AA22054" s="217"/>
      <c r="AB22054" s="217"/>
      <c r="AC22054" s="217"/>
      <c r="AD22054" s="213"/>
    </row>
    <row r="22055" spans="20:30" x14ac:dyDescent="0.2">
      <c r="T22055" s="212"/>
      <c r="U22055" s="213"/>
      <c r="V22055" s="213"/>
      <c r="W22055" s="213"/>
      <c r="X22055" s="214"/>
      <c r="Y22055" s="214"/>
      <c r="Z22055" s="214"/>
      <c r="AA22055" s="217"/>
      <c r="AB22055" s="217"/>
      <c r="AC22055" s="217"/>
      <c r="AD22055" s="213"/>
    </row>
    <row r="22056" spans="20:30" x14ac:dyDescent="0.2">
      <c r="T22056" s="212"/>
      <c r="U22056" s="213"/>
      <c r="V22056" s="213"/>
      <c r="W22056" s="213"/>
      <c r="X22056" s="214"/>
      <c r="Y22056" s="214"/>
      <c r="Z22056" s="214"/>
      <c r="AA22056" s="217"/>
      <c r="AB22056" s="217"/>
      <c r="AC22056" s="217"/>
      <c r="AD22056" s="213"/>
    </row>
    <row r="22057" spans="20:30" x14ac:dyDescent="0.2">
      <c r="T22057" s="212"/>
      <c r="U22057" s="213"/>
      <c r="V22057" s="213"/>
      <c r="W22057" s="213"/>
      <c r="X22057" s="214"/>
      <c r="Y22057" s="214"/>
      <c r="Z22057" s="214"/>
      <c r="AA22057" s="217"/>
      <c r="AB22057" s="217"/>
      <c r="AC22057" s="217"/>
      <c r="AD22057" s="213"/>
    </row>
    <row r="22058" spans="20:30" x14ac:dyDescent="0.2">
      <c r="T22058" s="212"/>
      <c r="U22058" s="213"/>
      <c r="V22058" s="213"/>
      <c r="W22058" s="213"/>
      <c r="X22058" s="214"/>
      <c r="Y22058" s="214"/>
      <c r="Z22058" s="214"/>
      <c r="AA22058" s="217"/>
      <c r="AB22058" s="217"/>
      <c r="AC22058" s="217"/>
      <c r="AD22058" s="213"/>
    </row>
    <row r="22059" spans="20:30" x14ac:dyDescent="0.2">
      <c r="T22059" s="212"/>
      <c r="U22059" s="213"/>
      <c r="V22059" s="213"/>
      <c r="W22059" s="213"/>
      <c r="X22059" s="214"/>
      <c r="Y22059" s="214"/>
      <c r="Z22059" s="214"/>
      <c r="AA22059" s="217"/>
      <c r="AB22059" s="217"/>
      <c r="AC22059" s="217"/>
      <c r="AD22059" s="213"/>
    </row>
    <row r="22060" spans="20:30" x14ac:dyDescent="0.2">
      <c r="T22060" s="212"/>
      <c r="U22060" s="213"/>
      <c r="V22060" s="213"/>
      <c r="W22060" s="213"/>
      <c r="X22060" s="214"/>
      <c r="Y22060" s="214"/>
      <c r="Z22060" s="214"/>
      <c r="AA22060" s="217"/>
      <c r="AB22060" s="217"/>
      <c r="AC22060" s="217"/>
      <c r="AD22060" s="213"/>
    </row>
    <row r="22061" spans="20:30" x14ac:dyDescent="0.2">
      <c r="T22061" s="212"/>
      <c r="U22061" s="213"/>
      <c r="V22061" s="213"/>
      <c r="W22061" s="213"/>
      <c r="X22061" s="214"/>
      <c r="Y22061" s="214"/>
      <c r="Z22061" s="214"/>
      <c r="AA22061" s="217"/>
      <c r="AB22061" s="217"/>
      <c r="AC22061" s="217"/>
      <c r="AD22061" s="213"/>
    </row>
    <row r="22062" spans="20:30" x14ac:dyDescent="0.2">
      <c r="T22062" s="212"/>
      <c r="U22062" s="213"/>
      <c r="V22062" s="213"/>
      <c r="W22062" s="213"/>
      <c r="X22062" s="214"/>
      <c r="Y22062" s="214"/>
      <c r="Z22062" s="214"/>
      <c r="AA22062" s="217"/>
      <c r="AB22062" s="217"/>
      <c r="AC22062" s="217"/>
      <c r="AD22062" s="213"/>
    </row>
    <row r="22063" spans="20:30" x14ac:dyDescent="0.2">
      <c r="T22063" s="212"/>
      <c r="U22063" s="213"/>
      <c r="V22063" s="213"/>
      <c r="W22063" s="213"/>
      <c r="X22063" s="214"/>
      <c r="Y22063" s="214"/>
      <c r="Z22063" s="214"/>
      <c r="AA22063" s="217"/>
      <c r="AB22063" s="217"/>
      <c r="AC22063" s="217"/>
      <c r="AD22063" s="213"/>
    </row>
    <row r="22064" spans="20:30" x14ac:dyDescent="0.2">
      <c r="T22064" s="212"/>
      <c r="U22064" s="213"/>
      <c r="V22064" s="213"/>
      <c r="W22064" s="213"/>
      <c r="X22064" s="214"/>
      <c r="Y22064" s="214"/>
      <c r="Z22064" s="214"/>
      <c r="AA22064" s="217"/>
      <c r="AB22064" s="217"/>
      <c r="AC22064" s="217"/>
      <c r="AD22064" s="213"/>
    </row>
    <row r="22065" spans="20:30" x14ac:dyDescent="0.2">
      <c r="T22065" s="212"/>
      <c r="U22065" s="213"/>
      <c r="V22065" s="213"/>
      <c r="W22065" s="213"/>
      <c r="X22065" s="214"/>
      <c r="Y22065" s="214"/>
      <c r="Z22065" s="214"/>
      <c r="AA22065" s="217"/>
      <c r="AB22065" s="217"/>
      <c r="AC22065" s="217"/>
      <c r="AD22065" s="213"/>
    </row>
    <row r="22066" spans="20:30" x14ac:dyDescent="0.2">
      <c r="T22066" s="212"/>
      <c r="U22066" s="213"/>
      <c r="V22066" s="213"/>
      <c r="W22066" s="213"/>
      <c r="X22066" s="214"/>
      <c r="Y22066" s="214"/>
      <c r="Z22066" s="214"/>
      <c r="AA22066" s="217"/>
      <c r="AB22066" s="217"/>
      <c r="AC22066" s="217"/>
      <c r="AD22066" s="213"/>
    </row>
    <row r="22067" spans="20:30" x14ac:dyDescent="0.2">
      <c r="T22067" s="212"/>
      <c r="U22067" s="213"/>
      <c r="V22067" s="213"/>
      <c r="W22067" s="213"/>
      <c r="X22067" s="214"/>
      <c r="Y22067" s="214"/>
      <c r="Z22067" s="214"/>
      <c r="AA22067" s="217"/>
      <c r="AB22067" s="217"/>
      <c r="AC22067" s="217"/>
      <c r="AD22067" s="213"/>
    </row>
    <row r="22068" spans="20:30" x14ac:dyDescent="0.2">
      <c r="T22068" s="212"/>
      <c r="U22068" s="213"/>
      <c r="V22068" s="213"/>
      <c r="W22068" s="213"/>
      <c r="X22068" s="214"/>
      <c r="Y22068" s="214"/>
      <c r="Z22068" s="214"/>
      <c r="AA22068" s="217"/>
      <c r="AB22068" s="217"/>
      <c r="AC22068" s="217"/>
      <c r="AD22068" s="213"/>
    </row>
    <row r="22069" spans="20:30" x14ac:dyDescent="0.2">
      <c r="T22069" s="212"/>
      <c r="U22069" s="213"/>
      <c r="V22069" s="213"/>
      <c r="W22069" s="213"/>
      <c r="X22069" s="214"/>
      <c r="Y22069" s="214"/>
      <c r="Z22069" s="214"/>
      <c r="AA22069" s="217"/>
      <c r="AB22069" s="217"/>
      <c r="AC22069" s="217"/>
      <c r="AD22069" s="213"/>
    </row>
    <row r="22070" spans="20:30" x14ac:dyDescent="0.2">
      <c r="T22070" s="212"/>
      <c r="U22070" s="213"/>
      <c r="V22070" s="213"/>
      <c r="W22070" s="213"/>
      <c r="X22070" s="214"/>
      <c r="Y22070" s="214"/>
      <c r="Z22070" s="214"/>
      <c r="AA22070" s="217"/>
      <c r="AB22070" s="217"/>
      <c r="AC22070" s="217"/>
      <c r="AD22070" s="213"/>
    </row>
    <row r="22071" spans="20:30" x14ac:dyDescent="0.2">
      <c r="T22071" s="212"/>
      <c r="U22071" s="213"/>
      <c r="V22071" s="213"/>
      <c r="W22071" s="213"/>
      <c r="X22071" s="214"/>
      <c r="Y22071" s="214"/>
      <c r="Z22071" s="214"/>
      <c r="AA22071" s="217"/>
      <c r="AB22071" s="217"/>
      <c r="AC22071" s="217"/>
      <c r="AD22071" s="213"/>
    </row>
    <row r="22072" spans="20:30" x14ac:dyDescent="0.2">
      <c r="T22072" s="212"/>
      <c r="U22072" s="213"/>
      <c r="V22072" s="213"/>
      <c r="W22072" s="213"/>
      <c r="X22072" s="214"/>
      <c r="Y22072" s="214"/>
      <c r="Z22072" s="214"/>
      <c r="AA22072" s="217"/>
      <c r="AB22072" s="217"/>
      <c r="AC22072" s="217"/>
      <c r="AD22072" s="213"/>
    </row>
    <row r="22073" spans="20:30" x14ac:dyDescent="0.2">
      <c r="T22073" s="212"/>
      <c r="U22073" s="213"/>
      <c r="V22073" s="213"/>
      <c r="W22073" s="213"/>
      <c r="X22073" s="214"/>
      <c r="Y22073" s="214"/>
      <c r="Z22073" s="214"/>
      <c r="AA22073" s="217"/>
      <c r="AB22073" s="217"/>
      <c r="AC22073" s="217"/>
      <c r="AD22073" s="213"/>
    </row>
    <row r="22074" spans="20:30" x14ac:dyDescent="0.2">
      <c r="T22074" s="212"/>
      <c r="U22074" s="213"/>
      <c r="V22074" s="213"/>
      <c r="W22074" s="213"/>
      <c r="X22074" s="214"/>
      <c r="Y22074" s="214"/>
      <c r="Z22074" s="214"/>
      <c r="AA22074" s="217"/>
      <c r="AB22074" s="217"/>
      <c r="AC22074" s="217"/>
      <c r="AD22074" s="213"/>
    </row>
    <row r="22075" spans="20:30" x14ac:dyDescent="0.2">
      <c r="T22075" s="212"/>
      <c r="U22075" s="213"/>
      <c r="V22075" s="213"/>
      <c r="W22075" s="213"/>
      <c r="X22075" s="214"/>
      <c r="Y22075" s="214"/>
      <c r="Z22075" s="214"/>
      <c r="AA22075" s="217"/>
      <c r="AB22075" s="217"/>
      <c r="AC22075" s="217"/>
      <c r="AD22075" s="213"/>
    </row>
    <row r="22076" spans="20:30" x14ac:dyDescent="0.2">
      <c r="T22076" s="212"/>
      <c r="U22076" s="213"/>
      <c r="V22076" s="213"/>
      <c r="W22076" s="213"/>
      <c r="X22076" s="214"/>
      <c r="Y22076" s="214"/>
      <c r="Z22076" s="214"/>
      <c r="AA22076" s="217"/>
      <c r="AB22076" s="217"/>
      <c r="AC22076" s="217"/>
      <c r="AD22076" s="213"/>
    </row>
    <row r="22077" spans="20:30" x14ac:dyDescent="0.2">
      <c r="T22077" s="212"/>
      <c r="U22077" s="213"/>
      <c r="V22077" s="213"/>
      <c r="W22077" s="213"/>
      <c r="X22077" s="214"/>
      <c r="Y22077" s="214"/>
      <c r="Z22077" s="214"/>
      <c r="AA22077" s="217"/>
      <c r="AB22077" s="217"/>
      <c r="AC22077" s="217"/>
      <c r="AD22077" s="213"/>
    </row>
    <row r="22078" spans="20:30" x14ac:dyDescent="0.2">
      <c r="T22078" s="212"/>
      <c r="U22078" s="213"/>
      <c r="V22078" s="213"/>
      <c r="W22078" s="213"/>
      <c r="X22078" s="214"/>
      <c r="Y22078" s="214"/>
      <c r="Z22078" s="214"/>
      <c r="AA22078" s="217"/>
      <c r="AB22078" s="217"/>
      <c r="AC22078" s="217"/>
      <c r="AD22078" s="213"/>
    </row>
    <row r="22079" spans="20:30" x14ac:dyDescent="0.2">
      <c r="T22079" s="212"/>
      <c r="U22079" s="213"/>
      <c r="V22079" s="213"/>
      <c r="W22079" s="213"/>
      <c r="X22079" s="214"/>
      <c r="Y22079" s="214"/>
      <c r="Z22079" s="214"/>
      <c r="AA22079" s="217"/>
      <c r="AB22079" s="217"/>
      <c r="AC22079" s="217"/>
      <c r="AD22079" s="213"/>
    </row>
    <row r="22080" spans="20:30" x14ac:dyDescent="0.2">
      <c r="T22080" s="212"/>
      <c r="U22080" s="213"/>
      <c r="V22080" s="213"/>
      <c r="W22080" s="213"/>
      <c r="X22080" s="214"/>
      <c r="Y22080" s="214"/>
      <c r="Z22080" s="214"/>
      <c r="AA22080" s="217"/>
      <c r="AB22080" s="217"/>
      <c r="AC22080" s="217"/>
      <c r="AD22080" s="213"/>
    </row>
    <row r="22081" spans="20:30" x14ac:dyDescent="0.2">
      <c r="T22081" s="212"/>
      <c r="U22081" s="213"/>
      <c r="V22081" s="213"/>
      <c r="W22081" s="213"/>
      <c r="X22081" s="214"/>
      <c r="Y22081" s="214"/>
      <c r="Z22081" s="214"/>
      <c r="AA22081" s="217"/>
      <c r="AB22081" s="217"/>
      <c r="AC22081" s="217"/>
      <c r="AD22081" s="213"/>
    </row>
    <row r="22082" spans="20:30" x14ac:dyDescent="0.2">
      <c r="T22082" s="212"/>
      <c r="U22082" s="213"/>
      <c r="V22082" s="213"/>
      <c r="W22082" s="213"/>
      <c r="X22082" s="214"/>
      <c r="Y22082" s="214"/>
      <c r="Z22082" s="214"/>
      <c r="AA22082" s="217"/>
      <c r="AB22082" s="217"/>
      <c r="AC22082" s="217"/>
      <c r="AD22082" s="213"/>
    </row>
    <row r="22083" spans="20:30" x14ac:dyDescent="0.2">
      <c r="T22083" s="212"/>
      <c r="U22083" s="213"/>
      <c r="V22083" s="213"/>
      <c r="W22083" s="213"/>
      <c r="X22083" s="214"/>
      <c r="Y22083" s="214"/>
      <c r="Z22083" s="214"/>
      <c r="AA22083" s="217"/>
      <c r="AB22083" s="217"/>
      <c r="AC22083" s="217"/>
      <c r="AD22083" s="213"/>
    </row>
    <row r="22084" spans="20:30" x14ac:dyDescent="0.2">
      <c r="T22084" s="212"/>
      <c r="U22084" s="213"/>
      <c r="V22084" s="213"/>
      <c r="W22084" s="213"/>
      <c r="X22084" s="214"/>
      <c r="Y22084" s="214"/>
      <c r="Z22084" s="214"/>
      <c r="AA22084" s="217"/>
      <c r="AB22084" s="217"/>
      <c r="AC22084" s="217"/>
      <c r="AD22084" s="213"/>
    </row>
    <row r="22085" spans="20:30" x14ac:dyDescent="0.2">
      <c r="T22085" s="212"/>
      <c r="U22085" s="213"/>
      <c r="V22085" s="213"/>
      <c r="W22085" s="213"/>
      <c r="X22085" s="214"/>
      <c r="Y22085" s="214"/>
      <c r="Z22085" s="214"/>
      <c r="AA22085" s="217"/>
      <c r="AB22085" s="217"/>
      <c r="AC22085" s="217"/>
      <c r="AD22085" s="213"/>
    </row>
    <row r="22086" spans="20:30" x14ac:dyDescent="0.2">
      <c r="T22086" s="212"/>
      <c r="U22086" s="213"/>
      <c r="V22086" s="213"/>
      <c r="W22086" s="213"/>
      <c r="X22086" s="214"/>
      <c r="Y22086" s="214"/>
      <c r="Z22086" s="214"/>
      <c r="AA22086" s="217"/>
      <c r="AB22086" s="217"/>
      <c r="AC22086" s="217"/>
      <c r="AD22086" s="213"/>
    </row>
    <row r="22087" spans="20:30" x14ac:dyDescent="0.2">
      <c r="T22087" s="212"/>
      <c r="U22087" s="213"/>
      <c r="V22087" s="213"/>
      <c r="W22087" s="213"/>
      <c r="X22087" s="214"/>
      <c r="Y22087" s="214"/>
      <c r="Z22087" s="214"/>
      <c r="AA22087" s="217"/>
      <c r="AB22087" s="217"/>
      <c r="AC22087" s="217"/>
      <c r="AD22087" s="213"/>
    </row>
    <row r="22088" spans="20:30" x14ac:dyDescent="0.2">
      <c r="T22088" s="212"/>
      <c r="U22088" s="213"/>
      <c r="V22088" s="213"/>
      <c r="W22088" s="213"/>
      <c r="X22088" s="214"/>
      <c r="Y22088" s="214"/>
      <c r="Z22088" s="214"/>
      <c r="AA22088" s="217"/>
      <c r="AB22088" s="217"/>
      <c r="AC22088" s="217"/>
      <c r="AD22088" s="213"/>
    </row>
    <row r="22089" spans="20:30" x14ac:dyDescent="0.2">
      <c r="T22089" s="212"/>
      <c r="U22089" s="213"/>
      <c r="V22089" s="213"/>
      <c r="W22089" s="213"/>
      <c r="X22089" s="214"/>
      <c r="Y22089" s="214"/>
      <c r="Z22089" s="214"/>
      <c r="AA22089" s="217"/>
      <c r="AB22089" s="217"/>
      <c r="AC22089" s="217"/>
      <c r="AD22089" s="213"/>
    </row>
    <row r="22090" spans="20:30" x14ac:dyDescent="0.2">
      <c r="T22090" s="212"/>
      <c r="U22090" s="213"/>
      <c r="V22090" s="213"/>
      <c r="W22090" s="213"/>
      <c r="X22090" s="214"/>
      <c r="Y22090" s="214"/>
      <c r="Z22090" s="214"/>
      <c r="AA22090" s="217"/>
      <c r="AB22090" s="217"/>
      <c r="AC22090" s="217"/>
      <c r="AD22090" s="213"/>
    </row>
    <row r="22091" spans="20:30" x14ac:dyDescent="0.2">
      <c r="T22091" s="212"/>
      <c r="U22091" s="213"/>
      <c r="V22091" s="213"/>
      <c r="W22091" s="213"/>
      <c r="X22091" s="214"/>
      <c r="Y22091" s="214"/>
      <c r="Z22091" s="214"/>
      <c r="AA22091" s="217"/>
      <c r="AB22091" s="217"/>
      <c r="AC22091" s="217"/>
      <c r="AD22091" s="213"/>
    </row>
    <row r="22092" spans="20:30" x14ac:dyDescent="0.2">
      <c r="T22092" s="212"/>
      <c r="U22092" s="213"/>
      <c r="V22092" s="213"/>
      <c r="W22092" s="213"/>
      <c r="X22092" s="214"/>
      <c r="Y22092" s="214"/>
      <c r="Z22092" s="214"/>
      <c r="AA22092" s="217"/>
      <c r="AB22092" s="217"/>
      <c r="AC22092" s="217"/>
      <c r="AD22092" s="213"/>
    </row>
    <row r="22093" spans="20:30" x14ac:dyDescent="0.2">
      <c r="T22093" s="212"/>
      <c r="U22093" s="213"/>
      <c r="V22093" s="213"/>
      <c r="W22093" s="213"/>
      <c r="X22093" s="214"/>
      <c r="Y22093" s="214"/>
      <c r="Z22093" s="214"/>
      <c r="AA22093" s="217"/>
      <c r="AB22093" s="217"/>
      <c r="AC22093" s="217"/>
      <c r="AD22093" s="213"/>
    </row>
    <row r="22094" spans="20:30" x14ac:dyDescent="0.2">
      <c r="T22094" s="212"/>
      <c r="U22094" s="213"/>
      <c r="V22094" s="213"/>
      <c r="W22094" s="213"/>
      <c r="X22094" s="214"/>
      <c r="Y22094" s="214"/>
      <c r="Z22094" s="214"/>
      <c r="AA22094" s="217"/>
      <c r="AB22094" s="217"/>
      <c r="AC22094" s="217"/>
      <c r="AD22094" s="213"/>
    </row>
    <row r="22095" spans="20:30" x14ac:dyDescent="0.2">
      <c r="T22095" s="212"/>
      <c r="U22095" s="213"/>
      <c r="V22095" s="213"/>
      <c r="W22095" s="213"/>
      <c r="X22095" s="214"/>
      <c r="Y22095" s="214"/>
      <c r="Z22095" s="214"/>
      <c r="AA22095" s="217"/>
      <c r="AB22095" s="217"/>
      <c r="AC22095" s="217"/>
      <c r="AD22095" s="213"/>
    </row>
    <row r="22096" spans="20:30" x14ac:dyDescent="0.2">
      <c r="T22096" s="212"/>
      <c r="U22096" s="213"/>
      <c r="V22096" s="213"/>
      <c r="W22096" s="213"/>
      <c r="X22096" s="214"/>
      <c r="Y22096" s="214"/>
      <c r="Z22096" s="214"/>
      <c r="AA22096" s="217"/>
      <c r="AB22096" s="217"/>
      <c r="AC22096" s="217"/>
      <c r="AD22096" s="213"/>
    </row>
    <row r="22097" spans="20:30" x14ac:dyDescent="0.2">
      <c r="T22097" s="212"/>
      <c r="U22097" s="213"/>
      <c r="V22097" s="213"/>
      <c r="W22097" s="213"/>
      <c r="X22097" s="214"/>
      <c r="Y22097" s="214"/>
      <c r="Z22097" s="214"/>
      <c r="AA22097" s="217"/>
      <c r="AB22097" s="217"/>
      <c r="AC22097" s="217"/>
      <c r="AD22097" s="213"/>
    </row>
    <row r="22098" spans="20:30" x14ac:dyDescent="0.2">
      <c r="T22098" s="212"/>
      <c r="U22098" s="213"/>
      <c r="V22098" s="213"/>
      <c r="W22098" s="213"/>
      <c r="X22098" s="214"/>
      <c r="Y22098" s="214"/>
      <c r="Z22098" s="214"/>
      <c r="AA22098" s="217"/>
      <c r="AB22098" s="217"/>
      <c r="AC22098" s="217"/>
      <c r="AD22098" s="213"/>
    </row>
    <row r="22099" spans="20:30" x14ac:dyDescent="0.2">
      <c r="T22099" s="212"/>
      <c r="U22099" s="213"/>
      <c r="V22099" s="213"/>
      <c r="W22099" s="213"/>
      <c r="X22099" s="214"/>
      <c r="Y22099" s="214"/>
      <c r="Z22099" s="214"/>
      <c r="AA22099" s="217"/>
      <c r="AB22099" s="217"/>
      <c r="AC22099" s="217"/>
      <c r="AD22099" s="213"/>
    </row>
    <row r="22100" spans="20:30" x14ac:dyDescent="0.2">
      <c r="T22100" s="212"/>
      <c r="U22100" s="213"/>
      <c r="V22100" s="213"/>
      <c r="W22100" s="213"/>
      <c r="X22100" s="214"/>
      <c r="Y22100" s="214"/>
      <c r="Z22100" s="214"/>
      <c r="AA22100" s="217"/>
      <c r="AB22100" s="217"/>
      <c r="AC22100" s="217"/>
      <c r="AD22100" s="213"/>
    </row>
    <row r="22101" spans="20:30" x14ac:dyDescent="0.2">
      <c r="T22101" s="212"/>
      <c r="U22101" s="213"/>
      <c r="V22101" s="213"/>
      <c r="W22101" s="213"/>
      <c r="X22101" s="214"/>
      <c r="Y22101" s="214"/>
      <c r="Z22101" s="214"/>
      <c r="AA22101" s="217"/>
      <c r="AB22101" s="217"/>
      <c r="AC22101" s="217"/>
      <c r="AD22101" s="213"/>
    </row>
    <row r="22102" spans="20:30" x14ac:dyDescent="0.2">
      <c r="T22102" s="212"/>
      <c r="U22102" s="213"/>
      <c r="V22102" s="213"/>
      <c r="W22102" s="213"/>
      <c r="X22102" s="214"/>
      <c r="Y22102" s="214"/>
      <c r="Z22102" s="214"/>
      <c r="AA22102" s="217"/>
      <c r="AB22102" s="217"/>
      <c r="AC22102" s="217"/>
      <c r="AD22102" s="213"/>
    </row>
    <row r="22103" spans="20:30" x14ac:dyDescent="0.2">
      <c r="T22103" s="212"/>
      <c r="U22103" s="213"/>
      <c r="V22103" s="213"/>
      <c r="W22103" s="213"/>
      <c r="X22103" s="214"/>
      <c r="Y22103" s="214"/>
      <c r="Z22103" s="214"/>
      <c r="AA22103" s="217"/>
      <c r="AB22103" s="217"/>
      <c r="AC22103" s="217"/>
      <c r="AD22103" s="213"/>
    </row>
    <row r="22104" spans="20:30" x14ac:dyDescent="0.2">
      <c r="T22104" s="212"/>
      <c r="U22104" s="213"/>
      <c r="V22104" s="213"/>
      <c r="W22104" s="213"/>
      <c r="X22104" s="214"/>
      <c r="Y22104" s="214"/>
      <c r="Z22104" s="214"/>
      <c r="AA22104" s="217"/>
      <c r="AB22104" s="217"/>
      <c r="AC22104" s="217"/>
      <c r="AD22104" s="213"/>
    </row>
    <row r="22105" spans="20:30" x14ac:dyDescent="0.2">
      <c r="T22105" s="212"/>
      <c r="U22105" s="213"/>
      <c r="V22105" s="213"/>
      <c r="W22105" s="213"/>
      <c r="X22105" s="214"/>
      <c r="Y22105" s="214"/>
      <c r="Z22105" s="214"/>
      <c r="AA22105" s="217"/>
      <c r="AB22105" s="217"/>
      <c r="AC22105" s="217"/>
      <c r="AD22105" s="213"/>
    </row>
    <row r="22106" spans="20:30" x14ac:dyDescent="0.2">
      <c r="T22106" s="212"/>
      <c r="U22106" s="213"/>
      <c r="V22106" s="213"/>
      <c r="W22106" s="213"/>
      <c r="X22106" s="214"/>
      <c r="Y22106" s="214"/>
      <c r="Z22106" s="214"/>
      <c r="AA22106" s="217"/>
      <c r="AB22106" s="217"/>
      <c r="AC22106" s="217"/>
      <c r="AD22106" s="213"/>
    </row>
    <row r="22107" spans="20:30" x14ac:dyDescent="0.2">
      <c r="T22107" s="212"/>
      <c r="U22107" s="213"/>
      <c r="V22107" s="213"/>
      <c r="W22107" s="213"/>
      <c r="X22107" s="214"/>
      <c r="Y22107" s="214"/>
      <c r="Z22107" s="214"/>
      <c r="AA22107" s="217"/>
      <c r="AB22107" s="217"/>
      <c r="AC22107" s="217"/>
      <c r="AD22107" s="213"/>
    </row>
    <row r="22108" spans="20:30" x14ac:dyDescent="0.2">
      <c r="T22108" s="212"/>
      <c r="U22108" s="213"/>
      <c r="V22108" s="213"/>
      <c r="W22108" s="213"/>
      <c r="X22108" s="214"/>
      <c r="Y22108" s="214"/>
      <c r="Z22108" s="214"/>
      <c r="AA22108" s="217"/>
      <c r="AB22108" s="217"/>
      <c r="AC22108" s="217"/>
      <c r="AD22108" s="213"/>
    </row>
    <row r="22109" spans="20:30" x14ac:dyDescent="0.2">
      <c r="T22109" s="212"/>
      <c r="U22109" s="213"/>
      <c r="V22109" s="213"/>
      <c r="W22109" s="213"/>
      <c r="X22109" s="214"/>
      <c r="Y22109" s="214"/>
      <c r="Z22109" s="214"/>
      <c r="AA22109" s="217"/>
      <c r="AB22109" s="217"/>
      <c r="AC22109" s="217"/>
      <c r="AD22109" s="213"/>
    </row>
    <row r="22110" spans="20:30" x14ac:dyDescent="0.2">
      <c r="T22110" s="212"/>
      <c r="U22110" s="213"/>
      <c r="V22110" s="213"/>
      <c r="W22110" s="213"/>
      <c r="X22110" s="214"/>
      <c r="Y22110" s="214"/>
      <c r="Z22110" s="214"/>
      <c r="AA22110" s="217"/>
      <c r="AB22110" s="217"/>
      <c r="AC22110" s="217"/>
      <c r="AD22110" s="213"/>
    </row>
    <row r="22111" spans="20:30" x14ac:dyDescent="0.2">
      <c r="T22111" s="212"/>
      <c r="U22111" s="213"/>
      <c r="V22111" s="213"/>
      <c r="W22111" s="213"/>
      <c r="X22111" s="214"/>
      <c r="Y22111" s="214"/>
      <c r="Z22111" s="214"/>
      <c r="AA22111" s="217"/>
      <c r="AB22111" s="217"/>
      <c r="AC22111" s="217"/>
      <c r="AD22111" s="213"/>
    </row>
    <row r="22112" spans="20:30" x14ac:dyDescent="0.2">
      <c r="T22112" s="212"/>
      <c r="U22112" s="213"/>
      <c r="V22112" s="213"/>
      <c r="W22112" s="213"/>
      <c r="X22112" s="214"/>
      <c r="Y22112" s="214"/>
      <c r="Z22112" s="214"/>
      <c r="AA22112" s="217"/>
      <c r="AB22112" s="217"/>
      <c r="AC22112" s="217"/>
      <c r="AD22112" s="213"/>
    </row>
    <row r="22113" spans="20:30" x14ac:dyDescent="0.2">
      <c r="T22113" s="212"/>
      <c r="U22113" s="213"/>
      <c r="V22113" s="213"/>
      <c r="W22113" s="213"/>
      <c r="X22113" s="214"/>
      <c r="Y22113" s="214"/>
      <c r="Z22113" s="214"/>
      <c r="AA22113" s="217"/>
      <c r="AB22113" s="217"/>
      <c r="AC22113" s="217"/>
      <c r="AD22113" s="213"/>
    </row>
    <row r="22114" spans="20:30" x14ac:dyDescent="0.2">
      <c r="T22114" s="212"/>
      <c r="U22114" s="213"/>
      <c r="V22114" s="213"/>
      <c r="W22114" s="213"/>
      <c r="X22114" s="214"/>
      <c r="Y22114" s="214"/>
      <c r="Z22114" s="214"/>
      <c r="AA22114" s="217"/>
      <c r="AB22114" s="217"/>
      <c r="AC22114" s="217"/>
      <c r="AD22114" s="213"/>
    </row>
    <row r="22115" spans="20:30" x14ac:dyDescent="0.2">
      <c r="T22115" s="212"/>
      <c r="U22115" s="213"/>
      <c r="V22115" s="213"/>
      <c r="W22115" s="213"/>
      <c r="X22115" s="214"/>
      <c r="Y22115" s="214"/>
      <c r="Z22115" s="214"/>
      <c r="AA22115" s="217"/>
      <c r="AB22115" s="217"/>
      <c r="AC22115" s="217"/>
      <c r="AD22115" s="213"/>
    </row>
    <row r="22116" spans="20:30" x14ac:dyDescent="0.2">
      <c r="T22116" s="212"/>
      <c r="U22116" s="213"/>
      <c r="V22116" s="213"/>
      <c r="W22116" s="213"/>
      <c r="X22116" s="214"/>
      <c r="Y22116" s="214"/>
      <c r="Z22116" s="214"/>
      <c r="AA22116" s="217"/>
      <c r="AB22116" s="217"/>
      <c r="AC22116" s="217"/>
      <c r="AD22116" s="213"/>
    </row>
    <row r="22117" spans="20:30" x14ac:dyDescent="0.2">
      <c r="T22117" s="212"/>
      <c r="U22117" s="213"/>
      <c r="V22117" s="213"/>
      <c r="W22117" s="213"/>
      <c r="X22117" s="214"/>
      <c r="Y22117" s="214"/>
      <c r="Z22117" s="214"/>
      <c r="AA22117" s="217"/>
      <c r="AB22117" s="217"/>
      <c r="AC22117" s="217"/>
      <c r="AD22117" s="213"/>
    </row>
    <row r="22118" spans="20:30" x14ac:dyDescent="0.2">
      <c r="T22118" s="212"/>
      <c r="U22118" s="213"/>
      <c r="V22118" s="213"/>
      <c r="W22118" s="213"/>
      <c r="X22118" s="214"/>
      <c r="Y22118" s="214"/>
      <c r="Z22118" s="214"/>
      <c r="AA22118" s="217"/>
      <c r="AB22118" s="217"/>
      <c r="AC22118" s="217"/>
      <c r="AD22118" s="213"/>
    </row>
    <row r="22119" spans="20:30" x14ac:dyDescent="0.2">
      <c r="T22119" s="212"/>
      <c r="U22119" s="213"/>
      <c r="V22119" s="213"/>
      <c r="W22119" s="213"/>
      <c r="X22119" s="214"/>
      <c r="Y22119" s="214"/>
      <c r="Z22119" s="214"/>
      <c r="AA22119" s="217"/>
      <c r="AB22119" s="217"/>
      <c r="AC22119" s="217"/>
      <c r="AD22119" s="213"/>
    </row>
    <row r="22120" spans="20:30" x14ac:dyDescent="0.2">
      <c r="T22120" s="212"/>
      <c r="U22120" s="213"/>
      <c r="V22120" s="213"/>
      <c r="W22120" s="213"/>
      <c r="X22120" s="214"/>
      <c r="Y22120" s="214"/>
      <c r="Z22120" s="214"/>
      <c r="AA22120" s="217"/>
      <c r="AB22120" s="217"/>
      <c r="AC22120" s="217"/>
      <c r="AD22120" s="213"/>
    </row>
    <row r="22121" spans="20:30" x14ac:dyDescent="0.2">
      <c r="T22121" s="212"/>
      <c r="U22121" s="213"/>
      <c r="V22121" s="213"/>
      <c r="W22121" s="213"/>
      <c r="X22121" s="214"/>
      <c r="Y22121" s="214"/>
      <c r="Z22121" s="214"/>
      <c r="AA22121" s="217"/>
      <c r="AB22121" s="217"/>
      <c r="AC22121" s="217"/>
      <c r="AD22121" s="213"/>
    </row>
    <row r="22122" spans="20:30" x14ac:dyDescent="0.2">
      <c r="T22122" s="212"/>
      <c r="U22122" s="213"/>
      <c r="V22122" s="213"/>
      <c r="W22122" s="213"/>
      <c r="X22122" s="214"/>
      <c r="Y22122" s="214"/>
      <c r="Z22122" s="214"/>
      <c r="AA22122" s="217"/>
      <c r="AB22122" s="217"/>
      <c r="AC22122" s="217"/>
      <c r="AD22122" s="213"/>
    </row>
    <row r="22123" spans="20:30" x14ac:dyDescent="0.2">
      <c r="T22123" s="212"/>
      <c r="U22123" s="213"/>
      <c r="V22123" s="213"/>
      <c r="W22123" s="213"/>
      <c r="X22123" s="214"/>
      <c r="Y22123" s="214"/>
      <c r="Z22123" s="214"/>
      <c r="AA22123" s="217"/>
      <c r="AB22123" s="217"/>
      <c r="AC22123" s="217"/>
      <c r="AD22123" s="213"/>
    </row>
    <row r="22124" spans="20:30" x14ac:dyDescent="0.2">
      <c r="T22124" s="212"/>
      <c r="U22124" s="213"/>
      <c r="V22124" s="213"/>
      <c r="W22124" s="213"/>
      <c r="X22124" s="214"/>
      <c r="Y22124" s="214"/>
      <c r="Z22124" s="214"/>
      <c r="AA22124" s="217"/>
      <c r="AB22124" s="217"/>
      <c r="AC22124" s="217"/>
      <c r="AD22124" s="213"/>
    </row>
    <row r="22125" spans="20:30" x14ac:dyDescent="0.2">
      <c r="T22125" s="212"/>
      <c r="U22125" s="213"/>
      <c r="V22125" s="213"/>
      <c r="W22125" s="213"/>
      <c r="X22125" s="214"/>
      <c r="Y22125" s="214"/>
      <c r="Z22125" s="214"/>
      <c r="AA22125" s="217"/>
      <c r="AB22125" s="217"/>
      <c r="AC22125" s="217"/>
      <c r="AD22125" s="213"/>
    </row>
    <row r="22126" spans="20:30" x14ac:dyDescent="0.2">
      <c r="T22126" s="212"/>
      <c r="U22126" s="213"/>
      <c r="V22126" s="213"/>
      <c r="W22126" s="213"/>
      <c r="X22126" s="214"/>
      <c r="Y22126" s="214"/>
      <c r="Z22126" s="214"/>
      <c r="AA22126" s="217"/>
      <c r="AB22126" s="217"/>
      <c r="AC22126" s="217"/>
      <c r="AD22126" s="213"/>
    </row>
    <row r="22127" spans="20:30" x14ac:dyDescent="0.2">
      <c r="T22127" s="212"/>
      <c r="U22127" s="213"/>
      <c r="V22127" s="213"/>
      <c r="W22127" s="213"/>
      <c r="X22127" s="214"/>
      <c r="Y22127" s="214"/>
      <c r="Z22127" s="214"/>
      <c r="AA22127" s="217"/>
      <c r="AB22127" s="217"/>
      <c r="AC22127" s="217"/>
      <c r="AD22127" s="213"/>
    </row>
    <row r="22128" spans="20:30" x14ac:dyDescent="0.2">
      <c r="T22128" s="212"/>
      <c r="U22128" s="213"/>
      <c r="V22128" s="213"/>
      <c r="W22128" s="213"/>
      <c r="X22128" s="214"/>
      <c r="Y22128" s="214"/>
      <c r="Z22128" s="214"/>
      <c r="AA22128" s="217"/>
      <c r="AB22128" s="217"/>
      <c r="AC22128" s="217"/>
      <c r="AD22128" s="213"/>
    </row>
    <row r="22129" spans="20:30" x14ac:dyDescent="0.2">
      <c r="T22129" s="212"/>
      <c r="U22129" s="213"/>
      <c r="V22129" s="213"/>
      <c r="W22129" s="213"/>
      <c r="X22129" s="214"/>
      <c r="Y22129" s="214"/>
      <c r="Z22129" s="214"/>
      <c r="AA22129" s="217"/>
      <c r="AB22129" s="217"/>
      <c r="AC22129" s="217"/>
      <c r="AD22129" s="213"/>
    </row>
    <row r="22130" spans="20:30" x14ac:dyDescent="0.2">
      <c r="T22130" s="212"/>
      <c r="U22130" s="213"/>
      <c r="V22130" s="213"/>
      <c r="W22130" s="213"/>
      <c r="X22130" s="214"/>
      <c r="Y22130" s="214"/>
      <c r="Z22130" s="214"/>
      <c r="AA22130" s="217"/>
      <c r="AB22130" s="217"/>
      <c r="AC22130" s="217"/>
      <c r="AD22130" s="213"/>
    </row>
    <row r="22131" spans="20:30" x14ac:dyDescent="0.2">
      <c r="T22131" s="212"/>
      <c r="U22131" s="213"/>
      <c r="V22131" s="213"/>
      <c r="W22131" s="213"/>
      <c r="X22131" s="214"/>
      <c r="Y22131" s="214"/>
      <c r="Z22131" s="214"/>
      <c r="AA22131" s="217"/>
      <c r="AB22131" s="217"/>
      <c r="AC22131" s="217"/>
      <c r="AD22131" s="213"/>
    </row>
    <row r="22132" spans="20:30" x14ac:dyDescent="0.2">
      <c r="T22132" s="212"/>
      <c r="U22132" s="213"/>
      <c r="V22132" s="213"/>
      <c r="W22132" s="213"/>
      <c r="X22132" s="214"/>
      <c r="Y22132" s="214"/>
      <c r="Z22132" s="214"/>
      <c r="AA22132" s="217"/>
      <c r="AB22132" s="217"/>
      <c r="AC22132" s="217"/>
      <c r="AD22132" s="213"/>
    </row>
    <row r="22133" spans="20:30" x14ac:dyDescent="0.2">
      <c r="T22133" s="212"/>
      <c r="U22133" s="213"/>
      <c r="V22133" s="213"/>
      <c r="W22133" s="213"/>
      <c r="X22133" s="214"/>
      <c r="Y22133" s="214"/>
      <c r="Z22133" s="214"/>
      <c r="AA22133" s="217"/>
      <c r="AB22133" s="217"/>
      <c r="AC22133" s="217"/>
      <c r="AD22133" s="213"/>
    </row>
    <row r="22134" spans="20:30" x14ac:dyDescent="0.2">
      <c r="T22134" s="212"/>
      <c r="U22134" s="213"/>
      <c r="V22134" s="213"/>
      <c r="W22134" s="213"/>
      <c r="X22134" s="214"/>
      <c r="Y22134" s="214"/>
      <c r="Z22134" s="214"/>
      <c r="AA22134" s="217"/>
      <c r="AB22134" s="217"/>
      <c r="AC22134" s="217"/>
      <c r="AD22134" s="213"/>
    </row>
    <row r="22135" spans="20:30" x14ac:dyDescent="0.2">
      <c r="T22135" s="212"/>
      <c r="U22135" s="213"/>
      <c r="V22135" s="213"/>
      <c r="W22135" s="213"/>
      <c r="X22135" s="214"/>
      <c r="Y22135" s="214"/>
      <c r="Z22135" s="214"/>
      <c r="AA22135" s="217"/>
      <c r="AB22135" s="217"/>
      <c r="AC22135" s="217"/>
      <c r="AD22135" s="213"/>
    </row>
    <row r="22136" spans="20:30" x14ac:dyDescent="0.2">
      <c r="T22136" s="212"/>
      <c r="U22136" s="213"/>
      <c r="V22136" s="213"/>
      <c r="W22136" s="213"/>
      <c r="X22136" s="214"/>
      <c r="Y22136" s="214"/>
      <c r="Z22136" s="214"/>
      <c r="AA22136" s="217"/>
      <c r="AB22136" s="217"/>
      <c r="AC22136" s="217"/>
      <c r="AD22136" s="213"/>
    </row>
    <row r="22137" spans="20:30" x14ac:dyDescent="0.2">
      <c r="T22137" s="212"/>
      <c r="U22137" s="213"/>
      <c r="V22137" s="213"/>
      <c r="W22137" s="213"/>
      <c r="X22137" s="214"/>
      <c r="Y22137" s="214"/>
      <c r="Z22137" s="214"/>
      <c r="AA22137" s="217"/>
      <c r="AB22137" s="217"/>
      <c r="AC22137" s="217"/>
      <c r="AD22137" s="213"/>
    </row>
    <row r="22138" spans="20:30" x14ac:dyDescent="0.2">
      <c r="T22138" s="212"/>
      <c r="U22138" s="213"/>
      <c r="V22138" s="213"/>
      <c r="W22138" s="213"/>
      <c r="X22138" s="214"/>
      <c r="Y22138" s="214"/>
      <c r="Z22138" s="214"/>
      <c r="AA22138" s="217"/>
      <c r="AB22138" s="217"/>
      <c r="AC22138" s="217"/>
      <c r="AD22138" s="213"/>
    </row>
    <row r="22139" spans="20:30" x14ac:dyDescent="0.2">
      <c r="T22139" s="212"/>
      <c r="U22139" s="213"/>
      <c r="V22139" s="213"/>
      <c r="W22139" s="213"/>
      <c r="X22139" s="214"/>
      <c r="Y22139" s="214"/>
      <c r="Z22139" s="214"/>
      <c r="AA22139" s="217"/>
      <c r="AB22139" s="217"/>
      <c r="AC22139" s="217"/>
      <c r="AD22139" s="213"/>
    </row>
    <row r="22140" spans="20:30" x14ac:dyDescent="0.2">
      <c r="T22140" s="212"/>
      <c r="U22140" s="213"/>
      <c r="V22140" s="213"/>
      <c r="W22140" s="213"/>
      <c r="X22140" s="214"/>
      <c r="Y22140" s="214"/>
      <c r="Z22140" s="214"/>
      <c r="AA22140" s="217"/>
      <c r="AB22140" s="217"/>
      <c r="AC22140" s="217"/>
      <c r="AD22140" s="213"/>
    </row>
    <row r="22141" spans="20:30" x14ac:dyDescent="0.2">
      <c r="T22141" s="212"/>
      <c r="U22141" s="213"/>
      <c r="V22141" s="213"/>
      <c r="W22141" s="213"/>
      <c r="X22141" s="214"/>
      <c r="Y22141" s="214"/>
      <c r="Z22141" s="214"/>
      <c r="AA22141" s="217"/>
      <c r="AB22141" s="217"/>
      <c r="AC22141" s="217"/>
      <c r="AD22141" s="213"/>
    </row>
    <row r="22142" spans="20:30" x14ac:dyDescent="0.2">
      <c r="T22142" s="212"/>
      <c r="U22142" s="213"/>
      <c r="V22142" s="213"/>
      <c r="W22142" s="213"/>
      <c r="X22142" s="214"/>
      <c r="Y22142" s="214"/>
      <c r="Z22142" s="214"/>
      <c r="AA22142" s="217"/>
      <c r="AB22142" s="217"/>
      <c r="AC22142" s="217"/>
      <c r="AD22142" s="213"/>
    </row>
    <row r="22143" spans="20:30" x14ac:dyDescent="0.2">
      <c r="T22143" s="212"/>
      <c r="U22143" s="213"/>
      <c r="V22143" s="213"/>
      <c r="W22143" s="213"/>
      <c r="X22143" s="214"/>
      <c r="Y22143" s="214"/>
      <c r="Z22143" s="214"/>
      <c r="AA22143" s="217"/>
      <c r="AB22143" s="217"/>
      <c r="AC22143" s="217"/>
      <c r="AD22143" s="213"/>
    </row>
    <row r="22144" spans="20:30" x14ac:dyDescent="0.2">
      <c r="T22144" s="212"/>
      <c r="U22144" s="213"/>
      <c r="V22144" s="213"/>
      <c r="W22144" s="213"/>
      <c r="X22144" s="214"/>
      <c r="Y22144" s="214"/>
      <c r="Z22144" s="214"/>
      <c r="AA22144" s="217"/>
      <c r="AB22144" s="217"/>
      <c r="AC22144" s="217"/>
      <c r="AD22144" s="213"/>
    </row>
    <row r="22145" spans="20:30" x14ac:dyDescent="0.2">
      <c r="T22145" s="212"/>
      <c r="U22145" s="213"/>
      <c r="V22145" s="213"/>
      <c r="W22145" s="213"/>
      <c r="X22145" s="214"/>
      <c r="Y22145" s="214"/>
      <c r="Z22145" s="214"/>
      <c r="AA22145" s="217"/>
      <c r="AB22145" s="217"/>
      <c r="AC22145" s="217"/>
      <c r="AD22145" s="213"/>
    </row>
    <row r="22146" spans="20:30" x14ac:dyDescent="0.2">
      <c r="T22146" s="212"/>
      <c r="U22146" s="213"/>
      <c r="V22146" s="213"/>
      <c r="W22146" s="213"/>
      <c r="X22146" s="214"/>
      <c r="Y22146" s="214"/>
      <c r="Z22146" s="214"/>
      <c r="AA22146" s="217"/>
      <c r="AB22146" s="217"/>
      <c r="AC22146" s="217"/>
      <c r="AD22146" s="213"/>
    </row>
    <row r="22147" spans="20:30" x14ac:dyDescent="0.2">
      <c r="T22147" s="212"/>
      <c r="U22147" s="213"/>
      <c r="V22147" s="213"/>
      <c r="W22147" s="213"/>
      <c r="X22147" s="214"/>
      <c r="Y22147" s="214"/>
      <c r="Z22147" s="214"/>
      <c r="AA22147" s="217"/>
      <c r="AB22147" s="217"/>
      <c r="AC22147" s="217"/>
      <c r="AD22147" s="213"/>
    </row>
    <row r="22148" spans="20:30" x14ac:dyDescent="0.2">
      <c r="T22148" s="212"/>
      <c r="U22148" s="213"/>
      <c r="V22148" s="213"/>
      <c r="W22148" s="213"/>
      <c r="X22148" s="214"/>
      <c r="Y22148" s="214"/>
      <c r="Z22148" s="214"/>
      <c r="AA22148" s="217"/>
      <c r="AB22148" s="217"/>
      <c r="AC22148" s="217"/>
      <c r="AD22148" s="213"/>
    </row>
    <row r="22149" spans="20:30" x14ac:dyDescent="0.2">
      <c r="T22149" s="212"/>
      <c r="U22149" s="213"/>
      <c r="V22149" s="213"/>
      <c r="W22149" s="213"/>
      <c r="X22149" s="214"/>
      <c r="Y22149" s="214"/>
      <c r="Z22149" s="214"/>
      <c r="AA22149" s="217"/>
      <c r="AB22149" s="217"/>
      <c r="AC22149" s="217"/>
      <c r="AD22149" s="213"/>
    </row>
    <row r="22150" spans="20:30" x14ac:dyDescent="0.2">
      <c r="T22150" s="212"/>
      <c r="U22150" s="213"/>
      <c r="V22150" s="213"/>
      <c r="W22150" s="213"/>
      <c r="X22150" s="214"/>
      <c r="Y22150" s="214"/>
      <c r="Z22150" s="214"/>
      <c r="AA22150" s="217"/>
      <c r="AB22150" s="217"/>
      <c r="AC22150" s="217"/>
      <c r="AD22150" s="213"/>
    </row>
    <row r="22151" spans="20:30" x14ac:dyDescent="0.2">
      <c r="T22151" s="212"/>
      <c r="U22151" s="213"/>
      <c r="V22151" s="213"/>
      <c r="W22151" s="213"/>
      <c r="X22151" s="214"/>
      <c r="Y22151" s="214"/>
      <c r="Z22151" s="214"/>
      <c r="AA22151" s="217"/>
      <c r="AB22151" s="217"/>
      <c r="AC22151" s="217"/>
      <c r="AD22151" s="213"/>
    </row>
    <row r="22152" spans="20:30" x14ac:dyDescent="0.2">
      <c r="T22152" s="212"/>
      <c r="U22152" s="213"/>
      <c r="V22152" s="213"/>
      <c r="W22152" s="213"/>
      <c r="X22152" s="214"/>
      <c r="Y22152" s="214"/>
      <c r="Z22152" s="214"/>
      <c r="AA22152" s="217"/>
      <c r="AB22152" s="217"/>
      <c r="AC22152" s="217"/>
      <c r="AD22152" s="213"/>
    </row>
    <row r="22153" spans="20:30" x14ac:dyDescent="0.2">
      <c r="T22153" s="212"/>
      <c r="U22153" s="213"/>
      <c r="V22153" s="213"/>
      <c r="W22153" s="213"/>
      <c r="X22153" s="214"/>
      <c r="Y22153" s="214"/>
      <c r="Z22153" s="214"/>
      <c r="AA22153" s="217"/>
      <c r="AB22153" s="217"/>
      <c r="AC22153" s="217"/>
      <c r="AD22153" s="213"/>
    </row>
    <row r="22154" spans="20:30" x14ac:dyDescent="0.2">
      <c r="T22154" s="212"/>
      <c r="U22154" s="213"/>
      <c r="V22154" s="213"/>
      <c r="W22154" s="213"/>
      <c r="X22154" s="214"/>
      <c r="Y22154" s="214"/>
      <c r="Z22154" s="214"/>
      <c r="AA22154" s="217"/>
      <c r="AB22154" s="217"/>
      <c r="AC22154" s="217"/>
      <c r="AD22154" s="213"/>
    </row>
    <row r="22155" spans="20:30" x14ac:dyDescent="0.2">
      <c r="T22155" s="212"/>
      <c r="U22155" s="213"/>
      <c r="V22155" s="213"/>
      <c r="W22155" s="213"/>
      <c r="X22155" s="214"/>
      <c r="Y22155" s="214"/>
      <c r="Z22155" s="214"/>
      <c r="AA22155" s="217"/>
      <c r="AB22155" s="217"/>
      <c r="AC22155" s="217"/>
      <c r="AD22155" s="213"/>
    </row>
    <row r="22156" spans="20:30" x14ac:dyDescent="0.2">
      <c r="T22156" s="212"/>
      <c r="U22156" s="213"/>
      <c r="V22156" s="213"/>
      <c r="W22156" s="213"/>
      <c r="X22156" s="214"/>
      <c r="Y22156" s="214"/>
      <c r="Z22156" s="214"/>
      <c r="AA22156" s="217"/>
      <c r="AB22156" s="217"/>
      <c r="AC22156" s="217"/>
      <c r="AD22156" s="213"/>
    </row>
    <row r="22157" spans="20:30" x14ac:dyDescent="0.2">
      <c r="T22157" s="212"/>
      <c r="U22157" s="213"/>
      <c r="V22157" s="213"/>
      <c r="W22157" s="213"/>
      <c r="X22157" s="214"/>
      <c r="Y22157" s="214"/>
      <c r="Z22157" s="214"/>
      <c r="AA22157" s="217"/>
      <c r="AB22157" s="217"/>
      <c r="AC22157" s="217"/>
      <c r="AD22157" s="213"/>
    </row>
    <row r="22158" spans="20:30" x14ac:dyDescent="0.2">
      <c r="T22158" s="212"/>
      <c r="U22158" s="213"/>
      <c r="V22158" s="213"/>
      <c r="W22158" s="213"/>
      <c r="X22158" s="214"/>
      <c r="Y22158" s="214"/>
      <c r="Z22158" s="214"/>
      <c r="AA22158" s="217"/>
      <c r="AB22158" s="217"/>
      <c r="AC22158" s="217"/>
      <c r="AD22158" s="213"/>
    </row>
    <row r="22159" spans="20:30" x14ac:dyDescent="0.2">
      <c r="T22159" s="212"/>
      <c r="U22159" s="213"/>
      <c r="V22159" s="213"/>
      <c r="W22159" s="213"/>
      <c r="X22159" s="214"/>
      <c r="Y22159" s="214"/>
      <c r="Z22159" s="214"/>
      <c r="AA22159" s="217"/>
      <c r="AB22159" s="217"/>
      <c r="AC22159" s="217"/>
      <c r="AD22159" s="213"/>
    </row>
    <row r="22160" spans="20:30" x14ac:dyDescent="0.2">
      <c r="T22160" s="212"/>
      <c r="U22160" s="213"/>
      <c r="V22160" s="213"/>
      <c r="W22160" s="213"/>
      <c r="X22160" s="214"/>
      <c r="Y22160" s="214"/>
      <c r="Z22160" s="214"/>
      <c r="AA22160" s="217"/>
      <c r="AB22160" s="217"/>
      <c r="AC22160" s="217"/>
      <c r="AD22160" s="213"/>
    </row>
    <row r="22161" spans="20:30" x14ac:dyDescent="0.2">
      <c r="T22161" s="212"/>
      <c r="U22161" s="213"/>
      <c r="V22161" s="213"/>
      <c r="W22161" s="213"/>
      <c r="X22161" s="214"/>
      <c r="Y22161" s="214"/>
      <c r="Z22161" s="214"/>
      <c r="AA22161" s="217"/>
      <c r="AB22161" s="217"/>
      <c r="AC22161" s="217"/>
      <c r="AD22161" s="213"/>
    </row>
    <row r="22162" spans="20:30" x14ac:dyDescent="0.2">
      <c r="T22162" s="212"/>
      <c r="U22162" s="213"/>
      <c r="V22162" s="213"/>
      <c r="W22162" s="213"/>
      <c r="X22162" s="214"/>
      <c r="Y22162" s="214"/>
      <c r="Z22162" s="214"/>
      <c r="AA22162" s="217"/>
      <c r="AB22162" s="217"/>
      <c r="AC22162" s="217"/>
      <c r="AD22162" s="213"/>
    </row>
    <row r="22163" spans="20:30" x14ac:dyDescent="0.2">
      <c r="T22163" s="212"/>
      <c r="U22163" s="213"/>
      <c r="V22163" s="213"/>
      <c r="W22163" s="213"/>
      <c r="X22163" s="214"/>
      <c r="Y22163" s="214"/>
      <c r="Z22163" s="214"/>
      <c r="AA22163" s="217"/>
      <c r="AB22163" s="217"/>
      <c r="AC22163" s="217"/>
      <c r="AD22163" s="213"/>
    </row>
    <row r="22164" spans="20:30" x14ac:dyDescent="0.2">
      <c r="T22164" s="212"/>
      <c r="U22164" s="213"/>
      <c r="V22164" s="213"/>
      <c r="W22164" s="213"/>
      <c r="X22164" s="214"/>
      <c r="Y22164" s="214"/>
      <c r="Z22164" s="214"/>
      <c r="AA22164" s="217"/>
      <c r="AB22164" s="217"/>
      <c r="AC22164" s="217"/>
      <c r="AD22164" s="213"/>
    </row>
    <row r="22165" spans="20:30" x14ac:dyDescent="0.2">
      <c r="T22165" s="212"/>
      <c r="U22165" s="213"/>
      <c r="V22165" s="213"/>
      <c r="W22165" s="213"/>
      <c r="X22165" s="214"/>
      <c r="Y22165" s="214"/>
      <c r="Z22165" s="214"/>
      <c r="AA22165" s="217"/>
      <c r="AB22165" s="217"/>
      <c r="AC22165" s="217"/>
      <c r="AD22165" s="213"/>
    </row>
    <row r="22166" spans="20:30" x14ac:dyDescent="0.2">
      <c r="T22166" s="212"/>
      <c r="U22166" s="213"/>
      <c r="V22166" s="213"/>
      <c r="W22166" s="213"/>
      <c r="X22166" s="214"/>
      <c r="Y22166" s="214"/>
      <c r="Z22166" s="214"/>
      <c r="AA22166" s="217"/>
      <c r="AB22166" s="217"/>
      <c r="AC22166" s="217"/>
      <c r="AD22166" s="213"/>
    </row>
    <row r="22167" spans="20:30" x14ac:dyDescent="0.2">
      <c r="T22167" s="212"/>
      <c r="U22167" s="213"/>
      <c r="V22167" s="213"/>
      <c r="W22167" s="213"/>
      <c r="X22167" s="214"/>
      <c r="Y22167" s="214"/>
      <c r="Z22167" s="214"/>
      <c r="AA22167" s="217"/>
      <c r="AB22167" s="217"/>
      <c r="AC22167" s="217"/>
      <c r="AD22167" s="213"/>
    </row>
    <row r="22168" spans="20:30" x14ac:dyDescent="0.2">
      <c r="T22168" s="212"/>
      <c r="U22168" s="213"/>
      <c r="V22168" s="213"/>
      <c r="W22168" s="213"/>
      <c r="X22168" s="214"/>
      <c r="Y22168" s="214"/>
      <c r="Z22168" s="214"/>
      <c r="AA22168" s="217"/>
      <c r="AB22168" s="217"/>
      <c r="AC22168" s="217"/>
      <c r="AD22168" s="213"/>
    </row>
    <row r="22169" spans="20:30" x14ac:dyDescent="0.2">
      <c r="T22169" s="212"/>
      <c r="U22169" s="213"/>
      <c r="V22169" s="213"/>
      <c r="W22169" s="213"/>
      <c r="X22169" s="214"/>
      <c r="Y22169" s="214"/>
      <c r="Z22169" s="214"/>
      <c r="AA22169" s="217"/>
      <c r="AB22169" s="217"/>
      <c r="AC22169" s="217"/>
      <c r="AD22169" s="213"/>
    </row>
    <row r="22170" spans="20:30" x14ac:dyDescent="0.2">
      <c r="T22170" s="212"/>
      <c r="U22170" s="213"/>
      <c r="V22170" s="213"/>
      <c r="W22170" s="213"/>
      <c r="X22170" s="214"/>
      <c r="Y22170" s="214"/>
      <c r="Z22170" s="214"/>
      <c r="AA22170" s="217"/>
      <c r="AB22170" s="217"/>
      <c r="AC22170" s="217"/>
      <c r="AD22170" s="213"/>
    </row>
    <row r="22171" spans="20:30" x14ac:dyDescent="0.2">
      <c r="T22171" s="212"/>
      <c r="U22171" s="213"/>
      <c r="V22171" s="213"/>
      <c r="W22171" s="213"/>
      <c r="X22171" s="214"/>
      <c r="Y22171" s="214"/>
      <c r="Z22171" s="214"/>
      <c r="AA22171" s="217"/>
      <c r="AB22171" s="217"/>
      <c r="AC22171" s="217"/>
      <c r="AD22171" s="213"/>
    </row>
    <row r="22172" spans="20:30" x14ac:dyDescent="0.2">
      <c r="T22172" s="212"/>
      <c r="U22172" s="213"/>
      <c r="V22172" s="213"/>
      <c r="W22172" s="213"/>
      <c r="X22172" s="214"/>
      <c r="Y22172" s="214"/>
      <c r="Z22172" s="214"/>
      <c r="AA22172" s="217"/>
      <c r="AB22172" s="217"/>
      <c r="AC22172" s="217"/>
      <c r="AD22172" s="213"/>
    </row>
    <row r="22173" spans="20:30" x14ac:dyDescent="0.2">
      <c r="T22173" s="212"/>
      <c r="U22173" s="213"/>
      <c r="V22173" s="213"/>
      <c r="W22173" s="213"/>
      <c r="X22173" s="214"/>
      <c r="Y22173" s="214"/>
      <c r="Z22173" s="214"/>
      <c r="AA22173" s="217"/>
      <c r="AB22173" s="217"/>
      <c r="AC22173" s="217"/>
      <c r="AD22173" s="213"/>
    </row>
    <row r="22174" spans="20:30" x14ac:dyDescent="0.2">
      <c r="T22174" s="212"/>
      <c r="U22174" s="213"/>
      <c r="V22174" s="213"/>
      <c r="W22174" s="213"/>
      <c r="X22174" s="214"/>
      <c r="Y22174" s="214"/>
      <c r="Z22174" s="214"/>
      <c r="AA22174" s="217"/>
      <c r="AB22174" s="217"/>
      <c r="AC22174" s="217"/>
      <c r="AD22174" s="213"/>
    </row>
    <row r="22175" spans="20:30" x14ac:dyDescent="0.2">
      <c r="T22175" s="212"/>
      <c r="U22175" s="213"/>
      <c r="V22175" s="213"/>
      <c r="W22175" s="213"/>
      <c r="X22175" s="214"/>
      <c r="Y22175" s="214"/>
      <c r="Z22175" s="214"/>
      <c r="AA22175" s="217"/>
      <c r="AB22175" s="217"/>
      <c r="AC22175" s="217"/>
      <c r="AD22175" s="213"/>
    </row>
    <row r="22176" spans="20:30" x14ac:dyDescent="0.2">
      <c r="T22176" s="212"/>
      <c r="U22176" s="213"/>
      <c r="V22176" s="213"/>
      <c r="W22176" s="213"/>
      <c r="X22176" s="214"/>
      <c r="Y22176" s="214"/>
      <c r="Z22176" s="214"/>
      <c r="AA22176" s="217"/>
      <c r="AB22176" s="217"/>
      <c r="AC22176" s="217"/>
      <c r="AD22176" s="213"/>
    </row>
    <row r="22177" spans="20:30" x14ac:dyDescent="0.2">
      <c r="T22177" s="212"/>
      <c r="U22177" s="213"/>
      <c r="V22177" s="213"/>
      <c r="W22177" s="213"/>
      <c r="X22177" s="214"/>
      <c r="Y22177" s="214"/>
      <c r="Z22177" s="214"/>
      <c r="AA22177" s="217"/>
      <c r="AB22177" s="217"/>
      <c r="AC22177" s="217"/>
      <c r="AD22177" s="213"/>
    </row>
    <row r="22178" spans="20:30" x14ac:dyDescent="0.2">
      <c r="T22178" s="212"/>
      <c r="U22178" s="213"/>
      <c r="V22178" s="213"/>
      <c r="W22178" s="213"/>
      <c r="X22178" s="214"/>
      <c r="Y22178" s="214"/>
      <c r="Z22178" s="214"/>
      <c r="AA22178" s="217"/>
      <c r="AB22178" s="217"/>
      <c r="AC22178" s="217"/>
      <c r="AD22178" s="213"/>
    </row>
    <row r="22179" spans="20:30" x14ac:dyDescent="0.2">
      <c r="T22179" s="212"/>
      <c r="U22179" s="213"/>
      <c r="V22179" s="213"/>
      <c r="W22179" s="213"/>
      <c r="X22179" s="214"/>
      <c r="Y22179" s="214"/>
      <c r="Z22179" s="214"/>
      <c r="AA22179" s="217"/>
      <c r="AB22179" s="217"/>
      <c r="AC22179" s="217"/>
      <c r="AD22179" s="213"/>
    </row>
    <row r="22180" spans="20:30" x14ac:dyDescent="0.2">
      <c r="T22180" s="212"/>
      <c r="U22180" s="213"/>
      <c r="V22180" s="213"/>
      <c r="W22180" s="213"/>
      <c r="X22180" s="214"/>
      <c r="Y22180" s="214"/>
      <c r="Z22180" s="214"/>
      <c r="AA22180" s="217"/>
      <c r="AB22180" s="217"/>
      <c r="AC22180" s="217"/>
      <c r="AD22180" s="213"/>
    </row>
    <row r="22181" spans="20:30" x14ac:dyDescent="0.2">
      <c r="T22181" s="212"/>
      <c r="U22181" s="213"/>
      <c r="V22181" s="213"/>
      <c r="W22181" s="213"/>
      <c r="X22181" s="214"/>
      <c r="Y22181" s="214"/>
      <c r="Z22181" s="214"/>
      <c r="AA22181" s="217"/>
      <c r="AB22181" s="217"/>
      <c r="AC22181" s="217"/>
      <c r="AD22181" s="213"/>
    </row>
    <row r="22182" spans="20:30" x14ac:dyDescent="0.2">
      <c r="T22182" s="212"/>
      <c r="U22182" s="213"/>
      <c r="V22182" s="213"/>
      <c r="W22182" s="213"/>
      <c r="X22182" s="214"/>
      <c r="Y22182" s="214"/>
      <c r="Z22182" s="214"/>
      <c r="AA22182" s="217"/>
      <c r="AB22182" s="217"/>
      <c r="AC22182" s="217"/>
      <c r="AD22182" s="213"/>
    </row>
    <row r="22183" spans="20:30" x14ac:dyDescent="0.2">
      <c r="T22183" s="212"/>
      <c r="U22183" s="213"/>
      <c r="V22183" s="213"/>
      <c r="W22183" s="213"/>
      <c r="X22183" s="214"/>
      <c r="Y22183" s="214"/>
      <c r="Z22183" s="214"/>
      <c r="AA22183" s="217"/>
      <c r="AB22183" s="217"/>
      <c r="AC22183" s="217"/>
      <c r="AD22183" s="213"/>
    </row>
    <row r="22184" spans="20:30" x14ac:dyDescent="0.2">
      <c r="T22184" s="212"/>
      <c r="U22184" s="213"/>
      <c r="V22184" s="213"/>
      <c r="W22184" s="213"/>
      <c r="X22184" s="214"/>
      <c r="Y22184" s="214"/>
      <c r="Z22184" s="214"/>
      <c r="AA22184" s="217"/>
      <c r="AB22184" s="217"/>
      <c r="AC22184" s="217"/>
      <c r="AD22184" s="213"/>
    </row>
    <row r="22185" spans="20:30" x14ac:dyDescent="0.2">
      <c r="T22185" s="212"/>
      <c r="U22185" s="213"/>
      <c r="V22185" s="213"/>
      <c r="W22185" s="213"/>
      <c r="X22185" s="214"/>
      <c r="Y22185" s="214"/>
      <c r="Z22185" s="214"/>
      <c r="AA22185" s="217"/>
      <c r="AB22185" s="217"/>
      <c r="AC22185" s="217"/>
      <c r="AD22185" s="213"/>
    </row>
    <row r="22186" spans="20:30" x14ac:dyDescent="0.2">
      <c r="T22186" s="212"/>
      <c r="U22186" s="213"/>
      <c r="V22186" s="213"/>
      <c r="W22186" s="213"/>
      <c r="X22186" s="214"/>
      <c r="Y22186" s="214"/>
      <c r="Z22186" s="214"/>
      <c r="AA22186" s="217"/>
      <c r="AB22186" s="217"/>
      <c r="AC22186" s="217"/>
      <c r="AD22186" s="213"/>
    </row>
    <row r="22187" spans="20:30" x14ac:dyDescent="0.2">
      <c r="T22187" s="212"/>
      <c r="U22187" s="213"/>
      <c r="V22187" s="213"/>
      <c r="W22187" s="213"/>
      <c r="X22187" s="214"/>
      <c r="Y22187" s="214"/>
      <c r="Z22187" s="214"/>
      <c r="AA22187" s="217"/>
      <c r="AB22187" s="217"/>
      <c r="AC22187" s="217"/>
      <c r="AD22187" s="213"/>
    </row>
    <row r="22188" spans="20:30" x14ac:dyDescent="0.2">
      <c r="T22188" s="212"/>
      <c r="U22188" s="213"/>
      <c r="V22188" s="213"/>
      <c r="W22188" s="213"/>
      <c r="X22188" s="214"/>
      <c r="Y22188" s="214"/>
      <c r="Z22188" s="214"/>
      <c r="AA22188" s="217"/>
      <c r="AB22188" s="217"/>
      <c r="AC22188" s="217"/>
      <c r="AD22188" s="213"/>
    </row>
    <row r="22189" spans="20:30" x14ac:dyDescent="0.2">
      <c r="T22189" s="212"/>
      <c r="U22189" s="213"/>
      <c r="V22189" s="213"/>
      <c r="W22189" s="213"/>
      <c r="X22189" s="214"/>
      <c r="Y22189" s="214"/>
      <c r="Z22189" s="214"/>
      <c r="AA22189" s="217"/>
      <c r="AB22189" s="217"/>
      <c r="AC22189" s="217"/>
      <c r="AD22189" s="213"/>
    </row>
    <row r="22190" spans="20:30" x14ac:dyDescent="0.2">
      <c r="T22190" s="212"/>
      <c r="U22190" s="213"/>
      <c r="V22190" s="213"/>
      <c r="W22190" s="213"/>
      <c r="X22190" s="214"/>
      <c r="Y22190" s="214"/>
      <c r="Z22190" s="214"/>
      <c r="AA22190" s="217"/>
      <c r="AB22190" s="217"/>
      <c r="AC22190" s="217"/>
      <c r="AD22190" s="213"/>
    </row>
    <row r="22191" spans="20:30" x14ac:dyDescent="0.2">
      <c r="T22191" s="212"/>
      <c r="U22191" s="213"/>
      <c r="V22191" s="213"/>
      <c r="W22191" s="213"/>
      <c r="X22191" s="214"/>
      <c r="Y22191" s="214"/>
      <c r="Z22191" s="214"/>
      <c r="AA22191" s="217"/>
      <c r="AB22191" s="217"/>
      <c r="AC22191" s="217"/>
      <c r="AD22191" s="213"/>
    </row>
    <row r="22192" spans="20:30" x14ac:dyDescent="0.2">
      <c r="T22192" s="212"/>
      <c r="U22192" s="213"/>
      <c r="V22192" s="213"/>
      <c r="W22192" s="213"/>
      <c r="X22192" s="214"/>
      <c r="Y22192" s="214"/>
      <c r="Z22192" s="214"/>
      <c r="AA22192" s="217"/>
      <c r="AB22192" s="217"/>
      <c r="AC22192" s="217"/>
      <c r="AD22192" s="213"/>
    </row>
    <row r="22193" spans="20:30" x14ac:dyDescent="0.2">
      <c r="T22193" s="212"/>
      <c r="U22193" s="213"/>
      <c r="V22193" s="213"/>
      <c r="W22193" s="213"/>
      <c r="X22193" s="214"/>
      <c r="Y22193" s="214"/>
      <c r="Z22193" s="214"/>
      <c r="AA22193" s="217"/>
      <c r="AB22193" s="217"/>
      <c r="AC22193" s="217"/>
      <c r="AD22193" s="213"/>
    </row>
    <row r="22194" spans="20:30" x14ac:dyDescent="0.2">
      <c r="T22194" s="212"/>
      <c r="U22194" s="213"/>
      <c r="V22194" s="213"/>
      <c r="W22194" s="213"/>
      <c r="X22194" s="214"/>
      <c r="Y22194" s="214"/>
      <c r="Z22194" s="214"/>
      <c r="AA22194" s="217"/>
      <c r="AB22194" s="217"/>
      <c r="AC22194" s="217"/>
      <c r="AD22194" s="213"/>
    </row>
    <row r="22195" spans="20:30" x14ac:dyDescent="0.2">
      <c r="T22195" s="212"/>
      <c r="U22195" s="213"/>
      <c r="V22195" s="213"/>
      <c r="W22195" s="213"/>
      <c r="X22195" s="214"/>
      <c r="Y22195" s="214"/>
      <c r="Z22195" s="214"/>
      <c r="AA22195" s="217"/>
      <c r="AB22195" s="217"/>
      <c r="AC22195" s="217"/>
      <c r="AD22195" s="213"/>
    </row>
    <row r="22196" spans="20:30" x14ac:dyDescent="0.2">
      <c r="T22196" s="212"/>
      <c r="U22196" s="213"/>
      <c r="V22196" s="213"/>
      <c r="W22196" s="213"/>
      <c r="X22196" s="214"/>
      <c r="Y22196" s="214"/>
      <c r="Z22196" s="214"/>
      <c r="AA22196" s="217"/>
      <c r="AB22196" s="217"/>
      <c r="AC22196" s="217"/>
      <c r="AD22196" s="213"/>
    </row>
    <row r="22197" spans="20:30" x14ac:dyDescent="0.2">
      <c r="T22197" s="212"/>
      <c r="U22197" s="213"/>
      <c r="V22197" s="213"/>
      <c r="W22197" s="213"/>
      <c r="X22197" s="214"/>
      <c r="Y22197" s="214"/>
      <c r="Z22197" s="214"/>
      <c r="AA22197" s="217"/>
      <c r="AB22197" s="217"/>
      <c r="AC22197" s="217"/>
      <c r="AD22197" s="213"/>
    </row>
    <row r="22198" spans="20:30" x14ac:dyDescent="0.2">
      <c r="T22198" s="212"/>
      <c r="U22198" s="213"/>
      <c r="V22198" s="213"/>
      <c r="W22198" s="213"/>
      <c r="X22198" s="214"/>
      <c r="Y22198" s="214"/>
      <c r="Z22198" s="214"/>
      <c r="AA22198" s="217"/>
      <c r="AB22198" s="217"/>
      <c r="AC22198" s="217"/>
      <c r="AD22198" s="213"/>
    </row>
    <row r="22199" spans="20:30" x14ac:dyDescent="0.2">
      <c r="T22199" s="212"/>
      <c r="U22199" s="213"/>
      <c r="V22199" s="213"/>
      <c r="W22199" s="213"/>
      <c r="X22199" s="214"/>
      <c r="Y22199" s="214"/>
      <c r="Z22199" s="214"/>
      <c r="AA22199" s="217"/>
      <c r="AB22199" s="217"/>
      <c r="AC22199" s="217"/>
      <c r="AD22199" s="213"/>
    </row>
    <row r="22200" spans="20:30" x14ac:dyDescent="0.2">
      <c r="T22200" s="212"/>
      <c r="U22200" s="213"/>
      <c r="V22200" s="213"/>
      <c r="W22200" s="213"/>
      <c r="X22200" s="214"/>
      <c r="Y22200" s="214"/>
      <c r="Z22200" s="214"/>
      <c r="AA22200" s="217"/>
      <c r="AB22200" s="217"/>
      <c r="AC22200" s="217"/>
      <c r="AD22200" s="213"/>
    </row>
    <row r="22201" spans="20:30" x14ac:dyDescent="0.2">
      <c r="T22201" s="212"/>
      <c r="U22201" s="213"/>
      <c r="V22201" s="213"/>
      <c r="W22201" s="213"/>
      <c r="X22201" s="214"/>
      <c r="Y22201" s="214"/>
      <c r="Z22201" s="214"/>
      <c r="AA22201" s="217"/>
      <c r="AB22201" s="217"/>
      <c r="AC22201" s="217"/>
      <c r="AD22201" s="213"/>
    </row>
    <row r="22202" spans="20:30" x14ac:dyDescent="0.2">
      <c r="T22202" s="212"/>
      <c r="U22202" s="213"/>
      <c r="V22202" s="213"/>
      <c r="W22202" s="213"/>
      <c r="X22202" s="214"/>
      <c r="Y22202" s="214"/>
      <c r="Z22202" s="214"/>
      <c r="AA22202" s="217"/>
      <c r="AB22202" s="217"/>
      <c r="AC22202" s="217"/>
      <c r="AD22202" s="213"/>
    </row>
    <row r="22203" spans="20:30" x14ac:dyDescent="0.2">
      <c r="T22203" s="212"/>
      <c r="U22203" s="213"/>
      <c r="V22203" s="213"/>
      <c r="W22203" s="213"/>
      <c r="X22203" s="214"/>
      <c r="Y22203" s="214"/>
      <c r="Z22203" s="214"/>
      <c r="AA22203" s="217"/>
      <c r="AB22203" s="217"/>
      <c r="AC22203" s="217"/>
      <c r="AD22203" s="213"/>
    </row>
    <row r="22204" spans="20:30" x14ac:dyDescent="0.2">
      <c r="T22204" s="212"/>
      <c r="U22204" s="213"/>
      <c r="V22204" s="213"/>
      <c r="W22204" s="213"/>
      <c r="X22204" s="214"/>
      <c r="Y22204" s="214"/>
      <c r="Z22204" s="214"/>
      <c r="AA22204" s="217"/>
      <c r="AB22204" s="217"/>
      <c r="AC22204" s="217"/>
      <c r="AD22204" s="213"/>
    </row>
    <row r="22205" spans="20:30" x14ac:dyDescent="0.2">
      <c r="T22205" s="212"/>
      <c r="U22205" s="213"/>
      <c r="V22205" s="213"/>
      <c r="W22205" s="213"/>
      <c r="X22205" s="214"/>
      <c r="Y22205" s="214"/>
      <c r="Z22205" s="214"/>
      <c r="AA22205" s="217"/>
      <c r="AB22205" s="217"/>
      <c r="AC22205" s="217"/>
      <c r="AD22205" s="213"/>
    </row>
    <row r="22206" spans="20:30" x14ac:dyDescent="0.2">
      <c r="T22206" s="212"/>
      <c r="U22206" s="213"/>
      <c r="V22206" s="213"/>
      <c r="W22206" s="213"/>
      <c r="X22206" s="214"/>
      <c r="Y22206" s="214"/>
      <c r="Z22206" s="214"/>
      <c r="AA22206" s="217"/>
      <c r="AB22206" s="217"/>
      <c r="AC22206" s="217"/>
      <c r="AD22206" s="213"/>
    </row>
    <row r="22207" spans="20:30" x14ac:dyDescent="0.2">
      <c r="T22207" s="212"/>
      <c r="U22207" s="213"/>
      <c r="V22207" s="213"/>
      <c r="W22207" s="213"/>
      <c r="X22207" s="214"/>
      <c r="Y22207" s="214"/>
      <c r="Z22207" s="214"/>
      <c r="AA22207" s="217"/>
      <c r="AB22207" s="217"/>
      <c r="AC22207" s="217"/>
      <c r="AD22207" s="213"/>
    </row>
    <row r="22208" spans="20:30" x14ac:dyDescent="0.2">
      <c r="T22208" s="212"/>
      <c r="U22208" s="213"/>
      <c r="V22208" s="213"/>
      <c r="W22208" s="213"/>
      <c r="X22208" s="214"/>
      <c r="Y22208" s="214"/>
      <c r="Z22208" s="214"/>
      <c r="AA22208" s="217"/>
      <c r="AB22208" s="217"/>
      <c r="AC22208" s="217"/>
      <c r="AD22208" s="213"/>
    </row>
    <row r="22209" spans="20:30" x14ac:dyDescent="0.2">
      <c r="T22209" s="212"/>
      <c r="U22209" s="213"/>
      <c r="V22209" s="213"/>
      <c r="W22209" s="213"/>
      <c r="X22209" s="214"/>
      <c r="Y22209" s="214"/>
      <c r="Z22209" s="214"/>
      <c r="AA22209" s="217"/>
      <c r="AB22209" s="217"/>
      <c r="AC22209" s="217"/>
      <c r="AD22209" s="213"/>
    </row>
    <row r="22210" spans="20:30" x14ac:dyDescent="0.2">
      <c r="T22210" s="212"/>
      <c r="U22210" s="213"/>
      <c r="V22210" s="213"/>
      <c r="W22210" s="213"/>
      <c r="X22210" s="214"/>
      <c r="Y22210" s="214"/>
      <c r="Z22210" s="214"/>
      <c r="AA22210" s="217"/>
      <c r="AB22210" s="217"/>
      <c r="AC22210" s="217"/>
      <c r="AD22210" s="213"/>
    </row>
    <row r="22211" spans="20:30" x14ac:dyDescent="0.2">
      <c r="T22211" s="212"/>
      <c r="U22211" s="213"/>
      <c r="V22211" s="213"/>
      <c r="W22211" s="213"/>
      <c r="X22211" s="214"/>
      <c r="Y22211" s="214"/>
      <c r="Z22211" s="214"/>
      <c r="AA22211" s="217"/>
      <c r="AB22211" s="217"/>
      <c r="AC22211" s="217"/>
      <c r="AD22211" s="213"/>
    </row>
    <row r="22212" spans="20:30" x14ac:dyDescent="0.2">
      <c r="T22212" s="212"/>
      <c r="U22212" s="213"/>
      <c r="V22212" s="213"/>
      <c r="W22212" s="213"/>
      <c r="X22212" s="214"/>
      <c r="Y22212" s="214"/>
      <c r="Z22212" s="214"/>
      <c r="AA22212" s="217"/>
      <c r="AB22212" s="217"/>
      <c r="AC22212" s="217"/>
      <c r="AD22212" s="213"/>
    </row>
    <row r="22213" spans="20:30" x14ac:dyDescent="0.2">
      <c r="T22213" s="212"/>
      <c r="U22213" s="213"/>
      <c r="V22213" s="213"/>
      <c r="W22213" s="213"/>
      <c r="X22213" s="214"/>
      <c r="Y22213" s="214"/>
      <c r="Z22213" s="214"/>
      <c r="AA22213" s="217"/>
      <c r="AB22213" s="217"/>
      <c r="AC22213" s="217"/>
      <c r="AD22213" s="213"/>
    </row>
    <row r="22214" spans="20:30" x14ac:dyDescent="0.2">
      <c r="T22214" s="212"/>
      <c r="U22214" s="213"/>
      <c r="V22214" s="213"/>
      <c r="W22214" s="213"/>
      <c r="X22214" s="214"/>
      <c r="Y22214" s="214"/>
      <c r="Z22214" s="214"/>
      <c r="AA22214" s="217"/>
      <c r="AB22214" s="217"/>
      <c r="AC22214" s="217"/>
      <c r="AD22214" s="213"/>
    </row>
    <row r="22215" spans="20:30" x14ac:dyDescent="0.2">
      <c r="T22215" s="212"/>
      <c r="U22215" s="213"/>
      <c r="V22215" s="213"/>
      <c r="W22215" s="213"/>
      <c r="X22215" s="214"/>
      <c r="Y22215" s="214"/>
      <c r="Z22215" s="214"/>
      <c r="AA22215" s="217"/>
      <c r="AB22215" s="217"/>
      <c r="AC22215" s="217"/>
      <c r="AD22215" s="213"/>
    </row>
    <row r="22216" spans="20:30" x14ac:dyDescent="0.2">
      <c r="T22216" s="212"/>
      <c r="U22216" s="213"/>
      <c r="V22216" s="213"/>
      <c r="W22216" s="213"/>
      <c r="X22216" s="214"/>
      <c r="Y22216" s="214"/>
      <c r="Z22216" s="214"/>
      <c r="AA22216" s="217"/>
      <c r="AB22216" s="217"/>
      <c r="AC22216" s="217"/>
      <c r="AD22216" s="213"/>
    </row>
    <row r="22217" spans="20:30" x14ac:dyDescent="0.2">
      <c r="T22217" s="212"/>
      <c r="U22217" s="213"/>
      <c r="V22217" s="213"/>
      <c r="W22217" s="213"/>
      <c r="X22217" s="214"/>
      <c r="Y22217" s="214"/>
      <c r="Z22217" s="214"/>
      <c r="AA22217" s="217"/>
      <c r="AB22217" s="217"/>
      <c r="AC22217" s="217"/>
      <c r="AD22217" s="213"/>
    </row>
    <row r="22218" spans="20:30" x14ac:dyDescent="0.2">
      <c r="T22218" s="212"/>
      <c r="U22218" s="213"/>
      <c r="V22218" s="213"/>
      <c r="W22218" s="213"/>
      <c r="X22218" s="214"/>
      <c r="Y22218" s="214"/>
      <c r="Z22218" s="214"/>
      <c r="AA22218" s="217"/>
      <c r="AB22218" s="217"/>
      <c r="AC22218" s="217"/>
      <c r="AD22218" s="213"/>
    </row>
    <row r="22219" spans="20:30" x14ac:dyDescent="0.2">
      <c r="T22219" s="212"/>
      <c r="U22219" s="213"/>
      <c r="V22219" s="213"/>
      <c r="W22219" s="213"/>
      <c r="X22219" s="214"/>
      <c r="Y22219" s="214"/>
      <c r="Z22219" s="214"/>
      <c r="AA22219" s="217"/>
      <c r="AB22219" s="217"/>
      <c r="AC22219" s="217"/>
      <c r="AD22219" s="213"/>
    </row>
    <row r="22220" spans="20:30" x14ac:dyDescent="0.2">
      <c r="T22220" s="212"/>
      <c r="U22220" s="213"/>
      <c r="V22220" s="213"/>
      <c r="W22220" s="213"/>
      <c r="X22220" s="214"/>
      <c r="Y22220" s="214"/>
      <c r="Z22220" s="214"/>
      <c r="AA22220" s="217"/>
      <c r="AB22220" s="217"/>
      <c r="AC22220" s="217"/>
      <c r="AD22220" s="213"/>
    </row>
    <row r="22221" spans="20:30" x14ac:dyDescent="0.2">
      <c r="T22221" s="212"/>
      <c r="U22221" s="213"/>
      <c r="V22221" s="213"/>
      <c r="W22221" s="213"/>
      <c r="X22221" s="214"/>
      <c r="Y22221" s="214"/>
      <c r="Z22221" s="214"/>
      <c r="AA22221" s="217"/>
      <c r="AB22221" s="217"/>
      <c r="AC22221" s="217"/>
      <c r="AD22221" s="213"/>
    </row>
    <row r="22222" spans="20:30" x14ac:dyDescent="0.2">
      <c r="T22222" s="212"/>
      <c r="U22222" s="213"/>
      <c r="V22222" s="213"/>
      <c r="W22222" s="213"/>
      <c r="X22222" s="214"/>
      <c r="Y22222" s="214"/>
      <c r="Z22222" s="214"/>
      <c r="AA22222" s="217"/>
      <c r="AB22222" s="217"/>
      <c r="AC22222" s="217"/>
      <c r="AD22222" s="213"/>
    </row>
    <row r="22223" spans="20:30" x14ac:dyDescent="0.2">
      <c r="T22223" s="212"/>
      <c r="U22223" s="213"/>
      <c r="V22223" s="213"/>
      <c r="W22223" s="213"/>
      <c r="X22223" s="214"/>
      <c r="Y22223" s="214"/>
      <c r="Z22223" s="214"/>
      <c r="AA22223" s="217"/>
      <c r="AB22223" s="217"/>
      <c r="AC22223" s="217"/>
      <c r="AD22223" s="213"/>
    </row>
    <row r="22224" spans="20:30" x14ac:dyDescent="0.2">
      <c r="T22224" s="212"/>
      <c r="U22224" s="213"/>
      <c r="V22224" s="213"/>
      <c r="W22224" s="213"/>
      <c r="X22224" s="214"/>
      <c r="Y22224" s="214"/>
      <c r="Z22224" s="214"/>
      <c r="AA22224" s="217"/>
      <c r="AB22224" s="217"/>
      <c r="AC22224" s="217"/>
      <c r="AD22224" s="213"/>
    </row>
    <row r="22225" spans="20:30" x14ac:dyDescent="0.2">
      <c r="T22225" s="212"/>
      <c r="U22225" s="213"/>
      <c r="V22225" s="213"/>
      <c r="W22225" s="213"/>
      <c r="X22225" s="214"/>
      <c r="Y22225" s="214"/>
      <c r="Z22225" s="214"/>
      <c r="AA22225" s="217"/>
      <c r="AB22225" s="217"/>
      <c r="AC22225" s="217"/>
      <c r="AD22225" s="213"/>
    </row>
    <row r="22226" spans="20:30" x14ac:dyDescent="0.2">
      <c r="T22226" s="212"/>
      <c r="U22226" s="213"/>
      <c r="V22226" s="213"/>
      <c r="W22226" s="213"/>
      <c r="X22226" s="214"/>
      <c r="Y22226" s="214"/>
      <c r="Z22226" s="214"/>
      <c r="AA22226" s="217"/>
      <c r="AB22226" s="217"/>
      <c r="AC22226" s="217"/>
      <c r="AD22226" s="213"/>
    </row>
    <row r="22227" spans="20:30" x14ac:dyDescent="0.2">
      <c r="T22227" s="212"/>
      <c r="U22227" s="213"/>
      <c r="V22227" s="213"/>
      <c r="W22227" s="213"/>
      <c r="X22227" s="214"/>
      <c r="Y22227" s="214"/>
      <c r="Z22227" s="214"/>
      <c r="AA22227" s="217"/>
      <c r="AB22227" s="217"/>
      <c r="AC22227" s="217"/>
      <c r="AD22227" s="213"/>
    </row>
    <row r="22228" spans="20:30" x14ac:dyDescent="0.2">
      <c r="T22228" s="212"/>
      <c r="U22228" s="213"/>
      <c r="V22228" s="213"/>
      <c r="W22228" s="213"/>
      <c r="X22228" s="214"/>
      <c r="Y22228" s="214"/>
      <c r="Z22228" s="214"/>
      <c r="AA22228" s="217"/>
      <c r="AB22228" s="217"/>
      <c r="AC22228" s="217"/>
      <c r="AD22228" s="213"/>
    </row>
    <row r="22229" spans="20:30" x14ac:dyDescent="0.2">
      <c r="T22229" s="212"/>
      <c r="U22229" s="213"/>
      <c r="V22229" s="213"/>
      <c r="W22229" s="213"/>
      <c r="X22229" s="214"/>
      <c r="Y22229" s="214"/>
      <c r="Z22229" s="214"/>
      <c r="AA22229" s="217"/>
      <c r="AB22229" s="217"/>
      <c r="AC22229" s="217"/>
      <c r="AD22229" s="213"/>
    </row>
    <row r="22230" spans="20:30" x14ac:dyDescent="0.2">
      <c r="T22230" s="212"/>
      <c r="U22230" s="213"/>
      <c r="V22230" s="213"/>
      <c r="W22230" s="213"/>
      <c r="X22230" s="214"/>
      <c r="Y22230" s="214"/>
      <c r="Z22230" s="214"/>
      <c r="AA22230" s="217"/>
      <c r="AB22230" s="217"/>
      <c r="AC22230" s="217"/>
      <c r="AD22230" s="213"/>
    </row>
    <row r="22231" spans="20:30" x14ac:dyDescent="0.2">
      <c r="T22231" s="212"/>
      <c r="U22231" s="213"/>
      <c r="V22231" s="213"/>
      <c r="W22231" s="213"/>
      <c r="X22231" s="214"/>
      <c r="Y22231" s="214"/>
      <c r="Z22231" s="214"/>
      <c r="AA22231" s="217"/>
      <c r="AB22231" s="217"/>
      <c r="AC22231" s="217"/>
      <c r="AD22231" s="213"/>
    </row>
    <row r="22232" spans="20:30" x14ac:dyDescent="0.2">
      <c r="T22232" s="212"/>
      <c r="U22232" s="213"/>
      <c r="V22232" s="213"/>
      <c r="W22232" s="213"/>
      <c r="X22232" s="214"/>
      <c r="Y22232" s="214"/>
      <c r="Z22232" s="214"/>
      <c r="AA22232" s="217"/>
      <c r="AB22232" s="217"/>
      <c r="AC22232" s="217"/>
      <c r="AD22232" s="213"/>
    </row>
    <row r="22233" spans="20:30" x14ac:dyDescent="0.2">
      <c r="T22233" s="212"/>
      <c r="U22233" s="213"/>
      <c r="V22233" s="213"/>
      <c r="W22233" s="213"/>
      <c r="X22233" s="214"/>
      <c r="Y22233" s="214"/>
      <c r="Z22233" s="214"/>
      <c r="AA22233" s="217"/>
      <c r="AB22233" s="217"/>
      <c r="AC22233" s="217"/>
      <c r="AD22233" s="213"/>
    </row>
    <row r="22234" spans="20:30" x14ac:dyDescent="0.2">
      <c r="T22234" s="212"/>
      <c r="U22234" s="213"/>
      <c r="V22234" s="213"/>
      <c r="W22234" s="213"/>
      <c r="X22234" s="214"/>
      <c r="Y22234" s="214"/>
      <c r="Z22234" s="214"/>
      <c r="AA22234" s="217"/>
      <c r="AB22234" s="217"/>
      <c r="AC22234" s="217"/>
      <c r="AD22234" s="213"/>
    </row>
    <row r="22235" spans="20:30" x14ac:dyDescent="0.2">
      <c r="T22235" s="212"/>
      <c r="U22235" s="213"/>
      <c r="V22235" s="213"/>
      <c r="W22235" s="213"/>
      <c r="X22235" s="214"/>
      <c r="Y22235" s="214"/>
      <c r="Z22235" s="214"/>
      <c r="AA22235" s="217"/>
      <c r="AB22235" s="217"/>
      <c r="AC22235" s="217"/>
      <c r="AD22235" s="213"/>
    </row>
    <row r="22236" spans="20:30" x14ac:dyDescent="0.2">
      <c r="T22236" s="212"/>
      <c r="U22236" s="213"/>
      <c r="V22236" s="213"/>
      <c r="W22236" s="213"/>
      <c r="X22236" s="214"/>
      <c r="Y22236" s="214"/>
      <c r="Z22236" s="214"/>
      <c r="AA22236" s="217"/>
      <c r="AB22236" s="217"/>
      <c r="AC22236" s="217"/>
      <c r="AD22236" s="213"/>
    </row>
    <row r="22237" spans="20:30" x14ac:dyDescent="0.2">
      <c r="T22237" s="212"/>
      <c r="U22237" s="213"/>
      <c r="V22237" s="213"/>
      <c r="W22237" s="213"/>
      <c r="X22237" s="214"/>
      <c r="Y22237" s="214"/>
      <c r="Z22237" s="214"/>
      <c r="AA22237" s="217"/>
      <c r="AB22237" s="217"/>
      <c r="AC22237" s="217"/>
      <c r="AD22237" s="213"/>
    </row>
    <row r="22238" spans="20:30" x14ac:dyDescent="0.2">
      <c r="T22238" s="212"/>
      <c r="U22238" s="213"/>
      <c r="V22238" s="213"/>
      <c r="W22238" s="213"/>
      <c r="X22238" s="214"/>
      <c r="Y22238" s="214"/>
      <c r="Z22238" s="214"/>
      <c r="AA22238" s="217"/>
      <c r="AB22238" s="217"/>
      <c r="AC22238" s="217"/>
      <c r="AD22238" s="213"/>
    </row>
    <row r="22239" spans="20:30" x14ac:dyDescent="0.2">
      <c r="T22239" s="212"/>
      <c r="U22239" s="213"/>
      <c r="V22239" s="213"/>
      <c r="W22239" s="213"/>
      <c r="X22239" s="214"/>
      <c r="Y22239" s="214"/>
      <c r="Z22239" s="214"/>
      <c r="AA22239" s="217"/>
      <c r="AB22239" s="217"/>
      <c r="AC22239" s="217"/>
      <c r="AD22239" s="213"/>
    </row>
    <row r="22240" spans="20:30" x14ac:dyDescent="0.2">
      <c r="T22240" s="212"/>
      <c r="U22240" s="213"/>
      <c r="V22240" s="213"/>
      <c r="W22240" s="213"/>
      <c r="X22240" s="214"/>
      <c r="Y22240" s="214"/>
      <c r="Z22240" s="214"/>
      <c r="AA22240" s="217"/>
      <c r="AB22240" s="217"/>
      <c r="AC22240" s="217"/>
      <c r="AD22240" s="213"/>
    </row>
    <row r="22241" spans="20:30" x14ac:dyDescent="0.2">
      <c r="T22241" s="212"/>
      <c r="U22241" s="213"/>
      <c r="V22241" s="213"/>
      <c r="W22241" s="213"/>
      <c r="X22241" s="214"/>
      <c r="Y22241" s="214"/>
      <c r="Z22241" s="214"/>
      <c r="AA22241" s="217"/>
      <c r="AB22241" s="217"/>
      <c r="AC22241" s="217"/>
      <c r="AD22241" s="213"/>
    </row>
    <row r="22242" spans="20:30" x14ac:dyDescent="0.2">
      <c r="T22242" s="212"/>
      <c r="U22242" s="213"/>
      <c r="V22242" s="213"/>
      <c r="W22242" s="213"/>
      <c r="X22242" s="214"/>
      <c r="Y22242" s="214"/>
      <c r="Z22242" s="214"/>
      <c r="AA22242" s="217"/>
      <c r="AB22242" s="217"/>
      <c r="AC22242" s="217"/>
      <c r="AD22242" s="213"/>
    </row>
    <row r="22243" spans="20:30" x14ac:dyDescent="0.2">
      <c r="T22243" s="212"/>
      <c r="U22243" s="213"/>
      <c r="V22243" s="213"/>
      <c r="W22243" s="213"/>
      <c r="X22243" s="214"/>
      <c r="Y22243" s="214"/>
      <c r="Z22243" s="214"/>
      <c r="AA22243" s="217"/>
      <c r="AB22243" s="217"/>
      <c r="AC22243" s="217"/>
      <c r="AD22243" s="213"/>
    </row>
    <row r="22244" spans="20:30" x14ac:dyDescent="0.2">
      <c r="T22244" s="212"/>
      <c r="U22244" s="213"/>
      <c r="V22244" s="213"/>
      <c r="W22244" s="213"/>
      <c r="X22244" s="214"/>
      <c r="Y22244" s="214"/>
      <c r="Z22244" s="214"/>
      <c r="AA22244" s="217"/>
      <c r="AB22244" s="217"/>
      <c r="AC22244" s="217"/>
      <c r="AD22244" s="213"/>
    </row>
    <row r="22245" spans="20:30" x14ac:dyDescent="0.2">
      <c r="T22245" s="212"/>
      <c r="U22245" s="213"/>
      <c r="V22245" s="213"/>
      <c r="W22245" s="213"/>
      <c r="X22245" s="214"/>
      <c r="Y22245" s="214"/>
      <c r="Z22245" s="214"/>
      <c r="AA22245" s="217"/>
      <c r="AB22245" s="217"/>
      <c r="AC22245" s="217"/>
      <c r="AD22245" s="213"/>
    </row>
    <row r="22246" spans="20:30" x14ac:dyDescent="0.2">
      <c r="T22246" s="212"/>
      <c r="U22246" s="213"/>
      <c r="V22246" s="213"/>
      <c r="W22246" s="213"/>
      <c r="X22246" s="214"/>
      <c r="Y22246" s="214"/>
      <c r="Z22246" s="214"/>
      <c r="AA22246" s="217"/>
      <c r="AB22246" s="217"/>
      <c r="AC22246" s="217"/>
      <c r="AD22246" s="213"/>
    </row>
    <row r="22247" spans="20:30" x14ac:dyDescent="0.2">
      <c r="T22247" s="212"/>
      <c r="U22247" s="213"/>
      <c r="V22247" s="213"/>
      <c r="W22247" s="213"/>
      <c r="X22247" s="214"/>
      <c r="Y22247" s="214"/>
      <c r="Z22247" s="214"/>
      <c r="AA22247" s="217"/>
      <c r="AB22247" s="217"/>
      <c r="AC22247" s="217"/>
      <c r="AD22247" s="213"/>
    </row>
    <row r="22248" spans="20:30" x14ac:dyDescent="0.2">
      <c r="T22248" s="212"/>
      <c r="U22248" s="213"/>
      <c r="V22248" s="213"/>
      <c r="W22248" s="213"/>
      <c r="X22248" s="214"/>
      <c r="Y22248" s="214"/>
      <c r="Z22248" s="214"/>
      <c r="AA22248" s="217"/>
      <c r="AB22248" s="217"/>
      <c r="AC22248" s="217"/>
      <c r="AD22248" s="213"/>
    </row>
    <row r="22249" spans="20:30" x14ac:dyDescent="0.2">
      <c r="T22249" s="212"/>
      <c r="U22249" s="213"/>
      <c r="V22249" s="213"/>
      <c r="W22249" s="213"/>
      <c r="X22249" s="214"/>
      <c r="Y22249" s="214"/>
      <c r="Z22249" s="214"/>
      <c r="AA22249" s="217"/>
      <c r="AB22249" s="217"/>
      <c r="AC22249" s="217"/>
      <c r="AD22249" s="213"/>
    </row>
    <row r="22250" spans="20:30" x14ac:dyDescent="0.2">
      <c r="T22250" s="212"/>
      <c r="U22250" s="213"/>
      <c r="V22250" s="213"/>
      <c r="W22250" s="213"/>
      <c r="X22250" s="214"/>
      <c r="Y22250" s="214"/>
      <c r="Z22250" s="214"/>
      <c r="AA22250" s="217"/>
      <c r="AB22250" s="217"/>
      <c r="AC22250" s="217"/>
      <c r="AD22250" s="213"/>
    </row>
    <row r="22251" spans="20:30" x14ac:dyDescent="0.2">
      <c r="T22251" s="212"/>
      <c r="U22251" s="213"/>
      <c r="V22251" s="213"/>
      <c r="W22251" s="213"/>
      <c r="X22251" s="214"/>
      <c r="Y22251" s="214"/>
      <c r="Z22251" s="214"/>
      <c r="AA22251" s="217"/>
      <c r="AB22251" s="217"/>
      <c r="AC22251" s="217"/>
      <c r="AD22251" s="213"/>
    </row>
    <row r="22252" spans="20:30" x14ac:dyDescent="0.2">
      <c r="T22252" s="212"/>
      <c r="U22252" s="213"/>
      <c r="V22252" s="213"/>
      <c r="W22252" s="213"/>
      <c r="X22252" s="214"/>
      <c r="Y22252" s="214"/>
      <c r="Z22252" s="214"/>
      <c r="AA22252" s="217"/>
      <c r="AB22252" s="217"/>
      <c r="AC22252" s="217"/>
      <c r="AD22252" s="213"/>
    </row>
    <row r="22253" spans="20:30" x14ac:dyDescent="0.2">
      <c r="T22253" s="212"/>
      <c r="U22253" s="213"/>
      <c r="V22253" s="213"/>
      <c r="W22253" s="213"/>
      <c r="X22253" s="214"/>
      <c r="Y22253" s="214"/>
      <c r="Z22253" s="214"/>
      <c r="AA22253" s="217"/>
      <c r="AB22253" s="217"/>
      <c r="AC22253" s="217"/>
      <c r="AD22253" s="213"/>
    </row>
    <row r="22254" spans="20:30" x14ac:dyDescent="0.2">
      <c r="T22254" s="212"/>
      <c r="U22254" s="213"/>
      <c r="V22254" s="213"/>
      <c r="W22254" s="213"/>
      <c r="X22254" s="214"/>
      <c r="Y22254" s="214"/>
      <c r="Z22254" s="214"/>
      <c r="AA22254" s="217"/>
      <c r="AB22254" s="217"/>
      <c r="AC22254" s="217"/>
      <c r="AD22254" s="213"/>
    </row>
    <row r="22255" spans="20:30" x14ac:dyDescent="0.2">
      <c r="T22255" s="212"/>
      <c r="U22255" s="213"/>
      <c r="V22255" s="213"/>
      <c r="W22255" s="213"/>
      <c r="X22255" s="214"/>
      <c r="Y22255" s="214"/>
      <c r="Z22255" s="214"/>
      <c r="AA22255" s="217"/>
      <c r="AB22255" s="217"/>
      <c r="AC22255" s="217"/>
      <c r="AD22255" s="213"/>
    </row>
    <row r="22256" spans="20:30" x14ac:dyDescent="0.2">
      <c r="T22256" s="212"/>
      <c r="U22256" s="213"/>
      <c r="V22256" s="213"/>
      <c r="W22256" s="213"/>
      <c r="X22256" s="214"/>
      <c r="Y22256" s="214"/>
      <c r="Z22256" s="214"/>
      <c r="AA22256" s="217"/>
      <c r="AB22256" s="217"/>
      <c r="AC22256" s="217"/>
      <c r="AD22256" s="213"/>
    </row>
    <row r="22257" spans="20:30" x14ac:dyDescent="0.2">
      <c r="T22257" s="212"/>
      <c r="U22257" s="213"/>
      <c r="V22257" s="213"/>
      <c r="W22257" s="213"/>
      <c r="X22257" s="214"/>
      <c r="Y22257" s="214"/>
      <c r="Z22257" s="214"/>
      <c r="AA22257" s="217"/>
      <c r="AB22257" s="217"/>
      <c r="AC22257" s="217"/>
      <c r="AD22257" s="213"/>
    </row>
    <row r="22258" spans="20:30" x14ac:dyDescent="0.2">
      <c r="T22258" s="212"/>
      <c r="U22258" s="213"/>
      <c r="V22258" s="213"/>
      <c r="W22258" s="213"/>
      <c r="X22258" s="214"/>
      <c r="Y22258" s="214"/>
      <c r="Z22258" s="214"/>
      <c r="AA22258" s="217"/>
      <c r="AB22258" s="217"/>
      <c r="AC22258" s="217"/>
      <c r="AD22258" s="213"/>
    </row>
    <row r="22259" spans="20:30" x14ac:dyDescent="0.2">
      <c r="T22259" s="212"/>
      <c r="U22259" s="213"/>
      <c r="V22259" s="213"/>
      <c r="W22259" s="213"/>
      <c r="X22259" s="214"/>
      <c r="Y22259" s="214"/>
      <c r="Z22259" s="214"/>
      <c r="AA22259" s="217"/>
      <c r="AB22259" s="217"/>
      <c r="AC22259" s="217"/>
      <c r="AD22259" s="213"/>
    </row>
    <row r="22260" spans="20:30" x14ac:dyDescent="0.2">
      <c r="T22260" s="212"/>
      <c r="U22260" s="213"/>
      <c r="V22260" s="213"/>
      <c r="W22260" s="213"/>
      <c r="X22260" s="214"/>
      <c r="Y22260" s="214"/>
      <c r="Z22260" s="214"/>
      <c r="AA22260" s="217"/>
      <c r="AB22260" s="217"/>
      <c r="AC22260" s="217"/>
      <c r="AD22260" s="213"/>
    </row>
    <row r="22261" spans="20:30" x14ac:dyDescent="0.2">
      <c r="T22261" s="212"/>
      <c r="U22261" s="213"/>
      <c r="V22261" s="213"/>
      <c r="W22261" s="213"/>
      <c r="X22261" s="214"/>
      <c r="Y22261" s="214"/>
      <c r="Z22261" s="214"/>
      <c r="AA22261" s="217"/>
      <c r="AB22261" s="217"/>
      <c r="AC22261" s="217"/>
      <c r="AD22261" s="213"/>
    </row>
    <row r="22262" spans="20:30" x14ac:dyDescent="0.2">
      <c r="T22262" s="212"/>
      <c r="U22262" s="213"/>
      <c r="V22262" s="213"/>
      <c r="W22262" s="213"/>
      <c r="X22262" s="214"/>
      <c r="Y22262" s="214"/>
      <c r="Z22262" s="214"/>
      <c r="AA22262" s="217"/>
      <c r="AB22262" s="217"/>
      <c r="AC22262" s="217"/>
      <c r="AD22262" s="213"/>
    </row>
    <row r="22263" spans="20:30" x14ac:dyDescent="0.2">
      <c r="T22263" s="212"/>
      <c r="U22263" s="213"/>
      <c r="V22263" s="213"/>
      <c r="W22263" s="213"/>
      <c r="X22263" s="214"/>
      <c r="Y22263" s="214"/>
      <c r="Z22263" s="214"/>
      <c r="AA22263" s="217"/>
      <c r="AB22263" s="217"/>
      <c r="AC22263" s="217"/>
      <c r="AD22263" s="213"/>
    </row>
    <row r="22264" spans="20:30" x14ac:dyDescent="0.2">
      <c r="T22264" s="212"/>
      <c r="U22264" s="213"/>
      <c r="V22264" s="213"/>
      <c r="W22264" s="213"/>
      <c r="X22264" s="214"/>
      <c r="Y22264" s="214"/>
      <c r="Z22264" s="214"/>
      <c r="AA22264" s="217"/>
      <c r="AB22264" s="217"/>
      <c r="AC22264" s="217"/>
      <c r="AD22264" s="213"/>
    </row>
    <row r="22265" spans="20:30" x14ac:dyDescent="0.2">
      <c r="T22265" s="212"/>
      <c r="U22265" s="213"/>
      <c r="V22265" s="213"/>
      <c r="W22265" s="213"/>
      <c r="X22265" s="214"/>
      <c r="Y22265" s="214"/>
      <c r="Z22265" s="214"/>
      <c r="AA22265" s="217"/>
      <c r="AB22265" s="217"/>
      <c r="AC22265" s="217"/>
      <c r="AD22265" s="213"/>
    </row>
    <row r="22266" spans="20:30" x14ac:dyDescent="0.2">
      <c r="T22266" s="212"/>
      <c r="U22266" s="213"/>
      <c r="V22266" s="213"/>
      <c r="W22266" s="213"/>
      <c r="X22266" s="214"/>
      <c r="Y22266" s="214"/>
      <c r="Z22266" s="214"/>
      <c r="AA22266" s="217"/>
      <c r="AB22266" s="217"/>
      <c r="AC22266" s="217"/>
      <c r="AD22266" s="213"/>
    </row>
    <row r="22267" spans="20:30" x14ac:dyDescent="0.2">
      <c r="T22267" s="212"/>
      <c r="U22267" s="213"/>
      <c r="V22267" s="213"/>
      <c r="W22267" s="213"/>
      <c r="X22267" s="214"/>
      <c r="Y22267" s="214"/>
      <c r="Z22267" s="214"/>
      <c r="AA22267" s="217"/>
      <c r="AB22267" s="217"/>
      <c r="AC22267" s="217"/>
      <c r="AD22267" s="213"/>
    </row>
    <row r="22268" spans="20:30" x14ac:dyDescent="0.2">
      <c r="T22268" s="212"/>
      <c r="U22268" s="213"/>
      <c r="V22268" s="213"/>
      <c r="W22268" s="213"/>
      <c r="X22268" s="214"/>
      <c r="Y22268" s="214"/>
      <c r="Z22268" s="214"/>
      <c r="AA22268" s="217"/>
      <c r="AB22268" s="217"/>
      <c r="AC22268" s="217"/>
      <c r="AD22268" s="213"/>
    </row>
    <row r="22269" spans="20:30" x14ac:dyDescent="0.2">
      <c r="T22269" s="212"/>
      <c r="U22269" s="213"/>
      <c r="V22269" s="213"/>
      <c r="W22269" s="213"/>
      <c r="X22269" s="214"/>
      <c r="Y22269" s="214"/>
      <c r="Z22269" s="214"/>
      <c r="AA22269" s="217"/>
      <c r="AB22269" s="217"/>
      <c r="AC22269" s="217"/>
      <c r="AD22269" s="213"/>
    </row>
    <row r="22270" spans="20:30" x14ac:dyDescent="0.2">
      <c r="T22270" s="212"/>
      <c r="U22270" s="213"/>
      <c r="V22270" s="213"/>
      <c r="W22270" s="213"/>
      <c r="X22270" s="214"/>
      <c r="Y22270" s="214"/>
      <c r="Z22270" s="214"/>
      <c r="AA22270" s="217"/>
      <c r="AB22270" s="217"/>
      <c r="AC22270" s="217"/>
      <c r="AD22270" s="213"/>
    </row>
    <row r="22271" spans="20:30" x14ac:dyDescent="0.2">
      <c r="T22271" s="212"/>
      <c r="U22271" s="213"/>
      <c r="V22271" s="213"/>
      <c r="W22271" s="213"/>
      <c r="X22271" s="214"/>
      <c r="Y22271" s="214"/>
      <c r="Z22271" s="214"/>
      <c r="AA22271" s="217"/>
      <c r="AB22271" s="217"/>
      <c r="AC22271" s="217"/>
      <c r="AD22271" s="213"/>
    </row>
    <row r="22272" spans="20:30" x14ac:dyDescent="0.2">
      <c r="T22272" s="212"/>
      <c r="U22272" s="213"/>
      <c r="V22272" s="213"/>
      <c r="W22272" s="213"/>
      <c r="X22272" s="214"/>
      <c r="Y22272" s="214"/>
      <c r="Z22272" s="214"/>
      <c r="AA22272" s="217"/>
      <c r="AB22272" s="217"/>
      <c r="AC22272" s="217"/>
      <c r="AD22272" s="213"/>
    </row>
    <row r="22273" spans="20:30" x14ac:dyDescent="0.2">
      <c r="T22273" s="212"/>
      <c r="U22273" s="213"/>
      <c r="V22273" s="213"/>
      <c r="W22273" s="213"/>
      <c r="X22273" s="214"/>
      <c r="Y22273" s="214"/>
      <c r="Z22273" s="214"/>
      <c r="AA22273" s="217"/>
      <c r="AB22273" s="217"/>
      <c r="AC22273" s="217"/>
      <c r="AD22273" s="213"/>
    </row>
    <row r="22274" spans="20:30" x14ac:dyDescent="0.2">
      <c r="T22274" s="212"/>
      <c r="U22274" s="213"/>
      <c r="V22274" s="213"/>
      <c r="W22274" s="213"/>
      <c r="X22274" s="214"/>
      <c r="Y22274" s="214"/>
      <c r="Z22274" s="214"/>
      <c r="AA22274" s="217"/>
      <c r="AB22274" s="217"/>
      <c r="AC22274" s="217"/>
      <c r="AD22274" s="213"/>
    </row>
    <row r="22275" spans="20:30" x14ac:dyDescent="0.2">
      <c r="T22275" s="212"/>
      <c r="U22275" s="213"/>
      <c r="V22275" s="213"/>
      <c r="W22275" s="213"/>
      <c r="X22275" s="214"/>
      <c r="Y22275" s="214"/>
      <c r="Z22275" s="214"/>
      <c r="AA22275" s="217"/>
      <c r="AB22275" s="217"/>
      <c r="AC22275" s="217"/>
      <c r="AD22275" s="213"/>
    </row>
    <row r="22276" spans="20:30" x14ac:dyDescent="0.2">
      <c r="T22276" s="212"/>
      <c r="U22276" s="213"/>
      <c r="V22276" s="213"/>
      <c r="W22276" s="213"/>
      <c r="X22276" s="214"/>
      <c r="Y22276" s="214"/>
      <c r="Z22276" s="214"/>
      <c r="AA22276" s="217"/>
      <c r="AB22276" s="217"/>
      <c r="AC22276" s="217"/>
      <c r="AD22276" s="213"/>
    </row>
    <row r="22277" spans="20:30" x14ac:dyDescent="0.2">
      <c r="T22277" s="212"/>
      <c r="U22277" s="213"/>
      <c r="V22277" s="213"/>
      <c r="W22277" s="213"/>
      <c r="X22277" s="214"/>
      <c r="Y22277" s="214"/>
      <c r="Z22277" s="214"/>
      <c r="AA22277" s="217"/>
      <c r="AB22277" s="217"/>
      <c r="AC22277" s="217"/>
      <c r="AD22277" s="213"/>
    </row>
    <row r="22278" spans="20:30" x14ac:dyDescent="0.2">
      <c r="T22278" s="212"/>
      <c r="U22278" s="213"/>
      <c r="V22278" s="213"/>
      <c r="W22278" s="213"/>
      <c r="X22278" s="214"/>
      <c r="Y22278" s="214"/>
      <c r="Z22278" s="214"/>
      <c r="AA22278" s="217"/>
      <c r="AB22278" s="217"/>
      <c r="AC22278" s="217"/>
      <c r="AD22278" s="213"/>
    </row>
    <row r="22279" spans="20:30" x14ac:dyDescent="0.2">
      <c r="T22279" s="212"/>
      <c r="U22279" s="213"/>
      <c r="V22279" s="213"/>
      <c r="W22279" s="213"/>
      <c r="X22279" s="214"/>
      <c r="Y22279" s="214"/>
      <c r="Z22279" s="214"/>
      <c r="AA22279" s="217"/>
      <c r="AB22279" s="217"/>
      <c r="AC22279" s="217"/>
      <c r="AD22279" s="213"/>
    </row>
    <row r="22280" spans="20:30" x14ac:dyDescent="0.2">
      <c r="T22280" s="212"/>
      <c r="U22280" s="213"/>
      <c r="V22280" s="213"/>
      <c r="W22280" s="213"/>
      <c r="X22280" s="214"/>
      <c r="Y22280" s="214"/>
      <c r="Z22280" s="214"/>
      <c r="AA22280" s="217"/>
      <c r="AB22280" s="217"/>
      <c r="AC22280" s="217"/>
      <c r="AD22280" s="213"/>
    </row>
    <row r="22281" spans="20:30" x14ac:dyDescent="0.2">
      <c r="T22281" s="212"/>
      <c r="U22281" s="213"/>
      <c r="V22281" s="213"/>
      <c r="W22281" s="213"/>
      <c r="X22281" s="214"/>
      <c r="Y22281" s="214"/>
      <c r="Z22281" s="214"/>
      <c r="AA22281" s="217"/>
      <c r="AB22281" s="217"/>
      <c r="AC22281" s="217"/>
      <c r="AD22281" s="213"/>
    </row>
    <row r="22282" spans="20:30" x14ac:dyDescent="0.2">
      <c r="T22282" s="212"/>
      <c r="U22282" s="213"/>
      <c r="V22282" s="213"/>
      <c r="W22282" s="213"/>
      <c r="X22282" s="214"/>
      <c r="Y22282" s="214"/>
      <c r="Z22282" s="214"/>
      <c r="AA22282" s="217"/>
      <c r="AB22282" s="217"/>
      <c r="AC22282" s="217"/>
      <c r="AD22282" s="213"/>
    </row>
    <row r="22283" spans="20:30" x14ac:dyDescent="0.2">
      <c r="T22283" s="212"/>
      <c r="U22283" s="213"/>
      <c r="V22283" s="213"/>
      <c r="W22283" s="213"/>
      <c r="X22283" s="214"/>
      <c r="Y22283" s="214"/>
      <c r="Z22283" s="214"/>
      <c r="AA22283" s="217"/>
      <c r="AB22283" s="217"/>
      <c r="AC22283" s="217"/>
      <c r="AD22283" s="213"/>
    </row>
    <row r="22284" spans="20:30" x14ac:dyDescent="0.2">
      <c r="T22284" s="212"/>
      <c r="U22284" s="213"/>
      <c r="V22284" s="213"/>
      <c r="W22284" s="213"/>
      <c r="X22284" s="214"/>
      <c r="Y22284" s="214"/>
      <c r="Z22284" s="214"/>
      <c r="AA22284" s="217"/>
      <c r="AB22284" s="217"/>
      <c r="AC22284" s="217"/>
      <c r="AD22284" s="213"/>
    </row>
    <row r="22285" spans="20:30" x14ac:dyDescent="0.2">
      <c r="T22285" s="212"/>
      <c r="U22285" s="213"/>
      <c r="V22285" s="213"/>
      <c r="W22285" s="213"/>
      <c r="X22285" s="214"/>
      <c r="Y22285" s="214"/>
      <c r="Z22285" s="214"/>
      <c r="AA22285" s="217"/>
      <c r="AB22285" s="217"/>
      <c r="AC22285" s="217"/>
      <c r="AD22285" s="213"/>
    </row>
    <row r="22286" spans="20:30" x14ac:dyDescent="0.2">
      <c r="T22286" s="212"/>
      <c r="U22286" s="213"/>
      <c r="V22286" s="213"/>
      <c r="W22286" s="213"/>
      <c r="X22286" s="214"/>
      <c r="Y22286" s="214"/>
      <c r="Z22286" s="214"/>
      <c r="AA22286" s="217"/>
      <c r="AB22286" s="217"/>
      <c r="AC22286" s="217"/>
      <c r="AD22286" s="213"/>
    </row>
    <row r="22287" spans="20:30" x14ac:dyDescent="0.2">
      <c r="T22287" s="212"/>
      <c r="U22287" s="213"/>
      <c r="V22287" s="213"/>
      <c r="W22287" s="213"/>
      <c r="X22287" s="214"/>
      <c r="Y22287" s="214"/>
      <c r="Z22287" s="214"/>
      <c r="AA22287" s="217"/>
      <c r="AB22287" s="217"/>
      <c r="AC22287" s="217"/>
      <c r="AD22287" s="213"/>
    </row>
    <row r="22288" spans="20:30" x14ac:dyDescent="0.2">
      <c r="T22288" s="212"/>
      <c r="U22288" s="213"/>
      <c r="V22288" s="213"/>
      <c r="W22288" s="213"/>
      <c r="X22288" s="214"/>
      <c r="Y22288" s="214"/>
      <c r="Z22288" s="214"/>
      <c r="AA22288" s="217"/>
      <c r="AB22288" s="217"/>
      <c r="AC22288" s="217"/>
      <c r="AD22288" s="213"/>
    </row>
    <row r="22289" spans="20:30" x14ac:dyDescent="0.2">
      <c r="T22289" s="212"/>
      <c r="U22289" s="213"/>
      <c r="V22289" s="213"/>
      <c r="W22289" s="213"/>
      <c r="X22289" s="214"/>
      <c r="Y22289" s="214"/>
      <c r="Z22289" s="214"/>
      <c r="AA22289" s="217"/>
      <c r="AB22289" s="217"/>
      <c r="AC22289" s="217"/>
      <c r="AD22289" s="213"/>
    </row>
    <row r="22290" spans="20:30" x14ac:dyDescent="0.2">
      <c r="T22290" s="212"/>
      <c r="U22290" s="213"/>
      <c r="V22290" s="213"/>
      <c r="W22290" s="213"/>
      <c r="X22290" s="214"/>
      <c r="Y22290" s="214"/>
      <c r="Z22290" s="214"/>
      <c r="AA22290" s="217"/>
      <c r="AB22290" s="217"/>
      <c r="AC22290" s="217"/>
      <c r="AD22290" s="213"/>
    </row>
    <row r="22291" spans="20:30" x14ac:dyDescent="0.2">
      <c r="T22291" s="212"/>
      <c r="U22291" s="213"/>
      <c r="V22291" s="213"/>
      <c r="W22291" s="213"/>
      <c r="X22291" s="214"/>
      <c r="Y22291" s="214"/>
      <c r="Z22291" s="214"/>
      <c r="AA22291" s="217"/>
      <c r="AB22291" s="217"/>
      <c r="AC22291" s="217"/>
      <c r="AD22291" s="213"/>
    </row>
    <row r="22292" spans="20:30" x14ac:dyDescent="0.2">
      <c r="T22292" s="212"/>
      <c r="U22292" s="213"/>
      <c r="V22292" s="213"/>
      <c r="W22292" s="213"/>
      <c r="X22292" s="214"/>
      <c r="Y22292" s="214"/>
      <c r="Z22292" s="214"/>
      <c r="AA22292" s="217"/>
      <c r="AB22292" s="217"/>
      <c r="AC22292" s="217"/>
      <c r="AD22292" s="213"/>
    </row>
    <row r="22293" spans="20:30" x14ac:dyDescent="0.2">
      <c r="T22293" s="212"/>
      <c r="U22293" s="213"/>
      <c r="V22293" s="213"/>
      <c r="W22293" s="213"/>
      <c r="X22293" s="214"/>
      <c r="Y22293" s="214"/>
      <c r="Z22293" s="214"/>
      <c r="AA22293" s="217"/>
      <c r="AB22293" s="217"/>
      <c r="AC22293" s="217"/>
      <c r="AD22293" s="213"/>
    </row>
    <row r="22294" spans="20:30" x14ac:dyDescent="0.2">
      <c r="T22294" s="212"/>
      <c r="U22294" s="213"/>
      <c r="V22294" s="213"/>
      <c r="W22294" s="213"/>
      <c r="X22294" s="214"/>
      <c r="Y22294" s="214"/>
      <c r="Z22294" s="214"/>
      <c r="AA22294" s="217"/>
      <c r="AB22294" s="217"/>
      <c r="AC22294" s="217"/>
      <c r="AD22294" s="213"/>
    </row>
    <row r="22295" spans="20:30" x14ac:dyDescent="0.2">
      <c r="T22295" s="212"/>
      <c r="U22295" s="213"/>
      <c r="V22295" s="213"/>
      <c r="W22295" s="213"/>
      <c r="X22295" s="214"/>
      <c r="Y22295" s="214"/>
      <c r="Z22295" s="214"/>
      <c r="AA22295" s="217"/>
      <c r="AB22295" s="217"/>
      <c r="AC22295" s="217"/>
      <c r="AD22295" s="213"/>
    </row>
    <row r="22296" spans="20:30" x14ac:dyDescent="0.2">
      <c r="T22296" s="212"/>
      <c r="U22296" s="213"/>
      <c r="V22296" s="213"/>
      <c r="W22296" s="213"/>
      <c r="X22296" s="214"/>
      <c r="Y22296" s="214"/>
      <c r="Z22296" s="214"/>
      <c r="AA22296" s="217"/>
      <c r="AB22296" s="217"/>
      <c r="AC22296" s="217"/>
      <c r="AD22296" s="213"/>
    </row>
    <row r="22297" spans="20:30" x14ac:dyDescent="0.2">
      <c r="T22297" s="212"/>
      <c r="U22297" s="213"/>
      <c r="V22297" s="213"/>
      <c r="W22297" s="213"/>
      <c r="X22297" s="214"/>
      <c r="Y22297" s="214"/>
      <c r="Z22297" s="214"/>
      <c r="AA22297" s="217"/>
      <c r="AB22297" s="217"/>
      <c r="AC22297" s="217"/>
      <c r="AD22297" s="213"/>
    </row>
    <row r="22298" spans="20:30" x14ac:dyDescent="0.2">
      <c r="T22298" s="212"/>
      <c r="U22298" s="213"/>
      <c r="V22298" s="213"/>
      <c r="W22298" s="213"/>
      <c r="X22298" s="214"/>
      <c r="Y22298" s="214"/>
      <c r="Z22298" s="214"/>
      <c r="AA22298" s="217"/>
      <c r="AB22298" s="217"/>
      <c r="AC22298" s="217"/>
      <c r="AD22298" s="213"/>
    </row>
    <row r="22299" spans="20:30" x14ac:dyDescent="0.2">
      <c r="T22299" s="212"/>
      <c r="U22299" s="213"/>
      <c r="V22299" s="213"/>
      <c r="W22299" s="213"/>
      <c r="X22299" s="214"/>
      <c r="Y22299" s="214"/>
      <c r="Z22299" s="214"/>
      <c r="AA22299" s="217"/>
      <c r="AB22299" s="217"/>
      <c r="AC22299" s="217"/>
      <c r="AD22299" s="213"/>
    </row>
    <row r="22300" spans="20:30" x14ac:dyDescent="0.2">
      <c r="T22300" s="212"/>
      <c r="U22300" s="213"/>
      <c r="V22300" s="213"/>
      <c r="W22300" s="213"/>
      <c r="X22300" s="214"/>
      <c r="Y22300" s="214"/>
      <c r="Z22300" s="214"/>
      <c r="AA22300" s="217"/>
      <c r="AB22300" s="217"/>
      <c r="AC22300" s="217"/>
      <c r="AD22300" s="213"/>
    </row>
    <row r="22301" spans="20:30" x14ac:dyDescent="0.2">
      <c r="T22301" s="212"/>
      <c r="U22301" s="213"/>
      <c r="V22301" s="213"/>
      <c r="W22301" s="213"/>
      <c r="X22301" s="214"/>
      <c r="Y22301" s="214"/>
      <c r="Z22301" s="214"/>
      <c r="AA22301" s="217"/>
      <c r="AB22301" s="217"/>
      <c r="AC22301" s="217"/>
      <c r="AD22301" s="213"/>
    </row>
    <row r="22302" spans="20:30" x14ac:dyDescent="0.2">
      <c r="T22302" s="212"/>
      <c r="U22302" s="213"/>
      <c r="V22302" s="213"/>
      <c r="W22302" s="213"/>
      <c r="X22302" s="214"/>
      <c r="Y22302" s="214"/>
      <c r="Z22302" s="214"/>
      <c r="AA22302" s="217"/>
      <c r="AB22302" s="217"/>
      <c r="AC22302" s="217"/>
      <c r="AD22302" s="213"/>
    </row>
    <row r="22303" spans="20:30" x14ac:dyDescent="0.2">
      <c r="T22303" s="212"/>
      <c r="U22303" s="213"/>
      <c r="V22303" s="213"/>
      <c r="W22303" s="213"/>
      <c r="X22303" s="214"/>
      <c r="Y22303" s="214"/>
      <c r="Z22303" s="214"/>
      <c r="AA22303" s="217"/>
      <c r="AB22303" s="217"/>
      <c r="AC22303" s="217"/>
      <c r="AD22303" s="213"/>
    </row>
    <row r="22304" spans="20:30" x14ac:dyDescent="0.2">
      <c r="T22304" s="212"/>
      <c r="U22304" s="213"/>
      <c r="V22304" s="213"/>
      <c r="W22304" s="213"/>
      <c r="X22304" s="214"/>
      <c r="Y22304" s="214"/>
      <c r="Z22304" s="214"/>
      <c r="AA22304" s="217"/>
      <c r="AB22304" s="217"/>
      <c r="AC22304" s="217"/>
      <c r="AD22304" s="213"/>
    </row>
    <row r="22305" spans="20:30" x14ac:dyDescent="0.2">
      <c r="T22305" s="212"/>
      <c r="U22305" s="213"/>
      <c r="V22305" s="213"/>
      <c r="W22305" s="213"/>
      <c r="X22305" s="214"/>
      <c r="Y22305" s="214"/>
      <c r="Z22305" s="214"/>
      <c r="AA22305" s="217"/>
      <c r="AB22305" s="217"/>
      <c r="AC22305" s="217"/>
      <c r="AD22305" s="213"/>
    </row>
    <row r="22306" spans="20:30" x14ac:dyDescent="0.2">
      <c r="T22306" s="212"/>
      <c r="U22306" s="213"/>
      <c r="V22306" s="213"/>
      <c r="W22306" s="213"/>
      <c r="X22306" s="214"/>
      <c r="Y22306" s="214"/>
      <c r="Z22306" s="214"/>
      <c r="AA22306" s="217"/>
      <c r="AB22306" s="217"/>
      <c r="AC22306" s="217"/>
      <c r="AD22306" s="213"/>
    </row>
    <row r="22307" spans="20:30" x14ac:dyDescent="0.2">
      <c r="T22307" s="212"/>
      <c r="U22307" s="213"/>
      <c r="V22307" s="213"/>
      <c r="W22307" s="213"/>
      <c r="X22307" s="214"/>
      <c r="Y22307" s="214"/>
      <c r="Z22307" s="214"/>
      <c r="AA22307" s="217"/>
      <c r="AB22307" s="217"/>
      <c r="AC22307" s="217"/>
      <c r="AD22307" s="213"/>
    </row>
    <row r="22308" spans="20:30" x14ac:dyDescent="0.2">
      <c r="T22308" s="212"/>
      <c r="U22308" s="213"/>
      <c r="V22308" s="213"/>
      <c r="W22308" s="213"/>
      <c r="X22308" s="214"/>
      <c r="Y22308" s="214"/>
      <c r="Z22308" s="214"/>
      <c r="AA22308" s="217"/>
      <c r="AB22308" s="217"/>
      <c r="AC22308" s="217"/>
      <c r="AD22308" s="213"/>
    </row>
    <row r="22309" spans="20:30" x14ac:dyDescent="0.2">
      <c r="T22309" s="212"/>
      <c r="U22309" s="213"/>
      <c r="V22309" s="213"/>
      <c r="W22309" s="213"/>
      <c r="X22309" s="214"/>
      <c r="Y22309" s="214"/>
      <c r="Z22309" s="214"/>
      <c r="AA22309" s="217"/>
      <c r="AB22309" s="217"/>
      <c r="AC22309" s="217"/>
      <c r="AD22309" s="213"/>
    </row>
    <row r="22310" spans="20:30" x14ac:dyDescent="0.2">
      <c r="T22310" s="212"/>
      <c r="U22310" s="213"/>
      <c r="V22310" s="213"/>
      <c r="W22310" s="213"/>
      <c r="X22310" s="214"/>
      <c r="Y22310" s="214"/>
      <c r="Z22310" s="214"/>
      <c r="AA22310" s="217"/>
      <c r="AB22310" s="217"/>
      <c r="AC22310" s="217"/>
      <c r="AD22310" s="213"/>
    </row>
    <row r="22311" spans="20:30" x14ac:dyDescent="0.2">
      <c r="T22311" s="212"/>
      <c r="U22311" s="213"/>
      <c r="V22311" s="213"/>
      <c r="W22311" s="213"/>
      <c r="X22311" s="214"/>
      <c r="Y22311" s="214"/>
      <c r="Z22311" s="214"/>
      <c r="AA22311" s="217"/>
      <c r="AB22311" s="217"/>
      <c r="AC22311" s="217"/>
      <c r="AD22311" s="213"/>
    </row>
    <row r="22312" spans="20:30" x14ac:dyDescent="0.2">
      <c r="T22312" s="212"/>
      <c r="U22312" s="213"/>
      <c r="V22312" s="213"/>
      <c r="W22312" s="213"/>
      <c r="X22312" s="214"/>
      <c r="Y22312" s="214"/>
      <c r="Z22312" s="214"/>
      <c r="AA22312" s="217"/>
      <c r="AB22312" s="217"/>
      <c r="AC22312" s="217"/>
      <c r="AD22312" s="213"/>
    </row>
    <row r="22313" spans="20:30" x14ac:dyDescent="0.2">
      <c r="T22313" s="212"/>
      <c r="U22313" s="213"/>
      <c r="V22313" s="213"/>
      <c r="W22313" s="213"/>
      <c r="X22313" s="214"/>
      <c r="Y22313" s="214"/>
      <c r="Z22313" s="214"/>
      <c r="AA22313" s="217"/>
      <c r="AB22313" s="217"/>
      <c r="AC22313" s="217"/>
      <c r="AD22313" s="213"/>
    </row>
    <row r="22314" spans="20:30" x14ac:dyDescent="0.2">
      <c r="T22314" s="212"/>
      <c r="U22314" s="213"/>
      <c r="V22314" s="213"/>
      <c r="W22314" s="213"/>
      <c r="X22314" s="214"/>
      <c r="Y22314" s="214"/>
      <c r="Z22314" s="214"/>
      <c r="AA22314" s="217"/>
      <c r="AB22314" s="217"/>
      <c r="AC22314" s="217"/>
      <c r="AD22314" s="213"/>
    </row>
    <row r="22315" spans="20:30" x14ac:dyDescent="0.2">
      <c r="T22315" s="212"/>
      <c r="U22315" s="213"/>
      <c r="V22315" s="213"/>
      <c r="W22315" s="213"/>
      <c r="X22315" s="214"/>
      <c r="Y22315" s="214"/>
      <c r="Z22315" s="214"/>
      <c r="AA22315" s="217"/>
      <c r="AB22315" s="217"/>
      <c r="AC22315" s="217"/>
      <c r="AD22315" s="213"/>
    </row>
    <row r="22316" spans="20:30" x14ac:dyDescent="0.2">
      <c r="T22316" s="212"/>
      <c r="U22316" s="213"/>
      <c r="V22316" s="213"/>
      <c r="W22316" s="213"/>
      <c r="X22316" s="214"/>
      <c r="Y22316" s="214"/>
      <c r="Z22316" s="214"/>
      <c r="AA22316" s="217"/>
      <c r="AB22316" s="217"/>
      <c r="AC22316" s="217"/>
      <c r="AD22316" s="213"/>
    </row>
    <row r="22317" spans="20:30" x14ac:dyDescent="0.2">
      <c r="T22317" s="212"/>
      <c r="U22317" s="213"/>
      <c r="V22317" s="213"/>
      <c r="W22317" s="213"/>
      <c r="X22317" s="214"/>
      <c r="Y22317" s="214"/>
      <c r="Z22317" s="214"/>
      <c r="AA22317" s="217"/>
      <c r="AB22317" s="217"/>
      <c r="AC22317" s="217"/>
      <c r="AD22317" s="213"/>
    </row>
    <row r="22318" spans="20:30" x14ac:dyDescent="0.2">
      <c r="T22318" s="212"/>
      <c r="U22318" s="213"/>
      <c r="V22318" s="213"/>
      <c r="W22318" s="213"/>
      <c r="X22318" s="214"/>
      <c r="Y22318" s="214"/>
      <c r="Z22318" s="214"/>
      <c r="AA22318" s="217"/>
      <c r="AB22318" s="217"/>
      <c r="AC22318" s="217"/>
      <c r="AD22318" s="213"/>
    </row>
    <row r="22319" spans="20:30" x14ac:dyDescent="0.2">
      <c r="T22319" s="212"/>
      <c r="U22319" s="213"/>
      <c r="V22319" s="213"/>
      <c r="W22319" s="213"/>
      <c r="X22319" s="214"/>
      <c r="Y22319" s="214"/>
      <c r="Z22319" s="214"/>
      <c r="AA22319" s="217"/>
      <c r="AB22319" s="217"/>
      <c r="AC22319" s="217"/>
      <c r="AD22319" s="213"/>
    </row>
    <row r="22320" spans="20:30" x14ac:dyDescent="0.2">
      <c r="T22320" s="212"/>
      <c r="U22320" s="213"/>
      <c r="V22320" s="213"/>
      <c r="W22320" s="213"/>
      <c r="X22320" s="214"/>
      <c r="Y22320" s="214"/>
      <c r="Z22320" s="214"/>
      <c r="AA22320" s="217"/>
      <c r="AB22320" s="217"/>
      <c r="AC22320" s="217"/>
      <c r="AD22320" s="213"/>
    </row>
    <row r="22321" spans="20:30" x14ac:dyDescent="0.2">
      <c r="T22321" s="212"/>
      <c r="U22321" s="213"/>
      <c r="V22321" s="213"/>
      <c r="W22321" s="213"/>
      <c r="X22321" s="214"/>
      <c r="Y22321" s="214"/>
      <c r="Z22321" s="214"/>
      <c r="AA22321" s="217"/>
      <c r="AB22321" s="217"/>
      <c r="AC22321" s="217"/>
      <c r="AD22321" s="213"/>
    </row>
    <row r="22322" spans="20:30" x14ac:dyDescent="0.2">
      <c r="T22322" s="212"/>
      <c r="U22322" s="213"/>
      <c r="V22322" s="213"/>
      <c r="W22322" s="213"/>
      <c r="X22322" s="214"/>
      <c r="Y22322" s="214"/>
      <c r="Z22322" s="214"/>
      <c r="AA22322" s="217"/>
      <c r="AB22322" s="217"/>
      <c r="AC22322" s="217"/>
      <c r="AD22322" s="213"/>
    </row>
    <row r="22323" spans="20:30" x14ac:dyDescent="0.2">
      <c r="T22323" s="212"/>
      <c r="U22323" s="213"/>
      <c r="V22323" s="213"/>
      <c r="W22323" s="213"/>
      <c r="X22323" s="214"/>
      <c r="Y22323" s="214"/>
      <c r="Z22323" s="214"/>
      <c r="AA22323" s="217"/>
      <c r="AB22323" s="217"/>
      <c r="AC22323" s="217"/>
      <c r="AD22323" s="213"/>
    </row>
    <row r="22324" spans="20:30" x14ac:dyDescent="0.2">
      <c r="T22324" s="212"/>
      <c r="U22324" s="213"/>
      <c r="V22324" s="213"/>
      <c r="W22324" s="213"/>
      <c r="X22324" s="214"/>
      <c r="Y22324" s="214"/>
      <c r="Z22324" s="214"/>
      <c r="AA22324" s="217"/>
      <c r="AB22324" s="217"/>
      <c r="AC22324" s="217"/>
      <c r="AD22324" s="213"/>
    </row>
    <row r="22325" spans="20:30" x14ac:dyDescent="0.2">
      <c r="T22325" s="212"/>
      <c r="U22325" s="213"/>
      <c r="V22325" s="213"/>
      <c r="W22325" s="213"/>
      <c r="X22325" s="214"/>
      <c r="Y22325" s="214"/>
      <c r="Z22325" s="214"/>
      <c r="AA22325" s="217"/>
      <c r="AB22325" s="217"/>
      <c r="AC22325" s="217"/>
      <c r="AD22325" s="213"/>
    </row>
    <row r="22326" spans="20:30" x14ac:dyDescent="0.2">
      <c r="T22326" s="212"/>
      <c r="U22326" s="213"/>
      <c r="V22326" s="213"/>
      <c r="W22326" s="213"/>
      <c r="X22326" s="214"/>
      <c r="Y22326" s="214"/>
      <c r="Z22326" s="214"/>
      <c r="AA22326" s="217"/>
      <c r="AB22326" s="217"/>
      <c r="AC22326" s="217"/>
      <c r="AD22326" s="213"/>
    </row>
    <row r="22327" spans="20:30" x14ac:dyDescent="0.2">
      <c r="T22327" s="212"/>
      <c r="U22327" s="213"/>
      <c r="V22327" s="213"/>
      <c r="W22327" s="213"/>
      <c r="X22327" s="214"/>
      <c r="Y22327" s="214"/>
      <c r="Z22327" s="214"/>
      <c r="AA22327" s="217"/>
      <c r="AB22327" s="217"/>
      <c r="AC22327" s="217"/>
      <c r="AD22327" s="213"/>
    </row>
    <row r="22328" spans="20:30" x14ac:dyDescent="0.2">
      <c r="T22328" s="212"/>
      <c r="U22328" s="213"/>
      <c r="V22328" s="213"/>
      <c r="W22328" s="213"/>
      <c r="X22328" s="214"/>
      <c r="Y22328" s="214"/>
      <c r="Z22328" s="214"/>
      <c r="AA22328" s="217"/>
      <c r="AB22328" s="217"/>
      <c r="AC22328" s="217"/>
      <c r="AD22328" s="213"/>
    </row>
    <row r="22329" spans="20:30" x14ac:dyDescent="0.2">
      <c r="T22329" s="212"/>
      <c r="U22329" s="213"/>
      <c r="V22329" s="213"/>
      <c r="W22329" s="213"/>
      <c r="X22329" s="214"/>
      <c r="Y22329" s="214"/>
      <c r="Z22329" s="214"/>
      <c r="AA22329" s="217"/>
      <c r="AB22329" s="217"/>
      <c r="AC22329" s="217"/>
      <c r="AD22329" s="213"/>
    </row>
    <row r="22330" spans="20:30" x14ac:dyDescent="0.2">
      <c r="T22330" s="212"/>
      <c r="U22330" s="213"/>
      <c r="V22330" s="213"/>
      <c r="W22330" s="213"/>
      <c r="X22330" s="214"/>
      <c r="Y22330" s="214"/>
      <c r="Z22330" s="214"/>
      <c r="AA22330" s="217"/>
      <c r="AB22330" s="217"/>
      <c r="AC22330" s="217"/>
      <c r="AD22330" s="213"/>
    </row>
    <row r="22331" spans="20:30" x14ac:dyDescent="0.2">
      <c r="T22331" s="212"/>
      <c r="U22331" s="213"/>
      <c r="V22331" s="213"/>
      <c r="W22331" s="213"/>
      <c r="X22331" s="214"/>
      <c r="Y22331" s="214"/>
      <c r="Z22331" s="214"/>
      <c r="AA22331" s="217"/>
      <c r="AB22331" s="217"/>
      <c r="AC22331" s="217"/>
      <c r="AD22331" s="213"/>
    </row>
    <row r="22332" spans="20:30" x14ac:dyDescent="0.2">
      <c r="T22332" s="212"/>
      <c r="U22332" s="213"/>
      <c r="V22332" s="213"/>
      <c r="W22332" s="213"/>
      <c r="X22332" s="214"/>
      <c r="Y22332" s="214"/>
      <c r="Z22332" s="214"/>
      <c r="AA22332" s="217"/>
      <c r="AB22332" s="217"/>
      <c r="AC22332" s="217"/>
      <c r="AD22332" s="213"/>
    </row>
    <row r="22333" spans="20:30" x14ac:dyDescent="0.2">
      <c r="T22333" s="212"/>
      <c r="U22333" s="213"/>
      <c r="V22333" s="213"/>
      <c r="W22333" s="213"/>
      <c r="X22333" s="214"/>
      <c r="Y22333" s="214"/>
      <c r="Z22333" s="214"/>
      <c r="AA22333" s="217"/>
      <c r="AB22333" s="217"/>
      <c r="AC22333" s="217"/>
      <c r="AD22333" s="213"/>
    </row>
    <row r="22334" spans="20:30" x14ac:dyDescent="0.2">
      <c r="T22334" s="212"/>
      <c r="U22334" s="213"/>
      <c r="V22334" s="213"/>
      <c r="W22334" s="213"/>
      <c r="X22334" s="214"/>
      <c r="Y22334" s="214"/>
      <c r="Z22334" s="214"/>
      <c r="AA22334" s="217"/>
      <c r="AB22334" s="217"/>
      <c r="AC22334" s="217"/>
      <c r="AD22334" s="213"/>
    </row>
    <row r="22335" spans="20:30" x14ac:dyDescent="0.2">
      <c r="T22335" s="212"/>
      <c r="U22335" s="213"/>
      <c r="V22335" s="213"/>
      <c r="W22335" s="213"/>
      <c r="X22335" s="214"/>
      <c r="Y22335" s="214"/>
      <c r="Z22335" s="214"/>
      <c r="AA22335" s="217"/>
      <c r="AB22335" s="217"/>
      <c r="AC22335" s="217"/>
      <c r="AD22335" s="213"/>
    </row>
    <row r="22336" spans="20:30" x14ac:dyDescent="0.2">
      <c r="T22336" s="212"/>
      <c r="U22336" s="213"/>
      <c r="V22336" s="213"/>
      <c r="W22336" s="213"/>
      <c r="X22336" s="214"/>
      <c r="Y22336" s="214"/>
      <c r="Z22336" s="214"/>
      <c r="AA22336" s="217"/>
      <c r="AB22336" s="217"/>
      <c r="AC22336" s="217"/>
      <c r="AD22336" s="213"/>
    </row>
    <row r="22337" spans="20:30" x14ac:dyDescent="0.2">
      <c r="T22337" s="212"/>
      <c r="U22337" s="213"/>
      <c r="V22337" s="213"/>
      <c r="W22337" s="213"/>
      <c r="X22337" s="214"/>
      <c r="Y22337" s="214"/>
      <c r="Z22337" s="214"/>
      <c r="AA22337" s="217"/>
      <c r="AB22337" s="217"/>
      <c r="AC22337" s="217"/>
      <c r="AD22337" s="213"/>
    </row>
    <row r="22338" spans="20:30" x14ac:dyDescent="0.2">
      <c r="T22338" s="212"/>
      <c r="U22338" s="213"/>
      <c r="V22338" s="213"/>
      <c r="W22338" s="213"/>
      <c r="X22338" s="214"/>
      <c r="Y22338" s="214"/>
      <c r="Z22338" s="214"/>
      <c r="AA22338" s="217"/>
      <c r="AB22338" s="217"/>
      <c r="AC22338" s="217"/>
      <c r="AD22338" s="213"/>
    </row>
    <row r="22339" spans="20:30" x14ac:dyDescent="0.2">
      <c r="T22339" s="212"/>
      <c r="U22339" s="213"/>
      <c r="V22339" s="213"/>
      <c r="W22339" s="213"/>
      <c r="X22339" s="214"/>
      <c r="Y22339" s="214"/>
      <c r="Z22339" s="214"/>
      <c r="AA22339" s="217"/>
      <c r="AB22339" s="217"/>
      <c r="AC22339" s="217"/>
      <c r="AD22339" s="213"/>
    </row>
    <row r="22340" spans="20:30" x14ac:dyDescent="0.2">
      <c r="T22340" s="212"/>
      <c r="U22340" s="213"/>
      <c r="V22340" s="213"/>
      <c r="W22340" s="213"/>
      <c r="X22340" s="214"/>
      <c r="Y22340" s="214"/>
      <c r="Z22340" s="214"/>
      <c r="AA22340" s="217"/>
      <c r="AB22340" s="217"/>
      <c r="AC22340" s="217"/>
      <c r="AD22340" s="213"/>
    </row>
    <row r="22341" spans="20:30" x14ac:dyDescent="0.2">
      <c r="T22341" s="212"/>
      <c r="U22341" s="213"/>
      <c r="V22341" s="213"/>
      <c r="W22341" s="213"/>
      <c r="X22341" s="214"/>
      <c r="Y22341" s="214"/>
      <c r="Z22341" s="214"/>
      <c r="AA22341" s="217"/>
      <c r="AB22341" s="217"/>
      <c r="AC22341" s="217"/>
      <c r="AD22341" s="213"/>
    </row>
    <row r="22342" spans="20:30" x14ac:dyDescent="0.2">
      <c r="T22342" s="212"/>
      <c r="U22342" s="213"/>
      <c r="V22342" s="213"/>
      <c r="W22342" s="213"/>
      <c r="X22342" s="214"/>
      <c r="Y22342" s="214"/>
      <c r="Z22342" s="214"/>
      <c r="AA22342" s="217"/>
      <c r="AB22342" s="217"/>
      <c r="AC22342" s="217"/>
      <c r="AD22342" s="213"/>
    </row>
    <row r="22343" spans="20:30" x14ac:dyDescent="0.2">
      <c r="T22343" s="212"/>
      <c r="U22343" s="213"/>
      <c r="V22343" s="213"/>
      <c r="W22343" s="213"/>
      <c r="X22343" s="214"/>
      <c r="Y22343" s="214"/>
      <c r="Z22343" s="214"/>
      <c r="AA22343" s="217"/>
      <c r="AB22343" s="217"/>
      <c r="AC22343" s="217"/>
      <c r="AD22343" s="213"/>
    </row>
    <row r="22344" spans="20:30" x14ac:dyDescent="0.2">
      <c r="T22344" s="212"/>
      <c r="U22344" s="213"/>
      <c r="V22344" s="213"/>
      <c r="W22344" s="213"/>
      <c r="X22344" s="214"/>
      <c r="Y22344" s="214"/>
      <c r="Z22344" s="214"/>
      <c r="AA22344" s="217"/>
      <c r="AB22344" s="217"/>
      <c r="AC22344" s="217"/>
      <c r="AD22344" s="213"/>
    </row>
    <row r="22345" spans="20:30" x14ac:dyDescent="0.2">
      <c r="T22345" s="212"/>
      <c r="U22345" s="213"/>
      <c r="V22345" s="213"/>
      <c r="W22345" s="213"/>
      <c r="X22345" s="214"/>
      <c r="Y22345" s="214"/>
      <c r="Z22345" s="214"/>
      <c r="AA22345" s="217"/>
      <c r="AB22345" s="217"/>
      <c r="AC22345" s="217"/>
      <c r="AD22345" s="213"/>
    </row>
    <row r="22346" spans="20:30" x14ac:dyDescent="0.2">
      <c r="T22346" s="212"/>
      <c r="U22346" s="213"/>
      <c r="V22346" s="213"/>
      <c r="W22346" s="213"/>
      <c r="X22346" s="214"/>
      <c r="Y22346" s="214"/>
      <c r="Z22346" s="214"/>
      <c r="AA22346" s="217"/>
      <c r="AB22346" s="217"/>
      <c r="AC22346" s="217"/>
      <c r="AD22346" s="213"/>
    </row>
    <row r="22347" spans="20:30" x14ac:dyDescent="0.2">
      <c r="T22347" s="212"/>
      <c r="U22347" s="213"/>
      <c r="V22347" s="213"/>
      <c r="W22347" s="213"/>
      <c r="X22347" s="214"/>
      <c r="Y22347" s="214"/>
      <c r="Z22347" s="214"/>
      <c r="AA22347" s="217"/>
      <c r="AB22347" s="217"/>
      <c r="AC22347" s="217"/>
      <c r="AD22347" s="213"/>
    </row>
    <row r="22348" spans="20:30" x14ac:dyDescent="0.2">
      <c r="T22348" s="212"/>
      <c r="U22348" s="213"/>
      <c r="V22348" s="213"/>
      <c r="W22348" s="213"/>
      <c r="X22348" s="214"/>
      <c r="Y22348" s="214"/>
      <c r="Z22348" s="214"/>
      <c r="AA22348" s="217"/>
      <c r="AB22348" s="217"/>
      <c r="AC22348" s="217"/>
      <c r="AD22348" s="213"/>
    </row>
    <row r="22349" spans="20:30" x14ac:dyDescent="0.2">
      <c r="T22349" s="212"/>
      <c r="U22349" s="213"/>
      <c r="V22349" s="213"/>
      <c r="W22349" s="213"/>
      <c r="X22349" s="214"/>
      <c r="Y22349" s="214"/>
      <c r="Z22349" s="214"/>
      <c r="AA22349" s="217"/>
      <c r="AB22349" s="217"/>
      <c r="AC22349" s="217"/>
      <c r="AD22349" s="213"/>
    </row>
    <row r="22350" spans="20:30" x14ac:dyDescent="0.2">
      <c r="T22350" s="212"/>
      <c r="U22350" s="213"/>
      <c r="V22350" s="213"/>
      <c r="W22350" s="213"/>
      <c r="X22350" s="214"/>
      <c r="Y22350" s="214"/>
      <c r="Z22350" s="214"/>
      <c r="AA22350" s="217"/>
      <c r="AB22350" s="217"/>
      <c r="AC22350" s="217"/>
      <c r="AD22350" s="213"/>
    </row>
    <row r="22351" spans="20:30" x14ac:dyDescent="0.2">
      <c r="T22351" s="212"/>
      <c r="U22351" s="213"/>
      <c r="V22351" s="213"/>
      <c r="W22351" s="213"/>
      <c r="X22351" s="214"/>
      <c r="Y22351" s="214"/>
      <c r="Z22351" s="214"/>
      <c r="AA22351" s="217"/>
      <c r="AB22351" s="217"/>
      <c r="AC22351" s="217"/>
      <c r="AD22351" s="213"/>
    </row>
    <row r="22352" spans="20:30" x14ac:dyDescent="0.2">
      <c r="T22352" s="212"/>
      <c r="U22352" s="213"/>
      <c r="V22352" s="213"/>
      <c r="W22352" s="213"/>
      <c r="X22352" s="214"/>
      <c r="Y22352" s="214"/>
      <c r="Z22352" s="214"/>
      <c r="AA22352" s="217"/>
      <c r="AB22352" s="217"/>
      <c r="AC22352" s="217"/>
      <c r="AD22352" s="213"/>
    </row>
    <row r="22353" spans="20:30" x14ac:dyDescent="0.2">
      <c r="T22353" s="212"/>
      <c r="U22353" s="213"/>
      <c r="V22353" s="213"/>
      <c r="W22353" s="213"/>
      <c r="X22353" s="214"/>
      <c r="Y22353" s="214"/>
      <c r="Z22353" s="214"/>
      <c r="AA22353" s="217"/>
      <c r="AB22353" s="217"/>
      <c r="AC22353" s="217"/>
      <c r="AD22353" s="213"/>
    </row>
    <row r="22354" spans="20:30" x14ac:dyDescent="0.2">
      <c r="T22354" s="212"/>
      <c r="U22354" s="213"/>
      <c r="V22354" s="213"/>
      <c r="W22354" s="213"/>
      <c r="X22354" s="214"/>
      <c r="Y22354" s="214"/>
      <c r="Z22354" s="214"/>
      <c r="AA22354" s="217"/>
      <c r="AB22354" s="217"/>
      <c r="AC22354" s="217"/>
      <c r="AD22354" s="213"/>
    </row>
    <row r="22355" spans="20:30" x14ac:dyDescent="0.2">
      <c r="T22355" s="212"/>
      <c r="U22355" s="213"/>
      <c r="V22355" s="213"/>
      <c r="W22355" s="213"/>
      <c r="X22355" s="214"/>
      <c r="Y22355" s="214"/>
      <c r="Z22355" s="214"/>
      <c r="AA22355" s="217"/>
      <c r="AB22355" s="217"/>
      <c r="AC22355" s="217"/>
      <c r="AD22355" s="213"/>
    </row>
    <row r="22356" spans="20:30" x14ac:dyDescent="0.2">
      <c r="T22356" s="212"/>
      <c r="U22356" s="213"/>
      <c r="V22356" s="213"/>
      <c r="W22356" s="213"/>
      <c r="X22356" s="214"/>
      <c r="Y22356" s="214"/>
      <c r="Z22356" s="214"/>
      <c r="AA22356" s="217"/>
      <c r="AB22356" s="217"/>
      <c r="AC22356" s="217"/>
      <c r="AD22356" s="213"/>
    </row>
    <row r="22357" spans="20:30" x14ac:dyDescent="0.2">
      <c r="T22357" s="212"/>
      <c r="U22357" s="213"/>
      <c r="V22357" s="213"/>
      <c r="W22357" s="213"/>
      <c r="X22357" s="214"/>
      <c r="Y22357" s="214"/>
      <c r="Z22357" s="214"/>
      <c r="AA22357" s="217"/>
      <c r="AB22357" s="217"/>
      <c r="AC22357" s="217"/>
      <c r="AD22357" s="213"/>
    </row>
    <row r="22358" spans="20:30" x14ac:dyDescent="0.2">
      <c r="T22358" s="212"/>
      <c r="U22358" s="213"/>
      <c r="V22358" s="213"/>
      <c r="W22358" s="213"/>
      <c r="X22358" s="214"/>
      <c r="Y22358" s="214"/>
      <c r="Z22358" s="214"/>
      <c r="AA22358" s="217"/>
      <c r="AB22358" s="217"/>
      <c r="AC22358" s="217"/>
      <c r="AD22358" s="213"/>
    </row>
    <row r="22359" spans="20:30" x14ac:dyDescent="0.2">
      <c r="T22359" s="212"/>
      <c r="U22359" s="213"/>
      <c r="V22359" s="213"/>
      <c r="W22359" s="213"/>
      <c r="X22359" s="214"/>
      <c r="Y22359" s="214"/>
      <c r="Z22359" s="214"/>
      <c r="AA22359" s="217"/>
      <c r="AB22359" s="217"/>
      <c r="AC22359" s="217"/>
      <c r="AD22359" s="213"/>
    </row>
    <row r="22360" spans="20:30" x14ac:dyDescent="0.2">
      <c r="T22360" s="212"/>
      <c r="U22360" s="213"/>
      <c r="V22360" s="213"/>
      <c r="W22360" s="213"/>
      <c r="X22360" s="214"/>
      <c r="Y22360" s="214"/>
      <c r="Z22360" s="214"/>
      <c r="AA22360" s="217"/>
      <c r="AB22360" s="217"/>
      <c r="AC22360" s="217"/>
      <c r="AD22360" s="213"/>
    </row>
    <row r="22361" spans="20:30" x14ac:dyDescent="0.2">
      <c r="T22361" s="212"/>
      <c r="U22361" s="213"/>
      <c r="V22361" s="213"/>
      <c r="W22361" s="213"/>
      <c r="X22361" s="214"/>
      <c r="Y22361" s="214"/>
      <c r="Z22361" s="214"/>
      <c r="AA22361" s="217"/>
      <c r="AB22361" s="217"/>
      <c r="AC22361" s="217"/>
      <c r="AD22361" s="213"/>
    </row>
    <row r="22362" spans="20:30" x14ac:dyDescent="0.2">
      <c r="T22362" s="212"/>
      <c r="U22362" s="213"/>
      <c r="V22362" s="213"/>
      <c r="W22362" s="213"/>
      <c r="X22362" s="214"/>
      <c r="Y22362" s="214"/>
      <c r="Z22362" s="214"/>
      <c r="AA22362" s="217"/>
      <c r="AB22362" s="217"/>
      <c r="AC22362" s="217"/>
      <c r="AD22362" s="213"/>
    </row>
    <row r="22363" spans="20:30" x14ac:dyDescent="0.2">
      <c r="T22363" s="212"/>
      <c r="U22363" s="213"/>
      <c r="V22363" s="213"/>
      <c r="W22363" s="213"/>
      <c r="X22363" s="214"/>
      <c r="Y22363" s="214"/>
      <c r="Z22363" s="214"/>
      <c r="AA22363" s="217"/>
      <c r="AB22363" s="217"/>
      <c r="AC22363" s="217"/>
      <c r="AD22363" s="213"/>
    </row>
    <row r="22364" spans="20:30" x14ac:dyDescent="0.2">
      <c r="T22364" s="212"/>
      <c r="U22364" s="213"/>
      <c r="V22364" s="213"/>
      <c r="W22364" s="213"/>
      <c r="X22364" s="214"/>
      <c r="Y22364" s="214"/>
      <c r="Z22364" s="214"/>
      <c r="AA22364" s="217"/>
      <c r="AB22364" s="217"/>
      <c r="AC22364" s="217"/>
      <c r="AD22364" s="213"/>
    </row>
    <row r="22365" spans="20:30" x14ac:dyDescent="0.2">
      <c r="T22365" s="212"/>
      <c r="U22365" s="213"/>
      <c r="V22365" s="213"/>
      <c r="W22365" s="213"/>
      <c r="X22365" s="214"/>
      <c r="Y22365" s="214"/>
      <c r="Z22365" s="214"/>
      <c r="AA22365" s="217"/>
      <c r="AB22365" s="217"/>
      <c r="AC22365" s="217"/>
      <c r="AD22365" s="213"/>
    </row>
    <row r="22366" spans="20:30" x14ac:dyDescent="0.2">
      <c r="T22366" s="212"/>
      <c r="U22366" s="213"/>
      <c r="V22366" s="213"/>
      <c r="W22366" s="213"/>
      <c r="X22366" s="214"/>
      <c r="Y22366" s="214"/>
      <c r="Z22366" s="214"/>
      <c r="AA22366" s="217"/>
      <c r="AB22366" s="217"/>
      <c r="AC22366" s="217"/>
      <c r="AD22366" s="213"/>
    </row>
    <row r="22367" spans="20:30" x14ac:dyDescent="0.2">
      <c r="T22367" s="212"/>
      <c r="U22367" s="213"/>
      <c r="V22367" s="213"/>
      <c r="W22367" s="213"/>
      <c r="X22367" s="214"/>
      <c r="Y22367" s="214"/>
      <c r="Z22367" s="214"/>
      <c r="AA22367" s="217"/>
      <c r="AB22367" s="217"/>
      <c r="AC22367" s="217"/>
      <c r="AD22367" s="213"/>
    </row>
    <row r="22368" spans="20:30" x14ac:dyDescent="0.2">
      <c r="T22368" s="212"/>
      <c r="U22368" s="213"/>
      <c r="V22368" s="213"/>
      <c r="W22368" s="213"/>
      <c r="X22368" s="214"/>
      <c r="Y22368" s="214"/>
      <c r="Z22368" s="214"/>
      <c r="AA22368" s="217"/>
      <c r="AB22368" s="217"/>
      <c r="AC22368" s="217"/>
      <c r="AD22368" s="213"/>
    </row>
    <row r="22369" spans="20:30" x14ac:dyDescent="0.2">
      <c r="T22369" s="212"/>
      <c r="U22369" s="213"/>
      <c r="V22369" s="213"/>
      <c r="W22369" s="213"/>
      <c r="X22369" s="214"/>
      <c r="Y22369" s="214"/>
      <c r="Z22369" s="214"/>
      <c r="AA22369" s="217"/>
      <c r="AB22369" s="217"/>
      <c r="AC22369" s="217"/>
      <c r="AD22369" s="213"/>
    </row>
    <row r="22370" spans="20:30" x14ac:dyDescent="0.2">
      <c r="T22370" s="212"/>
      <c r="U22370" s="213"/>
      <c r="V22370" s="213"/>
      <c r="W22370" s="213"/>
      <c r="X22370" s="214"/>
      <c r="Y22370" s="214"/>
      <c r="Z22370" s="214"/>
      <c r="AA22370" s="217"/>
      <c r="AB22370" s="217"/>
      <c r="AC22370" s="217"/>
      <c r="AD22370" s="213"/>
    </row>
    <row r="22371" spans="20:30" x14ac:dyDescent="0.2">
      <c r="T22371" s="212"/>
      <c r="U22371" s="213"/>
      <c r="V22371" s="213"/>
      <c r="W22371" s="213"/>
      <c r="X22371" s="214"/>
      <c r="Y22371" s="214"/>
      <c r="Z22371" s="214"/>
      <c r="AA22371" s="217"/>
      <c r="AB22371" s="217"/>
      <c r="AC22371" s="217"/>
      <c r="AD22371" s="213"/>
    </row>
    <row r="22372" spans="20:30" x14ac:dyDescent="0.2">
      <c r="T22372" s="212"/>
      <c r="U22372" s="213"/>
      <c r="V22372" s="213"/>
      <c r="W22372" s="213"/>
      <c r="X22372" s="214"/>
      <c r="Y22372" s="214"/>
      <c r="Z22372" s="214"/>
      <c r="AA22372" s="217"/>
      <c r="AB22372" s="217"/>
      <c r="AC22372" s="217"/>
      <c r="AD22372" s="213"/>
    </row>
    <row r="22373" spans="20:30" x14ac:dyDescent="0.2">
      <c r="T22373" s="212"/>
      <c r="U22373" s="213"/>
      <c r="V22373" s="213"/>
      <c r="W22373" s="213"/>
      <c r="X22373" s="214"/>
      <c r="Y22373" s="214"/>
      <c r="Z22373" s="214"/>
      <c r="AA22373" s="217"/>
      <c r="AB22373" s="217"/>
      <c r="AC22373" s="217"/>
      <c r="AD22373" s="213"/>
    </row>
    <row r="22374" spans="20:30" x14ac:dyDescent="0.2">
      <c r="T22374" s="212"/>
      <c r="U22374" s="213"/>
      <c r="V22374" s="213"/>
      <c r="W22374" s="213"/>
      <c r="X22374" s="214"/>
      <c r="Y22374" s="214"/>
      <c r="Z22374" s="214"/>
      <c r="AA22374" s="217"/>
      <c r="AB22374" s="217"/>
      <c r="AC22374" s="217"/>
      <c r="AD22374" s="213"/>
    </row>
    <row r="22375" spans="20:30" x14ac:dyDescent="0.2">
      <c r="T22375" s="212"/>
      <c r="U22375" s="213"/>
      <c r="V22375" s="213"/>
      <c r="W22375" s="213"/>
      <c r="X22375" s="214"/>
      <c r="Y22375" s="214"/>
      <c r="Z22375" s="214"/>
      <c r="AA22375" s="217"/>
      <c r="AB22375" s="217"/>
      <c r="AC22375" s="217"/>
      <c r="AD22375" s="213"/>
    </row>
    <row r="22376" spans="20:30" x14ac:dyDescent="0.2">
      <c r="T22376" s="212"/>
      <c r="U22376" s="213"/>
      <c r="V22376" s="213"/>
      <c r="W22376" s="213"/>
      <c r="X22376" s="214"/>
      <c r="Y22376" s="214"/>
      <c r="Z22376" s="214"/>
      <c r="AA22376" s="217"/>
      <c r="AB22376" s="217"/>
      <c r="AC22376" s="217"/>
      <c r="AD22376" s="213"/>
    </row>
    <row r="22377" spans="20:30" x14ac:dyDescent="0.2">
      <c r="T22377" s="212"/>
      <c r="U22377" s="213"/>
      <c r="V22377" s="213"/>
      <c r="W22377" s="213"/>
      <c r="X22377" s="214"/>
      <c r="Y22377" s="214"/>
      <c r="Z22377" s="214"/>
      <c r="AA22377" s="217"/>
      <c r="AB22377" s="217"/>
      <c r="AC22377" s="217"/>
      <c r="AD22377" s="213"/>
    </row>
    <row r="22378" spans="20:30" x14ac:dyDescent="0.2">
      <c r="T22378" s="212"/>
      <c r="U22378" s="213"/>
      <c r="V22378" s="213"/>
      <c r="W22378" s="213"/>
      <c r="X22378" s="214"/>
      <c r="Y22378" s="214"/>
      <c r="Z22378" s="214"/>
      <c r="AA22378" s="217"/>
      <c r="AB22378" s="217"/>
      <c r="AC22378" s="217"/>
      <c r="AD22378" s="213"/>
    </row>
    <row r="22379" spans="20:30" x14ac:dyDescent="0.2">
      <c r="T22379" s="212"/>
      <c r="U22379" s="213"/>
      <c r="V22379" s="213"/>
      <c r="W22379" s="213"/>
      <c r="X22379" s="214"/>
      <c r="Y22379" s="214"/>
      <c r="Z22379" s="214"/>
      <c r="AA22379" s="217"/>
      <c r="AB22379" s="217"/>
      <c r="AC22379" s="217"/>
      <c r="AD22379" s="213"/>
    </row>
    <row r="22380" spans="20:30" x14ac:dyDescent="0.2">
      <c r="T22380" s="212"/>
      <c r="U22380" s="213"/>
      <c r="V22380" s="213"/>
      <c r="W22380" s="213"/>
      <c r="X22380" s="214"/>
      <c r="Y22380" s="214"/>
      <c r="Z22380" s="214"/>
      <c r="AA22380" s="217"/>
      <c r="AB22380" s="217"/>
      <c r="AC22380" s="217"/>
      <c r="AD22380" s="213"/>
    </row>
    <row r="22381" spans="20:30" x14ac:dyDescent="0.2">
      <c r="T22381" s="212"/>
      <c r="U22381" s="213"/>
      <c r="V22381" s="213"/>
      <c r="W22381" s="213"/>
      <c r="X22381" s="214"/>
      <c r="Y22381" s="214"/>
      <c r="Z22381" s="214"/>
      <c r="AA22381" s="217"/>
      <c r="AB22381" s="217"/>
      <c r="AC22381" s="217"/>
      <c r="AD22381" s="213"/>
    </row>
    <row r="22382" spans="20:30" x14ac:dyDescent="0.2">
      <c r="T22382" s="212"/>
      <c r="U22382" s="213"/>
      <c r="V22382" s="213"/>
      <c r="W22382" s="213"/>
      <c r="X22382" s="214"/>
      <c r="Y22382" s="214"/>
      <c r="Z22382" s="214"/>
      <c r="AA22382" s="217"/>
      <c r="AB22382" s="217"/>
      <c r="AC22382" s="217"/>
      <c r="AD22382" s="213"/>
    </row>
    <row r="22383" spans="20:30" x14ac:dyDescent="0.2">
      <c r="T22383" s="212"/>
      <c r="U22383" s="213"/>
      <c r="V22383" s="213"/>
      <c r="W22383" s="213"/>
      <c r="X22383" s="214"/>
      <c r="Y22383" s="214"/>
      <c r="Z22383" s="214"/>
      <c r="AA22383" s="217"/>
      <c r="AB22383" s="217"/>
      <c r="AC22383" s="217"/>
      <c r="AD22383" s="213"/>
    </row>
    <row r="22384" spans="20:30" x14ac:dyDescent="0.2">
      <c r="T22384" s="212"/>
      <c r="U22384" s="213"/>
      <c r="V22384" s="213"/>
      <c r="W22384" s="213"/>
      <c r="X22384" s="214"/>
      <c r="Y22384" s="214"/>
      <c r="Z22384" s="214"/>
      <c r="AA22384" s="217"/>
      <c r="AB22384" s="217"/>
      <c r="AC22384" s="217"/>
      <c r="AD22384" s="213"/>
    </row>
    <row r="22385" spans="20:30" x14ac:dyDescent="0.2">
      <c r="T22385" s="212"/>
      <c r="U22385" s="213"/>
      <c r="V22385" s="213"/>
      <c r="W22385" s="213"/>
      <c r="X22385" s="214"/>
      <c r="Y22385" s="214"/>
      <c r="Z22385" s="214"/>
      <c r="AA22385" s="217"/>
      <c r="AB22385" s="217"/>
      <c r="AC22385" s="217"/>
      <c r="AD22385" s="213"/>
    </row>
    <row r="22386" spans="20:30" x14ac:dyDescent="0.2">
      <c r="T22386" s="212"/>
      <c r="U22386" s="213"/>
      <c r="V22386" s="213"/>
      <c r="W22386" s="213"/>
      <c r="X22386" s="214"/>
      <c r="Y22386" s="214"/>
      <c r="Z22386" s="214"/>
      <c r="AA22386" s="217"/>
      <c r="AB22386" s="217"/>
      <c r="AC22386" s="217"/>
      <c r="AD22386" s="213"/>
    </row>
    <row r="22387" spans="20:30" x14ac:dyDescent="0.2">
      <c r="T22387" s="212"/>
      <c r="U22387" s="213"/>
      <c r="V22387" s="213"/>
      <c r="W22387" s="213"/>
      <c r="X22387" s="214"/>
      <c r="Y22387" s="214"/>
      <c r="Z22387" s="214"/>
      <c r="AA22387" s="217"/>
      <c r="AB22387" s="217"/>
      <c r="AC22387" s="217"/>
      <c r="AD22387" s="213"/>
    </row>
    <row r="22388" spans="20:30" x14ac:dyDescent="0.2">
      <c r="T22388" s="212"/>
      <c r="U22388" s="213"/>
      <c r="V22388" s="213"/>
      <c r="W22388" s="213"/>
      <c r="X22388" s="214"/>
      <c r="Y22388" s="214"/>
      <c r="Z22388" s="214"/>
      <c r="AA22388" s="217"/>
      <c r="AB22388" s="217"/>
      <c r="AC22388" s="217"/>
      <c r="AD22388" s="213"/>
    </row>
    <row r="22389" spans="20:30" x14ac:dyDescent="0.2">
      <c r="T22389" s="212"/>
      <c r="U22389" s="213"/>
      <c r="V22389" s="213"/>
      <c r="W22389" s="213"/>
      <c r="X22389" s="214"/>
      <c r="Y22389" s="214"/>
      <c r="Z22389" s="214"/>
      <c r="AA22389" s="217"/>
      <c r="AB22389" s="217"/>
      <c r="AC22389" s="217"/>
      <c r="AD22389" s="213"/>
    </row>
    <row r="22390" spans="20:30" x14ac:dyDescent="0.2">
      <c r="T22390" s="212"/>
      <c r="U22390" s="213"/>
      <c r="V22390" s="213"/>
      <c r="W22390" s="213"/>
      <c r="X22390" s="214"/>
      <c r="Y22390" s="214"/>
      <c r="Z22390" s="214"/>
      <c r="AA22390" s="217"/>
      <c r="AB22390" s="217"/>
      <c r="AC22390" s="217"/>
      <c r="AD22390" s="213"/>
    </row>
    <row r="22391" spans="20:30" x14ac:dyDescent="0.2">
      <c r="T22391" s="212"/>
      <c r="U22391" s="213"/>
      <c r="V22391" s="213"/>
      <c r="W22391" s="213"/>
      <c r="X22391" s="214"/>
      <c r="Y22391" s="214"/>
      <c r="Z22391" s="214"/>
      <c r="AA22391" s="217"/>
      <c r="AB22391" s="217"/>
      <c r="AC22391" s="217"/>
      <c r="AD22391" s="213"/>
    </row>
    <row r="22392" spans="20:30" x14ac:dyDescent="0.2">
      <c r="T22392" s="212"/>
      <c r="U22392" s="213"/>
      <c r="V22392" s="213"/>
      <c r="W22392" s="213"/>
      <c r="X22392" s="214"/>
      <c r="Y22392" s="214"/>
      <c r="Z22392" s="214"/>
      <c r="AA22392" s="217"/>
      <c r="AB22392" s="217"/>
      <c r="AC22392" s="217"/>
      <c r="AD22392" s="213"/>
    </row>
    <row r="22393" spans="20:30" x14ac:dyDescent="0.2">
      <c r="T22393" s="212"/>
      <c r="U22393" s="213"/>
      <c r="V22393" s="213"/>
      <c r="W22393" s="213"/>
      <c r="X22393" s="214"/>
      <c r="Y22393" s="214"/>
      <c r="Z22393" s="214"/>
      <c r="AA22393" s="217"/>
      <c r="AB22393" s="217"/>
      <c r="AC22393" s="217"/>
      <c r="AD22393" s="213"/>
    </row>
    <row r="22394" spans="20:30" x14ac:dyDescent="0.2">
      <c r="T22394" s="212"/>
      <c r="U22394" s="213"/>
      <c r="V22394" s="213"/>
      <c r="W22394" s="213"/>
      <c r="X22394" s="214"/>
      <c r="Y22394" s="214"/>
      <c r="Z22394" s="214"/>
      <c r="AA22394" s="217"/>
      <c r="AB22394" s="217"/>
      <c r="AC22394" s="217"/>
      <c r="AD22394" s="213"/>
    </row>
    <row r="22395" spans="20:30" x14ac:dyDescent="0.2">
      <c r="T22395" s="212"/>
      <c r="U22395" s="213"/>
      <c r="V22395" s="213"/>
      <c r="W22395" s="213"/>
      <c r="X22395" s="214"/>
      <c r="Y22395" s="214"/>
      <c r="Z22395" s="214"/>
      <c r="AA22395" s="217"/>
      <c r="AB22395" s="217"/>
      <c r="AC22395" s="217"/>
      <c r="AD22395" s="213"/>
    </row>
    <row r="22396" spans="20:30" x14ac:dyDescent="0.2">
      <c r="T22396" s="212"/>
      <c r="U22396" s="213"/>
      <c r="V22396" s="213"/>
      <c r="W22396" s="213"/>
      <c r="X22396" s="214"/>
      <c r="Y22396" s="214"/>
      <c r="Z22396" s="214"/>
      <c r="AA22396" s="217"/>
      <c r="AB22396" s="217"/>
      <c r="AC22396" s="217"/>
      <c r="AD22396" s="213"/>
    </row>
    <row r="22397" spans="20:30" x14ac:dyDescent="0.2">
      <c r="T22397" s="212"/>
      <c r="U22397" s="213"/>
      <c r="V22397" s="213"/>
      <c r="W22397" s="213"/>
      <c r="X22397" s="214"/>
      <c r="Y22397" s="214"/>
      <c r="Z22397" s="214"/>
      <c r="AA22397" s="217"/>
      <c r="AB22397" s="217"/>
      <c r="AC22397" s="217"/>
      <c r="AD22397" s="213"/>
    </row>
    <row r="22398" spans="20:30" x14ac:dyDescent="0.2">
      <c r="T22398" s="212"/>
      <c r="U22398" s="213"/>
      <c r="V22398" s="213"/>
      <c r="W22398" s="213"/>
      <c r="X22398" s="214"/>
      <c r="Y22398" s="214"/>
      <c r="Z22398" s="214"/>
      <c r="AA22398" s="217"/>
      <c r="AB22398" s="217"/>
      <c r="AC22398" s="217"/>
      <c r="AD22398" s="213"/>
    </row>
    <row r="22399" spans="20:30" x14ac:dyDescent="0.2">
      <c r="T22399" s="212"/>
      <c r="U22399" s="213"/>
      <c r="V22399" s="213"/>
      <c r="W22399" s="213"/>
      <c r="X22399" s="214"/>
      <c r="Y22399" s="214"/>
      <c r="Z22399" s="214"/>
      <c r="AA22399" s="217"/>
      <c r="AB22399" s="217"/>
      <c r="AC22399" s="217"/>
      <c r="AD22399" s="213"/>
    </row>
    <row r="22400" spans="20:30" x14ac:dyDescent="0.2">
      <c r="T22400" s="212"/>
      <c r="U22400" s="213"/>
      <c r="V22400" s="213"/>
      <c r="W22400" s="213"/>
      <c r="X22400" s="214"/>
      <c r="Y22400" s="214"/>
      <c r="Z22400" s="214"/>
      <c r="AA22400" s="217"/>
      <c r="AB22400" s="217"/>
      <c r="AC22400" s="217"/>
      <c r="AD22400" s="213"/>
    </row>
    <row r="22401" spans="20:30" x14ac:dyDescent="0.2">
      <c r="T22401" s="212"/>
      <c r="U22401" s="213"/>
      <c r="V22401" s="213"/>
      <c r="W22401" s="213"/>
      <c r="X22401" s="214"/>
      <c r="Y22401" s="214"/>
      <c r="Z22401" s="214"/>
      <c r="AA22401" s="217"/>
      <c r="AB22401" s="217"/>
      <c r="AC22401" s="217"/>
      <c r="AD22401" s="213"/>
    </row>
    <row r="22402" spans="20:30" x14ac:dyDescent="0.2">
      <c r="T22402" s="212"/>
      <c r="U22402" s="213"/>
      <c r="V22402" s="213"/>
      <c r="W22402" s="213"/>
      <c r="X22402" s="214"/>
      <c r="Y22402" s="214"/>
      <c r="Z22402" s="214"/>
      <c r="AA22402" s="217"/>
      <c r="AB22402" s="217"/>
      <c r="AC22402" s="217"/>
      <c r="AD22402" s="213"/>
    </row>
    <row r="22403" spans="20:30" x14ac:dyDescent="0.2">
      <c r="T22403" s="212"/>
      <c r="U22403" s="213"/>
      <c r="V22403" s="213"/>
      <c r="W22403" s="213"/>
      <c r="X22403" s="214"/>
      <c r="Y22403" s="214"/>
      <c r="Z22403" s="214"/>
      <c r="AA22403" s="217"/>
      <c r="AB22403" s="217"/>
      <c r="AC22403" s="217"/>
      <c r="AD22403" s="213"/>
    </row>
    <row r="22404" spans="20:30" x14ac:dyDescent="0.2">
      <c r="T22404" s="212"/>
      <c r="U22404" s="213"/>
      <c r="V22404" s="213"/>
      <c r="W22404" s="213"/>
      <c r="X22404" s="214"/>
      <c r="Y22404" s="214"/>
      <c r="Z22404" s="214"/>
      <c r="AA22404" s="217"/>
      <c r="AB22404" s="217"/>
      <c r="AC22404" s="217"/>
      <c r="AD22404" s="213"/>
    </row>
    <row r="22405" spans="20:30" x14ac:dyDescent="0.2">
      <c r="T22405" s="212"/>
      <c r="U22405" s="213"/>
      <c r="V22405" s="213"/>
      <c r="W22405" s="213"/>
      <c r="X22405" s="214"/>
      <c r="Y22405" s="214"/>
      <c r="Z22405" s="214"/>
      <c r="AA22405" s="217"/>
      <c r="AB22405" s="217"/>
      <c r="AC22405" s="217"/>
      <c r="AD22405" s="213"/>
    </row>
    <row r="22406" spans="20:30" x14ac:dyDescent="0.2">
      <c r="T22406" s="212"/>
      <c r="U22406" s="213"/>
      <c r="V22406" s="213"/>
      <c r="W22406" s="213"/>
      <c r="X22406" s="214"/>
      <c r="Y22406" s="214"/>
      <c r="Z22406" s="214"/>
      <c r="AA22406" s="217"/>
      <c r="AB22406" s="217"/>
      <c r="AC22406" s="217"/>
      <c r="AD22406" s="213"/>
    </row>
    <row r="22407" spans="20:30" x14ac:dyDescent="0.2">
      <c r="T22407" s="212"/>
      <c r="U22407" s="213"/>
      <c r="V22407" s="213"/>
      <c r="W22407" s="213"/>
      <c r="X22407" s="214"/>
      <c r="Y22407" s="214"/>
      <c r="Z22407" s="214"/>
      <c r="AA22407" s="217"/>
      <c r="AB22407" s="217"/>
      <c r="AC22407" s="217"/>
      <c r="AD22407" s="213"/>
    </row>
    <row r="22408" spans="20:30" x14ac:dyDescent="0.2">
      <c r="T22408" s="212"/>
      <c r="U22408" s="213"/>
      <c r="V22408" s="213"/>
      <c r="W22408" s="213"/>
      <c r="X22408" s="214"/>
      <c r="Y22408" s="214"/>
      <c r="Z22408" s="214"/>
      <c r="AA22408" s="217"/>
      <c r="AB22408" s="217"/>
      <c r="AC22408" s="217"/>
      <c r="AD22408" s="213"/>
    </row>
    <row r="22409" spans="20:30" x14ac:dyDescent="0.2">
      <c r="T22409" s="212"/>
      <c r="U22409" s="213"/>
      <c r="V22409" s="213"/>
      <c r="W22409" s="213"/>
      <c r="X22409" s="214"/>
      <c r="Y22409" s="214"/>
      <c r="Z22409" s="214"/>
      <c r="AA22409" s="217"/>
      <c r="AB22409" s="217"/>
      <c r="AC22409" s="217"/>
      <c r="AD22409" s="213"/>
    </row>
    <row r="22410" spans="20:30" x14ac:dyDescent="0.2">
      <c r="T22410" s="212"/>
      <c r="U22410" s="213"/>
      <c r="V22410" s="213"/>
      <c r="W22410" s="213"/>
      <c r="X22410" s="214"/>
      <c r="Y22410" s="214"/>
      <c r="Z22410" s="214"/>
      <c r="AA22410" s="217"/>
      <c r="AB22410" s="217"/>
      <c r="AC22410" s="217"/>
      <c r="AD22410" s="213"/>
    </row>
    <row r="22411" spans="20:30" x14ac:dyDescent="0.2">
      <c r="T22411" s="212"/>
      <c r="U22411" s="213"/>
      <c r="V22411" s="213"/>
      <c r="W22411" s="213"/>
      <c r="X22411" s="214"/>
      <c r="Y22411" s="214"/>
      <c r="Z22411" s="214"/>
      <c r="AA22411" s="217"/>
      <c r="AB22411" s="217"/>
      <c r="AC22411" s="217"/>
      <c r="AD22411" s="213"/>
    </row>
    <row r="22412" spans="20:30" x14ac:dyDescent="0.2">
      <c r="T22412" s="212"/>
      <c r="U22412" s="213"/>
      <c r="V22412" s="213"/>
      <c r="W22412" s="213"/>
      <c r="X22412" s="214"/>
      <c r="Y22412" s="214"/>
      <c r="Z22412" s="214"/>
      <c r="AA22412" s="217"/>
      <c r="AB22412" s="217"/>
      <c r="AC22412" s="217"/>
      <c r="AD22412" s="213"/>
    </row>
    <row r="22413" spans="20:30" x14ac:dyDescent="0.2">
      <c r="T22413" s="212"/>
      <c r="U22413" s="213"/>
      <c r="V22413" s="213"/>
      <c r="W22413" s="213"/>
      <c r="X22413" s="214"/>
      <c r="Y22413" s="214"/>
      <c r="Z22413" s="214"/>
      <c r="AA22413" s="217"/>
      <c r="AB22413" s="217"/>
      <c r="AC22413" s="217"/>
      <c r="AD22413" s="213"/>
    </row>
    <row r="22414" spans="20:30" x14ac:dyDescent="0.2">
      <c r="T22414" s="212"/>
      <c r="U22414" s="213"/>
      <c r="V22414" s="213"/>
      <c r="W22414" s="213"/>
      <c r="X22414" s="214"/>
      <c r="Y22414" s="214"/>
      <c r="Z22414" s="214"/>
      <c r="AA22414" s="217"/>
      <c r="AB22414" s="217"/>
      <c r="AC22414" s="217"/>
      <c r="AD22414" s="213"/>
    </row>
    <row r="22415" spans="20:30" x14ac:dyDescent="0.2">
      <c r="T22415" s="212"/>
      <c r="U22415" s="213"/>
      <c r="V22415" s="213"/>
      <c r="W22415" s="213"/>
      <c r="X22415" s="214"/>
      <c r="Y22415" s="214"/>
      <c r="Z22415" s="214"/>
      <c r="AA22415" s="217"/>
      <c r="AB22415" s="217"/>
      <c r="AC22415" s="217"/>
      <c r="AD22415" s="213"/>
    </row>
    <row r="22416" spans="20:30" x14ac:dyDescent="0.2">
      <c r="T22416" s="212"/>
      <c r="U22416" s="213"/>
      <c r="V22416" s="213"/>
      <c r="W22416" s="213"/>
      <c r="X22416" s="214"/>
      <c r="Y22416" s="214"/>
      <c r="Z22416" s="214"/>
      <c r="AA22416" s="217"/>
      <c r="AB22416" s="217"/>
      <c r="AC22416" s="217"/>
      <c r="AD22416" s="213"/>
    </row>
    <row r="22417" spans="20:30" x14ac:dyDescent="0.2">
      <c r="T22417" s="212"/>
      <c r="U22417" s="213"/>
      <c r="V22417" s="213"/>
      <c r="W22417" s="213"/>
      <c r="X22417" s="214"/>
      <c r="Y22417" s="214"/>
      <c r="Z22417" s="214"/>
      <c r="AA22417" s="217"/>
      <c r="AB22417" s="217"/>
      <c r="AC22417" s="217"/>
      <c r="AD22417" s="213"/>
    </row>
    <row r="22418" spans="20:30" x14ac:dyDescent="0.2">
      <c r="T22418" s="212"/>
      <c r="U22418" s="213"/>
      <c r="V22418" s="213"/>
      <c r="W22418" s="213"/>
      <c r="X22418" s="214"/>
      <c r="Y22418" s="214"/>
      <c r="Z22418" s="214"/>
      <c r="AA22418" s="217"/>
      <c r="AB22418" s="217"/>
      <c r="AC22418" s="217"/>
      <c r="AD22418" s="213"/>
    </row>
    <row r="22419" spans="20:30" x14ac:dyDescent="0.2">
      <c r="T22419" s="212"/>
      <c r="U22419" s="213"/>
      <c r="V22419" s="213"/>
      <c r="W22419" s="213"/>
      <c r="X22419" s="214"/>
      <c r="Y22419" s="214"/>
      <c r="Z22419" s="214"/>
      <c r="AA22419" s="217"/>
      <c r="AB22419" s="217"/>
      <c r="AC22419" s="217"/>
      <c r="AD22419" s="213"/>
    </row>
    <row r="22420" spans="20:30" x14ac:dyDescent="0.2">
      <c r="T22420" s="212"/>
      <c r="U22420" s="213"/>
      <c r="V22420" s="213"/>
      <c r="W22420" s="213"/>
      <c r="X22420" s="214"/>
      <c r="Y22420" s="214"/>
      <c r="Z22420" s="214"/>
      <c r="AA22420" s="217"/>
      <c r="AB22420" s="217"/>
      <c r="AC22420" s="217"/>
      <c r="AD22420" s="213"/>
    </row>
    <row r="22421" spans="20:30" x14ac:dyDescent="0.2">
      <c r="T22421" s="212"/>
      <c r="U22421" s="213"/>
      <c r="V22421" s="213"/>
      <c r="W22421" s="213"/>
      <c r="X22421" s="214"/>
      <c r="Y22421" s="214"/>
      <c r="Z22421" s="214"/>
      <c r="AA22421" s="217"/>
      <c r="AB22421" s="217"/>
      <c r="AC22421" s="217"/>
      <c r="AD22421" s="213"/>
    </row>
    <row r="22422" spans="20:30" x14ac:dyDescent="0.2">
      <c r="T22422" s="212"/>
      <c r="U22422" s="213"/>
      <c r="V22422" s="213"/>
      <c r="W22422" s="213"/>
      <c r="X22422" s="214"/>
      <c r="Y22422" s="214"/>
      <c r="Z22422" s="214"/>
      <c r="AA22422" s="217"/>
      <c r="AB22422" s="217"/>
      <c r="AC22422" s="217"/>
      <c r="AD22422" s="213"/>
    </row>
    <row r="22423" spans="20:30" x14ac:dyDescent="0.2">
      <c r="T22423" s="212"/>
      <c r="U22423" s="213"/>
      <c r="V22423" s="213"/>
      <c r="W22423" s="213"/>
      <c r="X22423" s="214"/>
      <c r="Y22423" s="214"/>
      <c r="Z22423" s="214"/>
      <c r="AA22423" s="217"/>
      <c r="AB22423" s="217"/>
      <c r="AC22423" s="217"/>
      <c r="AD22423" s="213"/>
    </row>
    <row r="22424" spans="20:30" x14ac:dyDescent="0.2">
      <c r="T22424" s="212"/>
      <c r="U22424" s="213"/>
      <c r="V22424" s="213"/>
      <c r="W22424" s="213"/>
      <c r="X22424" s="214"/>
      <c r="Y22424" s="214"/>
      <c r="Z22424" s="214"/>
      <c r="AA22424" s="217"/>
      <c r="AB22424" s="217"/>
      <c r="AC22424" s="217"/>
      <c r="AD22424" s="213"/>
    </row>
    <row r="22425" spans="20:30" x14ac:dyDescent="0.2">
      <c r="T22425" s="212"/>
      <c r="U22425" s="213"/>
      <c r="V22425" s="213"/>
      <c r="W22425" s="213"/>
      <c r="X22425" s="214"/>
      <c r="Y22425" s="214"/>
      <c r="Z22425" s="214"/>
      <c r="AA22425" s="217"/>
      <c r="AB22425" s="217"/>
      <c r="AC22425" s="217"/>
      <c r="AD22425" s="213"/>
    </row>
    <row r="22426" spans="20:30" x14ac:dyDescent="0.2">
      <c r="T22426" s="212"/>
      <c r="U22426" s="213"/>
      <c r="V22426" s="213"/>
      <c r="W22426" s="213"/>
      <c r="X22426" s="214"/>
      <c r="Y22426" s="214"/>
      <c r="Z22426" s="214"/>
      <c r="AA22426" s="217"/>
      <c r="AB22426" s="217"/>
      <c r="AC22426" s="217"/>
      <c r="AD22426" s="213"/>
    </row>
    <row r="22427" spans="20:30" x14ac:dyDescent="0.2">
      <c r="T22427" s="212"/>
      <c r="U22427" s="213"/>
      <c r="V22427" s="213"/>
      <c r="W22427" s="213"/>
      <c r="X22427" s="214"/>
      <c r="Y22427" s="214"/>
      <c r="Z22427" s="214"/>
      <c r="AA22427" s="217"/>
      <c r="AB22427" s="217"/>
      <c r="AC22427" s="217"/>
      <c r="AD22427" s="213"/>
    </row>
    <row r="22428" spans="20:30" x14ac:dyDescent="0.2">
      <c r="T22428" s="212"/>
      <c r="U22428" s="213"/>
      <c r="V22428" s="213"/>
      <c r="W22428" s="213"/>
      <c r="X22428" s="214"/>
      <c r="Y22428" s="214"/>
      <c r="Z22428" s="214"/>
      <c r="AA22428" s="217"/>
      <c r="AB22428" s="217"/>
      <c r="AC22428" s="217"/>
      <c r="AD22428" s="213"/>
    </row>
    <row r="22429" spans="20:30" x14ac:dyDescent="0.2">
      <c r="T22429" s="212"/>
      <c r="U22429" s="213"/>
      <c r="V22429" s="213"/>
      <c r="W22429" s="213"/>
      <c r="X22429" s="214"/>
      <c r="Y22429" s="214"/>
      <c r="Z22429" s="214"/>
      <c r="AA22429" s="217"/>
      <c r="AB22429" s="217"/>
      <c r="AC22429" s="217"/>
      <c r="AD22429" s="213"/>
    </row>
    <row r="22430" spans="20:30" x14ac:dyDescent="0.2">
      <c r="T22430" s="212"/>
      <c r="U22430" s="213"/>
      <c r="V22430" s="213"/>
      <c r="W22430" s="213"/>
      <c r="X22430" s="214"/>
      <c r="Y22430" s="214"/>
      <c r="Z22430" s="214"/>
      <c r="AA22430" s="217"/>
      <c r="AB22430" s="217"/>
      <c r="AC22430" s="217"/>
      <c r="AD22430" s="213"/>
    </row>
    <row r="22431" spans="20:30" x14ac:dyDescent="0.2">
      <c r="T22431" s="212"/>
      <c r="U22431" s="213"/>
      <c r="V22431" s="213"/>
      <c r="W22431" s="213"/>
      <c r="X22431" s="214"/>
      <c r="Y22431" s="214"/>
      <c r="Z22431" s="214"/>
      <c r="AA22431" s="217"/>
      <c r="AB22431" s="217"/>
      <c r="AC22431" s="217"/>
      <c r="AD22431" s="213"/>
    </row>
    <row r="22432" spans="20:30" x14ac:dyDescent="0.2">
      <c r="T22432" s="212"/>
      <c r="U22432" s="213"/>
      <c r="V22432" s="213"/>
      <c r="W22432" s="213"/>
      <c r="X22432" s="214"/>
      <c r="Y22432" s="214"/>
      <c r="Z22432" s="214"/>
      <c r="AA22432" s="217"/>
      <c r="AB22432" s="217"/>
      <c r="AC22432" s="217"/>
      <c r="AD22432" s="213"/>
    </row>
    <row r="22433" spans="20:30" x14ac:dyDescent="0.2">
      <c r="T22433" s="212"/>
      <c r="U22433" s="213"/>
      <c r="V22433" s="213"/>
      <c r="W22433" s="213"/>
      <c r="X22433" s="214"/>
      <c r="Y22433" s="214"/>
      <c r="Z22433" s="214"/>
      <c r="AA22433" s="217"/>
      <c r="AB22433" s="217"/>
      <c r="AC22433" s="217"/>
      <c r="AD22433" s="213"/>
    </row>
    <row r="22434" spans="20:30" x14ac:dyDescent="0.2">
      <c r="T22434" s="212"/>
      <c r="U22434" s="213"/>
      <c r="V22434" s="213"/>
      <c r="W22434" s="213"/>
      <c r="X22434" s="214"/>
      <c r="Y22434" s="214"/>
      <c r="Z22434" s="214"/>
      <c r="AA22434" s="217"/>
      <c r="AB22434" s="217"/>
      <c r="AC22434" s="217"/>
      <c r="AD22434" s="213"/>
    </row>
    <row r="22435" spans="20:30" x14ac:dyDescent="0.2">
      <c r="T22435" s="212"/>
      <c r="U22435" s="213"/>
      <c r="V22435" s="213"/>
      <c r="W22435" s="213"/>
      <c r="X22435" s="214"/>
      <c r="Y22435" s="214"/>
      <c r="Z22435" s="214"/>
      <c r="AA22435" s="217"/>
      <c r="AB22435" s="217"/>
      <c r="AC22435" s="217"/>
      <c r="AD22435" s="213"/>
    </row>
    <row r="22436" spans="20:30" x14ac:dyDescent="0.2">
      <c r="T22436" s="212"/>
      <c r="U22436" s="213"/>
      <c r="V22436" s="213"/>
      <c r="W22436" s="213"/>
      <c r="X22436" s="214"/>
      <c r="Y22436" s="214"/>
      <c r="Z22436" s="214"/>
      <c r="AA22436" s="217"/>
      <c r="AB22436" s="217"/>
      <c r="AC22436" s="217"/>
      <c r="AD22436" s="213"/>
    </row>
    <row r="22437" spans="20:30" x14ac:dyDescent="0.2">
      <c r="T22437" s="212"/>
      <c r="U22437" s="213"/>
      <c r="V22437" s="213"/>
      <c r="W22437" s="213"/>
      <c r="X22437" s="214"/>
      <c r="Y22437" s="214"/>
      <c r="Z22437" s="214"/>
      <c r="AA22437" s="217"/>
      <c r="AB22437" s="217"/>
      <c r="AC22437" s="217"/>
      <c r="AD22437" s="213"/>
    </row>
    <row r="22438" spans="20:30" x14ac:dyDescent="0.2">
      <c r="T22438" s="212"/>
      <c r="U22438" s="213"/>
      <c r="V22438" s="213"/>
      <c r="W22438" s="213"/>
      <c r="X22438" s="214"/>
      <c r="Y22438" s="214"/>
      <c r="Z22438" s="214"/>
      <c r="AA22438" s="217"/>
      <c r="AB22438" s="217"/>
      <c r="AC22438" s="217"/>
      <c r="AD22438" s="213"/>
    </row>
    <row r="22439" spans="20:30" x14ac:dyDescent="0.2">
      <c r="T22439" s="212"/>
      <c r="U22439" s="213"/>
      <c r="V22439" s="213"/>
      <c r="W22439" s="213"/>
      <c r="X22439" s="214"/>
      <c r="Y22439" s="214"/>
      <c r="Z22439" s="214"/>
      <c r="AA22439" s="217"/>
      <c r="AB22439" s="217"/>
      <c r="AC22439" s="217"/>
      <c r="AD22439" s="213"/>
    </row>
    <row r="22440" spans="20:30" x14ac:dyDescent="0.2">
      <c r="T22440" s="212"/>
      <c r="U22440" s="213"/>
      <c r="V22440" s="213"/>
      <c r="W22440" s="213"/>
      <c r="X22440" s="214"/>
      <c r="Y22440" s="214"/>
      <c r="Z22440" s="214"/>
      <c r="AA22440" s="217"/>
      <c r="AB22440" s="217"/>
      <c r="AC22440" s="217"/>
      <c r="AD22440" s="213"/>
    </row>
    <row r="22441" spans="20:30" x14ac:dyDescent="0.2">
      <c r="T22441" s="212"/>
      <c r="U22441" s="213"/>
      <c r="V22441" s="213"/>
      <c r="W22441" s="213"/>
      <c r="X22441" s="214"/>
      <c r="Y22441" s="214"/>
      <c r="Z22441" s="214"/>
      <c r="AA22441" s="217"/>
      <c r="AB22441" s="217"/>
      <c r="AC22441" s="217"/>
      <c r="AD22441" s="213"/>
    </row>
    <row r="22442" spans="20:30" x14ac:dyDescent="0.2">
      <c r="T22442" s="212"/>
      <c r="U22442" s="213"/>
      <c r="V22442" s="213"/>
      <c r="W22442" s="213"/>
      <c r="X22442" s="214"/>
      <c r="Y22442" s="214"/>
      <c r="Z22442" s="214"/>
      <c r="AA22442" s="217"/>
      <c r="AB22442" s="217"/>
      <c r="AC22442" s="217"/>
      <c r="AD22442" s="213"/>
    </row>
    <row r="22443" spans="20:30" x14ac:dyDescent="0.2">
      <c r="T22443" s="212"/>
      <c r="U22443" s="213"/>
      <c r="V22443" s="213"/>
      <c r="W22443" s="213"/>
      <c r="X22443" s="214"/>
      <c r="Y22443" s="214"/>
      <c r="Z22443" s="214"/>
      <c r="AA22443" s="217"/>
      <c r="AB22443" s="217"/>
      <c r="AC22443" s="217"/>
      <c r="AD22443" s="213"/>
    </row>
    <row r="22444" spans="20:30" x14ac:dyDescent="0.2">
      <c r="T22444" s="212"/>
      <c r="U22444" s="213"/>
      <c r="V22444" s="213"/>
      <c r="W22444" s="213"/>
      <c r="X22444" s="214"/>
      <c r="Y22444" s="214"/>
      <c r="Z22444" s="214"/>
      <c r="AA22444" s="217"/>
      <c r="AB22444" s="217"/>
      <c r="AC22444" s="217"/>
      <c r="AD22444" s="213"/>
    </row>
    <row r="22445" spans="20:30" x14ac:dyDescent="0.2">
      <c r="T22445" s="212"/>
      <c r="U22445" s="213"/>
      <c r="V22445" s="213"/>
      <c r="W22445" s="213"/>
      <c r="X22445" s="214"/>
      <c r="Y22445" s="214"/>
      <c r="Z22445" s="214"/>
      <c r="AA22445" s="217"/>
      <c r="AB22445" s="217"/>
      <c r="AC22445" s="217"/>
      <c r="AD22445" s="213"/>
    </row>
    <row r="22446" spans="20:30" x14ac:dyDescent="0.2">
      <c r="T22446" s="212"/>
      <c r="U22446" s="213"/>
      <c r="V22446" s="213"/>
      <c r="W22446" s="213"/>
      <c r="X22446" s="214"/>
      <c r="Y22446" s="214"/>
      <c r="Z22446" s="214"/>
      <c r="AA22446" s="217"/>
      <c r="AB22446" s="217"/>
      <c r="AC22446" s="217"/>
      <c r="AD22446" s="213"/>
    </row>
    <row r="22447" spans="20:30" x14ac:dyDescent="0.2">
      <c r="T22447" s="212"/>
      <c r="U22447" s="213"/>
      <c r="V22447" s="213"/>
      <c r="W22447" s="213"/>
      <c r="X22447" s="214"/>
      <c r="Y22447" s="214"/>
      <c r="Z22447" s="214"/>
      <c r="AA22447" s="217"/>
      <c r="AB22447" s="217"/>
      <c r="AC22447" s="217"/>
      <c r="AD22447" s="213"/>
    </row>
    <row r="22448" spans="20:30" x14ac:dyDescent="0.2">
      <c r="T22448" s="212"/>
      <c r="U22448" s="213"/>
      <c r="V22448" s="213"/>
      <c r="W22448" s="213"/>
      <c r="X22448" s="214"/>
      <c r="Y22448" s="214"/>
      <c r="Z22448" s="214"/>
      <c r="AA22448" s="217"/>
      <c r="AB22448" s="217"/>
      <c r="AC22448" s="217"/>
      <c r="AD22448" s="213"/>
    </row>
    <row r="22449" spans="20:30" x14ac:dyDescent="0.2">
      <c r="T22449" s="212"/>
      <c r="U22449" s="213"/>
      <c r="V22449" s="213"/>
      <c r="W22449" s="213"/>
      <c r="X22449" s="214"/>
      <c r="Y22449" s="214"/>
      <c r="Z22449" s="214"/>
      <c r="AA22449" s="217"/>
      <c r="AB22449" s="217"/>
      <c r="AC22449" s="217"/>
      <c r="AD22449" s="213"/>
    </row>
    <row r="22450" spans="20:30" x14ac:dyDescent="0.2">
      <c r="T22450" s="212"/>
      <c r="U22450" s="213"/>
      <c r="V22450" s="213"/>
      <c r="W22450" s="213"/>
      <c r="X22450" s="214"/>
      <c r="Y22450" s="214"/>
      <c r="Z22450" s="214"/>
      <c r="AA22450" s="217"/>
      <c r="AB22450" s="217"/>
      <c r="AC22450" s="217"/>
      <c r="AD22450" s="213"/>
    </row>
    <row r="22451" spans="20:30" x14ac:dyDescent="0.2">
      <c r="T22451" s="212"/>
      <c r="U22451" s="213"/>
      <c r="V22451" s="213"/>
      <c r="W22451" s="213"/>
      <c r="X22451" s="214"/>
      <c r="Y22451" s="214"/>
      <c r="Z22451" s="214"/>
      <c r="AA22451" s="217"/>
      <c r="AB22451" s="217"/>
      <c r="AC22451" s="217"/>
      <c r="AD22451" s="213"/>
    </row>
    <row r="22452" spans="20:30" x14ac:dyDescent="0.2">
      <c r="T22452" s="212"/>
      <c r="U22452" s="213"/>
      <c r="V22452" s="213"/>
      <c r="W22452" s="213"/>
      <c r="X22452" s="214"/>
      <c r="Y22452" s="214"/>
      <c r="Z22452" s="214"/>
      <c r="AA22452" s="217"/>
      <c r="AB22452" s="217"/>
      <c r="AC22452" s="217"/>
      <c r="AD22452" s="213"/>
    </row>
    <row r="22453" spans="20:30" x14ac:dyDescent="0.2">
      <c r="T22453" s="212"/>
      <c r="U22453" s="213"/>
      <c r="V22453" s="213"/>
      <c r="W22453" s="213"/>
      <c r="X22453" s="214"/>
      <c r="Y22453" s="214"/>
      <c r="Z22453" s="214"/>
      <c r="AA22453" s="217"/>
      <c r="AB22453" s="217"/>
      <c r="AC22453" s="217"/>
      <c r="AD22453" s="213"/>
    </row>
    <row r="22454" spans="20:30" x14ac:dyDescent="0.2">
      <c r="T22454" s="212"/>
      <c r="U22454" s="213"/>
      <c r="V22454" s="213"/>
      <c r="W22454" s="213"/>
      <c r="X22454" s="214"/>
      <c r="Y22454" s="214"/>
      <c r="Z22454" s="214"/>
      <c r="AA22454" s="217"/>
      <c r="AB22454" s="217"/>
      <c r="AC22454" s="217"/>
      <c r="AD22454" s="213"/>
    </row>
    <row r="22455" spans="20:30" x14ac:dyDescent="0.2">
      <c r="T22455" s="212"/>
      <c r="U22455" s="213"/>
      <c r="V22455" s="213"/>
      <c r="W22455" s="213"/>
      <c r="X22455" s="214"/>
      <c r="Y22455" s="214"/>
      <c r="Z22455" s="214"/>
      <c r="AA22455" s="217"/>
      <c r="AB22455" s="217"/>
      <c r="AC22455" s="217"/>
      <c r="AD22455" s="213"/>
    </row>
    <row r="22456" spans="20:30" x14ac:dyDescent="0.2">
      <c r="T22456" s="212"/>
      <c r="U22456" s="213"/>
      <c r="V22456" s="213"/>
      <c r="W22456" s="213"/>
      <c r="X22456" s="214"/>
      <c r="Y22456" s="214"/>
      <c r="Z22456" s="214"/>
      <c r="AA22456" s="217"/>
      <c r="AB22456" s="217"/>
      <c r="AC22456" s="217"/>
      <c r="AD22456" s="213"/>
    </row>
    <row r="22457" spans="20:30" x14ac:dyDescent="0.2">
      <c r="T22457" s="212"/>
      <c r="U22457" s="213"/>
      <c r="V22457" s="213"/>
      <c r="W22457" s="213"/>
      <c r="X22457" s="214"/>
      <c r="Y22457" s="214"/>
      <c r="Z22457" s="214"/>
      <c r="AA22457" s="217"/>
      <c r="AB22457" s="217"/>
      <c r="AC22457" s="217"/>
      <c r="AD22457" s="213"/>
    </row>
    <row r="22458" spans="20:30" x14ac:dyDescent="0.2">
      <c r="T22458" s="212"/>
      <c r="U22458" s="213"/>
      <c r="V22458" s="213"/>
      <c r="W22458" s="213"/>
      <c r="X22458" s="214"/>
      <c r="Y22458" s="214"/>
      <c r="Z22458" s="214"/>
      <c r="AA22458" s="217"/>
      <c r="AB22458" s="217"/>
      <c r="AC22458" s="217"/>
      <c r="AD22458" s="213"/>
    </row>
    <row r="22459" spans="20:30" x14ac:dyDescent="0.2">
      <c r="T22459" s="212"/>
      <c r="U22459" s="213"/>
      <c r="V22459" s="213"/>
      <c r="W22459" s="213"/>
      <c r="X22459" s="214"/>
      <c r="Y22459" s="214"/>
      <c r="Z22459" s="214"/>
      <c r="AA22459" s="217"/>
      <c r="AB22459" s="217"/>
      <c r="AC22459" s="217"/>
      <c r="AD22459" s="213"/>
    </row>
    <row r="22460" spans="20:30" x14ac:dyDescent="0.2">
      <c r="T22460" s="212"/>
      <c r="U22460" s="213"/>
      <c r="V22460" s="213"/>
      <c r="W22460" s="213"/>
      <c r="X22460" s="214"/>
      <c r="Y22460" s="214"/>
      <c r="Z22460" s="214"/>
      <c r="AA22460" s="217"/>
      <c r="AB22460" s="217"/>
      <c r="AC22460" s="217"/>
      <c r="AD22460" s="213"/>
    </row>
    <row r="22461" spans="20:30" x14ac:dyDescent="0.2">
      <c r="T22461" s="212"/>
      <c r="U22461" s="213"/>
      <c r="V22461" s="213"/>
      <c r="W22461" s="213"/>
      <c r="X22461" s="214"/>
      <c r="Y22461" s="214"/>
      <c r="Z22461" s="214"/>
      <c r="AA22461" s="217"/>
      <c r="AB22461" s="217"/>
      <c r="AC22461" s="217"/>
      <c r="AD22461" s="213"/>
    </row>
    <row r="22462" spans="20:30" x14ac:dyDescent="0.2">
      <c r="T22462" s="212"/>
      <c r="U22462" s="213"/>
      <c r="V22462" s="213"/>
      <c r="W22462" s="213"/>
      <c r="X22462" s="214"/>
      <c r="Y22462" s="214"/>
      <c r="Z22462" s="214"/>
      <c r="AA22462" s="217"/>
      <c r="AB22462" s="217"/>
      <c r="AC22462" s="217"/>
      <c r="AD22462" s="213"/>
    </row>
    <row r="22463" spans="20:30" x14ac:dyDescent="0.2">
      <c r="T22463" s="212"/>
      <c r="U22463" s="213"/>
      <c r="V22463" s="213"/>
      <c r="W22463" s="213"/>
      <c r="X22463" s="214"/>
      <c r="Y22463" s="214"/>
      <c r="Z22463" s="214"/>
      <c r="AA22463" s="217"/>
      <c r="AB22463" s="217"/>
      <c r="AC22463" s="217"/>
      <c r="AD22463" s="213"/>
    </row>
    <row r="22464" spans="20:30" x14ac:dyDescent="0.2">
      <c r="T22464" s="212"/>
      <c r="U22464" s="213"/>
      <c r="V22464" s="213"/>
      <c r="W22464" s="213"/>
      <c r="X22464" s="214"/>
      <c r="Y22464" s="214"/>
      <c r="Z22464" s="214"/>
      <c r="AA22464" s="217"/>
      <c r="AB22464" s="217"/>
      <c r="AC22464" s="217"/>
      <c r="AD22464" s="213"/>
    </row>
    <row r="22465" spans="20:30" x14ac:dyDescent="0.2">
      <c r="T22465" s="212"/>
      <c r="U22465" s="213"/>
      <c r="V22465" s="213"/>
      <c r="W22465" s="213"/>
      <c r="X22465" s="214"/>
      <c r="Y22465" s="214"/>
      <c r="Z22465" s="214"/>
      <c r="AA22465" s="217"/>
      <c r="AB22465" s="217"/>
      <c r="AC22465" s="217"/>
      <c r="AD22465" s="213"/>
    </row>
    <row r="22466" spans="20:30" x14ac:dyDescent="0.2">
      <c r="T22466" s="212"/>
      <c r="U22466" s="213"/>
      <c r="V22466" s="213"/>
      <c r="W22466" s="213"/>
      <c r="X22466" s="214"/>
      <c r="Y22466" s="214"/>
      <c r="Z22466" s="214"/>
      <c r="AA22466" s="217"/>
      <c r="AB22466" s="217"/>
      <c r="AC22466" s="217"/>
      <c r="AD22466" s="213"/>
    </row>
    <row r="22467" spans="20:30" x14ac:dyDescent="0.2">
      <c r="T22467" s="212"/>
      <c r="U22467" s="213"/>
      <c r="V22467" s="213"/>
      <c r="W22467" s="213"/>
      <c r="X22467" s="214"/>
      <c r="Y22467" s="214"/>
      <c r="Z22467" s="214"/>
      <c r="AA22467" s="217"/>
      <c r="AB22467" s="217"/>
      <c r="AC22467" s="217"/>
      <c r="AD22467" s="213"/>
    </row>
    <row r="22468" spans="20:30" x14ac:dyDescent="0.2">
      <c r="T22468" s="212"/>
      <c r="U22468" s="213"/>
      <c r="V22468" s="213"/>
      <c r="W22468" s="213"/>
      <c r="X22468" s="214"/>
      <c r="Y22468" s="214"/>
      <c r="Z22468" s="214"/>
      <c r="AA22468" s="217"/>
      <c r="AB22468" s="217"/>
      <c r="AC22468" s="217"/>
      <c r="AD22468" s="213"/>
    </row>
    <row r="22469" spans="20:30" x14ac:dyDescent="0.2">
      <c r="T22469" s="212"/>
      <c r="U22469" s="213"/>
      <c r="V22469" s="213"/>
      <c r="W22469" s="213"/>
      <c r="X22469" s="214"/>
      <c r="Y22469" s="214"/>
      <c r="Z22469" s="214"/>
      <c r="AA22469" s="217"/>
      <c r="AB22469" s="217"/>
      <c r="AC22469" s="217"/>
      <c r="AD22469" s="213"/>
    </row>
    <row r="22470" spans="20:30" x14ac:dyDescent="0.2">
      <c r="T22470" s="212"/>
      <c r="U22470" s="213"/>
      <c r="V22470" s="213"/>
      <c r="W22470" s="213"/>
      <c r="X22470" s="214"/>
      <c r="Y22470" s="214"/>
      <c r="Z22470" s="214"/>
      <c r="AA22470" s="217"/>
      <c r="AB22470" s="217"/>
      <c r="AC22470" s="217"/>
      <c r="AD22470" s="213"/>
    </row>
    <row r="22471" spans="20:30" x14ac:dyDescent="0.2">
      <c r="T22471" s="212"/>
      <c r="U22471" s="213"/>
      <c r="V22471" s="213"/>
      <c r="W22471" s="213"/>
      <c r="X22471" s="214"/>
      <c r="Y22471" s="214"/>
      <c r="Z22471" s="214"/>
      <c r="AA22471" s="217"/>
      <c r="AB22471" s="217"/>
      <c r="AC22471" s="217"/>
      <c r="AD22471" s="213"/>
    </row>
    <row r="22472" spans="20:30" x14ac:dyDescent="0.2">
      <c r="T22472" s="212"/>
      <c r="U22472" s="213"/>
      <c r="V22472" s="213"/>
      <c r="W22472" s="213"/>
      <c r="X22472" s="214"/>
      <c r="Y22472" s="214"/>
      <c r="Z22472" s="214"/>
      <c r="AA22472" s="217"/>
      <c r="AB22472" s="217"/>
      <c r="AC22472" s="217"/>
      <c r="AD22472" s="213"/>
    </row>
    <row r="22473" spans="20:30" x14ac:dyDescent="0.2">
      <c r="T22473" s="212"/>
      <c r="U22473" s="213"/>
      <c r="V22473" s="213"/>
      <c r="W22473" s="213"/>
      <c r="X22473" s="214"/>
      <c r="Y22473" s="214"/>
      <c r="Z22473" s="214"/>
      <c r="AA22473" s="217"/>
      <c r="AB22473" s="217"/>
      <c r="AC22473" s="217"/>
      <c r="AD22473" s="213"/>
    </row>
    <row r="22474" spans="20:30" x14ac:dyDescent="0.2">
      <c r="T22474" s="212"/>
      <c r="U22474" s="213"/>
      <c r="V22474" s="213"/>
      <c r="W22474" s="213"/>
      <c r="X22474" s="214"/>
      <c r="Y22474" s="214"/>
      <c r="Z22474" s="214"/>
      <c r="AA22474" s="217"/>
      <c r="AB22474" s="217"/>
      <c r="AC22474" s="217"/>
      <c r="AD22474" s="213"/>
    </row>
    <row r="22475" spans="20:30" x14ac:dyDescent="0.2">
      <c r="T22475" s="212"/>
      <c r="U22475" s="213"/>
      <c r="V22475" s="213"/>
      <c r="W22475" s="213"/>
      <c r="X22475" s="214"/>
      <c r="Y22475" s="214"/>
      <c r="Z22475" s="214"/>
      <c r="AA22475" s="217"/>
      <c r="AB22475" s="217"/>
      <c r="AC22475" s="217"/>
      <c r="AD22475" s="213"/>
    </row>
    <row r="22476" spans="20:30" x14ac:dyDescent="0.2">
      <c r="T22476" s="212"/>
      <c r="U22476" s="213"/>
      <c r="V22476" s="213"/>
      <c r="W22476" s="213"/>
      <c r="X22476" s="214"/>
      <c r="Y22476" s="214"/>
      <c r="Z22476" s="214"/>
      <c r="AA22476" s="217"/>
      <c r="AB22476" s="217"/>
      <c r="AC22476" s="217"/>
      <c r="AD22476" s="213"/>
    </row>
    <row r="22477" spans="20:30" x14ac:dyDescent="0.2">
      <c r="T22477" s="212"/>
      <c r="U22477" s="213"/>
      <c r="V22477" s="213"/>
      <c r="W22477" s="213"/>
      <c r="X22477" s="214"/>
      <c r="Y22477" s="214"/>
      <c r="Z22477" s="214"/>
      <c r="AA22477" s="217"/>
      <c r="AB22477" s="217"/>
      <c r="AC22477" s="217"/>
      <c r="AD22477" s="213"/>
    </row>
    <row r="22478" spans="20:30" x14ac:dyDescent="0.2">
      <c r="T22478" s="212"/>
      <c r="U22478" s="213"/>
      <c r="V22478" s="213"/>
      <c r="W22478" s="213"/>
      <c r="X22478" s="214"/>
      <c r="Y22478" s="214"/>
      <c r="Z22478" s="214"/>
      <c r="AA22478" s="217"/>
      <c r="AB22478" s="217"/>
      <c r="AC22478" s="217"/>
      <c r="AD22478" s="213"/>
    </row>
    <row r="22479" spans="20:30" x14ac:dyDescent="0.2">
      <c r="T22479" s="212"/>
      <c r="U22479" s="213"/>
      <c r="V22479" s="213"/>
      <c r="W22479" s="213"/>
      <c r="X22479" s="214"/>
      <c r="Y22479" s="214"/>
      <c r="Z22479" s="214"/>
      <c r="AA22479" s="217"/>
      <c r="AB22479" s="217"/>
      <c r="AC22479" s="217"/>
      <c r="AD22479" s="213"/>
    </row>
    <row r="22480" spans="20:30" x14ac:dyDescent="0.2">
      <c r="T22480" s="212"/>
      <c r="U22480" s="213"/>
      <c r="V22480" s="213"/>
      <c r="W22480" s="213"/>
      <c r="X22480" s="214"/>
      <c r="Y22480" s="214"/>
      <c r="Z22480" s="214"/>
      <c r="AA22480" s="217"/>
      <c r="AB22480" s="217"/>
      <c r="AC22480" s="217"/>
      <c r="AD22480" s="213"/>
    </row>
    <row r="22481" spans="20:30" x14ac:dyDescent="0.2">
      <c r="T22481" s="212"/>
      <c r="U22481" s="213"/>
      <c r="V22481" s="213"/>
      <c r="W22481" s="213"/>
      <c r="X22481" s="214"/>
      <c r="Y22481" s="214"/>
      <c r="Z22481" s="214"/>
      <c r="AA22481" s="217"/>
      <c r="AB22481" s="217"/>
      <c r="AC22481" s="217"/>
      <c r="AD22481" s="213"/>
    </row>
    <row r="22482" spans="20:30" x14ac:dyDescent="0.2">
      <c r="T22482" s="212"/>
      <c r="U22482" s="213"/>
      <c r="V22482" s="213"/>
      <c r="W22482" s="213"/>
      <c r="X22482" s="214"/>
      <c r="Y22482" s="214"/>
      <c r="Z22482" s="214"/>
      <c r="AA22482" s="217"/>
      <c r="AB22482" s="217"/>
      <c r="AC22482" s="217"/>
      <c r="AD22482" s="213"/>
    </row>
    <row r="22483" spans="20:30" x14ac:dyDescent="0.2">
      <c r="T22483" s="212"/>
      <c r="U22483" s="213"/>
      <c r="V22483" s="213"/>
      <c r="W22483" s="213"/>
      <c r="X22483" s="214"/>
      <c r="Y22483" s="214"/>
      <c r="Z22483" s="214"/>
      <c r="AA22483" s="217"/>
      <c r="AB22483" s="217"/>
      <c r="AC22483" s="217"/>
      <c r="AD22483" s="213"/>
    </row>
    <row r="22484" spans="20:30" x14ac:dyDescent="0.2">
      <c r="T22484" s="212"/>
      <c r="U22484" s="213"/>
      <c r="V22484" s="213"/>
      <c r="W22484" s="213"/>
      <c r="X22484" s="214"/>
      <c r="Y22484" s="214"/>
      <c r="Z22484" s="214"/>
      <c r="AA22484" s="217"/>
      <c r="AB22484" s="217"/>
      <c r="AC22484" s="217"/>
      <c r="AD22484" s="213"/>
    </row>
    <row r="22485" spans="20:30" x14ac:dyDescent="0.2">
      <c r="T22485" s="212"/>
      <c r="U22485" s="213"/>
      <c r="V22485" s="213"/>
      <c r="W22485" s="213"/>
      <c r="X22485" s="214"/>
      <c r="Y22485" s="214"/>
      <c r="Z22485" s="214"/>
      <c r="AA22485" s="217"/>
      <c r="AB22485" s="217"/>
      <c r="AC22485" s="217"/>
      <c r="AD22485" s="213"/>
    </row>
    <row r="22486" spans="20:30" x14ac:dyDescent="0.2">
      <c r="T22486" s="212"/>
      <c r="U22486" s="213"/>
      <c r="V22486" s="213"/>
      <c r="W22486" s="213"/>
      <c r="X22486" s="214"/>
      <c r="Y22486" s="214"/>
      <c r="Z22486" s="214"/>
      <c r="AA22486" s="217"/>
      <c r="AB22486" s="217"/>
      <c r="AC22486" s="217"/>
      <c r="AD22486" s="213"/>
    </row>
    <row r="22487" spans="20:30" x14ac:dyDescent="0.2">
      <c r="T22487" s="212"/>
      <c r="U22487" s="213"/>
      <c r="V22487" s="213"/>
      <c r="W22487" s="213"/>
      <c r="X22487" s="214"/>
      <c r="Y22487" s="214"/>
      <c r="Z22487" s="214"/>
      <c r="AA22487" s="217"/>
      <c r="AB22487" s="217"/>
      <c r="AC22487" s="217"/>
      <c r="AD22487" s="213"/>
    </row>
    <row r="22488" spans="20:30" x14ac:dyDescent="0.2">
      <c r="T22488" s="212"/>
      <c r="U22488" s="213"/>
      <c r="V22488" s="213"/>
      <c r="W22488" s="213"/>
      <c r="X22488" s="214"/>
      <c r="Y22488" s="214"/>
      <c r="Z22488" s="214"/>
      <c r="AA22488" s="217"/>
      <c r="AB22488" s="217"/>
      <c r="AC22488" s="217"/>
      <c r="AD22488" s="213"/>
    </row>
    <row r="22489" spans="20:30" x14ac:dyDescent="0.2">
      <c r="T22489" s="212"/>
      <c r="U22489" s="213"/>
      <c r="V22489" s="213"/>
      <c r="W22489" s="213"/>
      <c r="X22489" s="214"/>
      <c r="Y22489" s="214"/>
      <c r="Z22489" s="214"/>
      <c r="AA22489" s="217"/>
      <c r="AB22489" s="217"/>
      <c r="AC22489" s="217"/>
      <c r="AD22489" s="213"/>
    </row>
    <row r="22490" spans="20:30" x14ac:dyDescent="0.2">
      <c r="T22490" s="212"/>
      <c r="U22490" s="213"/>
      <c r="V22490" s="213"/>
      <c r="W22490" s="213"/>
      <c r="X22490" s="214"/>
      <c r="Y22490" s="214"/>
      <c r="Z22490" s="214"/>
      <c r="AA22490" s="217"/>
      <c r="AB22490" s="217"/>
      <c r="AC22490" s="217"/>
      <c r="AD22490" s="213"/>
    </row>
    <row r="22491" spans="20:30" x14ac:dyDescent="0.2">
      <c r="T22491" s="212"/>
      <c r="U22491" s="213"/>
      <c r="V22491" s="213"/>
      <c r="W22491" s="213"/>
      <c r="X22491" s="214"/>
      <c r="Y22491" s="214"/>
      <c r="Z22491" s="214"/>
      <c r="AA22491" s="217"/>
      <c r="AB22491" s="217"/>
      <c r="AC22491" s="217"/>
      <c r="AD22491" s="213"/>
    </row>
    <row r="22492" spans="20:30" x14ac:dyDescent="0.2">
      <c r="T22492" s="212"/>
      <c r="U22492" s="213"/>
      <c r="V22492" s="213"/>
      <c r="W22492" s="213"/>
      <c r="X22492" s="214"/>
      <c r="Y22492" s="214"/>
      <c r="Z22492" s="214"/>
      <c r="AA22492" s="217"/>
      <c r="AB22492" s="217"/>
      <c r="AC22492" s="217"/>
      <c r="AD22492" s="213"/>
    </row>
    <row r="22493" spans="20:30" x14ac:dyDescent="0.2">
      <c r="T22493" s="212"/>
      <c r="U22493" s="213"/>
      <c r="V22493" s="213"/>
      <c r="W22493" s="213"/>
      <c r="X22493" s="214"/>
      <c r="Y22493" s="214"/>
      <c r="Z22493" s="214"/>
      <c r="AA22493" s="217"/>
      <c r="AB22493" s="217"/>
      <c r="AC22493" s="217"/>
      <c r="AD22493" s="213"/>
    </row>
    <row r="22494" spans="20:30" x14ac:dyDescent="0.2">
      <c r="T22494" s="212"/>
      <c r="U22494" s="213"/>
      <c r="V22494" s="213"/>
      <c r="W22494" s="213"/>
      <c r="X22494" s="214"/>
      <c r="Y22494" s="214"/>
      <c r="Z22494" s="214"/>
      <c r="AA22494" s="217"/>
      <c r="AB22494" s="217"/>
      <c r="AC22494" s="217"/>
      <c r="AD22494" s="213"/>
    </row>
    <row r="22495" spans="20:30" x14ac:dyDescent="0.2">
      <c r="T22495" s="212"/>
      <c r="U22495" s="213"/>
      <c r="V22495" s="213"/>
      <c r="W22495" s="213"/>
      <c r="X22495" s="214"/>
      <c r="Y22495" s="214"/>
      <c r="Z22495" s="214"/>
      <c r="AA22495" s="217"/>
      <c r="AB22495" s="217"/>
      <c r="AC22495" s="217"/>
      <c r="AD22495" s="213"/>
    </row>
    <row r="22496" spans="20:30" x14ac:dyDescent="0.2">
      <c r="T22496" s="212"/>
      <c r="U22496" s="213"/>
      <c r="V22496" s="213"/>
      <c r="W22496" s="213"/>
      <c r="X22496" s="214"/>
      <c r="Y22496" s="214"/>
      <c r="Z22496" s="214"/>
      <c r="AA22496" s="217"/>
      <c r="AB22496" s="217"/>
      <c r="AC22496" s="217"/>
      <c r="AD22496" s="213"/>
    </row>
    <row r="22497" spans="20:30" x14ac:dyDescent="0.2">
      <c r="T22497" s="212"/>
      <c r="U22497" s="213"/>
      <c r="V22497" s="213"/>
      <c r="W22497" s="213"/>
      <c r="X22497" s="214"/>
      <c r="Y22497" s="214"/>
      <c r="Z22497" s="214"/>
      <c r="AA22497" s="217"/>
      <c r="AB22497" s="217"/>
      <c r="AC22497" s="217"/>
      <c r="AD22497" s="213"/>
    </row>
    <row r="22498" spans="20:30" x14ac:dyDescent="0.2">
      <c r="T22498" s="212"/>
      <c r="U22498" s="213"/>
      <c r="V22498" s="213"/>
      <c r="W22498" s="213"/>
      <c r="X22498" s="214"/>
      <c r="Y22498" s="214"/>
      <c r="Z22498" s="214"/>
      <c r="AA22498" s="217"/>
      <c r="AB22498" s="217"/>
      <c r="AC22498" s="217"/>
      <c r="AD22498" s="213"/>
    </row>
    <row r="22499" spans="20:30" x14ac:dyDescent="0.2">
      <c r="T22499" s="212"/>
      <c r="U22499" s="213"/>
      <c r="V22499" s="213"/>
      <c r="W22499" s="213"/>
      <c r="X22499" s="214"/>
      <c r="Y22499" s="214"/>
      <c r="Z22499" s="214"/>
      <c r="AA22499" s="217"/>
      <c r="AB22499" s="217"/>
      <c r="AC22499" s="217"/>
      <c r="AD22499" s="213"/>
    </row>
    <row r="22500" spans="20:30" x14ac:dyDescent="0.2">
      <c r="T22500" s="212"/>
      <c r="U22500" s="213"/>
      <c r="V22500" s="213"/>
      <c r="W22500" s="213"/>
      <c r="X22500" s="214"/>
      <c r="Y22500" s="214"/>
      <c r="Z22500" s="214"/>
      <c r="AA22500" s="217"/>
      <c r="AB22500" s="217"/>
      <c r="AC22500" s="217"/>
      <c r="AD22500" s="213"/>
    </row>
    <row r="22501" spans="20:30" x14ac:dyDescent="0.2">
      <c r="T22501" s="212"/>
      <c r="U22501" s="213"/>
      <c r="V22501" s="213"/>
      <c r="W22501" s="213"/>
      <c r="X22501" s="214"/>
      <c r="Y22501" s="214"/>
      <c r="Z22501" s="214"/>
      <c r="AA22501" s="217"/>
      <c r="AB22501" s="217"/>
      <c r="AC22501" s="217"/>
      <c r="AD22501" s="213"/>
    </row>
    <row r="22502" spans="20:30" x14ac:dyDescent="0.2">
      <c r="T22502" s="212"/>
      <c r="U22502" s="213"/>
      <c r="V22502" s="213"/>
      <c r="W22502" s="213"/>
      <c r="X22502" s="214"/>
      <c r="Y22502" s="214"/>
      <c r="Z22502" s="214"/>
      <c r="AA22502" s="217"/>
      <c r="AB22502" s="217"/>
      <c r="AC22502" s="217"/>
      <c r="AD22502" s="213"/>
    </row>
    <row r="22503" spans="20:30" x14ac:dyDescent="0.2">
      <c r="T22503" s="212"/>
      <c r="U22503" s="213"/>
      <c r="V22503" s="213"/>
      <c r="W22503" s="213"/>
      <c r="X22503" s="214"/>
      <c r="Y22503" s="214"/>
      <c r="Z22503" s="214"/>
      <c r="AA22503" s="217"/>
      <c r="AB22503" s="217"/>
      <c r="AC22503" s="217"/>
      <c r="AD22503" s="213"/>
    </row>
    <row r="22504" spans="20:30" x14ac:dyDescent="0.2">
      <c r="T22504" s="212"/>
      <c r="U22504" s="213"/>
      <c r="V22504" s="213"/>
      <c r="W22504" s="213"/>
      <c r="X22504" s="214"/>
      <c r="Y22504" s="214"/>
      <c r="Z22504" s="214"/>
      <c r="AA22504" s="217"/>
      <c r="AB22504" s="217"/>
      <c r="AC22504" s="217"/>
      <c r="AD22504" s="213"/>
    </row>
    <row r="22505" spans="20:30" x14ac:dyDescent="0.2">
      <c r="T22505" s="212"/>
      <c r="U22505" s="213"/>
      <c r="V22505" s="213"/>
      <c r="W22505" s="213"/>
      <c r="X22505" s="214"/>
      <c r="Y22505" s="214"/>
      <c r="Z22505" s="214"/>
      <c r="AA22505" s="217"/>
      <c r="AB22505" s="217"/>
      <c r="AC22505" s="217"/>
      <c r="AD22505" s="213"/>
    </row>
    <row r="22506" spans="20:30" x14ac:dyDescent="0.2">
      <c r="T22506" s="212"/>
      <c r="U22506" s="213"/>
      <c r="V22506" s="213"/>
      <c r="W22506" s="213"/>
      <c r="X22506" s="214"/>
      <c r="Y22506" s="214"/>
      <c r="Z22506" s="214"/>
      <c r="AA22506" s="217"/>
      <c r="AB22506" s="217"/>
      <c r="AC22506" s="217"/>
      <c r="AD22506" s="213"/>
    </row>
    <row r="22507" spans="20:30" x14ac:dyDescent="0.2">
      <c r="T22507" s="212"/>
      <c r="U22507" s="213"/>
      <c r="V22507" s="213"/>
      <c r="W22507" s="213"/>
      <c r="X22507" s="214"/>
      <c r="Y22507" s="214"/>
      <c r="Z22507" s="214"/>
      <c r="AA22507" s="217"/>
      <c r="AB22507" s="217"/>
      <c r="AC22507" s="217"/>
      <c r="AD22507" s="213"/>
    </row>
    <row r="22508" spans="20:30" x14ac:dyDescent="0.2">
      <c r="T22508" s="212"/>
      <c r="U22508" s="213"/>
      <c r="V22508" s="213"/>
      <c r="W22508" s="213"/>
      <c r="X22508" s="214"/>
      <c r="Y22508" s="214"/>
      <c r="Z22508" s="214"/>
      <c r="AA22508" s="217"/>
      <c r="AB22508" s="217"/>
      <c r="AC22508" s="217"/>
      <c r="AD22508" s="213"/>
    </row>
    <row r="22509" spans="20:30" x14ac:dyDescent="0.2">
      <c r="T22509" s="212"/>
      <c r="U22509" s="213"/>
      <c r="V22509" s="213"/>
      <c r="W22509" s="213"/>
      <c r="X22509" s="214"/>
      <c r="Y22509" s="214"/>
      <c r="Z22509" s="214"/>
      <c r="AA22509" s="217"/>
      <c r="AB22509" s="217"/>
      <c r="AC22509" s="217"/>
      <c r="AD22509" s="213"/>
    </row>
    <row r="22510" spans="20:30" x14ac:dyDescent="0.2">
      <c r="T22510" s="212"/>
      <c r="U22510" s="213"/>
      <c r="V22510" s="213"/>
      <c r="W22510" s="213"/>
      <c r="X22510" s="214"/>
      <c r="Y22510" s="214"/>
      <c r="Z22510" s="214"/>
      <c r="AA22510" s="217"/>
      <c r="AB22510" s="217"/>
      <c r="AC22510" s="217"/>
      <c r="AD22510" s="213"/>
    </row>
    <row r="22511" spans="20:30" x14ac:dyDescent="0.2">
      <c r="T22511" s="212"/>
      <c r="U22511" s="213"/>
      <c r="V22511" s="213"/>
      <c r="W22511" s="213"/>
      <c r="X22511" s="214"/>
      <c r="Y22511" s="214"/>
      <c r="Z22511" s="214"/>
      <c r="AA22511" s="217"/>
      <c r="AB22511" s="217"/>
      <c r="AC22511" s="217"/>
      <c r="AD22511" s="213"/>
    </row>
    <row r="22512" spans="20:30" x14ac:dyDescent="0.2">
      <c r="T22512" s="212"/>
      <c r="U22512" s="213"/>
      <c r="V22512" s="213"/>
      <c r="W22512" s="213"/>
      <c r="X22512" s="214"/>
      <c r="Y22512" s="214"/>
      <c r="Z22512" s="214"/>
      <c r="AA22512" s="217"/>
      <c r="AB22512" s="217"/>
      <c r="AC22512" s="217"/>
      <c r="AD22512" s="213"/>
    </row>
    <row r="22513" spans="20:30" x14ac:dyDescent="0.2">
      <c r="T22513" s="212"/>
      <c r="U22513" s="213"/>
      <c r="V22513" s="213"/>
      <c r="W22513" s="213"/>
      <c r="X22513" s="214"/>
      <c r="Y22513" s="214"/>
      <c r="Z22513" s="214"/>
      <c r="AA22513" s="217"/>
      <c r="AB22513" s="217"/>
      <c r="AC22513" s="217"/>
      <c r="AD22513" s="213"/>
    </row>
    <row r="22514" spans="20:30" x14ac:dyDescent="0.2">
      <c r="T22514" s="212"/>
      <c r="U22514" s="213"/>
      <c r="V22514" s="213"/>
      <c r="W22514" s="213"/>
      <c r="X22514" s="214"/>
      <c r="Y22514" s="214"/>
      <c r="Z22514" s="214"/>
      <c r="AA22514" s="217"/>
      <c r="AB22514" s="217"/>
      <c r="AC22514" s="217"/>
      <c r="AD22514" s="213"/>
    </row>
    <row r="22515" spans="20:30" x14ac:dyDescent="0.2">
      <c r="T22515" s="212"/>
      <c r="U22515" s="213"/>
      <c r="V22515" s="213"/>
      <c r="W22515" s="213"/>
      <c r="X22515" s="214"/>
      <c r="Y22515" s="214"/>
      <c r="Z22515" s="214"/>
      <c r="AA22515" s="217"/>
      <c r="AB22515" s="217"/>
      <c r="AC22515" s="217"/>
      <c r="AD22515" s="213"/>
    </row>
    <row r="22516" spans="20:30" x14ac:dyDescent="0.2">
      <c r="T22516" s="212"/>
      <c r="U22516" s="213"/>
      <c r="V22516" s="213"/>
      <c r="W22516" s="213"/>
      <c r="X22516" s="214"/>
      <c r="Y22516" s="214"/>
      <c r="Z22516" s="214"/>
      <c r="AA22516" s="217"/>
      <c r="AB22516" s="217"/>
      <c r="AC22516" s="217"/>
      <c r="AD22516" s="213"/>
    </row>
    <row r="22517" spans="20:30" x14ac:dyDescent="0.2">
      <c r="T22517" s="212"/>
      <c r="U22517" s="213"/>
      <c r="V22517" s="213"/>
      <c r="W22517" s="213"/>
      <c r="X22517" s="214"/>
      <c r="Y22517" s="214"/>
      <c r="Z22517" s="214"/>
      <c r="AA22517" s="217"/>
      <c r="AB22517" s="217"/>
      <c r="AC22517" s="217"/>
      <c r="AD22517" s="213"/>
    </row>
    <row r="22518" spans="20:30" x14ac:dyDescent="0.2">
      <c r="T22518" s="212"/>
      <c r="U22518" s="213"/>
      <c r="V22518" s="213"/>
      <c r="W22518" s="213"/>
      <c r="X22518" s="214"/>
      <c r="Y22518" s="214"/>
      <c r="Z22518" s="214"/>
      <c r="AA22518" s="217"/>
      <c r="AB22518" s="217"/>
      <c r="AC22518" s="217"/>
      <c r="AD22518" s="213"/>
    </row>
    <row r="22519" spans="20:30" x14ac:dyDescent="0.2">
      <c r="T22519" s="212"/>
      <c r="U22519" s="213"/>
      <c r="V22519" s="213"/>
      <c r="W22519" s="213"/>
      <c r="X22519" s="214"/>
      <c r="Y22519" s="214"/>
      <c r="Z22519" s="214"/>
      <c r="AA22519" s="217"/>
      <c r="AB22519" s="217"/>
      <c r="AC22519" s="217"/>
      <c r="AD22519" s="213"/>
    </row>
    <row r="22520" spans="20:30" x14ac:dyDescent="0.2">
      <c r="T22520" s="212"/>
      <c r="U22520" s="213"/>
      <c r="V22520" s="213"/>
      <c r="W22520" s="213"/>
      <c r="X22520" s="214"/>
      <c r="Y22520" s="214"/>
      <c r="Z22520" s="214"/>
      <c r="AA22520" s="217"/>
      <c r="AB22520" s="217"/>
      <c r="AC22520" s="217"/>
      <c r="AD22520" s="213"/>
    </row>
    <row r="22521" spans="20:30" x14ac:dyDescent="0.2">
      <c r="T22521" s="212"/>
      <c r="U22521" s="213"/>
      <c r="V22521" s="213"/>
      <c r="W22521" s="213"/>
      <c r="X22521" s="214"/>
      <c r="Y22521" s="214"/>
      <c r="Z22521" s="214"/>
      <c r="AA22521" s="217"/>
      <c r="AB22521" s="217"/>
      <c r="AC22521" s="217"/>
      <c r="AD22521" s="213"/>
    </row>
    <row r="22522" spans="20:30" x14ac:dyDescent="0.2">
      <c r="T22522" s="212"/>
      <c r="U22522" s="213"/>
      <c r="V22522" s="213"/>
      <c r="W22522" s="213"/>
      <c r="X22522" s="214"/>
      <c r="Y22522" s="214"/>
      <c r="Z22522" s="214"/>
      <c r="AA22522" s="217"/>
      <c r="AB22522" s="217"/>
      <c r="AC22522" s="217"/>
      <c r="AD22522" s="213"/>
    </row>
    <row r="22523" spans="20:30" x14ac:dyDescent="0.2">
      <c r="T22523" s="212"/>
      <c r="U22523" s="213"/>
      <c r="V22523" s="213"/>
      <c r="W22523" s="213"/>
      <c r="X22523" s="214"/>
      <c r="Y22523" s="214"/>
      <c r="Z22523" s="214"/>
      <c r="AA22523" s="217"/>
      <c r="AB22523" s="217"/>
      <c r="AC22523" s="217"/>
      <c r="AD22523" s="213"/>
    </row>
    <row r="22524" spans="20:30" x14ac:dyDescent="0.2">
      <c r="T22524" s="212"/>
      <c r="U22524" s="213"/>
      <c r="V22524" s="213"/>
      <c r="W22524" s="213"/>
      <c r="X22524" s="214"/>
      <c r="Y22524" s="214"/>
      <c r="Z22524" s="214"/>
      <c r="AA22524" s="217"/>
      <c r="AB22524" s="217"/>
      <c r="AC22524" s="217"/>
      <c r="AD22524" s="213"/>
    </row>
    <row r="22525" spans="20:30" x14ac:dyDescent="0.2">
      <c r="T22525" s="212"/>
      <c r="U22525" s="213"/>
      <c r="V22525" s="213"/>
      <c r="W22525" s="213"/>
      <c r="X22525" s="214"/>
      <c r="Y22525" s="214"/>
      <c r="Z22525" s="214"/>
      <c r="AA22525" s="217"/>
      <c r="AB22525" s="217"/>
      <c r="AC22525" s="217"/>
      <c r="AD22525" s="213"/>
    </row>
    <row r="22526" spans="20:30" x14ac:dyDescent="0.2">
      <c r="T22526" s="212"/>
      <c r="U22526" s="213"/>
      <c r="V22526" s="213"/>
      <c r="W22526" s="213"/>
      <c r="X22526" s="214"/>
      <c r="Y22526" s="214"/>
      <c r="Z22526" s="214"/>
      <c r="AA22526" s="217"/>
      <c r="AB22526" s="217"/>
      <c r="AC22526" s="217"/>
      <c r="AD22526" s="213"/>
    </row>
    <row r="22527" spans="20:30" x14ac:dyDescent="0.2">
      <c r="T22527" s="212"/>
      <c r="U22527" s="213"/>
      <c r="V22527" s="213"/>
      <c r="W22527" s="213"/>
      <c r="X22527" s="214"/>
      <c r="Y22527" s="214"/>
      <c r="Z22527" s="214"/>
      <c r="AA22527" s="217"/>
      <c r="AB22527" s="217"/>
      <c r="AC22527" s="217"/>
      <c r="AD22527" s="213"/>
    </row>
    <row r="22528" spans="20:30" x14ac:dyDescent="0.2">
      <c r="T22528" s="212"/>
      <c r="U22528" s="213"/>
      <c r="V22528" s="213"/>
      <c r="W22528" s="213"/>
      <c r="X22528" s="214"/>
      <c r="Y22528" s="214"/>
      <c r="Z22528" s="214"/>
      <c r="AA22528" s="217"/>
      <c r="AB22528" s="217"/>
      <c r="AC22528" s="217"/>
      <c r="AD22528" s="213"/>
    </row>
    <row r="22529" spans="20:30" x14ac:dyDescent="0.2">
      <c r="T22529" s="212"/>
      <c r="U22529" s="213"/>
      <c r="V22529" s="213"/>
      <c r="W22529" s="213"/>
      <c r="X22529" s="214"/>
      <c r="Y22529" s="214"/>
      <c r="Z22529" s="214"/>
      <c r="AA22529" s="217"/>
      <c r="AB22529" s="217"/>
      <c r="AC22529" s="217"/>
      <c r="AD22529" s="213"/>
    </row>
    <row r="22530" spans="20:30" x14ac:dyDescent="0.2">
      <c r="T22530" s="212"/>
      <c r="U22530" s="213"/>
      <c r="V22530" s="213"/>
      <c r="W22530" s="213"/>
      <c r="X22530" s="214"/>
      <c r="Y22530" s="214"/>
      <c r="Z22530" s="214"/>
      <c r="AA22530" s="217"/>
      <c r="AB22530" s="217"/>
      <c r="AC22530" s="217"/>
      <c r="AD22530" s="213"/>
    </row>
    <row r="22531" spans="20:30" x14ac:dyDescent="0.2">
      <c r="T22531" s="212"/>
      <c r="U22531" s="213"/>
      <c r="V22531" s="213"/>
      <c r="W22531" s="213"/>
      <c r="X22531" s="214"/>
      <c r="Y22531" s="214"/>
      <c r="Z22531" s="214"/>
      <c r="AA22531" s="217"/>
      <c r="AB22531" s="217"/>
      <c r="AC22531" s="217"/>
      <c r="AD22531" s="213"/>
    </row>
    <row r="22532" spans="20:30" x14ac:dyDescent="0.2">
      <c r="T22532" s="212"/>
      <c r="U22532" s="213"/>
      <c r="V22532" s="213"/>
      <c r="W22532" s="213"/>
      <c r="X22532" s="214"/>
      <c r="Y22532" s="214"/>
      <c r="Z22532" s="214"/>
      <c r="AA22532" s="217"/>
      <c r="AB22532" s="217"/>
      <c r="AC22532" s="217"/>
      <c r="AD22532" s="213"/>
    </row>
    <row r="22533" spans="20:30" x14ac:dyDescent="0.2">
      <c r="T22533" s="212"/>
      <c r="U22533" s="213"/>
      <c r="V22533" s="213"/>
      <c r="W22533" s="213"/>
      <c r="X22533" s="214"/>
      <c r="Y22533" s="214"/>
      <c r="Z22533" s="214"/>
      <c r="AA22533" s="217"/>
      <c r="AB22533" s="217"/>
      <c r="AC22533" s="217"/>
      <c r="AD22533" s="213"/>
    </row>
    <row r="22534" spans="20:30" x14ac:dyDescent="0.2">
      <c r="T22534" s="212"/>
      <c r="U22534" s="213"/>
      <c r="V22534" s="213"/>
      <c r="W22534" s="213"/>
      <c r="X22534" s="214"/>
      <c r="Y22534" s="214"/>
      <c r="Z22534" s="214"/>
      <c r="AA22534" s="217"/>
      <c r="AB22534" s="217"/>
      <c r="AC22534" s="217"/>
      <c r="AD22534" s="213"/>
    </row>
    <row r="22535" spans="20:30" x14ac:dyDescent="0.2">
      <c r="T22535" s="212"/>
      <c r="U22535" s="213"/>
      <c r="V22535" s="213"/>
      <c r="W22535" s="213"/>
      <c r="X22535" s="214"/>
      <c r="Y22535" s="214"/>
      <c r="Z22535" s="214"/>
      <c r="AA22535" s="217"/>
      <c r="AB22535" s="217"/>
      <c r="AC22535" s="217"/>
      <c r="AD22535" s="213"/>
    </row>
    <row r="22536" spans="20:30" x14ac:dyDescent="0.2">
      <c r="T22536" s="212"/>
      <c r="U22536" s="213"/>
      <c r="V22536" s="213"/>
      <c r="W22536" s="213"/>
      <c r="X22536" s="214"/>
      <c r="Y22536" s="214"/>
      <c r="Z22536" s="214"/>
      <c r="AA22536" s="217"/>
      <c r="AB22536" s="217"/>
      <c r="AC22536" s="217"/>
      <c r="AD22536" s="213"/>
    </row>
    <row r="22537" spans="20:30" x14ac:dyDescent="0.2">
      <c r="T22537" s="212"/>
      <c r="U22537" s="213"/>
      <c r="V22537" s="213"/>
      <c r="W22537" s="213"/>
      <c r="X22537" s="214"/>
      <c r="Y22537" s="214"/>
      <c r="Z22537" s="214"/>
      <c r="AA22537" s="217"/>
      <c r="AB22537" s="217"/>
      <c r="AC22537" s="217"/>
      <c r="AD22537" s="213"/>
    </row>
    <row r="22538" spans="20:30" x14ac:dyDescent="0.2">
      <c r="T22538" s="212"/>
      <c r="U22538" s="213"/>
      <c r="V22538" s="213"/>
      <c r="W22538" s="213"/>
      <c r="X22538" s="214"/>
      <c r="Y22538" s="214"/>
      <c r="Z22538" s="214"/>
      <c r="AA22538" s="217"/>
      <c r="AB22538" s="217"/>
      <c r="AC22538" s="217"/>
      <c r="AD22538" s="213"/>
    </row>
    <row r="22539" spans="20:30" x14ac:dyDescent="0.2">
      <c r="T22539" s="212"/>
      <c r="U22539" s="213"/>
      <c r="V22539" s="213"/>
      <c r="W22539" s="213"/>
      <c r="X22539" s="214"/>
      <c r="Y22539" s="214"/>
      <c r="Z22539" s="214"/>
      <c r="AA22539" s="217"/>
      <c r="AB22539" s="217"/>
      <c r="AC22539" s="217"/>
      <c r="AD22539" s="213"/>
    </row>
    <row r="22540" spans="20:30" x14ac:dyDescent="0.2">
      <c r="T22540" s="212"/>
      <c r="U22540" s="213"/>
      <c r="V22540" s="213"/>
      <c r="W22540" s="213"/>
      <c r="X22540" s="214"/>
      <c r="Y22540" s="214"/>
      <c r="Z22540" s="214"/>
      <c r="AA22540" s="217"/>
      <c r="AB22540" s="217"/>
      <c r="AC22540" s="217"/>
      <c r="AD22540" s="213"/>
    </row>
    <row r="22541" spans="20:30" x14ac:dyDescent="0.2">
      <c r="T22541" s="212"/>
      <c r="U22541" s="213"/>
      <c r="V22541" s="213"/>
      <c r="W22541" s="213"/>
      <c r="X22541" s="214"/>
      <c r="Y22541" s="214"/>
      <c r="Z22541" s="214"/>
      <c r="AA22541" s="217"/>
      <c r="AB22541" s="217"/>
      <c r="AC22541" s="217"/>
      <c r="AD22541" s="213"/>
    </row>
    <row r="22542" spans="20:30" x14ac:dyDescent="0.2">
      <c r="T22542" s="212"/>
      <c r="U22542" s="213"/>
      <c r="V22542" s="213"/>
      <c r="W22542" s="213"/>
      <c r="X22542" s="214"/>
      <c r="Y22542" s="214"/>
      <c r="Z22542" s="214"/>
      <c r="AA22542" s="217"/>
      <c r="AB22542" s="217"/>
      <c r="AC22542" s="217"/>
      <c r="AD22542" s="213"/>
    </row>
    <row r="22543" spans="20:30" x14ac:dyDescent="0.2">
      <c r="T22543" s="212"/>
      <c r="U22543" s="213"/>
      <c r="V22543" s="213"/>
      <c r="W22543" s="213"/>
      <c r="X22543" s="214"/>
      <c r="Y22543" s="214"/>
      <c r="Z22543" s="214"/>
      <c r="AA22543" s="217"/>
      <c r="AB22543" s="217"/>
      <c r="AC22543" s="217"/>
      <c r="AD22543" s="213"/>
    </row>
    <row r="22544" spans="20:30" x14ac:dyDescent="0.2">
      <c r="T22544" s="212"/>
      <c r="U22544" s="213"/>
      <c r="V22544" s="213"/>
      <c r="W22544" s="213"/>
      <c r="X22544" s="214"/>
      <c r="Y22544" s="214"/>
      <c r="Z22544" s="214"/>
      <c r="AA22544" s="217"/>
      <c r="AB22544" s="217"/>
      <c r="AC22544" s="217"/>
      <c r="AD22544" s="213"/>
    </row>
    <row r="22545" spans="20:30" x14ac:dyDescent="0.2">
      <c r="T22545" s="212"/>
      <c r="U22545" s="213"/>
      <c r="V22545" s="213"/>
      <c r="W22545" s="213"/>
      <c r="X22545" s="214"/>
      <c r="Y22545" s="214"/>
      <c r="Z22545" s="214"/>
      <c r="AA22545" s="217"/>
      <c r="AB22545" s="217"/>
      <c r="AC22545" s="217"/>
      <c r="AD22545" s="213"/>
    </row>
    <row r="22546" spans="20:30" x14ac:dyDescent="0.2">
      <c r="T22546" s="212"/>
      <c r="U22546" s="213"/>
      <c r="V22546" s="213"/>
      <c r="W22546" s="213"/>
      <c r="X22546" s="214"/>
      <c r="Y22546" s="214"/>
      <c r="Z22546" s="214"/>
      <c r="AA22546" s="217"/>
      <c r="AB22546" s="217"/>
      <c r="AC22546" s="217"/>
      <c r="AD22546" s="213"/>
    </row>
    <row r="22547" spans="20:30" x14ac:dyDescent="0.2">
      <c r="T22547" s="212"/>
      <c r="U22547" s="213"/>
      <c r="V22547" s="213"/>
      <c r="W22547" s="213"/>
      <c r="X22547" s="214"/>
      <c r="Y22547" s="214"/>
      <c r="Z22547" s="214"/>
      <c r="AA22547" s="217"/>
      <c r="AB22547" s="217"/>
      <c r="AC22547" s="217"/>
      <c r="AD22547" s="213"/>
    </row>
    <row r="22548" spans="20:30" x14ac:dyDescent="0.2">
      <c r="T22548" s="212"/>
      <c r="U22548" s="213"/>
      <c r="V22548" s="213"/>
      <c r="W22548" s="213"/>
      <c r="X22548" s="214"/>
      <c r="Y22548" s="214"/>
      <c r="Z22548" s="214"/>
      <c r="AA22548" s="217"/>
      <c r="AB22548" s="217"/>
      <c r="AC22548" s="217"/>
      <c r="AD22548" s="213"/>
    </row>
    <row r="22549" spans="20:30" x14ac:dyDescent="0.2">
      <c r="T22549" s="212"/>
      <c r="U22549" s="213"/>
      <c r="V22549" s="213"/>
      <c r="W22549" s="213"/>
      <c r="X22549" s="214"/>
      <c r="Y22549" s="214"/>
      <c r="Z22549" s="214"/>
      <c r="AA22549" s="217"/>
      <c r="AB22549" s="217"/>
      <c r="AC22549" s="217"/>
      <c r="AD22549" s="213"/>
    </row>
    <row r="22550" spans="20:30" x14ac:dyDescent="0.2">
      <c r="T22550" s="212"/>
      <c r="U22550" s="213"/>
      <c r="V22550" s="213"/>
      <c r="W22550" s="213"/>
      <c r="X22550" s="214"/>
      <c r="Y22550" s="214"/>
      <c r="Z22550" s="214"/>
      <c r="AA22550" s="217"/>
      <c r="AB22550" s="217"/>
      <c r="AC22550" s="217"/>
      <c r="AD22550" s="213"/>
    </row>
    <row r="22551" spans="20:30" x14ac:dyDescent="0.2">
      <c r="T22551" s="212"/>
      <c r="U22551" s="213"/>
      <c r="V22551" s="213"/>
      <c r="W22551" s="213"/>
      <c r="X22551" s="214"/>
      <c r="Y22551" s="214"/>
      <c r="Z22551" s="214"/>
      <c r="AA22551" s="217"/>
      <c r="AB22551" s="217"/>
      <c r="AC22551" s="217"/>
      <c r="AD22551" s="213"/>
    </row>
    <row r="22552" spans="20:30" x14ac:dyDescent="0.2">
      <c r="T22552" s="212"/>
      <c r="U22552" s="213"/>
      <c r="V22552" s="213"/>
      <c r="W22552" s="213"/>
      <c r="X22552" s="214"/>
      <c r="Y22552" s="214"/>
      <c r="Z22552" s="214"/>
      <c r="AA22552" s="217"/>
      <c r="AB22552" s="217"/>
      <c r="AC22552" s="217"/>
      <c r="AD22552" s="213"/>
    </row>
    <row r="22553" spans="20:30" x14ac:dyDescent="0.2">
      <c r="T22553" s="212"/>
      <c r="U22553" s="213"/>
      <c r="V22553" s="213"/>
      <c r="W22553" s="213"/>
      <c r="X22553" s="214"/>
      <c r="Y22553" s="214"/>
      <c r="Z22553" s="214"/>
      <c r="AA22553" s="217"/>
      <c r="AB22553" s="217"/>
      <c r="AC22553" s="217"/>
      <c r="AD22553" s="213"/>
    </row>
    <row r="22554" spans="20:30" x14ac:dyDescent="0.2">
      <c r="T22554" s="212"/>
      <c r="U22554" s="213"/>
      <c r="V22554" s="213"/>
      <c r="W22554" s="213"/>
      <c r="X22554" s="214"/>
      <c r="Y22554" s="214"/>
      <c r="Z22554" s="214"/>
      <c r="AA22554" s="217"/>
      <c r="AB22554" s="217"/>
      <c r="AC22554" s="217"/>
      <c r="AD22554" s="213"/>
    </row>
    <row r="22555" spans="20:30" x14ac:dyDescent="0.2">
      <c r="T22555" s="212"/>
      <c r="U22555" s="213"/>
      <c r="V22555" s="213"/>
      <c r="W22555" s="213"/>
      <c r="X22555" s="214"/>
      <c r="Y22555" s="214"/>
      <c r="Z22555" s="214"/>
      <c r="AA22555" s="217"/>
      <c r="AB22555" s="217"/>
      <c r="AC22555" s="217"/>
      <c r="AD22555" s="213"/>
    </row>
    <row r="22556" spans="20:30" x14ac:dyDescent="0.2">
      <c r="T22556" s="212"/>
      <c r="U22556" s="213"/>
      <c r="V22556" s="213"/>
      <c r="W22556" s="213"/>
      <c r="X22556" s="214"/>
      <c r="Y22556" s="214"/>
      <c r="Z22556" s="214"/>
      <c r="AA22556" s="217"/>
      <c r="AB22556" s="217"/>
      <c r="AC22556" s="217"/>
      <c r="AD22556" s="213"/>
    </row>
    <row r="22557" spans="20:30" x14ac:dyDescent="0.2">
      <c r="T22557" s="212"/>
      <c r="U22557" s="213"/>
      <c r="V22557" s="213"/>
      <c r="W22557" s="213"/>
      <c r="X22557" s="214"/>
      <c r="Y22557" s="214"/>
      <c r="Z22557" s="214"/>
      <c r="AA22557" s="217"/>
      <c r="AB22557" s="217"/>
      <c r="AC22557" s="217"/>
      <c r="AD22557" s="213"/>
    </row>
    <row r="22558" spans="20:30" x14ac:dyDescent="0.2">
      <c r="T22558" s="212"/>
      <c r="U22558" s="213"/>
      <c r="V22558" s="213"/>
      <c r="W22558" s="213"/>
      <c r="X22558" s="214"/>
      <c r="Y22558" s="214"/>
      <c r="Z22558" s="214"/>
      <c r="AA22558" s="217"/>
      <c r="AB22558" s="217"/>
      <c r="AC22558" s="217"/>
      <c r="AD22558" s="213"/>
    </row>
    <row r="22559" spans="20:30" x14ac:dyDescent="0.2">
      <c r="T22559" s="212"/>
      <c r="U22559" s="213"/>
      <c r="V22559" s="213"/>
      <c r="W22559" s="213"/>
      <c r="X22559" s="214"/>
      <c r="Y22559" s="214"/>
      <c r="Z22559" s="214"/>
      <c r="AA22559" s="217"/>
      <c r="AB22559" s="217"/>
      <c r="AC22559" s="217"/>
      <c r="AD22559" s="213"/>
    </row>
    <row r="22560" spans="20:30" x14ac:dyDescent="0.2">
      <c r="T22560" s="212"/>
      <c r="U22560" s="213"/>
      <c r="V22560" s="213"/>
      <c r="W22560" s="213"/>
      <c r="X22560" s="214"/>
      <c r="Y22560" s="214"/>
      <c r="Z22560" s="214"/>
      <c r="AA22560" s="217"/>
      <c r="AB22560" s="217"/>
      <c r="AC22560" s="217"/>
      <c r="AD22560" s="213"/>
    </row>
    <row r="22561" spans="20:30" x14ac:dyDescent="0.2">
      <c r="T22561" s="212"/>
      <c r="U22561" s="213"/>
      <c r="V22561" s="213"/>
      <c r="W22561" s="213"/>
      <c r="X22561" s="214"/>
      <c r="Y22561" s="214"/>
      <c r="Z22561" s="214"/>
      <c r="AA22561" s="217"/>
      <c r="AB22561" s="217"/>
      <c r="AC22561" s="217"/>
      <c r="AD22561" s="213"/>
    </row>
    <row r="22562" spans="20:30" x14ac:dyDescent="0.2">
      <c r="T22562" s="212"/>
      <c r="U22562" s="213"/>
      <c r="V22562" s="213"/>
      <c r="W22562" s="213"/>
      <c r="X22562" s="214"/>
      <c r="Y22562" s="214"/>
      <c r="Z22562" s="214"/>
      <c r="AA22562" s="217"/>
      <c r="AB22562" s="217"/>
      <c r="AC22562" s="217"/>
      <c r="AD22562" s="213"/>
    </row>
    <row r="22563" spans="20:30" x14ac:dyDescent="0.2">
      <c r="T22563" s="212"/>
      <c r="U22563" s="213"/>
      <c r="V22563" s="213"/>
      <c r="W22563" s="213"/>
      <c r="X22563" s="214"/>
      <c r="Y22563" s="214"/>
      <c r="Z22563" s="214"/>
      <c r="AA22563" s="217"/>
      <c r="AB22563" s="217"/>
      <c r="AC22563" s="217"/>
      <c r="AD22563" s="213"/>
    </row>
    <row r="22564" spans="20:30" x14ac:dyDescent="0.2">
      <c r="T22564" s="212"/>
      <c r="U22564" s="213"/>
      <c r="V22564" s="213"/>
      <c r="W22564" s="213"/>
      <c r="X22564" s="214"/>
      <c r="Y22564" s="214"/>
      <c r="Z22564" s="214"/>
      <c r="AA22564" s="217"/>
      <c r="AB22564" s="217"/>
      <c r="AC22564" s="217"/>
      <c r="AD22564" s="213"/>
    </row>
    <row r="22565" spans="20:30" x14ac:dyDescent="0.2">
      <c r="T22565" s="212"/>
      <c r="U22565" s="213"/>
      <c r="V22565" s="213"/>
      <c r="W22565" s="213"/>
      <c r="X22565" s="214"/>
      <c r="Y22565" s="214"/>
      <c r="Z22565" s="214"/>
      <c r="AA22565" s="217"/>
      <c r="AB22565" s="217"/>
      <c r="AC22565" s="217"/>
      <c r="AD22565" s="213"/>
    </row>
    <row r="22566" spans="20:30" x14ac:dyDescent="0.2">
      <c r="T22566" s="212"/>
      <c r="U22566" s="213"/>
      <c r="V22566" s="213"/>
      <c r="W22566" s="213"/>
      <c r="X22566" s="214"/>
      <c r="Y22566" s="214"/>
      <c r="Z22566" s="214"/>
      <c r="AA22566" s="217"/>
      <c r="AB22566" s="217"/>
      <c r="AC22566" s="217"/>
      <c r="AD22566" s="213"/>
    </row>
    <row r="22567" spans="20:30" x14ac:dyDescent="0.2">
      <c r="T22567" s="212"/>
      <c r="U22567" s="213"/>
      <c r="V22567" s="213"/>
      <c r="W22567" s="213"/>
      <c r="X22567" s="214"/>
      <c r="Y22567" s="214"/>
      <c r="Z22567" s="214"/>
      <c r="AA22567" s="217"/>
      <c r="AB22567" s="217"/>
      <c r="AC22567" s="217"/>
      <c r="AD22567" s="213"/>
    </row>
    <row r="22568" spans="20:30" x14ac:dyDescent="0.2">
      <c r="T22568" s="212"/>
      <c r="U22568" s="213"/>
      <c r="V22568" s="213"/>
      <c r="W22568" s="213"/>
      <c r="X22568" s="214"/>
      <c r="Y22568" s="214"/>
      <c r="Z22568" s="214"/>
      <c r="AA22568" s="217"/>
      <c r="AB22568" s="217"/>
      <c r="AC22568" s="217"/>
      <c r="AD22568" s="213"/>
    </row>
    <row r="22569" spans="20:30" x14ac:dyDescent="0.2">
      <c r="T22569" s="212"/>
      <c r="U22569" s="213"/>
      <c r="V22569" s="213"/>
      <c r="W22569" s="213"/>
      <c r="X22569" s="214"/>
      <c r="Y22569" s="214"/>
      <c r="Z22569" s="214"/>
      <c r="AA22569" s="217"/>
      <c r="AB22569" s="217"/>
      <c r="AC22569" s="217"/>
      <c r="AD22569" s="213"/>
    </row>
    <row r="22570" spans="20:30" x14ac:dyDescent="0.2">
      <c r="T22570" s="212"/>
      <c r="U22570" s="213"/>
      <c r="V22570" s="213"/>
      <c r="W22570" s="213"/>
      <c r="X22570" s="214"/>
      <c r="Y22570" s="214"/>
      <c r="Z22570" s="214"/>
      <c r="AA22570" s="217"/>
      <c r="AB22570" s="217"/>
      <c r="AC22570" s="217"/>
      <c r="AD22570" s="213"/>
    </row>
    <row r="22571" spans="20:30" x14ac:dyDescent="0.2">
      <c r="T22571" s="212"/>
      <c r="U22571" s="213"/>
      <c r="V22571" s="213"/>
      <c r="W22571" s="213"/>
      <c r="X22571" s="214"/>
      <c r="Y22571" s="214"/>
      <c r="Z22571" s="214"/>
      <c r="AA22571" s="217"/>
      <c r="AB22571" s="217"/>
      <c r="AC22571" s="217"/>
      <c r="AD22571" s="213"/>
    </row>
    <row r="22572" spans="20:30" x14ac:dyDescent="0.2">
      <c r="T22572" s="212"/>
      <c r="U22572" s="213"/>
      <c r="V22572" s="213"/>
      <c r="W22572" s="213"/>
      <c r="X22572" s="214"/>
      <c r="Y22572" s="214"/>
      <c r="Z22572" s="214"/>
      <c r="AA22572" s="217"/>
      <c r="AB22572" s="217"/>
      <c r="AC22572" s="217"/>
      <c r="AD22572" s="213"/>
    </row>
    <row r="22573" spans="20:30" x14ac:dyDescent="0.2">
      <c r="T22573" s="212"/>
      <c r="U22573" s="213"/>
      <c r="V22573" s="213"/>
      <c r="W22573" s="213"/>
      <c r="X22573" s="214"/>
      <c r="Y22573" s="214"/>
      <c r="Z22573" s="214"/>
      <c r="AA22573" s="217"/>
      <c r="AB22573" s="217"/>
      <c r="AC22573" s="217"/>
      <c r="AD22573" s="213"/>
    </row>
    <row r="22574" spans="20:30" x14ac:dyDescent="0.2">
      <c r="T22574" s="212"/>
      <c r="U22574" s="213"/>
      <c r="V22574" s="213"/>
      <c r="W22574" s="213"/>
      <c r="X22574" s="214"/>
      <c r="Y22574" s="214"/>
      <c r="Z22574" s="214"/>
      <c r="AA22574" s="217"/>
      <c r="AB22574" s="217"/>
      <c r="AC22574" s="217"/>
      <c r="AD22574" s="213"/>
    </row>
    <row r="22575" spans="20:30" x14ac:dyDescent="0.2">
      <c r="T22575" s="212"/>
      <c r="U22575" s="213"/>
      <c r="V22575" s="213"/>
      <c r="W22575" s="213"/>
      <c r="X22575" s="214"/>
      <c r="Y22575" s="214"/>
      <c r="Z22575" s="214"/>
      <c r="AA22575" s="217"/>
      <c r="AB22575" s="217"/>
      <c r="AC22575" s="217"/>
      <c r="AD22575" s="213"/>
    </row>
    <row r="22576" spans="20:30" x14ac:dyDescent="0.2">
      <c r="T22576" s="212"/>
      <c r="U22576" s="213"/>
      <c r="V22576" s="213"/>
      <c r="W22576" s="213"/>
      <c r="X22576" s="214"/>
      <c r="Y22576" s="214"/>
      <c r="Z22576" s="214"/>
      <c r="AA22576" s="217"/>
      <c r="AB22576" s="217"/>
      <c r="AC22576" s="217"/>
      <c r="AD22576" s="213"/>
    </row>
    <row r="22577" spans="20:30" x14ac:dyDescent="0.2">
      <c r="T22577" s="212"/>
      <c r="U22577" s="213"/>
      <c r="V22577" s="213"/>
      <c r="W22577" s="213"/>
      <c r="X22577" s="214"/>
      <c r="Y22577" s="214"/>
      <c r="Z22577" s="214"/>
      <c r="AA22577" s="217"/>
      <c r="AB22577" s="217"/>
      <c r="AC22577" s="217"/>
      <c r="AD22577" s="213"/>
    </row>
    <row r="22578" spans="20:30" x14ac:dyDescent="0.2">
      <c r="T22578" s="212"/>
      <c r="U22578" s="213"/>
      <c r="V22578" s="213"/>
      <c r="W22578" s="213"/>
      <c r="X22578" s="214"/>
      <c r="Y22578" s="214"/>
      <c r="Z22578" s="214"/>
      <c r="AA22578" s="217"/>
      <c r="AB22578" s="217"/>
      <c r="AC22578" s="217"/>
      <c r="AD22578" s="213"/>
    </row>
    <row r="22579" spans="20:30" x14ac:dyDescent="0.2">
      <c r="T22579" s="212"/>
      <c r="U22579" s="213"/>
      <c r="V22579" s="213"/>
      <c r="W22579" s="213"/>
      <c r="X22579" s="214"/>
      <c r="Y22579" s="214"/>
      <c r="Z22579" s="214"/>
      <c r="AA22579" s="217"/>
      <c r="AB22579" s="217"/>
      <c r="AC22579" s="217"/>
      <c r="AD22579" s="213"/>
    </row>
    <row r="22580" spans="20:30" x14ac:dyDescent="0.2">
      <c r="T22580" s="212"/>
      <c r="U22580" s="213"/>
      <c r="V22580" s="213"/>
      <c r="W22580" s="213"/>
      <c r="X22580" s="214"/>
      <c r="Y22580" s="214"/>
      <c r="Z22580" s="214"/>
      <c r="AA22580" s="217"/>
      <c r="AB22580" s="217"/>
      <c r="AC22580" s="217"/>
      <c r="AD22580" s="213"/>
    </row>
    <row r="22581" spans="20:30" x14ac:dyDescent="0.2">
      <c r="T22581" s="212"/>
      <c r="U22581" s="213"/>
      <c r="V22581" s="213"/>
      <c r="W22581" s="213"/>
      <c r="X22581" s="214"/>
      <c r="Y22581" s="214"/>
      <c r="Z22581" s="214"/>
      <c r="AA22581" s="217"/>
      <c r="AB22581" s="217"/>
      <c r="AC22581" s="217"/>
      <c r="AD22581" s="213"/>
    </row>
    <row r="22582" spans="20:30" x14ac:dyDescent="0.2">
      <c r="T22582" s="212"/>
      <c r="U22582" s="213"/>
      <c r="V22582" s="213"/>
      <c r="W22582" s="213"/>
      <c r="X22582" s="214"/>
      <c r="Y22582" s="214"/>
      <c r="Z22582" s="214"/>
      <c r="AA22582" s="217"/>
      <c r="AB22582" s="217"/>
      <c r="AC22582" s="217"/>
      <c r="AD22582" s="213"/>
    </row>
    <row r="22583" spans="20:30" x14ac:dyDescent="0.2">
      <c r="T22583" s="212"/>
      <c r="U22583" s="213"/>
      <c r="V22583" s="213"/>
      <c r="W22583" s="213"/>
      <c r="X22583" s="214"/>
      <c r="Y22583" s="214"/>
      <c r="Z22583" s="214"/>
      <c r="AA22583" s="217"/>
      <c r="AB22583" s="217"/>
      <c r="AC22583" s="217"/>
      <c r="AD22583" s="213"/>
    </row>
    <row r="22584" spans="20:30" x14ac:dyDescent="0.2">
      <c r="T22584" s="212"/>
      <c r="U22584" s="213"/>
      <c r="V22584" s="213"/>
      <c r="W22584" s="213"/>
      <c r="X22584" s="214"/>
      <c r="Y22584" s="214"/>
      <c r="Z22584" s="214"/>
      <c r="AA22584" s="217"/>
      <c r="AB22584" s="217"/>
      <c r="AC22584" s="217"/>
      <c r="AD22584" s="213"/>
    </row>
    <row r="22585" spans="20:30" x14ac:dyDescent="0.2">
      <c r="T22585" s="212"/>
      <c r="U22585" s="213"/>
      <c r="V22585" s="213"/>
      <c r="W22585" s="213"/>
      <c r="X22585" s="214"/>
      <c r="Y22585" s="214"/>
      <c r="Z22585" s="214"/>
      <c r="AA22585" s="217"/>
      <c r="AB22585" s="217"/>
      <c r="AC22585" s="217"/>
      <c r="AD22585" s="213"/>
    </row>
    <row r="22586" spans="20:30" x14ac:dyDescent="0.2">
      <c r="T22586" s="212"/>
      <c r="U22586" s="213"/>
      <c r="V22586" s="213"/>
      <c r="W22586" s="213"/>
      <c r="X22586" s="214"/>
      <c r="Y22586" s="214"/>
      <c r="Z22586" s="214"/>
      <c r="AA22586" s="217"/>
      <c r="AB22586" s="217"/>
      <c r="AC22586" s="217"/>
      <c r="AD22586" s="213"/>
    </row>
    <row r="22587" spans="20:30" x14ac:dyDescent="0.2">
      <c r="T22587" s="212"/>
      <c r="U22587" s="213"/>
      <c r="V22587" s="213"/>
      <c r="W22587" s="213"/>
      <c r="X22587" s="214"/>
      <c r="Y22587" s="214"/>
      <c r="Z22587" s="214"/>
      <c r="AA22587" s="217"/>
      <c r="AB22587" s="217"/>
      <c r="AC22587" s="217"/>
      <c r="AD22587" s="213"/>
    </row>
    <row r="22588" spans="20:30" x14ac:dyDescent="0.2">
      <c r="T22588" s="212"/>
      <c r="U22588" s="213"/>
      <c r="V22588" s="213"/>
      <c r="W22588" s="213"/>
      <c r="X22588" s="214"/>
      <c r="Y22588" s="214"/>
      <c r="Z22588" s="214"/>
      <c r="AA22588" s="217"/>
      <c r="AB22588" s="217"/>
      <c r="AC22588" s="217"/>
      <c r="AD22588" s="213"/>
    </row>
    <row r="22589" spans="20:30" x14ac:dyDescent="0.2">
      <c r="T22589" s="212"/>
      <c r="U22589" s="213"/>
      <c r="V22589" s="213"/>
      <c r="W22589" s="213"/>
      <c r="X22589" s="214"/>
      <c r="Y22589" s="214"/>
      <c r="Z22589" s="214"/>
      <c r="AA22589" s="217"/>
      <c r="AB22589" s="217"/>
      <c r="AC22589" s="217"/>
      <c r="AD22589" s="213"/>
    </row>
    <row r="22590" spans="20:30" x14ac:dyDescent="0.2">
      <c r="T22590" s="212"/>
      <c r="U22590" s="213"/>
      <c r="V22590" s="213"/>
      <c r="W22590" s="213"/>
      <c r="X22590" s="214"/>
      <c r="Y22590" s="214"/>
      <c r="Z22590" s="214"/>
      <c r="AA22590" s="217"/>
      <c r="AB22590" s="217"/>
      <c r="AC22590" s="217"/>
      <c r="AD22590" s="213"/>
    </row>
    <row r="22591" spans="20:30" x14ac:dyDescent="0.2">
      <c r="T22591" s="212"/>
      <c r="U22591" s="213"/>
      <c r="V22591" s="213"/>
      <c r="W22591" s="213"/>
      <c r="X22591" s="214"/>
      <c r="Y22591" s="214"/>
      <c r="Z22591" s="214"/>
      <c r="AA22591" s="217"/>
      <c r="AB22591" s="217"/>
      <c r="AC22591" s="217"/>
      <c r="AD22591" s="213"/>
    </row>
    <row r="22592" spans="20:30" x14ac:dyDescent="0.2">
      <c r="T22592" s="212"/>
      <c r="U22592" s="213"/>
      <c r="V22592" s="213"/>
      <c r="W22592" s="213"/>
      <c r="X22592" s="214"/>
      <c r="Y22592" s="214"/>
      <c r="Z22592" s="214"/>
      <c r="AA22592" s="217"/>
      <c r="AB22592" s="217"/>
      <c r="AC22592" s="217"/>
      <c r="AD22592" s="213"/>
    </row>
    <row r="22593" spans="20:30" x14ac:dyDescent="0.2">
      <c r="T22593" s="212"/>
      <c r="U22593" s="213"/>
      <c r="V22593" s="213"/>
      <c r="W22593" s="213"/>
      <c r="X22593" s="214"/>
      <c r="Y22593" s="214"/>
      <c r="Z22593" s="214"/>
      <c r="AA22593" s="217"/>
      <c r="AB22593" s="217"/>
      <c r="AC22593" s="217"/>
      <c r="AD22593" s="213"/>
    </row>
    <row r="22594" spans="20:30" x14ac:dyDescent="0.2">
      <c r="T22594" s="212"/>
      <c r="U22594" s="213"/>
      <c r="V22594" s="213"/>
      <c r="W22594" s="213"/>
      <c r="X22594" s="214"/>
      <c r="Y22594" s="214"/>
      <c r="Z22594" s="214"/>
      <c r="AA22594" s="217"/>
      <c r="AB22594" s="217"/>
      <c r="AC22594" s="217"/>
      <c r="AD22594" s="213"/>
    </row>
    <row r="22595" spans="20:30" x14ac:dyDescent="0.2">
      <c r="T22595" s="212"/>
      <c r="U22595" s="213"/>
      <c r="V22595" s="213"/>
      <c r="W22595" s="213"/>
      <c r="X22595" s="214"/>
      <c r="Y22595" s="214"/>
      <c r="Z22595" s="214"/>
      <c r="AA22595" s="217"/>
      <c r="AB22595" s="217"/>
      <c r="AC22595" s="217"/>
      <c r="AD22595" s="213"/>
    </row>
    <row r="22596" spans="20:30" x14ac:dyDescent="0.2">
      <c r="T22596" s="212"/>
      <c r="U22596" s="213"/>
      <c r="V22596" s="213"/>
      <c r="W22596" s="213"/>
      <c r="X22596" s="214"/>
      <c r="Y22596" s="214"/>
      <c r="Z22596" s="214"/>
      <c r="AA22596" s="217"/>
      <c r="AB22596" s="217"/>
      <c r="AC22596" s="217"/>
      <c r="AD22596" s="213"/>
    </row>
    <row r="22597" spans="20:30" x14ac:dyDescent="0.2">
      <c r="T22597" s="212"/>
      <c r="U22597" s="213"/>
      <c r="V22597" s="213"/>
      <c r="W22597" s="213"/>
      <c r="X22597" s="214"/>
      <c r="Y22597" s="214"/>
      <c r="Z22597" s="214"/>
      <c r="AA22597" s="217"/>
      <c r="AB22597" s="217"/>
      <c r="AC22597" s="217"/>
      <c r="AD22597" s="213"/>
    </row>
    <row r="22598" spans="20:30" x14ac:dyDescent="0.2">
      <c r="T22598" s="212"/>
      <c r="U22598" s="213"/>
      <c r="V22598" s="213"/>
      <c r="W22598" s="213"/>
      <c r="X22598" s="214"/>
      <c r="Y22598" s="214"/>
      <c r="Z22598" s="214"/>
      <c r="AA22598" s="217"/>
      <c r="AB22598" s="217"/>
      <c r="AC22598" s="217"/>
      <c r="AD22598" s="213"/>
    </row>
    <row r="22599" spans="20:30" x14ac:dyDescent="0.2">
      <c r="T22599" s="212"/>
      <c r="U22599" s="213"/>
      <c r="V22599" s="213"/>
      <c r="W22599" s="213"/>
      <c r="X22599" s="214"/>
      <c r="Y22599" s="214"/>
      <c r="Z22599" s="214"/>
      <c r="AA22599" s="217"/>
      <c r="AB22599" s="217"/>
      <c r="AC22599" s="217"/>
      <c r="AD22599" s="213"/>
    </row>
    <row r="22600" spans="20:30" x14ac:dyDescent="0.2">
      <c r="T22600" s="212"/>
      <c r="U22600" s="213"/>
      <c r="V22600" s="213"/>
      <c r="W22600" s="213"/>
      <c r="X22600" s="214"/>
      <c r="Y22600" s="214"/>
      <c r="Z22600" s="214"/>
      <c r="AA22600" s="217"/>
      <c r="AB22600" s="217"/>
      <c r="AC22600" s="217"/>
      <c r="AD22600" s="213"/>
    </row>
    <row r="22601" spans="20:30" x14ac:dyDescent="0.2">
      <c r="T22601" s="212"/>
      <c r="U22601" s="213"/>
      <c r="V22601" s="213"/>
      <c r="W22601" s="213"/>
      <c r="X22601" s="214"/>
      <c r="Y22601" s="214"/>
      <c r="Z22601" s="214"/>
      <c r="AA22601" s="217"/>
      <c r="AB22601" s="217"/>
      <c r="AC22601" s="217"/>
      <c r="AD22601" s="213"/>
    </row>
    <row r="22602" spans="20:30" x14ac:dyDescent="0.2">
      <c r="T22602" s="212"/>
      <c r="U22602" s="213"/>
      <c r="V22602" s="213"/>
      <c r="W22602" s="213"/>
      <c r="X22602" s="214"/>
      <c r="Y22602" s="214"/>
      <c r="Z22602" s="214"/>
      <c r="AA22602" s="217"/>
      <c r="AB22602" s="217"/>
      <c r="AC22602" s="217"/>
      <c r="AD22602" s="213"/>
    </row>
    <row r="22603" spans="20:30" x14ac:dyDescent="0.2">
      <c r="T22603" s="212"/>
      <c r="U22603" s="213"/>
      <c r="V22603" s="213"/>
      <c r="W22603" s="213"/>
      <c r="X22603" s="214"/>
      <c r="Y22603" s="214"/>
      <c r="Z22603" s="214"/>
      <c r="AA22603" s="217"/>
      <c r="AB22603" s="217"/>
      <c r="AC22603" s="217"/>
      <c r="AD22603" s="213"/>
    </row>
    <row r="22604" spans="20:30" x14ac:dyDescent="0.2">
      <c r="T22604" s="212"/>
      <c r="U22604" s="213"/>
      <c r="V22604" s="213"/>
      <c r="W22604" s="213"/>
      <c r="X22604" s="214"/>
      <c r="Y22604" s="214"/>
      <c r="Z22604" s="214"/>
      <c r="AA22604" s="217"/>
      <c r="AB22604" s="217"/>
      <c r="AC22604" s="217"/>
      <c r="AD22604" s="213"/>
    </row>
    <row r="22605" spans="20:30" x14ac:dyDescent="0.2">
      <c r="T22605" s="212"/>
      <c r="U22605" s="213"/>
      <c r="V22605" s="213"/>
      <c r="W22605" s="213"/>
      <c r="X22605" s="214"/>
      <c r="Y22605" s="214"/>
      <c r="Z22605" s="214"/>
      <c r="AA22605" s="217"/>
      <c r="AB22605" s="217"/>
      <c r="AC22605" s="217"/>
      <c r="AD22605" s="213"/>
    </row>
    <row r="22606" spans="20:30" x14ac:dyDescent="0.2">
      <c r="T22606" s="212"/>
      <c r="U22606" s="213"/>
      <c r="V22606" s="213"/>
      <c r="W22606" s="213"/>
      <c r="X22606" s="214"/>
      <c r="Y22606" s="214"/>
      <c r="Z22606" s="214"/>
      <c r="AA22606" s="217"/>
      <c r="AB22606" s="217"/>
      <c r="AC22606" s="217"/>
      <c r="AD22606" s="213"/>
    </row>
    <row r="22607" spans="20:30" x14ac:dyDescent="0.2">
      <c r="T22607" s="212"/>
      <c r="U22607" s="213"/>
      <c r="V22607" s="213"/>
      <c r="W22607" s="213"/>
      <c r="X22607" s="214"/>
      <c r="Y22607" s="214"/>
      <c r="Z22607" s="214"/>
      <c r="AA22607" s="217"/>
      <c r="AB22607" s="217"/>
      <c r="AC22607" s="217"/>
      <c r="AD22607" s="213"/>
    </row>
    <row r="22608" spans="20:30" x14ac:dyDescent="0.2">
      <c r="T22608" s="212"/>
      <c r="U22608" s="213"/>
      <c r="V22608" s="213"/>
      <c r="W22608" s="213"/>
      <c r="X22608" s="214"/>
      <c r="Y22608" s="214"/>
      <c r="Z22608" s="214"/>
      <c r="AA22608" s="217"/>
      <c r="AB22608" s="217"/>
      <c r="AC22608" s="217"/>
      <c r="AD22608" s="213"/>
    </row>
    <row r="22609" spans="20:30" x14ac:dyDescent="0.2">
      <c r="T22609" s="212"/>
      <c r="U22609" s="213"/>
      <c r="V22609" s="213"/>
      <c r="W22609" s="213"/>
      <c r="X22609" s="214"/>
      <c r="Y22609" s="214"/>
      <c r="Z22609" s="214"/>
      <c r="AA22609" s="217"/>
      <c r="AB22609" s="217"/>
      <c r="AC22609" s="217"/>
      <c r="AD22609" s="213"/>
    </row>
    <row r="22610" spans="20:30" x14ac:dyDescent="0.2">
      <c r="T22610" s="212"/>
      <c r="U22610" s="213"/>
      <c r="V22610" s="213"/>
      <c r="W22610" s="213"/>
      <c r="X22610" s="214"/>
      <c r="Y22610" s="214"/>
      <c r="Z22610" s="214"/>
      <c r="AA22610" s="217"/>
      <c r="AB22610" s="217"/>
      <c r="AC22610" s="217"/>
      <c r="AD22610" s="213"/>
    </row>
    <row r="22611" spans="20:30" x14ac:dyDescent="0.2">
      <c r="T22611" s="212"/>
      <c r="U22611" s="213"/>
      <c r="V22611" s="213"/>
      <c r="W22611" s="213"/>
      <c r="X22611" s="214"/>
      <c r="Y22611" s="214"/>
      <c r="Z22611" s="214"/>
      <c r="AA22611" s="217"/>
      <c r="AB22611" s="217"/>
      <c r="AC22611" s="217"/>
      <c r="AD22611" s="213"/>
    </row>
    <row r="22612" spans="20:30" x14ac:dyDescent="0.2">
      <c r="T22612" s="212"/>
      <c r="U22612" s="213"/>
      <c r="V22612" s="213"/>
      <c r="W22612" s="213"/>
      <c r="X22612" s="214"/>
      <c r="Y22612" s="214"/>
      <c r="Z22612" s="214"/>
      <c r="AA22612" s="217"/>
      <c r="AB22612" s="217"/>
      <c r="AC22612" s="217"/>
      <c r="AD22612" s="213"/>
    </row>
    <row r="22613" spans="20:30" x14ac:dyDescent="0.2">
      <c r="T22613" s="212"/>
      <c r="U22613" s="213"/>
      <c r="V22613" s="213"/>
      <c r="W22613" s="213"/>
      <c r="X22613" s="214"/>
      <c r="Y22613" s="214"/>
      <c r="Z22613" s="214"/>
      <c r="AA22613" s="217"/>
      <c r="AB22613" s="217"/>
      <c r="AC22613" s="217"/>
      <c r="AD22613" s="213"/>
    </row>
    <row r="22614" spans="20:30" x14ac:dyDescent="0.2">
      <c r="T22614" s="212"/>
      <c r="U22614" s="213"/>
      <c r="V22614" s="213"/>
      <c r="W22614" s="213"/>
      <c r="X22614" s="214"/>
      <c r="Y22614" s="214"/>
      <c r="Z22614" s="214"/>
      <c r="AA22614" s="217"/>
      <c r="AB22614" s="217"/>
      <c r="AC22614" s="217"/>
      <c r="AD22614" s="213"/>
    </row>
    <row r="22615" spans="20:30" x14ac:dyDescent="0.2">
      <c r="T22615" s="212"/>
      <c r="U22615" s="213"/>
      <c r="V22615" s="213"/>
      <c r="W22615" s="213"/>
      <c r="X22615" s="214"/>
      <c r="Y22615" s="214"/>
      <c r="Z22615" s="214"/>
      <c r="AA22615" s="217"/>
      <c r="AB22615" s="217"/>
      <c r="AC22615" s="217"/>
      <c r="AD22615" s="213"/>
    </row>
    <row r="22616" spans="20:30" x14ac:dyDescent="0.2">
      <c r="T22616" s="212"/>
      <c r="U22616" s="213"/>
      <c r="V22616" s="213"/>
      <c r="W22616" s="213"/>
      <c r="X22616" s="214"/>
      <c r="Y22616" s="214"/>
      <c r="Z22616" s="214"/>
      <c r="AA22616" s="217"/>
      <c r="AB22616" s="217"/>
      <c r="AC22616" s="217"/>
      <c r="AD22616" s="213"/>
    </row>
    <row r="22617" spans="20:30" x14ac:dyDescent="0.2">
      <c r="T22617" s="212"/>
      <c r="U22617" s="213"/>
      <c r="V22617" s="213"/>
      <c r="W22617" s="213"/>
      <c r="X22617" s="214"/>
      <c r="Y22617" s="214"/>
      <c r="Z22617" s="214"/>
      <c r="AA22617" s="217"/>
      <c r="AB22617" s="217"/>
      <c r="AC22617" s="217"/>
      <c r="AD22617" s="213"/>
    </row>
    <row r="22618" spans="20:30" x14ac:dyDescent="0.2">
      <c r="T22618" s="212"/>
      <c r="U22618" s="213"/>
      <c r="V22618" s="213"/>
      <c r="W22618" s="213"/>
      <c r="X22618" s="214"/>
      <c r="Y22618" s="214"/>
      <c r="Z22618" s="214"/>
      <c r="AA22618" s="217"/>
      <c r="AB22618" s="217"/>
      <c r="AC22618" s="217"/>
      <c r="AD22618" s="213"/>
    </row>
    <row r="22619" spans="20:30" x14ac:dyDescent="0.2">
      <c r="T22619" s="212"/>
      <c r="U22619" s="213"/>
      <c r="V22619" s="213"/>
      <c r="W22619" s="213"/>
      <c r="X22619" s="214"/>
      <c r="Y22619" s="214"/>
      <c r="Z22619" s="214"/>
      <c r="AA22619" s="217"/>
      <c r="AB22619" s="217"/>
      <c r="AC22619" s="217"/>
      <c r="AD22619" s="213"/>
    </row>
    <row r="22620" spans="20:30" x14ac:dyDescent="0.2">
      <c r="T22620" s="212"/>
      <c r="U22620" s="213"/>
      <c r="V22620" s="213"/>
      <c r="W22620" s="213"/>
      <c r="X22620" s="214"/>
      <c r="Y22620" s="214"/>
      <c r="Z22620" s="214"/>
      <c r="AA22620" s="217"/>
      <c r="AB22620" s="217"/>
      <c r="AC22620" s="217"/>
      <c r="AD22620" s="213"/>
    </row>
    <row r="22621" spans="20:30" x14ac:dyDescent="0.2">
      <c r="T22621" s="212"/>
      <c r="U22621" s="213"/>
      <c r="V22621" s="213"/>
      <c r="W22621" s="213"/>
      <c r="X22621" s="214"/>
      <c r="Y22621" s="214"/>
      <c r="Z22621" s="214"/>
      <c r="AA22621" s="217"/>
      <c r="AB22621" s="217"/>
      <c r="AC22621" s="217"/>
      <c r="AD22621" s="213"/>
    </row>
    <row r="22622" spans="20:30" x14ac:dyDescent="0.2">
      <c r="T22622" s="212"/>
      <c r="U22622" s="213"/>
      <c r="V22622" s="213"/>
      <c r="W22622" s="213"/>
      <c r="X22622" s="214"/>
      <c r="Y22622" s="214"/>
      <c r="Z22622" s="214"/>
      <c r="AA22622" s="217"/>
      <c r="AB22622" s="217"/>
      <c r="AC22622" s="217"/>
      <c r="AD22622" s="213"/>
    </row>
    <row r="22623" spans="20:30" x14ac:dyDescent="0.2">
      <c r="T22623" s="212"/>
      <c r="U22623" s="213"/>
      <c r="V22623" s="213"/>
      <c r="W22623" s="213"/>
      <c r="X22623" s="214"/>
      <c r="Y22623" s="214"/>
      <c r="Z22623" s="214"/>
      <c r="AA22623" s="217"/>
      <c r="AB22623" s="217"/>
      <c r="AC22623" s="217"/>
      <c r="AD22623" s="213"/>
    </row>
    <row r="22624" spans="20:30" x14ac:dyDescent="0.2">
      <c r="T22624" s="212"/>
      <c r="U22624" s="213"/>
      <c r="V22624" s="213"/>
      <c r="W22624" s="213"/>
      <c r="X22624" s="214"/>
      <c r="Y22624" s="214"/>
      <c r="Z22624" s="214"/>
      <c r="AA22624" s="217"/>
      <c r="AB22624" s="217"/>
      <c r="AC22624" s="217"/>
      <c r="AD22624" s="213"/>
    </row>
    <row r="22625" spans="20:30" x14ac:dyDescent="0.2">
      <c r="T22625" s="212"/>
      <c r="U22625" s="213"/>
      <c r="V22625" s="213"/>
      <c r="W22625" s="213"/>
      <c r="X22625" s="214"/>
      <c r="Y22625" s="214"/>
      <c r="Z22625" s="214"/>
      <c r="AA22625" s="217"/>
      <c r="AB22625" s="217"/>
      <c r="AC22625" s="217"/>
      <c r="AD22625" s="213"/>
    </row>
    <row r="22626" spans="20:30" x14ac:dyDescent="0.2">
      <c r="T22626" s="212"/>
      <c r="U22626" s="213"/>
      <c r="V22626" s="213"/>
      <c r="W22626" s="213"/>
      <c r="X22626" s="214"/>
      <c r="Y22626" s="214"/>
      <c r="Z22626" s="214"/>
      <c r="AA22626" s="217"/>
      <c r="AB22626" s="217"/>
      <c r="AC22626" s="217"/>
      <c r="AD22626" s="213"/>
    </row>
    <row r="22627" spans="20:30" x14ac:dyDescent="0.2">
      <c r="T22627" s="212"/>
      <c r="U22627" s="213"/>
      <c r="V22627" s="213"/>
      <c r="W22627" s="213"/>
      <c r="X22627" s="214"/>
      <c r="Y22627" s="214"/>
      <c r="Z22627" s="214"/>
      <c r="AA22627" s="217"/>
      <c r="AB22627" s="217"/>
      <c r="AC22627" s="217"/>
      <c r="AD22627" s="213"/>
    </row>
    <row r="22628" spans="20:30" x14ac:dyDescent="0.2">
      <c r="T22628" s="212"/>
      <c r="U22628" s="213"/>
      <c r="V22628" s="213"/>
      <c r="W22628" s="213"/>
      <c r="X22628" s="214"/>
      <c r="Y22628" s="214"/>
      <c r="Z22628" s="214"/>
      <c r="AA22628" s="217"/>
      <c r="AB22628" s="217"/>
      <c r="AC22628" s="217"/>
      <c r="AD22628" s="213"/>
    </row>
    <row r="22629" spans="20:30" x14ac:dyDescent="0.2">
      <c r="T22629" s="212"/>
      <c r="U22629" s="213"/>
      <c r="V22629" s="213"/>
      <c r="W22629" s="213"/>
      <c r="X22629" s="214"/>
      <c r="Y22629" s="214"/>
      <c r="Z22629" s="214"/>
      <c r="AA22629" s="217"/>
      <c r="AB22629" s="217"/>
      <c r="AC22629" s="217"/>
      <c r="AD22629" s="213"/>
    </row>
    <row r="22630" spans="20:30" x14ac:dyDescent="0.2">
      <c r="T22630" s="212"/>
      <c r="U22630" s="213"/>
      <c r="V22630" s="213"/>
      <c r="W22630" s="213"/>
      <c r="X22630" s="214"/>
      <c r="Y22630" s="214"/>
      <c r="Z22630" s="214"/>
      <c r="AA22630" s="217"/>
      <c r="AB22630" s="217"/>
      <c r="AC22630" s="217"/>
      <c r="AD22630" s="213"/>
    </row>
    <row r="22631" spans="20:30" x14ac:dyDescent="0.2">
      <c r="T22631" s="212"/>
      <c r="U22631" s="213"/>
      <c r="V22631" s="213"/>
      <c r="W22631" s="213"/>
      <c r="X22631" s="214"/>
      <c r="Y22631" s="214"/>
      <c r="Z22631" s="214"/>
      <c r="AA22631" s="217"/>
      <c r="AB22631" s="217"/>
      <c r="AC22631" s="217"/>
      <c r="AD22631" s="213"/>
    </row>
    <row r="22632" spans="20:30" x14ac:dyDescent="0.2">
      <c r="T22632" s="212"/>
      <c r="U22632" s="213"/>
      <c r="V22632" s="213"/>
      <c r="W22632" s="213"/>
      <c r="X22632" s="214"/>
      <c r="Y22632" s="214"/>
      <c r="Z22632" s="214"/>
      <c r="AA22632" s="217"/>
      <c r="AB22632" s="217"/>
      <c r="AC22632" s="217"/>
      <c r="AD22632" s="213"/>
    </row>
    <row r="22633" spans="20:30" x14ac:dyDescent="0.2">
      <c r="T22633" s="212"/>
      <c r="U22633" s="213"/>
      <c r="V22633" s="213"/>
      <c r="W22633" s="213"/>
      <c r="X22633" s="214"/>
      <c r="Y22633" s="214"/>
      <c r="Z22633" s="214"/>
      <c r="AA22633" s="217"/>
      <c r="AB22633" s="217"/>
      <c r="AC22633" s="217"/>
      <c r="AD22633" s="213"/>
    </row>
    <row r="22634" spans="20:30" x14ac:dyDescent="0.2">
      <c r="T22634" s="212"/>
      <c r="U22634" s="213"/>
      <c r="V22634" s="213"/>
      <c r="W22634" s="213"/>
      <c r="X22634" s="214"/>
      <c r="Y22634" s="214"/>
      <c r="Z22634" s="214"/>
      <c r="AA22634" s="217"/>
      <c r="AB22634" s="217"/>
      <c r="AC22634" s="217"/>
      <c r="AD22634" s="213"/>
    </row>
    <row r="22635" spans="20:30" x14ac:dyDescent="0.2">
      <c r="T22635" s="212"/>
      <c r="U22635" s="213"/>
      <c r="V22635" s="213"/>
      <c r="W22635" s="213"/>
      <c r="X22635" s="214"/>
      <c r="Y22635" s="214"/>
      <c r="Z22635" s="214"/>
      <c r="AA22635" s="217"/>
      <c r="AB22635" s="217"/>
      <c r="AC22635" s="217"/>
      <c r="AD22635" s="213"/>
    </row>
    <row r="22636" spans="20:30" x14ac:dyDescent="0.2">
      <c r="T22636" s="212"/>
      <c r="U22636" s="213"/>
      <c r="V22636" s="213"/>
      <c r="W22636" s="213"/>
      <c r="X22636" s="214"/>
      <c r="Y22636" s="214"/>
      <c r="Z22636" s="214"/>
      <c r="AA22636" s="217"/>
      <c r="AB22636" s="217"/>
      <c r="AC22636" s="217"/>
      <c r="AD22636" s="213"/>
    </row>
    <row r="22637" spans="20:30" x14ac:dyDescent="0.2">
      <c r="T22637" s="212"/>
      <c r="U22637" s="213"/>
      <c r="V22637" s="213"/>
      <c r="W22637" s="213"/>
      <c r="X22637" s="214"/>
      <c r="Y22637" s="214"/>
      <c r="Z22637" s="214"/>
      <c r="AA22637" s="217"/>
      <c r="AB22637" s="217"/>
      <c r="AC22637" s="217"/>
      <c r="AD22637" s="213"/>
    </row>
    <row r="22638" spans="20:30" x14ac:dyDescent="0.2">
      <c r="T22638" s="212"/>
      <c r="U22638" s="213"/>
      <c r="V22638" s="213"/>
      <c r="W22638" s="213"/>
      <c r="X22638" s="214"/>
      <c r="Y22638" s="214"/>
      <c r="Z22638" s="214"/>
      <c r="AA22638" s="217"/>
      <c r="AB22638" s="217"/>
      <c r="AC22638" s="217"/>
      <c r="AD22638" s="213"/>
    </row>
    <row r="22639" spans="20:30" x14ac:dyDescent="0.2">
      <c r="T22639" s="212"/>
      <c r="U22639" s="213"/>
      <c r="V22639" s="213"/>
      <c r="W22639" s="213"/>
      <c r="X22639" s="214"/>
      <c r="Y22639" s="214"/>
      <c r="Z22639" s="214"/>
      <c r="AA22639" s="217"/>
      <c r="AB22639" s="217"/>
      <c r="AC22639" s="217"/>
      <c r="AD22639" s="213"/>
    </row>
    <row r="22640" spans="20:30" x14ac:dyDescent="0.2">
      <c r="T22640" s="212"/>
      <c r="U22640" s="213"/>
      <c r="V22640" s="213"/>
      <c r="W22640" s="213"/>
      <c r="X22640" s="214"/>
      <c r="Y22640" s="214"/>
      <c r="Z22640" s="214"/>
      <c r="AA22640" s="217"/>
      <c r="AB22640" s="217"/>
      <c r="AC22640" s="217"/>
      <c r="AD22640" s="213"/>
    </row>
    <row r="22641" spans="20:30" x14ac:dyDescent="0.2">
      <c r="T22641" s="212"/>
      <c r="U22641" s="213"/>
      <c r="V22641" s="213"/>
      <c r="W22641" s="213"/>
      <c r="X22641" s="214"/>
      <c r="Y22641" s="214"/>
      <c r="Z22641" s="214"/>
      <c r="AA22641" s="217"/>
      <c r="AB22641" s="217"/>
      <c r="AC22641" s="217"/>
      <c r="AD22641" s="213"/>
    </row>
    <row r="22642" spans="20:30" x14ac:dyDescent="0.2">
      <c r="T22642" s="212"/>
      <c r="U22642" s="213"/>
      <c r="V22642" s="213"/>
      <c r="W22642" s="213"/>
      <c r="X22642" s="214"/>
      <c r="Y22642" s="214"/>
      <c r="Z22642" s="214"/>
      <c r="AA22642" s="217"/>
      <c r="AB22642" s="217"/>
      <c r="AC22642" s="217"/>
      <c r="AD22642" s="213"/>
    </row>
    <row r="22643" spans="20:30" x14ac:dyDescent="0.2">
      <c r="T22643" s="212"/>
      <c r="U22643" s="213"/>
      <c r="V22643" s="213"/>
      <c r="W22643" s="213"/>
      <c r="X22643" s="214"/>
      <c r="Y22643" s="214"/>
      <c r="Z22643" s="214"/>
      <c r="AA22643" s="217"/>
      <c r="AB22643" s="217"/>
      <c r="AC22643" s="217"/>
      <c r="AD22643" s="213"/>
    </row>
    <row r="22644" spans="20:30" x14ac:dyDescent="0.2">
      <c r="T22644" s="212"/>
      <c r="U22644" s="213"/>
      <c r="V22644" s="213"/>
      <c r="W22644" s="213"/>
      <c r="X22644" s="214"/>
      <c r="Y22644" s="214"/>
      <c r="Z22644" s="214"/>
      <c r="AA22644" s="217"/>
      <c r="AB22644" s="217"/>
      <c r="AC22644" s="217"/>
      <c r="AD22644" s="213"/>
    </row>
    <row r="22645" spans="20:30" x14ac:dyDescent="0.2">
      <c r="T22645" s="212"/>
      <c r="U22645" s="213"/>
      <c r="V22645" s="213"/>
      <c r="W22645" s="213"/>
      <c r="X22645" s="214"/>
      <c r="Y22645" s="214"/>
      <c r="Z22645" s="214"/>
      <c r="AA22645" s="217"/>
      <c r="AB22645" s="217"/>
      <c r="AC22645" s="217"/>
      <c r="AD22645" s="213"/>
    </row>
    <row r="22646" spans="20:30" x14ac:dyDescent="0.2">
      <c r="T22646" s="212"/>
      <c r="U22646" s="213"/>
      <c r="V22646" s="213"/>
      <c r="W22646" s="213"/>
      <c r="X22646" s="214"/>
      <c r="Y22646" s="214"/>
      <c r="Z22646" s="214"/>
      <c r="AA22646" s="217"/>
      <c r="AB22646" s="217"/>
      <c r="AC22646" s="217"/>
      <c r="AD22646" s="213"/>
    </row>
    <row r="22647" spans="20:30" x14ac:dyDescent="0.2">
      <c r="T22647" s="212"/>
      <c r="U22647" s="213"/>
      <c r="V22647" s="213"/>
      <c r="W22647" s="213"/>
      <c r="X22647" s="214"/>
      <c r="Y22647" s="214"/>
      <c r="Z22647" s="214"/>
      <c r="AA22647" s="217"/>
      <c r="AB22647" s="217"/>
      <c r="AC22647" s="217"/>
      <c r="AD22647" s="213"/>
    </row>
    <row r="22648" spans="20:30" x14ac:dyDescent="0.2">
      <c r="T22648" s="212"/>
      <c r="U22648" s="213"/>
      <c r="V22648" s="213"/>
      <c r="W22648" s="213"/>
      <c r="X22648" s="214"/>
      <c r="Y22648" s="214"/>
      <c r="Z22648" s="214"/>
      <c r="AA22648" s="217"/>
      <c r="AB22648" s="217"/>
      <c r="AC22648" s="217"/>
      <c r="AD22648" s="213"/>
    </row>
    <row r="22649" spans="20:30" x14ac:dyDescent="0.2">
      <c r="T22649" s="212"/>
      <c r="U22649" s="213"/>
      <c r="V22649" s="213"/>
      <c r="W22649" s="213"/>
      <c r="X22649" s="214"/>
      <c r="Y22649" s="214"/>
      <c r="Z22649" s="214"/>
      <c r="AA22649" s="217"/>
      <c r="AB22649" s="217"/>
      <c r="AC22649" s="217"/>
      <c r="AD22649" s="213"/>
    </row>
    <row r="22650" spans="20:30" x14ac:dyDescent="0.2">
      <c r="T22650" s="212"/>
      <c r="U22650" s="213"/>
      <c r="V22650" s="213"/>
      <c r="W22650" s="213"/>
      <c r="X22650" s="214"/>
      <c r="Y22650" s="214"/>
      <c r="Z22650" s="214"/>
      <c r="AA22650" s="217"/>
      <c r="AB22650" s="217"/>
      <c r="AC22650" s="217"/>
      <c r="AD22650" s="213"/>
    </row>
    <row r="22651" spans="20:30" x14ac:dyDescent="0.2">
      <c r="T22651" s="212"/>
      <c r="U22651" s="213"/>
      <c r="V22651" s="213"/>
      <c r="W22651" s="213"/>
      <c r="X22651" s="214"/>
      <c r="Y22651" s="214"/>
      <c r="Z22651" s="214"/>
      <c r="AA22651" s="217"/>
      <c r="AB22651" s="217"/>
      <c r="AC22651" s="217"/>
      <c r="AD22651" s="213"/>
    </row>
    <row r="22652" spans="20:30" x14ac:dyDescent="0.2">
      <c r="T22652" s="212"/>
      <c r="U22652" s="213"/>
      <c r="V22652" s="213"/>
      <c r="W22652" s="213"/>
      <c r="X22652" s="214"/>
      <c r="Y22652" s="214"/>
      <c r="Z22652" s="214"/>
      <c r="AA22652" s="217"/>
      <c r="AB22652" s="217"/>
      <c r="AC22652" s="217"/>
      <c r="AD22652" s="213"/>
    </row>
    <row r="22653" spans="20:30" x14ac:dyDescent="0.2">
      <c r="T22653" s="212"/>
      <c r="U22653" s="213"/>
      <c r="V22653" s="213"/>
      <c r="W22653" s="213"/>
      <c r="X22653" s="214"/>
      <c r="Y22653" s="214"/>
      <c r="Z22653" s="214"/>
      <c r="AA22653" s="217"/>
      <c r="AB22653" s="217"/>
      <c r="AC22653" s="217"/>
      <c r="AD22653" s="213"/>
    </row>
    <row r="22654" spans="20:30" x14ac:dyDescent="0.2">
      <c r="T22654" s="212"/>
      <c r="U22654" s="213"/>
      <c r="V22654" s="213"/>
      <c r="W22654" s="213"/>
      <c r="X22654" s="214"/>
      <c r="Y22654" s="214"/>
      <c r="Z22654" s="214"/>
      <c r="AA22654" s="217"/>
      <c r="AB22654" s="217"/>
      <c r="AC22654" s="217"/>
      <c r="AD22654" s="213"/>
    </row>
    <row r="22655" spans="20:30" x14ac:dyDescent="0.2">
      <c r="T22655" s="212"/>
      <c r="U22655" s="213"/>
      <c r="V22655" s="213"/>
      <c r="W22655" s="213"/>
      <c r="X22655" s="214"/>
      <c r="Y22655" s="214"/>
      <c r="Z22655" s="214"/>
      <c r="AA22655" s="217"/>
      <c r="AB22655" s="217"/>
      <c r="AC22655" s="217"/>
      <c r="AD22655" s="213"/>
    </row>
    <row r="22656" spans="20:30" x14ac:dyDescent="0.2">
      <c r="T22656" s="212"/>
      <c r="U22656" s="213"/>
      <c r="V22656" s="213"/>
      <c r="W22656" s="213"/>
      <c r="X22656" s="214"/>
      <c r="Y22656" s="214"/>
      <c r="Z22656" s="214"/>
      <c r="AA22656" s="217"/>
      <c r="AB22656" s="217"/>
      <c r="AC22656" s="217"/>
      <c r="AD22656" s="213"/>
    </row>
    <row r="22657" spans="20:30" x14ac:dyDescent="0.2">
      <c r="T22657" s="212"/>
      <c r="U22657" s="213"/>
      <c r="V22657" s="213"/>
      <c r="W22657" s="213"/>
      <c r="X22657" s="214"/>
      <c r="Y22657" s="214"/>
      <c r="Z22657" s="214"/>
      <c r="AA22657" s="217"/>
      <c r="AB22657" s="217"/>
      <c r="AC22657" s="217"/>
      <c r="AD22657" s="213"/>
    </row>
    <row r="22658" spans="20:30" x14ac:dyDescent="0.2">
      <c r="T22658" s="212"/>
      <c r="U22658" s="213"/>
      <c r="V22658" s="213"/>
      <c r="W22658" s="213"/>
      <c r="X22658" s="214"/>
      <c r="Y22658" s="214"/>
      <c r="Z22658" s="214"/>
      <c r="AA22658" s="217"/>
      <c r="AB22658" s="217"/>
      <c r="AC22658" s="217"/>
      <c r="AD22658" s="213"/>
    </row>
    <row r="22659" spans="20:30" x14ac:dyDescent="0.2">
      <c r="T22659" s="212"/>
      <c r="U22659" s="213"/>
      <c r="V22659" s="213"/>
      <c r="W22659" s="213"/>
      <c r="X22659" s="214"/>
      <c r="Y22659" s="214"/>
      <c r="Z22659" s="214"/>
      <c r="AA22659" s="217"/>
      <c r="AB22659" s="217"/>
      <c r="AC22659" s="217"/>
      <c r="AD22659" s="213"/>
    </row>
    <row r="22660" spans="20:30" x14ac:dyDescent="0.2">
      <c r="T22660" s="212"/>
      <c r="U22660" s="213"/>
      <c r="V22660" s="213"/>
      <c r="W22660" s="213"/>
      <c r="X22660" s="214"/>
      <c r="Y22660" s="214"/>
      <c r="Z22660" s="214"/>
      <c r="AA22660" s="217"/>
      <c r="AB22660" s="217"/>
      <c r="AC22660" s="217"/>
      <c r="AD22660" s="213"/>
    </row>
    <row r="22661" spans="20:30" x14ac:dyDescent="0.2">
      <c r="T22661" s="212"/>
      <c r="U22661" s="213"/>
      <c r="V22661" s="213"/>
      <c r="W22661" s="213"/>
      <c r="X22661" s="214"/>
      <c r="Y22661" s="214"/>
      <c r="Z22661" s="214"/>
      <c r="AA22661" s="217"/>
      <c r="AB22661" s="217"/>
      <c r="AC22661" s="217"/>
      <c r="AD22661" s="213"/>
    </row>
    <row r="22662" spans="20:30" x14ac:dyDescent="0.2">
      <c r="T22662" s="212"/>
      <c r="U22662" s="213"/>
      <c r="V22662" s="213"/>
      <c r="W22662" s="213"/>
      <c r="X22662" s="214"/>
      <c r="Y22662" s="214"/>
      <c r="Z22662" s="214"/>
      <c r="AA22662" s="217"/>
      <c r="AB22662" s="217"/>
      <c r="AC22662" s="217"/>
      <c r="AD22662" s="213"/>
    </row>
    <row r="22663" spans="20:30" x14ac:dyDescent="0.2">
      <c r="T22663" s="212"/>
      <c r="U22663" s="213"/>
      <c r="V22663" s="213"/>
      <c r="W22663" s="213"/>
      <c r="X22663" s="214"/>
      <c r="Y22663" s="214"/>
      <c r="Z22663" s="214"/>
      <c r="AA22663" s="217"/>
      <c r="AB22663" s="217"/>
      <c r="AC22663" s="217"/>
      <c r="AD22663" s="213"/>
    </row>
    <row r="22664" spans="20:30" x14ac:dyDescent="0.2">
      <c r="T22664" s="212"/>
      <c r="U22664" s="213"/>
      <c r="V22664" s="213"/>
      <c r="W22664" s="213"/>
      <c r="X22664" s="214"/>
      <c r="Y22664" s="214"/>
      <c r="Z22664" s="214"/>
      <c r="AA22664" s="217"/>
      <c r="AB22664" s="217"/>
      <c r="AC22664" s="217"/>
      <c r="AD22664" s="213"/>
    </row>
    <row r="22665" spans="20:30" x14ac:dyDescent="0.2">
      <c r="T22665" s="212"/>
      <c r="U22665" s="213"/>
      <c r="V22665" s="213"/>
      <c r="W22665" s="213"/>
      <c r="X22665" s="214"/>
      <c r="Y22665" s="214"/>
      <c r="Z22665" s="214"/>
      <c r="AA22665" s="217"/>
      <c r="AB22665" s="217"/>
      <c r="AC22665" s="217"/>
      <c r="AD22665" s="213"/>
    </row>
    <row r="22666" spans="20:30" x14ac:dyDescent="0.2">
      <c r="T22666" s="212"/>
      <c r="U22666" s="213"/>
      <c r="V22666" s="213"/>
      <c r="W22666" s="213"/>
      <c r="X22666" s="214"/>
      <c r="Y22666" s="214"/>
      <c r="Z22666" s="214"/>
      <c r="AA22666" s="217"/>
      <c r="AB22666" s="217"/>
      <c r="AC22666" s="217"/>
      <c r="AD22666" s="213"/>
    </row>
    <row r="22667" spans="20:30" x14ac:dyDescent="0.2">
      <c r="T22667" s="212"/>
      <c r="U22667" s="213"/>
      <c r="V22667" s="213"/>
      <c r="W22667" s="213"/>
      <c r="X22667" s="214"/>
      <c r="Y22667" s="214"/>
      <c r="Z22667" s="214"/>
      <c r="AA22667" s="217"/>
      <c r="AB22667" s="217"/>
      <c r="AC22667" s="217"/>
      <c r="AD22667" s="213"/>
    </row>
    <row r="22668" spans="20:30" x14ac:dyDescent="0.2">
      <c r="T22668" s="212"/>
      <c r="U22668" s="213"/>
      <c r="V22668" s="213"/>
      <c r="W22668" s="213"/>
      <c r="X22668" s="214"/>
      <c r="Y22668" s="214"/>
      <c r="Z22668" s="214"/>
      <c r="AA22668" s="217"/>
      <c r="AB22668" s="217"/>
      <c r="AC22668" s="217"/>
      <c r="AD22668" s="213"/>
    </row>
    <row r="22669" spans="20:30" x14ac:dyDescent="0.2">
      <c r="T22669" s="212"/>
      <c r="U22669" s="213"/>
      <c r="V22669" s="213"/>
      <c r="W22669" s="213"/>
      <c r="X22669" s="214"/>
      <c r="Y22669" s="214"/>
      <c r="Z22669" s="214"/>
      <c r="AA22669" s="217"/>
      <c r="AB22669" s="217"/>
      <c r="AC22669" s="217"/>
      <c r="AD22669" s="213"/>
    </row>
    <row r="22670" spans="20:30" x14ac:dyDescent="0.2">
      <c r="T22670" s="212"/>
      <c r="U22670" s="213"/>
      <c r="V22670" s="213"/>
      <c r="W22670" s="213"/>
      <c r="X22670" s="214"/>
      <c r="Y22670" s="214"/>
      <c r="Z22670" s="214"/>
      <c r="AA22670" s="217"/>
      <c r="AB22670" s="217"/>
      <c r="AC22670" s="217"/>
      <c r="AD22670" s="213"/>
    </row>
    <row r="22671" spans="20:30" x14ac:dyDescent="0.2">
      <c r="T22671" s="212"/>
      <c r="U22671" s="213"/>
      <c r="V22671" s="213"/>
      <c r="W22671" s="213"/>
      <c r="X22671" s="214"/>
      <c r="Y22671" s="214"/>
      <c r="Z22671" s="214"/>
      <c r="AA22671" s="217"/>
      <c r="AB22671" s="217"/>
      <c r="AC22671" s="217"/>
      <c r="AD22671" s="213"/>
    </row>
    <row r="22672" spans="20:30" x14ac:dyDescent="0.2">
      <c r="T22672" s="212"/>
      <c r="U22672" s="213"/>
      <c r="V22672" s="213"/>
      <c r="W22672" s="213"/>
      <c r="X22672" s="214"/>
      <c r="Y22672" s="214"/>
      <c r="Z22672" s="214"/>
      <c r="AA22672" s="217"/>
      <c r="AB22672" s="217"/>
      <c r="AC22672" s="217"/>
      <c r="AD22672" s="213"/>
    </row>
    <row r="22673" spans="20:30" x14ac:dyDescent="0.2">
      <c r="T22673" s="212"/>
      <c r="U22673" s="213"/>
      <c r="V22673" s="213"/>
      <c r="W22673" s="213"/>
      <c r="X22673" s="214"/>
      <c r="Y22673" s="214"/>
      <c r="Z22673" s="214"/>
      <c r="AA22673" s="217"/>
      <c r="AB22673" s="217"/>
      <c r="AC22673" s="217"/>
      <c r="AD22673" s="213"/>
    </row>
    <row r="22674" spans="20:30" x14ac:dyDescent="0.2">
      <c r="T22674" s="212"/>
      <c r="U22674" s="213"/>
      <c r="V22674" s="213"/>
      <c r="W22674" s="213"/>
      <c r="X22674" s="214"/>
      <c r="Y22674" s="214"/>
      <c r="Z22674" s="214"/>
      <c r="AA22674" s="217"/>
      <c r="AB22674" s="217"/>
      <c r="AC22674" s="217"/>
      <c r="AD22674" s="213"/>
    </row>
    <row r="22675" spans="20:30" x14ac:dyDescent="0.2">
      <c r="T22675" s="212"/>
      <c r="U22675" s="213"/>
      <c r="V22675" s="213"/>
      <c r="W22675" s="213"/>
      <c r="X22675" s="214"/>
      <c r="Y22675" s="214"/>
      <c r="Z22675" s="214"/>
      <c r="AA22675" s="217"/>
      <c r="AB22675" s="217"/>
      <c r="AC22675" s="217"/>
      <c r="AD22675" s="213"/>
    </row>
    <row r="22676" spans="20:30" x14ac:dyDescent="0.2">
      <c r="T22676" s="212"/>
      <c r="U22676" s="213"/>
      <c r="V22676" s="213"/>
      <c r="W22676" s="213"/>
      <c r="X22676" s="214"/>
      <c r="Y22676" s="214"/>
      <c r="Z22676" s="214"/>
      <c r="AA22676" s="217"/>
      <c r="AB22676" s="217"/>
      <c r="AC22676" s="217"/>
      <c r="AD22676" s="213"/>
    </row>
    <row r="22677" spans="20:30" x14ac:dyDescent="0.2">
      <c r="T22677" s="212"/>
      <c r="U22677" s="213"/>
      <c r="V22677" s="213"/>
      <c r="W22677" s="213"/>
      <c r="X22677" s="214"/>
      <c r="Y22677" s="214"/>
      <c r="Z22677" s="214"/>
      <c r="AA22677" s="217"/>
      <c r="AB22677" s="217"/>
      <c r="AC22677" s="217"/>
      <c r="AD22677" s="213"/>
    </row>
    <row r="22678" spans="20:30" x14ac:dyDescent="0.2">
      <c r="T22678" s="212"/>
      <c r="U22678" s="213"/>
      <c r="V22678" s="213"/>
      <c r="W22678" s="213"/>
      <c r="X22678" s="214"/>
      <c r="Y22678" s="214"/>
      <c r="Z22678" s="214"/>
      <c r="AA22678" s="217"/>
      <c r="AB22678" s="217"/>
      <c r="AC22678" s="217"/>
      <c r="AD22678" s="213"/>
    </row>
    <row r="22679" spans="20:30" x14ac:dyDescent="0.2">
      <c r="T22679" s="212"/>
      <c r="U22679" s="213"/>
      <c r="V22679" s="213"/>
      <c r="W22679" s="213"/>
      <c r="X22679" s="214"/>
      <c r="Y22679" s="214"/>
      <c r="Z22679" s="214"/>
      <c r="AA22679" s="217"/>
      <c r="AB22679" s="217"/>
      <c r="AC22679" s="217"/>
      <c r="AD22679" s="213"/>
    </row>
    <row r="22680" spans="20:30" x14ac:dyDescent="0.2">
      <c r="T22680" s="212"/>
      <c r="U22680" s="213"/>
      <c r="V22680" s="213"/>
      <c r="W22680" s="213"/>
      <c r="X22680" s="214"/>
      <c r="Y22680" s="214"/>
      <c r="Z22680" s="214"/>
      <c r="AA22680" s="217"/>
      <c r="AB22680" s="217"/>
      <c r="AC22680" s="217"/>
      <c r="AD22680" s="213"/>
    </row>
    <row r="22681" spans="20:30" x14ac:dyDescent="0.2">
      <c r="T22681" s="212"/>
      <c r="U22681" s="213"/>
      <c r="V22681" s="213"/>
      <c r="W22681" s="213"/>
      <c r="X22681" s="214"/>
      <c r="Y22681" s="214"/>
      <c r="Z22681" s="214"/>
      <c r="AA22681" s="217"/>
      <c r="AB22681" s="217"/>
      <c r="AC22681" s="217"/>
      <c r="AD22681" s="213"/>
    </row>
    <row r="22682" spans="20:30" x14ac:dyDescent="0.2">
      <c r="T22682" s="212"/>
      <c r="U22682" s="213"/>
      <c r="V22682" s="213"/>
      <c r="W22682" s="213"/>
      <c r="X22682" s="214"/>
      <c r="Y22682" s="214"/>
      <c r="Z22682" s="214"/>
      <c r="AA22682" s="217"/>
      <c r="AB22682" s="217"/>
      <c r="AC22682" s="217"/>
      <c r="AD22682" s="213"/>
    </row>
    <row r="22683" spans="20:30" x14ac:dyDescent="0.2">
      <c r="T22683" s="212"/>
      <c r="U22683" s="213"/>
      <c r="V22683" s="213"/>
      <c r="W22683" s="213"/>
      <c r="X22683" s="214"/>
      <c r="Y22683" s="214"/>
      <c r="Z22683" s="214"/>
      <c r="AA22683" s="217"/>
      <c r="AB22683" s="217"/>
      <c r="AC22683" s="217"/>
      <c r="AD22683" s="213"/>
    </row>
    <row r="22684" spans="20:30" x14ac:dyDescent="0.2">
      <c r="T22684" s="212"/>
      <c r="U22684" s="213"/>
      <c r="V22684" s="213"/>
      <c r="W22684" s="213"/>
      <c r="X22684" s="214"/>
      <c r="Y22684" s="214"/>
      <c r="Z22684" s="214"/>
      <c r="AA22684" s="217"/>
      <c r="AB22684" s="217"/>
      <c r="AC22684" s="217"/>
      <c r="AD22684" s="213"/>
    </row>
    <row r="22685" spans="20:30" x14ac:dyDescent="0.2">
      <c r="T22685" s="212"/>
      <c r="U22685" s="213"/>
      <c r="V22685" s="213"/>
      <c r="W22685" s="213"/>
      <c r="X22685" s="214"/>
      <c r="Y22685" s="214"/>
      <c r="Z22685" s="214"/>
      <c r="AA22685" s="217"/>
      <c r="AB22685" s="217"/>
      <c r="AC22685" s="217"/>
      <c r="AD22685" s="213"/>
    </row>
    <row r="22686" spans="20:30" x14ac:dyDescent="0.2">
      <c r="T22686" s="212"/>
      <c r="U22686" s="213"/>
      <c r="V22686" s="213"/>
      <c r="W22686" s="213"/>
      <c r="X22686" s="214"/>
      <c r="Y22686" s="214"/>
      <c r="Z22686" s="214"/>
      <c r="AA22686" s="217"/>
      <c r="AB22686" s="217"/>
      <c r="AC22686" s="217"/>
      <c r="AD22686" s="213"/>
    </row>
    <row r="22687" spans="20:30" x14ac:dyDescent="0.2">
      <c r="T22687" s="212"/>
      <c r="U22687" s="213"/>
      <c r="V22687" s="213"/>
      <c r="W22687" s="213"/>
      <c r="X22687" s="214"/>
      <c r="Y22687" s="214"/>
      <c r="Z22687" s="214"/>
      <c r="AA22687" s="217"/>
      <c r="AB22687" s="217"/>
      <c r="AC22687" s="217"/>
      <c r="AD22687" s="213"/>
    </row>
    <row r="22688" spans="20:30" x14ac:dyDescent="0.2">
      <c r="T22688" s="212"/>
      <c r="U22688" s="213"/>
      <c r="V22688" s="213"/>
      <c r="W22688" s="213"/>
      <c r="X22688" s="214"/>
      <c r="Y22688" s="214"/>
      <c r="Z22688" s="214"/>
      <c r="AA22688" s="217"/>
      <c r="AB22688" s="217"/>
      <c r="AC22688" s="217"/>
      <c r="AD22688" s="213"/>
    </row>
    <row r="22689" spans="20:30" x14ac:dyDescent="0.2">
      <c r="T22689" s="212"/>
      <c r="U22689" s="213"/>
      <c r="V22689" s="213"/>
      <c r="W22689" s="213"/>
      <c r="X22689" s="214"/>
      <c r="Y22689" s="214"/>
      <c r="Z22689" s="214"/>
      <c r="AA22689" s="217"/>
      <c r="AB22689" s="217"/>
      <c r="AC22689" s="217"/>
      <c r="AD22689" s="213"/>
    </row>
    <row r="22690" spans="20:30" x14ac:dyDescent="0.2">
      <c r="T22690" s="212"/>
      <c r="U22690" s="213"/>
      <c r="V22690" s="213"/>
      <c r="W22690" s="213"/>
      <c r="X22690" s="214"/>
      <c r="Y22690" s="214"/>
      <c r="Z22690" s="214"/>
      <c r="AA22690" s="217"/>
      <c r="AB22690" s="217"/>
      <c r="AC22690" s="217"/>
      <c r="AD22690" s="213"/>
    </row>
    <row r="22691" spans="20:30" x14ac:dyDescent="0.2">
      <c r="T22691" s="212"/>
      <c r="U22691" s="213"/>
      <c r="V22691" s="213"/>
      <c r="W22691" s="213"/>
      <c r="X22691" s="214"/>
      <c r="Y22691" s="214"/>
      <c r="Z22691" s="214"/>
      <c r="AA22691" s="217"/>
      <c r="AB22691" s="217"/>
      <c r="AC22691" s="217"/>
      <c r="AD22691" s="213"/>
    </row>
    <row r="22692" spans="20:30" x14ac:dyDescent="0.2">
      <c r="T22692" s="212"/>
      <c r="U22692" s="213"/>
      <c r="V22692" s="213"/>
      <c r="W22692" s="213"/>
      <c r="X22692" s="214"/>
      <c r="Y22692" s="214"/>
      <c r="Z22692" s="214"/>
      <c r="AA22692" s="217"/>
      <c r="AB22692" s="217"/>
      <c r="AC22692" s="217"/>
      <c r="AD22692" s="213"/>
    </row>
    <row r="22693" spans="20:30" x14ac:dyDescent="0.2">
      <c r="T22693" s="212"/>
      <c r="U22693" s="213"/>
      <c r="V22693" s="213"/>
      <c r="W22693" s="213"/>
      <c r="X22693" s="214"/>
      <c r="Y22693" s="214"/>
      <c r="Z22693" s="214"/>
      <c r="AA22693" s="217"/>
      <c r="AB22693" s="217"/>
      <c r="AC22693" s="217"/>
      <c r="AD22693" s="213"/>
    </row>
    <row r="22694" spans="20:30" x14ac:dyDescent="0.2">
      <c r="T22694" s="212"/>
      <c r="U22694" s="213"/>
      <c r="V22694" s="213"/>
      <c r="W22694" s="213"/>
      <c r="X22694" s="214"/>
      <c r="Y22694" s="214"/>
      <c r="Z22694" s="214"/>
      <c r="AA22694" s="217"/>
      <c r="AB22694" s="217"/>
      <c r="AC22694" s="217"/>
      <c r="AD22694" s="213"/>
    </row>
    <row r="22695" spans="20:30" x14ac:dyDescent="0.2">
      <c r="T22695" s="212"/>
      <c r="U22695" s="213"/>
      <c r="V22695" s="213"/>
      <c r="W22695" s="213"/>
      <c r="X22695" s="214"/>
      <c r="Y22695" s="214"/>
      <c r="Z22695" s="214"/>
      <c r="AA22695" s="217"/>
      <c r="AB22695" s="217"/>
      <c r="AC22695" s="217"/>
      <c r="AD22695" s="213"/>
    </row>
    <row r="22696" spans="20:30" x14ac:dyDescent="0.2">
      <c r="T22696" s="212"/>
      <c r="U22696" s="213"/>
      <c r="V22696" s="213"/>
      <c r="W22696" s="213"/>
      <c r="X22696" s="214"/>
      <c r="Y22696" s="214"/>
      <c r="Z22696" s="214"/>
      <c r="AA22696" s="217"/>
      <c r="AB22696" s="217"/>
      <c r="AC22696" s="217"/>
      <c r="AD22696" s="213"/>
    </row>
    <row r="22697" spans="20:30" x14ac:dyDescent="0.2">
      <c r="T22697" s="212"/>
      <c r="U22697" s="213"/>
      <c r="V22697" s="213"/>
      <c r="W22697" s="213"/>
      <c r="X22697" s="214"/>
      <c r="Y22697" s="214"/>
      <c r="Z22697" s="214"/>
      <c r="AA22697" s="217"/>
      <c r="AB22697" s="217"/>
      <c r="AC22697" s="217"/>
      <c r="AD22697" s="213"/>
    </row>
    <row r="22698" spans="20:30" x14ac:dyDescent="0.2">
      <c r="T22698" s="212"/>
      <c r="U22698" s="213"/>
      <c r="V22698" s="213"/>
      <c r="W22698" s="213"/>
      <c r="X22698" s="214"/>
      <c r="Y22698" s="214"/>
      <c r="Z22698" s="214"/>
      <c r="AA22698" s="217"/>
      <c r="AB22698" s="217"/>
      <c r="AC22698" s="217"/>
      <c r="AD22698" s="213"/>
    </row>
    <row r="22699" spans="20:30" x14ac:dyDescent="0.2">
      <c r="T22699" s="212"/>
      <c r="U22699" s="213"/>
      <c r="V22699" s="213"/>
      <c r="W22699" s="213"/>
      <c r="X22699" s="214"/>
      <c r="Y22699" s="214"/>
      <c r="Z22699" s="214"/>
      <c r="AA22699" s="217"/>
      <c r="AB22699" s="217"/>
      <c r="AC22699" s="217"/>
      <c r="AD22699" s="213"/>
    </row>
    <row r="22700" spans="20:30" x14ac:dyDescent="0.2">
      <c r="T22700" s="212"/>
      <c r="U22700" s="213"/>
      <c r="V22700" s="213"/>
      <c r="W22700" s="213"/>
      <c r="X22700" s="214"/>
      <c r="Y22700" s="214"/>
      <c r="Z22700" s="214"/>
      <c r="AA22700" s="217"/>
      <c r="AB22700" s="217"/>
      <c r="AC22700" s="217"/>
      <c r="AD22700" s="213"/>
    </row>
    <row r="22701" spans="20:30" x14ac:dyDescent="0.2">
      <c r="T22701" s="212"/>
      <c r="U22701" s="213"/>
      <c r="V22701" s="213"/>
      <c r="W22701" s="213"/>
      <c r="X22701" s="214"/>
      <c r="Y22701" s="214"/>
      <c r="Z22701" s="214"/>
      <c r="AA22701" s="217"/>
      <c r="AB22701" s="217"/>
      <c r="AC22701" s="217"/>
      <c r="AD22701" s="213"/>
    </row>
    <row r="22702" spans="20:30" x14ac:dyDescent="0.2">
      <c r="T22702" s="212"/>
      <c r="U22702" s="213"/>
      <c r="V22702" s="213"/>
      <c r="W22702" s="213"/>
      <c r="X22702" s="214"/>
      <c r="Y22702" s="214"/>
      <c r="Z22702" s="214"/>
      <c r="AA22702" s="217"/>
      <c r="AB22702" s="217"/>
      <c r="AC22702" s="217"/>
      <c r="AD22702" s="213"/>
    </row>
    <row r="22703" spans="20:30" x14ac:dyDescent="0.2">
      <c r="T22703" s="212"/>
      <c r="U22703" s="213"/>
      <c r="V22703" s="213"/>
      <c r="W22703" s="213"/>
      <c r="X22703" s="214"/>
      <c r="Y22703" s="214"/>
      <c r="Z22703" s="214"/>
      <c r="AA22703" s="217"/>
      <c r="AB22703" s="217"/>
      <c r="AC22703" s="217"/>
      <c r="AD22703" s="213"/>
    </row>
    <row r="22704" spans="20:30" x14ac:dyDescent="0.2">
      <c r="T22704" s="212"/>
      <c r="U22704" s="213"/>
      <c r="V22704" s="213"/>
      <c r="W22704" s="213"/>
      <c r="X22704" s="214"/>
      <c r="Y22704" s="214"/>
      <c r="Z22704" s="214"/>
      <c r="AA22704" s="217"/>
      <c r="AB22704" s="217"/>
      <c r="AC22704" s="217"/>
      <c r="AD22704" s="213"/>
    </row>
    <row r="22705" spans="20:30" x14ac:dyDescent="0.2">
      <c r="T22705" s="212"/>
      <c r="U22705" s="213"/>
      <c r="V22705" s="213"/>
      <c r="W22705" s="213"/>
      <c r="X22705" s="214"/>
      <c r="Y22705" s="214"/>
      <c r="Z22705" s="214"/>
      <c r="AA22705" s="217"/>
      <c r="AB22705" s="217"/>
      <c r="AC22705" s="217"/>
      <c r="AD22705" s="213"/>
    </row>
    <row r="22706" spans="20:30" x14ac:dyDescent="0.2">
      <c r="T22706" s="212"/>
      <c r="U22706" s="213"/>
      <c r="V22706" s="213"/>
      <c r="W22706" s="213"/>
      <c r="X22706" s="214"/>
      <c r="Y22706" s="214"/>
      <c r="Z22706" s="214"/>
      <c r="AA22706" s="217"/>
      <c r="AB22706" s="217"/>
      <c r="AC22706" s="217"/>
      <c r="AD22706" s="213"/>
    </row>
    <row r="22707" spans="20:30" x14ac:dyDescent="0.2">
      <c r="T22707" s="212"/>
      <c r="U22707" s="213"/>
      <c r="V22707" s="213"/>
      <c r="W22707" s="213"/>
      <c r="X22707" s="214"/>
      <c r="Y22707" s="214"/>
      <c r="Z22707" s="214"/>
      <c r="AA22707" s="217"/>
      <c r="AB22707" s="217"/>
      <c r="AC22707" s="217"/>
      <c r="AD22707" s="213"/>
    </row>
    <row r="22708" spans="20:30" x14ac:dyDescent="0.2">
      <c r="T22708" s="212"/>
      <c r="U22708" s="213"/>
      <c r="V22708" s="213"/>
      <c r="W22708" s="213"/>
      <c r="X22708" s="214"/>
      <c r="Y22708" s="214"/>
      <c r="Z22708" s="214"/>
      <c r="AA22708" s="217"/>
      <c r="AB22708" s="217"/>
      <c r="AC22708" s="217"/>
      <c r="AD22708" s="213"/>
    </row>
    <row r="22709" spans="20:30" x14ac:dyDescent="0.2">
      <c r="T22709" s="212"/>
      <c r="U22709" s="213"/>
      <c r="V22709" s="213"/>
      <c r="W22709" s="213"/>
      <c r="X22709" s="214"/>
      <c r="Y22709" s="214"/>
      <c r="Z22709" s="214"/>
      <c r="AA22709" s="217"/>
      <c r="AB22709" s="217"/>
      <c r="AC22709" s="217"/>
      <c r="AD22709" s="213"/>
    </row>
    <row r="22710" spans="20:30" x14ac:dyDescent="0.2">
      <c r="T22710" s="212"/>
      <c r="U22710" s="213"/>
      <c r="V22710" s="213"/>
      <c r="W22710" s="213"/>
      <c r="X22710" s="214"/>
      <c r="Y22710" s="214"/>
      <c r="Z22710" s="214"/>
      <c r="AA22710" s="217"/>
      <c r="AB22710" s="217"/>
      <c r="AC22710" s="217"/>
      <c r="AD22710" s="213"/>
    </row>
    <row r="22711" spans="20:30" x14ac:dyDescent="0.2">
      <c r="T22711" s="212"/>
      <c r="U22711" s="213"/>
      <c r="V22711" s="213"/>
      <c r="W22711" s="213"/>
      <c r="X22711" s="214"/>
      <c r="Y22711" s="214"/>
      <c r="Z22711" s="214"/>
      <c r="AA22711" s="217"/>
      <c r="AB22711" s="217"/>
      <c r="AC22711" s="217"/>
      <c r="AD22711" s="213"/>
    </row>
    <row r="22712" spans="20:30" x14ac:dyDescent="0.2">
      <c r="T22712" s="212"/>
      <c r="U22712" s="213"/>
      <c r="V22712" s="213"/>
      <c r="W22712" s="213"/>
      <c r="X22712" s="214"/>
      <c r="Y22712" s="214"/>
      <c r="Z22712" s="214"/>
      <c r="AA22712" s="217"/>
      <c r="AB22712" s="217"/>
      <c r="AC22712" s="217"/>
      <c r="AD22712" s="213"/>
    </row>
    <row r="22713" spans="20:30" x14ac:dyDescent="0.2">
      <c r="T22713" s="212"/>
      <c r="U22713" s="213"/>
      <c r="V22713" s="213"/>
      <c r="W22713" s="213"/>
      <c r="X22713" s="214"/>
      <c r="Y22713" s="214"/>
      <c r="Z22713" s="214"/>
      <c r="AA22713" s="217"/>
      <c r="AB22713" s="217"/>
      <c r="AC22713" s="217"/>
      <c r="AD22713" s="213"/>
    </row>
    <row r="22714" spans="20:30" x14ac:dyDescent="0.2">
      <c r="T22714" s="212"/>
      <c r="U22714" s="213"/>
      <c r="V22714" s="213"/>
      <c r="W22714" s="213"/>
      <c r="X22714" s="214"/>
      <c r="Y22714" s="214"/>
      <c r="Z22714" s="214"/>
      <c r="AA22714" s="217"/>
      <c r="AB22714" s="217"/>
      <c r="AC22714" s="217"/>
      <c r="AD22714" s="213"/>
    </row>
    <row r="22715" spans="20:30" x14ac:dyDescent="0.2">
      <c r="T22715" s="212"/>
      <c r="U22715" s="213"/>
      <c r="V22715" s="213"/>
      <c r="W22715" s="213"/>
      <c r="X22715" s="214"/>
      <c r="Y22715" s="214"/>
      <c r="Z22715" s="214"/>
      <c r="AA22715" s="217"/>
      <c r="AB22715" s="217"/>
      <c r="AC22715" s="217"/>
      <c r="AD22715" s="213"/>
    </row>
    <row r="22716" spans="20:30" x14ac:dyDescent="0.2">
      <c r="T22716" s="212"/>
      <c r="U22716" s="213"/>
      <c r="V22716" s="213"/>
      <c r="W22716" s="213"/>
      <c r="X22716" s="214"/>
      <c r="Y22716" s="214"/>
      <c r="Z22716" s="214"/>
      <c r="AA22716" s="217"/>
      <c r="AB22716" s="217"/>
      <c r="AC22716" s="217"/>
      <c r="AD22716" s="213"/>
    </row>
    <row r="22717" spans="20:30" x14ac:dyDescent="0.2">
      <c r="T22717" s="212"/>
      <c r="U22717" s="213"/>
      <c r="V22717" s="213"/>
      <c r="W22717" s="213"/>
      <c r="X22717" s="214"/>
      <c r="Y22717" s="214"/>
      <c r="Z22717" s="214"/>
      <c r="AA22717" s="217"/>
      <c r="AB22717" s="217"/>
      <c r="AC22717" s="217"/>
      <c r="AD22717" s="213"/>
    </row>
    <row r="22718" spans="20:30" x14ac:dyDescent="0.2">
      <c r="T22718" s="212"/>
      <c r="U22718" s="213"/>
      <c r="V22718" s="213"/>
      <c r="W22718" s="213"/>
      <c r="X22718" s="214"/>
      <c r="Y22718" s="214"/>
      <c r="Z22718" s="214"/>
      <c r="AA22718" s="217"/>
      <c r="AB22718" s="217"/>
      <c r="AC22718" s="217"/>
      <c r="AD22718" s="213"/>
    </row>
    <row r="22719" spans="20:30" x14ac:dyDescent="0.2">
      <c r="T22719" s="212"/>
      <c r="U22719" s="213"/>
      <c r="V22719" s="213"/>
      <c r="W22719" s="213"/>
      <c r="X22719" s="214"/>
      <c r="Y22719" s="214"/>
      <c r="Z22719" s="214"/>
      <c r="AA22719" s="217"/>
      <c r="AB22719" s="217"/>
      <c r="AC22719" s="217"/>
      <c r="AD22719" s="213"/>
    </row>
    <row r="22720" spans="20:30" x14ac:dyDescent="0.2">
      <c r="T22720" s="212"/>
      <c r="U22720" s="213"/>
      <c r="V22720" s="213"/>
      <c r="W22720" s="213"/>
      <c r="X22720" s="214"/>
      <c r="Y22720" s="214"/>
      <c r="Z22720" s="214"/>
      <c r="AA22720" s="217"/>
      <c r="AB22720" s="217"/>
      <c r="AC22720" s="217"/>
      <c r="AD22720" s="213"/>
    </row>
    <row r="22721" spans="20:30" x14ac:dyDescent="0.2">
      <c r="T22721" s="212"/>
      <c r="U22721" s="213"/>
      <c r="V22721" s="213"/>
      <c r="W22721" s="213"/>
      <c r="X22721" s="214"/>
      <c r="Y22721" s="214"/>
      <c r="Z22721" s="214"/>
      <c r="AA22721" s="217"/>
      <c r="AB22721" s="217"/>
      <c r="AC22721" s="217"/>
      <c r="AD22721" s="213"/>
    </row>
    <row r="22722" spans="20:30" x14ac:dyDescent="0.2">
      <c r="T22722" s="212"/>
      <c r="U22722" s="213"/>
      <c r="V22722" s="213"/>
      <c r="W22722" s="213"/>
      <c r="X22722" s="214"/>
      <c r="Y22722" s="214"/>
      <c r="Z22722" s="214"/>
      <c r="AA22722" s="217"/>
      <c r="AB22722" s="217"/>
      <c r="AC22722" s="217"/>
      <c r="AD22722" s="213"/>
    </row>
    <row r="22723" spans="20:30" x14ac:dyDescent="0.2">
      <c r="T22723" s="212"/>
      <c r="U22723" s="213"/>
      <c r="V22723" s="213"/>
      <c r="W22723" s="213"/>
      <c r="X22723" s="214"/>
      <c r="Y22723" s="214"/>
      <c r="Z22723" s="214"/>
      <c r="AA22723" s="217"/>
      <c r="AB22723" s="217"/>
      <c r="AC22723" s="217"/>
      <c r="AD22723" s="213"/>
    </row>
    <row r="22724" spans="20:30" x14ac:dyDescent="0.2">
      <c r="T22724" s="212"/>
      <c r="U22724" s="213"/>
      <c r="V22724" s="213"/>
      <c r="W22724" s="213"/>
      <c r="X22724" s="214"/>
      <c r="Y22724" s="214"/>
      <c r="Z22724" s="214"/>
      <c r="AA22724" s="217"/>
      <c r="AB22724" s="217"/>
      <c r="AC22724" s="217"/>
      <c r="AD22724" s="213"/>
    </row>
    <row r="22725" spans="20:30" x14ac:dyDescent="0.2">
      <c r="T22725" s="212"/>
      <c r="U22725" s="213"/>
      <c r="V22725" s="213"/>
      <c r="W22725" s="213"/>
      <c r="X22725" s="214"/>
      <c r="Y22725" s="214"/>
      <c r="Z22725" s="214"/>
      <c r="AA22725" s="217"/>
      <c r="AB22725" s="217"/>
      <c r="AC22725" s="217"/>
      <c r="AD22725" s="213"/>
    </row>
    <row r="22726" spans="20:30" x14ac:dyDescent="0.2">
      <c r="T22726" s="212"/>
      <c r="U22726" s="213"/>
      <c r="V22726" s="213"/>
      <c r="W22726" s="213"/>
      <c r="X22726" s="214"/>
      <c r="Y22726" s="214"/>
      <c r="Z22726" s="214"/>
      <c r="AA22726" s="217"/>
      <c r="AB22726" s="217"/>
      <c r="AC22726" s="217"/>
      <c r="AD22726" s="213"/>
    </row>
    <row r="22727" spans="20:30" x14ac:dyDescent="0.2">
      <c r="T22727" s="212"/>
      <c r="U22727" s="213"/>
      <c r="V22727" s="213"/>
      <c r="W22727" s="213"/>
      <c r="X22727" s="214"/>
      <c r="Y22727" s="214"/>
      <c r="Z22727" s="214"/>
      <c r="AA22727" s="217"/>
      <c r="AB22727" s="217"/>
      <c r="AC22727" s="217"/>
      <c r="AD22727" s="213"/>
    </row>
    <row r="22728" spans="20:30" x14ac:dyDescent="0.2">
      <c r="T22728" s="212"/>
      <c r="U22728" s="213"/>
      <c r="V22728" s="213"/>
      <c r="W22728" s="213"/>
      <c r="X22728" s="214"/>
      <c r="Y22728" s="214"/>
      <c r="Z22728" s="214"/>
      <c r="AA22728" s="217"/>
      <c r="AB22728" s="217"/>
      <c r="AC22728" s="217"/>
      <c r="AD22728" s="213"/>
    </row>
    <row r="22729" spans="20:30" x14ac:dyDescent="0.2">
      <c r="T22729" s="212"/>
      <c r="U22729" s="213"/>
      <c r="V22729" s="213"/>
      <c r="W22729" s="213"/>
      <c r="X22729" s="214"/>
      <c r="Y22729" s="214"/>
      <c r="Z22729" s="214"/>
      <c r="AA22729" s="217"/>
      <c r="AB22729" s="217"/>
      <c r="AC22729" s="217"/>
      <c r="AD22729" s="213"/>
    </row>
    <row r="22730" spans="20:30" x14ac:dyDescent="0.2">
      <c r="T22730" s="212"/>
      <c r="U22730" s="213"/>
      <c r="V22730" s="213"/>
      <c r="W22730" s="213"/>
      <c r="X22730" s="214"/>
      <c r="Y22730" s="214"/>
      <c r="Z22730" s="214"/>
      <c r="AA22730" s="217"/>
      <c r="AB22730" s="217"/>
      <c r="AC22730" s="217"/>
      <c r="AD22730" s="213"/>
    </row>
    <row r="22731" spans="20:30" x14ac:dyDescent="0.2">
      <c r="T22731" s="212"/>
      <c r="U22731" s="213"/>
      <c r="V22731" s="213"/>
      <c r="W22731" s="213"/>
      <c r="X22731" s="214"/>
      <c r="Y22731" s="214"/>
      <c r="Z22731" s="214"/>
      <c r="AA22731" s="217"/>
      <c r="AB22731" s="217"/>
      <c r="AC22731" s="217"/>
      <c r="AD22731" s="213"/>
    </row>
    <row r="22732" spans="20:30" x14ac:dyDescent="0.2">
      <c r="T22732" s="212"/>
      <c r="U22732" s="213"/>
      <c r="V22732" s="213"/>
      <c r="W22732" s="213"/>
      <c r="X22732" s="214"/>
      <c r="Y22732" s="214"/>
      <c r="Z22732" s="214"/>
      <c r="AA22732" s="217"/>
      <c r="AB22732" s="217"/>
      <c r="AC22732" s="217"/>
      <c r="AD22732" s="213"/>
    </row>
    <row r="22733" spans="20:30" x14ac:dyDescent="0.2">
      <c r="T22733" s="212"/>
      <c r="U22733" s="213"/>
      <c r="V22733" s="213"/>
      <c r="W22733" s="213"/>
      <c r="X22733" s="214"/>
      <c r="Y22733" s="214"/>
      <c r="Z22733" s="214"/>
      <c r="AA22733" s="217"/>
      <c r="AB22733" s="217"/>
      <c r="AC22733" s="217"/>
      <c r="AD22733" s="213"/>
    </row>
    <row r="22734" spans="20:30" x14ac:dyDescent="0.2">
      <c r="T22734" s="212"/>
      <c r="U22734" s="213"/>
      <c r="V22734" s="213"/>
      <c r="W22734" s="213"/>
      <c r="X22734" s="214"/>
      <c r="Y22734" s="214"/>
      <c r="Z22734" s="214"/>
      <c r="AA22734" s="217"/>
      <c r="AB22734" s="217"/>
      <c r="AC22734" s="217"/>
      <c r="AD22734" s="213"/>
    </row>
    <row r="22735" spans="20:30" x14ac:dyDescent="0.2">
      <c r="T22735" s="212"/>
      <c r="U22735" s="213"/>
      <c r="V22735" s="213"/>
      <c r="W22735" s="213"/>
      <c r="X22735" s="214"/>
      <c r="Y22735" s="214"/>
      <c r="Z22735" s="214"/>
      <c r="AA22735" s="217"/>
      <c r="AB22735" s="217"/>
      <c r="AC22735" s="217"/>
      <c r="AD22735" s="213"/>
    </row>
    <row r="22736" spans="20:30" x14ac:dyDescent="0.2">
      <c r="T22736" s="212"/>
      <c r="U22736" s="213"/>
      <c r="V22736" s="213"/>
      <c r="W22736" s="213"/>
      <c r="X22736" s="214"/>
      <c r="Y22736" s="214"/>
      <c r="Z22736" s="214"/>
      <c r="AA22736" s="217"/>
      <c r="AB22736" s="217"/>
      <c r="AC22736" s="217"/>
      <c r="AD22736" s="213"/>
    </row>
    <row r="22737" spans="20:30" x14ac:dyDescent="0.2">
      <c r="T22737" s="212"/>
      <c r="U22737" s="213"/>
      <c r="V22737" s="213"/>
      <c r="W22737" s="213"/>
      <c r="X22737" s="214"/>
      <c r="Y22737" s="214"/>
      <c r="Z22737" s="214"/>
      <c r="AA22737" s="217"/>
      <c r="AB22737" s="217"/>
      <c r="AC22737" s="217"/>
      <c r="AD22737" s="213"/>
    </row>
    <row r="22738" spans="20:30" x14ac:dyDescent="0.2">
      <c r="T22738" s="212"/>
      <c r="U22738" s="213"/>
      <c r="V22738" s="213"/>
      <c r="W22738" s="213"/>
      <c r="X22738" s="214"/>
      <c r="Y22738" s="214"/>
      <c r="Z22738" s="214"/>
      <c r="AA22738" s="217"/>
      <c r="AB22738" s="217"/>
      <c r="AC22738" s="217"/>
      <c r="AD22738" s="213"/>
    </row>
    <row r="22739" spans="20:30" x14ac:dyDescent="0.2">
      <c r="T22739" s="212"/>
      <c r="U22739" s="213"/>
      <c r="V22739" s="213"/>
      <c r="W22739" s="213"/>
      <c r="X22739" s="214"/>
      <c r="Y22739" s="214"/>
      <c r="Z22739" s="214"/>
      <c r="AA22739" s="217"/>
      <c r="AB22739" s="217"/>
      <c r="AC22739" s="217"/>
      <c r="AD22739" s="213"/>
    </row>
    <row r="22740" spans="20:30" x14ac:dyDescent="0.2">
      <c r="T22740" s="212"/>
      <c r="U22740" s="213"/>
      <c r="V22740" s="213"/>
      <c r="W22740" s="213"/>
      <c r="X22740" s="214"/>
      <c r="Y22740" s="214"/>
      <c r="Z22740" s="214"/>
      <c r="AA22740" s="217"/>
      <c r="AB22740" s="217"/>
      <c r="AC22740" s="217"/>
      <c r="AD22740" s="213"/>
    </row>
    <row r="22741" spans="20:30" x14ac:dyDescent="0.2">
      <c r="T22741" s="212"/>
      <c r="U22741" s="213"/>
      <c r="V22741" s="213"/>
      <c r="W22741" s="213"/>
      <c r="X22741" s="214"/>
      <c r="Y22741" s="214"/>
      <c r="Z22741" s="214"/>
      <c r="AA22741" s="217"/>
      <c r="AB22741" s="217"/>
      <c r="AC22741" s="217"/>
      <c r="AD22741" s="213"/>
    </row>
    <row r="22742" spans="20:30" x14ac:dyDescent="0.2">
      <c r="T22742" s="212"/>
      <c r="U22742" s="213"/>
      <c r="V22742" s="213"/>
      <c r="W22742" s="213"/>
      <c r="X22742" s="214"/>
      <c r="Y22742" s="214"/>
      <c r="Z22742" s="214"/>
      <c r="AA22742" s="217"/>
      <c r="AB22742" s="217"/>
      <c r="AC22742" s="217"/>
      <c r="AD22742" s="213"/>
    </row>
    <row r="22743" spans="20:30" x14ac:dyDescent="0.2">
      <c r="T22743" s="212"/>
      <c r="U22743" s="213"/>
      <c r="V22743" s="213"/>
      <c r="W22743" s="213"/>
      <c r="X22743" s="214"/>
      <c r="Y22743" s="214"/>
      <c r="Z22743" s="214"/>
      <c r="AA22743" s="217"/>
      <c r="AB22743" s="217"/>
      <c r="AC22743" s="217"/>
      <c r="AD22743" s="213"/>
    </row>
    <row r="22744" spans="20:30" x14ac:dyDescent="0.2">
      <c r="T22744" s="212"/>
      <c r="U22744" s="213"/>
      <c r="V22744" s="213"/>
      <c r="W22744" s="213"/>
      <c r="X22744" s="214"/>
      <c r="Y22744" s="214"/>
      <c r="Z22744" s="214"/>
      <c r="AA22744" s="217"/>
      <c r="AB22744" s="217"/>
      <c r="AC22744" s="217"/>
      <c r="AD22744" s="213"/>
    </row>
    <row r="22745" spans="20:30" x14ac:dyDescent="0.2">
      <c r="T22745" s="212"/>
      <c r="U22745" s="213"/>
      <c r="V22745" s="213"/>
      <c r="W22745" s="213"/>
      <c r="X22745" s="214"/>
      <c r="Y22745" s="214"/>
      <c r="Z22745" s="214"/>
      <c r="AA22745" s="217"/>
      <c r="AB22745" s="217"/>
      <c r="AC22745" s="217"/>
      <c r="AD22745" s="213"/>
    </row>
    <row r="22746" spans="20:30" x14ac:dyDescent="0.2">
      <c r="T22746" s="212"/>
      <c r="U22746" s="213"/>
      <c r="V22746" s="213"/>
      <c r="W22746" s="213"/>
      <c r="X22746" s="214"/>
      <c r="Y22746" s="214"/>
      <c r="Z22746" s="214"/>
      <c r="AA22746" s="217"/>
      <c r="AB22746" s="217"/>
      <c r="AC22746" s="217"/>
      <c r="AD22746" s="213"/>
    </row>
    <row r="22747" spans="20:30" x14ac:dyDescent="0.2">
      <c r="T22747" s="212"/>
      <c r="U22747" s="213"/>
      <c r="V22747" s="213"/>
      <c r="W22747" s="213"/>
      <c r="X22747" s="214"/>
      <c r="Y22747" s="214"/>
      <c r="Z22747" s="214"/>
      <c r="AA22747" s="217"/>
      <c r="AB22747" s="217"/>
      <c r="AC22747" s="217"/>
      <c r="AD22747" s="213"/>
    </row>
    <row r="22748" spans="20:30" x14ac:dyDescent="0.2">
      <c r="T22748" s="212"/>
      <c r="U22748" s="213"/>
      <c r="V22748" s="213"/>
      <c r="W22748" s="213"/>
      <c r="X22748" s="214"/>
      <c r="Y22748" s="214"/>
      <c r="Z22748" s="214"/>
      <c r="AA22748" s="217"/>
      <c r="AB22748" s="217"/>
      <c r="AC22748" s="217"/>
      <c r="AD22748" s="213"/>
    </row>
    <row r="22749" spans="20:30" x14ac:dyDescent="0.2">
      <c r="T22749" s="212"/>
      <c r="U22749" s="213"/>
      <c r="V22749" s="213"/>
      <c r="W22749" s="213"/>
      <c r="X22749" s="214"/>
      <c r="Y22749" s="214"/>
      <c r="Z22749" s="214"/>
      <c r="AA22749" s="217"/>
      <c r="AB22749" s="217"/>
      <c r="AC22749" s="217"/>
      <c r="AD22749" s="213"/>
    </row>
    <row r="22750" spans="20:30" x14ac:dyDescent="0.2">
      <c r="T22750" s="212"/>
      <c r="U22750" s="213"/>
      <c r="V22750" s="213"/>
      <c r="W22750" s="213"/>
      <c r="X22750" s="214"/>
      <c r="Y22750" s="214"/>
      <c r="Z22750" s="214"/>
      <c r="AA22750" s="217"/>
      <c r="AB22750" s="217"/>
      <c r="AC22750" s="217"/>
      <c r="AD22750" s="213"/>
    </row>
    <row r="22751" spans="20:30" x14ac:dyDescent="0.2">
      <c r="T22751" s="212"/>
      <c r="U22751" s="213"/>
      <c r="V22751" s="213"/>
      <c r="W22751" s="213"/>
      <c r="X22751" s="214"/>
      <c r="Y22751" s="214"/>
      <c r="Z22751" s="214"/>
      <c r="AA22751" s="217"/>
      <c r="AB22751" s="217"/>
      <c r="AC22751" s="217"/>
      <c r="AD22751" s="213"/>
    </row>
    <row r="22752" spans="20:30" x14ac:dyDescent="0.2">
      <c r="T22752" s="212"/>
      <c r="U22752" s="213"/>
      <c r="V22752" s="213"/>
      <c r="W22752" s="213"/>
      <c r="X22752" s="214"/>
      <c r="Y22752" s="214"/>
      <c r="Z22752" s="214"/>
      <c r="AA22752" s="217"/>
      <c r="AB22752" s="217"/>
      <c r="AC22752" s="217"/>
      <c r="AD22752" s="213"/>
    </row>
    <row r="22753" spans="20:30" x14ac:dyDescent="0.2">
      <c r="T22753" s="212"/>
      <c r="U22753" s="213"/>
      <c r="V22753" s="213"/>
      <c r="W22753" s="213"/>
      <c r="X22753" s="214"/>
      <c r="Y22753" s="214"/>
      <c r="Z22753" s="214"/>
      <c r="AA22753" s="217"/>
      <c r="AB22753" s="217"/>
      <c r="AC22753" s="217"/>
      <c r="AD22753" s="213"/>
    </row>
    <row r="22754" spans="20:30" x14ac:dyDescent="0.2">
      <c r="T22754" s="212"/>
      <c r="U22754" s="213"/>
      <c r="V22754" s="213"/>
      <c r="W22754" s="213"/>
      <c r="X22754" s="214"/>
      <c r="Y22754" s="214"/>
      <c r="Z22754" s="214"/>
      <c r="AA22754" s="217"/>
      <c r="AB22754" s="217"/>
      <c r="AC22754" s="217"/>
      <c r="AD22754" s="213"/>
    </row>
    <row r="22755" spans="20:30" x14ac:dyDescent="0.2">
      <c r="T22755" s="212"/>
      <c r="U22755" s="213"/>
      <c r="V22755" s="213"/>
      <c r="W22755" s="213"/>
      <c r="X22755" s="214"/>
      <c r="Y22755" s="214"/>
      <c r="Z22755" s="214"/>
      <c r="AA22755" s="217"/>
      <c r="AB22755" s="217"/>
      <c r="AC22755" s="217"/>
      <c r="AD22755" s="213"/>
    </row>
    <row r="22756" spans="20:30" x14ac:dyDescent="0.2">
      <c r="T22756" s="212"/>
      <c r="U22756" s="213"/>
      <c r="V22756" s="213"/>
      <c r="W22756" s="213"/>
      <c r="X22756" s="214"/>
      <c r="Y22756" s="214"/>
      <c r="Z22756" s="214"/>
      <c r="AA22756" s="217"/>
      <c r="AB22756" s="217"/>
      <c r="AC22756" s="217"/>
      <c r="AD22756" s="213"/>
    </row>
    <row r="22757" spans="20:30" x14ac:dyDescent="0.2">
      <c r="T22757" s="212"/>
      <c r="U22757" s="213"/>
      <c r="V22757" s="213"/>
      <c r="W22757" s="213"/>
      <c r="X22757" s="214"/>
      <c r="Y22757" s="214"/>
      <c r="Z22757" s="214"/>
      <c r="AA22757" s="217"/>
      <c r="AB22757" s="217"/>
      <c r="AC22757" s="217"/>
      <c r="AD22757" s="213"/>
    </row>
    <row r="22758" spans="20:30" x14ac:dyDescent="0.2">
      <c r="T22758" s="212"/>
      <c r="U22758" s="213"/>
      <c r="V22758" s="213"/>
      <c r="W22758" s="213"/>
      <c r="X22758" s="214"/>
      <c r="Y22758" s="214"/>
      <c r="Z22758" s="214"/>
      <c r="AA22758" s="217"/>
      <c r="AB22758" s="217"/>
      <c r="AC22758" s="217"/>
      <c r="AD22758" s="213"/>
    </row>
    <row r="22759" spans="20:30" x14ac:dyDescent="0.2">
      <c r="T22759" s="212"/>
      <c r="U22759" s="213"/>
      <c r="V22759" s="213"/>
      <c r="W22759" s="213"/>
      <c r="X22759" s="214"/>
      <c r="Y22759" s="214"/>
      <c r="Z22759" s="214"/>
      <c r="AA22759" s="217"/>
      <c r="AB22759" s="217"/>
      <c r="AC22759" s="217"/>
      <c r="AD22759" s="213"/>
    </row>
    <row r="22760" spans="20:30" x14ac:dyDescent="0.2">
      <c r="T22760" s="212"/>
      <c r="U22760" s="213"/>
      <c r="V22760" s="213"/>
      <c r="W22760" s="213"/>
      <c r="X22760" s="214"/>
      <c r="Y22760" s="214"/>
      <c r="Z22760" s="214"/>
      <c r="AA22760" s="217"/>
      <c r="AB22760" s="217"/>
      <c r="AC22760" s="217"/>
      <c r="AD22760" s="213"/>
    </row>
    <row r="22761" spans="20:30" x14ac:dyDescent="0.2">
      <c r="T22761" s="212"/>
      <c r="U22761" s="213"/>
      <c r="V22761" s="213"/>
      <c r="W22761" s="213"/>
      <c r="X22761" s="214"/>
      <c r="Y22761" s="214"/>
      <c r="Z22761" s="214"/>
      <c r="AA22761" s="217"/>
      <c r="AB22761" s="217"/>
      <c r="AC22761" s="217"/>
      <c r="AD22761" s="213"/>
    </row>
    <row r="22762" spans="20:30" x14ac:dyDescent="0.2">
      <c r="T22762" s="212"/>
      <c r="U22762" s="213"/>
      <c r="V22762" s="213"/>
      <c r="W22762" s="213"/>
      <c r="X22762" s="214"/>
      <c r="Y22762" s="214"/>
      <c r="Z22762" s="214"/>
      <c r="AA22762" s="217"/>
      <c r="AB22762" s="217"/>
      <c r="AC22762" s="217"/>
      <c r="AD22762" s="213"/>
    </row>
    <row r="22763" spans="20:30" x14ac:dyDescent="0.2">
      <c r="T22763" s="212"/>
      <c r="U22763" s="213"/>
      <c r="V22763" s="213"/>
      <c r="W22763" s="213"/>
      <c r="X22763" s="214"/>
      <c r="Y22763" s="214"/>
      <c r="Z22763" s="214"/>
      <c r="AA22763" s="217"/>
      <c r="AB22763" s="217"/>
      <c r="AC22763" s="217"/>
      <c r="AD22763" s="213"/>
    </row>
    <row r="22764" spans="20:30" x14ac:dyDescent="0.2">
      <c r="T22764" s="212"/>
      <c r="U22764" s="213"/>
      <c r="V22764" s="213"/>
      <c r="W22764" s="213"/>
      <c r="X22764" s="214"/>
      <c r="Y22764" s="214"/>
      <c r="Z22764" s="214"/>
      <c r="AA22764" s="217"/>
      <c r="AB22764" s="217"/>
      <c r="AC22764" s="217"/>
      <c r="AD22764" s="213"/>
    </row>
    <row r="22765" spans="20:30" x14ac:dyDescent="0.2">
      <c r="T22765" s="212"/>
      <c r="U22765" s="213"/>
      <c r="V22765" s="213"/>
      <c r="W22765" s="213"/>
      <c r="X22765" s="214"/>
      <c r="Y22765" s="214"/>
      <c r="Z22765" s="214"/>
      <c r="AA22765" s="217"/>
      <c r="AB22765" s="217"/>
      <c r="AC22765" s="217"/>
      <c r="AD22765" s="213"/>
    </row>
    <row r="22766" spans="20:30" x14ac:dyDescent="0.2">
      <c r="T22766" s="212"/>
      <c r="U22766" s="213"/>
      <c r="V22766" s="213"/>
      <c r="W22766" s="213"/>
      <c r="X22766" s="214"/>
      <c r="Y22766" s="214"/>
      <c r="Z22766" s="214"/>
      <c r="AA22766" s="217"/>
      <c r="AB22766" s="217"/>
      <c r="AC22766" s="217"/>
      <c r="AD22766" s="213"/>
    </row>
    <row r="22767" spans="20:30" x14ac:dyDescent="0.2">
      <c r="T22767" s="212"/>
      <c r="U22767" s="213"/>
      <c r="V22767" s="213"/>
      <c r="W22767" s="213"/>
      <c r="X22767" s="214"/>
      <c r="Y22767" s="214"/>
      <c r="Z22767" s="214"/>
      <c r="AA22767" s="217"/>
      <c r="AB22767" s="217"/>
      <c r="AC22767" s="217"/>
      <c r="AD22767" s="213"/>
    </row>
    <row r="22768" spans="20:30" x14ac:dyDescent="0.2">
      <c r="T22768" s="212"/>
      <c r="U22768" s="213"/>
      <c r="V22768" s="213"/>
      <c r="W22768" s="213"/>
      <c r="X22768" s="214"/>
      <c r="Y22768" s="214"/>
      <c r="Z22768" s="214"/>
      <c r="AA22768" s="217"/>
      <c r="AB22768" s="217"/>
      <c r="AC22768" s="217"/>
      <c r="AD22768" s="213"/>
    </row>
    <row r="22769" spans="20:30" x14ac:dyDescent="0.2">
      <c r="T22769" s="212"/>
      <c r="U22769" s="213"/>
      <c r="V22769" s="213"/>
      <c r="W22769" s="213"/>
      <c r="X22769" s="214"/>
      <c r="Y22769" s="214"/>
      <c r="Z22769" s="214"/>
      <c r="AA22769" s="217"/>
      <c r="AB22769" s="217"/>
      <c r="AC22769" s="217"/>
      <c r="AD22769" s="213"/>
    </row>
    <row r="22770" spans="20:30" x14ac:dyDescent="0.2">
      <c r="T22770" s="212"/>
      <c r="U22770" s="213"/>
      <c r="V22770" s="213"/>
      <c r="W22770" s="213"/>
      <c r="X22770" s="214"/>
      <c r="Y22770" s="214"/>
      <c r="Z22770" s="214"/>
      <c r="AA22770" s="217"/>
      <c r="AB22770" s="217"/>
      <c r="AC22770" s="217"/>
      <c r="AD22770" s="213"/>
    </row>
    <row r="22771" spans="20:30" x14ac:dyDescent="0.2">
      <c r="T22771" s="212"/>
      <c r="U22771" s="213"/>
      <c r="V22771" s="213"/>
      <c r="W22771" s="213"/>
      <c r="X22771" s="214"/>
      <c r="Y22771" s="214"/>
      <c r="Z22771" s="214"/>
      <c r="AA22771" s="217"/>
      <c r="AB22771" s="217"/>
      <c r="AC22771" s="217"/>
      <c r="AD22771" s="213"/>
    </row>
    <row r="22772" spans="20:30" x14ac:dyDescent="0.2">
      <c r="T22772" s="212"/>
      <c r="U22772" s="213"/>
      <c r="V22772" s="213"/>
      <c r="W22772" s="213"/>
      <c r="X22772" s="214"/>
      <c r="Y22772" s="214"/>
      <c r="Z22772" s="214"/>
      <c r="AA22772" s="217"/>
      <c r="AB22772" s="217"/>
      <c r="AC22772" s="217"/>
      <c r="AD22772" s="213"/>
    </row>
    <row r="22773" spans="20:30" x14ac:dyDescent="0.2">
      <c r="T22773" s="212"/>
      <c r="U22773" s="213"/>
      <c r="V22773" s="213"/>
      <c r="W22773" s="213"/>
      <c r="X22773" s="214"/>
      <c r="Y22773" s="214"/>
      <c r="Z22773" s="214"/>
      <c r="AA22773" s="217"/>
      <c r="AB22773" s="217"/>
      <c r="AC22773" s="217"/>
      <c r="AD22773" s="213"/>
    </row>
    <row r="22774" spans="20:30" x14ac:dyDescent="0.2">
      <c r="T22774" s="212"/>
      <c r="U22774" s="213"/>
      <c r="V22774" s="213"/>
      <c r="W22774" s="213"/>
      <c r="X22774" s="214"/>
      <c r="Y22774" s="214"/>
      <c r="Z22774" s="214"/>
      <c r="AA22774" s="217"/>
      <c r="AB22774" s="217"/>
      <c r="AC22774" s="217"/>
      <c r="AD22774" s="213"/>
    </row>
    <row r="22775" spans="20:30" x14ac:dyDescent="0.2">
      <c r="T22775" s="212"/>
      <c r="U22775" s="213"/>
      <c r="V22775" s="213"/>
      <c r="W22775" s="213"/>
      <c r="X22775" s="214"/>
      <c r="Y22775" s="214"/>
      <c r="Z22775" s="214"/>
      <c r="AA22775" s="217"/>
      <c r="AB22775" s="217"/>
      <c r="AC22775" s="217"/>
      <c r="AD22775" s="213"/>
    </row>
    <row r="22776" spans="20:30" x14ac:dyDescent="0.2">
      <c r="T22776" s="212"/>
      <c r="U22776" s="213"/>
      <c r="V22776" s="213"/>
      <c r="W22776" s="213"/>
      <c r="X22776" s="214"/>
      <c r="Y22776" s="214"/>
      <c r="Z22776" s="214"/>
      <c r="AA22776" s="217"/>
      <c r="AB22776" s="217"/>
      <c r="AC22776" s="217"/>
      <c r="AD22776" s="213"/>
    </row>
    <row r="22777" spans="20:30" x14ac:dyDescent="0.2">
      <c r="T22777" s="212"/>
      <c r="U22777" s="213"/>
      <c r="V22777" s="213"/>
      <c r="W22777" s="213"/>
      <c r="X22777" s="214"/>
      <c r="Y22777" s="214"/>
      <c r="Z22777" s="214"/>
      <c r="AA22777" s="217"/>
      <c r="AB22777" s="217"/>
      <c r="AC22777" s="217"/>
      <c r="AD22777" s="213"/>
    </row>
    <row r="22778" spans="20:30" x14ac:dyDescent="0.2">
      <c r="T22778" s="212"/>
      <c r="U22778" s="213"/>
      <c r="V22778" s="213"/>
      <c r="W22778" s="213"/>
      <c r="X22778" s="214"/>
      <c r="Y22778" s="214"/>
      <c r="Z22778" s="214"/>
      <c r="AA22778" s="217"/>
      <c r="AB22778" s="217"/>
      <c r="AC22778" s="217"/>
      <c r="AD22778" s="213"/>
    </row>
    <row r="22779" spans="20:30" x14ac:dyDescent="0.2">
      <c r="T22779" s="212"/>
      <c r="U22779" s="213"/>
      <c r="V22779" s="213"/>
      <c r="W22779" s="213"/>
      <c r="X22779" s="214"/>
      <c r="Y22779" s="214"/>
      <c r="Z22779" s="214"/>
      <c r="AA22779" s="217"/>
      <c r="AB22779" s="217"/>
      <c r="AC22779" s="217"/>
      <c r="AD22779" s="213"/>
    </row>
    <row r="22780" spans="20:30" x14ac:dyDescent="0.2">
      <c r="T22780" s="212"/>
      <c r="U22780" s="213"/>
      <c r="V22780" s="213"/>
      <c r="W22780" s="213"/>
      <c r="X22780" s="214"/>
      <c r="Y22780" s="214"/>
      <c r="Z22780" s="214"/>
      <c r="AA22780" s="217"/>
      <c r="AB22780" s="217"/>
      <c r="AC22780" s="217"/>
      <c r="AD22780" s="213"/>
    </row>
    <row r="22781" spans="20:30" x14ac:dyDescent="0.2">
      <c r="T22781" s="212"/>
      <c r="U22781" s="213"/>
      <c r="V22781" s="213"/>
      <c r="W22781" s="213"/>
      <c r="X22781" s="214"/>
      <c r="Y22781" s="214"/>
      <c r="Z22781" s="214"/>
      <c r="AA22781" s="217"/>
      <c r="AB22781" s="217"/>
      <c r="AC22781" s="217"/>
      <c r="AD22781" s="213"/>
    </row>
    <row r="22782" spans="20:30" x14ac:dyDescent="0.2">
      <c r="T22782" s="212"/>
      <c r="U22782" s="213"/>
      <c r="V22782" s="213"/>
      <c r="W22782" s="213"/>
      <c r="X22782" s="214"/>
      <c r="Y22782" s="214"/>
      <c r="Z22782" s="214"/>
      <c r="AA22782" s="217"/>
      <c r="AB22782" s="217"/>
      <c r="AC22782" s="217"/>
      <c r="AD22782" s="213"/>
    </row>
    <row r="22783" spans="20:30" x14ac:dyDescent="0.2">
      <c r="T22783" s="212"/>
      <c r="U22783" s="213"/>
      <c r="V22783" s="213"/>
      <c r="W22783" s="213"/>
      <c r="X22783" s="214"/>
      <c r="Y22783" s="214"/>
      <c r="Z22783" s="214"/>
      <c r="AA22783" s="217"/>
      <c r="AB22783" s="217"/>
      <c r="AC22783" s="217"/>
      <c r="AD22783" s="213"/>
    </row>
    <row r="22784" spans="20:30" x14ac:dyDescent="0.2">
      <c r="T22784" s="212"/>
      <c r="U22784" s="213"/>
      <c r="V22784" s="213"/>
      <c r="W22784" s="213"/>
      <c r="X22784" s="214"/>
      <c r="Y22784" s="214"/>
      <c r="Z22784" s="214"/>
      <c r="AA22784" s="217"/>
      <c r="AB22784" s="217"/>
      <c r="AC22784" s="217"/>
      <c r="AD22784" s="213"/>
    </row>
    <row r="22785" spans="20:30" x14ac:dyDescent="0.2">
      <c r="T22785" s="212"/>
      <c r="U22785" s="213"/>
      <c r="V22785" s="213"/>
      <c r="W22785" s="213"/>
      <c r="X22785" s="214"/>
      <c r="Y22785" s="214"/>
      <c r="Z22785" s="214"/>
      <c r="AA22785" s="217"/>
      <c r="AB22785" s="217"/>
      <c r="AC22785" s="217"/>
      <c r="AD22785" s="213"/>
    </row>
    <row r="22786" spans="20:30" x14ac:dyDescent="0.2">
      <c r="T22786" s="212"/>
      <c r="U22786" s="213"/>
      <c r="V22786" s="213"/>
      <c r="W22786" s="213"/>
      <c r="X22786" s="214"/>
      <c r="Y22786" s="214"/>
      <c r="Z22786" s="214"/>
      <c r="AA22786" s="217"/>
      <c r="AB22786" s="217"/>
      <c r="AC22786" s="217"/>
      <c r="AD22786" s="213"/>
    </row>
    <row r="22787" spans="20:30" x14ac:dyDescent="0.2">
      <c r="T22787" s="212"/>
      <c r="U22787" s="213"/>
      <c r="V22787" s="213"/>
      <c r="W22787" s="213"/>
      <c r="X22787" s="214"/>
      <c r="Y22787" s="214"/>
      <c r="Z22787" s="214"/>
      <c r="AA22787" s="217"/>
      <c r="AB22787" s="217"/>
      <c r="AC22787" s="217"/>
      <c r="AD22787" s="213"/>
    </row>
    <row r="22788" spans="20:30" x14ac:dyDescent="0.2">
      <c r="T22788" s="212"/>
      <c r="U22788" s="213"/>
      <c r="V22788" s="213"/>
      <c r="W22788" s="213"/>
      <c r="X22788" s="214"/>
      <c r="Y22788" s="214"/>
      <c r="Z22788" s="214"/>
      <c r="AA22788" s="217"/>
      <c r="AB22788" s="217"/>
      <c r="AC22788" s="217"/>
      <c r="AD22788" s="213"/>
    </row>
    <row r="22789" spans="20:30" x14ac:dyDescent="0.2">
      <c r="T22789" s="212"/>
      <c r="U22789" s="213"/>
      <c r="V22789" s="213"/>
      <c r="W22789" s="213"/>
      <c r="X22789" s="214"/>
      <c r="Y22789" s="214"/>
      <c r="Z22789" s="214"/>
      <c r="AA22789" s="217"/>
      <c r="AB22789" s="217"/>
      <c r="AC22789" s="217"/>
      <c r="AD22789" s="213"/>
    </row>
    <row r="22790" spans="20:30" x14ac:dyDescent="0.2">
      <c r="T22790" s="212"/>
      <c r="U22790" s="213"/>
      <c r="V22790" s="213"/>
      <c r="W22790" s="213"/>
      <c r="X22790" s="214"/>
      <c r="Y22790" s="214"/>
      <c r="Z22790" s="214"/>
      <c r="AA22790" s="217"/>
      <c r="AB22790" s="217"/>
      <c r="AC22790" s="217"/>
      <c r="AD22790" s="213"/>
    </row>
    <row r="22791" spans="20:30" x14ac:dyDescent="0.2">
      <c r="T22791" s="212"/>
      <c r="U22791" s="213"/>
      <c r="V22791" s="213"/>
      <c r="W22791" s="213"/>
      <c r="X22791" s="214"/>
      <c r="Y22791" s="214"/>
      <c r="Z22791" s="214"/>
      <c r="AA22791" s="217"/>
      <c r="AB22791" s="217"/>
      <c r="AC22791" s="217"/>
      <c r="AD22791" s="213"/>
    </row>
    <row r="22792" spans="20:30" x14ac:dyDescent="0.2">
      <c r="T22792" s="212"/>
      <c r="U22792" s="213"/>
      <c r="V22792" s="213"/>
      <c r="W22792" s="213"/>
      <c r="X22792" s="214"/>
      <c r="Y22792" s="214"/>
      <c r="Z22792" s="214"/>
      <c r="AA22792" s="217"/>
      <c r="AB22792" s="217"/>
      <c r="AC22792" s="217"/>
      <c r="AD22792" s="213"/>
    </row>
    <row r="22793" spans="20:30" x14ac:dyDescent="0.2">
      <c r="T22793" s="212"/>
      <c r="U22793" s="213"/>
      <c r="V22793" s="213"/>
      <c r="W22793" s="213"/>
      <c r="X22793" s="214"/>
      <c r="Y22793" s="214"/>
      <c r="Z22793" s="214"/>
      <c r="AA22793" s="217"/>
      <c r="AB22793" s="217"/>
      <c r="AC22793" s="217"/>
      <c r="AD22793" s="213"/>
    </row>
    <row r="22794" spans="20:30" x14ac:dyDescent="0.2">
      <c r="T22794" s="212"/>
      <c r="U22794" s="213"/>
      <c r="V22794" s="213"/>
      <c r="W22794" s="213"/>
      <c r="X22794" s="214"/>
      <c r="Y22794" s="214"/>
      <c r="Z22794" s="214"/>
      <c r="AA22794" s="217"/>
      <c r="AB22794" s="217"/>
      <c r="AC22794" s="217"/>
      <c r="AD22794" s="213"/>
    </row>
    <row r="22795" spans="20:30" x14ac:dyDescent="0.2">
      <c r="T22795" s="212"/>
      <c r="U22795" s="213"/>
      <c r="V22795" s="213"/>
      <c r="W22795" s="213"/>
      <c r="X22795" s="214"/>
      <c r="Y22795" s="214"/>
      <c r="Z22795" s="214"/>
      <c r="AA22795" s="217"/>
      <c r="AB22795" s="217"/>
      <c r="AC22795" s="217"/>
      <c r="AD22795" s="213"/>
    </row>
    <row r="22796" spans="20:30" x14ac:dyDescent="0.2">
      <c r="T22796" s="212"/>
      <c r="U22796" s="213"/>
      <c r="V22796" s="213"/>
      <c r="W22796" s="213"/>
      <c r="X22796" s="214"/>
      <c r="Y22796" s="214"/>
      <c r="Z22796" s="214"/>
      <c r="AA22796" s="217"/>
      <c r="AB22796" s="217"/>
      <c r="AC22796" s="217"/>
      <c r="AD22796" s="213"/>
    </row>
    <row r="22797" spans="20:30" x14ac:dyDescent="0.2">
      <c r="T22797" s="212"/>
      <c r="U22797" s="213"/>
      <c r="V22797" s="213"/>
      <c r="W22797" s="213"/>
      <c r="X22797" s="214"/>
      <c r="Y22797" s="214"/>
      <c r="Z22797" s="214"/>
      <c r="AA22797" s="217"/>
      <c r="AB22797" s="217"/>
      <c r="AC22797" s="217"/>
      <c r="AD22797" s="213"/>
    </row>
    <row r="22798" spans="20:30" x14ac:dyDescent="0.2">
      <c r="T22798" s="212"/>
      <c r="U22798" s="213"/>
      <c r="V22798" s="213"/>
      <c r="W22798" s="213"/>
      <c r="X22798" s="214"/>
      <c r="Y22798" s="214"/>
      <c r="Z22798" s="214"/>
      <c r="AA22798" s="217"/>
      <c r="AB22798" s="217"/>
      <c r="AC22798" s="217"/>
      <c r="AD22798" s="213"/>
    </row>
    <row r="22799" spans="20:30" x14ac:dyDescent="0.2">
      <c r="T22799" s="212"/>
      <c r="U22799" s="213"/>
      <c r="V22799" s="213"/>
      <c r="W22799" s="213"/>
      <c r="X22799" s="214"/>
      <c r="Y22799" s="214"/>
      <c r="Z22799" s="214"/>
      <c r="AA22799" s="217"/>
      <c r="AB22799" s="217"/>
      <c r="AC22799" s="217"/>
      <c r="AD22799" s="213"/>
    </row>
    <row r="22800" spans="20:30" x14ac:dyDescent="0.2">
      <c r="T22800" s="212"/>
      <c r="U22800" s="213"/>
      <c r="V22800" s="213"/>
      <c r="W22800" s="213"/>
      <c r="X22800" s="214"/>
      <c r="Y22800" s="214"/>
      <c r="Z22800" s="214"/>
      <c r="AA22800" s="217"/>
      <c r="AB22800" s="217"/>
      <c r="AC22800" s="217"/>
      <c r="AD22800" s="213"/>
    </row>
    <row r="22801" spans="20:30" x14ac:dyDescent="0.2">
      <c r="T22801" s="212"/>
      <c r="U22801" s="213"/>
      <c r="V22801" s="213"/>
      <c r="W22801" s="213"/>
      <c r="X22801" s="214"/>
      <c r="Y22801" s="214"/>
      <c r="Z22801" s="214"/>
      <c r="AA22801" s="217"/>
      <c r="AB22801" s="217"/>
      <c r="AC22801" s="217"/>
      <c r="AD22801" s="213"/>
    </row>
    <row r="22802" spans="20:30" x14ac:dyDescent="0.2">
      <c r="T22802" s="212"/>
      <c r="U22802" s="213"/>
      <c r="V22802" s="213"/>
      <c r="W22802" s="213"/>
      <c r="X22802" s="214"/>
      <c r="Y22802" s="214"/>
      <c r="Z22802" s="214"/>
      <c r="AA22802" s="217"/>
      <c r="AB22802" s="217"/>
      <c r="AC22802" s="217"/>
      <c r="AD22802" s="213"/>
    </row>
    <row r="22803" spans="20:30" x14ac:dyDescent="0.2">
      <c r="T22803" s="212"/>
      <c r="U22803" s="213"/>
      <c r="V22803" s="213"/>
      <c r="W22803" s="213"/>
      <c r="X22803" s="214"/>
      <c r="Y22803" s="214"/>
      <c r="Z22803" s="214"/>
      <c r="AA22803" s="217"/>
      <c r="AB22803" s="217"/>
      <c r="AC22803" s="217"/>
      <c r="AD22803" s="213"/>
    </row>
    <row r="22804" spans="20:30" x14ac:dyDescent="0.2">
      <c r="T22804" s="212"/>
      <c r="U22804" s="213"/>
      <c r="V22804" s="213"/>
      <c r="W22804" s="213"/>
      <c r="X22804" s="214"/>
      <c r="Y22804" s="214"/>
      <c r="Z22804" s="214"/>
      <c r="AA22804" s="217"/>
      <c r="AB22804" s="217"/>
      <c r="AC22804" s="217"/>
      <c r="AD22804" s="213"/>
    </row>
    <row r="22805" spans="20:30" x14ac:dyDescent="0.2">
      <c r="T22805" s="212"/>
      <c r="U22805" s="213"/>
      <c r="V22805" s="213"/>
      <c r="W22805" s="213"/>
      <c r="X22805" s="214"/>
      <c r="Y22805" s="214"/>
      <c r="Z22805" s="214"/>
      <c r="AA22805" s="217"/>
      <c r="AB22805" s="217"/>
      <c r="AC22805" s="217"/>
      <c r="AD22805" s="213"/>
    </row>
    <row r="22806" spans="20:30" x14ac:dyDescent="0.2">
      <c r="T22806" s="212"/>
      <c r="U22806" s="213"/>
      <c r="V22806" s="213"/>
      <c r="W22806" s="213"/>
      <c r="X22806" s="214"/>
      <c r="Y22806" s="214"/>
      <c r="Z22806" s="214"/>
      <c r="AA22806" s="217"/>
      <c r="AB22806" s="217"/>
      <c r="AC22806" s="217"/>
      <c r="AD22806" s="213"/>
    </row>
    <row r="22807" spans="20:30" x14ac:dyDescent="0.2">
      <c r="T22807" s="212"/>
      <c r="U22807" s="213"/>
      <c r="V22807" s="213"/>
      <c r="W22807" s="213"/>
      <c r="X22807" s="214"/>
      <c r="Y22807" s="214"/>
      <c r="Z22807" s="214"/>
      <c r="AA22807" s="217"/>
      <c r="AB22807" s="217"/>
      <c r="AC22807" s="217"/>
      <c r="AD22807" s="213"/>
    </row>
    <row r="22808" spans="20:30" x14ac:dyDescent="0.2">
      <c r="T22808" s="212"/>
      <c r="U22808" s="213"/>
      <c r="V22808" s="213"/>
      <c r="W22808" s="213"/>
      <c r="X22808" s="214"/>
      <c r="Y22808" s="214"/>
      <c r="Z22808" s="214"/>
      <c r="AA22808" s="217"/>
      <c r="AB22808" s="217"/>
      <c r="AC22808" s="217"/>
      <c r="AD22808" s="213"/>
    </row>
    <row r="22809" spans="20:30" x14ac:dyDescent="0.2">
      <c r="T22809" s="212"/>
      <c r="U22809" s="213"/>
      <c r="V22809" s="213"/>
      <c r="W22809" s="213"/>
      <c r="X22809" s="214"/>
      <c r="Y22809" s="214"/>
      <c r="Z22809" s="214"/>
      <c r="AA22809" s="217"/>
      <c r="AB22809" s="217"/>
      <c r="AC22809" s="217"/>
      <c r="AD22809" s="213"/>
    </row>
    <row r="22810" spans="20:30" x14ac:dyDescent="0.2">
      <c r="T22810" s="212"/>
      <c r="U22810" s="213"/>
      <c r="V22810" s="213"/>
      <c r="W22810" s="213"/>
      <c r="X22810" s="214"/>
      <c r="Y22810" s="214"/>
      <c r="Z22810" s="214"/>
      <c r="AA22810" s="217"/>
      <c r="AB22810" s="217"/>
      <c r="AC22810" s="217"/>
      <c r="AD22810" s="213"/>
    </row>
    <row r="22811" spans="20:30" x14ac:dyDescent="0.2">
      <c r="T22811" s="212"/>
      <c r="U22811" s="213"/>
      <c r="V22811" s="213"/>
      <c r="W22811" s="213"/>
      <c r="X22811" s="214"/>
      <c r="Y22811" s="214"/>
      <c r="Z22811" s="214"/>
      <c r="AA22811" s="217"/>
      <c r="AB22811" s="217"/>
      <c r="AC22811" s="217"/>
      <c r="AD22811" s="213"/>
    </row>
    <row r="22812" spans="20:30" x14ac:dyDescent="0.2">
      <c r="T22812" s="212"/>
      <c r="U22812" s="213"/>
      <c r="V22812" s="213"/>
      <c r="W22812" s="213"/>
      <c r="X22812" s="214"/>
      <c r="Y22812" s="214"/>
      <c r="Z22812" s="214"/>
      <c r="AA22812" s="217"/>
      <c r="AB22812" s="217"/>
      <c r="AC22812" s="217"/>
      <c r="AD22812" s="213"/>
    </row>
    <row r="22813" spans="20:30" x14ac:dyDescent="0.2">
      <c r="T22813" s="212"/>
      <c r="U22813" s="213"/>
      <c r="V22813" s="213"/>
      <c r="W22813" s="213"/>
      <c r="X22813" s="214"/>
      <c r="Y22813" s="214"/>
      <c r="Z22813" s="214"/>
      <c r="AA22813" s="217"/>
      <c r="AB22813" s="217"/>
      <c r="AC22813" s="217"/>
      <c r="AD22813" s="213"/>
    </row>
    <row r="22814" spans="20:30" x14ac:dyDescent="0.2">
      <c r="T22814" s="212"/>
      <c r="U22814" s="213"/>
      <c r="V22814" s="213"/>
      <c r="W22814" s="213"/>
      <c r="X22814" s="214"/>
      <c r="Y22814" s="214"/>
      <c r="Z22814" s="214"/>
      <c r="AA22814" s="217"/>
      <c r="AB22814" s="217"/>
      <c r="AC22814" s="217"/>
      <c r="AD22814" s="213"/>
    </row>
    <row r="22815" spans="20:30" x14ac:dyDescent="0.2">
      <c r="T22815" s="212"/>
      <c r="U22815" s="213"/>
      <c r="V22815" s="213"/>
      <c r="W22815" s="213"/>
      <c r="X22815" s="214"/>
      <c r="Y22815" s="214"/>
      <c r="Z22815" s="214"/>
      <c r="AA22815" s="217"/>
      <c r="AB22815" s="217"/>
      <c r="AC22815" s="217"/>
      <c r="AD22815" s="213"/>
    </row>
    <row r="22816" spans="20:30" x14ac:dyDescent="0.2">
      <c r="T22816" s="212"/>
      <c r="U22816" s="213"/>
      <c r="V22816" s="213"/>
      <c r="W22816" s="213"/>
      <c r="X22816" s="214"/>
      <c r="Y22816" s="214"/>
      <c r="Z22816" s="214"/>
      <c r="AA22816" s="217"/>
      <c r="AB22816" s="217"/>
      <c r="AC22816" s="217"/>
      <c r="AD22816" s="213"/>
    </row>
    <row r="22817" spans="20:30" x14ac:dyDescent="0.2">
      <c r="T22817" s="212"/>
      <c r="U22817" s="213"/>
      <c r="V22817" s="213"/>
      <c r="W22817" s="213"/>
      <c r="X22817" s="214"/>
      <c r="Y22817" s="214"/>
      <c r="Z22817" s="214"/>
      <c r="AA22817" s="217"/>
      <c r="AB22817" s="217"/>
      <c r="AC22817" s="217"/>
      <c r="AD22817" s="213"/>
    </row>
    <row r="22818" spans="20:30" x14ac:dyDescent="0.2">
      <c r="T22818" s="212"/>
      <c r="U22818" s="213"/>
      <c r="V22818" s="213"/>
      <c r="W22818" s="213"/>
      <c r="X22818" s="214"/>
      <c r="Y22818" s="214"/>
      <c r="Z22818" s="214"/>
      <c r="AA22818" s="217"/>
      <c r="AB22818" s="217"/>
      <c r="AC22818" s="217"/>
      <c r="AD22818" s="213"/>
    </row>
    <row r="22819" spans="20:30" x14ac:dyDescent="0.2">
      <c r="T22819" s="212"/>
      <c r="U22819" s="213"/>
      <c r="V22819" s="213"/>
      <c r="W22819" s="213"/>
      <c r="X22819" s="214"/>
      <c r="Y22819" s="214"/>
      <c r="Z22819" s="214"/>
      <c r="AA22819" s="217"/>
      <c r="AB22819" s="217"/>
      <c r="AC22819" s="217"/>
      <c r="AD22819" s="213"/>
    </row>
    <row r="22820" spans="20:30" x14ac:dyDescent="0.2">
      <c r="T22820" s="212"/>
      <c r="U22820" s="213"/>
      <c r="V22820" s="213"/>
      <c r="W22820" s="213"/>
      <c r="X22820" s="214"/>
      <c r="Y22820" s="214"/>
      <c r="Z22820" s="214"/>
      <c r="AA22820" s="217"/>
      <c r="AB22820" s="217"/>
      <c r="AC22820" s="217"/>
      <c r="AD22820" s="213"/>
    </row>
    <row r="22821" spans="20:30" x14ac:dyDescent="0.2">
      <c r="T22821" s="212"/>
      <c r="U22821" s="213"/>
      <c r="V22821" s="213"/>
      <c r="W22821" s="213"/>
      <c r="X22821" s="214"/>
      <c r="Y22821" s="214"/>
      <c r="Z22821" s="214"/>
      <c r="AA22821" s="217"/>
      <c r="AB22821" s="217"/>
      <c r="AC22821" s="217"/>
      <c r="AD22821" s="213"/>
    </row>
    <row r="22822" spans="20:30" x14ac:dyDescent="0.2">
      <c r="T22822" s="212"/>
      <c r="U22822" s="213"/>
      <c r="V22822" s="213"/>
      <c r="W22822" s="213"/>
      <c r="X22822" s="214"/>
      <c r="Y22822" s="214"/>
      <c r="Z22822" s="214"/>
      <c r="AA22822" s="217"/>
      <c r="AB22822" s="217"/>
      <c r="AC22822" s="217"/>
      <c r="AD22822" s="213"/>
    </row>
    <row r="22823" spans="20:30" x14ac:dyDescent="0.2">
      <c r="T22823" s="212"/>
      <c r="U22823" s="213"/>
      <c r="V22823" s="213"/>
      <c r="W22823" s="213"/>
      <c r="X22823" s="214"/>
      <c r="Y22823" s="214"/>
      <c r="Z22823" s="214"/>
      <c r="AA22823" s="217"/>
      <c r="AB22823" s="217"/>
      <c r="AC22823" s="217"/>
      <c r="AD22823" s="213"/>
    </row>
    <row r="22824" spans="20:30" x14ac:dyDescent="0.2">
      <c r="T22824" s="212"/>
      <c r="U22824" s="213"/>
      <c r="V22824" s="213"/>
      <c r="W22824" s="213"/>
      <c r="X22824" s="214"/>
      <c r="Y22824" s="214"/>
      <c r="Z22824" s="214"/>
      <c r="AA22824" s="217"/>
      <c r="AB22824" s="217"/>
      <c r="AC22824" s="217"/>
      <c r="AD22824" s="213"/>
    </row>
    <row r="22825" spans="20:30" x14ac:dyDescent="0.2">
      <c r="T22825" s="212"/>
      <c r="U22825" s="213"/>
      <c r="V22825" s="213"/>
      <c r="W22825" s="213"/>
      <c r="X22825" s="214"/>
      <c r="Y22825" s="214"/>
      <c r="Z22825" s="214"/>
      <c r="AA22825" s="217"/>
      <c r="AB22825" s="217"/>
      <c r="AC22825" s="217"/>
      <c r="AD22825" s="213"/>
    </row>
    <row r="22826" spans="20:30" x14ac:dyDescent="0.2">
      <c r="T22826" s="212"/>
      <c r="U22826" s="213"/>
      <c r="V22826" s="213"/>
      <c r="W22826" s="213"/>
      <c r="X22826" s="214"/>
      <c r="Y22826" s="214"/>
      <c r="Z22826" s="214"/>
      <c r="AA22826" s="217"/>
      <c r="AB22826" s="217"/>
      <c r="AC22826" s="217"/>
      <c r="AD22826" s="213"/>
    </row>
    <row r="22827" spans="20:30" x14ac:dyDescent="0.2">
      <c r="T22827" s="212"/>
      <c r="U22827" s="213"/>
      <c r="V22827" s="213"/>
      <c r="W22827" s="213"/>
      <c r="X22827" s="214"/>
      <c r="Y22827" s="214"/>
      <c r="Z22827" s="214"/>
      <c r="AA22827" s="217"/>
      <c r="AB22827" s="217"/>
      <c r="AC22827" s="217"/>
      <c r="AD22827" s="213"/>
    </row>
    <row r="22828" spans="20:30" x14ac:dyDescent="0.2">
      <c r="T22828" s="212"/>
      <c r="U22828" s="213"/>
      <c r="V22828" s="213"/>
      <c r="W22828" s="213"/>
      <c r="X22828" s="214"/>
      <c r="Y22828" s="214"/>
      <c r="Z22828" s="214"/>
      <c r="AA22828" s="217"/>
      <c r="AB22828" s="217"/>
      <c r="AC22828" s="217"/>
      <c r="AD22828" s="213"/>
    </row>
    <row r="22829" spans="20:30" x14ac:dyDescent="0.2">
      <c r="T22829" s="212"/>
      <c r="U22829" s="213"/>
      <c r="V22829" s="213"/>
      <c r="W22829" s="213"/>
      <c r="X22829" s="214"/>
      <c r="Y22829" s="214"/>
      <c r="Z22829" s="214"/>
      <c r="AA22829" s="217"/>
      <c r="AB22829" s="217"/>
      <c r="AC22829" s="217"/>
      <c r="AD22829" s="213"/>
    </row>
    <row r="22830" spans="20:30" x14ac:dyDescent="0.2">
      <c r="T22830" s="212"/>
      <c r="U22830" s="213"/>
      <c r="V22830" s="213"/>
      <c r="W22830" s="213"/>
      <c r="X22830" s="214"/>
      <c r="Y22830" s="214"/>
      <c r="Z22830" s="214"/>
      <c r="AA22830" s="217"/>
      <c r="AB22830" s="217"/>
      <c r="AC22830" s="217"/>
      <c r="AD22830" s="213"/>
    </row>
    <row r="22831" spans="20:30" x14ac:dyDescent="0.2">
      <c r="T22831" s="212"/>
      <c r="U22831" s="213"/>
      <c r="V22831" s="213"/>
      <c r="W22831" s="213"/>
      <c r="X22831" s="214"/>
      <c r="Y22831" s="214"/>
      <c r="Z22831" s="214"/>
      <c r="AA22831" s="217"/>
      <c r="AB22831" s="217"/>
      <c r="AC22831" s="217"/>
      <c r="AD22831" s="213"/>
    </row>
    <row r="22832" spans="20:30" x14ac:dyDescent="0.2">
      <c r="T22832" s="212"/>
      <c r="U22832" s="213"/>
      <c r="V22832" s="213"/>
      <c r="W22832" s="213"/>
      <c r="X22832" s="214"/>
      <c r="Y22832" s="214"/>
      <c r="Z22832" s="214"/>
      <c r="AA22832" s="217"/>
      <c r="AB22832" s="217"/>
      <c r="AC22832" s="217"/>
      <c r="AD22832" s="213"/>
    </row>
    <row r="22833" spans="20:30" x14ac:dyDescent="0.2">
      <c r="T22833" s="212"/>
      <c r="U22833" s="213"/>
      <c r="V22833" s="213"/>
      <c r="W22833" s="213"/>
      <c r="X22833" s="214"/>
      <c r="Y22833" s="214"/>
      <c r="Z22833" s="214"/>
      <c r="AA22833" s="217"/>
      <c r="AB22833" s="217"/>
      <c r="AC22833" s="217"/>
      <c r="AD22833" s="213"/>
    </row>
    <row r="22834" spans="20:30" x14ac:dyDescent="0.2">
      <c r="T22834" s="212"/>
      <c r="U22834" s="213"/>
      <c r="V22834" s="213"/>
      <c r="W22834" s="213"/>
      <c r="X22834" s="214"/>
      <c r="Y22834" s="214"/>
      <c r="Z22834" s="214"/>
      <c r="AA22834" s="217"/>
      <c r="AB22834" s="217"/>
      <c r="AC22834" s="217"/>
      <c r="AD22834" s="213"/>
    </row>
    <row r="22835" spans="20:30" x14ac:dyDescent="0.2">
      <c r="T22835" s="212"/>
      <c r="U22835" s="213"/>
      <c r="V22835" s="213"/>
      <c r="W22835" s="213"/>
      <c r="X22835" s="214"/>
      <c r="Y22835" s="214"/>
      <c r="Z22835" s="214"/>
      <c r="AA22835" s="217"/>
      <c r="AB22835" s="217"/>
      <c r="AC22835" s="217"/>
      <c r="AD22835" s="213"/>
    </row>
    <row r="22836" spans="20:30" x14ac:dyDescent="0.2">
      <c r="T22836" s="212"/>
      <c r="U22836" s="213"/>
      <c r="V22836" s="213"/>
      <c r="W22836" s="213"/>
      <c r="X22836" s="214"/>
      <c r="Y22836" s="214"/>
      <c r="Z22836" s="214"/>
      <c r="AA22836" s="217"/>
      <c r="AB22836" s="217"/>
      <c r="AC22836" s="217"/>
      <c r="AD22836" s="213"/>
    </row>
    <row r="22837" spans="20:30" x14ac:dyDescent="0.2">
      <c r="T22837" s="212"/>
      <c r="U22837" s="213"/>
      <c r="V22837" s="213"/>
      <c r="W22837" s="213"/>
      <c r="X22837" s="214"/>
      <c r="Y22837" s="214"/>
      <c r="Z22837" s="214"/>
      <c r="AA22837" s="217"/>
      <c r="AB22837" s="217"/>
      <c r="AC22837" s="217"/>
      <c r="AD22837" s="213"/>
    </row>
    <row r="22838" spans="20:30" x14ac:dyDescent="0.2">
      <c r="T22838" s="212"/>
      <c r="U22838" s="213"/>
      <c r="V22838" s="213"/>
      <c r="W22838" s="213"/>
      <c r="X22838" s="214"/>
      <c r="Y22838" s="214"/>
      <c r="Z22838" s="214"/>
      <c r="AA22838" s="217"/>
      <c r="AB22838" s="217"/>
      <c r="AC22838" s="217"/>
      <c r="AD22838" s="213"/>
    </row>
    <row r="22839" spans="20:30" x14ac:dyDescent="0.2">
      <c r="T22839" s="212"/>
      <c r="U22839" s="213"/>
      <c r="V22839" s="213"/>
      <c r="W22839" s="213"/>
      <c r="X22839" s="214"/>
      <c r="Y22839" s="214"/>
      <c r="Z22839" s="214"/>
      <c r="AA22839" s="217"/>
      <c r="AB22839" s="217"/>
      <c r="AC22839" s="217"/>
      <c r="AD22839" s="213"/>
    </row>
    <row r="22840" spans="20:30" x14ac:dyDescent="0.2">
      <c r="T22840" s="212"/>
      <c r="U22840" s="213"/>
      <c r="V22840" s="213"/>
      <c r="W22840" s="213"/>
      <c r="X22840" s="214"/>
      <c r="Y22840" s="214"/>
      <c r="Z22840" s="214"/>
      <c r="AA22840" s="217"/>
      <c r="AB22840" s="217"/>
      <c r="AC22840" s="217"/>
      <c r="AD22840" s="213"/>
    </row>
    <row r="22841" spans="20:30" x14ac:dyDescent="0.2">
      <c r="T22841" s="212"/>
      <c r="U22841" s="213"/>
      <c r="V22841" s="213"/>
      <c r="W22841" s="213"/>
      <c r="X22841" s="214"/>
      <c r="Y22841" s="214"/>
      <c r="Z22841" s="214"/>
      <c r="AA22841" s="217"/>
      <c r="AB22841" s="217"/>
      <c r="AC22841" s="217"/>
      <c r="AD22841" s="213"/>
    </row>
    <row r="22842" spans="20:30" x14ac:dyDescent="0.2">
      <c r="T22842" s="212"/>
      <c r="U22842" s="213"/>
      <c r="V22842" s="213"/>
      <c r="W22842" s="213"/>
      <c r="X22842" s="214"/>
      <c r="Y22842" s="214"/>
      <c r="Z22842" s="214"/>
      <c r="AA22842" s="217"/>
      <c r="AB22842" s="217"/>
      <c r="AC22842" s="217"/>
      <c r="AD22842" s="213"/>
    </row>
    <row r="22843" spans="20:30" x14ac:dyDescent="0.2">
      <c r="T22843" s="212"/>
      <c r="U22843" s="213"/>
      <c r="V22843" s="213"/>
      <c r="W22843" s="213"/>
      <c r="X22843" s="214"/>
      <c r="Y22843" s="214"/>
      <c r="Z22843" s="214"/>
      <c r="AA22843" s="217"/>
      <c r="AB22843" s="217"/>
      <c r="AC22843" s="217"/>
      <c r="AD22843" s="213"/>
    </row>
    <row r="22844" spans="20:30" x14ac:dyDescent="0.2">
      <c r="T22844" s="212"/>
      <c r="U22844" s="213"/>
      <c r="V22844" s="213"/>
      <c r="W22844" s="213"/>
      <c r="X22844" s="214"/>
      <c r="Y22844" s="214"/>
      <c r="Z22844" s="214"/>
      <c r="AA22844" s="217"/>
      <c r="AB22844" s="217"/>
      <c r="AC22844" s="217"/>
      <c r="AD22844" s="213"/>
    </row>
    <row r="22845" spans="20:30" x14ac:dyDescent="0.2">
      <c r="T22845" s="212"/>
      <c r="U22845" s="213"/>
      <c r="V22845" s="213"/>
      <c r="W22845" s="213"/>
      <c r="X22845" s="214"/>
      <c r="Y22845" s="214"/>
      <c r="Z22845" s="214"/>
      <c r="AA22845" s="217"/>
      <c r="AB22845" s="217"/>
      <c r="AC22845" s="217"/>
      <c r="AD22845" s="213"/>
    </row>
    <row r="22846" spans="20:30" x14ac:dyDescent="0.2">
      <c r="T22846" s="212"/>
      <c r="U22846" s="213"/>
      <c r="V22846" s="213"/>
      <c r="W22846" s="213"/>
      <c r="X22846" s="214"/>
      <c r="Y22846" s="214"/>
      <c r="Z22846" s="214"/>
      <c r="AA22846" s="217"/>
      <c r="AB22846" s="217"/>
      <c r="AC22846" s="217"/>
      <c r="AD22846" s="213"/>
    </row>
    <row r="22847" spans="20:30" x14ac:dyDescent="0.2">
      <c r="T22847" s="212"/>
      <c r="U22847" s="213"/>
      <c r="V22847" s="213"/>
      <c r="W22847" s="213"/>
      <c r="X22847" s="214"/>
      <c r="Y22847" s="214"/>
      <c r="Z22847" s="214"/>
      <c r="AA22847" s="217"/>
      <c r="AB22847" s="217"/>
      <c r="AC22847" s="217"/>
      <c r="AD22847" s="213"/>
    </row>
    <row r="22848" spans="20:30" x14ac:dyDescent="0.2">
      <c r="T22848" s="212"/>
      <c r="U22848" s="213"/>
      <c r="V22848" s="213"/>
      <c r="W22848" s="213"/>
      <c r="X22848" s="214"/>
      <c r="Y22848" s="214"/>
      <c r="Z22848" s="214"/>
      <c r="AA22848" s="217"/>
      <c r="AB22848" s="217"/>
      <c r="AC22848" s="217"/>
      <c r="AD22848" s="213"/>
    </row>
    <row r="22849" spans="20:30" x14ac:dyDescent="0.2">
      <c r="T22849" s="212"/>
      <c r="U22849" s="213"/>
      <c r="V22849" s="213"/>
      <c r="W22849" s="213"/>
      <c r="X22849" s="214"/>
      <c r="Y22849" s="214"/>
      <c r="Z22849" s="214"/>
      <c r="AA22849" s="217"/>
      <c r="AB22849" s="217"/>
      <c r="AC22849" s="217"/>
      <c r="AD22849" s="213"/>
    </row>
    <row r="22850" spans="20:30" x14ac:dyDescent="0.2">
      <c r="T22850" s="212"/>
      <c r="U22850" s="213"/>
      <c r="V22850" s="213"/>
      <c r="W22850" s="213"/>
      <c r="X22850" s="214"/>
      <c r="Y22850" s="214"/>
      <c r="Z22850" s="214"/>
      <c r="AA22850" s="217"/>
      <c r="AB22850" s="217"/>
      <c r="AC22850" s="217"/>
      <c r="AD22850" s="213"/>
    </row>
    <row r="22851" spans="20:30" x14ac:dyDescent="0.2">
      <c r="T22851" s="212"/>
      <c r="U22851" s="213"/>
      <c r="V22851" s="213"/>
      <c r="W22851" s="213"/>
      <c r="X22851" s="214"/>
      <c r="Y22851" s="214"/>
      <c r="Z22851" s="214"/>
      <c r="AA22851" s="217"/>
      <c r="AB22851" s="217"/>
      <c r="AC22851" s="217"/>
      <c r="AD22851" s="213"/>
    </row>
    <row r="22852" spans="20:30" x14ac:dyDescent="0.2">
      <c r="T22852" s="212"/>
      <c r="U22852" s="213"/>
      <c r="V22852" s="213"/>
      <c r="W22852" s="213"/>
      <c r="X22852" s="214"/>
      <c r="Y22852" s="214"/>
      <c r="Z22852" s="214"/>
      <c r="AA22852" s="217"/>
      <c r="AB22852" s="217"/>
      <c r="AC22852" s="217"/>
      <c r="AD22852" s="213"/>
    </row>
    <row r="22853" spans="20:30" x14ac:dyDescent="0.2">
      <c r="T22853" s="212"/>
      <c r="U22853" s="213"/>
      <c r="V22853" s="213"/>
      <c r="W22853" s="213"/>
      <c r="X22853" s="214"/>
      <c r="Y22853" s="214"/>
      <c r="Z22853" s="214"/>
      <c r="AA22853" s="217"/>
      <c r="AB22853" s="217"/>
      <c r="AC22853" s="217"/>
      <c r="AD22853" s="213"/>
    </row>
    <row r="22854" spans="20:30" x14ac:dyDescent="0.2">
      <c r="T22854" s="212"/>
      <c r="U22854" s="213"/>
      <c r="V22854" s="213"/>
      <c r="W22854" s="213"/>
      <c r="X22854" s="214"/>
      <c r="Y22854" s="214"/>
      <c r="Z22854" s="214"/>
      <c r="AA22854" s="217"/>
      <c r="AB22854" s="217"/>
      <c r="AC22854" s="217"/>
      <c r="AD22854" s="213"/>
    </row>
    <row r="22855" spans="20:30" x14ac:dyDescent="0.2">
      <c r="T22855" s="212"/>
      <c r="U22855" s="213"/>
      <c r="V22855" s="213"/>
      <c r="W22855" s="213"/>
      <c r="X22855" s="214"/>
      <c r="Y22855" s="214"/>
      <c r="Z22855" s="214"/>
      <c r="AA22855" s="217"/>
      <c r="AB22855" s="217"/>
      <c r="AC22855" s="217"/>
      <c r="AD22855" s="213"/>
    </row>
    <row r="22856" spans="20:30" x14ac:dyDescent="0.2">
      <c r="T22856" s="212"/>
      <c r="U22856" s="213"/>
      <c r="V22856" s="213"/>
      <c r="W22856" s="213"/>
      <c r="X22856" s="214"/>
      <c r="Y22856" s="214"/>
      <c r="Z22856" s="214"/>
      <c r="AA22856" s="217"/>
      <c r="AB22856" s="217"/>
      <c r="AC22856" s="217"/>
      <c r="AD22856" s="213"/>
    </row>
    <row r="22857" spans="20:30" x14ac:dyDescent="0.2">
      <c r="T22857" s="212"/>
      <c r="U22857" s="213"/>
      <c r="V22857" s="213"/>
      <c r="W22857" s="213"/>
      <c r="X22857" s="214"/>
      <c r="Y22857" s="214"/>
      <c r="Z22857" s="214"/>
      <c r="AA22857" s="217"/>
      <c r="AB22857" s="217"/>
      <c r="AC22857" s="217"/>
      <c r="AD22857" s="213"/>
    </row>
    <row r="22858" spans="20:30" x14ac:dyDescent="0.2">
      <c r="T22858" s="212"/>
      <c r="U22858" s="213"/>
      <c r="V22858" s="213"/>
      <c r="W22858" s="213"/>
      <c r="X22858" s="214"/>
      <c r="Y22858" s="214"/>
      <c r="Z22858" s="214"/>
      <c r="AA22858" s="217"/>
      <c r="AB22858" s="217"/>
      <c r="AC22858" s="217"/>
      <c r="AD22858" s="213"/>
    </row>
    <row r="22859" spans="20:30" x14ac:dyDescent="0.2">
      <c r="T22859" s="212"/>
      <c r="U22859" s="213"/>
      <c r="V22859" s="213"/>
      <c r="W22859" s="213"/>
      <c r="X22859" s="214"/>
      <c r="Y22859" s="214"/>
      <c r="Z22859" s="214"/>
      <c r="AA22859" s="217"/>
      <c r="AB22859" s="217"/>
      <c r="AC22859" s="217"/>
      <c r="AD22859" s="213"/>
    </row>
    <row r="22860" spans="20:30" x14ac:dyDescent="0.2">
      <c r="T22860" s="212"/>
      <c r="U22860" s="213"/>
      <c r="V22860" s="213"/>
      <c r="W22860" s="213"/>
      <c r="X22860" s="214"/>
      <c r="Y22860" s="214"/>
      <c r="Z22860" s="214"/>
      <c r="AA22860" s="217"/>
      <c r="AB22860" s="217"/>
      <c r="AC22860" s="217"/>
      <c r="AD22860" s="213"/>
    </row>
    <row r="22861" spans="20:30" x14ac:dyDescent="0.2">
      <c r="T22861" s="212"/>
      <c r="U22861" s="213"/>
      <c r="V22861" s="213"/>
      <c r="W22861" s="213"/>
      <c r="X22861" s="214"/>
      <c r="Y22861" s="214"/>
      <c r="Z22861" s="214"/>
      <c r="AA22861" s="217"/>
      <c r="AB22861" s="217"/>
      <c r="AC22861" s="217"/>
      <c r="AD22861" s="213"/>
    </row>
    <row r="22862" spans="20:30" x14ac:dyDescent="0.2">
      <c r="T22862" s="212"/>
      <c r="U22862" s="213"/>
      <c r="V22862" s="213"/>
      <c r="W22862" s="213"/>
      <c r="X22862" s="214"/>
      <c r="Y22862" s="214"/>
      <c r="Z22862" s="214"/>
      <c r="AA22862" s="217"/>
      <c r="AB22862" s="217"/>
      <c r="AC22862" s="217"/>
      <c r="AD22862" s="213"/>
    </row>
    <row r="22863" spans="20:30" x14ac:dyDescent="0.2">
      <c r="T22863" s="212"/>
      <c r="U22863" s="213"/>
      <c r="V22863" s="213"/>
      <c r="W22863" s="213"/>
      <c r="X22863" s="214"/>
      <c r="Y22863" s="214"/>
      <c r="Z22863" s="214"/>
      <c r="AA22863" s="217"/>
      <c r="AB22863" s="217"/>
      <c r="AC22863" s="217"/>
      <c r="AD22863" s="213"/>
    </row>
    <row r="22864" spans="20:30" x14ac:dyDescent="0.2">
      <c r="T22864" s="212"/>
      <c r="U22864" s="213"/>
      <c r="V22864" s="213"/>
      <c r="W22864" s="213"/>
      <c r="X22864" s="214"/>
      <c r="Y22864" s="214"/>
      <c r="Z22864" s="214"/>
      <c r="AA22864" s="217"/>
      <c r="AB22864" s="217"/>
      <c r="AC22864" s="217"/>
      <c r="AD22864" s="213"/>
    </row>
    <row r="22865" spans="20:30" x14ac:dyDescent="0.2">
      <c r="T22865" s="212"/>
      <c r="U22865" s="213"/>
      <c r="V22865" s="213"/>
      <c r="W22865" s="213"/>
      <c r="X22865" s="214"/>
      <c r="Y22865" s="214"/>
      <c r="Z22865" s="214"/>
      <c r="AA22865" s="217"/>
      <c r="AB22865" s="217"/>
      <c r="AC22865" s="217"/>
      <c r="AD22865" s="213"/>
    </row>
    <row r="22866" spans="20:30" x14ac:dyDescent="0.2">
      <c r="T22866" s="212"/>
      <c r="U22866" s="213"/>
      <c r="V22866" s="213"/>
      <c r="W22866" s="213"/>
      <c r="X22866" s="214"/>
      <c r="Y22866" s="214"/>
      <c r="Z22866" s="214"/>
      <c r="AA22866" s="217"/>
      <c r="AB22866" s="217"/>
      <c r="AC22866" s="217"/>
      <c r="AD22866" s="213"/>
    </row>
    <row r="22867" spans="20:30" x14ac:dyDescent="0.2">
      <c r="T22867" s="212"/>
      <c r="U22867" s="213"/>
      <c r="V22867" s="213"/>
      <c r="W22867" s="213"/>
      <c r="X22867" s="214"/>
      <c r="Y22867" s="214"/>
      <c r="Z22867" s="214"/>
      <c r="AA22867" s="217"/>
      <c r="AB22867" s="217"/>
      <c r="AC22867" s="217"/>
      <c r="AD22867" s="213"/>
    </row>
    <row r="22868" spans="20:30" x14ac:dyDescent="0.2">
      <c r="T22868" s="212"/>
      <c r="U22868" s="213"/>
      <c r="V22868" s="213"/>
      <c r="W22868" s="213"/>
      <c r="X22868" s="214"/>
      <c r="Y22868" s="214"/>
      <c r="Z22868" s="214"/>
      <c r="AA22868" s="217"/>
      <c r="AB22868" s="217"/>
      <c r="AC22868" s="217"/>
      <c r="AD22868" s="213"/>
    </row>
    <row r="22869" spans="20:30" x14ac:dyDescent="0.2">
      <c r="T22869" s="212"/>
      <c r="U22869" s="213"/>
      <c r="V22869" s="213"/>
      <c r="W22869" s="213"/>
      <c r="X22869" s="214"/>
      <c r="Y22869" s="214"/>
      <c r="Z22869" s="214"/>
      <c r="AA22869" s="217"/>
      <c r="AB22869" s="217"/>
      <c r="AC22869" s="217"/>
      <c r="AD22869" s="213"/>
    </row>
    <row r="22870" spans="20:30" x14ac:dyDescent="0.2">
      <c r="T22870" s="212"/>
      <c r="U22870" s="213"/>
      <c r="V22870" s="213"/>
      <c r="W22870" s="213"/>
      <c r="X22870" s="214"/>
      <c r="Y22870" s="214"/>
      <c r="Z22870" s="214"/>
      <c r="AA22870" s="217"/>
      <c r="AB22870" s="217"/>
      <c r="AC22870" s="217"/>
      <c r="AD22870" s="213"/>
    </row>
    <row r="22871" spans="20:30" x14ac:dyDescent="0.2">
      <c r="T22871" s="212"/>
      <c r="U22871" s="213"/>
      <c r="V22871" s="213"/>
      <c r="W22871" s="213"/>
      <c r="X22871" s="214"/>
      <c r="Y22871" s="214"/>
      <c r="Z22871" s="214"/>
      <c r="AA22871" s="217"/>
      <c r="AB22871" s="217"/>
      <c r="AC22871" s="217"/>
      <c r="AD22871" s="213"/>
    </row>
    <row r="22872" spans="20:30" x14ac:dyDescent="0.2">
      <c r="T22872" s="212"/>
      <c r="U22872" s="213"/>
      <c r="V22872" s="213"/>
      <c r="W22872" s="213"/>
      <c r="X22872" s="214"/>
      <c r="Y22872" s="214"/>
      <c r="Z22872" s="214"/>
      <c r="AA22872" s="217"/>
      <c r="AB22872" s="217"/>
      <c r="AC22872" s="217"/>
      <c r="AD22872" s="213"/>
    </row>
    <row r="22873" spans="20:30" x14ac:dyDescent="0.2">
      <c r="T22873" s="212"/>
      <c r="U22873" s="213"/>
      <c r="V22873" s="213"/>
      <c r="W22873" s="213"/>
      <c r="X22873" s="214"/>
      <c r="Y22873" s="214"/>
      <c r="Z22873" s="214"/>
      <c r="AA22873" s="217"/>
      <c r="AB22873" s="217"/>
      <c r="AC22873" s="217"/>
      <c r="AD22873" s="213"/>
    </row>
    <row r="22874" spans="20:30" x14ac:dyDescent="0.2">
      <c r="T22874" s="212"/>
      <c r="U22874" s="213"/>
      <c r="V22874" s="213"/>
      <c r="W22874" s="213"/>
      <c r="X22874" s="214"/>
      <c r="Y22874" s="214"/>
      <c r="Z22874" s="214"/>
      <c r="AA22874" s="217"/>
      <c r="AB22874" s="217"/>
      <c r="AC22874" s="217"/>
      <c r="AD22874" s="213"/>
    </row>
    <row r="22875" spans="20:30" x14ac:dyDescent="0.2">
      <c r="T22875" s="212"/>
      <c r="U22875" s="213"/>
      <c r="V22875" s="213"/>
      <c r="W22875" s="213"/>
      <c r="X22875" s="214"/>
      <c r="Y22875" s="214"/>
      <c r="Z22875" s="214"/>
      <c r="AA22875" s="217"/>
      <c r="AB22875" s="217"/>
      <c r="AC22875" s="217"/>
      <c r="AD22875" s="213"/>
    </row>
    <row r="22876" spans="20:30" x14ac:dyDescent="0.2">
      <c r="T22876" s="212"/>
      <c r="U22876" s="213"/>
      <c r="V22876" s="213"/>
      <c r="W22876" s="213"/>
      <c r="X22876" s="214"/>
      <c r="Y22876" s="214"/>
      <c r="Z22876" s="214"/>
      <c r="AA22876" s="217"/>
      <c r="AB22876" s="217"/>
      <c r="AC22876" s="217"/>
      <c r="AD22876" s="213"/>
    </row>
    <row r="22877" spans="20:30" x14ac:dyDescent="0.2">
      <c r="T22877" s="212"/>
      <c r="U22877" s="213"/>
      <c r="V22877" s="213"/>
      <c r="W22877" s="213"/>
      <c r="X22877" s="214"/>
      <c r="Y22877" s="214"/>
      <c r="Z22877" s="214"/>
      <c r="AA22877" s="217"/>
      <c r="AB22877" s="217"/>
      <c r="AC22877" s="217"/>
      <c r="AD22877" s="213"/>
    </row>
    <row r="22878" spans="20:30" x14ac:dyDescent="0.2">
      <c r="T22878" s="212"/>
      <c r="U22878" s="213"/>
      <c r="V22878" s="213"/>
      <c r="W22878" s="213"/>
      <c r="X22878" s="214"/>
      <c r="Y22878" s="214"/>
      <c r="Z22878" s="214"/>
      <c r="AA22878" s="217"/>
      <c r="AB22878" s="217"/>
      <c r="AC22878" s="217"/>
      <c r="AD22878" s="213"/>
    </row>
    <row r="22879" spans="20:30" x14ac:dyDescent="0.2">
      <c r="T22879" s="212"/>
      <c r="U22879" s="213"/>
      <c r="V22879" s="213"/>
      <c r="W22879" s="213"/>
      <c r="X22879" s="214"/>
      <c r="Y22879" s="214"/>
      <c r="Z22879" s="214"/>
      <c r="AA22879" s="217"/>
      <c r="AB22879" s="217"/>
      <c r="AC22879" s="217"/>
      <c r="AD22879" s="213"/>
    </row>
    <row r="22880" spans="20:30" x14ac:dyDescent="0.2">
      <c r="T22880" s="212"/>
      <c r="U22880" s="213"/>
      <c r="V22880" s="213"/>
      <c r="W22880" s="213"/>
      <c r="X22880" s="214"/>
      <c r="Y22880" s="214"/>
      <c r="Z22880" s="214"/>
      <c r="AA22880" s="217"/>
      <c r="AB22880" s="217"/>
      <c r="AC22880" s="217"/>
      <c r="AD22880" s="213"/>
    </row>
    <row r="22881" spans="20:30" x14ac:dyDescent="0.2">
      <c r="T22881" s="212"/>
      <c r="U22881" s="213"/>
      <c r="V22881" s="213"/>
      <c r="W22881" s="213"/>
      <c r="X22881" s="214"/>
      <c r="Y22881" s="214"/>
      <c r="Z22881" s="214"/>
      <c r="AA22881" s="217"/>
      <c r="AB22881" s="217"/>
      <c r="AC22881" s="217"/>
      <c r="AD22881" s="213"/>
    </row>
    <row r="22882" spans="20:30" x14ac:dyDescent="0.2">
      <c r="T22882" s="212"/>
      <c r="U22882" s="213"/>
      <c r="V22882" s="213"/>
      <c r="W22882" s="213"/>
      <c r="X22882" s="214"/>
      <c r="Y22882" s="214"/>
      <c r="Z22882" s="214"/>
      <c r="AA22882" s="217"/>
      <c r="AB22882" s="217"/>
      <c r="AC22882" s="217"/>
      <c r="AD22882" s="213"/>
    </row>
    <row r="22883" spans="20:30" x14ac:dyDescent="0.2">
      <c r="T22883" s="212"/>
      <c r="U22883" s="213"/>
      <c r="V22883" s="213"/>
      <c r="W22883" s="213"/>
      <c r="X22883" s="214"/>
      <c r="Y22883" s="214"/>
      <c r="Z22883" s="214"/>
      <c r="AA22883" s="217"/>
      <c r="AB22883" s="217"/>
      <c r="AC22883" s="217"/>
      <c r="AD22883" s="213"/>
    </row>
    <row r="22884" spans="20:30" x14ac:dyDescent="0.2">
      <c r="T22884" s="212"/>
      <c r="U22884" s="213"/>
      <c r="V22884" s="213"/>
      <c r="W22884" s="213"/>
      <c r="X22884" s="214"/>
      <c r="Y22884" s="214"/>
      <c r="Z22884" s="214"/>
      <c r="AA22884" s="217"/>
      <c r="AB22884" s="217"/>
      <c r="AC22884" s="217"/>
      <c r="AD22884" s="213"/>
    </row>
    <row r="22885" spans="20:30" x14ac:dyDescent="0.2">
      <c r="T22885" s="212"/>
      <c r="U22885" s="213"/>
      <c r="V22885" s="213"/>
      <c r="W22885" s="213"/>
      <c r="X22885" s="214"/>
      <c r="Y22885" s="214"/>
      <c r="Z22885" s="214"/>
      <c r="AA22885" s="217"/>
      <c r="AB22885" s="217"/>
      <c r="AC22885" s="217"/>
      <c r="AD22885" s="213"/>
    </row>
    <row r="22886" spans="20:30" x14ac:dyDescent="0.2">
      <c r="T22886" s="212"/>
      <c r="U22886" s="213"/>
      <c r="V22886" s="213"/>
      <c r="W22886" s="213"/>
      <c r="X22886" s="214"/>
      <c r="Y22886" s="214"/>
      <c r="Z22886" s="214"/>
      <c r="AA22886" s="217"/>
      <c r="AB22886" s="217"/>
      <c r="AC22886" s="217"/>
      <c r="AD22886" s="213"/>
    </row>
    <row r="22887" spans="20:30" x14ac:dyDescent="0.2">
      <c r="T22887" s="212"/>
      <c r="U22887" s="213"/>
      <c r="V22887" s="213"/>
      <c r="W22887" s="213"/>
      <c r="X22887" s="214"/>
      <c r="Y22887" s="214"/>
      <c r="Z22887" s="214"/>
      <c r="AA22887" s="217"/>
      <c r="AB22887" s="217"/>
      <c r="AC22887" s="217"/>
      <c r="AD22887" s="213"/>
    </row>
    <row r="22888" spans="20:30" x14ac:dyDescent="0.2">
      <c r="T22888" s="212"/>
      <c r="U22888" s="213"/>
      <c r="V22888" s="213"/>
      <c r="W22888" s="213"/>
      <c r="X22888" s="214"/>
      <c r="Y22888" s="214"/>
      <c r="Z22888" s="214"/>
      <c r="AA22888" s="217"/>
      <c r="AB22888" s="217"/>
      <c r="AC22888" s="217"/>
      <c r="AD22888" s="213"/>
    </row>
    <row r="22889" spans="20:30" x14ac:dyDescent="0.2">
      <c r="T22889" s="212"/>
      <c r="U22889" s="213"/>
      <c r="V22889" s="213"/>
      <c r="W22889" s="213"/>
      <c r="X22889" s="214"/>
      <c r="Y22889" s="214"/>
      <c r="Z22889" s="214"/>
      <c r="AA22889" s="217"/>
      <c r="AB22889" s="217"/>
      <c r="AC22889" s="217"/>
      <c r="AD22889" s="213"/>
    </row>
    <row r="22890" spans="20:30" x14ac:dyDescent="0.2">
      <c r="T22890" s="212"/>
      <c r="U22890" s="213"/>
      <c r="V22890" s="213"/>
      <c r="W22890" s="213"/>
      <c r="X22890" s="214"/>
      <c r="Y22890" s="214"/>
      <c r="Z22890" s="214"/>
      <c r="AA22890" s="217"/>
      <c r="AB22890" s="217"/>
      <c r="AC22890" s="217"/>
      <c r="AD22890" s="213"/>
    </row>
    <row r="22891" spans="20:30" x14ac:dyDescent="0.2">
      <c r="T22891" s="212"/>
      <c r="U22891" s="213"/>
      <c r="V22891" s="213"/>
      <c r="W22891" s="213"/>
      <c r="X22891" s="214"/>
      <c r="Y22891" s="214"/>
      <c r="Z22891" s="214"/>
      <c r="AA22891" s="217"/>
      <c r="AB22891" s="217"/>
      <c r="AC22891" s="217"/>
      <c r="AD22891" s="213"/>
    </row>
    <row r="22892" spans="20:30" x14ac:dyDescent="0.2">
      <c r="T22892" s="212"/>
      <c r="U22892" s="213"/>
      <c r="V22892" s="213"/>
      <c r="W22892" s="213"/>
      <c r="X22892" s="214"/>
      <c r="Y22892" s="214"/>
      <c r="Z22892" s="214"/>
      <c r="AA22892" s="217"/>
      <c r="AB22892" s="217"/>
      <c r="AC22892" s="217"/>
      <c r="AD22892" s="213"/>
    </row>
    <row r="22893" spans="20:30" x14ac:dyDescent="0.2">
      <c r="T22893" s="212"/>
      <c r="U22893" s="213"/>
      <c r="V22893" s="213"/>
      <c r="W22893" s="213"/>
      <c r="X22893" s="214"/>
      <c r="Y22893" s="214"/>
      <c r="Z22893" s="214"/>
      <c r="AA22893" s="217"/>
      <c r="AB22893" s="217"/>
      <c r="AC22893" s="217"/>
      <c r="AD22893" s="213"/>
    </row>
    <row r="22894" spans="20:30" x14ac:dyDescent="0.2">
      <c r="T22894" s="212"/>
      <c r="U22894" s="213"/>
      <c r="V22894" s="213"/>
      <c r="W22894" s="213"/>
      <c r="X22894" s="214"/>
      <c r="Y22894" s="214"/>
      <c r="Z22894" s="214"/>
      <c r="AA22894" s="217"/>
      <c r="AB22894" s="217"/>
      <c r="AC22894" s="217"/>
      <c r="AD22894" s="213"/>
    </row>
    <row r="22895" spans="20:30" x14ac:dyDescent="0.2">
      <c r="T22895" s="212"/>
      <c r="U22895" s="213"/>
      <c r="V22895" s="213"/>
      <c r="W22895" s="213"/>
      <c r="X22895" s="214"/>
      <c r="Y22895" s="214"/>
      <c r="Z22895" s="214"/>
      <c r="AA22895" s="217"/>
      <c r="AB22895" s="217"/>
      <c r="AC22895" s="217"/>
      <c r="AD22895" s="213"/>
    </row>
    <row r="22896" spans="20:30" x14ac:dyDescent="0.2">
      <c r="T22896" s="212"/>
      <c r="U22896" s="213"/>
      <c r="V22896" s="213"/>
      <c r="W22896" s="213"/>
      <c r="X22896" s="214"/>
      <c r="Y22896" s="214"/>
      <c r="Z22896" s="214"/>
      <c r="AA22896" s="217"/>
      <c r="AB22896" s="217"/>
      <c r="AC22896" s="217"/>
      <c r="AD22896" s="213"/>
    </row>
    <row r="22897" spans="20:30" x14ac:dyDescent="0.2">
      <c r="T22897" s="212"/>
      <c r="U22897" s="213"/>
      <c r="V22897" s="213"/>
      <c r="W22897" s="213"/>
      <c r="X22897" s="214"/>
      <c r="Y22897" s="214"/>
      <c r="Z22897" s="214"/>
      <c r="AA22897" s="217"/>
      <c r="AB22897" s="217"/>
      <c r="AC22897" s="217"/>
      <c r="AD22897" s="213"/>
    </row>
    <row r="22898" spans="20:30" x14ac:dyDescent="0.2">
      <c r="T22898" s="212"/>
      <c r="U22898" s="213"/>
      <c r="V22898" s="213"/>
      <c r="W22898" s="213"/>
      <c r="X22898" s="214"/>
      <c r="Y22898" s="214"/>
      <c r="Z22898" s="214"/>
      <c r="AA22898" s="217"/>
      <c r="AB22898" s="217"/>
      <c r="AC22898" s="217"/>
      <c r="AD22898" s="213"/>
    </row>
    <row r="22899" spans="20:30" x14ac:dyDescent="0.2">
      <c r="T22899" s="212"/>
      <c r="U22899" s="213"/>
      <c r="V22899" s="213"/>
      <c r="W22899" s="213"/>
      <c r="X22899" s="214"/>
      <c r="Y22899" s="214"/>
      <c r="Z22899" s="214"/>
      <c r="AA22899" s="217"/>
      <c r="AB22899" s="217"/>
      <c r="AC22899" s="217"/>
      <c r="AD22899" s="213"/>
    </row>
    <row r="22900" spans="20:30" x14ac:dyDescent="0.2">
      <c r="T22900" s="212"/>
      <c r="U22900" s="213"/>
      <c r="V22900" s="213"/>
      <c r="W22900" s="213"/>
      <c r="X22900" s="214"/>
      <c r="Y22900" s="214"/>
      <c r="Z22900" s="214"/>
      <c r="AA22900" s="217"/>
      <c r="AB22900" s="217"/>
      <c r="AC22900" s="217"/>
      <c r="AD22900" s="213"/>
    </row>
    <row r="22901" spans="20:30" x14ac:dyDescent="0.2">
      <c r="T22901" s="212"/>
      <c r="U22901" s="213"/>
      <c r="V22901" s="213"/>
      <c r="W22901" s="213"/>
      <c r="X22901" s="214"/>
      <c r="Y22901" s="214"/>
      <c r="Z22901" s="214"/>
      <c r="AA22901" s="217"/>
      <c r="AB22901" s="217"/>
      <c r="AC22901" s="217"/>
      <c r="AD22901" s="213"/>
    </row>
    <row r="22902" spans="20:30" x14ac:dyDescent="0.2">
      <c r="T22902" s="212"/>
      <c r="U22902" s="213"/>
      <c r="V22902" s="213"/>
      <c r="W22902" s="213"/>
      <c r="X22902" s="214"/>
      <c r="Y22902" s="214"/>
      <c r="Z22902" s="214"/>
      <c r="AA22902" s="217"/>
      <c r="AB22902" s="217"/>
      <c r="AC22902" s="217"/>
      <c r="AD22902" s="213"/>
    </row>
    <row r="22903" spans="20:30" x14ac:dyDescent="0.2">
      <c r="T22903" s="212"/>
      <c r="U22903" s="213"/>
      <c r="V22903" s="213"/>
      <c r="W22903" s="213"/>
      <c r="X22903" s="214"/>
      <c r="Y22903" s="214"/>
      <c r="Z22903" s="214"/>
      <c r="AA22903" s="217"/>
      <c r="AB22903" s="217"/>
      <c r="AC22903" s="217"/>
      <c r="AD22903" s="213"/>
    </row>
    <row r="22904" spans="20:30" x14ac:dyDescent="0.2">
      <c r="T22904" s="212"/>
      <c r="U22904" s="213"/>
      <c r="V22904" s="213"/>
      <c r="W22904" s="213"/>
      <c r="X22904" s="214"/>
      <c r="Y22904" s="214"/>
      <c r="Z22904" s="214"/>
      <c r="AA22904" s="217"/>
      <c r="AB22904" s="217"/>
      <c r="AC22904" s="217"/>
      <c r="AD22904" s="213"/>
    </row>
    <row r="22905" spans="20:30" x14ac:dyDescent="0.2">
      <c r="T22905" s="212"/>
      <c r="U22905" s="213"/>
      <c r="V22905" s="213"/>
      <c r="W22905" s="213"/>
      <c r="X22905" s="214"/>
      <c r="Y22905" s="214"/>
      <c r="Z22905" s="214"/>
      <c r="AA22905" s="217"/>
      <c r="AB22905" s="217"/>
      <c r="AC22905" s="217"/>
      <c r="AD22905" s="213"/>
    </row>
    <row r="22906" spans="20:30" x14ac:dyDescent="0.2">
      <c r="T22906" s="212"/>
      <c r="U22906" s="213"/>
      <c r="V22906" s="213"/>
      <c r="W22906" s="213"/>
      <c r="X22906" s="214"/>
      <c r="Y22906" s="214"/>
      <c r="Z22906" s="214"/>
      <c r="AA22906" s="217"/>
      <c r="AB22906" s="217"/>
      <c r="AC22906" s="217"/>
      <c r="AD22906" s="213"/>
    </row>
    <row r="22907" spans="20:30" x14ac:dyDescent="0.2">
      <c r="T22907" s="212"/>
      <c r="U22907" s="213"/>
      <c r="V22907" s="213"/>
      <c r="W22907" s="213"/>
      <c r="X22907" s="214"/>
      <c r="Y22907" s="214"/>
      <c r="Z22907" s="214"/>
      <c r="AA22907" s="217"/>
      <c r="AB22907" s="217"/>
      <c r="AC22907" s="217"/>
      <c r="AD22907" s="213"/>
    </row>
    <row r="22908" spans="20:30" x14ac:dyDescent="0.2">
      <c r="T22908" s="212"/>
      <c r="U22908" s="213"/>
      <c r="V22908" s="213"/>
      <c r="W22908" s="213"/>
      <c r="X22908" s="214"/>
      <c r="Y22908" s="214"/>
      <c r="Z22908" s="214"/>
      <c r="AA22908" s="217"/>
      <c r="AB22908" s="217"/>
      <c r="AC22908" s="217"/>
      <c r="AD22908" s="213"/>
    </row>
    <row r="22909" spans="20:30" x14ac:dyDescent="0.2">
      <c r="T22909" s="212"/>
      <c r="U22909" s="213"/>
      <c r="V22909" s="213"/>
      <c r="W22909" s="213"/>
      <c r="X22909" s="214"/>
      <c r="Y22909" s="214"/>
      <c r="Z22909" s="214"/>
      <c r="AA22909" s="217"/>
      <c r="AB22909" s="217"/>
      <c r="AC22909" s="217"/>
      <c r="AD22909" s="213"/>
    </row>
    <row r="22910" spans="20:30" x14ac:dyDescent="0.2">
      <c r="T22910" s="212"/>
      <c r="U22910" s="213"/>
      <c r="V22910" s="213"/>
      <c r="W22910" s="213"/>
      <c r="X22910" s="214"/>
      <c r="Y22910" s="214"/>
      <c r="Z22910" s="214"/>
      <c r="AA22910" s="217"/>
      <c r="AB22910" s="217"/>
      <c r="AC22910" s="217"/>
      <c r="AD22910" s="213"/>
    </row>
    <row r="22911" spans="20:30" x14ac:dyDescent="0.2">
      <c r="T22911" s="212"/>
      <c r="U22911" s="213"/>
      <c r="V22911" s="213"/>
      <c r="W22911" s="213"/>
      <c r="X22911" s="214"/>
      <c r="Y22911" s="214"/>
      <c r="Z22911" s="214"/>
      <c r="AA22911" s="217"/>
      <c r="AB22911" s="217"/>
      <c r="AC22911" s="217"/>
      <c r="AD22911" s="213"/>
    </row>
    <row r="22912" spans="20:30" x14ac:dyDescent="0.2">
      <c r="T22912" s="212"/>
      <c r="U22912" s="213"/>
      <c r="V22912" s="213"/>
      <c r="W22912" s="213"/>
      <c r="X22912" s="214"/>
      <c r="Y22912" s="214"/>
      <c r="Z22912" s="214"/>
      <c r="AA22912" s="217"/>
      <c r="AB22912" s="217"/>
      <c r="AC22912" s="217"/>
      <c r="AD22912" s="213"/>
    </row>
    <row r="22913" spans="20:30" x14ac:dyDescent="0.2">
      <c r="T22913" s="212"/>
      <c r="U22913" s="213"/>
      <c r="V22913" s="213"/>
      <c r="W22913" s="213"/>
      <c r="X22913" s="214"/>
      <c r="Y22913" s="214"/>
      <c r="Z22913" s="214"/>
      <c r="AA22913" s="217"/>
      <c r="AB22913" s="217"/>
      <c r="AC22913" s="217"/>
      <c r="AD22913" s="213"/>
    </row>
    <row r="22914" spans="20:30" x14ac:dyDescent="0.2">
      <c r="T22914" s="212"/>
      <c r="U22914" s="213"/>
      <c r="V22914" s="213"/>
      <c r="W22914" s="213"/>
      <c r="X22914" s="214"/>
      <c r="Y22914" s="214"/>
      <c r="Z22914" s="214"/>
      <c r="AA22914" s="217"/>
      <c r="AB22914" s="217"/>
      <c r="AC22914" s="217"/>
      <c r="AD22914" s="213"/>
    </row>
    <row r="22915" spans="20:30" x14ac:dyDescent="0.2">
      <c r="T22915" s="212"/>
      <c r="U22915" s="213"/>
      <c r="V22915" s="213"/>
      <c r="W22915" s="213"/>
      <c r="X22915" s="214"/>
      <c r="Y22915" s="214"/>
      <c r="Z22915" s="214"/>
      <c r="AA22915" s="217"/>
      <c r="AB22915" s="217"/>
      <c r="AC22915" s="217"/>
      <c r="AD22915" s="213"/>
    </row>
    <row r="22916" spans="20:30" x14ac:dyDescent="0.2">
      <c r="T22916" s="212"/>
      <c r="U22916" s="213"/>
      <c r="V22916" s="213"/>
      <c r="W22916" s="213"/>
      <c r="X22916" s="214"/>
      <c r="Y22916" s="214"/>
      <c r="Z22916" s="214"/>
      <c r="AA22916" s="217"/>
      <c r="AB22916" s="217"/>
      <c r="AC22916" s="217"/>
      <c r="AD22916" s="213"/>
    </row>
    <row r="22917" spans="20:30" x14ac:dyDescent="0.2">
      <c r="T22917" s="212"/>
      <c r="U22917" s="213"/>
      <c r="V22917" s="213"/>
      <c r="W22917" s="213"/>
      <c r="X22917" s="214"/>
      <c r="Y22917" s="214"/>
      <c r="Z22917" s="214"/>
      <c r="AA22917" s="217"/>
      <c r="AB22917" s="217"/>
      <c r="AC22917" s="217"/>
      <c r="AD22917" s="213"/>
    </row>
    <row r="22918" spans="20:30" x14ac:dyDescent="0.2">
      <c r="T22918" s="212"/>
      <c r="U22918" s="213"/>
      <c r="V22918" s="213"/>
      <c r="W22918" s="213"/>
      <c r="X22918" s="214"/>
      <c r="Y22918" s="214"/>
      <c r="Z22918" s="214"/>
      <c r="AA22918" s="217"/>
      <c r="AB22918" s="217"/>
      <c r="AC22918" s="217"/>
      <c r="AD22918" s="213"/>
    </row>
    <row r="22919" spans="20:30" x14ac:dyDescent="0.2">
      <c r="T22919" s="212"/>
      <c r="U22919" s="213"/>
      <c r="V22919" s="213"/>
      <c r="W22919" s="213"/>
      <c r="X22919" s="214"/>
      <c r="Y22919" s="214"/>
      <c r="Z22919" s="214"/>
      <c r="AA22919" s="217"/>
      <c r="AB22919" s="217"/>
      <c r="AC22919" s="217"/>
      <c r="AD22919" s="213"/>
    </row>
    <row r="22920" spans="20:30" x14ac:dyDescent="0.2">
      <c r="T22920" s="212"/>
      <c r="U22920" s="213"/>
      <c r="V22920" s="213"/>
      <c r="W22920" s="213"/>
      <c r="X22920" s="214"/>
      <c r="Y22920" s="214"/>
      <c r="Z22920" s="214"/>
      <c r="AA22920" s="217"/>
      <c r="AB22920" s="217"/>
      <c r="AC22920" s="217"/>
      <c r="AD22920" s="213"/>
    </row>
    <row r="22921" spans="20:30" x14ac:dyDescent="0.2">
      <c r="T22921" s="212"/>
      <c r="U22921" s="213"/>
      <c r="V22921" s="213"/>
      <c r="W22921" s="213"/>
      <c r="X22921" s="214"/>
      <c r="Y22921" s="214"/>
      <c r="Z22921" s="214"/>
      <c r="AA22921" s="217"/>
      <c r="AB22921" s="217"/>
      <c r="AC22921" s="217"/>
      <c r="AD22921" s="213"/>
    </row>
    <row r="22922" spans="20:30" x14ac:dyDescent="0.2">
      <c r="T22922" s="212"/>
      <c r="U22922" s="213"/>
      <c r="V22922" s="213"/>
      <c r="W22922" s="213"/>
      <c r="X22922" s="214"/>
      <c r="Y22922" s="214"/>
      <c r="Z22922" s="214"/>
      <c r="AA22922" s="217"/>
      <c r="AB22922" s="217"/>
      <c r="AC22922" s="217"/>
      <c r="AD22922" s="213"/>
    </row>
    <row r="22923" spans="20:30" x14ac:dyDescent="0.2">
      <c r="T22923" s="212"/>
      <c r="U22923" s="213"/>
      <c r="V22923" s="213"/>
      <c r="W22923" s="213"/>
      <c r="X22923" s="214"/>
      <c r="Y22923" s="214"/>
      <c r="Z22923" s="214"/>
      <c r="AA22923" s="217"/>
      <c r="AB22923" s="217"/>
      <c r="AC22923" s="217"/>
      <c r="AD22923" s="213"/>
    </row>
    <row r="22924" spans="20:30" x14ac:dyDescent="0.2">
      <c r="T22924" s="212"/>
      <c r="U22924" s="213"/>
      <c r="V22924" s="213"/>
      <c r="W22924" s="213"/>
      <c r="X22924" s="214"/>
      <c r="Y22924" s="214"/>
      <c r="Z22924" s="214"/>
      <c r="AA22924" s="217"/>
      <c r="AB22924" s="217"/>
      <c r="AC22924" s="217"/>
      <c r="AD22924" s="213"/>
    </row>
    <row r="22925" spans="20:30" x14ac:dyDescent="0.2">
      <c r="T22925" s="212"/>
      <c r="U22925" s="213"/>
      <c r="V22925" s="213"/>
      <c r="W22925" s="213"/>
      <c r="X22925" s="214"/>
      <c r="Y22925" s="214"/>
      <c r="Z22925" s="214"/>
      <c r="AA22925" s="217"/>
      <c r="AB22925" s="217"/>
      <c r="AC22925" s="217"/>
      <c r="AD22925" s="213"/>
    </row>
    <row r="22926" spans="20:30" x14ac:dyDescent="0.2">
      <c r="T22926" s="212"/>
      <c r="U22926" s="213"/>
      <c r="V22926" s="213"/>
      <c r="W22926" s="213"/>
      <c r="X22926" s="214"/>
      <c r="Y22926" s="214"/>
      <c r="Z22926" s="214"/>
      <c r="AA22926" s="217"/>
      <c r="AB22926" s="217"/>
      <c r="AC22926" s="217"/>
      <c r="AD22926" s="213"/>
    </row>
    <row r="22927" spans="20:30" x14ac:dyDescent="0.2">
      <c r="T22927" s="212"/>
      <c r="U22927" s="213"/>
      <c r="V22927" s="213"/>
      <c r="W22927" s="213"/>
      <c r="X22927" s="214"/>
      <c r="Y22927" s="214"/>
      <c r="Z22927" s="214"/>
      <c r="AA22927" s="217"/>
      <c r="AB22927" s="217"/>
      <c r="AC22927" s="217"/>
      <c r="AD22927" s="213"/>
    </row>
    <row r="22928" spans="20:30" x14ac:dyDescent="0.2">
      <c r="T22928" s="212"/>
      <c r="U22928" s="213"/>
      <c r="V22928" s="213"/>
      <c r="W22928" s="213"/>
      <c r="X22928" s="214"/>
      <c r="Y22928" s="214"/>
      <c r="Z22928" s="214"/>
      <c r="AA22928" s="217"/>
      <c r="AB22928" s="217"/>
      <c r="AC22928" s="217"/>
      <c r="AD22928" s="213"/>
    </row>
    <row r="22929" spans="20:30" x14ac:dyDescent="0.2">
      <c r="T22929" s="212"/>
      <c r="U22929" s="213"/>
      <c r="V22929" s="213"/>
      <c r="W22929" s="213"/>
      <c r="X22929" s="214"/>
      <c r="Y22929" s="214"/>
      <c r="Z22929" s="214"/>
      <c r="AA22929" s="217"/>
      <c r="AB22929" s="217"/>
      <c r="AC22929" s="217"/>
      <c r="AD22929" s="213"/>
    </row>
    <row r="22930" spans="20:30" x14ac:dyDescent="0.2">
      <c r="T22930" s="212"/>
      <c r="U22930" s="213"/>
      <c r="V22930" s="213"/>
      <c r="W22930" s="213"/>
      <c r="X22930" s="214"/>
      <c r="Y22930" s="214"/>
      <c r="Z22930" s="214"/>
      <c r="AA22930" s="217"/>
      <c r="AB22930" s="217"/>
      <c r="AC22930" s="217"/>
      <c r="AD22930" s="213"/>
    </row>
    <row r="22931" spans="20:30" x14ac:dyDescent="0.2">
      <c r="T22931" s="212"/>
      <c r="U22931" s="213"/>
      <c r="V22931" s="213"/>
      <c r="W22931" s="213"/>
      <c r="X22931" s="214"/>
      <c r="Y22931" s="214"/>
      <c r="Z22931" s="214"/>
      <c r="AA22931" s="217"/>
      <c r="AB22931" s="217"/>
      <c r="AC22931" s="217"/>
      <c r="AD22931" s="213"/>
    </row>
    <row r="22932" spans="20:30" x14ac:dyDescent="0.2">
      <c r="T22932" s="212"/>
      <c r="U22932" s="213"/>
      <c r="V22932" s="213"/>
      <c r="W22932" s="213"/>
      <c r="X22932" s="214"/>
      <c r="Y22932" s="214"/>
      <c r="Z22932" s="214"/>
      <c r="AA22932" s="217"/>
      <c r="AB22932" s="217"/>
      <c r="AC22932" s="217"/>
      <c r="AD22932" s="213"/>
    </row>
    <row r="22933" spans="20:30" x14ac:dyDescent="0.2">
      <c r="T22933" s="212"/>
      <c r="U22933" s="213"/>
      <c r="V22933" s="213"/>
      <c r="W22933" s="213"/>
      <c r="X22933" s="214"/>
      <c r="Y22933" s="214"/>
      <c r="Z22933" s="214"/>
      <c r="AA22933" s="217"/>
      <c r="AB22933" s="217"/>
      <c r="AC22933" s="217"/>
      <c r="AD22933" s="213"/>
    </row>
    <row r="22934" spans="20:30" x14ac:dyDescent="0.2">
      <c r="T22934" s="212"/>
      <c r="U22934" s="213"/>
      <c r="V22934" s="213"/>
      <c r="W22934" s="213"/>
      <c r="X22934" s="214"/>
      <c r="Y22934" s="214"/>
      <c r="Z22934" s="214"/>
      <c r="AA22934" s="217"/>
      <c r="AB22934" s="217"/>
      <c r="AC22934" s="217"/>
      <c r="AD22934" s="213"/>
    </row>
    <row r="22935" spans="20:30" x14ac:dyDescent="0.2">
      <c r="T22935" s="212"/>
      <c r="U22935" s="213"/>
      <c r="V22935" s="213"/>
      <c r="W22935" s="213"/>
      <c r="X22935" s="214"/>
      <c r="Y22935" s="214"/>
      <c r="Z22935" s="214"/>
      <c r="AA22935" s="217"/>
      <c r="AB22935" s="217"/>
      <c r="AC22935" s="217"/>
      <c r="AD22935" s="213"/>
    </row>
    <row r="22936" spans="20:30" x14ac:dyDescent="0.2">
      <c r="T22936" s="212"/>
      <c r="U22936" s="213"/>
      <c r="V22936" s="213"/>
      <c r="W22936" s="213"/>
      <c r="X22936" s="214"/>
      <c r="Y22936" s="214"/>
      <c r="Z22936" s="214"/>
      <c r="AA22936" s="217"/>
      <c r="AB22936" s="217"/>
      <c r="AC22936" s="217"/>
      <c r="AD22936" s="213"/>
    </row>
    <row r="22937" spans="20:30" x14ac:dyDescent="0.2">
      <c r="T22937" s="212"/>
      <c r="U22937" s="213"/>
      <c r="V22937" s="213"/>
      <c r="W22937" s="213"/>
      <c r="X22937" s="214"/>
      <c r="Y22937" s="214"/>
      <c r="Z22937" s="214"/>
      <c r="AA22937" s="217"/>
      <c r="AB22937" s="217"/>
      <c r="AC22937" s="217"/>
      <c r="AD22937" s="213"/>
    </row>
    <row r="22938" spans="20:30" x14ac:dyDescent="0.2">
      <c r="T22938" s="212"/>
      <c r="U22938" s="213"/>
      <c r="V22938" s="213"/>
      <c r="W22938" s="213"/>
      <c r="X22938" s="214"/>
      <c r="Y22938" s="214"/>
      <c r="Z22938" s="214"/>
      <c r="AA22938" s="217"/>
      <c r="AB22938" s="217"/>
      <c r="AC22938" s="217"/>
      <c r="AD22938" s="213"/>
    </row>
    <row r="22939" spans="20:30" x14ac:dyDescent="0.2">
      <c r="T22939" s="212"/>
      <c r="U22939" s="213"/>
      <c r="V22939" s="213"/>
      <c r="W22939" s="213"/>
      <c r="X22939" s="214"/>
      <c r="Y22939" s="214"/>
      <c r="Z22939" s="214"/>
      <c r="AA22939" s="217"/>
      <c r="AB22939" s="217"/>
      <c r="AC22939" s="217"/>
      <c r="AD22939" s="213"/>
    </row>
    <row r="22940" spans="20:30" x14ac:dyDescent="0.2">
      <c r="T22940" s="212"/>
      <c r="U22940" s="213"/>
      <c r="V22940" s="213"/>
      <c r="W22940" s="213"/>
      <c r="X22940" s="214"/>
      <c r="Y22940" s="214"/>
      <c r="Z22940" s="214"/>
      <c r="AA22940" s="217"/>
      <c r="AB22940" s="217"/>
      <c r="AC22940" s="217"/>
      <c r="AD22940" s="213"/>
    </row>
    <row r="22941" spans="20:30" x14ac:dyDescent="0.2">
      <c r="T22941" s="212"/>
      <c r="U22941" s="213"/>
      <c r="V22941" s="213"/>
      <c r="W22941" s="213"/>
      <c r="X22941" s="214"/>
      <c r="Y22941" s="214"/>
      <c r="Z22941" s="214"/>
      <c r="AA22941" s="217"/>
      <c r="AB22941" s="217"/>
      <c r="AC22941" s="217"/>
      <c r="AD22941" s="213"/>
    </row>
    <row r="22942" spans="20:30" x14ac:dyDescent="0.2">
      <c r="T22942" s="212"/>
      <c r="U22942" s="213"/>
      <c r="V22942" s="213"/>
      <c r="W22942" s="213"/>
      <c r="X22942" s="214"/>
      <c r="Y22942" s="214"/>
      <c r="Z22942" s="214"/>
      <c r="AA22942" s="217"/>
      <c r="AB22942" s="217"/>
      <c r="AC22942" s="217"/>
      <c r="AD22942" s="213"/>
    </row>
    <row r="22943" spans="20:30" x14ac:dyDescent="0.2">
      <c r="T22943" s="212"/>
      <c r="U22943" s="213"/>
      <c r="V22943" s="213"/>
      <c r="W22943" s="213"/>
      <c r="X22943" s="214"/>
      <c r="Y22943" s="214"/>
      <c r="Z22943" s="214"/>
      <c r="AA22943" s="217"/>
      <c r="AB22943" s="217"/>
      <c r="AC22943" s="217"/>
      <c r="AD22943" s="213"/>
    </row>
    <row r="22944" spans="20:30" x14ac:dyDescent="0.2">
      <c r="T22944" s="212"/>
      <c r="U22944" s="213"/>
      <c r="V22944" s="213"/>
      <c r="W22944" s="213"/>
      <c r="X22944" s="214"/>
      <c r="Y22944" s="214"/>
      <c r="Z22944" s="214"/>
      <c r="AA22944" s="217"/>
      <c r="AB22944" s="217"/>
      <c r="AC22944" s="217"/>
      <c r="AD22944" s="213"/>
    </row>
    <row r="22945" spans="20:30" x14ac:dyDescent="0.2">
      <c r="T22945" s="212"/>
      <c r="U22945" s="213"/>
      <c r="V22945" s="213"/>
      <c r="W22945" s="213"/>
      <c r="X22945" s="214"/>
      <c r="Y22945" s="214"/>
      <c r="Z22945" s="214"/>
      <c r="AA22945" s="217"/>
      <c r="AB22945" s="217"/>
      <c r="AC22945" s="217"/>
      <c r="AD22945" s="213"/>
    </row>
    <row r="22946" spans="20:30" x14ac:dyDescent="0.2">
      <c r="T22946" s="212"/>
      <c r="U22946" s="213"/>
      <c r="V22946" s="213"/>
      <c r="W22946" s="213"/>
      <c r="X22946" s="214"/>
      <c r="Y22946" s="214"/>
      <c r="Z22946" s="214"/>
      <c r="AA22946" s="217"/>
      <c r="AB22946" s="217"/>
      <c r="AC22946" s="217"/>
      <c r="AD22946" s="213"/>
    </row>
    <row r="22947" spans="20:30" x14ac:dyDescent="0.2">
      <c r="T22947" s="212"/>
      <c r="U22947" s="213"/>
      <c r="V22947" s="213"/>
      <c r="W22947" s="213"/>
      <c r="X22947" s="214"/>
      <c r="Y22947" s="214"/>
      <c r="Z22947" s="214"/>
      <c r="AA22947" s="217"/>
      <c r="AB22947" s="217"/>
      <c r="AC22947" s="217"/>
      <c r="AD22947" s="213"/>
    </row>
    <row r="22948" spans="20:30" x14ac:dyDescent="0.2">
      <c r="T22948" s="212"/>
      <c r="U22948" s="213"/>
      <c r="V22948" s="213"/>
      <c r="W22948" s="213"/>
      <c r="X22948" s="214"/>
      <c r="Y22948" s="214"/>
      <c r="Z22948" s="214"/>
      <c r="AA22948" s="217"/>
      <c r="AB22948" s="217"/>
      <c r="AC22948" s="217"/>
      <c r="AD22948" s="213"/>
    </row>
    <row r="22949" spans="20:30" x14ac:dyDescent="0.2">
      <c r="T22949" s="212"/>
      <c r="U22949" s="213"/>
      <c r="V22949" s="213"/>
      <c r="W22949" s="213"/>
      <c r="X22949" s="214"/>
      <c r="Y22949" s="214"/>
      <c r="Z22949" s="214"/>
      <c r="AA22949" s="217"/>
      <c r="AB22949" s="217"/>
      <c r="AC22949" s="217"/>
      <c r="AD22949" s="213"/>
    </row>
    <row r="22950" spans="20:30" x14ac:dyDescent="0.2">
      <c r="T22950" s="212"/>
      <c r="U22950" s="213"/>
      <c r="V22950" s="213"/>
      <c r="W22950" s="213"/>
      <c r="X22950" s="214"/>
      <c r="Y22950" s="214"/>
      <c r="Z22950" s="214"/>
      <c r="AA22950" s="217"/>
      <c r="AB22950" s="217"/>
      <c r="AC22950" s="217"/>
      <c r="AD22950" s="213"/>
    </row>
    <row r="22951" spans="20:30" x14ac:dyDescent="0.2">
      <c r="T22951" s="212"/>
      <c r="U22951" s="213"/>
      <c r="V22951" s="213"/>
      <c r="W22951" s="213"/>
      <c r="X22951" s="214"/>
      <c r="Y22951" s="214"/>
      <c r="Z22951" s="214"/>
      <c r="AA22951" s="217"/>
      <c r="AB22951" s="217"/>
      <c r="AC22951" s="217"/>
      <c r="AD22951" s="213"/>
    </row>
    <row r="22952" spans="20:30" x14ac:dyDescent="0.2">
      <c r="T22952" s="212"/>
      <c r="U22952" s="213"/>
      <c r="V22952" s="213"/>
      <c r="W22952" s="213"/>
      <c r="X22952" s="214"/>
      <c r="Y22952" s="214"/>
      <c r="Z22952" s="214"/>
      <c r="AA22952" s="217"/>
      <c r="AB22952" s="217"/>
      <c r="AC22952" s="217"/>
      <c r="AD22952" s="213"/>
    </row>
    <row r="22953" spans="20:30" x14ac:dyDescent="0.2">
      <c r="T22953" s="212"/>
      <c r="U22953" s="213"/>
      <c r="V22953" s="213"/>
      <c r="W22953" s="213"/>
      <c r="X22953" s="214"/>
      <c r="Y22953" s="214"/>
      <c r="Z22953" s="214"/>
      <c r="AA22953" s="217"/>
      <c r="AB22953" s="217"/>
      <c r="AC22953" s="217"/>
      <c r="AD22953" s="213"/>
    </row>
    <row r="22954" spans="20:30" x14ac:dyDescent="0.2">
      <c r="T22954" s="212"/>
      <c r="U22954" s="213"/>
      <c r="V22954" s="213"/>
      <c r="W22954" s="213"/>
      <c r="X22954" s="214"/>
      <c r="Y22954" s="214"/>
      <c r="Z22954" s="214"/>
      <c r="AA22954" s="217"/>
      <c r="AB22954" s="217"/>
      <c r="AC22954" s="217"/>
      <c r="AD22954" s="213"/>
    </row>
    <row r="22955" spans="20:30" x14ac:dyDescent="0.2">
      <c r="T22955" s="212"/>
      <c r="U22955" s="213"/>
      <c r="V22955" s="213"/>
      <c r="W22955" s="213"/>
      <c r="X22955" s="214"/>
      <c r="Y22955" s="214"/>
      <c r="Z22955" s="214"/>
      <c r="AA22955" s="217"/>
      <c r="AB22955" s="217"/>
      <c r="AC22955" s="217"/>
      <c r="AD22955" s="213"/>
    </row>
    <row r="22956" spans="20:30" x14ac:dyDescent="0.2">
      <c r="T22956" s="212"/>
      <c r="U22956" s="213"/>
      <c r="V22956" s="213"/>
      <c r="W22956" s="213"/>
      <c r="X22956" s="214"/>
      <c r="Y22956" s="214"/>
      <c r="Z22956" s="214"/>
      <c r="AA22956" s="217"/>
      <c r="AB22956" s="217"/>
      <c r="AC22956" s="217"/>
      <c r="AD22956" s="213"/>
    </row>
    <row r="22957" spans="20:30" x14ac:dyDescent="0.2">
      <c r="T22957" s="212"/>
      <c r="U22957" s="213"/>
      <c r="V22957" s="213"/>
      <c r="W22957" s="213"/>
      <c r="X22957" s="214"/>
      <c r="Y22957" s="214"/>
      <c r="Z22957" s="214"/>
      <c r="AA22957" s="217"/>
      <c r="AB22957" s="217"/>
      <c r="AC22957" s="217"/>
      <c r="AD22957" s="213"/>
    </row>
    <row r="22958" spans="20:30" x14ac:dyDescent="0.2">
      <c r="T22958" s="212"/>
      <c r="U22958" s="213"/>
      <c r="V22958" s="213"/>
      <c r="W22958" s="213"/>
      <c r="X22958" s="214"/>
      <c r="Y22958" s="214"/>
      <c r="Z22958" s="214"/>
      <c r="AA22958" s="217"/>
      <c r="AB22958" s="217"/>
      <c r="AC22958" s="217"/>
      <c r="AD22958" s="213"/>
    </row>
    <row r="22959" spans="20:30" x14ac:dyDescent="0.2">
      <c r="T22959" s="212"/>
      <c r="U22959" s="213"/>
      <c r="V22959" s="213"/>
      <c r="W22959" s="213"/>
      <c r="X22959" s="214"/>
      <c r="Y22959" s="214"/>
      <c r="Z22959" s="214"/>
      <c r="AA22959" s="217"/>
      <c r="AB22959" s="217"/>
      <c r="AC22959" s="217"/>
      <c r="AD22959" s="213"/>
    </row>
    <row r="22960" spans="20:30" x14ac:dyDescent="0.2">
      <c r="T22960" s="212"/>
      <c r="U22960" s="213"/>
      <c r="V22960" s="213"/>
      <c r="W22960" s="213"/>
      <c r="X22960" s="214"/>
      <c r="Y22960" s="214"/>
      <c r="Z22960" s="214"/>
      <c r="AA22960" s="217"/>
      <c r="AB22960" s="217"/>
      <c r="AC22960" s="217"/>
      <c r="AD22960" s="213"/>
    </row>
    <row r="22961" spans="20:30" x14ac:dyDescent="0.2">
      <c r="T22961" s="212"/>
      <c r="U22961" s="213"/>
      <c r="V22961" s="213"/>
      <c r="W22961" s="213"/>
      <c r="X22961" s="214"/>
      <c r="Y22961" s="214"/>
      <c r="Z22961" s="214"/>
      <c r="AA22961" s="217"/>
      <c r="AB22961" s="217"/>
      <c r="AC22961" s="217"/>
      <c r="AD22961" s="213"/>
    </row>
    <row r="22962" spans="20:30" x14ac:dyDescent="0.2">
      <c r="T22962" s="212"/>
      <c r="U22962" s="213"/>
      <c r="V22962" s="213"/>
      <c r="W22962" s="213"/>
      <c r="X22962" s="214"/>
      <c r="Y22962" s="214"/>
      <c r="Z22962" s="214"/>
      <c r="AA22962" s="217"/>
      <c r="AB22962" s="217"/>
      <c r="AC22962" s="217"/>
      <c r="AD22962" s="213"/>
    </row>
    <row r="22963" spans="20:30" x14ac:dyDescent="0.2">
      <c r="T22963" s="212"/>
      <c r="U22963" s="213"/>
      <c r="V22963" s="213"/>
      <c r="W22963" s="213"/>
      <c r="X22963" s="214"/>
      <c r="Y22963" s="214"/>
      <c r="Z22963" s="214"/>
      <c r="AA22963" s="217"/>
      <c r="AB22963" s="217"/>
      <c r="AC22963" s="217"/>
      <c r="AD22963" s="213"/>
    </row>
    <row r="22964" spans="20:30" x14ac:dyDescent="0.2">
      <c r="T22964" s="212"/>
      <c r="U22964" s="213"/>
      <c r="V22964" s="213"/>
      <c r="W22964" s="213"/>
      <c r="X22964" s="214"/>
      <c r="Y22964" s="214"/>
      <c r="Z22964" s="214"/>
      <c r="AA22964" s="217"/>
      <c r="AB22964" s="217"/>
      <c r="AC22964" s="217"/>
      <c r="AD22964" s="213"/>
    </row>
    <row r="22965" spans="20:30" x14ac:dyDescent="0.2">
      <c r="T22965" s="212"/>
      <c r="U22965" s="213"/>
      <c r="V22965" s="213"/>
      <c r="W22965" s="213"/>
      <c r="X22965" s="214"/>
      <c r="Y22965" s="214"/>
      <c r="Z22965" s="214"/>
      <c r="AA22965" s="217"/>
      <c r="AB22965" s="217"/>
      <c r="AC22965" s="217"/>
      <c r="AD22965" s="213"/>
    </row>
    <row r="22966" spans="20:30" x14ac:dyDescent="0.2">
      <c r="T22966" s="212"/>
      <c r="U22966" s="213"/>
      <c r="V22966" s="213"/>
      <c r="W22966" s="213"/>
      <c r="X22966" s="214"/>
      <c r="Y22966" s="214"/>
      <c r="Z22966" s="214"/>
      <c r="AA22966" s="217"/>
      <c r="AB22966" s="217"/>
      <c r="AC22966" s="217"/>
      <c r="AD22966" s="213"/>
    </row>
    <row r="22967" spans="20:30" x14ac:dyDescent="0.2">
      <c r="T22967" s="212"/>
      <c r="U22967" s="213"/>
      <c r="V22967" s="213"/>
      <c r="W22967" s="213"/>
      <c r="X22967" s="214"/>
      <c r="Y22967" s="214"/>
      <c r="Z22967" s="214"/>
      <c r="AA22967" s="217"/>
      <c r="AB22967" s="217"/>
      <c r="AC22967" s="217"/>
      <c r="AD22967" s="213"/>
    </row>
    <row r="22968" spans="20:30" x14ac:dyDescent="0.2">
      <c r="T22968" s="212"/>
      <c r="U22968" s="213"/>
      <c r="V22968" s="213"/>
      <c r="W22968" s="213"/>
      <c r="X22968" s="214"/>
      <c r="Y22968" s="214"/>
      <c r="Z22968" s="214"/>
      <c r="AA22968" s="217"/>
      <c r="AB22968" s="217"/>
      <c r="AC22968" s="217"/>
      <c r="AD22968" s="213"/>
    </row>
    <row r="22969" spans="20:30" x14ac:dyDescent="0.2">
      <c r="T22969" s="212"/>
      <c r="U22969" s="213"/>
      <c r="V22969" s="213"/>
      <c r="W22969" s="213"/>
      <c r="X22969" s="214"/>
      <c r="Y22969" s="214"/>
      <c r="Z22969" s="214"/>
      <c r="AA22969" s="217"/>
      <c r="AB22969" s="217"/>
      <c r="AC22969" s="217"/>
      <c r="AD22969" s="213"/>
    </row>
    <row r="22970" spans="20:30" x14ac:dyDescent="0.2">
      <c r="T22970" s="212"/>
      <c r="U22970" s="213"/>
      <c r="V22970" s="213"/>
      <c r="W22970" s="213"/>
      <c r="X22970" s="214"/>
      <c r="Y22970" s="214"/>
      <c r="Z22970" s="214"/>
      <c r="AA22970" s="217"/>
      <c r="AB22970" s="217"/>
      <c r="AC22970" s="217"/>
      <c r="AD22970" s="213"/>
    </row>
    <row r="22971" spans="20:30" x14ac:dyDescent="0.2">
      <c r="T22971" s="212"/>
      <c r="U22971" s="213"/>
      <c r="V22971" s="213"/>
      <c r="W22971" s="213"/>
      <c r="X22971" s="214"/>
      <c r="Y22971" s="214"/>
      <c r="Z22971" s="214"/>
      <c r="AA22971" s="217"/>
      <c r="AB22971" s="217"/>
      <c r="AC22971" s="217"/>
      <c r="AD22971" s="213"/>
    </row>
    <row r="22972" spans="20:30" x14ac:dyDescent="0.2">
      <c r="T22972" s="212"/>
      <c r="U22972" s="213"/>
      <c r="V22972" s="213"/>
      <c r="W22972" s="213"/>
      <c r="X22972" s="214"/>
      <c r="Y22972" s="214"/>
      <c r="Z22972" s="214"/>
      <c r="AA22972" s="217"/>
      <c r="AB22972" s="217"/>
      <c r="AC22972" s="217"/>
      <c r="AD22972" s="213"/>
    </row>
    <row r="22973" spans="20:30" x14ac:dyDescent="0.2">
      <c r="T22973" s="212"/>
      <c r="U22973" s="213"/>
      <c r="V22973" s="213"/>
      <c r="W22973" s="213"/>
      <c r="X22973" s="214"/>
      <c r="Y22973" s="214"/>
      <c r="Z22973" s="214"/>
      <c r="AA22973" s="217"/>
      <c r="AB22973" s="217"/>
      <c r="AC22973" s="217"/>
      <c r="AD22973" s="213"/>
    </row>
    <row r="22974" spans="20:30" x14ac:dyDescent="0.2">
      <c r="T22974" s="212"/>
      <c r="U22974" s="213"/>
      <c r="V22974" s="213"/>
      <c r="W22974" s="213"/>
      <c r="X22974" s="214"/>
      <c r="Y22974" s="214"/>
      <c r="Z22974" s="214"/>
      <c r="AA22974" s="217"/>
      <c r="AB22974" s="217"/>
      <c r="AC22974" s="217"/>
      <c r="AD22974" s="213"/>
    </row>
    <row r="22975" spans="20:30" x14ac:dyDescent="0.2">
      <c r="T22975" s="212"/>
      <c r="U22975" s="213"/>
      <c r="V22975" s="213"/>
      <c r="W22975" s="213"/>
      <c r="X22975" s="214"/>
      <c r="Y22975" s="214"/>
      <c r="Z22975" s="214"/>
      <c r="AA22975" s="217"/>
      <c r="AB22975" s="217"/>
      <c r="AC22975" s="217"/>
      <c r="AD22975" s="213"/>
    </row>
    <row r="22976" spans="20:30" x14ac:dyDescent="0.2">
      <c r="T22976" s="212"/>
      <c r="U22976" s="213"/>
      <c r="V22976" s="213"/>
      <c r="W22976" s="213"/>
      <c r="X22976" s="214"/>
      <c r="Y22976" s="214"/>
      <c r="Z22976" s="214"/>
      <c r="AA22976" s="217"/>
      <c r="AB22976" s="217"/>
      <c r="AC22976" s="217"/>
      <c r="AD22976" s="213"/>
    </row>
    <row r="22977" spans="20:30" x14ac:dyDescent="0.2">
      <c r="T22977" s="212"/>
      <c r="U22977" s="213"/>
      <c r="V22977" s="213"/>
      <c r="W22977" s="213"/>
      <c r="X22977" s="214"/>
      <c r="Y22977" s="214"/>
      <c r="Z22977" s="214"/>
      <c r="AA22977" s="217"/>
      <c r="AB22977" s="217"/>
      <c r="AC22977" s="217"/>
      <c r="AD22977" s="213"/>
    </row>
    <row r="22978" spans="20:30" x14ac:dyDescent="0.2">
      <c r="T22978" s="212"/>
      <c r="U22978" s="213"/>
      <c r="V22978" s="213"/>
      <c r="W22978" s="213"/>
      <c r="X22978" s="214"/>
      <c r="Y22978" s="214"/>
      <c r="Z22978" s="214"/>
      <c r="AA22978" s="217"/>
      <c r="AB22978" s="217"/>
      <c r="AC22978" s="217"/>
      <c r="AD22978" s="213"/>
    </row>
    <row r="22979" spans="20:30" x14ac:dyDescent="0.2">
      <c r="T22979" s="212"/>
      <c r="U22979" s="213"/>
      <c r="V22979" s="213"/>
      <c r="W22979" s="213"/>
      <c r="X22979" s="214"/>
      <c r="Y22979" s="214"/>
      <c r="Z22979" s="214"/>
      <c r="AA22979" s="217"/>
      <c r="AB22979" s="217"/>
      <c r="AC22979" s="217"/>
      <c r="AD22979" s="213"/>
    </row>
    <row r="22980" spans="20:30" x14ac:dyDescent="0.2">
      <c r="T22980" s="212"/>
      <c r="U22980" s="213"/>
      <c r="V22980" s="213"/>
      <c r="W22980" s="213"/>
      <c r="X22980" s="214"/>
      <c r="Y22980" s="214"/>
      <c r="Z22980" s="214"/>
      <c r="AA22980" s="217"/>
      <c r="AB22980" s="217"/>
      <c r="AC22980" s="217"/>
      <c r="AD22980" s="213"/>
    </row>
    <row r="22981" spans="20:30" x14ac:dyDescent="0.2">
      <c r="T22981" s="212"/>
      <c r="U22981" s="213"/>
      <c r="V22981" s="213"/>
      <c r="W22981" s="213"/>
      <c r="X22981" s="214"/>
      <c r="Y22981" s="214"/>
      <c r="Z22981" s="214"/>
      <c r="AA22981" s="217"/>
      <c r="AB22981" s="217"/>
      <c r="AC22981" s="217"/>
      <c r="AD22981" s="213"/>
    </row>
    <row r="22982" spans="20:30" x14ac:dyDescent="0.2">
      <c r="T22982" s="212"/>
      <c r="U22982" s="213"/>
      <c r="V22982" s="213"/>
      <c r="W22982" s="213"/>
      <c r="X22982" s="214"/>
      <c r="Y22982" s="214"/>
      <c r="Z22982" s="214"/>
      <c r="AA22982" s="217"/>
      <c r="AB22982" s="217"/>
      <c r="AC22982" s="217"/>
      <c r="AD22982" s="213"/>
    </row>
    <row r="22983" spans="20:30" x14ac:dyDescent="0.2">
      <c r="T22983" s="212"/>
      <c r="U22983" s="213"/>
      <c r="V22983" s="213"/>
      <c r="W22983" s="213"/>
      <c r="X22983" s="214"/>
      <c r="Y22983" s="214"/>
      <c r="Z22983" s="214"/>
      <c r="AA22983" s="217"/>
      <c r="AB22983" s="217"/>
      <c r="AC22983" s="217"/>
      <c r="AD22983" s="213"/>
    </row>
    <row r="22984" spans="20:30" x14ac:dyDescent="0.2">
      <c r="T22984" s="212"/>
      <c r="U22984" s="213"/>
      <c r="V22984" s="213"/>
      <c r="W22984" s="213"/>
      <c r="X22984" s="214"/>
      <c r="Y22984" s="214"/>
      <c r="Z22984" s="214"/>
      <c r="AA22984" s="217"/>
      <c r="AB22984" s="217"/>
      <c r="AC22984" s="217"/>
      <c r="AD22984" s="213"/>
    </row>
    <row r="22985" spans="20:30" x14ac:dyDescent="0.2">
      <c r="T22985" s="212"/>
      <c r="U22985" s="213"/>
      <c r="V22985" s="213"/>
      <c r="W22985" s="213"/>
      <c r="X22985" s="214"/>
      <c r="Y22985" s="214"/>
      <c r="Z22985" s="214"/>
      <c r="AA22985" s="217"/>
      <c r="AB22985" s="217"/>
      <c r="AC22985" s="217"/>
      <c r="AD22985" s="213"/>
    </row>
    <row r="22986" spans="20:30" x14ac:dyDescent="0.2">
      <c r="T22986" s="212"/>
      <c r="U22986" s="213"/>
      <c r="V22986" s="213"/>
      <c r="W22986" s="213"/>
      <c r="X22986" s="214"/>
      <c r="Y22986" s="214"/>
      <c r="Z22986" s="214"/>
      <c r="AA22986" s="217"/>
      <c r="AB22986" s="217"/>
      <c r="AC22986" s="217"/>
      <c r="AD22986" s="213"/>
    </row>
    <row r="22987" spans="20:30" x14ac:dyDescent="0.2">
      <c r="T22987" s="212"/>
      <c r="U22987" s="213"/>
      <c r="V22987" s="213"/>
      <c r="W22987" s="213"/>
      <c r="X22987" s="214"/>
      <c r="Y22987" s="214"/>
      <c r="Z22987" s="214"/>
      <c r="AA22987" s="217"/>
      <c r="AB22987" s="217"/>
      <c r="AC22987" s="217"/>
      <c r="AD22987" s="213"/>
    </row>
    <row r="22988" spans="20:30" x14ac:dyDescent="0.2">
      <c r="T22988" s="212"/>
      <c r="U22988" s="213"/>
      <c r="V22988" s="213"/>
      <c r="W22988" s="213"/>
      <c r="X22988" s="214"/>
      <c r="Y22988" s="214"/>
      <c r="Z22988" s="214"/>
      <c r="AA22988" s="217"/>
      <c r="AB22988" s="217"/>
      <c r="AC22988" s="217"/>
      <c r="AD22988" s="213"/>
    </row>
    <row r="22989" spans="20:30" x14ac:dyDescent="0.2">
      <c r="T22989" s="212"/>
      <c r="U22989" s="213"/>
      <c r="V22989" s="213"/>
      <c r="W22989" s="213"/>
      <c r="X22989" s="214"/>
      <c r="Y22989" s="214"/>
      <c r="Z22989" s="214"/>
      <c r="AA22989" s="217"/>
      <c r="AB22989" s="217"/>
      <c r="AC22989" s="217"/>
      <c r="AD22989" s="213"/>
    </row>
    <row r="22990" spans="20:30" x14ac:dyDescent="0.2">
      <c r="T22990" s="212"/>
      <c r="U22990" s="213"/>
      <c r="V22990" s="213"/>
      <c r="W22990" s="213"/>
      <c r="X22990" s="214"/>
      <c r="Y22990" s="214"/>
      <c r="Z22990" s="214"/>
      <c r="AA22990" s="217"/>
      <c r="AB22990" s="217"/>
      <c r="AC22990" s="217"/>
      <c r="AD22990" s="213"/>
    </row>
    <row r="22991" spans="20:30" x14ac:dyDescent="0.2">
      <c r="T22991" s="212"/>
      <c r="U22991" s="213"/>
      <c r="V22991" s="213"/>
      <c r="W22991" s="213"/>
      <c r="X22991" s="214"/>
      <c r="Y22991" s="214"/>
      <c r="Z22991" s="214"/>
      <c r="AA22991" s="217"/>
      <c r="AB22991" s="217"/>
      <c r="AC22991" s="217"/>
      <c r="AD22991" s="213"/>
    </row>
    <row r="22992" spans="20:30" x14ac:dyDescent="0.2">
      <c r="T22992" s="212"/>
      <c r="U22992" s="213"/>
      <c r="V22992" s="213"/>
      <c r="W22992" s="213"/>
      <c r="X22992" s="214"/>
      <c r="Y22992" s="214"/>
      <c r="Z22992" s="214"/>
      <c r="AA22992" s="217"/>
      <c r="AB22992" s="217"/>
      <c r="AC22992" s="217"/>
      <c r="AD22992" s="213"/>
    </row>
    <row r="22993" spans="20:30" x14ac:dyDescent="0.2">
      <c r="T22993" s="212"/>
      <c r="U22993" s="213"/>
      <c r="V22993" s="213"/>
      <c r="W22993" s="213"/>
      <c r="X22993" s="214"/>
      <c r="Y22993" s="214"/>
      <c r="Z22993" s="214"/>
      <c r="AA22993" s="217"/>
      <c r="AB22993" s="217"/>
      <c r="AC22993" s="217"/>
      <c r="AD22993" s="213"/>
    </row>
    <row r="22994" spans="20:30" x14ac:dyDescent="0.2">
      <c r="T22994" s="212"/>
      <c r="U22994" s="213"/>
      <c r="V22994" s="213"/>
      <c r="W22994" s="213"/>
      <c r="X22994" s="214"/>
      <c r="Y22994" s="214"/>
      <c r="Z22994" s="214"/>
      <c r="AA22994" s="217"/>
      <c r="AB22994" s="217"/>
      <c r="AC22994" s="217"/>
      <c r="AD22994" s="213"/>
    </row>
    <row r="22995" spans="20:30" x14ac:dyDescent="0.2">
      <c r="T22995" s="212"/>
      <c r="U22995" s="213"/>
      <c r="V22995" s="213"/>
      <c r="W22995" s="213"/>
      <c r="X22995" s="214"/>
      <c r="Y22995" s="214"/>
      <c r="Z22995" s="214"/>
      <c r="AA22995" s="217"/>
      <c r="AB22995" s="217"/>
      <c r="AC22995" s="217"/>
      <c r="AD22995" s="213"/>
    </row>
    <row r="22996" spans="20:30" x14ac:dyDescent="0.2">
      <c r="T22996" s="212"/>
      <c r="U22996" s="213"/>
      <c r="V22996" s="213"/>
      <c r="W22996" s="213"/>
      <c r="X22996" s="214"/>
      <c r="Y22996" s="214"/>
      <c r="Z22996" s="214"/>
      <c r="AA22996" s="217"/>
      <c r="AB22996" s="217"/>
      <c r="AC22996" s="217"/>
      <c r="AD22996" s="213"/>
    </row>
    <row r="22997" spans="20:30" x14ac:dyDescent="0.2">
      <c r="T22997" s="212"/>
      <c r="U22997" s="213"/>
      <c r="V22997" s="213"/>
      <c r="W22997" s="213"/>
      <c r="X22997" s="214"/>
      <c r="Y22997" s="214"/>
      <c r="Z22997" s="214"/>
      <c r="AA22997" s="217"/>
      <c r="AB22997" s="217"/>
      <c r="AC22997" s="217"/>
      <c r="AD22997" s="213"/>
    </row>
    <row r="22998" spans="20:30" x14ac:dyDescent="0.2">
      <c r="T22998" s="212"/>
      <c r="U22998" s="213"/>
      <c r="V22998" s="213"/>
      <c r="W22998" s="213"/>
      <c r="X22998" s="214"/>
      <c r="Y22998" s="214"/>
      <c r="Z22998" s="214"/>
      <c r="AA22998" s="217"/>
      <c r="AB22998" s="217"/>
      <c r="AC22998" s="217"/>
      <c r="AD22998" s="213"/>
    </row>
    <row r="22999" spans="20:30" x14ac:dyDescent="0.2">
      <c r="T22999" s="212"/>
      <c r="U22999" s="213"/>
      <c r="V22999" s="213"/>
      <c r="W22999" s="213"/>
      <c r="X22999" s="214"/>
      <c r="Y22999" s="214"/>
      <c r="Z22999" s="214"/>
      <c r="AA22999" s="217"/>
      <c r="AB22999" s="217"/>
      <c r="AC22999" s="217"/>
      <c r="AD22999" s="213"/>
    </row>
    <row r="23000" spans="20:30" x14ac:dyDescent="0.2">
      <c r="T23000" s="212"/>
      <c r="U23000" s="213"/>
      <c r="V23000" s="213"/>
      <c r="W23000" s="213"/>
      <c r="X23000" s="214"/>
      <c r="Y23000" s="214"/>
      <c r="Z23000" s="214"/>
      <c r="AA23000" s="217"/>
      <c r="AB23000" s="217"/>
      <c r="AC23000" s="217"/>
      <c r="AD23000" s="213"/>
    </row>
    <row r="23001" spans="20:30" x14ac:dyDescent="0.2">
      <c r="T23001" s="212"/>
      <c r="U23001" s="213"/>
      <c r="V23001" s="213"/>
      <c r="W23001" s="213"/>
      <c r="X23001" s="214"/>
      <c r="Y23001" s="214"/>
      <c r="Z23001" s="214"/>
      <c r="AA23001" s="217"/>
      <c r="AB23001" s="217"/>
      <c r="AC23001" s="217"/>
      <c r="AD23001" s="213"/>
    </row>
    <row r="23002" spans="20:30" x14ac:dyDescent="0.2">
      <c r="T23002" s="212"/>
      <c r="U23002" s="213"/>
      <c r="V23002" s="213"/>
      <c r="W23002" s="213"/>
      <c r="X23002" s="214"/>
      <c r="Y23002" s="214"/>
      <c r="Z23002" s="214"/>
      <c r="AA23002" s="217"/>
      <c r="AB23002" s="217"/>
      <c r="AC23002" s="217"/>
      <c r="AD23002" s="213"/>
    </row>
    <row r="23003" spans="20:30" x14ac:dyDescent="0.2">
      <c r="T23003" s="212"/>
      <c r="U23003" s="213"/>
      <c r="V23003" s="213"/>
      <c r="W23003" s="213"/>
      <c r="X23003" s="214"/>
      <c r="Y23003" s="214"/>
      <c r="Z23003" s="214"/>
      <c r="AA23003" s="217"/>
      <c r="AB23003" s="217"/>
      <c r="AC23003" s="217"/>
      <c r="AD23003" s="213"/>
    </row>
    <row r="23004" spans="20:30" x14ac:dyDescent="0.2">
      <c r="T23004" s="212"/>
      <c r="U23004" s="213"/>
      <c r="V23004" s="213"/>
      <c r="W23004" s="213"/>
      <c r="X23004" s="214"/>
      <c r="Y23004" s="214"/>
      <c r="Z23004" s="214"/>
      <c r="AA23004" s="217"/>
      <c r="AB23004" s="217"/>
      <c r="AC23004" s="217"/>
      <c r="AD23004" s="213"/>
    </row>
    <row r="23005" spans="20:30" x14ac:dyDescent="0.2">
      <c r="T23005" s="212"/>
      <c r="U23005" s="213"/>
      <c r="V23005" s="213"/>
      <c r="W23005" s="213"/>
      <c r="X23005" s="214"/>
      <c r="Y23005" s="214"/>
      <c r="Z23005" s="214"/>
      <c r="AA23005" s="217"/>
      <c r="AB23005" s="217"/>
      <c r="AC23005" s="217"/>
      <c r="AD23005" s="213"/>
    </row>
    <row r="23006" spans="20:30" x14ac:dyDescent="0.2">
      <c r="T23006" s="212"/>
      <c r="U23006" s="213"/>
      <c r="V23006" s="213"/>
      <c r="W23006" s="213"/>
      <c r="X23006" s="214"/>
      <c r="Y23006" s="214"/>
      <c r="Z23006" s="214"/>
      <c r="AA23006" s="217"/>
      <c r="AB23006" s="217"/>
      <c r="AC23006" s="217"/>
      <c r="AD23006" s="213"/>
    </row>
    <row r="23007" spans="20:30" x14ac:dyDescent="0.2">
      <c r="T23007" s="212"/>
      <c r="U23007" s="213"/>
      <c r="V23007" s="213"/>
      <c r="W23007" s="213"/>
      <c r="X23007" s="214"/>
      <c r="Y23007" s="214"/>
      <c r="Z23007" s="214"/>
      <c r="AA23007" s="217"/>
      <c r="AB23007" s="217"/>
      <c r="AC23007" s="217"/>
      <c r="AD23007" s="213"/>
    </row>
    <row r="23008" spans="20:30" x14ac:dyDescent="0.2">
      <c r="T23008" s="212"/>
      <c r="U23008" s="213"/>
      <c r="V23008" s="213"/>
      <c r="W23008" s="213"/>
      <c r="X23008" s="214"/>
      <c r="Y23008" s="214"/>
      <c r="Z23008" s="214"/>
      <c r="AA23008" s="217"/>
      <c r="AB23008" s="217"/>
      <c r="AC23008" s="217"/>
      <c r="AD23008" s="213"/>
    </row>
    <row r="23009" spans="20:30" x14ac:dyDescent="0.2">
      <c r="T23009" s="212"/>
      <c r="U23009" s="213"/>
      <c r="V23009" s="213"/>
      <c r="W23009" s="213"/>
      <c r="X23009" s="214"/>
      <c r="Y23009" s="214"/>
      <c r="Z23009" s="214"/>
      <c r="AA23009" s="217"/>
      <c r="AB23009" s="217"/>
      <c r="AC23009" s="217"/>
      <c r="AD23009" s="213"/>
    </row>
    <row r="23010" spans="20:30" x14ac:dyDescent="0.2">
      <c r="T23010" s="212"/>
      <c r="U23010" s="213"/>
      <c r="V23010" s="213"/>
      <c r="W23010" s="213"/>
      <c r="X23010" s="214"/>
      <c r="Y23010" s="214"/>
      <c r="Z23010" s="214"/>
      <c r="AA23010" s="217"/>
      <c r="AB23010" s="217"/>
      <c r="AC23010" s="217"/>
      <c r="AD23010" s="213"/>
    </row>
    <row r="23011" spans="20:30" x14ac:dyDescent="0.2">
      <c r="T23011" s="212"/>
      <c r="U23011" s="213"/>
      <c r="V23011" s="213"/>
      <c r="W23011" s="213"/>
      <c r="X23011" s="214"/>
      <c r="Y23011" s="214"/>
      <c r="Z23011" s="214"/>
      <c r="AA23011" s="217"/>
      <c r="AB23011" s="217"/>
      <c r="AC23011" s="217"/>
      <c r="AD23011" s="213"/>
    </row>
    <row r="23012" spans="20:30" x14ac:dyDescent="0.2">
      <c r="T23012" s="212"/>
      <c r="U23012" s="213"/>
      <c r="V23012" s="213"/>
      <c r="W23012" s="213"/>
      <c r="X23012" s="214"/>
      <c r="Y23012" s="214"/>
      <c r="Z23012" s="214"/>
      <c r="AA23012" s="217"/>
      <c r="AB23012" s="217"/>
      <c r="AC23012" s="217"/>
      <c r="AD23012" s="213"/>
    </row>
    <row r="23013" spans="20:30" x14ac:dyDescent="0.2">
      <c r="T23013" s="212"/>
      <c r="U23013" s="213"/>
      <c r="V23013" s="213"/>
      <c r="W23013" s="213"/>
      <c r="X23013" s="214"/>
      <c r="Y23013" s="214"/>
      <c r="Z23013" s="214"/>
      <c r="AA23013" s="217"/>
      <c r="AB23013" s="217"/>
      <c r="AC23013" s="217"/>
      <c r="AD23013" s="213"/>
    </row>
    <row r="23014" spans="20:30" x14ac:dyDescent="0.2">
      <c r="T23014" s="212"/>
      <c r="U23014" s="213"/>
      <c r="V23014" s="213"/>
      <c r="W23014" s="213"/>
      <c r="X23014" s="214"/>
      <c r="Y23014" s="214"/>
      <c r="Z23014" s="214"/>
      <c r="AA23014" s="217"/>
      <c r="AB23014" s="217"/>
      <c r="AC23014" s="217"/>
      <c r="AD23014" s="213"/>
    </row>
    <row r="23015" spans="20:30" x14ac:dyDescent="0.2">
      <c r="T23015" s="212"/>
      <c r="U23015" s="213"/>
      <c r="V23015" s="213"/>
      <c r="W23015" s="213"/>
      <c r="X23015" s="214"/>
      <c r="Y23015" s="214"/>
      <c r="Z23015" s="214"/>
      <c r="AA23015" s="217"/>
      <c r="AB23015" s="217"/>
      <c r="AC23015" s="217"/>
      <c r="AD23015" s="213"/>
    </row>
    <row r="23016" spans="20:30" x14ac:dyDescent="0.2">
      <c r="T23016" s="212"/>
      <c r="U23016" s="213"/>
      <c r="V23016" s="213"/>
      <c r="W23016" s="213"/>
      <c r="X23016" s="214"/>
      <c r="Y23016" s="214"/>
      <c r="Z23016" s="214"/>
      <c r="AA23016" s="217"/>
      <c r="AB23016" s="217"/>
      <c r="AC23016" s="217"/>
      <c r="AD23016" s="213"/>
    </row>
    <row r="23017" spans="20:30" x14ac:dyDescent="0.2">
      <c r="T23017" s="212"/>
      <c r="U23017" s="213"/>
      <c r="V23017" s="213"/>
      <c r="W23017" s="213"/>
      <c r="X23017" s="214"/>
      <c r="Y23017" s="214"/>
      <c r="Z23017" s="214"/>
      <c r="AA23017" s="217"/>
      <c r="AB23017" s="217"/>
      <c r="AC23017" s="217"/>
      <c r="AD23017" s="213"/>
    </row>
    <row r="23018" spans="20:30" x14ac:dyDescent="0.2">
      <c r="T23018" s="212"/>
      <c r="U23018" s="213"/>
      <c r="V23018" s="213"/>
      <c r="W23018" s="213"/>
      <c r="X23018" s="214"/>
      <c r="Y23018" s="214"/>
      <c r="Z23018" s="214"/>
      <c r="AA23018" s="217"/>
      <c r="AB23018" s="217"/>
      <c r="AC23018" s="217"/>
      <c r="AD23018" s="213"/>
    </row>
    <row r="23019" spans="20:30" x14ac:dyDescent="0.2">
      <c r="T23019" s="212"/>
      <c r="U23019" s="213"/>
      <c r="V23019" s="213"/>
      <c r="W23019" s="213"/>
      <c r="X23019" s="214"/>
      <c r="Y23019" s="214"/>
      <c r="Z23019" s="214"/>
      <c r="AA23019" s="217"/>
      <c r="AB23019" s="217"/>
      <c r="AC23019" s="217"/>
      <c r="AD23019" s="213"/>
    </row>
    <row r="23020" spans="20:30" x14ac:dyDescent="0.2">
      <c r="T23020" s="212"/>
      <c r="U23020" s="213"/>
      <c r="V23020" s="213"/>
      <c r="W23020" s="213"/>
      <c r="X23020" s="214"/>
      <c r="Y23020" s="214"/>
      <c r="Z23020" s="214"/>
      <c r="AA23020" s="217"/>
      <c r="AB23020" s="217"/>
      <c r="AC23020" s="217"/>
      <c r="AD23020" s="213"/>
    </row>
    <row r="23021" spans="20:30" x14ac:dyDescent="0.2">
      <c r="T23021" s="212"/>
      <c r="U23021" s="213"/>
      <c r="V23021" s="213"/>
      <c r="W23021" s="213"/>
      <c r="X23021" s="214"/>
      <c r="Y23021" s="214"/>
      <c r="Z23021" s="214"/>
      <c r="AA23021" s="217"/>
      <c r="AB23021" s="217"/>
      <c r="AC23021" s="217"/>
      <c r="AD23021" s="213"/>
    </row>
    <row r="23022" spans="20:30" x14ac:dyDescent="0.2">
      <c r="T23022" s="212"/>
      <c r="U23022" s="213"/>
      <c r="V23022" s="213"/>
      <c r="W23022" s="213"/>
      <c r="X23022" s="214"/>
      <c r="Y23022" s="214"/>
      <c r="Z23022" s="214"/>
      <c r="AA23022" s="217"/>
      <c r="AB23022" s="217"/>
      <c r="AC23022" s="217"/>
      <c r="AD23022" s="213"/>
    </row>
    <row r="23023" spans="20:30" x14ac:dyDescent="0.2">
      <c r="T23023" s="212"/>
      <c r="U23023" s="213"/>
      <c r="V23023" s="213"/>
      <c r="W23023" s="213"/>
      <c r="X23023" s="214"/>
      <c r="Y23023" s="214"/>
      <c r="Z23023" s="214"/>
      <c r="AA23023" s="217"/>
      <c r="AB23023" s="217"/>
      <c r="AC23023" s="217"/>
      <c r="AD23023" s="213"/>
    </row>
    <row r="23024" spans="20:30" x14ac:dyDescent="0.2">
      <c r="T23024" s="212"/>
      <c r="U23024" s="213"/>
      <c r="V23024" s="213"/>
      <c r="W23024" s="213"/>
      <c r="X23024" s="214"/>
      <c r="Y23024" s="214"/>
      <c r="Z23024" s="214"/>
      <c r="AA23024" s="217"/>
      <c r="AB23024" s="217"/>
      <c r="AC23024" s="217"/>
      <c r="AD23024" s="213"/>
    </row>
    <row r="23025" spans="20:30" x14ac:dyDescent="0.2">
      <c r="T23025" s="212"/>
      <c r="U23025" s="213"/>
      <c r="V23025" s="213"/>
      <c r="W23025" s="213"/>
      <c r="X23025" s="214"/>
      <c r="Y23025" s="214"/>
      <c r="Z23025" s="214"/>
      <c r="AA23025" s="217"/>
      <c r="AB23025" s="217"/>
      <c r="AC23025" s="217"/>
      <c r="AD23025" s="213"/>
    </row>
    <row r="23026" spans="20:30" x14ac:dyDescent="0.2">
      <c r="T23026" s="212"/>
      <c r="U23026" s="213"/>
      <c r="V23026" s="213"/>
      <c r="W23026" s="213"/>
      <c r="X23026" s="214"/>
      <c r="Y23026" s="214"/>
      <c r="Z23026" s="214"/>
      <c r="AA23026" s="217"/>
      <c r="AB23026" s="217"/>
      <c r="AC23026" s="217"/>
      <c r="AD23026" s="213"/>
    </row>
    <row r="23027" spans="20:30" x14ac:dyDescent="0.2">
      <c r="T23027" s="212"/>
      <c r="U23027" s="213"/>
      <c r="V23027" s="213"/>
      <c r="W23027" s="213"/>
      <c r="X23027" s="214"/>
      <c r="Y23027" s="214"/>
      <c r="Z23027" s="214"/>
      <c r="AA23027" s="217"/>
      <c r="AB23027" s="217"/>
      <c r="AC23027" s="217"/>
      <c r="AD23027" s="213"/>
    </row>
    <row r="23028" spans="20:30" x14ac:dyDescent="0.2">
      <c r="T23028" s="212"/>
      <c r="U23028" s="213"/>
      <c r="V23028" s="213"/>
      <c r="W23028" s="213"/>
      <c r="X23028" s="214"/>
      <c r="Y23028" s="214"/>
      <c r="Z23028" s="214"/>
      <c r="AA23028" s="217"/>
      <c r="AB23028" s="217"/>
      <c r="AC23028" s="217"/>
      <c r="AD23028" s="213"/>
    </row>
    <row r="23029" spans="20:30" x14ac:dyDescent="0.2">
      <c r="T23029" s="212"/>
      <c r="U23029" s="213"/>
      <c r="V23029" s="213"/>
      <c r="W23029" s="213"/>
      <c r="X23029" s="214"/>
      <c r="Y23029" s="214"/>
      <c r="Z23029" s="214"/>
      <c r="AA23029" s="217"/>
      <c r="AB23029" s="217"/>
      <c r="AC23029" s="217"/>
      <c r="AD23029" s="213"/>
    </row>
    <row r="23030" spans="20:30" x14ac:dyDescent="0.2">
      <c r="T23030" s="212"/>
      <c r="U23030" s="213"/>
      <c r="V23030" s="213"/>
      <c r="W23030" s="213"/>
      <c r="X23030" s="214"/>
      <c r="Y23030" s="214"/>
      <c r="Z23030" s="214"/>
      <c r="AA23030" s="217"/>
      <c r="AB23030" s="217"/>
      <c r="AC23030" s="217"/>
      <c r="AD23030" s="213"/>
    </row>
    <row r="23031" spans="20:30" x14ac:dyDescent="0.2">
      <c r="T23031" s="212"/>
      <c r="U23031" s="213"/>
      <c r="V23031" s="213"/>
      <c r="W23031" s="213"/>
      <c r="X23031" s="214"/>
      <c r="Y23031" s="214"/>
      <c r="Z23031" s="214"/>
      <c r="AA23031" s="217"/>
      <c r="AB23031" s="217"/>
      <c r="AC23031" s="217"/>
      <c r="AD23031" s="213"/>
    </row>
    <row r="23032" spans="20:30" x14ac:dyDescent="0.2">
      <c r="T23032" s="212"/>
      <c r="U23032" s="213"/>
      <c r="V23032" s="213"/>
      <c r="W23032" s="213"/>
      <c r="X23032" s="214"/>
      <c r="Y23032" s="214"/>
      <c r="Z23032" s="214"/>
      <c r="AA23032" s="217"/>
      <c r="AB23032" s="217"/>
      <c r="AC23032" s="217"/>
      <c r="AD23032" s="213"/>
    </row>
    <row r="23033" spans="20:30" x14ac:dyDescent="0.2">
      <c r="T23033" s="212"/>
      <c r="U23033" s="213"/>
      <c r="V23033" s="213"/>
      <c r="W23033" s="213"/>
      <c r="X23033" s="214"/>
      <c r="Y23033" s="214"/>
      <c r="Z23033" s="214"/>
      <c r="AA23033" s="217"/>
      <c r="AB23033" s="217"/>
      <c r="AC23033" s="217"/>
      <c r="AD23033" s="213"/>
    </row>
    <row r="23034" spans="20:30" x14ac:dyDescent="0.2">
      <c r="T23034" s="212"/>
      <c r="U23034" s="213"/>
      <c r="V23034" s="213"/>
      <c r="W23034" s="213"/>
      <c r="X23034" s="214"/>
      <c r="Y23034" s="214"/>
      <c r="Z23034" s="214"/>
      <c r="AA23034" s="217"/>
      <c r="AB23034" s="217"/>
      <c r="AC23034" s="217"/>
      <c r="AD23034" s="213"/>
    </row>
    <row r="23035" spans="20:30" x14ac:dyDescent="0.2">
      <c r="T23035" s="212"/>
      <c r="U23035" s="213"/>
      <c r="V23035" s="213"/>
      <c r="W23035" s="213"/>
      <c r="X23035" s="214"/>
      <c r="Y23035" s="214"/>
      <c r="Z23035" s="214"/>
      <c r="AA23035" s="217"/>
      <c r="AB23035" s="217"/>
      <c r="AC23035" s="217"/>
      <c r="AD23035" s="213"/>
    </row>
    <row r="23036" spans="20:30" x14ac:dyDescent="0.2">
      <c r="T23036" s="212"/>
      <c r="U23036" s="213"/>
      <c r="V23036" s="213"/>
      <c r="W23036" s="213"/>
      <c r="X23036" s="214"/>
      <c r="Y23036" s="214"/>
      <c r="Z23036" s="214"/>
      <c r="AA23036" s="217"/>
      <c r="AB23036" s="217"/>
      <c r="AC23036" s="217"/>
      <c r="AD23036" s="213"/>
    </row>
    <row r="23037" spans="20:30" x14ac:dyDescent="0.2">
      <c r="T23037" s="212"/>
      <c r="U23037" s="213"/>
      <c r="V23037" s="213"/>
      <c r="W23037" s="213"/>
      <c r="X23037" s="214"/>
      <c r="Y23037" s="214"/>
      <c r="Z23037" s="214"/>
      <c r="AA23037" s="217"/>
      <c r="AB23037" s="217"/>
      <c r="AC23037" s="217"/>
      <c r="AD23037" s="213"/>
    </row>
    <row r="23038" spans="20:30" x14ac:dyDescent="0.2">
      <c r="T23038" s="212"/>
      <c r="U23038" s="213"/>
      <c r="V23038" s="213"/>
      <c r="W23038" s="213"/>
      <c r="X23038" s="214"/>
      <c r="Y23038" s="214"/>
      <c r="Z23038" s="214"/>
      <c r="AA23038" s="217"/>
      <c r="AB23038" s="217"/>
      <c r="AC23038" s="217"/>
      <c r="AD23038" s="213"/>
    </row>
    <row r="23039" spans="20:30" x14ac:dyDescent="0.2">
      <c r="T23039" s="212"/>
      <c r="U23039" s="213"/>
      <c r="V23039" s="213"/>
      <c r="W23039" s="213"/>
      <c r="X23039" s="214"/>
      <c r="Y23039" s="214"/>
      <c r="Z23039" s="214"/>
      <c r="AA23039" s="217"/>
      <c r="AB23039" s="217"/>
      <c r="AC23039" s="217"/>
      <c r="AD23039" s="213"/>
    </row>
    <row r="23040" spans="20:30" x14ac:dyDescent="0.2">
      <c r="T23040" s="212"/>
      <c r="U23040" s="213"/>
      <c r="V23040" s="213"/>
      <c r="W23040" s="213"/>
      <c r="X23040" s="214"/>
      <c r="Y23040" s="214"/>
      <c r="Z23040" s="214"/>
      <c r="AA23040" s="217"/>
      <c r="AB23040" s="217"/>
      <c r="AC23040" s="217"/>
      <c r="AD23040" s="213"/>
    </row>
    <row r="23041" spans="20:30" x14ac:dyDescent="0.2">
      <c r="T23041" s="212"/>
      <c r="U23041" s="213"/>
      <c r="V23041" s="213"/>
      <c r="W23041" s="213"/>
      <c r="X23041" s="214"/>
      <c r="Y23041" s="214"/>
      <c r="Z23041" s="214"/>
      <c r="AA23041" s="217"/>
      <c r="AB23041" s="217"/>
      <c r="AC23041" s="217"/>
      <c r="AD23041" s="213"/>
    </row>
    <row r="23042" spans="20:30" x14ac:dyDescent="0.2">
      <c r="T23042" s="212"/>
      <c r="U23042" s="213"/>
      <c r="V23042" s="213"/>
      <c r="W23042" s="213"/>
      <c r="X23042" s="214"/>
      <c r="Y23042" s="214"/>
      <c r="Z23042" s="214"/>
      <c r="AA23042" s="217"/>
      <c r="AB23042" s="217"/>
      <c r="AC23042" s="217"/>
      <c r="AD23042" s="213"/>
    </row>
    <row r="23043" spans="20:30" x14ac:dyDescent="0.2">
      <c r="T23043" s="212"/>
      <c r="U23043" s="213"/>
      <c r="V23043" s="213"/>
      <c r="W23043" s="213"/>
      <c r="X23043" s="214"/>
      <c r="Y23043" s="214"/>
      <c r="Z23043" s="214"/>
      <c r="AA23043" s="217"/>
      <c r="AB23043" s="217"/>
      <c r="AC23043" s="217"/>
      <c r="AD23043" s="213"/>
    </row>
    <row r="23044" spans="20:30" x14ac:dyDescent="0.2">
      <c r="T23044" s="212"/>
      <c r="U23044" s="213"/>
      <c r="V23044" s="213"/>
      <c r="W23044" s="213"/>
      <c r="X23044" s="214"/>
      <c r="Y23044" s="214"/>
      <c r="Z23044" s="214"/>
      <c r="AA23044" s="217"/>
      <c r="AB23044" s="217"/>
      <c r="AC23044" s="217"/>
      <c r="AD23044" s="213"/>
    </row>
    <row r="23045" spans="20:30" x14ac:dyDescent="0.2">
      <c r="T23045" s="212"/>
      <c r="U23045" s="213"/>
      <c r="V23045" s="213"/>
      <c r="W23045" s="213"/>
      <c r="X23045" s="214"/>
      <c r="Y23045" s="214"/>
      <c r="Z23045" s="214"/>
      <c r="AA23045" s="217"/>
      <c r="AB23045" s="217"/>
      <c r="AC23045" s="217"/>
      <c r="AD23045" s="213"/>
    </row>
    <row r="23046" spans="20:30" x14ac:dyDescent="0.2">
      <c r="T23046" s="212"/>
      <c r="U23046" s="213"/>
      <c r="V23046" s="213"/>
      <c r="W23046" s="213"/>
      <c r="X23046" s="214"/>
      <c r="Y23046" s="214"/>
      <c r="Z23046" s="214"/>
      <c r="AA23046" s="217"/>
      <c r="AB23046" s="217"/>
      <c r="AC23046" s="217"/>
      <c r="AD23046" s="213"/>
    </row>
    <row r="23047" spans="20:30" x14ac:dyDescent="0.2">
      <c r="T23047" s="212"/>
      <c r="U23047" s="213"/>
      <c r="V23047" s="213"/>
      <c r="W23047" s="213"/>
      <c r="X23047" s="214"/>
      <c r="Y23047" s="214"/>
      <c r="Z23047" s="214"/>
      <c r="AA23047" s="217"/>
      <c r="AB23047" s="217"/>
      <c r="AC23047" s="217"/>
      <c r="AD23047" s="213"/>
    </row>
    <row r="23048" spans="20:30" x14ac:dyDescent="0.2">
      <c r="T23048" s="212"/>
      <c r="U23048" s="213"/>
      <c r="V23048" s="213"/>
      <c r="W23048" s="213"/>
      <c r="X23048" s="214"/>
      <c r="Y23048" s="214"/>
      <c r="Z23048" s="214"/>
      <c r="AA23048" s="217"/>
      <c r="AB23048" s="217"/>
      <c r="AC23048" s="217"/>
      <c r="AD23048" s="213"/>
    </row>
    <row r="23049" spans="20:30" x14ac:dyDescent="0.2">
      <c r="T23049" s="212"/>
      <c r="U23049" s="213"/>
      <c r="V23049" s="213"/>
      <c r="W23049" s="213"/>
      <c r="X23049" s="214"/>
      <c r="Y23049" s="214"/>
      <c r="Z23049" s="214"/>
      <c r="AA23049" s="217"/>
      <c r="AB23049" s="217"/>
      <c r="AC23049" s="217"/>
      <c r="AD23049" s="213"/>
    </row>
    <row r="23050" spans="20:30" x14ac:dyDescent="0.2">
      <c r="T23050" s="212"/>
      <c r="U23050" s="213"/>
      <c r="V23050" s="213"/>
      <c r="W23050" s="213"/>
      <c r="X23050" s="214"/>
      <c r="Y23050" s="214"/>
      <c r="Z23050" s="214"/>
      <c r="AA23050" s="217"/>
      <c r="AB23050" s="217"/>
      <c r="AC23050" s="217"/>
      <c r="AD23050" s="213"/>
    </row>
    <row r="23051" spans="20:30" x14ac:dyDescent="0.2">
      <c r="T23051" s="212"/>
      <c r="U23051" s="213"/>
      <c r="V23051" s="213"/>
      <c r="W23051" s="213"/>
      <c r="X23051" s="214"/>
      <c r="Y23051" s="214"/>
      <c r="Z23051" s="214"/>
      <c r="AA23051" s="217"/>
      <c r="AB23051" s="217"/>
      <c r="AC23051" s="217"/>
      <c r="AD23051" s="213"/>
    </row>
    <row r="23052" spans="20:30" x14ac:dyDescent="0.2">
      <c r="T23052" s="212"/>
      <c r="U23052" s="213"/>
      <c r="V23052" s="213"/>
      <c r="W23052" s="213"/>
      <c r="X23052" s="214"/>
      <c r="Y23052" s="214"/>
      <c r="Z23052" s="214"/>
      <c r="AA23052" s="217"/>
      <c r="AB23052" s="217"/>
      <c r="AC23052" s="217"/>
      <c r="AD23052" s="213"/>
    </row>
    <row r="23053" spans="20:30" x14ac:dyDescent="0.2">
      <c r="T23053" s="212"/>
      <c r="U23053" s="213"/>
      <c r="V23053" s="213"/>
      <c r="W23053" s="213"/>
      <c r="X23053" s="214"/>
      <c r="Y23053" s="214"/>
      <c r="Z23053" s="214"/>
      <c r="AA23053" s="217"/>
      <c r="AB23053" s="217"/>
      <c r="AC23053" s="217"/>
      <c r="AD23053" s="213"/>
    </row>
    <row r="23054" spans="20:30" x14ac:dyDescent="0.2">
      <c r="T23054" s="212"/>
      <c r="U23054" s="213"/>
      <c r="V23054" s="213"/>
      <c r="W23054" s="213"/>
      <c r="X23054" s="214"/>
      <c r="Y23054" s="214"/>
      <c r="Z23054" s="214"/>
      <c r="AA23054" s="217"/>
      <c r="AB23054" s="217"/>
      <c r="AC23054" s="217"/>
      <c r="AD23054" s="213"/>
    </row>
    <row r="23055" spans="20:30" x14ac:dyDescent="0.2">
      <c r="T23055" s="212"/>
      <c r="U23055" s="213"/>
      <c r="V23055" s="213"/>
      <c r="W23055" s="213"/>
      <c r="X23055" s="214"/>
      <c r="Y23055" s="214"/>
      <c r="Z23055" s="214"/>
      <c r="AA23055" s="217"/>
      <c r="AB23055" s="217"/>
      <c r="AC23055" s="217"/>
      <c r="AD23055" s="213"/>
    </row>
    <row r="23056" spans="20:30" x14ac:dyDescent="0.2">
      <c r="T23056" s="212"/>
      <c r="U23056" s="213"/>
      <c r="V23056" s="213"/>
      <c r="W23056" s="213"/>
      <c r="X23056" s="214"/>
      <c r="Y23056" s="214"/>
      <c r="Z23056" s="214"/>
      <c r="AA23056" s="217"/>
      <c r="AB23056" s="217"/>
      <c r="AC23056" s="217"/>
      <c r="AD23056" s="213"/>
    </row>
    <row r="23057" spans="20:30" x14ac:dyDescent="0.2">
      <c r="T23057" s="212"/>
      <c r="U23057" s="213"/>
      <c r="V23057" s="213"/>
      <c r="W23057" s="213"/>
      <c r="X23057" s="214"/>
      <c r="Y23057" s="214"/>
      <c r="Z23057" s="214"/>
      <c r="AA23057" s="217"/>
      <c r="AB23057" s="217"/>
      <c r="AC23057" s="217"/>
      <c r="AD23057" s="213"/>
    </row>
    <row r="23058" spans="20:30" x14ac:dyDescent="0.2">
      <c r="T23058" s="212"/>
      <c r="U23058" s="213"/>
      <c r="V23058" s="213"/>
      <c r="W23058" s="213"/>
      <c r="X23058" s="214"/>
      <c r="Y23058" s="214"/>
      <c r="Z23058" s="214"/>
      <c r="AA23058" s="217"/>
      <c r="AB23058" s="217"/>
      <c r="AC23058" s="217"/>
      <c r="AD23058" s="213"/>
    </row>
    <row r="23059" spans="20:30" x14ac:dyDescent="0.2">
      <c r="T23059" s="212"/>
      <c r="U23059" s="213"/>
      <c r="V23059" s="213"/>
      <c r="W23059" s="213"/>
      <c r="X23059" s="214"/>
      <c r="Y23059" s="214"/>
      <c r="Z23059" s="214"/>
      <c r="AA23059" s="217"/>
      <c r="AB23059" s="217"/>
      <c r="AC23059" s="217"/>
      <c r="AD23059" s="213"/>
    </row>
    <row r="23060" spans="20:30" x14ac:dyDescent="0.2">
      <c r="T23060" s="212"/>
      <c r="U23060" s="213"/>
      <c r="V23060" s="213"/>
      <c r="W23060" s="213"/>
      <c r="X23060" s="214"/>
      <c r="Y23060" s="214"/>
      <c r="Z23060" s="214"/>
      <c r="AA23060" s="217"/>
      <c r="AB23060" s="217"/>
      <c r="AC23060" s="217"/>
      <c r="AD23060" s="213"/>
    </row>
    <row r="23061" spans="20:30" x14ac:dyDescent="0.2">
      <c r="T23061" s="212"/>
      <c r="U23061" s="213"/>
      <c r="V23061" s="213"/>
      <c r="W23061" s="213"/>
      <c r="X23061" s="214"/>
      <c r="Y23061" s="214"/>
      <c r="Z23061" s="214"/>
      <c r="AA23061" s="217"/>
      <c r="AB23061" s="217"/>
      <c r="AC23061" s="217"/>
      <c r="AD23061" s="213"/>
    </row>
    <row r="23062" spans="20:30" x14ac:dyDescent="0.2">
      <c r="T23062" s="212"/>
      <c r="U23062" s="213"/>
      <c r="V23062" s="213"/>
      <c r="W23062" s="213"/>
      <c r="X23062" s="214"/>
      <c r="Y23062" s="214"/>
      <c r="Z23062" s="214"/>
      <c r="AA23062" s="217"/>
      <c r="AB23062" s="217"/>
      <c r="AC23062" s="217"/>
      <c r="AD23062" s="213"/>
    </row>
    <row r="23063" spans="20:30" x14ac:dyDescent="0.2">
      <c r="T23063" s="212"/>
      <c r="U23063" s="213"/>
      <c r="V23063" s="213"/>
      <c r="W23063" s="213"/>
      <c r="X23063" s="214"/>
      <c r="Y23063" s="214"/>
      <c r="Z23063" s="214"/>
      <c r="AA23063" s="217"/>
      <c r="AB23063" s="217"/>
      <c r="AC23063" s="217"/>
      <c r="AD23063" s="213"/>
    </row>
    <row r="23064" spans="20:30" x14ac:dyDescent="0.2">
      <c r="T23064" s="212"/>
      <c r="U23064" s="213"/>
      <c r="V23064" s="213"/>
      <c r="W23064" s="213"/>
      <c r="X23064" s="214"/>
      <c r="Y23064" s="214"/>
      <c r="Z23064" s="214"/>
      <c r="AA23064" s="217"/>
      <c r="AB23064" s="217"/>
      <c r="AC23064" s="217"/>
      <c r="AD23064" s="213"/>
    </row>
    <row r="23065" spans="20:30" x14ac:dyDescent="0.2">
      <c r="T23065" s="212"/>
      <c r="U23065" s="213"/>
      <c r="V23065" s="213"/>
      <c r="W23065" s="213"/>
      <c r="X23065" s="214"/>
      <c r="Y23065" s="214"/>
      <c r="Z23065" s="214"/>
      <c r="AA23065" s="217"/>
      <c r="AB23065" s="217"/>
      <c r="AC23065" s="217"/>
      <c r="AD23065" s="213"/>
    </row>
    <row r="23066" spans="20:30" x14ac:dyDescent="0.2">
      <c r="T23066" s="212"/>
      <c r="U23066" s="213"/>
      <c r="V23066" s="213"/>
      <c r="W23066" s="213"/>
      <c r="X23066" s="214"/>
      <c r="Y23066" s="214"/>
      <c r="Z23066" s="214"/>
      <c r="AA23066" s="217"/>
      <c r="AB23066" s="217"/>
      <c r="AC23066" s="217"/>
      <c r="AD23066" s="213"/>
    </row>
    <row r="23067" spans="20:30" x14ac:dyDescent="0.2">
      <c r="T23067" s="212"/>
      <c r="U23067" s="213"/>
      <c r="V23067" s="213"/>
      <c r="W23067" s="213"/>
      <c r="X23067" s="214"/>
      <c r="Y23067" s="214"/>
      <c r="Z23067" s="214"/>
      <c r="AA23067" s="217"/>
      <c r="AB23067" s="217"/>
      <c r="AC23067" s="217"/>
      <c r="AD23067" s="213"/>
    </row>
    <row r="23068" spans="20:30" x14ac:dyDescent="0.2">
      <c r="T23068" s="212"/>
      <c r="U23068" s="213"/>
      <c r="V23068" s="213"/>
      <c r="W23068" s="213"/>
      <c r="X23068" s="214"/>
      <c r="Y23068" s="214"/>
      <c r="Z23068" s="214"/>
      <c r="AA23068" s="217"/>
      <c r="AB23068" s="217"/>
      <c r="AC23068" s="217"/>
      <c r="AD23068" s="213"/>
    </row>
    <row r="23069" spans="20:30" x14ac:dyDescent="0.2">
      <c r="T23069" s="212"/>
      <c r="U23069" s="213"/>
      <c r="V23069" s="213"/>
      <c r="W23069" s="213"/>
      <c r="X23069" s="214"/>
      <c r="Y23069" s="214"/>
      <c r="Z23069" s="214"/>
      <c r="AA23069" s="217"/>
      <c r="AB23069" s="217"/>
      <c r="AC23069" s="217"/>
      <c r="AD23069" s="213"/>
    </row>
    <row r="23070" spans="20:30" x14ac:dyDescent="0.2">
      <c r="T23070" s="212"/>
      <c r="U23070" s="213"/>
      <c r="V23070" s="213"/>
      <c r="W23070" s="213"/>
      <c r="X23070" s="214"/>
      <c r="Y23070" s="214"/>
      <c r="Z23070" s="214"/>
      <c r="AA23070" s="217"/>
      <c r="AB23070" s="217"/>
      <c r="AC23070" s="217"/>
      <c r="AD23070" s="213"/>
    </row>
    <row r="23071" spans="20:30" x14ac:dyDescent="0.2">
      <c r="T23071" s="212"/>
      <c r="U23071" s="213"/>
      <c r="V23071" s="213"/>
      <c r="W23071" s="213"/>
      <c r="X23071" s="214"/>
      <c r="Y23071" s="214"/>
      <c r="Z23071" s="214"/>
      <c r="AA23071" s="217"/>
      <c r="AB23071" s="217"/>
      <c r="AC23071" s="217"/>
      <c r="AD23071" s="213"/>
    </row>
    <row r="23072" spans="20:30" x14ac:dyDescent="0.2">
      <c r="T23072" s="212"/>
      <c r="U23072" s="213"/>
      <c r="V23072" s="213"/>
      <c r="W23072" s="213"/>
      <c r="X23072" s="214"/>
      <c r="Y23072" s="214"/>
      <c r="Z23072" s="214"/>
      <c r="AA23072" s="217"/>
      <c r="AB23072" s="217"/>
      <c r="AC23072" s="217"/>
      <c r="AD23072" s="213"/>
    </row>
    <row r="23073" spans="20:30" x14ac:dyDescent="0.2">
      <c r="T23073" s="212"/>
      <c r="U23073" s="213"/>
      <c r="V23073" s="213"/>
      <c r="W23073" s="213"/>
      <c r="X23073" s="214"/>
      <c r="Y23073" s="214"/>
      <c r="Z23073" s="214"/>
      <c r="AA23073" s="217"/>
      <c r="AB23073" s="217"/>
      <c r="AC23073" s="217"/>
      <c r="AD23073" s="213"/>
    </row>
    <row r="23074" spans="20:30" x14ac:dyDescent="0.2">
      <c r="T23074" s="212"/>
      <c r="U23074" s="213"/>
      <c r="V23074" s="213"/>
      <c r="W23074" s="213"/>
      <c r="X23074" s="214"/>
      <c r="Y23074" s="214"/>
      <c r="Z23074" s="214"/>
      <c r="AA23074" s="217"/>
      <c r="AB23074" s="217"/>
      <c r="AC23074" s="217"/>
      <c r="AD23074" s="213"/>
    </row>
    <row r="23075" spans="20:30" x14ac:dyDescent="0.2">
      <c r="T23075" s="212"/>
      <c r="U23075" s="213"/>
      <c r="V23075" s="213"/>
      <c r="W23075" s="213"/>
      <c r="X23075" s="214"/>
      <c r="Y23075" s="214"/>
      <c r="Z23075" s="214"/>
      <c r="AA23075" s="217"/>
      <c r="AB23075" s="217"/>
      <c r="AC23075" s="217"/>
      <c r="AD23075" s="213"/>
    </row>
    <row r="23076" spans="20:30" x14ac:dyDescent="0.2">
      <c r="T23076" s="212"/>
      <c r="U23076" s="213"/>
      <c r="V23076" s="213"/>
      <c r="W23076" s="213"/>
      <c r="X23076" s="214"/>
      <c r="Y23076" s="214"/>
      <c r="Z23076" s="214"/>
      <c r="AA23076" s="217"/>
      <c r="AB23076" s="217"/>
      <c r="AC23076" s="217"/>
      <c r="AD23076" s="213"/>
    </row>
    <row r="23077" spans="20:30" x14ac:dyDescent="0.2">
      <c r="T23077" s="212"/>
      <c r="U23077" s="213"/>
      <c r="V23077" s="213"/>
      <c r="W23077" s="213"/>
      <c r="X23077" s="214"/>
      <c r="Y23077" s="214"/>
      <c r="Z23077" s="214"/>
      <c r="AA23077" s="217"/>
      <c r="AB23077" s="217"/>
      <c r="AC23077" s="217"/>
      <c r="AD23077" s="213"/>
    </row>
    <row r="23078" spans="20:30" x14ac:dyDescent="0.2">
      <c r="T23078" s="212"/>
      <c r="U23078" s="213"/>
      <c r="V23078" s="213"/>
      <c r="W23078" s="213"/>
      <c r="X23078" s="214"/>
      <c r="Y23078" s="214"/>
      <c r="Z23078" s="214"/>
      <c r="AA23078" s="217"/>
      <c r="AB23078" s="217"/>
      <c r="AC23078" s="217"/>
      <c r="AD23078" s="213"/>
    </row>
    <row r="23079" spans="20:30" x14ac:dyDescent="0.2">
      <c r="T23079" s="212"/>
      <c r="U23079" s="213"/>
      <c r="V23079" s="213"/>
      <c r="W23079" s="213"/>
      <c r="X23079" s="214"/>
      <c r="Y23079" s="214"/>
      <c r="Z23079" s="214"/>
      <c r="AA23079" s="217"/>
      <c r="AB23079" s="217"/>
      <c r="AC23079" s="217"/>
      <c r="AD23079" s="213"/>
    </row>
    <row r="23080" spans="20:30" x14ac:dyDescent="0.2">
      <c r="T23080" s="212"/>
      <c r="U23080" s="213"/>
      <c r="V23080" s="213"/>
      <c r="W23080" s="213"/>
      <c r="X23080" s="214"/>
      <c r="Y23080" s="214"/>
      <c r="Z23080" s="214"/>
      <c r="AA23080" s="217"/>
      <c r="AB23080" s="217"/>
      <c r="AC23080" s="217"/>
      <c r="AD23080" s="213"/>
    </row>
    <row r="23081" spans="20:30" x14ac:dyDescent="0.2">
      <c r="T23081" s="212"/>
      <c r="U23081" s="213"/>
      <c r="V23081" s="213"/>
      <c r="W23081" s="213"/>
      <c r="X23081" s="214"/>
      <c r="Y23081" s="214"/>
      <c r="Z23081" s="214"/>
      <c r="AA23081" s="217"/>
      <c r="AB23081" s="217"/>
      <c r="AC23081" s="217"/>
      <c r="AD23081" s="213"/>
    </row>
    <row r="23082" spans="20:30" x14ac:dyDescent="0.2">
      <c r="T23082" s="212"/>
      <c r="U23082" s="213"/>
      <c r="V23082" s="213"/>
      <c r="W23082" s="213"/>
      <c r="X23082" s="214"/>
      <c r="Y23082" s="214"/>
      <c r="Z23082" s="214"/>
      <c r="AA23082" s="217"/>
      <c r="AB23082" s="217"/>
      <c r="AC23082" s="217"/>
      <c r="AD23082" s="213"/>
    </row>
    <row r="23083" spans="20:30" x14ac:dyDescent="0.2">
      <c r="T23083" s="212"/>
      <c r="U23083" s="213"/>
      <c r="V23083" s="213"/>
      <c r="W23083" s="213"/>
      <c r="X23083" s="214"/>
      <c r="Y23083" s="214"/>
      <c r="Z23083" s="214"/>
      <c r="AA23083" s="217"/>
      <c r="AB23083" s="217"/>
      <c r="AC23083" s="217"/>
      <c r="AD23083" s="213"/>
    </row>
    <row r="23084" spans="20:30" x14ac:dyDescent="0.2">
      <c r="T23084" s="212"/>
      <c r="U23084" s="213"/>
      <c r="V23084" s="213"/>
      <c r="W23084" s="213"/>
      <c r="X23084" s="214"/>
      <c r="Y23084" s="214"/>
      <c r="Z23084" s="214"/>
      <c r="AA23084" s="217"/>
      <c r="AB23084" s="217"/>
      <c r="AC23084" s="217"/>
      <c r="AD23084" s="213"/>
    </row>
    <row r="23085" spans="20:30" x14ac:dyDescent="0.2">
      <c r="T23085" s="212"/>
      <c r="U23085" s="213"/>
      <c r="V23085" s="213"/>
      <c r="W23085" s="213"/>
      <c r="X23085" s="214"/>
      <c r="Y23085" s="214"/>
      <c r="Z23085" s="214"/>
      <c r="AA23085" s="217"/>
      <c r="AB23085" s="217"/>
      <c r="AC23085" s="217"/>
      <c r="AD23085" s="213"/>
    </row>
    <row r="23086" spans="20:30" x14ac:dyDescent="0.2">
      <c r="T23086" s="212"/>
      <c r="U23086" s="213"/>
      <c r="V23086" s="213"/>
      <c r="W23086" s="213"/>
      <c r="X23086" s="214"/>
      <c r="Y23086" s="214"/>
      <c r="Z23086" s="214"/>
      <c r="AA23086" s="217"/>
      <c r="AB23086" s="217"/>
      <c r="AC23086" s="217"/>
      <c r="AD23086" s="213"/>
    </row>
    <row r="23087" spans="20:30" x14ac:dyDescent="0.2">
      <c r="T23087" s="212"/>
      <c r="U23087" s="213"/>
      <c r="V23087" s="213"/>
      <c r="W23087" s="213"/>
      <c r="X23087" s="214"/>
      <c r="Y23087" s="214"/>
      <c r="Z23087" s="214"/>
      <c r="AA23087" s="217"/>
      <c r="AB23087" s="217"/>
      <c r="AC23087" s="217"/>
      <c r="AD23087" s="213"/>
    </row>
    <row r="23088" spans="20:30" x14ac:dyDescent="0.2">
      <c r="T23088" s="212"/>
      <c r="U23088" s="213"/>
      <c r="V23088" s="213"/>
      <c r="W23088" s="213"/>
      <c r="X23088" s="214"/>
      <c r="Y23088" s="214"/>
      <c r="Z23088" s="214"/>
      <c r="AA23088" s="217"/>
      <c r="AB23088" s="217"/>
      <c r="AC23088" s="217"/>
      <c r="AD23088" s="213"/>
    </row>
    <row r="23089" spans="20:30" x14ac:dyDescent="0.2">
      <c r="T23089" s="212"/>
      <c r="U23089" s="213"/>
      <c r="V23089" s="213"/>
      <c r="W23089" s="213"/>
      <c r="X23089" s="214"/>
      <c r="Y23089" s="214"/>
      <c r="Z23089" s="214"/>
      <c r="AA23089" s="217"/>
      <c r="AB23089" s="217"/>
      <c r="AC23089" s="217"/>
      <c r="AD23089" s="213"/>
    </row>
    <row r="23090" spans="20:30" x14ac:dyDescent="0.2">
      <c r="T23090" s="212"/>
      <c r="U23090" s="213"/>
      <c r="V23090" s="213"/>
      <c r="W23090" s="213"/>
      <c r="X23090" s="214"/>
      <c r="Y23090" s="214"/>
      <c r="Z23090" s="214"/>
      <c r="AA23090" s="217"/>
      <c r="AB23090" s="217"/>
      <c r="AC23090" s="217"/>
      <c r="AD23090" s="213"/>
    </row>
    <row r="23091" spans="20:30" x14ac:dyDescent="0.2">
      <c r="T23091" s="212"/>
      <c r="U23091" s="213"/>
      <c r="V23091" s="213"/>
      <c r="W23091" s="213"/>
      <c r="X23091" s="214"/>
      <c r="Y23091" s="214"/>
      <c r="Z23091" s="214"/>
      <c r="AA23091" s="217"/>
      <c r="AB23091" s="217"/>
      <c r="AC23091" s="217"/>
      <c r="AD23091" s="213"/>
    </row>
    <row r="23092" spans="20:30" x14ac:dyDescent="0.2">
      <c r="T23092" s="212"/>
      <c r="U23092" s="213"/>
      <c r="V23092" s="213"/>
      <c r="W23092" s="213"/>
      <c r="X23092" s="214"/>
      <c r="Y23092" s="214"/>
      <c r="Z23092" s="214"/>
      <c r="AA23092" s="217"/>
      <c r="AB23092" s="217"/>
      <c r="AC23092" s="217"/>
      <c r="AD23092" s="213"/>
    </row>
    <row r="23093" spans="20:30" x14ac:dyDescent="0.2">
      <c r="T23093" s="212"/>
      <c r="U23093" s="213"/>
      <c r="V23093" s="213"/>
      <c r="W23093" s="213"/>
      <c r="X23093" s="214"/>
      <c r="Y23093" s="214"/>
      <c r="Z23093" s="214"/>
      <c r="AA23093" s="217"/>
      <c r="AB23093" s="217"/>
      <c r="AC23093" s="217"/>
      <c r="AD23093" s="213"/>
    </row>
    <row r="23094" spans="20:30" x14ac:dyDescent="0.2">
      <c r="T23094" s="212"/>
      <c r="U23094" s="213"/>
      <c r="V23094" s="213"/>
      <c r="W23094" s="213"/>
      <c r="X23094" s="214"/>
      <c r="Y23094" s="214"/>
      <c r="Z23094" s="214"/>
      <c r="AA23094" s="217"/>
      <c r="AB23094" s="217"/>
      <c r="AC23094" s="217"/>
      <c r="AD23094" s="213"/>
    </row>
    <row r="23095" spans="20:30" x14ac:dyDescent="0.2">
      <c r="T23095" s="212"/>
      <c r="U23095" s="213"/>
      <c r="V23095" s="213"/>
      <c r="W23095" s="213"/>
      <c r="X23095" s="214"/>
      <c r="Y23095" s="214"/>
      <c r="Z23095" s="214"/>
      <c r="AA23095" s="217"/>
      <c r="AB23095" s="217"/>
      <c r="AC23095" s="217"/>
      <c r="AD23095" s="213"/>
    </row>
    <row r="23096" spans="20:30" x14ac:dyDescent="0.2">
      <c r="T23096" s="212"/>
      <c r="U23096" s="213"/>
      <c r="V23096" s="213"/>
      <c r="W23096" s="213"/>
      <c r="X23096" s="214"/>
      <c r="Y23096" s="214"/>
      <c r="Z23096" s="214"/>
      <c r="AA23096" s="217"/>
      <c r="AB23096" s="217"/>
      <c r="AC23096" s="217"/>
      <c r="AD23096" s="213"/>
    </row>
    <row r="23097" spans="20:30" x14ac:dyDescent="0.2">
      <c r="T23097" s="212"/>
      <c r="U23097" s="213"/>
      <c r="V23097" s="213"/>
      <c r="W23097" s="213"/>
      <c r="X23097" s="214"/>
      <c r="Y23097" s="214"/>
      <c r="Z23097" s="214"/>
      <c r="AA23097" s="217"/>
      <c r="AB23097" s="217"/>
      <c r="AC23097" s="217"/>
      <c r="AD23097" s="213"/>
    </row>
    <row r="23098" spans="20:30" x14ac:dyDescent="0.2">
      <c r="T23098" s="212"/>
      <c r="U23098" s="213"/>
      <c r="V23098" s="213"/>
      <c r="W23098" s="213"/>
      <c r="X23098" s="214"/>
      <c r="Y23098" s="214"/>
      <c r="Z23098" s="214"/>
      <c r="AA23098" s="217"/>
      <c r="AB23098" s="217"/>
      <c r="AC23098" s="217"/>
      <c r="AD23098" s="213"/>
    </row>
    <row r="23099" spans="20:30" x14ac:dyDescent="0.2">
      <c r="T23099" s="212"/>
      <c r="U23099" s="213"/>
      <c r="V23099" s="213"/>
      <c r="W23099" s="213"/>
      <c r="X23099" s="214"/>
      <c r="Y23099" s="214"/>
      <c r="Z23099" s="214"/>
      <c r="AA23099" s="217"/>
      <c r="AB23099" s="217"/>
      <c r="AC23099" s="217"/>
      <c r="AD23099" s="213"/>
    </row>
    <row r="23100" spans="20:30" x14ac:dyDescent="0.2">
      <c r="T23100" s="212"/>
      <c r="U23100" s="213"/>
      <c r="V23100" s="213"/>
      <c r="W23100" s="213"/>
      <c r="X23100" s="214"/>
      <c r="Y23100" s="214"/>
      <c r="Z23100" s="214"/>
      <c r="AA23100" s="217"/>
      <c r="AB23100" s="217"/>
      <c r="AC23100" s="217"/>
      <c r="AD23100" s="213"/>
    </row>
    <row r="23101" spans="20:30" x14ac:dyDescent="0.2">
      <c r="T23101" s="212"/>
      <c r="U23101" s="213"/>
      <c r="V23101" s="213"/>
      <c r="W23101" s="213"/>
      <c r="X23101" s="214"/>
      <c r="Y23101" s="214"/>
      <c r="Z23101" s="214"/>
      <c r="AA23101" s="217"/>
      <c r="AB23101" s="217"/>
      <c r="AC23101" s="217"/>
      <c r="AD23101" s="213"/>
    </row>
    <row r="23102" spans="20:30" x14ac:dyDescent="0.2">
      <c r="T23102" s="212"/>
      <c r="U23102" s="213"/>
      <c r="V23102" s="213"/>
      <c r="W23102" s="213"/>
      <c r="X23102" s="214"/>
      <c r="Y23102" s="214"/>
      <c r="Z23102" s="214"/>
      <c r="AA23102" s="217"/>
      <c r="AB23102" s="217"/>
      <c r="AC23102" s="217"/>
      <c r="AD23102" s="213"/>
    </row>
    <row r="23103" spans="20:30" x14ac:dyDescent="0.2">
      <c r="T23103" s="212"/>
      <c r="U23103" s="213"/>
      <c r="V23103" s="213"/>
      <c r="W23103" s="213"/>
      <c r="X23103" s="214"/>
      <c r="Y23103" s="214"/>
      <c r="Z23103" s="214"/>
      <c r="AA23103" s="217"/>
      <c r="AB23103" s="217"/>
      <c r="AC23103" s="217"/>
      <c r="AD23103" s="213"/>
    </row>
    <row r="23104" spans="20:30" x14ac:dyDescent="0.2">
      <c r="T23104" s="212"/>
      <c r="U23104" s="213"/>
      <c r="V23104" s="213"/>
      <c r="W23104" s="213"/>
      <c r="X23104" s="214"/>
      <c r="Y23104" s="214"/>
      <c r="Z23104" s="214"/>
      <c r="AA23104" s="217"/>
      <c r="AB23104" s="217"/>
      <c r="AC23104" s="217"/>
      <c r="AD23104" s="213"/>
    </row>
    <row r="23105" spans="20:30" x14ac:dyDescent="0.2">
      <c r="T23105" s="212"/>
      <c r="U23105" s="213"/>
      <c r="V23105" s="213"/>
      <c r="W23105" s="213"/>
      <c r="X23105" s="214"/>
      <c r="Y23105" s="214"/>
      <c r="Z23105" s="214"/>
      <c r="AA23105" s="217"/>
      <c r="AB23105" s="217"/>
      <c r="AC23105" s="217"/>
      <c r="AD23105" s="213"/>
    </row>
    <row r="23106" spans="20:30" x14ac:dyDescent="0.2">
      <c r="T23106" s="212"/>
      <c r="U23106" s="213"/>
      <c r="V23106" s="213"/>
      <c r="W23106" s="213"/>
      <c r="X23106" s="214"/>
      <c r="Y23106" s="214"/>
      <c r="Z23106" s="214"/>
      <c r="AA23106" s="217"/>
      <c r="AB23106" s="217"/>
      <c r="AC23106" s="217"/>
      <c r="AD23106" s="213"/>
    </row>
    <row r="23107" spans="20:30" x14ac:dyDescent="0.2">
      <c r="T23107" s="212"/>
      <c r="U23107" s="213"/>
      <c r="V23107" s="213"/>
      <c r="W23107" s="213"/>
      <c r="X23107" s="214"/>
      <c r="Y23107" s="214"/>
      <c r="Z23107" s="214"/>
      <c r="AA23107" s="217"/>
      <c r="AB23107" s="217"/>
      <c r="AC23107" s="217"/>
      <c r="AD23107" s="213"/>
    </row>
    <row r="23108" spans="20:30" x14ac:dyDescent="0.2">
      <c r="T23108" s="212"/>
      <c r="U23108" s="213"/>
      <c r="V23108" s="213"/>
      <c r="W23108" s="213"/>
      <c r="X23108" s="214"/>
      <c r="Y23108" s="214"/>
      <c r="Z23108" s="214"/>
      <c r="AA23108" s="217"/>
      <c r="AB23108" s="217"/>
      <c r="AC23108" s="217"/>
      <c r="AD23108" s="213"/>
    </row>
    <row r="23109" spans="20:30" x14ac:dyDescent="0.2">
      <c r="T23109" s="212"/>
      <c r="U23109" s="213"/>
      <c r="V23109" s="213"/>
      <c r="W23109" s="213"/>
      <c r="X23109" s="214"/>
      <c r="Y23109" s="214"/>
      <c r="Z23109" s="214"/>
      <c r="AA23109" s="217"/>
      <c r="AB23109" s="217"/>
      <c r="AC23109" s="217"/>
      <c r="AD23109" s="213"/>
    </row>
    <row r="23110" spans="20:30" x14ac:dyDescent="0.2">
      <c r="T23110" s="212"/>
      <c r="U23110" s="213"/>
      <c r="V23110" s="213"/>
      <c r="W23110" s="213"/>
      <c r="X23110" s="214"/>
      <c r="Y23110" s="214"/>
      <c r="Z23110" s="214"/>
      <c r="AA23110" s="217"/>
      <c r="AB23110" s="217"/>
      <c r="AC23110" s="217"/>
      <c r="AD23110" s="213"/>
    </row>
    <row r="23111" spans="20:30" x14ac:dyDescent="0.2">
      <c r="T23111" s="212"/>
      <c r="U23111" s="213"/>
      <c r="V23111" s="213"/>
      <c r="W23111" s="213"/>
      <c r="X23111" s="214"/>
      <c r="Y23111" s="214"/>
      <c r="Z23111" s="214"/>
      <c r="AA23111" s="217"/>
      <c r="AB23111" s="217"/>
      <c r="AC23111" s="217"/>
      <c r="AD23111" s="213"/>
    </row>
    <row r="23112" spans="20:30" x14ac:dyDescent="0.2">
      <c r="T23112" s="212"/>
      <c r="U23112" s="213"/>
      <c r="V23112" s="213"/>
      <c r="W23112" s="213"/>
      <c r="X23112" s="214"/>
      <c r="Y23112" s="214"/>
      <c r="Z23112" s="214"/>
      <c r="AA23112" s="217"/>
      <c r="AB23112" s="217"/>
      <c r="AC23112" s="217"/>
      <c r="AD23112" s="213"/>
    </row>
    <row r="23113" spans="20:30" x14ac:dyDescent="0.2">
      <c r="T23113" s="212"/>
      <c r="U23113" s="213"/>
      <c r="V23113" s="213"/>
      <c r="W23113" s="213"/>
      <c r="X23113" s="214"/>
      <c r="Y23113" s="214"/>
      <c r="Z23113" s="214"/>
      <c r="AA23113" s="217"/>
      <c r="AB23113" s="217"/>
      <c r="AC23113" s="217"/>
      <c r="AD23113" s="213"/>
    </row>
    <row r="23114" spans="20:30" x14ac:dyDescent="0.2">
      <c r="T23114" s="212"/>
      <c r="U23114" s="213"/>
      <c r="V23114" s="213"/>
      <c r="W23114" s="213"/>
      <c r="X23114" s="214"/>
      <c r="Y23114" s="214"/>
      <c r="Z23114" s="214"/>
      <c r="AA23114" s="217"/>
      <c r="AB23114" s="217"/>
      <c r="AC23114" s="217"/>
      <c r="AD23114" s="213"/>
    </row>
    <row r="23115" spans="20:30" x14ac:dyDescent="0.2">
      <c r="T23115" s="212"/>
      <c r="U23115" s="213"/>
      <c r="V23115" s="213"/>
      <c r="W23115" s="213"/>
      <c r="X23115" s="214"/>
      <c r="Y23115" s="214"/>
      <c r="Z23115" s="214"/>
      <c r="AA23115" s="217"/>
      <c r="AB23115" s="217"/>
      <c r="AC23115" s="217"/>
      <c r="AD23115" s="213"/>
    </row>
    <row r="23116" spans="20:30" x14ac:dyDescent="0.2">
      <c r="T23116" s="212"/>
      <c r="U23116" s="213"/>
      <c r="V23116" s="213"/>
      <c r="W23116" s="213"/>
      <c r="X23116" s="214"/>
      <c r="Y23116" s="214"/>
      <c r="Z23116" s="214"/>
      <c r="AA23116" s="217"/>
      <c r="AB23116" s="217"/>
      <c r="AC23116" s="217"/>
      <c r="AD23116" s="213"/>
    </row>
    <row r="23117" spans="20:30" x14ac:dyDescent="0.2">
      <c r="T23117" s="212"/>
      <c r="U23117" s="213"/>
      <c r="V23117" s="213"/>
      <c r="W23117" s="213"/>
      <c r="X23117" s="214"/>
      <c r="Y23117" s="214"/>
      <c r="Z23117" s="214"/>
      <c r="AA23117" s="217"/>
      <c r="AB23117" s="217"/>
      <c r="AC23117" s="217"/>
      <c r="AD23117" s="213"/>
    </row>
    <row r="23118" spans="20:30" x14ac:dyDescent="0.2">
      <c r="T23118" s="212"/>
      <c r="U23118" s="213"/>
      <c r="V23118" s="213"/>
      <c r="W23118" s="213"/>
      <c r="X23118" s="214"/>
      <c r="Y23118" s="214"/>
      <c r="Z23118" s="214"/>
      <c r="AA23118" s="217"/>
      <c r="AB23118" s="217"/>
      <c r="AC23118" s="217"/>
      <c r="AD23118" s="213"/>
    </row>
    <row r="23119" spans="20:30" x14ac:dyDescent="0.2">
      <c r="T23119" s="212"/>
      <c r="U23119" s="213"/>
      <c r="V23119" s="213"/>
      <c r="W23119" s="213"/>
      <c r="X23119" s="214"/>
      <c r="Y23119" s="214"/>
      <c r="Z23119" s="214"/>
      <c r="AA23119" s="217"/>
      <c r="AB23119" s="217"/>
      <c r="AC23119" s="217"/>
      <c r="AD23119" s="213"/>
    </row>
    <row r="23120" spans="20:30" x14ac:dyDescent="0.2">
      <c r="T23120" s="212"/>
      <c r="U23120" s="213"/>
      <c r="V23120" s="213"/>
      <c r="W23120" s="213"/>
      <c r="X23120" s="214"/>
      <c r="Y23120" s="214"/>
      <c r="Z23120" s="214"/>
      <c r="AA23120" s="217"/>
      <c r="AB23120" s="217"/>
      <c r="AC23120" s="217"/>
      <c r="AD23120" s="213"/>
    </row>
    <row r="23121" spans="20:30" x14ac:dyDescent="0.2">
      <c r="T23121" s="212"/>
      <c r="U23121" s="213"/>
      <c r="V23121" s="213"/>
      <c r="W23121" s="213"/>
      <c r="X23121" s="214"/>
      <c r="Y23121" s="214"/>
      <c r="Z23121" s="214"/>
      <c r="AA23121" s="217"/>
      <c r="AB23121" s="217"/>
      <c r="AC23121" s="217"/>
      <c r="AD23121" s="213"/>
    </row>
    <row r="23122" spans="20:30" x14ac:dyDescent="0.2">
      <c r="T23122" s="212"/>
      <c r="U23122" s="213"/>
      <c r="V23122" s="213"/>
      <c r="W23122" s="213"/>
      <c r="X23122" s="214"/>
      <c r="Y23122" s="214"/>
      <c r="Z23122" s="214"/>
      <c r="AA23122" s="217"/>
      <c r="AB23122" s="217"/>
      <c r="AC23122" s="217"/>
      <c r="AD23122" s="213"/>
    </row>
    <row r="23123" spans="20:30" x14ac:dyDescent="0.2">
      <c r="T23123" s="212"/>
      <c r="U23123" s="213"/>
      <c r="V23123" s="213"/>
      <c r="W23123" s="213"/>
      <c r="X23123" s="214"/>
      <c r="Y23123" s="214"/>
      <c r="Z23123" s="214"/>
      <c r="AA23123" s="217"/>
      <c r="AB23123" s="217"/>
      <c r="AC23123" s="217"/>
      <c r="AD23123" s="213"/>
    </row>
    <row r="23124" spans="20:30" x14ac:dyDescent="0.2">
      <c r="T23124" s="212"/>
      <c r="U23124" s="213"/>
      <c r="V23124" s="213"/>
      <c r="W23124" s="213"/>
      <c r="X23124" s="214"/>
      <c r="Y23124" s="214"/>
      <c r="Z23124" s="214"/>
      <c r="AA23124" s="217"/>
      <c r="AB23124" s="217"/>
      <c r="AC23124" s="217"/>
      <c r="AD23124" s="213"/>
    </row>
    <row r="23125" spans="20:30" x14ac:dyDescent="0.2">
      <c r="T23125" s="212"/>
      <c r="U23125" s="213"/>
      <c r="V23125" s="213"/>
      <c r="W23125" s="213"/>
      <c r="X23125" s="214"/>
      <c r="Y23125" s="214"/>
      <c r="Z23125" s="214"/>
      <c r="AA23125" s="217"/>
      <c r="AB23125" s="217"/>
      <c r="AC23125" s="217"/>
      <c r="AD23125" s="213"/>
    </row>
    <row r="23126" spans="20:30" x14ac:dyDescent="0.2">
      <c r="T23126" s="212"/>
      <c r="U23126" s="213"/>
      <c r="V23126" s="213"/>
      <c r="W23126" s="213"/>
      <c r="X23126" s="214"/>
      <c r="Y23126" s="214"/>
      <c r="Z23126" s="214"/>
      <c r="AA23126" s="217"/>
      <c r="AB23126" s="217"/>
      <c r="AC23126" s="217"/>
      <c r="AD23126" s="213"/>
    </row>
    <row r="23127" spans="20:30" x14ac:dyDescent="0.2">
      <c r="T23127" s="212"/>
      <c r="U23127" s="213"/>
      <c r="V23127" s="213"/>
      <c r="W23127" s="213"/>
      <c r="X23127" s="214"/>
      <c r="Y23127" s="214"/>
      <c r="Z23127" s="214"/>
      <c r="AA23127" s="217"/>
      <c r="AB23127" s="217"/>
      <c r="AC23127" s="217"/>
      <c r="AD23127" s="213"/>
    </row>
    <row r="23128" spans="20:30" x14ac:dyDescent="0.2">
      <c r="T23128" s="212"/>
      <c r="U23128" s="213"/>
      <c r="V23128" s="213"/>
      <c r="W23128" s="213"/>
      <c r="X23128" s="214"/>
      <c r="Y23128" s="214"/>
      <c r="Z23128" s="214"/>
      <c r="AA23128" s="217"/>
      <c r="AB23128" s="217"/>
      <c r="AC23128" s="217"/>
      <c r="AD23128" s="213"/>
    </row>
    <row r="23129" spans="20:30" x14ac:dyDescent="0.2">
      <c r="T23129" s="212"/>
      <c r="U23129" s="213"/>
      <c r="V23129" s="213"/>
      <c r="W23129" s="213"/>
      <c r="X23129" s="214"/>
      <c r="Y23129" s="214"/>
      <c r="Z23129" s="214"/>
      <c r="AA23129" s="217"/>
      <c r="AB23129" s="217"/>
      <c r="AC23129" s="217"/>
      <c r="AD23129" s="213"/>
    </row>
    <row r="23130" spans="20:30" x14ac:dyDescent="0.2">
      <c r="T23130" s="212"/>
      <c r="U23130" s="213"/>
      <c r="V23130" s="213"/>
      <c r="W23130" s="213"/>
      <c r="X23130" s="214"/>
      <c r="Y23130" s="214"/>
      <c r="Z23130" s="214"/>
      <c r="AA23130" s="217"/>
      <c r="AB23130" s="217"/>
      <c r="AC23130" s="217"/>
      <c r="AD23130" s="213"/>
    </row>
    <row r="23131" spans="20:30" x14ac:dyDescent="0.2">
      <c r="T23131" s="212"/>
      <c r="U23131" s="213"/>
      <c r="V23131" s="213"/>
      <c r="W23131" s="213"/>
      <c r="X23131" s="214"/>
      <c r="Y23131" s="214"/>
      <c r="Z23131" s="214"/>
      <c r="AA23131" s="217"/>
      <c r="AB23131" s="217"/>
      <c r="AC23131" s="217"/>
      <c r="AD23131" s="213"/>
    </row>
    <row r="23132" spans="20:30" x14ac:dyDescent="0.2">
      <c r="T23132" s="212"/>
      <c r="U23132" s="213"/>
      <c r="V23132" s="213"/>
      <c r="W23132" s="213"/>
      <c r="X23132" s="214"/>
      <c r="Y23132" s="214"/>
      <c r="Z23132" s="214"/>
      <c r="AA23132" s="217"/>
      <c r="AB23132" s="217"/>
      <c r="AC23132" s="217"/>
      <c r="AD23132" s="213"/>
    </row>
    <row r="23133" spans="20:30" x14ac:dyDescent="0.2">
      <c r="T23133" s="212"/>
      <c r="U23133" s="213"/>
      <c r="V23133" s="213"/>
      <c r="W23133" s="213"/>
      <c r="X23133" s="214"/>
      <c r="Y23133" s="214"/>
      <c r="Z23133" s="214"/>
      <c r="AA23133" s="217"/>
      <c r="AB23133" s="217"/>
      <c r="AC23133" s="217"/>
      <c r="AD23133" s="213"/>
    </row>
    <row r="23134" spans="20:30" x14ac:dyDescent="0.2">
      <c r="T23134" s="212"/>
      <c r="U23134" s="213"/>
      <c r="V23134" s="213"/>
      <c r="W23134" s="213"/>
      <c r="X23134" s="214"/>
      <c r="Y23134" s="214"/>
      <c r="Z23134" s="214"/>
      <c r="AA23134" s="217"/>
      <c r="AB23134" s="217"/>
      <c r="AC23134" s="217"/>
      <c r="AD23134" s="213"/>
    </row>
    <row r="23135" spans="20:30" x14ac:dyDescent="0.2">
      <c r="T23135" s="212"/>
      <c r="U23135" s="213"/>
      <c r="V23135" s="213"/>
      <c r="W23135" s="213"/>
      <c r="X23135" s="214"/>
      <c r="Y23135" s="214"/>
      <c r="Z23135" s="214"/>
      <c r="AA23135" s="217"/>
      <c r="AB23135" s="217"/>
      <c r="AC23135" s="217"/>
      <c r="AD23135" s="213"/>
    </row>
    <row r="23136" spans="20:30" x14ac:dyDescent="0.2">
      <c r="T23136" s="212"/>
      <c r="U23136" s="213"/>
      <c r="V23136" s="213"/>
      <c r="W23136" s="213"/>
      <c r="X23136" s="214"/>
      <c r="Y23136" s="214"/>
      <c r="Z23136" s="214"/>
      <c r="AA23136" s="217"/>
      <c r="AB23136" s="217"/>
      <c r="AC23136" s="217"/>
      <c r="AD23136" s="213"/>
    </row>
    <row r="23137" spans="20:30" x14ac:dyDescent="0.2">
      <c r="T23137" s="212"/>
      <c r="U23137" s="213"/>
      <c r="V23137" s="213"/>
      <c r="W23137" s="213"/>
      <c r="X23137" s="214"/>
      <c r="Y23137" s="214"/>
      <c r="Z23137" s="214"/>
      <c r="AA23137" s="217"/>
      <c r="AB23137" s="217"/>
      <c r="AC23137" s="217"/>
      <c r="AD23137" s="213"/>
    </row>
    <row r="23138" spans="20:30" x14ac:dyDescent="0.2">
      <c r="T23138" s="212"/>
      <c r="U23138" s="213"/>
      <c r="V23138" s="213"/>
      <c r="W23138" s="213"/>
      <c r="X23138" s="214"/>
      <c r="Y23138" s="214"/>
      <c r="Z23138" s="214"/>
      <c r="AA23138" s="217"/>
      <c r="AB23138" s="217"/>
      <c r="AC23138" s="217"/>
      <c r="AD23138" s="213"/>
    </row>
    <row r="23139" spans="20:30" x14ac:dyDescent="0.2">
      <c r="T23139" s="212"/>
      <c r="U23139" s="213"/>
      <c r="V23139" s="213"/>
      <c r="W23139" s="213"/>
      <c r="X23139" s="214"/>
      <c r="Y23139" s="214"/>
      <c r="Z23139" s="214"/>
      <c r="AA23139" s="217"/>
      <c r="AB23139" s="217"/>
      <c r="AC23139" s="217"/>
      <c r="AD23139" s="213"/>
    </row>
    <row r="23140" spans="20:30" x14ac:dyDescent="0.2">
      <c r="T23140" s="212"/>
      <c r="U23140" s="213"/>
      <c r="V23140" s="213"/>
      <c r="W23140" s="213"/>
      <c r="X23140" s="214"/>
      <c r="Y23140" s="214"/>
      <c r="Z23140" s="214"/>
      <c r="AA23140" s="217"/>
      <c r="AB23140" s="217"/>
      <c r="AC23140" s="217"/>
      <c r="AD23140" s="213"/>
    </row>
    <row r="23141" spans="20:30" x14ac:dyDescent="0.2">
      <c r="T23141" s="212"/>
      <c r="U23141" s="213"/>
      <c r="V23141" s="213"/>
      <c r="W23141" s="213"/>
      <c r="X23141" s="214"/>
      <c r="Y23141" s="214"/>
      <c r="Z23141" s="214"/>
      <c r="AA23141" s="217"/>
      <c r="AB23141" s="217"/>
      <c r="AC23141" s="217"/>
      <c r="AD23141" s="213"/>
    </row>
    <row r="23142" spans="20:30" x14ac:dyDescent="0.2">
      <c r="T23142" s="212"/>
      <c r="U23142" s="213"/>
      <c r="V23142" s="213"/>
      <c r="W23142" s="213"/>
      <c r="X23142" s="214"/>
      <c r="Y23142" s="214"/>
      <c r="Z23142" s="214"/>
      <c r="AA23142" s="217"/>
      <c r="AB23142" s="217"/>
      <c r="AC23142" s="217"/>
      <c r="AD23142" s="213"/>
    </row>
    <row r="23143" spans="20:30" x14ac:dyDescent="0.2">
      <c r="T23143" s="212"/>
      <c r="U23143" s="213"/>
      <c r="V23143" s="213"/>
      <c r="W23143" s="213"/>
      <c r="X23143" s="214"/>
      <c r="Y23143" s="214"/>
      <c r="Z23143" s="214"/>
      <c r="AA23143" s="217"/>
      <c r="AB23143" s="217"/>
      <c r="AC23143" s="217"/>
      <c r="AD23143" s="213"/>
    </row>
    <row r="23144" spans="20:30" x14ac:dyDescent="0.2">
      <c r="T23144" s="212"/>
      <c r="U23144" s="213"/>
      <c r="V23144" s="213"/>
      <c r="W23144" s="213"/>
      <c r="X23144" s="214"/>
      <c r="Y23144" s="214"/>
      <c r="Z23144" s="214"/>
      <c r="AA23144" s="217"/>
      <c r="AB23144" s="217"/>
      <c r="AC23144" s="217"/>
      <c r="AD23144" s="213"/>
    </row>
    <row r="23145" spans="20:30" x14ac:dyDescent="0.2">
      <c r="T23145" s="212"/>
      <c r="U23145" s="213"/>
      <c r="V23145" s="213"/>
      <c r="W23145" s="213"/>
      <c r="X23145" s="214"/>
      <c r="Y23145" s="214"/>
      <c r="Z23145" s="214"/>
      <c r="AA23145" s="217"/>
      <c r="AB23145" s="217"/>
      <c r="AC23145" s="217"/>
      <c r="AD23145" s="213"/>
    </row>
    <row r="23146" spans="20:30" x14ac:dyDescent="0.2">
      <c r="T23146" s="212"/>
      <c r="U23146" s="213"/>
      <c r="V23146" s="213"/>
      <c r="W23146" s="213"/>
      <c r="X23146" s="214"/>
      <c r="Y23146" s="214"/>
      <c r="Z23146" s="214"/>
      <c r="AA23146" s="217"/>
      <c r="AB23146" s="217"/>
      <c r="AC23146" s="217"/>
      <c r="AD23146" s="213"/>
    </row>
    <row r="23147" spans="20:30" x14ac:dyDescent="0.2">
      <c r="T23147" s="212"/>
      <c r="U23147" s="213"/>
      <c r="V23147" s="213"/>
      <c r="W23147" s="213"/>
      <c r="X23147" s="214"/>
      <c r="Y23147" s="214"/>
      <c r="Z23147" s="214"/>
      <c r="AA23147" s="217"/>
      <c r="AB23147" s="217"/>
      <c r="AC23147" s="217"/>
      <c r="AD23147" s="213"/>
    </row>
    <row r="23148" spans="20:30" x14ac:dyDescent="0.2">
      <c r="T23148" s="212"/>
      <c r="U23148" s="213"/>
      <c r="V23148" s="213"/>
      <c r="W23148" s="213"/>
      <c r="X23148" s="214"/>
      <c r="Y23148" s="214"/>
      <c r="Z23148" s="214"/>
      <c r="AA23148" s="217"/>
      <c r="AB23148" s="217"/>
      <c r="AC23148" s="217"/>
      <c r="AD23148" s="213"/>
    </row>
    <row r="23149" spans="20:30" x14ac:dyDescent="0.2">
      <c r="T23149" s="212"/>
      <c r="U23149" s="213"/>
      <c r="V23149" s="213"/>
      <c r="W23149" s="213"/>
      <c r="X23149" s="214"/>
      <c r="Y23149" s="214"/>
      <c r="Z23149" s="214"/>
      <c r="AA23149" s="217"/>
      <c r="AB23149" s="217"/>
      <c r="AC23149" s="217"/>
      <c r="AD23149" s="213"/>
    </row>
    <row r="23150" spans="20:30" x14ac:dyDescent="0.2">
      <c r="T23150" s="212"/>
      <c r="U23150" s="213"/>
      <c r="V23150" s="213"/>
      <c r="W23150" s="213"/>
      <c r="X23150" s="214"/>
      <c r="Y23150" s="214"/>
      <c r="Z23150" s="214"/>
      <c r="AA23150" s="217"/>
      <c r="AB23150" s="217"/>
      <c r="AC23150" s="217"/>
      <c r="AD23150" s="213"/>
    </row>
    <row r="23151" spans="20:30" x14ac:dyDescent="0.2">
      <c r="T23151" s="212"/>
      <c r="U23151" s="213"/>
      <c r="V23151" s="213"/>
      <c r="W23151" s="213"/>
      <c r="X23151" s="214"/>
      <c r="Y23151" s="214"/>
      <c r="Z23151" s="214"/>
      <c r="AA23151" s="217"/>
      <c r="AB23151" s="217"/>
      <c r="AC23151" s="217"/>
      <c r="AD23151" s="213"/>
    </row>
    <row r="23152" spans="20:30" x14ac:dyDescent="0.2">
      <c r="T23152" s="212"/>
      <c r="U23152" s="213"/>
      <c r="V23152" s="213"/>
      <c r="W23152" s="213"/>
      <c r="X23152" s="214"/>
      <c r="Y23152" s="214"/>
      <c r="Z23152" s="214"/>
      <c r="AA23152" s="217"/>
      <c r="AB23152" s="217"/>
      <c r="AC23152" s="217"/>
      <c r="AD23152" s="213"/>
    </row>
    <row r="23153" spans="20:30" x14ac:dyDescent="0.2">
      <c r="T23153" s="212"/>
      <c r="U23153" s="213"/>
      <c r="V23153" s="213"/>
      <c r="W23153" s="213"/>
      <c r="X23153" s="214"/>
      <c r="Y23153" s="214"/>
      <c r="Z23153" s="214"/>
      <c r="AA23153" s="217"/>
      <c r="AB23153" s="217"/>
      <c r="AC23153" s="217"/>
      <c r="AD23153" s="213"/>
    </row>
    <row r="23154" spans="20:30" x14ac:dyDescent="0.2">
      <c r="T23154" s="212"/>
      <c r="U23154" s="213"/>
      <c r="V23154" s="213"/>
      <c r="W23154" s="213"/>
      <c r="X23154" s="214"/>
      <c r="Y23154" s="214"/>
      <c r="Z23154" s="214"/>
      <c r="AA23154" s="217"/>
      <c r="AB23154" s="217"/>
      <c r="AC23154" s="217"/>
      <c r="AD23154" s="213"/>
    </row>
    <row r="23155" spans="20:30" x14ac:dyDescent="0.2">
      <c r="T23155" s="212"/>
      <c r="U23155" s="213"/>
      <c r="V23155" s="213"/>
      <c r="W23155" s="213"/>
      <c r="X23155" s="214"/>
      <c r="Y23155" s="214"/>
      <c r="Z23155" s="214"/>
      <c r="AA23155" s="217"/>
      <c r="AB23155" s="217"/>
      <c r="AC23155" s="217"/>
      <c r="AD23155" s="213"/>
    </row>
    <row r="23156" spans="20:30" x14ac:dyDescent="0.2">
      <c r="T23156" s="212"/>
      <c r="U23156" s="213"/>
      <c r="V23156" s="213"/>
      <c r="W23156" s="213"/>
      <c r="X23156" s="214"/>
      <c r="Y23156" s="214"/>
      <c r="Z23156" s="214"/>
      <c r="AA23156" s="217"/>
      <c r="AB23156" s="217"/>
      <c r="AC23156" s="217"/>
      <c r="AD23156" s="213"/>
    </row>
    <row r="23157" spans="20:30" x14ac:dyDescent="0.2">
      <c r="T23157" s="212"/>
      <c r="U23157" s="213"/>
      <c r="V23157" s="213"/>
      <c r="W23157" s="213"/>
      <c r="X23157" s="214"/>
      <c r="Y23157" s="214"/>
      <c r="Z23157" s="214"/>
      <c r="AA23157" s="217"/>
      <c r="AB23157" s="217"/>
      <c r="AC23157" s="217"/>
      <c r="AD23157" s="213"/>
    </row>
    <row r="23158" spans="20:30" x14ac:dyDescent="0.2">
      <c r="T23158" s="212"/>
      <c r="U23158" s="213"/>
      <c r="V23158" s="213"/>
      <c r="W23158" s="213"/>
      <c r="X23158" s="214"/>
      <c r="Y23158" s="214"/>
      <c r="Z23158" s="214"/>
      <c r="AA23158" s="217"/>
      <c r="AB23158" s="217"/>
      <c r="AC23158" s="217"/>
      <c r="AD23158" s="213"/>
    </row>
    <row r="23159" spans="20:30" x14ac:dyDescent="0.2">
      <c r="T23159" s="212"/>
      <c r="U23159" s="213"/>
      <c r="V23159" s="213"/>
      <c r="W23159" s="213"/>
      <c r="X23159" s="214"/>
      <c r="Y23159" s="214"/>
      <c r="Z23159" s="214"/>
      <c r="AA23159" s="217"/>
      <c r="AB23159" s="217"/>
      <c r="AC23159" s="217"/>
      <c r="AD23159" s="213"/>
    </row>
    <row r="23160" spans="20:30" x14ac:dyDescent="0.2">
      <c r="T23160" s="212"/>
      <c r="U23160" s="213"/>
      <c r="V23160" s="213"/>
      <c r="W23160" s="213"/>
      <c r="X23160" s="214"/>
      <c r="Y23160" s="214"/>
      <c r="Z23160" s="214"/>
      <c r="AA23160" s="217"/>
      <c r="AB23160" s="217"/>
      <c r="AC23160" s="217"/>
      <c r="AD23160" s="213"/>
    </row>
    <row r="23161" spans="20:30" x14ac:dyDescent="0.2">
      <c r="T23161" s="212"/>
      <c r="U23161" s="213"/>
      <c r="V23161" s="213"/>
      <c r="W23161" s="213"/>
      <c r="X23161" s="214"/>
      <c r="Y23161" s="214"/>
      <c r="Z23161" s="214"/>
      <c r="AA23161" s="217"/>
      <c r="AB23161" s="217"/>
      <c r="AC23161" s="217"/>
      <c r="AD23161" s="213"/>
    </row>
    <row r="23162" spans="20:30" x14ac:dyDescent="0.2">
      <c r="T23162" s="212"/>
      <c r="U23162" s="213"/>
      <c r="V23162" s="213"/>
      <c r="W23162" s="213"/>
      <c r="X23162" s="214"/>
      <c r="Y23162" s="214"/>
      <c r="Z23162" s="214"/>
      <c r="AA23162" s="217"/>
      <c r="AB23162" s="217"/>
      <c r="AC23162" s="217"/>
      <c r="AD23162" s="213"/>
    </row>
    <row r="23163" spans="20:30" x14ac:dyDescent="0.2">
      <c r="T23163" s="212"/>
      <c r="U23163" s="213"/>
      <c r="V23163" s="213"/>
      <c r="W23163" s="213"/>
      <c r="X23163" s="214"/>
      <c r="Y23163" s="214"/>
      <c r="Z23163" s="214"/>
      <c r="AA23163" s="217"/>
      <c r="AB23163" s="217"/>
      <c r="AC23163" s="217"/>
      <c r="AD23163" s="213"/>
    </row>
    <row r="23164" spans="20:30" x14ac:dyDescent="0.2">
      <c r="T23164" s="212"/>
      <c r="U23164" s="213"/>
      <c r="V23164" s="213"/>
      <c r="W23164" s="213"/>
      <c r="X23164" s="214"/>
      <c r="Y23164" s="214"/>
      <c r="Z23164" s="214"/>
      <c r="AA23164" s="217"/>
      <c r="AB23164" s="217"/>
      <c r="AC23164" s="217"/>
      <c r="AD23164" s="213"/>
    </row>
    <row r="23165" spans="20:30" x14ac:dyDescent="0.2">
      <c r="T23165" s="212"/>
      <c r="U23165" s="213"/>
      <c r="V23165" s="213"/>
      <c r="W23165" s="213"/>
      <c r="X23165" s="214"/>
      <c r="Y23165" s="214"/>
      <c r="Z23165" s="214"/>
      <c r="AA23165" s="217"/>
      <c r="AB23165" s="217"/>
      <c r="AC23165" s="217"/>
      <c r="AD23165" s="213"/>
    </row>
    <row r="23166" spans="20:30" x14ac:dyDescent="0.2">
      <c r="T23166" s="212"/>
      <c r="U23166" s="213"/>
      <c r="V23166" s="213"/>
      <c r="W23166" s="213"/>
      <c r="X23166" s="214"/>
      <c r="Y23166" s="214"/>
      <c r="Z23166" s="214"/>
      <c r="AA23166" s="217"/>
      <c r="AB23166" s="217"/>
      <c r="AC23166" s="217"/>
      <c r="AD23166" s="213"/>
    </row>
    <row r="23167" spans="20:30" x14ac:dyDescent="0.2">
      <c r="T23167" s="212"/>
      <c r="U23167" s="213"/>
      <c r="V23167" s="213"/>
      <c r="W23167" s="213"/>
      <c r="X23167" s="214"/>
      <c r="Y23167" s="214"/>
      <c r="Z23167" s="214"/>
      <c r="AA23167" s="217"/>
      <c r="AB23167" s="217"/>
      <c r="AC23167" s="217"/>
      <c r="AD23167" s="213"/>
    </row>
    <row r="23168" spans="20:30" x14ac:dyDescent="0.2">
      <c r="T23168" s="212"/>
      <c r="U23168" s="213"/>
      <c r="V23168" s="213"/>
      <c r="W23168" s="213"/>
      <c r="X23168" s="214"/>
      <c r="Y23168" s="214"/>
      <c r="Z23168" s="214"/>
      <c r="AA23168" s="217"/>
      <c r="AB23168" s="217"/>
      <c r="AC23168" s="217"/>
      <c r="AD23168" s="213"/>
    </row>
    <row r="23169" spans="20:30" x14ac:dyDescent="0.2">
      <c r="T23169" s="212"/>
      <c r="U23169" s="213"/>
      <c r="V23169" s="213"/>
      <c r="W23169" s="213"/>
      <c r="X23169" s="214"/>
      <c r="Y23169" s="214"/>
      <c r="Z23169" s="214"/>
      <c r="AA23169" s="217"/>
      <c r="AB23169" s="217"/>
      <c r="AC23169" s="217"/>
      <c r="AD23169" s="213"/>
    </row>
    <row r="23170" spans="20:30" x14ac:dyDescent="0.2">
      <c r="T23170" s="212"/>
      <c r="U23170" s="213"/>
      <c r="V23170" s="213"/>
      <c r="W23170" s="213"/>
      <c r="X23170" s="214"/>
      <c r="Y23170" s="214"/>
      <c r="Z23170" s="214"/>
      <c r="AA23170" s="217"/>
      <c r="AB23170" s="217"/>
      <c r="AC23170" s="217"/>
      <c r="AD23170" s="213"/>
    </row>
    <row r="23171" spans="20:30" x14ac:dyDescent="0.2">
      <c r="T23171" s="212"/>
      <c r="U23171" s="213"/>
      <c r="V23171" s="213"/>
      <c r="W23171" s="213"/>
      <c r="X23171" s="214"/>
      <c r="Y23171" s="214"/>
      <c r="Z23171" s="214"/>
      <c r="AA23171" s="217"/>
      <c r="AB23171" s="217"/>
      <c r="AC23171" s="217"/>
      <c r="AD23171" s="213"/>
    </row>
    <row r="23172" spans="20:30" x14ac:dyDescent="0.2">
      <c r="T23172" s="212"/>
      <c r="U23172" s="213"/>
      <c r="V23172" s="213"/>
      <c r="W23172" s="213"/>
      <c r="X23172" s="214"/>
      <c r="Y23172" s="214"/>
      <c r="Z23172" s="214"/>
      <c r="AA23172" s="217"/>
      <c r="AB23172" s="217"/>
      <c r="AC23172" s="217"/>
      <c r="AD23172" s="213"/>
    </row>
    <row r="23173" spans="20:30" x14ac:dyDescent="0.2">
      <c r="T23173" s="212"/>
      <c r="U23173" s="213"/>
      <c r="V23173" s="213"/>
      <c r="W23173" s="213"/>
      <c r="X23173" s="214"/>
      <c r="Y23173" s="214"/>
      <c r="Z23173" s="214"/>
      <c r="AA23173" s="217"/>
      <c r="AB23173" s="217"/>
      <c r="AC23173" s="217"/>
      <c r="AD23173" s="213"/>
    </row>
    <row r="23174" spans="20:30" x14ac:dyDescent="0.2">
      <c r="T23174" s="212"/>
      <c r="U23174" s="213"/>
      <c r="V23174" s="213"/>
      <c r="W23174" s="213"/>
      <c r="X23174" s="214"/>
      <c r="Y23174" s="214"/>
      <c r="Z23174" s="214"/>
      <c r="AA23174" s="217"/>
      <c r="AB23174" s="217"/>
      <c r="AC23174" s="217"/>
      <c r="AD23174" s="213"/>
    </row>
    <row r="23175" spans="20:30" x14ac:dyDescent="0.2">
      <c r="T23175" s="212"/>
      <c r="U23175" s="213"/>
      <c r="V23175" s="213"/>
      <c r="W23175" s="213"/>
      <c r="X23175" s="214"/>
      <c r="Y23175" s="214"/>
      <c r="Z23175" s="214"/>
      <c r="AA23175" s="217"/>
      <c r="AB23175" s="217"/>
      <c r="AC23175" s="217"/>
      <c r="AD23175" s="213"/>
    </row>
    <row r="23176" spans="20:30" x14ac:dyDescent="0.2">
      <c r="T23176" s="212"/>
      <c r="U23176" s="213"/>
      <c r="V23176" s="213"/>
      <c r="W23176" s="213"/>
      <c r="X23176" s="214"/>
      <c r="Y23176" s="214"/>
      <c r="Z23176" s="214"/>
      <c r="AA23176" s="217"/>
      <c r="AB23176" s="217"/>
      <c r="AC23176" s="217"/>
      <c r="AD23176" s="213"/>
    </row>
    <row r="23177" spans="20:30" x14ac:dyDescent="0.2">
      <c r="T23177" s="212"/>
      <c r="U23177" s="213"/>
      <c r="V23177" s="213"/>
      <c r="W23177" s="213"/>
      <c r="X23177" s="214"/>
      <c r="Y23177" s="214"/>
      <c r="Z23177" s="214"/>
      <c r="AA23177" s="217"/>
      <c r="AB23177" s="217"/>
      <c r="AC23177" s="217"/>
      <c r="AD23177" s="213"/>
    </row>
    <row r="23178" spans="20:30" x14ac:dyDescent="0.2">
      <c r="T23178" s="212"/>
      <c r="U23178" s="213"/>
      <c r="V23178" s="213"/>
      <c r="W23178" s="213"/>
      <c r="X23178" s="214"/>
      <c r="Y23178" s="214"/>
      <c r="Z23178" s="214"/>
      <c r="AA23178" s="217"/>
      <c r="AB23178" s="217"/>
      <c r="AC23178" s="217"/>
      <c r="AD23178" s="213"/>
    </row>
    <row r="23179" spans="20:30" x14ac:dyDescent="0.2">
      <c r="T23179" s="212"/>
      <c r="U23179" s="213"/>
      <c r="V23179" s="213"/>
      <c r="W23179" s="213"/>
      <c r="X23179" s="214"/>
      <c r="Y23179" s="214"/>
      <c r="Z23179" s="214"/>
      <c r="AA23179" s="217"/>
      <c r="AB23179" s="217"/>
      <c r="AC23179" s="217"/>
      <c r="AD23179" s="213"/>
    </row>
    <row r="23180" spans="20:30" x14ac:dyDescent="0.2">
      <c r="T23180" s="212"/>
      <c r="U23180" s="213"/>
      <c r="V23180" s="213"/>
      <c r="W23180" s="213"/>
      <c r="X23180" s="214"/>
      <c r="Y23180" s="214"/>
      <c r="Z23180" s="214"/>
      <c r="AA23180" s="217"/>
      <c r="AB23180" s="217"/>
      <c r="AC23180" s="217"/>
      <c r="AD23180" s="213"/>
    </row>
    <row r="23181" spans="20:30" x14ac:dyDescent="0.2">
      <c r="T23181" s="212"/>
      <c r="U23181" s="213"/>
      <c r="V23181" s="213"/>
      <c r="W23181" s="213"/>
      <c r="X23181" s="214"/>
      <c r="Y23181" s="214"/>
      <c r="Z23181" s="214"/>
      <c r="AA23181" s="217"/>
      <c r="AB23181" s="217"/>
      <c r="AC23181" s="217"/>
      <c r="AD23181" s="213"/>
    </row>
    <row r="23182" spans="20:30" x14ac:dyDescent="0.2">
      <c r="T23182" s="212"/>
      <c r="U23182" s="213"/>
      <c r="V23182" s="213"/>
      <c r="W23182" s="213"/>
      <c r="X23182" s="214"/>
      <c r="Y23182" s="214"/>
      <c r="Z23182" s="214"/>
      <c r="AA23182" s="217"/>
      <c r="AB23182" s="217"/>
      <c r="AC23182" s="217"/>
      <c r="AD23182" s="213"/>
    </row>
    <row r="23183" spans="20:30" x14ac:dyDescent="0.2">
      <c r="T23183" s="212"/>
      <c r="U23183" s="213"/>
      <c r="V23183" s="213"/>
      <c r="W23183" s="213"/>
      <c r="X23183" s="214"/>
      <c r="Y23183" s="214"/>
      <c r="Z23183" s="214"/>
      <c r="AA23183" s="217"/>
      <c r="AB23183" s="217"/>
      <c r="AC23183" s="217"/>
      <c r="AD23183" s="213"/>
    </row>
    <row r="23184" spans="20:30" x14ac:dyDescent="0.2">
      <c r="T23184" s="212"/>
      <c r="U23184" s="213"/>
      <c r="V23184" s="213"/>
      <c r="W23184" s="213"/>
      <c r="X23184" s="214"/>
      <c r="Y23184" s="214"/>
      <c r="Z23184" s="214"/>
      <c r="AA23184" s="217"/>
      <c r="AB23184" s="217"/>
      <c r="AC23184" s="217"/>
      <c r="AD23184" s="213"/>
    </row>
    <row r="23185" spans="20:30" x14ac:dyDescent="0.2">
      <c r="T23185" s="212"/>
      <c r="U23185" s="213"/>
      <c r="V23185" s="213"/>
      <c r="W23185" s="213"/>
      <c r="X23185" s="214"/>
      <c r="Y23185" s="214"/>
      <c r="Z23185" s="214"/>
      <c r="AA23185" s="217"/>
      <c r="AB23185" s="217"/>
      <c r="AC23185" s="217"/>
      <c r="AD23185" s="213"/>
    </row>
    <row r="23186" spans="20:30" x14ac:dyDescent="0.2">
      <c r="T23186" s="212"/>
      <c r="U23186" s="213"/>
      <c r="V23186" s="213"/>
      <c r="W23186" s="213"/>
      <c r="X23186" s="214"/>
      <c r="Y23186" s="214"/>
      <c r="Z23186" s="214"/>
      <c r="AA23186" s="217"/>
      <c r="AB23186" s="217"/>
      <c r="AC23186" s="217"/>
      <c r="AD23186" s="213"/>
    </row>
    <row r="23187" spans="20:30" x14ac:dyDescent="0.2">
      <c r="T23187" s="212"/>
      <c r="U23187" s="213"/>
      <c r="V23187" s="213"/>
      <c r="W23187" s="213"/>
      <c r="X23187" s="214"/>
      <c r="Y23187" s="214"/>
      <c r="Z23187" s="214"/>
      <c r="AA23187" s="217"/>
      <c r="AB23187" s="217"/>
      <c r="AC23187" s="217"/>
      <c r="AD23187" s="213"/>
    </row>
    <row r="23188" spans="20:30" x14ac:dyDescent="0.2">
      <c r="T23188" s="212"/>
      <c r="U23188" s="213"/>
      <c r="V23188" s="213"/>
      <c r="W23188" s="213"/>
      <c r="X23188" s="214"/>
      <c r="Y23188" s="214"/>
      <c r="Z23188" s="214"/>
      <c r="AA23188" s="217"/>
      <c r="AB23188" s="217"/>
      <c r="AC23188" s="217"/>
      <c r="AD23188" s="213"/>
    </row>
    <row r="23189" spans="20:30" x14ac:dyDescent="0.2">
      <c r="T23189" s="212"/>
      <c r="U23189" s="213"/>
      <c r="V23189" s="213"/>
      <c r="W23189" s="213"/>
      <c r="X23189" s="214"/>
      <c r="Y23189" s="214"/>
      <c r="Z23189" s="214"/>
      <c r="AA23189" s="217"/>
      <c r="AB23189" s="217"/>
      <c r="AC23189" s="217"/>
      <c r="AD23189" s="213"/>
    </row>
    <row r="23190" spans="20:30" x14ac:dyDescent="0.2">
      <c r="T23190" s="212"/>
      <c r="U23190" s="213"/>
      <c r="V23190" s="213"/>
      <c r="W23190" s="213"/>
      <c r="X23190" s="214"/>
      <c r="Y23190" s="214"/>
      <c r="Z23190" s="214"/>
      <c r="AA23190" s="217"/>
      <c r="AB23190" s="217"/>
      <c r="AC23190" s="217"/>
      <c r="AD23190" s="213"/>
    </row>
    <row r="23191" spans="20:30" x14ac:dyDescent="0.2">
      <c r="T23191" s="212"/>
      <c r="U23191" s="213"/>
      <c r="V23191" s="213"/>
      <c r="W23191" s="213"/>
      <c r="X23191" s="214"/>
      <c r="Y23191" s="214"/>
      <c r="Z23191" s="214"/>
      <c r="AA23191" s="217"/>
      <c r="AB23191" s="217"/>
      <c r="AC23191" s="217"/>
      <c r="AD23191" s="213"/>
    </row>
    <row r="23192" spans="20:30" x14ac:dyDescent="0.2">
      <c r="T23192" s="212"/>
      <c r="U23192" s="213"/>
      <c r="V23192" s="213"/>
      <c r="W23192" s="213"/>
      <c r="X23192" s="214"/>
      <c r="Y23192" s="214"/>
      <c r="Z23192" s="214"/>
      <c r="AA23192" s="217"/>
      <c r="AB23192" s="217"/>
      <c r="AC23192" s="217"/>
      <c r="AD23192" s="213"/>
    </row>
    <row r="23193" spans="20:30" x14ac:dyDescent="0.2">
      <c r="T23193" s="212"/>
      <c r="U23193" s="213"/>
      <c r="V23193" s="213"/>
      <c r="W23193" s="213"/>
      <c r="X23193" s="214"/>
      <c r="Y23193" s="214"/>
      <c r="Z23193" s="214"/>
      <c r="AA23193" s="217"/>
      <c r="AB23193" s="217"/>
      <c r="AC23193" s="217"/>
      <c r="AD23193" s="213"/>
    </row>
    <row r="23194" spans="20:30" x14ac:dyDescent="0.2">
      <c r="T23194" s="212"/>
      <c r="U23194" s="213"/>
      <c r="V23194" s="213"/>
      <c r="W23194" s="213"/>
      <c r="X23194" s="214"/>
      <c r="Y23194" s="214"/>
      <c r="Z23194" s="214"/>
      <c r="AA23194" s="217"/>
      <c r="AB23194" s="217"/>
      <c r="AC23194" s="217"/>
      <c r="AD23194" s="213"/>
    </row>
    <row r="23195" spans="20:30" x14ac:dyDescent="0.2">
      <c r="T23195" s="212"/>
      <c r="U23195" s="213"/>
      <c r="V23195" s="213"/>
      <c r="W23195" s="213"/>
      <c r="X23195" s="214"/>
      <c r="Y23195" s="214"/>
      <c r="Z23195" s="214"/>
      <c r="AA23195" s="217"/>
      <c r="AB23195" s="217"/>
      <c r="AC23195" s="217"/>
      <c r="AD23195" s="213"/>
    </row>
    <row r="23196" spans="20:30" x14ac:dyDescent="0.2">
      <c r="T23196" s="212"/>
      <c r="U23196" s="213"/>
      <c r="V23196" s="213"/>
      <c r="W23196" s="213"/>
      <c r="X23196" s="214"/>
      <c r="Y23196" s="214"/>
      <c r="Z23196" s="214"/>
      <c r="AA23196" s="217"/>
      <c r="AB23196" s="217"/>
      <c r="AC23196" s="217"/>
      <c r="AD23196" s="213"/>
    </row>
    <row r="23197" spans="20:30" x14ac:dyDescent="0.2">
      <c r="T23197" s="212"/>
      <c r="U23197" s="213"/>
      <c r="V23197" s="213"/>
      <c r="W23197" s="213"/>
      <c r="X23197" s="214"/>
      <c r="Y23197" s="214"/>
      <c r="Z23197" s="214"/>
      <c r="AA23197" s="217"/>
      <c r="AB23197" s="217"/>
      <c r="AC23197" s="217"/>
      <c r="AD23197" s="213"/>
    </row>
    <row r="23198" spans="20:30" x14ac:dyDescent="0.2">
      <c r="T23198" s="212"/>
      <c r="U23198" s="213"/>
      <c r="V23198" s="213"/>
      <c r="W23198" s="213"/>
      <c r="X23198" s="214"/>
      <c r="Y23198" s="214"/>
      <c r="Z23198" s="214"/>
      <c r="AA23198" s="217"/>
      <c r="AB23198" s="217"/>
      <c r="AC23198" s="217"/>
      <c r="AD23198" s="213"/>
    </row>
    <row r="23199" spans="20:30" x14ac:dyDescent="0.2">
      <c r="T23199" s="212"/>
      <c r="U23199" s="213"/>
      <c r="V23199" s="213"/>
      <c r="W23199" s="213"/>
      <c r="X23199" s="214"/>
      <c r="Y23199" s="214"/>
      <c r="Z23199" s="214"/>
      <c r="AA23199" s="217"/>
      <c r="AB23199" s="217"/>
      <c r="AC23199" s="217"/>
      <c r="AD23199" s="213"/>
    </row>
    <row r="23200" spans="20:30" x14ac:dyDescent="0.2">
      <c r="T23200" s="212"/>
      <c r="U23200" s="213"/>
      <c r="V23200" s="213"/>
      <c r="W23200" s="213"/>
      <c r="X23200" s="214"/>
      <c r="Y23200" s="214"/>
      <c r="Z23200" s="214"/>
      <c r="AA23200" s="217"/>
      <c r="AB23200" s="217"/>
      <c r="AC23200" s="217"/>
      <c r="AD23200" s="213"/>
    </row>
    <row r="23201" spans="20:30" x14ac:dyDescent="0.2">
      <c r="T23201" s="212"/>
      <c r="U23201" s="213"/>
      <c r="V23201" s="213"/>
      <c r="W23201" s="213"/>
      <c r="X23201" s="214"/>
      <c r="Y23201" s="214"/>
      <c r="Z23201" s="214"/>
      <c r="AA23201" s="217"/>
      <c r="AB23201" s="217"/>
      <c r="AC23201" s="217"/>
      <c r="AD23201" s="213"/>
    </row>
    <row r="23202" spans="20:30" x14ac:dyDescent="0.2">
      <c r="T23202" s="212"/>
      <c r="U23202" s="213"/>
      <c r="V23202" s="213"/>
      <c r="W23202" s="213"/>
      <c r="X23202" s="214"/>
      <c r="Y23202" s="214"/>
      <c r="Z23202" s="214"/>
      <c r="AA23202" s="217"/>
      <c r="AB23202" s="217"/>
      <c r="AC23202" s="217"/>
      <c r="AD23202" s="213"/>
    </row>
    <row r="23203" spans="20:30" x14ac:dyDescent="0.2">
      <c r="T23203" s="212"/>
      <c r="U23203" s="213"/>
      <c r="V23203" s="213"/>
      <c r="W23203" s="213"/>
      <c r="X23203" s="214"/>
      <c r="Y23203" s="214"/>
      <c r="Z23203" s="214"/>
      <c r="AA23203" s="217"/>
      <c r="AB23203" s="217"/>
      <c r="AC23203" s="217"/>
      <c r="AD23203" s="213"/>
    </row>
    <row r="23204" spans="20:30" x14ac:dyDescent="0.2">
      <c r="T23204" s="212"/>
      <c r="U23204" s="213"/>
      <c r="V23204" s="213"/>
      <c r="W23204" s="213"/>
      <c r="X23204" s="214"/>
      <c r="Y23204" s="214"/>
      <c r="Z23204" s="214"/>
      <c r="AA23204" s="217"/>
      <c r="AB23204" s="217"/>
      <c r="AC23204" s="217"/>
      <c r="AD23204" s="213"/>
    </row>
    <row r="23205" spans="20:30" x14ac:dyDescent="0.2">
      <c r="T23205" s="212"/>
      <c r="U23205" s="213"/>
      <c r="V23205" s="213"/>
      <c r="W23205" s="213"/>
      <c r="X23205" s="214"/>
      <c r="Y23205" s="214"/>
      <c r="Z23205" s="214"/>
      <c r="AA23205" s="217"/>
      <c r="AB23205" s="217"/>
      <c r="AC23205" s="217"/>
      <c r="AD23205" s="213"/>
    </row>
    <row r="23206" spans="20:30" x14ac:dyDescent="0.2">
      <c r="T23206" s="212"/>
      <c r="U23206" s="213"/>
      <c r="V23206" s="213"/>
      <c r="W23206" s="213"/>
      <c r="X23206" s="214"/>
      <c r="Y23206" s="214"/>
      <c r="Z23206" s="214"/>
      <c r="AA23206" s="217"/>
      <c r="AB23206" s="217"/>
      <c r="AC23206" s="217"/>
      <c r="AD23206" s="213"/>
    </row>
    <row r="23207" spans="20:30" x14ac:dyDescent="0.2">
      <c r="T23207" s="212"/>
      <c r="U23207" s="213"/>
      <c r="V23207" s="213"/>
      <c r="W23207" s="213"/>
      <c r="X23207" s="214"/>
      <c r="Y23207" s="214"/>
      <c r="Z23207" s="214"/>
      <c r="AA23207" s="217"/>
      <c r="AB23207" s="217"/>
      <c r="AC23207" s="217"/>
      <c r="AD23207" s="213"/>
    </row>
    <row r="23208" spans="20:30" x14ac:dyDescent="0.2">
      <c r="T23208" s="212"/>
      <c r="U23208" s="213"/>
      <c r="V23208" s="213"/>
      <c r="W23208" s="213"/>
      <c r="X23208" s="214"/>
      <c r="Y23208" s="214"/>
      <c r="Z23208" s="214"/>
      <c r="AA23208" s="217"/>
      <c r="AB23208" s="217"/>
      <c r="AC23208" s="217"/>
      <c r="AD23208" s="213"/>
    </row>
    <row r="23209" spans="20:30" x14ac:dyDescent="0.2">
      <c r="T23209" s="212"/>
      <c r="U23209" s="213"/>
      <c r="V23209" s="213"/>
      <c r="W23209" s="213"/>
      <c r="X23209" s="214"/>
      <c r="Y23209" s="214"/>
      <c r="Z23209" s="214"/>
      <c r="AA23209" s="217"/>
      <c r="AB23209" s="217"/>
      <c r="AC23209" s="217"/>
      <c r="AD23209" s="213"/>
    </row>
    <row r="23210" spans="20:30" x14ac:dyDescent="0.2">
      <c r="T23210" s="212"/>
      <c r="U23210" s="213"/>
      <c r="V23210" s="213"/>
      <c r="W23210" s="213"/>
      <c r="X23210" s="214"/>
      <c r="Y23210" s="214"/>
      <c r="Z23210" s="214"/>
      <c r="AA23210" s="217"/>
      <c r="AB23210" s="217"/>
      <c r="AC23210" s="217"/>
      <c r="AD23210" s="213"/>
    </row>
    <row r="23211" spans="20:30" x14ac:dyDescent="0.2">
      <c r="T23211" s="212"/>
      <c r="U23211" s="213"/>
      <c r="V23211" s="213"/>
      <c r="W23211" s="213"/>
      <c r="X23211" s="214"/>
      <c r="Y23211" s="214"/>
      <c r="Z23211" s="214"/>
      <c r="AA23211" s="217"/>
      <c r="AB23211" s="217"/>
      <c r="AC23211" s="217"/>
      <c r="AD23211" s="213"/>
    </row>
    <row r="23212" spans="20:30" x14ac:dyDescent="0.2">
      <c r="T23212" s="212"/>
      <c r="U23212" s="213"/>
      <c r="V23212" s="213"/>
      <c r="W23212" s="213"/>
      <c r="X23212" s="214"/>
      <c r="Y23212" s="214"/>
      <c r="Z23212" s="214"/>
      <c r="AA23212" s="217"/>
      <c r="AB23212" s="217"/>
      <c r="AC23212" s="217"/>
      <c r="AD23212" s="213"/>
    </row>
    <row r="23213" spans="20:30" x14ac:dyDescent="0.2">
      <c r="T23213" s="212"/>
      <c r="U23213" s="213"/>
      <c r="V23213" s="213"/>
      <c r="W23213" s="213"/>
      <c r="X23213" s="214"/>
      <c r="Y23213" s="214"/>
      <c r="Z23213" s="214"/>
      <c r="AA23213" s="217"/>
      <c r="AB23213" s="217"/>
      <c r="AC23213" s="217"/>
      <c r="AD23213" s="213"/>
    </row>
    <row r="23214" spans="20:30" x14ac:dyDescent="0.2">
      <c r="T23214" s="212"/>
      <c r="U23214" s="213"/>
      <c r="V23214" s="213"/>
      <c r="W23214" s="213"/>
      <c r="X23214" s="214"/>
      <c r="Y23214" s="214"/>
      <c r="Z23214" s="214"/>
      <c r="AA23214" s="217"/>
      <c r="AB23214" s="217"/>
      <c r="AC23214" s="217"/>
      <c r="AD23214" s="213"/>
    </row>
    <row r="23215" spans="20:30" x14ac:dyDescent="0.2">
      <c r="T23215" s="212"/>
      <c r="U23215" s="213"/>
      <c r="V23215" s="213"/>
      <c r="W23215" s="213"/>
      <c r="X23215" s="214"/>
      <c r="Y23215" s="214"/>
      <c r="Z23215" s="214"/>
      <c r="AA23215" s="217"/>
      <c r="AB23215" s="217"/>
      <c r="AC23215" s="217"/>
      <c r="AD23215" s="213"/>
    </row>
    <row r="23216" spans="20:30" x14ac:dyDescent="0.2">
      <c r="T23216" s="212"/>
      <c r="U23216" s="213"/>
      <c r="V23216" s="213"/>
      <c r="W23216" s="213"/>
      <c r="X23216" s="214"/>
      <c r="Y23216" s="214"/>
      <c r="Z23216" s="214"/>
      <c r="AA23216" s="217"/>
      <c r="AB23216" s="217"/>
      <c r="AC23216" s="217"/>
      <c r="AD23216" s="213"/>
    </row>
    <row r="23217" spans="20:30" x14ac:dyDescent="0.2">
      <c r="T23217" s="212"/>
      <c r="U23217" s="213"/>
      <c r="V23217" s="213"/>
      <c r="W23217" s="213"/>
      <c r="X23217" s="214"/>
      <c r="Y23217" s="214"/>
      <c r="Z23217" s="214"/>
      <c r="AA23217" s="217"/>
      <c r="AB23217" s="217"/>
      <c r="AC23217" s="217"/>
      <c r="AD23217" s="213"/>
    </row>
    <row r="23218" spans="20:30" x14ac:dyDescent="0.2">
      <c r="T23218" s="212"/>
      <c r="U23218" s="213"/>
      <c r="V23218" s="213"/>
      <c r="W23218" s="213"/>
      <c r="X23218" s="214"/>
      <c r="Y23218" s="214"/>
      <c r="Z23218" s="214"/>
      <c r="AA23218" s="217"/>
      <c r="AB23218" s="217"/>
      <c r="AC23218" s="217"/>
      <c r="AD23218" s="213"/>
    </row>
    <row r="23219" spans="20:30" x14ac:dyDescent="0.2">
      <c r="T23219" s="212"/>
      <c r="U23219" s="213"/>
      <c r="V23219" s="213"/>
      <c r="W23219" s="213"/>
      <c r="X23219" s="214"/>
      <c r="Y23219" s="214"/>
      <c r="Z23219" s="214"/>
      <c r="AA23219" s="217"/>
      <c r="AB23219" s="217"/>
      <c r="AC23219" s="217"/>
      <c r="AD23219" s="213"/>
    </row>
    <row r="23220" spans="20:30" x14ac:dyDescent="0.2">
      <c r="T23220" s="212"/>
      <c r="U23220" s="213"/>
      <c r="V23220" s="213"/>
      <c r="W23220" s="213"/>
      <c r="X23220" s="214"/>
      <c r="Y23220" s="214"/>
      <c r="Z23220" s="214"/>
      <c r="AA23220" s="217"/>
      <c r="AB23220" s="217"/>
      <c r="AC23220" s="217"/>
      <c r="AD23220" s="213"/>
    </row>
    <row r="23221" spans="20:30" x14ac:dyDescent="0.2">
      <c r="T23221" s="212"/>
      <c r="U23221" s="213"/>
      <c r="V23221" s="213"/>
      <c r="W23221" s="213"/>
      <c r="X23221" s="214"/>
      <c r="Y23221" s="214"/>
      <c r="Z23221" s="214"/>
      <c r="AA23221" s="217"/>
      <c r="AB23221" s="217"/>
      <c r="AC23221" s="217"/>
      <c r="AD23221" s="213"/>
    </row>
    <row r="23222" spans="20:30" x14ac:dyDescent="0.2">
      <c r="T23222" s="212"/>
      <c r="U23222" s="213"/>
      <c r="V23222" s="213"/>
      <c r="W23222" s="213"/>
      <c r="X23222" s="214"/>
      <c r="Y23222" s="214"/>
      <c r="Z23222" s="214"/>
      <c r="AA23222" s="217"/>
      <c r="AB23222" s="217"/>
      <c r="AC23222" s="217"/>
      <c r="AD23222" s="213"/>
    </row>
    <row r="23223" spans="20:30" x14ac:dyDescent="0.2">
      <c r="T23223" s="212"/>
      <c r="U23223" s="213"/>
      <c r="V23223" s="213"/>
      <c r="W23223" s="213"/>
      <c r="X23223" s="214"/>
      <c r="Y23223" s="214"/>
      <c r="Z23223" s="214"/>
      <c r="AA23223" s="217"/>
      <c r="AB23223" s="217"/>
      <c r="AC23223" s="217"/>
      <c r="AD23223" s="213"/>
    </row>
    <row r="23224" spans="20:30" x14ac:dyDescent="0.2">
      <c r="T23224" s="212"/>
      <c r="U23224" s="213"/>
      <c r="V23224" s="213"/>
      <c r="W23224" s="213"/>
      <c r="X23224" s="214"/>
      <c r="Y23224" s="214"/>
      <c r="Z23224" s="214"/>
      <c r="AA23224" s="217"/>
      <c r="AB23224" s="217"/>
      <c r="AC23224" s="217"/>
      <c r="AD23224" s="213"/>
    </row>
    <row r="23225" spans="20:30" x14ac:dyDescent="0.2">
      <c r="T23225" s="212"/>
      <c r="U23225" s="213"/>
      <c r="V23225" s="213"/>
      <c r="W23225" s="213"/>
      <c r="X23225" s="214"/>
      <c r="Y23225" s="214"/>
      <c r="Z23225" s="214"/>
      <c r="AA23225" s="217"/>
      <c r="AB23225" s="217"/>
      <c r="AC23225" s="217"/>
      <c r="AD23225" s="213"/>
    </row>
    <row r="23226" spans="20:30" x14ac:dyDescent="0.2">
      <c r="T23226" s="212"/>
      <c r="U23226" s="213"/>
      <c r="V23226" s="213"/>
      <c r="W23226" s="213"/>
      <c r="X23226" s="214"/>
      <c r="Y23226" s="214"/>
      <c r="Z23226" s="214"/>
      <c r="AA23226" s="217"/>
      <c r="AB23226" s="217"/>
      <c r="AC23226" s="217"/>
      <c r="AD23226" s="213"/>
    </row>
    <row r="23227" spans="20:30" x14ac:dyDescent="0.2">
      <c r="T23227" s="212"/>
      <c r="U23227" s="213"/>
      <c r="V23227" s="213"/>
      <c r="W23227" s="213"/>
      <c r="X23227" s="214"/>
      <c r="Y23227" s="214"/>
      <c r="Z23227" s="214"/>
      <c r="AA23227" s="217"/>
      <c r="AB23227" s="217"/>
      <c r="AC23227" s="217"/>
      <c r="AD23227" s="213"/>
    </row>
    <row r="23228" spans="20:30" x14ac:dyDescent="0.2">
      <c r="T23228" s="212"/>
      <c r="U23228" s="213"/>
      <c r="V23228" s="213"/>
      <c r="W23228" s="213"/>
      <c r="X23228" s="214"/>
      <c r="Y23228" s="214"/>
      <c r="Z23228" s="214"/>
      <c r="AA23228" s="217"/>
      <c r="AB23228" s="217"/>
      <c r="AC23228" s="217"/>
      <c r="AD23228" s="213"/>
    </row>
    <row r="23229" spans="20:30" x14ac:dyDescent="0.2">
      <c r="T23229" s="212"/>
      <c r="U23229" s="213"/>
      <c r="V23229" s="213"/>
      <c r="W23229" s="213"/>
      <c r="X23229" s="214"/>
      <c r="Y23229" s="214"/>
      <c r="Z23229" s="214"/>
      <c r="AA23229" s="217"/>
      <c r="AB23229" s="217"/>
      <c r="AC23229" s="217"/>
      <c r="AD23229" s="213"/>
    </row>
    <row r="23230" spans="20:30" x14ac:dyDescent="0.2">
      <c r="T23230" s="212"/>
      <c r="U23230" s="213"/>
      <c r="V23230" s="213"/>
      <c r="W23230" s="213"/>
      <c r="X23230" s="214"/>
      <c r="Y23230" s="214"/>
      <c r="Z23230" s="214"/>
      <c r="AA23230" s="217"/>
      <c r="AB23230" s="217"/>
      <c r="AC23230" s="217"/>
      <c r="AD23230" s="213"/>
    </row>
    <row r="23231" spans="20:30" x14ac:dyDescent="0.2">
      <c r="T23231" s="212"/>
      <c r="U23231" s="213"/>
      <c r="V23231" s="213"/>
      <c r="W23231" s="213"/>
      <c r="X23231" s="214"/>
      <c r="Y23231" s="214"/>
      <c r="Z23231" s="214"/>
      <c r="AA23231" s="217"/>
      <c r="AB23231" s="217"/>
      <c r="AC23231" s="217"/>
      <c r="AD23231" s="213"/>
    </row>
    <row r="23232" spans="20:30" x14ac:dyDescent="0.2">
      <c r="T23232" s="212"/>
      <c r="U23232" s="213"/>
      <c r="V23232" s="213"/>
      <c r="W23232" s="213"/>
      <c r="X23232" s="214"/>
      <c r="Y23232" s="214"/>
      <c r="Z23232" s="214"/>
      <c r="AA23232" s="217"/>
      <c r="AB23232" s="217"/>
      <c r="AC23232" s="217"/>
      <c r="AD23232" s="213"/>
    </row>
    <row r="23233" spans="20:30" x14ac:dyDescent="0.2">
      <c r="T23233" s="212"/>
      <c r="U23233" s="213"/>
      <c r="V23233" s="213"/>
      <c r="W23233" s="213"/>
      <c r="X23233" s="214"/>
      <c r="Y23233" s="214"/>
      <c r="Z23233" s="214"/>
      <c r="AA23233" s="217"/>
      <c r="AB23233" s="217"/>
      <c r="AC23233" s="217"/>
      <c r="AD23233" s="213"/>
    </row>
    <row r="23234" spans="20:30" x14ac:dyDescent="0.2">
      <c r="T23234" s="212"/>
      <c r="U23234" s="213"/>
      <c r="V23234" s="213"/>
      <c r="W23234" s="213"/>
      <c r="X23234" s="214"/>
      <c r="Y23234" s="214"/>
      <c r="Z23234" s="214"/>
      <c r="AA23234" s="217"/>
      <c r="AB23234" s="217"/>
      <c r="AC23234" s="217"/>
      <c r="AD23234" s="213"/>
    </row>
    <row r="23235" spans="20:30" x14ac:dyDescent="0.2">
      <c r="T23235" s="212"/>
      <c r="U23235" s="213"/>
      <c r="V23235" s="213"/>
      <c r="W23235" s="213"/>
      <c r="X23235" s="214"/>
      <c r="Y23235" s="214"/>
      <c r="Z23235" s="214"/>
      <c r="AA23235" s="217"/>
      <c r="AB23235" s="217"/>
      <c r="AC23235" s="217"/>
      <c r="AD23235" s="213"/>
    </row>
    <row r="23236" spans="20:30" x14ac:dyDescent="0.2">
      <c r="T23236" s="212"/>
      <c r="U23236" s="213"/>
      <c r="V23236" s="213"/>
      <c r="W23236" s="213"/>
      <c r="X23236" s="214"/>
      <c r="Y23236" s="214"/>
      <c r="Z23236" s="214"/>
      <c r="AA23236" s="217"/>
      <c r="AB23236" s="217"/>
      <c r="AC23236" s="217"/>
      <c r="AD23236" s="213"/>
    </row>
    <row r="23237" spans="20:30" x14ac:dyDescent="0.2">
      <c r="T23237" s="212"/>
      <c r="U23237" s="213"/>
      <c r="V23237" s="213"/>
      <c r="W23237" s="213"/>
      <c r="X23237" s="214"/>
      <c r="Y23237" s="214"/>
      <c r="Z23237" s="214"/>
      <c r="AA23237" s="217"/>
      <c r="AB23237" s="217"/>
      <c r="AC23237" s="217"/>
      <c r="AD23237" s="213"/>
    </row>
    <row r="23238" spans="20:30" x14ac:dyDescent="0.2">
      <c r="T23238" s="212"/>
      <c r="U23238" s="213"/>
      <c r="V23238" s="213"/>
      <c r="W23238" s="213"/>
      <c r="X23238" s="214"/>
      <c r="Y23238" s="214"/>
      <c r="Z23238" s="214"/>
      <c r="AA23238" s="217"/>
      <c r="AB23238" s="217"/>
      <c r="AC23238" s="217"/>
      <c r="AD23238" s="213"/>
    </row>
    <row r="23239" spans="20:30" x14ac:dyDescent="0.2">
      <c r="T23239" s="212"/>
      <c r="U23239" s="213"/>
      <c r="V23239" s="213"/>
      <c r="W23239" s="213"/>
      <c r="X23239" s="214"/>
      <c r="Y23239" s="214"/>
      <c r="Z23239" s="214"/>
      <c r="AA23239" s="217"/>
      <c r="AB23239" s="217"/>
      <c r="AC23239" s="217"/>
      <c r="AD23239" s="213"/>
    </row>
    <row r="23240" spans="20:30" x14ac:dyDescent="0.2">
      <c r="T23240" s="212"/>
      <c r="U23240" s="213"/>
      <c r="V23240" s="213"/>
      <c r="W23240" s="213"/>
      <c r="X23240" s="214"/>
      <c r="Y23240" s="214"/>
      <c r="Z23240" s="214"/>
      <c r="AA23240" s="217"/>
      <c r="AB23240" s="217"/>
      <c r="AC23240" s="217"/>
      <c r="AD23240" s="213"/>
    </row>
    <row r="23241" spans="20:30" x14ac:dyDescent="0.2">
      <c r="T23241" s="212"/>
      <c r="U23241" s="213"/>
      <c r="V23241" s="213"/>
      <c r="W23241" s="213"/>
      <c r="X23241" s="214"/>
      <c r="Y23241" s="214"/>
      <c r="Z23241" s="214"/>
      <c r="AA23241" s="217"/>
      <c r="AB23241" s="217"/>
      <c r="AC23241" s="217"/>
      <c r="AD23241" s="213"/>
    </row>
    <row r="23242" spans="20:30" x14ac:dyDescent="0.2">
      <c r="T23242" s="212"/>
      <c r="U23242" s="213"/>
      <c r="V23242" s="213"/>
      <c r="W23242" s="213"/>
      <c r="X23242" s="214"/>
      <c r="Y23242" s="214"/>
      <c r="Z23242" s="214"/>
      <c r="AA23242" s="217"/>
      <c r="AB23242" s="217"/>
      <c r="AC23242" s="217"/>
      <c r="AD23242" s="213"/>
    </row>
    <row r="23243" spans="20:30" x14ac:dyDescent="0.2">
      <c r="T23243" s="212"/>
      <c r="U23243" s="213"/>
      <c r="V23243" s="213"/>
      <c r="W23243" s="213"/>
      <c r="X23243" s="214"/>
      <c r="Y23243" s="214"/>
      <c r="Z23243" s="214"/>
      <c r="AA23243" s="217"/>
      <c r="AB23243" s="217"/>
      <c r="AC23243" s="217"/>
      <c r="AD23243" s="213"/>
    </row>
    <row r="23244" spans="20:30" x14ac:dyDescent="0.2">
      <c r="T23244" s="212"/>
      <c r="U23244" s="213"/>
      <c r="V23244" s="213"/>
      <c r="W23244" s="213"/>
      <c r="X23244" s="214"/>
      <c r="Y23244" s="214"/>
      <c r="Z23244" s="214"/>
      <c r="AA23244" s="217"/>
      <c r="AB23244" s="217"/>
      <c r="AC23244" s="217"/>
      <c r="AD23244" s="213"/>
    </row>
    <row r="23245" spans="20:30" x14ac:dyDescent="0.2">
      <c r="T23245" s="212"/>
      <c r="U23245" s="213"/>
      <c r="V23245" s="213"/>
      <c r="W23245" s="213"/>
      <c r="X23245" s="214"/>
      <c r="Y23245" s="214"/>
      <c r="Z23245" s="214"/>
      <c r="AA23245" s="217"/>
      <c r="AB23245" s="217"/>
      <c r="AC23245" s="217"/>
      <c r="AD23245" s="213"/>
    </row>
    <row r="23246" spans="20:30" x14ac:dyDescent="0.2">
      <c r="T23246" s="212"/>
      <c r="U23246" s="213"/>
      <c r="V23246" s="213"/>
      <c r="W23246" s="213"/>
      <c r="X23246" s="214"/>
      <c r="Y23246" s="214"/>
      <c r="Z23246" s="214"/>
      <c r="AA23246" s="217"/>
      <c r="AB23246" s="217"/>
      <c r="AC23246" s="217"/>
      <c r="AD23246" s="213"/>
    </row>
    <row r="23247" spans="20:30" x14ac:dyDescent="0.2">
      <c r="T23247" s="212"/>
      <c r="U23247" s="213"/>
      <c r="V23247" s="213"/>
      <c r="W23247" s="213"/>
      <c r="X23247" s="214"/>
      <c r="Y23247" s="214"/>
      <c r="Z23247" s="214"/>
      <c r="AA23247" s="217"/>
      <c r="AB23247" s="217"/>
      <c r="AC23247" s="217"/>
      <c r="AD23247" s="213"/>
    </row>
    <row r="23248" spans="20:30" x14ac:dyDescent="0.2">
      <c r="T23248" s="212"/>
      <c r="U23248" s="213"/>
      <c r="V23248" s="213"/>
      <c r="W23248" s="213"/>
      <c r="X23248" s="214"/>
      <c r="Y23248" s="214"/>
      <c r="Z23248" s="214"/>
      <c r="AA23248" s="217"/>
      <c r="AB23248" s="217"/>
      <c r="AC23248" s="217"/>
      <c r="AD23248" s="213"/>
    </row>
    <row r="23249" spans="20:30" x14ac:dyDescent="0.2">
      <c r="T23249" s="212"/>
      <c r="U23249" s="213"/>
      <c r="V23249" s="213"/>
      <c r="W23249" s="213"/>
      <c r="X23249" s="214"/>
      <c r="Y23249" s="214"/>
      <c r="Z23249" s="214"/>
      <c r="AA23249" s="217"/>
      <c r="AB23249" s="217"/>
      <c r="AC23249" s="217"/>
      <c r="AD23249" s="213"/>
    </row>
    <row r="23250" spans="20:30" x14ac:dyDescent="0.2">
      <c r="T23250" s="212"/>
      <c r="U23250" s="213"/>
      <c r="V23250" s="213"/>
      <c r="W23250" s="213"/>
      <c r="X23250" s="214"/>
      <c r="Y23250" s="214"/>
      <c r="Z23250" s="214"/>
      <c r="AA23250" s="217"/>
      <c r="AB23250" s="217"/>
      <c r="AC23250" s="217"/>
      <c r="AD23250" s="213"/>
    </row>
    <row r="23251" spans="20:30" x14ac:dyDescent="0.2">
      <c r="T23251" s="212"/>
      <c r="U23251" s="213"/>
      <c r="V23251" s="213"/>
      <c r="W23251" s="213"/>
      <c r="X23251" s="214"/>
      <c r="Y23251" s="214"/>
      <c r="Z23251" s="214"/>
      <c r="AA23251" s="217"/>
      <c r="AB23251" s="217"/>
      <c r="AC23251" s="217"/>
      <c r="AD23251" s="213"/>
    </row>
    <row r="23252" spans="20:30" x14ac:dyDescent="0.2">
      <c r="T23252" s="212"/>
      <c r="U23252" s="213"/>
      <c r="V23252" s="213"/>
      <c r="W23252" s="213"/>
      <c r="X23252" s="214"/>
      <c r="Y23252" s="214"/>
      <c r="Z23252" s="214"/>
      <c r="AA23252" s="217"/>
      <c r="AB23252" s="217"/>
      <c r="AC23252" s="217"/>
      <c r="AD23252" s="213"/>
    </row>
    <row r="23253" spans="20:30" x14ac:dyDescent="0.2">
      <c r="T23253" s="212"/>
      <c r="U23253" s="213"/>
      <c r="V23253" s="213"/>
      <c r="W23253" s="213"/>
      <c r="X23253" s="214"/>
      <c r="Y23253" s="214"/>
      <c r="Z23253" s="214"/>
      <c r="AA23253" s="217"/>
      <c r="AB23253" s="217"/>
      <c r="AC23253" s="217"/>
      <c r="AD23253" s="213"/>
    </row>
    <row r="23254" spans="20:30" x14ac:dyDescent="0.2">
      <c r="T23254" s="212"/>
      <c r="U23254" s="213"/>
      <c r="V23254" s="213"/>
      <c r="W23254" s="213"/>
      <c r="X23254" s="214"/>
      <c r="Y23254" s="214"/>
      <c r="Z23254" s="214"/>
      <c r="AA23254" s="217"/>
      <c r="AB23254" s="217"/>
      <c r="AC23254" s="217"/>
      <c r="AD23254" s="213"/>
    </row>
    <row r="23255" spans="20:30" x14ac:dyDescent="0.2">
      <c r="T23255" s="212"/>
      <c r="U23255" s="213"/>
      <c r="V23255" s="213"/>
      <c r="W23255" s="213"/>
      <c r="X23255" s="214"/>
      <c r="Y23255" s="214"/>
      <c r="Z23255" s="214"/>
      <c r="AA23255" s="217"/>
      <c r="AB23255" s="217"/>
      <c r="AC23255" s="217"/>
      <c r="AD23255" s="213"/>
    </row>
    <row r="23256" spans="20:30" x14ac:dyDescent="0.2">
      <c r="T23256" s="212"/>
      <c r="U23256" s="213"/>
      <c r="V23256" s="213"/>
      <c r="W23256" s="213"/>
      <c r="X23256" s="214"/>
      <c r="Y23256" s="214"/>
      <c r="Z23256" s="214"/>
      <c r="AA23256" s="217"/>
      <c r="AB23256" s="217"/>
      <c r="AC23256" s="217"/>
      <c r="AD23256" s="213"/>
    </row>
    <row r="23257" spans="20:30" x14ac:dyDescent="0.2">
      <c r="T23257" s="212"/>
      <c r="U23257" s="213"/>
      <c r="V23257" s="213"/>
      <c r="W23257" s="213"/>
      <c r="X23257" s="214"/>
      <c r="Y23257" s="214"/>
      <c r="Z23257" s="214"/>
      <c r="AA23257" s="217"/>
      <c r="AB23257" s="217"/>
      <c r="AC23257" s="217"/>
      <c r="AD23257" s="213"/>
    </row>
    <row r="23258" spans="20:30" x14ac:dyDescent="0.2">
      <c r="T23258" s="212"/>
      <c r="U23258" s="213"/>
      <c r="V23258" s="213"/>
      <c r="W23258" s="213"/>
      <c r="X23258" s="214"/>
      <c r="Y23258" s="214"/>
      <c r="Z23258" s="214"/>
      <c r="AA23258" s="217"/>
      <c r="AB23258" s="217"/>
      <c r="AC23258" s="217"/>
      <c r="AD23258" s="213"/>
    </row>
    <row r="23259" spans="20:30" x14ac:dyDescent="0.2">
      <c r="T23259" s="212"/>
      <c r="U23259" s="213"/>
      <c r="V23259" s="213"/>
      <c r="W23259" s="213"/>
      <c r="X23259" s="214"/>
      <c r="Y23259" s="214"/>
      <c r="Z23259" s="214"/>
      <c r="AA23259" s="217"/>
      <c r="AB23259" s="217"/>
      <c r="AC23259" s="217"/>
      <c r="AD23259" s="213"/>
    </row>
    <row r="23260" spans="20:30" x14ac:dyDescent="0.2">
      <c r="T23260" s="212"/>
      <c r="U23260" s="213"/>
      <c r="V23260" s="213"/>
      <c r="W23260" s="213"/>
      <c r="X23260" s="214"/>
      <c r="Y23260" s="214"/>
      <c r="Z23260" s="214"/>
      <c r="AA23260" s="217"/>
      <c r="AB23260" s="217"/>
      <c r="AC23260" s="217"/>
      <c r="AD23260" s="213"/>
    </row>
    <row r="23261" spans="20:30" x14ac:dyDescent="0.2">
      <c r="T23261" s="212"/>
      <c r="U23261" s="213"/>
      <c r="V23261" s="213"/>
      <c r="W23261" s="213"/>
      <c r="X23261" s="214"/>
      <c r="Y23261" s="214"/>
      <c r="Z23261" s="214"/>
      <c r="AA23261" s="217"/>
      <c r="AB23261" s="217"/>
      <c r="AC23261" s="217"/>
      <c r="AD23261" s="213"/>
    </row>
    <row r="23262" spans="20:30" x14ac:dyDescent="0.2">
      <c r="T23262" s="212"/>
      <c r="U23262" s="213"/>
      <c r="V23262" s="213"/>
      <c r="W23262" s="213"/>
      <c r="X23262" s="214"/>
      <c r="Y23262" s="214"/>
      <c r="Z23262" s="214"/>
      <c r="AA23262" s="217"/>
      <c r="AB23262" s="217"/>
      <c r="AC23262" s="217"/>
      <c r="AD23262" s="213"/>
    </row>
    <row r="23263" spans="20:30" x14ac:dyDescent="0.2">
      <c r="T23263" s="212"/>
      <c r="U23263" s="213"/>
      <c r="V23263" s="213"/>
      <c r="W23263" s="213"/>
      <c r="X23263" s="214"/>
      <c r="Y23263" s="214"/>
      <c r="Z23263" s="214"/>
      <c r="AA23263" s="217"/>
      <c r="AB23263" s="217"/>
      <c r="AC23263" s="217"/>
      <c r="AD23263" s="213"/>
    </row>
    <row r="23264" spans="20:30" x14ac:dyDescent="0.2">
      <c r="T23264" s="212"/>
      <c r="U23264" s="213"/>
      <c r="V23264" s="213"/>
      <c r="W23264" s="213"/>
      <c r="X23264" s="214"/>
      <c r="Y23264" s="214"/>
      <c r="Z23264" s="214"/>
      <c r="AA23264" s="217"/>
      <c r="AB23264" s="217"/>
      <c r="AC23264" s="217"/>
      <c r="AD23264" s="213"/>
    </row>
    <row r="23265" spans="20:30" x14ac:dyDescent="0.2">
      <c r="T23265" s="212"/>
      <c r="U23265" s="213"/>
      <c r="V23265" s="213"/>
      <c r="W23265" s="213"/>
      <c r="X23265" s="214"/>
      <c r="Y23265" s="214"/>
      <c r="Z23265" s="214"/>
      <c r="AA23265" s="217"/>
      <c r="AB23265" s="217"/>
      <c r="AC23265" s="217"/>
      <c r="AD23265" s="213"/>
    </row>
    <row r="23266" spans="20:30" x14ac:dyDescent="0.2">
      <c r="T23266" s="212"/>
      <c r="U23266" s="213"/>
      <c r="V23266" s="213"/>
      <c r="W23266" s="213"/>
      <c r="X23266" s="214"/>
      <c r="Y23266" s="214"/>
      <c r="Z23266" s="214"/>
      <c r="AA23266" s="217"/>
      <c r="AB23266" s="217"/>
      <c r="AC23266" s="217"/>
      <c r="AD23266" s="213"/>
    </row>
    <row r="23267" spans="20:30" x14ac:dyDescent="0.2">
      <c r="T23267" s="212"/>
      <c r="U23267" s="213"/>
      <c r="V23267" s="213"/>
      <c r="W23267" s="213"/>
      <c r="X23267" s="214"/>
      <c r="Y23267" s="214"/>
      <c r="Z23267" s="214"/>
      <c r="AA23267" s="217"/>
      <c r="AB23267" s="217"/>
      <c r="AC23267" s="217"/>
      <c r="AD23267" s="213"/>
    </row>
    <row r="23268" spans="20:30" x14ac:dyDescent="0.2">
      <c r="T23268" s="212"/>
      <c r="U23268" s="213"/>
      <c r="V23268" s="213"/>
      <c r="W23268" s="213"/>
      <c r="X23268" s="214"/>
      <c r="Y23268" s="214"/>
      <c r="Z23268" s="214"/>
      <c r="AA23268" s="217"/>
      <c r="AB23268" s="217"/>
      <c r="AC23268" s="217"/>
      <c r="AD23268" s="213"/>
    </row>
    <row r="23269" spans="20:30" x14ac:dyDescent="0.2">
      <c r="T23269" s="212"/>
      <c r="U23269" s="213"/>
      <c r="V23269" s="213"/>
      <c r="W23269" s="213"/>
      <c r="X23269" s="214"/>
      <c r="Y23269" s="214"/>
      <c r="Z23269" s="214"/>
      <c r="AA23269" s="217"/>
      <c r="AB23269" s="217"/>
      <c r="AC23269" s="217"/>
      <c r="AD23269" s="213"/>
    </row>
    <row r="23270" spans="20:30" x14ac:dyDescent="0.2">
      <c r="T23270" s="212"/>
      <c r="U23270" s="213"/>
      <c r="V23270" s="213"/>
      <c r="W23270" s="213"/>
      <c r="X23270" s="214"/>
      <c r="Y23270" s="214"/>
      <c r="Z23270" s="214"/>
      <c r="AA23270" s="217"/>
      <c r="AB23270" s="217"/>
      <c r="AC23270" s="217"/>
      <c r="AD23270" s="213"/>
    </row>
    <row r="23271" spans="20:30" x14ac:dyDescent="0.2">
      <c r="T23271" s="212"/>
      <c r="U23271" s="213"/>
      <c r="V23271" s="213"/>
      <c r="W23271" s="213"/>
      <c r="X23271" s="214"/>
      <c r="Y23271" s="214"/>
      <c r="Z23271" s="214"/>
      <c r="AA23271" s="217"/>
      <c r="AB23271" s="217"/>
      <c r="AC23271" s="217"/>
      <c r="AD23271" s="213"/>
    </row>
    <row r="23272" spans="20:30" x14ac:dyDescent="0.2">
      <c r="T23272" s="212"/>
      <c r="U23272" s="213"/>
      <c r="V23272" s="213"/>
      <c r="W23272" s="213"/>
      <c r="X23272" s="214"/>
      <c r="Y23272" s="214"/>
      <c r="Z23272" s="214"/>
      <c r="AA23272" s="217"/>
      <c r="AB23272" s="217"/>
      <c r="AC23272" s="217"/>
      <c r="AD23272" s="213"/>
    </row>
    <row r="23273" spans="20:30" x14ac:dyDescent="0.2">
      <c r="T23273" s="212"/>
      <c r="U23273" s="213"/>
      <c r="V23273" s="213"/>
      <c r="W23273" s="213"/>
      <c r="X23273" s="214"/>
      <c r="Y23273" s="214"/>
      <c r="Z23273" s="214"/>
      <c r="AA23273" s="217"/>
      <c r="AB23273" s="217"/>
      <c r="AC23273" s="217"/>
      <c r="AD23273" s="213"/>
    </row>
    <row r="23274" spans="20:30" x14ac:dyDescent="0.2">
      <c r="T23274" s="212"/>
      <c r="U23274" s="213"/>
      <c r="V23274" s="213"/>
      <c r="W23274" s="213"/>
      <c r="X23274" s="214"/>
      <c r="Y23274" s="214"/>
      <c r="Z23274" s="214"/>
      <c r="AA23274" s="217"/>
      <c r="AB23274" s="217"/>
      <c r="AC23274" s="217"/>
      <c r="AD23274" s="213"/>
    </row>
    <row r="23275" spans="20:30" x14ac:dyDescent="0.2">
      <c r="T23275" s="212"/>
      <c r="U23275" s="213"/>
      <c r="V23275" s="213"/>
      <c r="W23275" s="213"/>
      <c r="X23275" s="214"/>
      <c r="Y23275" s="214"/>
      <c r="Z23275" s="214"/>
      <c r="AA23275" s="217"/>
      <c r="AB23275" s="217"/>
      <c r="AC23275" s="217"/>
      <c r="AD23275" s="213"/>
    </row>
    <row r="23276" spans="20:30" x14ac:dyDescent="0.2">
      <c r="T23276" s="212"/>
      <c r="U23276" s="213"/>
      <c r="V23276" s="213"/>
      <c r="W23276" s="213"/>
      <c r="X23276" s="214"/>
      <c r="Y23276" s="214"/>
      <c r="Z23276" s="214"/>
      <c r="AA23276" s="217"/>
      <c r="AB23276" s="217"/>
      <c r="AC23276" s="217"/>
      <c r="AD23276" s="213"/>
    </row>
    <row r="23277" spans="20:30" x14ac:dyDescent="0.2">
      <c r="T23277" s="212"/>
      <c r="U23277" s="213"/>
      <c r="V23277" s="213"/>
      <c r="W23277" s="213"/>
      <c r="X23277" s="214"/>
      <c r="Y23277" s="214"/>
      <c r="Z23277" s="214"/>
      <c r="AA23277" s="217"/>
      <c r="AB23277" s="217"/>
      <c r="AC23277" s="217"/>
      <c r="AD23277" s="213"/>
    </row>
    <row r="23278" spans="20:30" x14ac:dyDescent="0.2">
      <c r="T23278" s="212"/>
      <c r="U23278" s="213"/>
      <c r="V23278" s="213"/>
      <c r="W23278" s="213"/>
      <c r="X23278" s="214"/>
      <c r="Y23278" s="214"/>
      <c r="Z23278" s="214"/>
      <c r="AA23278" s="217"/>
      <c r="AB23278" s="217"/>
      <c r="AC23278" s="217"/>
      <c r="AD23278" s="213"/>
    </row>
    <row r="23279" spans="20:30" x14ac:dyDescent="0.2">
      <c r="T23279" s="212"/>
      <c r="U23279" s="213"/>
      <c r="V23279" s="213"/>
      <c r="W23279" s="213"/>
      <c r="X23279" s="214"/>
      <c r="Y23279" s="214"/>
      <c r="Z23279" s="214"/>
      <c r="AA23279" s="217"/>
      <c r="AB23279" s="217"/>
      <c r="AC23279" s="217"/>
      <c r="AD23279" s="213"/>
    </row>
    <row r="23280" spans="20:30" x14ac:dyDescent="0.2">
      <c r="T23280" s="212"/>
      <c r="U23280" s="213"/>
      <c r="V23280" s="213"/>
      <c r="W23280" s="213"/>
      <c r="X23280" s="214"/>
      <c r="Y23280" s="214"/>
      <c r="Z23280" s="214"/>
      <c r="AA23280" s="217"/>
      <c r="AB23280" s="217"/>
      <c r="AC23280" s="217"/>
      <c r="AD23280" s="213"/>
    </row>
    <row r="23281" spans="20:30" x14ac:dyDescent="0.2">
      <c r="T23281" s="212"/>
      <c r="U23281" s="213"/>
      <c r="V23281" s="213"/>
      <c r="W23281" s="213"/>
      <c r="X23281" s="214"/>
      <c r="Y23281" s="214"/>
      <c r="Z23281" s="214"/>
      <c r="AA23281" s="217"/>
      <c r="AB23281" s="217"/>
      <c r="AC23281" s="217"/>
      <c r="AD23281" s="213"/>
    </row>
    <row r="23282" spans="20:30" x14ac:dyDescent="0.2">
      <c r="T23282" s="212"/>
      <c r="U23282" s="213"/>
      <c r="V23282" s="213"/>
      <c r="W23282" s="213"/>
      <c r="X23282" s="214"/>
      <c r="Y23282" s="214"/>
      <c r="Z23282" s="214"/>
      <c r="AA23282" s="217"/>
      <c r="AB23282" s="217"/>
      <c r="AC23282" s="217"/>
      <c r="AD23282" s="213"/>
    </row>
    <row r="23283" spans="20:30" x14ac:dyDescent="0.2">
      <c r="T23283" s="212"/>
      <c r="U23283" s="213"/>
      <c r="V23283" s="213"/>
      <c r="W23283" s="213"/>
      <c r="X23283" s="214"/>
      <c r="Y23283" s="214"/>
      <c r="Z23283" s="214"/>
      <c r="AA23283" s="217"/>
      <c r="AB23283" s="217"/>
      <c r="AC23283" s="217"/>
      <c r="AD23283" s="213"/>
    </row>
    <row r="23284" spans="20:30" x14ac:dyDescent="0.2">
      <c r="T23284" s="212"/>
      <c r="U23284" s="213"/>
      <c r="V23284" s="213"/>
      <c r="W23284" s="213"/>
      <c r="X23284" s="214"/>
      <c r="Y23284" s="214"/>
      <c r="Z23284" s="214"/>
      <c r="AA23284" s="217"/>
      <c r="AB23284" s="217"/>
      <c r="AC23284" s="217"/>
      <c r="AD23284" s="213"/>
    </row>
    <row r="23285" spans="20:30" x14ac:dyDescent="0.2">
      <c r="T23285" s="212"/>
      <c r="U23285" s="213"/>
      <c r="V23285" s="213"/>
      <c r="W23285" s="213"/>
      <c r="X23285" s="214"/>
      <c r="Y23285" s="214"/>
      <c r="Z23285" s="214"/>
      <c r="AA23285" s="217"/>
      <c r="AB23285" s="217"/>
      <c r="AC23285" s="217"/>
      <c r="AD23285" s="213"/>
    </row>
    <row r="23286" spans="20:30" x14ac:dyDescent="0.2">
      <c r="T23286" s="212"/>
      <c r="U23286" s="213"/>
      <c r="V23286" s="213"/>
      <c r="W23286" s="213"/>
      <c r="X23286" s="214"/>
      <c r="Y23286" s="214"/>
      <c r="Z23286" s="214"/>
      <c r="AA23286" s="217"/>
      <c r="AB23286" s="217"/>
      <c r="AC23286" s="217"/>
      <c r="AD23286" s="213"/>
    </row>
    <row r="23287" spans="20:30" x14ac:dyDescent="0.2">
      <c r="T23287" s="212"/>
      <c r="U23287" s="213"/>
      <c r="V23287" s="213"/>
      <c r="W23287" s="213"/>
      <c r="X23287" s="214"/>
      <c r="Y23287" s="214"/>
      <c r="Z23287" s="214"/>
      <c r="AA23287" s="217"/>
      <c r="AB23287" s="217"/>
      <c r="AC23287" s="217"/>
      <c r="AD23287" s="213"/>
    </row>
    <row r="23288" spans="20:30" x14ac:dyDescent="0.2">
      <c r="T23288" s="212"/>
      <c r="U23288" s="213"/>
      <c r="V23288" s="213"/>
      <c r="W23288" s="213"/>
      <c r="X23288" s="214"/>
      <c r="Y23288" s="214"/>
      <c r="Z23288" s="214"/>
      <c r="AA23288" s="217"/>
      <c r="AB23288" s="217"/>
      <c r="AC23288" s="217"/>
      <c r="AD23288" s="213"/>
    </row>
    <row r="23289" spans="20:30" x14ac:dyDescent="0.2">
      <c r="T23289" s="212"/>
      <c r="U23289" s="213"/>
      <c r="V23289" s="213"/>
      <c r="W23289" s="213"/>
      <c r="X23289" s="214"/>
      <c r="Y23289" s="214"/>
      <c r="Z23289" s="214"/>
      <c r="AA23289" s="217"/>
      <c r="AB23289" s="217"/>
      <c r="AC23289" s="217"/>
      <c r="AD23289" s="213"/>
    </row>
    <row r="23290" spans="20:30" x14ac:dyDescent="0.2">
      <c r="T23290" s="212"/>
      <c r="U23290" s="213"/>
      <c r="V23290" s="213"/>
      <c r="W23290" s="213"/>
      <c r="X23290" s="214"/>
      <c r="Y23290" s="214"/>
      <c r="Z23290" s="214"/>
      <c r="AA23290" s="217"/>
      <c r="AB23290" s="217"/>
      <c r="AC23290" s="217"/>
      <c r="AD23290" s="213"/>
    </row>
    <row r="23291" spans="20:30" x14ac:dyDescent="0.2">
      <c r="T23291" s="212"/>
      <c r="U23291" s="213"/>
      <c r="V23291" s="213"/>
      <c r="W23291" s="213"/>
      <c r="X23291" s="214"/>
      <c r="Y23291" s="214"/>
      <c r="Z23291" s="214"/>
      <c r="AA23291" s="217"/>
      <c r="AB23291" s="217"/>
      <c r="AC23291" s="217"/>
      <c r="AD23291" s="213"/>
    </row>
    <row r="23292" spans="20:30" x14ac:dyDescent="0.2">
      <c r="T23292" s="212"/>
      <c r="U23292" s="213"/>
      <c r="V23292" s="213"/>
      <c r="W23292" s="213"/>
      <c r="X23292" s="214"/>
      <c r="Y23292" s="214"/>
      <c r="Z23292" s="214"/>
      <c r="AA23292" s="217"/>
      <c r="AB23292" s="217"/>
      <c r="AC23292" s="217"/>
      <c r="AD23292" s="213"/>
    </row>
    <row r="23293" spans="20:30" x14ac:dyDescent="0.2">
      <c r="T23293" s="212"/>
      <c r="U23293" s="213"/>
      <c r="V23293" s="213"/>
      <c r="W23293" s="213"/>
      <c r="X23293" s="214"/>
      <c r="Y23293" s="214"/>
      <c r="Z23293" s="214"/>
      <c r="AA23293" s="217"/>
      <c r="AB23293" s="217"/>
      <c r="AC23293" s="217"/>
      <c r="AD23293" s="213"/>
    </row>
    <row r="23294" spans="20:30" x14ac:dyDescent="0.2">
      <c r="T23294" s="212"/>
      <c r="U23294" s="213"/>
      <c r="V23294" s="213"/>
      <c r="W23294" s="213"/>
      <c r="X23294" s="214"/>
      <c r="Y23294" s="214"/>
      <c r="Z23294" s="214"/>
      <c r="AA23294" s="217"/>
      <c r="AB23294" s="217"/>
      <c r="AC23294" s="217"/>
      <c r="AD23294" s="213"/>
    </row>
    <row r="23295" spans="20:30" x14ac:dyDescent="0.2">
      <c r="T23295" s="212"/>
      <c r="U23295" s="213"/>
      <c r="V23295" s="213"/>
      <c r="W23295" s="213"/>
      <c r="X23295" s="214"/>
      <c r="Y23295" s="214"/>
      <c r="Z23295" s="214"/>
      <c r="AA23295" s="217"/>
      <c r="AB23295" s="217"/>
      <c r="AC23295" s="217"/>
      <c r="AD23295" s="213"/>
    </row>
    <row r="23296" spans="20:30" x14ac:dyDescent="0.2">
      <c r="T23296" s="212"/>
      <c r="U23296" s="213"/>
      <c r="V23296" s="213"/>
      <c r="W23296" s="213"/>
      <c r="X23296" s="214"/>
      <c r="Y23296" s="214"/>
      <c r="Z23296" s="214"/>
      <c r="AA23296" s="217"/>
      <c r="AB23296" s="217"/>
      <c r="AC23296" s="217"/>
      <c r="AD23296" s="213"/>
    </row>
    <row r="23297" spans="20:30" x14ac:dyDescent="0.2">
      <c r="T23297" s="212"/>
      <c r="U23297" s="213"/>
      <c r="V23297" s="213"/>
      <c r="W23297" s="213"/>
      <c r="X23297" s="214"/>
      <c r="Y23297" s="214"/>
      <c r="Z23297" s="214"/>
      <c r="AA23297" s="217"/>
      <c r="AB23297" s="217"/>
      <c r="AC23297" s="217"/>
      <c r="AD23297" s="213"/>
    </row>
    <row r="23298" spans="20:30" x14ac:dyDescent="0.2">
      <c r="T23298" s="212"/>
      <c r="U23298" s="213"/>
      <c r="V23298" s="213"/>
      <c r="W23298" s="213"/>
      <c r="X23298" s="214"/>
      <c r="Y23298" s="214"/>
      <c r="Z23298" s="214"/>
      <c r="AA23298" s="217"/>
      <c r="AB23298" s="217"/>
      <c r="AC23298" s="217"/>
      <c r="AD23298" s="213"/>
    </row>
    <row r="23299" spans="20:30" x14ac:dyDescent="0.2">
      <c r="T23299" s="212"/>
      <c r="U23299" s="213"/>
      <c r="V23299" s="213"/>
      <c r="W23299" s="213"/>
      <c r="X23299" s="214"/>
      <c r="Y23299" s="214"/>
      <c r="Z23299" s="214"/>
      <c r="AA23299" s="217"/>
      <c r="AB23299" s="217"/>
      <c r="AC23299" s="217"/>
      <c r="AD23299" s="213"/>
    </row>
    <row r="23300" spans="20:30" x14ac:dyDescent="0.2">
      <c r="T23300" s="212"/>
      <c r="U23300" s="213"/>
      <c r="V23300" s="213"/>
      <c r="W23300" s="213"/>
      <c r="X23300" s="214"/>
      <c r="Y23300" s="214"/>
      <c r="Z23300" s="214"/>
      <c r="AA23300" s="217"/>
      <c r="AB23300" s="217"/>
      <c r="AC23300" s="217"/>
      <c r="AD23300" s="213"/>
    </row>
    <row r="23301" spans="20:30" x14ac:dyDescent="0.2">
      <c r="T23301" s="212"/>
      <c r="U23301" s="213"/>
      <c r="V23301" s="213"/>
      <c r="W23301" s="213"/>
      <c r="X23301" s="214"/>
      <c r="Y23301" s="214"/>
      <c r="Z23301" s="214"/>
      <c r="AA23301" s="217"/>
      <c r="AB23301" s="217"/>
      <c r="AC23301" s="217"/>
      <c r="AD23301" s="213"/>
    </row>
    <row r="23302" spans="20:30" x14ac:dyDescent="0.2">
      <c r="T23302" s="212"/>
      <c r="U23302" s="213"/>
      <c r="V23302" s="213"/>
      <c r="W23302" s="213"/>
      <c r="X23302" s="214"/>
      <c r="Y23302" s="214"/>
      <c r="Z23302" s="214"/>
      <c r="AA23302" s="217"/>
      <c r="AB23302" s="217"/>
      <c r="AC23302" s="217"/>
      <c r="AD23302" s="213"/>
    </row>
    <row r="23303" spans="20:30" x14ac:dyDescent="0.2">
      <c r="T23303" s="212"/>
      <c r="U23303" s="213"/>
      <c r="V23303" s="213"/>
      <c r="W23303" s="213"/>
      <c r="X23303" s="214"/>
      <c r="Y23303" s="214"/>
      <c r="Z23303" s="214"/>
      <c r="AA23303" s="217"/>
      <c r="AB23303" s="217"/>
      <c r="AC23303" s="217"/>
      <c r="AD23303" s="213"/>
    </row>
    <row r="23304" spans="20:30" x14ac:dyDescent="0.2">
      <c r="T23304" s="212"/>
      <c r="U23304" s="213"/>
      <c r="V23304" s="213"/>
      <c r="W23304" s="213"/>
      <c r="X23304" s="214"/>
      <c r="Y23304" s="214"/>
      <c r="Z23304" s="214"/>
      <c r="AA23304" s="217"/>
      <c r="AB23304" s="217"/>
      <c r="AC23304" s="217"/>
      <c r="AD23304" s="213"/>
    </row>
    <row r="23305" spans="20:30" x14ac:dyDescent="0.2">
      <c r="T23305" s="212"/>
      <c r="U23305" s="213"/>
      <c r="V23305" s="213"/>
      <c r="W23305" s="213"/>
      <c r="X23305" s="214"/>
      <c r="Y23305" s="214"/>
      <c r="Z23305" s="214"/>
      <c r="AA23305" s="217"/>
      <c r="AB23305" s="217"/>
      <c r="AC23305" s="217"/>
      <c r="AD23305" s="213"/>
    </row>
    <row r="23306" spans="20:30" x14ac:dyDescent="0.2">
      <c r="T23306" s="212"/>
      <c r="U23306" s="213"/>
      <c r="V23306" s="213"/>
      <c r="W23306" s="213"/>
      <c r="X23306" s="214"/>
      <c r="Y23306" s="214"/>
      <c r="Z23306" s="214"/>
      <c r="AA23306" s="217"/>
      <c r="AB23306" s="217"/>
      <c r="AC23306" s="217"/>
      <c r="AD23306" s="213"/>
    </row>
    <row r="23307" spans="20:30" x14ac:dyDescent="0.2">
      <c r="T23307" s="212"/>
      <c r="U23307" s="213"/>
      <c r="V23307" s="213"/>
      <c r="W23307" s="213"/>
      <c r="X23307" s="214"/>
      <c r="Y23307" s="214"/>
      <c r="Z23307" s="214"/>
      <c r="AA23307" s="217"/>
      <c r="AB23307" s="217"/>
      <c r="AC23307" s="217"/>
      <c r="AD23307" s="213"/>
    </row>
    <row r="23308" spans="20:30" x14ac:dyDescent="0.2">
      <c r="T23308" s="212"/>
      <c r="U23308" s="213"/>
      <c r="V23308" s="213"/>
      <c r="W23308" s="213"/>
      <c r="X23308" s="214"/>
      <c r="Y23308" s="214"/>
      <c r="Z23308" s="214"/>
      <c r="AA23308" s="217"/>
      <c r="AB23308" s="217"/>
      <c r="AC23308" s="217"/>
      <c r="AD23308" s="213"/>
    </row>
    <row r="23309" spans="20:30" x14ac:dyDescent="0.2">
      <c r="T23309" s="212"/>
      <c r="U23309" s="213"/>
      <c r="V23309" s="213"/>
      <c r="W23309" s="213"/>
      <c r="X23309" s="214"/>
      <c r="Y23309" s="214"/>
      <c r="Z23309" s="214"/>
      <c r="AA23309" s="217"/>
      <c r="AB23309" s="217"/>
      <c r="AC23309" s="217"/>
      <c r="AD23309" s="213"/>
    </row>
    <row r="23310" spans="20:30" x14ac:dyDescent="0.2">
      <c r="T23310" s="212"/>
      <c r="U23310" s="213"/>
      <c r="V23310" s="213"/>
      <c r="W23310" s="213"/>
      <c r="X23310" s="214"/>
      <c r="Y23310" s="214"/>
      <c r="Z23310" s="214"/>
      <c r="AA23310" s="217"/>
      <c r="AB23310" s="217"/>
      <c r="AC23310" s="217"/>
      <c r="AD23310" s="213"/>
    </row>
    <row r="23311" spans="20:30" x14ac:dyDescent="0.2">
      <c r="T23311" s="212"/>
      <c r="U23311" s="213"/>
      <c r="V23311" s="213"/>
      <c r="W23311" s="213"/>
      <c r="X23311" s="214"/>
      <c r="Y23311" s="214"/>
      <c r="Z23311" s="214"/>
      <c r="AA23311" s="217"/>
      <c r="AB23311" s="217"/>
      <c r="AC23311" s="217"/>
      <c r="AD23311" s="213"/>
    </row>
    <row r="23312" spans="20:30" x14ac:dyDescent="0.2">
      <c r="T23312" s="212"/>
      <c r="U23312" s="213"/>
      <c r="V23312" s="213"/>
      <c r="W23312" s="213"/>
      <c r="X23312" s="214"/>
      <c r="Y23312" s="214"/>
      <c r="Z23312" s="214"/>
      <c r="AA23312" s="217"/>
      <c r="AB23312" s="217"/>
      <c r="AC23312" s="217"/>
      <c r="AD23312" s="213"/>
    </row>
    <row r="23313" spans="20:30" x14ac:dyDescent="0.2">
      <c r="T23313" s="212"/>
      <c r="U23313" s="213"/>
      <c r="V23313" s="213"/>
      <c r="W23313" s="213"/>
      <c r="X23313" s="214"/>
      <c r="Y23313" s="214"/>
      <c r="Z23313" s="214"/>
      <c r="AA23313" s="217"/>
      <c r="AB23313" s="217"/>
      <c r="AC23313" s="217"/>
      <c r="AD23313" s="213"/>
    </row>
    <row r="23314" spans="20:30" x14ac:dyDescent="0.2">
      <c r="T23314" s="212"/>
      <c r="U23314" s="213"/>
      <c r="V23314" s="213"/>
      <c r="W23314" s="213"/>
      <c r="X23314" s="214"/>
      <c r="Y23314" s="214"/>
      <c r="Z23314" s="214"/>
      <c r="AA23314" s="217"/>
      <c r="AB23314" s="217"/>
      <c r="AC23314" s="217"/>
      <c r="AD23314" s="213"/>
    </row>
    <row r="23315" spans="20:30" x14ac:dyDescent="0.2">
      <c r="T23315" s="212"/>
      <c r="U23315" s="213"/>
      <c r="V23315" s="213"/>
      <c r="W23315" s="213"/>
      <c r="X23315" s="214"/>
      <c r="Y23315" s="214"/>
      <c r="Z23315" s="214"/>
      <c r="AA23315" s="217"/>
      <c r="AB23315" s="217"/>
      <c r="AC23315" s="217"/>
      <c r="AD23315" s="213"/>
    </row>
    <row r="23316" spans="20:30" x14ac:dyDescent="0.2">
      <c r="T23316" s="212"/>
      <c r="U23316" s="213"/>
      <c r="V23316" s="213"/>
      <c r="W23316" s="213"/>
      <c r="X23316" s="214"/>
      <c r="Y23316" s="214"/>
      <c r="Z23316" s="214"/>
      <c r="AA23316" s="217"/>
      <c r="AB23316" s="217"/>
      <c r="AC23316" s="217"/>
      <c r="AD23316" s="213"/>
    </row>
    <row r="23317" spans="20:30" x14ac:dyDescent="0.2">
      <c r="T23317" s="212"/>
      <c r="U23317" s="213"/>
      <c r="V23317" s="213"/>
      <c r="W23317" s="213"/>
      <c r="X23317" s="214"/>
      <c r="Y23317" s="214"/>
      <c r="Z23317" s="214"/>
      <c r="AA23317" s="217"/>
      <c r="AB23317" s="217"/>
      <c r="AC23317" s="217"/>
      <c r="AD23317" s="213"/>
    </row>
    <row r="23318" spans="20:30" x14ac:dyDescent="0.2">
      <c r="T23318" s="212"/>
      <c r="U23318" s="213"/>
      <c r="V23318" s="213"/>
      <c r="W23318" s="213"/>
      <c r="X23318" s="214"/>
      <c r="Y23318" s="214"/>
      <c r="Z23318" s="214"/>
      <c r="AA23318" s="217"/>
      <c r="AB23318" s="217"/>
      <c r="AC23318" s="217"/>
      <c r="AD23318" s="213"/>
    </row>
    <row r="23319" spans="20:30" x14ac:dyDescent="0.2">
      <c r="T23319" s="212"/>
      <c r="U23319" s="213"/>
      <c r="V23319" s="213"/>
      <c r="W23319" s="213"/>
      <c r="X23319" s="214"/>
      <c r="Y23319" s="214"/>
      <c r="Z23319" s="214"/>
      <c r="AA23319" s="217"/>
      <c r="AB23319" s="217"/>
      <c r="AC23319" s="217"/>
      <c r="AD23319" s="213"/>
    </row>
    <row r="23320" spans="20:30" x14ac:dyDescent="0.2">
      <c r="T23320" s="212"/>
      <c r="U23320" s="213"/>
      <c r="V23320" s="213"/>
      <c r="W23320" s="213"/>
      <c r="X23320" s="214"/>
      <c r="Y23320" s="214"/>
      <c r="Z23320" s="214"/>
      <c r="AA23320" s="217"/>
      <c r="AB23320" s="217"/>
      <c r="AC23320" s="217"/>
      <c r="AD23320" s="213"/>
    </row>
    <row r="23321" spans="20:30" x14ac:dyDescent="0.2">
      <c r="T23321" s="212"/>
      <c r="U23321" s="213"/>
      <c r="V23321" s="213"/>
      <c r="W23321" s="213"/>
      <c r="X23321" s="214"/>
      <c r="Y23321" s="214"/>
      <c r="Z23321" s="214"/>
      <c r="AA23321" s="217"/>
      <c r="AB23321" s="217"/>
      <c r="AC23321" s="217"/>
      <c r="AD23321" s="213"/>
    </row>
    <row r="23322" spans="20:30" x14ac:dyDescent="0.2">
      <c r="T23322" s="212"/>
      <c r="U23322" s="213"/>
      <c r="V23322" s="213"/>
      <c r="W23322" s="213"/>
      <c r="X23322" s="214"/>
      <c r="Y23322" s="214"/>
      <c r="Z23322" s="214"/>
      <c r="AA23322" s="217"/>
      <c r="AB23322" s="217"/>
      <c r="AC23322" s="217"/>
      <c r="AD23322" s="213"/>
    </row>
    <row r="23323" spans="20:30" x14ac:dyDescent="0.2">
      <c r="T23323" s="212"/>
      <c r="U23323" s="213"/>
      <c r="V23323" s="213"/>
      <c r="W23323" s="213"/>
      <c r="X23323" s="214"/>
      <c r="Y23323" s="214"/>
      <c r="Z23323" s="214"/>
      <c r="AA23323" s="217"/>
      <c r="AB23323" s="217"/>
      <c r="AC23323" s="217"/>
      <c r="AD23323" s="213"/>
    </row>
    <row r="23324" spans="20:30" x14ac:dyDescent="0.2">
      <c r="T23324" s="212"/>
      <c r="U23324" s="213"/>
      <c r="V23324" s="213"/>
      <c r="W23324" s="213"/>
      <c r="X23324" s="214"/>
      <c r="Y23324" s="214"/>
      <c r="Z23324" s="214"/>
      <c r="AA23324" s="217"/>
      <c r="AB23324" s="217"/>
      <c r="AC23324" s="217"/>
      <c r="AD23324" s="213"/>
    </row>
    <row r="23325" spans="20:30" x14ac:dyDescent="0.2">
      <c r="T23325" s="212"/>
      <c r="U23325" s="213"/>
      <c r="V23325" s="213"/>
      <c r="W23325" s="213"/>
      <c r="X23325" s="214"/>
      <c r="Y23325" s="214"/>
      <c r="Z23325" s="214"/>
      <c r="AA23325" s="217"/>
      <c r="AB23325" s="217"/>
      <c r="AC23325" s="217"/>
      <c r="AD23325" s="213"/>
    </row>
    <row r="23326" spans="20:30" x14ac:dyDescent="0.2">
      <c r="T23326" s="212"/>
      <c r="U23326" s="213"/>
      <c r="V23326" s="213"/>
      <c r="W23326" s="213"/>
      <c r="X23326" s="214"/>
      <c r="Y23326" s="214"/>
      <c r="Z23326" s="214"/>
      <c r="AA23326" s="217"/>
      <c r="AB23326" s="217"/>
      <c r="AC23326" s="217"/>
      <c r="AD23326" s="213"/>
    </row>
    <row r="23327" spans="20:30" x14ac:dyDescent="0.2">
      <c r="T23327" s="212"/>
      <c r="U23327" s="213"/>
      <c r="V23327" s="213"/>
      <c r="W23327" s="213"/>
      <c r="X23327" s="214"/>
      <c r="Y23327" s="214"/>
      <c r="Z23327" s="214"/>
      <c r="AA23327" s="217"/>
      <c r="AB23327" s="217"/>
      <c r="AC23327" s="217"/>
      <c r="AD23327" s="213"/>
    </row>
    <row r="23328" spans="20:30" x14ac:dyDescent="0.2">
      <c r="T23328" s="212"/>
      <c r="U23328" s="213"/>
      <c r="V23328" s="213"/>
      <c r="W23328" s="213"/>
      <c r="X23328" s="214"/>
      <c r="Y23328" s="214"/>
      <c r="Z23328" s="214"/>
      <c r="AA23328" s="217"/>
      <c r="AB23328" s="217"/>
      <c r="AC23328" s="217"/>
      <c r="AD23328" s="213"/>
    </row>
    <row r="23329" spans="20:30" x14ac:dyDescent="0.2">
      <c r="T23329" s="212"/>
      <c r="U23329" s="213"/>
      <c r="V23329" s="213"/>
      <c r="W23329" s="213"/>
      <c r="X23329" s="214"/>
      <c r="Y23329" s="214"/>
      <c r="Z23329" s="214"/>
      <c r="AA23329" s="217"/>
      <c r="AB23329" s="217"/>
      <c r="AC23329" s="217"/>
      <c r="AD23329" s="213"/>
    </row>
    <row r="23330" spans="20:30" x14ac:dyDescent="0.2">
      <c r="T23330" s="212"/>
      <c r="U23330" s="213"/>
      <c r="V23330" s="213"/>
      <c r="W23330" s="213"/>
      <c r="X23330" s="214"/>
      <c r="Y23330" s="214"/>
      <c r="Z23330" s="214"/>
      <c r="AA23330" s="217"/>
      <c r="AB23330" s="217"/>
      <c r="AC23330" s="217"/>
      <c r="AD23330" s="213"/>
    </row>
    <row r="23331" spans="20:30" x14ac:dyDescent="0.2">
      <c r="T23331" s="212"/>
      <c r="U23331" s="213"/>
      <c r="V23331" s="213"/>
      <c r="W23331" s="213"/>
      <c r="X23331" s="214"/>
      <c r="Y23331" s="214"/>
      <c r="Z23331" s="214"/>
      <c r="AA23331" s="217"/>
      <c r="AB23331" s="217"/>
      <c r="AC23331" s="217"/>
      <c r="AD23331" s="213"/>
    </row>
    <row r="23332" spans="20:30" x14ac:dyDescent="0.2">
      <c r="T23332" s="212"/>
      <c r="U23332" s="213"/>
      <c r="V23332" s="213"/>
      <c r="W23332" s="213"/>
      <c r="X23332" s="214"/>
      <c r="Y23332" s="214"/>
      <c r="Z23332" s="214"/>
      <c r="AA23332" s="217"/>
      <c r="AB23332" s="217"/>
      <c r="AC23332" s="217"/>
      <c r="AD23332" s="213"/>
    </row>
    <row r="23333" spans="20:30" x14ac:dyDescent="0.2">
      <c r="T23333" s="212"/>
      <c r="U23333" s="213"/>
      <c r="V23333" s="213"/>
      <c r="W23333" s="213"/>
      <c r="X23333" s="214"/>
      <c r="Y23333" s="214"/>
      <c r="Z23333" s="214"/>
      <c r="AA23333" s="217"/>
      <c r="AB23333" s="217"/>
      <c r="AC23333" s="217"/>
      <c r="AD23333" s="213"/>
    </row>
    <row r="23334" spans="20:30" x14ac:dyDescent="0.2">
      <c r="T23334" s="212"/>
      <c r="U23334" s="213"/>
      <c r="V23334" s="213"/>
      <c r="W23334" s="213"/>
      <c r="X23334" s="214"/>
      <c r="Y23334" s="214"/>
      <c r="Z23334" s="214"/>
      <c r="AA23334" s="217"/>
      <c r="AB23334" s="217"/>
      <c r="AC23334" s="217"/>
      <c r="AD23334" s="213"/>
    </row>
    <row r="23335" spans="20:30" x14ac:dyDescent="0.2">
      <c r="T23335" s="212"/>
      <c r="U23335" s="213"/>
      <c r="V23335" s="213"/>
      <c r="W23335" s="213"/>
      <c r="X23335" s="214"/>
      <c r="Y23335" s="214"/>
      <c r="Z23335" s="214"/>
      <c r="AA23335" s="217"/>
      <c r="AB23335" s="217"/>
      <c r="AC23335" s="217"/>
      <c r="AD23335" s="213"/>
    </row>
    <row r="23336" spans="20:30" x14ac:dyDescent="0.2">
      <c r="T23336" s="212"/>
      <c r="U23336" s="213"/>
      <c r="V23336" s="213"/>
      <c r="W23336" s="213"/>
      <c r="X23336" s="214"/>
      <c r="Y23336" s="214"/>
      <c r="Z23336" s="214"/>
      <c r="AA23336" s="217"/>
      <c r="AB23336" s="217"/>
      <c r="AC23336" s="217"/>
      <c r="AD23336" s="213"/>
    </row>
    <row r="23337" spans="20:30" x14ac:dyDescent="0.2">
      <c r="T23337" s="212"/>
      <c r="U23337" s="213"/>
      <c r="V23337" s="213"/>
      <c r="W23337" s="213"/>
      <c r="X23337" s="214"/>
      <c r="Y23337" s="214"/>
      <c r="Z23337" s="214"/>
      <c r="AA23337" s="217"/>
      <c r="AB23337" s="217"/>
      <c r="AC23337" s="217"/>
      <c r="AD23337" s="213"/>
    </row>
    <row r="23338" spans="20:30" x14ac:dyDescent="0.2">
      <c r="T23338" s="212"/>
      <c r="U23338" s="213"/>
      <c r="V23338" s="213"/>
      <c r="W23338" s="213"/>
      <c r="X23338" s="214"/>
      <c r="Y23338" s="214"/>
      <c r="Z23338" s="214"/>
      <c r="AA23338" s="217"/>
      <c r="AB23338" s="217"/>
      <c r="AC23338" s="217"/>
      <c r="AD23338" s="213"/>
    </row>
    <row r="23339" spans="20:30" x14ac:dyDescent="0.2">
      <c r="T23339" s="212"/>
      <c r="U23339" s="213"/>
      <c r="V23339" s="213"/>
      <c r="W23339" s="213"/>
      <c r="X23339" s="214"/>
      <c r="Y23339" s="214"/>
      <c r="Z23339" s="214"/>
      <c r="AA23339" s="217"/>
      <c r="AB23339" s="217"/>
      <c r="AC23339" s="217"/>
      <c r="AD23339" s="213"/>
    </row>
    <row r="23340" spans="20:30" x14ac:dyDescent="0.2">
      <c r="T23340" s="212"/>
      <c r="U23340" s="213"/>
      <c r="V23340" s="213"/>
      <c r="W23340" s="213"/>
      <c r="X23340" s="214"/>
      <c r="Y23340" s="214"/>
      <c r="Z23340" s="214"/>
      <c r="AA23340" s="217"/>
      <c r="AB23340" s="217"/>
      <c r="AC23340" s="217"/>
      <c r="AD23340" s="213"/>
    </row>
    <row r="23341" spans="20:30" x14ac:dyDescent="0.2">
      <c r="T23341" s="212"/>
      <c r="U23341" s="213"/>
      <c r="V23341" s="213"/>
      <c r="W23341" s="213"/>
      <c r="X23341" s="214"/>
      <c r="Y23341" s="214"/>
      <c r="Z23341" s="214"/>
      <c r="AA23341" s="217"/>
      <c r="AB23341" s="217"/>
      <c r="AC23341" s="217"/>
      <c r="AD23341" s="213"/>
    </row>
    <row r="23342" spans="20:30" x14ac:dyDescent="0.2">
      <c r="T23342" s="212"/>
      <c r="U23342" s="213"/>
      <c r="V23342" s="213"/>
      <c r="W23342" s="213"/>
      <c r="X23342" s="214"/>
      <c r="Y23342" s="214"/>
      <c r="Z23342" s="214"/>
      <c r="AA23342" s="217"/>
      <c r="AB23342" s="217"/>
      <c r="AC23342" s="217"/>
      <c r="AD23342" s="213"/>
    </row>
    <row r="23343" spans="20:30" x14ac:dyDescent="0.2">
      <c r="T23343" s="212"/>
      <c r="U23343" s="213"/>
      <c r="V23343" s="213"/>
      <c r="W23343" s="213"/>
      <c r="X23343" s="214"/>
      <c r="Y23343" s="214"/>
      <c r="Z23343" s="214"/>
      <c r="AA23343" s="217"/>
      <c r="AB23343" s="217"/>
      <c r="AC23343" s="217"/>
      <c r="AD23343" s="213"/>
    </row>
    <row r="23344" spans="20:30" x14ac:dyDescent="0.2">
      <c r="T23344" s="212"/>
      <c r="U23344" s="213"/>
      <c r="V23344" s="213"/>
      <c r="W23344" s="213"/>
      <c r="X23344" s="214"/>
      <c r="Y23344" s="214"/>
      <c r="Z23344" s="214"/>
      <c r="AA23344" s="217"/>
      <c r="AB23344" s="217"/>
      <c r="AC23344" s="217"/>
      <c r="AD23344" s="213"/>
    </row>
    <row r="23345" spans="20:30" x14ac:dyDescent="0.2">
      <c r="T23345" s="212"/>
      <c r="U23345" s="213"/>
      <c r="V23345" s="213"/>
      <c r="W23345" s="213"/>
      <c r="X23345" s="214"/>
      <c r="Y23345" s="214"/>
      <c r="Z23345" s="214"/>
      <c r="AA23345" s="217"/>
      <c r="AB23345" s="217"/>
      <c r="AC23345" s="217"/>
      <c r="AD23345" s="213"/>
    </row>
    <row r="23346" spans="20:30" x14ac:dyDescent="0.2">
      <c r="T23346" s="212"/>
      <c r="U23346" s="213"/>
      <c r="V23346" s="213"/>
      <c r="W23346" s="213"/>
      <c r="X23346" s="214"/>
      <c r="Y23346" s="214"/>
      <c r="Z23346" s="214"/>
      <c r="AA23346" s="217"/>
      <c r="AB23346" s="217"/>
      <c r="AC23346" s="217"/>
      <c r="AD23346" s="213"/>
    </row>
    <row r="23347" spans="20:30" x14ac:dyDescent="0.2">
      <c r="T23347" s="212"/>
      <c r="U23347" s="213"/>
      <c r="V23347" s="213"/>
      <c r="W23347" s="213"/>
      <c r="X23347" s="214"/>
      <c r="Y23347" s="214"/>
      <c r="Z23347" s="214"/>
      <c r="AA23347" s="217"/>
      <c r="AB23347" s="217"/>
      <c r="AC23347" s="217"/>
      <c r="AD23347" s="213"/>
    </row>
    <row r="23348" spans="20:30" x14ac:dyDescent="0.2">
      <c r="T23348" s="212"/>
      <c r="U23348" s="213"/>
      <c r="V23348" s="213"/>
      <c r="W23348" s="213"/>
      <c r="X23348" s="214"/>
      <c r="Y23348" s="214"/>
      <c r="Z23348" s="214"/>
      <c r="AA23348" s="217"/>
      <c r="AB23348" s="217"/>
      <c r="AC23348" s="217"/>
      <c r="AD23348" s="213"/>
    </row>
    <row r="23349" spans="20:30" x14ac:dyDescent="0.2">
      <c r="T23349" s="212"/>
      <c r="U23349" s="213"/>
      <c r="V23349" s="213"/>
      <c r="W23349" s="213"/>
      <c r="X23349" s="214"/>
      <c r="Y23349" s="214"/>
      <c r="Z23349" s="214"/>
      <c r="AA23349" s="217"/>
      <c r="AB23349" s="217"/>
      <c r="AC23349" s="217"/>
      <c r="AD23349" s="213"/>
    </row>
    <row r="23350" spans="20:30" x14ac:dyDescent="0.2">
      <c r="T23350" s="212"/>
      <c r="U23350" s="213"/>
      <c r="V23350" s="213"/>
      <c r="W23350" s="213"/>
      <c r="X23350" s="214"/>
      <c r="Y23350" s="214"/>
      <c r="Z23350" s="214"/>
      <c r="AA23350" s="217"/>
      <c r="AB23350" s="217"/>
      <c r="AC23350" s="217"/>
      <c r="AD23350" s="213"/>
    </row>
    <row r="23351" spans="20:30" x14ac:dyDescent="0.2">
      <c r="T23351" s="212"/>
      <c r="U23351" s="213"/>
      <c r="V23351" s="213"/>
      <c r="W23351" s="213"/>
      <c r="X23351" s="214"/>
      <c r="Y23351" s="214"/>
      <c r="Z23351" s="214"/>
      <c r="AA23351" s="217"/>
      <c r="AB23351" s="217"/>
      <c r="AC23351" s="217"/>
      <c r="AD23351" s="213"/>
    </row>
    <row r="23352" spans="20:30" x14ac:dyDescent="0.2">
      <c r="T23352" s="212"/>
      <c r="U23352" s="213"/>
      <c r="V23352" s="213"/>
      <c r="W23352" s="213"/>
      <c r="X23352" s="214"/>
      <c r="Y23352" s="214"/>
      <c r="Z23352" s="214"/>
      <c r="AA23352" s="217"/>
      <c r="AB23352" s="217"/>
      <c r="AC23352" s="217"/>
      <c r="AD23352" s="213"/>
    </row>
    <row r="23353" spans="20:30" x14ac:dyDescent="0.2">
      <c r="T23353" s="212"/>
      <c r="U23353" s="213"/>
      <c r="V23353" s="213"/>
      <c r="W23353" s="213"/>
      <c r="X23353" s="214"/>
      <c r="Y23353" s="214"/>
      <c r="Z23353" s="214"/>
      <c r="AA23353" s="217"/>
      <c r="AB23353" s="217"/>
      <c r="AC23353" s="217"/>
      <c r="AD23353" s="213"/>
    </row>
    <row r="23354" spans="20:30" x14ac:dyDescent="0.2">
      <c r="T23354" s="212"/>
      <c r="U23354" s="213"/>
      <c r="V23354" s="213"/>
      <c r="W23354" s="213"/>
      <c r="X23354" s="214"/>
      <c r="Y23354" s="214"/>
      <c r="Z23354" s="214"/>
      <c r="AA23354" s="217"/>
      <c r="AB23354" s="217"/>
      <c r="AC23354" s="217"/>
      <c r="AD23354" s="213"/>
    </row>
    <row r="23355" spans="20:30" x14ac:dyDescent="0.2">
      <c r="T23355" s="212"/>
      <c r="U23355" s="213"/>
      <c r="V23355" s="213"/>
      <c r="W23355" s="213"/>
      <c r="X23355" s="214"/>
      <c r="Y23355" s="214"/>
      <c r="Z23355" s="214"/>
      <c r="AA23355" s="217"/>
      <c r="AB23355" s="217"/>
      <c r="AC23355" s="217"/>
      <c r="AD23355" s="213"/>
    </row>
    <row r="23356" spans="20:30" x14ac:dyDescent="0.2">
      <c r="T23356" s="212"/>
      <c r="U23356" s="213"/>
      <c r="V23356" s="213"/>
      <c r="W23356" s="213"/>
      <c r="X23356" s="214"/>
      <c r="Y23356" s="214"/>
      <c r="Z23356" s="214"/>
      <c r="AA23356" s="217"/>
      <c r="AB23356" s="217"/>
      <c r="AC23356" s="217"/>
      <c r="AD23356" s="213"/>
    </row>
    <row r="23357" spans="20:30" x14ac:dyDescent="0.2">
      <c r="T23357" s="212"/>
      <c r="U23357" s="213"/>
      <c r="V23357" s="213"/>
      <c r="W23357" s="213"/>
      <c r="X23357" s="214"/>
      <c r="Y23357" s="214"/>
      <c r="Z23357" s="214"/>
      <c r="AA23357" s="217"/>
      <c r="AB23357" s="217"/>
      <c r="AC23357" s="217"/>
      <c r="AD23357" s="213"/>
    </row>
    <row r="23358" spans="20:30" x14ac:dyDescent="0.2">
      <c r="T23358" s="212"/>
      <c r="U23358" s="213"/>
      <c r="V23358" s="213"/>
      <c r="W23358" s="213"/>
      <c r="X23358" s="214"/>
      <c r="Y23358" s="214"/>
      <c r="Z23358" s="214"/>
      <c r="AA23358" s="217"/>
      <c r="AB23358" s="217"/>
      <c r="AC23358" s="217"/>
      <c r="AD23358" s="213"/>
    </row>
    <row r="23359" spans="20:30" x14ac:dyDescent="0.2">
      <c r="T23359" s="212"/>
      <c r="U23359" s="213"/>
      <c r="V23359" s="213"/>
      <c r="W23359" s="213"/>
      <c r="X23359" s="214"/>
      <c r="Y23359" s="214"/>
      <c r="Z23359" s="214"/>
      <c r="AA23359" s="217"/>
      <c r="AB23359" s="217"/>
      <c r="AC23359" s="217"/>
      <c r="AD23359" s="213"/>
    </row>
    <row r="23360" spans="20:30" x14ac:dyDescent="0.2">
      <c r="T23360" s="212"/>
      <c r="U23360" s="213"/>
      <c r="V23360" s="213"/>
      <c r="W23360" s="213"/>
      <c r="X23360" s="214"/>
      <c r="Y23360" s="214"/>
      <c r="Z23360" s="214"/>
      <c r="AA23360" s="217"/>
      <c r="AB23360" s="217"/>
      <c r="AC23360" s="217"/>
      <c r="AD23360" s="213"/>
    </row>
    <row r="23361" spans="20:30" x14ac:dyDescent="0.2">
      <c r="T23361" s="212"/>
      <c r="U23361" s="213"/>
      <c r="V23361" s="213"/>
      <c r="W23361" s="213"/>
      <c r="X23361" s="214"/>
      <c r="Y23361" s="214"/>
      <c r="Z23361" s="214"/>
      <c r="AA23361" s="217"/>
      <c r="AB23361" s="217"/>
      <c r="AC23361" s="217"/>
      <c r="AD23361" s="213"/>
    </row>
    <row r="23362" spans="20:30" x14ac:dyDescent="0.2">
      <c r="T23362" s="212"/>
      <c r="U23362" s="213"/>
      <c r="V23362" s="213"/>
      <c r="W23362" s="213"/>
      <c r="X23362" s="214"/>
      <c r="Y23362" s="214"/>
      <c r="Z23362" s="214"/>
      <c r="AA23362" s="217"/>
      <c r="AB23362" s="217"/>
      <c r="AC23362" s="217"/>
      <c r="AD23362" s="213"/>
    </row>
    <row r="23363" spans="20:30" x14ac:dyDescent="0.2">
      <c r="T23363" s="212"/>
      <c r="U23363" s="213"/>
      <c r="V23363" s="213"/>
      <c r="W23363" s="213"/>
      <c r="X23363" s="214"/>
      <c r="Y23363" s="214"/>
      <c r="Z23363" s="214"/>
      <c r="AA23363" s="217"/>
      <c r="AB23363" s="217"/>
      <c r="AC23363" s="217"/>
      <c r="AD23363" s="213"/>
    </row>
    <row r="23364" spans="20:30" x14ac:dyDescent="0.2">
      <c r="T23364" s="212"/>
      <c r="U23364" s="213"/>
      <c r="V23364" s="213"/>
      <c r="W23364" s="213"/>
      <c r="X23364" s="214"/>
      <c r="Y23364" s="214"/>
      <c r="Z23364" s="214"/>
      <c r="AA23364" s="217"/>
      <c r="AB23364" s="217"/>
      <c r="AC23364" s="217"/>
      <c r="AD23364" s="213"/>
    </row>
    <row r="23365" spans="20:30" x14ac:dyDescent="0.2">
      <c r="T23365" s="212"/>
      <c r="U23365" s="213"/>
      <c r="V23365" s="213"/>
      <c r="W23365" s="213"/>
      <c r="X23365" s="214"/>
      <c r="Y23365" s="214"/>
      <c r="Z23365" s="214"/>
      <c r="AA23365" s="217"/>
      <c r="AB23365" s="217"/>
      <c r="AC23365" s="217"/>
      <c r="AD23365" s="213"/>
    </row>
    <row r="23366" spans="20:30" x14ac:dyDescent="0.2">
      <c r="T23366" s="212"/>
      <c r="U23366" s="213"/>
      <c r="V23366" s="213"/>
      <c r="W23366" s="213"/>
      <c r="X23366" s="214"/>
      <c r="Y23366" s="214"/>
      <c r="Z23366" s="214"/>
      <c r="AA23366" s="217"/>
      <c r="AB23366" s="217"/>
      <c r="AC23366" s="217"/>
      <c r="AD23366" s="213"/>
    </row>
    <row r="23367" spans="20:30" x14ac:dyDescent="0.2">
      <c r="T23367" s="212"/>
      <c r="U23367" s="213"/>
      <c r="V23367" s="213"/>
      <c r="W23367" s="213"/>
      <c r="X23367" s="214"/>
      <c r="Y23367" s="214"/>
      <c r="Z23367" s="214"/>
      <c r="AA23367" s="217"/>
      <c r="AB23367" s="217"/>
      <c r="AC23367" s="217"/>
      <c r="AD23367" s="213"/>
    </row>
    <row r="23368" spans="20:30" x14ac:dyDescent="0.2">
      <c r="T23368" s="212"/>
      <c r="U23368" s="213"/>
      <c r="V23368" s="213"/>
      <c r="W23368" s="213"/>
      <c r="X23368" s="214"/>
      <c r="Y23368" s="214"/>
      <c r="Z23368" s="214"/>
      <c r="AA23368" s="217"/>
      <c r="AB23368" s="217"/>
      <c r="AC23368" s="217"/>
      <c r="AD23368" s="213"/>
    </row>
    <row r="23369" spans="20:30" x14ac:dyDescent="0.2">
      <c r="T23369" s="212"/>
      <c r="U23369" s="213"/>
      <c r="V23369" s="213"/>
      <c r="W23369" s="213"/>
      <c r="X23369" s="214"/>
      <c r="Y23369" s="214"/>
      <c r="Z23369" s="214"/>
      <c r="AA23369" s="217"/>
      <c r="AB23369" s="217"/>
      <c r="AC23369" s="217"/>
      <c r="AD23369" s="213"/>
    </row>
    <row r="23370" spans="20:30" x14ac:dyDescent="0.2">
      <c r="T23370" s="212"/>
      <c r="U23370" s="213"/>
      <c r="V23370" s="213"/>
      <c r="W23370" s="213"/>
      <c r="X23370" s="214"/>
      <c r="Y23370" s="214"/>
      <c r="Z23370" s="214"/>
      <c r="AA23370" s="217"/>
      <c r="AB23370" s="217"/>
      <c r="AC23370" s="217"/>
      <c r="AD23370" s="213"/>
    </row>
    <row r="23371" spans="20:30" x14ac:dyDescent="0.2">
      <c r="T23371" s="212"/>
      <c r="U23371" s="213"/>
      <c r="V23371" s="213"/>
      <c r="W23371" s="213"/>
      <c r="X23371" s="214"/>
      <c r="Y23371" s="214"/>
      <c r="Z23371" s="214"/>
      <c r="AA23371" s="217"/>
      <c r="AB23371" s="217"/>
      <c r="AC23371" s="217"/>
      <c r="AD23371" s="213"/>
    </row>
    <row r="23372" spans="20:30" x14ac:dyDescent="0.2">
      <c r="T23372" s="212"/>
      <c r="U23372" s="213"/>
      <c r="V23372" s="213"/>
      <c r="W23372" s="213"/>
      <c r="X23372" s="214"/>
      <c r="Y23372" s="214"/>
      <c r="Z23372" s="214"/>
      <c r="AA23372" s="217"/>
      <c r="AB23372" s="217"/>
      <c r="AC23372" s="217"/>
      <c r="AD23372" s="213"/>
    </row>
    <row r="23373" spans="20:30" x14ac:dyDescent="0.2">
      <c r="T23373" s="212"/>
      <c r="U23373" s="213"/>
      <c r="V23373" s="213"/>
      <c r="W23373" s="213"/>
      <c r="X23373" s="214"/>
      <c r="Y23373" s="214"/>
      <c r="Z23373" s="214"/>
      <c r="AA23373" s="217"/>
      <c r="AB23373" s="217"/>
      <c r="AC23373" s="217"/>
      <c r="AD23373" s="213"/>
    </row>
    <row r="23374" spans="20:30" x14ac:dyDescent="0.2">
      <c r="T23374" s="212"/>
      <c r="U23374" s="213"/>
      <c r="V23374" s="213"/>
      <c r="W23374" s="213"/>
      <c r="X23374" s="214"/>
      <c r="Y23374" s="214"/>
      <c r="Z23374" s="214"/>
      <c r="AA23374" s="217"/>
      <c r="AB23374" s="217"/>
      <c r="AC23374" s="217"/>
      <c r="AD23374" s="213"/>
    </row>
    <row r="23375" spans="20:30" x14ac:dyDescent="0.2">
      <c r="T23375" s="212"/>
      <c r="U23375" s="213"/>
      <c r="V23375" s="213"/>
      <c r="W23375" s="213"/>
      <c r="X23375" s="214"/>
      <c r="Y23375" s="214"/>
      <c r="Z23375" s="214"/>
      <c r="AA23375" s="217"/>
      <c r="AB23375" s="217"/>
      <c r="AC23375" s="217"/>
      <c r="AD23375" s="213"/>
    </row>
    <row r="23376" spans="20:30" x14ac:dyDescent="0.2">
      <c r="T23376" s="212"/>
      <c r="U23376" s="213"/>
      <c r="V23376" s="213"/>
      <c r="W23376" s="213"/>
      <c r="X23376" s="214"/>
      <c r="Y23376" s="214"/>
      <c r="Z23376" s="214"/>
      <c r="AA23376" s="217"/>
      <c r="AB23376" s="217"/>
      <c r="AC23376" s="217"/>
      <c r="AD23376" s="213"/>
    </row>
    <row r="23377" spans="20:30" x14ac:dyDescent="0.2">
      <c r="T23377" s="212"/>
      <c r="U23377" s="213"/>
      <c r="V23377" s="213"/>
      <c r="W23377" s="213"/>
      <c r="X23377" s="214"/>
      <c r="Y23377" s="214"/>
      <c r="Z23377" s="214"/>
      <c r="AA23377" s="217"/>
      <c r="AB23377" s="217"/>
      <c r="AC23377" s="217"/>
      <c r="AD23377" s="213"/>
    </row>
    <row r="23378" spans="20:30" x14ac:dyDescent="0.2">
      <c r="T23378" s="212"/>
      <c r="U23378" s="213"/>
      <c r="V23378" s="213"/>
      <c r="W23378" s="213"/>
      <c r="X23378" s="214"/>
      <c r="Y23378" s="214"/>
      <c r="Z23378" s="214"/>
      <c r="AA23378" s="217"/>
      <c r="AB23378" s="217"/>
      <c r="AC23378" s="217"/>
      <c r="AD23378" s="213"/>
    </row>
    <row r="23379" spans="20:30" x14ac:dyDescent="0.2">
      <c r="T23379" s="212"/>
      <c r="U23379" s="213"/>
      <c r="V23379" s="213"/>
      <c r="W23379" s="213"/>
      <c r="X23379" s="214"/>
      <c r="Y23379" s="214"/>
      <c r="Z23379" s="214"/>
      <c r="AA23379" s="217"/>
      <c r="AB23379" s="217"/>
      <c r="AC23379" s="217"/>
      <c r="AD23379" s="213"/>
    </row>
    <row r="23380" spans="20:30" x14ac:dyDescent="0.2">
      <c r="T23380" s="212"/>
      <c r="U23380" s="213"/>
      <c r="V23380" s="213"/>
      <c r="W23380" s="213"/>
      <c r="X23380" s="214"/>
      <c r="Y23380" s="214"/>
      <c r="Z23380" s="214"/>
      <c r="AA23380" s="217"/>
      <c r="AB23380" s="217"/>
      <c r="AC23380" s="217"/>
      <c r="AD23380" s="213"/>
    </row>
    <row r="23381" spans="20:30" x14ac:dyDescent="0.2">
      <c r="T23381" s="212"/>
      <c r="U23381" s="213"/>
      <c r="V23381" s="213"/>
      <c r="W23381" s="213"/>
      <c r="X23381" s="214"/>
      <c r="Y23381" s="214"/>
      <c r="Z23381" s="214"/>
      <c r="AA23381" s="217"/>
      <c r="AB23381" s="217"/>
      <c r="AC23381" s="217"/>
      <c r="AD23381" s="213"/>
    </row>
    <row r="23382" spans="20:30" x14ac:dyDescent="0.2">
      <c r="T23382" s="212"/>
      <c r="U23382" s="213"/>
      <c r="V23382" s="213"/>
      <c r="W23382" s="213"/>
      <c r="X23382" s="214"/>
      <c r="Y23382" s="214"/>
      <c r="Z23382" s="214"/>
      <c r="AA23382" s="217"/>
      <c r="AB23382" s="217"/>
      <c r="AC23382" s="217"/>
      <c r="AD23382" s="213"/>
    </row>
    <row r="23383" spans="20:30" x14ac:dyDescent="0.2">
      <c r="T23383" s="212"/>
      <c r="U23383" s="213"/>
      <c r="V23383" s="213"/>
      <c r="W23383" s="213"/>
      <c r="X23383" s="214"/>
      <c r="Y23383" s="214"/>
      <c r="Z23383" s="214"/>
      <c r="AA23383" s="217"/>
      <c r="AB23383" s="217"/>
      <c r="AC23383" s="217"/>
      <c r="AD23383" s="213"/>
    </row>
    <row r="23384" spans="20:30" x14ac:dyDescent="0.2">
      <c r="T23384" s="212"/>
      <c r="U23384" s="213"/>
      <c r="V23384" s="213"/>
      <c r="W23384" s="213"/>
      <c r="X23384" s="214"/>
      <c r="Y23384" s="214"/>
      <c r="Z23384" s="214"/>
      <c r="AA23384" s="217"/>
      <c r="AB23384" s="217"/>
      <c r="AC23384" s="217"/>
      <c r="AD23384" s="213"/>
    </row>
    <row r="23385" spans="20:30" x14ac:dyDescent="0.2">
      <c r="T23385" s="212"/>
      <c r="U23385" s="213"/>
      <c r="V23385" s="213"/>
      <c r="W23385" s="213"/>
      <c r="X23385" s="214"/>
      <c r="Y23385" s="214"/>
      <c r="Z23385" s="214"/>
      <c r="AA23385" s="217"/>
      <c r="AB23385" s="217"/>
      <c r="AC23385" s="217"/>
      <c r="AD23385" s="213"/>
    </row>
    <row r="23386" spans="20:30" x14ac:dyDescent="0.2">
      <c r="T23386" s="212"/>
      <c r="U23386" s="213"/>
      <c r="V23386" s="213"/>
      <c r="W23386" s="213"/>
      <c r="X23386" s="214"/>
      <c r="Y23386" s="214"/>
      <c r="Z23386" s="214"/>
      <c r="AA23386" s="217"/>
      <c r="AB23386" s="217"/>
      <c r="AC23386" s="217"/>
      <c r="AD23386" s="213"/>
    </row>
    <row r="23387" spans="20:30" x14ac:dyDescent="0.2">
      <c r="T23387" s="212"/>
      <c r="U23387" s="213"/>
      <c r="V23387" s="213"/>
      <c r="W23387" s="213"/>
      <c r="X23387" s="214"/>
      <c r="Y23387" s="214"/>
      <c r="Z23387" s="214"/>
      <c r="AA23387" s="217"/>
      <c r="AB23387" s="217"/>
      <c r="AC23387" s="217"/>
      <c r="AD23387" s="213"/>
    </row>
    <row r="23388" spans="20:30" x14ac:dyDescent="0.2">
      <c r="T23388" s="212"/>
      <c r="U23388" s="213"/>
      <c r="V23388" s="213"/>
      <c r="W23388" s="213"/>
      <c r="X23388" s="214"/>
      <c r="Y23388" s="214"/>
      <c r="Z23388" s="214"/>
      <c r="AA23388" s="217"/>
      <c r="AB23388" s="217"/>
      <c r="AC23388" s="217"/>
      <c r="AD23388" s="213"/>
    </row>
    <row r="23389" spans="20:30" x14ac:dyDescent="0.2">
      <c r="T23389" s="212"/>
      <c r="U23389" s="213"/>
      <c r="V23389" s="213"/>
      <c r="W23389" s="213"/>
      <c r="X23389" s="214"/>
      <c r="Y23389" s="214"/>
      <c r="Z23389" s="214"/>
      <c r="AA23389" s="217"/>
      <c r="AB23389" s="217"/>
      <c r="AC23389" s="217"/>
      <c r="AD23389" s="213"/>
    </row>
    <row r="23390" spans="20:30" x14ac:dyDescent="0.2">
      <c r="T23390" s="212"/>
      <c r="U23390" s="213"/>
      <c r="V23390" s="213"/>
      <c r="W23390" s="213"/>
      <c r="X23390" s="214"/>
      <c r="Y23390" s="214"/>
      <c r="Z23390" s="214"/>
      <c r="AA23390" s="217"/>
      <c r="AB23390" s="217"/>
      <c r="AC23390" s="217"/>
      <c r="AD23390" s="213"/>
    </row>
    <row r="23391" spans="20:30" x14ac:dyDescent="0.2">
      <c r="T23391" s="212"/>
      <c r="U23391" s="213"/>
      <c r="V23391" s="213"/>
      <c r="W23391" s="213"/>
      <c r="X23391" s="214"/>
      <c r="Y23391" s="214"/>
      <c r="Z23391" s="214"/>
      <c r="AA23391" s="217"/>
      <c r="AB23391" s="217"/>
      <c r="AC23391" s="217"/>
      <c r="AD23391" s="213"/>
    </row>
    <row r="23392" spans="20:30" x14ac:dyDescent="0.2">
      <c r="T23392" s="212"/>
      <c r="U23392" s="213"/>
      <c r="V23392" s="213"/>
      <c r="W23392" s="213"/>
      <c r="X23392" s="214"/>
      <c r="Y23392" s="214"/>
      <c r="Z23392" s="214"/>
      <c r="AA23392" s="217"/>
      <c r="AB23392" s="217"/>
      <c r="AC23392" s="217"/>
      <c r="AD23392" s="213"/>
    </row>
    <row r="23393" spans="20:30" x14ac:dyDescent="0.2">
      <c r="T23393" s="212"/>
      <c r="U23393" s="213"/>
      <c r="V23393" s="213"/>
      <c r="W23393" s="213"/>
      <c r="X23393" s="214"/>
      <c r="Y23393" s="214"/>
      <c r="Z23393" s="214"/>
      <c r="AA23393" s="217"/>
      <c r="AB23393" s="217"/>
      <c r="AC23393" s="217"/>
      <c r="AD23393" s="213"/>
    </row>
    <row r="23394" spans="20:30" x14ac:dyDescent="0.2">
      <c r="T23394" s="212"/>
      <c r="U23394" s="213"/>
      <c r="V23394" s="213"/>
      <c r="W23394" s="213"/>
      <c r="X23394" s="214"/>
      <c r="Y23394" s="214"/>
      <c r="Z23394" s="214"/>
      <c r="AA23394" s="217"/>
      <c r="AB23394" s="217"/>
      <c r="AC23394" s="217"/>
      <c r="AD23394" s="213"/>
    </row>
    <row r="23395" spans="20:30" x14ac:dyDescent="0.2">
      <c r="T23395" s="212"/>
      <c r="U23395" s="213"/>
      <c r="V23395" s="213"/>
      <c r="W23395" s="213"/>
      <c r="X23395" s="214"/>
      <c r="Y23395" s="214"/>
      <c r="Z23395" s="214"/>
      <c r="AA23395" s="217"/>
      <c r="AB23395" s="217"/>
      <c r="AC23395" s="217"/>
      <c r="AD23395" s="213"/>
    </row>
    <row r="23396" spans="20:30" x14ac:dyDescent="0.2">
      <c r="T23396" s="212"/>
      <c r="U23396" s="213"/>
      <c r="V23396" s="213"/>
      <c r="W23396" s="213"/>
      <c r="X23396" s="214"/>
      <c r="Y23396" s="214"/>
      <c r="Z23396" s="214"/>
      <c r="AA23396" s="217"/>
      <c r="AB23396" s="217"/>
      <c r="AC23396" s="217"/>
      <c r="AD23396" s="213"/>
    </row>
    <row r="23397" spans="20:30" x14ac:dyDescent="0.2">
      <c r="T23397" s="212"/>
      <c r="U23397" s="213"/>
      <c r="V23397" s="213"/>
      <c r="W23397" s="213"/>
      <c r="X23397" s="214"/>
      <c r="Y23397" s="214"/>
      <c r="Z23397" s="214"/>
      <c r="AA23397" s="217"/>
      <c r="AB23397" s="217"/>
      <c r="AC23397" s="217"/>
      <c r="AD23397" s="213"/>
    </row>
    <row r="23398" spans="20:30" x14ac:dyDescent="0.2">
      <c r="T23398" s="212"/>
      <c r="U23398" s="213"/>
      <c r="V23398" s="213"/>
      <c r="W23398" s="213"/>
      <c r="X23398" s="214"/>
      <c r="Y23398" s="214"/>
      <c r="Z23398" s="214"/>
      <c r="AA23398" s="217"/>
      <c r="AB23398" s="217"/>
      <c r="AC23398" s="217"/>
      <c r="AD23398" s="213"/>
    </row>
    <row r="23399" spans="20:30" x14ac:dyDescent="0.2">
      <c r="T23399" s="212"/>
      <c r="U23399" s="213"/>
      <c r="V23399" s="213"/>
      <c r="W23399" s="213"/>
      <c r="X23399" s="214"/>
      <c r="Y23399" s="214"/>
      <c r="Z23399" s="214"/>
      <c r="AA23399" s="217"/>
      <c r="AB23399" s="217"/>
      <c r="AC23399" s="217"/>
      <c r="AD23399" s="213"/>
    </row>
    <row r="23400" spans="20:30" x14ac:dyDescent="0.2">
      <c r="T23400" s="212"/>
      <c r="U23400" s="213"/>
      <c r="V23400" s="213"/>
      <c r="W23400" s="213"/>
      <c r="X23400" s="214"/>
      <c r="Y23400" s="214"/>
      <c r="Z23400" s="214"/>
      <c r="AA23400" s="217"/>
      <c r="AB23400" s="217"/>
      <c r="AC23400" s="217"/>
      <c r="AD23400" s="213"/>
    </row>
    <row r="23401" spans="20:30" x14ac:dyDescent="0.2">
      <c r="T23401" s="212"/>
      <c r="U23401" s="213"/>
      <c r="V23401" s="213"/>
      <c r="W23401" s="213"/>
      <c r="X23401" s="214"/>
      <c r="Y23401" s="214"/>
      <c r="Z23401" s="214"/>
      <c r="AA23401" s="217"/>
      <c r="AB23401" s="217"/>
      <c r="AC23401" s="217"/>
      <c r="AD23401" s="213"/>
    </row>
    <row r="23402" spans="20:30" x14ac:dyDescent="0.2">
      <c r="T23402" s="212"/>
      <c r="U23402" s="213"/>
      <c r="V23402" s="213"/>
      <c r="W23402" s="213"/>
      <c r="X23402" s="214"/>
      <c r="Y23402" s="214"/>
      <c r="Z23402" s="214"/>
      <c r="AA23402" s="217"/>
      <c r="AB23402" s="217"/>
      <c r="AC23402" s="217"/>
      <c r="AD23402" s="213"/>
    </row>
    <row r="23403" spans="20:30" x14ac:dyDescent="0.2">
      <c r="T23403" s="212"/>
      <c r="U23403" s="213"/>
      <c r="V23403" s="213"/>
      <c r="W23403" s="213"/>
      <c r="X23403" s="214"/>
      <c r="Y23403" s="214"/>
      <c r="Z23403" s="214"/>
      <c r="AA23403" s="217"/>
      <c r="AB23403" s="217"/>
      <c r="AC23403" s="217"/>
      <c r="AD23403" s="213"/>
    </row>
    <row r="23404" spans="20:30" x14ac:dyDescent="0.2">
      <c r="T23404" s="212"/>
      <c r="U23404" s="213"/>
      <c r="V23404" s="213"/>
      <c r="W23404" s="213"/>
      <c r="X23404" s="214"/>
      <c r="Y23404" s="214"/>
      <c r="Z23404" s="214"/>
      <c r="AA23404" s="217"/>
      <c r="AB23404" s="217"/>
      <c r="AC23404" s="217"/>
      <c r="AD23404" s="213"/>
    </row>
    <row r="23405" spans="20:30" x14ac:dyDescent="0.2">
      <c r="T23405" s="212"/>
      <c r="U23405" s="213"/>
      <c r="V23405" s="213"/>
      <c r="W23405" s="213"/>
      <c r="X23405" s="214"/>
      <c r="Y23405" s="214"/>
      <c r="Z23405" s="214"/>
      <c r="AA23405" s="217"/>
      <c r="AB23405" s="217"/>
      <c r="AC23405" s="217"/>
      <c r="AD23405" s="213"/>
    </row>
    <row r="23406" spans="20:30" x14ac:dyDescent="0.2">
      <c r="T23406" s="212"/>
      <c r="U23406" s="213"/>
      <c r="V23406" s="213"/>
      <c r="W23406" s="213"/>
      <c r="X23406" s="214"/>
      <c r="Y23406" s="214"/>
      <c r="Z23406" s="214"/>
      <c r="AA23406" s="217"/>
      <c r="AB23406" s="217"/>
      <c r="AC23406" s="217"/>
      <c r="AD23406" s="213"/>
    </row>
    <row r="23407" spans="20:30" x14ac:dyDescent="0.2">
      <c r="T23407" s="212"/>
      <c r="U23407" s="213"/>
      <c r="V23407" s="213"/>
      <c r="W23407" s="213"/>
      <c r="X23407" s="214"/>
      <c r="Y23407" s="214"/>
      <c r="Z23407" s="214"/>
      <c r="AA23407" s="217"/>
      <c r="AB23407" s="217"/>
      <c r="AC23407" s="217"/>
      <c r="AD23407" s="213"/>
    </row>
    <row r="23408" spans="20:30" x14ac:dyDescent="0.2">
      <c r="T23408" s="212"/>
      <c r="U23408" s="213"/>
      <c r="V23408" s="213"/>
      <c r="W23408" s="213"/>
      <c r="X23408" s="214"/>
      <c r="Y23408" s="214"/>
      <c r="Z23408" s="214"/>
      <c r="AA23408" s="217"/>
      <c r="AB23408" s="217"/>
      <c r="AC23408" s="217"/>
      <c r="AD23408" s="213"/>
    </row>
    <row r="23409" spans="20:30" x14ac:dyDescent="0.2">
      <c r="T23409" s="212"/>
      <c r="U23409" s="213"/>
      <c r="V23409" s="213"/>
      <c r="W23409" s="213"/>
      <c r="X23409" s="214"/>
      <c r="Y23409" s="214"/>
      <c r="Z23409" s="214"/>
      <c r="AA23409" s="217"/>
      <c r="AB23409" s="217"/>
      <c r="AC23409" s="217"/>
      <c r="AD23409" s="213"/>
    </row>
    <row r="23410" spans="20:30" x14ac:dyDescent="0.2">
      <c r="T23410" s="212"/>
      <c r="U23410" s="213"/>
      <c r="V23410" s="213"/>
      <c r="W23410" s="213"/>
      <c r="X23410" s="214"/>
      <c r="Y23410" s="214"/>
      <c r="Z23410" s="214"/>
      <c r="AA23410" s="217"/>
      <c r="AB23410" s="217"/>
      <c r="AC23410" s="217"/>
      <c r="AD23410" s="213"/>
    </row>
    <row r="23411" spans="20:30" x14ac:dyDescent="0.2">
      <c r="T23411" s="212"/>
      <c r="U23411" s="213"/>
      <c r="V23411" s="213"/>
      <c r="W23411" s="213"/>
      <c r="X23411" s="214"/>
      <c r="Y23411" s="214"/>
      <c r="Z23411" s="214"/>
      <c r="AA23411" s="217"/>
      <c r="AB23411" s="217"/>
      <c r="AC23411" s="217"/>
      <c r="AD23411" s="213"/>
    </row>
    <row r="23412" spans="20:30" x14ac:dyDescent="0.2">
      <c r="T23412" s="212"/>
      <c r="U23412" s="213"/>
      <c r="V23412" s="213"/>
      <c r="W23412" s="213"/>
      <c r="X23412" s="214"/>
      <c r="Y23412" s="214"/>
      <c r="Z23412" s="214"/>
      <c r="AA23412" s="217"/>
      <c r="AB23412" s="217"/>
      <c r="AC23412" s="217"/>
      <c r="AD23412" s="213"/>
    </row>
    <row r="23413" spans="20:30" x14ac:dyDescent="0.2">
      <c r="T23413" s="212"/>
      <c r="U23413" s="213"/>
      <c r="V23413" s="213"/>
      <c r="W23413" s="213"/>
      <c r="X23413" s="214"/>
      <c r="Y23413" s="214"/>
      <c r="Z23413" s="214"/>
      <c r="AA23413" s="217"/>
      <c r="AB23413" s="217"/>
      <c r="AC23413" s="217"/>
      <c r="AD23413" s="213"/>
    </row>
    <row r="23414" spans="20:30" x14ac:dyDescent="0.2">
      <c r="T23414" s="212"/>
      <c r="U23414" s="213"/>
      <c r="V23414" s="213"/>
      <c r="W23414" s="213"/>
      <c r="X23414" s="214"/>
      <c r="Y23414" s="214"/>
      <c r="Z23414" s="214"/>
      <c r="AA23414" s="217"/>
      <c r="AB23414" s="217"/>
      <c r="AC23414" s="217"/>
      <c r="AD23414" s="213"/>
    </row>
    <row r="23415" spans="20:30" x14ac:dyDescent="0.2">
      <c r="T23415" s="212"/>
      <c r="U23415" s="213"/>
      <c r="V23415" s="213"/>
      <c r="W23415" s="213"/>
      <c r="X23415" s="214"/>
      <c r="Y23415" s="214"/>
      <c r="Z23415" s="214"/>
      <c r="AA23415" s="217"/>
      <c r="AB23415" s="217"/>
      <c r="AC23415" s="217"/>
      <c r="AD23415" s="213"/>
    </row>
    <row r="23416" spans="20:30" x14ac:dyDescent="0.2">
      <c r="T23416" s="212"/>
      <c r="U23416" s="213"/>
      <c r="V23416" s="213"/>
      <c r="W23416" s="213"/>
      <c r="X23416" s="214"/>
      <c r="Y23416" s="214"/>
      <c r="Z23416" s="214"/>
      <c r="AA23416" s="217"/>
      <c r="AB23416" s="217"/>
      <c r="AC23416" s="217"/>
      <c r="AD23416" s="213"/>
    </row>
    <row r="23417" spans="20:30" x14ac:dyDescent="0.2">
      <c r="T23417" s="212"/>
      <c r="U23417" s="213"/>
      <c r="V23417" s="213"/>
      <c r="W23417" s="213"/>
      <c r="X23417" s="214"/>
      <c r="Y23417" s="214"/>
      <c r="Z23417" s="214"/>
      <c r="AA23417" s="217"/>
      <c r="AB23417" s="217"/>
      <c r="AC23417" s="217"/>
      <c r="AD23417" s="213"/>
    </row>
    <row r="23418" spans="20:30" x14ac:dyDescent="0.2">
      <c r="T23418" s="212"/>
      <c r="U23418" s="213"/>
      <c r="V23418" s="213"/>
      <c r="W23418" s="213"/>
      <c r="X23418" s="214"/>
      <c r="Y23418" s="214"/>
      <c r="Z23418" s="214"/>
      <c r="AA23418" s="217"/>
      <c r="AB23418" s="217"/>
      <c r="AC23418" s="217"/>
      <c r="AD23418" s="213"/>
    </row>
    <row r="23419" spans="20:30" x14ac:dyDescent="0.2">
      <c r="T23419" s="212"/>
      <c r="U23419" s="213"/>
      <c r="V23419" s="213"/>
      <c r="W23419" s="213"/>
      <c r="X23419" s="214"/>
      <c r="Y23419" s="214"/>
      <c r="Z23419" s="214"/>
      <c r="AA23419" s="217"/>
      <c r="AB23419" s="217"/>
      <c r="AC23419" s="217"/>
      <c r="AD23419" s="213"/>
    </row>
    <row r="23420" spans="20:30" x14ac:dyDescent="0.2">
      <c r="T23420" s="212"/>
      <c r="U23420" s="213"/>
      <c r="V23420" s="213"/>
      <c r="W23420" s="213"/>
      <c r="X23420" s="214"/>
      <c r="Y23420" s="214"/>
      <c r="Z23420" s="214"/>
      <c r="AA23420" s="217"/>
      <c r="AB23420" s="217"/>
      <c r="AC23420" s="217"/>
      <c r="AD23420" s="213"/>
    </row>
    <row r="23421" spans="20:30" x14ac:dyDescent="0.2">
      <c r="T23421" s="212"/>
      <c r="U23421" s="213"/>
      <c r="V23421" s="213"/>
      <c r="W23421" s="213"/>
      <c r="X23421" s="214"/>
      <c r="Y23421" s="214"/>
      <c r="Z23421" s="214"/>
      <c r="AA23421" s="217"/>
      <c r="AB23421" s="217"/>
      <c r="AC23421" s="217"/>
      <c r="AD23421" s="213"/>
    </row>
    <row r="23422" spans="20:30" x14ac:dyDescent="0.2">
      <c r="T23422" s="212"/>
      <c r="U23422" s="213"/>
      <c r="V23422" s="213"/>
      <c r="W23422" s="213"/>
      <c r="X23422" s="214"/>
      <c r="Y23422" s="214"/>
      <c r="Z23422" s="214"/>
      <c r="AA23422" s="217"/>
      <c r="AB23422" s="217"/>
      <c r="AC23422" s="217"/>
      <c r="AD23422" s="213"/>
    </row>
    <row r="23423" spans="20:30" x14ac:dyDescent="0.2">
      <c r="T23423" s="212"/>
      <c r="U23423" s="213"/>
      <c r="V23423" s="213"/>
      <c r="W23423" s="213"/>
      <c r="X23423" s="214"/>
      <c r="Y23423" s="214"/>
      <c r="Z23423" s="214"/>
      <c r="AA23423" s="217"/>
      <c r="AB23423" s="217"/>
      <c r="AC23423" s="217"/>
      <c r="AD23423" s="213"/>
    </row>
    <row r="23424" spans="20:30" x14ac:dyDescent="0.2">
      <c r="T23424" s="212"/>
      <c r="U23424" s="213"/>
      <c r="V23424" s="213"/>
      <c r="W23424" s="213"/>
      <c r="X23424" s="214"/>
      <c r="Y23424" s="214"/>
      <c r="Z23424" s="214"/>
      <c r="AA23424" s="217"/>
      <c r="AB23424" s="217"/>
      <c r="AC23424" s="217"/>
      <c r="AD23424" s="213"/>
    </row>
    <row r="23425" spans="20:30" x14ac:dyDescent="0.2">
      <c r="T23425" s="212"/>
      <c r="U23425" s="213"/>
      <c r="V23425" s="213"/>
      <c r="W23425" s="213"/>
      <c r="X23425" s="214"/>
      <c r="Y23425" s="214"/>
      <c r="Z23425" s="214"/>
      <c r="AA23425" s="217"/>
      <c r="AB23425" s="217"/>
      <c r="AC23425" s="217"/>
      <c r="AD23425" s="213"/>
    </row>
    <row r="23426" spans="20:30" x14ac:dyDescent="0.2">
      <c r="T23426" s="212"/>
      <c r="U23426" s="213"/>
      <c r="V23426" s="213"/>
      <c r="W23426" s="213"/>
      <c r="X23426" s="214"/>
      <c r="Y23426" s="214"/>
      <c r="Z23426" s="214"/>
      <c r="AA23426" s="217"/>
      <c r="AB23426" s="217"/>
      <c r="AC23426" s="217"/>
      <c r="AD23426" s="213"/>
    </row>
    <row r="23427" spans="20:30" x14ac:dyDescent="0.2">
      <c r="T23427" s="212"/>
      <c r="U23427" s="213"/>
      <c r="V23427" s="213"/>
      <c r="W23427" s="213"/>
      <c r="X23427" s="214"/>
      <c r="Y23427" s="214"/>
      <c r="Z23427" s="214"/>
      <c r="AA23427" s="217"/>
      <c r="AB23427" s="217"/>
      <c r="AC23427" s="217"/>
      <c r="AD23427" s="213"/>
    </row>
    <row r="23428" spans="20:30" x14ac:dyDescent="0.2">
      <c r="T23428" s="212"/>
      <c r="U23428" s="213"/>
      <c r="V23428" s="213"/>
      <c r="W23428" s="213"/>
      <c r="X23428" s="214"/>
      <c r="Y23428" s="214"/>
      <c r="Z23428" s="214"/>
      <c r="AA23428" s="217"/>
      <c r="AB23428" s="217"/>
      <c r="AC23428" s="217"/>
      <c r="AD23428" s="213"/>
    </row>
    <row r="23429" spans="20:30" x14ac:dyDescent="0.2">
      <c r="T23429" s="212"/>
      <c r="U23429" s="213"/>
      <c r="V23429" s="213"/>
      <c r="W23429" s="213"/>
      <c r="X23429" s="214"/>
      <c r="Y23429" s="214"/>
      <c r="Z23429" s="214"/>
      <c r="AA23429" s="217"/>
      <c r="AB23429" s="217"/>
      <c r="AC23429" s="217"/>
      <c r="AD23429" s="213"/>
    </row>
    <row r="23430" spans="20:30" x14ac:dyDescent="0.2">
      <c r="T23430" s="212"/>
      <c r="U23430" s="213"/>
      <c r="V23430" s="213"/>
      <c r="W23430" s="213"/>
      <c r="X23430" s="214"/>
      <c r="Y23430" s="214"/>
      <c r="Z23430" s="214"/>
      <c r="AA23430" s="217"/>
      <c r="AB23430" s="217"/>
      <c r="AC23430" s="217"/>
      <c r="AD23430" s="213"/>
    </row>
    <row r="23431" spans="20:30" x14ac:dyDescent="0.2">
      <c r="T23431" s="212"/>
      <c r="U23431" s="213"/>
      <c r="V23431" s="213"/>
      <c r="W23431" s="213"/>
      <c r="X23431" s="214"/>
      <c r="Y23431" s="214"/>
      <c r="Z23431" s="214"/>
      <c r="AA23431" s="217"/>
      <c r="AB23431" s="217"/>
      <c r="AC23431" s="217"/>
      <c r="AD23431" s="213"/>
    </row>
    <row r="23432" spans="20:30" x14ac:dyDescent="0.2">
      <c r="T23432" s="212"/>
      <c r="U23432" s="213"/>
      <c r="V23432" s="213"/>
      <c r="W23432" s="213"/>
      <c r="X23432" s="214"/>
      <c r="Y23432" s="214"/>
      <c r="Z23432" s="214"/>
      <c r="AA23432" s="217"/>
      <c r="AB23432" s="217"/>
      <c r="AC23432" s="217"/>
      <c r="AD23432" s="213"/>
    </row>
    <row r="23433" spans="20:30" x14ac:dyDescent="0.2">
      <c r="T23433" s="212"/>
      <c r="U23433" s="213"/>
      <c r="V23433" s="213"/>
      <c r="W23433" s="213"/>
      <c r="X23433" s="214"/>
      <c r="Y23433" s="214"/>
      <c r="Z23433" s="214"/>
      <c r="AA23433" s="217"/>
      <c r="AB23433" s="217"/>
      <c r="AC23433" s="217"/>
      <c r="AD23433" s="213"/>
    </row>
    <row r="23434" spans="20:30" x14ac:dyDescent="0.2">
      <c r="T23434" s="212"/>
      <c r="U23434" s="213"/>
      <c r="V23434" s="213"/>
      <c r="W23434" s="213"/>
      <c r="X23434" s="214"/>
      <c r="Y23434" s="214"/>
      <c r="Z23434" s="214"/>
      <c r="AA23434" s="217"/>
      <c r="AB23434" s="217"/>
      <c r="AC23434" s="217"/>
      <c r="AD23434" s="213"/>
    </row>
    <row r="23435" spans="20:30" x14ac:dyDescent="0.2">
      <c r="T23435" s="212"/>
      <c r="U23435" s="213"/>
      <c r="V23435" s="213"/>
      <c r="W23435" s="213"/>
      <c r="X23435" s="214"/>
      <c r="Y23435" s="214"/>
      <c r="Z23435" s="214"/>
      <c r="AA23435" s="217"/>
      <c r="AB23435" s="217"/>
      <c r="AC23435" s="217"/>
      <c r="AD23435" s="213"/>
    </row>
    <row r="23436" spans="20:30" x14ac:dyDescent="0.2">
      <c r="T23436" s="212"/>
      <c r="U23436" s="213"/>
      <c r="V23436" s="213"/>
      <c r="W23436" s="213"/>
      <c r="X23436" s="214"/>
      <c r="Y23436" s="214"/>
      <c r="Z23436" s="214"/>
      <c r="AA23436" s="217"/>
      <c r="AB23436" s="217"/>
      <c r="AC23436" s="217"/>
      <c r="AD23436" s="213"/>
    </row>
    <row r="23437" spans="20:30" x14ac:dyDescent="0.2">
      <c r="T23437" s="212"/>
      <c r="U23437" s="213"/>
      <c r="V23437" s="213"/>
      <c r="W23437" s="213"/>
      <c r="X23437" s="214"/>
      <c r="Y23437" s="214"/>
      <c r="Z23437" s="214"/>
      <c r="AA23437" s="217"/>
      <c r="AB23437" s="217"/>
      <c r="AC23437" s="217"/>
      <c r="AD23437" s="213"/>
    </row>
    <row r="23438" spans="20:30" x14ac:dyDescent="0.2">
      <c r="T23438" s="212"/>
      <c r="U23438" s="213"/>
      <c r="V23438" s="213"/>
      <c r="W23438" s="213"/>
      <c r="X23438" s="214"/>
      <c r="Y23438" s="214"/>
      <c r="Z23438" s="214"/>
      <c r="AA23438" s="217"/>
      <c r="AB23438" s="217"/>
      <c r="AC23438" s="217"/>
      <c r="AD23438" s="213"/>
    </row>
    <row r="23439" spans="20:30" x14ac:dyDescent="0.2">
      <c r="T23439" s="212"/>
      <c r="U23439" s="213"/>
      <c r="V23439" s="213"/>
      <c r="W23439" s="213"/>
      <c r="X23439" s="214"/>
      <c r="Y23439" s="214"/>
      <c r="Z23439" s="214"/>
      <c r="AA23439" s="217"/>
      <c r="AB23439" s="217"/>
      <c r="AC23439" s="217"/>
      <c r="AD23439" s="213"/>
    </row>
    <row r="23440" spans="20:30" x14ac:dyDescent="0.2">
      <c r="T23440" s="212"/>
      <c r="U23440" s="213"/>
      <c r="V23440" s="213"/>
      <c r="W23440" s="213"/>
      <c r="X23440" s="214"/>
      <c r="Y23440" s="214"/>
      <c r="Z23440" s="214"/>
      <c r="AA23440" s="217"/>
      <c r="AB23440" s="217"/>
      <c r="AC23440" s="217"/>
      <c r="AD23440" s="213"/>
    </row>
    <row r="23441" spans="20:30" x14ac:dyDescent="0.2">
      <c r="T23441" s="212"/>
      <c r="U23441" s="213"/>
      <c r="V23441" s="213"/>
      <c r="W23441" s="213"/>
      <c r="X23441" s="214"/>
      <c r="Y23441" s="214"/>
      <c r="Z23441" s="214"/>
      <c r="AA23441" s="217"/>
      <c r="AB23441" s="217"/>
      <c r="AC23441" s="217"/>
      <c r="AD23441" s="213"/>
    </row>
    <row r="23442" spans="20:30" x14ac:dyDescent="0.2">
      <c r="T23442" s="212"/>
      <c r="U23442" s="213"/>
      <c r="V23442" s="213"/>
      <c r="W23442" s="213"/>
      <c r="X23442" s="214"/>
      <c r="Y23442" s="214"/>
      <c r="Z23442" s="214"/>
      <c r="AA23442" s="217"/>
      <c r="AB23442" s="217"/>
      <c r="AC23442" s="217"/>
      <c r="AD23442" s="213"/>
    </row>
    <row r="23443" spans="20:30" x14ac:dyDescent="0.2">
      <c r="T23443" s="212"/>
      <c r="U23443" s="213"/>
      <c r="V23443" s="213"/>
      <c r="W23443" s="213"/>
      <c r="X23443" s="214"/>
      <c r="Y23443" s="214"/>
      <c r="Z23443" s="214"/>
      <c r="AA23443" s="217"/>
      <c r="AB23443" s="217"/>
      <c r="AC23443" s="217"/>
      <c r="AD23443" s="213"/>
    </row>
    <row r="23444" spans="20:30" x14ac:dyDescent="0.2">
      <c r="T23444" s="212"/>
      <c r="U23444" s="213"/>
      <c r="V23444" s="213"/>
      <c r="W23444" s="213"/>
      <c r="X23444" s="214"/>
      <c r="Y23444" s="214"/>
      <c r="Z23444" s="214"/>
      <c r="AA23444" s="217"/>
      <c r="AB23444" s="217"/>
      <c r="AC23444" s="217"/>
      <c r="AD23444" s="213"/>
    </row>
    <row r="23445" spans="20:30" x14ac:dyDescent="0.2">
      <c r="T23445" s="212"/>
      <c r="U23445" s="213"/>
      <c r="V23445" s="213"/>
      <c r="W23445" s="213"/>
      <c r="X23445" s="214"/>
      <c r="Y23445" s="214"/>
      <c r="Z23445" s="214"/>
      <c r="AA23445" s="217"/>
      <c r="AB23445" s="217"/>
      <c r="AC23445" s="217"/>
      <c r="AD23445" s="213"/>
    </row>
    <row r="23446" spans="20:30" x14ac:dyDescent="0.2">
      <c r="T23446" s="212"/>
      <c r="U23446" s="213"/>
      <c r="V23446" s="213"/>
      <c r="W23446" s="213"/>
      <c r="X23446" s="214"/>
      <c r="Y23446" s="214"/>
      <c r="Z23446" s="214"/>
      <c r="AA23446" s="217"/>
      <c r="AB23446" s="217"/>
      <c r="AC23446" s="217"/>
      <c r="AD23446" s="213"/>
    </row>
    <row r="23447" spans="20:30" x14ac:dyDescent="0.2">
      <c r="T23447" s="212"/>
      <c r="U23447" s="213"/>
      <c r="V23447" s="213"/>
      <c r="W23447" s="213"/>
      <c r="X23447" s="214"/>
      <c r="Y23447" s="214"/>
      <c r="Z23447" s="214"/>
      <c r="AA23447" s="217"/>
      <c r="AB23447" s="217"/>
      <c r="AC23447" s="217"/>
      <c r="AD23447" s="213"/>
    </row>
    <row r="23448" spans="20:30" x14ac:dyDescent="0.2">
      <c r="T23448" s="212"/>
      <c r="U23448" s="213"/>
      <c r="V23448" s="213"/>
      <c r="W23448" s="213"/>
      <c r="X23448" s="214"/>
      <c r="Y23448" s="214"/>
      <c r="Z23448" s="214"/>
      <c r="AA23448" s="217"/>
      <c r="AB23448" s="217"/>
      <c r="AC23448" s="217"/>
      <c r="AD23448" s="213"/>
    </row>
    <row r="23449" spans="20:30" x14ac:dyDescent="0.2">
      <c r="T23449" s="212"/>
      <c r="U23449" s="213"/>
      <c r="V23449" s="213"/>
      <c r="W23449" s="213"/>
      <c r="X23449" s="214"/>
      <c r="Y23449" s="214"/>
      <c r="Z23449" s="214"/>
      <c r="AA23449" s="217"/>
      <c r="AB23449" s="217"/>
      <c r="AC23449" s="217"/>
      <c r="AD23449" s="213"/>
    </row>
    <row r="23450" spans="20:30" x14ac:dyDescent="0.2">
      <c r="T23450" s="212"/>
      <c r="U23450" s="213"/>
      <c r="V23450" s="213"/>
      <c r="W23450" s="213"/>
      <c r="X23450" s="214"/>
      <c r="Y23450" s="214"/>
      <c r="Z23450" s="214"/>
      <c r="AA23450" s="217"/>
      <c r="AB23450" s="217"/>
      <c r="AC23450" s="217"/>
      <c r="AD23450" s="213"/>
    </row>
    <row r="23451" spans="20:30" x14ac:dyDescent="0.2">
      <c r="T23451" s="212"/>
      <c r="U23451" s="213"/>
      <c r="V23451" s="213"/>
      <c r="W23451" s="213"/>
      <c r="X23451" s="214"/>
      <c r="Y23451" s="214"/>
      <c r="Z23451" s="214"/>
      <c r="AA23451" s="217"/>
      <c r="AB23451" s="217"/>
      <c r="AC23451" s="217"/>
      <c r="AD23451" s="213"/>
    </row>
    <row r="23452" spans="20:30" x14ac:dyDescent="0.2">
      <c r="T23452" s="212"/>
      <c r="U23452" s="213"/>
      <c r="V23452" s="213"/>
      <c r="W23452" s="213"/>
      <c r="X23452" s="214"/>
      <c r="Y23452" s="214"/>
      <c r="Z23452" s="214"/>
      <c r="AA23452" s="217"/>
      <c r="AB23452" s="217"/>
      <c r="AC23452" s="217"/>
      <c r="AD23452" s="213"/>
    </row>
    <row r="23453" spans="20:30" x14ac:dyDescent="0.2">
      <c r="T23453" s="212"/>
      <c r="U23453" s="213"/>
      <c r="V23453" s="213"/>
      <c r="W23453" s="213"/>
      <c r="X23453" s="214"/>
      <c r="Y23453" s="214"/>
      <c r="Z23453" s="214"/>
      <c r="AA23453" s="217"/>
      <c r="AB23453" s="217"/>
      <c r="AC23453" s="217"/>
      <c r="AD23453" s="213"/>
    </row>
    <row r="23454" spans="20:30" x14ac:dyDescent="0.2">
      <c r="T23454" s="212"/>
      <c r="U23454" s="213"/>
      <c r="V23454" s="213"/>
      <c r="W23454" s="213"/>
      <c r="X23454" s="214"/>
      <c r="Y23454" s="214"/>
      <c r="Z23454" s="214"/>
      <c r="AA23454" s="217"/>
      <c r="AB23454" s="217"/>
      <c r="AC23454" s="217"/>
      <c r="AD23454" s="213"/>
    </row>
    <row r="23455" spans="20:30" x14ac:dyDescent="0.2">
      <c r="T23455" s="212"/>
      <c r="U23455" s="213"/>
      <c r="V23455" s="213"/>
      <c r="W23455" s="213"/>
      <c r="X23455" s="214"/>
      <c r="Y23455" s="214"/>
      <c r="Z23455" s="214"/>
      <c r="AA23455" s="217"/>
      <c r="AB23455" s="217"/>
      <c r="AC23455" s="217"/>
      <c r="AD23455" s="213"/>
    </row>
    <row r="23456" spans="20:30" x14ac:dyDescent="0.2">
      <c r="T23456" s="212"/>
      <c r="U23456" s="213"/>
      <c r="V23456" s="213"/>
      <c r="W23456" s="213"/>
      <c r="X23456" s="214"/>
      <c r="Y23456" s="214"/>
      <c r="Z23456" s="214"/>
      <c r="AA23456" s="217"/>
      <c r="AB23456" s="217"/>
      <c r="AC23456" s="217"/>
      <c r="AD23456" s="213"/>
    </row>
    <row r="23457" spans="20:30" x14ac:dyDescent="0.2">
      <c r="T23457" s="212"/>
      <c r="U23457" s="213"/>
      <c r="V23457" s="213"/>
      <c r="W23457" s="213"/>
      <c r="X23457" s="214"/>
      <c r="Y23457" s="214"/>
      <c r="Z23457" s="214"/>
      <c r="AA23457" s="217"/>
      <c r="AB23457" s="217"/>
      <c r="AC23457" s="217"/>
      <c r="AD23457" s="213"/>
    </row>
    <row r="23458" spans="20:30" x14ac:dyDescent="0.2">
      <c r="T23458" s="212"/>
      <c r="U23458" s="213"/>
      <c r="V23458" s="213"/>
      <c r="W23458" s="213"/>
      <c r="X23458" s="214"/>
      <c r="Y23458" s="214"/>
      <c r="Z23458" s="214"/>
      <c r="AA23458" s="217"/>
      <c r="AB23458" s="217"/>
      <c r="AC23458" s="217"/>
      <c r="AD23458" s="213"/>
    </row>
    <row r="23459" spans="20:30" x14ac:dyDescent="0.2">
      <c r="T23459" s="212"/>
      <c r="U23459" s="213"/>
      <c r="V23459" s="213"/>
      <c r="W23459" s="213"/>
      <c r="X23459" s="214"/>
      <c r="Y23459" s="214"/>
      <c r="Z23459" s="214"/>
      <c r="AA23459" s="217"/>
      <c r="AB23459" s="217"/>
      <c r="AC23459" s="217"/>
      <c r="AD23459" s="213"/>
    </row>
    <row r="23460" spans="20:30" x14ac:dyDescent="0.2">
      <c r="T23460" s="212"/>
      <c r="U23460" s="213"/>
      <c r="V23460" s="213"/>
      <c r="W23460" s="213"/>
      <c r="X23460" s="214"/>
      <c r="Y23460" s="214"/>
      <c r="Z23460" s="214"/>
      <c r="AA23460" s="217"/>
      <c r="AB23460" s="217"/>
      <c r="AC23460" s="217"/>
      <c r="AD23460" s="213"/>
    </row>
    <row r="23461" spans="20:30" x14ac:dyDescent="0.2">
      <c r="T23461" s="212"/>
      <c r="U23461" s="213"/>
      <c r="V23461" s="213"/>
      <c r="W23461" s="213"/>
      <c r="X23461" s="214"/>
      <c r="Y23461" s="214"/>
      <c r="Z23461" s="214"/>
      <c r="AA23461" s="217"/>
      <c r="AB23461" s="217"/>
      <c r="AC23461" s="217"/>
      <c r="AD23461" s="213"/>
    </row>
    <row r="23462" spans="20:30" x14ac:dyDescent="0.2">
      <c r="T23462" s="212"/>
      <c r="U23462" s="213"/>
      <c r="V23462" s="213"/>
      <c r="W23462" s="213"/>
      <c r="X23462" s="214"/>
      <c r="Y23462" s="214"/>
      <c r="Z23462" s="214"/>
      <c r="AA23462" s="217"/>
      <c r="AB23462" s="217"/>
      <c r="AC23462" s="217"/>
      <c r="AD23462" s="213"/>
    </row>
    <row r="23463" spans="20:30" x14ac:dyDescent="0.2">
      <c r="T23463" s="212"/>
      <c r="U23463" s="213"/>
      <c r="V23463" s="213"/>
      <c r="W23463" s="213"/>
      <c r="X23463" s="214"/>
      <c r="Y23463" s="214"/>
      <c r="Z23463" s="214"/>
      <c r="AA23463" s="217"/>
      <c r="AB23463" s="217"/>
      <c r="AC23463" s="217"/>
      <c r="AD23463" s="213"/>
    </row>
    <row r="23464" spans="20:30" x14ac:dyDescent="0.2">
      <c r="T23464" s="212"/>
      <c r="U23464" s="213"/>
      <c r="V23464" s="213"/>
      <c r="W23464" s="213"/>
      <c r="X23464" s="214"/>
      <c r="Y23464" s="214"/>
      <c r="Z23464" s="214"/>
      <c r="AA23464" s="217"/>
      <c r="AB23464" s="217"/>
      <c r="AC23464" s="217"/>
      <c r="AD23464" s="213"/>
    </row>
    <row r="23465" spans="20:30" x14ac:dyDescent="0.2">
      <c r="T23465" s="212"/>
      <c r="U23465" s="213"/>
      <c r="V23465" s="213"/>
      <c r="W23465" s="213"/>
      <c r="X23465" s="214"/>
      <c r="Y23465" s="214"/>
      <c r="Z23465" s="214"/>
      <c r="AA23465" s="217"/>
      <c r="AB23465" s="217"/>
      <c r="AC23465" s="217"/>
      <c r="AD23465" s="213"/>
    </row>
    <row r="23466" spans="20:30" x14ac:dyDescent="0.2">
      <c r="T23466" s="212"/>
      <c r="U23466" s="213"/>
      <c r="V23466" s="213"/>
      <c r="W23466" s="213"/>
      <c r="X23466" s="214"/>
      <c r="Y23466" s="214"/>
      <c r="Z23466" s="214"/>
      <c r="AA23466" s="217"/>
      <c r="AB23466" s="217"/>
      <c r="AC23466" s="217"/>
      <c r="AD23466" s="213"/>
    </row>
    <row r="23467" spans="20:30" x14ac:dyDescent="0.2">
      <c r="T23467" s="212"/>
      <c r="U23467" s="213"/>
      <c r="V23467" s="213"/>
      <c r="W23467" s="213"/>
      <c r="X23467" s="214"/>
      <c r="Y23467" s="214"/>
      <c r="Z23467" s="214"/>
      <c r="AA23467" s="217"/>
      <c r="AB23467" s="217"/>
      <c r="AC23467" s="217"/>
      <c r="AD23467" s="213"/>
    </row>
    <row r="23468" spans="20:30" x14ac:dyDescent="0.2">
      <c r="T23468" s="212"/>
      <c r="U23468" s="213"/>
      <c r="V23468" s="213"/>
      <c r="W23468" s="213"/>
      <c r="X23468" s="214"/>
      <c r="Y23468" s="214"/>
      <c r="Z23468" s="214"/>
      <c r="AA23468" s="217"/>
      <c r="AB23468" s="217"/>
      <c r="AC23468" s="217"/>
      <c r="AD23468" s="213"/>
    </row>
    <row r="23469" spans="20:30" x14ac:dyDescent="0.2">
      <c r="T23469" s="212"/>
      <c r="U23469" s="213"/>
      <c r="V23469" s="213"/>
      <c r="W23469" s="213"/>
      <c r="X23469" s="214"/>
      <c r="Y23469" s="214"/>
      <c r="Z23469" s="214"/>
      <c r="AA23469" s="217"/>
      <c r="AB23469" s="217"/>
      <c r="AC23469" s="217"/>
      <c r="AD23469" s="213"/>
    </row>
    <row r="23470" spans="20:30" x14ac:dyDescent="0.2">
      <c r="T23470" s="212"/>
      <c r="U23470" s="213"/>
      <c r="V23470" s="213"/>
      <c r="W23470" s="213"/>
      <c r="X23470" s="214"/>
      <c r="Y23470" s="214"/>
      <c r="Z23470" s="214"/>
      <c r="AA23470" s="217"/>
      <c r="AB23470" s="217"/>
      <c r="AC23470" s="217"/>
      <c r="AD23470" s="213"/>
    </row>
    <row r="23471" spans="20:30" x14ac:dyDescent="0.2">
      <c r="T23471" s="212"/>
      <c r="U23471" s="213"/>
      <c r="V23471" s="213"/>
      <c r="W23471" s="213"/>
      <c r="X23471" s="214"/>
      <c r="Y23471" s="214"/>
      <c r="Z23471" s="214"/>
      <c r="AA23471" s="217"/>
      <c r="AB23471" s="217"/>
      <c r="AC23471" s="217"/>
      <c r="AD23471" s="213"/>
    </row>
    <row r="23472" spans="20:30" x14ac:dyDescent="0.2">
      <c r="T23472" s="212"/>
      <c r="U23472" s="213"/>
      <c r="V23472" s="213"/>
      <c r="W23472" s="213"/>
      <c r="X23472" s="214"/>
      <c r="Y23472" s="214"/>
      <c r="Z23472" s="214"/>
      <c r="AA23472" s="217"/>
      <c r="AB23472" s="217"/>
      <c r="AC23472" s="217"/>
      <c r="AD23472" s="213"/>
    </row>
    <row r="23473" spans="20:30" x14ac:dyDescent="0.2">
      <c r="T23473" s="212"/>
      <c r="U23473" s="213"/>
      <c r="V23473" s="213"/>
      <c r="W23473" s="213"/>
      <c r="X23473" s="214"/>
      <c r="Y23473" s="214"/>
      <c r="Z23473" s="214"/>
      <c r="AA23473" s="217"/>
      <c r="AB23473" s="217"/>
      <c r="AC23473" s="217"/>
      <c r="AD23473" s="213"/>
    </row>
    <row r="23474" spans="20:30" x14ac:dyDescent="0.2">
      <c r="T23474" s="212"/>
      <c r="U23474" s="213"/>
      <c r="V23474" s="213"/>
      <c r="W23474" s="213"/>
      <c r="X23474" s="214"/>
      <c r="Y23474" s="214"/>
      <c r="Z23474" s="214"/>
      <c r="AA23474" s="217"/>
      <c r="AB23474" s="217"/>
      <c r="AC23474" s="217"/>
      <c r="AD23474" s="213"/>
    </row>
    <row r="23475" spans="20:30" x14ac:dyDescent="0.2">
      <c r="T23475" s="212"/>
      <c r="U23475" s="213"/>
      <c r="V23475" s="213"/>
      <c r="W23475" s="213"/>
      <c r="X23475" s="214"/>
      <c r="Y23475" s="214"/>
      <c r="Z23475" s="214"/>
      <c r="AA23475" s="217"/>
      <c r="AB23475" s="217"/>
      <c r="AC23475" s="217"/>
      <c r="AD23475" s="213"/>
    </row>
    <row r="23476" spans="20:30" x14ac:dyDescent="0.2">
      <c r="T23476" s="212"/>
      <c r="U23476" s="213"/>
      <c r="V23476" s="213"/>
      <c r="W23476" s="213"/>
      <c r="X23476" s="214"/>
      <c r="Y23476" s="214"/>
      <c r="Z23476" s="214"/>
      <c r="AA23476" s="217"/>
      <c r="AB23476" s="217"/>
      <c r="AC23476" s="217"/>
      <c r="AD23476" s="213"/>
    </row>
    <row r="23477" spans="20:30" x14ac:dyDescent="0.2">
      <c r="T23477" s="212"/>
      <c r="U23477" s="213"/>
      <c r="V23477" s="213"/>
      <c r="W23477" s="213"/>
      <c r="X23477" s="214"/>
      <c r="Y23477" s="214"/>
      <c r="Z23477" s="214"/>
      <c r="AA23477" s="217"/>
      <c r="AB23477" s="217"/>
      <c r="AC23477" s="217"/>
      <c r="AD23477" s="213"/>
    </row>
    <row r="23478" spans="20:30" x14ac:dyDescent="0.2">
      <c r="T23478" s="212"/>
      <c r="U23478" s="213"/>
      <c r="V23478" s="213"/>
      <c r="W23478" s="213"/>
      <c r="X23478" s="214"/>
      <c r="Y23478" s="214"/>
      <c r="Z23478" s="214"/>
      <c r="AA23478" s="217"/>
      <c r="AB23478" s="217"/>
      <c r="AC23478" s="217"/>
      <c r="AD23478" s="213"/>
    </row>
    <row r="23479" spans="20:30" x14ac:dyDescent="0.2">
      <c r="T23479" s="212"/>
      <c r="U23479" s="213"/>
      <c r="V23479" s="213"/>
      <c r="W23479" s="213"/>
      <c r="X23479" s="214"/>
      <c r="Y23479" s="214"/>
      <c r="Z23479" s="214"/>
      <c r="AA23479" s="217"/>
      <c r="AB23479" s="217"/>
      <c r="AC23479" s="217"/>
      <c r="AD23479" s="213"/>
    </row>
    <row r="23480" spans="20:30" x14ac:dyDescent="0.2">
      <c r="T23480" s="212"/>
      <c r="U23480" s="213"/>
      <c r="V23480" s="213"/>
      <c r="W23480" s="213"/>
      <c r="X23480" s="214"/>
      <c r="Y23480" s="214"/>
      <c r="Z23480" s="214"/>
      <c r="AA23480" s="217"/>
      <c r="AB23480" s="217"/>
      <c r="AC23480" s="217"/>
      <c r="AD23480" s="213"/>
    </row>
    <row r="23481" spans="20:30" x14ac:dyDescent="0.2">
      <c r="T23481" s="212"/>
      <c r="U23481" s="213"/>
      <c r="V23481" s="213"/>
      <c r="W23481" s="213"/>
      <c r="X23481" s="214"/>
      <c r="Y23481" s="214"/>
      <c r="Z23481" s="214"/>
      <c r="AA23481" s="217"/>
      <c r="AB23481" s="217"/>
      <c r="AC23481" s="217"/>
      <c r="AD23481" s="213"/>
    </row>
    <row r="23482" spans="20:30" x14ac:dyDescent="0.2">
      <c r="T23482" s="212"/>
      <c r="U23482" s="213"/>
      <c r="V23482" s="213"/>
      <c r="W23482" s="213"/>
      <c r="X23482" s="214"/>
      <c r="Y23482" s="214"/>
      <c r="Z23482" s="214"/>
      <c r="AA23482" s="217"/>
      <c r="AB23482" s="217"/>
      <c r="AC23482" s="217"/>
      <c r="AD23482" s="213"/>
    </row>
    <row r="23483" spans="20:30" x14ac:dyDescent="0.2">
      <c r="T23483" s="212"/>
      <c r="U23483" s="213"/>
      <c r="V23483" s="213"/>
      <c r="W23483" s="213"/>
      <c r="X23483" s="214"/>
      <c r="Y23483" s="214"/>
      <c r="Z23483" s="214"/>
      <c r="AA23483" s="217"/>
      <c r="AB23483" s="217"/>
      <c r="AC23483" s="217"/>
      <c r="AD23483" s="213"/>
    </row>
    <row r="23484" spans="20:30" x14ac:dyDescent="0.2">
      <c r="T23484" s="212"/>
      <c r="U23484" s="213"/>
      <c r="V23484" s="213"/>
      <c r="W23484" s="213"/>
      <c r="X23484" s="214"/>
      <c r="Y23484" s="214"/>
      <c r="Z23484" s="214"/>
      <c r="AA23484" s="217"/>
      <c r="AB23484" s="217"/>
      <c r="AC23484" s="217"/>
      <c r="AD23484" s="213"/>
    </row>
    <row r="23485" spans="20:30" x14ac:dyDescent="0.2">
      <c r="T23485" s="212"/>
      <c r="U23485" s="213"/>
      <c r="V23485" s="213"/>
      <c r="W23485" s="213"/>
      <c r="X23485" s="214"/>
      <c r="Y23485" s="214"/>
      <c r="Z23485" s="214"/>
      <c r="AA23485" s="217"/>
      <c r="AB23485" s="217"/>
      <c r="AC23485" s="217"/>
      <c r="AD23485" s="213"/>
    </row>
    <row r="23486" spans="20:30" x14ac:dyDescent="0.2">
      <c r="T23486" s="212"/>
      <c r="U23486" s="213"/>
      <c r="V23486" s="213"/>
      <c r="W23486" s="213"/>
      <c r="X23486" s="214"/>
      <c r="Y23486" s="214"/>
      <c r="Z23486" s="214"/>
      <c r="AA23486" s="217"/>
      <c r="AB23486" s="217"/>
      <c r="AC23486" s="217"/>
      <c r="AD23486" s="213"/>
    </row>
    <row r="23487" spans="20:30" x14ac:dyDescent="0.2">
      <c r="T23487" s="212"/>
      <c r="U23487" s="213"/>
      <c r="V23487" s="213"/>
      <c r="W23487" s="213"/>
      <c r="X23487" s="214"/>
      <c r="Y23487" s="214"/>
      <c r="Z23487" s="214"/>
      <c r="AA23487" s="217"/>
      <c r="AB23487" s="217"/>
      <c r="AC23487" s="217"/>
      <c r="AD23487" s="213"/>
    </row>
    <row r="23488" spans="20:30" x14ac:dyDescent="0.2">
      <c r="T23488" s="212"/>
      <c r="U23488" s="213"/>
      <c r="V23488" s="213"/>
      <c r="W23488" s="213"/>
      <c r="X23488" s="214"/>
      <c r="Y23488" s="214"/>
      <c r="Z23488" s="214"/>
      <c r="AA23488" s="217"/>
      <c r="AB23488" s="217"/>
      <c r="AC23488" s="217"/>
      <c r="AD23488" s="213"/>
    </row>
    <row r="23489" spans="20:30" x14ac:dyDescent="0.2">
      <c r="T23489" s="212"/>
      <c r="U23489" s="213"/>
      <c r="V23489" s="213"/>
      <c r="W23489" s="213"/>
      <c r="X23489" s="214"/>
      <c r="Y23489" s="214"/>
      <c r="Z23489" s="214"/>
      <c r="AA23489" s="217"/>
      <c r="AB23489" s="217"/>
      <c r="AC23489" s="217"/>
      <c r="AD23489" s="213"/>
    </row>
    <row r="23490" spans="20:30" x14ac:dyDescent="0.2">
      <c r="T23490" s="212"/>
      <c r="U23490" s="213"/>
      <c r="V23490" s="213"/>
      <c r="W23490" s="213"/>
      <c r="X23490" s="214"/>
      <c r="Y23490" s="214"/>
      <c r="Z23490" s="214"/>
      <c r="AA23490" s="217"/>
      <c r="AB23490" s="217"/>
      <c r="AC23490" s="217"/>
      <c r="AD23490" s="213"/>
    </row>
    <row r="23491" spans="20:30" x14ac:dyDescent="0.2">
      <c r="T23491" s="212"/>
      <c r="U23491" s="213"/>
      <c r="V23491" s="213"/>
      <c r="W23491" s="213"/>
      <c r="X23491" s="214"/>
      <c r="Y23491" s="214"/>
      <c r="Z23491" s="214"/>
      <c r="AA23491" s="217"/>
      <c r="AB23491" s="217"/>
      <c r="AC23491" s="217"/>
      <c r="AD23491" s="213"/>
    </row>
    <row r="23492" spans="20:30" x14ac:dyDescent="0.2">
      <c r="T23492" s="212"/>
      <c r="U23492" s="213"/>
      <c r="V23492" s="213"/>
      <c r="W23492" s="213"/>
      <c r="X23492" s="214"/>
      <c r="Y23492" s="214"/>
      <c r="Z23492" s="214"/>
      <c r="AA23492" s="217"/>
      <c r="AB23492" s="217"/>
      <c r="AC23492" s="217"/>
      <c r="AD23492" s="213"/>
    </row>
    <row r="23493" spans="20:30" x14ac:dyDescent="0.2">
      <c r="T23493" s="212"/>
      <c r="U23493" s="213"/>
      <c r="V23493" s="213"/>
      <c r="W23493" s="213"/>
      <c r="X23493" s="214"/>
      <c r="Y23493" s="214"/>
      <c r="Z23493" s="214"/>
      <c r="AA23493" s="217"/>
      <c r="AB23493" s="217"/>
      <c r="AC23493" s="217"/>
      <c r="AD23493" s="213"/>
    </row>
    <row r="23494" spans="20:30" x14ac:dyDescent="0.2">
      <c r="T23494" s="212"/>
      <c r="U23494" s="213"/>
      <c r="V23494" s="213"/>
      <c r="W23494" s="213"/>
      <c r="X23494" s="214"/>
      <c r="Y23494" s="214"/>
      <c r="Z23494" s="214"/>
      <c r="AA23494" s="217"/>
      <c r="AB23494" s="217"/>
      <c r="AC23494" s="217"/>
      <c r="AD23494" s="213"/>
    </row>
    <row r="23495" spans="20:30" x14ac:dyDescent="0.2">
      <c r="T23495" s="212"/>
      <c r="U23495" s="213"/>
      <c r="V23495" s="213"/>
      <c r="W23495" s="213"/>
      <c r="X23495" s="214"/>
      <c r="Y23495" s="214"/>
      <c r="Z23495" s="214"/>
      <c r="AA23495" s="217"/>
      <c r="AB23495" s="217"/>
      <c r="AC23495" s="217"/>
      <c r="AD23495" s="213"/>
    </row>
    <row r="23496" spans="20:30" x14ac:dyDescent="0.2">
      <c r="T23496" s="212"/>
      <c r="U23496" s="213"/>
      <c r="V23496" s="213"/>
      <c r="W23496" s="213"/>
      <c r="X23496" s="214"/>
      <c r="Y23496" s="214"/>
      <c r="Z23496" s="214"/>
      <c r="AA23496" s="217"/>
      <c r="AB23496" s="217"/>
      <c r="AC23496" s="217"/>
      <c r="AD23496" s="213"/>
    </row>
    <row r="23497" spans="20:30" x14ac:dyDescent="0.2">
      <c r="T23497" s="212"/>
      <c r="U23497" s="213"/>
      <c r="V23497" s="213"/>
      <c r="W23497" s="213"/>
      <c r="X23497" s="214"/>
      <c r="Y23497" s="214"/>
      <c r="Z23497" s="214"/>
      <c r="AA23497" s="217"/>
      <c r="AB23497" s="217"/>
      <c r="AC23497" s="217"/>
      <c r="AD23497" s="213"/>
    </row>
    <row r="23498" spans="20:30" x14ac:dyDescent="0.2">
      <c r="T23498" s="212"/>
      <c r="U23498" s="213"/>
      <c r="V23498" s="213"/>
      <c r="W23498" s="213"/>
      <c r="X23498" s="214"/>
      <c r="Y23498" s="214"/>
      <c r="Z23498" s="214"/>
      <c r="AA23498" s="217"/>
      <c r="AB23498" s="217"/>
      <c r="AC23498" s="217"/>
      <c r="AD23498" s="213"/>
    </row>
    <row r="23499" spans="20:30" x14ac:dyDescent="0.2">
      <c r="T23499" s="212"/>
      <c r="U23499" s="213"/>
      <c r="V23499" s="213"/>
      <c r="W23499" s="213"/>
      <c r="X23499" s="214"/>
      <c r="Y23499" s="214"/>
      <c r="Z23499" s="214"/>
      <c r="AA23499" s="217"/>
      <c r="AB23499" s="217"/>
      <c r="AC23499" s="217"/>
      <c r="AD23499" s="213"/>
    </row>
    <row r="23500" spans="20:30" x14ac:dyDescent="0.2">
      <c r="T23500" s="212"/>
      <c r="U23500" s="213"/>
      <c r="V23500" s="213"/>
      <c r="W23500" s="213"/>
      <c r="X23500" s="214"/>
      <c r="Y23500" s="214"/>
      <c r="Z23500" s="214"/>
      <c r="AA23500" s="217"/>
      <c r="AB23500" s="217"/>
      <c r="AC23500" s="217"/>
      <c r="AD23500" s="213"/>
    </row>
    <row r="23501" spans="20:30" x14ac:dyDescent="0.2">
      <c r="T23501" s="212"/>
      <c r="U23501" s="213"/>
      <c r="V23501" s="213"/>
      <c r="W23501" s="213"/>
      <c r="X23501" s="214"/>
      <c r="Y23501" s="214"/>
      <c r="Z23501" s="214"/>
      <c r="AA23501" s="217"/>
      <c r="AB23501" s="217"/>
      <c r="AC23501" s="217"/>
      <c r="AD23501" s="213"/>
    </row>
    <row r="23502" spans="20:30" x14ac:dyDescent="0.2">
      <c r="T23502" s="212"/>
      <c r="U23502" s="213"/>
      <c r="V23502" s="213"/>
      <c r="W23502" s="213"/>
      <c r="X23502" s="214"/>
      <c r="Y23502" s="214"/>
      <c r="Z23502" s="214"/>
      <c r="AA23502" s="217"/>
      <c r="AB23502" s="217"/>
      <c r="AC23502" s="217"/>
      <c r="AD23502" s="213"/>
    </row>
    <row r="23503" spans="20:30" x14ac:dyDescent="0.2">
      <c r="T23503" s="212"/>
      <c r="U23503" s="213"/>
      <c r="V23503" s="213"/>
      <c r="W23503" s="213"/>
      <c r="X23503" s="214"/>
      <c r="Y23503" s="214"/>
      <c r="Z23503" s="214"/>
      <c r="AA23503" s="217"/>
      <c r="AB23503" s="217"/>
      <c r="AC23503" s="217"/>
      <c r="AD23503" s="213"/>
    </row>
    <row r="23504" spans="20:30" x14ac:dyDescent="0.2">
      <c r="T23504" s="212"/>
      <c r="U23504" s="213"/>
      <c r="V23504" s="213"/>
      <c r="W23504" s="213"/>
      <c r="X23504" s="214"/>
      <c r="Y23504" s="214"/>
      <c r="Z23504" s="214"/>
      <c r="AA23504" s="217"/>
      <c r="AB23504" s="217"/>
      <c r="AC23504" s="217"/>
      <c r="AD23504" s="213"/>
    </row>
    <row r="23505" spans="20:30" x14ac:dyDescent="0.2">
      <c r="T23505" s="212"/>
      <c r="U23505" s="213"/>
      <c r="V23505" s="213"/>
      <c r="W23505" s="213"/>
      <c r="X23505" s="214"/>
      <c r="Y23505" s="214"/>
      <c r="Z23505" s="214"/>
      <c r="AA23505" s="217"/>
      <c r="AB23505" s="217"/>
      <c r="AC23505" s="217"/>
      <c r="AD23505" s="213"/>
    </row>
    <row r="23506" spans="20:30" x14ac:dyDescent="0.2">
      <c r="T23506" s="212"/>
      <c r="U23506" s="213"/>
      <c r="V23506" s="213"/>
      <c r="W23506" s="213"/>
      <c r="X23506" s="214"/>
      <c r="Y23506" s="214"/>
      <c r="Z23506" s="214"/>
      <c r="AA23506" s="217"/>
      <c r="AB23506" s="217"/>
      <c r="AC23506" s="217"/>
      <c r="AD23506" s="213"/>
    </row>
    <row r="23507" spans="20:30" x14ac:dyDescent="0.2">
      <c r="T23507" s="212"/>
      <c r="U23507" s="213"/>
      <c r="V23507" s="213"/>
      <c r="W23507" s="213"/>
      <c r="X23507" s="214"/>
      <c r="Y23507" s="214"/>
      <c r="Z23507" s="214"/>
      <c r="AA23507" s="217"/>
      <c r="AB23507" s="217"/>
      <c r="AC23507" s="217"/>
      <c r="AD23507" s="213"/>
    </row>
    <row r="23508" spans="20:30" x14ac:dyDescent="0.2">
      <c r="T23508" s="212"/>
      <c r="U23508" s="213"/>
      <c r="V23508" s="213"/>
      <c r="W23508" s="213"/>
      <c r="X23508" s="214"/>
      <c r="Y23508" s="214"/>
      <c r="Z23508" s="214"/>
      <c r="AA23508" s="217"/>
      <c r="AB23508" s="217"/>
      <c r="AC23508" s="217"/>
      <c r="AD23508" s="213"/>
    </row>
    <row r="23509" spans="20:30" x14ac:dyDescent="0.2">
      <c r="T23509" s="212"/>
      <c r="U23509" s="213"/>
      <c r="V23509" s="213"/>
      <c r="W23509" s="213"/>
      <c r="X23509" s="214"/>
      <c r="Y23509" s="214"/>
      <c r="Z23509" s="214"/>
      <c r="AA23509" s="217"/>
      <c r="AB23509" s="217"/>
      <c r="AC23509" s="217"/>
      <c r="AD23509" s="213"/>
    </row>
    <row r="23510" spans="20:30" x14ac:dyDescent="0.2">
      <c r="T23510" s="212"/>
      <c r="U23510" s="213"/>
      <c r="V23510" s="213"/>
      <c r="W23510" s="213"/>
      <c r="X23510" s="214"/>
      <c r="Y23510" s="214"/>
      <c r="Z23510" s="214"/>
      <c r="AA23510" s="217"/>
      <c r="AB23510" s="217"/>
      <c r="AC23510" s="217"/>
      <c r="AD23510" s="213"/>
    </row>
    <row r="23511" spans="20:30" x14ac:dyDescent="0.2">
      <c r="T23511" s="212"/>
      <c r="U23511" s="213"/>
      <c r="V23511" s="213"/>
      <c r="W23511" s="213"/>
      <c r="X23511" s="214"/>
      <c r="Y23511" s="214"/>
      <c r="Z23511" s="214"/>
      <c r="AA23511" s="217"/>
      <c r="AB23511" s="217"/>
      <c r="AC23511" s="217"/>
      <c r="AD23511" s="213"/>
    </row>
    <row r="23512" spans="20:30" x14ac:dyDescent="0.2">
      <c r="T23512" s="212"/>
      <c r="U23512" s="213"/>
      <c r="V23512" s="213"/>
      <c r="W23512" s="213"/>
      <c r="X23512" s="214"/>
      <c r="Y23512" s="214"/>
      <c r="Z23512" s="214"/>
      <c r="AA23512" s="217"/>
      <c r="AB23512" s="217"/>
      <c r="AC23512" s="217"/>
      <c r="AD23512" s="213"/>
    </row>
    <row r="23513" spans="20:30" x14ac:dyDescent="0.2">
      <c r="T23513" s="212"/>
      <c r="U23513" s="213"/>
      <c r="V23513" s="213"/>
      <c r="W23513" s="213"/>
      <c r="X23513" s="214"/>
      <c r="Y23513" s="214"/>
      <c r="Z23513" s="214"/>
      <c r="AA23513" s="217"/>
      <c r="AB23513" s="217"/>
      <c r="AC23513" s="217"/>
      <c r="AD23513" s="213"/>
    </row>
    <row r="23514" spans="20:30" x14ac:dyDescent="0.2">
      <c r="T23514" s="212"/>
      <c r="U23514" s="213"/>
      <c r="V23514" s="213"/>
      <c r="W23514" s="213"/>
      <c r="X23514" s="214"/>
      <c r="Y23514" s="214"/>
      <c r="Z23514" s="214"/>
      <c r="AA23514" s="217"/>
      <c r="AB23514" s="217"/>
      <c r="AC23514" s="217"/>
      <c r="AD23514" s="213"/>
    </row>
    <row r="23515" spans="20:30" x14ac:dyDescent="0.2">
      <c r="T23515" s="212"/>
      <c r="U23515" s="213"/>
      <c r="V23515" s="213"/>
      <c r="W23515" s="213"/>
      <c r="X23515" s="214"/>
      <c r="Y23515" s="214"/>
      <c r="Z23515" s="214"/>
      <c r="AA23515" s="217"/>
      <c r="AB23515" s="217"/>
      <c r="AC23515" s="217"/>
      <c r="AD23515" s="213"/>
    </row>
    <row r="23516" spans="20:30" x14ac:dyDescent="0.2">
      <c r="T23516" s="212"/>
      <c r="U23516" s="213"/>
      <c r="V23516" s="213"/>
      <c r="W23516" s="213"/>
      <c r="X23516" s="214"/>
      <c r="Y23516" s="214"/>
      <c r="Z23516" s="214"/>
      <c r="AA23516" s="217"/>
      <c r="AB23516" s="217"/>
      <c r="AC23516" s="217"/>
      <c r="AD23516" s="213"/>
    </row>
    <row r="23517" spans="20:30" x14ac:dyDescent="0.2">
      <c r="T23517" s="212"/>
      <c r="U23517" s="213"/>
      <c r="V23517" s="213"/>
      <c r="W23517" s="213"/>
      <c r="X23517" s="214"/>
      <c r="Y23517" s="214"/>
      <c r="Z23517" s="214"/>
      <c r="AA23517" s="217"/>
      <c r="AB23517" s="217"/>
      <c r="AC23517" s="217"/>
      <c r="AD23517" s="213"/>
    </row>
    <row r="23518" spans="20:30" x14ac:dyDescent="0.2">
      <c r="T23518" s="212"/>
      <c r="U23518" s="213"/>
      <c r="V23518" s="213"/>
      <c r="W23518" s="213"/>
      <c r="X23518" s="214"/>
      <c r="Y23518" s="214"/>
      <c r="Z23518" s="214"/>
      <c r="AA23518" s="217"/>
      <c r="AB23518" s="217"/>
      <c r="AC23518" s="217"/>
      <c r="AD23518" s="213"/>
    </row>
    <row r="23519" spans="20:30" x14ac:dyDescent="0.2">
      <c r="T23519" s="212"/>
      <c r="U23519" s="213"/>
      <c r="V23519" s="213"/>
      <c r="W23519" s="213"/>
      <c r="X23519" s="214"/>
      <c r="Y23519" s="214"/>
      <c r="Z23519" s="214"/>
      <c r="AA23519" s="217"/>
      <c r="AB23519" s="217"/>
      <c r="AC23519" s="217"/>
      <c r="AD23519" s="213"/>
    </row>
    <row r="23520" spans="20:30" x14ac:dyDescent="0.2">
      <c r="T23520" s="212"/>
      <c r="U23520" s="213"/>
      <c r="V23520" s="213"/>
      <c r="W23520" s="213"/>
      <c r="X23520" s="214"/>
      <c r="Y23520" s="214"/>
      <c r="Z23520" s="214"/>
      <c r="AA23520" s="217"/>
      <c r="AB23520" s="217"/>
      <c r="AC23520" s="217"/>
      <c r="AD23520" s="213"/>
    </row>
    <row r="23521" spans="20:30" x14ac:dyDescent="0.2">
      <c r="T23521" s="212"/>
      <c r="U23521" s="213"/>
      <c r="V23521" s="213"/>
      <c r="W23521" s="213"/>
      <c r="X23521" s="214"/>
      <c r="Y23521" s="214"/>
      <c r="Z23521" s="214"/>
      <c r="AA23521" s="217"/>
      <c r="AB23521" s="217"/>
      <c r="AC23521" s="217"/>
      <c r="AD23521" s="213"/>
    </row>
    <row r="23522" spans="20:30" x14ac:dyDescent="0.2">
      <c r="T23522" s="212"/>
      <c r="U23522" s="213"/>
      <c r="V23522" s="213"/>
      <c r="W23522" s="213"/>
      <c r="X23522" s="214"/>
      <c r="Y23522" s="214"/>
      <c r="Z23522" s="214"/>
      <c r="AA23522" s="217"/>
      <c r="AB23522" s="217"/>
      <c r="AC23522" s="217"/>
      <c r="AD23522" s="213"/>
    </row>
    <row r="23523" spans="20:30" x14ac:dyDescent="0.2">
      <c r="T23523" s="212"/>
      <c r="U23523" s="213"/>
      <c r="V23523" s="213"/>
      <c r="W23523" s="213"/>
      <c r="X23523" s="214"/>
      <c r="Y23523" s="214"/>
      <c r="Z23523" s="214"/>
      <c r="AA23523" s="217"/>
      <c r="AB23523" s="217"/>
      <c r="AC23523" s="217"/>
      <c r="AD23523" s="213"/>
    </row>
    <row r="23524" spans="20:30" x14ac:dyDescent="0.2">
      <c r="T23524" s="212"/>
      <c r="U23524" s="213"/>
      <c r="V23524" s="213"/>
      <c r="W23524" s="213"/>
      <c r="X23524" s="214"/>
      <c r="Y23524" s="214"/>
      <c r="Z23524" s="214"/>
      <c r="AA23524" s="217"/>
      <c r="AB23524" s="217"/>
      <c r="AC23524" s="217"/>
      <c r="AD23524" s="213"/>
    </row>
    <row r="23525" spans="20:30" x14ac:dyDescent="0.2">
      <c r="T23525" s="212"/>
      <c r="U23525" s="213"/>
      <c r="V23525" s="213"/>
      <c r="W23525" s="213"/>
      <c r="X23525" s="214"/>
      <c r="Y23525" s="214"/>
      <c r="Z23525" s="214"/>
      <c r="AA23525" s="217"/>
      <c r="AB23525" s="217"/>
      <c r="AC23525" s="217"/>
      <c r="AD23525" s="213"/>
    </row>
    <row r="23526" spans="20:30" x14ac:dyDescent="0.2">
      <c r="T23526" s="212"/>
      <c r="U23526" s="213"/>
      <c r="V23526" s="213"/>
      <c r="W23526" s="213"/>
      <c r="X23526" s="214"/>
      <c r="Y23526" s="214"/>
      <c r="Z23526" s="214"/>
      <c r="AA23526" s="217"/>
      <c r="AB23526" s="217"/>
      <c r="AC23526" s="217"/>
      <c r="AD23526" s="213"/>
    </row>
    <row r="23527" spans="20:30" x14ac:dyDescent="0.2">
      <c r="T23527" s="212"/>
      <c r="U23527" s="213"/>
      <c r="V23527" s="213"/>
      <c r="W23527" s="213"/>
      <c r="X23527" s="214"/>
      <c r="Y23527" s="214"/>
      <c r="Z23527" s="214"/>
      <c r="AA23527" s="217"/>
      <c r="AB23527" s="217"/>
      <c r="AC23527" s="217"/>
      <c r="AD23527" s="213"/>
    </row>
    <row r="23528" spans="20:30" x14ac:dyDescent="0.2">
      <c r="T23528" s="212"/>
      <c r="U23528" s="213"/>
      <c r="V23528" s="213"/>
      <c r="W23528" s="213"/>
      <c r="X23528" s="214"/>
      <c r="Y23528" s="214"/>
      <c r="Z23528" s="214"/>
      <c r="AA23528" s="217"/>
      <c r="AB23528" s="217"/>
      <c r="AC23528" s="217"/>
      <c r="AD23528" s="213"/>
    </row>
    <row r="23529" spans="20:30" x14ac:dyDescent="0.2">
      <c r="T23529" s="212"/>
      <c r="U23529" s="213"/>
      <c r="V23529" s="213"/>
      <c r="W23529" s="213"/>
      <c r="X23529" s="214"/>
      <c r="Y23529" s="214"/>
      <c r="Z23529" s="214"/>
      <c r="AA23529" s="217"/>
      <c r="AB23529" s="217"/>
      <c r="AC23529" s="217"/>
      <c r="AD23529" s="213"/>
    </row>
    <row r="23530" spans="20:30" x14ac:dyDescent="0.2">
      <c r="T23530" s="212"/>
      <c r="U23530" s="213"/>
      <c r="V23530" s="213"/>
      <c r="W23530" s="213"/>
      <c r="X23530" s="214"/>
      <c r="Y23530" s="214"/>
      <c r="Z23530" s="214"/>
      <c r="AA23530" s="217"/>
      <c r="AB23530" s="217"/>
      <c r="AC23530" s="217"/>
      <c r="AD23530" s="213"/>
    </row>
    <row r="23531" spans="20:30" x14ac:dyDescent="0.2">
      <c r="T23531" s="212"/>
      <c r="U23531" s="213"/>
      <c r="V23531" s="213"/>
      <c r="W23531" s="213"/>
      <c r="X23531" s="214"/>
      <c r="Y23531" s="214"/>
      <c r="Z23531" s="214"/>
      <c r="AA23531" s="217"/>
      <c r="AB23531" s="217"/>
      <c r="AC23531" s="217"/>
      <c r="AD23531" s="213"/>
    </row>
    <row r="23532" spans="20:30" x14ac:dyDescent="0.2">
      <c r="T23532" s="212"/>
      <c r="U23532" s="213"/>
      <c r="V23532" s="213"/>
      <c r="W23532" s="213"/>
      <c r="X23532" s="214"/>
      <c r="Y23532" s="214"/>
      <c r="Z23532" s="214"/>
      <c r="AA23532" s="217"/>
      <c r="AB23532" s="217"/>
      <c r="AC23532" s="217"/>
      <c r="AD23532" s="213"/>
    </row>
    <row r="23533" spans="20:30" x14ac:dyDescent="0.2">
      <c r="T23533" s="212"/>
      <c r="U23533" s="213"/>
      <c r="V23533" s="213"/>
      <c r="W23533" s="213"/>
      <c r="X23533" s="214"/>
      <c r="Y23533" s="214"/>
      <c r="Z23533" s="214"/>
      <c r="AA23533" s="217"/>
      <c r="AB23533" s="217"/>
      <c r="AC23533" s="217"/>
      <c r="AD23533" s="213"/>
    </row>
    <row r="23534" spans="20:30" x14ac:dyDescent="0.2">
      <c r="T23534" s="212"/>
      <c r="U23534" s="213"/>
      <c r="V23534" s="213"/>
      <c r="W23534" s="213"/>
      <c r="X23534" s="214"/>
      <c r="Y23534" s="214"/>
      <c r="Z23534" s="214"/>
      <c r="AA23534" s="217"/>
      <c r="AB23534" s="217"/>
      <c r="AC23534" s="217"/>
      <c r="AD23534" s="213"/>
    </row>
    <row r="23535" spans="20:30" x14ac:dyDescent="0.2">
      <c r="T23535" s="212"/>
      <c r="U23535" s="213"/>
      <c r="V23535" s="213"/>
      <c r="W23535" s="213"/>
      <c r="X23535" s="214"/>
      <c r="Y23535" s="214"/>
      <c r="Z23535" s="214"/>
      <c r="AA23535" s="217"/>
      <c r="AB23535" s="217"/>
      <c r="AC23535" s="217"/>
      <c r="AD23535" s="213"/>
    </row>
    <row r="23536" spans="20:30" x14ac:dyDescent="0.2">
      <c r="T23536" s="212"/>
      <c r="U23536" s="213"/>
      <c r="V23536" s="213"/>
      <c r="W23536" s="213"/>
      <c r="X23536" s="214"/>
      <c r="Y23536" s="214"/>
      <c r="Z23536" s="214"/>
      <c r="AA23536" s="217"/>
      <c r="AB23536" s="217"/>
      <c r="AC23536" s="217"/>
      <c r="AD23536" s="213"/>
    </row>
    <row r="23537" spans="20:30" x14ac:dyDescent="0.2">
      <c r="T23537" s="212"/>
      <c r="U23537" s="213"/>
      <c r="V23537" s="213"/>
      <c r="W23537" s="213"/>
      <c r="X23537" s="214"/>
      <c r="Y23537" s="214"/>
      <c r="Z23537" s="214"/>
      <c r="AA23537" s="217"/>
      <c r="AB23537" s="217"/>
      <c r="AC23537" s="217"/>
      <c r="AD23537" s="213"/>
    </row>
    <row r="23538" spans="20:30" x14ac:dyDescent="0.2">
      <c r="T23538" s="212"/>
      <c r="U23538" s="213"/>
      <c r="V23538" s="213"/>
      <c r="W23538" s="213"/>
      <c r="X23538" s="214"/>
      <c r="Y23538" s="214"/>
      <c r="Z23538" s="214"/>
      <c r="AA23538" s="217"/>
      <c r="AB23538" s="217"/>
      <c r="AC23538" s="217"/>
      <c r="AD23538" s="213"/>
    </row>
    <row r="23539" spans="20:30" x14ac:dyDescent="0.2">
      <c r="T23539" s="212"/>
      <c r="U23539" s="213"/>
      <c r="V23539" s="213"/>
      <c r="W23539" s="213"/>
      <c r="X23539" s="214"/>
      <c r="Y23539" s="214"/>
      <c r="Z23539" s="214"/>
      <c r="AA23539" s="217"/>
      <c r="AB23539" s="217"/>
      <c r="AC23539" s="217"/>
      <c r="AD23539" s="213"/>
    </row>
    <row r="23540" spans="20:30" x14ac:dyDescent="0.2">
      <c r="T23540" s="212"/>
      <c r="U23540" s="213"/>
      <c r="V23540" s="213"/>
      <c r="W23540" s="213"/>
      <c r="X23540" s="214"/>
      <c r="Y23540" s="214"/>
      <c r="Z23540" s="214"/>
      <c r="AA23540" s="217"/>
      <c r="AB23540" s="217"/>
      <c r="AC23540" s="217"/>
      <c r="AD23540" s="213"/>
    </row>
    <row r="23541" spans="20:30" x14ac:dyDescent="0.2">
      <c r="T23541" s="212"/>
      <c r="U23541" s="213"/>
      <c r="V23541" s="213"/>
      <c r="W23541" s="213"/>
      <c r="X23541" s="214"/>
      <c r="Y23541" s="214"/>
      <c r="Z23541" s="214"/>
      <c r="AA23541" s="217"/>
      <c r="AB23541" s="217"/>
      <c r="AC23541" s="217"/>
      <c r="AD23541" s="213"/>
    </row>
    <row r="23542" spans="20:30" x14ac:dyDescent="0.2">
      <c r="T23542" s="212"/>
      <c r="U23542" s="213"/>
      <c r="V23542" s="213"/>
      <c r="W23542" s="213"/>
      <c r="X23542" s="214"/>
      <c r="Y23542" s="214"/>
      <c r="Z23542" s="214"/>
      <c r="AA23542" s="217"/>
      <c r="AB23542" s="217"/>
      <c r="AC23542" s="217"/>
      <c r="AD23542" s="213"/>
    </row>
    <row r="23543" spans="20:30" x14ac:dyDescent="0.2">
      <c r="T23543" s="212"/>
      <c r="U23543" s="213"/>
      <c r="V23543" s="213"/>
      <c r="W23543" s="213"/>
      <c r="X23543" s="214"/>
      <c r="Y23543" s="214"/>
      <c r="Z23543" s="214"/>
      <c r="AA23543" s="217"/>
      <c r="AB23543" s="217"/>
      <c r="AC23543" s="217"/>
      <c r="AD23543" s="213"/>
    </row>
    <row r="23544" spans="20:30" x14ac:dyDescent="0.2">
      <c r="T23544" s="212"/>
      <c r="U23544" s="213"/>
      <c r="V23544" s="213"/>
      <c r="W23544" s="213"/>
      <c r="X23544" s="214"/>
      <c r="Y23544" s="214"/>
      <c r="Z23544" s="214"/>
      <c r="AA23544" s="217"/>
      <c r="AB23544" s="217"/>
      <c r="AC23544" s="217"/>
      <c r="AD23544" s="213"/>
    </row>
    <row r="23545" spans="20:30" x14ac:dyDescent="0.2">
      <c r="T23545" s="212"/>
      <c r="U23545" s="213"/>
      <c r="V23545" s="213"/>
      <c r="W23545" s="213"/>
      <c r="X23545" s="214"/>
      <c r="Y23545" s="214"/>
      <c r="Z23545" s="214"/>
      <c r="AA23545" s="217"/>
      <c r="AB23545" s="217"/>
      <c r="AC23545" s="217"/>
      <c r="AD23545" s="213"/>
    </row>
    <row r="23546" spans="20:30" x14ac:dyDescent="0.2">
      <c r="T23546" s="212"/>
      <c r="U23546" s="213"/>
      <c r="V23546" s="213"/>
      <c r="W23546" s="213"/>
      <c r="X23546" s="214"/>
      <c r="Y23546" s="214"/>
      <c r="Z23546" s="214"/>
      <c r="AA23546" s="217"/>
      <c r="AB23546" s="217"/>
      <c r="AC23546" s="217"/>
      <c r="AD23546" s="213"/>
    </row>
    <row r="23547" spans="20:30" x14ac:dyDescent="0.2">
      <c r="T23547" s="212"/>
      <c r="U23547" s="213"/>
      <c r="V23547" s="213"/>
      <c r="W23547" s="213"/>
      <c r="X23547" s="214"/>
      <c r="Y23547" s="214"/>
      <c r="Z23547" s="214"/>
      <c r="AA23547" s="217"/>
      <c r="AB23547" s="217"/>
      <c r="AC23547" s="217"/>
      <c r="AD23547" s="213"/>
    </row>
    <row r="23548" spans="20:30" x14ac:dyDescent="0.2">
      <c r="T23548" s="212"/>
      <c r="U23548" s="213"/>
      <c r="V23548" s="213"/>
      <c r="W23548" s="213"/>
      <c r="X23548" s="214"/>
      <c r="Y23548" s="214"/>
      <c r="Z23548" s="214"/>
      <c r="AA23548" s="217"/>
      <c r="AB23548" s="217"/>
      <c r="AC23548" s="217"/>
      <c r="AD23548" s="213"/>
    </row>
    <row r="23549" spans="20:30" x14ac:dyDescent="0.2">
      <c r="T23549" s="212"/>
      <c r="U23549" s="213"/>
      <c r="V23549" s="213"/>
      <c r="W23549" s="213"/>
      <c r="X23549" s="214"/>
      <c r="Y23549" s="214"/>
      <c r="Z23549" s="214"/>
      <c r="AA23549" s="217"/>
      <c r="AB23549" s="217"/>
      <c r="AC23549" s="217"/>
      <c r="AD23549" s="213"/>
    </row>
    <row r="23550" spans="20:30" x14ac:dyDescent="0.2">
      <c r="T23550" s="212"/>
      <c r="U23550" s="213"/>
      <c r="V23550" s="213"/>
      <c r="W23550" s="213"/>
      <c r="X23550" s="214"/>
      <c r="Y23550" s="214"/>
      <c r="Z23550" s="214"/>
      <c r="AA23550" s="217"/>
      <c r="AB23550" s="217"/>
      <c r="AC23550" s="217"/>
      <c r="AD23550" s="213"/>
    </row>
    <row r="23551" spans="20:30" x14ac:dyDescent="0.2">
      <c r="T23551" s="212"/>
      <c r="U23551" s="213"/>
      <c r="V23551" s="213"/>
      <c r="W23551" s="213"/>
      <c r="X23551" s="214"/>
      <c r="Y23551" s="214"/>
      <c r="Z23551" s="214"/>
      <c r="AA23551" s="217"/>
      <c r="AB23551" s="217"/>
      <c r="AC23551" s="217"/>
      <c r="AD23551" s="213"/>
    </row>
    <row r="23552" spans="20:30" x14ac:dyDescent="0.2">
      <c r="T23552" s="212"/>
      <c r="U23552" s="213"/>
      <c r="V23552" s="213"/>
      <c r="W23552" s="213"/>
      <c r="X23552" s="214"/>
      <c r="Y23552" s="214"/>
      <c r="Z23552" s="214"/>
      <c r="AA23552" s="217"/>
      <c r="AB23552" s="217"/>
      <c r="AC23552" s="217"/>
      <c r="AD23552" s="213"/>
    </row>
    <row r="23553" spans="20:30" x14ac:dyDescent="0.2">
      <c r="T23553" s="212"/>
      <c r="U23553" s="213"/>
      <c r="V23553" s="213"/>
      <c r="W23553" s="213"/>
      <c r="X23553" s="214"/>
      <c r="Y23553" s="214"/>
      <c r="Z23553" s="214"/>
      <c r="AA23553" s="217"/>
      <c r="AB23553" s="217"/>
      <c r="AC23553" s="217"/>
      <c r="AD23553" s="213"/>
    </row>
    <row r="23554" spans="20:30" x14ac:dyDescent="0.2">
      <c r="T23554" s="212"/>
      <c r="U23554" s="213"/>
      <c r="V23554" s="213"/>
      <c r="W23554" s="213"/>
      <c r="X23554" s="214"/>
      <c r="Y23554" s="214"/>
      <c r="Z23554" s="214"/>
      <c r="AA23554" s="217"/>
      <c r="AB23554" s="217"/>
      <c r="AC23554" s="217"/>
      <c r="AD23554" s="213"/>
    </row>
    <row r="23555" spans="20:30" x14ac:dyDescent="0.2">
      <c r="T23555" s="212"/>
      <c r="U23555" s="213"/>
      <c r="V23555" s="213"/>
      <c r="W23555" s="213"/>
      <c r="X23555" s="214"/>
      <c r="Y23555" s="214"/>
      <c r="Z23555" s="214"/>
      <c r="AA23555" s="217"/>
      <c r="AB23555" s="217"/>
      <c r="AC23555" s="217"/>
      <c r="AD23555" s="213"/>
    </row>
    <row r="23556" spans="20:30" x14ac:dyDescent="0.2">
      <c r="T23556" s="212"/>
      <c r="U23556" s="213"/>
      <c r="V23556" s="213"/>
      <c r="W23556" s="213"/>
      <c r="X23556" s="214"/>
      <c r="Y23556" s="214"/>
      <c r="Z23556" s="214"/>
      <c r="AA23556" s="217"/>
      <c r="AB23556" s="217"/>
      <c r="AC23556" s="217"/>
      <c r="AD23556" s="213"/>
    </row>
    <row r="23557" spans="20:30" x14ac:dyDescent="0.2">
      <c r="T23557" s="212"/>
      <c r="U23557" s="213"/>
      <c r="V23557" s="213"/>
      <c r="W23557" s="213"/>
      <c r="X23557" s="214"/>
      <c r="Y23557" s="214"/>
      <c r="Z23557" s="214"/>
      <c r="AA23557" s="217"/>
      <c r="AB23557" s="217"/>
      <c r="AC23557" s="217"/>
      <c r="AD23557" s="213"/>
    </row>
    <row r="23558" spans="20:30" x14ac:dyDescent="0.2">
      <c r="T23558" s="212"/>
      <c r="U23558" s="213"/>
      <c r="V23558" s="213"/>
      <c r="W23558" s="213"/>
      <c r="X23558" s="214"/>
      <c r="Y23558" s="214"/>
      <c r="Z23558" s="214"/>
      <c r="AA23558" s="217"/>
      <c r="AB23558" s="217"/>
      <c r="AC23558" s="217"/>
      <c r="AD23558" s="213"/>
    </row>
    <row r="23559" spans="20:30" x14ac:dyDescent="0.2">
      <c r="T23559" s="212"/>
      <c r="U23559" s="213"/>
      <c r="V23559" s="213"/>
      <c r="W23559" s="213"/>
      <c r="X23559" s="214"/>
      <c r="Y23559" s="214"/>
      <c r="Z23559" s="214"/>
      <c r="AA23559" s="217"/>
      <c r="AB23559" s="217"/>
      <c r="AC23559" s="217"/>
      <c r="AD23559" s="213"/>
    </row>
    <row r="23560" spans="20:30" x14ac:dyDescent="0.2">
      <c r="T23560" s="212"/>
      <c r="U23560" s="213"/>
      <c r="V23560" s="213"/>
      <c r="W23560" s="213"/>
      <c r="X23560" s="214"/>
      <c r="Y23560" s="214"/>
      <c r="Z23560" s="214"/>
      <c r="AA23560" s="217"/>
      <c r="AB23560" s="217"/>
      <c r="AC23560" s="217"/>
      <c r="AD23560" s="213"/>
    </row>
    <row r="23561" spans="20:30" x14ac:dyDescent="0.2">
      <c r="T23561" s="212"/>
      <c r="U23561" s="213"/>
      <c r="V23561" s="213"/>
      <c r="W23561" s="213"/>
      <c r="X23561" s="214"/>
      <c r="Y23561" s="214"/>
      <c r="Z23561" s="214"/>
      <c r="AA23561" s="217"/>
      <c r="AB23561" s="217"/>
      <c r="AC23561" s="217"/>
      <c r="AD23561" s="213"/>
    </row>
    <row r="23562" spans="20:30" x14ac:dyDescent="0.2">
      <c r="T23562" s="212"/>
      <c r="U23562" s="213"/>
      <c r="V23562" s="213"/>
      <c r="W23562" s="213"/>
      <c r="X23562" s="214"/>
      <c r="Y23562" s="214"/>
      <c r="Z23562" s="214"/>
      <c r="AA23562" s="217"/>
      <c r="AB23562" s="217"/>
      <c r="AC23562" s="217"/>
      <c r="AD23562" s="213"/>
    </row>
    <row r="23563" spans="20:30" x14ac:dyDescent="0.2">
      <c r="T23563" s="212"/>
      <c r="U23563" s="213"/>
      <c r="V23563" s="213"/>
      <c r="W23563" s="213"/>
      <c r="X23563" s="214"/>
      <c r="Y23563" s="214"/>
      <c r="Z23563" s="214"/>
      <c r="AA23563" s="217"/>
      <c r="AB23563" s="217"/>
      <c r="AC23563" s="217"/>
      <c r="AD23563" s="213"/>
    </row>
    <row r="23564" spans="20:30" x14ac:dyDescent="0.2">
      <c r="T23564" s="212"/>
      <c r="U23564" s="213"/>
      <c r="V23564" s="213"/>
      <c r="W23564" s="213"/>
      <c r="X23564" s="214"/>
      <c r="Y23564" s="214"/>
      <c r="Z23564" s="214"/>
      <c r="AA23564" s="217"/>
      <c r="AB23564" s="217"/>
      <c r="AC23564" s="217"/>
      <c r="AD23564" s="213"/>
    </row>
    <row r="23565" spans="20:30" x14ac:dyDescent="0.2">
      <c r="T23565" s="212"/>
      <c r="U23565" s="213"/>
      <c r="V23565" s="213"/>
      <c r="W23565" s="213"/>
      <c r="X23565" s="214"/>
      <c r="Y23565" s="214"/>
      <c r="Z23565" s="214"/>
      <c r="AA23565" s="217"/>
      <c r="AB23565" s="217"/>
      <c r="AC23565" s="217"/>
      <c r="AD23565" s="213"/>
    </row>
    <row r="23566" spans="20:30" x14ac:dyDescent="0.2">
      <c r="T23566" s="212"/>
      <c r="U23566" s="213"/>
      <c r="V23566" s="213"/>
      <c r="W23566" s="213"/>
      <c r="X23566" s="214"/>
      <c r="Y23566" s="214"/>
      <c r="Z23566" s="214"/>
      <c r="AA23566" s="217"/>
      <c r="AB23566" s="217"/>
      <c r="AC23566" s="217"/>
      <c r="AD23566" s="213"/>
    </row>
    <row r="23567" spans="20:30" x14ac:dyDescent="0.2">
      <c r="T23567" s="212"/>
      <c r="U23567" s="213"/>
      <c r="V23567" s="213"/>
      <c r="W23567" s="213"/>
      <c r="X23567" s="214"/>
      <c r="Y23567" s="214"/>
      <c r="Z23567" s="214"/>
      <c r="AA23567" s="217"/>
      <c r="AB23567" s="217"/>
      <c r="AC23567" s="217"/>
      <c r="AD23567" s="213"/>
    </row>
    <row r="23568" spans="20:30" x14ac:dyDescent="0.2">
      <c r="T23568" s="212"/>
      <c r="U23568" s="213"/>
      <c r="V23568" s="213"/>
      <c r="W23568" s="213"/>
      <c r="X23568" s="214"/>
      <c r="Y23568" s="214"/>
      <c r="Z23568" s="214"/>
      <c r="AA23568" s="217"/>
      <c r="AB23568" s="217"/>
      <c r="AC23568" s="217"/>
      <c r="AD23568" s="213"/>
    </row>
    <row r="23569" spans="20:30" x14ac:dyDescent="0.2">
      <c r="T23569" s="212"/>
      <c r="U23569" s="213"/>
      <c r="V23569" s="213"/>
      <c r="W23569" s="213"/>
      <c r="X23569" s="214"/>
      <c r="Y23569" s="214"/>
      <c r="Z23569" s="214"/>
      <c r="AA23569" s="217"/>
      <c r="AB23569" s="217"/>
      <c r="AC23569" s="217"/>
      <c r="AD23569" s="213"/>
    </row>
    <row r="23570" spans="20:30" x14ac:dyDescent="0.2">
      <c r="T23570" s="212"/>
      <c r="U23570" s="213"/>
      <c r="V23570" s="213"/>
      <c r="W23570" s="213"/>
      <c r="X23570" s="214"/>
      <c r="Y23570" s="214"/>
      <c r="Z23570" s="214"/>
      <c r="AA23570" s="217"/>
      <c r="AB23570" s="217"/>
      <c r="AC23570" s="217"/>
      <c r="AD23570" s="213"/>
    </row>
    <row r="23571" spans="20:30" x14ac:dyDescent="0.2">
      <c r="T23571" s="212"/>
      <c r="U23571" s="213"/>
      <c r="V23571" s="213"/>
      <c r="W23571" s="213"/>
      <c r="X23571" s="214"/>
      <c r="Y23571" s="214"/>
      <c r="Z23571" s="214"/>
      <c r="AA23571" s="217"/>
      <c r="AB23571" s="217"/>
      <c r="AC23571" s="217"/>
      <c r="AD23571" s="213"/>
    </row>
    <row r="23572" spans="20:30" x14ac:dyDescent="0.2">
      <c r="T23572" s="212"/>
      <c r="U23572" s="213"/>
      <c r="V23572" s="213"/>
      <c r="W23572" s="213"/>
      <c r="X23572" s="214"/>
      <c r="Y23572" s="214"/>
      <c r="Z23572" s="214"/>
      <c r="AA23572" s="217"/>
      <c r="AB23572" s="217"/>
      <c r="AC23572" s="217"/>
      <c r="AD23572" s="213"/>
    </row>
    <row r="23573" spans="20:30" x14ac:dyDescent="0.2">
      <c r="T23573" s="212"/>
      <c r="U23573" s="213"/>
      <c r="V23573" s="213"/>
      <c r="W23573" s="213"/>
      <c r="X23573" s="214"/>
      <c r="Y23573" s="214"/>
      <c r="Z23573" s="214"/>
      <c r="AA23573" s="217"/>
      <c r="AB23573" s="217"/>
      <c r="AC23573" s="217"/>
      <c r="AD23573" s="213"/>
    </row>
    <row r="23574" spans="20:30" x14ac:dyDescent="0.2">
      <c r="T23574" s="212"/>
      <c r="U23574" s="213"/>
      <c r="V23574" s="213"/>
      <c r="W23574" s="213"/>
      <c r="X23574" s="214"/>
      <c r="Y23574" s="214"/>
      <c r="Z23574" s="214"/>
      <c r="AA23574" s="217"/>
      <c r="AB23574" s="217"/>
      <c r="AC23574" s="217"/>
      <c r="AD23574" s="213"/>
    </row>
    <row r="23575" spans="20:30" x14ac:dyDescent="0.2">
      <c r="T23575" s="212"/>
      <c r="U23575" s="213"/>
      <c r="V23575" s="213"/>
      <c r="W23575" s="213"/>
      <c r="X23575" s="214"/>
      <c r="Y23575" s="214"/>
      <c r="Z23575" s="214"/>
      <c r="AA23575" s="217"/>
      <c r="AB23575" s="217"/>
      <c r="AC23575" s="217"/>
      <c r="AD23575" s="213"/>
    </row>
    <row r="23576" spans="20:30" x14ac:dyDescent="0.2">
      <c r="T23576" s="212"/>
      <c r="U23576" s="213"/>
      <c r="V23576" s="213"/>
      <c r="W23576" s="213"/>
      <c r="X23576" s="214"/>
      <c r="Y23576" s="214"/>
      <c r="Z23576" s="214"/>
      <c r="AA23576" s="217"/>
      <c r="AB23576" s="217"/>
      <c r="AC23576" s="217"/>
      <c r="AD23576" s="213"/>
    </row>
    <row r="23577" spans="20:30" x14ac:dyDescent="0.2">
      <c r="T23577" s="212"/>
      <c r="U23577" s="213"/>
      <c r="V23577" s="213"/>
      <c r="W23577" s="213"/>
      <c r="X23577" s="214"/>
      <c r="Y23577" s="214"/>
      <c r="Z23577" s="214"/>
      <c r="AA23577" s="217"/>
      <c r="AB23577" s="217"/>
      <c r="AC23577" s="217"/>
      <c r="AD23577" s="213"/>
    </row>
    <row r="23578" spans="20:30" x14ac:dyDescent="0.2">
      <c r="T23578" s="212"/>
      <c r="U23578" s="213"/>
      <c r="V23578" s="213"/>
      <c r="W23578" s="213"/>
      <c r="X23578" s="214"/>
      <c r="Y23578" s="214"/>
      <c r="Z23578" s="214"/>
      <c r="AA23578" s="217"/>
      <c r="AB23578" s="217"/>
      <c r="AC23578" s="217"/>
      <c r="AD23578" s="213"/>
    </row>
    <row r="23579" spans="20:30" x14ac:dyDescent="0.2">
      <c r="T23579" s="212"/>
      <c r="U23579" s="213"/>
      <c r="V23579" s="213"/>
      <c r="W23579" s="213"/>
      <c r="X23579" s="214"/>
      <c r="Y23579" s="214"/>
      <c r="Z23579" s="214"/>
      <c r="AA23579" s="217"/>
      <c r="AB23579" s="217"/>
      <c r="AC23579" s="217"/>
      <c r="AD23579" s="213"/>
    </row>
    <row r="23580" spans="20:30" x14ac:dyDescent="0.2">
      <c r="T23580" s="212"/>
      <c r="U23580" s="213"/>
      <c r="V23580" s="213"/>
      <c r="W23580" s="213"/>
      <c r="X23580" s="214"/>
      <c r="Y23580" s="214"/>
      <c r="Z23580" s="214"/>
      <c r="AA23580" s="217"/>
      <c r="AB23580" s="217"/>
      <c r="AC23580" s="217"/>
      <c r="AD23580" s="213"/>
    </row>
    <row r="23581" spans="20:30" x14ac:dyDescent="0.2">
      <c r="T23581" s="212"/>
      <c r="U23581" s="213"/>
      <c r="V23581" s="213"/>
      <c r="W23581" s="213"/>
      <c r="X23581" s="214"/>
      <c r="Y23581" s="214"/>
      <c r="Z23581" s="214"/>
      <c r="AA23581" s="217"/>
      <c r="AB23581" s="217"/>
      <c r="AC23581" s="217"/>
      <c r="AD23581" s="213"/>
    </row>
    <row r="23582" spans="20:30" x14ac:dyDescent="0.2">
      <c r="T23582" s="212"/>
      <c r="U23582" s="213"/>
      <c r="V23582" s="213"/>
      <c r="W23582" s="213"/>
      <c r="X23582" s="214"/>
      <c r="Y23582" s="214"/>
      <c r="Z23582" s="214"/>
      <c r="AA23582" s="217"/>
      <c r="AB23582" s="217"/>
      <c r="AC23582" s="217"/>
      <c r="AD23582" s="213"/>
    </row>
    <row r="23583" spans="20:30" x14ac:dyDescent="0.2">
      <c r="T23583" s="212"/>
      <c r="U23583" s="213"/>
      <c r="V23583" s="213"/>
      <c r="W23583" s="213"/>
      <c r="X23583" s="214"/>
      <c r="Y23583" s="214"/>
      <c r="Z23583" s="214"/>
      <c r="AA23583" s="217"/>
      <c r="AB23583" s="217"/>
      <c r="AC23583" s="217"/>
      <c r="AD23583" s="213"/>
    </row>
    <row r="23584" spans="20:30" x14ac:dyDescent="0.2">
      <c r="T23584" s="212"/>
      <c r="U23584" s="213"/>
      <c r="V23584" s="213"/>
      <c r="W23584" s="213"/>
      <c r="X23584" s="214"/>
      <c r="Y23584" s="214"/>
      <c r="Z23584" s="214"/>
      <c r="AA23584" s="217"/>
      <c r="AB23584" s="217"/>
      <c r="AC23584" s="217"/>
      <c r="AD23584" s="213"/>
    </row>
    <row r="23585" spans="20:30" x14ac:dyDescent="0.2">
      <c r="T23585" s="212"/>
      <c r="U23585" s="213"/>
      <c r="V23585" s="213"/>
      <c r="W23585" s="213"/>
      <c r="X23585" s="214"/>
      <c r="Y23585" s="214"/>
      <c r="Z23585" s="214"/>
      <c r="AA23585" s="217"/>
      <c r="AB23585" s="217"/>
      <c r="AC23585" s="217"/>
      <c r="AD23585" s="213"/>
    </row>
    <row r="23586" spans="20:30" x14ac:dyDescent="0.2">
      <c r="T23586" s="212"/>
      <c r="U23586" s="213"/>
      <c r="V23586" s="213"/>
      <c r="W23586" s="213"/>
      <c r="X23586" s="214"/>
      <c r="Y23586" s="214"/>
      <c r="Z23586" s="214"/>
      <c r="AA23586" s="217"/>
      <c r="AB23586" s="217"/>
      <c r="AC23586" s="217"/>
      <c r="AD23586" s="213"/>
    </row>
    <row r="23587" spans="20:30" x14ac:dyDescent="0.2">
      <c r="T23587" s="212"/>
      <c r="U23587" s="213"/>
      <c r="V23587" s="213"/>
      <c r="W23587" s="213"/>
      <c r="X23587" s="214"/>
      <c r="Y23587" s="214"/>
      <c r="Z23587" s="214"/>
      <c r="AA23587" s="217"/>
      <c r="AB23587" s="217"/>
      <c r="AC23587" s="217"/>
      <c r="AD23587" s="213"/>
    </row>
    <row r="23588" spans="20:30" x14ac:dyDescent="0.2">
      <c r="T23588" s="212"/>
      <c r="U23588" s="213"/>
      <c r="V23588" s="213"/>
      <c r="W23588" s="213"/>
      <c r="X23588" s="214"/>
      <c r="Y23588" s="214"/>
      <c r="Z23588" s="214"/>
      <c r="AA23588" s="217"/>
      <c r="AB23588" s="217"/>
      <c r="AC23588" s="217"/>
      <c r="AD23588" s="213"/>
    </row>
    <row r="23589" spans="20:30" x14ac:dyDescent="0.2">
      <c r="T23589" s="212"/>
      <c r="U23589" s="213"/>
      <c r="V23589" s="213"/>
      <c r="W23589" s="213"/>
      <c r="X23589" s="214"/>
      <c r="Y23589" s="214"/>
      <c r="Z23589" s="214"/>
      <c r="AA23589" s="217"/>
      <c r="AB23589" s="217"/>
      <c r="AC23589" s="217"/>
      <c r="AD23589" s="213"/>
    </row>
    <row r="23590" spans="20:30" x14ac:dyDescent="0.2">
      <c r="T23590" s="212"/>
      <c r="U23590" s="213"/>
      <c r="V23590" s="213"/>
      <c r="W23590" s="213"/>
      <c r="X23590" s="214"/>
      <c r="Y23590" s="214"/>
      <c r="Z23590" s="214"/>
      <c r="AA23590" s="217"/>
      <c r="AB23590" s="217"/>
      <c r="AC23590" s="217"/>
      <c r="AD23590" s="213"/>
    </row>
    <row r="23591" spans="20:30" x14ac:dyDescent="0.2">
      <c r="T23591" s="212"/>
      <c r="U23591" s="213"/>
      <c r="V23591" s="213"/>
      <c r="W23591" s="213"/>
      <c r="X23591" s="214"/>
      <c r="Y23591" s="214"/>
      <c r="Z23591" s="214"/>
      <c r="AA23591" s="217"/>
      <c r="AB23591" s="217"/>
      <c r="AC23591" s="217"/>
      <c r="AD23591" s="213"/>
    </row>
    <row r="23592" spans="20:30" x14ac:dyDescent="0.2">
      <c r="T23592" s="212"/>
      <c r="U23592" s="213"/>
      <c r="V23592" s="213"/>
      <c r="W23592" s="213"/>
      <c r="X23592" s="214"/>
      <c r="Y23592" s="214"/>
      <c r="Z23592" s="214"/>
      <c r="AA23592" s="217"/>
      <c r="AB23592" s="217"/>
      <c r="AC23592" s="217"/>
      <c r="AD23592" s="213"/>
    </row>
    <row r="23593" spans="20:30" x14ac:dyDescent="0.2">
      <c r="T23593" s="212"/>
      <c r="U23593" s="213"/>
      <c r="V23593" s="213"/>
      <c r="W23593" s="213"/>
      <c r="X23593" s="214"/>
      <c r="Y23593" s="214"/>
      <c r="Z23593" s="214"/>
      <c r="AA23593" s="217"/>
      <c r="AB23593" s="217"/>
      <c r="AC23593" s="217"/>
      <c r="AD23593" s="213"/>
    </row>
    <row r="23594" spans="20:30" x14ac:dyDescent="0.2">
      <c r="T23594" s="212"/>
      <c r="U23594" s="213"/>
      <c r="V23594" s="213"/>
      <c r="W23594" s="213"/>
      <c r="X23594" s="214"/>
      <c r="Y23594" s="214"/>
      <c r="Z23594" s="214"/>
      <c r="AA23594" s="217"/>
      <c r="AB23594" s="217"/>
      <c r="AC23594" s="217"/>
      <c r="AD23594" s="213"/>
    </row>
    <row r="23595" spans="20:30" x14ac:dyDescent="0.2">
      <c r="T23595" s="212"/>
      <c r="U23595" s="213"/>
      <c r="V23595" s="213"/>
      <c r="W23595" s="213"/>
      <c r="X23595" s="214"/>
      <c r="Y23595" s="214"/>
      <c r="Z23595" s="214"/>
      <c r="AA23595" s="217"/>
      <c r="AB23595" s="217"/>
      <c r="AC23595" s="217"/>
      <c r="AD23595" s="213"/>
    </row>
    <row r="23596" spans="20:30" x14ac:dyDescent="0.2">
      <c r="T23596" s="212"/>
      <c r="U23596" s="213"/>
      <c r="V23596" s="213"/>
      <c r="W23596" s="213"/>
      <c r="X23596" s="214"/>
      <c r="Y23596" s="214"/>
      <c r="Z23596" s="214"/>
      <c r="AA23596" s="217"/>
      <c r="AB23596" s="217"/>
      <c r="AC23596" s="217"/>
      <c r="AD23596" s="213"/>
    </row>
    <row r="23597" spans="20:30" x14ac:dyDescent="0.2">
      <c r="T23597" s="212"/>
      <c r="U23597" s="213"/>
      <c r="V23597" s="213"/>
      <c r="W23597" s="213"/>
      <c r="X23597" s="214"/>
      <c r="Y23597" s="214"/>
      <c r="Z23597" s="214"/>
      <c r="AA23597" s="217"/>
      <c r="AB23597" s="217"/>
      <c r="AC23597" s="217"/>
      <c r="AD23597" s="213"/>
    </row>
    <row r="23598" spans="20:30" x14ac:dyDescent="0.2">
      <c r="T23598" s="212"/>
      <c r="U23598" s="213"/>
      <c r="V23598" s="213"/>
      <c r="W23598" s="213"/>
      <c r="X23598" s="214"/>
      <c r="Y23598" s="214"/>
      <c r="Z23598" s="214"/>
      <c r="AA23598" s="217"/>
      <c r="AB23598" s="217"/>
      <c r="AC23598" s="217"/>
      <c r="AD23598" s="213"/>
    </row>
    <row r="23599" spans="20:30" x14ac:dyDescent="0.2">
      <c r="T23599" s="212"/>
      <c r="U23599" s="213"/>
      <c r="V23599" s="213"/>
      <c r="W23599" s="213"/>
      <c r="X23599" s="214"/>
      <c r="Y23599" s="214"/>
      <c r="Z23599" s="214"/>
      <c r="AA23599" s="217"/>
      <c r="AB23599" s="217"/>
      <c r="AC23599" s="217"/>
      <c r="AD23599" s="213"/>
    </row>
    <row r="23600" spans="20:30" x14ac:dyDescent="0.2">
      <c r="T23600" s="212"/>
      <c r="U23600" s="213"/>
      <c r="V23600" s="213"/>
      <c r="W23600" s="213"/>
      <c r="X23600" s="214"/>
      <c r="Y23600" s="214"/>
      <c r="Z23600" s="214"/>
      <c r="AA23600" s="217"/>
      <c r="AB23600" s="217"/>
      <c r="AC23600" s="217"/>
      <c r="AD23600" s="213"/>
    </row>
    <row r="23601" spans="20:30" x14ac:dyDescent="0.2">
      <c r="T23601" s="212"/>
      <c r="U23601" s="213"/>
      <c r="V23601" s="213"/>
      <c r="W23601" s="213"/>
      <c r="X23601" s="214"/>
      <c r="Y23601" s="214"/>
      <c r="Z23601" s="214"/>
      <c r="AA23601" s="217"/>
      <c r="AB23601" s="217"/>
      <c r="AC23601" s="217"/>
      <c r="AD23601" s="213"/>
    </row>
    <row r="23602" spans="20:30" x14ac:dyDescent="0.2">
      <c r="T23602" s="212"/>
      <c r="U23602" s="213"/>
      <c r="V23602" s="213"/>
      <c r="W23602" s="213"/>
      <c r="X23602" s="214"/>
      <c r="Y23602" s="214"/>
      <c r="Z23602" s="214"/>
      <c r="AA23602" s="217"/>
      <c r="AB23602" s="217"/>
      <c r="AC23602" s="217"/>
      <c r="AD23602" s="213"/>
    </row>
    <row r="23603" spans="20:30" x14ac:dyDescent="0.2">
      <c r="T23603" s="212"/>
      <c r="U23603" s="213"/>
      <c r="V23603" s="213"/>
      <c r="W23603" s="213"/>
      <c r="X23603" s="214"/>
      <c r="Y23603" s="214"/>
      <c r="Z23603" s="214"/>
      <c r="AA23603" s="217"/>
      <c r="AB23603" s="217"/>
      <c r="AC23603" s="217"/>
      <c r="AD23603" s="213"/>
    </row>
    <row r="23604" spans="20:30" x14ac:dyDescent="0.2">
      <c r="T23604" s="212"/>
      <c r="U23604" s="213"/>
      <c r="V23604" s="213"/>
      <c r="W23604" s="213"/>
      <c r="X23604" s="214"/>
      <c r="Y23604" s="214"/>
      <c r="Z23604" s="214"/>
      <c r="AA23604" s="217"/>
      <c r="AB23604" s="217"/>
      <c r="AC23604" s="217"/>
      <c r="AD23604" s="213"/>
    </row>
    <row r="23605" spans="20:30" x14ac:dyDescent="0.2">
      <c r="T23605" s="212"/>
      <c r="U23605" s="213"/>
      <c r="V23605" s="213"/>
      <c r="W23605" s="213"/>
      <c r="X23605" s="214"/>
      <c r="Y23605" s="214"/>
      <c r="Z23605" s="214"/>
      <c r="AA23605" s="217"/>
      <c r="AB23605" s="217"/>
      <c r="AC23605" s="217"/>
      <c r="AD23605" s="213"/>
    </row>
    <row r="23606" spans="20:30" x14ac:dyDescent="0.2">
      <c r="T23606" s="212"/>
      <c r="U23606" s="213"/>
      <c r="V23606" s="213"/>
      <c r="W23606" s="213"/>
      <c r="X23606" s="214"/>
      <c r="Y23606" s="214"/>
      <c r="Z23606" s="214"/>
      <c r="AA23606" s="217"/>
      <c r="AB23606" s="217"/>
      <c r="AC23606" s="217"/>
      <c r="AD23606" s="213"/>
    </row>
    <row r="23607" spans="20:30" x14ac:dyDescent="0.2">
      <c r="T23607" s="212"/>
      <c r="U23607" s="213"/>
      <c r="V23607" s="213"/>
      <c r="W23607" s="213"/>
      <c r="X23607" s="214"/>
      <c r="Y23607" s="214"/>
      <c r="Z23607" s="214"/>
      <c r="AA23607" s="217"/>
      <c r="AB23607" s="217"/>
      <c r="AC23607" s="217"/>
      <c r="AD23607" s="213"/>
    </row>
    <row r="23608" spans="20:30" x14ac:dyDescent="0.2">
      <c r="T23608" s="212"/>
      <c r="U23608" s="213"/>
      <c r="V23608" s="213"/>
      <c r="W23608" s="213"/>
      <c r="X23608" s="214"/>
      <c r="Y23608" s="214"/>
      <c r="Z23608" s="214"/>
      <c r="AA23608" s="217"/>
      <c r="AB23608" s="217"/>
      <c r="AC23608" s="217"/>
      <c r="AD23608" s="213"/>
    </row>
    <row r="23609" spans="20:30" x14ac:dyDescent="0.2">
      <c r="T23609" s="212"/>
      <c r="U23609" s="213"/>
      <c r="V23609" s="213"/>
      <c r="W23609" s="213"/>
      <c r="X23609" s="214"/>
      <c r="Y23609" s="214"/>
      <c r="Z23609" s="214"/>
      <c r="AA23609" s="217"/>
      <c r="AB23609" s="217"/>
      <c r="AC23609" s="217"/>
      <c r="AD23609" s="213"/>
    </row>
    <row r="23610" spans="20:30" x14ac:dyDescent="0.2">
      <c r="T23610" s="212"/>
      <c r="U23610" s="213"/>
      <c r="V23610" s="213"/>
      <c r="W23610" s="213"/>
      <c r="X23610" s="214"/>
      <c r="Y23610" s="214"/>
      <c r="Z23610" s="214"/>
      <c r="AA23610" s="217"/>
      <c r="AB23610" s="217"/>
      <c r="AC23610" s="217"/>
      <c r="AD23610" s="213"/>
    </row>
    <row r="23611" spans="20:30" x14ac:dyDescent="0.2">
      <c r="T23611" s="212"/>
      <c r="U23611" s="213"/>
      <c r="V23611" s="213"/>
      <c r="W23611" s="213"/>
      <c r="X23611" s="214"/>
      <c r="Y23611" s="214"/>
      <c r="Z23611" s="214"/>
      <c r="AA23611" s="217"/>
      <c r="AB23611" s="217"/>
      <c r="AC23611" s="217"/>
      <c r="AD23611" s="213"/>
    </row>
    <row r="23612" spans="20:30" x14ac:dyDescent="0.2">
      <c r="T23612" s="212"/>
      <c r="U23612" s="213"/>
      <c r="V23612" s="213"/>
      <c r="W23612" s="213"/>
      <c r="X23612" s="214"/>
      <c r="Y23612" s="214"/>
      <c r="Z23612" s="214"/>
      <c r="AA23612" s="217"/>
      <c r="AB23612" s="217"/>
      <c r="AC23612" s="217"/>
      <c r="AD23612" s="213"/>
    </row>
    <row r="23613" spans="20:30" x14ac:dyDescent="0.2">
      <c r="T23613" s="212"/>
      <c r="U23613" s="213"/>
      <c r="V23613" s="213"/>
      <c r="W23613" s="213"/>
      <c r="X23613" s="214"/>
      <c r="Y23613" s="214"/>
      <c r="Z23613" s="214"/>
      <c r="AA23613" s="217"/>
      <c r="AB23613" s="217"/>
      <c r="AC23613" s="217"/>
      <c r="AD23613" s="213"/>
    </row>
    <row r="23614" spans="20:30" x14ac:dyDescent="0.2">
      <c r="T23614" s="212"/>
      <c r="U23614" s="213"/>
      <c r="V23614" s="213"/>
      <c r="W23614" s="213"/>
      <c r="X23614" s="214"/>
      <c r="Y23614" s="214"/>
      <c r="Z23614" s="214"/>
      <c r="AA23614" s="217"/>
      <c r="AB23614" s="217"/>
      <c r="AC23614" s="217"/>
      <c r="AD23614" s="213"/>
    </row>
    <row r="23615" spans="20:30" x14ac:dyDescent="0.2">
      <c r="T23615" s="212"/>
      <c r="U23615" s="213"/>
      <c r="V23615" s="213"/>
      <c r="W23615" s="213"/>
      <c r="X23615" s="214"/>
      <c r="Y23615" s="214"/>
      <c r="Z23615" s="214"/>
      <c r="AA23615" s="217"/>
      <c r="AB23615" s="217"/>
      <c r="AC23615" s="217"/>
      <c r="AD23615" s="213"/>
    </row>
    <row r="23616" spans="20:30" x14ac:dyDescent="0.2">
      <c r="T23616" s="212"/>
      <c r="U23616" s="213"/>
      <c r="V23616" s="213"/>
      <c r="W23616" s="213"/>
      <c r="X23616" s="214"/>
      <c r="Y23616" s="214"/>
      <c r="Z23616" s="214"/>
      <c r="AA23616" s="217"/>
      <c r="AB23616" s="217"/>
      <c r="AC23616" s="217"/>
      <c r="AD23616" s="213"/>
    </row>
    <row r="23617" spans="20:30" x14ac:dyDescent="0.2">
      <c r="T23617" s="212"/>
      <c r="U23617" s="213"/>
      <c r="V23617" s="213"/>
      <c r="W23617" s="213"/>
      <c r="X23617" s="214"/>
      <c r="Y23617" s="214"/>
      <c r="Z23617" s="214"/>
      <c r="AA23617" s="217"/>
      <c r="AB23617" s="217"/>
      <c r="AC23617" s="217"/>
      <c r="AD23617" s="213"/>
    </row>
    <row r="23618" spans="20:30" x14ac:dyDescent="0.2">
      <c r="T23618" s="212"/>
      <c r="U23618" s="213"/>
      <c r="V23618" s="213"/>
      <c r="W23618" s="213"/>
      <c r="X23618" s="214"/>
      <c r="Y23618" s="214"/>
      <c r="Z23618" s="214"/>
      <c r="AA23618" s="217"/>
      <c r="AB23618" s="217"/>
      <c r="AC23618" s="217"/>
      <c r="AD23618" s="213"/>
    </row>
    <row r="23619" spans="20:30" x14ac:dyDescent="0.2">
      <c r="T23619" s="212"/>
      <c r="U23619" s="213"/>
      <c r="V23619" s="213"/>
      <c r="W23619" s="213"/>
      <c r="X23619" s="214"/>
      <c r="Y23619" s="214"/>
      <c r="Z23619" s="214"/>
      <c r="AA23619" s="217"/>
      <c r="AB23619" s="217"/>
      <c r="AC23619" s="217"/>
      <c r="AD23619" s="213"/>
    </row>
    <row r="23620" spans="20:30" x14ac:dyDescent="0.2">
      <c r="T23620" s="212"/>
      <c r="U23620" s="213"/>
      <c r="V23620" s="213"/>
      <c r="W23620" s="213"/>
      <c r="X23620" s="214"/>
      <c r="Y23620" s="214"/>
      <c r="Z23620" s="214"/>
      <c r="AA23620" s="217"/>
      <c r="AB23620" s="217"/>
      <c r="AC23620" s="217"/>
      <c r="AD23620" s="213"/>
    </row>
    <row r="23621" spans="20:30" x14ac:dyDescent="0.2">
      <c r="T23621" s="212"/>
      <c r="U23621" s="213"/>
      <c r="V23621" s="213"/>
      <c r="W23621" s="213"/>
      <c r="X23621" s="214"/>
      <c r="Y23621" s="214"/>
      <c r="Z23621" s="214"/>
      <c r="AA23621" s="217"/>
      <c r="AB23621" s="217"/>
      <c r="AC23621" s="217"/>
      <c r="AD23621" s="213"/>
    </row>
    <row r="23622" spans="20:30" x14ac:dyDescent="0.2">
      <c r="T23622" s="212"/>
      <c r="U23622" s="213"/>
      <c r="V23622" s="213"/>
      <c r="W23622" s="213"/>
      <c r="X23622" s="214"/>
      <c r="Y23622" s="214"/>
      <c r="Z23622" s="214"/>
      <c r="AA23622" s="217"/>
      <c r="AB23622" s="217"/>
      <c r="AC23622" s="217"/>
      <c r="AD23622" s="213"/>
    </row>
    <row r="23623" spans="20:30" x14ac:dyDescent="0.2">
      <c r="T23623" s="212"/>
      <c r="U23623" s="213"/>
      <c r="V23623" s="213"/>
      <c r="W23623" s="213"/>
      <c r="X23623" s="214"/>
      <c r="Y23623" s="214"/>
      <c r="Z23623" s="214"/>
      <c r="AA23623" s="217"/>
      <c r="AB23623" s="217"/>
      <c r="AC23623" s="217"/>
      <c r="AD23623" s="213"/>
    </row>
    <row r="23624" spans="20:30" x14ac:dyDescent="0.2">
      <c r="T23624" s="212"/>
      <c r="U23624" s="213"/>
      <c r="V23624" s="213"/>
      <c r="W23624" s="213"/>
      <c r="X23624" s="214"/>
      <c r="Y23624" s="214"/>
      <c r="Z23624" s="214"/>
      <c r="AA23624" s="217"/>
      <c r="AB23624" s="217"/>
      <c r="AC23624" s="217"/>
      <c r="AD23624" s="213"/>
    </row>
    <row r="23625" spans="20:30" x14ac:dyDescent="0.2">
      <c r="T23625" s="212"/>
      <c r="U23625" s="213"/>
      <c r="V23625" s="213"/>
      <c r="W23625" s="213"/>
      <c r="X23625" s="214"/>
      <c r="Y23625" s="214"/>
      <c r="Z23625" s="214"/>
      <c r="AA23625" s="217"/>
      <c r="AB23625" s="217"/>
      <c r="AC23625" s="217"/>
      <c r="AD23625" s="213"/>
    </row>
    <row r="23626" spans="20:30" x14ac:dyDescent="0.2">
      <c r="T23626" s="212"/>
      <c r="U23626" s="213"/>
      <c r="V23626" s="213"/>
      <c r="W23626" s="213"/>
      <c r="X23626" s="214"/>
      <c r="Y23626" s="214"/>
      <c r="Z23626" s="214"/>
      <c r="AA23626" s="217"/>
      <c r="AB23626" s="217"/>
      <c r="AC23626" s="217"/>
      <c r="AD23626" s="213"/>
    </row>
    <row r="23627" spans="20:30" x14ac:dyDescent="0.2">
      <c r="T23627" s="212"/>
      <c r="U23627" s="213"/>
      <c r="V23627" s="213"/>
      <c r="W23627" s="213"/>
      <c r="X23627" s="214"/>
      <c r="Y23627" s="214"/>
      <c r="Z23627" s="214"/>
      <c r="AA23627" s="217"/>
      <c r="AB23627" s="217"/>
      <c r="AC23627" s="217"/>
      <c r="AD23627" s="213"/>
    </row>
    <row r="23628" spans="20:30" x14ac:dyDescent="0.2">
      <c r="T23628" s="212"/>
      <c r="U23628" s="213"/>
      <c r="V23628" s="213"/>
      <c r="W23628" s="213"/>
      <c r="X23628" s="214"/>
      <c r="Y23628" s="214"/>
      <c r="Z23628" s="214"/>
      <c r="AA23628" s="217"/>
      <c r="AB23628" s="217"/>
      <c r="AC23628" s="217"/>
      <c r="AD23628" s="213"/>
    </row>
    <row r="23629" spans="20:30" x14ac:dyDescent="0.2">
      <c r="T23629" s="212"/>
      <c r="U23629" s="213"/>
      <c r="V23629" s="213"/>
      <c r="W23629" s="213"/>
      <c r="X23629" s="214"/>
      <c r="Y23629" s="214"/>
      <c r="Z23629" s="214"/>
      <c r="AA23629" s="217"/>
      <c r="AB23629" s="217"/>
      <c r="AC23629" s="217"/>
      <c r="AD23629" s="213"/>
    </row>
    <row r="23630" spans="20:30" x14ac:dyDescent="0.2">
      <c r="T23630" s="212"/>
      <c r="U23630" s="213"/>
      <c r="V23630" s="213"/>
      <c r="W23630" s="213"/>
      <c r="X23630" s="214"/>
      <c r="Y23630" s="214"/>
      <c r="Z23630" s="214"/>
      <c r="AA23630" s="217"/>
      <c r="AB23630" s="217"/>
      <c r="AC23630" s="217"/>
      <c r="AD23630" s="213"/>
    </row>
    <row r="23631" spans="20:30" x14ac:dyDescent="0.2">
      <c r="T23631" s="212"/>
      <c r="U23631" s="213"/>
      <c r="V23631" s="213"/>
      <c r="W23631" s="213"/>
      <c r="X23631" s="214"/>
      <c r="Y23631" s="214"/>
      <c r="Z23631" s="214"/>
      <c r="AA23631" s="217"/>
      <c r="AB23631" s="217"/>
      <c r="AC23631" s="217"/>
      <c r="AD23631" s="213"/>
    </row>
    <row r="23632" spans="20:30" x14ac:dyDescent="0.2">
      <c r="T23632" s="212"/>
      <c r="U23632" s="213"/>
      <c r="V23632" s="213"/>
      <c r="W23632" s="213"/>
      <c r="X23632" s="214"/>
      <c r="Y23632" s="214"/>
      <c r="Z23632" s="214"/>
      <c r="AA23632" s="217"/>
      <c r="AB23632" s="217"/>
      <c r="AC23632" s="217"/>
      <c r="AD23632" s="213"/>
    </row>
    <row r="23633" spans="20:30" x14ac:dyDescent="0.2">
      <c r="T23633" s="212"/>
      <c r="U23633" s="213"/>
      <c r="V23633" s="213"/>
      <c r="W23633" s="213"/>
      <c r="X23633" s="214"/>
      <c r="Y23633" s="214"/>
      <c r="Z23633" s="214"/>
      <c r="AA23633" s="217"/>
      <c r="AB23633" s="217"/>
      <c r="AC23633" s="217"/>
      <c r="AD23633" s="213"/>
    </row>
    <row r="23634" spans="20:30" x14ac:dyDescent="0.2">
      <c r="T23634" s="212"/>
      <c r="U23634" s="213"/>
      <c r="V23634" s="213"/>
      <c r="W23634" s="213"/>
      <c r="X23634" s="214"/>
      <c r="Y23634" s="214"/>
      <c r="Z23634" s="214"/>
      <c r="AA23634" s="217"/>
      <c r="AB23634" s="217"/>
      <c r="AC23634" s="217"/>
      <c r="AD23634" s="213"/>
    </row>
    <row r="23635" spans="20:30" x14ac:dyDescent="0.2">
      <c r="T23635" s="212"/>
      <c r="U23635" s="213"/>
      <c r="V23635" s="213"/>
      <c r="W23635" s="213"/>
      <c r="X23635" s="214"/>
      <c r="Y23635" s="214"/>
      <c r="Z23635" s="214"/>
      <c r="AA23635" s="217"/>
      <c r="AB23635" s="217"/>
      <c r="AC23635" s="217"/>
      <c r="AD23635" s="213"/>
    </row>
    <row r="23636" spans="20:30" x14ac:dyDescent="0.2">
      <c r="T23636" s="212"/>
      <c r="U23636" s="213"/>
      <c r="V23636" s="213"/>
      <c r="W23636" s="213"/>
      <c r="X23636" s="214"/>
      <c r="Y23636" s="214"/>
      <c r="Z23636" s="214"/>
      <c r="AA23636" s="217"/>
      <c r="AB23636" s="217"/>
      <c r="AC23636" s="217"/>
      <c r="AD23636" s="213"/>
    </row>
    <row r="23637" spans="20:30" x14ac:dyDescent="0.2">
      <c r="T23637" s="212"/>
      <c r="U23637" s="213"/>
      <c r="V23637" s="213"/>
      <c r="W23637" s="213"/>
      <c r="X23637" s="214"/>
      <c r="Y23637" s="214"/>
      <c r="Z23637" s="214"/>
      <c r="AA23637" s="217"/>
      <c r="AB23637" s="217"/>
      <c r="AC23637" s="217"/>
      <c r="AD23637" s="213"/>
    </row>
    <row r="23638" spans="20:30" x14ac:dyDescent="0.2">
      <c r="T23638" s="212"/>
      <c r="U23638" s="213"/>
      <c r="V23638" s="213"/>
      <c r="W23638" s="213"/>
      <c r="X23638" s="214"/>
      <c r="Y23638" s="214"/>
      <c r="Z23638" s="214"/>
      <c r="AA23638" s="217"/>
      <c r="AB23638" s="217"/>
      <c r="AC23638" s="217"/>
      <c r="AD23638" s="213"/>
    </row>
    <row r="23639" spans="20:30" x14ac:dyDescent="0.2">
      <c r="T23639" s="212"/>
      <c r="U23639" s="213"/>
      <c r="V23639" s="213"/>
      <c r="W23639" s="213"/>
      <c r="X23639" s="214"/>
      <c r="Y23639" s="214"/>
      <c r="Z23639" s="214"/>
      <c r="AA23639" s="217"/>
      <c r="AB23639" s="217"/>
      <c r="AC23639" s="217"/>
      <c r="AD23639" s="213"/>
    </row>
    <row r="23640" spans="20:30" x14ac:dyDescent="0.2">
      <c r="T23640" s="212"/>
      <c r="U23640" s="213"/>
      <c r="V23640" s="213"/>
      <c r="W23640" s="213"/>
      <c r="X23640" s="214"/>
      <c r="Y23640" s="214"/>
      <c r="Z23640" s="214"/>
      <c r="AA23640" s="217"/>
      <c r="AB23640" s="217"/>
      <c r="AC23640" s="217"/>
      <c r="AD23640" s="213"/>
    </row>
    <row r="23641" spans="20:30" x14ac:dyDescent="0.2">
      <c r="T23641" s="212"/>
      <c r="U23641" s="213"/>
      <c r="V23641" s="213"/>
      <c r="W23641" s="213"/>
      <c r="X23641" s="214"/>
      <c r="Y23641" s="214"/>
      <c r="Z23641" s="214"/>
      <c r="AA23641" s="217"/>
      <c r="AB23641" s="217"/>
      <c r="AC23641" s="217"/>
      <c r="AD23641" s="213"/>
    </row>
    <row r="23642" spans="20:30" x14ac:dyDescent="0.2">
      <c r="T23642" s="212"/>
      <c r="U23642" s="213"/>
      <c r="V23642" s="213"/>
      <c r="W23642" s="213"/>
      <c r="X23642" s="214"/>
      <c r="Y23642" s="214"/>
      <c r="Z23642" s="214"/>
      <c r="AA23642" s="217"/>
      <c r="AB23642" s="217"/>
      <c r="AC23642" s="217"/>
      <c r="AD23642" s="213"/>
    </row>
    <row r="23643" spans="20:30" x14ac:dyDescent="0.2">
      <c r="T23643" s="212"/>
      <c r="U23643" s="213"/>
      <c r="V23643" s="213"/>
      <c r="W23643" s="213"/>
      <c r="X23643" s="214"/>
      <c r="Y23643" s="214"/>
      <c r="Z23643" s="214"/>
      <c r="AA23643" s="217"/>
      <c r="AB23643" s="217"/>
      <c r="AC23643" s="217"/>
      <c r="AD23643" s="213"/>
    </row>
    <row r="23644" spans="20:30" x14ac:dyDescent="0.2">
      <c r="T23644" s="212"/>
      <c r="U23644" s="213"/>
      <c r="V23644" s="213"/>
      <c r="W23644" s="213"/>
      <c r="X23644" s="214"/>
      <c r="Y23644" s="214"/>
      <c r="Z23644" s="214"/>
      <c r="AA23644" s="217"/>
      <c r="AB23644" s="217"/>
      <c r="AC23644" s="217"/>
      <c r="AD23644" s="213"/>
    </row>
    <row r="23645" spans="20:30" x14ac:dyDescent="0.2">
      <c r="T23645" s="212"/>
      <c r="U23645" s="213"/>
      <c r="V23645" s="213"/>
      <c r="W23645" s="213"/>
      <c r="X23645" s="214"/>
      <c r="Y23645" s="214"/>
      <c r="Z23645" s="214"/>
      <c r="AA23645" s="217"/>
      <c r="AB23645" s="217"/>
      <c r="AC23645" s="217"/>
      <c r="AD23645" s="213"/>
    </row>
    <row r="23646" spans="20:30" x14ac:dyDescent="0.2">
      <c r="T23646" s="212"/>
      <c r="U23646" s="213"/>
      <c r="V23646" s="213"/>
      <c r="W23646" s="213"/>
      <c r="X23646" s="214"/>
      <c r="Y23646" s="214"/>
      <c r="Z23646" s="214"/>
      <c r="AA23646" s="217"/>
      <c r="AB23646" s="217"/>
      <c r="AC23646" s="217"/>
      <c r="AD23646" s="213"/>
    </row>
    <row r="23647" spans="20:30" x14ac:dyDescent="0.2">
      <c r="T23647" s="212"/>
      <c r="U23647" s="213"/>
      <c r="V23647" s="213"/>
      <c r="W23647" s="213"/>
      <c r="X23647" s="214"/>
      <c r="Y23647" s="214"/>
      <c r="Z23647" s="214"/>
      <c r="AA23647" s="217"/>
      <c r="AB23647" s="217"/>
      <c r="AC23647" s="217"/>
      <c r="AD23647" s="213"/>
    </row>
    <row r="23648" spans="20:30" x14ac:dyDescent="0.2">
      <c r="T23648" s="212"/>
      <c r="U23648" s="213"/>
      <c r="V23648" s="213"/>
      <c r="W23648" s="213"/>
      <c r="X23648" s="214"/>
      <c r="Y23648" s="214"/>
      <c r="Z23648" s="214"/>
      <c r="AA23648" s="217"/>
      <c r="AB23648" s="217"/>
      <c r="AC23648" s="217"/>
      <c r="AD23648" s="213"/>
    </row>
    <row r="23649" spans="20:30" x14ac:dyDescent="0.2">
      <c r="T23649" s="212"/>
      <c r="U23649" s="213"/>
      <c r="V23649" s="213"/>
      <c r="W23649" s="213"/>
      <c r="X23649" s="214"/>
      <c r="Y23649" s="214"/>
      <c r="Z23649" s="214"/>
      <c r="AA23649" s="217"/>
      <c r="AB23649" s="217"/>
      <c r="AC23649" s="217"/>
      <c r="AD23649" s="213"/>
    </row>
    <row r="23650" spans="20:30" x14ac:dyDescent="0.2">
      <c r="T23650" s="212"/>
      <c r="U23650" s="213"/>
      <c r="V23650" s="213"/>
      <c r="W23650" s="213"/>
      <c r="X23650" s="214"/>
      <c r="Y23650" s="214"/>
      <c r="Z23650" s="214"/>
      <c r="AA23650" s="217"/>
      <c r="AB23650" s="217"/>
      <c r="AC23650" s="217"/>
      <c r="AD23650" s="213"/>
    </row>
    <row r="23651" spans="20:30" x14ac:dyDescent="0.2">
      <c r="T23651" s="212"/>
      <c r="U23651" s="213"/>
      <c r="V23651" s="213"/>
      <c r="W23651" s="213"/>
      <c r="X23651" s="214"/>
      <c r="Y23651" s="214"/>
      <c r="Z23651" s="214"/>
      <c r="AA23651" s="217"/>
      <c r="AB23651" s="217"/>
      <c r="AC23651" s="217"/>
      <c r="AD23651" s="213"/>
    </row>
    <row r="23652" spans="20:30" x14ac:dyDescent="0.2">
      <c r="T23652" s="212"/>
      <c r="U23652" s="213"/>
      <c r="V23652" s="213"/>
      <c r="W23652" s="213"/>
      <c r="X23652" s="214"/>
      <c r="Y23652" s="214"/>
      <c r="Z23652" s="214"/>
      <c r="AA23652" s="217"/>
      <c r="AB23652" s="217"/>
      <c r="AC23652" s="217"/>
      <c r="AD23652" s="213"/>
    </row>
    <row r="23653" spans="20:30" x14ac:dyDescent="0.2">
      <c r="T23653" s="212"/>
      <c r="U23653" s="213"/>
      <c r="V23653" s="213"/>
      <c r="W23653" s="213"/>
      <c r="X23653" s="214"/>
      <c r="Y23653" s="214"/>
      <c r="Z23653" s="214"/>
      <c r="AA23653" s="217"/>
      <c r="AB23653" s="217"/>
      <c r="AC23653" s="217"/>
      <c r="AD23653" s="213"/>
    </row>
    <row r="23654" spans="20:30" x14ac:dyDescent="0.2">
      <c r="T23654" s="212"/>
      <c r="U23654" s="213"/>
      <c r="V23654" s="213"/>
      <c r="W23654" s="213"/>
      <c r="X23654" s="214"/>
      <c r="Y23654" s="214"/>
      <c r="Z23654" s="214"/>
      <c r="AA23654" s="217"/>
      <c r="AB23654" s="217"/>
      <c r="AC23654" s="217"/>
      <c r="AD23654" s="213"/>
    </row>
    <row r="23655" spans="20:30" x14ac:dyDescent="0.2">
      <c r="T23655" s="212"/>
      <c r="U23655" s="213"/>
      <c r="V23655" s="213"/>
      <c r="W23655" s="213"/>
      <c r="X23655" s="214"/>
      <c r="Y23655" s="214"/>
      <c r="Z23655" s="214"/>
      <c r="AA23655" s="217"/>
      <c r="AB23655" s="217"/>
      <c r="AC23655" s="217"/>
      <c r="AD23655" s="213"/>
    </row>
    <row r="23656" spans="20:30" x14ac:dyDescent="0.2">
      <c r="T23656" s="212"/>
      <c r="U23656" s="213"/>
      <c r="V23656" s="213"/>
      <c r="W23656" s="213"/>
      <c r="X23656" s="214"/>
      <c r="Y23656" s="214"/>
      <c r="Z23656" s="214"/>
      <c r="AA23656" s="217"/>
      <c r="AB23656" s="217"/>
      <c r="AC23656" s="217"/>
      <c r="AD23656" s="213"/>
    </row>
    <row r="23657" spans="20:30" x14ac:dyDescent="0.2">
      <c r="T23657" s="212"/>
      <c r="U23657" s="213"/>
      <c r="V23657" s="213"/>
      <c r="W23657" s="213"/>
      <c r="X23657" s="214"/>
      <c r="Y23657" s="214"/>
      <c r="Z23657" s="214"/>
      <c r="AA23657" s="217"/>
      <c r="AB23657" s="217"/>
      <c r="AC23657" s="217"/>
      <c r="AD23657" s="213"/>
    </row>
    <row r="23658" spans="20:30" x14ac:dyDescent="0.2">
      <c r="T23658" s="212"/>
      <c r="U23658" s="213"/>
      <c r="V23658" s="213"/>
      <c r="W23658" s="213"/>
      <c r="X23658" s="214"/>
      <c r="Y23658" s="214"/>
      <c r="Z23658" s="214"/>
      <c r="AA23658" s="217"/>
      <c r="AB23658" s="217"/>
      <c r="AC23658" s="217"/>
      <c r="AD23658" s="213"/>
    </row>
    <row r="23659" spans="20:30" x14ac:dyDescent="0.2">
      <c r="T23659" s="212"/>
      <c r="U23659" s="213"/>
      <c r="V23659" s="213"/>
      <c r="W23659" s="213"/>
      <c r="X23659" s="214"/>
      <c r="Y23659" s="214"/>
      <c r="Z23659" s="214"/>
      <c r="AA23659" s="217"/>
      <c r="AB23659" s="217"/>
      <c r="AC23659" s="217"/>
      <c r="AD23659" s="213"/>
    </row>
    <row r="23660" spans="20:30" x14ac:dyDescent="0.2">
      <c r="T23660" s="212"/>
      <c r="U23660" s="213"/>
      <c r="V23660" s="213"/>
      <c r="W23660" s="213"/>
      <c r="X23660" s="214"/>
      <c r="Y23660" s="214"/>
      <c r="Z23660" s="214"/>
      <c r="AA23660" s="217"/>
      <c r="AB23660" s="217"/>
      <c r="AC23660" s="217"/>
      <c r="AD23660" s="213"/>
    </row>
    <row r="23661" spans="20:30" x14ac:dyDescent="0.2">
      <c r="T23661" s="212"/>
      <c r="U23661" s="213"/>
      <c r="V23661" s="213"/>
      <c r="W23661" s="213"/>
      <c r="X23661" s="214"/>
      <c r="Y23661" s="214"/>
      <c r="Z23661" s="214"/>
      <c r="AA23661" s="217"/>
      <c r="AB23661" s="217"/>
      <c r="AC23661" s="217"/>
      <c r="AD23661" s="213"/>
    </row>
    <row r="23662" spans="20:30" x14ac:dyDescent="0.2">
      <c r="T23662" s="212"/>
      <c r="U23662" s="213"/>
      <c r="V23662" s="213"/>
      <c r="W23662" s="213"/>
      <c r="X23662" s="214"/>
      <c r="Y23662" s="214"/>
      <c r="Z23662" s="214"/>
      <c r="AA23662" s="217"/>
      <c r="AB23662" s="217"/>
      <c r="AC23662" s="217"/>
      <c r="AD23662" s="213"/>
    </row>
    <row r="23663" spans="20:30" x14ac:dyDescent="0.2">
      <c r="T23663" s="212"/>
      <c r="U23663" s="213"/>
      <c r="V23663" s="213"/>
      <c r="W23663" s="213"/>
      <c r="X23663" s="214"/>
      <c r="Y23663" s="214"/>
      <c r="Z23663" s="214"/>
      <c r="AA23663" s="217"/>
      <c r="AB23663" s="217"/>
      <c r="AC23663" s="217"/>
      <c r="AD23663" s="213"/>
    </row>
    <row r="23664" spans="20:30" x14ac:dyDescent="0.2">
      <c r="T23664" s="212"/>
      <c r="U23664" s="213"/>
      <c r="V23664" s="213"/>
      <c r="W23664" s="213"/>
      <c r="X23664" s="214"/>
      <c r="Y23664" s="214"/>
      <c r="Z23664" s="214"/>
      <c r="AA23664" s="217"/>
      <c r="AB23664" s="217"/>
      <c r="AC23664" s="217"/>
      <c r="AD23664" s="213"/>
    </row>
    <row r="23665" spans="20:30" x14ac:dyDescent="0.2">
      <c r="T23665" s="212"/>
      <c r="U23665" s="213"/>
      <c r="V23665" s="213"/>
      <c r="W23665" s="213"/>
      <c r="X23665" s="214"/>
      <c r="Y23665" s="214"/>
      <c r="Z23665" s="214"/>
      <c r="AA23665" s="217"/>
      <c r="AB23665" s="217"/>
      <c r="AC23665" s="217"/>
      <c r="AD23665" s="213"/>
    </row>
    <row r="23666" spans="20:30" x14ac:dyDescent="0.2">
      <c r="T23666" s="212"/>
      <c r="U23666" s="213"/>
      <c r="V23666" s="213"/>
      <c r="W23666" s="213"/>
      <c r="X23666" s="214"/>
      <c r="Y23666" s="214"/>
      <c r="Z23666" s="214"/>
      <c r="AA23666" s="217"/>
      <c r="AB23666" s="217"/>
      <c r="AC23666" s="217"/>
      <c r="AD23666" s="213"/>
    </row>
    <row r="23667" spans="20:30" x14ac:dyDescent="0.2">
      <c r="T23667" s="212"/>
      <c r="U23667" s="213"/>
      <c r="V23667" s="213"/>
      <c r="W23667" s="213"/>
      <c r="X23667" s="214"/>
      <c r="Y23667" s="214"/>
      <c r="Z23667" s="214"/>
      <c r="AA23667" s="217"/>
      <c r="AB23667" s="217"/>
      <c r="AC23667" s="217"/>
      <c r="AD23667" s="213"/>
    </row>
    <row r="23668" spans="20:30" x14ac:dyDescent="0.2">
      <c r="T23668" s="212"/>
      <c r="U23668" s="213"/>
      <c r="V23668" s="213"/>
      <c r="W23668" s="213"/>
      <c r="X23668" s="214"/>
      <c r="Y23668" s="214"/>
      <c r="Z23668" s="214"/>
      <c r="AA23668" s="217"/>
      <c r="AB23668" s="217"/>
      <c r="AC23668" s="217"/>
      <c r="AD23668" s="213"/>
    </row>
    <row r="23669" spans="20:30" x14ac:dyDescent="0.2">
      <c r="T23669" s="212"/>
      <c r="U23669" s="213"/>
      <c r="V23669" s="213"/>
      <c r="W23669" s="213"/>
      <c r="X23669" s="214"/>
      <c r="Y23669" s="214"/>
      <c r="Z23669" s="214"/>
      <c r="AA23669" s="217"/>
      <c r="AB23669" s="217"/>
      <c r="AC23669" s="217"/>
      <c r="AD23669" s="213"/>
    </row>
    <row r="23670" spans="20:30" x14ac:dyDescent="0.2">
      <c r="T23670" s="212"/>
      <c r="U23670" s="213"/>
      <c r="V23670" s="213"/>
      <c r="W23670" s="213"/>
      <c r="X23670" s="214"/>
      <c r="Y23670" s="214"/>
      <c r="Z23670" s="214"/>
      <c r="AA23670" s="217"/>
      <c r="AB23670" s="217"/>
      <c r="AC23670" s="217"/>
      <c r="AD23670" s="213"/>
    </row>
    <row r="23671" spans="20:30" x14ac:dyDescent="0.2">
      <c r="T23671" s="212"/>
      <c r="U23671" s="213"/>
      <c r="V23671" s="213"/>
      <c r="W23671" s="213"/>
      <c r="X23671" s="214"/>
      <c r="Y23671" s="214"/>
      <c r="Z23671" s="214"/>
      <c r="AA23671" s="217"/>
      <c r="AB23671" s="217"/>
      <c r="AC23671" s="217"/>
      <c r="AD23671" s="213"/>
    </row>
    <row r="23672" spans="20:30" x14ac:dyDescent="0.2">
      <c r="T23672" s="212"/>
      <c r="U23672" s="213"/>
      <c r="V23672" s="213"/>
      <c r="W23672" s="213"/>
      <c r="X23672" s="214"/>
      <c r="Y23672" s="214"/>
      <c r="Z23672" s="214"/>
      <c r="AA23672" s="217"/>
      <c r="AB23672" s="217"/>
      <c r="AC23672" s="217"/>
      <c r="AD23672" s="213"/>
    </row>
    <row r="23673" spans="20:30" x14ac:dyDescent="0.2">
      <c r="T23673" s="212"/>
      <c r="U23673" s="213"/>
      <c r="V23673" s="213"/>
      <c r="W23673" s="213"/>
      <c r="X23673" s="214"/>
      <c r="Y23673" s="214"/>
      <c r="Z23673" s="214"/>
      <c r="AA23673" s="217"/>
      <c r="AB23673" s="217"/>
      <c r="AC23673" s="217"/>
      <c r="AD23673" s="213"/>
    </row>
    <row r="23674" spans="20:30" x14ac:dyDescent="0.2">
      <c r="T23674" s="212"/>
      <c r="U23674" s="213"/>
      <c r="V23674" s="213"/>
      <c r="W23674" s="213"/>
      <c r="X23674" s="214"/>
      <c r="Y23674" s="214"/>
      <c r="Z23674" s="214"/>
      <c r="AA23674" s="217"/>
      <c r="AB23674" s="217"/>
      <c r="AC23674" s="217"/>
      <c r="AD23674" s="213"/>
    </row>
    <row r="23675" spans="20:30" x14ac:dyDescent="0.2">
      <c r="T23675" s="212"/>
      <c r="U23675" s="213"/>
      <c r="V23675" s="213"/>
      <c r="W23675" s="213"/>
      <c r="X23675" s="214"/>
      <c r="Y23675" s="214"/>
      <c r="Z23675" s="214"/>
      <c r="AA23675" s="217"/>
      <c r="AB23675" s="217"/>
      <c r="AC23675" s="217"/>
      <c r="AD23675" s="213"/>
    </row>
    <row r="23676" spans="20:30" x14ac:dyDescent="0.2">
      <c r="T23676" s="212"/>
      <c r="U23676" s="213"/>
      <c r="V23676" s="213"/>
      <c r="W23676" s="213"/>
      <c r="X23676" s="214"/>
      <c r="Y23676" s="214"/>
      <c r="Z23676" s="214"/>
      <c r="AA23676" s="217"/>
      <c r="AB23676" s="217"/>
      <c r="AC23676" s="217"/>
      <c r="AD23676" s="213"/>
    </row>
    <row r="23677" spans="20:30" x14ac:dyDescent="0.2">
      <c r="T23677" s="212"/>
      <c r="U23677" s="213"/>
      <c r="V23677" s="213"/>
      <c r="W23677" s="213"/>
      <c r="X23677" s="214"/>
      <c r="Y23677" s="214"/>
      <c r="Z23677" s="214"/>
      <c r="AA23677" s="217"/>
      <c r="AB23677" s="217"/>
      <c r="AC23677" s="217"/>
      <c r="AD23677" s="213"/>
    </row>
    <row r="23678" spans="20:30" x14ac:dyDescent="0.2">
      <c r="T23678" s="212"/>
      <c r="U23678" s="213"/>
      <c r="V23678" s="213"/>
      <c r="W23678" s="213"/>
      <c r="X23678" s="214"/>
      <c r="Y23678" s="214"/>
      <c r="Z23678" s="214"/>
      <c r="AA23678" s="217"/>
      <c r="AB23678" s="217"/>
      <c r="AC23678" s="217"/>
      <c r="AD23678" s="213"/>
    </row>
    <row r="23679" spans="20:30" x14ac:dyDescent="0.2">
      <c r="T23679" s="212"/>
      <c r="U23679" s="213"/>
      <c r="V23679" s="213"/>
      <c r="W23679" s="213"/>
      <c r="X23679" s="214"/>
      <c r="Y23679" s="214"/>
      <c r="Z23679" s="214"/>
      <c r="AA23679" s="217"/>
      <c r="AB23679" s="217"/>
      <c r="AC23679" s="217"/>
      <c r="AD23679" s="213"/>
    </row>
    <row r="23680" spans="20:30" x14ac:dyDescent="0.2">
      <c r="T23680" s="212"/>
      <c r="U23680" s="213"/>
      <c r="V23680" s="213"/>
      <c r="W23680" s="213"/>
      <c r="X23680" s="214"/>
      <c r="Y23680" s="214"/>
      <c r="Z23680" s="214"/>
      <c r="AA23680" s="217"/>
      <c r="AB23680" s="217"/>
      <c r="AC23680" s="217"/>
      <c r="AD23680" s="213"/>
    </row>
    <row r="23681" spans="20:30" x14ac:dyDescent="0.2">
      <c r="T23681" s="212"/>
      <c r="U23681" s="213"/>
      <c r="V23681" s="213"/>
      <c r="W23681" s="213"/>
      <c r="X23681" s="214"/>
      <c r="Y23681" s="214"/>
      <c r="Z23681" s="214"/>
      <c r="AA23681" s="217"/>
      <c r="AB23681" s="217"/>
      <c r="AC23681" s="217"/>
      <c r="AD23681" s="213"/>
    </row>
    <row r="23682" spans="20:30" x14ac:dyDescent="0.2">
      <c r="T23682" s="212"/>
      <c r="U23682" s="213"/>
      <c r="V23682" s="213"/>
      <c r="W23682" s="213"/>
      <c r="X23682" s="214"/>
      <c r="Y23682" s="214"/>
      <c r="Z23682" s="214"/>
      <c r="AA23682" s="217"/>
      <c r="AB23682" s="217"/>
      <c r="AC23682" s="217"/>
      <c r="AD23682" s="213"/>
    </row>
    <row r="23683" spans="20:30" x14ac:dyDescent="0.2">
      <c r="T23683" s="212"/>
      <c r="U23683" s="213"/>
      <c r="V23683" s="213"/>
      <c r="W23683" s="213"/>
      <c r="X23683" s="214"/>
      <c r="Y23683" s="214"/>
      <c r="Z23683" s="214"/>
      <c r="AA23683" s="217"/>
      <c r="AB23683" s="217"/>
      <c r="AC23683" s="217"/>
      <c r="AD23683" s="213"/>
    </row>
    <row r="23684" spans="20:30" x14ac:dyDescent="0.2">
      <c r="T23684" s="212"/>
      <c r="U23684" s="213"/>
      <c r="V23684" s="213"/>
      <c r="W23684" s="213"/>
      <c r="X23684" s="214"/>
      <c r="Y23684" s="214"/>
      <c r="Z23684" s="214"/>
      <c r="AA23684" s="217"/>
      <c r="AB23684" s="217"/>
      <c r="AC23684" s="217"/>
      <c r="AD23684" s="213"/>
    </row>
    <row r="23685" spans="20:30" x14ac:dyDescent="0.2">
      <c r="T23685" s="212"/>
      <c r="U23685" s="213"/>
      <c r="V23685" s="213"/>
      <c r="W23685" s="213"/>
      <c r="X23685" s="214"/>
      <c r="Y23685" s="214"/>
      <c r="Z23685" s="214"/>
      <c r="AA23685" s="217"/>
      <c r="AB23685" s="217"/>
      <c r="AC23685" s="217"/>
      <c r="AD23685" s="213"/>
    </row>
    <row r="23686" spans="20:30" x14ac:dyDescent="0.2">
      <c r="T23686" s="212"/>
      <c r="U23686" s="213"/>
      <c r="V23686" s="213"/>
      <c r="W23686" s="213"/>
      <c r="X23686" s="214"/>
      <c r="Y23686" s="214"/>
      <c r="Z23686" s="214"/>
      <c r="AA23686" s="217"/>
      <c r="AB23686" s="217"/>
      <c r="AC23686" s="217"/>
      <c r="AD23686" s="213"/>
    </row>
    <row r="23687" spans="20:30" x14ac:dyDescent="0.2">
      <c r="T23687" s="212"/>
      <c r="U23687" s="213"/>
      <c r="V23687" s="213"/>
      <c r="W23687" s="213"/>
      <c r="X23687" s="214"/>
      <c r="Y23687" s="214"/>
      <c r="Z23687" s="214"/>
      <c r="AA23687" s="217"/>
      <c r="AB23687" s="217"/>
      <c r="AC23687" s="217"/>
      <c r="AD23687" s="213"/>
    </row>
    <row r="23688" spans="20:30" x14ac:dyDescent="0.2">
      <c r="T23688" s="212"/>
      <c r="U23688" s="213"/>
      <c r="V23688" s="213"/>
      <c r="W23688" s="213"/>
      <c r="X23688" s="214"/>
      <c r="Y23688" s="214"/>
      <c r="Z23688" s="214"/>
      <c r="AA23688" s="217"/>
      <c r="AB23688" s="217"/>
      <c r="AC23688" s="217"/>
      <c r="AD23688" s="213"/>
    </row>
    <row r="23689" spans="20:30" x14ac:dyDescent="0.2">
      <c r="T23689" s="212"/>
      <c r="U23689" s="213"/>
      <c r="V23689" s="213"/>
      <c r="W23689" s="213"/>
      <c r="X23689" s="214"/>
      <c r="Y23689" s="214"/>
      <c r="Z23689" s="214"/>
      <c r="AA23689" s="217"/>
      <c r="AB23689" s="217"/>
      <c r="AC23689" s="217"/>
      <c r="AD23689" s="213"/>
    </row>
    <row r="23690" spans="20:30" x14ac:dyDescent="0.2">
      <c r="T23690" s="212"/>
      <c r="U23690" s="213"/>
      <c r="V23690" s="213"/>
      <c r="W23690" s="213"/>
      <c r="X23690" s="214"/>
      <c r="Y23690" s="214"/>
      <c r="Z23690" s="214"/>
      <c r="AA23690" s="217"/>
      <c r="AB23690" s="217"/>
      <c r="AC23690" s="217"/>
      <c r="AD23690" s="213"/>
    </row>
    <row r="23691" spans="20:30" x14ac:dyDescent="0.2">
      <c r="T23691" s="212"/>
      <c r="U23691" s="213"/>
      <c r="V23691" s="213"/>
      <c r="W23691" s="213"/>
      <c r="X23691" s="214"/>
      <c r="Y23691" s="214"/>
      <c r="Z23691" s="214"/>
      <c r="AA23691" s="217"/>
      <c r="AB23691" s="217"/>
      <c r="AC23691" s="217"/>
      <c r="AD23691" s="213"/>
    </row>
    <row r="23692" spans="20:30" x14ac:dyDescent="0.2">
      <c r="T23692" s="212"/>
      <c r="U23692" s="213"/>
      <c r="V23692" s="213"/>
      <c r="W23692" s="213"/>
      <c r="X23692" s="214"/>
      <c r="Y23692" s="214"/>
      <c r="Z23692" s="214"/>
      <c r="AA23692" s="217"/>
      <c r="AB23692" s="217"/>
      <c r="AC23692" s="217"/>
      <c r="AD23692" s="213"/>
    </row>
    <row r="23693" spans="20:30" x14ac:dyDescent="0.2">
      <c r="T23693" s="212"/>
      <c r="U23693" s="213"/>
      <c r="V23693" s="213"/>
      <c r="W23693" s="213"/>
      <c r="X23693" s="214"/>
      <c r="Y23693" s="214"/>
      <c r="Z23693" s="214"/>
      <c r="AA23693" s="217"/>
      <c r="AB23693" s="217"/>
      <c r="AC23693" s="217"/>
      <c r="AD23693" s="213"/>
    </row>
    <row r="23694" spans="20:30" x14ac:dyDescent="0.2">
      <c r="T23694" s="212"/>
      <c r="U23694" s="213"/>
      <c r="V23694" s="213"/>
      <c r="W23694" s="213"/>
      <c r="X23694" s="214"/>
      <c r="Y23694" s="214"/>
      <c r="Z23694" s="214"/>
      <c r="AA23694" s="217"/>
      <c r="AB23694" s="217"/>
      <c r="AC23694" s="217"/>
      <c r="AD23694" s="213"/>
    </row>
    <row r="23695" spans="20:30" x14ac:dyDescent="0.2">
      <c r="T23695" s="212"/>
      <c r="U23695" s="213"/>
      <c r="V23695" s="213"/>
      <c r="W23695" s="213"/>
      <c r="X23695" s="214"/>
      <c r="Y23695" s="214"/>
      <c r="Z23695" s="214"/>
      <c r="AA23695" s="217"/>
      <c r="AB23695" s="217"/>
      <c r="AC23695" s="217"/>
      <c r="AD23695" s="213"/>
    </row>
    <row r="23696" spans="20:30" x14ac:dyDescent="0.2">
      <c r="T23696" s="212"/>
      <c r="U23696" s="213"/>
      <c r="V23696" s="213"/>
      <c r="W23696" s="213"/>
      <c r="X23696" s="214"/>
      <c r="Y23696" s="214"/>
      <c r="Z23696" s="214"/>
      <c r="AA23696" s="217"/>
      <c r="AB23696" s="217"/>
      <c r="AC23696" s="217"/>
      <c r="AD23696" s="213"/>
    </row>
    <row r="23697" spans="20:30" x14ac:dyDescent="0.2">
      <c r="T23697" s="212"/>
      <c r="U23697" s="213"/>
      <c r="V23697" s="213"/>
      <c r="W23697" s="213"/>
      <c r="X23697" s="214"/>
      <c r="Y23697" s="214"/>
      <c r="Z23697" s="214"/>
      <c r="AA23697" s="217"/>
      <c r="AB23697" s="217"/>
      <c r="AC23697" s="217"/>
      <c r="AD23697" s="213"/>
    </row>
    <row r="23698" spans="20:30" x14ac:dyDescent="0.2">
      <c r="T23698" s="212"/>
      <c r="U23698" s="213"/>
      <c r="V23698" s="213"/>
      <c r="W23698" s="213"/>
      <c r="X23698" s="214"/>
      <c r="Y23698" s="214"/>
      <c r="Z23698" s="214"/>
      <c r="AA23698" s="217"/>
      <c r="AB23698" s="217"/>
      <c r="AC23698" s="217"/>
      <c r="AD23698" s="213"/>
    </row>
    <row r="23699" spans="20:30" x14ac:dyDescent="0.2">
      <c r="T23699" s="212"/>
      <c r="U23699" s="213"/>
      <c r="V23699" s="213"/>
      <c r="W23699" s="213"/>
      <c r="X23699" s="214"/>
      <c r="Y23699" s="214"/>
      <c r="Z23699" s="214"/>
      <c r="AA23699" s="217"/>
      <c r="AB23699" s="217"/>
      <c r="AC23699" s="217"/>
      <c r="AD23699" s="213"/>
    </row>
    <row r="23700" spans="20:30" x14ac:dyDescent="0.2">
      <c r="T23700" s="212"/>
      <c r="U23700" s="213"/>
      <c r="V23700" s="213"/>
      <c r="W23700" s="213"/>
      <c r="X23700" s="214"/>
      <c r="Y23700" s="214"/>
      <c r="Z23700" s="214"/>
      <c r="AA23700" s="217"/>
      <c r="AB23700" s="217"/>
      <c r="AC23700" s="217"/>
      <c r="AD23700" s="213"/>
    </row>
    <row r="23701" spans="20:30" x14ac:dyDescent="0.2">
      <c r="T23701" s="212"/>
      <c r="U23701" s="213"/>
      <c r="V23701" s="213"/>
      <c r="W23701" s="213"/>
      <c r="X23701" s="214"/>
      <c r="Y23701" s="214"/>
      <c r="Z23701" s="214"/>
      <c r="AA23701" s="217"/>
      <c r="AB23701" s="217"/>
      <c r="AC23701" s="217"/>
      <c r="AD23701" s="213"/>
    </row>
    <row r="23702" spans="20:30" x14ac:dyDescent="0.2">
      <c r="T23702" s="212"/>
      <c r="U23702" s="213"/>
      <c r="V23702" s="213"/>
      <c r="W23702" s="213"/>
      <c r="X23702" s="214"/>
      <c r="Y23702" s="214"/>
      <c r="Z23702" s="214"/>
      <c r="AA23702" s="217"/>
      <c r="AB23702" s="217"/>
      <c r="AC23702" s="217"/>
      <c r="AD23702" s="213"/>
    </row>
    <row r="23703" spans="20:30" x14ac:dyDescent="0.2">
      <c r="T23703" s="212"/>
      <c r="U23703" s="213"/>
      <c r="V23703" s="213"/>
      <c r="W23703" s="213"/>
      <c r="X23703" s="214"/>
      <c r="Y23703" s="214"/>
      <c r="Z23703" s="214"/>
      <c r="AA23703" s="217"/>
      <c r="AB23703" s="217"/>
      <c r="AC23703" s="217"/>
      <c r="AD23703" s="213"/>
    </row>
    <row r="23704" spans="20:30" x14ac:dyDescent="0.2">
      <c r="T23704" s="212"/>
      <c r="U23704" s="213"/>
      <c r="V23704" s="213"/>
      <c r="W23704" s="213"/>
      <c r="X23704" s="214"/>
      <c r="Y23704" s="214"/>
      <c r="Z23704" s="214"/>
      <c r="AA23704" s="217"/>
      <c r="AB23704" s="217"/>
      <c r="AC23704" s="217"/>
      <c r="AD23704" s="213"/>
    </row>
    <row r="23705" spans="20:30" x14ac:dyDescent="0.2">
      <c r="T23705" s="212"/>
      <c r="U23705" s="213"/>
      <c r="V23705" s="213"/>
      <c r="W23705" s="213"/>
      <c r="X23705" s="214"/>
      <c r="Y23705" s="214"/>
      <c r="Z23705" s="214"/>
      <c r="AA23705" s="217"/>
      <c r="AB23705" s="217"/>
      <c r="AC23705" s="217"/>
      <c r="AD23705" s="213"/>
    </row>
    <row r="23706" spans="20:30" x14ac:dyDescent="0.2">
      <c r="T23706" s="212"/>
      <c r="U23706" s="213"/>
      <c r="V23706" s="213"/>
      <c r="W23706" s="213"/>
      <c r="X23706" s="214"/>
      <c r="Y23706" s="214"/>
      <c r="Z23706" s="214"/>
      <c r="AA23706" s="217"/>
      <c r="AB23706" s="217"/>
      <c r="AC23706" s="217"/>
      <c r="AD23706" s="213"/>
    </row>
    <row r="23707" spans="20:30" x14ac:dyDescent="0.2">
      <c r="T23707" s="212"/>
      <c r="U23707" s="213"/>
      <c r="V23707" s="213"/>
      <c r="W23707" s="213"/>
      <c r="X23707" s="214"/>
      <c r="Y23707" s="214"/>
      <c r="Z23707" s="214"/>
      <c r="AA23707" s="217"/>
      <c r="AB23707" s="217"/>
      <c r="AC23707" s="217"/>
      <c r="AD23707" s="213"/>
    </row>
    <row r="23708" spans="20:30" x14ac:dyDescent="0.2">
      <c r="T23708" s="212"/>
      <c r="U23708" s="213"/>
      <c r="V23708" s="213"/>
      <c r="W23708" s="213"/>
      <c r="X23708" s="214"/>
      <c r="Y23708" s="214"/>
      <c r="Z23708" s="214"/>
      <c r="AA23708" s="217"/>
      <c r="AB23708" s="217"/>
      <c r="AC23708" s="217"/>
      <c r="AD23708" s="213"/>
    </row>
    <row r="23709" spans="20:30" x14ac:dyDescent="0.2">
      <c r="T23709" s="212"/>
      <c r="U23709" s="213"/>
      <c r="V23709" s="213"/>
      <c r="W23709" s="213"/>
      <c r="X23709" s="214"/>
      <c r="Y23709" s="214"/>
      <c r="Z23709" s="214"/>
      <c r="AA23709" s="217"/>
      <c r="AB23709" s="217"/>
      <c r="AC23709" s="217"/>
      <c r="AD23709" s="213"/>
    </row>
    <row r="23710" spans="20:30" x14ac:dyDescent="0.2">
      <c r="T23710" s="212"/>
      <c r="U23710" s="213"/>
      <c r="V23710" s="213"/>
      <c r="W23710" s="213"/>
      <c r="X23710" s="214"/>
      <c r="Y23710" s="214"/>
      <c r="Z23710" s="214"/>
      <c r="AA23710" s="217"/>
      <c r="AB23710" s="217"/>
      <c r="AC23710" s="217"/>
      <c r="AD23710" s="213"/>
    </row>
    <row r="23711" spans="20:30" x14ac:dyDescent="0.2">
      <c r="T23711" s="212"/>
      <c r="U23711" s="213"/>
      <c r="V23711" s="213"/>
      <c r="W23711" s="213"/>
      <c r="X23711" s="214"/>
      <c r="Y23711" s="214"/>
      <c r="Z23711" s="214"/>
      <c r="AA23711" s="217"/>
      <c r="AB23711" s="217"/>
      <c r="AC23711" s="217"/>
      <c r="AD23711" s="213"/>
    </row>
    <row r="23712" spans="20:30" x14ac:dyDescent="0.2">
      <c r="T23712" s="212"/>
      <c r="U23712" s="213"/>
      <c r="V23712" s="213"/>
      <c r="W23712" s="213"/>
      <c r="X23712" s="214"/>
      <c r="Y23712" s="214"/>
      <c r="Z23712" s="214"/>
      <c r="AA23712" s="217"/>
      <c r="AB23712" s="217"/>
      <c r="AC23712" s="217"/>
      <c r="AD23712" s="213"/>
    </row>
    <row r="23713" spans="20:30" x14ac:dyDescent="0.2">
      <c r="T23713" s="212"/>
      <c r="U23713" s="213"/>
      <c r="V23713" s="213"/>
      <c r="W23713" s="213"/>
      <c r="X23713" s="214"/>
      <c r="Y23713" s="214"/>
      <c r="Z23713" s="214"/>
      <c r="AA23713" s="217"/>
      <c r="AB23713" s="217"/>
      <c r="AC23713" s="217"/>
      <c r="AD23713" s="213"/>
    </row>
    <row r="23714" spans="20:30" x14ac:dyDescent="0.2">
      <c r="T23714" s="212"/>
      <c r="U23714" s="213"/>
      <c r="V23714" s="213"/>
      <c r="W23714" s="213"/>
      <c r="X23714" s="214"/>
      <c r="Y23714" s="214"/>
      <c r="Z23714" s="214"/>
      <c r="AA23714" s="217"/>
      <c r="AB23714" s="217"/>
      <c r="AC23714" s="217"/>
      <c r="AD23714" s="213"/>
    </row>
    <row r="23715" spans="20:30" x14ac:dyDescent="0.2">
      <c r="T23715" s="212"/>
      <c r="U23715" s="213"/>
      <c r="V23715" s="213"/>
      <c r="W23715" s="213"/>
      <c r="X23715" s="214"/>
      <c r="Y23715" s="214"/>
      <c r="Z23715" s="214"/>
      <c r="AA23715" s="217"/>
      <c r="AB23715" s="217"/>
      <c r="AC23715" s="217"/>
      <c r="AD23715" s="213"/>
    </row>
    <row r="23716" spans="20:30" x14ac:dyDescent="0.2">
      <c r="T23716" s="212"/>
      <c r="U23716" s="213"/>
      <c r="V23716" s="213"/>
      <c r="W23716" s="213"/>
      <c r="X23716" s="214"/>
      <c r="Y23716" s="214"/>
      <c r="Z23716" s="214"/>
      <c r="AA23716" s="217"/>
      <c r="AB23716" s="217"/>
      <c r="AC23716" s="217"/>
      <c r="AD23716" s="213"/>
    </row>
    <row r="23717" spans="20:30" x14ac:dyDescent="0.2">
      <c r="T23717" s="212"/>
      <c r="U23717" s="213"/>
      <c r="V23717" s="213"/>
      <c r="W23717" s="213"/>
      <c r="X23717" s="214"/>
      <c r="Y23717" s="214"/>
      <c r="Z23717" s="214"/>
      <c r="AA23717" s="217"/>
      <c r="AB23717" s="217"/>
      <c r="AC23717" s="217"/>
      <c r="AD23717" s="213"/>
    </row>
    <row r="23718" spans="20:30" x14ac:dyDescent="0.2">
      <c r="T23718" s="212"/>
      <c r="U23718" s="213"/>
      <c r="V23718" s="213"/>
      <c r="W23718" s="213"/>
      <c r="X23718" s="214"/>
      <c r="Y23718" s="214"/>
      <c r="Z23718" s="214"/>
      <c r="AA23718" s="217"/>
      <c r="AB23718" s="217"/>
      <c r="AC23718" s="217"/>
      <c r="AD23718" s="213"/>
    </row>
    <row r="23719" spans="20:30" x14ac:dyDescent="0.2">
      <c r="T23719" s="212"/>
      <c r="U23719" s="213"/>
      <c r="V23719" s="213"/>
      <c r="W23719" s="213"/>
      <c r="X23719" s="214"/>
      <c r="Y23719" s="214"/>
      <c r="Z23719" s="214"/>
      <c r="AA23719" s="217"/>
      <c r="AB23719" s="217"/>
      <c r="AC23719" s="217"/>
      <c r="AD23719" s="213"/>
    </row>
    <row r="23720" spans="20:30" x14ac:dyDescent="0.2">
      <c r="T23720" s="212"/>
      <c r="U23720" s="213"/>
      <c r="V23720" s="213"/>
      <c r="W23720" s="213"/>
      <c r="X23720" s="214"/>
      <c r="Y23720" s="214"/>
      <c r="Z23720" s="214"/>
      <c r="AA23720" s="217"/>
      <c r="AB23720" s="217"/>
      <c r="AC23720" s="217"/>
      <c r="AD23720" s="213"/>
    </row>
    <row r="23721" spans="20:30" x14ac:dyDescent="0.2">
      <c r="T23721" s="212"/>
      <c r="U23721" s="213"/>
      <c r="V23721" s="213"/>
      <c r="W23721" s="213"/>
      <c r="X23721" s="214"/>
      <c r="Y23721" s="214"/>
      <c r="Z23721" s="214"/>
      <c r="AA23721" s="217"/>
      <c r="AB23721" s="217"/>
      <c r="AC23721" s="217"/>
      <c r="AD23721" s="213"/>
    </row>
    <row r="23722" spans="20:30" x14ac:dyDescent="0.2">
      <c r="T23722" s="212"/>
      <c r="U23722" s="213"/>
      <c r="V23722" s="213"/>
      <c r="W23722" s="213"/>
      <c r="X23722" s="214"/>
      <c r="Y23722" s="214"/>
      <c r="Z23722" s="214"/>
      <c r="AA23722" s="217"/>
      <c r="AB23722" s="217"/>
      <c r="AC23722" s="217"/>
      <c r="AD23722" s="213"/>
    </row>
    <row r="23723" spans="20:30" x14ac:dyDescent="0.2">
      <c r="T23723" s="212"/>
      <c r="U23723" s="213"/>
      <c r="V23723" s="213"/>
      <c r="W23723" s="213"/>
      <c r="X23723" s="214"/>
      <c r="Y23723" s="214"/>
      <c r="Z23723" s="214"/>
      <c r="AA23723" s="217"/>
      <c r="AB23723" s="217"/>
      <c r="AC23723" s="217"/>
      <c r="AD23723" s="213"/>
    </row>
    <row r="23724" spans="20:30" x14ac:dyDescent="0.2">
      <c r="T23724" s="212"/>
      <c r="U23724" s="213"/>
      <c r="V23724" s="213"/>
      <c r="W23724" s="213"/>
      <c r="X23724" s="214"/>
      <c r="Y23724" s="214"/>
      <c r="Z23724" s="214"/>
      <c r="AA23724" s="217"/>
      <c r="AB23724" s="217"/>
      <c r="AC23724" s="217"/>
      <c r="AD23724" s="213"/>
    </row>
    <row r="23725" spans="20:30" x14ac:dyDescent="0.2">
      <c r="T23725" s="212"/>
      <c r="U23725" s="213"/>
      <c r="V23725" s="213"/>
      <c r="W23725" s="213"/>
      <c r="X23725" s="214"/>
      <c r="Y23725" s="214"/>
      <c r="Z23725" s="214"/>
      <c r="AA23725" s="217"/>
      <c r="AB23725" s="217"/>
      <c r="AC23725" s="217"/>
      <c r="AD23725" s="213"/>
    </row>
    <row r="23726" spans="20:30" x14ac:dyDescent="0.2">
      <c r="T23726" s="212"/>
      <c r="U23726" s="213"/>
      <c r="V23726" s="213"/>
      <c r="W23726" s="213"/>
      <c r="X23726" s="214"/>
      <c r="Y23726" s="214"/>
      <c r="Z23726" s="214"/>
      <c r="AA23726" s="217"/>
      <c r="AB23726" s="217"/>
      <c r="AC23726" s="217"/>
      <c r="AD23726" s="213"/>
    </row>
    <row r="23727" spans="20:30" x14ac:dyDescent="0.2">
      <c r="T23727" s="212"/>
      <c r="U23727" s="213"/>
      <c r="V23727" s="213"/>
      <c r="W23727" s="213"/>
      <c r="X23727" s="214"/>
      <c r="Y23727" s="214"/>
      <c r="Z23727" s="214"/>
      <c r="AA23727" s="217"/>
      <c r="AB23727" s="217"/>
      <c r="AC23727" s="217"/>
      <c r="AD23727" s="213"/>
    </row>
    <row r="23728" spans="20:30" x14ac:dyDescent="0.2">
      <c r="T23728" s="212"/>
      <c r="U23728" s="213"/>
      <c r="V23728" s="213"/>
      <c r="W23728" s="213"/>
      <c r="X23728" s="214"/>
      <c r="Y23728" s="214"/>
      <c r="Z23728" s="214"/>
      <c r="AA23728" s="217"/>
      <c r="AB23728" s="217"/>
      <c r="AC23728" s="217"/>
      <c r="AD23728" s="213"/>
    </row>
    <row r="23729" spans="20:30" x14ac:dyDescent="0.2">
      <c r="T23729" s="212"/>
      <c r="U23729" s="213"/>
      <c r="V23729" s="213"/>
      <c r="W23729" s="213"/>
      <c r="X23729" s="214"/>
      <c r="Y23729" s="214"/>
      <c r="Z23729" s="214"/>
      <c r="AA23729" s="217"/>
      <c r="AB23729" s="217"/>
      <c r="AC23729" s="217"/>
      <c r="AD23729" s="213"/>
    </row>
    <row r="23730" spans="20:30" x14ac:dyDescent="0.2">
      <c r="T23730" s="212"/>
      <c r="U23730" s="213"/>
      <c r="V23730" s="213"/>
      <c r="W23730" s="213"/>
      <c r="X23730" s="214"/>
      <c r="Y23730" s="214"/>
      <c r="Z23730" s="214"/>
      <c r="AA23730" s="217"/>
      <c r="AB23730" s="217"/>
      <c r="AC23730" s="217"/>
      <c r="AD23730" s="213"/>
    </row>
    <row r="23731" spans="20:30" x14ac:dyDescent="0.2">
      <c r="T23731" s="212"/>
      <c r="U23731" s="213"/>
      <c r="V23731" s="213"/>
      <c r="W23731" s="213"/>
      <c r="X23731" s="214"/>
      <c r="Y23731" s="214"/>
      <c r="Z23731" s="214"/>
      <c r="AA23731" s="217"/>
      <c r="AB23731" s="217"/>
      <c r="AC23731" s="217"/>
      <c r="AD23731" s="213"/>
    </row>
    <row r="23732" spans="20:30" x14ac:dyDescent="0.2">
      <c r="T23732" s="212"/>
      <c r="U23732" s="213"/>
      <c r="V23732" s="213"/>
      <c r="W23732" s="213"/>
      <c r="X23732" s="214"/>
      <c r="Y23732" s="214"/>
      <c r="Z23732" s="214"/>
      <c r="AA23732" s="217"/>
      <c r="AB23732" s="217"/>
      <c r="AC23732" s="217"/>
      <c r="AD23732" s="213"/>
    </row>
    <row r="23733" spans="20:30" x14ac:dyDescent="0.2">
      <c r="T23733" s="212"/>
      <c r="U23733" s="213"/>
      <c r="V23733" s="213"/>
      <c r="W23733" s="213"/>
      <c r="X23733" s="214"/>
      <c r="Y23733" s="214"/>
      <c r="Z23733" s="214"/>
      <c r="AA23733" s="217"/>
      <c r="AB23733" s="217"/>
      <c r="AC23733" s="217"/>
      <c r="AD23733" s="213"/>
    </row>
    <row r="23734" spans="20:30" x14ac:dyDescent="0.2">
      <c r="T23734" s="212"/>
      <c r="U23734" s="213"/>
      <c r="V23734" s="213"/>
      <c r="W23734" s="213"/>
      <c r="X23734" s="214"/>
      <c r="Y23734" s="214"/>
      <c r="Z23734" s="214"/>
      <c r="AA23734" s="217"/>
      <c r="AB23734" s="217"/>
      <c r="AC23734" s="217"/>
      <c r="AD23734" s="213"/>
    </row>
    <row r="23735" spans="20:30" x14ac:dyDescent="0.2">
      <c r="T23735" s="212"/>
      <c r="U23735" s="213"/>
      <c r="V23735" s="213"/>
      <c r="W23735" s="213"/>
      <c r="X23735" s="214"/>
      <c r="Y23735" s="214"/>
      <c r="Z23735" s="214"/>
      <c r="AA23735" s="217"/>
      <c r="AB23735" s="217"/>
      <c r="AC23735" s="217"/>
      <c r="AD23735" s="213"/>
    </row>
    <row r="23736" spans="20:30" x14ac:dyDescent="0.2">
      <c r="T23736" s="212"/>
      <c r="U23736" s="213"/>
      <c r="V23736" s="213"/>
      <c r="W23736" s="213"/>
      <c r="X23736" s="214"/>
      <c r="Y23736" s="214"/>
      <c r="Z23736" s="214"/>
      <c r="AA23736" s="217"/>
      <c r="AB23736" s="217"/>
      <c r="AC23736" s="217"/>
      <c r="AD23736" s="213"/>
    </row>
    <row r="23737" spans="20:30" x14ac:dyDescent="0.2">
      <c r="T23737" s="212"/>
      <c r="U23737" s="213"/>
      <c r="V23737" s="213"/>
      <c r="W23737" s="213"/>
      <c r="X23737" s="214"/>
      <c r="Y23737" s="214"/>
      <c r="Z23737" s="214"/>
      <c r="AA23737" s="217"/>
      <c r="AB23737" s="217"/>
      <c r="AC23737" s="217"/>
      <c r="AD23737" s="213"/>
    </row>
    <row r="23738" spans="20:30" x14ac:dyDescent="0.2">
      <c r="T23738" s="212"/>
      <c r="U23738" s="213"/>
      <c r="V23738" s="213"/>
      <c r="W23738" s="213"/>
      <c r="X23738" s="214"/>
      <c r="Y23738" s="214"/>
      <c r="Z23738" s="214"/>
      <c r="AA23738" s="217"/>
      <c r="AB23738" s="217"/>
      <c r="AC23738" s="217"/>
      <c r="AD23738" s="213"/>
    </row>
    <row r="23739" spans="20:30" x14ac:dyDescent="0.2">
      <c r="T23739" s="212"/>
      <c r="U23739" s="213"/>
      <c r="V23739" s="213"/>
      <c r="W23739" s="213"/>
      <c r="X23739" s="214"/>
      <c r="Y23739" s="214"/>
      <c r="Z23739" s="214"/>
      <c r="AA23739" s="217"/>
      <c r="AB23739" s="217"/>
      <c r="AC23739" s="217"/>
      <c r="AD23739" s="213"/>
    </row>
    <row r="23740" spans="20:30" x14ac:dyDescent="0.2">
      <c r="T23740" s="212"/>
      <c r="U23740" s="213"/>
      <c r="V23740" s="213"/>
      <c r="W23740" s="213"/>
      <c r="X23740" s="214"/>
      <c r="Y23740" s="214"/>
      <c r="Z23740" s="214"/>
      <c r="AA23740" s="217"/>
      <c r="AB23740" s="217"/>
      <c r="AC23740" s="217"/>
      <c r="AD23740" s="213"/>
    </row>
    <row r="23741" spans="20:30" x14ac:dyDescent="0.2">
      <c r="T23741" s="212"/>
      <c r="U23741" s="213"/>
      <c r="V23741" s="213"/>
      <c r="W23741" s="213"/>
      <c r="X23741" s="214"/>
      <c r="Y23741" s="214"/>
      <c r="Z23741" s="214"/>
      <c r="AA23741" s="217"/>
      <c r="AB23741" s="217"/>
      <c r="AC23741" s="217"/>
      <c r="AD23741" s="213"/>
    </row>
    <row r="23742" spans="20:30" x14ac:dyDescent="0.2">
      <c r="T23742" s="212"/>
      <c r="U23742" s="213"/>
      <c r="V23742" s="213"/>
      <c r="W23742" s="213"/>
      <c r="X23742" s="214"/>
      <c r="Y23742" s="214"/>
      <c r="Z23742" s="214"/>
      <c r="AA23742" s="217"/>
      <c r="AB23742" s="217"/>
      <c r="AC23742" s="217"/>
      <c r="AD23742" s="213"/>
    </row>
    <row r="23743" spans="20:30" x14ac:dyDescent="0.2">
      <c r="T23743" s="212"/>
      <c r="U23743" s="213"/>
      <c r="V23743" s="213"/>
      <c r="W23743" s="213"/>
      <c r="X23743" s="214"/>
      <c r="Y23743" s="214"/>
      <c r="Z23743" s="214"/>
      <c r="AA23743" s="217"/>
      <c r="AB23743" s="217"/>
      <c r="AC23743" s="217"/>
      <c r="AD23743" s="213"/>
    </row>
    <row r="23744" spans="20:30" x14ac:dyDescent="0.2">
      <c r="T23744" s="212"/>
      <c r="U23744" s="213"/>
      <c r="V23744" s="213"/>
      <c r="W23744" s="213"/>
      <c r="X23744" s="214"/>
      <c r="Y23744" s="214"/>
      <c r="Z23744" s="214"/>
      <c r="AA23744" s="217"/>
      <c r="AB23744" s="217"/>
      <c r="AC23744" s="217"/>
      <c r="AD23744" s="213"/>
    </row>
    <row r="23745" spans="20:30" x14ac:dyDescent="0.2">
      <c r="T23745" s="212"/>
      <c r="U23745" s="213"/>
      <c r="V23745" s="213"/>
      <c r="W23745" s="213"/>
      <c r="X23745" s="214"/>
      <c r="Y23745" s="214"/>
      <c r="Z23745" s="214"/>
      <c r="AA23745" s="217"/>
      <c r="AB23745" s="217"/>
      <c r="AC23745" s="217"/>
      <c r="AD23745" s="213"/>
    </row>
    <row r="23746" spans="20:30" x14ac:dyDescent="0.2">
      <c r="T23746" s="212"/>
      <c r="U23746" s="213"/>
      <c r="V23746" s="213"/>
      <c r="W23746" s="213"/>
      <c r="X23746" s="214"/>
      <c r="Y23746" s="214"/>
      <c r="Z23746" s="214"/>
      <c r="AA23746" s="217"/>
      <c r="AB23746" s="217"/>
      <c r="AC23746" s="217"/>
      <c r="AD23746" s="213"/>
    </row>
    <row r="23747" spans="20:30" x14ac:dyDescent="0.2">
      <c r="T23747" s="212"/>
      <c r="U23747" s="213"/>
      <c r="V23747" s="213"/>
      <c r="W23747" s="213"/>
      <c r="X23747" s="214"/>
      <c r="Y23747" s="214"/>
      <c r="Z23747" s="214"/>
      <c r="AA23747" s="217"/>
      <c r="AB23747" s="217"/>
      <c r="AC23747" s="217"/>
      <c r="AD23747" s="213"/>
    </row>
    <row r="23748" spans="20:30" x14ac:dyDescent="0.2">
      <c r="T23748" s="212"/>
      <c r="U23748" s="213"/>
      <c r="V23748" s="213"/>
      <c r="W23748" s="213"/>
      <c r="X23748" s="214"/>
      <c r="Y23748" s="214"/>
      <c r="Z23748" s="214"/>
      <c r="AA23748" s="217"/>
      <c r="AB23748" s="217"/>
      <c r="AC23748" s="217"/>
      <c r="AD23748" s="213"/>
    </row>
    <row r="23749" spans="20:30" x14ac:dyDescent="0.2">
      <c r="T23749" s="212"/>
      <c r="U23749" s="213"/>
      <c r="V23749" s="213"/>
      <c r="W23749" s="213"/>
      <c r="X23749" s="214"/>
      <c r="Y23749" s="214"/>
      <c r="Z23749" s="214"/>
      <c r="AA23749" s="217"/>
      <c r="AB23749" s="217"/>
      <c r="AC23749" s="217"/>
      <c r="AD23749" s="213"/>
    </row>
    <row r="23750" spans="20:30" x14ac:dyDescent="0.2">
      <c r="T23750" s="212"/>
      <c r="U23750" s="213"/>
      <c r="V23750" s="213"/>
      <c r="W23750" s="213"/>
      <c r="X23750" s="214"/>
      <c r="Y23750" s="214"/>
      <c r="Z23750" s="214"/>
      <c r="AA23750" s="217"/>
      <c r="AB23750" s="217"/>
      <c r="AC23750" s="217"/>
      <c r="AD23750" s="213"/>
    </row>
    <row r="23751" spans="20:30" x14ac:dyDescent="0.2">
      <c r="T23751" s="212"/>
      <c r="U23751" s="213"/>
      <c r="V23751" s="213"/>
      <c r="W23751" s="213"/>
      <c r="X23751" s="214"/>
      <c r="Y23751" s="214"/>
      <c r="Z23751" s="214"/>
      <c r="AA23751" s="217"/>
      <c r="AB23751" s="217"/>
      <c r="AC23751" s="217"/>
      <c r="AD23751" s="213"/>
    </row>
    <row r="23752" spans="20:30" x14ac:dyDescent="0.2">
      <c r="T23752" s="212"/>
      <c r="U23752" s="213"/>
      <c r="V23752" s="213"/>
      <c r="W23752" s="213"/>
      <c r="X23752" s="214"/>
      <c r="Y23752" s="214"/>
      <c r="Z23752" s="214"/>
      <c r="AA23752" s="217"/>
      <c r="AB23752" s="217"/>
      <c r="AC23752" s="217"/>
      <c r="AD23752" s="213"/>
    </row>
    <row r="23753" spans="20:30" x14ac:dyDescent="0.2">
      <c r="T23753" s="212"/>
      <c r="U23753" s="213"/>
      <c r="V23753" s="213"/>
      <c r="W23753" s="213"/>
      <c r="X23753" s="214"/>
      <c r="Y23753" s="214"/>
      <c r="Z23753" s="214"/>
      <c r="AA23753" s="217"/>
      <c r="AB23753" s="217"/>
      <c r="AC23753" s="217"/>
      <c r="AD23753" s="213"/>
    </row>
    <row r="23754" spans="20:30" x14ac:dyDescent="0.2">
      <c r="T23754" s="212"/>
      <c r="U23754" s="213"/>
      <c r="V23754" s="213"/>
      <c r="W23754" s="213"/>
      <c r="X23754" s="214"/>
      <c r="Y23754" s="214"/>
      <c r="Z23754" s="214"/>
      <c r="AA23754" s="217"/>
      <c r="AB23754" s="217"/>
      <c r="AC23754" s="217"/>
      <c r="AD23754" s="213"/>
    </row>
    <row r="23755" spans="20:30" x14ac:dyDescent="0.2">
      <c r="T23755" s="212"/>
      <c r="U23755" s="213"/>
      <c r="V23755" s="213"/>
      <c r="W23755" s="213"/>
      <c r="X23755" s="214"/>
      <c r="Y23755" s="214"/>
      <c r="Z23755" s="214"/>
      <c r="AA23755" s="217"/>
      <c r="AB23755" s="217"/>
      <c r="AC23755" s="217"/>
      <c r="AD23755" s="213"/>
    </row>
    <row r="23756" spans="20:30" x14ac:dyDescent="0.2">
      <c r="T23756" s="212"/>
      <c r="U23756" s="213"/>
      <c r="V23756" s="213"/>
      <c r="W23756" s="213"/>
      <c r="X23756" s="214"/>
      <c r="Y23756" s="214"/>
      <c r="Z23756" s="214"/>
      <c r="AA23756" s="217"/>
      <c r="AB23756" s="217"/>
      <c r="AC23756" s="217"/>
      <c r="AD23756" s="213"/>
    </row>
    <row r="23757" spans="20:30" x14ac:dyDescent="0.2">
      <c r="T23757" s="212"/>
      <c r="U23757" s="213"/>
      <c r="V23757" s="213"/>
      <c r="W23757" s="213"/>
      <c r="X23757" s="214"/>
      <c r="Y23757" s="214"/>
      <c r="Z23757" s="214"/>
      <c r="AA23757" s="217"/>
      <c r="AB23757" s="217"/>
      <c r="AC23757" s="217"/>
      <c r="AD23757" s="213"/>
    </row>
    <row r="23758" spans="20:30" x14ac:dyDescent="0.2">
      <c r="T23758" s="212"/>
      <c r="U23758" s="213"/>
      <c r="V23758" s="213"/>
      <c r="W23758" s="213"/>
      <c r="X23758" s="214"/>
      <c r="Y23758" s="214"/>
      <c r="Z23758" s="214"/>
      <c r="AA23758" s="217"/>
      <c r="AB23758" s="217"/>
      <c r="AC23758" s="217"/>
      <c r="AD23758" s="213"/>
    </row>
    <row r="23759" spans="20:30" x14ac:dyDescent="0.2">
      <c r="T23759" s="212"/>
      <c r="U23759" s="213"/>
      <c r="V23759" s="213"/>
      <c r="W23759" s="213"/>
      <c r="X23759" s="214"/>
      <c r="Y23759" s="214"/>
      <c r="Z23759" s="214"/>
      <c r="AA23759" s="217"/>
      <c r="AB23759" s="217"/>
      <c r="AC23759" s="217"/>
      <c r="AD23759" s="213"/>
    </row>
    <row r="23760" spans="20:30" x14ac:dyDescent="0.2">
      <c r="T23760" s="212"/>
      <c r="U23760" s="213"/>
      <c r="V23760" s="213"/>
      <c r="W23760" s="213"/>
      <c r="X23760" s="214"/>
      <c r="Y23760" s="214"/>
      <c r="Z23760" s="214"/>
      <c r="AA23760" s="217"/>
      <c r="AB23760" s="217"/>
      <c r="AC23760" s="217"/>
      <c r="AD23760" s="213"/>
    </row>
    <row r="23761" spans="20:30" x14ac:dyDescent="0.2">
      <c r="T23761" s="212"/>
      <c r="U23761" s="213"/>
      <c r="V23761" s="213"/>
      <c r="W23761" s="213"/>
      <c r="X23761" s="214"/>
      <c r="Y23761" s="214"/>
      <c r="Z23761" s="214"/>
      <c r="AA23761" s="217"/>
      <c r="AB23761" s="217"/>
      <c r="AC23761" s="217"/>
      <c r="AD23761" s="213"/>
    </row>
    <row r="23762" spans="20:30" x14ac:dyDescent="0.2">
      <c r="T23762" s="212"/>
      <c r="U23762" s="213"/>
      <c r="V23762" s="213"/>
      <c r="W23762" s="213"/>
      <c r="X23762" s="214"/>
      <c r="Y23762" s="214"/>
      <c r="Z23762" s="214"/>
      <c r="AA23762" s="217"/>
      <c r="AB23762" s="217"/>
      <c r="AC23762" s="217"/>
      <c r="AD23762" s="213"/>
    </row>
    <row r="23763" spans="20:30" x14ac:dyDescent="0.2">
      <c r="T23763" s="212"/>
      <c r="U23763" s="213"/>
      <c r="V23763" s="213"/>
      <c r="W23763" s="213"/>
      <c r="X23763" s="214"/>
      <c r="Y23763" s="214"/>
      <c r="Z23763" s="214"/>
      <c r="AA23763" s="217"/>
      <c r="AB23763" s="217"/>
      <c r="AC23763" s="217"/>
      <c r="AD23763" s="213"/>
    </row>
    <row r="23764" spans="20:30" x14ac:dyDescent="0.2">
      <c r="T23764" s="212"/>
      <c r="U23764" s="213"/>
      <c r="V23764" s="213"/>
      <c r="W23764" s="213"/>
      <c r="X23764" s="214"/>
      <c r="Y23764" s="214"/>
      <c r="Z23764" s="214"/>
      <c r="AA23764" s="217"/>
      <c r="AB23764" s="217"/>
      <c r="AC23764" s="217"/>
      <c r="AD23764" s="213"/>
    </row>
    <row r="23765" spans="20:30" x14ac:dyDescent="0.2">
      <c r="T23765" s="212"/>
      <c r="U23765" s="213"/>
      <c r="V23765" s="213"/>
      <c r="W23765" s="213"/>
      <c r="X23765" s="214"/>
      <c r="Y23765" s="214"/>
      <c r="Z23765" s="214"/>
      <c r="AA23765" s="217"/>
      <c r="AB23765" s="217"/>
      <c r="AC23765" s="217"/>
      <c r="AD23765" s="213"/>
    </row>
    <row r="23766" spans="20:30" x14ac:dyDescent="0.2">
      <c r="T23766" s="212"/>
      <c r="U23766" s="213"/>
      <c r="V23766" s="213"/>
      <c r="W23766" s="213"/>
      <c r="X23766" s="214"/>
      <c r="Y23766" s="214"/>
      <c r="Z23766" s="214"/>
      <c r="AA23766" s="217"/>
      <c r="AB23766" s="217"/>
      <c r="AC23766" s="217"/>
      <c r="AD23766" s="213"/>
    </row>
    <row r="23767" spans="20:30" x14ac:dyDescent="0.2">
      <c r="T23767" s="212"/>
      <c r="U23767" s="213"/>
      <c r="V23767" s="213"/>
      <c r="W23767" s="213"/>
      <c r="X23767" s="214"/>
      <c r="Y23767" s="214"/>
      <c r="Z23767" s="214"/>
      <c r="AA23767" s="217"/>
      <c r="AB23767" s="217"/>
      <c r="AC23767" s="217"/>
      <c r="AD23767" s="213"/>
    </row>
    <row r="23768" spans="20:30" x14ac:dyDescent="0.2">
      <c r="T23768" s="212"/>
      <c r="U23768" s="213"/>
      <c r="V23768" s="213"/>
      <c r="W23768" s="213"/>
      <c r="X23768" s="214"/>
      <c r="Y23768" s="214"/>
      <c r="Z23768" s="214"/>
      <c r="AA23768" s="217"/>
      <c r="AB23768" s="217"/>
      <c r="AC23768" s="217"/>
      <c r="AD23768" s="213"/>
    </row>
    <row r="23769" spans="20:30" x14ac:dyDescent="0.2">
      <c r="T23769" s="212"/>
      <c r="U23769" s="213"/>
      <c r="V23769" s="213"/>
      <c r="W23769" s="213"/>
      <c r="X23769" s="214"/>
      <c r="Y23769" s="214"/>
      <c r="Z23769" s="214"/>
      <c r="AA23769" s="217"/>
      <c r="AB23769" s="217"/>
      <c r="AC23769" s="217"/>
      <c r="AD23769" s="213"/>
    </row>
    <row r="23770" spans="20:30" x14ac:dyDescent="0.2">
      <c r="T23770" s="212"/>
      <c r="U23770" s="213"/>
      <c r="V23770" s="213"/>
      <c r="W23770" s="213"/>
      <c r="X23770" s="214"/>
      <c r="Y23770" s="214"/>
      <c r="Z23770" s="214"/>
      <c r="AA23770" s="217"/>
      <c r="AB23770" s="217"/>
      <c r="AC23770" s="217"/>
      <c r="AD23770" s="213"/>
    </row>
    <row r="23771" spans="20:30" x14ac:dyDescent="0.2">
      <c r="T23771" s="212"/>
      <c r="U23771" s="213"/>
      <c r="V23771" s="213"/>
      <c r="W23771" s="213"/>
      <c r="X23771" s="214"/>
      <c r="Y23771" s="214"/>
      <c r="Z23771" s="214"/>
      <c r="AA23771" s="217"/>
      <c r="AB23771" s="217"/>
      <c r="AC23771" s="217"/>
      <c r="AD23771" s="213"/>
    </row>
    <row r="23772" spans="20:30" x14ac:dyDescent="0.2">
      <c r="T23772" s="212"/>
      <c r="U23772" s="213"/>
      <c r="V23772" s="213"/>
      <c r="W23772" s="213"/>
      <c r="X23772" s="214"/>
      <c r="Y23772" s="214"/>
      <c r="Z23772" s="214"/>
      <c r="AA23772" s="217"/>
      <c r="AB23772" s="217"/>
      <c r="AC23772" s="217"/>
      <c r="AD23772" s="213"/>
    </row>
    <row r="23773" spans="20:30" x14ac:dyDescent="0.2">
      <c r="T23773" s="212"/>
      <c r="U23773" s="213"/>
      <c r="V23773" s="213"/>
      <c r="W23773" s="213"/>
      <c r="X23773" s="214"/>
      <c r="Y23773" s="214"/>
      <c r="Z23773" s="214"/>
      <c r="AA23773" s="217"/>
      <c r="AB23773" s="217"/>
      <c r="AC23773" s="217"/>
      <c r="AD23773" s="213"/>
    </row>
    <row r="23774" spans="20:30" x14ac:dyDescent="0.2">
      <c r="T23774" s="212"/>
      <c r="U23774" s="213"/>
      <c r="V23774" s="213"/>
      <c r="W23774" s="213"/>
      <c r="X23774" s="214"/>
      <c r="Y23774" s="214"/>
      <c r="Z23774" s="214"/>
      <c r="AA23774" s="217"/>
      <c r="AB23774" s="217"/>
      <c r="AC23774" s="217"/>
      <c r="AD23774" s="213"/>
    </row>
    <row r="23775" spans="20:30" x14ac:dyDescent="0.2">
      <c r="T23775" s="212"/>
      <c r="U23775" s="213"/>
      <c r="V23775" s="213"/>
      <c r="W23775" s="213"/>
      <c r="X23775" s="214"/>
      <c r="Y23775" s="214"/>
      <c r="Z23775" s="214"/>
      <c r="AA23775" s="217"/>
      <c r="AB23775" s="217"/>
      <c r="AC23775" s="217"/>
      <c r="AD23775" s="213"/>
    </row>
    <row r="23776" spans="20:30" x14ac:dyDescent="0.2">
      <c r="T23776" s="212"/>
      <c r="U23776" s="213"/>
      <c r="V23776" s="213"/>
      <c r="W23776" s="213"/>
      <c r="X23776" s="214"/>
      <c r="Y23776" s="214"/>
      <c r="Z23776" s="214"/>
      <c r="AA23776" s="217"/>
      <c r="AB23776" s="217"/>
      <c r="AC23776" s="217"/>
      <c r="AD23776" s="213"/>
    </row>
    <row r="23777" spans="20:30" x14ac:dyDescent="0.2">
      <c r="T23777" s="212"/>
      <c r="U23777" s="213"/>
      <c r="V23777" s="213"/>
      <c r="W23777" s="213"/>
      <c r="X23777" s="214"/>
      <c r="Y23777" s="214"/>
      <c r="Z23777" s="214"/>
      <c r="AA23777" s="217"/>
      <c r="AB23777" s="217"/>
      <c r="AC23777" s="217"/>
      <c r="AD23777" s="213"/>
    </row>
    <row r="23778" spans="20:30" x14ac:dyDescent="0.2">
      <c r="T23778" s="212"/>
      <c r="U23778" s="213"/>
      <c r="V23778" s="213"/>
      <c r="W23778" s="213"/>
      <c r="X23778" s="214"/>
      <c r="Y23778" s="214"/>
      <c r="Z23778" s="214"/>
      <c r="AA23778" s="217"/>
      <c r="AB23778" s="217"/>
      <c r="AC23778" s="217"/>
      <c r="AD23778" s="213"/>
    </row>
    <row r="23779" spans="20:30" x14ac:dyDescent="0.2">
      <c r="T23779" s="212"/>
      <c r="U23779" s="213"/>
      <c r="V23779" s="213"/>
      <c r="W23779" s="213"/>
      <c r="X23779" s="214"/>
      <c r="Y23779" s="214"/>
      <c r="Z23779" s="214"/>
      <c r="AA23779" s="217"/>
      <c r="AB23779" s="217"/>
      <c r="AC23779" s="217"/>
      <c r="AD23779" s="213"/>
    </row>
    <row r="23780" spans="20:30" x14ac:dyDescent="0.2">
      <c r="T23780" s="212"/>
      <c r="U23780" s="213"/>
      <c r="V23780" s="213"/>
      <c r="W23780" s="213"/>
      <c r="X23780" s="214"/>
      <c r="Y23780" s="214"/>
      <c r="Z23780" s="214"/>
      <c r="AA23780" s="217"/>
      <c r="AB23780" s="217"/>
      <c r="AC23780" s="217"/>
      <c r="AD23780" s="213"/>
    </row>
    <row r="23781" spans="20:30" x14ac:dyDescent="0.2">
      <c r="T23781" s="212"/>
      <c r="U23781" s="213"/>
      <c r="V23781" s="213"/>
      <c r="W23781" s="213"/>
      <c r="X23781" s="214"/>
      <c r="Y23781" s="214"/>
      <c r="Z23781" s="214"/>
      <c r="AA23781" s="217"/>
      <c r="AB23781" s="217"/>
      <c r="AC23781" s="217"/>
      <c r="AD23781" s="213"/>
    </row>
    <row r="23782" spans="20:30" x14ac:dyDescent="0.2">
      <c r="T23782" s="212"/>
      <c r="U23782" s="213"/>
      <c r="V23782" s="213"/>
      <c r="W23782" s="213"/>
      <c r="X23782" s="214"/>
      <c r="Y23782" s="214"/>
      <c r="Z23782" s="214"/>
      <c r="AA23782" s="217"/>
      <c r="AB23782" s="217"/>
      <c r="AC23782" s="217"/>
      <c r="AD23782" s="213"/>
    </row>
    <row r="23783" spans="20:30" x14ac:dyDescent="0.2">
      <c r="T23783" s="212"/>
      <c r="U23783" s="213"/>
      <c r="V23783" s="213"/>
      <c r="W23783" s="213"/>
      <c r="X23783" s="214"/>
      <c r="Y23783" s="214"/>
      <c r="Z23783" s="214"/>
      <c r="AA23783" s="217"/>
      <c r="AB23783" s="217"/>
      <c r="AC23783" s="217"/>
      <c r="AD23783" s="213"/>
    </row>
    <row r="23784" spans="20:30" x14ac:dyDescent="0.2">
      <c r="T23784" s="212"/>
      <c r="U23784" s="213"/>
      <c r="V23784" s="213"/>
      <c r="W23784" s="213"/>
      <c r="X23784" s="214"/>
      <c r="Y23784" s="214"/>
      <c r="Z23784" s="214"/>
      <c r="AA23784" s="217"/>
      <c r="AB23784" s="217"/>
      <c r="AC23784" s="217"/>
      <c r="AD23784" s="213"/>
    </row>
    <row r="23785" spans="20:30" x14ac:dyDescent="0.2">
      <c r="T23785" s="212"/>
      <c r="U23785" s="213"/>
      <c r="V23785" s="213"/>
      <c r="W23785" s="213"/>
      <c r="X23785" s="214"/>
      <c r="Y23785" s="214"/>
      <c r="Z23785" s="214"/>
      <c r="AA23785" s="217"/>
      <c r="AB23785" s="217"/>
      <c r="AC23785" s="217"/>
      <c r="AD23785" s="213"/>
    </row>
    <row r="23786" spans="20:30" x14ac:dyDescent="0.2">
      <c r="T23786" s="212"/>
      <c r="U23786" s="213"/>
      <c r="V23786" s="213"/>
      <c r="W23786" s="213"/>
      <c r="X23786" s="214"/>
      <c r="Y23786" s="214"/>
      <c r="Z23786" s="214"/>
      <c r="AA23786" s="217"/>
      <c r="AB23786" s="217"/>
      <c r="AC23786" s="217"/>
      <c r="AD23786" s="213"/>
    </row>
    <row r="23787" spans="20:30" x14ac:dyDescent="0.2">
      <c r="T23787" s="212"/>
      <c r="U23787" s="213"/>
      <c r="V23787" s="213"/>
      <c r="W23787" s="213"/>
      <c r="X23787" s="214"/>
      <c r="Y23787" s="214"/>
      <c r="Z23787" s="214"/>
      <c r="AA23787" s="217"/>
      <c r="AB23787" s="217"/>
      <c r="AC23787" s="217"/>
      <c r="AD23787" s="213"/>
    </row>
    <row r="23788" spans="20:30" x14ac:dyDescent="0.2">
      <c r="T23788" s="212"/>
      <c r="U23788" s="213"/>
      <c r="V23788" s="213"/>
      <c r="W23788" s="213"/>
      <c r="X23788" s="214"/>
      <c r="Y23788" s="214"/>
      <c r="Z23788" s="214"/>
      <c r="AA23788" s="217"/>
      <c r="AB23788" s="217"/>
      <c r="AC23788" s="217"/>
      <c r="AD23788" s="213"/>
    </row>
    <row r="23789" spans="20:30" x14ac:dyDescent="0.2">
      <c r="T23789" s="212"/>
      <c r="U23789" s="213"/>
      <c r="V23789" s="213"/>
      <c r="W23789" s="213"/>
      <c r="X23789" s="214"/>
      <c r="Y23789" s="214"/>
      <c r="Z23789" s="214"/>
      <c r="AA23789" s="217"/>
      <c r="AB23789" s="217"/>
      <c r="AC23789" s="217"/>
      <c r="AD23789" s="213"/>
    </row>
    <row r="23790" spans="20:30" x14ac:dyDescent="0.2">
      <c r="T23790" s="212"/>
      <c r="U23790" s="213"/>
      <c r="V23790" s="213"/>
      <c r="W23790" s="213"/>
      <c r="X23790" s="214"/>
      <c r="Y23790" s="214"/>
      <c r="Z23790" s="214"/>
      <c r="AA23790" s="217"/>
      <c r="AB23790" s="217"/>
      <c r="AC23790" s="217"/>
      <c r="AD23790" s="213"/>
    </row>
    <row r="23791" spans="20:30" x14ac:dyDescent="0.2">
      <c r="T23791" s="212"/>
      <c r="U23791" s="213"/>
      <c r="V23791" s="213"/>
      <c r="W23791" s="213"/>
      <c r="X23791" s="214"/>
      <c r="Y23791" s="214"/>
      <c r="Z23791" s="214"/>
      <c r="AA23791" s="217"/>
      <c r="AB23791" s="217"/>
      <c r="AC23791" s="217"/>
      <c r="AD23791" s="213"/>
    </row>
    <row r="23792" spans="20:30" x14ac:dyDescent="0.2">
      <c r="T23792" s="212"/>
      <c r="U23792" s="213"/>
      <c r="V23792" s="213"/>
      <c r="W23792" s="213"/>
      <c r="X23792" s="214"/>
      <c r="Y23792" s="214"/>
      <c r="Z23792" s="214"/>
      <c r="AA23792" s="217"/>
      <c r="AB23792" s="217"/>
      <c r="AC23792" s="217"/>
      <c r="AD23792" s="213"/>
    </row>
    <row r="23793" spans="20:30" x14ac:dyDescent="0.2">
      <c r="T23793" s="212"/>
      <c r="U23793" s="213"/>
      <c r="V23793" s="213"/>
      <c r="W23793" s="213"/>
      <c r="X23793" s="214"/>
      <c r="Y23793" s="214"/>
      <c r="Z23793" s="214"/>
      <c r="AA23793" s="217"/>
      <c r="AB23793" s="217"/>
      <c r="AC23793" s="217"/>
      <c r="AD23793" s="213"/>
    </row>
    <row r="23794" spans="20:30" x14ac:dyDescent="0.2">
      <c r="T23794" s="212"/>
      <c r="U23794" s="213"/>
      <c r="V23794" s="213"/>
      <c r="W23794" s="213"/>
      <c r="X23794" s="214"/>
      <c r="Y23794" s="214"/>
      <c r="Z23794" s="214"/>
      <c r="AA23794" s="217"/>
      <c r="AB23794" s="217"/>
      <c r="AC23794" s="217"/>
      <c r="AD23794" s="213"/>
    </row>
    <row r="23795" spans="20:30" x14ac:dyDescent="0.2">
      <c r="T23795" s="212"/>
      <c r="U23795" s="213"/>
      <c r="V23795" s="213"/>
      <c r="W23795" s="213"/>
      <c r="X23795" s="214"/>
      <c r="Y23795" s="214"/>
      <c r="Z23795" s="214"/>
      <c r="AA23795" s="217"/>
      <c r="AB23795" s="217"/>
      <c r="AC23795" s="217"/>
      <c r="AD23795" s="213"/>
    </row>
    <row r="23796" spans="20:30" x14ac:dyDescent="0.2">
      <c r="T23796" s="212"/>
      <c r="U23796" s="213"/>
      <c r="V23796" s="213"/>
      <c r="W23796" s="213"/>
      <c r="X23796" s="214"/>
      <c r="Y23796" s="214"/>
      <c r="Z23796" s="214"/>
      <c r="AA23796" s="217"/>
      <c r="AB23796" s="217"/>
      <c r="AC23796" s="217"/>
      <c r="AD23796" s="213"/>
    </row>
    <row r="23797" spans="20:30" x14ac:dyDescent="0.2">
      <c r="T23797" s="212"/>
      <c r="U23797" s="213"/>
      <c r="V23797" s="213"/>
      <c r="W23797" s="213"/>
      <c r="X23797" s="214"/>
      <c r="Y23797" s="214"/>
      <c r="Z23797" s="214"/>
      <c r="AA23797" s="217"/>
      <c r="AB23797" s="217"/>
      <c r="AC23797" s="217"/>
      <c r="AD23797" s="213"/>
    </row>
    <row r="23798" spans="20:30" x14ac:dyDescent="0.2">
      <c r="T23798" s="212"/>
      <c r="U23798" s="213"/>
      <c r="V23798" s="213"/>
      <c r="W23798" s="213"/>
      <c r="X23798" s="214"/>
      <c r="Y23798" s="214"/>
      <c r="Z23798" s="214"/>
      <c r="AA23798" s="217"/>
      <c r="AB23798" s="217"/>
      <c r="AC23798" s="217"/>
      <c r="AD23798" s="213"/>
    </row>
    <row r="23799" spans="20:30" x14ac:dyDescent="0.2">
      <c r="T23799" s="212"/>
      <c r="U23799" s="213"/>
      <c r="V23799" s="213"/>
      <c r="W23799" s="213"/>
      <c r="X23799" s="214"/>
      <c r="Y23799" s="214"/>
      <c r="Z23799" s="214"/>
      <c r="AA23799" s="217"/>
      <c r="AB23799" s="217"/>
      <c r="AC23799" s="217"/>
      <c r="AD23799" s="213"/>
    </row>
    <row r="23800" spans="20:30" x14ac:dyDescent="0.2">
      <c r="T23800" s="212"/>
      <c r="U23800" s="213"/>
      <c r="V23800" s="213"/>
      <c r="W23800" s="213"/>
      <c r="X23800" s="214"/>
      <c r="Y23800" s="214"/>
      <c r="Z23800" s="214"/>
      <c r="AA23800" s="217"/>
      <c r="AB23800" s="217"/>
      <c r="AC23800" s="217"/>
      <c r="AD23800" s="213"/>
    </row>
    <row r="23801" spans="20:30" x14ac:dyDescent="0.2">
      <c r="T23801" s="212"/>
      <c r="U23801" s="213"/>
      <c r="V23801" s="213"/>
      <c r="W23801" s="213"/>
      <c r="X23801" s="214"/>
      <c r="Y23801" s="214"/>
      <c r="Z23801" s="214"/>
      <c r="AA23801" s="217"/>
      <c r="AB23801" s="217"/>
      <c r="AC23801" s="217"/>
      <c r="AD23801" s="213"/>
    </row>
    <row r="23802" spans="20:30" x14ac:dyDescent="0.2">
      <c r="T23802" s="212"/>
      <c r="U23802" s="213"/>
      <c r="V23802" s="213"/>
      <c r="W23802" s="213"/>
      <c r="X23802" s="214"/>
      <c r="Y23802" s="214"/>
      <c r="Z23802" s="214"/>
      <c r="AA23802" s="217"/>
      <c r="AB23802" s="217"/>
      <c r="AC23802" s="217"/>
      <c r="AD23802" s="213"/>
    </row>
    <row r="23803" spans="20:30" x14ac:dyDescent="0.2">
      <c r="T23803" s="212"/>
      <c r="U23803" s="213"/>
      <c r="V23803" s="213"/>
      <c r="W23803" s="213"/>
      <c r="X23803" s="214"/>
      <c r="Y23803" s="214"/>
      <c r="Z23803" s="214"/>
      <c r="AA23803" s="217"/>
      <c r="AB23803" s="217"/>
      <c r="AC23803" s="217"/>
      <c r="AD23803" s="213"/>
    </row>
    <row r="23804" spans="20:30" x14ac:dyDescent="0.2">
      <c r="T23804" s="212"/>
      <c r="U23804" s="213"/>
      <c r="V23804" s="213"/>
      <c r="W23804" s="213"/>
      <c r="X23804" s="214"/>
      <c r="Y23804" s="214"/>
      <c r="Z23804" s="214"/>
      <c r="AA23804" s="217"/>
      <c r="AB23804" s="217"/>
      <c r="AC23804" s="217"/>
      <c r="AD23804" s="213"/>
    </row>
    <row r="23805" spans="20:30" x14ac:dyDescent="0.2">
      <c r="T23805" s="212"/>
      <c r="U23805" s="213"/>
      <c r="V23805" s="213"/>
      <c r="W23805" s="213"/>
      <c r="X23805" s="214"/>
      <c r="Y23805" s="214"/>
      <c r="Z23805" s="214"/>
      <c r="AA23805" s="217"/>
      <c r="AB23805" s="217"/>
      <c r="AC23805" s="217"/>
      <c r="AD23805" s="213"/>
    </row>
    <row r="23806" spans="20:30" x14ac:dyDescent="0.2">
      <c r="T23806" s="212"/>
      <c r="U23806" s="213"/>
      <c r="V23806" s="213"/>
      <c r="W23806" s="213"/>
      <c r="X23806" s="214"/>
      <c r="Y23806" s="214"/>
      <c r="Z23806" s="214"/>
      <c r="AA23806" s="217"/>
      <c r="AB23806" s="217"/>
      <c r="AC23806" s="217"/>
      <c r="AD23806" s="213"/>
    </row>
    <row r="23807" spans="20:30" x14ac:dyDescent="0.2">
      <c r="T23807" s="212"/>
      <c r="U23807" s="213"/>
      <c r="V23807" s="213"/>
      <c r="W23807" s="213"/>
      <c r="X23807" s="214"/>
      <c r="Y23807" s="214"/>
      <c r="Z23807" s="214"/>
      <c r="AA23807" s="217"/>
      <c r="AB23807" s="217"/>
      <c r="AC23807" s="217"/>
      <c r="AD23807" s="213"/>
    </row>
    <row r="23808" spans="20:30" x14ac:dyDescent="0.2">
      <c r="T23808" s="212"/>
      <c r="U23808" s="213"/>
      <c r="V23808" s="213"/>
      <c r="W23808" s="213"/>
      <c r="X23808" s="214"/>
      <c r="Y23808" s="214"/>
      <c r="Z23808" s="214"/>
      <c r="AA23808" s="217"/>
      <c r="AB23808" s="217"/>
      <c r="AC23808" s="217"/>
      <c r="AD23808" s="213"/>
    </row>
    <row r="23809" spans="20:30" x14ac:dyDescent="0.2">
      <c r="T23809" s="212"/>
      <c r="U23809" s="213"/>
      <c r="V23809" s="213"/>
      <c r="W23809" s="213"/>
      <c r="X23809" s="214"/>
      <c r="Y23809" s="214"/>
      <c r="Z23809" s="214"/>
      <c r="AA23809" s="217"/>
      <c r="AB23809" s="217"/>
      <c r="AC23809" s="217"/>
      <c r="AD23809" s="213"/>
    </row>
    <row r="23810" spans="20:30" x14ac:dyDescent="0.2">
      <c r="T23810" s="212"/>
      <c r="U23810" s="213"/>
      <c r="V23810" s="213"/>
      <c r="W23810" s="213"/>
      <c r="X23810" s="214"/>
      <c r="Y23810" s="214"/>
      <c r="Z23810" s="214"/>
      <c r="AA23810" s="217"/>
      <c r="AB23810" s="217"/>
      <c r="AC23810" s="217"/>
      <c r="AD23810" s="213"/>
    </row>
    <row r="23811" spans="20:30" x14ac:dyDescent="0.2">
      <c r="T23811" s="212"/>
      <c r="U23811" s="213"/>
      <c r="V23811" s="213"/>
      <c r="W23811" s="213"/>
      <c r="X23811" s="214"/>
      <c r="Y23811" s="214"/>
      <c r="Z23811" s="214"/>
      <c r="AA23811" s="217"/>
      <c r="AB23811" s="217"/>
      <c r="AC23811" s="217"/>
      <c r="AD23811" s="213"/>
    </row>
    <row r="23812" spans="20:30" x14ac:dyDescent="0.2">
      <c r="T23812" s="212"/>
      <c r="U23812" s="213"/>
      <c r="V23812" s="213"/>
      <c r="W23812" s="213"/>
      <c r="X23812" s="214"/>
      <c r="Y23812" s="214"/>
      <c r="Z23812" s="214"/>
      <c r="AA23812" s="217"/>
      <c r="AB23812" s="217"/>
      <c r="AC23812" s="217"/>
      <c r="AD23812" s="213"/>
    </row>
    <row r="23813" spans="20:30" x14ac:dyDescent="0.2">
      <c r="T23813" s="212"/>
      <c r="U23813" s="213"/>
      <c r="V23813" s="213"/>
      <c r="W23813" s="213"/>
      <c r="X23813" s="214"/>
      <c r="Y23813" s="214"/>
      <c r="Z23813" s="214"/>
      <c r="AA23813" s="217"/>
      <c r="AB23813" s="217"/>
      <c r="AC23813" s="217"/>
      <c r="AD23813" s="213"/>
    </row>
    <row r="23814" spans="20:30" x14ac:dyDescent="0.2">
      <c r="T23814" s="212"/>
      <c r="U23814" s="213"/>
      <c r="V23814" s="213"/>
      <c r="W23814" s="213"/>
      <c r="X23814" s="214"/>
      <c r="Y23814" s="214"/>
      <c r="Z23814" s="214"/>
      <c r="AA23814" s="217"/>
      <c r="AB23814" s="217"/>
      <c r="AC23814" s="217"/>
      <c r="AD23814" s="213"/>
    </row>
    <row r="23815" spans="20:30" x14ac:dyDescent="0.2">
      <c r="T23815" s="212"/>
      <c r="U23815" s="213"/>
      <c r="V23815" s="213"/>
      <c r="W23815" s="213"/>
      <c r="X23815" s="214"/>
      <c r="Y23815" s="214"/>
      <c r="Z23815" s="214"/>
      <c r="AA23815" s="217"/>
      <c r="AB23815" s="217"/>
      <c r="AC23815" s="217"/>
      <c r="AD23815" s="213"/>
    </row>
    <row r="23816" spans="20:30" x14ac:dyDescent="0.2">
      <c r="T23816" s="212"/>
      <c r="U23816" s="213"/>
      <c r="V23816" s="213"/>
      <c r="W23816" s="213"/>
      <c r="X23816" s="214"/>
      <c r="Y23816" s="214"/>
      <c r="Z23816" s="214"/>
      <c r="AA23816" s="217"/>
      <c r="AB23816" s="217"/>
      <c r="AC23816" s="217"/>
      <c r="AD23816" s="213"/>
    </row>
    <row r="23817" spans="20:30" x14ac:dyDescent="0.2">
      <c r="T23817" s="212"/>
      <c r="U23817" s="213"/>
      <c r="V23817" s="213"/>
      <c r="W23817" s="213"/>
      <c r="X23817" s="214"/>
      <c r="Y23817" s="214"/>
      <c r="Z23817" s="214"/>
      <c r="AA23817" s="217"/>
      <c r="AB23817" s="217"/>
      <c r="AC23817" s="217"/>
      <c r="AD23817" s="213"/>
    </row>
    <row r="23818" spans="20:30" x14ac:dyDescent="0.2">
      <c r="T23818" s="212"/>
      <c r="U23818" s="213"/>
      <c r="V23818" s="213"/>
      <c r="W23818" s="213"/>
      <c r="X23818" s="214"/>
      <c r="Y23818" s="214"/>
      <c r="Z23818" s="214"/>
      <c r="AA23818" s="217"/>
      <c r="AB23818" s="217"/>
      <c r="AC23818" s="217"/>
      <c r="AD23818" s="213"/>
    </row>
    <row r="23819" spans="20:30" x14ac:dyDescent="0.2">
      <c r="T23819" s="212"/>
      <c r="U23819" s="213"/>
      <c r="V23819" s="213"/>
      <c r="W23819" s="213"/>
      <c r="X23819" s="214"/>
      <c r="Y23819" s="214"/>
      <c r="Z23819" s="214"/>
      <c r="AA23819" s="217"/>
      <c r="AB23819" s="217"/>
      <c r="AC23819" s="217"/>
      <c r="AD23819" s="213"/>
    </row>
    <row r="23820" spans="20:30" x14ac:dyDescent="0.2">
      <c r="T23820" s="212"/>
      <c r="U23820" s="213"/>
      <c r="V23820" s="213"/>
      <c r="W23820" s="213"/>
      <c r="X23820" s="214"/>
      <c r="Y23820" s="214"/>
      <c r="Z23820" s="214"/>
      <c r="AA23820" s="217"/>
      <c r="AB23820" s="217"/>
      <c r="AC23820" s="217"/>
      <c r="AD23820" s="213"/>
    </row>
    <row r="23821" spans="20:30" x14ac:dyDescent="0.2">
      <c r="T23821" s="212"/>
      <c r="U23821" s="213"/>
      <c r="V23821" s="213"/>
      <c r="W23821" s="213"/>
      <c r="X23821" s="214"/>
      <c r="Y23821" s="214"/>
      <c r="Z23821" s="214"/>
      <c r="AA23821" s="217"/>
      <c r="AB23821" s="217"/>
      <c r="AC23821" s="217"/>
      <c r="AD23821" s="213"/>
    </row>
    <row r="23822" spans="20:30" x14ac:dyDescent="0.2">
      <c r="T23822" s="212"/>
      <c r="U23822" s="213"/>
      <c r="V23822" s="213"/>
      <c r="W23822" s="213"/>
      <c r="X23822" s="214"/>
      <c r="Y23822" s="214"/>
      <c r="Z23822" s="214"/>
      <c r="AA23822" s="217"/>
      <c r="AB23822" s="217"/>
      <c r="AC23822" s="217"/>
      <c r="AD23822" s="213"/>
    </row>
    <row r="23823" spans="20:30" x14ac:dyDescent="0.2">
      <c r="T23823" s="212"/>
      <c r="U23823" s="213"/>
      <c r="V23823" s="213"/>
      <c r="W23823" s="213"/>
      <c r="X23823" s="214"/>
      <c r="Y23823" s="214"/>
      <c r="Z23823" s="214"/>
      <c r="AA23823" s="217"/>
      <c r="AB23823" s="217"/>
      <c r="AC23823" s="217"/>
      <c r="AD23823" s="213"/>
    </row>
    <row r="23824" spans="20:30" x14ac:dyDescent="0.2">
      <c r="T23824" s="212"/>
      <c r="U23824" s="213"/>
      <c r="V23824" s="213"/>
      <c r="W23824" s="213"/>
      <c r="X23824" s="214"/>
      <c r="Y23824" s="214"/>
      <c r="Z23824" s="214"/>
      <c r="AA23824" s="217"/>
      <c r="AB23824" s="217"/>
      <c r="AC23824" s="217"/>
      <c r="AD23824" s="213"/>
    </row>
    <row r="23825" spans="20:30" x14ac:dyDescent="0.2">
      <c r="T23825" s="212"/>
      <c r="U23825" s="213"/>
      <c r="V23825" s="213"/>
      <c r="W23825" s="213"/>
      <c r="X23825" s="214"/>
      <c r="Y23825" s="214"/>
      <c r="Z23825" s="214"/>
      <c r="AA23825" s="217"/>
      <c r="AB23825" s="217"/>
      <c r="AC23825" s="217"/>
      <c r="AD23825" s="213"/>
    </row>
    <row r="23826" spans="20:30" x14ac:dyDescent="0.2">
      <c r="T23826" s="212"/>
      <c r="U23826" s="213"/>
      <c r="V23826" s="213"/>
      <c r="W23826" s="213"/>
      <c r="X23826" s="214"/>
      <c r="Y23826" s="214"/>
      <c r="Z23826" s="214"/>
      <c r="AA23826" s="217"/>
      <c r="AB23826" s="217"/>
      <c r="AC23826" s="217"/>
      <c r="AD23826" s="213"/>
    </row>
    <row r="23827" spans="20:30" x14ac:dyDescent="0.2">
      <c r="T23827" s="212"/>
      <c r="U23827" s="213"/>
      <c r="V23827" s="213"/>
      <c r="W23827" s="213"/>
      <c r="X23827" s="214"/>
      <c r="Y23827" s="214"/>
      <c r="Z23827" s="214"/>
      <c r="AA23827" s="217"/>
      <c r="AB23827" s="217"/>
      <c r="AC23827" s="217"/>
      <c r="AD23827" s="213"/>
    </row>
    <row r="23828" spans="20:30" x14ac:dyDescent="0.2">
      <c r="T23828" s="212"/>
      <c r="U23828" s="213"/>
      <c r="V23828" s="213"/>
      <c r="W23828" s="213"/>
      <c r="X23828" s="214"/>
      <c r="Y23828" s="214"/>
      <c r="Z23828" s="214"/>
      <c r="AA23828" s="217"/>
      <c r="AB23828" s="217"/>
      <c r="AC23828" s="217"/>
      <c r="AD23828" s="213"/>
    </row>
    <row r="23829" spans="20:30" x14ac:dyDescent="0.2">
      <c r="T23829" s="212"/>
      <c r="U23829" s="213"/>
      <c r="V23829" s="213"/>
      <c r="W23829" s="213"/>
      <c r="X23829" s="214"/>
      <c r="Y23829" s="214"/>
      <c r="Z23829" s="214"/>
      <c r="AA23829" s="217"/>
      <c r="AB23829" s="217"/>
      <c r="AC23829" s="217"/>
      <c r="AD23829" s="213"/>
    </row>
    <row r="23830" spans="20:30" x14ac:dyDescent="0.2">
      <c r="T23830" s="212"/>
      <c r="U23830" s="213"/>
      <c r="V23830" s="213"/>
      <c r="W23830" s="213"/>
      <c r="X23830" s="214"/>
      <c r="Y23830" s="214"/>
      <c r="Z23830" s="214"/>
      <c r="AA23830" s="217"/>
      <c r="AB23830" s="217"/>
      <c r="AC23830" s="217"/>
      <c r="AD23830" s="213"/>
    </row>
    <row r="23831" spans="20:30" x14ac:dyDescent="0.2">
      <c r="T23831" s="212"/>
      <c r="U23831" s="213"/>
      <c r="V23831" s="213"/>
      <c r="W23831" s="213"/>
      <c r="X23831" s="214"/>
      <c r="Y23831" s="214"/>
      <c r="Z23831" s="214"/>
      <c r="AA23831" s="217"/>
      <c r="AB23831" s="217"/>
      <c r="AC23831" s="217"/>
      <c r="AD23831" s="213"/>
    </row>
    <row r="23832" spans="20:30" x14ac:dyDescent="0.2">
      <c r="T23832" s="212"/>
      <c r="U23832" s="213"/>
      <c r="V23832" s="213"/>
      <c r="W23832" s="213"/>
      <c r="X23832" s="214"/>
      <c r="Y23832" s="214"/>
      <c r="Z23832" s="214"/>
      <c r="AA23832" s="217"/>
      <c r="AB23832" s="217"/>
      <c r="AC23832" s="217"/>
      <c r="AD23832" s="213"/>
    </row>
    <row r="23833" spans="20:30" x14ac:dyDescent="0.2">
      <c r="T23833" s="212"/>
      <c r="U23833" s="213"/>
      <c r="V23833" s="213"/>
      <c r="W23833" s="213"/>
      <c r="X23833" s="214"/>
      <c r="Y23833" s="214"/>
      <c r="Z23833" s="214"/>
      <c r="AA23833" s="217"/>
      <c r="AB23833" s="217"/>
      <c r="AC23833" s="217"/>
      <c r="AD23833" s="213"/>
    </row>
    <row r="23834" spans="20:30" x14ac:dyDescent="0.2">
      <c r="T23834" s="212"/>
      <c r="U23834" s="213"/>
      <c r="V23834" s="213"/>
      <c r="W23834" s="213"/>
      <c r="X23834" s="214"/>
      <c r="Y23834" s="214"/>
      <c r="Z23834" s="214"/>
      <c r="AA23834" s="217"/>
      <c r="AB23834" s="217"/>
      <c r="AC23834" s="217"/>
      <c r="AD23834" s="213"/>
    </row>
    <row r="23835" spans="20:30" x14ac:dyDescent="0.2">
      <c r="T23835" s="212"/>
      <c r="U23835" s="213"/>
      <c r="V23835" s="213"/>
      <c r="W23835" s="213"/>
      <c r="X23835" s="214"/>
      <c r="Y23835" s="214"/>
      <c r="Z23835" s="214"/>
      <c r="AA23835" s="217"/>
      <c r="AB23835" s="217"/>
      <c r="AC23835" s="217"/>
      <c r="AD23835" s="213"/>
    </row>
    <row r="23836" spans="20:30" x14ac:dyDescent="0.2">
      <c r="T23836" s="212"/>
      <c r="U23836" s="213"/>
      <c r="V23836" s="213"/>
      <c r="W23836" s="213"/>
      <c r="X23836" s="214"/>
      <c r="Y23836" s="214"/>
      <c r="Z23836" s="214"/>
      <c r="AA23836" s="217"/>
      <c r="AB23836" s="217"/>
      <c r="AC23836" s="217"/>
      <c r="AD23836" s="213"/>
    </row>
    <row r="23837" spans="20:30" x14ac:dyDescent="0.2">
      <c r="T23837" s="212"/>
      <c r="U23837" s="213"/>
      <c r="V23837" s="213"/>
      <c r="W23837" s="213"/>
      <c r="X23837" s="214"/>
      <c r="Y23837" s="214"/>
      <c r="Z23837" s="214"/>
      <c r="AA23837" s="217"/>
      <c r="AB23837" s="217"/>
      <c r="AC23837" s="217"/>
      <c r="AD23837" s="213"/>
    </row>
    <row r="23838" spans="20:30" x14ac:dyDescent="0.2">
      <c r="T23838" s="212"/>
      <c r="U23838" s="213"/>
      <c r="V23838" s="213"/>
      <c r="W23838" s="213"/>
      <c r="X23838" s="214"/>
      <c r="Y23838" s="214"/>
      <c r="Z23838" s="214"/>
      <c r="AA23838" s="217"/>
      <c r="AB23838" s="217"/>
      <c r="AC23838" s="217"/>
      <c r="AD23838" s="213"/>
    </row>
    <row r="23839" spans="20:30" x14ac:dyDescent="0.2">
      <c r="T23839" s="212"/>
      <c r="U23839" s="213"/>
      <c r="V23839" s="213"/>
      <c r="W23839" s="213"/>
      <c r="X23839" s="214"/>
      <c r="Y23839" s="214"/>
      <c r="Z23839" s="214"/>
      <c r="AA23839" s="217"/>
      <c r="AB23839" s="217"/>
      <c r="AC23839" s="217"/>
      <c r="AD23839" s="213"/>
    </row>
    <row r="23840" spans="20:30" x14ac:dyDescent="0.2">
      <c r="T23840" s="212"/>
      <c r="U23840" s="213"/>
      <c r="V23840" s="213"/>
      <c r="W23840" s="213"/>
      <c r="X23840" s="214"/>
      <c r="Y23840" s="214"/>
      <c r="Z23840" s="214"/>
      <c r="AA23840" s="217"/>
      <c r="AB23840" s="217"/>
      <c r="AC23840" s="217"/>
      <c r="AD23840" s="213"/>
    </row>
    <row r="23841" spans="20:30" x14ac:dyDescent="0.2">
      <c r="T23841" s="212"/>
      <c r="U23841" s="213"/>
      <c r="V23841" s="213"/>
      <c r="W23841" s="213"/>
      <c r="X23841" s="214"/>
      <c r="Y23841" s="214"/>
      <c r="Z23841" s="214"/>
      <c r="AA23841" s="217"/>
      <c r="AB23841" s="217"/>
      <c r="AC23841" s="217"/>
      <c r="AD23841" s="213"/>
    </row>
    <row r="23842" spans="20:30" x14ac:dyDescent="0.2">
      <c r="T23842" s="212"/>
      <c r="U23842" s="213"/>
      <c r="V23842" s="213"/>
      <c r="W23842" s="213"/>
      <c r="X23842" s="214"/>
      <c r="Y23842" s="214"/>
      <c r="Z23842" s="214"/>
      <c r="AA23842" s="217"/>
      <c r="AB23842" s="217"/>
      <c r="AC23842" s="217"/>
      <c r="AD23842" s="213"/>
    </row>
    <row r="23843" spans="20:30" x14ac:dyDescent="0.2">
      <c r="T23843" s="212"/>
      <c r="U23843" s="213"/>
      <c r="V23843" s="213"/>
      <c r="W23843" s="213"/>
      <c r="X23843" s="214"/>
      <c r="Y23843" s="214"/>
      <c r="Z23843" s="214"/>
      <c r="AA23843" s="217"/>
      <c r="AB23843" s="217"/>
      <c r="AC23843" s="217"/>
      <c r="AD23843" s="213"/>
    </row>
    <row r="23844" spans="20:30" x14ac:dyDescent="0.2">
      <c r="T23844" s="212"/>
      <c r="U23844" s="213"/>
      <c r="V23844" s="213"/>
      <c r="W23844" s="213"/>
      <c r="X23844" s="214"/>
      <c r="Y23844" s="214"/>
      <c r="Z23844" s="214"/>
      <c r="AA23844" s="217"/>
      <c r="AB23844" s="217"/>
      <c r="AC23844" s="217"/>
      <c r="AD23844" s="213"/>
    </row>
    <row r="23845" spans="20:30" x14ac:dyDescent="0.2">
      <c r="T23845" s="212"/>
      <c r="U23845" s="213"/>
      <c r="V23845" s="213"/>
      <c r="W23845" s="213"/>
      <c r="X23845" s="214"/>
      <c r="Y23845" s="214"/>
      <c r="Z23845" s="214"/>
      <c r="AA23845" s="217"/>
      <c r="AB23845" s="217"/>
      <c r="AC23845" s="217"/>
      <c r="AD23845" s="213"/>
    </row>
    <row r="23846" spans="20:30" x14ac:dyDescent="0.2">
      <c r="T23846" s="212"/>
      <c r="U23846" s="213"/>
      <c r="V23846" s="213"/>
      <c r="W23846" s="213"/>
      <c r="X23846" s="214"/>
      <c r="Y23846" s="214"/>
      <c r="Z23846" s="214"/>
      <c r="AA23846" s="217"/>
      <c r="AB23846" s="217"/>
      <c r="AC23846" s="217"/>
      <c r="AD23846" s="213"/>
    </row>
    <row r="23847" spans="20:30" x14ac:dyDescent="0.2">
      <c r="T23847" s="212"/>
      <c r="U23847" s="213"/>
      <c r="V23847" s="213"/>
      <c r="W23847" s="213"/>
      <c r="X23847" s="214"/>
      <c r="Y23847" s="214"/>
      <c r="Z23847" s="214"/>
      <c r="AA23847" s="217"/>
      <c r="AB23847" s="217"/>
      <c r="AC23847" s="217"/>
      <c r="AD23847" s="213"/>
    </row>
    <row r="23848" spans="20:30" x14ac:dyDescent="0.2">
      <c r="T23848" s="212"/>
      <c r="U23848" s="213"/>
      <c r="V23848" s="213"/>
      <c r="W23848" s="213"/>
      <c r="X23848" s="214"/>
      <c r="Y23848" s="214"/>
      <c r="Z23848" s="214"/>
      <c r="AA23848" s="217"/>
      <c r="AB23848" s="217"/>
      <c r="AC23848" s="217"/>
      <c r="AD23848" s="213"/>
    </row>
    <row r="23849" spans="20:30" x14ac:dyDescent="0.2">
      <c r="T23849" s="212"/>
      <c r="U23849" s="213"/>
      <c r="V23849" s="213"/>
      <c r="W23849" s="213"/>
      <c r="X23849" s="214"/>
      <c r="Y23849" s="214"/>
      <c r="Z23849" s="214"/>
      <c r="AA23849" s="217"/>
      <c r="AB23849" s="217"/>
      <c r="AC23849" s="217"/>
      <c r="AD23849" s="213"/>
    </row>
    <row r="23850" spans="20:30" x14ac:dyDescent="0.2">
      <c r="T23850" s="212"/>
      <c r="U23850" s="213"/>
      <c r="V23850" s="213"/>
      <c r="W23850" s="213"/>
      <c r="X23850" s="214"/>
      <c r="Y23850" s="214"/>
      <c r="Z23850" s="214"/>
      <c r="AA23850" s="217"/>
      <c r="AB23850" s="217"/>
      <c r="AC23850" s="217"/>
      <c r="AD23850" s="213"/>
    </row>
    <row r="23851" spans="20:30" x14ac:dyDescent="0.2">
      <c r="T23851" s="212"/>
      <c r="U23851" s="213"/>
      <c r="V23851" s="213"/>
      <c r="W23851" s="213"/>
      <c r="X23851" s="214"/>
      <c r="Y23851" s="214"/>
      <c r="Z23851" s="214"/>
      <c r="AA23851" s="217"/>
      <c r="AB23851" s="217"/>
      <c r="AC23851" s="217"/>
      <c r="AD23851" s="213"/>
    </row>
    <row r="23852" spans="20:30" x14ac:dyDescent="0.2">
      <c r="T23852" s="212"/>
      <c r="U23852" s="213"/>
      <c r="V23852" s="213"/>
      <c r="W23852" s="213"/>
      <c r="X23852" s="214"/>
      <c r="Y23852" s="214"/>
      <c r="Z23852" s="214"/>
      <c r="AA23852" s="217"/>
      <c r="AB23852" s="217"/>
      <c r="AC23852" s="217"/>
      <c r="AD23852" s="213"/>
    </row>
    <row r="23853" spans="20:30" x14ac:dyDescent="0.2">
      <c r="T23853" s="212"/>
      <c r="U23853" s="213"/>
      <c r="V23853" s="213"/>
      <c r="W23853" s="213"/>
      <c r="X23853" s="214"/>
      <c r="Y23853" s="214"/>
      <c r="Z23853" s="214"/>
      <c r="AA23853" s="217"/>
      <c r="AB23853" s="217"/>
      <c r="AC23853" s="217"/>
      <c r="AD23853" s="213"/>
    </row>
    <row r="23854" spans="20:30" x14ac:dyDescent="0.2">
      <c r="T23854" s="212"/>
      <c r="U23854" s="213"/>
      <c r="V23854" s="213"/>
      <c r="W23854" s="213"/>
      <c r="X23854" s="214"/>
      <c r="Y23854" s="214"/>
      <c r="Z23854" s="214"/>
      <c r="AA23854" s="217"/>
      <c r="AB23854" s="217"/>
      <c r="AC23854" s="217"/>
      <c r="AD23854" s="213"/>
    </row>
    <row r="23855" spans="20:30" x14ac:dyDescent="0.2">
      <c r="T23855" s="212"/>
      <c r="U23855" s="213"/>
      <c r="V23855" s="213"/>
      <c r="W23855" s="213"/>
      <c r="X23855" s="214"/>
      <c r="Y23855" s="214"/>
      <c r="Z23855" s="214"/>
      <c r="AA23855" s="217"/>
      <c r="AB23855" s="217"/>
      <c r="AC23855" s="217"/>
      <c r="AD23855" s="213"/>
    </row>
    <row r="23856" spans="20:30" x14ac:dyDescent="0.2">
      <c r="T23856" s="212"/>
      <c r="U23856" s="213"/>
      <c r="V23856" s="213"/>
      <c r="W23856" s="213"/>
      <c r="X23856" s="214"/>
      <c r="Y23856" s="214"/>
      <c r="Z23856" s="214"/>
      <c r="AA23856" s="217"/>
      <c r="AB23856" s="217"/>
      <c r="AC23856" s="217"/>
      <c r="AD23856" s="213"/>
    </row>
    <row r="23857" spans="20:30" x14ac:dyDescent="0.2">
      <c r="T23857" s="212"/>
      <c r="U23857" s="213"/>
      <c r="V23857" s="213"/>
      <c r="W23857" s="213"/>
      <c r="X23857" s="214"/>
      <c r="Y23857" s="214"/>
      <c r="Z23857" s="214"/>
      <c r="AA23857" s="217"/>
      <c r="AB23857" s="217"/>
      <c r="AC23857" s="217"/>
      <c r="AD23857" s="213"/>
    </row>
    <row r="23858" spans="20:30" x14ac:dyDescent="0.2">
      <c r="T23858" s="212"/>
      <c r="U23858" s="213"/>
      <c r="V23858" s="213"/>
      <c r="W23858" s="213"/>
      <c r="X23858" s="214"/>
      <c r="Y23858" s="214"/>
      <c r="Z23858" s="214"/>
      <c r="AA23858" s="217"/>
      <c r="AB23858" s="217"/>
      <c r="AC23858" s="217"/>
      <c r="AD23858" s="213"/>
    </row>
    <row r="23859" spans="20:30" x14ac:dyDescent="0.2">
      <c r="T23859" s="212"/>
      <c r="U23859" s="213"/>
      <c r="V23859" s="213"/>
      <c r="W23859" s="213"/>
      <c r="X23859" s="214"/>
      <c r="Y23859" s="214"/>
      <c r="Z23859" s="214"/>
      <c r="AA23859" s="217"/>
      <c r="AB23859" s="217"/>
      <c r="AC23859" s="217"/>
      <c r="AD23859" s="213"/>
    </row>
    <row r="23860" spans="20:30" x14ac:dyDescent="0.2">
      <c r="T23860" s="212"/>
      <c r="U23860" s="213"/>
      <c r="V23860" s="213"/>
      <c r="W23860" s="213"/>
      <c r="X23860" s="214"/>
      <c r="Y23860" s="214"/>
      <c r="Z23860" s="214"/>
      <c r="AA23860" s="217"/>
      <c r="AB23860" s="217"/>
      <c r="AC23860" s="217"/>
      <c r="AD23860" s="213"/>
    </row>
    <row r="23861" spans="20:30" x14ac:dyDescent="0.2">
      <c r="T23861" s="212"/>
      <c r="U23861" s="213"/>
      <c r="V23861" s="213"/>
      <c r="W23861" s="213"/>
      <c r="X23861" s="214"/>
      <c r="Y23861" s="214"/>
      <c r="Z23861" s="214"/>
      <c r="AA23861" s="217"/>
      <c r="AB23861" s="217"/>
      <c r="AC23861" s="217"/>
      <c r="AD23861" s="213"/>
    </row>
    <row r="23862" spans="20:30" x14ac:dyDescent="0.2">
      <c r="T23862" s="212"/>
      <c r="U23862" s="213"/>
      <c r="V23862" s="213"/>
      <c r="W23862" s="213"/>
      <c r="X23862" s="214"/>
      <c r="Y23862" s="214"/>
      <c r="Z23862" s="214"/>
      <c r="AA23862" s="217"/>
      <c r="AB23862" s="217"/>
      <c r="AC23862" s="217"/>
      <c r="AD23862" s="213"/>
    </row>
    <row r="23863" spans="20:30" x14ac:dyDescent="0.2">
      <c r="T23863" s="212"/>
      <c r="U23863" s="213"/>
      <c r="V23863" s="213"/>
      <c r="W23863" s="213"/>
      <c r="X23863" s="214"/>
      <c r="Y23863" s="214"/>
      <c r="Z23863" s="214"/>
      <c r="AA23863" s="217"/>
      <c r="AB23863" s="217"/>
      <c r="AC23863" s="217"/>
      <c r="AD23863" s="213"/>
    </row>
    <row r="23864" spans="20:30" x14ac:dyDescent="0.2">
      <c r="T23864" s="212"/>
      <c r="U23864" s="213"/>
      <c r="V23864" s="213"/>
      <c r="W23864" s="213"/>
      <c r="X23864" s="214"/>
      <c r="Y23864" s="214"/>
      <c r="Z23864" s="214"/>
      <c r="AA23864" s="217"/>
      <c r="AB23864" s="217"/>
      <c r="AC23864" s="217"/>
      <c r="AD23864" s="213"/>
    </row>
    <row r="23865" spans="20:30" x14ac:dyDescent="0.2">
      <c r="T23865" s="212"/>
      <c r="U23865" s="213"/>
      <c r="V23865" s="213"/>
      <c r="W23865" s="213"/>
      <c r="X23865" s="214"/>
      <c r="Y23865" s="214"/>
      <c r="Z23865" s="214"/>
      <c r="AA23865" s="217"/>
      <c r="AB23865" s="217"/>
      <c r="AC23865" s="217"/>
      <c r="AD23865" s="213"/>
    </row>
    <row r="23866" spans="20:30" x14ac:dyDescent="0.2">
      <c r="T23866" s="212"/>
      <c r="U23866" s="213"/>
      <c r="V23866" s="213"/>
      <c r="W23866" s="213"/>
      <c r="X23866" s="214"/>
      <c r="Y23866" s="214"/>
      <c r="Z23866" s="214"/>
      <c r="AA23866" s="217"/>
      <c r="AB23866" s="217"/>
      <c r="AC23866" s="217"/>
      <c r="AD23866" s="213"/>
    </row>
    <row r="23867" spans="20:30" x14ac:dyDescent="0.2">
      <c r="T23867" s="212"/>
      <c r="U23867" s="213"/>
      <c r="V23867" s="213"/>
      <c r="W23867" s="213"/>
      <c r="X23867" s="214"/>
      <c r="Y23867" s="214"/>
      <c r="Z23867" s="214"/>
      <c r="AA23867" s="217"/>
      <c r="AB23867" s="217"/>
      <c r="AC23867" s="217"/>
      <c r="AD23867" s="213"/>
    </row>
    <row r="23868" spans="20:30" x14ac:dyDescent="0.2">
      <c r="T23868" s="212"/>
      <c r="U23868" s="213"/>
      <c r="V23868" s="213"/>
      <c r="W23868" s="213"/>
      <c r="X23868" s="214"/>
      <c r="Y23868" s="214"/>
      <c r="Z23868" s="214"/>
      <c r="AA23868" s="217"/>
      <c r="AB23868" s="217"/>
      <c r="AC23868" s="217"/>
      <c r="AD23868" s="213"/>
    </row>
    <row r="23869" spans="20:30" x14ac:dyDescent="0.2">
      <c r="T23869" s="212"/>
      <c r="U23869" s="213"/>
      <c r="V23869" s="213"/>
      <c r="W23869" s="213"/>
      <c r="X23869" s="214"/>
      <c r="Y23869" s="214"/>
      <c r="Z23869" s="214"/>
      <c r="AA23869" s="217"/>
      <c r="AB23869" s="217"/>
      <c r="AC23869" s="217"/>
      <c r="AD23869" s="213"/>
    </row>
    <row r="23870" spans="20:30" x14ac:dyDescent="0.2">
      <c r="T23870" s="212"/>
      <c r="U23870" s="213"/>
      <c r="V23870" s="213"/>
      <c r="W23870" s="213"/>
      <c r="X23870" s="214"/>
      <c r="Y23870" s="214"/>
      <c r="Z23870" s="214"/>
      <c r="AA23870" s="217"/>
      <c r="AB23870" s="217"/>
      <c r="AC23870" s="217"/>
      <c r="AD23870" s="213"/>
    </row>
    <row r="23871" spans="20:30" x14ac:dyDescent="0.2">
      <c r="T23871" s="212"/>
      <c r="U23871" s="213"/>
      <c r="V23871" s="213"/>
      <c r="W23871" s="213"/>
      <c r="X23871" s="214"/>
      <c r="Y23871" s="214"/>
      <c r="Z23871" s="214"/>
      <c r="AA23871" s="217"/>
      <c r="AB23871" s="217"/>
      <c r="AC23871" s="217"/>
      <c r="AD23871" s="213"/>
    </row>
    <row r="23872" spans="20:30" x14ac:dyDescent="0.2">
      <c r="T23872" s="212"/>
      <c r="U23872" s="213"/>
      <c r="V23872" s="213"/>
      <c r="W23872" s="213"/>
      <c r="X23872" s="214"/>
      <c r="Y23872" s="214"/>
      <c r="Z23872" s="214"/>
      <c r="AA23872" s="217"/>
      <c r="AB23872" s="217"/>
      <c r="AC23872" s="217"/>
      <c r="AD23872" s="213"/>
    </row>
    <row r="23873" spans="20:30" x14ac:dyDescent="0.2">
      <c r="T23873" s="212"/>
      <c r="U23873" s="213"/>
      <c r="V23873" s="213"/>
      <c r="W23873" s="213"/>
      <c r="X23873" s="214"/>
      <c r="Y23873" s="214"/>
      <c r="Z23873" s="214"/>
      <c r="AA23873" s="217"/>
      <c r="AB23873" s="217"/>
      <c r="AC23873" s="217"/>
      <c r="AD23873" s="213"/>
    </row>
    <row r="23874" spans="20:30" x14ac:dyDescent="0.2">
      <c r="T23874" s="212"/>
      <c r="U23874" s="213"/>
      <c r="V23874" s="213"/>
      <c r="W23874" s="213"/>
      <c r="X23874" s="214"/>
      <c r="Y23874" s="214"/>
      <c r="Z23874" s="214"/>
      <c r="AA23874" s="217"/>
      <c r="AB23874" s="217"/>
      <c r="AC23874" s="217"/>
      <c r="AD23874" s="213"/>
    </row>
    <row r="23875" spans="20:30" x14ac:dyDescent="0.2">
      <c r="T23875" s="212"/>
      <c r="U23875" s="213"/>
      <c r="V23875" s="213"/>
      <c r="W23875" s="213"/>
      <c r="X23875" s="214"/>
      <c r="Y23875" s="214"/>
      <c r="Z23875" s="214"/>
      <c r="AA23875" s="217"/>
      <c r="AB23875" s="217"/>
      <c r="AC23875" s="217"/>
      <c r="AD23875" s="213"/>
    </row>
    <row r="23876" spans="20:30" x14ac:dyDescent="0.2">
      <c r="T23876" s="212"/>
      <c r="U23876" s="213"/>
      <c r="V23876" s="213"/>
      <c r="W23876" s="213"/>
      <c r="X23876" s="214"/>
      <c r="Y23876" s="214"/>
      <c r="Z23876" s="214"/>
      <c r="AA23876" s="217"/>
      <c r="AB23876" s="217"/>
      <c r="AC23876" s="217"/>
      <c r="AD23876" s="213"/>
    </row>
    <row r="23877" spans="20:30" x14ac:dyDescent="0.2">
      <c r="T23877" s="212"/>
      <c r="U23877" s="213"/>
      <c r="V23877" s="213"/>
      <c r="W23877" s="213"/>
      <c r="X23877" s="214"/>
      <c r="Y23877" s="214"/>
      <c r="Z23877" s="214"/>
      <c r="AA23877" s="217"/>
      <c r="AB23877" s="217"/>
      <c r="AC23877" s="217"/>
      <c r="AD23877" s="213"/>
    </row>
    <row r="23878" spans="20:30" x14ac:dyDescent="0.2">
      <c r="T23878" s="212"/>
      <c r="U23878" s="213"/>
      <c r="V23878" s="213"/>
      <c r="W23878" s="213"/>
      <c r="X23878" s="214"/>
      <c r="Y23878" s="214"/>
      <c r="Z23878" s="214"/>
      <c r="AA23878" s="217"/>
      <c r="AB23878" s="217"/>
      <c r="AC23878" s="217"/>
      <c r="AD23878" s="213"/>
    </row>
    <row r="23879" spans="20:30" x14ac:dyDescent="0.2">
      <c r="T23879" s="212"/>
      <c r="U23879" s="213"/>
      <c r="V23879" s="213"/>
      <c r="W23879" s="213"/>
      <c r="X23879" s="214"/>
      <c r="Y23879" s="214"/>
      <c r="Z23879" s="214"/>
      <c r="AA23879" s="217"/>
      <c r="AB23879" s="217"/>
      <c r="AC23879" s="217"/>
      <c r="AD23879" s="213"/>
    </row>
    <row r="23880" spans="20:30" x14ac:dyDescent="0.2">
      <c r="T23880" s="212"/>
      <c r="U23880" s="213"/>
      <c r="V23880" s="213"/>
      <c r="W23880" s="213"/>
      <c r="X23880" s="214"/>
      <c r="Y23880" s="214"/>
      <c r="Z23880" s="214"/>
      <c r="AA23880" s="217"/>
      <c r="AB23880" s="217"/>
      <c r="AC23880" s="217"/>
      <c r="AD23880" s="213"/>
    </row>
    <row r="23881" spans="20:30" x14ac:dyDescent="0.2">
      <c r="T23881" s="212"/>
      <c r="U23881" s="213"/>
      <c r="V23881" s="213"/>
      <c r="W23881" s="213"/>
      <c r="X23881" s="214"/>
      <c r="Y23881" s="214"/>
      <c r="Z23881" s="214"/>
      <c r="AA23881" s="217"/>
      <c r="AB23881" s="217"/>
      <c r="AC23881" s="217"/>
      <c r="AD23881" s="213"/>
    </row>
    <row r="23882" spans="20:30" x14ac:dyDescent="0.2">
      <c r="T23882" s="212"/>
      <c r="U23882" s="213"/>
      <c r="V23882" s="213"/>
      <c r="W23882" s="213"/>
      <c r="X23882" s="214"/>
      <c r="Y23882" s="214"/>
      <c r="Z23882" s="214"/>
      <c r="AA23882" s="217"/>
      <c r="AB23882" s="217"/>
      <c r="AC23882" s="217"/>
      <c r="AD23882" s="213"/>
    </row>
    <row r="23883" spans="20:30" x14ac:dyDescent="0.2">
      <c r="T23883" s="212"/>
      <c r="U23883" s="213"/>
      <c r="V23883" s="213"/>
      <c r="W23883" s="213"/>
      <c r="X23883" s="214"/>
      <c r="Y23883" s="214"/>
      <c r="Z23883" s="214"/>
      <c r="AA23883" s="217"/>
      <c r="AB23883" s="217"/>
      <c r="AC23883" s="217"/>
      <c r="AD23883" s="213"/>
    </row>
    <row r="23884" spans="20:30" x14ac:dyDescent="0.2">
      <c r="T23884" s="212"/>
      <c r="U23884" s="213"/>
      <c r="V23884" s="213"/>
      <c r="W23884" s="213"/>
      <c r="X23884" s="214"/>
      <c r="Y23884" s="214"/>
      <c r="Z23884" s="214"/>
      <c r="AA23884" s="217"/>
      <c r="AB23884" s="217"/>
      <c r="AC23884" s="217"/>
      <c r="AD23884" s="213"/>
    </row>
    <row r="23885" spans="20:30" x14ac:dyDescent="0.2">
      <c r="T23885" s="212"/>
      <c r="U23885" s="213"/>
      <c r="V23885" s="213"/>
      <c r="W23885" s="213"/>
      <c r="X23885" s="214"/>
      <c r="Y23885" s="214"/>
      <c r="Z23885" s="214"/>
      <c r="AA23885" s="217"/>
      <c r="AB23885" s="217"/>
      <c r="AC23885" s="217"/>
      <c r="AD23885" s="213"/>
    </row>
    <row r="23886" spans="20:30" x14ac:dyDescent="0.2">
      <c r="T23886" s="212"/>
      <c r="U23886" s="213"/>
      <c r="V23886" s="213"/>
      <c r="W23886" s="213"/>
      <c r="X23886" s="214"/>
      <c r="Y23886" s="214"/>
      <c r="Z23886" s="214"/>
      <c r="AA23886" s="217"/>
      <c r="AB23886" s="217"/>
      <c r="AC23886" s="217"/>
      <c r="AD23886" s="213"/>
    </row>
    <row r="23887" spans="20:30" x14ac:dyDescent="0.2">
      <c r="T23887" s="212"/>
      <c r="U23887" s="213"/>
      <c r="V23887" s="213"/>
      <c r="W23887" s="213"/>
      <c r="X23887" s="214"/>
      <c r="Y23887" s="214"/>
      <c r="Z23887" s="214"/>
      <c r="AA23887" s="217"/>
      <c r="AB23887" s="217"/>
      <c r="AC23887" s="217"/>
      <c r="AD23887" s="213"/>
    </row>
    <row r="23888" spans="20:30" x14ac:dyDescent="0.2">
      <c r="T23888" s="212"/>
      <c r="U23888" s="213"/>
      <c r="V23888" s="213"/>
      <c r="W23888" s="213"/>
      <c r="X23888" s="214"/>
      <c r="Y23888" s="214"/>
      <c r="Z23888" s="214"/>
      <c r="AA23888" s="217"/>
      <c r="AB23888" s="217"/>
      <c r="AC23888" s="217"/>
      <c r="AD23888" s="213"/>
    </row>
    <row r="23889" spans="20:30" x14ac:dyDescent="0.2">
      <c r="T23889" s="212"/>
      <c r="U23889" s="213"/>
      <c r="V23889" s="213"/>
      <c r="W23889" s="213"/>
      <c r="X23889" s="214"/>
      <c r="Y23889" s="214"/>
      <c r="Z23889" s="214"/>
      <c r="AA23889" s="217"/>
      <c r="AB23889" s="217"/>
      <c r="AC23889" s="217"/>
      <c r="AD23889" s="213"/>
    </row>
    <row r="23890" spans="20:30" x14ac:dyDescent="0.2">
      <c r="T23890" s="212"/>
      <c r="U23890" s="213"/>
      <c r="V23890" s="213"/>
      <c r="W23890" s="213"/>
      <c r="X23890" s="214"/>
      <c r="Y23890" s="214"/>
      <c r="Z23890" s="214"/>
      <c r="AA23890" s="217"/>
      <c r="AB23890" s="217"/>
      <c r="AC23890" s="217"/>
      <c r="AD23890" s="213"/>
    </row>
    <row r="23891" spans="20:30" x14ac:dyDescent="0.2">
      <c r="T23891" s="212"/>
      <c r="U23891" s="213"/>
      <c r="V23891" s="213"/>
      <c r="W23891" s="213"/>
      <c r="X23891" s="214"/>
      <c r="Y23891" s="214"/>
      <c r="Z23891" s="214"/>
      <c r="AA23891" s="217"/>
      <c r="AB23891" s="217"/>
      <c r="AC23891" s="217"/>
      <c r="AD23891" s="213"/>
    </row>
    <row r="23892" spans="20:30" x14ac:dyDescent="0.2">
      <c r="T23892" s="212"/>
      <c r="U23892" s="213"/>
      <c r="V23892" s="213"/>
      <c r="W23892" s="213"/>
      <c r="X23892" s="214"/>
      <c r="Y23892" s="214"/>
      <c r="Z23892" s="214"/>
      <c r="AA23892" s="217"/>
      <c r="AB23892" s="217"/>
      <c r="AC23892" s="217"/>
      <c r="AD23892" s="213"/>
    </row>
    <row r="23893" spans="20:30" x14ac:dyDescent="0.2">
      <c r="T23893" s="212"/>
      <c r="U23893" s="213"/>
      <c r="V23893" s="213"/>
      <c r="W23893" s="213"/>
      <c r="X23893" s="214"/>
      <c r="Y23893" s="214"/>
      <c r="Z23893" s="214"/>
      <c r="AA23893" s="217"/>
      <c r="AB23893" s="217"/>
      <c r="AC23893" s="217"/>
      <c r="AD23893" s="213"/>
    </row>
    <row r="23894" spans="20:30" x14ac:dyDescent="0.2">
      <c r="T23894" s="212"/>
      <c r="U23894" s="213"/>
      <c r="V23894" s="213"/>
      <c r="W23894" s="213"/>
      <c r="X23894" s="214"/>
      <c r="Y23894" s="214"/>
      <c r="Z23894" s="214"/>
      <c r="AA23894" s="217"/>
      <c r="AB23894" s="217"/>
      <c r="AC23894" s="217"/>
      <c r="AD23894" s="213"/>
    </row>
    <row r="23895" spans="20:30" x14ac:dyDescent="0.2">
      <c r="T23895" s="212"/>
      <c r="U23895" s="213"/>
      <c r="V23895" s="213"/>
      <c r="W23895" s="213"/>
      <c r="X23895" s="214"/>
      <c r="Y23895" s="214"/>
      <c r="Z23895" s="214"/>
      <c r="AA23895" s="217"/>
      <c r="AB23895" s="217"/>
      <c r="AC23895" s="217"/>
      <c r="AD23895" s="213"/>
    </row>
    <row r="23896" spans="20:30" x14ac:dyDescent="0.2">
      <c r="T23896" s="212"/>
      <c r="U23896" s="213"/>
      <c r="V23896" s="213"/>
      <c r="W23896" s="213"/>
      <c r="X23896" s="214"/>
      <c r="Y23896" s="214"/>
      <c r="Z23896" s="214"/>
      <c r="AA23896" s="217"/>
      <c r="AB23896" s="217"/>
      <c r="AC23896" s="217"/>
      <c r="AD23896" s="213"/>
    </row>
    <row r="23897" spans="20:30" x14ac:dyDescent="0.2">
      <c r="T23897" s="212"/>
      <c r="U23897" s="213"/>
      <c r="V23897" s="213"/>
      <c r="W23897" s="213"/>
      <c r="X23897" s="214"/>
      <c r="Y23897" s="214"/>
      <c r="Z23897" s="214"/>
      <c r="AA23897" s="217"/>
      <c r="AB23897" s="217"/>
      <c r="AC23897" s="217"/>
      <c r="AD23897" s="213"/>
    </row>
    <row r="23898" spans="20:30" x14ac:dyDescent="0.2">
      <c r="T23898" s="212"/>
      <c r="U23898" s="213"/>
      <c r="V23898" s="213"/>
      <c r="W23898" s="213"/>
      <c r="X23898" s="214"/>
      <c r="Y23898" s="214"/>
      <c r="Z23898" s="214"/>
      <c r="AA23898" s="217"/>
      <c r="AB23898" s="217"/>
      <c r="AC23898" s="217"/>
      <c r="AD23898" s="213"/>
    </row>
    <row r="23899" spans="20:30" x14ac:dyDescent="0.2">
      <c r="T23899" s="212"/>
      <c r="U23899" s="213"/>
      <c r="V23899" s="213"/>
      <c r="W23899" s="213"/>
      <c r="X23899" s="214"/>
      <c r="Y23899" s="214"/>
      <c r="Z23899" s="214"/>
      <c r="AA23899" s="217"/>
      <c r="AB23899" s="217"/>
      <c r="AC23899" s="217"/>
      <c r="AD23899" s="213"/>
    </row>
    <row r="23900" spans="20:30" x14ac:dyDescent="0.2">
      <c r="T23900" s="212"/>
      <c r="U23900" s="213"/>
      <c r="V23900" s="213"/>
      <c r="W23900" s="213"/>
      <c r="X23900" s="214"/>
      <c r="Y23900" s="214"/>
      <c r="Z23900" s="214"/>
      <c r="AA23900" s="217"/>
      <c r="AB23900" s="217"/>
      <c r="AC23900" s="217"/>
      <c r="AD23900" s="213"/>
    </row>
    <row r="23901" spans="20:30" x14ac:dyDescent="0.2">
      <c r="T23901" s="212"/>
      <c r="U23901" s="213"/>
      <c r="V23901" s="213"/>
      <c r="W23901" s="213"/>
      <c r="X23901" s="214"/>
      <c r="Y23901" s="214"/>
      <c r="Z23901" s="214"/>
      <c r="AA23901" s="217"/>
      <c r="AB23901" s="217"/>
      <c r="AC23901" s="217"/>
      <c r="AD23901" s="213"/>
    </row>
    <row r="23902" spans="20:30" x14ac:dyDescent="0.2">
      <c r="T23902" s="212"/>
      <c r="U23902" s="213"/>
      <c r="V23902" s="213"/>
      <c r="W23902" s="213"/>
      <c r="X23902" s="214"/>
      <c r="Y23902" s="214"/>
      <c r="Z23902" s="214"/>
      <c r="AA23902" s="217"/>
      <c r="AB23902" s="217"/>
      <c r="AC23902" s="217"/>
      <c r="AD23902" s="213"/>
    </row>
    <row r="23903" spans="20:30" x14ac:dyDescent="0.2">
      <c r="T23903" s="212"/>
      <c r="U23903" s="213"/>
      <c r="V23903" s="213"/>
      <c r="W23903" s="213"/>
      <c r="X23903" s="214"/>
      <c r="Y23903" s="214"/>
      <c r="Z23903" s="214"/>
      <c r="AA23903" s="217"/>
      <c r="AB23903" s="217"/>
      <c r="AC23903" s="217"/>
      <c r="AD23903" s="213"/>
    </row>
    <row r="23904" spans="20:30" x14ac:dyDescent="0.2">
      <c r="T23904" s="212"/>
      <c r="U23904" s="213"/>
      <c r="V23904" s="213"/>
      <c r="W23904" s="213"/>
      <c r="X23904" s="214"/>
      <c r="Y23904" s="214"/>
      <c r="Z23904" s="214"/>
      <c r="AA23904" s="217"/>
      <c r="AB23904" s="217"/>
      <c r="AC23904" s="217"/>
      <c r="AD23904" s="213"/>
    </row>
    <row r="23905" spans="20:30" x14ac:dyDescent="0.2">
      <c r="T23905" s="212"/>
      <c r="U23905" s="213"/>
      <c r="V23905" s="213"/>
      <c r="W23905" s="213"/>
      <c r="X23905" s="214"/>
      <c r="Y23905" s="214"/>
      <c r="Z23905" s="214"/>
      <c r="AA23905" s="217"/>
      <c r="AB23905" s="217"/>
      <c r="AC23905" s="217"/>
      <c r="AD23905" s="213"/>
    </row>
    <row r="23906" spans="20:30" x14ac:dyDescent="0.2">
      <c r="T23906" s="212"/>
      <c r="U23906" s="213"/>
      <c r="V23906" s="213"/>
      <c r="W23906" s="213"/>
      <c r="X23906" s="214"/>
      <c r="Y23906" s="214"/>
      <c r="Z23906" s="214"/>
      <c r="AA23906" s="217"/>
      <c r="AB23906" s="217"/>
      <c r="AC23906" s="217"/>
      <c r="AD23906" s="213"/>
    </row>
    <row r="23907" spans="20:30" x14ac:dyDescent="0.2">
      <c r="T23907" s="212"/>
      <c r="U23907" s="213"/>
      <c r="V23907" s="213"/>
      <c r="W23907" s="213"/>
      <c r="X23907" s="214"/>
      <c r="Y23907" s="214"/>
      <c r="Z23907" s="214"/>
      <c r="AA23907" s="217"/>
      <c r="AB23907" s="217"/>
      <c r="AC23907" s="217"/>
      <c r="AD23907" s="213"/>
    </row>
    <row r="23908" spans="20:30" x14ac:dyDescent="0.2">
      <c r="T23908" s="212"/>
      <c r="U23908" s="213"/>
      <c r="V23908" s="213"/>
      <c r="W23908" s="213"/>
      <c r="X23908" s="214"/>
      <c r="Y23908" s="214"/>
      <c r="Z23908" s="214"/>
      <c r="AA23908" s="217"/>
      <c r="AB23908" s="217"/>
      <c r="AC23908" s="217"/>
      <c r="AD23908" s="213"/>
    </row>
    <row r="23909" spans="20:30" x14ac:dyDescent="0.2">
      <c r="T23909" s="212"/>
      <c r="U23909" s="213"/>
      <c r="V23909" s="213"/>
      <c r="W23909" s="213"/>
      <c r="X23909" s="214"/>
      <c r="Y23909" s="214"/>
      <c r="Z23909" s="214"/>
      <c r="AA23909" s="217"/>
      <c r="AB23909" s="217"/>
      <c r="AC23909" s="217"/>
      <c r="AD23909" s="213"/>
    </row>
    <row r="23910" spans="20:30" x14ac:dyDescent="0.2">
      <c r="T23910" s="212"/>
      <c r="U23910" s="213"/>
      <c r="V23910" s="213"/>
      <c r="W23910" s="213"/>
      <c r="X23910" s="214"/>
      <c r="Y23910" s="214"/>
      <c r="Z23910" s="214"/>
      <c r="AA23910" s="217"/>
      <c r="AB23910" s="217"/>
      <c r="AC23910" s="217"/>
      <c r="AD23910" s="213"/>
    </row>
    <row r="23911" spans="20:30" x14ac:dyDescent="0.2">
      <c r="T23911" s="212"/>
      <c r="U23911" s="213"/>
      <c r="V23911" s="213"/>
      <c r="W23911" s="213"/>
      <c r="X23911" s="214"/>
      <c r="Y23911" s="214"/>
      <c r="Z23911" s="214"/>
      <c r="AA23911" s="217"/>
      <c r="AB23911" s="217"/>
      <c r="AC23911" s="217"/>
      <c r="AD23911" s="213"/>
    </row>
    <row r="23912" spans="20:30" x14ac:dyDescent="0.2">
      <c r="T23912" s="212"/>
      <c r="U23912" s="213"/>
      <c r="V23912" s="213"/>
      <c r="W23912" s="213"/>
      <c r="X23912" s="214"/>
      <c r="Y23912" s="214"/>
      <c r="Z23912" s="214"/>
      <c r="AA23912" s="217"/>
      <c r="AB23912" s="217"/>
      <c r="AC23912" s="217"/>
      <c r="AD23912" s="213"/>
    </row>
    <row r="23913" spans="20:30" x14ac:dyDescent="0.2">
      <c r="T23913" s="212"/>
      <c r="U23913" s="213"/>
      <c r="V23913" s="213"/>
      <c r="W23913" s="213"/>
      <c r="X23913" s="214"/>
      <c r="Y23913" s="214"/>
      <c r="Z23913" s="214"/>
      <c r="AA23913" s="217"/>
      <c r="AB23913" s="217"/>
      <c r="AC23913" s="217"/>
      <c r="AD23913" s="213"/>
    </row>
    <row r="23914" spans="20:30" x14ac:dyDescent="0.2">
      <c r="T23914" s="212"/>
      <c r="U23914" s="213"/>
      <c r="V23914" s="213"/>
      <c r="W23914" s="213"/>
      <c r="X23914" s="214"/>
      <c r="Y23914" s="214"/>
      <c r="Z23914" s="214"/>
      <c r="AA23914" s="217"/>
      <c r="AB23914" s="217"/>
      <c r="AC23914" s="217"/>
      <c r="AD23914" s="213"/>
    </row>
    <row r="23915" spans="20:30" x14ac:dyDescent="0.2">
      <c r="T23915" s="212"/>
      <c r="U23915" s="213"/>
      <c r="V23915" s="213"/>
      <c r="W23915" s="213"/>
      <c r="X23915" s="214"/>
      <c r="Y23915" s="214"/>
      <c r="Z23915" s="214"/>
      <c r="AA23915" s="217"/>
      <c r="AB23915" s="217"/>
      <c r="AC23915" s="217"/>
      <c r="AD23915" s="213"/>
    </row>
    <row r="23916" spans="20:30" x14ac:dyDescent="0.2">
      <c r="T23916" s="212"/>
      <c r="U23916" s="213"/>
      <c r="V23916" s="213"/>
      <c r="W23916" s="213"/>
      <c r="X23916" s="214"/>
      <c r="Y23916" s="214"/>
      <c r="Z23916" s="214"/>
      <c r="AA23916" s="217"/>
      <c r="AB23916" s="217"/>
      <c r="AC23916" s="217"/>
      <c r="AD23916" s="213"/>
    </row>
    <row r="23917" spans="20:30" x14ac:dyDescent="0.2">
      <c r="T23917" s="212"/>
      <c r="U23917" s="213"/>
      <c r="V23917" s="213"/>
      <c r="W23917" s="213"/>
      <c r="X23917" s="214"/>
      <c r="Y23917" s="214"/>
      <c r="Z23917" s="214"/>
      <c r="AA23917" s="217"/>
      <c r="AB23917" s="217"/>
      <c r="AC23917" s="217"/>
      <c r="AD23917" s="213"/>
    </row>
    <row r="23918" spans="20:30" x14ac:dyDescent="0.2">
      <c r="T23918" s="212"/>
      <c r="U23918" s="213"/>
      <c r="V23918" s="213"/>
      <c r="W23918" s="213"/>
      <c r="X23918" s="214"/>
      <c r="Y23918" s="214"/>
      <c r="Z23918" s="214"/>
      <c r="AA23918" s="217"/>
      <c r="AB23918" s="217"/>
      <c r="AC23918" s="217"/>
      <c r="AD23918" s="213"/>
    </row>
    <row r="23919" spans="20:30" x14ac:dyDescent="0.2">
      <c r="T23919" s="212"/>
      <c r="U23919" s="213"/>
      <c r="V23919" s="213"/>
      <c r="W23919" s="213"/>
      <c r="X23919" s="214"/>
      <c r="Y23919" s="214"/>
      <c r="Z23919" s="214"/>
      <c r="AA23919" s="217"/>
      <c r="AB23919" s="217"/>
      <c r="AC23919" s="217"/>
      <c r="AD23919" s="213"/>
    </row>
    <row r="23920" spans="20:30" x14ac:dyDescent="0.2">
      <c r="T23920" s="212"/>
      <c r="U23920" s="213"/>
      <c r="V23920" s="213"/>
      <c r="W23920" s="213"/>
      <c r="X23920" s="214"/>
      <c r="Y23920" s="214"/>
      <c r="Z23920" s="214"/>
      <c r="AA23920" s="217"/>
      <c r="AB23920" s="217"/>
      <c r="AC23920" s="217"/>
      <c r="AD23920" s="213"/>
    </row>
    <row r="23921" spans="20:30" x14ac:dyDescent="0.2">
      <c r="T23921" s="212"/>
      <c r="U23921" s="213"/>
      <c r="V23921" s="213"/>
      <c r="W23921" s="213"/>
      <c r="X23921" s="214"/>
      <c r="Y23921" s="214"/>
      <c r="Z23921" s="214"/>
      <c r="AA23921" s="217"/>
      <c r="AB23921" s="217"/>
      <c r="AC23921" s="217"/>
      <c r="AD23921" s="213"/>
    </row>
    <row r="23922" spans="20:30" x14ac:dyDescent="0.2">
      <c r="T23922" s="212"/>
      <c r="U23922" s="213"/>
      <c r="V23922" s="213"/>
      <c r="W23922" s="213"/>
      <c r="X23922" s="214"/>
      <c r="Y23922" s="214"/>
      <c r="Z23922" s="214"/>
      <c r="AA23922" s="217"/>
      <c r="AB23922" s="217"/>
      <c r="AC23922" s="217"/>
      <c r="AD23922" s="213"/>
    </row>
    <row r="23923" spans="20:30" x14ac:dyDescent="0.2">
      <c r="T23923" s="212"/>
      <c r="U23923" s="213"/>
      <c r="V23923" s="213"/>
      <c r="W23923" s="213"/>
      <c r="X23923" s="214"/>
      <c r="Y23923" s="214"/>
      <c r="Z23923" s="214"/>
      <c r="AA23923" s="217"/>
      <c r="AB23923" s="217"/>
      <c r="AC23923" s="217"/>
      <c r="AD23923" s="213"/>
    </row>
    <row r="23924" spans="20:30" x14ac:dyDescent="0.2">
      <c r="T23924" s="212"/>
      <c r="U23924" s="213"/>
      <c r="V23924" s="213"/>
      <c r="W23924" s="213"/>
      <c r="X23924" s="214"/>
      <c r="Y23924" s="214"/>
      <c r="Z23924" s="214"/>
      <c r="AA23924" s="217"/>
      <c r="AB23924" s="217"/>
      <c r="AC23924" s="217"/>
      <c r="AD23924" s="213"/>
    </row>
    <row r="23925" spans="20:30" x14ac:dyDescent="0.2">
      <c r="T23925" s="212"/>
      <c r="U23925" s="213"/>
      <c r="V23925" s="213"/>
      <c r="W23925" s="213"/>
      <c r="X23925" s="214"/>
      <c r="Y23925" s="214"/>
      <c r="Z23925" s="214"/>
      <c r="AA23925" s="217"/>
      <c r="AB23925" s="217"/>
      <c r="AC23925" s="217"/>
      <c r="AD23925" s="213"/>
    </row>
    <row r="23926" spans="20:30" x14ac:dyDescent="0.2">
      <c r="T23926" s="212"/>
      <c r="U23926" s="213"/>
      <c r="V23926" s="213"/>
      <c r="W23926" s="213"/>
      <c r="X23926" s="214"/>
      <c r="Y23926" s="214"/>
      <c r="Z23926" s="214"/>
      <c r="AA23926" s="217"/>
      <c r="AB23926" s="217"/>
      <c r="AC23926" s="217"/>
      <c r="AD23926" s="213"/>
    </row>
    <row r="23927" spans="20:30" x14ac:dyDescent="0.2">
      <c r="T23927" s="212"/>
      <c r="U23927" s="213"/>
      <c r="V23927" s="213"/>
      <c r="W23927" s="213"/>
      <c r="X23927" s="214"/>
      <c r="Y23927" s="214"/>
      <c r="Z23927" s="214"/>
      <c r="AA23927" s="217"/>
      <c r="AB23927" s="217"/>
      <c r="AC23927" s="217"/>
      <c r="AD23927" s="213"/>
    </row>
    <row r="23928" spans="20:30" x14ac:dyDescent="0.2">
      <c r="T23928" s="212"/>
      <c r="U23928" s="213"/>
      <c r="V23928" s="213"/>
      <c r="W23928" s="213"/>
      <c r="X23928" s="214"/>
      <c r="Y23928" s="214"/>
      <c r="Z23928" s="214"/>
      <c r="AA23928" s="217"/>
      <c r="AB23928" s="217"/>
      <c r="AC23928" s="217"/>
      <c r="AD23928" s="213"/>
    </row>
    <row r="23929" spans="20:30" x14ac:dyDescent="0.2">
      <c r="T23929" s="212"/>
      <c r="U23929" s="213"/>
      <c r="V23929" s="213"/>
      <c r="W23929" s="213"/>
      <c r="X23929" s="214"/>
      <c r="Y23929" s="214"/>
      <c r="Z23929" s="214"/>
      <c r="AA23929" s="217"/>
      <c r="AB23929" s="217"/>
      <c r="AC23929" s="217"/>
      <c r="AD23929" s="213"/>
    </row>
    <row r="23930" spans="20:30" x14ac:dyDescent="0.2">
      <c r="T23930" s="212"/>
      <c r="U23930" s="213"/>
      <c r="V23930" s="213"/>
      <c r="W23930" s="213"/>
      <c r="X23930" s="214"/>
      <c r="Y23930" s="214"/>
      <c r="Z23930" s="214"/>
      <c r="AA23930" s="217"/>
      <c r="AB23930" s="217"/>
      <c r="AC23930" s="217"/>
      <c r="AD23930" s="213"/>
    </row>
    <row r="23931" spans="20:30" x14ac:dyDescent="0.2">
      <c r="T23931" s="212"/>
      <c r="U23931" s="213"/>
      <c r="V23931" s="213"/>
      <c r="W23931" s="213"/>
      <c r="X23931" s="214"/>
      <c r="Y23931" s="214"/>
      <c r="Z23931" s="214"/>
      <c r="AA23931" s="217"/>
      <c r="AB23931" s="217"/>
      <c r="AC23931" s="217"/>
      <c r="AD23931" s="213"/>
    </row>
    <row r="23932" spans="20:30" x14ac:dyDescent="0.2">
      <c r="T23932" s="212"/>
      <c r="U23932" s="213"/>
      <c r="V23932" s="213"/>
      <c r="W23932" s="213"/>
      <c r="X23932" s="214"/>
      <c r="Y23932" s="214"/>
      <c r="Z23932" s="214"/>
      <c r="AA23932" s="217"/>
      <c r="AB23932" s="217"/>
      <c r="AC23932" s="217"/>
      <c r="AD23932" s="213"/>
    </row>
    <row r="23933" spans="20:30" x14ac:dyDescent="0.2">
      <c r="T23933" s="212"/>
      <c r="U23933" s="213"/>
      <c r="V23933" s="213"/>
      <c r="W23933" s="213"/>
      <c r="X23933" s="214"/>
      <c r="Y23933" s="214"/>
      <c r="Z23933" s="214"/>
      <c r="AA23933" s="217"/>
      <c r="AB23933" s="217"/>
      <c r="AC23933" s="217"/>
      <c r="AD23933" s="213"/>
    </row>
    <row r="23934" spans="20:30" x14ac:dyDescent="0.2">
      <c r="T23934" s="212"/>
      <c r="U23934" s="213"/>
      <c r="V23934" s="213"/>
      <c r="W23934" s="213"/>
      <c r="X23934" s="214"/>
      <c r="Y23934" s="214"/>
      <c r="Z23934" s="214"/>
      <c r="AA23934" s="217"/>
      <c r="AB23934" s="217"/>
      <c r="AC23934" s="217"/>
      <c r="AD23934" s="213"/>
    </row>
    <row r="23935" spans="20:30" x14ac:dyDescent="0.2">
      <c r="T23935" s="212"/>
      <c r="U23935" s="213"/>
      <c r="V23935" s="213"/>
      <c r="W23935" s="213"/>
      <c r="X23935" s="214"/>
      <c r="Y23935" s="214"/>
      <c r="Z23935" s="214"/>
      <c r="AA23935" s="217"/>
      <c r="AB23935" s="217"/>
      <c r="AC23935" s="217"/>
      <c r="AD23935" s="213"/>
    </row>
    <row r="23936" spans="20:30" x14ac:dyDescent="0.2">
      <c r="T23936" s="212"/>
      <c r="U23936" s="213"/>
      <c r="V23936" s="213"/>
      <c r="W23936" s="213"/>
      <c r="X23936" s="214"/>
      <c r="Y23936" s="214"/>
      <c r="Z23936" s="214"/>
      <c r="AA23936" s="217"/>
      <c r="AB23936" s="217"/>
      <c r="AC23936" s="217"/>
      <c r="AD23936" s="213"/>
    </row>
    <row r="23937" spans="20:30" x14ac:dyDescent="0.2">
      <c r="T23937" s="212"/>
      <c r="U23937" s="213"/>
      <c r="V23937" s="213"/>
      <c r="W23937" s="213"/>
      <c r="X23937" s="214"/>
      <c r="Y23937" s="214"/>
      <c r="Z23937" s="214"/>
      <c r="AA23937" s="217"/>
      <c r="AB23937" s="217"/>
      <c r="AC23937" s="217"/>
      <c r="AD23937" s="213"/>
    </row>
    <row r="23938" spans="20:30" x14ac:dyDescent="0.2">
      <c r="T23938" s="212"/>
      <c r="U23938" s="213"/>
      <c r="V23938" s="213"/>
      <c r="W23938" s="213"/>
      <c r="X23938" s="214"/>
      <c r="Y23938" s="214"/>
      <c r="Z23938" s="214"/>
      <c r="AA23938" s="217"/>
      <c r="AB23938" s="217"/>
      <c r="AC23938" s="217"/>
      <c r="AD23938" s="213"/>
    </row>
    <row r="23939" spans="20:30" x14ac:dyDescent="0.2">
      <c r="T23939" s="212"/>
      <c r="U23939" s="213"/>
      <c r="V23939" s="213"/>
      <c r="W23939" s="213"/>
      <c r="X23939" s="214"/>
      <c r="Y23939" s="214"/>
      <c r="Z23939" s="214"/>
      <c r="AA23939" s="217"/>
      <c r="AB23939" s="217"/>
      <c r="AC23939" s="217"/>
      <c r="AD23939" s="213"/>
    </row>
    <row r="23940" spans="20:30" x14ac:dyDescent="0.2">
      <c r="T23940" s="212"/>
      <c r="U23940" s="213"/>
      <c r="V23940" s="213"/>
      <c r="W23940" s="213"/>
      <c r="X23940" s="214"/>
      <c r="Y23940" s="214"/>
      <c r="Z23940" s="214"/>
      <c r="AA23940" s="217"/>
      <c r="AB23940" s="217"/>
      <c r="AC23940" s="217"/>
      <c r="AD23940" s="213"/>
    </row>
    <row r="23941" spans="20:30" x14ac:dyDescent="0.2">
      <c r="T23941" s="212"/>
      <c r="U23941" s="213"/>
      <c r="V23941" s="213"/>
      <c r="W23941" s="213"/>
      <c r="X23941" s="214"/>
      <c r="Y23941" s="214"/>
      <c r="Z23941" s="214"/>
      <c r="AA23941" s="217"/>
      <c r="AB23941" s="217"/>
      <c r="AC23941" s="217"/>
      <c r="AD23941" s="213"/>
    </row>
    <row r="23942" spans="20:30" x14ac:dyDescent="0.2">
      <c r="T23942" s="212"/>
      <c r="U23942" s="213"/>
      <c r="V23942" s="213"/>
      <c r="W23942" s="213"/>
      <c r="X23942" s="214"/>
      <c r="Y23942" s="214"/>
      <c r="Z23942" s="214"/>
      <c r="AA23942" s="217"/>
      <c r="AB23942" s="217"/>
      <c r="AC23942" s="217"/>
      <c r="AD23942" s="213"/>
    </row>
    <row r="23943" spans="20:30" x14ac:dyDescent="0.2">
      <c r="T23943" s="212"/>
      <c r="U23943" s="213"/>
      <c r="V23943" s="213"/>
      <c r="W23943" s="213"/>
      <c r="X23943" s="214"/>
      <c r="Y23943" s="214"/>
      <c r="Z23943" s="214"/>
      <c r="AA23943" s="217"/>
      <c r="AB23943" s="217"/>
      <c r="AC23943" s="217"/>
      <c r="AD23943" s="213"/>
    </row>
    <row r="23944" spans="20:30" x14ac:dyDescent="0.2">
      <c r="T23944" s="212"/>
      <c r="U23944" s="213"/>
      <c r="V23944" s="213"/>
      <c r="W23944" s="213"/>
      <c r="X23944" s="214"/>
      <c r="Y23944" s="214"/>
      <c r="Z23944" s="214"/>
      <c r="AA23944" s="217"/>
      <c r="AB23944" s="217"/>
      <c r="AC23944" s="217"/>
      <c r="AD23944" s="213"/>
    </row>
    <row r="23945" spans="20:30" x14ac:dyDescent="0.2">
      <c r="T23945" s="212"/>
      <c r="U23945" s="213"/>
      <c r="V23945" s="213"/>
      <c r="W23945" s="213"/>
      <c r="X23945" s="214"/>
      <c r="Y23945" s="214"/>
      <c r="Z23945" s="214"/>
      <c r="AA23945" s="217"/>
      <c r="AB23945" s="217"/>
      <c r="AC23945" s="217"/>
      <c r="AD23945" s="213"/>
    </row>
    <row r="23946" spans="20:30" x14ac:dyDescent="0.2">
      <c r="T23946" s="212"/>
      <c r="U23946" s="213"/>
      <c r="V23946" s="213"/>
      <c r="W23946" s="213"/>
      <c r="X23946" s="214"/>
      <c r="Y23946" s="214"/>
      <c r="Z23946" s="214"/>
      <c r="AA23946" s="217"/>
      <c r="AB23946" s="217"/>
      <c r="AC23946" s="217"/>
      <c r="AD23946" s="213"/>
    </row>
    <row r="23947" spans="20:30" x14ac:dyDescent="0.2">
      <c r="T23947" s="212"/>
      <c r="U23947" s="213"/>
      <c r="V23947" s="213"/>
      <c r="W23947" s="213"/>
      <c r="X23947" s="214"/>
      <c r="Y23947" s="214"/>
      <c r="Z23947" s="214"/>
      <c r="AA23947" s="217"/>
      <c r="AB23947" s="217"/>
      <c r="AC23947" s="217"/>
      <c r="AD23947" s="213"/>
    </row>
    <row r="23948" spans="20:30" x14ac:dyDescent="0.2">
      <c r="T23948" s="212"/>
      <c r="U23948" s="213"/>
      <c r="V23948" s="213"/>
      <c r="W23948" s="213"/>
      <c r="X23948" s="214"/>
      <c r="Y23948" s="214"/>
      <c r="Z23948" s="214"/>
      <c r="AA23948" s="217"/>
      <c r="AB23948" s="217"/>
      <c r="AC23948" s="217"/>
      <c r="AD23948" s="213"/>
    </row>
    <row r="23949" spans="20:30" x14ac:dyDescent="0.2">
      <c r="T23949" s="212"/>
      <c r="U23949" s="213"/>
      <c r="V23949" s="213"/>
      <c r="W23949" s="213"/>
      <c r="X23949" s="214"/>
      <c r="Y23949" s="214"/>
      <c r="Z23949" s="214"/>
      <c r="AA23949" s="217"/>
      <c r="AB23949" s="217"/>
      <c r="AC23949" s="217"/>
      <c r="AD23949" s="213"/>
    </row>
    <row r="23950" spans="20:30" x14ac:dyDescent="0.2">
      <c r="T23950" s="212"/>
      <c r="U23950" s="213"/>
      <c r="V23950" s="213"/>
      <c r="W23950" s="213"/>
      <c r="X23950" s="214"/>
      <c r="Y23950" s="214"/>
      <c r="Z23950" s="214"/>
      <c r="AA23950" s="217"/>
      <c r="AB23950" s="217"/>
      <c r="AC23950" s="217"/>
      <c r="AD23950" s="213"/>
    </row>
    <row r="23951" spans="20:30" x14ac:dyDescent="0.2">
      <c r="T23951" s="212"/>
      <c r="U23951" s="213"/>
      <c r="V23951" s="213"/>
      <c r="W23951" s="213"/>
      <c r="X23951" s="214"/>
      <c r="Y23951" s="214"/>
      <c r="Z23951" s="214"/>
      <c r="AA23951" s="217"/>
      <c r="AB23951" s="217"/>
      <c r="AC23951" s="217"/>
      <c r="AD23951" s="213"/>
    </row>
    <row r="23952" spans="20:30" x14ac:dyDescent="0.2">
      <c r="T23952" s="212"/>
      <c r="U23952" s="213"/>
      <c r="V23952" s="213"/>
      <c r="W23952" s="213"/>
      <c r="X23952" s="214"/>
      <c r="Y23952" s="214"/>
      <c r="Z23952" s="214"/>
      <c r="AA23952" s="217"/>
      <c r="AB23952" s="217"/>
      <c r="AC23952" s="217"/>
      <c r="AD23952" s="213"/>
    </row>
    <row r="23953" spans="20:30" x14ac:dyDescent="0.2">
      <c r="T23953" s="212"/>
      <c r="U23953" s="213"/>
      <c r="V23953" s="213"/>
      <c r="W23953" s="213"/>
      <c r="X23953" s="214"/>
      <c r="Y23953" s="214"/>
      <c r="Z23953" s="214"/>
      <c r="AA23953" s="217"/>
      <c r="AB23953" s="217"/>
      <c r="AC23953" s="217"/>
      <c r="AD23953" s="213"/>
    </row>
    <row r="23954" spans="20:30" x14ac:dyDescent="0.2">
      <c r="T23954" s="212"/>
      <c r="U23954" s="213"/>
      <c r="V23954" s="213"/>
      <c r="W23954" s="213"/>
      <c r="X23954" s="214"/>
      <c r="Y23954" s="214"/>
      <c r="Z23954" s="214"/>
      <c r="AA23954" s="217"/>
      <c r="AB23954" s="217"/>
      <c r="AC23954" s="217"/>
      <c r="AD23954" s="213"/>
    </row>
    <row r="23955" spans="20:30" x14ac:dyDescent="0.2">
      <c r="T23955" s="212"/>
      <c r="U23955" s="213"/>
      <c r="V23955" s="213"/>
      <c r="W23955" s="213"/>
      <c r="X23955" s="214"/>
      <c r="Y23955" s="214"/>
      <c r="Z23955" s="214"/>
      <c r="AA23955" s="217"/>
      <c r="AB23955" s="217"/>
      <c r="AC23955" s="217"/>
      <c r="AD23955" s="213"/>
    </row>
    <row r="23956" spans="20:30" x14ac:dyDescent="0.2">
      <c r="T23956" s="212"/>
      <c r="U23956" s="213"/>
      <c r="V23956" s="213"/>
      <c r="W23956" s="213"/>
      <c r="X23956" s="214"/>
      <c r="Y23956" s="214"/>
      <c r="Z23956" s="214"/>
      <c r="AA23956" s="217"/>
      <c r="AB23956" s="217"/>
      <c r="AC23956" s="217"/>
      <c r="AD23956" s="213"/>
    </row>
    <row r="23957" spans="20:30" x14ac:dyDescent="0.2">
      <c r="T23957" s="212"/>
      <c r="U23957" s="213"/>
      <c r="V23957" s="213"/>
      <c r="W23957" s="213"/>
      <c r="X23957" s="214"/>
      <c r="Y23957" s="214"/>
      <c r="Z23957" s="214"/>
      <c r="AA23957" s="217"/>
      <c r="AB23957" s="217"/>
      <c r="AC23957" s="217"/>
      <c r="AD23957" s="213"/>
    </row>
    <row r="23958" spans="20:30" x14ac:dyDescent="0.2">
      <c r="T23958" s="212"/>
      <c r="U23958" s="213"/>
      <c r="V23958" s="213"/>
      <c r="W23958" s="213"/>
      <c r="X23958" s="214"/>
      <c r="Y23958" s="214"/>
      <c r="Z23958" s="214"/>
      <c r="AA23958" s="217"/>
      <c r="AB23958" s="217"/>
      <c r="AC23958" s="217"/>
      <c r="AD23958" s="213"/>
    </row>
    <row r="23959" spans="20:30" x14ac:dyDescent="0.2">
      <c r="T23959" s="212"/>
      <c r="U23959" s="213"/>
      <c r="V23959" s="213"/>
      <c r="W23959" s="213"/>
      <c r="X23959" s="214"/>
      <c r="Y23959" s="214"/>
      <c r="Z23959" s="214"/>
      <c r="AA23959" s="217"/>
      <c r="AB23959" s="217"/>
      <c r="AC23959" s="217"/>
      <c r="AD23959" s="213"/>
    </row>
    <row r="23960" spans="20:30" x14ac:dyDescent="0.2">
      <c r="T23960" s="212"/>
      <c r="U23960" s="213"/>
      <c r="V23960" s="213"/>
      <c r="W23960" s="213"/>
      <c r="X23960" s="214"/>
      <c r="Y23960" s="214"/>
      <c r="Z23960" s="214"/>
      <c r="AA23960" s="217"/>
      <c r="AB23960" s="217"/>
      <c r="AC23960" s="217"/>
      <c r="AD23960" s="213"/>
    </row>
    <row r="23961" spans="20:30" x14ac:dyDescent="0.2">
      <c r="T23961" s="212"/>
      <c r="U23961" s="213"/>
      <c r="V23961" s="213"/>
      <c r="W23961" s="213"/>
      <c r="X23961" s="214"/>
      <c r="Y23961" s="214"/>
      <c r="Z23961" s="214"/>
      <c r="AA23961" s="217"/>
      <c r="AB23961" s="217"/>
      <c r="AC23961" s="217"/>
      <c r="AD23961" s="213"/>
    </row>
    <row r="23962" spans="20:30" x14ac:dyDescent="0.2">
      <c r="T23962" s="212"/>
      <c r="U23962" s="213"/>
      <c r="V23962" s="213"/>
      <c r="W23962" s="213"/>
      <c r="X23962" s="214"/>
      <c r="Y23962" s="214"/>
      <c r="Z23962" s="214"/>
      <c r="AA23962" s="217"/>
      <c r="AB23962" s="217"/>
      <c r="AC23962" s="217"/>
      <c r="AD23962" s="213"/>
    </row>
    <row r="23963" spans="20:30" x14ac:dyDescent="0.2">
      <c r="T23963" s="212"/>
      <c r="U23963" s="213"/>
      <c r="V23963" s="213"/>
      <c r="W23963" s="213"/>
      <c r="X23963" s="214"/>
      <c r="Y23963" s="214"/>
      <c r="Z23963" s="214"/>
      <c r="AA23963" s="217"/>
      <c r="AB23963" s="217"/>
      <c r="AC23963" s="217"/>
      <c r="AD23963" s="213"/>
    </row>
    <row r="23964" spans="20:30" x14ac:dyDescent="0.2">
      <c r="T23964" s="212"/>
      <c r="U23964" s="213"/>
      <c r="V23964" s="213"/>
      <c r="W23964" s="213"/>
      <c r="X23964" s="214"/>
      <c r="Y23964" s="214"/>
      <c r="Z23964" s="214"/>
      <c r="AA23964" s="217"/>
      <c r="AB23964" s="217"/>
      <c r="AC23964" s="217"/>
      <c r="AD23964" s="213"/>
    </row>
    <row r="23965" spans="20:30" x14ac:dyDescent="0.2">
      <c r="T23965" s="212"/>
      <c r="U23965" s="213"/>
      <c r="V23965" s="213"/>
      <c r="W23965" s="213"/>
      <c r="X23965" s="214"/>
      <c r="Y23965" s="214"/>
      <c r="Z23965" s="214"/>
      <c r="AA23965" s="217"/>
      <c r="AB23965" s="217"/>
      <c r="AC23965" s="217"/>
      <c r="AD23965" s="213"/>
    </row>
    <row r="23966" spans="20:30" x14ac:dyDescent="0.2">
      <c r="T23966" s="212"/>
      <c r="U23966" s="213"/>
      <c r="V23966" s="213"/>
      <c r="W23966" s="213"/>
      <c r="X23966" s="214"/>
      <c r="Y23966" s="214"/>
      <c r="Z23966" s="214"/>
      <c r="AA23966" s="217"/>
      <c r="AB23966" s="217"/>
      <c r="AC23966" s="217"/>
      <c r="AD23966" s="213"/>
    </row>
    <row r="23967" spans="20:30" x14ac:dyDescent="0.2">
      <c r="T23967" s="212"/>
      <c r="U23967" s="213"/>
      <c r="V23967" s="213"/>
      <c r="W23967" s="213"/>
      <c r="X23967" s="214"/>
      <c r="Y23967" s="214"/>
      <c r="Z23967" s="214"/>
      <c r="AA23967" s="217"/>
      <c r="AB23967" s="217"/>
      <c r="AC23967" s="217"/>
      <c r="AD23967" s="213"/>
    </row>
    <row r="23968" spans="20:30" x14ac:dyDescent="0.2">
      <c r="T23968" s="212"/>
      <c r="U23968" s="213"/>
      <c r="V23968" s="213"/>
      <c r="W23968" s="213"/>
      <c r="X23968" s="214"/>
      <c r="Y23968" s="214"/>
      <c r="Z23968" s="214"/>
      <c r="AA23968" s="217"/>
      <c r="AB23968" s="217"/>
      <c r="AC23968" s="217"/>
      <c r="AD23968" s="213"/>
    </row>
    <row r="23969" spans="20:30" x14ac:dyDescent="0.2">
      <c r="T23969" s="212"/>
      <c r="U23969" s="213"/>
      <c r="V23969" s="213"/>
      <c r="W23969" s="213"/>
      <c r="X23969" s="214"/>
      <c r="Y23969" s="214"/>
      <c r="Z23969" s="214"/>
      <c r="AA23969" s="217"/>
      <c r="AB23969" s="217"/>
      <c r="AC23969" s="217"/>
      <c r="AD23969" s="213"/>
    </row>
    <row r="23970" spans="20:30" x14ac:dyDescent="0.2">
      <c r="T23970" s="212"/>
      <c r="U23970" s="213"/>
      <c r="V23970" s="213"/>
      <c r="W23970" s="213"/>
      <c r="X23970" s="214"/>
      <c r="Y23970" s="214"/>
      <c r="Z23970" s="214"/>
      <c r="AA23970" s="217"/>
      <c r="AB23970" s="217"/>
      <c r="AC23970" s="217"/>
      <c r="AD23970" s="213"/>
    </row>
    <row r="23971" spans="20:30" x14ac:dyDescent="0.2">
      <c r="T23971" s="212"/>
      <c r="U23971" s="213"/>
      <c r="V23971" s="213"/>
      <c r="W23971" s="213"/>
      <c r="X23971" s="214"/>
      <c r="Y23971" s="214"/>
      <c r="Z23971" s="214"/>
      <c r="AA23971" s="217"/>
      <c r="AB23971" s="217"/>
      <c r="AC23971" s="217"/>
      <c r="AD23971" s="213"/>
    </row>
    <row r="23972" spans="20:30" x14ac:dyDescent="0.2">
      <c r="T23972" s="212"/>
      <c r="U23972" s="213"/>
      <c r="V23972" s="213"/>
      <c r="W23972" s="213"/>
      <c r="X23972" s="214"/>
      <c r="Y23972" s="214"/>
      <c r="Z23972" s="214"/>
      <c r="AA23972" s="217"/>
      <c r="AB23972" s="217"/>
      <c r="AC23972" s="217"/>
      <c r="AD23972" s="213"/>
    </row>
    <row r="23973" spans="20:30" x14ac:dyDescent="0.2">
      <c r="T23973" s="212"/>
      <c r="U23973" s="213"/>
      <c r="V23973" s="213"/>
      <c r="W23973" s="213"/>
      <c r="X23973" s="214"/>
      <c r="Y23973" s="214"/>
      <c r="Z23973" s="214"/>
      <c r="AA23973" s="217"/>
      <c r="AB23973" s="217"/>
      <c r="AC23973" s="217"/>
      <c r="AD23973" s="213"/>
    </row>
    <row r="23974" spans="20:30" x14ac:dyDescent="0.2">
      <c r="T23974" s="212"/>
      <c r="U23974" s="213"/>
      <c r="V23974" s="213"/>
      <c r="W23974" s="213"/>
      <c r="X23974" s="214"/>
      <c r="Y23974" s="214"/>
      <c r="Z23974" s="214"/>
      <c r="AA23974" s="217"/>
      <c r="AB23974" s="217"/>
      <c r="AC23974" s="217"/>
      <c r="AD23974" s="213"/>
    </row>
    <row r="23975" spans="20:30" x14ac:dyDescent="0.2">
      <c r="T23975" s="212"/>
      <c r="U23975" s="213"/>
      <c r="V23975" s="213"/>
      <c r="W23975" s="213"/>
      <c r="X23975" s="214"/>
      <c r="Y23975" s="214"/>
      <c r="Z23975" s="214"/>
      <c r="AA23975" s="217"/>
      <c r="AB23975" s="217"/>
      <c r="AC23975" s="217"/>
      <c r="AD23975" s="213"/>
    </row>
    <row r="23976" spans="20:30" x14ac:dyDescent="0.2">
      <c r="T23976" s="212"/>
      <c r="U23976" s="213"/>
      <c r="V23976" s="213"/>
      <c r="W23976" s="213"/>
      <c r="X23976" s="214"/>
      <c r="Y23976" s="214"/>
      <c r="Z23976" s="214"/>
      <c r="AA23976" s="217"/>
      <c r="AB23976" s="217"/>
      <c r="AC23976" s="217"/>
      <c r="AD23976" s="213"/>
    </row>
    <row r="23977" spans="20:30" x14ac:dyDescent="0.2">
      <c r="T23977" s="212"/>
      <c r="U23977" s="213"/>
      <c r="V23977" s="213"/>
      <c r="W23977" s="213"/>
      <c r="X23977" s="214"/>
      <c r="Y23977" s="214"/>
      <c r="Z23977" s="214"/>
      <c r="AA23977" s="217"/>
      <c r="AB23977" s="217"/>
      <c r="AC23977" s="217"/>
      <c r="AD23977" s="213"/>
    </row>
    <row r="23978" spans="20:30" x14ac:dyDescent="0.2">
      <c r="T23978" s="212"/>
      <c r="U23978" s="213"/>
      <c r="V23978" s="213"/>
      <c r="W23978" s="213"/>
      <c r="X23978" s="214"/>
      <c r="Y23978" s="214"/>
      <c r="Z23978" s="214"/>
      <c r="AA23978" s="217"/>
      <c r="AB23978" s="217"/>
      <c r="AC23978" s="217"/>
      <c r="AD23978" s="213"/>
    </row>
    <row r="23979" spans="20:30" x14ac:dyDescent="0.2">
      <c r="T23979" s="212"/>
      <c r="U23979" s="213"/>
      <c r="V23979" s="213"/>
      <c r="W23979" s="213"/>
      <c r="X23979" s="214"/>
      <c r="Y23979" s="214"/>
      <c r="Z23979" s="214"/>
      <c r="AA23979" s="217"/>
      <c r="AB23979" s="217"/>
      <c r="AC23979" s="217"/>
      <c r="AD23979" s="213"/>
    </row>
    <row r="23980" spans="20:30" x14ac:dyDescent="0.2">
      <c r="T23980" s="212"/>
      <c r="U23980" s="213"/>
      <c r="V23980" s="213"/>
      <c r="W23980" s="213"/>
      <c r="X23980" s="214"/>
      <c r="Y23980" s="214"/>
      <c r="Z23980" s="214"/>
      <c r="AA23980" s="217"/>
      <c r="AB23980" s="217"/>
      <c r="AC23980" s="217"/>
      <c r="AD23980" s="213"/>
    </row>
    <row r="23981" spans="20:30" x14ac:dyDescent="0.2">
      <c r="T23981" s="212"/>
      <c r="U23981" s="213"/>
      <c r="V23981" s="213"/>
      <c r="W23981" s="213"/>
      <c r="X23981" s="214"/>
      <c r="Y23981" s="214"/>
      <c r="Z23981" s="214"/>
      <c r="AA23981" s="217"/>
      <c r="AB23981" s="217"/>
      <c r="AC23981" s="217"/>
      <c r="AD23981" s="213"/>
    </row>
    <row r="23982" spans="20:30" x14ac:dyDescent="0.2">
      <c r="T23982" s="212"/>
      <c r="U23982" s="213"/>
      <c r="V23982" s="213"/>
      <c r="W23982" s="213"/>
      <c r="X23982" s="214"/>
      <c r="Y23982" s="214"/>
      <c r="Z23982" s="214"/>
      <c r="AA23982" s="217"/>
      <c r="AB23982" s="217"/>
      <c r="AC23982" s="217"/>
      <c r="AD23982" s="213"/>
    </row>
    <row r="23983" spans="20:30" x14ac:dyDescent="0.2">
      <c r="T23983" s="212"/>
      <c r="U23983" s="213"/>
      <c r="V23983" s="213"/>
      <c r="W23983" s="213"/>
      <c r="X23983" s="214"/>
      <c r="Y23983" s="214"/>
      <c r="Z23983" s="214"/>
      <c r="AA23983" s="217"/>
      <c r="AB23983" s="217"/>
      <c r="AC23983" s="217"/>
      <c r="AD23983" s="213"/>
    </row>
    <row r="23984" spans="20:30" x14ac:dyDescent="0.2">
      <c r="T23984" s="212"/>
      <c r="U23984" s="213"/>
      <c r="V23984" s="213"/>
      <c r="W23984" s="213"/>
      <c r="X23984" s="214"/>
      <c r="Y23984" s="214"/>
      <c r="Z23984" s="214"/>
      <c r="AA23984" s="217"/>
      <c r="AB23984" s="217"/>
      <c r="AC23984" s="217"/>
      <c r="AD23984" s="213"/>
    </row>
    <row r="23985" spans="20:30" x14ac:dyDescent="0.2">
      <c r="T23985" s="212"/>
      <c r="U23985" s="213"/>
      <c r="V23985" s="213"/>
      <c r="W23985" s="213"/>
      <c r="X23985" s="214"/>
      <c r="Y23985" s="214"/>
      <c r="Z23985" s="214"/>
      <c r="AA23985" s="217"/>
      <c r="AB23985" s="217"/>
      <c r="AC23985" s="217"/>
      <c r="AD23985" s="213"/>
    </row>
    <row r="23986" spans="20:30" x14ac:dyDescent="0.2">
      <c r="T23986" s="212"/>
      <c r="U23986" s="213"/>
      <c r="V23986" s="213"/>
      <c r="W23986" s="213"/>
      <c r="X23986" s="214"/>
      <c r="Y23986" s="214"/>
      <c r="Z23986" s="214"/>
      <c r="AA23986" s="217"/>
      <c r="AB23986" s="217"/>
      <c r="AC23986" s="217"/>
      <c r="AD23986" s="213"/>
    </row>
    <row r="23987" spans="20:30" x14ac:dyDescent="0.2">
      <c r="T23987" s="212"/>
      <c r="U23987" s="213"/>
      <c r="V23987" s="213"/>
      <c r="W23987" s="213"/>
      <c r="X23987" s="214"/>
      <c r="Y23987" s="214"/>
      <c r="Z23987" s="214"/>
      <c r="AA23987" s="217"/>
      <c r="AB23987" s="217"/>
      <c r="AC23987" s="217"/>
      <c r="AD23987" s="213"/>
    </row>
    <row r="23988" spans="20:30" x14ac:dyDescent="0.2">
      <c r="T23988" s="212"/>
      <c r="U23988" s="213"/>
      <c r="V23988" s="213"/>
      <c r="W23988" s="213"/>
      <c r="X23988" s="214"/>
      <c r="Y23988" s="214"/>
      <c r="Z23988" s="214"/>
      <c r="AA23988" s="217"/>
      <c r="AB23988" s="217"/>
      <c r="AC23988" s="217"/>
      <c r="AD23988" s="213"/>
    </row>
    <row r="23989" spans="20:30" x14ac:dyDescent="0.2">
      <c r="T23989" s="212"/>
      <c r="U23989" s="213"/>
      <c r="V23989" s="213"/>
      <c r="W23989" s="213"/>
      <c r="X23989" s="214"/>
      <c r="Y23989" s="214"/>
      <c r="Z23989" s="214"/>
      <c r="AA23989" s="217"/>
      <c r="AB23989" s="217"/>
      <c r="AC23989" s="217"/>
      <c r="AD23989" s="213"/>
    </row>
    <row r="23990" spans="20:30" x14ac:dyDescent="0.2">
      <c r="T23990" s="212"/>
      <c r="U23990" s="213"/>
      <c r="V23990" s="213"/>
      <c r="W23990" s="213"/>
      <c r="X23990" s="214"/>
      <c r="Y23990" s="214"/>
      <c r="Z23990" s="214"/>
      <c r="AA23990" s="217"/>
      <c r="AB23990" s="217"/>
      <c r="AC23990" s="217"/>
      <c r="AD23990" s="213"/>
    </row>
    <row r="23991" spans="20:30" x14ac:dyDescent="0.2">
      <c r="T23991" s="212"/>
      <c r="U23991" s="213"/>
      <c r="V23991" s="213"/>
      <c r="W23991" s="213"/>
      <c r="X23991" s="214"/>
      <c r="Y23991" s="214"/>
      <c r="Z23991" s="214"/>
      <c r="AA23991" s="217"/>
      <c r="AB23991" s="217"/>
      <c r="AC23991" s="217"/>
      <c r="AD23991" s="213"/>
    </row>
    <row r="23992" spans="20:30" x14ac:dyDescent="0.2">
      <c r="T23992" s="212"/>
      <c r="U23992" s="213"/>
      <c r="V23992" s="213"/>
      <c r="W23992" s="213"/>
      <c r="X23992" s="214"/>
      <c r="Y23992" s="214"/>
      <c r="Z23992" s="214"/>
      <c r="AA23992" s="217"/>
      <c r="AB23992" s="217"/>
      <c r="AC23992" s="217"/>
      <c r="AD23992" s="213"/>
    </row>
    <row r="23993" spans="20:30" x14ac:dyDescent="0.2">
      <c r="T23993" s="212"/>
      <c r="U23993" s="213"/>
      <c r="V23993" s="213"/>
      <c r="W23993" s="213"/>
      <c r="X23993" s="214"/>
      <c r="Y23993" s="214"/>
      <c r="Z23993" s="214"/>
      <c r="AA23993" s="217"/>
      <c r="AB23993" s="217"/>
      <c r="AC23993" s="217"/>
      <c r="AD23993" s="213"/>
    </row>
    <row r="23994" spans="20:30" x14ac:dyDescent="0.2">
      <c r="T23994" s="212"/>
      <c r="U23994" s="213"/>
      <c r="V23994" s="213"/>
      <c r="W23994" s="213"/>
      <c r="X23994" s="214"/>
      <c r="Y23994" s="214"/>
      <c r="Z23994" s="214"/>
      <c r="AA23994" s="217"/>
      <c r="AB23994" s="217"/>
      <c r="AC23994" s="217"/>
      <c r="AD23994" s="213"/>
    </row>
    <row r="23995" spans="20:30" x14ac:dyDescent="0.2">
      <c r="T23995" s="212"/>
      <c r="U23995" s="213"/>
      <c r="V23995" s="213"/>
      <c r="W23995" s="213"/>
      <c r="X23995" s="214"/>
      <c r="Y23995" s="214"/>
      <c r="Z23995" s="214"/>
      <c r="AA23995" s="217"/>
      <c r="AB23995" s="217"/>
      <c r="AC23995" s="217"/>
      <c r="AD23995" s="213"/>
    </row>
    <row r="23996" spans="20:30" x14ac:dyDescent="0.2">
      <c r="T23996" s="212"/>
      <c r="U23996" s="213"/>
      <c r="V23996" s="213"/>
      <c r="W23996" s="213"/>
      <c r="X23996" s="214"/>
      <c r="Y23996" s="214"/>
      <c r="Z23996" s="214"/>
      <c r="AA23996" s="217"/>
      <c r="AB23996" s="217"/>
      <c r="AC23996" s="217"/>
      <c r="AD23996" s="213"/>
    </row>
    <row r="23997" spans="20:30" x14ac:dyDescent="0.2">
      <c r="T23997" s="212"/>
      <c r="U23997" s="213"/>
      <c r="V23997" s="213"/>
      <c r="W23997" s="213"/>
      <c r="X23997" s="214"/>
      <c r="Y23997" s="214"/>
      <c r="Z23997" s="214"/>
      <c r="AA23997" s="217"/>
      <c r="AB23997" s="217"/>
      <c r="AC23997" s="217"/>
      <c r="AD23997" s="213"/>
    </row>
    <row r="23998" spans="20:30" x14ac:dyDescent="0.2">
      <c r="T23998" s="212"/>
      <c r="U23998" s="213"/>
      <c r="V23998" s="213"/>
      <c r="W23998" s="213"/>
      <c r="X23998" s="214"/>
      <c r="Y23998" s="214"/>
      <c r="Z23998" s="214"/>
      <c r="AA23998" s="217"/>
      <c r="AB23998" s="217"/>
      <c r="AC23998" s="217"/>
      <c r="AD23998" s="213"/>
    </row>
    <row r="23999" spans="20:30" x14ac:dyDescent="0.2">
      <c r="T23999" s="212"/>
      <c r="U23999" s="213"/>
      <c r="V23999" s="213"/>
      <c r="W23999" s="213"/>
      <c r="X23999" s="214"/>
      <c r="Y23999" s="214"/>
      <c r="Z23999" s="214"/>
      <c r="AA23999" s="217"/>
      <c r="AB23999" s="217"/>
      <c r="AC23999" s="217"/>
      <c r="AD23999" s="213"/>
    </row>
    <row r="24000" spans="20:30" x14ac:dyDescent="0.2">
      <c r="T24000" s="212"/>
      <c r="U24000" s="213"/>
      <c r="V24000" s="213"/>
      <c r="W24000" s="213"/>
      <c r="X24000" s="214"/>
      <c r="Y24000" s="214"/>
      <c r="Z24000" s="214"/>
      <c r="AA24000" s="217"/>
      <c r="AB24000" s="217"/>
      <c r="AC24000" s="217"/>
      <c r="AD24000" s="213"/>
    </row>
    <row r="24001" spans="20:30" x14ac:dyDescent="0.2">
      <c r="T24001" s="212"/>
      <c r="U24001" s="213"/>
      <c r="V24001" s="213"/>
      <c r="W24001" s="213"/>
      <c r="X24001" s="214"/>
      <c r="Y24001" s="214"/>
      <c r="Z24001" s="214"/>
      <c r="AA24001" s="217"/>
      <c r="AB24001" s="217"/>
      <c r="AC24001" s="217"/>
      <c r="AD24001" s="213"/>
    </row>
    <row r="24002" spans="20:30" x14ac:dyDescent="0.2">
      <c r="T24002" s="212"/>
      <c r="U24002" s="213"/>
      <c r="V24002" s="213"/>
      <c r="W24002" s="213"/>
      <c r="X24002" s="214"/>
      <c r="Y24002" s="214"/>
      <c r="Z24002" s="214"/>
      <c r="AA24002" s="217"/>
      <c r="AB24002" s="217"/>
      <c r="AC24002" s="217"/>
      <c r="AD24002" s="213"/>
    </row>
    <row r="24003" spans="20:30" x14ac:dyDescent="0.2">
      <c r="T24003" s="212"/>
      <c r="U24003" s="213"/>
      <c r="V24003" s="213"/>
      <c r="W24003" s="213"/>
      <c r="X24003" s="214"/>
      <c r="Y24003" s="214"/>
      <c r="Z24003" s="214"/>
      <c r="AA24003" s="217"/>
      <c r="AB24003" s="217"/>
      <c r="AC24003" s="217"/>
      <c r="AD24003" s="213"/>
    </row>
    <row r="24004" spans="20:30" x14ac:dyDescent="0.2">
      <c r="T24004" s="212"/>
      <c r="U24004" s="213"/>
      <c r="V24004" s="213"/>
      <c r="W24004" s="213"/>
      <c r="X24004" s="214"/>
      <c r="Y24004" s="214"/>
      <c r="Z24004" s="214"/>
      <c r="AA24004" s="217"/>
      <c r="AB24004" s="217"/>
      <c r="AC24004" s="217"/>
      <c r="AD24004" s="213"/>
    </row>
    <row r="24005" spans="20:30" x14ac:dyDescent="0.2">
      <c r="T24005" s="212"/>
      <c r="U24005" s="213"/>
      <c r="V24005" s="213"/>
      <c r="W24005" s="213"/>
      <c r="X24005" s="214"/>
      <c r="Y24005" s="214"/>
      <c r="Z24005" s="214"/>
      <c r="AA24005" s="217"/>
      <c r="AB24005" s="217"/>
      <c r="AC24005" s="217"/>
      <c r="AD24005" s="213"/>
    </row>
    <row r="24006" spans="20:30" x14ac:dyDescent="0.2">
      <c r="T24006" s="212"/>
      <c r="U24006" s="213"/>
      <c r="V24006" s="213"/>
      <c r="W24006" s="213"/>
      <c r="X24006" s="214"/>
      <c r="Y24006" s="214"/>
      <c r="Z24006" s="214"/>
      <c r="AA24006" s="217"/>
      <c r="AB24006" s="217"/>
      <c r="AC24006" s="217"/>
      <c r="AD24006" s="213"/>
    </row>
    <row r="24007" spans="20:30" x14ac:dyDescent="0.2">
      <c r="T24007" s="212"/>
      <c r="U24007" s="213"/>
      <c r="V24007" s="213"/>
      <c r="W24007" s="213"/>
      <c r="X24007" s="214"/>
      <c r="Y24007" s="214"/>
      <c r="Z24007" s="214"/>
      <c r="AA24007" s="217"/>
      <c r="AB24007" s="217"/>
      <c r="AC24007" s="217"/>
      <c r="AD24007" s="213"/>
    </row>
    <row r="24008" spans="20:30" x14ac:dyDescent="0.2">
      <c r="T24008" s="212"/>
      <c r="U24008" s="213"/>
      <c r="V24008" s="213"/>
      <c r="W24008" s="213"/>
      <c r="X24008" s="214"/>
      <c r="Y24008" s="214"/>
      <c r="Z24008" s="214"/>
      <c r="AA24008" s="217"/>
      <c r="AB24008" s="217"/>
      <c r="AC24008" s="217"/>
      <c r="AD24008" s="213"/>
    </row>
    <row r="24009" spans="20:30" x14ac:dyDescent="0.2">
      <c r="T24009" s="212"/>
      <c r="U24009" s="213"/>
      <c r="V24009" s="213"/>
      <c r="W24009" s="213"/>
      <c r="X24009" s="214"/>
      <c r="Y24009" s="214"/>
      <c r="Z24009" s="214"/>
      <c r="AA24009" s="217"/>
      <c r="AB24009" s="217"/>
      <c r="AC24009" s="217"/>
      <c r="AD24009" s="213"/>
    </row>
    <row r="24010" spans="20:30" x14ac:dyDescent="0.2">
      <c r="T24010" s="212"/>
      <c r="U24010" s="213"/>
      <c r="V24010" s="213"/>
      <c r="W24010" s="213"/>
      <c r="X24010" s="214"/>
      <c r="Y24010" s="214"/>
      <c r="Z24010" s="214"/>
      <c r="AA24010" s="217"/>
      <c r="AB24010" s="217"/>
      <c r="AC24010" s="217"/>
      <c r="AD24010" s="213"/>
    </row>
    <row r="24011" spans="20:30" x14ac:dyDescent="0.2">
      <c r="T24011" s="212"/>
      <c r="U24011" s="213"/>
      <c r="V24011" s="213"/>
      <c r="W24011" s="213"/>
      <c r="X24011" s="214"/>
      <c r="Y24011" s="214"/>
      <c r="Z24011" s="214"/>
      <c r="AA24011" s="217"/>
      <c r="AB24011" s="217"/>
      <c r="AC24011" s="217"/>
      <c r="AD24011" s="213"/>
    </row>
    <row r="24012" spans="20:30" x14ac:dyDescent="0.2">
      <c r="T24012" s="212"/>
      <c r="U24012" s="213"/>
      <c r="V24012" s="213"/>
      <c r="W24012" s="213"/>
      <c r="X24012" s="214"/>
      <c r="Y24012" s="214"/>
      <c r="Z24012" s="214"/>
      <c r="AA24012" s="217"/>
      <c r="AB24012" s="217"/>
      <c r="AC24012" s="217"/>
      <c r="AD24012" s="213"/>
    </row>
    <row r="24013" spans="20:30" x14ac:dyDescent="0.2">
      <c r="T24013" s="212"/>
      <c r="U24013" s="213"/>
      <c r="V24013" s="213"/>
      <c r="W24013" s="213"/>
      <c r="X24013" s="214"/>
      <c r="Y24013" s="214"/>
      <c r="Z24013" s="214"/>
      <c r="AA24013" s="217"/>
      <c r="AB24013" s="217"/>
      <c r="AC24013" s="217"/>
      <c r="AD24013" s="213"/>
    </row>
    <row r="24014" spans="20:30" x14ac:dyDescent="0.2">
      <c r="T24014" s="212"/>
      <c r="U24014" s="213"/>
      <c r="V24014" s="213"/>
      <c r="W24014" s="213"/>
      <c r="X24014" s="214"/>
      <c r="Y24014" s="214"/>
      <c r="Z24014" s="214"/>
      <c r="AA24014" s="217"/>
      <c r="AB24014" s="217"/>
      <c r="AC24014" s="217"/>
      <c r="AD24014" s="213"/>
    </row>
    <row r="24015" spans="20:30" x14ac:dyDescent="0.2">
      <c r="T24015" s="212"/>
      <c r="U24015" s="213"/>
      <c r="V24015" s="213"/>
      <c r="W24015" s="213"/>
      <c r="X24015" s="214"/>
      <c r="Y24015" s="214"/>
      <c r="Z24015" s="214"/>
      <c r="AA24015" s="217"/>
      <c r="AB24015" s="217"/>
      <c r="AC24015" s="217"/>
      <c r="AD24015" s="213"/>
    </row>
    <row r="24016" spans="20:30" x14ac:dyDescent="0.2">
      <c r="T24016" s="212"/>
      <c r="U24016" s="213"/>
      <c r="V24016" s="213"/>
      <c r="W24016" s="213"/>
      <c r="X24016" s="214"/>
      <c r="Y24016" s="214"/>
      <c r="Z24016" s="214"/>
      <c r="AA24016" s="217"/>
      <c r="AB24016" s="217"/>
      <c r="AC24016" s="217"/>
      <c r="AD24016" s="213"/>
    </row>
    <row r="24017" spans="20:30" x14ac:dyDescent="0.2">
      <c r="T24017" s="212"/>
      <c r="U24017" s="213"/>
      <c r="V24017" s="213"/>
      <c r="W24017" s="213"/>
      <c r="X24017" s="214"/>
      <c r="Y24017" s="214"/>
      <c r="Z24017" s="214"/>
      <c r="AA24017" s="217"/>
      <c r="AB24017" s="217"/>
      <c r="AC24017" s="217"/>
      <c r="AD24017" s="213"/>
    </row>
    <row r="24018" spans="20:30" x14ac:dyDescent="0.2">
      <c r="T24018" s="212"/>
      <c r="U24018" s="213"/>
      <c r="V24018" s="213"/>
      <c r="W24018" s="213"/>
      <c r="X24018" s="214"/>
      <c r="Y24018" s="214"/>
      <c r="Z24018" s="214"/>
      <c r="AA24018" s="217"/>
      <c r="AB24018" s="217"/>
      <c r="AC24018" s="217"/>
      <c r="AD24018" s="213"/>
    </row>
    <row r="24019" spans="20:30" x14ac:dyDescent="0.2">
      <c r="T24019" s="212"/>
      <c r="U24019" s="213"/>
      <c r="V24019" s="213"/>
      <c r="W24019" s="213"/>
      <c r="X24019" s="214"/>
      <c r="Y24019" s="214"/>
      <c r="Z24019" s="214"/>
      <c r="AA24019" s="217"/>
      <c r="AB24019" s="217"/>
      <c r="AC24019" s="217"/>
      <c r="AD24019" s="213"/>
    </row>
    <row r="24020" spans="20:30" x14ac:dyDescent="0.2">
      <c r="T24020" s="212"/>
      <c r="U24020" s="213"/>
      <c r="V24020" s="213"/>
      <c r="W24020" s="213"/>
      <c r="X24020" s="214"/>
      <c r="Y24020" s="214"/>
      <c r="Z24020" s="214"/>
      <c r="AA24020" s="217"/>
      <c r="AB24020" s="217"/>
      <c r="AC24020" s="217"/>
      <c r="AD24020" s="213"/>
    </row>
    <row r="24021" spans="20:30" x14ac:dyDescent="0.2">
      <c r="T24021" s="212"/>
      <c r="U24021" s="213"/>
      <c r="V24021" s="213"/>
      <c r="W24021" s="213"/>
      <c r="X24021" s="214"/>
      <c r="Y24021" s="214"/>
      <c r="Z24021" s="214"/>
      <c r="AA24021" s="217"/>
      <c r="AB24021" s="217"/>
      <c r="AC24021" s="217"/>
      <c r="AD24021" s="213"/>
    </row>
    <row r="24022" spans="20:30" x14ac:dyDescent="0.2">
      <c r="T24022" s="212"/>
      <c r="U24022" s="213"/>
      <c r="V24022" s="213"/>
      <c r="W24022" s="213"/>
      <c r="X24022" s="214"/>
      <c r="Y24022" s="214"/>
      <c r="Z24022" s="214"/>
      <c r="AA24022" s="217"/>
      <c r="AB24022" s="217"/>
      <c r="AC24022" s="217"/>
      <c r="AD24022" s="213"/>
    </row>
    <row r="24023" spans="20:30" x14ac:dyDescent="0.2">
      <c r="T24023" s="212"/>
      <c r="U24023" s="213"/>
      <c r="V24023" s="213"/>
      <c r="W24023" s="213"/>
      <c r="X24023" s="214"/>
      <c r="Y24023" s="214"/>
      <c r="Z24023" s="214"/>
      <c r="AA24023" s="217"/>
      <c r="AB24023" s="217"/>
      <c r="AC24023" s="217"/>
      <c r="AD24023" s="213"/>
    </row>
    <row r="24024" spans="20:30" x14ac:dyDescent="0.2">
      <c r="T24024" s="212"/>
      <c r="U24024" s="213"/>
      <c r="V24024" s="213"/>
      <c r="W24024" s="213"/>
      <c r="X24024" s="214"/>
      <c r="Y24024" s="214"/>
      <c r="Z24024" s="214"/>
      <c r="AA24024" s="217"/>
      <c r="AB24024" s="217"/>
      <c r="AC24024" s="217"/>
      <c r="AD24024" s="213"/>
    </row>
    <row r="24025" spans="20:30" x14ac:dyDescent="0.2">
      <c r="T24025" s="212"/>
      <c r="U24025" s="213"/>
      <c r="V24025" s="213"/>
      <c r="W24025" s="213"/>
      <c r="X24025" s="214"/>
      <c r="Y24025" s="214"/>
      <c r="Z24025" s="214"/>
      <c r="AA24025" s="217"/>
      <c r="AB24025" s="217"/>
      <c r="AC24025" s="217"/>
      <c r="AD24025" s="213"/>
    </row>
    <row r="24026" spans="20:30" x14ac:dyDescent="0.2">
      <c r="T24026" s="212"/>
      <c r="U24026" s="213"/>
      <c r="V24026" s="213"/>
      <c r="W24026" s="213"/>
      <c r="X24026" s="214"/>
      <c r="Y24026" s="214"/>
      <c r="Z24026" s="214"/>
      <c r="AA24026" s="217"/>
      <c r="AB24026" s="217"/>
      <c r="AC24026" s="217"/>
      <c r="AD24026" s="213"/>
    </row>
    <row r="24027" spans="20:30" x14ac:dyDescent="0.2">
      <c r="T24027" s="212"/>
      <c r="U24027" s="213"/>
      <c r="V24027" s="213"/>
      <c r="W24027" s="213"/>
      <c r="X24027" s="214"/>
      <c r="Y24027" s="214"/>
      <c r="Z24027" s="214"/>
      <c r="AA24027" s="217"/>
      <c r="AB24027" s="217"/>
      <c r="AC24027" s="217"/>
      <c r="AD24027" s="213"/>
    </row>
    <row r="24028" spans="20:30" x14ac:dyDescent="0.2">
      <c r="T24028" s="212"/>
      <c r="U24028" s="213"/>
      <c r="V24028" s="213"/>
      <c r="W24028" s="213"/>
      <c r="X24028" s="214"/>
      <c r="Y24028" s="214"/>
      <c r="Z24028" s="214"/>
      <c r="AA24028" s="217"/>
      <c r="AB24028" s="217"/>
      <c r="AC24028" s="217"/>
      <c r="AD24028" s="213"/>
    </row>
    <row r="24029" spans="20:30" x14ac:dyDescent="0.2">
      <c r="T24029" s="212"/>
      <c r="U24029" s="213"/>
      <c r="V24029" s="213"/>
      <c r="W24029" s="213"/>
      <c r="X24029" s="214"/>
      <c r="Y24029" s="214"/>
      <c r="Z24029" s="214"/>
      <c r="AA24029" s="217"/>
      <c r="AB24029" s="217"/>
      <c r="AC24029" s="217"/>
      <c r="AD24029" s="213"/>
    </row>
    <row r="24030" spans="20:30" x14ac:dyDescent="0.2">
      <c r="T24030" s="212"/>
      <c r="U24030" s="213"/>
      <c r="V24030" s="213"/>
      <c r="W24030" s="213"/>
      <c r="X24030" s="214"/>
      <c r="Y24030" s="214"/>
      <c r="Z24030" s="214"/>
      <c r="AA24030" s="217"/>
      <c r="AB24030" s="217"/>
      <c r="AC24030" s="217"/>
      <c r="AD24030" s="213"/>
    </row>
    <row r="24031" spans="20:30" x14ac:dyDescent="0.2">
      <c r="T24031" s="212"/>
      <c r="U24031" s="213"/>
      <c r="V24031" s="213"/>
      <c r="W24031" s="213"/>
      <c r="X24031" s="214"/>
      <c r="Y24031" s="214"/>
      <c r="Z24031" s="214"/>
      <c r="AA24031" s="217"/>
      <c r="AB24031" s="217"/>
      <c r="AC24031" s="217"/>
      <c r="AD24031" s="213"/>
    </row>
    <row r="24032" spans="20:30" x14ac:dyDescent="0.2">
      <c r="T24032" s="212"/>
      <c r="U24032" s="213"/>
      <c r="V24032" s="213"/>
      <c r="W24032" s="213"/>
      <c r="X24032" s="214"/>
      <c r="Y24032" s="214"/>
      <c r="Z24032" s="214"/>
      <c r="AA24032" s="217"/>
      <c r="AB24032" s="217"/>
      <c r="AC24032" s="217"/>
      <c r="AD24032" s="213"/>
    </row>
    <row r="24033" spans="20:30" x14ac:dyDescent="0.2">
      <c r="T24033" s="212"/>
      <c r="U24033" s="213"/>
      <c r="V24033" s="213"/>
      <c r="W24033" s="213"/>
      <c r="X24033" s="214"/>
      <c r="Y24033" s="214"/>
      <c r="Z24033" s="214"/>
      <c r="AA24033" s="217"/>
      <c r="AB24033" s="217"/>
      <c r="AC24033" s="217"/>
      <c r="AD24033" s="213"/>
    </row>
    <row r="24034" spans="20:30" x14ac:dyDescent="0.2">
      <c r="T24034" s="212"/>
      <c r="U24034" s="213"/>
      <c r="V24034" s="213"/>
      <c r="W24034" s="213"/>
      <c r="X24034" s="214"/>
      <c r="Y24034" s="214"/>
      <c r="Z24034" s="214"/>
      <c r="AA24034" s="217"/>
      <c r="AB24034" s="217"/>
      <c r="AC24034" s="217"/>
      <c r="AD24034" s="213"/>
    </row>
    <row r="24035" spans="20:30" x14ac:dyDescent="0.2">
      <c r="T24035" s="212"/>
      <c r="U24035" s="213"/>
      <c r="V24035" s="213"/>
      <c r="W24035" s="213"/>
      <c r="X24035" s="214"/>
      <c r="Y24035" s="214"/>
      <c r="Z24035" s="214"/>
      <c r="AA24035" s="217"/>
      <c r="AB24035" s="217"/>
      <c r="AC24035" s="217"/>
      <c r="AD24035" s="213"/>
    </row>
    <row r="24036" spans="20:30" x14ac:dyDescent="0.2">
      <c r="T24036" s="212"/>
      <c r="U24036" s="213"/>
      <c r="V24036" s="213"/>
      <c r="W24036" s="213"/>
      <c r="X24036" s="214"/>
      <c r="Y24036" s="214"/>
      <c r="Z24036" s="214"/>
      <c r="AA24036" s="217"/>
      <c r="AB24036" s="217"/>
      <c r="AC24036" s="217"/>
      <c r="AD24036" s="213"/>
    </row>
    <row r="24037" spans="20:30" x14ac:dyDescent="0.2">
      <c r="T24037" s="212"/>
      <c r="U24037" s="213"/>
      <c r="V24037" s="213"/>
      <c r="W24037" s="213"/>
      <c r="X24037" s="214"/>
      <c r="Y24037" s="214"/>
      <c r="Z24037" s="214"/>
      <c r="AA24037" s="217"/>
      <c r="AB24037" s="217"/>
      <c r="AC24037" s="217"/>
      <c r="AD24037" s="213"/>
    </row>
    <row r="24038" spans="20:30" x14ac:dyDescent="0.2">
      <c r="T24038" s="212"/>
      <c r="U24038" s="213"/>
      <c r="V24038" s="213"/>
      <c r="W24038" s="213"/>
      <c r="X24038" s="214"/>
      <c r="Y24038" s="214"/>
      <c r="Z24038" s="214"/>
      <c r="AA24038" s="217"/>
      <c r="AB24038" s="217"/>
      <c r="AC24038" s="217"/>
      <c r="AD24038" s="213"/>
    </row>
    <row r="24039" spans="20:30" x14ac:dyDescent="0.2">
      <c r="T24039" s="212"/>
      <c r="U24039" s="213"/>
      <c r="V24039" s="213"/>
      <c r="W24039" s="213"/>
      <c r="X24039" s="214"/>
      <c r="Y24039" s="214"/>
      <c r="Z24039" s="214"/>
      <c r="AA24039" s="217"/>
      <c r="AB24039" s="217"/>
      <c r="AC24039" s="217"/>
      <c r="AD24039" s="213"/>
    </row>
    <row r="24040" spans="20:30" x14ac:dyDescent="0.2">
      <c r="T24040" s="212"/>
      <c r="U24040" s="213"/>
      <c r="V24040" s="213"/>
      <c r="W24040" s="213"/>
      <c r="X24040" s="214"/>
      <c r="Y24040" s="214"/>
      <c r="Z24040" s="214"/>
      <c r="AA24040" s="217"/>
      <c r="AB24040" s="217"/>
      <c r="AC24040" s="217"/>
      <c r="AD24040" s="213"/>
    </row>
    <row r="24041" spans="20:30" x14ac:dyDescent="0.2">
      <c r="T24041" s="212"/>
      <c r="U24041" s="213"/>
      <c r="V24041" s="213"/>
      <c r="W24041" s="213"/>
      <c r="X24041" s="214"/>
      <c r="Y24041" s="214"/>
      <c r="Z24041" s="214"/>
      <c r="AA24041" s="217"/>
      <c r="AB24041" s="217"/>
      <c r="AC24041" s="217"/>
      <c r="AD24041" s="213"/>
    </row>
    <row r="24042" spans="20:30" x14ac:dyDescent="0.2">
      <c r="T24042" s="212"/>
      <c r="U24042" s="213"/>
      <c r="V24042" s="213"/>
      <c r="W24042" s="213"/>
      <c r="X24042" s="214"/>
      <c r="Y24042" s="214"/>
      <c r="Z24042" s="214"/>
      <c r="AA24042" s="217"/>
      <c r="AB24042" s="217"/>
      <c r="AC24042" s="217"/>
      <c r="AD24042" s="213"/>
    </row>
    <row r="24043" spans="20:30" x14ac:dyDescent="0.2">
      <c r="T24043" s="212"/>
      <c r="U24043" s="213"/>
      <c r="V24043" s="213"/>
      <c r="W24043" s="213"/>
      <c r="X24043" s="214"/>
      <c r="Y24043" s="214"/>
      <c r="Z24043" s="214"/>
      <c r="AA24043" s="217"/>
      <c r="AB24043" s="217"/>
      <c r="AC24043" s="217"/>
      <c r="AD24043" s="213"/>
    </row>
    <row r="24044" spans="20:30" x14ac:dyDescent="0.2">
      <c r="T24044" s="212"/>
      <c r="U24044" s="213"/>
      <c r="V24044" s="213"/>
      <c r="W24044" s="213"/>
      <c r="X24044" s="214"/>
      <c r="Y24044" s="214"/>
      <c r="Z24044" s="214"/>
      <c r="AA24044" s="217"/>
      <c r="AB24044" s="217"/>
      <c r="AC24044" s="217"/>
      <c r="AD24044" s="213"/>
    </row>
    <row r="24045" spans="20:30" x14ac:dyDescent="0.2">
      <c r="T24045" s="212"/>
      <c r="U24045" s="213"/>
      <c r="V24045" s="213"/>
      <c r="W24045" s="213"/>
      <c r="X24045" s="214"/>
      <c r="Y24045" s="214"/>
      <c r="Z24045" s="214"/>
      <c r="AA24045" s="217"/>
      <c r="AB24045" s="217"/>
      <c r="AC24045" s="217"/>
      <c r="AD24045" s="213"/>
    </row>
    <row r="24046" spans="20:30" x14ac:dyDescent="0.2">
      <c r="T24046" s="212"/>
      <c r="U24046" s="213"/>
      <c r="V24046" s="213"/>
      <c r="W24046" s="213"/>
      <c r="X24046" s="214"/>
      <c r="Y24046" s="214"/>
      <c r="Z24046" s="214"/>
      <c r="AA24046" s="217"/>
      <c r="AB24046" s="217"/>
      <c r="AC24046" s="217"/>
      <c r="AD24046" s="213"/>
    </row>
    <row r="24047" spans="20:30" x14ac:dyDescent="0.2">
      <c r="T24047" s="212"/>
      <c r="U24047" s="213"/>
      <c r="V24047" s="213"/>
      <c r="W24047" s="213"/>
      <c r="X24047" s="214"/>
      <c r="Y24047" s="214"/>
      <c r="Z24047" s="214"/>
      <c r="AA24047" s="217"/>
      <c r="AB24047" s="217"/>
      <c r="AC24047" s="217"/>
      <c r="AD24047" s="213"/>
    </row>
    <row r="24048" spans="20:30" x14ac:dyDescent="0.2">
      <c r="T24048" s="212"/>
      <c r="U24048" s="213"/>
      <c r="V24048" s="213"/>
      <c r="W24048" s="213"/>
      <c r="X24048" s="214"/>
      <c r="Y24048" s="214"/>
      <c r="Z24048" s="214"/>
      <c r="AA24048" s="217"/>
      <c r="AB24048" s="217"/>
      <c r="AC24048" s="217"/>
      <c r="AD24048" s="213"/>
    </row>
    <row r="24049" spans="20:30" x14ac:dyDescent="0.2">
      <c r="T24049" s="212"/>
      <c r="U24049" s="213"/>
      <c r="V24049" s="213"/>
      <c r="W24049" s="213"/>
      <c r="X24049" s="214"/>
      <c r="Y24049" s="214"/>
      <c r="Z24049" s="214"/>
      <c r="AA24049" s="217"/>
      <c r="AB24049" s="217"/>
      <c r="AC24049" s="217"/>
      <c r="AD24049" s="213"/>
    </row>
    <row r="24050" spans="20:30" x14ac:dyDescent="0.2">
      <c r="T24050" s="212"/>
      <c r="U24050" s="213"/>
      <c r="V24050" s="213"/>
      <c r="W24050" s="213"/>
      <c r="X24050" s="214"/>
      <c r="Y24050" s="214"/>
      <c r="Z24050" s="214"/>
      <c r="AA24050" s="217"/>
      <c r="AB24050" s="217"/>
      <c r="AC24050" s="217"/>
      <c r="AD24050" s="213"/>
    </row>
    <row r="24051" spans="20:30" x14ac:dyDescent="0.2">
      <c r="T24051" s="212"/>
      <c r="U24051" s="213"/>
      <c r="V24051" s="213"/>
      <c r="W24051" s="213"/>
      <c r="X24051" s="214"/>
      <c r="Y24051" s="214"/>
      <c r="Z24051" s="214"/>
      <c r="AA24051" s="217"/>
      <c r="AB24051" s="217"/>
      <c r="AC24051" s="217"/>
      <c r="AD24051" s="213"/>
    </row>
    <row r="24052" spans="20:30" x14ac:dyDescent="0.2">
      <c r="T24052" s="212"/>
      <c r="U24052" s="213"/>
      <c r="V24052" s="213"/>
      <c r="W24052" s="213"/>
      <c r="X24052" s="214"/>
      <c r="Y24052" s="214"/>
      <c r="Z24052" s="214"/>
      <c r="AA24052" s="217"/>
      <c r="AB24052" s="217"/>
      <c r="AC24052" s="217"/>
      <c r="AD24052" s="213"/>
    </row>
    <row r="24053" spans="20:30" x14ac:dyDescent="0.2">
      <c r="T24053" s="212"/>
      <c r="U24053" s="213"/>
      <c r="V24053" s="213"/>
      <c r="W24053" s="213"/>
      <c r="X24053" s="214"/>
      <c r="Y24053" s="214"/>
      <c r="Z24053" s="214"/>
      <c r="AA24053" s="217"/>
      <c r="AB24053" s="217"/>
      <c r="AC24053" s="217"/>
      <c r="AD24053" s="213"/>
    </row>
    <row r="24054" spans="20:30" x14ac:dyDescent="0.2">
      <c r="T24054" s="212"/>
      <c r="U24054" s="213"/>
      <c r="V24054" s="213"/>
      <c r="W24054" s="213"/>
      <c r="X24054" s="214"/>
      <c r="Y24054" s="214"/>
      <c r="Z24054" s="214"/>
      <c r="AA24054" s="217"/>
      <c r="AB24054" s="217"/>
      <c r="AC24054" s="217"/>
      <c r="AD24054" s="213"/>
    </row>
    <row r="24055" spans="20:30" x14ac:dyDescent="0.2">
      <c r="T24055" s="212"/>
      <c r="U24055" s="213"/>
      <c r="V24055" s="213"/>
      <c r="W24055" s="213"/>
      <c r="X24055" s="214"/>
      <c r="Y24055" s="214"/>
      <c r="Z24055" s="214"/>
      <c r="AA24055" s="217"/>
      <c r="AB24055" s="217"/>
      <c r="AC24055" s="217"/>
      <c r="AD24055" s="213"/>
    </row>
    <row r="24056" spans="20:30" x14ac:dyDescent="0.2">
      <c r="T24056" s="212"/>
      <c r="U24056" s="213"/>
      <c r="V24056" s="213"/>
      <c r="W24056" s="213"/>
      <c r="X24056" s="214"/>
      <c r="Y24056" s="214"/>
      <c r="Z24056" s="214"/>
      <c r="AA24056" s="217"/>
      <c r="AB24056" s="217"/>
      <c r="AC24056" s="217"/>
      <c r="AD24056" s="213"/>
    </row>
    <row r="24057" spans="20:30" x14ac:dyDescent="0.2">
      <c r="T24057" s="212"/>
      <c r="U24057" s="213"/>
      <c r="V24057" s="213"/>
      <c r="W24057" s="213"/>
      <c r="X24057" s="214"/>
      <c r="Y24057" s="214"/>
      <c r="Z24057" s="214"/>
      <c r="AA24057" s="217"/>
      <c r="AB24057" s="217"/>
      <c r="AC24057" s="217"/>
      <c r="AD24057" s="213"/>
    </row>
    <row r="24058" spans="20:30" x14ac:dyDescent="0.2">
      <c r="T24058" s="212"/>
      <c r="U24058" s="213"/>
      <c r="V24058" s="213"/>
      <c r="W24058" s="213"/>
      <c r="X24058" s="214"/>
      <c r="Y24058" s="214"/>
      <c r="Z24058" s="214"/>
      <c r="AA24058" s="217"/>
      <c r="AB24058" s="217"/>
      <c r="AC24058" s="217"/>
      <c r="AD24058" s="213"/>
    </row>
    <row r="24059" spans="20:30" x14ac:dyDescent="0.2">
      <c r="T24059" s="212"/>
      <c r="U24059" s="213"/>
      <c r="V24059" s="213"/>
      <c r="W24059" s="213"/>
      <c r="X24059" s="214"/>
      <c r="Y24059" s="214"/>
      <c r="Z24059" s="214"/>
      <c r="AA24059" s="217"/>
      <c r="AB24059" s="217"/>
      <c r="AC24059" s="217"/>
      <c r="AD24059" s="213"/>
    </row>
    <row r="24060" spans="20:30" x14ac:dyDescent="0.2">
      <c r="T24060" s="212"/>
      <c r="U24060" s="213"/>
      <c r="V24060" s="213"/>
      <c r="W24060" s="213"/>
      <c r="X24060" s="214"/>
      <c r="Y24060" s="214"/>
      <c r="Z24060" s="214"/>
      <c r="AA24060" s="217"/>
      <c r="AB24060" s="217"/>
      <c r="AC24060" s="217"/>
      <c r="AD24060" s="213"/>
    </row>
    <row r="24061" spans="20:30" x14ac:dyDescent="0.2">
      <c r="T24061" s="212"/>
      <c r="U24061" s="213"/>
      <c r="V24061" s="213"/>
      <c r="W24061" s="213"/>
      <c r="X24061" s="214"/>
      <c r="Y24061" s="214"/>
      <c r="Z24061" s="214"/>
      <c r="AA24061" s="217"/>
      <c r="AB24061" s="217"/>
      <c r="AC24061" s="217"/>
      <c r="AD24061" s="213"/>
    </row>
    <row r="24062" spans="20:30" x14ac:dyDescent="0.2">
      <c r="T24062" s="212"/>
      <c r="U24062" s="213"/>
      <c r="V24062" s="213"/>
      <c r="W24062" s="213"/>
      <c r="X24062" s="214"/>
      <c r="Y24062" s="214"/>
      <c r="Z24062" s="214"/>
      <c r="AA24062" s="217"/>
      <c r="AB24062" s="217"/>
      <c r="AC24062" s="217"/>
      <c r="AD24062" s="213"/>
    </row>
    <row r="24063" spans="20:30" x14ac:dyDescent="0.2">
      <c r="T24063" s="212"/>
      <c r="U24063" s="213"/>
      <c r="V24063" s="213"/>
      <c r="W24063" s="213"/>
      <c r="X24063" s="214"/>
      <c r="Y24063" s="214"/>
      <c r="Z24063" s="214"/>
      <c r="AA24063" s="217"/>
      <c r="AB24063" s="217"/>
      <c r="AC24063" s="217"/>
      <c r="AD24063" s="213"/>
    </row>
    <row r="24064" spans="20:30" x14ac:dyDescent="0.2">
      <c r="T24064" s="212"/>
      <c r="U24064" s="213"/>
      <c r="V24064" s="213"/>
      <c r="W24064" s="213"/>
      <c r="X24064" s="214"/>
      <c r="Y24064" s="214"/>
      <c r="Z24064" s="214"/>
      <c r="AA24064" s="217"/>
      <c r="AB24064" s="217"/>
      <c r="AC24064" s="217"/>
      <c r="AD24064" s="213"/>
    </row>
    <row r="24065" spans="20:30" x14ac:dyDescent="0.2">
      <c r="T24065" s="212"/>
      <c r="U24065" s="213"/>
      <c r="V24065" s="213"/>
      <c r="W24065" s="213"/>
      <c r="X24065" s="214"/>
      <c r="Y24065" s="214"/>
      <c r="Z24065" s="214"/>
      <c r="AA24065" s="217"/>
      <c r="AB24065" s="217"/>
      <c r="AC24065" s="217"/>
      <c r="AD24065" s="213"/>
    </row>
    <row r="24066" spans="20:30" x14ac:dyDescent="0.2">
      <c r="T24066" s="212"/>
      <c r="U24066" s="213"/>
      <c r="V24066" s="213"/>
      <c r="W24066" s="213"/>
      <c r="X24066" s="214"/>
      <c r="Y24066" s="214"/>
      <c r="Z24066" s="214"/>
      <c r="AA24066" s="217"/>
      <c r="AB24066" s="217"/>
      <c r="AC24066" s="217"/>
      <c r="AD24066" s="213"/>
    </row>
    <row r="24067" spans="20:30" x14ac:dyDescent="0.2">
      <c r="T24067" s="212"/>
      <c r="U24067" s="213"/>
      <c r="V24067" s="213"/>
      <c r="W24067" s="213"/>
      <c r="X24067" s="214"/>
      <c r="Y24067" s="214"/>
      <c r="Z24067" s="214"/>
      <c r="AA24067" s="217"/>
      <c r="AB24067" s="217"/>
      <c r="AC24067" s="217"/>
      <c r="AD24067" s="213"/>
    </row>
    <row r="24068" spans="20:30" x14ac:dyDescent="0.2">
      <c r="T24068" s="212"/>
      <c r="U24068" s="213"/>
      <c r="V24068" s="213"/>
      <c r="W24068" s="213"/>
      <c r="X24068" s="214"/>
      <c r="Y24068" s="214"/>
      <c r="Z24068" s="214"/>
      <c r="AA24068" s="217"/>
      <c r="AB24068" s="217"/>
      <c r="AC24068" s="217"/>
      <c r="AD24068" s="213"/>
    </row>
    <row r="24069" spans="20:30" x14ac:dyDescent="0.2">
      <c r="T24069" s="212"/>
      <c r="U24069" s="213"/>
      <c r="V24069" s="213"/>
      <c r="W24069" s="213"/>
      <c r="X24069" s="214"/>
      <c r="Y24069" s="214"/>
      <c r="Z24069" s="214"/>
      <c r="AA24069" s="217"/>
      <c r="AB24069" s="217"/>
      <c r="AC24069" s="217"/>
      <c r="AD24069" s="213"/>
    </row>
    <row r="24070" spans="20:30" x14ac:dyDescent="0.2">
      <c r="T24070" s="212"/>
      <c r="U24070" s="213"/>
      <c r="V24070" s="213"/>
      <c r="W24070" s="213"/>
      <c r="X24070" s="214"/>
      <c r="Y24070" s="214"/>
      <c r="Z24070" s="214"/>
      <c r="AA24070" s="217"/>
      <c r="AB24070" s="217"/>
      <c r="AC24070" s="217"/>
      <c r="AD24070" s="213"/>
    </row>
    <row r="24071" spans="20:30" x14ac:dyDescent="0.2">
      <c r="T24071" s="212"/>
      <c r="U24071" s="213"/>
      <c r="V24071" s="213"/>
      <c r="W24071" s="213"/>
      <c r="X24071" s="214"/>
      <c r="Y24071" s="214"/>
      <c r="Z24071" s="214"/>
      <c r="AA24071" s="217"/>
      <c r="AB24071" s="217"/>
      <c r="AC24071" s="217"/>
      <c r="AD24071" s="213"/>
    </row>
    <row r="24072" spans="20:30" x14ac:dyDescent="0.2">
      <c r="T24072" s="212"/>
      <c r="U24072" s="213"/>
      <c r="V24072" s="213"/>
      <c r="W24072" s="213"/>
      <c r="X24072" s="214"/>
      <c r="Y24072" s="214"/>
      <c r="Z24072" s="214"/>
      <c r="AA24072" s="217"/>
      <c r="AB24072" s="217"/>
      <c r="AC24072" s="217"/>
      <c r="AD24072" s="213"/>
    </row>
    <row r="24073" spans="20:30" x14ac:dyDescent="0.2">
      <c r="T24073" s="212"/>
      <c r="U24073" s="213"/>
      <c r="V24073" s="213"/>
      <c r="W24073" s="213"/>
      <c r="X24073" s="214"/>
      <c r="Y24073" s="214"/>
      <c r="Z24073" s="214"/>
      <c r="AA24073" s="217"/>
      <c r="AB24073" s="217"/>
      <c r="AC24073" s="217"/>
      <c r="AD24073" s="213"/>
    </row>
    <row r="24074" spans="20:30" x14ac:dyDescent="0.2">
      <c r="T24074" s="212"/>
      <c r="U24074" s="213"/>
      <c r="V24074" s="213"/>
      <c r="W24074" s="213"/>
      <c r="X24074" s="214"/>
      <c r="Y24074" s="214"/>
      <c r="Z24074" s="214"/>
      <c r="AA24074" s="217"/>
      <c r="AB24074" s="217"/>
      <c r="AC24074" s="217"/>
      <c r="AD24074" s="213"/>
    </row>
    <row r="24075" spans="20:30" x14ac:dyDescent="0.2">
      <c r="T24075" s="212"/>
      <c r="U24075" s="213"/>
      <c r="V24075" s="213"/>
      <c r="W24075" s="213"/>
      <c r="X24075" s="214"/>
      <c r="Y24075" s="214"/>
      <c r="Z24075" s="214"/>
      <c r="AA24075" s="217"/>
      <c r="AB24075" s="217"/>
      <c r="AC24075" s="217"/>
      <c r="AD24075" s="213"/>
    </row>
    <row r="24076" spans="20:30" x14ac:dyDescent="0.2">
      <c r="T24076" s="212"/>
      <c r="U24076" s="213"/>
      <c r="V24076" s="213"/>
      <c r="W24076" s="213"/>
      <c r="X24076" s="214"/>
      <c r="Y24076" s="214"/>
      <c r="Z24076" s="214"/>
      <c r="AA24076" s="217"/>
      <c r="AB24076" s="217"/>
      <c r="AC24076" s="217"/>
      <c r="AD24076" s="213"/>
    </row>
    <row r="24077" spans="20:30" x14ac:dyDescent="0.2">
      <c r="T24077" s="212"/>
      <c r="U24077" s="213"/>
      <c r="V24077" s="213"/>
      <c r="W24077" s="213"/>
      <c r="X24077" s="214"/>
      <c r="Y24077" s="214"/>
      <c r="Z24077" s="214"/>
      <c r="AA24077" s="217"/>
      <c r="AB24077" s="217"/>
      <c r="AC24077" s="217"/>
      <c r="AD24077" s="213"/>
    </row>
    <row r="24078" spans="20:30" x14ac:dyDescent="0.2">
      <c r="T24078" s="212"/>
      <c r="U24078" s="213"/>
      <c r="V24078" s="213"/>
      <c r="W24078" s="213"/>
      <c r="X24078" s="214"/>
      <c r="Y24078" s="214"/>
      <c r="Z24078" s="214"/>
      <c r="AA24078" s="217"/>
      <c r="AB24078" s="217"/>
      <c r="AC24078" s="217"/>
      <c r="AD24078" s="213"/>
    </row>
    <row r="24079" spans="20:30" x14ac:dyDescent="0.2">
      <c r="T24079" s="212"/>
      <c r="U24079" s="213"/>
      <c r="V24079" s="213"/>
      <c r="W24079" s="213"/>
      <c r="X24079" s="214"/>
      <c r="Y24079" s="214"/>
      <c r="Z24079" s="214"/>
      <c r="AA24079" s="217"/>
      <c r="AB24079" s="217"/>
      <c r="AC24079" s="217"/>
      <c r="AD24079" s="213"/>
    </row>
    <row r="24080" spans="20:30" x14ac:dyDescent="0.2">
      <c r="T24080" s="212"/>
      <c r="U24080" s="213"/>
      <c r="V24080" s="213"/>
      <c r="W24080" s="213"/>
      <c r="X24080" s="214"/>
      <c r="Y24080" s="214"/>
      <c r="Z24080" s="214"/>
      <c r="AA24080" s="217"/>
      <c r="AB24080" s="217"/>
      <c r="AC24080" s="217"/>
      <c r="AD24080" s="213"/>
    </row>
    <row r="24081" spans="20:30" x14ac:dyDescent="0.2">
      <c r="T24081" s="212"/>
      <c r="U24081" s="213"/>
      <c r="V24081" s="213"/>
      <c r="W24081" s="213"/>
      <c r="X24081" s="214"/>
      <c r="Y24081" s="214"/>
      <c r="Z24081" s="214"/>
      <c r="AA24081" s="217"/>
      <c r="AB24081" s="217"/>
      <c r="AC24081" s="217"/>
      <c r="AD24081" s="213"/>
    </row>
    <row r="24082" spans="20:30" x14ac:dyDescent="0.2">
      <c r="T24082" s="212"/>
      <c r="U24082" s="213"/>
      <c r="V24082" s="213"/>
      <c r="W24082" s="213"/>
      <c r="X24082" s="214"/>
      <c r="Y24082" s="214"/>
      <c r="Z24082" s="214"/>
      <c r="AA24082" s="217"/>
      <c r="AB24082" s="217"/>
      <c r="AC24082" s="217"/>
      <c r="AD24082" s="213"/>
    </row>
    <row r="24083" spans="20:30" x14ac:dyDescent="0.2">
      <c r="T24083" s="212"/>
      <c r="U24083" s="213"/>
      <c r="V24083" s="213"/>
      <c r="W24083" s="213"/>
      <c r="X24083" s="214"/>
      <c r="Y24083" s="214"/>
      <c r="Z24083" s="214"/>
      <c r="AA24083" s="217"/>
      <c r="AB24083" s="217"/>
      <c r="AC24083" s="217"/>
      <c r="AD24083" s="213"/>
    </row>
    <row r="24084" spans="20:30" x14ac:dyDescent="0.2">
      <c r="T24084" s="212"/>
      <c r="U24084" s="213"/>
      <c r="V24084" s="213"/>
      <c r="W24084" s="213"/>
      <c r="X24084" s="214"/>
      <c r="Y24084" s="214"/>
      <c r="Z24084" s="214"/>
      <c r="AA24084" s="217"/>
      <c r="AB24084" s="217"/>
      <c r="AC24084" s="217"/>
      <c r="AD24084" s="213"/>
    </row>
    <row r="24085" spans="20:30" x14ac:dyDescent="0.2">
      <c r="T24085" s="212"/>
      <c r="U24085" s="213"/>
      <c r="V24085" s="213"/>
      <c r="W24085" s="213"/>
      <c r="X24085" s="214"/>
      <c r="Y24085" s="214"/>
      <c r="Z24085" s="214"/>
      <c r="AA24085" s="217"/>
      <c r="AB24085" s="217"/>
      <c r="AC24085" s="217"/>
      <c r="AD24085" s="213"/>
    </row>
    <row r="24086" spans="20:30" x14ac:dyDescent="0.2">
      <c r="T24086" s="212"/>
      <c r="U24086" s="213"/>
      <c r="V24086" s="213"/>
      <c r="W24086" s="213"/>
      <c r="X24086" s="214"/>
      <c r="Y24086" s="214"/>
      <c r="Z24086" s="214"/>
      <c r="AA24086" s="217"/>
      <c r="AB24086" s="217"/>
      <c r="AC24086" s="217"/>
      <c r="AD24086" s="213"/>
    </row>
    <row r="24087" spans="20:30" x14ac:dyDescent="0.2">
      <c r="T24087" s="212"/>
      <c r="U24087" s="213"/>
      <c r="V24087" s="213"/>
      <c r="W24087" s="213"/>
      <c r="X24087" s="214"/>
      <c r="Y24087" s="214"/>
      <c r="Z24087" s="214"/>
      <c r="AA24087" s="217"/>
      <c r="AB24087" s="217"/>
      <c r="AC24087" s="217"/>
      <c r="AD24087" s="213"/>
    </row>
    <row r="24088" spans="20:30" x14ac:dyDescent="0.2">
      <c r="T24088" s="212"/>
      <c r="U24088" s="213"/>
      <c r="V24088" s="213"/>
      <c r="W24088" s="213"/>
      <c r="X24088" s="214"/>
      <c r="Y24088" s="214"/>
      <c r="Z24088" s="214"/>
      <c r="AA24088" s="217"/>
      <c r="AB24088" s="217"/>
      <c r="AC24088" s="217"/>
      <c r="AD24088" s="213"/>
    </row>
    <row r="24089" spans="20:30" x14ac:dyDescent="0.2">
      <c r="T24089" s="212"/>
      <c r="U24089" s="213"/>
      <c r="V24089" s="213"/>
      <c r="W24089" s="213"/>
      <c r="X24089" s="214"/>
      <c r="Y24089" s="214"/>
      <c r="Z24089" s="214"/>
      <c r="AA24089" s="217"/>
      <c r="AB24089" s="217"/>
      <c r="AC24089" s="217"/>
      <c r="AD24089" s="213"/>
    </row>
    <row r="24090" spans="20:30" x14ac:dyDescent="0.2">
      <c r="T24090" s="212"/>
      <c r="U24090" s="213"/>
      <c r="V24090" s="213"/>
      <c r="W24090" s="213"/>
      <c r="X24090" s="214"/>
      <c r="Y24090" s="214"/>
      <c r="Z24090" s="214"/>
      <c r="AA24090" s="217"/>
      <c r="AB24090" s="217"/>
      <c r="AC24090" s="217"/>
      <c r="AD24090" s="213"/>
    </row>
    <row r="24091" spans="20:30" x14ac:dyDescent="0.2">
      <c r="T24091" s="212"/>
      <c r="U24091" s="213"/>
      <c r="V24091" s="213"/>
      <c r="W24091" s="213"/>
      <c r="X24091" s="214"/>
      <c r="Y24091" s="214"/>
      <c r="Z24091" s="214"/>
      <c r="AA24091" s="217"/>
      <c r="AB24091" s="217"/>
      <c r="AC24091" s="217"/>
      <c r="AD24091" s="213"/>
    </row>
    <row r="24092" spans="20:30" x14ac:dyDescent="0.2">
      <c r="T24092" s="212"/>
      <c r="U24092" s="213"/>
      <c r="V24092" s="213"/>
      <c r="W24092" s="213"/>
      <c r="X24092" s="214"/>
      <c r="Y24092" s="214"/>
      <c r="Z24092" s="214"/>
      <c r="AA24092" s="217"/>
      <c r="AB24092" s="217"/>
      <c r="AC24092" s="217"/>
      <c r="AD24092" s="213"/>
    </row>
    <row r="24093" spans="20:30" x14ac:dyDescent="0.2">
      <c r="T24093" s="212"/>
      <c r="U24093" s="213"/>
      <c r="V24093" s="213"/>
      <c r="W24093" s="213"/>
      <c r="X24093" s="214"/>
      <c r="Y24093" s="214"/>
      <c r="Z24093" s="214"/>
      <c r="AA24093" s="217"/>
      <c r="AB24093" s="217"/>
      <c r="AC24093" s="217"/>
      <c r="AD24093" s="213"/>
    </row>
    <row r="24094" spans="20:30" x14ac:dyDescent="0.2">
      <c r="T24094" s="212"/>
      <c r="U24094" s="213"/>
      <c r="V24094" s="213"/>
      <c r="W24094" s="213"/>
      <c r="X24094" s="214"/>
      <c r="Y24094" s="214"/>
      <c r="Z24094" s="214"/>
      <c r="AA24094" s="217"/>
      <c r="AB24094" s="217"/>
      <c r="AC24094" s="217"/>
      <c r="AD24094" s="213"/>
    </row>
    <row r="24095" spans="20:30" x14ac:dyDescent="0.2">
      <c r="T24095" s="212"/>
      <c r="U24095" s="213"/>
      <c r="V24095" s="213"/>
      <c r="W24095" s="213"/>
      <c r="X24095" s="214"/>
      <c r="Y24095" s="214"/>
      <c r="Z24095" s="214"/>
      <c r="AA24095" s="217"/>
      <c r="AB24095" s="217"/>
      <c r="AC24095" s="217"/>
      <c r="AD24095" s="213"/>
    </row>
    <row r="24096" spans="20:30" x14ac:dyDescent="0.2">
      <c r="T24096" s="212"/>
      <c r="U24096" s="213"/>
      <c r="V24096" s="213"/>
      <c r="W24096" s="213"/>
      <c r="X24096" s="214"/>
      <c r="Y24096" s="214"/>
      <c r="Z24096" s="214"/>
      <c r="AA24096" s="217"/>
      <c r="AB24096" s="217"/>
      <c r="AC24096" s="217"/>
      <c r="AD24096" s="213"/>
    </row>
    <row r="24097" spans="20:30" x14ac:dyDescent="0.2">
      <c r="T24097" s="212"/>
      <c r="U24097" s="213"/>
      <c r="V24097" s="213"/>
      <c r="W24097" s="213"/>
      <c r="X24097" s="214"/>
      <c r="Y24097" s="214"/>
      <c r="Z24097" s="214"/>
      <c r="AA24097" s="217"/>
      <c r="AB24097" s="217"/>
      <c r="AC24097" s="217"/>
      <c r="AD24097" s="213"/>
    </row>
    <row r="24098" spans="20:30" x14ac:dyDescent="0.2">
      <c r="T24098" s="212"/>
      <c r="U24098" s="213"/>
      <c r="V24098" s="213"/>
      <c r="W24098" s="213"/>
      <c r="X24098" s="214"/>
      <c r="Y24098" s="214"/>
      <c r="Z24098" s="214"/>
      <c r="AA24098" s="217"/>
      <c r="AB24098" s="217"/>
      <c r="AC24098" s="217"/>
      <c r="AD24098" s="213"/>
    </row>
    <row r="24099" spans="20:30" x14ac:dyDescent="0.2">
      <c r="T24099" s="212"/>
      <c r="U24099" s="213"/>
      <c r="V24099" s="213"/>
      <c r="W24099" s="213"/>
      <c r="X24099" s="214"/>
      <c r="Y24099" s="214"/>
      <c r="Z24099" s="214"/>
      <c r="AA24099" s="217"/>
      <c r="AB24099" s="217"/>
      <c r="AC24099" s="217"/>
      <c r="AD24099" s="213"/>
    </row>
    <row r="24100" spans="20:30" x14ac:dyDescent="0.2">
      <c r="T24100" s="212"/>
      <c r="U24100" s="213"/>
      <c r="V24100" s="213"/>
      <c r="W24100" s="213"/>
      <c r="X24100" s="214"/>
      <c r="Y24100" s="214"/>
      <c r="Z24100" s="214"/>
      <c r="AA24100" s="217"/>
      <c r="AB24100" s="217"/>
      <c r="AC24100" s="217"/>
      <c r="AD24100" s="213"/>
    </row>
    <row r="24101" spans="20:30" x14ac:dyDescent="0.2">
      <c r="T24101" s="212"/>
      <c r="U24101" s="213"/>
      <c r="V24101" s="213"/>
      <c r="W24101" s="213"/>
      <c r="X24101" s="214"/>
      <c r="Y24101" s="214"/>
      <c r="Z24101" s="214"/>
      <c r="AA24101" s="217"/>
      <c r="AB24101" s="217"/>
      <c r="AC24101" s="217"/>
      <c r="AD24101" s="213"/>
    </row>
    <row r="24102" spans="20:30" x14ac:dyDescent="0.2">
      <c r="T24102" s="212"/>
      <c r="U24102" s="213"/>
      <c r="V24102" s="213"/>
      <c r="W24102" s="213"/>
      <c r="X24102" s="214"/>
      <c r="Y24102" s="214"/>
      <c r="Z24102" s="214"/>
      <c r="AA24102" s="217"/>
      <c r="AB24102" s="217"/>
      <c r="AC24102" s="217"/>
      <c r="AD24102" s="213"/>
    </row>
    <row r="24103" spans="20:30" x14ac:dyDescent="0.2">
      <c r="T24103" s="212"/>
      <c r="U24103" s="213"/>
      <c r="V24103" s="213"/>
      <c r="W24103" s="213"/>
      <c r="X24103" s="214"/>
      <c r="Y24103" s="214"/>
      <c r="Z24103" s="214"/>
      <c r="AA24103" s="217"/>
      <c r="AB24103" s="217"/>
      <c r="AC24103" s="217"/>
      <c r="AD24103" s="213"/>
    </row>
    <row r="24104" spans="20:30" x14ac:dyDescent="0.2">
      <c r="T24104" s="212"/>
      <c r="U24104" s="213"/>
      <c r="V24104" s="213"/>
      <c r="W24104" s="213"/>
      <c r="X24104" s="214"/>
      <c r="Y24104" s="214"/>
      <c r="Z24104" s="214"/>
      <c r="AA24104" s="217"/>
      <c r="AB24104" s="217"/>
      <c r="AC24104" s="217"/>
      <c r="AD24104" s="213"/>
    </row>
    <row r="24105" spans="20:30" x14ac:dyDescent="0.2">
      <c r="T24105" s="212"/>
      <c r="U24105" s="213"/>
      <c r="V24105" s="213"/>
      <c r="W24105" s="213"/>
      <c r="X24105" s="214"/>
      <c r="Y24105" s="214"/>
      <c r="Z24105" s="214"/>
      <c r="AA24105" s="217"/>
      <c r="AB24105" s="217"/>
      <c r="AC24105" s="217"/>
      <c r="AD24105" s="213"/>
    </row>
    <row r="24106" spans="20:30" x14ac:dyDescent="0.2">
      <c r="T24106" s="212"/>
      <c r="U24106" s="213"/>
      <c r="V24106" s="213"/>
      <c r="W24106" s="213"/>
      <c r="X24106" s="214"/>
      <c r="Y24106" s="214"/>
      <c r="Z24106" s="214"/>
      <c r="AA24106" s="217"/>
      <c r="AB24106" s="217"/>
      <c r="AC24106" s="217"/>
      <c r="AD24106" s="213"/>
    </row>
    <row r="24107" spans="20:30" x14ac:dyDescent="0.2">
      <c r="T24107" s="212"/>
      <c r="U24107" s="213"/>
      <c r="V24107" s="213"/>
      <c r="W24107" s="213"/>
      <c r="X24107" s="214"/>
      <c r="Y24107" s="214"/>
      <c r="Z24107" s="214"/>
      <c r="AA24107" s="217"/>
      <c r="AB24107" s="217"/>
      <c r="AC24107" s="217"/>
      <c r="AD24107" s="213"/>
    </row>
    <row r="24108" spans="20:30" x14ac:dyDescent="0.2">
      <c r="T24108" s="212"/>
      <c r="U24108" s="213"/>
      <c r="V24108" s="213"/>
      <c r="W24108" s="213"/>
      <c r="X24108" s="214"/>
      <c r="Y24108" s="214"/>
      <c r="Z24108" s="214"/>
      <c r="AA24108" s="217"/>
      <c r="AB24108" s="217"/>
      <c r="AC24108" s="217"/>
      <c r="AD24108" s="213"/>
    </row>
    <row r="24109" spans="20:30" x14ac:dyDescent="0.2">
      <c r="T24109" s="212"/>
      <c r="U24109" s="213"/>
      <c r="V24109" s="213"/>
      <c r="W24109" s="213"/>
      <c r="X24109" s="214"/>
      <c r="Y24109" s="214"/>
      <c r="Z24109" s="214"/>
      <c r="AA24109" s="217"/>
      <c r="AB24109" s="217"/>
      <c r="AC24109" s="217"/>
      <c r="AD24109" s="213"/>
    </row>
    <row r="24110" spans="20:30" x14ac:dyDescent="0.2">
      <c r="T24110" s="212"/>
      <c r="U24110" s="213"/>
      <c r="V24110" s="213"/>
      <c r="W24110" s="213"/>
      <c r="X24110" s="214"/>
      <c r="Y24110" s="214"/>
      <c r="Z24110" s="214"/>
      <c r="AA24110" s="217"/>
      <c r="AB24110" s="217"/>
      <c r="AC24110" s="217"/>
      <c r="AD24110" s="213"/>
    </row>
    <row r="24111" spans="20:30" x14ac:dyDescent="0.2">
      <c r="T24111" s="212"/>
      <c r="U24111" s="213"/>
      <c r="V24111" s="213"/>
      <c r="W24111" s="213"/>
      <c r="X24111" s="214"/>
      <c r="Y24111" s="214"/>
      <c r="Z24111" s="214"/>
      <c r="AA24111" s="217"/>
      <c r="AB24111" s="217"/>
      <c r="AC24111" s="217"/>
      <c r="AD24111" s="213"/>
    </row>
    <row r="24112" spans="20:30" x14ac:dyDescent="0.2">
      <c r="T24112" s="212"/>
      <c r="U24112" s="213"/>
      <c r="V24112" s="213"/>
      <c r="W24112" s="213"/>
      <c r="X24112" s="214"/>
      <c r="Y24112" s="214"/>
      <c r="Z24112" s="214"/>
      <c r="AA24112" s="217"/>
      <c r="AB24112" s="217"/>
      <c r="AC24112" s="217"/>
      <c r="AD24112" s="213"/>
    </row>
    <row r="24113" spans="20:30" x14ac:dyDescent="0.2">
      <c r="T24113" s="212"/>
      <c r="U24113" s="213"/>
      <c r="V24113" s="213"/>
      <c r="W24113" s="213"/>
      <c r="X24113" s="214"/>
      <c r="Y24113" s="214"/>
      <c r="Z24113" s="214"/>
      <c r="AA24113" s="217"/>
      <c r="AB24113" s="217"/>
      <c r="AC24113" s="217"/>
      <c r="AD24113" s="213"/>
    </row>
    <row r="24114" spans="20:30" x14ac:dyDescent="0.2">
      <c r="T24114" s="212"/>
      <c r="U24114" s="213"/>
      <c r="V24114" s="213"/>
      <c r="W24114" s="213"/>
      <c r="X24114" s="214"/>
      <c r="Y24114" s="214"/>
      <c r="Z24114" s="214"/>
      <c r="AA24114" s="217"/>
      <c r="AB24114" s="217"/>
      <c r="AC24114" s="217"/>
      <c r="AD24114" s="213"/>
    </row>
    <row r="24115" spans="20:30" x14ac:dyDescent="0.2">
      <c r="T24115" s="212"/>
      <c r="U24115" s="213"/>
      <c r="V24115" s="213"/>
      <c r="W24115" s="213"/>
      <c r="X24115" s="214"/>
      <c r="Y24115" s="214"/>
      <c r="Z24115" s="214"/>
      <c r="AA24115" s="217"/>
      <c r="AB24115" s="217"/>
      <c r="AC24115" s="217"/>
      <c r="AD24115" s="213"/>
    </row>
    <row r="24116" spans="20:30" x14ac:dyDescent="0.2">
      <c r="T24116" s="212"/>
      <c r="U24116" s="213"/>
      <c r="V24116" s="213"/>
      <c r="W24116" s="213"/>
      <c r="X24116" s="214"/>
      <c r="Y24116" s="214"/>
      <c r="Z24116" s="214"/>
      <c r="AA24116" s="217"/>
      <c r="AB24116" s="217"/>
      <c r="AC24116" s="217"/>
      <c r="AD24116" s="213"/>
    </row>
    <row r="24117" spans="20:30" x14ac:dyDescent="0.2">
      <c r="T24117" s="212"/>
      <c r="U24117" s="213"/>
      <c r="V24117" s="213"/>
      <c r="W24117" s="213"/>
      <c r="X24117" s="214"/>
      <c r="Y24117" s="214"/>
      <c r="Z24117" s="214"/>
      <c r="AA24117" s="217"/>
      <c r="AB24117" s="217"/>
      <c r="AC24117" s="217"/>
      <c r="AD24117" s="213"/>
    </row>
    <row r="24118" spans="20:30" x14ac:dyDescent="0.2">
      <c r="T24118" s="212"/>
      <c r="U24118" s="213"/>
      <c r="V24118" s="213"/>
      <c r="W24118" s="213"/>
      <c r="X24118" s="214"/>
      <c r="Y24118" s="214"/>
      <c r="Z24118" s="214"/>
      <c r="AA24118" s="217"/>
      <c r="AB24118" s="217"/>
      <c r="AC24118" s="217"/>
      <c r="AD24118" s="213"/>
    </row>
    <row r="24119" spans="20:30" x14ac:dyDescent="0.2">
      <c r="T24119" s="212"/>
      <c r="U24119" s="213"/>
      <c r="V24119" s="213"/>
      <c r="W24119" s="213"/>
      <c r="X24119" s="214"/>
      <c r="Y24119" s="214"/>
      <c r="Z24119" s="214"/>
      <c r="AA24119" s="217"/>
      <c r="AB24119" s="217"/>
      <c r="AC24119" s="217"/>
      <c r="AD24119" s="213"/>
    </row>
    <row r="24120" spans="20:30" x14ac:dyDescent="0.2">
      <c r="T24120" s="212"/>
      <c r="U24120" s="213"/>
      <c r="V24120" s="213"/>
      <c r="W24120" s="213"/>
      <c r="X24120" s="214"/>
      <c r="Y24120" s="214"/>
      <c r="Z24120" s="214"/>
      <c r="AA24120" s="217"/>
      <c r="AB24120" s="217"/>
      <c r="AC24120" s="217"/>
      <c r="AD24120" s="213"/>
    </row>
    <row r="24121" spans="20:30" x14ac:dyDescent="0.2">
      <c r="T24121" s="212"/>
      <c r="U24121" s="213"/>
      <c r="V24121" s="213"/>
      <c r="W24121" s="213"/>
      <c r="X24121" s="214"/>
      <c r="Y24121" s="214"/>
      <c r="Z24121" s="214"/>
      <c r="AA24121" s="217"/>
      <c r="AB24121" s="217"/>
      <c r="AC24121" s="217"/>
      <c r="AD24121" s="213"/>
    </row>
    <row r="24122" spans="20:30" x14ac:dyDescent="0.2">
      <c r="T24122" s="212"/>
      <c r="U24122" s="213"/>
      <c r="V24122" s="213"/>
      <c r="W24122" s="213"/>
      <c r="X24122" s="214"/>
      <c r="Y24122" s="214"/>
      <c r="Z24122" s="214"/>
      <c r="AA24122" s="217"/>
      <c r="AB24122" s="217"/>
      <c r="AC24122" s="217"/>
      <c r="AD24122" s="213"/>
    </row>
    <row r="24123" spans="20:30" x14ac:dyDescent="0.2">
      <c r="T24123" s="212"/>
      <c r="U24123" s="213"/>
      <c r="V24123" s="213"/>
      <c r="W24123" s="213"/>
      <c r="X24123" s="214"/>
      <c r="Y24123" s="214"/>
      <c r="Z24123" s="214"/>
      <c r="AA24123" s="217"/>
      <c r="AB24123" s="217"/>
      <c r="AC24123" s="217"/>
      <c r="AD24123" s="213"/>
    </row>
    <row r="24124" spans="20:30" x14ac:dyDescent="0.2">
      <c r="T24124" s="212"/>
      <c r="U24124" s="213"/>
      <c r="V24124" s="213"/>
      <c r="W24124" s="212"/>
      <c r="X24124" s="214"/>
      <c r="Y24124" s="214"/>
      <c r="Z24124" s="214"/>
      <c r="AA24124" s="215"/>
      <c r="AB24124" s="215"/>
      <c r="AC24124" s="215"/>
      <c r="AD24124" s="212"/>
    </row>
    <row r="24125" spans="20:30" x14ac:dyDescent="0.2">
      <c r="T24125" s="212"/>
      <c r="U24125" s="213"/>
      <c r="V24125" s="213"/>
      <c r="X24125" s="214"/>
      <c r="Y24125" s="214"/>
      <c r="Z24125" s="214"/>
    </row>
    <row r="24126" spans="20:30" x14ac:dyDescent="0.2">
      <c r="T24126" s="212"/>
      <c r="U24126" s="213"/>
      <c r="V24126" s="213"/>
      <c r="X24126" s="214"/>
      <c r="Y24126" s="214"/>
      <c r="Z24126" s="214"/>
    </row>
    <row r="24127" spans="20:30" x14ac:dyDescent="0.2">
      <c r="T24127" s="212"/>
      <c r="U24127" s="213"/>
      <c r="V24127" s="213"/>
      <c r="X24127" s="214"/>
      <c r="Y24127" s="214"/>
      <c r="Z24127" s="214"/>
    </row>
    <row r="24128" spans="20:30" x14ac:dyDescent="0.2">
      <c r="T24128" s="212"/>
      <c r="U24128" s="213"/>
      <c r="V24128" s="213"/>
      <c r="X24128" s="214"/>
      <c r="Y24128" s="214"/>
      <c r="Z24128" s="214"/>
    </row>
    <row r="24129" spans="20:26" x14ac:dyDescent="0.2">
      <c r="T24129" s="212"/>
      <c r="U24129" s="213"/>
      <c r="V24129" s="213"/>
      <c r="X24129" s="214"/>
      <c r="Y24129" s="214"/>
      <c r="Z24129" s="214"/>
    </row>
    <row r="24130" spans="20:26" x14ac:dyDescent="0.2">
      <c r="T24130" s="212"/>
      <c r="U24130" s="213"/>
      <c r="V24130" s="213"/>
      <c r="X24130" s="214"/>
      <c r="Y24130" s="214"/>
      <c r="Z24130" s="214"/>
    </row>
    <row r="24131" spans="20:26" x14ac:dyDescent="0.2">
      <c r="T24131" s="212"/>
      <c r="U24131" s="213"/>
      <c r="V24131" s="213"/>
      <c r="X24131" s="214"/>
      <c r="Y24131" s="214"/>
      <c r="Z24131" s="214"/>
    </row>
    <row r="24132" spans="20:26" x14ac:dyDescent="0.2">
      <c r="T24132" s="212"/>
      <c r="U24132" s="213"/>
      <c r="V24132" s="213"/>
      <c r="X24132" s="214"/>
      <c r="Y24132" s="214"/>
      <c r="Z24132" s="214"/>
    </row>
    <row r="24133" spans="20:26" x14ac:dyDescent="0.2">
      <c r="T24133" s="212"/>
      <c r="U24133" s="213"/>
      <c r="V24133" s="213"/>
      <c r="X24133" s="214"/>
      <c r="Y24133" s="214"/>
      <c r="Z24133" s="214"/>
    </row>
    <row r="24134" spans="20:26" x14ac:dyDescent="0.2">
      <c r="T24134" s="212"/>
      <c r="U24134" s="213"/>
      <c r="V24134" s="213"/>
      <c r="X24134" s="214"/>
      <c r="Y24134" s="214"/>
      <c r="Z24134" s="214"/>
    </row>
    <row r="24135" spans="20:26" x14ac:dyDescent="0.2">
      <c r="T24135" s="212"/>
      <c r="U24135" s="213"/>
      <c r="V24135" s="213"/>
      <c r="X24135" s="214"/>
      <c r="Y24135" s="214"/>
      <c r="Z24135" s="214"/>
    </row>
    <row r="24136" spans="20:26" x14ac:dyDescent="0.2">
      <c r="T24136" s="212"/>
      <c r="U24136" s="213"/>
      <c r="V24136" s="213"/>
      <c r="X24136" s="214"/>
      <c r="Y24136" s="214"/>
      <c r="Z24136" s="214"/>
    </row>
    <row r="24137" spans="20:26" x14ac:dyDescent="0.2">
      <c r="T24137" s="212"/>
      <c r="U24137" s="213"/>
      <c r="V24137" s="213"/>
      <c r="X24137" s="214"/>
      <c r="Y24137" s="214"/>
      <c r="Z24137" s="214"/>
    </row>
    <row r="24138" spans="20:26" x14ac:dyDescent="0.2">
      <c r="T24138" s="212"/>
      <c r="U24138" s="213"/>
      <c r="V24138" s="213"/>
      <c r="X24138" s="214"/>
      <c r="Y24138" s="214"/>
      <c r="Z24138" s="214"/>
    </row>
    <row r="24139" spans="20:26" x14ac:dyDescent="0.2">
      <c r="T24139" s="212"/>
      <c r="U24139" s="213"/>
      <c r="V24139" s="213"/>
      <c r="X24139" s="214"/>
      <c r="Y24139" s="214"/>
      <c r="Z24139" s="214"/>
    </row>
    <row r="24140" spans="20:26" x14ac:dyDescent="0.2">
      <c r="T24140" s="212"/>
      <c r="U24140" s="213"/>
      <c r="V24140" s="213"/>
      <c r="X24140" s="214"/>
      <c r="Y24140" s="214"/>
      <c r="Z24140" s="214"/>
    </row>
    <row r="24141" spans="20:26" x14ac:dyDescent="0.2">
      <c r="T24141" s="212"/>
      <c r="U24141" s="213"/>
      <c r="V24141" s="213"/>
      <c r="X24141" s="214"/>
      <c r="Y24141" s="214"/>
      <c r="Z24141" s="214"/>
    </row>
    <row r="24142" spans="20:26" x14ac:dyDescent="0.2">
      <c r="T24142" s="212"/>
      <c r="U24142" s="213"/>
      <c r="V24142" s="213"/>
      <c r="X24142" s="214"/>
      <c r="Y24142" s="214"/>
      <c r="Z24142" s="214"/>
    </row>
    <row r="24143" spans="20:26" x14ac:dyDescent="0.2">
      <c r="T24143" s="212"/>
      <c r="U24143" s="213"/>
      <c r="V24143" s="213"/>
      <c r="X24143" s="214"/>
      <c r="Y24143" s="214"/>
      <c r="Z24143" s="214"/>
    </row>
    <row r="24144" spans="20:26" x14ac:dyDescent="0.2">
      <c r="T24144" s="212"/>
      <c r="U24144" s="213"/>
      <c r="V24144" s="213"/>
      <c r="X24144" s="214"/>
      <c r="Y24144" s="214"/>
      <c r="Z24144" s="214"/>
    </row>
    <row r="24145" spans="20:26" x14ac:dyDescent="0.2">
      <c r="T24145" s="212"/>
      <c r="U24145" s="213"/>
      <c r="V24145" s="213"/>
      <c r="X24145" s="214"/>
      <c r="Y24145" s="214"/>
      <c r="Z24145" s="214"/>
    </row>
    <row r="24146" spans="20:26" x14ac:dyDescent="0.2">
      <c r="T24146" s="212"/>
      <c r="U24146" s="213"/>
      <c r="V24146" s="213"/>
      <c r="X24146" s="214"/>
      <c r="Y24146" s="214"/>
      <c r="Z24146" s="214"/>
    </row>
    <row r="24147" spans="20:26" x14ac:dyDescent="0.2">
      <c r="T24147" s="212"/>
      <c r="U24147" s="213"/>
      <c r="V24147" s="213"/>
      <c r="X24147" s="214"/>
      <c r="Y24147" s="214"/>
      <c r="Z24147" s="214"/>
    </row>
    <row r="24148" spans="20:26" x14ac:dyDescent="0.2">
      <c r="T24148" s="212"/>
      <c r="U24148" s="213"/>
      <c r="V24148" s="213"/>
      <c r="X24148" s="214"/>
      <c r="Y24148" s="214"/>
      <c r="Z24148" s="214"/>
    </row>
    <row r="24149" spans="20:26" x14ac:dyDescent="0.2">
      <c r="T24149" s="212"/>
      <c r="U24149" s="213"/>
      <c r="V24149" s="213"/>
      <c r="X24149" s="214"/>
      <c r="Y24149" s="214"/>
      <c r="Z24149" s="214"/>
    </row>
    <row r="24150" spans="20:26" x14ac:dyDescent="0.2">
      <c r="T24150" s="212"/>
      <c r="U24150" s="213"/>
      <c r="V24150" s="213"/>
      <c r="X24150" s="214"/>
      <c r="Y24150" s="214"/>
      <c r="Z24150" s="214"/>
    </row>
    <row r="24151" spans="20:26" x14ac:dyDescent="0.2">
      <c r="T24151" s="212"/>
      <c r="U24151" s="213"/>
      <c r="V24151" s="213"/>
      <c r="X24151" s="214"/>
      <c r="Y24151" s="214"/>
      <c r="Z24151" s="214"/>
    </row>
    <row r="24152" spans="20:26" x14ac:dyDescent="0.2">
      <c r="T24152" s="212"/>
      <c r="U24152" s="213"/>
      <c r="V24152" s="213"/>
      <c r="X24152" s="214"/>
      <c r="Y24152" s="214"/>
      <c r="Z24152" s="214"/>
    </row>
    <row r="24153" spans="20:26" x14ac:dyDescent="0.2">
      <c r="T24153" s="212"/>
      <c r="U24153" s="213"/>
      <c r="V24153" s="213"/>
      <c r="X24153" s="214"/>
      <c r="Y24153" s="214"/>
      <c r="Z24153" s="214"/>
    </row>
    <row r="24154" spans="20:26" x14ac:dyDescent="0.2">
      <c r="T24154" s="212"/>
      <c r="U24154" s="213"/>
      <c r="V24154" s="213"/>
      <c r="X24154" s="214"/>
      <c r="Y24154" s="214"/>
      <c r="Z24154" s="214"/>
    </row>
    <row r="24155" spans="20:26" x14ac:dyDescent="0.2">
      <c r="T24155" s="212"/>
      <c r="U24155" s="213"/>
      <c r="V24155" s="213"/>
      <c r="X24155" s="214"/>
      <c r="Y24155" s="214"/>
      <c r="Z24155" s="214"/>
    </row>
    <row r="24156" spans="20:26" x14ac:dyDescent="0.2">
      <c r="T24156" s="212"/>
      <c r="U24156" s="213"/>
      <c r="V24156" s="213"/>
      <c r="X24156" s="214"/>
      <c r="Y24156" s="214"/>
      <c r="Z24156" s="214"/>
    </row>
    <row r="24157" spans="20:26" x14ac:dyDescent="0.2">
      <c r="T24157" s="212"/>
      <c r="U24157" s="213"/>
      <c r="V24157" s="213"/>
      <c r="X24157" s="214"/>
      <c r="Y24157" s="214"/>
      <c r="Z24157" s="214"/>
    </row>
    <row r="24158" spans="20:26" x14ac:dyDescent="0.2">
      <c r="T24158" s="212"/>
      <c r="U24158" s="213"/>
      <c r="V24158" s="213"/>
      <c r="X24158" s="214"/>
      <c r="Y24158" s="214"/>
      <c r="Z24158" s="214"/>
    </row>
    <row r="24159" spans="20:26" x14ac:dyDescent="0.2">
      <c r="T24159" s="212"/>
      <c r="U24159" s="213"/>
      <c r="V24159" s="213"/>
      <c r="X24159" s="214"/>
      <c r="Y24159" s="214"/>
      <c r="Z24159" s="214"/>
    </row>
    <row r="24160" spans="20:26" x14ac:dyDescent="0.2">
      <c r="T24160" s="212"/>
      <c r="U24160" s="213"/>
      <c r="V24160" s="213"/>
      <c r="X24160" s="214"/>
      <c r="Y24160" s="214"/>
      <c r="Z24160" s="214"/>
    </row>
    <row r="24161" spans="20:26" x14ac:dyDescent="0.2">
      <c r="T24161" s="212"/>
      <c r="U24161" s="213"/>
      <c r="V24161" s="213"/>
      <c r="X24161" s="214"/>
      <c r="Y24161" s="214"/>
      <c r="Z24161" s="214"/>
    </row>
    <row r="24162" spans="20:26" x14ac:dyDescent="0.2">
      <c r="T24162" s="212"/>
      <c r="U24162" s="213"/>
      <c r="V24162" s="213"/>
      <c r="X24162" s="214"/>
      <c r="Y24162" s="214"/>
      <c r="Z24162" s="214"/>
    </row>
    <row r="24163" spans="20:26" x14ac:dyDescent="0.2">
      <c r="T24163" s="212"/>
      <c r="U24163" s="213"/>
      <c r="V24163" s="213"/>
      <c r="X24163" s="214"/>
      <c r="Y24163" s="214"/>
      <c r="Z24163" s="214"/>
    </row>
    <row r="24164" spans="20:26" x14ac:dyDescent="0.2">
      <c r="T24164" s="212"/>
      <c r="U24164" s="213"/>
      <c r="V24164" s="213"/>
      <c r="X24164" s="214"/>
      <c r="Y24164" s="214"/>
      <c r="Z24164" s="214"/>
    </row>
    <row r="24165" spans="20:26" x14ac:dyDescent="0.2">
      <c r="T24165" s="212"/>
      <c r="U24165" s="213"/>
      <c r="V24165" s="213"/>
      <c r="X24165" s="214"/>
      <c r="Y24165" s="214"/>
      <c r="Z24165" s="214"/>
    </row>
    <row r="24166" spans="20:26" x14ac:dyDescent="0.2">
      <c r="T24166" s="212"/>
      <c r="U24166" s="213"/>
      <c r="V24166" s="213"/>
      <c r="X24166" s="214"/>
      <c r="Y24166" s="214"/>
      <c r="Z24166" s="214"/>
    </row>
    <row r="24167" spans="20:26" x14ac:dyDescent="0.2">
      <c r="T24167" s="212"/>
      <c r="U24167" s="213"/>
      <c r="V24167" s="213"/>
      <c r="X24167" s="214"/>
      <c r="Y24167" s="214"/>
      <c r="Z24167" s="214"/>
    </row>
    <row r="24168" spans="20:26" x14ac:dyDescent="0.2">
      <c r="T24168" s="212"/>
      <c r="U24168" s="213"/>
      <c r="V24168" s="213"/>
      <c r="X24168" s="214"/>
      <c r="Y24168" s="214"/>
      <c r="Z24168" s="214"/>
    </row>
    <row r="24169" spans="20:26" x14ac:dyDescent="0.2">
      <c r="T24169" s="212"/>
      <c r="U24169" s="213"/>
      <c r="V24169" s="213"/>
      <c r="X24169" s="214"/>
      <c r="Y24169" s="214"/>
      <c r="Z24169" s="214"/>
    </row>
    <row r="24170" spans="20:26" x14ac:dyDescent="0.2">
      <c r="T24170" s="212"/>
      <c r="U24170" s="213"/>
      <c r="V24170" s="213"/>
      <c r="X24170" s="214"/>
      <c r="Y24170" s="214"/>
      <c r="Z24170" s="214"/>
    </row>
    <row r="24171" spans="20:26" x14ac:dyDescent="0.2">
      <c r="T24171" s="212"/>
      <c r="U24171" s="213"/>
      <c r="V24171" s="213"/>
      <c r="X24171" s="214"/>
      <c r="Y24171" s="214"/>
      <c r="Z24171" s="214"/>
    </row>
    <row r="24172" spans="20:26" x14ac:dyDescent="0.2">
      <c r="T24172" s="212"/>
      <c r="U24172" s="213"/>
      <c r="V24172" s="213"/>
      <c r="X24172" s="214"/>
      <c r="Y24172" s="214"/>
      <c r="Z24172" s="214"/>
    </row>
    <row r="24173" spans="20:26" x14ac:dyDescent="0.2">
      <c r="T24173" s="212"/>
      <c r="U24173" s="213"/>
      <c r="V24173" s="213"/>
      <c r="X24173" s="214"/>
      <c r="Y24173" s="214"/>
      <c r="Z24173" s="214"/>
    </row>
    <row r="24174" spans="20:26" x14ac:dyDescent="0.2">
      <c r="T24174" s="212"/>
      <c r="U24174" s="213"/>
      <c r="V24174" s="213"/>
      <c r="X24174" s="214"/>
      <c r="Y24174" s="214"/>
      <c r="Z24174" s="214"/>
    </row>
    <row r="24175" spans="20:26" x14ac:dyDescent="0.2">
      <c r="T24175" s="212"/>
      <c r="U24175" s="213"/>
      <c r="V24175" s="213"/>
      <c r="X24175" s="214"/>
      <c r="Y24175" s="214"/>
      <c r="Z24175" s="214"/>
    </row>
    <row r="24176" spans="20:26" x14ac:dyDescent="0.2">
      <c r="T24176" s="212"/>
      <c r="U24176" s="213"/>
      <c r="V24176" s="213"/>
      <c r="X24176" s="214"/>
      <c r="Y24176" s="214"/>
      <c r="Z24176" s="214"/>
    </row>
    <row r="24177" spans="20:26" x14ac:dyDescent="0.2">
      <c r="T24177" s="212"/>
      <c r="U24177" s="213"/>
      <c r="V24177" s="213"/>
      <c r="X24177" s="214"/>
      <c r="Y24177" s="214"/>
      <c r="Z24177" s="214"/>
    </row>
    <row r="24178" spans="20:26" x14ac:dyDescent="0.2">
      <c r="T24178" s="212"/>
      <c r="U24178" s="213"/>
      <c r="V24178" s="213"/>
      <c r="X24178" s="214"/>
      <c r="Y24178" s="214"/>
      <c r="Z24178" s="214"/>
    </row>
    <row r="24179" spans="20:26" x14ac:dyDescent="0.2">
      <c r="T24179" s="212"/>
      <c r="U24179" s="213"/>
      <c r="V24179" s="213"/>
      <c r="X24179" s="214"/>
      <c r="Y24179" s="214"/>
      <c r="Z24179" s="214"/>
    </row>
    <row r="24180" spans="20:26" x14ac:dyDescent="0.2">
      <c r="T24180" s="212"/>
      <c r="U24180" s="213"/>
      <c r="V24180" s="213"/>
      <c r="X24180" s="214"/>
      <c r="Y24180" s="214"/>
      <c r="Z24180" s="214"/>
    </row>
    <row r="24181" spans="20:26" x14ac:dyDescent="0.2">
      <c r="T24181" s="212"/>
      <c r="U24181" s="213"/>
      <c r="V24181" s="213"/>
      <c r="X24181" s="214"/>
      <c r="Y24181" s="214"/>
      <c r="Z24181" s="214"/>
    </row>
    <row r="24182" spans="20:26" x14ac:dyDescent="0.2">
      <c r="T24182" s="212"/>
      <c r="U24182" s="213"/>
      <c r="V24182" s="213"/>
      <c r="X24182" s="214"/>
      <c r="Y24182" s="214"/>
      <c r="Z24182" s="214"/>
    </row>
    <row r="24183" spans="20:26" x14ac:dyDescent="0.2">
      <c r="T24183" s="212"/>
      <c r="U24183" s="213"/>
      <c r="V24183" s="213"/>
      <c r="X24183" s="214"/>
      <c r="Y24183" s="214"/>
      <c r="Z24183" s="214"/>
    </row>
    <row r="24184" spans="20:26" x14ac:dyDescent="0.2">
      <c r="T24184" s="212"/>
      <c r="U24184" s="213"/>
      <c r="V24184" s="213"/>
      <c r="X24184" s="214"/>
      <c r="Y24184" s="214"/>
      <c r="Z24184" s="214"/>
    </row>
    <row r="24185" spans="20:26" x14ac:dyDescent="0.2">
      <c r="T24185" s="212"/>
      <c r="U24185" s="213"/>
      <c r="V24185" s="213"/>
      <c r="X24185" s="214"/>
      <c r="Y24185" s="214"/>
      <c r="Z24185" s="214"/>
    </row>
    <row r="24186" spans="20:26" x14ac:dyDescent="0.2">
      <c r="T24186" s="212"/>
      <c r="U24186" s="213"/>
      <c r="V24186" s="213"/>
      <c r="X24186" s="214"/>
      <c r="Y24186" s="214"/>
      <c r="Z24186" s="214"/>
    </row>
    <row r="24187" spans="20:26" x14ac:dyDescent="0.2">
      <c r="T24187" s="212"/>
      <c r="U24187" s="213"/>
      <c r="V24187" s="213"/>
      <c r="X24187" s="214"/>
      <c r="Y24187" s="214"/>
      <c r="Z24187" s="214"/>
    </row>
    <row r="24188" spans="20:26" x14ac:dyDescent="0.2">
      <c r="T24188" s="212"/>
      <c r="U24188" s="213"/>
      <c r="V24188" s="213"/>
      <c r="X24188" s="214"/>
      <c r="Y24188" s="214"/>
      <c r="Z24188" s="214"/>
    </row>
    <row r="24189" spans="20:26" x14ac:dyDescent="0.2">
      <c r="T24189" s="212"/>
      <c r="U24189" s="213"/>
      <c r="V24189" s="213"/>
      <c r="X24189" s="214"/>
      <c r="Y24189" s="214"/>
      <c r="Z24189" s="214"/>
    </row>
    <row r="24190" spans="20:26" x14ac:dyDescent="0.2">
      <c r="T24190" s="212"/>
      <c r="U24190" s="213"/>
      <c r="V24190" s="213"/>
      <c r="X24190" s="214"/>
      <c r="Y24190" s="214"/>
      <c r="Z24190" s="214"/>
    </row>
    <row r="24191" spans="20:26" x14ac:dyDescent="0.2">
      <c r="T24191" s="212"/>
      <c r="U24191" s="213"/>
      <c r="V24191" s="213"/>
      <c r="X24191" s="214"/>
      <c r="Y24191" s="214"/>
      <c r="Z24191" s="214"/>
    </row>
    <row r="24192" spans="20:26" x14ac:dyDescent="0.2">
      <c r="T24192" s="212"/>
      <c r="U24192" s="213"/>
      <c r="V24192" s="213"/>
      <c r="X24192" s="214"/>
      <c r="Y24192" s="214"/>
      <c r="Z24192" s="214"/>
    </row>
    <row r="24193" spans="20:26" x14ac:dyDescent="0.2">
      <c r="T24193" s="212"/>
      <c r="U24193" s="213"/>
      <c r="V24193" s="213"/>
      <c r="X24193" s="214"/>
      <c r="Y24193" s="214"/>
      <c r="Z24193" s="214"/>
    </row>
    <row r="24194" spans="20:26" x14ac:dyDescent="0.2">
      <c r="T24194" s="212"/>
      <c r="U24194" s="213"/>
      <c r="V24194" s="213"/>
      <c r="X24194" s="214"/>
      <c r="Y24194" s="214"/>
      <c r="Z24194" s="214"/>
    </row>
    <row r="24195" spans="20:26" x14ac:dyDescent="0.2">
      <c r="T24195" s="212"/>
      <c r="U24195" s="213"/>
      <c r="V24195" s="213"/>
      <c r="X24195" s="214"/>
      <c r="Y24195" s="214"/>
      <c r="Z24195" s="214"/>
    </row>
    <row r="24196" spans="20:26" x14ac:dyDescent="0.2">
      <c r="T24196" s="212"/>
      <c r="U24196" s="213"/>
      <c r="V24196" s="213"/>
      <c r="X24196" s="214"/>
      <c r="Y24196" s="214"/>
      <c r="Z24196" s="214"/>
    </row>
    <row r="24197" spans="20:26" x14ac:dyDescent="0.2">
      <c r="T24197" s="212"/>
      <c r="U24197" s="213"/>
      <c r="V24197" s="213"/>
      <c r="X24197" s="214"/>
      <c r="Y24197" s="214"/>
      <c r="Z24197" s="214"/>
    </row>
    <row r="24198" spans="20:26" x14ac:dyDescent="0.2">
      <c r="T24198" s="212"/>
      <c r="U24198" s="213"/>
      <c r="V24198" s="213"/>
      <c r="X24198" s="214"/>
      <c r="Y24198" s="214"/>
      <c r="Z24198" s="214"/>
    </row>
    <row r="24199" spans="20:26" x14ac:dyDescent="0.2">
      <c r="T24199" s="212"/>
      <c r="U24199" s="213"/>
      <c r="V24199" s="213"/>
      <c r="X24199" s="214"/>
      <c r="Y24199" s="214"/>
      <c r="Z24199" s="214"/>
    </row>
    <row r="24200" spans="20:26" x14ac:dyDescent="0.2">
      <c r="T24200" s="212"/>
      <c r="U24200" s="213"/>
      <c r="V24200" s="213"/>
      <c r="X24200" s="214"/>
      <c r="Y24200" s="214"/>
      <c r="Z24200" s="214"/>
    </row>
    <row r="24201" spans="20:26" x14ac:dyDescent="0.2">
      <c r="T24201" s="212"/>
      <c r="U24201" s="213"/>
      <c r="V24201" s="213"/>
      <c r="X24201" s="214"/>
      <c r="Y24201" s="214"/>
      <c r="Z24201" s="214"/>
    </row>
    <row r="24202" spans="20:26" x14ac:dyDescent="0.2">
      <c r="T24202" s="212"/>
      <c r="U24202" s="213"/>
      <c r="V24202" s="213"/>
      <c r="X24202" s="214"/>
      <c r="Y24202" s="214"/>
      <c r="Z24202" s="214"/>
    </row>
    <row r="24203" spans="20:26" x14ac:dyDescent="0.2">
      <c r="T24203" s="212"/>
      <c r="U24203" s="213"/>
      <c r="V24203" s="213"/>
      <c r="X24203" s="214"/>
      <c r="Y24203" s="214"/>
      <c r="Z24203" s="214"/>
    </row>
    <row r="24204" spans="20:26" x14ac:dyDescent="0.2">
      <c r="T24204" s="212"/>
      <c r="U24204" s="213"/>
      <c r="V24204" s="213"/>
      <c r="X24204" s="214"/>
      <c r="Y24204" s="214"/>
      <c r="Z24204" s="214"/>
    </row>
    <row r="24205" spans="20:26" x14ac:dyDescent="0.2">
      <c r="T24205" s="212"/>
      <c r="U24205" s="213"/>
      <c r="V24205" s="213"/>
      <c r="X24205" s="214"/>
      <c r="Y24205" s="214"/>
      <c r="Z24205" s="214"/>
    </row>
    <row r="24206" spans="20:26" x14ac:dyDescent="0.2">
      <c r="T24206" s="212"/>
      <c r="U24206" s="213"/>
      <c r="V24206" s="213"/>
      <c r="X24206" s="214"/>
      <c r="Y24206" s="214"/>
      <c r="Z24206" s="214"/>
    </row>
    <row r="24207" spans="20:26" x14ac:dyDescent="0.2">
      <c r="T24207" s="212"/>
      <c r="U24207" s="213"/>
      <c r="V24207" s="213"/>
      <c r="X24207" s="214"/>
      <c r="Y24207" s="214"/>
      <c r="Z24207" s="214"/>
    </row>
    <row r="24208" spans="20:26" x14ac:dyDescent="0.2">
      <c r="T24208" s="212"/>
      <c r="U24208" s="213"/>
      <c r="V24208" s="213"/>
      <c r="X24208" s="214"/>
      <c r="Y24208" s="214"/>
      <c r="Z24208" s="214"/>
    </row>
    <row r="24209" spans="20:26" x14ac:dyDescent="0.2">
      <c r="T24209" s="212"/>
      <c r="U24209" s="213"/>
      <c r="V24209" s="213"/>
      <c r="X24209" s="214"/>
      <c r="Y24209" s="214"/>
      <c r="Z24209" s="214"/>
    </row>
    <row r="24210" spans="20:26" x14ac:dyDescent="0.2">
      <c r="T24210" s="212"/>
      <c r="U24210" s="213"/>
      <c r="V24210" s="213"/>
      <c r="X24210" s="214"/>
      <c r="Y24210" s="214"/>
      <c r="Z24210" s="214"/>
    </row>
    <row r="24211" spans="20:26" x14ac:dyDescent="0.2">
      <c r="T24211" s="212"/>
      <c r="U24211" s="213"/>
      <c r="V24211" s="213"/>
      <c r="X24211" s="214"/>
      <c r="Y24211" s="214"/>
      <c r="Z24211" s="214"/>
    </row>
    <row r="24212" spans="20:26" x14ac:dyDescent="0.2">
      <c r="T24212" s="212"/>
      <c r="U24212" s="213"/>
      <c r="V24212" s="213"/>
      <c r="X24212" s="214"/>
      <c r="Y24212" s="214"/>
      <c r="Z24212" s="214"/>
    </row>
    <row r="24213" spans="20:26" x14ac:dyDescent="0.2">
      <c r="T24213" s="212"/>
      <c r="U24213" s="213"/>
      <c r="V24213" s="213"/>
      <c r="X24213" s="214"/>
      <c r="Y24213" s="214"/>
      <c r="Z24213" s="214"/>
    </row>
    <row r="24214" spans="20:26" x14ac:dyDescent="0.2">
      <c r="T24214" s="212"/>
      <c r="U24214" s="213"/>
      <c r="V24214" s="213"/>
      <c r="X24214" s="214"/>
      <c r="Y24214" s="214"/>
      <c r="Z24214" s="214"/>
    </row>
    <row r="24215" spans="20:26" x14ac:dyDescent="0.2">
      <c r="T24215" s="212"/>
      <c r="U24215" s="213"/>
      <c r="V24215" s="213"/>
      <c r="X24215" s="214"/>
      <c r="Y24215" s="214"/>
      <c r="Z24215" s="214"/>
    </row>
    <row r="24216" spans="20:26" x14ac:dyDescent="0.2">
      <c r="T24216" s="212"/>
      <c r="U24216" s="213"/>
      <c r="V24216" s="213"/>
      <c r="X24216" s="214"/>
      <c r="Y24216" s="214"/>
      <c r="Z24216" s="214"/>
    </row>
    <row r="24217" spans="20:26" x14ac:dyDescent="0.2">
      <c r="T24217" s="212"/>
      <c r="U24217" s="213"/>
      <c r="V24217" s="213"/>
      <c r="X24217" s="214"/>
      <c r="Y24217" s="214"/>
      <c r="Z24217" s="214"/>
    </row>
    <row r="24218" spans="20:26" x14ac:dyDescent="0.2">
      <c r="T24218" s="212"/>
      <c r="U24218" s="213"/>
      <c r="V24218" s="213"/>
      <c r="X24218" s="214"/>
      <c r="Y24218" s="214"/>
      <c r="Z24218" s="214"/>
    </row>
    <row r="24219" spans="20:26" x14ac:dyDescent="0.2">
      <c r="T24219" s="212"/>
      <c r="U24219" s="213"/>
      <c r="V24219" s="213"/>
      <c r="X24219" s="214"/>
      <c r="Y24219" s="214"/>
      <c r="Z24219" s="214"/>
    </row>
    <row r="24220" spans="20:26" x14ac:dyDescent="0.2">
      <c r="T24220" s="212"/>
      <c r="U24220" s="213"/>
      <c r="V24220" s="213"/>
      <c r="X24220" s="214"/>
      <c r="Y24220" s="214"/>
      <c r="Z24220" s="214"/>
    </row>
    <row r="24221" spans="20:26" x14ac:dyDescent="0.2">
      <c r="T24221" s="212"/>
      <c r="U24221" s="213"/>
      <c r="V24221" s="213"/>
      <c r="X24221" s="214"/>
      <c r="Y24221" s="214"/>
      <c r="Z24221" s="214"/>
    </row>
    <row r="24222" spans="20:26" x14ac:dyDescent="0.2">
      <c r="T24222" s="212"/>
      <c r="U24222" s="213"/>
      <c r="V24222" s="213"/>
      <c r="X24222" s="214"/>
      <c r="Y24222" s="214"/>
      <c r="Z24222" s="214"/>
    </row>
    <row r="24223" spans="20:26" x14ac:dyDescent="0.2">
      <c r="T24223" s="212"/>
      <c r="U24223" s="213"/>
      <c r="V24223" s="213"/>
      <c r="X24223" s="214"/>
      <c r="Y24223" s="214"/>
      <c r="Z24223" s="214"/>
    </row>
    <row r="24224" spans="20:26" x14ac:dyDescent="0.2">
      <c r="T24224" s="212"/>
      <c r="U24224" s="213"/>
      <c r="V24224" s="213"/>
      <c r="X24224" s="214"/>
      <c r="Y24224" s="214"/>
      <c r="Z24224" s="214"/>
    </row>
    <row r="24225" spans="20:26" x14ac:dyDescent="0.2">
      <c r="T24225" s="212"/>
      <c r="U24225" s="213"/>
      <c r="V24225" s="213"/>
      <c r="X24225" s="214"/>
      <c r="Y24225" s="214"/>
      <c r="Z24225" s="214"/>
    </row>
    <row r="24226" spans="20:26" x14ac:dyDescent="0.2">
      <c r="T24226" s="212"/>
      <c r="U24226" s="213"/>
      <c r="V24226" s="213"/>
      <c r="X24226" s="214"/>
      <c r="Y24226" s="214"/>
      <c r="Z24226" s="214"/>
    </row>
    <row r="24227" spans="20:26" x14ac:dyDescent="0.2">
      <c r="T24227" s="212"/>
      <c r="U24227" s="213"/>
      <c r="V24227" s="213"/>
      <c r="X24227" s="214"/>
      <c r="Y24227" s="214"/>
      <c r="Z24227" s="214"/>
    </row>
    <row r="24228" spans="20:26" x14ac:dyDescent="0.2">
      <c r="T24228" s="212"/>
      <c r="U24228" s="213"/>
      <c r="V24228" s="213"/>
      <c r="X24228" s="214"/>
      <c r="Y24228" s="214"/>
      <c r="Z24228" s="214"/>
    </row>
    <row r="24229" spans="20:26" x14ac:dyDescent="0.2">
      <c r="T24229" s="212"/>
      <c r="U24229" s="213"/>
      <c r="V24229" s="213"/>
      <c r="X24229" s="214"/>
      <c r="Y24229" s="214"/>
      <c r="Z24229" s="214"/>
    </row>
    <row r="24230" spans="20:26" x14ac:dyDescent="0.2">
      <c r="T24230" s="212"/>
      <c r="U24230" s="213"/>
      <c r="V24230" s="213"/>
      <c r="X24230" s="214"/>
      <c r="Y24230" s="214"/>
      <c r="Z24230" s="214"/>
    </row>
    <row r="24231" spans="20:26" x14ac:dyDescent="0.2">
      <c r="T24231" s="212"/>
      <c r="U24231" s="213"/>
      <c r="V24231" s="213"/>
      <c r="X24231" s="214"/>
      <c r="Y24231" s="214"/>
      <c r="Z24231" s="214"/>
    </row>
    <row r="24232" spans="20:26" x14ac:dyDescent="0.2">
      <c r="T24232" s="212"/>
      <c r="U24232" s="213"/>
      <c r="V24232" s="213"/>
      <c r="X24232" s="214"/>
      <c r="Y24232" s="214"/>
      <c r="Z24232" s="214"/>
    </row>
    <row r="24233" spans="20:26" x14ac:dyDescent="0.2">
      <c r="T24233" s="212"/>
      <c r="U24233" s="213"/>
      <c r="V24233" s="213"/>
      <c r="X24233" s="214"/>
      <c r="Y24233" s="214"/>
      <c r="Z24233" s="214"/>
    </row>
    <row r="24234" spans="20:26" x14ac:dyDescent="0.2">
      <c r="T24234" s="212"/>
      <c r="U24234" s="213"/>
      <c r="V24234" s="213"/>
      <c r="X24234" s="214"/>
      <c r="Y24234" s="214"/>
      <c r="Z24234" s="214"/>
    </row>
    <row r="24235" spans="20:26" x14ac:dyDescent="0.2">
      <c r="T24235" s="212"/>
      <c r="U24235" s="213"/>
      <c r="V24235" s="213"/>
      <c r="X24235" s="214"/>
      <c r="Y24235" s="214"/>
      <c r="Z24235" s="214"/>
    </row>
    <row r="24236" spans="20:26" x14ac:dyDescent="0.2">
      <c r="T24236" s="212"/>
      <c r="U24236" s="213"/>
      <c r="V24236" s="213"/>
      <c r="X24236" s="214"/>
      <c r="Y24236" s="214"/>
      <c r="Z24236" s="214"/>
    </row>
    <row r="24237" spans="20:26" x14ac:dyDescent="0.2">
      <c r="T24237" s="212"/>
      <c r="U24237" s="213"/>
      <c r="V24237" s="213"/>
      <c r="X24237" s="214"/>
      <c r="Y24237" s="214"/>
      <c r="Z24237" s="214"/>
    </row>
    <row r="24238" spans="20:26" x14ac:dyDescent="0.2">
      <c r="T24238" s="212"/>
      <c r="U24238" s="213"/>
      <c r="V24238" s="213"/>
      <c r="X24238" s="214"/>
      <c r="Y24238" s="214"/>
      <c r="Z24238" s="214"/>
    </row>
    <row r="24239" spans="20:26" x14ac:dyDescent="0.2">
      <c r="T24239" s="212"/>
      <c r="U24239" s="213"/>
      <c r="V24239" s="213"/>
      <c r="X24239" s="214"/>
      <c r="Y24239" s="214"/>
      <c r="Z24239" s="214"/>
    </row>
    <row r="24240" spans="20:26" x14ac:dyDescent="0.2">
      <c r="T24240" s="212"/>
      <c r="U24240" s="213"/>
      <c r="V24240" s="213"/>
      <c r="X24240" s="214"/>
      <c r="Y24240" s="214"/>
      <c r="Z24240" s="214"/>
    </row>
    <row r="24241" spans="20:30" x14ac:dyDescent="0.2">
      <c r="T24241" s="212"/>
      <c r="U24241" s="213"/>
      <c r="V24241" s="213"/>
      <c r="X24241" s="214"/>
      <c r="Y24241" s="214"/>
      <c r="Z24241" s="214"/>
    </row>
    <row r="24242" spans="20:30" x14ac:dyDescent="0.2">
      <c r="T24242" s="212"/>
      <c r="U24242" s="213"/>
      <c r="V24242" s="213"/>
      <c r="X24242" s="214"/>
      <c r="Y24242" s="214"/>
      <c r="Z24242" s="214"/>
    </row>
    <row r="24243" spans="20:30" x14ac:dyDescent="0.2">
      <c r="T24243" s="212"/>
      <c r="U24243" s="213"/>
      <c r="V24243" s="213"/>
      <c r="X24243" s="214"/>
      <c r="Y24243" s="214"/>
      <c r="Z24243" s="214"/>
    </row>
    <row r="24244" spans="20:30" x14ac:dyDescent="0.2">
      <c r="T24244" s="212"/>
    </row>
    <row r="24246" spans="20:30" x14ac:dyDescent="0.2">
      <c r="T24246" s="218"/>
      <c r="U24246" s="218"/>
      <c r="V24246" s="218"/>
      <c r="W24246" s="218"/>
      <c r="X24246" s="218"/>
      <c r="Y24246" s="218"/>
      <c r="Z24246" s="218"/>
      <c r="AA24246" s="219"/>
      <c r="AB24246" s="219"/>
      <c r="AC24246" s="219"/>
      <c r="AD24246" s="218"/>
    </row>
    <row r="24247" spans="20:30" x14ac:dyDescent="0.2">
      <c r="T24247" s="218"/>
      <c r="U24247" s="218"/>
      <c r="V24247" s="218"/>
      <c r="W24247" s="218"/>
      <c r="X24247" s="218"/>
      <c r="Y24247" s="218"/>
      <c r="Z24247" s="218"/>
      <c r="AA24247" s="219"/>
      <c r="AB24247" s="219"/>
      <c r="AC24247" s="219"/>
      <c r="AD24247" s="218"/>
    </row>
    <row r="24248" spans="20:30" x14ac:dyDescent="0.2">
      <c r="T24248" s="218"/>
      <c r="U24248" s="218"/>
      <c r="V24248" s="218"/>
      <c r="W24248" s="218"/>
      <c r="X24248" s="218"/>
      <c r="Y24248" s="218"/>
      <c r="Z24248" s="218"/>
      <c r="AA24248" s="219"/>
      <c r="AB24248" s="219"/>
      <c r="AC24248" s="219"/>
      <c r="AD24248" s="218"/>
    </row>
    <row r="24249" spans="20:30" x14ac:dyDescent="0.2">
      <c r="T24249" s="218"/>
      <c r="U24249" s="218"/>
      <c r="V24249" s="218"/>
      <c r="W24249" s="218"/>
      <c r="X24249" s="218"/>
      <c r="Y24249" s="218"/>
      <c r="Z24249" s="218"/>
      <c r="AA24249" s="219"/>
      <c r="AB24249" s="219"/>
      <c r="AC24249" s="219"/>
      <c r="AD24249" s="218"/>
    </row>
    <row r="24250" spans="20:30" x14ac:dyDescent="0.2">
      <c r="T24250" s="218"/>
      <c r="U24250" s="218"/>
      <c r="V24250" s="218"/>
      <c r="W24250" s="218"/>
      <c r="X24250" s="218"/>
      <c r="Y24250" s="218"/>
      <c r="Z24250" s="218"/>
      <c r="AA24250" s="219"/>
      <c r="AB24250" s="219"/>
      <c r="AC24250" s="219"/>
      <c r="AD24250" s="218"/>
    </row>
    <row r="24251" spans="20:30" x14ac:dyDescent="0.2">
      <c r="T24251" s="218"/>
      <c r="U24251" s="218"/>
      <c r="V24251" s="218"/>
      <c r="W24251" s="218"/>
      <c r="X24251" s="218"/>
      <c r="Y24251" s="218"/>
      <c r="Z24251" s="218"/>
      <c r="AA24251" s="219"/>
      <c r="AB24251" s="219"/>
      <c r="AC24251" s="219"/>
      <c r="AD24251" s="218"/>
    </row>
    <row r="24252" spans="20:30" x14ac:dyDescent="0.2">
      <c r="T24252" s="218"/>
      <c r="U24252" s="218"/>
      <c r="V24252" s="218"/>
      <c r="W24252" s="218"/>
      <c r="X24252" s="218"/>
      <c r="Y24252" s="218"/>
      <c r="Z24252" s="218"/>
      <c r="AA24252" s="219"/>
      <c r="AB24252" s="219"/>
      <c r="AC24252" s="219"/>
      <c r="AD24252" s="218"/>
    </row>
    <row r="24253" spans="20:30" x14ac:dyDescent="0.2">
      <c r="T24253" s="218"/>
      <c r="U24253" s="218"/>
      <c r="V24253" s="218"/>
      <c r="W24253" s="218"/>
      <c r="X24253" s="218"/>
      <c r="Y24253" s="218"/>
      <c r="Z24253" s="218"/>
      <c r="AA24253" s="219"/>
      <c r="AB24253" s="219"/>
      <c r="AC24253" s="219"/>
      <c r="AD24253" s="218"/>
    </row>
    <row r="24254" spans="20:30" x14ac:dyDescent="0.2">
      <c r="T24254" s="218"/>
      <c r="U24254" s="218"/>
      <c r="V24254" s="218"/>
      <c r="W24254" s="218"/>
      <c r="X24254" s="218"/>
      <c r="Y24254" s="218"/>
      <c r="Z24254" s="218"/>
      <c r="AA24254" s="219"/>
      <c r="AB24254" s="219"/>
      <c r="AC24254" s="219"/>
      <c r="AD24254" s="218"/>
    </row>
    <row r="24255" spans="20:30" x14ac:dyDescent="0.2">
      <c r="T24255" s="218"/>
      <c r="U24255" s="218"/>
      <c r="V24255" s="218"/>
      <c r="W24255" s="218"/>
      <c r="X24255" s="218"/>
      <c r="Y24255" s="218"/>
      <c r="Z24255" s="218"/>
      <c r="AA24255" s="219"/>
      <c r="AB24255" s="219"/>
      <c r="AC24255" s="219"/>
      <c r="AD24255" s="218"/>
    </row>
  </sheetData>
  <autoFilter ref="Y26:Y138" xr:uid="{00000000-0009-0000-0000-000001000000}"/>
  <mergeCells count="32">
    <mergeCell ref="R8:S8"/>
    <mergeCell ref="P7:P9"/>
    <mergeCell ref="A159:E159"/>
    <mergeCell ref="K159:O159"/>
    <mergeCell ref="A150:D150"/>
    <mergeCell ref="J150:N150"/>
    <mergeCell ref="A151:E151"/>
    <mergeCell ref="A152:E152"/>
    <mergeCell ref="K152:O152"/>
    <mergeCell ref="A158:E158"/>
    <mergeCell ref="K158:O158"/>
    <mergeCell ref="J8:J9"/>
    <mergeCell ref="K8:K9"/>
    <mergeCell ref="L8:L9"/>
    <mergeCell ref="M8:M9"/>
    <mergeCell ref="Q8:Q9"/>
    <mergeCell ref="A3:S3"/>
    <mergeCell ref="A4:S4"/>
    <mergeCell ref="A5:S5"/>
    <mergeCell ref="A7:A9"/>
    <mergeCell ref="B7:B9"/>
    <mergeCell ref="C7:C9"/>
    <mergeCell ref="D7:D9"/>
    <mergeCell ref="E7:E9"/>
    <mergeCell ref="F7:F9"/>
    <mergeCell ref="G7:G9"/>
    <mergeCell ref="H7:H9"/>
    <mergeCell ref="I7:M7"/>
    <mergeCell ref="N7:N9"/>
    <mergeCell ref="O7:O9"/>
    <mergeCell ref="Q7:S7"/>
    <mergeCell ref="I8:I9"/>
  </mergeCells>
  <printOptions horizontalCentered="1"/>
  <pageMargins left="0.87" right="0.27" top="0.75" bottom="0.75" header="0.3" footer="0.3"/>
  <pageSetup paperSize="5" scale="63"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G24192"/>
  <sheetViews>
    <sheetView topLeftCell="A4" zoomScale="91" zoomScaleNormal="91" workbookViewId="0">
      <pane xSplit="3" ySplit="7" topLeftCell="D11" activePane="bottomRight" state="frozen"/>
      <selection activeCell="A4" sqref="A4"/>
      <selection pane="topRight" activeCell="D4" sqref="D4"/>
      <selection pane="bottomLeft" activeCell="A11" sqref="A11"/>
      <selection pane="bottomRight" activeCell="C40" sqref="C40"/>
    </sheetView>
  </sheetViews>
  <sheetFormatPr baseColWidth="10" defaultColWidth="8.83203125" defaultRowHeight="15" x14ac:dyDescent="0.2"/>
  <cols>
    <col min="1" max="1" width="6.5" bestFit="1" customWidth="1"/>
    <col min="2" max="2" width="21.6640625" customWidth="1"/>
    <col min="3" max="3" width="23.5" customWidth="1"/>
    <col min="4" max="4" width="15.1640625" customWidth="1"/>
    <col min="5" max="5" width="16.5" customWidth="1"/>
    <col min="6" max="6" width="10.1640625" customWidth="1"/>
    <col min="7" max="7" width="16.6640625" customWidth="1"/>
    <col min="8" max="8" width="12.83203125" customWidth="1"/>
    <col min="9" max="9" width="13.83203125" customWidth="1"/>
    <col min="10" max="10" width="21.33203125" bestFit="1" customWidth="1"/>
    <col min="11" max="11" width="14.33203125" bestFit="1" customWidth="1"/>
    <col min="12" max="12" width="10.6640625" bestFit="1" customWidth="1"/>
    <col min="13" max="13" width="10.5" customWidth="1"/>
    <col min="14" max="14" width="12.1640625" customWidth="1"/>
    <col min="15" max="15" width="19" customWidth="1"/>
    <col min="16" max="16" width="12.6640625" customWidth="1"/>
    <col min="17" max="19" width="0" hidden="1" customWidth="1"/>
    <col min="20" max="20" width="12.6640625" style="69" hidden="1" customWidth="1"/>
    <col min="21" max="21" width="28.5" style="69" hidden="1" customWidth="1"/>
    <col min="22" max="22" width="13.1640625" style="69" hidden="1" customWidth="1"/>
    <col min="23" max="26" width="21.1640625" style="69" hidden="1" customWidth="1"/>
    <col min="27" max="27" width="17.6640625" style="86" hidden="1" customWidth="1"/>
    <col min="28" max="29" width="20.33203125" style="86" hidden="1" customWidth="1"/>
    <col min="30" max="30" width="16.83203125" style="69" hidden="1" customWidth="1"/>
    <col min="31" max="31" width="20.6640625" hidden="1" customWidth="1"/>
    <col min="32" max="32" width="17.5" hidden="1" customWidth="1"/>
    <col min="33" max="33" width="20.6640625" hidden="1" customWidth="1"/>
  </cols>
  <sheetData>
    <row r="2" spans="1:32" x14ac:dyDescent="0.2">
      <c r="A2" s="1"/>
      <c r="B2" s="1"/>
      <c r="C2" s="1"/>
      <c r="D2" s="1"/>
      <c r="E2" s="1"/>
      <c r="F2" s="1"/>
      <c r="G2" s="1"/>
      <c r="H2" s="8"/>
      <c r="I2" s="1"/>
      <c r="J2" s="1"/>
      <c r="K2" s="1"/>
      <c r="L2" s="1"/>
      <c r="M2" s="1"/>
      <c r="N2" s="1"/>
      <c r="O2" s="1"/>
      <c r="P2" s="8"/>
      <c r="Q2" s="1"/>
      <c r="R2" s="1"/>
      <c r="S2" s="1"/>
    </row>
    <row r="3" spans="1:32" ht="26" x14ac:dyDescent="0.3">
      <c r="A3" s="436" t="s">
        <v>272</v>
      </c>
      <c r="B3" s="436"/>
      <c r="C3" s="436"/>
      <c r="D3" s="436"/>
      <c r="E3" s="436"/>
      <c r="F3" s="436"/>
      <c r="G3" s="436"/>
      <c r="H3" s="436"/>
      <c r="I3" s="436"/>
      <c r="J3" s="436"/>
      <c r="K3" s="436"/>
      <c r="L3" s="436"/>
      <c r="M3" s="436"/>
      <c r="N3" s="436"/>
      <c r="O3" s="436"/>
      <c r="P3" s="436"/>
      <c r="Q3" s="436"/>
      <c r="R3" s="436"/>
      <c r="S3" s="436"/>
    </row>
    <row r="4" spans="1:32" ht="26" x14ac:dyDescent="0.3">
      <c r="A4" s="436" t="s">
        <v>273</v>
      </c>
      <c r="B4" s="436"/>
      <c r="C4" s="436"/>
      <c r="D4" s="436"/>
      <c r="E4" s="436"/>
      <c r="F4" s="436"/>
      <c r="G4" s="436"/>
      <c r="H4" s="436"/>
      <c r="I4" s="436"/>
      <c r="J4" s="436"/>
      <c r="K4" s="436"/>
      <c r="L4" s="436"/>
      <c r="M4" s="436"/>
      <c r="N4" s="436"/>
      <c r="O4" s="436"/>
      <c r="P4" s="436"/>
      <c r="Q4" s="436"/>
      <c r="R4" s="436"/>
      <c r="S4" s="436"/>
    </row>
    <row r="5" spans="1:32" ht="15.75" customHeight="1" x14ac:dyDescent="0.3">
      <c r="A5" s="436"/>
      <c r="B5" s="436"/>
      <c r="C5" s="436"/>
      <c r="D5" s="436"/>
      <c r="E5" s="436"/>
      <c r="F5" s="436"/>
      <c r="G5" s="436"/>
      <c r="H5" s="436"/>
      <c r="I5" s="436"/>
      <c r="J5" s="436"/>
      <c r="K5" s="436"/>
      <c r="L5" s="436"/>
      <c r="M5" s="436"/>
      <c r="N5" s="436"/>
      <c r="O5" s="436"/>
      <c r="P5" s="436"/>
      <c r="Q5" s="436"/>
      <c r="R5" s="436"/>
      <c r="S5" s="436"/>
    </row>
    <row r="6" spans="1:32" s="20" customFormat="1" ht="16" thickBot="1" x14ac:dyDescent="0.25">
      <c r="A6" s="25" t="s">
        <v>266</v>
      </c>
      <c r="B6" s="25"/>
      <c r="C6" s="5" t="s">
        <v>284</v>
      </c>
      <c r="D6" s="25"/>
      <c r="E6" s="25"/>
      <c r="F6" s="25"/>
      <c r="G6" s="25"/>
      <c r="H6" s="26"/>
      <c r="I6" s="25"/>
      <c r="J6" s="25"/>
      <c r="K6" s="25"/>
      <c r="L6" s="25"/>
      <c r="M6" s="25"/>
      <c r="N6" s="25"/>
      <c r="O6" s="63"/>
      <c r="P6" s="26"/>
      <c r="Q6" s="25"/>
      <c r="R6" s="25"/>
      <c r="S6" s="25"/>
    </row>
    <row r="7" spans="1:32" s="20" customFormat="1" ht="16" thickBot="1" x14ac:dyDescent="0.25">
      <c r="A7" s="437" t="s">
        <v>0</v>
      </c>
      <c r="B7" s="438" t="s">
        <v>2</v>
      </c>
      <c r="C7" s="439" t="s">
        <v>1</v>
      </c>
      <c r="D7" s="439" t="s">
        <v>3</v>
      </c>
      <c r="E7" s="439" t="s">
        <v>4</v>
      </c>
      <c r="F7" s="439" t="s">
        <v>5</v>
      </c>
      <c r="G7" s="439" t="s">
        <v>6</v>
      </c>
      <c r="H7" s="439" t="s">
        <v>9</v>
      </c>
      <c r="I7" s="439" t="s">
        <v>7</v>
      </c>
      <c r="J7" s="439"/>
      <c r="K7" s="439"/>
      <c r="L7" s="439"/>
      <c r="M7" s="439"/>
      <c r="N7" s="439" t="s">
        <v>8</v>
      </c>
      <c r="O7" s="439" t="s">
        <v>274</v>
      </c>
      <c r="P7" s="440" t="s">
        <v>10</v>
      </c>
      <c r="Q7" s="411" t="s">
        <v>11</v>
      </c>
      <c r="R7" s="411"/>
      <c r="S7" s="412"/>
      <c r="T7" s="87" t="s">
        <v>369</v>
      </c>
      <c r="U7" s="87" t="s">
        <v>370</v>
      </c>
      <c r="V7" s="87" t="s">
        <v>371</v>
      </c>
      <c r="W7" s="87" t="s">
        <v>372</v>
      </c>
      <c r="X7" s="87" t="s">
        <v>282</v>
      </c>
      <c r="Y7" s="87" t="s">
        <v>373</v>
      </c>
      <c r="Z7" s="87" t="s">
        <v>373</v>
      </c>
      <c r="AA7" s="87" t="s">
        <v>373</v>
      </c>
      <c r="AB7" s="87" t="s">
        <v>373</v>
      </c>
      <c r="AC7" s="87" t="s">
        <v>373</v>
      </c>
      <c r="AD7" s="88" t="s">
        <v>374</v>
      </c>
      <c r="AE7" s="88" t="s">
        <v>274</v>
      </c>
      <c r="AF7" s="88" t="s">
        <v>375</v>
      </c>
    </row>
    <row r="8" spans="1:32" s="20" customFormat="1" ht="16" thickBot="1" x14ac:dyDescent="0.25">
      <c r="A8" s="437"/>
      <c r="B8" s="438"/>
      <c r="C8" s="439"/>
      <c r="D8" s="439"/>
      <c r="E8" s="439"/>
      <c r="F8" s="439"/>
      <c r="G8" s="439"/>
      <c r="H8" s="439"/>
      <c r="I8" s="440" t="s">
        <v>12</v>
      </c>
      <c r="J8" s="440" t="s">
        <v>13</v>
      </c>
      <c r="K8" s="440" t="s">
        <v>14</v>
      </c>
      <c r="L8" s="440" t="s">
        <v>15</v>
      </c>
      <c r="M8" s="440" t="s">
        <v>16</v>
      </c>
      <c r="N8" s="439"/>
      <c r="O8" s="439"/>
      <c r="P8" s="440"/>
      <c r="Q8" s="415" t="s">
        <v>17</v>
      </c>
      <c r="R8" s="417" t="s">
        <v>18</v>
      </c>
      <c r="S8" s="418"/>
      <c r="T8" s="89" t="s">
        <v>376</v>
      </c>
      <c r="U8" s="89" t="s">
        <v>377</v>
      </c>
      <c r="V8" s="89" t="s">
        <v>378</v>
      </c>
      <c r="W8" s="89" t="s">
        <v>379</v>
      </c>
      <c r="X8" s="89" t="s">
        <v>380</v>
      </c>
      <c r="Y8" s="90" t="s">
        <v>381</v>
      </c>
      <c r="Z8" s="90" t="s">
        <v>382</v>
      </c>
      <c r="AA8" s="90" t="s">
        <v>383</v>
      </c>
      <c r="AB8" s="90" t="s">
        <v>384</v>
      </c>
      <c r="AC8" s="90" t="s">
        <v>385</v>
      </c>
      <c r="AD8" s="91"/>
      <c r="AE8" s="91" t="s">
        <v>386</v>
      </c>
      <c r="AF8" s="89" t="s">
        <v>387</v>
      </c>
    </row>
    <row r="9" spans="1:32" s="20" customFormat="1" ht="17" thickBot="1" x14ac:dyDescent="0.25">
      <c r="A9" s="437"/>
      <c r="B9" s="438"/>
      <c r="C9" s="439"/>
      <c r="D9" s="439"/>
      <c r="E9" s="439"/>
      <c r="F9" s="439"/>
      <c r="G9" s="439"/>
      <c r="H9" s="439"/>
      <c r="I9" s="440"/>
      <c r="J9" s="440"/>
      <c r="K9" s="440"/>
      <c r="L9" s="440"/>
      <c r="M9" s="440"/>
      <c r="N9" s="439"/>
      <c r="O9" s="439"/>
      <c r="P9" s="440"/>
      <c r="Q9" s="416"/>
      <c r="R9" s="27" t="s">
        <v>19</v>
      </c>
      <c r="S9" s="3" t="s">
        <v>20</v>
      </c>
      <c r="T9" s="92"/>
      <c r="U9" s="92"/>
      <c r="V9" s="92"/>
      <c r="W9" s="92"/>
      <c r="X9" s="89"/>
      <c r="Y9" s="90"/>
      <c r="Z9" s="90"/>
      <c r="AA9" s="90"/>
      <c r="AB9" s="90"/>
      <c r="AC9" s="90"/>
      <c r="AD9" s="91"/>
      <c r="AE9" s="91"/>
      <c r="AF9" s="89"/>
    </row>
    <row r="10" spans="1:32" s="20" customFormat="1" ht="16" thickBot="1" x14ac:dyDescent="0.25">
      <c r="A10" s="93">
        <v>1</v>
      </c>
      <c r="B10" s="94"/>
      <c r="C10" s="93">
        <v>3</v>
      </c>
      <c r="D10" s="93">
        <v>4</v>
      </c>
      <c r="E10" s="93">
        <v>5</v>
      </c>
      <c r="F10" s="94">
        <v>6</v>
      </c>
      <c r="G10" s="93">
        <v>7</v>
      </c>
      <c r="H10" s="93">
        <v>8</v>
      </c>
      <c r="I10" s="93">
        <v>9</v>
      </c>
      <c r="J10" s="94">
        <v>10</v>
      </c>
      <c r="K10" s="93">
        <v>11</v>
      </c>
      <c r="L10" s="93">
        <v>12</v>
      </c>
      <c r="M10" s="94">
        <v>13</v>
      </c>
      <c r="N10" s="94">
        <v>14</v>
      </c>
      <c r="O10" s="93">
        <v>15</v>
      </c>
      <c r="P10" s="93">
        <v>16</v>
      </c>
      <c r="Q10" s="95">
        <v>26</v>
      </c>
      <c r="R10" s="76">
        <v>27</v>
      </c>
      <c r="S10" s="62">
        <v>28</v>
      </c>
      <c r="T10" s="96"/>
      <c r="U10" s="96"/>
      <c r="V10" s="96"/>
      <c r="W10" s="96"/>
      <c r="X10" s="97"/>
      <c r="Y10" s="97"/>
      <c r="Z10" s="97"/>
      <c r="AA10" s="97"/>
      <c r="AB10" s="97"/>
      <c r="AC10" s="97"/>
      <c r="AD10" s="97"/>
      <c r="AE10" s="97"/>
      <c r="AF10" s="97"/>
    </row>
    <row r="11" spans="1:32" s="31" customFormat="1" x14ac:dyDescent="0.2">
      <c r="A11" s="98"/>
      <c r="B11" s="99"/>
      <c r="C11" s="100"/>
      <c r="D11" s="100"/>
      <c r="E11" s="100"/>
      <c r="F11" s="100"/>
      <c r="G11" s="100"/>
      <c r="H11" s="101"/>
      <c r="I11" s="100"/>
      <c r="J11" s="100"/>
      <c r="K11" s="100"/>
      <c r="L11" s="100"/>
      <c r="M11" s="100"/>
      <c r="N11" s="100"/>
      <c r="O11" s="102"/>
      <c r="P11" s="101"/>
      <c r="Q11" s="103"/>
      <c r="R11" s="103"/>
      <c r="S11" s="103"/>
      <c r="T11" s="104"/>
      <c r="U11" s="104"/>
      <c r="V11" s="104"/>
      <c r="W11" s="104"/>
      <c r="X11" s="96"/>
      <c r="Y11" s="96"/>
      <c r="Z11" s="96"/>
      <c r="AA11" s="96"/>
      <c r="AB11" s="96"/>
      <c r="AC11" s="96"/>
      <c r="AD11" s="96"/>
      <c r="AE11" s="96"/>
      <c r="AF11" s="96"/>
    </row>
    <row r="12" spans="1:32" s="31" customFormat="1" x14ac:dyDescent="0.2">
      <c r="A12" s="105" t="s">
        <v>24</v>
      </c>
      <c r="B12" s="106" t="s">
        <v>25</v>
      </c>
      <c r="C12" s="107"/>
      <c r="D12" s="107"/>
      <c r="E12" s="107"/>
      <c r="F12" s="107"/>
      <c r="G12" s="107"/>
      <c r="H12" s="108"/>
      <c r="I12" s="107"/>
      <c r="J12" s="107"/>
      <c r="K12" s="107"/>
      <c r="L12" s="107"/>
      <c r="M12" s="107"/>
      <c r="N12" s="107"/>
      <c r="O12" s="109">
        <f>O13+O15+O17+O20+O23+O71+O77+O79+O81+O83</f>
        <v>15080250</v>
      </c>
      <c r="P12" s="108"/>
      <c r="Q12" s="110"/>
      <c r="R12" s="110"/>
      <c r="S12" s="110"/>
      <c r="T12" s="111"/>
      <c r="U12" s="111"/>
      <c r="V12" s="111"/>
      <c r="W12" s="111"/>
      <c r="X12" s="112"/>
      <c r="Y12" s="109" t="e">
        <f>Y15+Y17+Y23+Y71</f>
        <v>#REF!</v>
      </c>
      <c r="Z12" s="109" t="e">
        <f>Z15+Z17+Z23+Z71</f>
        <v>#REF!</v>
      </c>
      <c r="AA12" s="109" t="e">
        <f>AA15+AA17+AA23+AA71</f>
        <v>#REF!</v>
      </c>
      <c r="AB12" s="109" t="e">
        <f>AB15+AB17+AB23+AB71</f>
        <v>#REF!</v>
      </c>
      <c r="AC12" s="109" t="e">
        <f>AC15+AC17+AC23+AC71</f>
        <v>#REF!</v>
      </c>
      <c r="AD12" s="112"/>
      <c r="AE12" s="109">
        <f>O12</f>
        <v>15080250</v>
      </c>
      <c r="AF12" s="109" t="e">
        <f>AF15+AF17+AF23+AF71</f>
        <v>#REF!</v>
      </c>
    </row>
    <row r="13" spans="1:32" s="29" customFormat="1" x14ac:dyDescent="0.2">
      <c r="A13" s="113" t="s">
        <v>26</v>
      </c>
      <c r="B13" s="106" t="s">
        <v>27</v>
      </c>
      <c r="C13" s="114" t="s">
        <v>23</v>
      </c>
      <c r="D13" s="115"/>
      <c r="E13" s="116"/>
      <c r="F13" s="116"/>
      <c r="G13" s="116"/>
      <c r="H13" s="114"/>
      <c r="I13" s="116"/>
      <c r="J13" s="116"/>
      <c r="K13" s="116"/>
      <c r="L13" s="116"/>
      <c r="M13" s="116"/>
      <c r="N13" s="117"/>
      <c r="O13" s="117"/>
      <c r="P13" s="114"/>
      <c r="Q13" s="118"/>
      <c r="R13" s="118"/>
      <c r="S13" s="118"/>
      <c r="T13" s="119" t="str">
        <f>MID(A13,1,7)</f>
        <v>1.2.1</v>
      </c>
      <c r="U13" s="119"/>
      <c r="V13" s="119"/>
      <c r="W13" s="119"/>
      <c r="X13" s="120"/>
      <c r="Y13" s="121"/>
      <c r="Z13" s="121"/>
      <c r="AA13" s="121"/>
      <c r="AB13" s="121"/>
      <c r="AC13" s="121"/>
      <c r="AD13" s="120"/>
      <c r="AE13" s="121"/>
      <c r="AF13" s="121"/>
    </row>
    <row r="14" spans="1:32" s="31" customFormat="1" x14ac:dyDescent="0.2">
      <c r="A14" s="122"/>
      <c r="B14" s="122"/>
      <c r="C14" s="122"/>
      <c r="D14" s="122"/>
      <c r="E14" s="122"/>
      <c r="F14" s="122"/>
      <c r="G14" s="122"/>
      <c r="H14" s="122"/>
      <c r="I14" s="122"/>
      <c r="J14" s="122"/>
      <c r="K14" s="122"/>
      <c r="L14" s="122"/>
      <c r="M14" s="122"/>
      <c r="N14" s="122"/>
      <c r="O14" s="122"/>
      <c r="P14" s="122"/>
      <c r="Q14" s="122"/>
      <c r="R14" s="122"/>
      <c r="S14" s="122"/>
      <c r="T14" s="119" t="str">
        <f>MID(A14,1,7)</f>
        <v/>
      </c>
      <c r="U14" s="112"/>
      <c r="V14" s="112"/>
      <c r="W14" s="123"/>
      <c r="X14" s="111"/>
      <c r="Y14" s="124"/>
      <c r="Z14" s="124"/>
      <c r="AA14" s="124"/>
      <c r="AB14" s="124"/>
      <c r="AC14" s="124"/>
      <c r="AD14" s="111"/>
      <c r="AE14" s="125"/>
      <c r="AF14" s="125"/>
    </row>
    <row r="15" spans="1:32" s="29" customFormat="1" x14ac:dyDescent="0.2">
      <c r="A15" s="113" t="s">
        <v>28</v>
      </c>
      <c r="B15" s="106" t="s">
        <v>29</v>
      </c>
      <c r="C15" s="126"/>
      <c r="D15" s="126"/>
      <c r="E15" s="126"/>
      <c r="F15" s="126"/>
      <c r="G15" s="126"/>
      <c r="H15" s="126"/>
      <c r="I15" s="126"/>
      <c r="J15" s="126"/>
      <c r="K15" s="126"/>
      <c r="L15" s="126"/>
      <c r="M15" s="126"/>
      <c r="N15" s="126"/>
      <c r="O15" s="226">
        <v>0</v>
      </c>
      <c r="P15" s="126"/>
      <c r="Q15" s="126"/>
      <c r="R15" s="126"/>
      <c r="S15" s="126"/>
      <c r="T15" s="119" t="str">
        <f>MID(A15,1,7)</f>
        <v>1.2.2</v>
      </c>
      <c r="U15" s="112"/>
      <c r="V15" s="112"/>
      <c r="W15" s="123"/>
      <c r="X15" s="119"/>
      <c r="Y15" s="127" t="e">
        <f>SUM(#REF!)</f>
        <v>#REF!</v>
      </c>
      <c r="Z15" s="127" t="e">
        <f>SUM(#REF!)</f>
        <v>#REF!</v>
      </c>
      <c r="AA15" s="127" t="e">
        <f>SUM(#REF!)</f>
        <v>#REF!</v>
      </c>
      <c r="AB15" s="127" t="e">
        <f>SUM(#REF!)</f>
        <v>#REF!</v>
      </c>
      <c r="AC15" s="127" t="e">
        <f>SUM(#REF!)</f>
        <v>#REF!</v>
      </c>
      <c r="AD15" s="127"/>
      <c r="AE15" s="127" t="e">
        <f>SUM(#REF!)</f>
        <v>#REF!</v>
      </c>
      <c r="AF15" s="127" t="e">
        <f>SUM(#REF!)</f>
        <v>#REF!</v>
      </c>
    </row>
    <row r="16" spans="1:32" s="31" customFormat="1" x14ac:dyDescent="0.2">
      <c r="A16" s="122"/>
      <c r="B16" s="128"/>
      <c r="C16" s="128"/>
      <c r="D16" s="129"/>
      <c r="E16" s="130"/>
      <c r="F16" s="130"/>
      <c r="G16" s="108"/>
      <c r="H16" s="131"/>
      <c r="I16" s="129"/>
      <c r="J16" s="132"/>
      <c r="K16" s="132"/>
      <c r="L16" s="132"/>
      <c r="M16" s="129"/>
      <c r="N16" s="133"/>
      <c r="O16" s="145"/>
      <c r="P16" s="122"/>
      <c r="Q16" s="122"/>
      <c r="R16" s="122"/>
      <c r="S16" s="122"/>
      <c r="T16" s="119"/>
      <c r="U16" s="112"/>
      <c r="V16" s="112"/>
      <c r="W16" s="123"/>
      <c r="X16" s="112"/>
      <c r="Y16" s="135"/>
      <c r="Z16" s="135"/>
      <c r="AA16" s="135"/>
      <c r="AB16" s="135"/>
      <c r="AC16" s="135"/>
      <c r="AD16" s="136"/>
      <c r="AE16" s="137"/>
      <c r="AF16" s="138"/>
    </row>
    <row r="17" spans="1:33" s="29" customFormat="1" x14ac:dyDescent="0.2">
      <c r="A17" s="113" t="s">
        <v>77</v>
      </c>
      <c r="B17" s="106" t="s">
        <v>78</v>
      </c>
      <c r="C17" s="126"/>
      <c r="D17" s="126"/>
      <c r="E17" s="126"/>
      <c r="F17" s="126"/>
      <c r="G17" s="126"/>
      <c r="H17" s="126"/>
      <c r="I17" s="126"/>
      <c r="J17" s="126"/>
      <c r="K17" s="126"/>
      <c r="L17" s="126"/>
      <c r="M17" s="126"/>
      <c r="N17" s="126"/>
      <c r="O17" s="127">
        <v>0</v>
      </c>
      <c r="P17" s="126"/>
      <c r="Q17" s="126"/>
      <c r="R17" s="126"/>
      <c r="S17" s="126"/>
      <c r="T17" s="119" t="str">
        <f t="shared" ref="T17:T48" si="0">MID(B17,1,7)</f>
        <v>Alat-Al</v>
      </c>
      <c r="U17" s="112"/>
      <c r="V17" s="112"/>
      <c r="W17" s="123"/>
      <c r="X17" s="112"/>
      <c r="Y17" s="127" t="e">
        <f>#REF!</f>
        <v>#REF!</v>
      </c>
      <c r="Z17" s="127" t="e">
        <f>#REF!</f>
        <v>#REF!</v>
      </c>
      <c r="AA17" s="127" t="e">
        <f>#REF!</f>
        <v>#REF!</v>
      </c>
      <c r="AB17" s="127" t="e">
        <f>SUM(#REF!)</f>
        <v>#REF!</v>
      </c>
      <c r="AC17" s="127" t="e">
        <f>#REF!</f>
        <v>#REF!</v>
      </c>
      <c r="AD17" s="136"/>
      <c r="AE17" s="127" t="e">
        <f>#REF!</f>
        <v>#REF!</v>
      </c>
      <c r="AF17" s="127" t="e">
        <f>#REF!</f>
        <v>#REF!</v>
      </c>
      <c r="AG17" s="146" t="e">
        <f>Y17+Z17+AA17+AB17</f>
        <v>#REF!</v>
      </c>
    </row>
    <row r="18" spans="1:33" s="31" customFormat="1" x14ac:dyDescent="0.2">
      <c r="A18" s="122"/>
      <c r="B18" s="122"/>
      <c r="C18" s="122"/>
      <c r="D18" s="122"/>
      <c r="E18" s="122"/>
      <c r="F18" s="122"/>
      <c r="G18" s="122"/>
      <c r="H18" s="122"/>
      <c r="I18" s="122"/>
      <c r="J18" s="122"/>
      <c r="K18" s="122"/>
      <c r="L18" s="122"/>
      <c r="M18" s="122"/>
      <c r="N18" s="122"/>
      <c r="O18" s="122"/>
      <c r="P18" s="122"/>
      <c r="Q18" s="122"/>
      <c r="R18" s="122"/>
      <c r="S18" s="122"/>
      <c r="T18" s="119" t="str">
        <f t="shared" si="0"/>
        <v/>
      </c>
      <c r="U18" s="112"/>
      <c r="V18" s="112"/>
      <c r="W18" s="123"/>
      <c r="X18" s="112"/>
      <c r="Y18" s="135"/>
      <c r="Z18" s="135"/>
      <c r="AA18" s="135"/>
      <c r="AB18" s="135"/>
      <c r="AC18" s="135"/>
      <c r="AD18" s="136"/>
      <c r="AE18" s="137"/>
      <c r="AF18" s="138"/>
    </row>
    <row r="19" spans="1:33" s="31" customFormat="1" x14ac:dyDescent="0.2">
      <c r="A19" s="122"/>
      <c r="B19" s="122"/>
      <c r="C19" s="122"/>
      <c r="D19" s="122"/>
      <c r="E19" s="122"/>
      <c r="F19" s="122"/>
      <c r="G19" s="122"/>
      <c r="H19" s="122"/>
      <c r="I19" s="122"/>
      <c r="J19" s="122"/>
      <c r="K19" s="122"/>
      <c r="L19" s="122"/>
      <c r="M19" s="122"/>
      <c r="N19" s="122"/>
      <c r="O19" s="122"/>
      <c r="P19" s="122"/>
      <c r="Q19" s="122"/>
      <c r="R19" s="122"/>
      <c r="S19" s="122"/>
      <c r="T19" s="119" t="str">
        <f t="shared" si="0"/>
        <v/>
      </c>
      <c r="U19" s="112"/>
      <c r="V19" s="112"/>
      <c r="W19" s="123"/>
      <c r="X19" s="112"/>
      <c r="Y19" s="135"/>
      <c r="Z19" s="135"/>
      <c r="AA19" s="135"/>
      <c r="AB19" s="135"/>
      <c r="AC19" s="135"/>
      <c r="AD19" s="136"/>
      <c r="AE19" s="137"/>
      <c r="AF19" s="138"/>
    </row>
    <row r="20" spans="1:33" s="29" customFormat="1" ht="30" x14ac:dyDescent="0.2">
      <c r="A20" s="113" t="s">
        <v>82</v>
      </c>
      <c r="B20" s="106" t="s">
        <v>83</v>
      </c>
      <c r="C20" s="114" t="s">
        <v>23</v>
      </c>
      <c r="D20" s="126"/>
      <c r="E20" s="126"/>
      <c r="F20" s="126"/>
      <c r="G20" s="126"/>
      <c r="H20" s="126"/>
      <c r="I20" s="126"/>
      <c r="J20" s="126"/>
      <c r="K20" s="126"/>
      <c r="L20" s="126"/>
      <c r="M20" s="126"/>
      <c r="N20" s="126"/>
      <c r="O20" s="148">
        <v>0</v>
      </c>
      <c r="P20" s="126"/>
      <c r="Q20" s="126"/>
      <c r="R20" s="126"/>
      <c r="S20" s="126"/>
      <c r="T20" s="119" t="str">
        <f t="shared" si="0"/>
        <v>Alat-Al</v>
      </c>
      <c r="U20" s="149"/>
      <c r="V20" s="112"/>
      <c r="W20" s="123"/>
      <c r="X20" s="112"/>
      <c r="Y20" s="135"/>
      <c r="Z20" s="135"/>
      <c r="AA20" s="135"/>
      <c r="AB20" s="135"/>
      <c r="AC20" s="135"/>
      <c r="AD20" s="136"/>
      <c r="AE20" s="137"/>
      <c r="AF20" s="138"/>
    </row>
    <row r="21" spans="1:33" s="31" customFormat="1" x14ac:dyDescent="0.2">
      <c r="A21" s="122"/>
      <c r="B21" s="122"/>
      <c r="C21" s="122"/>
      <c r="D21" s="122"/>
      <c r="E21" s="122"/>
      <c r="F21" s="122"/>
      <c r="G21" s="122"/>
      <c r="H21" s="122"/>
      <c r="I21" s="122"/>
      <c r="J21" s="122"/>
      <c r="K21" s="122"/>
      <c r="L21" s="122"/>
      <c r="M21" s="122"/>
      <c r="N21" s="122"/>
      <c r="O21" s="122"/>
      <c r="P21" s="122"/>
      <c r="Q21" s="122"/>
      <c r="R21" s="122"/>
      <c r="S21" s="122"/>
      <c r="T21" s="119" t="str">
        <f t="shared" si="0"/>
        <v/>
      </c>
      <c r="U21" s="112"/>
      <c r="V21" s="112"/>
      <c r="W21" s="123"/>
      <c r="X21" s="112"/>
      <c r="Y21" s="135"/>
      <c r="Z21" s="135"/>
      <c r="AA21" s="135"/>
      <c r="AB21" s="135"/>
      <c r="AC21" s="135"/>
      <c r="AD21" s="136"/>
      <c r="AE21" s="137"/>
      <c r="AF21" s="138"/>
    </row>
    <row r="22" spans="1:33" s="31" customFormat="1" x14ac:dyDescent="0.2">
      <c r="A22" s="122"/>
      <c r="B22" s="122"/>
      <c r="C22" s="122"/>
      <c r="D22" s="122"/>
      <c r="E22" s="122"/>
      <c r="F22" s="122"/>
      <c r="G22" s="122"/>
      <c r="H22" s="122"/>
      <c r="I22" s="122"/>
      <c r="J22" s="122"/>
      <c r="K22" s="122"/>
      <c r="L22" s="122"/>
      <c r="M22" s="122"/>
      <c r="N22" s="122"/>
      <c r="O22" s="122"/>
      <c r="P22" s="122"/>
      <c r="Q22" s="122"/>
      <c r="R22" s="122"/>
      <c r="S22" s="122"/>
      <c r="T22" s="119" t="str">
        <f t="shared" si="0"/>
        <v/>
      </c>
      <c r="U22" s="112"/>
      <c r="V22" s="112"/>
      <c r="W22" s="123"/>
      <c r="X22" s="112"/>
      <c r="Y22" s="135"/>
      <c r="Z22" s="135"/>
      <c r="AA22" s="135"/>
      <c r="AB22" s="135"/>
      <c r="AC22" s="135"/>
      <c r="AD22" s="136"/>
      <c r="AE22" s="137"/>
      <c r="AF22" s="138"/>
    </row>
    <row r="23" spans="1:33" s="29" customFormat="1" ht="30" x14ac:dyDescent="0.2">
      <c r="A23" s="113" t="s">
        <v>84</v>
      </c>
      <c r="B23" s="106" t="s">
        <v>85</v>
      </c>
      <c r="C23" s="126"/>
      <c r="D23" s="126"/>
      <c r="E23" s="126"/>
      <c r="F23" s="126"/>
      <c r="G23" s="126"/>
      <c r="H23" s="126"/>
      <c r="I23" s="126"/>
      <c r="J23" s="126"/>
      <c r="K23" s="126"/>
      <c r="L23" s="126"/>
      <c r="M23" s="126"/>
      <c r="N23" s="126"/>
      <c r="O23" s="127">
        <f>SUBTOTAL(9,O24:O69)</f>
        <v>13385250</v>
      </c>
      <c r="P23" s="126"/>
      <c r="Q23" s="126"/>
      <c r="R23" s="126"/>
      <c r="S23" s="126"/>
      <c r="T23" s="119" t="str">
        <f t="shared" si="0"/>
        <v>Alat-Al</v>
      </c>
      <c r="U23" s="112"/>
      <c r="V23" s="112"/>
      <c r="W23" s="123"/>
      <c r="X23" s="112"/>
      <c r="Y23" s="127">
        <f>SUBTOTAL(9,Y24:Y69)</f>
        <v>13384790</v>
      </c>
      <c r="Z23" s="127">
        <f>SUBTOTAL(9,Z24:Z69)</f>
        <v>0</v>
      </c>
      <c r="AA23" s="127">
        <f>SUBTOTAL(9,AA24:AA69)</f>
        <v>0</v>
      </c>
      <c r="AB23" s="127">
        <f>SUBTOTAL(9,AB24:AB69)</f>
        <v>0</v>
      </c>
      <c r="AC23" s="127">
        <f>SUBTOTAL(9,AC24:AC69)</f>
        <v>0</v>
      </c>
      <c r="AD23" s="136"/>
      <c r="AE23" s="127">
        <f>SUBTOTAL(9,AE24:AE69)</f>
        <v>13385250</v>
      </c>
      <c r="AF23" s="127">
        <f>SUBTOTAL(9,AF24:AF69)</f>
        <v>460</v>
      </c>
      <c r="AG23" s="146">
        <f>Y23+Z23+AA23+AB23</f>
        <v>13384790</v>
      </c>
    </row>
    <row r="24" spans="1:33" s="85" customFormat="1" x14ac:dyDescent="0.2">
      <c r="A24" s="107"/>
      <c r="B24" s="133" t="s">
        <v>390</v>
      </c>
      <c r="C24" s="128" t="s">
        <v>86</v>
      </c>
      <c r="D24" s="129" t="s">
        <v>32</v>
      </c>
      <c r="E24" s="130" t="s">
        <v>88</v>
      </c>
      <c r="F24" s="169"/>
      <c r="G24" s="130" t="s">
        <v>89</v>
      </c>
      <c r="H24" s="131">
        <v>1989</v>
      </c>
      <c r="I24" s="107"/>
      <c r="J24" s="107"/>
      <c r="K24" s="107"/>
      <c r="L24" s="107"/>
      <c r="M24" s="107"/>
      <c r="N24" s="133" t="s">
        <v>34</v>
      </c>
      <c r="O24" s="134">
        <v>420000</v>
      </c>
      <c r="P24" s="108" t="s">
        <v>43</v>
      </c>
      <c r="Q24" s="107"/>
      <c r="R24" s="107"/>
      <c r="S24" s="107"/>
      <c r="T24" s="119" t="str">
        <f t="shared" si="0"/>
        <v>2.06.01</v>
      </c>
      <c r="U24" s="112" t="str">
        <f t="shared" ref="U24:U48" si="1">VLOOKUP(T24,kelompok,2,0)</f>
        <v>ALAT KANTOR</v>
      </c>
      <c r="V24" s="112">
        <f t="shared" ref="V24:V48" si="2">VLOOKUP(T24,MASAMANFAAT,4,0)</f>
        <v>5</v>
      </c>
      <c r="W24" s="123">
        <f t="shared" ref="W24:W48" si="3">(O24-10)/V24</f>
        <v>83998</v>
      </c>
      <c r="X24" s="112">
        <f t="shared" ref="X24:X52" si="4">2013-AD24</f>
        <v>24</v>
      </c>
      <c r="Y24" s="135">
        <f t="shared" ref="Y24:Y52" si="5">IF(X24&gt;V24,O24-10,W24*X24)</f>
        <v>419990</v>
      </c>
      <c r="Z24" s="135">
        <f t="shared" ref="Z24:Z52" si="6">IF(O24-10=Y24,0,W24)</f>
        <v>0</v>
      </c>
      <c r="AA24" s="135">
        <f t="shared" ref="AA24:AA52" si="7">IF(O24-10=Y24+Z24,0,W24)</f>
        <v>0</v>
      </c>
      <c r="AB24" s="147">
        <f>IF(O24-10=Y24+Z24,0,W24)</f>
        <v>0</v>
      </c>
      <c r="AC24" s="147">
        <f>IF(O24-10=Y24+Z24+AB24,0,W24)</f>
        <v>0</v>
      </c>
      <c r="AD24" s="136">
        <f t="shared" ref="AD24:AD52" si="8">H24</f>
        <v>1989</v>
      </c>
      <c r="AE24" s="137">
        <f t="shared" ref="AE24:AE52" si="9">O24</f>
        <v>420000</v>
      </c>
      <c r="AF24" s="220">
        <f>O24-(Y24+Z24+AA24+AC24)</f>
        <v>10</v>
      </c>
      <c r="AG24" s="221"/>
    </row>
    <row r="25" spans="1:33" s="85" customFormat="1" x14ac:dyDescent="0.2">
      <c r="A25" s="107"/>
      <c r="B25" s="133" t="s">
        <v>390</v>
      </c>
      <c r="C25" s="128" t="s">
        <v>102</v>
      </c>
      <c r="D25" s="129" t="s">
        <v>32</v>
      </c>
      <c r="E25" s="130" t="s">
        <v>100</v>
      </c>
      <c r="F25" s="169"/>
      <c r="G25" s="130" t="s">
        <v>101</v>
      </c>
      <c r="H25" s="131">
        <v>2000</v>
      </c>
      <c r="I25" s="107"/>
      <c r="J25" s="107"/>
      <c r="K25" s="107"/>
      <c r="L25" s="107"/>
      <c r="M25" s="107"/>
      <c r="N25" s="133" t="s">
        <v>34</v>
      </c>
      <c r="O25" s="134">
        <v>280000</v>
      </c>
      <c r="P25" s="108"/>
      <c r="Q25" s="107"/>
      <c r="R25" s="107"/>
      <c r="S25" s="107"/>
      <c r="T25" s="119" t="str">
        <f t="shared" si="0"/>
        <v>2.06.01</v>
      </c>
      <c r="U25" s="112" t="str">
        <f t="shared" si="1"/>
        <v>ALAT KANTOR</v>
      </c>
      <c r="V25" s="112">
        <f t="shared" si="2"/>
        <v>5</v>
      </c>
      <c r="W25" s="123">
        <f t="shared" si="3"/>
        <v>55998</v>
      </c>
      <c r="X25" s="112">
        <f t="shared" si="4"/>
        <v>13</v>
      </c>
      <c r="Y25" s="135">
        <f t="shared" si="5"/>
        <v>279990</v>
      </c>
      <c r="Z25" s="135">
        <f t="shared" si="6"/>
        <v>0</v>
      </c>
      <c r="AA25" s="135">
        <f t="shared" si="7"/>
        <v>0</v>
      </c>
      <c r="AB25" s="135">
        <f t="shared" ref="AB25:AB52" si="10">IF(O25-10=Y25+Z25,0,W25)</f>
        <v>0</v>
      </c>
      <c r="AC25" s="147">
        <f t="shared" ref="AC25:AC52" si="11">IF(O25-10=Y25+Z25+AB25,0,W25)</f>
        <v>0</v>
      </c>
      <c r="AD25" s="136">
        <f t="shared" si="8"/>
        <v>2000</v>
      </c>
      <c r="AE25" s="137">
        <f t="shared" si="9"/>
        <v>280000</v>
      </c>
      <c r="AF25" s="220">
        <f t="shared" ref="AF25:AF52" si="12">O25-(Y25+Z25+AA25+AC25)</f>
        <v>10</v>
      </c>
    </row>
    <row r="26" spans="1:33" s="85" customFormat="1" x14ac:dyDescent="0.2">
      <c r="A26" s="107"/>
      <c r="B26" s="133" t="s">
        <v>390</v>
      </c>
      <c r="C26" s="128" t="s">
        <v>109</v>
      </c>
      <c r="D26" s="129" t="s">
        <v>32</v>
      </c>
      <c r="E26" s="130" t="s">
        <v>111</v>
      </c>
      <c r="F26" s="169"/>
      <c r="G26" s="130" t="s">
        <v>112</v>
      </c>
      <c r="H26" s="131">
        <v>2000</v>
      </c>
      <c r="I26" s="107"/>
      <c r="J26" s="107"/>
      <c r="K26" s="107"/>
      <c r="L26" s="107"/>
      <c r="M26" s="107"/>
      <c r="N26" s="133" t="s">
        <v>34</v>
      </c>
      <c r="O26" s="134">
        <v>90000</v>
      </c>
      <c r="P26" s="108"/>
      <c r="Q26" s="107"/>
      <c r="R26" s="107"/>
      <c r="S26" s="107"/>
      <c r="T26" s="119" t="str">
        <f t="shared" si="0"/>
        <v>2.06.01</v>
      </c>
      <c r="U26" s="112" t="str">
        <f t="shared" si="1"/>
        <v>ALAT KANTOR</v>
      </c>
      <c r="V26" s="112">
        <f t="shared" si="2"/>
        <v>5</v>
      </c>
      <c r="W26" s="123">
        <f t="shared" si="3"/>
        <v>17998</v>
      </c>
      <c r="X26" s="112">
        <f t="shared" si="4"/>
        <v>13</v>
      </c>
      <c r="Y26" s="135">
        <f t="shared" si="5"/>
        <v>89990</v>
      </c>
      <c r="Z26" s="135">
        <f t="shared" si="6"/>
        <v>0</v>
      </c>
      <c r="AA26" s="135">
        <f t="shared" si="7"/>
        <v>0</v>
      </c>
      <c r="AB26" s="135">
        <f t="shared" si="10"/>
        <v>0</v>
      </c>
      <c r="AC26" s="147">
        <f t="shared" si="11"/>
        <v>0</v>
      </c>
      <c r="AD26" s="136">
        <f t="shared" si="8"/>
        <v>2000</v>
      </c>
      <c r="AE26" s="137">
        <f t="shared" si="9"/>
        <v>90000</v>
      </c>
      <c r="AF26" s="220">
        <f t="shared" si="12"/>
        <v>10</v>
      </c>
    </row>
    <row r="27" spans="1:33" s="85" customFormat="1" x14ac:dyDescent="0.2">
      <c r="A27" s="107"/>
      <c r="B27" s="133" t="s">
        <v>390</v>
      </c>
      <c r="C27" s="128" t="s">
        <v>116</v>
      </c>
      <c r="D27" s="129" t="s">
        <v>32</v>
      </c>
      <c r="E27" s="130" t="s">
        <v>96</v>
      </c>
      <c r="F27" s="169"/>
      <c r="G27" s="130" t="s">
        <v>112</v>
      </c>
      <c r="H27" s="131">
        <v>2000</v>
      </c>
      <c r="I27" s="107"/>
      <c r="J27" s="107"/>
      <c r="K27" s="107"/>
      <c r="L27" s="107"/>
      <c r="M27" s="107"/>
      <c r="N27" s="133" t="s">
        <v>34</v>
      </c>
      <c r="O27" s="134">
        <v>71500</v>
      </c>
      <c r="P27" s="108"/>
      <c r="Q27" s="107"/>
      <c r="R27" s="107"/>
      <c r="S27" s="107"/>
      <c r="T27" s="119" t="str">
        <f t="shared" si="0"/>
        <v>2.06.01</v>
      </c>
      <c r="U27" s="112" t="str">
        <f t="shared" si="1"/>
        <v>ALAT KANTOR</v>
      </c>
      <c r="V27" s="112">
        <f t="shared" si="2"/>
        <v>5</v>
      </c>
      <c r="W27" s="123">
        <f t="shared" si="3"/>
        <v>14298</v>
      </c>
      <c r="X27" s="112">
        <f t="shared" si="4"/>
        <v>13</v>
      </c>
      <c r="Y27" s="135">
        <f t="shared" si="5"/>
        <v>71490</v>
      </c>
      <c r="Z27" s="135">
        <f t="shared" si="6"/>
        <v>0</v>
      </c>
      <c r="AA27" s="135">
        <f t="shared" si="7"/>
        <v>0</v>
      </c>
      <c r="AB27" s="135">
        <f t="shared" si="10"/>
        <v>0</v>
      </c>
      <c r="AC27" s="147">
        <f t="shared" si="11"/>
        <v>0</v>
      </c>
      <c r="AD27" s="136">
        <f t="shared" si="8"/>
        <v>2000</v>
      </c>
      <c r="AE27" s="137">
        <f t="shared" si="9"/>
        <v>71500</v>
      </c>
      <c r="AF27" s="220">
        <f t="shared" si="12"/>
        <v>10</v>
      </c>
    </row>
    <row r="28" spans="1:33" s="85" customFormat="1" x14ac:dyDescent="0.2">
      <c r="A28" s="107"/>
      <c r="B28" s="133" t="s">
        <v>390</v>
      </c>
      <c r="C28" s="128" t="s">
        <v>94</v>
      </c>
      <c r="D28" s="129" t="s">
        <v>32</v>
      </c>
      <c r="E28" s="130" t="s">
        <v>96</v>
      </c>
      <c r="F28" s="169"/>
      <c r="G28" s="130" t="s">
        <v>97</v>
      </c>
      <c r="H28" s="131">
        <v>2000</v>
      </c>
      <c r="I28" s="107"/>
      <c r="J28" s="107"/>
      <c r="K28" s="107"/>
      <c r="L28" s="107"/>
      <c r="M28" s="107"/>
      <c r="N28" s="133" t="s">
        <v>34</v>
      </c>
      <c r="O28" s="134">
        <v>340000</v>
      </c>
      <c r="P28" s="108" t="s">
        <v>43</v>
      </c>
      <c r="Q28" s="107"/>
      <c r="R28" s="107"/>
      <c r="S28" s="107"/>
      <c r="T28" s="119" t="str">
        <f t="shared" si="0"/>
        <v>2.06.01</v>
      </c>
      <c r="U28" s="112" t="str">
        <f t="shared" si="1"/>
        <v>ALAT KANTOR</v>
      </c>
      <c r="V28" s="112">
        <f t="shared" si="2"/>
        <v>5</v>
      </c>
      <c r="W28" s="123">
        <f t="shared" si="3"/>
        <v>67998</v>
      </c>
      <c r="X28" s="112">
        <f t="shared" si="4"/>
        <v>13</v>
      </c>
      <c r="Y28" s="135">
        <f t="shared" si="5"/>
        <v>339990</v>
      </c>
      <c r="Z28" s="135">
        <f t="shared" si="6"/>
        <v>0</v>
      </c>
      <c r="AA28" s="135">
        <f t="shared" si="7"/>
        <v>0</v>
      </c>
      <c r="AB28" s="135">
        <f t="shared" si="10"/>
        <v>0</v>
      </c>
      <c r="AC28" s="147">
        <f t="shared" si="11"/>
        <v>0</v>
      </c>
      <c r="AD28" s="136">
        <f t="shared" si="8"/>
        <v>2000</v>
      </c>
      <c r="AE28" s="137">
        <f t="shared" si="9"/>
        <v>340000</v>
      </c>
      <c r="AF28" s="220">
        <f t="shared" si="12"/>
        <v>10</v>
      </c>
    </row>
    <row r="29" spans="1:33" s="85" customFormat="1" x14ac:dyDescent="0.2">
      <c r="A29" s="107"/>
      <c r="B29" s="133" t="s">
        <v>390</v>
      </c>
      <c r="C29" s="128" t="s">
        <v>123</v>
      </c>
      <c r="D29" s="129" t="s">
        <v>32</v>
      </c>
      <c r="E29" s="130" t="s">
        <v>96</v>
      </c>
      <c r="F29" s="169"/>
      <c r="G29" s="130" t="s">
        <v>97</v>
      </c>
      <c r="H29" s="131">
        <v>2000</v>
      </c>
      <c r="I29" s="107"/>
      <c r="J29" s="107"/>
      <c r="K29" s="107"/>
      <c r="L29" s="107"/>
      <c r="M29" s="107"/>
      <c r="N29" s="133" t="s">
        <v>34</v>
      </c>
      <c r="O29" s="134">
        <v>65000</v>
      </c>
      <c r="P29" s="108" t="s">
        <v>43</v>
      </c>
      <c r="Q29" s="107"/>
      <c r="R29" s="107"/>
      <c r="S29" s="107"/>
      <c r="T29" s="119" t="str">
        <f t="shared" si="0"/>
        <v>2.06.01</v>
      </c>
      <c r="U29" s="112" t="str">
        <f t="shared" si="1"/>
        <v>ALAT KANTOR</v>
      </c>
      <c r="V29" s="112">
        <f t="shared" si="2"/>
        <v>5</v>
      </c>
      <c r="W29" s="123">
        <f t="shared" si="3"/>
        <v>12998</v>
      </c>
      <c r="X29" s="112">
        <f t="shared" si="4"/>
        <v>13</v>
      </c>
      <c r="Y29" s="135">
        <f t="shared" si="5"/>
        <v>64990</v>
      </c>
      <c r="Z29" s="135">
        <f t="shared" si="6"/>
        <v>0</v>
      </c>
      <c r="AA29" s="135">
        <f t="shared" si="7"/>
        <v>0</v>
      </c>
      <c r="AB29" s="135">
        <f t="shared" si="10"/>
        <v>0</v>
      </c>
      <c r="AC29" s="147">
        <f t="shared" si="11"/>
        <v>0</v>
      </c>
      <c r="AD29" s="136">
        <f t="shared" si="8"/>
        <v>2000</v>
      </c>
      <c r="AE29" s="137">
        <f t="shared" si="9"/>
        <v>65000</v>
      </c>
      <c r="AF29" s="220">
        <f t="shared" si="12"/>
        <v>10</v>
      </c>
    </row>
    <row r="30" spans="1:33" s="85" customFormat="1" x14ac:dyDescent="0.2">
      <c r="A30" s="107"/>
      <c r="B30" s="133" t="s">
        <v>390</v>
      </c>
      <c r="C30" s="128" t="s">
        <v>90</v>
      </c>
      <c r="D30" s="129" t="s">
        <v>32</v>
      </c>
      <c r="E30" s="130" t="s">
        <v>92</v>
      </c>
      <c r="F30" s="169"/>
      <c r="G30" s="130" t="s">
        <v>93</v>
      </c>
      <c r="H30" s="131">
        <v>2000</v>
      </c>
      <c r="I30" s="107"/>
      <c r="J30" s="107"/>
      <c r="K30" s="107"/>
      <c r="L30" s="107"/>
      <c r="M30" s="107"/>
      <c r="N30" s="133" t="s">
        <v>34</v>
      </c>
      <c r="O30" s="134">
        <v>247500</v>
      </c>
      <c r="P30" s="108"/>
      <c r="Q30" s="107"/>
      <c r="R30" s="107"/>
      <c r="S30" s="107"/>
      <c r="T30" s="119" t="str">
        <f t="shared" si="0"/>
        <v>2.06.01</v>
      </c>
      <c r="U30" s="112" t="str">
        <f t="shared" si="1"/>
        <v>ALAT KANTOR</v>
      </c>
      <c r="V30" s="112">
        <f t="shared" si="2"/>
        <v>5</v>
      </c>
      <c r="W30" s="123">
        <f t="shared" si="3"/>
        <v>49498</v>
      </c>
      <c r="X30" s="112">
        <f t="shared" si="4"/>
        <v>13</v>
      </c>
      <c r="Y30" s="135">
        <f t="shared" si="5"/>
        <v>247490</v>
      </c>
      <c r="Z30" s="135">
        <f t="shared" si="6"/>
        <v>0</v>
      </c>
      <c r="AA30" s="135">
        <f t="shared" si="7"/>
        <v>0</v>
      </c>
      <c r="AB30" s="135">
        <f t="shared" si="10"/>
        <v>0</v>
      </c>
      <c r="AC30" s="147">
        <f t="shared" si="11"/>
        <v>0</v>
      </c>
      <c r="AD30" s="136">
        <f t="shared" si="8"/>
        <v>2000</v>
      </c>
      <c r="AE30" s="137">
        <f t="shared" si="9"/>
        <v>247500</v>
      </c>
      <c r="AF30" s="220">
        <f t="shared" si="12"/>
        <v>10</v>
      </c>
    </row>
    <row r="31" spans="1:33" s="85" customFormat="1" x14ac:dyDescent="0.2">
      <c r="A31" s="107"/>
      <c r="B31" s="133" t="s">
        <v>390</v>
      </c>
      <c r="C31" s="128" t="s">
        <v>94</v>
      </c>
      <c r="D31" s="129" t="s">
        <v>32</v>
      </c>
      <c r="E31" s="130" t="s">
        <v>96</v>
      </c>
      <c r="F31" s="169"/>
      <c r="G31" s="130" t="s">
        <v>97</v>
      </c>
      <c r="H31" s="131">
        <v>2000</v>
      </c>
      <c r="I31" s="107"/>
      <c r="J31" s="107"/>
      <c r="K31" s="107"/>
      <c r="L31" s="107"/>
      <c r="M31" s="107"/>
      <c r="N31" s="133" t="s">
        <v>34</v>
      </c>
      <c r="O31" s="134">
        <v>425000</v>
      </c>
      <c r="P31" s="108" t="s">
        <v>147</v>
      </c>
      <c r="Q31" s="107"/>
      <c r="R31" s="107"/>
      <c r="S31" s="107"/>
      <c r="T31" s="119" t="str">
        <f t="shared" si="0"/>
        <v>2.06.01</v>
      </c>
      <c r="U31" s="112" t="str">
        <f t="shared" si="1"/>
        <v>ALAT KANTOR</v>
      </c>
      <c r="V31" s="112">
        <f t="shared" si="2"/>
        <v>5</v>
      </c>
      <c r="W31" s="123">
        <f t="shared" si="3"/>
        <v>84998</v>
      </c>
      <c r="X31" s="112">
        <f t="shared" si="4"/>
        <v>13</v>
      </c>
      <c r="Y31" s="135">
        <f t="shared" si="5"/>
        <v>424990</v>
      </c>
      <c r="Z31" s="135">
        <f t="shared" si="6"/>
        <v>0</v>
      </c>
      <c r="AA31" s="135">
        <f t="shared" si="7"/>
        <v>0</v>
      </c>
      <c r="AB31" s="135">
        <f t="shared" si="10"/>
        <v>0</v>
      </c>
      <c r="AC31" s="147">
        <f t="shared" si="11"/>
        <v>0</v>
      </c>
      <c r="AD31" s="136">
        <f t="shared" si="8"/>
        <v>2000</v>
      </c>
      <c r="AE31" s="137">
        <f t="shared" si="9"/>
        <v>425000</v>
      </c>
      <c r="AF31" s="220">
        <f t="shared" si="12"/>
        <v>10</v>
      </c>
    </row>
    <row r="32" spans="1:33" s="85" customFormat="1" x14ac:dyDescent="0.2">
      <c r="A32" s="107"/>
      <c r="B32" s="133" t="s">
        <v>390</v>
      </c>
      <c r="C32" s="128" t="s">
        <v>132</v>
      </c>
      <c r="D32" s="129" t="s">
        <v>32</v>
      </c>
      <c r="E32" s="130" t="s">
        <v>96</v>
      </c>
      <c r="F32" s="169"/>
      <c r="G32" s="130" t="s">
        <v>125</v>
      </c>
      <c r="H32" s="131">
        <v>2000</v>
      </c>
      <c r="I32" s="107"/>
      <c r="J32" s="107"/>
      <c r="K32" s="107"/>
      <c r="L32" s="107"/>
      <c r="M32" s="107"/>
      <c r="N32" s="133" t="s">
        <v>34</v>
      </c>
      <c r="O32" s="134">
        <v>140000</v>
      </c>
      <c r="P32" s="108"/>
      <c r="Q32" s="107"/>
      <c r="R32" s="107"/>
      <c r="S32" s="107"/>
      <c r="T32" s="119" t="str">
        <f t="shared" si="0"/>
        <v>2.06.01</v>
      </c>
      <c r="U32" s="112" t="str">
        <f t="shared" si="1"/>
        <v>ALAT KANTOR</v>
      </c>
      <c r="V32" s="112">
        <f t="shared" si="2"/>
        <v>5</v>
      </c>
      <c r="W32" s="123">
        <f t="shared" si="3"/>
        <v>27998</v>
      </c>
      <c r="X32" s="112">
        <f t="shared" si="4"/>
        <v>13</v>
      </c>
      <c r="Y32" s="135">
        <f t="shared" si="5"/>
        <v>139990</v>
      </c>
      <c r="Z32" s="135">
        <f t="shared" si="6"/>
        <v>0</v>
      </c>
      <c r="AA32" s="135">
        <f t="shared" si="7"/>
        <v>0</v>
      </c>
      <c r="AB32" s="135">
        <f t="shared" si="10"/>
        <v>0</v>
      </c>
      <c r="AC32" s="147">
        <f t="shared" si="11"/>
        <v>0</v>
      </c>
      <c r="AD32" s="136">
        <f t="shared" si="8"/>
        <v>2000</v>
      </c>
      <c r="AE32" s="137">
        <f t="shared" si="9"/>
        <v>140000</v>
      </c>
      <c r="AF32" s="220">
        <f t="shared" si="12"/>
        <v>10</v>
      </c>
    </row>
    <row r="33" spans="1:32" s="85" customFormat="1" x14ac:dyDescent="0.2">
      <c r="A33" s="107"/>
      <c r="B33" s="133" t="s">
        <v>390</v>
      </c>
      <c r="C33" s="128" t="s">
        <v>90</v>
      </c>
      <c r="D33" s="129" t="s">
        <v>32</v>
      </c>
      <c r="E33" s="130" t="s">
        <v>92</v>
      </c>
      <c r="F33" s="169"/>
      <c r="G33" s="130" t="s">
        <v>93</v>
      </c>
      <c r="H33" s="131">
        <v>2000</v>
      </c>
      <c r="I33" s="107"/>
      <c r="J33" s="107"/>
      <c r="K33" s="107"/>
      <c r="L33" s="107"/>
      <c r="M33" s="107"/>
      <c r="N33" s="133" t="s">
        <v>34</v>
      </c>
      <c r="O33" s="134">
        <v>180000</v>
      </c>
      <c r="P33" s="108"/>
      <c r="Q33" s="107"/>
      <c r="R33" s="107"/>
      <c r="S33" s="107"/>
      <c r="T33" s="119" t="str">
        <f t="shared" si="0"/>
        <v>2.06.01</v>
      </c>
      <c r="U33" s="112" t="str">
        <f t="shared" si="1"/>
        <v>ALAT KANTOR</v>
      </c>
      <c r="V33" s="112">
        <f t="shared" si="2"/>
        <v>5</v>
      </c>
      <c r="W33" s="123">
        <f t="shared" si="3"/>
        <v>35998</v>
      </c>
      <c r="X33" s="112">
        <f t="shared" si="4"/>
        <v>13</v>
      </c>
      <c r="Y33" s="135">
        <f t="shared" si="5"/>
        <v>179990</v>
      </c>
      <c r="Z33" s="135">
        <f t="shared" si="6"/>
        <v>0</v>
      </c>
      <c r="AA33" s="135">
        <f t="shared" si="7"/>
        <v>0</v>
      </c>
      <c r="AB33" s="135">
        <f t="shared" si="10"/>
        <v>0</v>
      </c>
      <c r="AC33" s="147">
        <f t="shared" si="11"/>
        <v>0</v>
      </c>
      <c r="AD33" s="136">
        <f t="shared" si="8"/>
        <v>2000</v>
      </c>
      <c r="AE33" s="137">
        <f t="shared" si="9"/>
        <v>180000</v>
      </c>
      <c r="AF33" s="220">
        <f t="shared" si="12"/>
        <v>10</v>
      </c>
    </row>
    <row r="34" spans="1:32" s="85" customFormat="1" x14ac:dyDescent="0.2">
      <c r="A34" s="107"/>
      <c r="B34" s="133" t="s">
        <v>390</v>
      </c>
      <c r="C34" s="128" t="s">
        <v>134</v>
      </c>
      <c r="D34" s="129" t="s">
        <v>32</v>
      </c>
      <c r="E34" s="130" t="s">
        <v>96</v>
      </c>
      <c r="F34" s="169"/>
      <c r="G34" s="130" t="s">
        <v>97</v>
      </c>
      <c r="H34" s="131">
        <v>2000</v>
      </c>
      <c r="I34" s="107"/>
      <c r="J34" s="107"/>
      <c r="K34" s="107"/>
      <c r="L34" s="107"/>
      <c r="M34" s="107"/>
      <c r="N34" s="133" t="s">
        <v>34</v>
      </c>
      <c r="O34" s="134">
        <v>450000</v>
      </c>
      <c r="P34" s="108" t="s">
        <v>43</v>
      </c>
      <c r="Q34" s="107"/>
      <c r="R34" s="107"/>
      <c r="S34" s="107"/>
      <c r="T34" s="119" t="str">
        <f t="shared" si="0"/>
        <v>2.06.01</v>
      </c>
      <c r="U34" s="112" t="str">
        <f t="shared" si="1"/>
        <v>ALAT KANTOR</v>
      </c>
      <c r="V34" s="112">
        <f t="shared" si="2"/>
        <v>5</v>
      </c>
      <c r="W34" s="123">
        <f t="shared" si="3"/>
        <v>89998</v>
      </c>
      <c r="X34" s="112">
        <f t="shared" si="4"/>
        <v>13</v>
      </c>
      <c r="Y34" s="135">
        <f t="shared" si="5"/>
        <v>449990</v>
      </c>
      <c r="Z34" s="135">
        <f t="shared" si="6"/>
        <v>0</v>
      </c>
      <c r="AA34" s="135">
        <f t="shared" si="7"/>
        <v>0</v>
      </c>
      <c r="AB34" s="135">
        <f t="shared" si="10"/>
        <v>0</v>
      </c>
      <c r="AC34" s="147">
        <f t="shared" si="11"/>
        <v>0</v>
      </c>
      <c r="AD34" s="136">
        <f t="shared" si="8"/>
        <v>2000</v>
      </c>
      <c r="AE34" s="137">
        <f t="shared" si="9"/>
        <v>450000</v>
      </c>
      <c r="AF34" s="220">
        <f t="shared" si="12"/>
        <v>10</v>
      </c>
    </row>
    <row r="35" spans="1:32" s="85" customFormat="1" x14ac:dyDescent="0.2">
      <c r="A35" s="107"/>
      <c r="B35" s="133" t="s">
        <v>390</v>
      </c>
      <c r="C35" s="128" t="s">
        <v>86</v>
      </c>
      <c r="D35" s="129" t="s">
        <v>32</v>
      </c>
      <c r="E35" s="130" t="s">
        <v>96</v>
      </c>
      <c r="F35" s="169"/>
      <c r="G35" s="130" t="s">
        <v>138</v>
      </c>
      <c r="H35" s="131">
        <v>2000</v>
      </c>
      <c r="I35" s="107"/>
      <c r="J35" s="107"/>
      <c r="K35" s="107"/>
      <c r="L35" s="107"/>
      <c r="M35" s="107"/>
      <c r="N35" s="133" t="s">
        <v>34</v>
      </c>
      <c r="O35" s="134">
        <v>320000</v>
      </c>
      <c r="P35" s="108" t="s">
        <v>43</v>
      </c>
      <c r="Q35" s="107"/>
      <c r="R35" s="107"/>
      <c r="S35" s="107"/>
      <c r="T35" s="119" t="str">
        <f t="shared" si="0"/>
        <v>2.06.01</v>
      </c>
      <c r="U35" s="112" t="str">
        <f t="shared" si="1"/>
        <v>ALAT KANTOR</v>
      </c>
      <c r="V35" s="112">
        <f t="shared" si="2"/>
        <v>5</v>
      </c>
      <c r="W35" s="123">
        <f t="shared" si="3"/>
        <v>63998</v>
      </c>
      <c r="X35" s="112">
        <f t="shared" si="4"/>
        <v>13</v>
      </c>
      <c r="Y35" s="135">
        <f t="shared" si="5"/>
        <v>319990</v>
      </c>
      <c r="Z35" s="135">
        <f t="shared" si="6"/>
        <v>0</v>
      </c>
      <c r="AA35" s="135">
        <f t="shared" si="7"/>
        <v>0</v>
      </c>
      <c r="AB35" s="135">
        <f t="shared" si="10"/>
        <v>0</v>
      </c>
      <c r="AC35" s="147">
        <f>IF(O35-10=Y35+Z35+AB35,0,W35)</f>
        <v>0</v>
      </c>
      <c r="AD35" s="136">
        <f t="shared" si="8"/>
        <v>2000</v>
      </c>
      <c r="AE35" s="137">
        <f t="shared" si="9"/>
        <v>320000</v>
      </c>
      <c r="AF35" s="220">
        <f t="shared" si="12"/>
        <v>10</v>
      </c>
    </row>
    <row r="36" spans="1:32" s="85" customFormat="1" x14ac:dyDescent="0.2">
      <c r="A36" s="107"/>
      <c r="B36" s="133" t="s">
        <v>390</v>
      </c>
      <c r="C36" s="128" t="s">
        <v>148</v>
      </c>
      <c r="D36" s="129" t="s">
        <v>32</v>
      </c>
      <c r="E36" s="130" t="s">
        <v>150</v>
      </c>
      <c r="F36" s="169"/>
      <c r="G36" s="130" t="s">
        <v>151</v>
      </c>
      <c r="H36" s="131">
        <v>2000</v>
      </c>
      <c r="I36" s="107"/>
      <c r="J36" s="107"/>
      <c r="K36" s="107"/>
      <c r="L36" s="107"/>
      <c r="M36" s="107"/>
      <c r="N36" s="133" t="s">
        <v>34</v>
      </c>
      <c r="O36" s="134">
        <v>262500</v>
      </c>
      <c r="P36" s="108" t="s">
        <v>147</v>
      </c>
      <c r="Q36" s="107"/>
      <c r="R36" s="107"/>
      <c r="S36" s="107"/>
      <c r="T36" s="119" t="str">
        <f t="shared" si="0"/>
        <v>2.06.01</v>
      </c>
      <c r="U36" s="112" t="str">
        <f t="shared" si="1"/>
        <v>ALAT KANTOR</v>
      </c>
      <c r="V36" s="112">
        <f t="shared" si="2"/>
        <v>5</v>
      </c>
      <c r="W36" s="123">
        <f t="shared" si="3"/>
        <v>52498</v>
      </c>
      <c r="X36" s="112">
        <f t="shared" si="4"/>
        <v>13</v>
      </c>
      <c r="Y36" s="135">
        <f t="shared" si="5"/>
        <v>262490</v>
      </c>
      <c r="Z36" s="135">
        <f t="shared" si="6"/>
        <v>0</v>
      </c>
      <c r="AA36" s="135">
        <f t="shared" si="7"/>
        <v>0</v>
      </c>
      <c r="AB36" s="135">
        <f t="shared" si="10"/>
        <v>0</v>
      </c>
      <c r="AC36" s="147">
        <f t="shared" si="11"/>
        <v>0</v>
      </c>
      <c r="AD36" s="136">
        <f t="shared" si="8"/>
        <v>2000</v>
      </c>
      <c r="AE36" s="137">
        <f t="shared" si="9"/>
        <v>262500</v>
      </c>
      <c r="AF36" s="220">
        <f t="shared" si="12"/>
        <v>10</v>
      </c>
    </row>
    <row r="37" spans="1:32" s="85" customFormat="1" x14ac:dyDescent="0.2">
      <c r="A37" s="107"/>
      <c r="B37" s="133" t="s">
        <v>390</v>
      </c>
      <c r="C37" s="128" t="s">
        <v>102</v>
      </c>
      <c r="D37" s="129" t="s">
        <v>32</v>
      </c>
      <c r="E37" s="130" t="s">
        <v>152</v>
      </c>
      <c r="F37" s="169"/>
      <c r="G37" s="130" t="s">
        <v>101</v>
      </c>
      <c r="H37" s="131">
        <v>2000</v>
      </c>
      <c r="I37" s="107"/>
      <c r="J37" s="107"/>
      <c r="K37" s="107"/>
      <c r="L37" s="107"/>
      <c r="M37" s="107"/>
      <c r="N37" s="133" t="s">
        <v>34</v>
      </c>
      <c r="O37" s="134">
        <v>150000</v>
      </c>
      <c r="P37" s="108" t="s">
        <v>147</v>
      </c>
      <c r="Q37" s="107"/>
      <c r="R37" s="107"/>
      <c r="S37" s="107"/>
      <c r="T37" s="119" t="str">
        <f t="shared" si="0"/>
        <v>2.06.01</v>
      </c>
      <c r="U37" s="112" t="str">
        <f t="shared" si="1"/>
        <v>ALAT KANTOR</v>
      </c>
      <c r="V37" s="112">
        <f t="shared" si="2"/>
        <v>5</v>
      </c>
      <c r="W37" s="123">
        <f t="shared" si="3"/>
        <v>29998</v>
      </c>
      <c r="X37" s="112">
        <f t="shared" si="4"/>
        <v>13</v>
      </c>
      <c r="Y37" s="135">
        <f t="shared" si="5"/>
        <v>149990</v>
      </c>
      <c r="Z37" s="135">
        <f t="shared" si="6"/>
        <v>0</v>
      </c>
      <c r="AA37" s="135">
        <f t="shared" si="7"/>
        <v>0</v>
      </c>
      <c r="AB37" s="135">
        <f t="shared" si="10"/>
        <v>0</v>
      </c>
      <c r="AC37" s="147">
        <f t="shared" si="11"/>
        <v>0</v>
      </c>
      <c r="AD37" s="136">
        <f t="shared" si="8"/>
        <v>2000</v>
      </c>
      <c r="AE37" s="137">
        <f t="shared" si="9"/>
        <v>150000</v>
      </c>
      <c r="AF37" s="220">
        <f t="shared" si="12"/>
        <v>10</v>
      </c>
    </row>
    <row r="38" spans="1:32" s="85" customFormat="1" x14ac:dyDescent="0.2">
      <c r="A38" s="107"/>
      <c r="B38" s="133" t="s">
        <v>390</v>
      </c>
      <c r="C38" s="128" t="s">
        <v>90</v>
      </c>
      <c r="D38" s="129" t="s">
        <v>32</v>
      </c>
      <c r="E38" s="130" t="s">
        <v>92</v>
      </c>
      <c r="F38" s="169"/>
      <c r="G38" s="130" t="s">
        <v>93</v>
      </c>
      <c r="H38" s="131">
        <v>2000</v>
      </c>
      <c r="I38" s="107"/>
      <c r="J38" s="107"/>
      <c r="K38" s="107"/>
      <c r="L38" s="107"/>
      <c r="M38" s="107"/>
      <c r="N38" s="133" t="s">
        <v>34</v>
      </c>
      <c r="O38" s="134">
        <v>360000</v>
      </c>
      <c r="P38" s="108"/>
      <c r="Q38" s="107"/>
      <c r="R38" s="107"/>
      <c r="S38" s="107"/>
      <c r="T38" s="119" t="str">
        <f t="shared" si="0"/>
        <v>2.06.01</v>
      </c>
      <c r="U38" s="112" t="str">
        <f t="shared" si="1"/>
        <v>ALAT KANTOR</v>
      </c>
      <c r="V38" s="112">
        <f t="shared" si="2"/>
        <v>5</v>
      </c>
      <c r="W38" s="123">
        <f t="shared" si="3"/>
        <v>71998</v>
      </c>
      <c r="X38" s="112">
        <f t="shared" si="4"/>
        <v>13</v>
      </c>
      <c r="Y38" s="135">
        <f t="shared" si="5"/>
        <v>359990</v>
      </c>
      <c r="Z38" s="135">
        <f t="shared" si="6"/>
        <v>0</v>
      </c>
      <c r="AA38" s="135">
        <f t="shared" si="7"/>
        <v>0</v>
      </c>
      <c r="AB38" s="135">
        <f t="shared" si="10"/>
        <v>0</v>
      </c>
      <c r="AC38" s="147">
        <f t="shared" si="11"/>
        <v>0</v>
      </c>
      <c r="AD38" s="136">
        <f t="shared" si="8"/>
        <v>2000</v>
      </c>
      <c r="AE38" s="137">
        <f t="shared" si="9"/>
        <v>360000</v>
      </c>
      <c r="AF38" s="220">
        <f t="shared" si="12"/>
        <v>10</v>
      </c>
    </row>
    <row r="39" spans="1:32" s="85" customFormat="1" x14ac:dyDescent="0.2">
      <c r="A39" s="107"/>
      <c r="B39" s="133" t="s">
        <v>390</v>
      </c>
      <c r="C39" s="128" t="s">
        <v>86</v>
      </c>
      <c r="D39" s="129" t="s">
        <v>32</v>
      </c>
      <c r="E39" s="130" t="s">
        <v>154</v>
      </c>
      <c r="F39" s="169"/>
      <c r="G39" s="130" t="s">
        <v>138</v>
      </c>
      <c r="H39" s="131">
        <v>2000</v>
      </c>
      <c r="I39" s="107"/>
      <c r="J39" s="107"/>
      <c r="K39" s="107"/>
      <c r="L39" s="107"/>
      <c r="M39" s="107"/>
      <c r="N39" s="133" t="s">
        <v>34</v>
      </c>
      <c r="O39" s="134">
        <v>320000</v>
      </c>
      <c r="P39" s="108" t="s">
        <v>43</v>
      </c>
      <c r="Q39" s="107"/>
      <c r="R39" s="107"/>
      <c r="S39" s="107"/>
      <c r="T39" s="119" t="str">
        <f t="shared" si="0"/>
        <v>2.06.01</v>
      </c>
      <c r="U39" s="112" t="str">
        <f t="shared" si="1"/>
        <v>ALAT KANTOR</v>
      </c>
      <c r="V39" s="112">
        <f t="shared" si="2"/>
        <v>5</v>
      </c>
      <c r="W39" s="123">
        <f t="shared" si="3"/>
        <v>63998</v>
      </c>
      <c r="X39" s="112">
        <f t="shared" si="4"/>
        <v>13</v>
      </c>
      <c r="Y39" s="135">
        <f t="shared" si="5"/>
        <v>319990</v>
      </c>
      <c r="Z39" s="135">
        <f t="shared" si="6"/>
        <v>0</v>
      </c>
      <c r="AA39" s="135">
        <f t="shared" si="7"/>
        <v>0</v>
      </c>
      <c r="AB39" s="135">
        <f t="shared" si="10"/>
        <v>0</v>
      </c>
      <c r="AC39" s="147">
        <f t="shared" si="11"/>
        <v>0</v>
      </c>
      <c r="AD39" s="136">
        <f t="shared" si="8"/>
        <v>2000</v>
      </c>
      <c r="AE39" s="137">
        <f t="shared" si="9"/>
        <v>320000</v>
      </c>
      <c r="AF39" s="220">
        <f t="shared" si="12"/>
        <v>10</v>
      </c>
    </row>
    <row r="40" spans="1:32" s="85" customFormat="1" x14ac:dyDescent="0.2">
      <c r="A40" s="107"/>
      <c r="B40" s="133" t="s">
        <v>390</v>
      </c>
      <c r="C40" s="128" t="s">
        <v>86</v>
      </c>
      <c r="D40" s="129" t="s">
        <v>32</v>
      </c>
      <c r="E40" s="130" t="s">
        <v>88</v>
      </c>
      <c r="F40" s="169"/>
      <c r="G40" s="130" t="s">
        <v>138</v>
      </c>
      <c r="H40" s="131">
        <v>2000</v>
      </c>
      <c r="I40" s="107"/>
      <c r="J40" s="107"/>
      <c r="K40" s="107"/>
      <c r="L40" s="107"/>
      <c r="M40" s="107"/>
      <c r="N40" s="133" t="s">
        <v>34</v>
      </c>
      <c r="O40" s="134">
        <v>420000</v>
      </c>
      <c r="P40" s="108" t="s">
        <v>43</v>
      </c>
      <c r="Q40" s="107"/>
      <c r="R40" s="107"/>
      <c r="S40" s="107"/>
      <c r="T40" s="119" t="str">
        <f t="shared" si="0"/>
        <v>2.06.01</v>
      </c>
      <c r="U40" s="112" t="str">
        <f t="shared" si="1"/>
        <v>ALAT KANTOR</v>
      </c>
      <c r="V40" s="112">
        <f t="shared" si="2"/>
        <v>5</v>
      </c>
      <c r="W40" s="123">
        <f t="shared" si="3"/>
        <v>83998</v>
      </c>
      <c r="X40" s="112">
        <f t="shared" si="4"/>
        <v>13</v>
      </c>
      <c r="Y40" s="135">
        <f t="shared" si="5"/>
        <v>419990</v>
      </c>
      <c r="Z40" s="135">
        <f t="shared" si="6"/>
        <v>0</v>
      </c>
      <c r="AA40" s="135">
        <f t="shared" si="7"/>
        <v>0</v>
      </c>
      <c r="AB40" s="135">
        <f t="shared" si="10"/>
        <v>0</v>
      </c>
      <c r="AC40" s="147">
        <f t="shared" si="11"/>
        <v>0</v>
      </c>
      <c r="AD40" s="136">
        <f t="shared" si="8"/>
        <v>2000</v>
      </c>
      <c r="AE40" s="137">
        <f t="shared" si="9"/>
        <v>420000</v>
      </c>
      <c r="AF40" s="220">
        <f t="shared" si="12"/>
        <v>10</v>
      </c>
    </row>
    <row r="41" spans="1:32" s="85" customFormat="1" x14ac:dyDescent="0.2">
      <c r="A41" s="107"/>
      <c r="B41" s="133" t="s">
        <v>390</v>
      </c>
      <c r="C41" s="128" t="s">
        <v>86</v>
      </c>
      <c r="D41" s="129" t="s">
        <v>32</v>
      </c>
      <c r="E41" s="130" t="s">
        <v>154</v>
      </c>
      <c r="F41" s="169"/>
      <c r="G41" s="130" t="s">
        <v>138</v>
      </c>
      <c r="H41" s="131">
        <v>2000</v>
      </c>
      <c r="I41" s="107"/>
      <c r="J41" s="107"/>
      <c r="K41" s="107"/>
      <c r="L41" s="107"/>
      <c r="M41" s="107"/>
      <c r="N41" s="133" t="s">
        <v>34</v>
      </c>
      <c r="O41" s="134">
        <v>480000</v>
      </c>
      <c r="P41" s="108" t="s">
        <v>147</v>
      </c>
      <c r="Q41" s="107"/>
      <c r="R41" s="107"/>
      <c r="S41" s="107"/>
      <c r="T41" s="119" t="str">
        <f t="shared" si="0"/>
        <v>2.06.01</v>
      </c>
      <c r="U41" s="112" t="str">
        <f t="shared" si="1"/>
        <v>ALAT KANTOR</v>
      </c>
      <c r="V41" s="112">
        <f t="shared" si="2"/>
        <v>5</v>
      </c>
      <c r="W41" s="123">
        <f t="shared" si="3"/>
        <v>95998</v>
      </c>
      <c r="X41" s="112">
        <f t="shared" si="4"/>
        <v>13</v>
      </c>
      <c r="Y41" s="135">
        <f t="shared" si="5"/>
        <v>479990</v>
      </c>
      <c r="Z41" s="135">
        <f t="shared" si="6"/>
        <v>0</v>
      </c>
      <c r="AA41" s="135">
        <f t="shared" si="7"/>
        <v>0</v>
      </c>
      <c r="AB41" s="135">
        <f t="shared" si="10"/>
        <v>0</v>
      </c>
      <c r="AC41" s="147">
        <f t="shared" si="11"/>
        <v>0</v>
      </c>
      <c r="AD41" s="136">
        <f t="shared" si="8"/>
        <v>2000</v>
      </c>
      <c r="AE41" s="137">
        <f t="shared" si="9"/>
        <v>480000</v>
      </c>
      <c r="AF41" s="220">
        <f t="shared" si="12"/>
        <v>10</v>
      </c>
    </row>
    <row r="42" spans="1:32" s="85" customFormat="1" x14ac:dyDescent="0.2">
      <c r="A42" s="107"/>
      <c r="B42" s="133" t="s">
        <v>390</v>
      </c>
      <c r="C42" s="128" t="s">
        <v>86</v>
      </c>
      <c r="D42" s="129" t="s">
        <v>156</v>
      </c>
      <c r="E42" s="130" t="s">
        <v>96</v>
      </c>
      <c r="F42" s="169"/>
      <c r="G42" s="130" t="s">
        <v>97</v>
      </c>
      <c r="H42" s="131">
        <v>2000</v>
      </c>
      <c r="I42" s="107"/>
      <c r="J42" s="107"/>
      <c r="K42" s="107"/>
      <c r="L42" s="107"/>
      <c r="M42" s="107"/>
      <c r="N42" s="133" t="s">
        <v>34</v>
      </c>
      <c r="O42" s="134">
        <v>450000</v>
      </c>
      <c r="P42" s="108" t="s">
        <v>147</v>
      </c>
      <c r="Q42" s="107"/>
      <c r="R42" s="107"/>
      <c r="S42" s="107"/>
      <c r="T42" s="119" t="str">
        <f t="shared" si="0"/>
        <v>2.06.01</v>
      </c>
      <c r="U42" s="112" t="str">
        <f t="shared" si="1"/>
        <v>ALAT KANTOR</v>
      </c>
      <c r="V42" s="112">
        <f t="shared" si="2"/>
        <v>5</v>
      </c>
      <c r="W42" s="123">
        <f t="shared" si="3"/>
        <v>89998</v>
      </c>
      <c r="X42" s="112">
        <f t="shared" si="4"/>
        <v>13</v>
      </c>
      <c r="Y42" s="135">
        <f t="shared" si="5"/>
        <v>449990</v>
      </c>
      <c r="Z42" s="135">
        <f t="shared" si="6"/>
        <v>0</v>
      </c>
      <c r="AA42" s="135">
        <f t="shared" si="7"/>
        <v>0</v>
      </c>
      <c r="AB42" s="135">
        <f t="shared" si="10"/>
        <v>0</v>
      </c>
      <c r="AC42" s="147">
        <f t="shared" si="11"/>
        <v>0</v>
      </c>
      <c r="AD42" s="136">
        <f t="shared" si="8"/>
        <v>2000</v>
      </c>
      <c r="AE42" s="137">
        <f t="shared" si="9"/>
        <v>450000</v>
      </c>
      <c r="AF42" s="220">
        <f t="shared" si="12"/>
        <v>10</v>
      </c>
    </row>
    <row r="43" spans="1:32" s="85" customFormat="1" x14ac:dyDescent="0.2">
      <c r="A43" s="107"/>
      <c r="B43" s="133" t="s">
        <v>390</v>
      </c>
      <c r="C43" s="128" t="s">
        <v>86</v>
      </c>
      <c r="D43" s="129" t="s">
        <v>32</v>
      </c>
      <c r="E43" s="130" t="s">
        <v>157</v>
      </c>
      <c r="F43" s="169"/>
      <c r="G43" s="130" t="s">
        <v>138</v>
      </c>
      <c r="H43" s="131">
        <v>2000</v>
      </c>
      <c r="I43" s="107"/>
      <c r="J43" s="107"/>
      <c r="K43" s="107"/>
      <c r="L43" s="107"/>
      <c r="M43" s="107"/>
      <c r="N43" s="133" t="s">
        <v>34</v>
      </c>
      <c r="O43" s="134">
        <v>280000</v>
      </c>
      <c r="P43" s="108" t="s">
        <v>147</v>
      </c>
      <c r="Q43" s="107"/>
      <c r="R43" s="107"/>
      <c r="S43" s="107"/>
      <c r="T43" s="119" t="str">
        <f t="shared" si="0"/>
        <v>2.06.01</v>
      </c>
      <c r="U43" s="112" t="str">
        <f t="shared" si="1"/>
        <v>ALAT KANTOR</v>
      </c>
      <c r="V43" s="112">
        <f t="shared" si="2"/>
        <v>5</v>
      </c>
      <c r="W43" s="123">
        <f t="shared" si="3"/>
        <v>55998</v>
      </c>
      <c r="X43" s="112">
        <f t="shared" si="4"/>
        <v>13</v>
      </c>
      <c r="Y43" s="135">
        <f t="shared" si="5"/>
        <v>279990</v>
      </c>
      <c r="Z43" s="135">
        <f t="shared" si="6"/>
        <v>0</v>
      </c>
      <c r="AA43" s="135">
        <f t="shared" si="7"/>
        <v>0</v>
      </c>
      <c r="AB43" s="135">
        <f t="shared" si="10"/>
        <v>0</v>
      </c>
      <c r="AC43" s="147">
        <f t="shared" si="11"/>
        <v>0</v>
      </c>
      <c r="AD43" s="136">
        <f t="shared" si="8"/>
        <v>2000</v>
      </c>
      <c r="AE43" s="137">
        <f t="shared" si="9"/>
        <v>280000</v>
      </c>
      <c r="AF43" s="220">
        <f t="shared" si="12"/>
        <v>10</v>
      </c>
    </row>
    <row r="44" spans="1:32" s="85" customFormat="1" x14ac:dyDescent="0.2">
      <c r="A44" s="107"/>
      <c r="B44" s="133" t="s">
        <v>390</v>
      </c>
      <c r="C44" s="128" t="s">
        <v>86</v>
      </c>
      <c r="D44" s="129" t="s">
        <v>32</v>
      </c>
      <c r="E44" s="130" t="s">
        <v>96</v>
      </c>
      <c r="F44" s="169"/>
      <c r="G44" s="130" t="s">
        <v>97</v>
      </c>
      <c r="H44" s="131">
        <v>2000</v>
      </c>
      <c r="I44" s="107"/>
      <c r="J44" s="107"/>
      <c r="K44" s="107"/>
      <c r="L44" s="107"/>
      <c r="M44" s="107"/>
      <c r="N44" s="133" t="s">
        <v>34</v>
      </c>
      <c r="O44" s="134">
        <v>280000</v>
      </c>
      <c r="P44" s="108" t="s">
        <v>147</v>
      </c>
      <c r="Q44" s="107"/>
      <c r="R44" s="107"/>
      <c r="S44" s="107"/>
      <c r="T44" s="119" t="str">
        <f t="shared" si="0"/>
        <v>2.06.01</v>
      </c>
      <c r="U44" s="112" t="str">
        <f t="shared" si="1"/>
        <v>ALAT KANTOR</v>
      </c>
      <c r="V44" s="112">
        <f t="shared" si="2"/>
        <v>5</v>
      </c>
      <c r="W44" s="123">
        <f t="shared" si="3"/>
        <v>55998</v>
      </c>
      <c r="X44" s="112">
        <f t="shared" si="4"/>
        <v>13</v>
      </c>
      <c r="Y44" s="135">
        <f t="shared" si="5"/>
        <v>279990</v>
      </c>
      <c r="Z44" s="135">
        <f t="shared" si="6"/>
        <v>0</v>
      </c>
      <c r="AA44" s="135">
        <f t="shared" si="7"/>
        <v>0</v>
      </c>
      <c r="AB44" s="135">
        <f t="shared" si="10"/>
        <v>0</v>
      </c>
      <c r="AC44" s="147">
        <f t="shared" si="11"/>
        <v>0</v>
      </c>
      <c r="AD44" s="136">
        <f t="shared" si="8"/>
        <v>2000</v>
      </c>
      <c r="AE44" s="137">
        <f t="shared" si="9"/>
        <v>280000</v>
      </c>
      <c r="AF44" s="220">
        <f t="shared" si="12"/>
        <v>10</v>
      </c>
    </row>
    <row r="45" spans="1:32" s="85" customFormat="1" x14ac:dyDescent="0.2">
      <c r="A45" s="107"/>
      <c r="B45" s="133" t="s">
        <v>390</v>
      </c>
      <c r="C45" s="128" t="s">
        <v>86</v>
      </c>
      <c r="D45" s="129" t="s">
        <v>32</v>
      </c>
      <c r="E45" s="130" t="s">
        <v>159</v>
      </c>
      <c r="F45" s="169"/>
      <c r="G45" s="130" t="s">
        <v>89</v>
      </c>
      <c r="H45" s="131">
        <v>2000</v>
      </c>
      <c r="I45" s="107"/>
      <c r="J45" s="107"/>
      <c r="K45" s="107"/>
      <c r="L45" s="107"/>
      <c r="M45" s="107"/>
      <c r="N45" s="133" t="s">
        <v>34</v>
      </c>
      <c r="O45" s="134">
        <v>420000</v>
      </c>
      <c r="P45" s="108" t="s">
        <v>43</v>
      </c>
      <c r="Q45" s="107"/>
      <c r="R45" s="107"/>
      <c r="S45" s="107"/>
      <c r="T45" s="119" t="str">
        <f t="shared" si="0"/>
        <v>2.06.01</v>
      </c>
      <c r="U45" s="112" t="str">
        <f t="shared" si="1"/>
        <v>ALAT KANTOR</v>
      </c>
      <c r="V45" s="112">
        <f t="shared" si="2"/>
        <v>5</v>
      </c>
      <c r="W45" s="123">
        <f t="shared" si="3"/>
        <v>83998</v>
      </c>
      <c r="X45" s="112">
        <f t="shared" si="4"/>
        <v>13</v>
      </c>
      <c r="Y45" s="135">
        <f t="shared" si="5"/>
        <v>419990</v>
      </c>
      <c r="Z45" s="135">
        <f t="shared" si="6"/>
        <v>0</v>
      </c>
      <c r="AA45" s="135">
        <f t="shared" si="7"/>
        <v>0</v>
      </c>
      <c r="AB45" s="135">
        <f t="shared" si="10"/>
        <v>0</v>
      </c>
      <c r="AC45" s="147">
        <f t="shared" si="11"/>
        <v>0</v>
      </c>
      <c r="AD45" s="136">
        <f t="shared" si="8"/>
        <v>2000</v>
      </c>
      <c r="AE45" s="137">
        <f t="shared" si="9"/>
        <v>420000</v>
      </c>
      <c r="AF45" s="220">
        <f t="shared" si="12"/>
        <v>10</v>
      </c>
    </row>
    <row r="46" spans="1:32" s="85" customFormat="1" x14ac:dyDescent="0.2">
      <c r="A46" s="107"/>
      <c r="B46" s="133" t="s">
        <v>390</v>
      </c>
      <c r="C46" s="128" t="s">
        <v>148</v>
      </c>
      <c r="D46" s="129" t="s">
        <v>32</v>
      </c>
      <c r="E46" s="130" t="s">
        <v>165</v>
      </c>
      <c r="F46" s="169"/>
      <c r="G46" s="130" t="s">
        <v>151</v>
      </c>
      <c r="H46" s="131">
        <v>2000</v>
      </c>
      <c r="I46" s="107"/>
      <c r="J46" s="107"/>
      <c r="K46" s="107"/>
      <c r="L46" s="107"/>
      <c r="M46" s="107"/>
      <c r="N46" s="133" t="s">
        <v>34</v>
      </c>
      <c r="O46" s="134">
        <v>105000</v>
      </c>
      <c r="P46" s="108" t="s">
        <v>147</v>
      </c>
      <c r="Q46" s="107"/>
      <c r="R46" s="107"/>
      <c r="S46" s="107"/>
      <c r="T46" s="119" t="str">
        <f t="shared" si="0"/>
        <v>2.06.01</v>
      </c>
      <c r="U46" s="112" t="str">
        <f t="shared" si="1"/>
        <v>ALAT KANTOR</v>
      </c>
      <c r="V46" s="112">
        <f t="shared" si="2"/>
        <v>5</v>
      </c>
      <c r="W46" s="123">
        <f t="shared" si="3"/>
        <v>20998</v>
      </c>
      <c r="X46" s="112">
        <f t="shared" si="4"/>
        <v>13</v>
      </c>
      <c r="Y46" s="135">
        <f t="shared" si="5"/>
        <v>104990</v>
      </c>
      <c r="Z46" s="135">
        <f t="shared" si="6"/>
        <v>0</v>
      </c>
      <c r="AA46" s="135">
        <f t="shared" si="7"/>
        <v>0</v>
      </c>
      <c r="AB46" s="135">
        <f t="shared" si="10"/>
        <v>0</v>
      </c>
      <c r="AC46" s="147">
        <f t="shared" si="11"/>
        <v>0</v>
      </c>
      <c r="AD46" s="136">
        <f t="shared" si="8"/>
        <v>2000</v>
      </c>
      <c r="AE46" s="137">
        <f t="shared" si="9"/>
        <v>105000</v>
      </c>
      <c r="AF46" s="220">
        <f t="shared" si="12"/>
        <v>10</v>
      </c>
    </row>
    <row r="47" spans="1:32" s="85" customFormat="1" x14ac:dyDescent="0.2">
      <c r="A47" s="107"/>
      <c r="B47" s="133" t="s">
        <v>390</v>
      </c>
      <c r="C47" s="128" t="s">
        <v>90</v>
      </c>
      <c r="D47" s="129" t="s">
        <v>32</v>
      </c>
      <c r="E47" s="130" t="s">
        <v>92</v>
      </c>
      <c r="F47" s="169"/>
      <c r="G47" s="130" t="s">
        <v>93</v>
      </c>
      <c r="H47" s="131">
        <v>2000</v>
      </c>
      <c r="I47" s="107"/>
      <c r="J47" s="107"/>
      <c r="K47" s="107"/>
      <c r="L47" s="107"/>
      <c r="M47" s="107"/>
      <c r="N47" s="133" t="s">
        <v>34</v>
      </c>
      <c r="O47" s="134">
        <v>19500</v>
      </c>
      <c r="P47" s="108"/>
      <c r="Q47" s="107"/>
      <c r="R47" s="107"/>
      <c r="S47" s="107"/>
      <c r="T47" s="119" t="str">
        <f t="shared" si="0"/>
        <v>2.06.01</v>
      </c>
      <c r="U47" s="112" t="str">
        <f t="shared" si="1"/>
        <v>ALAT KANTOR</v>
      </c>
      <c r="V47" s="112">
        <f t="shared" si="2"/>
        <v>5</v>
      </c>
      <c r="W47" s="123">
        <f t="shared" si="3"/>
        <v>3898</v>
      </c>
      <c r="X47" s="112">
        <f t="shared" si="4"/>
        <v>13</v>
      </c>
      <c r="Y47" s="135">
        <f t="shared" si="5"/>
        <v>19490</v>
      </c>
      <c r="Z47" s="135">
        <f t="shared" si="6"/>
        <v>0</v>
      </c>
      <c r="AA47" s="135">
        <f t="shared" si="7"/>
        <v>0</v>
      </c>
      <c r="AB47" s="135">
        <f t="shared" si="10"/>
        <v>0</v>
      </c>
      <c r="AC47" s="147">
        <f t="shared" si="11"/>
        <v>0</v>
      </c>
      <c r="AD47" s="136">
        <f t="shared" si="8"/>
        <v>2000</v>
      </c>
      <c r="AE47" s="137">
        <f t="shared" si="9"/>
        <v>19500</v>
      </c>
      <c r="AF47" s="220">
        <f t="shared" si="12"/>
        <v>10</v>
      </c>
    </row>
    <row r="48" spans="1:32" s="85" customFormat="1" x14ac:dyDescent="0.2">
      <c r="A48" s="107"/>
      <c r="B48" s="133" t="s">
        <v>390</v>
      </c>
      <c r="C48" s="128" t="s">
        <v>102</v>
      </c>
      <c r="D48" s="129" t="s">
        <v>32</v>
      </c>
      <c r="E48" s="130" t="s">
        <v>152</v>
      </c>
      <c r="F48" s="169"/>
      <c r="G48" s="130" t="s">
        <v>101</v>
      </c>
      <c r="H48" s="131">
        <v>2000</v>
      </c>
      <c r="I48" s="107"/>
      <c r="J48" s="107"/>
      <c r="K48" s="107"/>
      <c r="L48" s="107"/>
      <c r="M48" s="107"/>
      <c r="N48" s="133" t="s">
        <v>34</v>
      </c>
      <c r="O48" s="134">
        <v>140000</v>
      </c>
      <c r="P48" s="108" t="s">
        <v>147</v>
      </c>
      <c r="Q48" s="107"/>
      <c r="R48" s="107"/>
      <c r="S48" s="107"/>
      <c r="T48" s="119" t="str">
        <f t="shared" si="0"/>
        <v>2.06.01</v>
      </c>
      <c r="U48" s="112" t="str">
        <f t="shared" si="1"/>
        <v>ALAT KANTOR</v>
      </c>
      <c r="V48" s="112">
        <f t="shared" si="2"/>
        <v>5</v>
      </c>
      <c r="W48" s="123">
        <f t="shared" si="3"/>
        <v>27998</v>
      </c>
      <c r="X48" s="112">
        <f t="shared" si="4"/>
        <v>13</v>
      </c>
      <c r="Y48" s="135">
        <f t="shared" si="5"/>
        <v>139990</v>
      </c>
      <c r="Z48" s="135">
        <f t="shared" si="6"/>
        <v>0</v>
      </c>
      <c r="AA48" s="135">
        <f t="shared" si="7"/>
        <v>0</v>
      </c>
      <c r="AB48" s="135">
        <f t="shared" si="10"/>
        <v>0</v>
      </c>
      <c r="AC48" s="147">
        <f t="shared" si="11"/>
        <v>0</v>
      </c>
      <c r="AD48" s="136">
        <f t="shared" si="8"/>
        <v>2000</v>
      </c>
      <c r="AE48" s="137">
        <f t="shared" si="9"/>
        <v>140000</v>
      </c>
      <c r="AF48" s="220">
        <f t="shared" si="12"/>
        <v>10</v>
      </c>
    </row>
    <row r="49" spans="1:32" s="85" customFormat="1" x14ac:dyDescent="0.2">
      <c r="A49" s="107"/>
      <c r="B49" s="133" t="s">
        <v>390</v>
      </c>
      <c r="C49" s="128" t="s">
        <v>94</v>
      </c>
      <c r="D49" s="129" t="s">
        <v>32</v>
      </c>
      <c r="E49" s="130" t="s">
        <v>159</v>
      </c>
      <c r="F49" s="169"/>
      <c r="G49" s="130" t="s">
        <v>138</v>
      </c>
      <c r="H49" s="131">
        <v>2000</v>
      </c>
      <c r="I49" s="107"/>
      <c r="J49" s="107"/>
      <c r="K49" s="107"/>
      <c r="L49" s="107"/>
      <c r="M49" s="107"/>
      <c r="N49" s="133" t="s">
        <v>34</v>
      </c>
      <c r="O49" s="134">
        <v>420000</v>
      </c>
      <c r="P49" s="108" t="s">
        <v>43</v>
      </c>
      <c r="Q49" s="107"/>
      <c r="R49" s="107"/>
      <c r="S49" s="107"/>
      <c r="T49" s="119" t="str">
        <f t="shared" ref="T49:T75" si="13">MID(B49,1,7)</f>
        <v>2.06.01</v>
      </c>
      <c r="U49" s="112" t="str">
        <f t="shared" ref="U49:U75" si="14">VLOOKUP(T49,kelompok,2,0)</f>
        <v>ALAT KANTOR</v>
      </c>
      <c r="V49" s="112">
        <f t="shared" ref="V49:V75" si="15">VLOOKUP(T49,MASAMANFAAT,4,0)</f>
        <v>5</v>
      </c>
      <c r="W49" s="123">
        <f t="shared" ref="W49:W75" si="16">(O49-10)/V49</f>
        <v>83998</v>
      </c>
      <c r="X49" s="112">
        <f t="shared" si="4"/>
        <v>13</v>
      </c>
      <c r="Y49" s="135">
        <f t="shared" si="5"/>
        <v>419990</v>
      </c>
      <c r="Z49" s="135">
        <f t="shared" si="6"/>
        <v>0</v>
      </c>
      <c r="AA49" s="135">
        <f t="shared" si="7"/>
        <v>0</v>
      </c>
      <c r="AB49" s="135">
        <f t="shared" si="10"/>
        <v>0</v>
      </c>
      <c r="AC49" s="147">
        <f t="shared" si="11"/>
        <v>0</v>
      </c>
      <c r="AD49" s="136">
        <f t="shared" si="8"/>
        <v>2000</v>
      </c>
      <c r="AE49" s="137">
        <f t="shared" si="9"/>
        <v>420000</v>
      </c>
      <c r="AF49" s="220">
        <f t="shared" si="12"/>
        <v>10</v>
      </c>
    </row>
    <row r="50" spans="1:32" s="85" customFormat="1" x14ac:dyDescent="0.2">
      <c r="A50" s="107"/>
      <c r="B50" s="133" t="s">
        <v>390</v>
      </c>
      <c r="C50" s="128" t="s">
        <v>94</v>
      </c>
      <c r="D50" s="129" t="s">
        <v>32</v>
      </c>
      <c r="E50" s="130" t="s">
        <v>159</v>
      </c>
      <c r="F50" s="169"/>
      <c r="G50" s="130" t="s">
        <v>138</v>
      </c>
      <c r="H50" s="131">
        <v>2000</v>
      </c>
      <c r="I50" s="107"/>
      <c r="J50" s="107"/>
      <c r="K50" s="107"/>
      <c r="L50" s="107"/>
      <c r="M50" s="107"/>
      <c r="N50" s="133" t="s">
        <v>34</v>
      </c>
      <c r="O50" s="134">
        <v>280000</v>
      </c>
      <c r="P50" s="108" t="s">
        <v>43</v>
      </c>
      <c r="Q50" s="107"/>
      <c r="R50" s="107"/>
      <c r="S50" s="107"/>
      <c r="T50" s="119" t="str">
        <f t="shared" si="13"/>
        <v>2.06.01</v>
      </c>
      <c r="U50" s="112" t="str">
        <f t="shared" si="14"/>
        <v>ALAT KANTOR</v>
      </c>
      <c r="V50" s="112">
        <f t="shared" si="15"/>
        <v>5</v>
      </c>
      <c r="W50" s="123">
        <f t="shared" si="16"/>
        <v>55998</v>
      </c>
      <c r="X50" s="112">
        <f t="shared" si="4"/>
        <v>13</v>
      </c>
      <c r="Y50" s="135">
        <f t="shared" si="5"/>
        <v>279990</v>
      </c>
      <c r="Z50" s="135">
        <f t="shared" si="6"/>
        <v>0</v>
      </c>
      <c r="AA50" s="135">
        <f t="shared" si="7"/>
        <v>0</v>
      </c>
      <c r="AB50" s="135">
        <f t="shared" si="10"/>
        <v>0</v>
      </c>
      <c r="AC50" s="147">
        <f t="shared" si="11"/>
        <v>0</v>
      </c>
      <c r="AD50" s="136">
        <f t="shared" si="8"/>
        <v>2000</v>
      </c>
      <c r="AE50" s="137">
        <f t="shared" si="9"/>
        <v>280000</v>
      </c>
      <c r="AF50" s="220">
        <f t="shared" si="12"/>
        <v>10</v>
      </c>
    </row>
    <row r="51" spans="1:32" s="85" customFormat="1" x14ac:dyDescent="0.2">
      <c r="A51" s="107"/>
      <c r="B51" s="133" t="s">
        <v>390</v>
      </c>
      <c r="C51" s="128" t="s">
        <v>102</v>
      </c>
      <c r="D51" s="129" t="s">
        <v>32</v>
      </c>
      <c r="E51" s="130" t="s">
        <v>152</v>
      </c>
      <c r="F51" s="169"/>
      <c r="G51" s="130" t="s">
        <v>101</v>
      </c>
      <c r="H51" s="131">
        <v>2000</v>
      </c>
      <c r="I51" s="107"/>
      <c r="J51" s="107"/>
      <c r="K51" s="107"/>
      <c r="L51" s="107"/>
      <c r="M51" s="107"/>
      <c r="N51" s="133" t="s">
        <v>34</v>
      </c>
      <c r="O51" s="134">
        <v>140000</v>
      </c>
      <c r="P51" s="108" t="s">
        <v>147</v>
      </c>
      <c r="Q51" s="107"/>
      <c r="R51" s="107"/>
      <c r="S51" s="107"/>
      <c r="T51" s="119" t="str">
        <f t="shared" si="13"/>
        <v>2.06.01</v>
      </c>
      <c r="U51" s="112" t="str">
        <f t="shared" si="14"/>
        <v>ALAT KANTOR</v>
      </c>
      <c r="V51" s="112">
        <f t="shared" si="15"/>
        <v>5</v>
      </c>
      <c r="W51" s="123">
        <f t="shared" si="16"/>
        <v>27998</v>
      </c>
      <c r="X51" s="112">
        <f t="shared" si="4"/>
        <v>13</v>
      </c>
      <c r="Y51" s="135">
        <f t="shared" si="5"/>
        <v>139990</v>
      </c>
      <c r="Z51" s="135">
        <f t="shared" si="6"/>
        <v>0</v>
      </c>
      <c r="AA51" s="135">
        <f t="shared" si="7"/>
        <v>0</v>
      </c>
      <c r="AB51" s="135">
        <f t="shared" si="10"/>
        <v>0</v>
      </c>
      <c r="AC51" s="147">
        <f t="shared" si="11"/>
        <v>0</v>
      </c>
      <c r="AD51" s="136">
        <f t="shared" si="8"/>
        <v>2000</v>
      </c>
      <c r="AE51" s="137">
        <f t="shared" si="9"/>
        <v>140000</v>
      </c>
      <c r="AF51" s="220">
        <f t="shared" si="12"/>
        <v>10</v>
      </c>
    </row>
    <row r="52" spans="1:32" s="85" customFormat="1" x14ac:dyDescent="0.2">
      <c r="A52" s="107"/>
      <c r="B52" s="133" t="s">
        <v>390</v>
      </c>
      <c r="C52" s="128" t="s">
        <v>139</v>
      </c>
      <c r="D52" s="129" t="s">
        <v>32</v>
      </c>
      <c r="E52" s="130" t="s">
        <v>96</v>
      </c>
      <c r="F52" s="169"/>
      <c r="G52" s="130" t="s">
        <v>141</v>
      </c>
      <c r="H52" s="131">
        <v>2000</v>
      </c>
      <c r="I52" s="107"/>
      <c r="J52" s="107"/>
      <c r="K52" s="107"/>
      <c r="L52" s="107"/>
      <c r="M52" s="107"/>
      <c r="N52" s="133" t="s">
        <v>34</v>
      </c>
      <c r="O52" s="134">
        <v>490000</v>
      </c>
      <c r="P52" s="108" t="s">
        <v>43</v>
      </c>
      <c r="Q52" s="107"/>
      <c r="R52" s="107"/>
      <c r="S52" s="107"/>
      <c r="T52" s="119" t="str">
        <f t="shared" si="13"/>
        <v>2.06.01</v>
      </c>
      <c r="U52" s="112" t="str">
        <f t="shared" si="14"/>
        <v>ALAT KANTOR</v>
      </c>
      <c r="V52" s="112">
        <f t="shared" si="15"/>
        <v>5</v>
      </c>
      <c r="W52" s="123">
        <f t="shared" si="16"/>
        <v>97998</v>
      </c>
      <c r="X52" s="112">
        <f t="shared" si="4"/>
        <v>13</v>
      </c>
      <c r="Y52" s="135">
        <f t="shared" si="5"/>
        <v>489990</v>
      </c>
      <c r="Z52" s="135">
        <f t="shared" si="6"/>
        <v>0</v>
      </c>
      <c r="AA52" s="135">
        <f t="shared" si="7"/>
        <v>0</v>
      </c>
      <c r="AB52" s="135">
        <f t="shared" si="10"/>
        <v>0</v>
      </c>
      <c r="AC52" s="147">
        <f t="shared" si="11"/>
        <v>0</v>
      </c>
      <c r="AD52" s="136">
        <f t="shared" si="8"/>
        <v>2000</v>
      </c>
      <c r="AE52" s="137">
        <f t="shared" si="9"/>
        <v>490000</v>
      </c>
      <c r="AF52" s="220">
        <f t="shared" si="12"/>
        <v>10</v>
      </c>
    </row>
    <row r="53" spans="1:32" s="85" customFormat="1" x14ac:dyDescent="0.2">
      <c r="A53" s="107"/>
      <c r="B53" s="133" t="s">
        <v>391</v>
      </c>
      <c r="C53" s="128" t="s">
        <v>173</v>
      </c>
      <c r="D53" s="129" t="s">
        <v>32</v>
      </c>
      <c r="E53" s="130" t="s">
        <v>182</v>
      </c>
      <c r="F53" s="169"/>
      <c r="G53" s="130" t="s">
        <v>170</v>
      </c>
      <c r="H53" s="131">
        <v>2000</v>
      </c>
      <c r="I53" s="107"/>
      <c r="J53" s="107"/>
      <c r="K53" s="107"/>
      <c r="L53" s="107"/>
      <c r="M53" s="107"/>
      <c r="N53" s="133" t="s">
        <v>34</v>
      </c>
      <c r="O53" s="134">
        <v>227500</v>
      </c>
      <c r="P53" s="108"/>
      <c r="Q53" s="107"/>
      <c r="R53" s="107"/>
      <c r="S53" s="107"/>
      <c r="T53" s="119" t="str">
        <f t="shared" si="13"/>
        <v>2.06.03</v>
      </c>
      <c r="U53" s="112" t="str">
        <f t="shared" si="14"/>
        <v>KOMPUTER</v>
      </c>
      <c r="V53" s="112">
        <f t="shared" si="15"/>
        <v>4</v>
      </c>
      <c r="W53" s="123">
        <f t="shared" si="16"/>
        <v>56872.5</v>
      </c>
      <c r="X53" s="112">
        <f t="shared" ref="X53:X75" si="17">2013-AD53</f>
        <v>13</v>
      </c>
      <c r="Y53" s="135">
        <f t="shared" ref="Y53:Y75" si="18">IF(X53&gt;V53,O53-10,W53*X53)</f>
        <v>227490</v>
      </c>
      <c r="Z53" s="135">
        <f t="shared" ref="Z53:Z75" si="19">IF(O53-10=Y53,0,W53)</f>
        <v>0</v>
      </c>
      <c r="AA53" s="135">
        <f t="shared" ref="AA53:AA75" si="20">IF(O53-10=Y53+Z53,0,W53)</f>
        <v>0</v>
      </c>
      <c r="AB53" s="135">
        <f t="shared" ref="AB53:AB69" si="21">IF(O53-10=Y53+Z53,0,W53)</f>
        <v>0</v>
      </c>
      <c r="AC53" s="147">
        <f t="shared" ref="AC53:AC57" si="22">IF(O53-10=Y53+Z53+AB53,0,W53)</f>
        <v>0</v>
      </c>
      <c r="AD53" s="136">
        <f t="shared" ref="AD53:AD75" si="23">H53</f>
        <v>2000</v>
      </c>
      <c r="AE53" s="137">
        <f t="shared" ref="AE53:AE75" si="24">O53</f>
        <v>227500</v>
      </c>
      <c r="AF53" s="220">
        <f t="shared" ref="AF53:AF69" si="25">O53-(Y53+Z53+AA53+AC53)</f>
        <v>10</v>
      </c>
    </row>
    <row r="54" spans="1:32" s="85" customFormat="1" x14ac:dyDescent="0.2">
      <c r="A54" s="107"/>
      <c r="B54" s="133" t="s">
        <v>391</v>
      </c>
      <c r="C54" s="128" t="s">
        <v>173</v>
      </c>
      <c r="D54" s="129" t="s">
        <v>32</v>
      </c>
      <c r="E54" s="130" t="s">
        <v>182</v>
      </c>
      <c r="F54" s="169"/>
      <c r="G54" s="130" t="s">
        <v>170</v>
      </c>
      <c r="H54" s="131">
        <v>2000</v>
      </c>
      <c r="I54" s="107"/>
      <c r="J54" s="107"/>
      <c r="K54" s="107"/>
      <c r="L54" s="107"/>
      <c r="M54" s="107"/>
      <c r="N54" s="133" t="s">
        <v>34</v>
      </c>
      <c r="O54" s="134">
        <v>420000</v>
      </c>
      <c r="P54" s="108"/>
      <c r="Q54" s="107"/>
      <c r="R54" s="107"/>
      <c r="S54" s="107"/>
      <c r="T54" s="119" t="str">
        <f t="shared" si="13"/>
        <v>2.06.03</v>
      </c>
      <c r="U54" s="112" t="str">
        <f t="shared" si="14"/>
        <v>KOMPUTER</v>
      </c>
      <c r="V54" s="112">
        <f t="shared" si="15"/>
        <v>4</v>
      </c>
      <c r="W54" s="123">
        <f t="shared" si="16"/>
        <v>104997.5</v>
      </c>
      <c r="X54" s="112">
        <f t="shared" si="17"/>
        <v>13</v>
      </c>
      <c r="Y54" s="135">
        <f t="shared" si="18"/>
        <v>419990</v>
      </c>
      <c r="Z54" s="135">
        <f t="shared" si="19"/>
        <v>0</v>
      </c>
      <c r="AA54" s="135">
        <f t="shared" si="20"/>
        <v>0</v>
      </c>
      <c r="AB54" s="135">
        <f t="shared" si="21"/>
        <v>0</v>
      </c>
      <c r="AC54" s="147">
        <f t="shared" si="22"/>
        <v>0</v>
      </c>
      <c r="AD54" s="136">
        <f t="shared" si="23"/>
        <v>2000</v>
      </c>
      <c r="AE54" s="137">
        <f t="shared" si="24"/>
        <v>420000</v>
      </c>
      <c r="AF54" s="220">
        <f t="shared" si="25"/>
        <v>10</v>
      </c>
    </row>
    <row r="55" spans="1:32" s="85" customFormat="1" x14ac:dyDescent="0.2">
      <c r="A55" s="107"/>
      <c r="B55" s="133" t="s">
        <v>390</v>
      </c>
      <c r="C55" s="128" t="s">
        <v>183</v>
      </c>
      <c r="D55" s="129" t="s">
        <v>32</v>
      </c>
      <c r="E55" s="130" t="s">
        <v>185</v>
      </c>
      <c r="F55" s="169"/>
      <c r="G55" s="130" t="s">
        <v>106</v>
      </c>
      <c r="H55" s="131">
        <v>2000</v>
      </c>
      <c r="I55" s="107"/>
      <c r="J55" s="107"/>
      <c r="K55" s="107"/>
      <c r="L55" s="107"/>
      <c r="M55" s="107"/>
      <c r="N55" s="133" t="s">
        <v>34</v>
      </c>
      <c r="O55" s="134">
        <v>77000</v>
      </c>
      <c r="P55" s="108"/>
      <c r="Q55" s="107"/>
      <c r="R55" s="107"/>
      <c r="S55" s="107"/>
      <c r="T55" s="119" t="str">
        <f t="shared" si="13"/>
        <v>2.06.01</v>
      </c>
      <c r="U55" s="112" t="str">
        <f t="shared" si="14"/>
        <v>ALAT KANTOR</v>
      </c>
      <c r="V55" s="112">
        <f t="shared" si="15"/>
        <v>5</v>
      </c>
      <c r="W55" s="123">
        <f t="shared" si="16"/>
        <v>15398</v>
      </c>
      <c r="X55" s="112">
        <f t="shared" si="17"/>
        <v>13</v>
      </c>
      <c r="Y55" s="135">
        <f t="shared" si="18"/>
        <v>76990</v>
      </c>
      <c r="Z55" s="135">
        <f t="shared" si="19"/>
        <v>0</v>
      </c>
      <c r="AA55" s="135">
        <f t="shared" si="20"/>
        <v>0</v>
      </c>
      <c r="AB55" s="135">
        <f t="shared" si="21"/>
        <v>0</v>
      </c>
      <c r="AC55" s="147">
        <f t="shared" si="22"/>
        <v>0</v>
      </c>
      <c r="AD55" s="136">
        <f t="shared" si="23"/>
        <v>2000</v>
      </c>
      <c r="AE55" s="137">
        <f t="shared" si="24"/>
        <v>77000</v>
      </c>
      <c r="AF55" s="220">
        <f t="shared" si="25"/>
        <v>10</v>
      </c>
    </row>
    <row r="56" spans="1:32" s="85" customFormat="1" x14ac:dyDescent="0.2">
      <c r="A56" s="107"/>
      <c r="B56" s="133" t="s">
        <v>390</v>
      </c>
      <c r="C56" s="128" t="s">
        <v>139</v>
      </c>
      <c r="D56" s="129" t="s">
        <v>32</v>
      </c>
      <c r="E56" s="130" t="s">
        <v>96</v>
      </c>
      <c r="F56" s="169"/>
      <c r="G56" s="130" t="s">
        <v>141</v>
      </c>
      <c r="H56" s="131">
        <v>2000</v>
      </c>
      <c r="I56" s="107"/>
      <c r="J56" s="107"/>
      <c r="K56" s="107"/>
      <c r="L56" s="107"/>
      <c r="M56" s="107"/>
      <c r="N56" s="133" t="s">
        <v>34</v>
      </c>
      <c r="O56" s="134">
        <v>325000</v>
      </c>
      <c r="P56" s="108"/>
      <c r="Q56" s="107"/>
      <c r="R56" s="107"/>
      <c r="S56" s="107"/>
      <c r="T56" s="119" t="str">
        <f t="shared" si="13"/>
        <v>2.06.01</v>
      </c>
      <c r="U56" s="112" t="str">
        <f t="shared" si="14"/>
        <v>ALAT KANTOR</v>
      </c>
      <c r="V56" s="112">
        <f t="shared" si="15"/>
        <v>5</v>
      </c>
      <c r="W56" s="123">
        <f t="shared" si="16"/>
        <v>64998</v>
      </c>
      <c r="X56" s="112">
        <f t="shared" si="17"/>
        <v>13</v>
      </c>
      <c r="Y56" s="135">
        <f t="shared" si="18"/>
        <v>324990</v>
      </c>
      <c r="Z56" s="135">
        <f t="shared" si="19"/>
        <v>0</v>
      </c>
      <c r="AA56" s="135">
        <f t="shared" si="20"/>
        <v>0</v>
      </c>
      <c r="AB56" s="135">
        <f t="shared" si="21"/>
        <v>0</v>
      </c>
      <c r="AC56" s="147">
        <f t="shared" si="22"/>
        <v>0</v>
      </c>
      <c r="AD56" s="136">
        <f t="shared" si="23"/>
        <v>2000</v>
      </c>
      <c r="AE56" s="137">
        <f t="shared" si="24"/>
        <v>325000</v>
      </c>
      <c r="AF56" s="220">
        <f t="shared" si="25"/>
        <v>10</v>
      </c>
    </row>
    <row r="57" spans="1:32" s="85" customFormat="1" x14ac:dyDescent="0.2">
      <c r="A57" s="107"/>
      <c r="B57" s="133" t="s">
        <v>390</v>
      </c>
      <c r="C57" s="128" t="s">
        <v>186</v>
      </c>
      <c r="D57" s="129" t="s">
        <v>32</v>
      </c>
      <c r="E57" s="130" t="s">
        <v>96</v>
      </c>
      <c r="F57" s="169"/>
      <c r="G57" s="130" t="s">
        <v>138</v>
      </c>
      <c r="H57" s="131">
        <v>2000</v>
      </c>
      <c r="I57" s="107"/>
      <c r="J57" s="107"/>
      <c r="K57" s="107"/>
      <c r="L57" s="107"/>
      <c r="M57" s="107"/>
      <c r="N57" s="133" t="s">
        <v>34</v>
      </c>
      <c r="O57" s="134">
        <v>140000</v>
      </c>
      <c r="P57" s="108" t="s">
        <v>43</v>
      </c>
      <c r="Q57" s="107"/>
      <c r="R57" s="107"/>
      <c r="S57" s="107"/>
      <c r="T57" s="119" t="str">
        <f t="shared" si="13"/>
        <v>2.06.01</v>
      </c>
      <c r="U57" s="112" t="str">
        <f t="shared" si="14"/>
        <v>ALAT KANTOR</v>
      </c>
      <c r="V57" s="112">
        <f t="shared" si="15"/>
        <v>5</v>
      </c>
      <c r="W57" s="123">
        <f t="shared" si="16"/>
        <v>27998</v>
      </c>
      <c r="X57" s="112">
        <f t="shared" si="17"/>
        <v>13</v>
      </c>
      <c r="Y57" s="135">
        <f t="shared" si="18"/>
        <v>139990</v>
      </c>
      <c r="Z57" s="135">
        <f t="shared" si="19"/>
        <v>0</v>
      </c>
      <c r="AA57" s="135">
        <f t="shared" si="20"/>
        <v>0</v>
      </c>
      <c r="AB57" s="135">
        <f t="shared" si="21"/>
        <v>0</v>
      </c>
      <c r="AC57" s="147">
        <f t="shared" si="22"/>
        <v>0</v>
      </c>
      <c r="AD57" s="136">
        <f t="shared" si="23"/>
        <v>2000</v>
      </c>
      <c r="AE57" s="137">
        <f t="shared" si="24"/>
        <v>140000</v>
      </c>
      <c r="AF57" s="220">
        <f t="shared" si="25"/>
        <v>10</v>
      </c>
    </row>
    <row r="58" spans="1:32" s="85" customFormat="1" x14ac:dyDescent="0.2">
      <c r="A58" s="107"/>
      <c r="B58" s="133" t="s">
        <v>390</v>
      </c>
      <c r="C58" s="128" t="s">
        <v>98</v>
      </c>
      <c r="D58" s="129" t="s">
        <v>32</v>
      </c>
      <c r="E58" s="130" t="s">
        <v>100</v>
      </c>
      <c r="F58" s="169"/>
      <c r="G58" s="130" t="s">
        <v>170</v>
      </c>
      <c r="H58" s="131">
        <v>2001</v>
      </c>
      <c r="I58" s="107"/>
      <c r="J58" s="107"/>
      <c r="K58" s="107"/>
      <c r="L58" s="107"/>
      <c r="M58" s="107"/>
      <c r="N58" s="133" t="s">
        <v>34</v>
      </c>
      <c r="O58" s="134">
        <v>340000</v>
      </c>
      <c r="P58" s="108"/>
      <c r="Q58" s="107"/>
      <c r="R58" s="107"/>
      <c r="S58" s="107"/>
      <c r="T58" s="119" t="str">
        <f t="shared" si="13"/>
        <v>2.06.01</v>
      </c>
      <c r="U58" s="112" t="str">
        <f t="shared" si="14"/>
        <v>ALAT KANTOR</v>
      </c>
      <c r="V58" s="112">
        <f t="shared" si="15"/>
        <v>5</v>
      </c>
      <c r="W58" s="123">
        <f t="shared" si="16"/>
        <v>67998</v>
      </c>
      <c r="X58" s="112">
        <f t="shared" si="17"/>
        <v>12</v>
      </c>
      <c r="Y58" s="135">
        <f t="shared" si="18"/>
        <v>339990</v>
      </c>
      <c r="Z58" s="135">
        <f t="shared" si="19"/>
        <v>0</v>
      </c>
      <c r="AA58" s="135">
        <f t="shared" si="20"/>
        <v>0</v>
      </c>
      <c r="AB58" s="135">
        <f t="shared" si="21"/>
        <v>0</v>
      </c>
      <c r="AC58" s="147">
        <f t="shared" ref="AC58:AC69" si="26">IF(O58-10=Y58+Z58+AB58,0,W58)</f>
        <v>0</v>
      </c>
      <c r="AD58" s="136">
        <f t="shared" si="23"/>
        <v>2001</v>
      </c>
      <c r="AE58" s="137">
        <f t="shared" si="24"/>
        <v>340000</v>
      </c>
      <c r="AF58" s="220">
        <f t="shared" si="25"/>
        <v>10</v>
      </c>
    </row>
    <row r="59" spans="1:32" s="85" customFormat="1" x14ac:dyDescent="0.2">
      <c r="A59" s="222"/>
      <c r="B59" s="133" t="s">
        <v>390</v>
      </c>
      <c r="C59" s="172" t="s">
        <v>136</v>
      </c>
      <c r="D59" s="173" t="s">
        <v>32</v>
      </c>
      <c r="E59" s="174" t="s">
        <v>96</v>
      </c>
      <c r="F59" s="175"/>
      <c r="G59" s="174" t="s">
        <v>125</v>
      </c>
      <c r="H59" s="176">
        <v>2001</v>
      </c>
      <c r="I59" s="222"/>
      <c r="J59" s="222"/>
      <c r="K59" s="222"/>
      <c r="L59" s="222"/>
      <c r="M59" s="222"/>
      <c r="N59" s="177" t="s">
        <v>34</v>
      </c>
      <c r="O59" s="178">
        <v>412500</v>
      </c>
      <c r="P59" s="179" t="s">
        <v>43</v>
      </c>
      <c r="Q59" s="107"/>
      <c r="R59" s="107"/>
      <c r="S59" s="107"/>
      <c r="T59" s="119" t="str">
        <f t="shared" si="13"/>
        <v>2.06.01</v>
      </c>
      <c r="U59" s="112" t="str">
        <f t="shared" si="14"/>
        <v>ALAT KANTOR</v>
      </c>
      <c r="V59" s="112">
        <f t="shared" si="15"/>
        <v>5</v>
      </c>
      <c r="W59" s="123">
        <f t="shared" si="16"/>
        <v>82498</v>
      </c>
      <c r="X59" s="112">
        <f t="shared" si="17"/>
        <v>12</v>
      </c>
      <c r="Y59" s="135">
        <f t="shared" si="18"/>
        <v>412490</v>
      </c>
      <c r="Z59" s="135">
        <f t="shared" si="19"/>
        <v>0</v>
      </c>
      <c r="AA59" s="135">
        <f t="shared" si="20"/>
        <v>0</v>
      </c>
      <c r="AB59" s="135">
        <f t="shared" si="21"/>
        <v>0</v>
      </c>
      <c r="AC59" s="147">
        <f t="shared" si="26"/>
        <v>0</v>
      </c>
      <c r="AD59" s="136">
        <f t="shared" si="23"/>
        <v>2001</v>
      </c>
      <c r="AE59" s="137">
        <f t="shared" si="24"/>
        <v>412500</v>
      </c>
      <c r="AF59" s="220">
        <f t="shared" si="25"/>
        <v>10</v>
      </c>
    </row>
    <row r="60" spans="1:32" s="85" customFormat="1" x14ac:dyDescent="0.2">
      <c r="A60" s="107"/>
      <c r="B60" s="133" t="s">
        <v>390</v>
      </c>
      <c r="C60" s="128" t="s">
        <v>123</v>
      </c>
      <c r="D60" s="129" t="s">
        <v>32</v>
      </c>
      <c r="E60" s="130" t="s">
        <v>96</v>
      </c>
      <c r="F60" s="169"/>
      <c r="G60" s="130" t="s">
        <v>97</v>
      </c>
      <c r="H60" s="131">
        <v>2001</v>
      </c>
      <c r="I60" s="107"/>
      <c r="J60" s="107"/>
      <c r="K60" s="107"/>
      <c r="L60" s="107"/>
      <c r="M60" s="107"/>
      <c r="N60" s="133" t="s">
        <v>34</v>
      </c>
      <c r="O60" s="134">
        <v>195000</v>
      </c>
      <c r="P60" s="108" t="s">
        <v>43</v>
      </c>
      <c r="Q60" s="107"/>
      <c r="R60" s="107"/>
      <c r="S60" s="107"/>
      <c r="T60" s="119" t="str">
        <f t="shared" si="13"/>
        <v>2.06.01</v>
      </c>
      <c r="U60" s="112" t="str">
        <f t="shared" si="14"/>
        <v>ALAT KANTOR</v>
      </c>
      <c r="V60" s="112">
        <f t="shared" si="15"/>
        <v>5</v>
      </c>
      <c r="W60" s="123">
        <f t="shared" si="16"/>
        <v>38998</v>
      </c>
      <c r="X60" s="112">
        <f t="shared" si="17"/>
        <v>12</v>
      </c>
      <c r="Y60" s="135">
        <f t="shared" si="18"/>
        <v>194990</v>
      </c>
      <c r="Z60" s="135">
        <f t="shared" si="19"/>
        <v>0</v>
      </c>
      <c r="AA60" s="135">
        <f t="shared" si="20"/>
        <v>0</v>
      </c>
      <c r="AB60" s="135">
        <f t="shared" si="21"/>
        <v>0</v>
      </c>
      <c r="AC60" s="147">
        <f t="shared" si="26"/>
        <v>0</v>
      </c>
      <c r="AD60" s="136">
        <f t="shared" si="23"/>
        <v>2001</v>
      </c>
      <c r="AE60" s="137">
        <f t="shared" si="24"/>
        <v>195000</v>
      </c>
      <c r="AF60" s="220">
        <f t="shared" si="25"/>
        <v>10</v>
      </c>
    </row>
    <row r="61" spans="1:32" s="85" customFormat="1" x14ac:dyDescent="0.2">
      <c r="A61" s="107"/>
      <c r="B61" s="133" t="s">
        <v>390</v>
      </c>
      <c r="C61" s="128" t="s">
        <v>190</v>
      </c>
      <c r="D61" s="129" t="s">
        <v>32</v>
      </c>
      <c r="E61" s="130" t="s">
        <v>96</v>
      </c>
      <c r="F61" s="169"/>
      <c r="G61" s="130" t="s">
        <v>97</v>
      </c>
      <c r="H61" s="131">
        <v>2002</v>
      </c>
      <c r="I61" s="107"/>
      <c r="J61" s="107"/>
      <c r="K61" s="107"/>
      <c r="L61" s="107"/>
      <c r="M61" s="107"/>
      <c r="N61" s="133" t="s">
        <v>34</v>
      </c>
      <c r="O61" s="134">
        <v>325000</v>
      </c>
      <c r="P61" s="108"/>
      <c r="Q61" s="107"/>
      <c r="R61" s="107"/>
      <c r="S61" s="107"/>
      <c r="T61" s="119" t="str">
        <f t="shared" si="13"/>
        <v>2.06.01</v>
      </c>
      <c r="U61" s="112" t="str">
        <f t="shared" si="14"/>
        <v>ALAT KANTOR</v>
      </c>
      <c r="V61" s="112">
        <f t="shared" si="15"/>
        <v>5</v>
      </c>
      <c r="W61" s="123">
        <f t="shared" si="16"/>
        <v>64998</v>
      </c>
      <c r="X61" s="112">
        <f t="shared" si="17"/>
        <v>11</v>
      </c>
      <c r="Y61" s="135">
        <f t="shared" si="18"/>
        <v>324990</v>
      </c>
      <c r="Z61" s="135">
        <f t="shared" si="19"/>
        <v>0</v>
      </c>
      <c r="AA61" s="135">
        <f t="shared" si="20"/>
        <v>0</v>
      </c>
      <c r="AB61" s="135">
        <f t="shared" si="21"/>
        <v>0</v>
      </c>
      <c r="AC61" s="147">
        <f t="shared" si="26"/>
        <v>0</v>
      </c>
      <c r="AD61" s="136">
        <f t="shared" si="23"/>
        <v>2002</v>
      </c>
      <c r="AE61" s="137">
        <f t="shared" si="24"/>
        <v>325000</v>
      </c>
      <c r="AF61" s="220">
        <f t="shared" si="25"/>
        <v>10</v>
      </c>
    </row>
    <row r="62" spans="1:32" s="85" customFormat="1" x14ac:dyDescent="0.2">
      <c r="A62" s="107"/>
      <c r="B62" s="133" t="s">
        <v>390</v>
      </c>
      <c r="C62" s="128" t="s">
        <v>90</v>
      </c>
      <c r="D62" s="129" t="s">
        <v>32</v>
      </c>
      <c r="E62" s="130" t="s">
        <v>92</v>
      </c>
      <c r="F62" s="169"/>
      <c r="G62" s="130" t="s">
        <v>93</v>
      </c>
      <c r="H62" s="131">
        <v>2003</v>
      </c>
      <c r="I62" s="107"/>
      <c r="J62" s="107"/>
      <c r="K62" s="107"/>
      <c r="L62" s="107"/>
      <c r="M62" s="107"/>
      <c r="N62" s="133" t="s">
        <v>34</v>
      </c>
      <c r="O62" s="134">
        <v>360000</v>
      </c>
      <c r="P62" s="108" t="s">
        <v>147</v>
      </c>
      <c r="Q62" s="107"/>
      <c r="R62" s="107"/>
      <c r="S62" s="107"/>
      <c r="T62" s="119" t="str">
        <f t="shared" si="13"/>
        <v>2.06.01</v>
      </c>
      <c r="U62" s="112" t="str">
        <f t="shared" si="14"/>
        <v>ALAT KANTOR</v>
      </c>
      <c r="V62" s="112">
        <f t="shared" si="15"/>
        <v>5</v>
      </c>
      <c r="W62" s="123">
        <f t="shared" si="16"/>
        <v>71998</v>
      </c>
      <c r="X62" s="112">
        <f t="shared" si="17"/>
        <v>10</v>
      </c>
      <c r="Y62" s="135">
        <f t="shared" si="18"/>
        <v>359990</v>
      </c>
      <c r="Z62" s="135">
        <f t="shared" si="19"/>
        <v>0</v>
      </c>
      <c r="AA62" s="135">
        <f t="shared" si="20"/>
        <v>0</v>
      </c>
      <c r="AB62" s="135">
        <f t="shared" si="21"/>
        <v>0</v>
      </c>
      <c r="AC62" s="147">
        <f t="shared" si="26"/>
        <v>0</v>
      </c>
      <c r="AD62" s="136">
        <f t="shared" si="23"/>
        <v>2003</v>
      </c>
      <c r="AE62" s="137">
        <f t="shared" si="24"/>
        <v>360000</v>
      </c>
      <c r="AF62" s="220">
        <f t="shared" si="25"/>
        <v>10</v>
      </c>
    </row>
    <row r="63" spans="1:32" s="85" customFormat="1" x14ac:dyDescent="0.2">
      <c r="A63" s="107"/>
      <c r="B63" s="133" t="s">
        <v>390</v>
      </c>
      <c r="C63" s="128" t="s">
        <v>90</v>
      </c>
      <c r="D63" s="129" t="s">
        <v>32</v>
      </c>
      <c r="E63" s="130" t="s">
        <v>92</v>
      </c>
      <c r="F63" s="169"/>
      <c r="G63" s="130" t="s">
        <v>93</v>
      </c>
      <c r="H63" s="131">
        <v>2003</v>
      </c>
      <c r="I63" s="107"/>
      <c r="J63" s="107"/>
      <c r="K63" s="107"/>
      <c r="L63" s="107"/>
      <c r="M63" s="107"/>
      <c r="N63" s="133" t="s">
        <v>34</v>
      </c>
      <c r="O63" s="134">
        <v>216000</v>
      </c>
      <c r="P63" s="108" t="s">
        <v>147</v>
      </c>
      <c r="Q63" s="107"/>
      <c r="R63" s="107"/>
      <c r="S63" s="107"/>
      <c r="T63" s="119" t="str">
        <f t="shared" si="13"/>
        <v>2.06.01</v>
      </c>
      <c r="U63" s="112" t="str">
        <f t="shared" si="14"/>
        <v>ALAT KANTOR</v>
      </c>
      <c r="V63" s="112">
        <f t="shared" si="15"/>
        <v>5</v>
      </c>
      <c r="W63" s="123">
        <f t="shared" si="16"/>
        <v>43198</v>
      </c>
      <c r="X63" s="112">
        <f t="shared" si="17"/>
        <v>10</v>
      </c>
      <c r="Y63" s="135">
        <f t="shared" si="18"/>
        <v>215990</v>
      </c>
      <c r="Z63" s="135">
        <f t="shared" si="19"/>
        <v>0</v>
      </c>
      <c r="AA63" s="135">
        <f t="shared" si="20"/>
        <v>0</v>
      </c>
      <c r="AB63" s="135">
        <f t="shared" si="21"/>
        <v>0</v>
      </c>
      <c r="AC63" s="147">
        <f t="shared" si="26"/>
        <v>0</v>
      </c>
      <c r="AD63" s="136">
        <f t="shared" si="23"/>
        <v>2003</v>
      </c>
      <c r="AE63" s="137">
        <f t="shared" si="24"/>
        <v>216000</v>
      </c>
      <c r="AF63" s="220">
        <f t="shared" si="25"/>
        <v>10</v>
      </c>
    </row>
    <row r="64" spans="1:32" s="85" customFormat="1" x14ac:dyDescent="0.2">
      <c r="A64" s="107"/>
      <c r="B64" s="133" t="s">
        <v>390</v>
      </c>
      <c r="C64" s="128" t="s">
        <v>148</v>
      </c>
      <c r="D64" s="129" t="s">
        <v>32</v>
      </c>
      <c r="E64" s="130" t="s">
        <v>165</v>
      </c>
      <c r="F64" s="169"/>
      <c r="G64" s="130" t="s">
        <v>151</v>
      </c>
      <c r="H64" s="131">
        <v>2003</v>
      </c>
      <c r="I64" s="107"/>
      <c r="J64" s="107"/>
      <c r="K64" s="107"/>
      <c r="L64" s="107"/>
      <c r="M64" s="107"/>
      <c r="N64" s="133" t="s">
        <v>34</v>
      </c>
      <c r="O64" s="134">
        <v>113750</v>
      </c>
      <c r="P64" s="108" t="s">
        <v>147</v>
      </c>
      <c r="Q64" s="107"/>
      <c r="R64" s="107"/>
      <c r="S64" s="107"/>
      <c r="T64" s="119" t="str">
        <f t="shared" si="13"/>
        <v>2.06.01</v>
      </c>
      <c r="U64" s="112" t="str">
        <f t="shared" si="14"/>
        <v>ALAT KANTOR</v>
      </c>
      <c r="V64" s="112">
        <f t="shared" si="15"/>
        <v>5</v>
      </c>
      <c r="W64" s="123">
        <f t="shared" si="16"/>
        <v>22748</v>
      </c>
      <c r="X64" s="112">
        <f t="shared" si="17"/>
        <v>10</v>
      </c>
      <c r="Y64" s="135">
        <f t="shared" si="18"/>
        <v>113740</v>
      </c>
      <c r="Z64" s="135">
        <f t="shared" si="19"/>
        <v>0</v>
      </c>
      <c r="AA64" s="135">
        <f t="shared" si="20"/>
        <v>0</v>
      </c>
      <c r="AB64" s="135">
        <f t="shared" si="21"/>
        <v>0</v>
      </c>
      <c r="AC64" s="147">
        <f t="shared" si="26"/>
        <v>0</v>
      </c>
      <c r="AD64" s="136">
        <f t="shared" si="23"/>
        <v>2003</v>
      </c>
      <c r="AE64" s="137">
        <f t="shared" si="24"/>
        <v>113750</v>
      </c>
      <c r="AF64" s="220">
        <f t="shared" si="25"/>
        <v>10</v>
      </c>
    </row>
    <row r="65" spans="1:33" s="85" customFormat="1" x14ac:dyDescent="0.2">
      <c r="A65" s="107"/>
      <c r="B65" s="133" t="s">
        <v>390</v>
      </c>
      <c r="C65" s="128" t="s">
        <v>148</v>
      </c>
      <c r="D65" s="129" t="s">
        <v>32</v>
      </c>
      <c r="E65" s="130"/>
      <c r="F65" s="169"/>
      <c r="G65" s="130" t="s">
        <v>151</v>
      </c>
      <c r="H65" s="131">
        <v>2005</v>
      </c>
      <c r="I65" s="107"/>
      <c r="J65" s="107"/>
      <c r="K65" s="107"/>
      <c r="L65" s="107"/>
      <c r="M65" s="107"/>
      <c r="N65" s="133" t="s">
        <v>34</v>
      </c>
      <c r="O65" s="134">
        <v>367500</v>
      </c>
      <c r="P65" s="108" t="s">
        <v>147</v>
      </c>
      <c r="Q65" s="107"/>
      <c r="R65" s="107"/>
      <c r="S65" s="107"/>
      <c r="T65" s="119" t="str">
        <f t="shared" si="13"/>
        <v>2.06.01</v>
      </c>
      <c r="U65" s="112" t="str">
        <f t="shared" si="14"/>
        <v>ALAT KANTOR</v>
      </c>
      <c r="V65" s="112">
        <f t="shared" si="15"/>
        <v>5</v>
      </c>
      <c r="W65" s="123">
        <f t="shared" si="16"/>
        <v>73498</v>
      </c>
      <c r="X65" s="112">
        <f t="shared" si="17"/>
        <v>8</v>
      </c>
      <c r="Y65" s="135">
        <f t="shared" si="18"/>
        <v>367490</v>
      </c>
      <c r="Z65" s="135">
        <f t="shared" si="19"/>
        <v>0</v>
      </c>
      <c r="AA65" s="135">
        <f t="shared" si="20"/>
        <v>0</v>
      </c>
      <c r="AB65" s="135">
        <f t="shared" si="21"/>
        <v>0</v>
      </c>
      <c r="AC65" s="147">
        <f t="shared" si="26"/>
        <v>0</v>
      </c>
      <c r="AD65" s="136">
        <f t="shared" si="23"/>
        <v>2005</v>
      </c>
      <c r="AE65" s="137">
        <f t="shared" si="24"/>
        <v>367500</v>
      </c>
      <c r="AF65" s="220">
        <f t="shared" si="25"/>
        <v>10</v>
      </c>
    </row>
    <row r="66" spans="1:33" s="85" customFormat="1" x14ac:dyDescent="0.2">
      <c r="A66" s="107"/>
      <c r="B66" s="133" t="s">
        <v>390</v>
      </c>
      <c r="C66" s="128" t="s">
        <v>190</v>
      </c>
      <c r="D66" s="129" t="s">
        <v>32</v>
      </c>
      <c r="E66" s="130" t="s">
        <v>96</v>
      </c>
      <c r="F66" s="169"/>
      <c r="G66" s="130" t="s">
        <v>138</v>
      </c>
      <c r="H66" s="131">
        <v>2005</v>
      </c>
      <c r="I66" s="107"/>
      <c r="J66" s="107"/>
      <c r="K66" s="107"/>
      <c r="L66" s="107"/>
      <c r="M66" s="107"/>
      <c r="N66" s="133" t="s">
        <v>34</v>
      </c>
      <c r="O66" s="134">
        <v>385000</v>
      </c>
      <c r="P66" s="108" t="s">
        <v>147</v>
      </c>
      <c r="Q66" s="107"/>
      <c r="R66" s="107"/>
      <c r="S66" s="107"/>
      <c r="T66" s="119" t="str">
        <f t="shared" si="13"/>
        <v>2.06.01</v>
      </c>
      <c r="U66" s="112" t="str">
        <f t="shared" si="14"/>
        <v>ALAT KANTOR</v>
      </c>
      <c r="V66" s="112">
        <f t="shared" si="15"/>
        <v>5</v>
      </c>
      <c r="W66" s="123">
        <f t="shared" si="16"/>
        <v>76998</v>
      </c>
      <c r="X66" s="112">
        <f t="shared" si="17"/>
        <v>8</v>
      </c>
      <c r="Y66" s="135">
        <f t="shared" si="18"/>
        <v>384990</v>
      </c>
      <c r="Z66" s="135">
        <f t="shared" si="19"/>
        <v>0</v>
      </c>
      <c r="AA66" s="135">
        <f t="shared" si="20"/>
        <v>0</v>
      </c>
      <c r="AB66" s="135">
        <f t="shared" si="21"/>
        <v>0</v>
      </c>
      <c r="AC66" s="147">
        <f t="shared" si="26"/>
        <v>0</v>
      </c>
      <c r="AD66" s="136">
        <f t="shared" si="23"/>
        <v>2005</v>
      </c>
      <c r="AE66" s="137">
        <f t="shared" si="24"/>
        <v>385000</v>
      </c>
      <c r="AF66" s="220">
        <f t="shared" si="25"/>
        <v>10</v>
      </c>
    </row>
    <row r="67" spans="1:33" s="85" customFormat="1" x14ac:dyDescent="0.2">
      <c r="A67" s="107"/>
      <c r="B67" s="133" t="s">
        <v>390</v>
      </c>
      <c r="C67" s="128" t="s">
        <v>139</v>
      </c>
      <c r="D67" s="129" t="s">
        <v>32</v>
      </c>
      <c r="E67" s="130" t="s">
        <v>159</v>
      </c>
      <c r="F67" s="169"/>
      <c r="G67" s="130" t="s">
        <v>141</v>
      </c>
      <c r="H67" s="131">
        <v>2006</v>
      </c>
      <c r="I67" s="107"/>
      <c r="J67" s="107"/>
      <c r="K67" s="107"/>
      <c r="L67" s="107"/>
      <c r="M67" s="107"/>
      <c r="N67" s="133" t="s">
        <v>34</v>
      </c>
      <c r="O67" s="134">
        <v>455000</v>
      </c>
      <c r="P67" s="108" t="s">
        <v>43</v>
      </c>
      <c r="Q67" s="107"/>
      <c r="R67" s="107"/>
      <c r="S67" s="107"/>
      <c r="T67" s="119" t="str">
        <f t="shared" si="13"/>
        <v>2.06.01</v>
      </c>
      <c r="U67" s="112" t="str">
        <f t="shared" si="14"/>
        <v>ALAT KANTOR</v>
      </c>
      <c r="V67" s="112">
        <f t="shared" si="15"/>
        <v>5</v>
      </c>
      <c r="W67" s="123">
        <f t="shared" si="16"/>
        <v>90998</v>
      </c>
      <c r="X67" s="112">
        <f t="shared" si="17"/>
        <v>7</v>
      </c>
      <c r="Y67" s="135">
        <f t="shared" si="18"/>
        <v>454990</v>
      </c>
      <c r="Z67" s="135">
        <f t="shared" si="19"/>
        <v>0</v>
      </c>
      <c r="AA67" s="135">
        <f t="shared" si="20"/>
        <v>0</v>
      </c>
      <c r="AB67" s="135">
        <f t="shared" si="21"/>
        <v>0</v>
      </c>
      <c r="AC67" s="147">
        <f t="shared" si="26"/>
        <v>0</v>
      </c>
      <c r="AD67" s="136">
        <f t="shared" si="23"/>
        <v>2006</v>
      </c>
      <c r="AE67" s="137">
        <f t="shared" si="24"/>
        <v>455000</v>
      </c>
      <c r="AF67" s="220">
        <f t="shared" si="25"/>
        <v>10</v>
      </c>
    </row>
    <row r="68" spans="1:33" s="85" customFormat="1" x14ac:dyDescent="0.2">
      <c r="A68" s="107"/>
      <c r="B68" s="133" t="s">
        <v>390</v>
      </c>
      <c r="C68" s="128" t="s">
        <v>148</v>
      </c>
      <c r="D68" s="129" t="s">
        <v>32</v>
      </c>
      <c r="E68" s="130" t="s">
        <v>165</v>
      </c>
      <c r="F68" s="169"/>
      <c r="G68" s="130" t="s">
        <v>151</v>
      </c>
      <c r="H68" s="131">
        <v>2006</v>
      </c>
      <c r="I68" s="107"/>
      <c r="J68" s="107"/>
      <c r="K68" s="107"/>
      <c r="L68" s="107"/>
      <c r="M68" s="107"/>
      <c r="N68" s="133" t="s">
        <v>34</v>
      </c>
      <c r="O68" s="134">
        <v>490000</v>
      </c>
      <c r="P68" s="108" t="s">
        <v>147</v>
      </c>
      <c r="Q68" s="107"/>
      <c r="R68" s="107"/>
      <c r="S68" s="107"/>
      <c r="T68" s="119" t="str">
        <f t="shared" si="13"/>
        <v>2.06.01</v>
      </c>
      <c r="U68" s="112" t="str">
        <f t="shared" si="14"/>
        <v>ALAT KANTOR</v>
      </c>
      <c r="V68" s="112">
        <f t="shared" si="15"/>
        <v>5</v>
      </c>
      <c r="W68" s="123">
        <f t="shared" si="16"/>
        <v>97998</v>
      </c>
      <c r="X68" s="112">
        <f t="shared" si="17"/>
        <v>7</v>
      </c>
      <c r="Y68" s="135">
        <f t="shared" si="18"/>
        <v>489990</v>
      </c>
      <c r="Z68" s="135">
        <f t="shared" si="19"/>
        <v>0</v>
      </c>
      <c r="AA68" s="135">
        <f t="shared" si="20"/>
        <v>0</v>
      </c>
      <c r="AB68" s="135">
        <f t="shared" si="21"/>
        <v>0</v>
      </c>
      <c r="AC68" s="147">
        <f t="shared" si="26"/>
        <v>0</v>
      </c>
      <c r="AD68" s="136">
        <f t="shared" si="23"/>
        <v>2006</v>
      </c>
      <c r="AE68" s="137">
        <f t="shared" si="24"/>
        <v>490000</v>
      </c>
      <c r="AF68" s="220">
        <f t="shared" si="25"/>
        <v>10</v>
      </c>
    </row>
    <row r="69" spans="1:33" s="85" customFormat="1" x14ac:dyDescent="0.2">
      <c r="A69" s="107"/>
      <c r="B69" s="133" t="s">
        <v>390</v>
      </c>
      <c r="C69" s="128" t="s">
        <v>136</v>
      </c>
      <c r="D69" s="129" t="s">
        <v>32</v>
      </c>
      <c r="E69" s="130" t="s">
        <v>165</v>
      </c>
      <c r="F69" s="169"/>
      <c r="G69" s="130" t="s">
        <v>151</v>
      </c>
      <c r="H69" s="131">
        <v>2006</v>
      </c>
      <c r="I69" s="107"/>
      <c r="J69" s="107"/>
      <c r="K69" s="107"/>
      <c r="L69" s="107"/>
      <c r="M69" s="107"/>
      <c r="N69" s="133" t="s">
        <v>34</v>
      </c>
      <c r="O69" s="134">
        <v>490000</v>
      </c>
      <c r="P69" s="108" t="s">
        <v>147</v>
      </c>
      <c r="Q69" s="107"/>
      <c r="R69" s="107"/>
      <c r="S69" s="107"/>
      <c r="T69" s="119" t="str">
        <f t="shared" si="13"/>
        <v>2.06.01</v>
      </c>
      <c r="U69" s="112" t="str">
        <f t="shared" si="14"/>
        <v>ALAT KANTOR</v>
      </c>
      <c r="V69" s="112">
        <f t="shared" si="15"/>
        <v>5</v>
      </c>
      <c r="W69" s="123">
        <f t="shared" si="16"/>
        <v>97998</v>
      </c>
      <c r="X69" s="112">
        <f t="shared" si="17"/>
        <v>7</v>
      </c>
      <c r="Y69" s="135">
        <f t="shared" si="18"/>
        <v>489990</v>
      </c>
      <c r="Z69" s="135">
        <f t="shared" si="19"/>
        <v>0</v>
      </c>
      <c r="AA69" s="135">
        <f t="shared" si="20"/>
        <v>0</v>
      </c>
      <c r="AB69" s="135">
        <f t="shared" si="21"/>
        <v>0</v>
      </c>
      <c r="AC69" s="147">
        <f t="shared" si="26"/>
        <v>0</v>
      </c>
      <c r="AD69" s="136">
        <f t="shared" si="23"/>
        <v>2006</v>
      </c>
      <c r="AE69" s="137">
        <f t="shared" si="24"/>
        <v>490000</v>
      </c>
      <c r="AF69" s="220">
        <f t="shared" si="25"/>
        <v>10</v>
      </c>
    </row>
    <row r="70" spans="1:33" s="85" customFormat="1" x14ac:dyDescent="0.2">
      <c r="A70" s="107"/>
      <c r="B70" s="107"/>
      <c r="C70" s="107"/>
      <c r="D70" s="107"/>
      <c r="E70" s="107"/>
      <c r="F70" s="107"/>
      <c r="G70" s="107"/>
      <c r="H70" s="107"/>
      <c r="I70" s="107"/>
      <c r="J70" s="107"/>
      <c r="K70" s="107"/>
      <c r="L70" s="107"/>
      <c r="M70" s="107"/>
      <c r="N70" s="107"/>
      <c r="O70" s="107"/>
      <c r="P70" s="107"/>
      <c r="Q70" s="107"/>
      <c r="R70" s="107"/>
      <c r="S70" s="107"/>
      <c r="T70" s="119" t="str">
        <f t="shared" si="13"/>
        <v/>
      </c>
      <c r="U70" s="112"/>
      <c r="V70" s="112"/>
      <c r="W70" s="123"/>
      <c r="X70" s="112"/>
      <c r="Y70" s="135"/>
      <c r="Z70" s="135"/>
      <c r="AA70" s="135"/>
      <c r="AB70" s="135"/>
      <c r="AC70" s="135"/>
      <c r="AD70" s="136"/>
      <c r="AE70" s="137"/>
      <c r="AF70" s="220"/>
    </row>
    <row r="71" spans="1:33" s="85" customFormat="1" ht="30" x14ac:dyDescent="0.2">
      <c r="A71" s="223" t="s">
        <v>195</v>
      </c>
      <c r="B71" s="223" t="s">
        <v>196</v>
      </c>
      <c r="C71" s="107"/>
      <c r="D71" s="107"/>
      <c r="E71" s="107"/>
      <c r="F71" s="107"/>
      <c r="G71" s="107"/>
      <c r="H71" s="107"/>
      <c r="I71" s="107"/>
      <c r="J71" s="107"/>
      <c r="K71" s="107"/>
      <c r="L71" s="107"/>
      <c r="M71" s="107"/>
      <c r="N71" s="107"/>
      <c r="O71" s="224">
        <f>SUBTOTAL(9,O72:O75)</f>
        <v>1695000</v>
      </c>
      <c r="P71" s="107"/>
      <c r="Q71" s="107"/>
      <c r="R71" s="107"/>
      <c r="S71" s="107"/>
      <c r="T71" s="119" t="str">
        <f t="shared" si="13"/>
        <v>Alat-Al</v>
      </c>
      <c r="U71" s="112"/>
      <c r="V71" s="112"/>
      <c r="W71" s="123"/>
      <c r="X71" s="112"/>
      <c r="Y71" s="224">
        <f>SUBTOTAL(9,Y72:Y75)</f>
        <v>1694960</v>
      </c>
      <c r="Z71" s="224">
        <f>SUBTOTAL(9,Z72:Z75)</f>
        <v>0</v>
      </c>
      <c r="AA71" s="224">
        <f>SUBTOTAL(9,AA72:AA75)</f>
        <v>0</v>
      </c>
      <c r="AB71" s="224">
        <f>SUBTOTAL(9,AB72:AB75)</f>
        <v>0</v>
      </c>
      <c r="AC71" s="224">
        <f>SUBTOTAL(9,AC72:AC75)</f>
        <v>0</v>
      </c>
      <c r="AD71" s="136"/>
      <c r="AE71" s="224">
        <f>SUBTOTAL(9,AE72:AE75)</f>
        <v>1695000</v>
      </c>
      <c r="AF71" s="224">
        <f>SUBTOTAL(9,AF72:AF75)</f>
        <v>40</v>
      </c>
      <c r="AG71" s="225">
        <f>Y71+Z71+AA71+AB71</f>
        <v>1694960</v>
      </c>
    </row>
    <row r="72" spans="1:33" s="85" customFormat="1" x14ac:dyDescent="0.2">
      <c r="A72" s="107"/>
      <c r="B72" s="133" t="s">
        <v>392</v>
      </c>
      <c r="C72" s="128" t="s">
        <v>197</v>
      </c>
      <c r="D72" s="129" t="s">
        <v>32</v>
      </c>
      <c r="E72" s="130" t="s">
        <v>199</v>
      </c>
      <c r="F72" s="169"/>
      <c r="G72" s="130" t="s">
        <v>106</v>
      </c>
      <c r="H72" s="131" t="s">
        <v>200</v>
      </c>
      <c r="I72" s="107"/>
      <c r="J72" s="107"/>
      <c r="K72" s="107"/>
      <c r="L72" s="107"/>
      <c r="M72" s="107"/>
      <c r="N72" s="133" t="s">
        <v>34</v>
      </c>
      <c r="O72" s="134">
        <v>175000</v>
      </c>
      <c r="P72" s="108" t="s">
        <v>43</v>
      </c>
      <c r="Q72" s="107"/>
      <c r="R72" s="107"/>
      <c r="S72" s="107"/>
      <c r="T72" s="119" t="str">
        <f t="shared" si="13"/>
        <v>2.07.01</v>
      </c>
      <c r="U72" s="112" t="str">
        <f t="shared" si="14"/>
        <v>ALAT STUDIO</v>
      </c>
      <c r="V72" s="112">
        <f t="shared" si="15"/>
        <v>5</v>
      </c>
      <c r="W72" s="123">
        <f t="shared" si="16"/>
        <v>34998</v>
      </c>
      <c r="X72" s="112">
        <f t="shared" si="17"/>
        <v>9</v>
      </c>
      <c r="Y72" s="135">
        <f t="shared" si="18"/>
        <v>174990</v>
      </c>
      <c r="Z72" s="135">
        <f t="shared" si="19"/>
        <v>0</v>
      </c>
      <c r="AA72" s="135">
        <f t="shared" si="20"/>
        <v>0</v>
      </c>
      <c r="AB72" s="147">
        <f>IF(O72-10=Y72+Z72,0,W72)</f>
        <v>0</v>
      </c>
      <c r="AC72" s="147">
        <f>IF(O72-10=Y72+Z72+AB72,0,W72)</f>
        <v>0</v>
      </c>
      <c r="AD72" s="136" t="str">
        <f t="shared" si="23"/>
        <v>2004</v>
      </c>
      <c r="AE72" s="137">
        <f t="shared" si="24"/>
        <v>175000</v>
      </c>
      <c r="AF72" s="220">
        <f>O72-(Y72+Z72+AA72+AC72)</f>
        <v>10</v>
      </c>
      <c r="AG72" s="225"/>
    </row>
    <row r="73" spans="1:33" s="85" customFormat="1" ht="30" x14ac:dyDescent="0.2">
      <c r="A73" s="107"/>
      <c r="B73" s="133" t="s">
        <v>393</v>
      </c>
      <c r="C73" s="128" t="s">
        <v>201</v>
      </c>
      <c r="D73" s="129" t="s">
        <v>32</v>
      </c>
      <c r="E73" s="130" t="s">
        <v>203</v>
      </c>
      <c r="F73" s="169"/>
      <c r="G73" s="130" t="s">
        <v>93</v>
      </c>
      <c r="H73" s="131" t="s">
        <v>200</v>
      </c>
      <c r="I73" s="107"/>
      <c r="J73" s="107"/>
      <c r="K73" s="107"/>
      <c r="L73" s="107"/>
      <c r="M73" s="107"/>
      <c r="N73" s="133" t="s">
        <v>34</v>
      </c>
      <c r="O73" s="134">
        <v>245000</v>
      </c>
      <c r="P73" s="108" t="s">
        <v>147</v>
      </c>
      <c r="Q73" s="107"/>
      <c r="R73" s="107"/>
      <c r="S73" s="107"/>
      <c r="T73" s="119" t="str">
        <f t="shared" si="13"/>
        <v>2.07.02</v>
      </c>
      <c r="U73" s="112" t="str">
        <f t="shared" si="14"/>
        <v>ALAT KOMUNIKASI</v>
      </c>
      <c r="V73" s="112">
        <f t="shared" si="15"/>
        <v>5</v>
      </c>
      <c r="W73" s="123">
        <f t="shared" si="16"/>
        <v>48998</v>
      </c>
      <c r="X73" s="112">
        <f t="shared" si="17"/>
        <v>9</v>
      </c>
      <c r="Y73" s="135">
        <f t="shared" si="18"/>
        <v>244990</v>
      </c>
      <c r="Z73" s="135">
        <f t="shared" si="19"/>
        <v>0</v>
      </c>
      <c r="AA73" s="135">
        <f t="shared" si="20"/>
        <v>0</v>
      </c>
      <c r="AB73" s="135">
        <f t="shared" ref="AB73:AB75" si="27">IF(O73-10=Y73+Z73,0,W73)</f>
        <v>0</v>
      </c>
      <c r="AC73" s="147">
        <f t="shared" ref="AC73:AC75" si="28">IF(O73-10=Y73+Z73+AB73,0,W73)</f>
        <v>0</v>
      </c>
      <c r="AD73" s="136" t="str">
        <f t="shared" si="23"/>
        <v>2004</v>
      </c>
      <c r="AE73" s="137">
        <f t="shared" si="24"/>
        <v>245000</v>
      </c>
      <c r="AF73" s="220">
        <f t="shared" ref="AF73:AF75" si="29">O73-(Y73+Z73+AA73+AC73)</f>
        <v>10</v>
      </c>
    </row>
    <row r="74" spans="1:33" s="85" customFormat="1" x14ac:dyDescent="0.2">
      <c r="A74" s="107"/>
      <c r="B74" s="133" t="s">
        <v>393</v>
      </c>
      <c r="C74" s="128" t="s">
        <v>204</v>
      </c>
      <c r="D74" s="129" t="s">
        <v>32</v>
      </c>
      <c r="E74" s="130" t="s">
        <v>206</v>
      </c>
      <c r="F74" s="169"/>
      <c r="G74" s="130" t="s">
        <v>138</v>
      </c>
      <c r="H74" s="131" t="s">
        <v>207</v>
      </c>
      <c r="I74" s="107"/>
      <c r="J74" s="107"/>
      <c r="K74" s="107"/>
      <c r="L74" s="107"/>
      <c r="M74" s="107"/>
      <c r="N74" s="133" t="s">
        <v>34</v>
      </c>
      <c r="O74" s="134">
        <v>900000</v>
      </c>
      <c r="P74" s="108" t="s">
        <v>147</v>
      </c>
      <c r="Q74" s="107"/>
      <c r="R74" s="107"/>
      <c r="S74" s="107"/>
      <c r="T74" s="119" t="str">
        <f t="shared" si="13"/>
        <v>2.07.02</v>
      </c>
      <c r="U74" s="112" t="str">
        <f t="shared" si="14"/>
        <v>ALAT KOMUNIKASI</v>
      </c>
      <c r="V74" s="112">
        <f t="shared" si="15"/>
        <v>5</v>
      </c>
      <c r="W74" s="123">
        <f t="shared" si="16"/>
        <v>179998</v>
      </c>
      <c r="X74" s="112">
        <f t="shared" si="17"/>
        <v>7</v>
      </c>
      <c r="Y74" s="135">
        <f t="shared" si="18"/>
        <v>899990</v>
      </c>
      <c r="Z74" s="135">
        <f t="shared" si="19"/>
        <v>0</v>
      </c>
      <c r="AA74" s="135">
        <f t="shared" si="20"/>
        <v>0</v>
      </c>
      <c r="AB74" s="135">
        <f t="shared" si="27"/>
        <v>0</v>
      </c>
      <c r="AC74" s="147">
        <f t="shared" si="28"/>
        <v>0</v>
      </c>
      <c r="AD74" s="136" t="str">
        <f t="shared" si="23"/>
        <v>2006</v>
      </c>
      <c r="AE74" s="137">
        <f t="shared" si="24"/>
        <v>900000</v>
      </c>
      <c r="AF74" s="220">
        <f t="shared" si="29"/>
        <v>10</v>
      </c>
    </row>
    <row r="75" spans="1:33" s="85" customFormat="1" x14ac:dyDescent="0.2">
      <c r="A75" s="107"/>
      <c r="B75" s="133" t="s">
        <v>393</v>
      </c>
      <c r="C75" s="128" t="s">
        <v>204</v>
      </c>
      <c r="D75" s="129" t="s">
        <v>32</v>
      </c>
      <c r="E75" s="130" t="s">
        <v>208</v>
      </c>
      <c r="F75" s="169"/>
      <c r="G75" s="130" t="s">
        <v>138</v>
      </c>
      <c r="H75" s="131" t="s">
        <v>207</v>
      </c>
      <c r="I75" s="107"/>
      <c r="J75" s="107"/>
      <c r="K75" s="107"/>
      <c r="L75" s="107"/>
      <c r="M75" s="107"/>
      <c r="N75" s="133" t="s">
        <v>34</v>
      </c>
      <c r="O75" s="134">
        <v>375000</v>
      </c>
      <c r="P75" s="108" t="s">
        <v>147</v>
      </c>
      <c r="Q75" s="107"/>
      <c r="R75" s="107"/>
      <c r="S75" s="107"/>
      <c r="T75" s="119" t="str">
        <f t="shared" si="13"/>
        <v>2.07.02</v>
      </c>
      <c r="U75" s="112" t="str">
        <f t="shared" si="14"/>
        <v>ALAT KOMUNIKASI</v>
      </c>
      <c r="V75" s="112">
        <f t="shared" si="15"/>
        <v>5</v>
      </c>
      <c r="W75" s="123">
        <f t="shared" si="16"/>
        <v>74998</v>
      </c>
      <c r="X75" s="112">
        <f t="shared" si="17"/>
        <v>7</v>
      </c>
      <c r="Y75" s="135">
        <f t="shared" si="18"/>
        <v>374990</v>
      </c>
      <c r="Z75" s="135">
        <f t="shared" si="19"/>
        <v>0</v>
      </c>
      <c r="AA75" s="135">
        <f t="shared" si="20"/>
        <v>0</v>
      </c>
      <c r="AB75" s="135">
        <f t="shared" si="27"/>
        <v>0</v>
      </c>
      <c r="AC75" s="147">
        <f t="shared" si="28"/>
        <v>0</v>
      </c>
      <c r="AD75" s="136" t="str">
        <f t="shared" si="23"/>
        <v>2006</v>
      </c>
      <c r="AE75" s="137">
        <f t="shared" si="24"/>
        <v>375000</v>
      </c>
      <c r="AF75" s="220">
        <f t="shared" si="29"/>
        <v>10</v>
      </c>
    </row>
    <row r="76" spans="1:33" s="31" customFormat="1" x14ac:dyDescent="0.2">
      <c r="A76" s="122"/>
      <c r="B76" s="122"/>
      <c r="C76" s="122"/>
      <c r="D76" s="122"/>
      <c r="E76" s="122"/>
      <c r="F76" s="122"/>
      <c r="G76" s="122"/>
      <c r="H76" s="122"/>
      <c r="I76" s="122"/>
      <c r="J76" s="122"/>
      <c r="K76" s="122"/>
      <c r="L76" s="122"/>
      <c r="M76" s="122"/>
      <c r="N76" s="122"/>
      <c r="O76" s="122"/>
      <c r="P76" s="122"/>
      <c r="Q76" s="122"/>
      <c r="R76" s="122"/>
      <c r="S76" s="122"/>
      <c r="T76" s="119"/>
      <c r="U76" s="112"/>
      <c r="V76" s="112"/>
      <c r="W76" s="123"/>
      <c r="X76" s="112"/>
      <c r="Y76" s="135"/>
      <c r="Z76" s="135"/>
      <c r="AA76" s="135"/>
      <c r="AB76" s="135"/>
      <c r="AC76" s="135"/>
      <c r="AD76" s="136"/>
      <c r="AE76" s="137"/>
      <c r="AF76" s="138"/>
    </row>
    <row r="77" spans="1:33" s="31" customFormat="1" x14ac:dyDescent="0.2">
      <c r="A77" s="105" t="s">
        <v>217</v>
      </c>
      <c r="B77" s="191" t="s">
        <v>218</v>
      </c>
      <c r="C77" s="114" t="s">
        <v>23</v>
      </c>
      <c r="D77" s="122"/>
      <c r="E77" s="122"/>
      <c r="F77" s="122"/>
      <c r="G77" s="122"/>
      <c r="H77" s="122"/>
      <c r="I77" s="122"/>
      <c r="J77" s="122"/>
      <c r="K77" s="122"/>
      <c r="L77" s="122"/>
      <c r="M77" s="122"/>
      <c r="N77" s="122"/>
      <c r="O77" s="192">
        <v>0</v>
      </c>
      <c r="P77" s="122"/>
      <c r="Q77" s="122"/>
      <c r="R77" s="122"/>
      <c r="S77" s="122"/>
      <c r="T77" s="119"/>
      <c r="U77" s="112"/>
      <c r="V77" s="112"/>
      <c r="W77" s="123"/>
      <c r="X77" s="112"/>
      <c r="Y77" s="135"/>
      <c r="Z77" s="135"/>
      <c r="AA77" s="135"/>
      <c r="AB77" s="135"/>
      <c r="AC77" s="135"/>
      <c r="AD77" s="136"/>
      <c r="AE77" s="137"/>
      <c r="AF77" s="138"/>
    </row>
    <row r="78" spans="1:33" s="31" customFormat="1" x14ac:dyDescent="0.2">
      <c r="A78" s="122"/>
      <c r="B78" s="122"/>
      <c r="C78" s="122"/>
      <c r="D78" s="122"/>
      <c r="E78" s="122"/>
      <c r="F78" s="122"/>
      <c r="G78" s="122"/>
      <c r="H78" s="122"/>
      <c r="I78" s="122"/>
      <c r="J78" s="122"/>
      <c r="K78" s="122"/>
      <c r="L78" s="122"/>
      <c r="M78" s="122"/>
      <c r="N78" s="122"/>
      <c r="O78" s="192"/>
      <c r="P78" s="122"/>
      <c r="Q78" s="122"/>
      <c r="R78" s="122"/>
      <c r="S78" s="122"/>
      <c r="T78" s="119"/>
      <c r="U78" s="112"/>
      <c r="V78" s="112"/>
      <c r="W78" s="123"/>
      <c r="X78" s="112"/>
      <c r="Y78" s="135"/>
      <c r="Z78" s="135"/>
      <c r="AA78" s="135"/>
      <c r="AB78" s="135"/>
      <c r="AC78" s="135"/>
      <c r="AD78" s="136"/>
      <c r="AE78" s="137"/>
      <c r="AF78" s="138"/>
    </row>
    <row r="79" spans="1:33" s="31" customFormat="1" x14ac:dyDescent="0.2">
      <c r="A79" s="105" t="s">
        <v>219</v>
      </c>
      <c r="B79" s="191" t="s">
        <v>220</v>
      </c>
      <c r="C79" s="114" t="s">
        <v>23</v>
      </c>
      <c r="D79" s="122"/>
      <c r="E79" s="122"/>
      <c r="F79" s="122"/>
      <c r="G79" s="122"/>
      <c r="H79" s="122"/>
      <c r="I79" s="122"/>
      <c r="J79" s="122"/>
      <c r="K79" s="122"/>
      <c r="L79" s="122"/>
      <c r="M79" s="122"/>
      <c r="N79" s="122"/>
      <c r="O79" s="192">
        <v>0</v>
      </c>
      <c r="P79" s="122"/>
      <c r="Q79" s="122"/>
      <c r="R79" s="122"/>
      <c r="S79" s="122"/>
      <c r="T79" s="119"/>
      <c r="U79" s="112"/>
      <c r="V79" s="112"/>
      <c r="W79" s="123"/>
      <c r="X79" s="112"/>
      <c r="Y79" s="135"/>
      <c r="Z79" s="135"/>
      <c r="AA79" s="135"/>
      <c r="AB79" s="135"/>
      <c r="AC79" s="135"/>
      <c r="AD79" s="136"/>
      <c r="AE79" s="137"/>
      <c r="AF79" s="138"/>
    </row>
    <row r="80" spans="1:33" s="31" customFormat="1" x14ac:dyDescent="0.2">
      <c r="A80" s="122"/>
      <c r="B80" s="122"/>
      <c r="C80" s="122"/>
      <c r="D80" s="122"/>
      <c r="E80" s="122"/>
      <c r="F80" s="122"/>
      <c r="G80" s="122"/>
      <c r="H80" s="122"/>
      <c r="I80" s="122"/>
      <c r="J80" s="122"/>
      <c r="K80" s="122"/>
      <c r="L80" s="122"/>
      <c r="M80" s="122"/>
      <c r="N80" s="122"/>
      <c r="O80" s="192"/>
      <c r="P80" s="122"/>
      <c r="Q80" s="122"/>
      <c r="R80" s="122"/>
      <c r="S80" s="122"/>
      <c r="T80" s="119"/>
      <c r="U80" s="112"/>
      <c r="V80" s="112"/>
      <c r="W80" s="123"/>
      <c r="X80" s="112"/>
      <c r="Y80" s="135"/>
      <c r="Z80" s="135"/>
      <c r="AA80" s="135"/>
      <c r="AB80" s="135"/>
      <c r="AC80" s="135"/>
      <c r="AD80" s="136"/>
      <c r="AE80" s="137"/>
      <c r="AF80" s="138"/>
    </row>
    <row r="81" spans="1:32" s="31" customFormat="1" x14ac:dyDescent="0.2">
      <c r="A81" s="105" t="s">
        <v>221</v>
      </c>
      <c r="B81" s="191" t="s">
        <v>222</v>
      </c>
      <c r="C81" s="114" t="s">
        <v>23</v>
      </c>
      <c r="D81" s="122"/>
      <c r="E81" s="122"/>
      <c r="F81" s="122"/>
      <c r="G81" s="122"/>
      <c r="H81" s="122"/>
      <c r="I81" s="122"/>
      <c r="J81" s="122"/>
      <c r="K81" s="122"/>
      <c r="L81" s="122"/>
      <c r="M81" s="122"/>
      <c r="N81" s="122"/>
      <c r="O81" s="192">
        <v>0</v>
      </c>
      <c r="P81" s="122"/>
      <c r="Q81" s="122"/>
      <c r="R81" s="122"/>
      <c r="S81" s="122"/>
      <c r="T81" s="119"/>
      <c r="U81" s="112"/>
      <c r="V81" s="112"/>
      <c r="W81" s="123"/>
      <c r="X81" s="112"/>
      <c r="Y81" s="135"/>
      <c r="Z81" s="135"/>
      <c r="AA81" s="135"/>
      <c r="AB81" s="135"/>
      <c r="AC81" s="135"/>
      <c r="AD81" s="136"/>
      <c r="AE81" s="137"/>
      <c r="AF81" s="138"/>
    </row>
    <row r="82" spans="1:32" s="31" customFormat="1" x14ac:dyDescent="0.2">
      <c r="A82" s="122"/>
      <c r="B82" s="122"/>
      <c r="C82" s="122"/>
      <c r="D82" s="122"/>
      <c r="E82" s="122"/>
      <c r="F82" s="122"/>
      <c r="G82" s="122"/>
      <c r="H82" s="122"/>
      <c r="I82" s="122"/>
      <c r="J82" s="122"/>
      <c r="K82" s="122"/>
      <c r="L82" s="122"/>
      <c r="M82" s="122"/>
      <c r="N82" s="122"/>
      <c r="O82" s="192"/>
      <c r="P82" s="122"/>
      <c r="Q82" s="122"/>
      <c r="R82" s="122"/>
      <c r="S82" s="122"/>
      <c r="T82" s="119"/>
      <c r="U82" s="112"/>
      <c r="V82" s="112"/>
      <c r="W82" s="123"/>
      <c r="X82" s="112"/>
      <c r="Y82" s="135"/>
      <c r="Z82" s="135"/>
      <c r="AA82" s="135"/>
      <c r="AB82" s="135"/>
      <c r="AC82" s="135"/>
      <c r="AD82" s="136"/>
      <c r="AE82" s="137"/>
      <c r="AF82" s="138"/>
    </row>
    <row r="83" spans="1:32" s="31" customFormat="1" x14ac:dyDescent="0.2">
      <c r="A83" s="105" t="s">
        <v>223</v>
      </c>
      <c r="B83" s="191" t="s">
        <v>224</v>
      </c>
      <c r="C83" s="114" t="s">
        <v>23</v>
      </c>
      <c r="D83" s="122"/>
      <c r="E83" s="122"/>
      <c r="F83" s="122"/>
      <c r="G83" s="122"/>
      <c r="H83" s="122"/>
      <c r="I83" s="122"/>
      <c r="J83" s="122"/>
      <c r="K83" s="122"/>
      <c r="L83" s="122"/>
      <c r="M83" s="122"/>
      <c r="N83" s="122"/>
      <c r="O83" s="192">
        <v>0</v>
      </c>
      <c r="P83" s="122"/>
      <c r="Q83" s="122"/>
      <c r="R83" s="122"/>
      <c r="S83" s="122"/>
      <c r="T83" s="119"/>
      <c r="U83" s="112"/>
      <c r="V83" s="112"/>
      <c r="W83" s="123"/>
      <c r="X83" s="112"/>
      <c r="Y83" s="135"/>
      <c r="Z83" s="135"/>
      <c r="AA83" s="135"/>
      <c r="AB83" s="135"/>
      <c r="AC83" s="135"/>
      <c r="AD83" s="136"/>
      <c r="AE83" s="137"/>
      <c r="AF83" s="138"/>
    </row>
    <row r="84" spans="1:32" s="31" customFormat="1" x14ac:dyDescent="0.2">
      <c r="A84" s="122"/>
      <c r="B84" s="122"/>
      <c r="C84" s="122"/>
      <c r="D84" s="122"/>
      <c r="E84" s="122"/>
      <c r="F84" s="122"/>
      <c r="G84" s="122"/>
      <c r="H84" s="122"/>
      <c r="I84" s="122"/>
      <c r="J84" s="122"/>
      <c r="K84" s="122"/>
      <c r="L84" s="122"/>
      <c r="M84" s="122"/>
      <c r="N84" s="122"/>
      <c r="O84" s="122"/>
      <c r="P84" s="122"/>
      <c r="Q84" s="122"/>
      <c r="R84" s="122"/>
      <c r="S84" s="122"/>
      <c r="T84" s="119"/>
      <c r="U84" s="112"/>
      <c r="V84" s="112"/>
      <c r="W84" s="123"/>
      <c r="X84" s="112"/>
      <c r="Y84" s="135"/>
      <c r="Z84" s="135"/>
      <c r="AA84" s="135"/>
      <c r="AB84" s="135"/>
      <c r="AC84" s="135"/>
      <c r="AD84" s="136"/>
      <c r="AE84" s="137"/>
      <c r="AF84" s="138"/>
    </row>
    <row r="85" spans="1:32" ht="16" thickBot="1" x14ac:dyDescent="0.25">
      <c r="A85" s="193"/>
      <c r="B85" s="193"/>
      <c r="C85" s="193"/>
      <c r="D85" s="193"/>
      <c r="E85" s="193"/>
      <c r="F85" s="193"/>
      <c r="G85" s="193"/>
      <c r="H85" s="193"/>
      <c r="I85" s="193"/>
      <c r="J85" s="193"/>
      <c r="K85" s="193"/>
      <c r="L85" s="193"/>
      <c r="M85" s="193"/>
      <c r="N85" s="193"/>
      <c r="O85" s="193"/>
      <c r="P85" s="193"/>
      <c r="Q85" s="193"/>
      <c r="R85" s="193"/>
      <c r="S85" s="193"/>
      <c r="T85" s="194"/>
      <c r="U85" s="195"/>
      <c r="V85" s="195"/>
      <c r="W85" s="196"/>
      <c r="X85" s="195"/>
      <c r="Y85" s="197"/>
      <c r="Z85" s="197"/>
      <c r="AA85" s="197"/>
      <c r="AB85" s="197"/>
      <c r="AC85" s="197"/>
      <c r="AD85" s="198"/>
      <c r="AE85" s="199"/>
      <c r="AF85" s="200"/>
    </row>
    <row r="86" spans="1:32" x14ac:dyDescent="0.2">
      <c r="T86" s="201"/>
      <c r="U86" s="202"/>
      <c r="V86" s="202"/>
      <c r="W86" s="203"/>
      <c r="X86" s="202"/>
      <c r="Y86" s="204"/>
      <c r="Z86" s="204"/>
      <c r="AA86" s="204"/>
      <c r="AB86" s="204"/>
      <c r="AC86" s="204"/>
      <c r="AD86" s="205"/>
      <c r="AE86" s="206"/>
      <c r="AF86" s="207"/>
    </row>
    <row r="87" spans="1:32" ht="16" x14ac:dyDescent="0.2">
      <c r="A87" s="444"/>
      <c r="B87" s="444"/>
      <c r="C87" s="444"/>
      <c r="D87" s="444"/>
      <c r="J87" s="445" t="s">
        <v>394</v>
      </c>
      <c r="K87" s="445"/>
      <c r="L87" s="445"/>
      <c r="M87" s="445"/>
      <c r="N87" s="445"/>
      <c r="T87"/>
      <c r="U87"/>
      <c r="V87"/>
      <c r="W87"/>
      <c r="X87"/>
      <c r="Y87"/>
      <c r="Z87"/>
      <c r="AA87"/>
      <c r="AB87"/>
      <c r="AC87"/>
      <c r="AD87"/>
    </row>
    <row r="88" spans="1:32" s="31" customFormat="1" x14ac:dyDescent="0.2">
      <c r="A88" s="446"/>
      <c r="B88" s="446"/>
      <c r="C88" s="446"/>
      <c r="D88" s="446"/>
      <c r="E88" s="446"/>
      <c r="T88" s="201"/>
      <c r="U88" s="202"/>
      <c r="V88" s="202"/>
      <c r="W88" s="203"/>
      <c r="X88" s="202"/>
      <c r="Y88" s="204"/>
      <c r="Z88" s="204"/>
      <c r="AA88" s="204"/>
      <c r="AB88" s="204"/>
      <c r="AC88" s="204"/>
      <c r="AD88" s="205"/>
      <c r="AE88" s="206"/>
      <c r="AF88" s="207"/>
    </row>
    <row r="89" spans="1:32" s="31" customFormat="1" x14ac:dyDescent="0.2">
      <c r="A89" s="446"/>
      <c r="B89" s="446"/>
      <c r="C89" s="446"/>
      <c r="D89" s="446"/>
      <c r="E89" s="446"/>
      <c r="K89" s="443"/>
      <c r="L89" s="443"/>
      <c r="M89" s="443"/>
      <c r="N89" s="443"/>
      <c r="O89" s="443"/>
      <c r="T89" s="201"/>
      <c r="U89" s="202"/>
      <c r="V89" s="202"/>
      <c r="W89" s="203"/>
      <c r="X89" s="202"/>
      <c r="Y89" s="204"/>
      <c r="Z89" s="204"/>
      <c r="AA89" s="204"/>
      <c r="AB89" s="204"/>
      <c r="AC89" s="204"/>
      <c r="AD89" s="205"/>
      <c r="AE89" s="206"/>
      <c r="AF89" s="207"/>
    </row>
    <row r="90" spans="1:32" s="31" customFormat="1" x14ac:dyDescent="0.2">
      <c r="A90" s="51"/>
      <c r="B90" s="51"/>
      <c r="C90" s="51"/>
      <c r="D90" s="51"/>
      <c r="E90" s="51"/>
      <c r="T90" s="201"/>
      <c r="U90" s="202"/>
      <c r="V90" s="202"/>
      <c r="W90" s="203"/>
      <c r="X90" s="202"/>
      <c r="Y90" s="204"/>
      <c r="Z90" s="204"/>
      <c r="AA90" s="204"/>
      <c r="AB90" s="204"/>
      <c r="AC90" s="204"/>
      <c r="AD90" s="205"/>
      <c r="AE90" s="206"/>
      <c r="AF90" s="207"/>
    </row>
    <row r="91" spans="1:32" s="31" customFormat="1" x14ac:dyDescent="0.2">
      <c r="A91" s="51"/>
      <c r="B91" s="51"/>
      <c r="C91" s="51"/>
      <c r="D91" s="51"/>
      <c r="E91" s="51"/>
      <c r="T91" s="201"/>
      <c r="U91" s="202"/>
      <c r="V91" s="202"/>
      <c r="W91" s="203"/>
      <c r="X91" s="202"/>
      <c r="Y91" s="204"/>
      <c r="Z91" s="204"/>
      <c r="AA91" s="204"/>
      <c r="AB91" s="204"/>
      <c r="AC91" s="204"/>
      <c r="AD91" s="205"/>
      <c r="AE91" s="206"/>
      <c r="AF91" s="207"/>
    </row>
    <row r="92" spans="1:32" s="31" customFormat="1" x14ac:dyDescent="0.2">
      <c r="A92" s="52"/>
      <c r="B92" s="52"/>
      <c r="C92" s="52"/>
      <c r="D92" s="52"/>
      <c r="E92" s="52"/>
      <c r="T92" s="201"/>
      <c r="U92" s="202"/>
      <c r="V92" s="202"/>
      <c r="W92" s="203"/>
      <c r="X92" s="202"/>
      <c r="Y92" s="204"/>
      <c r="Z92" s="204"/>
      <c r="AA92" s="204"/>
      <c r="AB92" s="204"/>
      <c r="AC92" s="204"/>
      <c r="AD92" s="205"/>
      <c r="AE92" s="206"/>
      <c r="AF92" s="207"/>
    </row>
    <row r="93" spans="1:32" s="31" customFormat="1" x14ac:dyDescent="0.2">
      <c r="A93" s="52"/>
      <c r="B93" s="52"/>
      <c r="C93" s="52"/>
      <c r="D93" s="52"/>
      <c r="E93" s="52"/>
      <c r="T93" s="201"/>
      <c r="U93" s="202"/>
      <c r="V93" s="202"/>
      <c r="W93" s="203"/>
      <c r="X93" s="202"/>
      <c r="Y93" s="204"/>
      <c r="Z93" s="204"/>
      <c r="AA93" s="204"/>
      <c r="AB93" s="204"/>
      <c r="AC93" s="204"/>
      <c r="AD93" s="205"/>
      <c r="AE93" s="206"/>
      <c r="AF93" s="207"/>
    </row>
    <row r="94" spans="1:32" s="31" customFormat="1" x14ac:dyDescent="0.2">
      <c r="A94" s="52"/>
      <c r="B94" s="52"/>
      <c r="C94" s="52"/>
      <c r="D94" s="52"/>
      <c r="E94" s="52"/>
      <c r="T94" s="201"/>
      <c r="U94" s="202"/>
      <c r="V94" s="202"/>
      <c r="W94" s="203"/>
      <c r="X94" s="202"/>
      <c r="Y94" s="204"/>
      <c r="Z94" s="204"/>
      <c r="AA94" s="204"/>
      <c r="AB94" s="204"/>
      <c r="AC94" s="204"/>
      <c r="AD94" s="205"/>
      <c r="AE94" s="206"/>
      <c r="AF94" s="207"/>
    </row>
    <row r="95" spans="1:32" s="31" customFormat="1" x14ac:dyDescent="0.2">
      <c r="A95" s="447"/>
      <c r="B95" s="447"/>
      <c r="C95" s="447"/>
      <c r="D95" s="447"/>
      <c r="E95" s="447"/>
      <c r="K95" s="448"/>
      <c r="L95" s="448"/>
      <c r="M95" s="448"/>
      <c r="N95" s="448"/>
      <c r="O95" s="448"/>
      <c r="T95" s="201"/>
      <c r="U95" s="202"/>
      <c r="V95" s="202"/>
      <c r="W95" s="203"/>
      <c r="X95" s="202"/>
      <c r="Y95" s="204"/>
      <c r="Z95" s="204"/>
      <c r="AA95" s="204"/>
      <c r="AB95" s="204"/>
      <c r="AC95" s="204"/>
      <c r="AD95" s="205"/>
      <c r="AE95" s="206"/>
      <c r="AF95" s="207"/>
    </row>
    <row r="96" spans="1:32" s="31" customFormat="1" x14ac:dyDescent="0.2">
      <c r="A96" s="441"/>
      <c r="B96" s="442"/>
      <c r="C96" s="442"/>
      <c r="D96" s="442"/>
      <c r="E96" s="442"/>
      <c r="K96" s="443"/>
      <c r="L96" s="443"/>
      <c r="M96" s="443"/>
      <c r="N96" s="443"/>
      <c r="O96" s="443"/>
      <c r="T96" s="201"/>
      <c r="U96" s="202"/>
      <c r="V96" s="202"/>
      <c r="W96" s="203"/>
      <c r="X96" s="202"/>
      <c r="Y96" s="204"/>
      <c r="Z96" s="204"/>
      <c r="AA96" s="204"/>
      <c r="AB96" s="204"/>
      <c r="AC96" s="204"/>
      <c r="AD96" s="205"/>
      <c r="AE96" s="206"/>
      <c r="AF96" s="207"/>
    </row>
    <row r="97" spans="20:32" x14ac:dyDescent="0.2">
      <c r="T97" s="201"/>
      <c r="U97" s="202"/>
      <c r="V97" s="202"/>
      <c r="W97" s="203"/>
      <c r="X97" s="202"/>
      <c r="Y97" s="204"/>
      <c r="Z97" s="204"/>
      <c r="AA97" s="204"/>
      <c r="AB97" s="204"/>
      <c r="AC97" s="204"/>
      <c r="AD97" s="205"/>
      <c r="AE97" s="206"/>
      <c r="AF97" s="207"/>
    </row>
    <row r="98" spans="20:32" x14ac:dyDescent="0.2">
      <c r="T98" s="201"/>
      <c r="U98" s="202"/>
      <c r="V98" s="202"/>
      <c r="W98" s="203"/>
      <c r="X98" s="202"/>
      <c r="Y98" s="204"/>
      <c r="Z98" s="204"/>
      <c r="AA98" s="204"/>
      <c r="AB98" s="204"/>
      <c r="AC98" s="204"/>
      <c r="AD98" s="205"/>
      <c r="AE98" s="206"/>
      <c r="AF98" s="207"/>
    </row>
    <row r="99" spans="20:32" x14ac:dyDescent="0.2">
      <c r="T99" s="201"/>
      <c r="U99" s="202"/>
      <c r="V99" s="202"/>
      <c r="W99" s="203"/>
      <c r="X99" s="202"/>
      <c r="Y99" s="204"/>
      <c r="Z99" s="204"/>
      <c r="AA99" s="204"/>
      <c r="AB99" s="204"/>
      <c r="AC99" s="204"/>
      <c r="AD99" s="205"/>
      <c r="AE99" s="206"/>
      <c r="AF99" s="207"/>
    </row>
    <row r="100" spans="20:32" x14ac:dyDescent="0.2">
      <c r="T100" s="201"/>
      <c r="U100" s="202"/>
      <c r="V100" s="202"/>
      <c r="W100" s="203"/>
      <c r="X100" s="202"/>
      <c r="Y100" s="204"/>
      <c r="Z100" s="204"/>
      <c r="AA100" s="204"/>
      <c r="AB100" s="204"/>
      <c r="AC100" s="204"/>
      <c r="AD100" s="205"/>
      <c r="AE100" s="206"/>
      <c r="AF100" s="207"/>
    </row>
    <row r="101" spans="20:32" x14ac:dyDescent="0.2">
      <c r="T101" s="201"/>
      <c r="U101" s="202"/>
      <c r="V101" s="202"/>
      <c r="W101" s="203"/>
      <c r="X101" s="202"/>
      <c r="Y101" s="204"/>
      <c r="Z101" s="204"/>
      <c r="AA101" s="204"/>
      <c r="AB101" s="204"/>
      <c r="AC101" s="204"/>
      <c r="AD101" s="205"/>
      <c r="AE101" s="206"/>
      <c r="AF101" s="207"/>
    </row>
    <row r="102" spans="20:32" x14ac:dyDescent="0.2">
      <c r="T102" s="201"/>
      <c r="U102" s="202"/>
      <c r="V102" s="202"/>
      <c r="W102" s="203"/>
      <c r="X102" s="202"/>
      <c r="Y102" s="204"/>
      <c r="Z102" s="204"/>
      <c r="AA102" s="204"/>
      <c r="AB102" s="204"/>
      <c r="AC102" s="204"/>
      <c r="AD102" s="205"/>
      <c r="AE102" s="206"/>
      <c r="AF102" s="207"/>
    </row>
    <row r="103" spans="20:32" x14ac:dyDescent="0.2">
      <c r="T103" s="201"/>
      <c r="U103" s="202"/>
      <c r="V103" s="202"/>
      <c r="W103" s="203"/>
      <c r="X103" s="202"/>
      <c r="Y103" s="204"/>
      <c r="Z103" s="204"/>
      <c r="AA103" s="204"/>
      <c r="AB103" s="204"/>
      <c r="AC103" s="204"/>
      <c r="AD103" s="205"/>
      <c r="AE103" s="206"/>
      <c r="AF103" s="207"/>
    </row>
    <row r="104" spans="20:32" x14ac:dyDescent="0.2">
      <c r="T104" s="201"/>
      <c r="U104" s="202"/>
      <c r="V104" s="202"/>
      <c r="W104" s="203"/>
      <c r="X104" s="202"/>
      <c r="Y104" s="204"/>
      <c r="Z104" s="204"/>
      <c r="AA104" s="204"/>
      <c r="AB104" s="204"/>
      <c r="AC104" s="204"/>
      <c r="AD104" s="205"/>
      <c r="AE104" s="206"/>
      <c r="AF104" s="207"/>
    </row>
    <row r="105" spans="20:32" x14ac:dyDescent="0.2">
      <c r="T105" s="201"/>
      <c r="U105" s="202"/>
      <c r="V105" s="202"/>
      <c r="W105" s="203"/>
      <c r="X105" s="202"/>
      <c r="Y105" s="204"/>
      <c r="Z105" s="204"/>
      <c r="AA105" s="204"/>
      <c r="AB105" s="204"/>
      <c r="AC105" s="204"/>
      <c r="AD105" s="205"/>
      <c r="AE105" s="206"/>
      <c r="AF105" s="207"/>
    </row>
    <row r="106" spans="20:32" x14ac:dyDescent="0.2">
      <c r="T106" s="201"/>
      <c r="U106" s="202"/>
      <c r="V106" s="202"/>
      <c r="W106" s="203"/>
      <c r="X106" s="202"/>
      <c r="Y106" s="204"/>
      <c r="Z106" s="204"/>
      <c r="AA106" s="204"/>
      <c r="AB106" s="204"/>
      <c r="AC106" s="204"/>
      <c r="AD106" s="205"/>
      <c r="AE106" s="206"/>
      <c r="AF106" s="207"/>
    </row>
    <row r="107" spans="20:32" x14ac:dyDescent="0.2">
      <c r="T107" s="201"/>
      <c r="U107" s="202"/>
      <c r="V107" s="202"/>
      <c r="W107" s="203"/>
      <c r="X107" s="202"/>
      <c r="Y107" s="204"/>
      <c r="Z107" s="204"/>
      <c r="AA107" s="204"/>
      <c r="AB107" s="204"/>
      <c r="AC107" s="204"/>
      <c r="AD107" s="205"/>
      <c r="AE107" s="206"/>
      <c r="AF107" s="207"/>
    </row>
    <row r="108" spans="20:32" x14ac:dyDescent="0.2">
      <c r="T108" s="201"/>
      <c r="U108" s="202"/>
      <c r="V108" s="202"/>
      <c r="W108" s="203"/>
      <c r="X108" s="202"/>
      <c r="Y108" s="204"/>
      <c r="Z108" s="204"/>
      <c r="AA108" s="204"/>
      <c r="AB108" s="204"/>
      <c r="AC108" s="204"/>
      <c r="AD108" s="205"/>
      <c r="AE108" s="206"/>
      <c r="AF108" s="207"/>
    </row>
    <row r="109" spans="20:32" x14ac:dyDescent="0.2">
      <c r="T109" s="201"/>
      <c r="U109" s="202"/>
      <c r="V109" s="202"/>
      <c r="W109" s="203"/>
      <c r="X109" s="202"/>
      <c r="Y109" s="204"/>
      <c r="Z109" s="204"/>
      <c r="AA109" s="204"/>
      <c r="AB109" s="204"/>
      <c r="AC109" s="204"/>
      <c r="AD109" s="205"/>
      <c r="AE109" s="206"/>
      <c r="AF109" s="207"/>
    </row>
    <row r="110" spans="20:32" x14ac:dyDescent="0.2">
      <c r="T110" s="201"/>
      <c r="U110" s="202"/>
      <c r="V110" s="202"/>
      <c r="W110" s="203"/>
      <c r="X110" s="202"/>
      <c r="Y110" s="204"/>
      <c r="Z110" s="204"/>
      <c r="AA110" s="204"/>
      <c r="AB110" s="204"/>
      <c r="AC110" s="204"/>
      <c r="AD110" s="205"/>
      <c r="AE110" s="206"/>
      <c r="AF110" s="207"/>
    </row>
    <row r="111" spans="20:32" x14ac:dyDescent="0.2">
      <c r="T111" s="201"/>
      <c r="U111" s="202"/>
      <c r="V111" s="202"/>
      <c r="W111" s="203"/>
      <c r="X111" s="202"/>
      <c r="Y111" s="204"/>
      <c r="Z111" s="204"/>
      <c r="AA111" s="204"/>
      <c r="AB111" s="204"/>
      <c r="AC111" s="204"/>
      <c r="AD111" s="205"/>
      <c r="AE111" s="206"/>
      <c r="AF111" s="207"/>
    </row>
    <row r="112" spans="20:32" x14ac:dyDescent="0.2">
      <c r="T112" s="201"/>
      <c r="U112" s="202"/>
      <c r="V112" s="202"/>
      <c r="W112" s="203"/>
      <c r="X112" s="202"/>
      <c r="Y112" s="204"/>
      <c r="Z112" s="204"/>
      <c r="AA112" s="204"/>
      <c r="AB112" s="204"/>
      <c r="AC112" s="204"/>
      <c r="AD112" s="205"/>
      <c r="AE112" s="206"/>
      <c r="AF112" s="207"/>
    </row>
    <row r="113" spans="20:32" x14ac:dyDescent="0.2">
      <c r="T113" s="201"/>
      <c r="U113" s="202"/>
      <c r="V113" s="202"/>
      <c r="W113" s="203"/>
      <c r="X113" s="202"/>
      <c r="Y113" s="204"/>
      <c r="Z113" s="204"/>
      <c r="AA113" s="204"/>
      <c r="AB113" s="204"/>
      <c r="AC113" s="204"/>
      <c r="AD113" s="205"/>
      <c r="AE113" s="206"/>
      <c r="AF113" s="207"/>
    </row>
    <row r="114" spans="20:32" x14ac:dyDescent="0.2">
      <c r="T114" s="201"/>
      <c r="U114" s="202"/>
      <c r="V114" s="202"/>
      <c r="W114" s="203"/>
      <c r="X114" s="202"/>
      <c r="Y114" s="204"/>
      <c r="Z114" s="204"/>
      <c r="AA114" s="204"/>
      <c r="AB114" s="204"/>
      <c r="AC114" s="204"/>
      <c r="AD114" s="205"/>
      <c r="AE114" s="206"/>
      <c r="AF114" s="207"/>
    </row>
    <row r="115" spans="20:32" x14ac:dyDescent="0.2">
      <c r="T115" s="201"/>
      <c r="U115" s="202"/>
      <c r="V115" s="202"/>
      <c r="W115" s="203"/>
      <c r="X115" s="202"/>
      <c r="Y115" s="204"/>
      <c r="Z115" s="204"/>
      <c r="AA115" s="204"/>
      <c r="AB115" s="204"/>
      <c r="AC115" s="204"/>
      <c r="AD115" s="205"/>
      <c r="AE115" s="206"/>
      <c r="AF115" s="207"/>
    </row>
    <row r="116" spans="20:32" x14ac:dyDescent="0.2">
      <c r="T116" s="201"/>
      <c r="U116" s="202"/>
      <c r="V116" s="202"/>
      <c r="W116" s="203"/>
      <c r="X116" s="202"/>
      <c r="Y116" s="204"/>
      <c r="Z116" s="204"/>
      <c r="AA116" s="204"/>
      <c r="AB116" s="204"/>
      <c r="AC116" s="204"/>
      <c r="AD116" s="205"/>
      <c r="AE116" s="206"/>
      <c r="AF116" s="207"/>
    </row>
    <row r="117" spans="20:32" x14ac:dyDescent="0.2">
      <c r="T117" s="201"/>
      <c r="U117" s="202"/>
      <c r="V117" s="202"/>
      <c r="W117" s="203"/>
      <c r="X117" s="202"/>
      <c r="Y117" s="204"/>
      <c r="Z117" s="204"/>
      <c r="AA117" s="204"/>
      <c r="AB117" s="204"/>
      <c r="AC117" s="204"/>
      <c r="AD117" s="205"/>
      <c r="AE117" s="206"/>
      <c r="AF117" s="207"/>
    </row>
    <row r="118" spans="20:32" x14ac:dyDescent="0.2">
      <c r="T118" s="201"/>
      <c r="U118" s="202"/>
      <c r="V118" s="202"/>
      <c r="W118" s="203"/>
      <c r="X118" s="202"/>
      <c r="Y118" s="204"/>
      <c r="Z118" s="204"/>
      <c r="AA118" s="204"/>
      <c r="AB118" s="204"/>
      <c r="AC118" s="204"/>
      <c r="AD118" s="205"/>
      <c r="AE118" s="206"/>
      <c r="AF118" s="207"/>
    </row>
    <row r="119" spans="20:32" x14ac:dyDescent="0.2">
      <c r="T119" s="201"/>
      <c r="U119" s="202"/>
      <c r="V119" s="202"/>
      <c r="W119" s="203"/>
      <c r="X119" s="202"/>
      <c r="Y119" s="204"/>
      <c r="Z119" s="204"/>
      <c r="AA119" s="204"/>
      <c r="AB119" s="204"/>
      <c r="AC119" s="204"/>
      <c r="AD119" s="205"/>
      <c r="AE119" s="206"/>
      <c r="AF119" s="207"/>
    </row>
    <row r="120" spans="20:32" x14ac:dyDescent="0.2">
      <c r="T120" s="201"/>
      <c r="U120" s="202"/>
      <c r="V120" s="202"/>
      <c r="W120" s="203"/>
      <c r="X120" s="202"/>
      <c r="Y120" s="204"/>
      <c r="Z120" s="204"/>
      <c r="AA120" s="204"/>
      <c r="AB120" s="204"/>
      <c r="AC120" s="204"/>
      <c r="AD120" s="205"/>
      <c r="AE120" s="206"/>
      <c r="AF120" s="207"/>
    </row>
    <row r="121" spans="20:32" x14ac:dyDescent="0.2">
      <c r="T121" s="201"/>
      <c r="U121" s="202"/>
      <c r="V121" s="202"/>
      <c r="W121" s="203"/>
      <c r="X121" s="202"/>
      <c r="Y121" s="204"/>
      <c r="Z121" s="204"/>
      <c r="AA121" s="204"/>
      <c r="AB121" s="204"/>
      <c r="AC121" s="204"/>
      <c r="AD121" s="205"/>
      <c r="AE121" s="206"/>
      <c r="AF121" s="207"/>
    </row>
    <row r="122" spans="20:32" x14ac:dyDescent="0.2">
      <c r="T122" s="201"/>
      <c r="U122" s="202"/>
      <c r="V122" s="202"/>
      <c r="W122" s="203"/>
      <c r="X122" s="202"/>
      <c r="Y122" s="204"/>
      <c r="Z122" s="204"/>
      <c r="AA122" s="204"/>
      <c r="AB122" s="204"/>
      <c r="AC122" s="204"/>
      <c r="AD122" s="205"/>
      <c r="AE122" s="206"/>
      <c r="AF122" s="207"/>
    </row>
    <row r="123" spans="20:32" x14ac:dyDescent="0.2">
      <c r="T123" s="201"/>
      <c r="U123" s="202"/>
      <c r="V123" s="202"/>
      <c r="W123" s="203"/>
      <c r="X123" s="202"/>
      <c r="Y123" s="204"/>
      <c r="Z123" s="204"/>
      <c r="AA123" s="204"/>
      <c r="AB123" s="204"/>
      <c r="AC123" s="204"/>
      <c r="AD123" s="205"/>
      <c r="AE123" s="206"/>
      <c r="AF123" s="207"/>
    </row>
    <row r="124" spans="20:32" x14ac:dyDescent="0.2">
      <c r="T124" s="201"/>
      <c r="U124" s="202"/>
      <c r="V124" s="202"/>
      <c r="W124" s="203"/>
      <c r="X124" s="202"/>
      <c r="Y124" s="204"/>
      <c r="Z124" s="204"/>
      <c r="AA124" s="204"/>
      <c r="AB124" s="204"/>
      <c r="AC124" s="204"/>
      <c r="AD124" s="205"/>
      <c r="AE124" s="206"/>
      <c r="AF124" s="207"/>
    </row>
    <row r="125" spans="20:32" x14ac:dyDescent="0.2">
      <c r="T125" s="201"/>
      <c r="U125" s="202"/>
      <c r="V125" s="202"/>
      <c r="W125" s="203"/>
      <c r="X125" s="202"/>
      <c r="Y125" s="204"/>
      <c r="Z125" s="204"/>
      <c r="AA125" s="204"/>
      <c r="AB125" s="204"/>
      <c r="AC125" s="204"/>
      <c r="AD125" s="205"/>
      <c r="AE125" s="206"/>
      <c r="AF125" s="207"/>
    </row>
    <row r="126" spans="20:32" x14ac:dyDescent="0.2">
      <c r="T126" s="201"/>
      <c r="U126" s="202"/>
      <c r="V126" s="202"/>
      <c r="W126" s="203"/>
      <c r="X126" s="202"/>
      <c r="Y126" s="204"/>
      <c r="Z126" s="204"/>
      <c r="AA126" s="204"/>
      <c r="AB126" s="204"/>
      <c r="AC126" s="204"/>
      <c r="AD126" s="205"/>
      <c r="AE126" s="206"/>
      <c r="AF126" s="207"/>
    </row>
    <row r="127" spans="20:32" x14ac:dyDescent="0.2">
      <c r="T127" s="201"/>
      <c r="U127" s="202"/>
      <c r="V127" s="202"/>
      <c r="W127" s="203"/>
      <c r="X127" s="203"/>
      <c r="Y127" s="208"/>
      <c r="Z127" s="208"/>
      <c r="AA127" s="209"/>
      <c r="AB127" s="209"/>
      <c r="AC127" s="209"/>
      <c r="AD127" s="210"/>
    </row>
    <row r="128" spans="20:32" x14ac:dyDescent="0.2">
      <c r="T128" s="201"/>
      <c r="U128" s="202"/>
      <c r="V128" s="202"/>
      <c r="W128" s="203"/>
      <c r="X128" s="203"/>
      <c r="Y128" s="208"/>
      <c r="Z128" s="208"/>
      <c r="AA128" s="209"/>
      <c r="AB128" s="209"/>
      <c r="AC128" s="209"/>
      <c r="AD128" s="210"/>
    </row>
    <row r="129" spans="20:30" x14ac:dyDescent="0.2">
      <c r="T129" s="201"/>
      <c r="U129" s="202"/>
      <c r="V129" s="202"/>
      <c r="W129" s="203"/>
      <c r="X129" s="203"/>
      <c r="Y129" s="208"/>
      <c r="Z129" s="208"/>
      <c r="AA129" s="209"/>
      <c r="AB129" s="209"/>
      <c r="AC129" s="209"/>
      <c r="AD129" s="210"/>
    </row>
    <row r="130" spans="20:30" x14ac:dyDescent="0.2">
      <c r="T130" s="201"/>
      <c r="U130" s="202"/>
      <c r="V130" s="202"/>
      <c r="W130" s="203"/>
      <c r="X130" s="203"/>
      <c r="Y130" s="208"/>
      <c r="Z130" s="208"/>
      <c r="AA130" s="209"/>
      <c r="AB130" s="209"/>
      <c r="AC130" s="209"/>
      <c r="AD130" s="210"/>
    </row>
    <row r="131" spans="20:30" x14ac:dyDescent="0.2">
      <c r="T131" s="201"/>
      <c r="U131" s="202"/>
      <c r="V131" s="202"/>
      <c r="W131" s="203"/>
      <c r="X131" s="203"/>
      <c r="Y131" s="208"/>
      <c r="Z131" s="208"/>
      <c r="AA131" s="209"/>
      <c r="AB131" s="209"/>
      <c r="AC131" s="209"/>
      <c r="AD131" s="210"/>
    </row>
    <row r="132" spans="20:30" x14ac:dyDescent="0.2">
      <c r="T132" s="201"/>
      <c r="U132" s="202"/>
      <c r="V132" s="202"/>
      <c r="W132" s="203"/>
      <c r="X132" s="203"/>
      <c r="Y132" s="208"/>
      <c r="Z132" s="208"/>
      <c r="AA132" s="209"/>
      <c r="AB132" s="209"/>
      <c r="AC132" s="209"/>
      <c r="AD132" s="210"/>
    </row>
    <row r="133" spans="20:30" x14ac:dyDescent="0.2">
      <c r="T133" s="201"/>
      <c r="U133" s="202"/>
      <c r="V133" s="202"/>
      <c r="W133" s="203"/>
      <c r="X133" s="203"/>
      <c r="Y133" s="208"/>
      <c r="Z133" s="208"/>
      <c r="AA133" s="209"/>
      <c r="AB133" s="209"/>
      <c r="AC133" s="209"/>
      <c r="AD133" s="210"/>
    </row>
    <row r="134" spans="20:30" x14ac:dyDescent="0.2">
      <c r="T134" s="201"/>
      <c r="U134" s="202"/>
      <c r="V134" s="202"/>
      <c r="W134" s="203"/>
      <c r="X134" s="203"/>
      <c r="Y134" s="208"/>
      <c r="Z134" s="208"/>
      <c r="AA134" s="209"/>
      <c r="AB134" s="209"/>
      <c r="AC134" s="209"/>
      <c r="AD134" s="210"/>
    </row>
    <row r="135" spans="20:30" x14ac:dyDescent="0.2">
      <c r="T135" s="201"/>
      <c r="U135" s="202"/>
      <c r="V135" s="202"/>
      <c r="W135" s="203"/>
      <c r="X135" s="203"/>
      <c r="Y135" s="208"/>
      <c r="Z135" s="208"/>
      <c r="AA135" s="209"/>
      <c r="AB135" s="209"/>
      <c r="AC135" s="209"/>
      <c r="AD135" s="210"/>
    </row>
    <row r="136" spans="20:30" x14ac:dyDescent="0.2">
      <c r="T136" s="201"/>
      <c r="U136" s="202"/>
      <c r="V136" s="202"/>
      <c r="W136" s="203"/>
      <c r="X136" s="203"/>
      <c r="Y136" s="208"/>
      <c r="Z136" s="208"/>
      <c r="AA136" s="209"/>
      <c r="AB136" s="209"/>
      <c r="AC136" s="209"/>
      <c r="AD136" s="210"/>
    </row>
    <row r="137" spans="20:30" x14ac:dyDescent="0.2">
      <c r="T137" s="201"/>
      <c r="U137" s="202"/>
      <c r="V137" s="202"/>
      <c r="W137" s="203"/>
      <c r="X137" s="203"/>
      <c r="Y137" s="208"/>
      <c r="Z137" s="208"/>
      <c r="AA137" s="209"/>
      <c r="AB137" s="209"/>
      <c r="AC137" s="209"/>
      <c r="AD137" s="210"/>
    </row>
    <row r="138" spans="20:30" x14ac:dyDescent="0.2">
      <c r="T138" s="201"/>
      <c r="U138" s="202"/>
      <c r="V138" s="202"/>
      <c r="W138" s="203"/>
      <c r="X138" s="203"/>
      <c r="Y138" s="208"/>
      <c r="Z138" s="208"/>
      <c r="AA138" s="209"/>
      <c r="AB138" s="209"/>
      <c r="AC138" s="209"/>
      <c r="AD138" s="210"/>
    </row>
    <row r="139" spans="20:30" x14ac:dyDescent="0.2">
      <c r="T139" s="201"/>
      <c r="U139" s="202"/>
      <c r="V139" s="202"/>
      <c r="W139" s="203"/>
      <c r="X139" s="203"/>
      <c r="Y139" s="208"/>
      <c r="Z139" s="208"/>
      <c r="AA139" s="209"/>
      <c r="AB139" s="209"/>
      <c r="AC139" s="209"/>
      <c r="AD139" s="210"/>
    </row>
    <row r="140" spans="20:30" x14ac:dyDescent="0.2">
      <c r="T140" s="201"/>
      <c r="U140" s="202"/>
      <c r="V140" s="202"/>
      <c r="W140" s="203"/>
      <c r="X140" s="203"/>
      <c r="Y140" s="208"/>
      <c r="Z140" s="208"/>
      <c r="AA140" s="209"/>
      <c r="AB140" s="209"/>
      <c r="AC140" s="209"/>
      <c r="AD140" s="210"/>
    </row>
    <row r="141" spans="20:30" x14ac:dyDescent="0.2">
      <c r="T141" s="201"/>
      <c r="U141" s="202"/>
      <c r="V141" s="202"/>
      <c r="W141" s="203"/>
      <c r="X141" s="203"/>
      <c r="Y141" s="208"/>
      <c r="Z141" s="208"/>
      <c r="AA141" s="209"/>
      <c r="AB141" s="209"/>
      <c r="AC141" s="209"/>
      <c r="AD141" s="210"/>
    </row>
    <row r="142" spans="20:30" x14ac:dyDescent="0.2">
      <c r="T142" s="201"/>
      <c r="U142" s="202"/>
      <c r="V142" s="202"/>
      <c r="W142" s="203"/>
      <c r="X142" s="203"/>
      <c r="Y142" s="208"/>
      <c r="Z142" s="208"/>
      <c r="AA142" s="209"/>
      <c r="AB142" s="209"/>
      <c r="AC142" s="209"/>
      <c r="AD142" s="210"/>
    </row>
    <row r="143" spans="20:30" x14ac:dyDescent="0.2">
      <c r="T143" s="201"/>
      <c r="U143" s="202"/>
      <c r="V143" s="202"/>
      <c r="W143" s="203"/>
      <c r="X143" s="203"/>
      <c r="Y143" s="208"/>
      <c r="Z143" s="208"/>
      <c r="AA143" s="209"/>
      <c r="AB143" s="209"/>
      <c r="AC143" s="209"/>
      <c r="AD143" s="210"/>
    </row>
    <row r="144" spans="20:30" x14ac:dyDescent="0.2">
      <c r="T144" s="201"/>
      <c r="U144" s="202"/>
      <c r="V144" s="202"/>
      <c r="W144" s="203"/>
      <c r="X144" s="203"/>
      <c r="Y144" s="208"/>
      <c r="Z144" s="208"/>
      <c r="AA144" s="209"/>
      <c r="AB144" s="209"/>
      <c r="AC144" s="209"/>
      <c r="AD144" s="210"/>
    </row>
    <row r="145" spans="20:30" x14ac:dyDescent="0.2">
      <c r="T145" s="201"/>
      <c r="U145" s="202"/>
      <c r="V145" s="202"/>
      <c r="W145" s="203"/>
      <c r="X145" s="203"/>
      <c r="Y145" s="208"/>
      <c r="Z145" s="208"/>
      <c r="AA145" s="209"/>
      <c r="AB145" s="209"/>
      <c r="AC145" s="209"/>
      <c r="AD145" s="210"/>
    </row>
    <row r="146" spans="20:30" x14ac:dyDescent="0.2">
      <c r="T146" s="201"/>
      <c r="U146" s="202"/>
      <c r="V146" s="202"/>
      <c r="W146" s="203"/>
      <c r="X146" s="203"/>
      <c r="Y146" s="208"/>
      <c r="Z146" s="208"/>
      <c r="AA146" s="209"/>
      <c r="AB146" s="209"/>
      <c r="AC146" s="209"/>
      <c r="AD146" s="210"/>
    </row>
    <row r="147" spans="20:30" x14ac:dyDescent="0.2">
      <c r="T147" s="201"/>
      <c r="U147" s="202"/>
      <c r="V147" s="202"/>
      <c r="W147" s="203"/>
      <c r="X147" s="203"/>
      <c r="Y147" s="208"/>
      <c r="Z147" s="208"/>
      <c r="AA147" s="209"/>
      <c r="AB147" s="209"/>
      <c r="AC147" s="209"/>
      <c r="AD147" s="210"/>
    </row>
    <row r="148" spans="20:30" x14ac:dyDescent="0.2">
      <c r="T148" s="201"/>
      <c r="U148" s="202"/>
      <c r="V148" s="202"/>
      <c r="W148" s="203"/>
      <c r="X148" s="203"/>
      <c r="Y148" s="208"/>
      <c r="Z148" s="208"/>
      <c r="AA148" s="209"/>
      <c r="AB148" s="209"/>
      <c r="AC148" s="209"/>
      <c r="AD148" s="210"/>
    </row>
    <row r="149" spans="20:30" x14ac:dyDescent="0.2">
      <c r="T149" s="201"/>
      <c r="U149" s="202"/>
      <c r="V149" s="202"/>
      <c r="W149" s="203"/>
      <c r="X149" s="203"/>
      <c r="Y149" s="208"/>
      <c r="Z149" s="208"/>
      <c r="AA149" s="209"/>
      <c r="AB149" s="209"/>
      <c r="AC149" s="209"/>
      <c r="AD149" s="210"/>
    </row>
    <row r="150" spans="20:30" x14ac:dyDescent="0.2">
      <c r="T150" s="201"/>
      <c r="U150" s="202"/>
      <c r="V150" s="202"/>
      <c r="W150" s="203"/>
      <c r="X150" s="203"/>
      <c r="Y150" s="208"/>
      <c r="Z150" s="208"/>
      <c r="AA150" s="209"/>
      <c r="AB150" s="209"/>
      <c r="AC150" s="209"/>
      <c r="AD150" s="210"/>
    </row>
    <row r="151" spans="20:30" x14ac:dyDescent="0.2">
      <c r="T151" s="201"/>
      <c r="U151" s="202"/>
      <c r="V151" s="202"/>
      <c r="W151" s="203"/>
      <c r="X151" s="203"/>
      <c r="Y151" s="208"/>
      <c r="Z151" s="208"/>
      <c r="AA151" s="209"/>
      <c r="AB151" s="209"/>
      <c r="AC151" s="209"/>
      <c r="AD151" s="210"/>
    </row>
    <row r="152" spans="20:30" x14ac:dyDescent="0.2">
      <c r="T152" s="201"/>
      <c r="U152" s="202"/>
      <c r="V152" s="202"/>
      <c r="W152" s="203"/>
      <c r="X152" s="203"/>
      <c r="Y152" s="208"/>
      <c r="Z152" s="208"/>
      <c r="AA152" s="209"/>
      <c r="AB152" s="209"/>
      <c r="AC152" s="209"/>
      <c r="AD152" s="210"/>
    </row>
    <row r="153" spans="20:30" x14ac:dyDescent="0.2">
      <c r="T153" s="201"/>
      <c r="U153" s="202"/>
      <c r="V153" s="202"/>
      <c r="W153" s="203"/>
      <c r="X153" s="203"/>
      <c r="Y153" s="208"/>
      <c r="Z153" s="208"/>
      <c r="AA153" s="209"/>
      <c r="AB153" s="209"/>
      <c r="AC153" s="209"/>
      <c r="AD153" s="210"/>
    </row>
    <row r="154" spans="20:30" x14ac:dyDescent="0.2">
      <c r="T154" s="201"/>
      <c r="U154" s="202"/>
      <c r="V154" s="202"/>
      <c r="W154" s="203"/>
      <c r="X154" s="203"/>
      <c r="Y154" s="208"/>
      <c r="Z154" s="208"/>
      <c r="AA154" s="209"/>
      <c r="AB154" s="209"/>
      <c r="AC154" s="209"/>
      <c r="AD154" s="210"/>
    </row>
    <row r="155" spans="20:30" x14ac:dyDescent="0.2">
      <c r="T155" s="201"/>
      <c r="U155" s="202"/>
      <c r="V155" s="202"/>
      <c r="W155" s="203"/>
      <c r="X155" s="203"/>
      <c r="Y155" s="208"/>
      <c r="Z155" s="208"/>
      <c r="AA155" s="209"/>
      <c r="AB155" s="209"/>
      <c r="AC155" s="209"/>
      <c r="AD155" s="210"/>
    </row>
    <row r="156" spans="20:30" x14ac:dyDescent="0.2">
      <c r="T156" s="201"/>
      <c r="U156" s="202"/>
      <c r="V156" s="202"/>
      <c r="W156" s="203"/>
      <c r="X156" s="203"/>
      <c r="Y156" s="208"/>
      <c r="Z156" s="208"/>
      <c r="AA156" s="209"/>
      <c r="AB156" s="209"/>
      <c r="AC156" s="209"/>
      <c r="AD156" s="210"/>
    </row>
    <row r="157" spans="20:30" x14ac:dyDescent="0.2">
      <c r="T157" s="201"/>
      <c r="U157" s="202"/>
      <c r="V157" s="202"/>
      <c r="W157" s="203"/>
      <c r="X157" s="203"/>
      <c r="Y157" s="208"/>
      <c r="Z157" s="208"/>
      <c r="AA157" s="209"/>
      <c r="AB157" s="209"/>
      <c r="AC157" s="209"/>
      <c r="AD157" s="210"/>
    </row>
    <row r="158" spans="20:30" x14ac:dyDescent="0.2">
      <c r="T158" s="201"/>
      <c r="U158" s="202"/>
      <c r="V158" s="202"/>
      <c r="W158" s="203"/>
      <c r="X158" s="203"/>
      <c r="Y158" s="208"/>
      <c r="Z158" s="208"/>
      <c r="AA158" s="209"/>
      <c r="AB158" s="209"/>
      <c r="AC158" s="209"/>
      <c r="AD158" s="210"/>
    </row>
    <row r="159" spans="20:30" x14ac:dyDescent="0.2">
      <c r="T159" s="201"/>
      <c r="U159" s="202"/>
      <c r="V159" s="202"/>
      <c r="W159" s="203"/>
      <c r="X159" s="203"/>
      <c r="Y159" s="208"/>
      <c r="Z159" s="208"/>
      <c r="AA159" s="209"/>
      <c r="AB159" s="209"/>
      <c r="AC159" s="209"/>
      <c r="AD159" s="210"/>
    </row>
    <row r="160" spans="20:30" x14ac:dyDescent="0.2">
      <c r="T160" s="201"/>
      <c r="U160" s="202"/>
      <c r="V160" s="202"/>
      <c r="W160" s="203"/>
      <c r="X160" s="203"/>
      <c r="Y160" s="208"/>
      <c r="Z160" s="208"/>
      <c r="AA160" s="209"/>
      <c r="AB160" s="209"/>
      <c r="AC160" s="209"/>
      <c r="AD160" s="210"/>
    </row>
    <row r="161" spans="20:30" x14ac:dyDescent="0.2">
      <c r="T161" s="201"/>
      <c r="U161" s="202"/>
      <c r="V161" s="202"/>
      <c r="W161" s="203"/>
      <c r="X161" s="203"/>
      <c r="Y161" s="208"/>
      <c r="Z161" s="208"/>
      <c r="AA161" s="209"/>
      <c r="AB161" s="209"/>
      <c r="AC161" s="209"/>
      <c r="AD161" s="210"/>
    </row>
    <row r="162" spans="20:30" x14ac:dyDescent="0.2">
      <c r="T162" s="201"/>
      <c r="U162" s="202"/>
      <c r="V162" s="202"/>
      <c r="W162" s="203"/>
      <c r="X162" s="203"/>
      <c r="Y162" s="208"/>
      <c r="Z162" s="208"/>
      <c r="AA162" s="209"/>
      <c r="AB162" s="209"/>
      <c r="AC162" s="209"/>
      <c r="AD162" s="210"/>
    </row>
    <row r="163" spans="20:30" x14ac:dyDescent="0.2">
      <c r="T163" s="201"/>
      <c r="U163" s="202"/>
      <c r="V163" s="202"/>
      <c r="W163" s="203"/>
      <c r="X163" s="203"/>
      <c r="Y163" s="208"/>
      <c r="Z163" s="208"/>
      <c r="AA163" s="209"/>
      <c r="AB163" s="209"/>
      <c r="AC163" s="209"/>
      <c r="AD163" s="210"/>
    </row>
    <row r="164" spans="20:30" x14ac:dyDescent="0.2">
      <c r="T164" s="201"/>
      <c r="U164" s="202"/>
      <c r="V164" s="202"/>
      <c r="W164" s="203"/>
      <c r="X164" s="203"/>
      <c r="Y164" s="208"/>
      <c r="Z164" s="208"/>
      <c r="AA164" s="209"/>
      <c r="AB164" s="209"/>
      <c r="AC164" s="209"/>
      <c r="AD164" s="210"/>
    </row>
    <row r="165" spans="20:30" x14ac:dyDescent="0.2">
      <c r="T165" s="201"/>
      <c r="U165" s="202"/>
      <c r="V165" s="202"/>
      <c r="W165" s="203"/>
      <c r="X165" s="203"/>
      <c r="Y165" s="211"/>
      <c r="Z165" s="211"/>
      <c r="AA165" s="209"/>
      <c r="AB165" s="209"/>
      <c r="AC165" s="209"/>
      <c r="AD165" s="211"/>
    </row>
    <row r="166" spans="20:30" x14ac:dyDescent="0.2">
      <c r="T166" s="201"/>
      <c r="U166" s="202"/>
      <c r="V166" s="202"/>
      <c r="W166" s="203"/>
      <c r="X166" s="203"/>
      <c r="Y166" s="208"/>
      <c r="Z166" s="208"/>
      <c r="AA166" s="209"/>
      <c r="AB166" s="209"/>
      <c r="AC166" s="209"/>
      <c r="AD166" s="210"/>
    </row>
    <row r="167" spans="20:30" x14ac:dyDescent="0.2">
      <c r="T167" s="201"/>
      <c r="U167" s="202"/>
      <c r="V167" s="202"/>
      <c r="W167" s="203"/>
      <c r="X167" s="203"/>
      <c r="Y167" s="208"/>
      <c r="Z167" s="208"/>
      <c r="AA167" s="209"/>
      <c r="AB167" s="209"/>
      <c r="AC167" s="209"/>
      <c r="AD167" s="210"/>
    </row>
    <row r="168" spans="20:30" x14ac:dyDescent="0.2">
      <c r="T168" s="201"/>
      <c r="U168" s="202"/>
      <c r="V168" s="202"/>
      <c r="W168" s="203"/>
      <c r="X168" s="203"/>
      <c r="Y168" s="208"/>
      <c r="Z168" s="208"/>
      <c r="AA168" s="209"/>
      <c r="AB168" s="209"/>
      <c r="AC168" s="209"/>
      <c r="AD168" s="210"/>
    </row>
    <row r="169" spans="20:30" x14ac:dyDescent="0.2">
      <c r="T169" s="201"/>
      <c r="U169" s="202"/>
      <c r="V169" s="202"/>
      <c r="W169" s="203"/>
      <c r="X169" s="203"/>
      <c r="Y169" s="208"/>
      <c r="Z169" s="208"/>
      <c r="AA169" s="209"/>
      <c r="AB169" s="209"/>
      <c r="AC169" s="209"/>
      <c r="AD169" s="210"/>
    </row>
    <row r="170" spans="20:30" x14ac:dyDescent="0.2">
      <c r="T170" s="201"/>
      <c r="U170" s="202"/>
      <c r="V170" s="202"/>
      <c r="W170" s="203"/>
      <c r="X170" s="203"/>
      <c r="Y170" s="208"/>
      <c r="Z170" s="208"/>
      <c r="AA170" s="209"/>
      <c r="AB170" s="209"/>
      <c r="AC170" s="209"/>
      <c r="AD170" s="210"/>
    </row>
    <row r="171" spans="20:30" x14ac:dyDescent="0.2">
      <c r="T171" s="201"/>
      <c r="U171" s="202"/>
      <c r="V171" s="202"/>
      <c r="W171" s="203"/>
      <c r="X171" s="203"/>
      <c r="Y171" s="208"/>
      <c r="Z171" s="208"/>
      <c r="AA171" s="209"/>
      <c r="AB171" s="209"/>
      <c r="AC171" s="209"/>
      <c r="AD171" s="210"/>
    </row>
    <row r="172" spans="20:30" x14ac:dyDescent="0.2">
      <c r="T172" s="201"/>
      <c r="U172" s="202"/>
      <c r="V172" s="202"/>
      <c r="W172" s="203"/>
      <c r="X172" s="203"/>
      <c r="Y172" s="208"/>
      <c r="Z172" s="208"/>
      <c r="AA172" s="209"/>
      <c r="AB172" s="209"/>
      <c r="AC172" s="209"/>
      <c r="AD172" s="210"/>
    </row>
    <row r="173" spans="20:30" x14ac:dyDescent="0.2">
      <c r="T173" s="201"/>
      <c r="U173" s="202"/>
      <c r="V173" s="202"/>
      <c r="W173" s="203"/>
      <c r="X173" s="203"/>
      <c r="Y173" s="208"/>
      <c r="Z173" s="208"/>
      <c r="AA173" s="209"/>
      <c r="AB173" s="209"/>
      <c r="AC173" s="209"/>
      <c r="AD173" s="210"/>
    </row>
    <row r="174" spans="20:30" x14ac:dyDescent="0.2">
      <c r="T174" s="201"/>
      <c r="U174" s="202"/>
      <c r="V174" s="202"/>
      <c r="W174" s="203"/>
      <c r="X174" s="203"/>
      <c r="Y174" s="208"/>
      <c r="Z174" s="208"/>
      <c r="AA174" s="209"/>
      <c r="AB174" s="209"/>
      <c r="AC174" s="209"/>
      <c r="AD174" s="210"/>
    </row>
    <row r="175" spans="20:30" x14ac:dyDescent="0.2">
      <c r="T175" s="201"/>
      <c r="U175" s="202"/>
      <c r="V175" s="202"/>
      <c r="W175" s="203"/>
      <c r="X175" s="203"/>
      <c r="Y175" s="208"/>
      <c r="Z175" s="208"/>
      <c r="AA175" s="209"/>
      <c r="AB175" s="209"/>
      <c r="AC175" s="209"/>
      <c r="AD175" s="210"/>
    </row>
    <row r="176" spans="20:30" x14ac:dyDescent="0.2">
      <c r="T176" s="201"/>
      <c r="U176" s="202"/>
      <c r="V176" s="202"/>
      <c r="W176" s="203"/>
      <c r="X176" s="203"/>
      <c r="Y176" s="208"/>
      <c r="Z176" s="208"/>
      <c r="AA176" s="209"/>
      <c r="AB176" s="209"/>
      <c r="AC176" s="209"/>
      <c r="AD176" s="210"/>
    </row>
    <row r="177" spans="20:30" x14ac:dyDescent="0.2">
      <c r="T177" s="201"/>
      <c r="U177" s="202"/>
      <c r="V177" s="202"/>
      <c r="W177" s="203"/>
      <c r="X177" s="203"/>
      <c r="Y177" s="208"/>
      <c r="Z177" s="208"/>
      <c r="AA177" s="209"/>
      <c r="AB177" s="209"/>
      <c r="AC177" s="209"/>
      <c r="AD177" s="210"/>
    </row>
    <row r="178" spans="20:30" x14ac:dyDescent="0.2">
      <c r="T178" s="201"/>
      <c r="U178" s="202"/>
      <c r="V178" s="202"/>
      <c r="W178" s="203"/>
      <c r="X178" s="203"/>
      <c r="Y178" s="211"/>
      <c r="Z178" s="211"/>
      <c r="AA178" s="209"/>
      <c r="AB178" s="209"/>
      <c r="AC178" s="209"/>
      <c r="AD178" s="211"/>
    </row>
    <row r="179" spans="20:30" x14ac:dyDescent="0.2">
      <c r="T179" s="201"/>
      <c r="U179" s="202"/>
      <c r="V179" s="202"/>
      <c r="W179" s="203"/>
      <c r="X179" s="203"/>
      <c r="Y179" s="208"/>
      <c r="Z179" s="208"/>
      <c r="AA179" s="209"/>
      <c r="AB179" s="209"/>
      <c r="AC179" s="209"/>
      <c r="AD179" s="210"/>
    </row>
    <row r="180" spans="20:30" x14ac:dyDescent="0.2">
      <c r="T180" s="201"/>
      <c r="U180" s="202"/>
      <c r="V180" s="202"/>
      <c r="W180" s="203"/>
      <c r="X180" s="203"/>
      <c r="Y180" s="208"/>
      <c r="Z180" s="208"/>
      <c r="AA180" s="209"/>
      <c r="AB180" s="209"/>
      <c r="AC180" s="209"/>
      <c r="AD180" s="210"/>
    </row>
    <row r="181" spans="20:30" x14ac:dyDescent="0.2">
      <c r="T181" s="201"/>
      <c r="U181" s="202"/>
      <c r="V181" s="202"/>
      <c r="W181" s="203"/>
      <c r="X181" s="203"/>
      <c r="Y181" s="208"/>
      <c r="Z181" s="208"/>
      <c r="AA181" s="209"/>
      <c r="AB181" s="209"/>
      <c r="AC181" s="209"/>
      <c r="AD181" s="210"/>
    </row>
    <row r="182" spans="20:30" x14ac:dyDescent="0.2">
      <c r="T182" s="201"/>
      <c r="U182" s="202"/>
      <c r="V182" s="202"/>
      <c r="W182" s="203"/>
      <c r="X182" s="203"/>
      <c r="Y182" s="208"/>
      <c r="Z182" s="208"/>
      <c r="AA182" s="209"/>
      <c r="AB182" s="209"/>
      <c r="AC182" s="209"/>
      <c r="AD182" s="210"/>
    </row>
    <row r="183" spans="20:30" x14ac:dyDescent="0.2">
      <c r="T183" s="201"/>
      <c r="U183" s="202"/>
      <c r="V183" s="202"/>
      <c r="W183" s="203"/>
      <c r="X183" s="203"/>
      <c r="Y183" s="208"/>
      <c r="Z183" s="208"/>
      <c r="AA183" s="209"/>
      <c r="AB183" s="209"/>
      <c r="AC183" s="209"/>
      <c r="AD183" s="210"/>
    </row>
    <row r="184" spans="20:30" x14ac:dyDescent="0.2">
      <c r="T184" s="201"/>
      <c r="U184" s="202"/>
      <c r="V184" s="202"/>
      <c r="W184" s="203"/>
      <c r="X184" s="203"/>
      <c r="Y184" s="208"/>
      <c r="Z184" s="208"/>
      <c r="AA184" s="209"/>
      <c r="AB184" s="209"/>
      <c r="AC184" s="209"/>
      <c r="AD184" s="210"/>
    </row>
    <row r="185" spans="20:30" x14ac:dyDescent="0.2">
      <c r="T185" s="201"/>
      <c r="U185" s="202"/>
      <c r="V185" s="202"/>
      <c r="W185" s="203"/>
      <c r="X185" s="203"/>
      <c r="Y185" s="208"/>
      <c r="Z185" s="208"/>
      <c r="AA185" s="209"/>
      <c r="AB185" s="209"/>
      <c r="AC185" s="209"/>
      <c r="AD185" s="210"/>
    </row>
    <row r="186" spans="20:30" x14ac:dyDescent="0.2">
      <c r="T186" s="201"/>
      <c r="U186" s="202"/>
      <c r="V186" s="202"/>
      <c r="W186" s="203"/>
      <c r="X186" s="203"/>
      <c r="Y186" s="208"/>
      <c r="Z186" s="208"/>
      <c r="AA186" s="209"/>
      <c r="AB186" s="209"/>
      <c r="AC186" s="209"/>
      <c r="AD186" s="210"/>
    </row>
    <row r="187" spans="20:30" x14ac:dyDescent="0.2">
      <c r="T187" s="212"/>
      <c r="U187" s="213"/>
      <c r="V187" s="213"/>
      <c r="W187" s="214"/>
      <c r="X187" s="214"/>
      <c r="Y187" s="214"/>
      <c r="Z187" s="214"/>
      <c r="AA187" s="215"/>
      <c r="AB187" s="215"/>
      <c r="AC187" s="215"/>
      <c r="AD187" s="216"/>
    </row>
    <row r="188" spans="20:30" x14ac:dyDescent="0.2">
      <c r="T188" s="212"/>
      <c r="U188" s="213"/>
      <c r="V188" s="213"/>
      <c r="W188" s="214"/>
      <c r="X188" s="214"/>
      <c r="Y188" s="214"/>
      <c r="Z188" s="214"/>
      <c r="AA188" s="215"/>
      <c r="AB188" s="215"/>
      <c r="AC188" s="215"/>
      <c r="AD188" s="216"/>
    </row>
    <row r="189" spans="20:30" x14ac:dyDescent="0.2">
      <c r="T189" s="212"/>
      <c r="U189" s="213"/>
      <c r="V189" s="213"/>
      <c r="W189" s="214"/>
      <c r="X189" s="214"/>
      <c r="Y189" s="214"/>
      <c r="Z189" s="214"/>
      <c r="AA189" s="215"/>
      <c r="AB189" s="215"/>
      <c r="AC189" s="215"/>
      <c r="AD189" s="216"/>
    </row>
    <row r="190" spans="20:30" x14ac:dyDescent="0.2">
      <c r="T190" s="212"/>
      <c r="U190" s="213"/>
      <c r="V190" s="213"/>
      <c r="W190" s="214"/>
      <c r="X190" s="214"/>
      <c r="Y190" s="214"/>
      <c r="Z190" s="214"/>
      <c r="AA190" s="215"/>
      <c r="AB190" s="215"/>
      <c r="AC190" s="215"/>
      <c r="AD190" s="216"/>
    </row>
    <row r="191" spans="20:30" x14ac:dyDescent="0.2">
      <c r="T191" s="212"/>
      <c r="U191" s="213"/>
      <c r="V191" s="213"/>
      <c r="W191" s="214"/>
      <c r="X191" s="214"/>
      <c r="Y191" s="214"/>
      <c r="Z191" s="214"/>
      <c r="AA191" s="215"/>
      <c r="AB191" s="215"/>
      <c r="AC191" s="215"/>
      <c r="AD191" s="216"/>
    </row>
    <row r="192" spans="20:30" x14ac:dyDescent="0.2">
      <c r="T192" s="212"/>
      <c r="U192" s="213"/>
      <c r="V192" s="213"/>
      <c r="W192" s="214"/>
      <c r="X192" s="214"/>
      <c r="Y192" s="214"/>
      <c r="Z192" s="214"/>
      <c r="AA192" s="215"/>
      <c r="AB192" s="215"/>
      <c r="AC192" s="215"/>
      <c r="AD192" s="216"/>
    </row>
    <row r="193" spans="20:30" x14ac:dyDescent="0.2">
      <c r="T193" s="212"/>
      <c r="U193" s="213"/>
      <c r="V193" s="213"/>
      <c r="W193" s="214"/>
      <c r="X193" s="214"/>
      <c r="Y193" s="214"/>
      <c r="Z193" s="214"/>
      <c r="AA193" s="215"/>
      <c r="AB193" s="215"/>
      <c r="AC193" s="215"/>
      <c r="AD193" s="216"/>
    </row>
    <row r="194" spans="20:30" x14ac:dyDescent="0.2">
      <c r="T194" s="212"/>
      <c r="U194" s="213"/>
      <c r="V194" s="213"/>
      <c r="W194" s="214"/>
      <c r="X194" s="214"/>
      <c r="Y194" s="214"/>
      <c r="Z194" s="214"/>
      <c r="AA194" s="215"/>
      <c r="AB194" s="215"/>
      <c r="AC194" s="215"/>
      <c r="AD194" s="216"/>
    </row>
    <row r="195" spans="20:30" x14ac:dyDescent="0.2">
      <c r="T195" s="212"/>
      <c r="U195" s="213"/>
      <c r="V195" s="213"/>
      <c r="W195" s="214"/>
      <c r="X195" s="214"/>
      <c r="Y195" s="214"/>
      <c r="Z195" s="214"/>
      <c r="AA195" s="215"/>
      <c r="AB195" s="215"/>
      <c r="AC195" s="215"/>
      <c r="AD195" s="216"/>
    </row>
    <row r="196" spans="20:30" x14ac:dyDescent="0.2">
      <c r="T196" s="212"/>
      <c r="U196" s="213"/>
      <c r="V196" s="213"/>
      <c r="W196" s="214"/>
      <c r="X196" s="214"/>
      <c r="Y196" s="214"/>
      <c r="Z196" s="214"/>
      <c r="AA196" s="215"/>
      <c r="AB196" s="215"/>
      <c r="AC196" s="215"/>
      <c r="AD196" s="216"/>
    </row>
    <row r="197" spans="20:30" x14ac:dyDescent="0.2">
      <c r="T197" s="212"/>
      <c r="U197" s="213"/>
      <c r="V197" s="213"/>
      <c r="W197" s="214"/>
      <c r="X197" s="214"/>
      <c r="Y197" s="214"/>
      <c r="Z197" s="214"/>
      <c r="AA197" s="215"/>
      <c r="AB197" s="215"/>
      <c r="AC197" s="215"/>
      <c r="AD197" s="216"/>
    </row>
    <row r="198" spans="20:30" x14ac:dyDescent="0.2">
      <c r="T198" s="212"/>
      <c r="U198" s="213"/>
      <c r="V198" s="213"/>
      <c r="W198" s="214"/>
      <c r="X198" s="214"/>
      <c r="Y198" s="214"/>
      <c r="Z198" s="214"/>
      <c r="AA198" s="215"/>
      <c r="AB198" s="215"/>
      <c r="AC198" s="215"/>
      <c r="AD198" s="216"/>
    </row>
    <row r="199" spans="20:30" x14ac:dyDescent="0.2">
      <c r="T199" s="212"/>
      <c r="U199" s="213"/>
      <c r="V199" s="213"/>
      <c r="W199" s="214"/>
      <c r="X199" s="214"/>
      <c r="Y199" s="214"/>
      <c r="Z199" s="214"/>
      <c r="AA199" s="215"/>
      <c r="AB199" s="215"/>
      <c r="AC199" s="215"/>
      <c r="AD199" s="216"/>
    </row>
    <row r="200" spans="20:30" x14ac:dyDescent="0.2">
      <c r="T200" s="212"/>
      <c r="U200" s="213"/>
      <c r="V200" s="213"/>
      <c r="W200" s="214"/>
      <c r="X200" s="214"/>
      <c r="Y200" s="214"/>
      <c r="Z200" s="214"/>
      <c r="AA200" s="215"/>
      <c r="AB200" s="215"/>
      <c r="AC200" s="215"/>
      <c r="AD200" s="216"/>
    </row>
    <row r="201" spans="20:30" x14ac:dyDescent="0.2">
      <c r="T201" s="212"/>
      <c r="U201" s="213"/>
      <c r="V201" s="213"/>
      <c r="W201" s="214"/>
      <c r="X201" s="214"/>
      <c r="Y201" s="214"/>
      <c r="Z201" s="214"/>
      <c r="AA201" s="215"/>
      <c r="AB201" s="215"/>
      <c r="AC201" s="215"/>
      <c r="AD201" s="216"/>
    </row>
    <row r="202" spans="20:30" x14ac:dyDescent="0.2">
      <c r="T202" s="212"/>
      <c r="U202" s="213"/>
      <c r="V202" s="213"/>
      <c r="W202" s="214"/>
      <c r="X202" s="214"/>
      <c r="Y202" s="214"/>
      <c r="Z202" s="214"/>
      <c r="AA202" s="215"/>
      <c r="AB202" s="215"/>
      <c r="AC202" s="215"/>
      <c r="AD202" s="216"/>
    </row>
    <row r="203" spans="20:30" x14ac:dyDescent="0.2">
      <c r="T203" s="212"/>
      <c r="U203" s="213"/>
      <c r="V203" s="213"/>
      <c r="W203" s="214"/>
      <c r="X203" s="214"/>
      <c r="Y203" s="214"/>
      <c r="Z203" s="214"/>
      <c r="AA203" s="215"/>
      <c r="AB203" s="215"/>
      <c r="AC203" s="215"/>
      <c r="AD203" s="216"/>
    </row>
    <row r="204" spans="20:30" x14ac:dyDescent="0.2">
      <c r="T204" s="212"/>
      <c r="U204" s="213"/>
      <c r="V204" s="213"/>
      <c r="W204" s="214"/>
      <c r="X204" s="214"/>
      <c r="Y204" s="214"/>
      <c r="Z204" s="214"/>
      <c r="AA204" s="215"/>
      <c r="AB204" s="215"/>
      <c r="AC204" s="215"/>
      <c r="AD204" s="216"/>
    </row>
    <row r="205" spans="20:30" x14ac:dyDescent="0.2">
      <c r="T205" s="212"/>
      <c r="U205" s="213"/>
      <c r="V205" s="213"/>
      <c r="W205" s="214"/>
      <c r="X205" s="214"/>
      <c r="Y205" s="214"/>
      <c r="Z205" s="214"/>
      <c r="AA205" s="215"/>
      <c r="AB205" s="215"/>
      <c r="AC205" s="215"/>
      <c r="AD205" s="216"/>
    </row>
    <row r="206" spans="20:30" x14ac:dyDescent="0.2">
      <c r="T206" s="212"/>
      <c r="U206" s="213"/>
      <c r="V206" s="213"/>
      <c r="W206" s="214"/>
      <c r="X206" s="214"/>
      <c r="Y206" s="214"/>
      <c r="Z206" s="214"/>
      <c r="AA206" s="215"/>
      <c r="AB206" s="215"/>
      <c r="AC206" s="215"/>
      <c r="AD206" s="216"/>
    </row>
    <row r="207" spans="20:30" x14ac:dyDescent="0.2">
      <c r="T207" s="212"/>
      <c r="U207" s="213"/>
      <c r="V207" s="213"/>
      <c r="W207" s="214"/>
      <c r="X207" s="214"/>
      <c r="Y207" s="214"/>
      <c r="Z207" s="214"/>
      <c r="AA207" s="215"/>
      <c r="AB207" s="215"/>
      <c r="AC207" s="215"/>
      <c r="AD207" s="216"/>
    </row>
    <row r="208" spans="20:30" x14ac:dyDescent="0.2">
      <c r="T208" s="212"/>
      <c r="U208" s="213"/>
      <c r="V208" s="213"/>
      <c r="W208" s="214"/>
      <c r="X208" s="214"/>
      <c r="Y208" s="214"/>
      <c r="Z208" s="214"/>
      <c r="AA208" s="215"/>
      <c r="AB208" s="215"/>
      <c r="AC208" s="215"/>
      <c r="AD208" s="216"/>
    </row>
    <row r="209" spans="20:30" x14ac:dyDescent="0.2">
      <c r="T209" s="212"/>
      <c r="U209" s="213"/>
      <c r="V209" s="213"/>
      <c r="W209" s="214"/>
      <c r="X209" s="214"/>
      <c r="Y209" s="214"/>
      <c r="Z209" s="214"/>
      <c r="AA209" s="215"/>
      <c r="AB209" s="215"/>
      <c r="AC209" s="215"/>
      <c r="AD209" s="216"/>
    </row>
    <row r="210" spans="20:30" x14ac:dyDescent="0.2">
      <c r="T210" s="212"/>
      <c r="U210" s="213"/>
      <c r="V210" s="213"/>
      <c r="W210" s="214"/>
      <c r="X210" s="214"/>
      <c r="Y210" s="214"/>
      <c r="Z210" s="214"/>
      <c r="AA210" s="215"/>
      <c r="AB210" s="215"/>
      <c r="AC210" s="215"/>
      <c r="AD210" s="216"/>
    </row>
    <row r="211" spans="20:30" x14ac:dyDescent="0.2">
      <c r="T211" s="212"/>
      <c r="U211" s="213"/>
      <c r="V211" s="213"/>
      <c r="W211" s="214"/>
      <c r="X211" s="214"/>
      <c r="Y211" s="214"/>
      <c r="Z211" s="214"/>
      <c r="AA211" s="215"/>
      <c r="AB211" s="215"/>
      <c r="AC211" s="215"/>
      <c r="AD211" s="216"/>
    </row>
    <row r="212" spans="20:30" x14ac:dyDescent="0.2">
      <c r="T212" s="212"/>
      <c r="U212" s="213"/>
      <c r="V212" s="213"/>
      <c r="W212" s="214"/>
      <c r="X212" s="214"/>
      <c r="Y212" s="214"/>
      <c r="Z212" s="214"/>
      <c r="AA212" s="215"/>
      <c r="AB212" s="215"/>
      <c r="AC212" s="215"/>
      <c r="AD212" s="216"/>
    </row>
    <row r="213" spans="20:30" x14ac:dyDescent="0.2">
      <c r="T213" s="212"/>
      <c r="U213" s="213"/>
      <c r="V213" s="213"/>
      <c r="W213" s="214"/>
      <c r="X213" s="214"/>
      <c r="Y213" s="214"/>
      <c r="Z213" s="214"/>
      <c r="AA213" s="215"/>
      <c r="AB213" s="215"/>
      <c r="AC213" s="215"/>
      <c r="AD213" s="216"/>
    </row>
    <row r="214" spans="20:30" x14ac:dyDescent="0.2">
      <c r="T214" s="212"/>
      <c r="U214" s="213"/>
      <c r="V214" s="213"/>
      <c r="W214" s="214"/>
      <c r="X214" s="214"/>
      <c r="Y214" s="214"/>
      <c r="Z214" s="214"/>
      <c r="AA214" s="215"/>
      <c r="AB214" s="215"/>
      <c r="AC214" s="215"/>
      <c r="AD214" s="216"/>
    </row>
    <row r="215" spans="20:30" x14ac:dyDescent="0.2">
      <c r="T215" s="212"/>
      <c r="U215" s="213"/>
      <c r="V215" s="213"/>
      <c r="W215" s="214"/>
      <c r="X215" s="214"/>
      <c r="Y215" s="214"/>
      <c r="Z215" s="214"/>
      <c r="AA215" s="215"/>
      <c r="AB215" s="215"/>
      <c r="AC215" s="215"/>
      <c r="AD215" s="216"/>
    </row>
    <row r="216" spans="20:30" x14ac:dyDescent="0.2">
      <c r="T216" s="212"/>
      <c r="U216" s="213"/>
      <c r="V216" s="213"/>
      <c r="W216" s="214"/>
      <c r="X216" s="214"/>
      <c r="Y216" s="214"/>
      <c r="Z216" s="214"/>
      <c r="AA216" s="215"/>
      <c r="AB216" s="215"/>
      <c r="AC216" s="215"/>
      <c r="AD216" s="216"/>
    </row>
    <row r="217" spans="20:30" x14ac:dyDescent="0.2">
      <c r="T217" s="212"/>
      <c r="U217" s="213"/>
      <c r="V217" s="213"/>
      <c r="W217" s="214"/>
      <c r="X217" s="214"/>
      <c r="Y217" s="214"/>
      <c r="Z217" s="214"/>
      <c r="AA217" s="215"/>
      <c r="AB217" s="215"/>
      <c r="AC217" s="215"/>
      <c r="AD217" s="216"/>
    </row>
    <row r="218" spans="20:30" x14ac:dyDescent="0.2">
      <c r="T218" s="212"/>
      <c r="U218" s="213"/>
      <c r="V218" s="213"/>
      <c r="W218" s="214"/>
      <c r="X218" s="214"/>
      <c r="Y218" s="214"/>
      <c r="Z218" s="214"/>
      <c r="AA218" s="215"/>
      <c r="AB218" s="215"/>
      <c r="AC218" s="215"/>
      <c r="AD218" s="216"/>
    </row>
    <row r="219" spans="20:30" x14ac:dyDescent="0.2">
      <c r="T219" s="212"/>
      <c r="U219" s="213"/>
      <c r="V219" s="213"/>
      <c r="W219" s="214"/>
      <c r="X219" s="214"/>
      <c r="Y219" s="214"/>
      <c r="Z219" s="214"/>
      <c r="AA219" s="215"/>
      <c r="AB219" s="215"/>
      <c r="AC219" s="215"/>
      <c r="AD219" s="216"/>
    </row>
    <row r="220" spans="20:30" x14ac:dyDescent="0.2">
      <c r="T220" s="212"/>
      <c r="U220" s="213"/>
      <c r="V220" s="213"/>
      <c r="W220" s="214"/>
      <c r="X220" s="214"/>
      <c r="Y220" s="214"/>
      <c r="Z220" s="214"/>
      <c r="AA220" s="215"/>
      <c r="AB220" s="215"/>
      <c r="AC220" s="215"/>
      <c r="AD220" s="216"/>
    </row>
    <row r="221" spans="20:30" x14ac:dyDescent="0.2">
      <c r="T221" s="212"/>
      <c r="U221" s="213"/>
      <c r="V221" s="213"/>
      <c r="W221" s="214"/>
      <c r="X221" s="214"/>
      <c r="Y221" s="214"/>
      <c r="Z221" s="214"/>
      <c r="AA221" s="215"/>
      <c r="AB221" s="215"/>
      <c r="AC221" s="215"/>
      <c r="AD221" s="216"/>
    </row>
    <row r="222" spans="20:30" x14ac:dyDescent="0.2">
      <c r="T222" s="212"/>
      <c r="U222" s="213"/>
      <c r="V222" s="213"/>
      <c r="W222" s="214"/>
      <c r="X222" s="214"/>
      <c r="Y222" s="214"/>
      <c r="Z222" s="214"/>
      <c r="AA222" s="215"/>
      <c r="AB222" s="215"/>
      <c r="AC222" s="215"/>
      <c r="AD222" s="216"/>
    </row>
    <row r="223" spans="20:30" x14ac:dyDescent="0.2">
      <c r="T223" s="212"/>
      <c r="U223" s="213"/>
      <c r="V223" s="213"/>
      <c r="W223" s="214"/>
      <c r="X223" s="214"/>
      <c r="Y223" s="214"/>
      <c r="Z223" s="214"/>
      <c r="AA223" s="215"/>
      <c r="AB223" s="215"/>
      <c r="AC223" s="215"/>
      <c r="AD223" s="216"/>
    </row>
    <row r="224" spans="20:30" x14ac:dyDescent="0.2">
      <c r="T224" s="212"/>
      <c r="U224" s="213"/>
      <c r="V224" s="213"/>
      <c r="W224" s="214"/>
      <c r="X224" s="214"/>
      <c r="Y224" s="214"/>
      <c r="Z224" s="214"/>
      <c r="AA224" s="215"/>
      <c r="AB224" s="215"/>
      <c r="AC224" s="215"/>
      <c r="AD224" s="216"/>
    </row>
    <row r="225" spans="20:30" x14ac:dyDescent="0.2">
      <c r="T225" s="212"/>
      <c r="U225" s="213"/>
      <c r="V225" s="213"/>
      <c r="W225" s="214"/>
      <c r="X225" s="214"/>
      <c r="Y225" s="214"/>
      <c r="Z225" s="214"/>
      <c r="AA225" s="215"/>
      <c r="AB225" s="215"/>
      <c r="AC225" s="215"/>
      <c r="AD225" s="216"/>
    </row>
    <row r="226" spans="20:30" x14ac:dyDescent="0.2">
      <c r="T226" s="212"/>
      <c r="U226" s="213"/>
      <c r="V226" s="213"/>
      <c r="W226" s="214"/>
      <c r="X226" s="214"/>
      <c r="Y226" s="214"/>
      <c r="Z226" s="214"/>
      <c r="AA226" s="215"/>
      <c r="AB226" s="215"/>
      <c r="AC226" s="215"/>
      <c r="AD226" s="216"/>
    </row>
    <row r="227" spans="20:30" x14ac:dyDescent="0.2">
      <c r="T227" s="212"/>
      <c r="U227" s="213"/>
      <c r="V227" s="213"/>
      <c r="W227" s="214"/>
      <c r="X227" s="214"/>
      <c r="Y227" s="214"/>
      <c r="Z227" s="214"/>
      <c r="AA227" s="215"/>
      <c r="AB227" s="215"/>
      <c r="AC227" s="215"/>
      <c r="AD227" s="216"/>
    </row>
    <row r="228" spans="20:30" x14ac:dyDescent="0.2">
      <c r="T228" s="212"/>
      <c r="U228" s="213"/>
      <c r="V228" s="213"/>
      <c r="W228" s="214"/>
      <c r="X228" s="214"/>
      <c r="Y228" s="214"/>
      <c r="Z228" s="214"/>
      <c r="AA228" s="215"/>
      <c r="AB228" s="215"/>
      <c r="AC228" s="215"/>
      <c r="AD228" s="216"/>
    </row>
    <row r="229" spans="20:30" x14ac:dyDescent="0.2">
      <c r="T229" s="212"/>
      <c r="U229" s="213"/>
      <c r="V229" s="213"/>
      <c r="W229" s="214"/>
      <c r="X229" s="214"/>
      <c r="Y229" s="214"/>
      <c r="Z229" s="214"/>
      <c r="AA229" s="215"/>
      <c r="AB229" s="215"/>
      <c r="AC229" s="215"/>
      <c r="AD229" s="216"/>
    </row>
    <row r="230" spans="20:30" x14ac:dyDescent="0.2">
      <c r="T230" s="212"/>
      <c r="U230" s="213"/>
      <c r="V230" s="213"/>
      <c r="W230" s="214"/>
      <c r="X230" s="214"/>
      <c r="Y230" s="214"/>
      <c r="Z230" s="214"/>
      <c r="AA230" s="215"/>
      <c r="AB230" s="215"/>
      <c r="AC230" s="215"/>
      <c r="AD230" s="216"/>
    </row>
    <row r="231" spans="20:30" x14ac:dyDescent="0.2">
      <c r="T231" s="212"/>
      <c r="U231" s="213"/>
      <c r="V231" s="213"/>
      <c r="W231" s="214"/>
      <c r="X231" s="214"/>
      <c r="Y231" s="214"/>
      <c r="Z231" s="214"/>
      <c r="AA231" s="215"/>
      <c r="AB231" s="215"/>
      <c r="AC231" s="215"/>
      <c r="AD231" s="216"/>
    </row>
    <row r="232" spans="20:30" x14ac:dyDescent="0.2">
      <c r="T232" s="212"/>
      <c r="U232" s="213"/>
      <c r="V232" s="213"/>
      <c r="W232" s="214"/>
      <c r="X232" s="214"/>
      <c r="Y232" s="214"/>
      <c r="Z232" s="214"/>
      <c r="AA232" s="215"/>
      <c r="AB232" s="215"/>
      <c r="AC232" s="215"/>
      <c r="AD232" s="216"/>
    </row>
    <row r="233" spans="20:30" x14ac:dyDescent="0.2">
      <c r="T233" s="212"/>
      <c r="U233" s="213"/>
      <c r="V233" s="213"/>
      <c r="W233" s="214"/>
      <c r="X233" s="214"/>
      <c r="Y233" s="214"/>
      <c r="Z233" s="214"/>
      <c r="AA233" s="215"/>
      <c r="AB233" s="215"/>
      <c r="AC233" s="215"/>
      <c r="AD233" s="216"/>
    </row>
    <row r="234" spans="20:30" x14ac:dyDescent="0.2">
      <c r="T234" s="212"/>
      <c r="U234" s="213"/>
      <c r="V234" s="213"/>
      <c r="W234" s="214"/>
      <c r="X234" s="214"/>
      <c r="Y234" s="214"/>
      <c r="Z234" s="214"/>
      <c r="AA234" s="215"/>
      <c r="AB234" s="215"/>
      <c r="AC234" s="215"/>
      <c r="AD234" s="216"/>
    </row>
    <row r="235" spans="20:30" x14ac:dyDescent="0.2">
      <c r="T235" s="212"/>
      <c r="U235" s="213"/>
      <c r="V235" s="213"/>
      <c r="W235" s="214"/>
      <c r="X235" s="214"/>
      <c r="Y235" s="214"/>
      <c r="Z235" s="214"/>
      <c r="AA235" s="215"/>
      <c r="AB235" s="215"/>
      <c r="AC235" s="215"/>
      <c r="AD235" s="216"/>
    </row>
    <row r="236" spans="20:30" x14ac:dyDescent="0.2">
      <c r="T236" s="212"/>
      <c r="U236" s="213"/>
      <c r="V236" s="213"/>
      <c r="W236" s="214"/>
      <c r="X236" s="214"/>
      <c r="Y236" s="214"/>
      <c r="Z236" s="214"/>
      <c r="AA236" s="215"/>
      <c r="AB236" s="215"/>
      <c r="AC236" s="215"/>
      <c r="AD236" s="216"/>
    </row>
    <row r="237" spans="20:30" x14ac:dyDescent="0.2">
      <c r="T237" s="212"/>
      <c r="U237" s="213"/>
      <c r="V237" s="213"/>
      <c r="W237" s="214"/>
      <c r="X237" s="214"/>
      <c r="Y237" s="214"/>
      <c r="Z237" s="214"/>
      <c r="AA237" s="215"/>
      <c r="AB237" s="215"/>
      <c r="AC237" s="215"/>
      <c r="AD237" s="216"/>
    </row>
    <row r="238" spans="20:30" x14ac:dyDescent="0.2">
      <c r="T238" s="212"/>
      <c r="U238" s="213"/>
      <c r="V238" s="213"/>
      <c r="W238" s="214"/>
      <c r="X238" s="214"/>
      <c r="Y238" s="214"/>
      <c r="Z238" s="214"/>
      <c r="AA238" s="215"/>
      <c r="AB238" s="215"/>
      <c r="AC238" s="215"/>
      <c r="AD238" s="216"/>
    </row>
    <row r="239" spans="20:30" x14ac:dyDescent="0.2">
      <c r="T239" s="212"/>
      <c r="U239" s="213"/>
      <c r="V239" s="213"/>
      <c r="W239" s="214"/>
      <c r="X239" s="214"/>
      <c r="Y239" s="214"/>
      <c r="Z239" s="214"/>
      <c r="AA239" s="215"/>
      <c r="AB239" s="215"/>
      <c r="AC239" s="215"/>
      <c r="AD239" s="216"/>
    </row>
    <row r="240" spans="20:30" x14ac:dyDescent="0.2">
      <c r="T240" s="212"/>
      <c r="U240" s="213"/>
      <c r="V240" s="213"/>
      <c r="W240" s="214"/>
      <c r="X240" s="214"/>
      <c r="Y240" s="214"/>
      <c r="Z240" s="214"/>
      <c r="AA240" s="215"/>
      <c r="AB240" s="215"/>
      <c r="AC240" s="215"/>
      <c r="AD240" s="216"/>
    </row>
    <row r="241" spans="20:30" x14ac:dyDescent="0.2">
      <c r="T241" s="212"/>
      <c r="U241" s="213"/>
      <c r="V241" s="213"/>
      <c r="W241" s="214"/>
      <c r="X241" s="214"/>
      <c r="Y241" s="214"/>
      <c r="Z241" s="214"/>
      <c r="AA241" s="215"/>
      <c r="AB241" s="215"/>
      <c r="AC241" s="215"/>
      <c r="AD241" s="216"/>
    </row>
    <row r="242" spans="20:30" x14ac:dyDescent="0.2">
      <c r="T242" s="212"/>
      <c r="U242" s="213"/>
      <c r="V242" s="213"/>
      <c r="W242" s="214"/>
      <c r="X242" s="214"/>
      <c r="Y242" s="214"/>
      <c r="Z242" s="214"/>
      <c r="AA242" s="215"/>
      <c r="AB242" s="215"/>
      <c r="AC242" s="215"/>
      <c r="AD242" s="216"/>
    </row>
    <row r="243" spans="20:30" x14ac:dyDescent="0.2">
      <c r="T243" s="212"/>
      <c r="U243" s="213"/>
      <c r="V243" s="213"/>
      <c r="W243" s="214"/>
      <c r="X243" s="214"/>
      <c r="Y243" s="214"/>
      <c r="Z243" s="214"/>
      <c r="AA243" s="215"/>
      <c r="AB243" s="215"/>
      <c r="AC243" s="215"/>
      <c r="AD243" s="216"/>
    </row>
    <row r="244" spans="20:30" x14ac:dyDescent="0.2">
      <c r="T244" s="212"/>
      <c r="U244" s="213"/>
      <c r="V244" s="213"/>
      <c r="W244" s="214"/>
      <c r="X244" s="214"/>
      <c r="Y244" s="214"/>
      <c r="Z244" s="214"/>
      <c r="AA244" s="215"/>
      <c r="AB244" s="215"/>
      <c r="AC244" s="215"/>
      <c r="AD244" s="216"/>
    </row>
    <row r="245" spans="20:30" x14ac:dyDescent="0.2">
      <c r="T245" s="212"/>
      <c r="U245" s="213"/>
      <c r="V245" s="213"/>
      <c r="W245" s="214"/>
      <c r="X245" s="214"/>
      <c r="Y245" s="214"/>
      <c r="Z245" s="214"/>
      <c r="AA245" s="215"/>
      <c r="AB245" s="215"/>
      <c r="AC245" s="215"/>
      <c r="AD245" s="216"/>
    </row>
    <row r="246" spans="20:30" x14ac:dyDescent="0.2">
      <c r="T246" s="212"/>
      <c r="U246" s="213"/>
      <c r="V246" s="213"/>
      <c r="W246" s="214"/>
      <c r="X246" s="214"/>
      <c r="Y246" s="214"/>
      <c r="Z246" s="214"/>
      <c r="AA246" s="215"/>
      <c r="AB246" s="215"/>
      <c r="AC246" s="215"/>
      <c r="AD246" s="216"/>
    </row>
    <row r="247" spans="20:30" x14ac:dyDescent="0.2">
      <c r="T247" s="212"/>
      <c r="U247" s="213"/>
      <c r="V247" s="213"/>
      <c r="W247" s="214"/>
      <c r="X247" s="214"/>
      <c r="Y247" s="214"/>
      <c r="Z247" s="214"/>
      <c r="AA247" s="215"/>
      <c r="AB247" s="215"/>
      <c r="AC247" s="215"/>
      <c r="AD247" s="216"/>
    </row>
    <row r="248" spans="20:30" x14ac:dyDescent="0.2">
      <c r="T248" s="212"/>
      <c r="U248" s="213"/>
      <c r="V248" s="213"/>
      <c r="W248" s="214"/>
      <c r="X248" s="214"/>
      <c r="Y248" s="214"/>
      <c r="Z248" s="214"/>
      <c r="AA248" s="215"/>
      <c r="AB248" s="215"/>
      <c r="AC248" s="215"/>
      <c r="AD248" s="216"/>
    </row>
    <row r="249" spans="20:30" x14ac:dyDescent="0.2">
      <c r="T249" s="212"/>
      <c r="U249" s="213"/>
      <c r="V249" s="213"/>
      <c r="W249" s="214"/>
      <c r="X249" s="214"/>
      <c r="Y249" s="214"/>
      <c r="Z249" s="214"/>
      <c r="AA249" s="215"/>
      <c r="AB249" s="215"/>
      <c r="AC249" s="215"/>
      <c r="AD249" s="216"/>
    </row>
    <row r="250" spans="20:30" x14ac:dyDescent="0.2">
      <c r="T250" s="212"/>
      <c r="U250" s="213"/>
      <c r="V250" s="213"/>
      <c r="W250" s="214"/>
      <c r="X250" s="214"/>
      <c r="Y250" s="214"/>
      <c r="Z250" s="214"/>
      <c r="AA250" s="215"/>
      <c r="AB250" s="215"/>
      <c r="AC250" s="215"/>
      <c r="AD250" s="216"/>
    </row>
    <row r="251" spans="20:30" x14ac:dyDescent="0.2">
      <c r="T251" s="212"/>
      <c r="U251" s="213"/>
      <c r="V251" s="213"/>
      <c r="W251" s="214"/>
      <c r="X251" s="214"/>
      <c r="Y251" s="214"/>
      <c r="Z251" s="214"/>
      <c r="AA251" s="215"/>
      <c r="AB251" s="215"/>
      <c r="AC251" s="215"/>
      <c r="AD251" s="216"/>
    </row>
    <row r="252" spans="20:30" x14ac:dyDescent="0.2">
      <c r="T252" s="212"/>
      <c r="U252" s="213"/>
      <c r="V252" s="213"/>
      <c r="W252" s="214"/>
      <c r="X252" s="214"/>
      <c r="Y252" s="214"/>
      <c r="Z252" s="214"/>
      <c r="AA252" s="215"/>
      <c r="AB252" s="215"/>
      <c r="AC252" s="215"/>
      <c r="AD252" s="216"/>
    </row>
    <row r="253" spans="20:30" x14ac:dyDescent="0.2">
      <c r="T253" s="212"/>
      <c r="U253" s="213"/>
      <c r="V253" s="213"/>
      <c r="W253" s="214"/>
      <c r="X253" s="214"/>
      <c r="Y253" s="214"/>
      <c r="Z253" s="214"/>
      <c r="AA253" s="215"/>
      <c r="AB253" s="215"/>
      <c r="AC253" s="215"/>
      <c r="AD253" s="216"/>
    </row>
    <row r="254" spans="20:30" x14ac:dyDescent="0.2">
      <c r="T254" s="212"/>
      <c r="U254" s="213"/>
      <c r="V254" s="213"/>
      <c r="W254" s="214"/>
      <c r="X254" s="214"/>
      <c r="Y254" s="214"/>
      <c r="Z254" s="214"/>
      <c r="AA254" s="215"/>
      <c r="AB254" s="215"/>
      <c r="AC254" s="215"/>
      <c r="AD254" s="216"/>
    </row>
    <row r="255" spans="20:30" x14ac:dyDescent="0.2">
      <c r="T255" s="212"/>
      <c r="U255" s="213"/>
      <c r="V255" s="213"/>
      <c r="W255" s="214"/>
      <c r="X255" s="214"/>
      <c r="Y255" s="214"/>
      <c r="Z255" s="214"/>
      <c r="AA255" s="215"/>
      <c r="AB255" s="215"/>
      <c r="AC255" s="215"/>
      <c r="AD255" s="216"/>
    </row>
    <row r="256" spans="20:30" x14ac:dyDescent="0.2">
      <c r="T256" s="212"/>
      <c r="U256" s="213"/>
      <c r="V256" s="213"/>
      <c r="W256" s="214"/>
      <c r="X256" s="214"/>
      <c r="Y256" s="214"/>
      <c r="Z256" s="214"/>
      <c r="AA256" s="215"/>
      <c r="AB256" s="215"/>
      <c r="AC256" s="215"/>
      <c r="AD256" s="216"/>
    </row>
    <row r="257" spans="20:30" x14ac:dyDescent="0.2">
      <c r="T257" s="212"/>
      <c r="U257" s="213"/>
      <c r="V257" s="213"/>
      <c r="W257" s="214"/>
      <c r="X257" s="214"/>
      <c r="Y257" s="214"/>
      <c r="Z257" s="214"/>
      <c r="AA257" s="215"/>
      <c r="AB257" s="215"/>
      <c r="AC257" s="215"/>
      <c r="AD257" s="216"/>
    </row>
    <row r="258" spans="20:30" x14ac:dyDescent="0.2">
      <c r="T258" s="212"/>
      <c r="U258" s="213"/>
      <c r="V258" s="213"/>
      <c r="W258" s="214"/>
      <c r="X258" s="214"/>
      <c r="Y258" s="214"/>
      <c r="Z258" s="214"/>
      <c r="AA258" s="215"/>
      <c r="AB258" s="215"/>
      <c r="AC258" s="215"/>
      <c r="AD258" s="216"/>
    </row>
    <row r="259" spans="20:30" x14ac:dyDescent="0.2">
      <c r="T259" s="212"/>
      <c r="U259" s="213"/>
      <c r="V259" s="213"/>
      <c r="W259" s="214"/>
      <c r="X259" s="214"/>
      <c r="Y259" s="214"/>
      <c r="Z259" s="214"/>
      <c r="AA259" s="215"/>
      <c r="AB259" s="215"/>
      <c r="AC259" s="215"/>
      <c r="AD259" s="216"/>
    </row>
    <row r="260" spans="20:30" x14ac:dyDescent="0.2">
      <c r="T260" s="212"/>
      <c r="U260" s="213"/>
      <c r="V260" s="213"/>
      <c r="W260" s="214"/>
      <c r="X260" s="214"/>
      <c r="Y260" s="214"/>
      <c r="Z260" s="214"/>
      <c r="AA260" s="215"/>
      <c r="AB260" s="215"/>
      <c r="AC260" s="215"/>
      <c r="AD260" s="216"/>
    </row>
    <row r="261" spans="20:30" x14ac:dyDescent="0.2">
      <c r="T261" s="212"/>
      <c r="U261" s="213"/>
      <c r="V261" s="213"/>
      <c r="W261" s="214"/>
      <c r="X261" s="214"/>
      <c r="Y261" s="214"/>
      <c r="Z261" s="214"/>
      <c r="AA261" s="215"/>
      <c r="AB261" s="215"/>
      <c r="AC261" s="215"/>
      <c r="AD261" s="216"/>
    </row>
    <row r="262" spans="20:30" x14ac:dyDescent="0.2">
      <c r="T262" s="212"/>
      <c r="U262" s="213"/>
      <c r="V262" s="213"/>
      <c r="W262" s="214"/>
      <c r="X262" s="214"/>
      <c r="Y262" s="214"/>
      <c r="Z262" s="214"/>
      <c r="AA262" s="215"/>
      <c r="AB262" s="215"/>
      <c r="AC262" s="215"/>
      <c r="AD262" s="216"/>
    </row>
    <row r="263" spans="20:30" x14ac:dyDescent="0.2">
      <c r="T263" s="212"/>
      <c r="U263" s="213"/>
      <c r="V263" s="213"/>
      <c r="W263" s="214"/>
      <c r="X263" s="214"/>
      <c r="Y263" s="214"/>
      <c r="Z263" s="214"/>
      <c r="AA263" s="215"/>
      <c r="AB263" s="215"/>
      <c r="AC263" s="215"/>
      <c r="AD263" s="216"/>
    </row>
    <row r="264" spans="20:30" x14ac:dyDescent="0.2">
      <c r="T264" s="212"/>
      <c r="U264" s="213"/>
      <c r="V264" s="213"/>
      <c r="W264" s="214"/>
      <c r="X264" s="214"/>
      <c r="Y264" s="214"/>
      <c r="Z264" s="214"/>
      <c r="AA264" s="215"/>
      <c r="AB264" s="215"/>
      <c r="AC264" s="215"/>
      <c r="AD264" s="216"/>
    </row>
    <row r="265" spans="20:30" x14ac:dyDescent="0.2">
      <c r="T265" s="212"/>
      <c r="U265" s="213"/>
      <c r="V265" s="213"/>
      <c r="W265" s="214"/>
      <c r="X265" s="214"/>
      <c r="Y265" s="214"/>
      <c r="Z265" s="214"/>
      <c r="AA265" s="215"/>
      <c r="AB265" s="215"/>
      <c r="AC265" s="215"/>
      <c r="AD265" s="216"/>
    </row>
    <row r="266" spans="20:30" x14ac:dyDescent="0.2">
      <c r="T266" s="212"/>
      <c r="U266" s="213"/>
      <c r="V266" s="213"/>
      <c r="W266" s="214"/>
      <c r="X266" s="214"/>
      <c r="Y266" s="214"/>
      <c r="Z266" s="214"/>
      <c r="AA266" s="215"/>
      <c r="AB266" s="215"/>
      <c r="AC266" s="215"/>
      <c r="AD266" s="216"/>
    </row>
    <row r="267" spans="20:30" x14ac:dyDescent="0.2">
      <c r="T267" s="212"/>
      <c r="U267" s="213"/>
      <c r="V267" s="213"/>
      <c r="W267" s="214"/>
      <c r="X267" s="214"/>
      <c r="Y267" s="214"/>
      <c r="Z267" s="214"/>
      <c r="AA267" s="215"/>
      <c r="AB267" s="215"/>
      <c r="AC267" s="215"/>
      <c r="AD267" s="216"/>
    </row>
    <row r="268" spans="20:30" x14ac:dyDescent="0.2">
      <c r="T268" s="212"/>
      <c r="U268" s="213"/>
      <c r="V268" s="213"/>
      <c r="W268" s="214"/>
      <c r="X268" s="214"/>
      <c r="Y268" s="214"/>
      <c r="Z268" s="214"/>
      <c r="AA268" s="215"/>
      <c r="AB268" s="215"/>
      <c r="AC268" s="215"/>
      <c r="AD268" s="216"/>
    </row>
    <row r="269" spans="20:30" x14ac:dyDescent="0.2">
      <c r="T269" s="212"/>
      <c r="U269" s="213"/>
      <c r="V269" s="213"/>
      <c r="W269" s="214"/>
      <c r="X269" s="214"/>
      <c r="Y269" s="214"/>
      <c r="Z269" s="214"/>
      <c r="AA269" s="215"/>
      <c r="AB269" s="215"/>
      <c r="AC269" s="215"/>
      <c r="AD269" s="216"/>
    </row>
    <row r="270" spans="20:30" x14ac:dyDescent="0.2">
      <c r="T270" s="212"/>
      <c r="U270" s="213"/>
      <c r="V270" s="213"/>
      <c r="W270" s="214"/>
      <c r="X270" s="214"/>
      <c r="Y270" s="214"/>
      <c r="Z270" s="214"/>
      <c r="AA270" s="215"/>
      <c r="AB270" s="215"/>
      <c r="AC270" s="215"/>
      <c r="AD270" s="216"/>
    </row>
    <row r="271" spans="20:30" x14ac:dyDescent="0.2">
      <c r="T271" s="212"/>
      <c r="U271" s="213"/>
      <c r="V271" s="213"/>
      <c r="W271" s="214"/>
      <c r="X271" s="214"/>
      <c r="Y271" s="214"/>
      <c r="Z271" s="214"/>
      <c r="AA271" s="215"/>
      <c r="AB271" s="215"/>
      <c r="AC271" s="215"/>
      <c r="AD271" s="216"/>
    </row>
    <row r="272" spans="20:30" x14ac:dyDescent="0.2">
      <c r="T272" s="212"/>
      <c r="U272" s="213"/>
      <c r="V272" s="213"/>
      <c r="W272" s="214"/>
      <c r="X272" s="214"/>
      <c r="Y272" s="214"/>
      <c r="Z272" s="214"/>
      <c r="AA272" s="215"/>
      <c r="AB272" s="215"/>
      <c r="AC272" s="215"/>
      <c r="AD272" s="216"/>
    </row>
    <row r="273" spans="20:30" x14ac:dyDescent="0.2">
      <c r="T273" s="212"/>
      <c r="U273" s="213"/>
      <c r="V273" s="213"/>
      <c r="W273" s="214"/>
      <c r="X273" s="214"/>
      <c r="Y273" s="214"/>
      <c r="Z273" s="214"/>
      <c r="AA273" s="215"/>
      <c r="AB273" s="215"/>
      <c r="AC273" s="215"/>
      <c r="AD273" s="216"/>
    </row>
    <row r="274" spans="20:30" x14ac:dyDescent="0.2">
      <c r="T274" s="212"/>
      <c r="U274" s="213"/>
      <c r="V274" s="213"/>
      <c r="W274" s="214"/>
      <c r="X274" s="214"/>
      <c r="Y274" s="214"/>
      <c r="Z274" s="214"/>
      <c r="AA274" s="215"/>
      <c r="AB274" s="215"/>
      <c r="AC274" s="215"/>
      <c r="AD274" s="216"/>
    </row>
    <row r="275" spans="20:30" x14ac:dyDescent="0.2">
      <c r="T275" s="212"/>
      <c r="U275" s="213"/>
      <c r="V275" s="213"/>
      <c r="W275" s="214"/>
      <c r="X275" s="214"/>
      <c r="Y275" s="214"/>
      <c r="Z275" s="214"/>
      <c r="AA275" s="215"/>
      <c r="AB275" s="215"/>
      <c r="AC275" s="215"/>
      <c r="AD275" s="216"/>
    </row>
    <row r="276" spans="20:30" x14ac:dyDescent="0.2">
      <c r="T276" s="212"/>
      <c r="U276" s="213"/>
      <c r="V276" s="213"/>
      <c r="W276" s="214"/>
      <c r="X276" s="214"/>
      <c r="Y276" s="214"/>
      <c r="Z276" s="214"/>
      <c r="AA276" s="215"/>
      <c r="AB276" s="215"/>
      <c r="AC276" s="215"/>
      <c r="AD276" s="216"/>
    </row>
    <row r="277" spans="20:30" x14ac:dyDescent="0.2">
      <c r="T277" s="212"/>
      <c r="U277" s="213"/>
      <c r="V277" s="213"/>
      <c r="W277" s="214"/>
      <c r="X277" s="214"/>
      <c r="Y277" s="214"/>
      <c r="Z277" s="214"/>
      <c r="AA277" s="215"/>
      <c r="AB277" s="215"/>
      <c r="AC277" s="215"/>
      <c r="AD277" s="216"/>
    </row>
    <row r="278" spans="20:30" x14ac:dyDescent="0.2">
      <c r="T278" s="212"/>
      <c r="U278" s="213"/>
      <c r="V278" s="213"/>
      <c r="W278" s="214"/>
      <c r="X278" s="214"/>
      <c r="Y278" s="214"/>
      <c r="Z278" s="214"/>
      <c r="AA278" s="215"/>
      <c r="AB278" s="215"/>
      <c r="AC278" s="215"/>
      <c r="AD278" s="216"/>
    </row>
    <row r="279" spans="20:30" x14ac:dyDescent="0.2">
      <c r="T279" s="212"/>
      <c r="U279" s="213"/>
      <c r="V279" s="213"/>
      <c r="W279" s="214"/>
      <c r="X279" s="214"/>
      <c r="Y279" s="214"/>
      <c r="Z279" s="214"/>
      <c r="AA279" s="215"/>
      <c r="AB279" s="215"/>
      <c r="AC279" s="215"/>
      <c r="AD279" s="216"/>
    </row>
    <row r="280" spans="20:30" x14ac:dyDescent="0.2">
      <c r="T280" s="212"/>
      <c r="U280" s="213"/>
      <c r="V280" s="213"/>
      <c r="W280" s="214"/>
      <c r="X280" s="214"/>
      <c r="Y280" s="214"/>
      <c r="Z280" s="214"/>
      <c r="AA280" s="215"/>
      <c r="AB280" s="215"/>
      <c r="AC280" s="215"/>
      <c r="AD280" s="216"/>
    </row>
    <row r="281" spans="20:30" x14ac:dyDescent="0.2">
      <c r="T281" s="212"/>
      <c r="U281" s="213"/>
      <c r="V281" s="213"/>
      <c r="W281" s="214"/>
      <c r="X281" s="214"/>
      <c r="Y281" s="214"/>
      <c r="Z281" s="214"/>
      <c r="AA281" s="215"/>
      <c r="AB281" s="215"/>
      <c r="AC281" s="215"/>
      <c r="AD281" s="216"/>
    </row>
    <row r="282" spans="20:30" x14ac:dyDescent="0.2">
      <c r="T282" s="212"/>
      <c r="U282" s="213"/>
      <c r="V282" s="213"/>
      <c r="W282" s="214"/>
      <c r="X282" s="214"/>
      <c r="Y282" s="214"/>
      <c r="Z282" s="214"/>
      <c r="AA282" s="215"/>
      <c r="AB282" s="215"/>
      <c r="AC282" s="215"/>
      <c r="AD282" s="216"/>
    </row>
    <row r="283" spans="20:30" x14ac:dyDescent="0.2">
      <c r="T283" s="212"/>
      <c r="U283" s="213"/>
      <c r="V283" s="213"/>
      <c r="W283" s="214"/>
      <c r="X283" s="214"/>
      <c r="Y283" s="214"/>
      <c r="Z283" s="214"/>
      <c r="AA283" s="215"/>
      <c r="AB283" s="215"/>
      <c r="AC283" s="215"/>
      <c r="AD283" s="216"/>
    </row>
    <row r="284" spans="20:30" x14ac:dyDescent="0.2">
      <c r="T284" s="212"/>
      <c r="U284" s="213"/>
      <c r="V284" s="213"/>
      <c r="W284" s="214"/>
      <c r="X284" s="214"/>
      <c r="Y284" s="214"/>
      <c r="Z284" s="214"/>
      <c r="AA284" s="215"/>
      <c r="AB284" s="215"/>
      <c r="AC284" s="215"/>
      <c r="AD284" s="216"/>
    </row>
    <row r="285" spans="20:30" x14ac:dyDescent="0.2">
      <c r="T285" s="212"/>
      <c r="U285" s="213"/>
      <c r="V285" s="213"/>
      <c r="W285" s="214"/>
      <c r="X285" s="214"/>
      <c r="Y285" s="214"/>
      <c r="Z285" s="214"/>
      <c r="AA285" s="215"/>
      <c r="AB285" s="215"/>
      <c r="AC285" s="215"/>
      <c r="AD285" s="216"/>
    </row>
    <row r="286" spans="20:30" x14ac:dyDescent="0.2">
      <c r="T286" s="212"/>
      <c r="U286" s="213"/>
      <c r="V286" s="213"/>
      <c r="W286" s="214"/>
      <c r="X286" s="214"/>
      <c r="Y286" s="214"/>
      <c r="Z286" s="214"/>
      <c r="AA286" s="215"/>
      <c r="AB286" s="215"/>
      <c r="AC286" s="215"/>
      <c r="AD286" s="216"/>
    </row>
    <row r="287" spans="20:30" x14ac:dyDescent="0.2">
      <c r="T287" s="212"/>
      <c r="U287" s="213"/>
      <c r="V287" s="213"/>
      <c r="W287" s="214"/>
      <c r="X287" s="214"/>
      <c r="Y287" s="214"/>
      <c r="Z287" s="214"/>
      <c r="AA287" s="215"/>
      <c r="AB287" s="215"/>
      <c r="AC287" s="215"/>
      <c r="AD287" s="216"/>
    </row>
    <row r="288" spans="20:30" x14ac:dyDescent="0.2">
      <c r="T288" s="212"/>
      <c r="U288" s="213"/>
      <c r="V288" s="213"/>
      <c r="W288" s="214"/>
      <c r="X288" s="214"/>
      <c r="Y288" s="214"/>
      <c r="Z288" s="214"/>
      <c r="AA288" s="215"/>
      <c r="AB288" s="215"/>
      <c r="AC288" s="215"/>
      <c r="AD288" s="216"/>
    </row>
    <row r="289" spans="20:30" x14ac:dyDescent="0.2">
      <c r="T289" s="212"/>
      <c r="U289" s="213"/>
      <c r="V289" s="213"/>
      <c r="W289" s="214"/>
      <c r="X289" s="214"/>
      <c r="Y289" s="214"/>
      <c r="Z289" s="214"/>
      <c r="AA289" s="215"/>
      <c r="AB289" s="215"/>
      <c r="AC289" s="215"/>
      <c r="AD289" s="216"/>
    </row>
    <row r="290" spans="20:30" x14ac:dyDescent="0.2">
      <c r="T290" s="212"/>
      <c r="U290" s="213"/>
      <c r="V290" s="213"/>
      <c r="W290" s="214"/>
      <c r="X290" s="214"/>
      <c r="Y290" s="214"/>
      <c r="Z290" s="214"/>
      <c r="AA290" s="215"/>
      <c r="AB290" s="215"/>
      <c r="AC290" s="215"/>
      <c r="AD290" s="216"/>
    </row>
    <row r="291" spans="20:30" x14ac:dyDescent="0.2">
      <c r="T291" s="212"/>
      <c r="U291" s="213"/>
      <c r="V291" s="213"/>
      <c r="W291" s="214"/>
      <c r="X291" s="214"/>
      <c r="Y291" s="214"/>
      <c r="Z291" s="214"/>
      <c r="AA291" s="215"/>
      <c r="AB291" s="215"/>
      <c r="AC291" s="215"/>
      <c r="AD291" s="216"/>
    </row>
    <row r="292" spans="20:30" x14ac:dyDescent="0.2">
      <c r="T292" s="212"/>
      <c r="U292" s="213"/>
      <c r="V292" s="213"/>
      <c r="W292" s="214"/>
      <c r="X292" s="214"/>
      <c r="Y292" s="214"/>
      <c r="Z292" s="214"/>
      <c r="AA292" s="215"/>
      <c r="AB292" s="215"/>
      <c r="AC292" s="215"/>
      <c r="AD292" s="216"/>
    </row>
    <row r="293" spans="20:30" x14ac:dyDescent="0.2">
      <c r="T293" s="212"/>
      <c r="U293" s="213"/>
      <c r="V293" s="213"/>
      <c r="W293" s="214"/>
      <c r="X293" s="214"/>
      <c r="Y293" s="214"/>
      <c r="Z293" s="214"/>
      <c r="AA293" s="215"/>
      <c r="AB293" s="215"/>
      <c r="AC293" s="215"/>
      <c r="AD293" s="216"/>
    </row>
    <row r="294" spans="20:30" x14ac:dyDescent="0.2">
      <c r="T294" s="212"/>
      <c r="U294" s="213"/>
      <c r="V294" s="213"/>
      <c r="W294" s="214"/>
      <c r="X294" s="214"/>
      <c r="Y294" s="214"/>
      <c r="Z294" s="214"/>
      <c r="AA294" s="215"/>
      <c r="AB294" s="215"/>
      <c r="AC294" s="215"/>
      <c r="AD294" s="216"/>
    </row>
    <row r="295" spans="20:30" x14ac:dyDescent="0.2">
      <c r="T295" s="212"/>
      <c r="U295" s="213"/>
      <c r="V295" s="213"/>
      <c r="W295" s="214"/>
      <c r="X295" s="214"/>
      <c r="Y295" s="214"/>
      <c r="Z295" s="214"/>
      <c r="AA295" s="215"/>
      <c r="AB295" s="215"/>
      <c r="AC295" s="215"/>
      <c r="AD295" s="216"/>
    </row>
    <row r="296" spans="20:30" x14ac:dyDescent="0.2">
      <c r="T296" s="212"/>
      <c r="U296" s="213"/>
      <c r="V296" s="213"/>
      <c r="W296" s="214"/>
      <c r="X296" s="214"/>
      <c r="Y296" s="214"/>
      <c r="Z296" s="214"/>
      <c r="AA296" s="215"/>
      <c r="AB296" s="215"/>
      <c r="AC296" s="215"/>
      <c r="AD296" s="216"/>
    </row>
    <row r="297" spans="20:30" x14ac:dyDescent="0.2">
      <c r="T297" s="212"/>
      <c r="U297" s="213"/>
      <c r="V297" s="213"/>
      <c r="W297" s="214"/>
      <c r="X297" s="214"/>
      <c r="Y297" s="214"/>
      <c r="Z297" s="214"/>
      <c r="AA297" s="215"/>
      <c r="AB297" s="215"/>
      <c r="AC297" s="215"/>
      <c r="AD297" s="216"/>
    </row>
    <row r="298" spans="20:30" x14ac:dyDescent="0.2">
      <c r="T298" s="212"/>
      <c r="U298" s="213"/>
      <c r="V298" s="213"/>
      <c r="W298" s="214"/>
      <c r="X298" s="214"/>
      <c r="Y298" s="214"/>
      <c r="Z298" s="214"/>
      <c r="AA298" s="215"/>
      <c r="AB298" s="215"/>
      <c r="AC298" s="215"/>
      <c r="AD298" s="216"/>
    </row>
    <row r="299" spans="20:30" x14ac:dyDescent="0.2">
      <c r="T299" s="212"/>
      <c r="U299" s="213"/>
      <c r="V299" s="213"/>
      <c r="W299" s="214"/>
      <c r="X299" s="214"/>
      <c r="Y299" s="214"/>
      <c r="Z299" s="214"/>
      <c r="AA299" s="215"/>
      <c r="AB299" s="215"/>
      <c r="AC299" s="215"/>
      <c r="AD299" s="216"/>
    </row>
    <row r="300" spans="20:30" x14ac:dyDescent="0.2">
      <c r="T300" s="212"/>
      <c r="U300" s="213"/>
      <c r="V300" s="213"/>
      <c r="W300" s="214"/>
      <c r="X300" s="214"/>
      <c r="Y300" s="214"/>
      <c r="Z300" s="214"/>
      <c r="AA300" s="215"/>
      <c r="AB300" s="215"/>
      <c r="AC300" s="215"/>
      <c r="AD300" s="216"/>
    </row>
    <row r="301" spans="20:30" x14ac:dyDescent="0.2">
      <c r="T301" s="212"/>
      <c r="U301" s="213"/>
      <c r="V301" s="213"/>
      <c r="W301" s="214"/>
      <c r="X301" s="214"/>
      <c r="Y301" s="214"/>
      <c r="Z301" s="214"/>
      <c r="AA301" s="215"/>
      <c r="AB301" s="215"/>
      <c r="AC301" s="215"/>
      <c r="AD301" s="216"/>
    </row>
    <row r="302" spans="20:30" x14ac:dyDescent="0.2">
      <c r="T302" s="212"/>
      <c r="U302" s="213"/>
      <c r="V302" s="213"/>
      <c r="W302" s="214"/>
      <c r="X302" s="214"/>
      <c r="Y302" s="214"/>
      <c r="Z302" s="214"/>
      <c r="AA302" s="215"/>
      <c r="AB302" s="215"/>
      <c r="AC302" s="215"/>
      <c r="AD302" s="216"/>
    </row>
    <row r="303" spans="20:30" x14ac:dyDescent="0.2">
      <c r="T303" s="212"/>
      <c r="U303" s="213"/>
      <c r="V303" s="213"/>
      <c r="W303" s="214"/>
      <c r="X303" s="214"/>
      <c r="Y303" s="214"/>
      <c r="Z303" s="214"/>
      <c r="AA303" s="215"/>
      <c r="AB303" s="215"/>
      <c r="AC303" s="215"/>
      <c r="AD303" s="216"/>
    </row>
    <row r="304" spans="20:30" x14ac:dyDescent="0.2">
      <c r="T304" s="212"/>
      <c r="U304" s="213"/>
      <c r="V304" s="213"/>
      <c r="W304" s="214"/>
      <c r="X304" s="214"/>
      <c r="Y304" s="214"/>
      <c r="Z304" s="214"/>
      <c r="AA304" s="215"/>
      <c r="AB304" s="215"/>
      <c r="AC304" s="215"/>
      <c r="AD304" s="216"/>
    </row>
    <row r="305" spans="20:30" x14ac:dyDescent="0.2">
      <c r="T305" s="212"/>
      <c r="U305" s="213"/>
      <c r="V305" s="213"/>
      <c r="W305" s="214"/>
      <c r="X305" s="214"/>
      <c r="Y305" s="214"/>
      <c r="Z305" s="214"/>
      <c r="AA305" s="215"/>
      <c r="AB305" s="215"/>
      <c r="AC305" s="215"/>
      <c r="AD305" s="216"/>
    </row>
    <row r="306" spans="20:30" x14ac:dyDescent="0.2">
      <c r="T306" s="212"/>
      <c r="U306" s="213"/>
      <c r="V306" s="213"/>
      <c r="W306" s="214"/>
      <c r="X306" s="214"/>
      <c r="Y306" s="214"/>
      <c r="Z306" s="214"/>
      <c r="AA306" s="215"/>
      <c r="AB306" s="215"/>
      <c r="AC306" s="215"/>
      <c r="AD306" s="216"/>
    </row>
    <row r="307" spans="20:30" x14ac:dyDescent="0.2">
      <c r="T307" s="212"/>
      <c r="U307" s="213"/>
      <c r="V307" s="213"/>
      <c r="W307" s="214"/>
      <c r="X307" s="214"/>
      <c r="Y307" s="214"/>
      <c r="Z307" s="214"/>
      <c r="AA307" s="215"/>
      <c r="AB307" s="215"/>
      <c r="AC307" s="215"/>
      <c r="AD307" s="216"/>
    </row>
    <row r="308" spans="20:30" x14ac:dyDescent="0.2">
      <c r="T308" s="212"/>
      <c r="U308" s="213"/>
      <c r="V308" s="213"/>
      <c r="W308" s="214"/>
      <c r="X308" s="214"/>
      <c r="Y308" s="214"/>
      <c r="Z308" s="214"/>
      <c r="AA308" s="215"/>
      <c r="AB308" s="215"/>
      <c r="AC308" s="215"/>
      <c r="AD308" s="216"/>
    </row>
    <row r="309" spans="20:30" x14ac:dyDescent="0.2">
      <c r="T309" s="212"/>
      <c r="U309" s="213"/>
      <c r="V309" s="213"/>
      <c r="W309" s="214"/>
      <c r="X309" s="214"/>
      <c r="Y309" s="214"/>
      <c r="Z309" s="214"/>
      <c r="AA309" s="215"/>
      <c r="AB309" s="215"/>
      <c r="AC309" s="215"/>
      <c r="AD309" s="216"/>
    </row>
    <row r="310" spans="20:30" x14ac:dyDescent="0.2">
      <c r="T310" s="212"/>
      <c r="U310" s="213"/>
      <c r="V310" s="213"/>
      <c r="W310" s="214"/>
      <c r="X310" s="214"/>
      <c r="Y310" s="214"/>
      <c r="Z310" s="214"/>
      <c r="AA310" s="215"/>
      <c r="AB310" s="215"/>
      <c r="AC310" s="215"/>
      <c r="AD310" s="216"/>
    </row>
    <row r="311" spans="20:30" x14ac:dyDescent="0.2">
      <c r="T311" s="212"/>
      <c r="U311" s="213"/>
      <c r="V311" s="213"/>
      <c r="W311" s="214"/>
      <c r="X311" s="214"/>
      <c r="Y311" s="214"/>
      <c r="Z311" s="214"/>
      <c r="AA311" s="215"/>
      <c r="AB311" s="215"/>
      <c r="AC311" s="215"/>
      <c r="AD311" s="216"/>
    </row>
    <row r="312" spans="20:30" x14ac:dyDescent="0.2">
      <c r="T312" s="212"/>
      <c r="U312" s="213"/>
      <c r="V312" s="213"/>
      <c r="W312" s="214"/>
      <c r="X312" s="214"/>
      <c r="Y312" s="214"/>
      <c r="Z312" s="214"/>
      <c r="AA312" s="215"/>
      <c r="AB312" s="215"/>
      <c r="AC312" s="215"/>
      <c r="AD312" s="216"/>
    </row>
    <row r="313" spans="20:30" x14ac:dyDescent="0.2">
      <c r="T313" s="212"/>
      <c r="U313" s="213"/>
      <c r="V313" s="213"/>
      <c r="W313" s="214"/>
      <c r="X313" s="214"/>
      <c r="Y313" s="214"/>
      <c r="Z313" s="214"/>
      <c r="AA313" s="215"/>
      <c r="AB313" s="215"/>
      <c r="AC313" s="215"/>
      <c r="AD313" s="216"/>
    </row>
    <row r="314" spans="20:30" x14ac:dyDescent="0.2">
      <c r="T314" s="212"/>
      <c r="U314" s="213"/>
      <c r="V314" s="213"/>
      <c r="W314" s="214"/>
      <c r="X314" s="214"/>
      <c r="Y314" s="214"/>
      <c r="Z314" s="214"/>
      <c r="AA314" s="215"/>
      <c r="AB314" s="215"/>
      <c r="AC314" s="215"/>
      <c r="AD314" s="216"/>
    </row>
    <row r="315" spans="20:30" x14ac:dyDescent="0.2">
      <c r="T315" s="212"/>
      <c r="U315" s="213"/>
      <c r="V315" s="213"/>
      <c r="W315" s="214"/>
      <c r="X315" s="214"/>
      <c r="Y315" s="214"/>
      <c r="Z315" s="214"/>
      <c r="AA315" s="215"/>
      <c r="AB315" s="215"/>
      <c r="AC315" s="215"/>
      <c r="AD315" s="216"/>
    </row>
    <row r="316" spans="20:30" x14ac:dyDescent="0.2">
      <c r="T316" s="212"/>
      <c r="U316" s="213"/>
      <c r="V316" s="213"/>
      <c r="W316" s="214"/>
      <c r="X316" s="214"/>
      <c r="Y316" s="214"/>
      <c r="Z316" s="214"/>
      <c r="AA316" s="215"/>
      <c r="AB316" s="215"/>
      <c r="AC316" s="215"/>
      <c r="AD316" s="216"/>
    </row>
    <row r="317" spans="20:30" x14ac:dyDescent="0.2">
      <c r="T317" s="212"/>
      <c r="U317" s="213"/>
      <c r="V317" s="213"/>
      <c r="W317" s="214"/>
      <c r="X317" s="214"/>
      <c r="Y317" s="214"/>
      <c r="Z317" s="214"/>
      <c r="AA317" s="215"/>
      <c r="AB317" s="215"/>
      <c r="AC317" s="215"/>
      <c r="AD317" s="216"/>
    </row>
    <row r="318" spans="20:30" x14ac:dyDescent="0.2">
      <c r="T318" s="212"/>
      <c r="U318" s="213"/>
      <c r="V318" s="213"/>
      <c r="W318" s="214"/>
      <c r="X318" s="214"/>
      <c r="Y318" s="214"/>
      <c r="Z318" s="214"/>
      <c r="AA318" s="215"/>
      <c r="AB318" s="215"/>
      <c r="AC318" s="215"/>
      <c r="AD318" s="216"/>
    </row>
    <row r="319" spans="20:30" x14ac:dyDescent="0.2">
      <c r="T319" s="212"/>
      <c r="U319" s="213"/>
      <c r="V319" s="213"/>
      <c r="W319" s="214"/>
      <c r="X319" s="214"/>
      <c r="Y319" s="214"/>
      <c r="Z319" s="214"/>
      <c r="AA319" s="215"/>
      <c r="AB319" s="215"/>
      <c r="AC319" s="215"/>
      <c r="AD319" s="216"/>
    </row>
    <row r="320" spans="20:30" x14ac:dyDescent="0.2">
      <c r="T320" s="212"/>
      <c r="U320" s="213"/>
      <c r="V320" s="213"/>
      <c r="W320" s="214"/>
      <c r="X320" s="214"/>
      <c r="Y320" s="214"/>
      <c r="Z320" s="214"/>
      <c r="AA320" s="215"/>
      <c r="AB320" s="215"/>
      <c r="AC320" s="215"/>
      <c r="AD320" s="216"/>
    </row>
    <row r="321" spans="20:30" x14ac:dyDescent="0.2">
      <c r="T321" s="212"/>
      <c r="U321" s="213"/>
      <c r="V321" s="213"/>
      <c r="W321" s="214"/>
      <c r="X321" s="214"/>
      <c r="Y321" s="214"/>
      <c r="Z321" s="214"/>
      <c r="AA321" s="215"/>
      <c r="AB321" s="215"/>
      <c r="AC321" s="215"/>
      <c r="AD321" s="216"/>
    </row>
    <row r="322" spans="20:30" x14ac:dyDescent="0.2">
      <c r="T322" s="212"/>
      <c r="U322" s="213"/>
      <c r="V322" s="213"/>
      <c r="W322" s="214"/>
      <c r="X322" s="214"/>
      <c r="Y322" s="214"/>
      <c r="Z322" s="214"/>
      <c r="AA322" s="215"/>
      <c r="AB322" s="215"/>
      <c r="AC322" s="215"/>
      <c r="AD322" s="216"/>
    </row>
    <row r="323" spans="20:30" x14ac:dyDescent="0.2">
      <c r="T323" s="212"/>
      <c r="U323" s="213"/>
      <c r="V323" s="213"/>
      <c r="W323" s="214"/>
      <c r="X323" s="214"/>
      <c r="Y323" s="214"/>
      <c r="Z323" s="214"/>
      <c r="AA323" s="215"/>
      <c r="AB323" s="215"/>
      <c r="AC323" s="215"/>
      <c r="AD323" s="216"/>
    </row>
    <row r="324" spans="20:30" x14ac:dyDescent="0.2">
      <c r="T324" s="212"/>
      <c r="U324" s="213"/>
      <c r="V324" s="213"/>
      <c r="W324" s="214"/>
      <c r="X324" s="214"/>
      <c r="Y324" s="214"/>
      <c r="Z324" s="214"/>
      <c r="AA324" s="215"/>
      <c r="AB324" s="215"/>
      <c r="AC324" s="215"/>
      <c r="AD324" s="216"/>
    </row>
    <row r="325" spans="20:30" x14ac:dyDescent="0.2">
      <c r="T325" s="212"/>
      <c r="U325" s="213"/>
      <c r="V325" s="213"/>
      <c r="W325" s="214"/>
      <c r="X325" s="214"/>
      <c r="Y325" s="214"/>
      <c r="Z325" s="214"/>
      <c r="AA325" s="215"/>
      <c r="AB325" s="215"/>
      <c r="AC325" s="215"/>
      <c r="AD325" s="216"/>
    </row>
    <row r="326" spans="20:30" x14ac:dyDescent="0.2">
      <c r="T326" s="212"/>
      <c r="U326" s="213"/>
      <c r="V326" s="213"/>
      <c r="W326" s="214"/>
      <c r="X326" s="214"/>
      <c r="Y326" s="214"/>
      <c r="Z326" s="214"/>
      <c r="AA326" s="215"/>
      <c r="AB326" s="215"/>
      <c r="AC326" s="215"/>
      <c r="AD326" s="216"/>
    </row>
    <row r="327" spans="20:30" x14ac:dyDescent="0.2">
      <c r="T327" s="212"/>
      <c r="U327" s="213"/>
      <c r="V327" s="213"/>
      <c r="W327" s="214"/>
      <c r="X327" s="214"/>
      <c r="Y327" s="214"/>
      <c r="Z327" s="214"/>
      <c r="AA327" s="215"/>
      <c r="AB327" s="215"/>
      <c r="AC327" s="215"/>
      <c r="AD327" s="216"/>
    </row>
    <row r="328" spans="20:30" x14ac:dyDescent="0.2">
      <c r="T328" s="212"/>
      <c r="U328" s="213"/>
      <c r="V328" s="213"/>
      <c r="W328" s="214"/>
      <c r="X328" s="214"/>
      <c r="Y328" s="214"/>
      <c r="Z328" s="214"/>
      <c r="AA328" s="215"/>
      <c r="AB328" s="215"/>
      <c r="AC328" s="215"/>
      <c r="AD328" s="216"/>
    </row>
    <row r="329" spans="20:30" x14ac:dyDescent="0.2">
      <c r="T329" s="212"/>
      <c r="U329" s="213"/>
      <c r="V329" s="213"/>
      <c r="W329" s="214"/>
      <c r="X329" s="214"/>
      <c r="Y329" s="214"/>
      <c r="Z329" s="214"/>
      <c r="AA329" s="215"/>
      <c r="AB329" s="215"/>
      <c r="AC329" s="215"/>
      <c r="AD329" s="216"/>
    </row>
    <row r="330" spans="20:30" x14ac:dyDescent="0.2">
      <c r="T330" s="212"/>
      <c r="U330" s="213"/>
      <c r="V330" s="213"/>
      <c r="W330" s="214"/>
      <c r="X330" s="214"/>
      <c r="Y330" s="214"/>
      <c r="Z330" s="214"/>
      <c r="AA330" s="215"/>
      <c r="AB330" s="215"/>
      <c r="AC330" s="215"/>
      <c r="AD330" s="216"/>
    </row>
    <row r="331" spans="20:30" x14ac:dyDescent="0.2">
      <c r="T331" s="212"/>
      <c r="U331" s="213"/>
      <c r="V331" s="213"/>
      <c r="W331" s="214"/>
      <c r="X331" s="214"/>
      <c r="Y331" s="214"/>
      <c r="Z331" s="214"/>
      <c r="AA331" s="215"/>
      <c r="AB331" s="215"/>
      <c r="AC331" s="215"/>
      <c r="AD331" s="216"/>
    </row>
    <row r="332" spans="20:30" x14ac:dyDescent="0.2">
      <c r="T332" s="212"/>
      <c r="U332" s="213"/>
      <c r="V332" s="213"/>
      <c r="W332" s="214"/>
      <c r="X332" s="214"/>
      <c r="Y332" s="214"/>
      <c r="Z332" s="214"/>
      <c r="AA332" s="215"/>
      <c r="AB332" s="215"/>
      <c r="AC332" s="215"/>
      <c r="AD332" s="216"/>
    </row>
    <row r="333" spans="20:30" x14ac:dyDescent="0.2">
      <c r="T333" s="212"/>
      <c r="U333" s="213"/>
      <c r="V333" s="213"/>
      <c r="W333" s="214"/>
      <c r="X333" s="214"/>
      <c r="Y333" s="214"/>
      <c r="Z333" s="214"/>
      <c r="AA333" s="215"/>
      <c r="AB333" s="215"/>
      <c r="AC333" s="215"/>
      <c r="AD333" s="216"/>
    </row>
    <row r="334" spans="20:30" x14ac:dyDescent="0.2">
      <c r="T334" s="212"/>
      <c r="U334" s="213"/>
      <c r="V334" s="213"/>
      <c r="W334" s="214"/>
      <c r="X334" s="214"/>
      <c r="Y334" s="214"/>
      <c r="Z334" s="214"/>
      <c r="AA334" s="215"/>
      <c r="AB334" s="215"/>
      <c r="AC334" s="215"/>
      <c r="AD334" s="216"/>
    </row>
    <row r="335" spans="20:30" x14ac:dyDescent="0.2">
      <c r="T335" s="212"/>
      <c r="U335" s="213"/>
      <c r="V335" s="213"/>
      <c r="W335" s="214"/>
      <c r="X335" s="214"/>
      <c r="Y335" s="214"/>
      <c r="Z335" s="214"/>
      <c r="AA335" s="215"/>
      <c r="AB335" s="215"/>
      <c r="AC335" s="215"/>
      <c r="AD335" s="216"/>
    </row>
    <row r="336" spans="20:30" x14ac:dyDescent="0.2">
      <c r="T336" s="212"/>
      <c r="U336" s="213"/>
      <c r="V336" s="213"/>
      <c r="W336" s="214"/>
      <c r="X336" s="214"/>
      <c r="Y336" s="214"/>
      <c r="Z336" s="214"/>
      <c r="AA336" s="215"/>
      <c r="AB336" s="215"/>
      <c r="AC336" s="215"/>
      <c r="AD336" s="216"/>
    </row>
    <row r="337" spans="20:30" x14ac:dyDescent="0.2">
      <c r="T337" s="212"/>
      <c r="U337" s="213"/>
      <c r="V337" s="213"/>
      <c r="W337" s="214"/>
      <c r="X337" s="214"/>
      <c r="Y337" s="214"/>
      <c r="Z337" s="214"/>
      <c r="AA337" s="215"/>
      <c r="AB337" s="215"/>
      <c r="AC337" s="215"/>
      <c r="AD337" s="216"/>
    </row>
    <row r="338" spans="20:30" x14ac:dyDescent="0.2">
      <c r="T338" s="212"/>
      <c r="U338" s="213"/>
      <c r="V338" s="213"/>
      <c r="W338" s="214"/>
      <c r="X338" s="214"/>
      <c r="Y338" s="214"/>
      <c r="Z338" s="214"/>
      <c r="AA338" s="215"/>
      <c r="AB338" s="215"/>
      <c r="AC338" s="215"/>
      <c r="AD338" s="216"/>
    </row>
    <row r="339" spans="20:30" x14ac:dyDescent="0.2">
      <c r="T339" s="212"/>
      <c r="U339" s="213"/>
      <c r="V339" s="213"/>
      <c r="W339" s="214"/>
      <c r="X339" s="214"/>
      <c r="Y339" s="214"/>
      <c r="Z339" s="214"/>
      <c r="AA339" s="215"/>
      <c r="AB339" s="215"/>
      <c r="AC339" s="215"/>
      <c r="AD339" s="216"/>
    </row>
    <row r="340" spans="20:30" x14ac:dyDescent="0.2">
      <c r="T340" s="212"/>
      <c r="U340" s="213"/>
      <c r="V340" s="213"/>
      <c r="W340" s="214"/>
      <c r="X340" s="214"/>
      <c r="Y340" s="214"/>
      <c r="Z340" s="214"/>
      <c r="AA340" s="215"/>
      <c r="AB340" s="215"/>
      <c r="AC340" s="215"/>
      <c r="AD340" s="216"/>
    </row>
    <row r="341" spans="20:30" x14ac:dyDescent="0.2">
      <c r="T341" s="212"/>
      <c r="U341" s="213"/>
      <c r="V341" s="213"/>
      <c r="W341" s="214"/>
      <c r="X341" s="214"/>
      <c r="Y341" s="214"/>
      <c r="Z341" s="214"/>
      <c r="AA341" s="215"/>
      <c r="AB341" s="215"/>
      <c r="AC341" s="215"/>
      <c r="AD341" s="216"/>
    </row>
    <row r="342" spans="20:30" x14ac:dyDescent="0.2">
      <c r="T342" s="212"/>
      <c r="U342" s="213"/>
      <c r="V342" s="213"/>
      <c r="W342" s="214"/>
      <c r="X342" s="214"/>
      <c r="Y342" s="214"/>
      <c r="Z342" s="214"/>
      <c r="AA342" s="215"/>
      <c r="AB342" s="215"/>
      <c r="AC342" s="215"/>
      <c r="AD342" s="216"/>
    </row>
    <row r="343" spans="20:30" x14ac:dyDescent="0.2">
      <c r="T343" s="212"/>
      <c r="U343" s="213"/>
      <c r="V343" s="213"/>
      <c r="W343" s="214"/>
      <c r="X343" s="214"/>
      <c r="Y343" s="214"/>
      <c r="Z343" s="214"/>
      <c r="AA343" s="215"/>
      <c r="AB343" s="215"/>
      <c r="AC343" s="215"/>
      <c r="AD343" s="216"/>
    </row>
    <row r="344" spans="20:30" x14ac:dyDescent="0.2">
      <c r="T344" s="212"/>
      <c r="U344" s="213"/>
      <c r="V344" s="213"/>
      <c r="W344" s="214"/>
      <c r="X344" s="214"/>
      <c r="Y344" s="214"/>
      <c r="Z344" s="214"/>
      <c r="AA344" s="215"/>
      <c r="AB344" s="215"/>
      <c r="AC344" s="215"/>
      <c r="AD344" s="216"/>
    </row>
    <row r="345" spans="20:30" x14ac:dyDescent="0.2">
      <c r="T345" s="212"/>
      <c r="U345" s="213"/>
      <c r="V345" s="213"/>
      <c r="W345" s="214"/>
      <c r="X345" s="214"/>
      <c r="Y345" s="214"/>
      <c r="Z345" s="214"/>
      <c r="AA345" s="215"/>
      <c r="AB345" s="215"/>
      <c r="AC345" s="215"/>
      <c r="AD345" s="216"/>
    </row>
    <row r="346" spans="20:30" x14ac:dyDescent="0.2">
      <c r="T346" s="212"/>
      <c r="U346" s="213"/>
      <c r="V346" s="213"/>
      <c r="W346" s="214"/>
      <c r="X346" s="214"/>
      <c r="Y346" s="214"/>
      <c r="Z346" s="214"/>
      <c r="AA346" s="215"/>
      <c r="AB346" s="215"/>
      <c r="AC346" s="215"/>
      <c r="AD346" s="216"/>
    </row>
    <row r="347" spans="20:30" x14ac:dyDescent="0.2">
      <c r="T347" s="212"/>
      <c r="U347" s="213"/>
      <c r="V347" s="213"/>
      <c r="W347" s="214"/>
      <c r="X347" s="214"/>
      <c r="Y347" s="214"/>
      <c r="Z347" s="214"/>
      <c r="AA347" s="215"/>
      <c r="AB347" s="215"/>
      <c r="AC347" s="215"/>
      <c r="AD347" s="216"/>
    </row>
    <row r="348" spans="20:30" x14ac:dyDescent="0.2">
      <c r="T348" s="212"/>
      <c r="U348" s="213"/>
      <c r="V348" s="213"/>
      <c r="W348" s="214"/>
      <c r="X348" s="214"/>
      <c r="Y348" s="214"/>
      <c r="Z348" s="214"/>
      <c r="AA348" s="215"/>
      <c r="AB348" s="215"/>
      <c r="AC348" s="215"/>
      <c r="AD348" s="216"/>
    </row>
    <row r="349" spans="20:30" x14ac:dyDescent="0.2">
      <c r="T349" s="212"/>
      <c r="U349" s="213"/>
      <c r="V349" s="213"/>
      <c r="W349" s="214"/>
      <c r="X349" s="214"/>
      <c r="Y349" s="214"/>
      <c r="Z349" s="214"/>
      <c r="AA349" s="215"/>
      <c r="AB349" s="215"/>
      <c r="AC349" s="215"/>
      <c r="AD349" s="216"/>
    </row>
    <row r="350" spans="20:30" x14ac:dyDescent="0.2">
      <c r="T350" s="212"/>
      <c r="U350" s="213"/>
      <c r="V350" s="213"/>
      <c r="W350" s="214"/>
      <c r="X350" s="214"/>
      <c r="Y350" s="214"/>
      <c r="Z350" s="214"/>
      <c r="AA350" s="215"/>
      <c r="AB350" s="215"/>
      <c r="AC350" s="215"/>
      <c r="AD350" s="216"/>
    </row>
    <row r="351" spans="20:30" x14ac:dyDescent="0.2">
      <c r="T351" s="212"/>
      <c r="U351" s="213"/>
      <c r="V351" s="213"/>
      <c r="W351" s="214"/>
      <c r="X351" s="214"/>
      <c r="Y351" s="214"/>
      <c r="Z351" s="214"/>
      <c r="AA351" s="215"/>
      <c r="AB351" s="215"/>
      <c r="AC351" s="215"/>
      <c r="AD351" s="216"/>
    </row>
    <row r="352" spans="20:30" x14ac:dyDescent="0.2">
      <c r="T352" s="212"/>
      <c r="U352" s="213"/>
      <c r="V352" s="213"/>
      <c r="W352" s="214"/>
      <c r="X352" s="214"/>
      <c r="Y352" s="214"/>
      <c r="Z352" s="214"/>
      <c r="AA352" s="215"/>
      <c r="AB352" s="215"/>
      <c r="AC352" s="215"/>
      <c r="AD352" s="216"/>
    </row>
    <row r="353" spans="20:30" x14ac:dyDescent="0.2">
      <c r="T353" s="212"/>
      <c r="U353" s="213"/>
      <c r="V353" s="213"/>
      <c r="W353" s="214"/>
      <c r="X353" s="214"/>
      <c r="Y353" s="214"/>
      <c r="Z353" s="214"/>
      <c r="AA353" s="215"/>
      <c r="AB353" s="215"/>
      <c r="AC353" s="215"/>
      <c r="AD353" s="216"/>
    </row>
    <row r="354" spans="20:30" x14ac:dyDescent="0.2">
      <c r="T354" s="212"/>
      <c r="U354" s="213"/>
      <c r="V354" s="213"/>
      <c r="W354" s="214"/>
      <c r="X354" s="214"/>
      <c r="Y354" s="214"/>
      <c r="Z354" s="214"/>
      <c r="AA354" s="215"/>
      <c r="AB354" s="215"/>
      <c r="AC354" s="215"/>
      <c r="AD354" s="216"/>
    </row>
    <row r="355" spans="20:30" x14ac:dyDescent="0.2">
      <c r="T355" s="212"/>
      <c r="U355" s="213"/>
      <c r="V355" s="213"/>
      <c r="W355" s="214"/>
      <c r="X355" s="214"/>
      <c r="Y355" s="214"/>
      <c r="Z355" s="214"/>
      <c r="AA355" s="215"/>
      <c r="AB355" s="215"/>
      <c r="AC355" s="215"/>
      <c r="AD355" s="216"/>
    </row>
    <row r="356" spans="20:30" x14ac:dyDescent="0.2">
      <c r="T356" s="212"/>
      <c r="U356" s="213"/>
      <c r="V356" s="213"/>
      <c r="W356" s="214"/>
      <c r="X356" s="214"/>
      <c r="Y356" s="214"/>
      <c r="Z356" s="214"/>
      <c r="AA356" s="215"/>
      <c r="AB356" s="215"/>
      <c r="AC356" s="215"/>
      <c r="AD356" s="216"/>
    </row>
    <row r="357" spans="20:30" x14ac:dyDescent="0.2">
      <c r="T357" s="212"/>
      <c r="U357" s="213"/>
      <c r="V357" s="213"/>
      <c r="W357" s="214"/>
      <c r="X357" s="214"/>
      <c r="Y357" s="214"/>
      <c r="Z357" s="214"/>
      <c r="AA357" s="215"/>
      <c r="AB357" s="215"/>
      <c r="AC357" s="215"/>
      <c r="AD357" s="216"/>
    </row>
    <row r="358" spans="20:30" x14ac:dyDescent="0.2">
      <c r="T358" s="212"/>
      <c r="U358" s="213"/>
      <c r="V358" s="213"/>
      <c r="W358" s="214"/>
      <c r="X358" s="214"/>
      <c r="Y358" s="214"/>
      <c r="Z358" s="214"/>
      <c r="AA358" s="215"/>
      <c r="AB358" s="215"/>
      <c r="AC358" s="215"/>
      <c r="AD358" s="216"/>
    </row>
    <row r="359" spans="20:30" x14ac:dyDescent="0.2">
      <c r="T359" s="212"/>
      <c r="U359" s="213"/>
      <c r="V359" s="213"/>
      <c r="W359" s="214"/>
      <c r="X359" s="214"/>
      <c r="Y359" s="214"/>
      <c r="Z359" s="214"/>
      <c r="AA359" s="215"/>
      <c r="AB359" s="215"/>
      <c r="AC359" s="215"/>
      <c r="AD359" s="216"/>
    </row>
    <row r="360" spans="20:30" x14ac:dyDescent="0.2">
      <c r="T360" s="212"/>
      <c r="U360" s="213"/>
      <c r="V360" s="213"/>
      <c r="W360" s="214"/>
      <c r="X360" s="214"/>
      <c r="Y360" s="214"/>
      <c r="Z360" s="214"/>
      <c r="AA360" s="215"/>
      <c r="AB360" s="215"/>
      <c r="AC360" s="215"/>
      <c r="AD360" s="216"/>
    </row>
    <row r="361" spans="20:30" x14ac:dyDescent="0.2">
      <c r="T361" s="212"/>
      <c r="U361" s="213"/>
      <c r="V361" s="213"/>
      <c r="W361" s="214"/>
      <c r="X361" s="214"/>
      <c r="Y361" s="214"/>
      <c r="Z361" s="214"/>
      <c r="AA361" s="215"/>
      <c r="AB361" s="215"/>
      <c r="AC361" s="215"/>
      <c r="AD361" s="216"/>
    </row>
    <row r="362" spans="20:30" x14ac:dyDescent="0.2">
      <c r="T362" s="212"/>
      <c r="U362" s="213"/>
      <c r="V362" s="213"/>
      <c r="W362" s="214"/>
      <c r="X362" s="214"/>
      <c r="Y362" s="214"/>
      <c r="Z362" s="214"/>
      <c r="AA362" s="215"/>
      <c r="AB362" s="215"/>
      <c r="AC362" s="215"/>
      <c r="AD362" s="216"/>
    </row>
    <row r="363" spans="20:30" x14ac:dyDescent="0.2">
      <c r="T363" s="212"/>
      <c r="U363" s="213"/>
      <c r="V363" s="213"/>
      <c r="W363" s="214"/>
      <c r="X363" s="214"/>
      <c r="Y363" s="214"/>
      <c r="Z363" s="214"/>
      <c r="AA363" s="215"/>
      <c r="AB363" s="215"/>
      <c r="AC363" s="215"/>
      <c r="AD363" s="216"/>
    </row>
    <row r="364" spans="20:30" x14ac:dyDescent="0.2">
      <c r="T364" s="212"/>
      <c r="U364" s="213"/>
      <c r="V364" s="213"/>
      <c r="W364" s="214"/>
      <c r="X364" s="214"/>
      <c r="Y364" s="214"/>
      <c r="Z364" s="214"/>
      <c r="AA364" s="215"/>
      <c r="AB364" s="215"/>
      <c r="AC364" s="215"/>
      <c r="AD364" s="216"/>
    </row>
    <row r="365" spans="20:30" x14ac:dyDescent="0.2">
      <c r="T365" s="212"/>
      <c r="U365" s="213"/>
      <c r="V365" s="213"/>
      <c r="W365" s="214"/>
      <c r="X365" s="214"/>
      <c r="Y365" s="214"/>
      <c r="Z365" s="214"/>
      <c r="AA365" s="215"/>
      <c r="AB365" s="215"/>
      <c r="AC365" s="215"/>
      <c r="AD365" s="216"/>
    </row>
    <row r="366" spans="20:30" x14ac:dyDescent="0.2">
      <c r="T366" s="212"/>
      <c r="U366" s="213"/>
      <c r="V366" s="213"/>
      <c r="W366" s="214"/>
      <c r="X366" s="214"/>
      <c r="Y366" s="214"/>
      <c r="Z366" s="214"/>
      <c r="AA366" s="215"/>
      <c r="AB366" s="215"/>
      <c r="AC366" s="215"/>
      <c r="AD366" s="216"/>
    </row>
    <row r="367" spans="20:30" x14ac:dyDescent="0.2">
      <c r="T367" s="212"/>
      <c r="U367" s="213"/>
      <c r="V367" s="213"/>
      <c r="W367" s="214"/>
      <c r="X367" s="214"/>
      <c r="Y367" s="214"/>
      <c r="Z367" s="214"/>
      <c r="AA367" s="215"/>
      <c r="AB367" s="215"/>
      <c r="AC367" s="215"/>
      <c r="AD367" s="216"/>
    </row>
    <row r="368" spans="20:30" x14ac:dyDescent="0.2">
      <c r="T368" s="212"/>
      <c r="U368" s="213"/>
      <c r="V368" s="213"/>
      <c r="W368" s="214"/>
      <c r="X368" s="214"/>
      <c r="Y368" s="214"/>
      <c r="Z368" s="214"/>
      <c r="AA368" s="215"/>
      <c r="AB368" s="215"/>
      <c r="AC368" s="215"/>
      <c r="AD368" s="216"/>
    </row>
    <row r="369" spans="20:30" x14ac:dyDescent="0.2">
      <c r="T369" s="212"/>
      <c r="U369" s="213"/>
      <c r="V369" s="213"/>
      <c r="W369" s="214"/>
      <c r="X369" s="214"/>
      <c r="Y369" s="214"/>
      <c r="Z369" s="214"/>
      <c r="AA369" s="215"/>
      <c r="AB369" s="215"/>
      <c r="AC369" s="215"/>
      <c r="AD369" s="216"/>
    </row>
    <row r="370" spans="20:30" x14ac:dyDescent="0.2">
      <c r="T370" s="212"/>
      <c r="U370" s="213"/>
      <c r="V370" s="213"/>
      <c r="W370" s="214"/>
      <c r="X370" s="214"/>
      <c r="Y370" s="214"/>
      <c r="Z370" s="214"/>
      <c r="AA370" s="215"/>
      <c r="AB370" s="215"/>
      <c r="AC370" s="215"/>
      <c r="AD370" s="216"/>
    </row>
    <row r="371" spans="20:30" x14ac:dyDescent="0.2">
      <c r="T371" s="212"/>
      <c r="U371" s="213"/>
      <c r="V371" s="213"/>
      <c r="W371" s="214"/>
      <c r="X371" s="214"/>
      <c r="Y371" s="214"/>
      <c r="Z371" s="214"/>
      <c r="AA371" s="215"/>
      <c r="AB371" s="215"/>
      <c r="AC371" s="215"/>
      <c r="AD371" s="216"/>
    </row>
    <row r="372" spans="20:30" x14ac:dyDescent="0.2">
      <c r="T372" s="212"/>
      <c r="U372" s="213"/>
      <c r="V372" s="213"/>
      <c r="W372" s="214"/>
      <c r="X372" s="214"/>
      <c r="Y372" s="214"/>
      <c r="Z372" s="214"/>
      <c r="AA372" s="215"/>
      <c r="AB372" s="215"/>
      <c r="AC372" s="215"/>
      <c r="AD372" s="216"/>
    </row>
    <row r="373" spans="20:30" x14ac:dyDescent="0.2">
      <c r="T373" s="212"/>
      <c r="U373" s="213"/>
      <c r="V373" s="213"/>
      <c r="W373" s="214"/>
      <c r="X373" s="214"/>
      <c r="Y373" s="214"/>
      <c r="Z373" s="214"/>
      <c r="AA373" s="215"/>
      <c r="AB373" s="215"/>
      <c r="AC373" s="215"/>
      <c r="AD373" s="216"/>
    </row>
    <row r="374" spans="20:30" x14ac:dyDescent="0.2">
      <c r="T374" s="212"/>
      <c r="U374" s="213"/>
      <c r="V374" s="213"/>
      <c r="W374" s="214"/>
      <c r="X374" s="214"/>
      <c r="Y374" s="214"/>
      <c r="Z374" s="214"/>
      <c r="AA374" s="215"/>
      <c r="AB374" s="215"/>
      <c r="AC374" s="215"/>
      <c r="AD374" s="216"/>
    </row>
    <row r="375" spans="20:30" x14ac:dyDescent="0.2">
      <c r="T375" s="212"/>
      <c r="U375" s="213"/>
      <c r="V375" s="213"/>
      <c r="W375" s="214"/>
      <c r="X375" s="214"/>
      <c r="Y375" s="214"/>
      <c r="Z375" s="214"/>
      <c r="AA375" s="215"/>
      <c r="AB375" s="215"/>
      <c r="AC375" s="215"/>
      <c r="AD375" s="216"/>
    </row>
    <row r="376" spans="20:30" x14ac:dyDescent="0.2">
      <c r="T376" s="212"/>
      <c r="U376" s="213"/>
      <c r="V376" s="213"/>
      <c r="W376" s="214"/>
      <c r="X376" s="214"/>
      <c r="Y376" s="214"/>
      <c r="Z376" s="214"/>
      <c r="AA376" s="215"/>
      <c r="AB376" s="215"/>
      <c r="AC376" s="215"/>
      <c r="AD376" s="216"/>
    </row>
    <row r="377" spans="20:30" x14ac:dyDescent="0.2">
      <c r="T377" s="212"/>
      <c r="U377" s="213"/>
      <c r="V377" s="213"/>
      <c r="W377" s="214"/>
      <c r="X377" s="214"/>
      <c r="Y377" s="214"/>
      <c r="Z377" s="214"/>
      <c r="AA377" s="215"/>
      <c r="AB377" s="215"/>
      <c r="AC377" s="215"/>
      <c r="AD377" s="216"/>
    </row>
    <row r="378" spans="20:30" x14ac:dyDescent="0.2">
      <c r="T378" s="212"/>
      <c r="U378" s="213"/>
      <c r="V378" s="213"/>
      <c r="W378" s="214"/>
      <c r="X378" s="214"/>
      <c r="Y378" s="214"/>
      <c r="Z378" s="214"/>
      <c r="AA378" s="215"/>
      <c r="AB378" s="215"/>
      <c r="AC378" s="215"/>
      <c r="AD378" s="216"/>
    </row>
    <row r="379" spans="20:30" x14ac:dyDescent="0.2">
      <c r="T379" s="212"/>
      <c r="U379" s="213"/>
      <c r="V379" s="213"/>
      <c r="W379" s="214"/>
      <c r="X379" s="214"/>
      <c r="Y379" s="214"/>
      <c r="Z379" s="214"/>
      <c r="AA379" s="215"/>
      <c r="AB379" s="215"/>
      <c r="AC379" s="215"/>
      <c r="AD379" s="216"/>
    </row>
    <row r="380" spans="20:30" x14ac:dyDescent="0.2">
      <c r="T380" s="212"/>
      <c r="U380" s="213"/>
      <c r="V380" s="213"/>
      <c r="W380" s="214"/>
      <c r="X380" s="214"/>
      <c r="Y380" s="214"/>
      <c r="Z380" s="214"/>
      <c r="AA380" s="215"/>
      <c r="AB380" s="215"/>
      <c r="AC380" s="215"/>
      <c r="AD380" s="216"/>
    </row>
    <row r="381" spans="20:30" x14ac:dyDescent="0.2">
      <c r="T381" s="212"/>
      <c r="U381" s="213"/>
      <c r="V381" s="213"/>
      <c r="W381" s="214"/>
      <c r="X381" s="214"/>
      <c r="Y381" s="214"/>
      <c r="Z381" s="214"/>
      <c r="AA381" s="215"/>
      <c r="AB381" s="215"/>
      <c r="AC381" s="215"/>
      <c r="AD381" s="216"/>
    </row>
    <row r="382" spans="20:30" x14ac:dyDescent="0.2">
      <c r="T382" s="212"/>
      <c r="U382" s="213"/>
      <c r="V382" s="213"/>
      <c r="W382" s="214"/>
      <c r="X382" s="214"/>
      <c r="Y382" s="214"/>
      <c r="Z382" s="214"/>
      <c r="AA382" s="215"/>
      <c r="AB382" s="215"/>
      <c r="AC382" s="215"/>
      <c r="AD382" s="216"/>
    </row>
    <row r="383" spans="20:30" x14ac:dyDescent="0.2">
      <c r="T383" s="212"/>
      <c r="U383" s="213"/>
      <c r="V383" s="213"/>
      <c r="W383" s="214"/>
      <c r="X383" s="214"/>
      <c r="Y383" s="214"/>
      <c r="Z383" s="214"/>
      <c r="AA383" s="215"/>
      <c r="AB383" s="215"/>
      <c r="AC383" s="215"/>
      <c r="AD383" s="216"/>
    </row>
    <row r="384" spans="20:30" x14ac:dyDescent="0.2">
      <c r="T384" s="212"/>
      <c r="U384" s="213"/>
      <c r="V384" s="213"/>
      <c r="W384" s="214"/>
      <c r="X384" s="214"/>
      <c r="Y384" s="214"/>
      <c r="Z384" s="214"/>
      <c r="AA384" s="215"/>
      <c r="AB384" s="215"/>
      <c r="AC384" s="215"/>
      <c r="AD384" s="216"/>
    </row>
    <row r="385" spans="20:30" x14ac:dyDescent="0.2">
      <c r="T385" s="212"/>
      <c r="U385" s="213"/>
      <c r="V385" s="213"/>
      <c r="W385" s="214"/>
      <c r="X385" s="214"/>
      <c r="Y385" s="214"/>
      <c r="Z385" s="214"/>
      <c r="AA385" s="215"/>
      <c r="AB385" s="215"/>
      <c r="AC385" s="215"/>
      <c r="AD385" s="216"/>
    </row>
    <row r="386" spans="20:30" x14ac:dyDescent="0.2">
      <c r="T386" s="212"/>
      <c r="U386" s="213"/>
      <c r="V386" s="213"/>
      <c r="W386" s="214"/>
      <c r="X386" s="214"/>
      <c r="Y386" s="214"/>
      <c r="Z386" s="214"/>
      <c r="AA386" s="215"/>
      <c r="AB386" s="215"/>
      <c r="AC386" s="215"/>
      <c r="AD386" s="216"/>
    </row>
    <row r="387" spans="20:30" x14ac:dyDescent="0.2">
      <c r="T387" s="212"/>
      <c r="U387" s="213"/>
      <c r="V387" s="213"/>
      <c r="W387" s="214"/>
      <c r="X387" s="214"/>
      <c r="Y387" s="214"/>
      <c r="Z387" s="214"/>
      <c r="AA387" s="215"/>
      <c r="AB387" s="215"/>
      <c r="AC387" s="215"/>
      <c r="AD387" s="216"/>
    </row>
    <row r="388" spans="20:30" x14ac:dyDescent="0.2">
      <c r="T388" s="212"/>
      <c r="U388" s="213"/>
      <c r="V388" s="213"/>
      <c r="W388" s="214"/>
      <c r="X388" s="214"/>
      <c r="Y388" s="214"/>
      <c r="Z388" s="214"/>
      <c r="AA388" s="215"/>
      <c r="AB388" s="215"/>
      <c r="AC388" s="215"/>
      <c r="AD388" s="216"/>
    </row>
    <row r="389" spans="20:30" x14ac:dyDescent="0.2">
      <c r="T389" s="212"/>
      <c r="U389" s="213"/>
      <c r="V389" s="213"/>
      <c r="W389" s="214"/>
      <c r="X389" s="214"/>
      <c r="Y389" s="214"/>
      <c r="Z389" s="214"/>
      <c r="AA389" s="215"/>
      <c r="AB389" s="215"/>
      <c r="AC389" s="215"/>
      <c r="AD389" s="216"/>
    </row>
    <row r="390" spans="20:30" x14ac:dyDescent="0.2">
      <c r="T390" s="212"/>
      <c r="U390" s="213"/>
      <c r="V390" s="213"/>
      <c r="W390" s="214"/>
      <c r="X390" s="214"/>
      <c r="Y390" s="214"/>
      <c r="Z390" s="214"/>
      <c r="AA390" s="215"/>
      <c r="AB390" s="215"/>
      <c r="AC390" s="215"/>
      <c r="AD390" s="216"/>
    </row>
    <row r="391" spans="20:30" x14ac:dyDescent="0.2">
      <c r="T391" s="212"/>
      <c r="U391" s="213"/>
      <c r="V391" s="213"/>
      <c r="W391" s="214"/>
      <c r="X391" s="214"/>
      <c r="Y391" s="214"/>
      <c r="Z391" s="214"/>
      <c r="AA391" s="215"/>
      <c r="AB391" s="215"/>
      <c r="AC391" s="215"/>
      <c r="AD391" s="216"/>
    </row>
    <row r="392" spans="20:30" x14ac:dyDescent="0.2">
      <c r="T392" s="212"/>
      <c r="U392" s="213"/>
      <c r="V392" s="213"/>
      <c r="W392" s="214"/>
      <c r="X392" s="214"/>
      <c r="Y392" s="214"/>
      <c r="Z392" s="214"/>
      <c r="AA392" s="215"/>
      <c r="AB392" s="215"/>
      <c r="AC392" s="215"/>
      <c r="AD392" s="216"/>
    </row>
    <row r="393" spans="20:30" x14ac:dyDescent="0.2">
      <c r="T393" s="212"/>
      <c r="U393" s="213"/>
      <c r="V393" s="213"/>
      <c r="W393" s="214"/>
      <c r="X393" s="214"/>
      <c r="Y393" s="214"/>
      <c r="Z393" s="214"/>
      <c r="AA393" s="215"/>
      <c r="AB393" s="215"/>
      <c r="AC393" s="215"/>
      <c r="AD393" s="216"/>
    </row>
    <row r="394" spans="20:30" x14ac:dyDescent="0.2">
      <c r="T394" s="212"/>
      <c r="U394" s="213"/>
      <c r="V394" s="213"/>
      <c r="W394" s="214"/>
      <c r="X394" s="214"/>
      <c r="Y394" s="214"/>
      <c r="Z394" s="214"/>
      <c r="AA394" s="215"/>
      <c r="AB394" s="215"/>
      <c r="AC394" s="215"/>
      <c r="AD394" s="216"/>
    </row>
    <row r="395" spans="20:30" x14ac:dyDescent="0.2">
      <c r="T395" s="212"/>
      <c r="U395" s="213"/>
      <c r="V395" s="213"/>
      <c r="W395" s="214"/>
      <c r="X395" s="214"/>
      <c r="Y395" s="214"/>
      <c r="Z395" s="214"/>
      <c r="AA395" s="215"/>
      <c r="AB395" s="215"/>
      <c r="AC395" s="215"/>
      <c r="AD395" s="216"/>
    </row>
    <row r="396" spans="20:30" x14ac:dyDescent="0.2">
      <c r="T396" s="212"/>
      <c r="U396" s="213"/>
      <c r="V396" s="213"/>
      <c r="W396" s="214"/>
      <c r="X396" s="214"/>
      <c r="Y396" s="214"/>
      <c r="Z396" s="214"/>
      <c r="AA396" s="215"/>
      <c r="AB396" s="215"/>
      <c r="AC396" s="215"/>
      <c r="AD396" s="216"/>
    </row>
    <row r="397" spans="20:30" x14ac:dyDescent="0.2">
      <c r="T397" s="212"/>
      <c r="U397" s="213"/>
      <c r="V397" s="213"/>
      <c r="W397" s="214"/>
      <c r="X397" s="214"/>
      <c r="Y397" s="214"/>
      <c r="Z397" s="214"/>
      <c r="AA397" s="215"/>
      <c r="AB397" s="215"/>
      <c r="AC397" s="215"/>
      <c r="AD397" s="216"/>
    </row>
    <row r="398" spans="20:30" x14ac:dyDescent="0.2">
      <c r="T398" s="212"/>
      <c r="U398" s="213"/>
      <c r="V398" s="213"/>
      <c r="W398" s="214"/>
      <c r="X398" s="214"/>
      <c r="Y398" s="214"/>
      <c r="Z398" s="214"/>
      <c r="AA398" s="215"/>
      <c r="AB398" s="215"/>
      <c r="AC398" s="215"/>
      <c r="AD398" s="216"/>
    </row>
    <row r="399" spans="20:30" x14ac:dyDescent="0.2">
      <c r="T399" s="212"/>
      <c r="U399" s="213"/>
      <c r="V399" s="213"/>
      <c r="W399" s="214"/>
      <c r="X399" s="214"/>
      <c r="Y399" s="214"/>
      <c r="Z399" s="214"/>
      <c r="AA399" s="215"/>
      <c r="AB399" s="215"/>
      <c r="AC399" s="215"/>
      <c r="AD399" s="216"/>
    </row>
    <row r="400" spans="20:30" x14ac:dyDescent="0.2">
      <c r="T400" s="212"/>
      <c r="U400" s="213"/>
      <c r="V400" s="213"/>
      <c r="W400" s="214"/>
      <c r="X400" s="214"/>
      <c r="Y400" s="214"/>
      <c r="Z400" s="214"/>
      <c r="AA400" s="215"/>
      <c r="AB400" s="215"/>
      <c r="AC400" s="215"/>
      <c r="AD400" s="216"/>
    </row>
    <row r="401" spans="20:30" x14ac:dyDescent="0.2">
      <c r="T401" s="212"/>
      <c r="U401" s="213"/>
      <c r="V401" s="213"/>
      <c r="W401" s="214"/>
      <c r="X401" s="214"/>
      <c r="Y401" s="214"/>
      <c r="Z401" s="214"/>
      <c r="AA401" s="215"/>
      <c r="AB401" s="215"/>
      <c r="AC401" s="215"/>
      <c r="AD401" s="216"/>
    </row>
    <row r="402" spans="20:30" x14ac:dyDescent="0.2">
      <c r="T402" s="212"/>
      <c r="U402" s="213"/>
      <c r="V402" s="213"/>
      <c r="W402" s="214"/>
      <c r="X402" s="214"/>
      <c r="Y402" s="214"/>
      <c r="Z402" s="214"/>
      <c r="AA402" s="215"/>
      <c r="AB402" s="215"/>
      <c r="AC402" s="215"/>
      <c r="AD402" s="216"/>
    </row>
    <row r="403" spans="20:30" x14ac:dyDescent="0.2">
      <c r="T403" s="212"/>
      <c r="U403" s="213"/>
      <c r="V403" s="213"/>
      <c r="W403" s="214"/>
      <c r="X403" s="214"/>
      <c r="Y403" s="214"/>
      <c r="Z403" s="214"/>
      <c r="AA403" s="215"/>
      <c r="AB403" s="215"/>
      <c r="AC403" s="215"/>
      <c r="AD403" s="216"/>
    </row>
    <row r="404" spans="20:30" x14ac:dyDescent="0.2">
      <c r="T404" s="212"/>
      <c r="U404" s="213"/>
      <c r="V404" s="213"/>
      <c r="W404" s="214"/>
      <c r="X404" s="214"/>
      <c r="Y404" s="214"/>
      <c r="Z404" s="214"/>
      <c r="AA404" s="215"/>
      <c r="AB404" s="215"/>
      <c r="AC404" s="215"/>
      <c r="AD404" s="216"/>
    </row>
    <row r="405" spans="20:30" x14ac:dyDescent="0.2">
      <c r="T405" s="212"/>
      <c r="U405" s="213"/>
      <c r="V405" s="213"/>
      <c r="W405" s="214"/>
      <c r="X405" s="214"/>
      <c r="Y405" s="214"/>
      <c r="Z405" s="214"/>
      <c r="AA405" s="215"/>
      <c r="AB405" s="215"/>
      <c r="AC405" s="215"/>
      <c r="AD405" s="216"/>
    </row>
    <row r="406" spans="20:30" x14ac:dyDescent="0.2">
      <c r="T406" s="212"/>
      <c r="U406" s="213"/>
      <c r="V406" s="213"/>
      <c r="W406" s="214"/>
      <c r="X406" s="214"/>
      <c r="Y406" s="214"/>
      <c r="Z406" s="214"/>
      <c r="AA406" s="215"/>
      <c r="AB406" s="215"/>
      <c r="AC406" s="215"/>
      <c r="AD406" s="216"/>
    </row>
    <row r="407" spans="20:30" x14ac:dyDescent="0.2">
      <c r="T407" s="212"/>
      <c r="U407" s="213"/>
      <c r="V407" s="213"/>
      <c r="W407" s="214"/>
      <c r="X407" s="214"/>
      <c r="Y407" s="214"/>
      <c r="Z407" s="214"/>
      <c r="AA407" s="215"/>
      <c r="AB407" s="215"/>
      <c r="AC407" s="215"/>
      <c r="AD407" s="216"/>
    </row>
    <row r="408" spans="20:30" x14ac:dyDescent="0.2">
      <c r="T408" s="212"/>
      <c r="U408" s="213"/>
      <c r="V408" s="213"/>
      <c r="W408" s="214"/>
      <c r="X408" s="214"/>
      <c r="Y408" s="214"/>
      <c r="Z408" s="214"/>
      <c r="AA408" s="215"/>
      <c r="AB408" s="215"/>
      <c r="AC408" s="215"/>
      <c r="AD408" s="216"/>
    </row>
    <row r="409" spans="20:30" x14ac:dyDescent="0.2">
      <c r="T409" s="212"/>
      <c r="U409" s="213"/>
      <c r="V409" s="213"/>
      <c r="W409" s="214"/>
      <c r="X409" s="214"/>
      <c r="Y409" s="214"/>
      <c r="Z409" s="214"/>
      <c r="AA409" s="215"/>
      <c r="AB409" s="215"/>
      <c r="AC409" s="215"/>
      <c r="AD409" s="216"/>
    </row>
    <row r="410" spans="20:30" x14ac:dyDescent="0.2">
      <c r="T410" s="212"/>
      <c r="U410" s="213"/>
      <c r="V410" s="213"/>
      <c r="W410" s="214"/>
      <c r="X410" s="214"/>
      <c r="Y410" s="214"/>
      <c r="Z410" s="214"/>
      <c r="AA410" s="215"/>
      <c r="AB410" s="215"/>
      <c r="AC410" s="215"/>
      <c r="AD410" s="216"/>
    </row>
    <row r="411" spans="20:30" x14ac:dyDescent="0.2">
      <c r="T411" s="212"/>
      <c r="U411" s="213"/>
      <c r="V411" s="213"/>
      <c r="W411" s="214"/>
      <c r="X411" s="214"/>
      <c r="Y411" s="214"/>
      <c r="Z411" s="214"/>
      <c r="AA411" s="215"/>
      <c r="AB411" s="215"/>
      <c r="AC411" s="215"/>
      <c r="AD411" s="216"/>
    </row>
    <row r="412" spans="20:30" x14ac:dyDescent="0.2">
      <c r="T412" s="212"/>
      <c r="U412" s="213"/>
      <c r="V412" s="213"/>
      <c r="W412" s="214"/>
      <c r="X412" s="214"/>
      <c r="Y412" s="214"/>
      <c r="Z412" s="214"/>
      <c r="AA412" s="215"/>
      <c r="AB412" s="215"/>
      <c r="AC412" s="215"/>
      <c r="AD412" s="216"/>
    </row>
    <row r="413" spans="20:30" x14ac:dyDescent="0.2">
      <c r="T413" s="212"/>
      <c r="U413" s="213"/>
      <c r="V413" s="213"/>
      <c r="W413" s="214"/>
      <c r="X413" s="214"/>
      <c r="Y413" s="214"/>
      <c r="Z413" s="214"/>
      <c r="AA413" s="215"/>
      <c r="AB413" s="215"/>
      <c r="AC413" s="215"/>
      <c r="AD413" s="216"/>
    </row>
    <row r="414" spans="20:30" x14ac:dyDescent="0.2">
      <c r="T414" s="212"/>
      <c r="U414" s="213"/>
      <c r="V414" s="213"/>
      <c r="W414" s="214"/>
      <c r="X414" s="214"/>
      <c r="Y414" s="214"/>
      <c r="Z414" s="214"/>
      <c r="AA414" s="215"/>
      <c r="AB414" s="215"/>
      <c r="AC414" s="215"/>
      <c r="AD414" s="216"/>
    </row>
    <row r="415" spans="20:30" x14ac:dyDescent="0.2">
      <c r="T415" s="212"/>
      <c r="U415" s="213"/>
      <c r="V415" s="213"/>
      <c r="W415" s="214"/>
      <c r="X415" s="214"/>
      <c r="Y415" s="214"/>
      <c r="Z415" s="214"/>
      <c r="AA415" s="215"/>
      <c r="AB415" s="215"/>
      <c r="AC415" s="215"/>
      <c r="AD415" s="216"/>
    </row>
    <row r="416" spans="20:30" x14ac:dyDescent="0.2">
      <c r="T416" s="212"/>
      <c r="U416" s="213"/>
      <c r="V416" s="213"/>
      <c r="W416" s="214"/>
      <c r="X416" s="214"/>
      <c r="Y416" s="214"/>
      <c r="Z416" s="214"/>
      <c r="AA416" s="215"/>
      <c r="AB416" s="215"/>
      <c r="AC416" s="215"/>
      <c r="AD416" s="216"/>
    </row>
    <row r="417" spans="20:30" x14ac:dyDescent="0.2">
      <c r="T417" s="212"/>
      <c r="U417" s="213"/>
      <c r="V417" s="213"/>
      <c r="W417" s="214"/>
      <c r="X417" s="214"/>
      <c r="Y417" s="214"/>
      <c r="Z417" s="214"/>
      <c r="AA417" s="215"/>
      <c r="AB417" s="215"/>
      <c r="AC417" s="215"/>
      <c r="AD417" s="216"/>
    </row>
    <row r="418" spans="20:30" x14ac:dyDescent="0.2">
      <c r="T418" s="212"/>
      <c r="U418" s="213"/>
      <c r="V418" s="213"/>
      <c r="W418" s="214"/>
      <c r="X418" s="214"/>
      <c r="Y418" s="214"/>
      <c r="Z418" s="214"/>
      <c r="AA418" s="215"/>
      <c r="AB418" s="215"/>
      <c r="AC418" s="215"/>
      <c r="AD418" s="216"/>
    </row>
    <row r="419" spans="20:30" x14ac:dyDescent="0.2">
      <c r="T419" s="212"/>
      <c r="U419" s="213"/>
      <c r="V419" s="213"/>
      <c r="W419" s="214"/>
      <c r="X419" s="214"/>
      <c r="Y419" s="214"/>
      <c r="Z419" s="214"/>
      <c r="AA419" s="215"/>
      <c r="AB419" s="215"/>
      <c r="AC419" s="215"/>
      <c r="AD419" s="216"/>
    </row>
    <row r="420" spans="20:30" x14ac:dyDescent="0.2">
      <c r="T420" s="212"/>
      <c r="U420" s="213"/>
      <c r="V420" s="213"/>
      <c r="W420" s="214"/>
      <c r="X420" s="214"/>
      <c r="Y420" s="214"/>
      <c r="Z420" s="214"/>
      <c r="AA420" s="215"/>
      <c r="AB420" s="215"/>
      <c r="AC420" s="215"/>
      <c r="AD420" s="216"/>
    </row>
    <row r="421" spans="20:30" x14ac:dyDescent="0.2">
      <c r="T421" s="212"/>
      <c r="U421" s="213"/>
      <c r="V421" s="213"/>
      <c r="W421" s="214"/>
      <c r="X421" s="214"/>
      <c r="Y421" s="214"/>
      <c r="Z421" s="214"/>
      <c r="AA421" s="215"/>
      <c r="AB421" s="215"/>
      <c r="AC421" s="215"/>
      <c r="AD421" s="216"/>
    </row>
    <row r="422" spans="20:30" x14ac:dyDescent="0.2">
      <c r="T422" s="212"/>
      <c r="U422" s="213"/>
      <c r="V422" s="213"/>
      <c r="W422" s="214"/>
      <c r="X422" s="214"/>
      <c r="Y422" s="214"/>
      <c r="Z422" s="214"/>
      <c r="AA422" s="215"/>
      <c r="AB422" s="215"/>
      <c r="AC422" s="215"/>
      <c r="AD422" s="216"/>
    </row>
    <row r="423" spans="20:30" x14ac:dyDescent="0.2">
      <c r="T423" s="212"/>
      <c r="U423" s="213"/>
      <c r="V423" s="213"/>
      <c r="W423" s="214"/>
      <c r="X423" s="214"/>
      <c r="Y423" s="214"/>
      <c r="Z423" s="214"/>
      <c r="AA423" s="215"/>
      <c r="AB423" s="215"/>
      <c r="AC423" s="215"/>
      <c r="AD423" s="216"/>
    </row>
    <row r="424" spans="20:30" x14ac:dyDescent="0.2">
      <c r="T424" s="212"/>
      <c r="U424" s="213"/>
      <c r="V424" s="213"/>
      <c r="W424" s="214"/>
      <c r="X424" s="214"/>
      <c r="Y424" s="214"/>
      <c r="Z424" s="214"/>
      <c r="AA424" s="215"/>
      <c r="AB424" s="215"/>
      <c r="AC424" s="215"/>
      <c r="AD424" s="216"/>
    </row>
    <row r="425" spans="20:30" x14ac:dyDescent="0.2">
      <c r="T425" s="212"/>
      <c r="U425" s="213"/>
      <c r="V425" s="213"/>
      <c r="W425" s="214"/>
      <c r="X425" s="214"/>
      <c r="Y425" s="214"/>
      <c r="Z425" s="214"/>
      <c r="AA425" s="215"/>
      <c r="AB425" s="215"/>
      <c r="AC425" s="215"/>
      <c r="AD425" s="216"/>
    </row>
    <row r="426" spans="20:30" x14ac:dyDescent="0.2">
      <c r="T426" s="212"/>
      <c r="U426" s="213"/>
      <c r="V426" s="213"/>
      <c r="W426" s="214"/>
      <c r="X426" s="214"/>
      <c r="Y426" s="214"/>
      <c r="Z426" s="214"/>
      <c r="AA426" s="215"/>
      <c r="AB426" s="215"/>
      <c r="AC426" s="215"/>
      <c r="AD426" s="216"/>
    </row>
    <row r="427" spans="20:30" x14ac:dyDescent="0.2">
      <c r="T427" s="212"/>
      <c r="U427" s="213"/>
      <c r="V427" s="213"/>
      <c r="W427" s="214"/>
      <c r="X427" s="214"/>
      <c r="Y427" s="214"/>
      <c r="Z427" s="214"/>
      <c r="AA427" s="215"/>
      <c r="AB427" s="215"/>
      <c r="AC427" s="215"/>
      <c r="AD427" s="216"/>
    </row>
    <row r="428" spans="20:30" x14ac:dyDescent="0.2">
      <c r="T428" s="212"/>
      <c r="U428" s="213"/>
      <c r="V428" s="213"/>
      <c r="W428" s="214"/>
      <c r="X428" s="214"/>
      <c r="Y428" s="214"/>
      <c r="Z428" s="214"/>
      <c r="AA428" s="215"/>
      <c r="AB428" s="215"/>
      <c r="AC428" s="215"/>
      <c r="AD428" s="216"/>
    </row>
    <row r="429" spans="20:30" x14ac:dyDescent="0.2">
      <c r="T429" s="212"/>
      <c r="U429" s="213"/>
      <c r="V429" s="213"/>
      <c r="W429" s="214"/>
      <c r="X429" s="214"/>
      <c r="Y429" s="214"/>
      <c r="Z429" s="214"/>
      <c r="AA429" s="215"/>
      <c r="AB429" s="215"/>
      <c r="AC429" s="215"/>
      <c r="AD429" s="216"/>
    </row>
    <row r="430" spans="20:30" x14ac:dyDescent="0.2">
      <c r="T430" s="212"/>
      <c r="U430" s="213"/>
      <c r="V430" s="213"/>
      <c r="W430" s="214"/>
      <c r="X430" s="214"/>
      <c r="Y430" s="214"/>
      <c r="Z430" s="214"/>
      <c r="AA430" s="215"/>
      <c r="AB430" s="215"/>
      <c r="AC430" s="215"/>
      <c r="AD430" s="216"/>
    </row>
    <row r="431" spans="20:30" x14ac:dyDescent="0.2">
      <c r="T431" s="212"/>
      <c r="U431" s="213"/>
      <c r="V431" s="213"/>
      <c r="W431" s="214"/>
      <c r="X431" s="214"/>
      <c r="Y431" s="214"/>
      <c r="Z431" s="214"/>
      <c r="AA431" s="215"/>
      <c r="AB431" s="215"/>
      <c r="AC431" s="215"/>
      <c r="AD431" s="216"/>
    </row>
    <row r="432" spans="20:30" x14ac:dyDescent="0.2">
      <c r="T432" s="212"/>
      <c r="U432" s="213"/>
      <c r="V432" s="213"/>
      <c r="W432" s="214"/>
      <c r="X432" s="214"/>
      <c r="Y432" s="214"/>
      <c r="Z432" s="214"/>
      <c r="AA432" s="215"/>
      <c r="AB432" s="215"/>
      <c r="AC432" s="215"/>
      <c r="AD432" s="216"/>
    </row>
    <row r="433" spans="20:30" x14ac:dyDescent="0.2">
      <c r="T433" s="212"/>
      <c r="U433" s="213"/>
      <c r="V433" s="213"/>
      <c r="W433" s="214"/>
      <c r="X433" s="214"/>
      <c r="Y433" s="214"/>
      <c r="Z433" s="214"/>
      <c r="AA433" s="215"/>
      <c r="AB433" s="215"/>
      <c r="AC433" s="215"/>
      <c r="AD433" s="216"/>
    </row>
    <row r="434" spans="20:30" x14ac:dyDescent="0.2">
      <c r="T434" s="212"/>
      <c r="U434" s="213"/>
      <c r="V434" s="213"/>
      <c r="W434" s="214"/>
      <c r="X434" s="214"/>
      <c r="Y434" s="214"/>
      <c r="Z434" s="214"/>
      <c r="AA434" s="215"/>
      <c r="AB434" s="215"/>
      <c r="AC434" s="215"/>
      <c r="AD434" s="216"/>
    </row>
    <row r="435" spans="20:30" x14ac:dyDescent="0.2">
      <c r="T435" s="212"/>
      <c r="U435" s="213"/>
      <c r="V435" s="213"/>
      <c r="W435" s="214"/>
      <c r="X435" s="214"/>
      <c r="Y435" s="214"/>
      <c r="Z435" s="214"/>
      <c r="AA435" s="215"/>
      <c r="AB435" s="215"/>
      <c r="AC435" s="215"/>
      <c r="AD435" s="216"/>
    </row>
    <row r="436" spans="20:30" x14ac:dyDescent="0.2">
      <c r="T436" s="212"/>
      <c r="U436" s="213"/>
      <c r="V436" s="213"/>
      <c r="W436" s="214"/>
      <c r="X436" s="214"/>
      <c r="Y436" s="214"/>
      <c r="Z436" s="214"/>
      <c r="AA436" s="215"/>
      <c r="AB436" s="215"/>
      <c r="AC436" s="215"/>
      <c r="AD436" s="216"/>
    </row>
    <row r="437" spans="20:30" x14ac:dyDescent="0.2">
      <c r="T437" s="212"/>
      <c r="U437" s="213"/>
      <c r="V437" s="213"/>
      <c r="W437" s="214"/>
      <c r="X437" s="214"/>
      <c r="Y437" s="214"/>
      <c r="Z437" s="214"/>
      <c r="AA437" s="215"/>
      <c r="AB437" s="215"/>
      <c r="AC437" s="215"/>
      <c r="AD437" s="216"/>
    </row>
    <row r="438" spans="20:30" x14ac:dyDescent="0.2">
      <c r="T438" s="212"/>
      <c r="U438" s="213"/>
      <c r="V438" s="213"/>
      <c r="W438" s="214"/>
      <c r="X438" s="214"/>
      <c r="Y438" s="214"/>
      <c r="Z438" s="214"/>
      <c r="AA438" s="215"/>
      <c r="AB438" s="215"/>
      <c r="AC438" s="215"/>
      <c r="AD438" s="216"/>
    </row>
    <row r="439" spans="20:30" x14ac:dyDescent="0.2">
      <c r="T439" s="212"/>
      <c r="U439" s="213"/>
      <c r="V439" s="213"/>
      <c r="W439" s="214"/>
      <c r="X439" s="214"/>
      <c r="Y439" s="214"/>
      <c r="Z439" s="214"/>
      <c r="AA439" s="215"/>
      <c r="AB439" s="215"/>
      <c r="AC439" s="215"/>
      <c r="AD439" s="216"/>
    </row>
    <row r="440" spans="20:30" x14ac:dyDescent="0.2">
      <c r="T440" s="212"/>
      <c r="U440" s="213"/>
      <c r="V440" s="213"/>
      <c r="W440" s="214"/>
      <c r="X440" s="214"/>
      <c r="Y440" s="214"/>
      <c r="Z440" s="214"/>
      <c r="AA440" s="215"/>
      <c r="AB440" s="215"/>
      <c r="AC440" s="215"/>
      <c r="AD440" s="216"/>
    </row>
    <row r="441" spans="20:30" x14ac:dyDescent="0.2">
      <c r="T441" s="212"/>
      <c r="U441" s="213"/>
      <c r="V441" s="213"/>
      <c r="W441" s="214"/>
      <c r="X441" s="214"/>
      <c r="Y441" s="214"/>
      <c r="Z441" s="214"/>
      <c r="AA441" s="215"/>
      <c r="AB441" s="215"/>
      <c r="AC441" s="215"/>
      <c r="AD441" s="216"/>
    </row>
    <row r="442" spans="20:30" x14ac:dyDescent="0.2">
      <c r="T442" s="212"/>
      <c r="U442" s="213"/>
      <c r="V442" s="213"/>
      <c r="W442" s="214"/>
      <c r="X442" s="214"/>
      <c r="Y442" s="214"/>
      <c r="Z442" s="214"/>
      <c r="AA442" s="215"/>
      <c r="AB442" s="215"/>
      <c r="AC442" s="215"/>
      <c r="AD442" s="216"/>
    </row>
    <row r="443" spans="20:30" x14ac:dyDescent="0.2">
      <c r="T443" s="212"/>
      <c r="U443" s="213"/>
      <c r="V443" s="213"/>
      <c r="W443" s="214"/>
      <c r="X443" s="214"/>
      <c r="Y443" s="214"/>
      <c r="Z443" s="214"/>
      <c r="AA443" s="215"/>
      <c r="AB443" s="215"/>
      <c r="AC443" s="215"/>
      <c r="AD443" s="216"/>
    </row>
    <row r="444" spans="20:30" x14ac:dyDescent="0.2">
      <c r="T444" s="212"/>
      <c r="U444" s="213"/>
      <c r="V444" s="213"/>
      <c r="W444" s="214"/>
      <c r="X444" s="214"/>
      <c r="Y444" s="214"/>
      <c r="Z444" s="214"/>
      <c r="AA444" s="215"/>
      <c r="AB444" s="215"/>
      <c r="AC444" s="215"/>
      <c r="AD444" s="216"/>
    </row>
    <row r="445" spans="20:30" x14ac:dyDescent="0.2">
      <c r="T445" s="212"/>
      <c r="U445" s="213"/>
      <c r="V445" s="213"/>
      <c r="W445" s="214"/>
      <c r="X445" s="214"/>
      <c r="Y445" s="214"/>
      <c r="Z445" s="214"/>
      <c r="AA445" s="215"/>
      <c r="AB445" s="215"/>
      <c r="AC445" s="215"/>
      <c r="AD445" s="216"/>
    </row>
    <row r="446" spans="20:30" x14ac:dyDescent="0.2">
      <c r="T446" s="212"/>
      <c r="U446" s="213"/>
      <c r="V446" s="213"/>
      <c r="W446" s="214"/>
      <c r="X446" s="214"/>
      <c r="Y446" s="214"/>
      <c r="Z446" s="214"/>
      <c r="AA446" s="215"/>
      <c r="AB446" s="215"/>
      <c r="AC446" s="215"/>
      <c r="AD446" s="216"/>
    </row>
    <row r="447" spans="20:30" x14ac:dyDescent="0.2">
      <c r="T447" s="212"/>
      <c r="U447" s="213"/>
      <c r="V447" s="213"/>
      <c r="W447" s="214"/>
      <c r="X447" s="214"/>
      <c r="Y447" s="214"/>
      <c r="Z447" s="214"/>
      <c r="AA447" s="215"/>
      <c r="AB447" s="215"/>
      <c r="AC447" s="215"/>
      <c r="AD447" s="216"/>
    </row>
    <row r="448" spans="20:30" x14ac:dyDescent="0.2">
      <c r="T448" s="212"/>
      <c r="U448" s="213"/>
      <c r="V448" s="213"/>
      <c r="W448" s="214"/>
      <c r="X448" s="214"/>
      <c r="Y448" s="214"/>
      <c r="Z448" s="214"/>
      <c r="AA448" s="215"/>
      <c r="AB448" s="215"/>
      <c r="AC448" s="215"/>
      <c r="AD448" s="216"/>
    </row>
    <row r="449" spans="20:30" x14ac:dyDescent="0.2">
      <c r="T449" s="212"/>
      <c r="U449" s="213"/>
      <c r="V449" s="213"/>
      <c r="W449" s="214"/>
      <c r="X449" s="214"/>
      <c r="Y449" s="214"/>
      <c r="Z449" s="214"/>
      <c r="AA449" s="215"/>
      <c r="AB449" s="215"/>
      <c r="AC449" s="215"/>
      <c r="AD449" s="216"/>
    </row>
    <row r="450" spans="20:30" x14ac:dyDescent="0.2">
      <c r="T450" s="212"/>
      <c r="U450" s="213"/>
      <c r="V450" s="213"/>
      <c r="W450" s="214"/>
      <c r="X450" s="214"/>
      <c r="Y450" s="214"/>
      <c r="Z450" s="214"/>
      <c r="AA450" s="215"/>
      <c r="AB450" s="215"/>
      <c r="AC450" s="215"/>
      <c r="AD450" s="216"/>
    </row>
    <row r="451" spans="20:30" x14ac:dyDescent="0.2">
      <c r="T451" s="212"/>
      <c r="U451" s="213"/>
      <c r="V451" s="213"/>
      <c r="W451" s="214"/>
      <c r="X451" s="214"/>
      <c r="Y451" s="214"/>
      <c r="Z451" s="214"/>
      <c r="AA451" s="215"/>
      <c r="AB451" s="215"/>
      <c r="AC451" s="215"/>
      <c r="AD451" s="216"/>
    </row>
    <row r="452" spans="20:30" x14ac:dyDescent="0.2">
      <c r="T452" s="212"/>
      <c r="U452" s="213"/>
      <c r="V452" s="213"/>
      <c r="W452" s="214"/>
      <c r="X452" s="214"/>
      <c r="Y452" s="214"/>
      <c r="Z452" s="214"/>
      <c r="AA452" s="215"/>
      <c r="AB452" s="215"/>
      <c r="AC452" s="215"/>
      <c r="AD452" s="216"/>
    </row>
    <row r="453" spans="20:30" x14ac:dyDescent="0.2">
      <c r="T453" s="212"/>
      <c r="U453" s="213"/>
      <c r="V453" s="213"/>
      <c r="W453" s="214"/>
      <c r="X453" s="214"/>
      <c r="Y453" s="214"/>
      <c r="Z453" s="214"/>
      <c r="AA453" s="215"/>
      <c r="AB453" s="215"/>
      <c r="AC453" s="215"/>
      <c r="AD453" s="216"/>
    </row>
    <row r="454" spans="20:30" x14ac:dyDescent="0.2">
      <c r="T454" s="212"/>
      <c r="U454" s="213"/>
      <c r="V454" s="213"/>
      <c r="W454" s="214"/>
      <c r="X454" s="214"/>
      <c r="Y454" s="214"/>
      <c r="Z454" s="214"/>
      <c r="AA454" s="215"/>
      <c r="AB454" s="215"/>
      <c r="AC454" s="215"/>
      <c r="AD454" s="216"/>
    </row>
    <row r="455" spans="20:30" x14ac:dyDescent="0.2">
      <c r="T455" s="212"/>
      <c r="U455" s="213"/>
      <c r="V455" s="213"/>
      <c r="W455" s="214"/>
      <c r="X455" s="214"/>
      <c r="Y455" s="214"/>
      <c r="Z455" s="214"/>
      <c r="AA455" s="215"/>
      <c r="AB455" s="215"/>
      <c r="AC455" s="215"/>
      <c r="AD455" s="216"/>
    </row>
    <row r="456" spans="20:30" x14ac:dyDescent="0.2">
      <c r="T456" s="212"/>
      <c r="U456" s="213"/>
      <c r="V456" s="213"/>
      <c r="W456" s="214"/>
      <c r="X456" s="214"/>
      <c r="Y456" s="214"/>
      <c r="Z456" s="214"/>
      <c r="AA456" s="215"/>
      <c r="AB456" s="215"/>
      <c r="AC456" s="215"/>
      <c r="AD456" s="216"/>
    </row>
    <row r="457" spans="20:30" x14ac:dyDescent="0.2">
      <c r="T457" s="212"/>
      <c r="U457" s="213"/>
      <c r="V457" s="213"/>
      <c r="W457" s="214"/>
      <c r="X457" s="214"/>
      <c r="Y457" s="214"/>
      <c r="Z457" s="214"/>
      <c r="AA457" s="215"/>
      <c r="AB457" s="215"/>
      <c r="AC457" s="215"/>
      <c r="AD457" s="216"/>
    </row>
    <row r="458" spans="20:30" x14ac:dyDescent="0.2">
      <c r="T458" s="212"/>
      <c r="U458" s="213"/>
      <c r="V458" s="213"/>
      <c r="W458" s="214"/>
      <c r="X458" s="214"/>
      <c r="Y458" s="214"/>
      <c r="Z458" s="214"/>
      <c r="AA458" s="215"/>
      <c r="AB458" s="215"/>
      <c r="AC458" s="215"/>
      <c r="AD458" s="216"/>
    </row>
    <row r="459" spans="20:30" x14ac:dyDescent="0.2">
      <c r="T459" s="212"/>
      <c r="U459" s="213"/>
      <c r="V459" s="213"/>
      <c r="W459" s="214"/>
      <c r="X459" s="214"/>
      <c r="Y459" s="214"/>
      <c r="Z459" s="214"/>
      <c r="AA459" s="215"/>
      <c r="AB459" s="215"/>
      <c r="AC459" s="215"/>
      <c r="AD459" s="216"/>
    </row>
    <row r="460" spans="20:30" x14ac:dyDescent="0.2">
      <c r="T460" s="212"/>
      <c r="U460" s="213"/>
      <c r="V460" s="213"/>
      <c r="W460" s="214"/>
      <c r="X460" s="214"/>
      <c r="Y460" s="214"/>
      <c r="Z460" s="214"/>
      <c r="AA460" s="215"/>
      <c r="AB460" s="215"/>
      <c r="AC460" s="215"/>
      <c r="AD460" s="216"/>
    </row>
    <row r="461" spans="20:30" x14ac:dyDescent="0.2">
      <c r="T461" s="212"/>
      <c r="U461" s="213"/>
      <c r="V461" s="213"/>
      <c r="W461" s="214"/>
      <c r="X461" s="214"/>
      <c r="Y461" s="214"/>
      <c r="Z461" s="214"/>
      <c r="AA461" s="215"/>
      <c r="AB461" s="215"/>
      <c r="AC461" s="215"/>
      <c r="AD461" s="216"/>
    </row>
    <row r="462" spans="20:30" x14ac:dyDescent="0.2">
      <c r="T462" s="212"/>
      <c r="U462" s="213"/>
      <c r="V462" s="213"/>
      <c r="W462" s="214"/>
      <c r="X462" s="214"/>
      <c r="Y462" s="214"/>
      <c r="Z462" s="214"/>
      <c r="AA462" s="215"/>
      <c r="AB462" s="215"/>
      <c r="AC462" s="215"/>
      <c r="AD462" s="216"/>
    </row>
    <row r="463" spans="20:30" x14ac:dyDescent="0.2">
      <c r="T463" s="212"/>
      <c r="U463" s="213"/>
      <c r="V463" s="213"/>
      <c r="W463" s="214"/>
      <c r="X463" s="214"/>
      <c r="Y463" s="214"/>
      <c r="Z463" s="214"/>
      <c r="AA463" s="215"/>
      <c r="AB463" s="215"/>
      <c r="AC463" s="215"/>
      <c r="AD463" s="216"/>
    </row>
    <row r="464" spans="20:30" x14ac:dyDescent="0.2">
      <c r="T464" s="212"/>
      <c r="U464" s="213"/>
      <c r="V464" s="213"/>
      <c r="W464" s="214"/>
      <c r="X464" s="214"/>
      <c r="Y464" s="214"/>
      <c r="Z464" s="214"/>
      <c r="AA464" s="215"/>
      <c r="AB464" s="215"/>
      <c r="AC464" s="215"/>
      <c r="AD464" s="216"/>
    </row>
    <row r="465" spans="20:30" x14ac:dyDescent="0.2">
      <c r="T465" s="212"/>
      <c r="U465" s="213"/>
      <c r="V465" s="213"/>
      <c r="W465" s="214"/>
      <c r="X465" s="214"/>
      <c r="Y465" s="214"/>
      <c r="Z465" s="214"/>
      <c r="AA465" s="215"/>
      <c r="AB465" s="215"/>
      <c r="AC465" s="215"/>
      <c r="AD465" s="216"/>
    </row>
    <row r="466" spans="20:30" x14ac:dyDescent="0.2">
      <c r="T466" s="212"/>
      <c r="U466" s="213"/>
      <c r="V466" s="213"/>
      <c r="W466" s="214"/>
      <c r="X466" s="214"/>
      <c r="Y466" s="214"/>
      <c r="Z466" s="214"/>
      <c r="AA466" s="215"/>
      <c r="AB466" s="215"/>
      <c r="AC466" s="215"/>
      <c r="AD466" s="216"/>
    </row>
    <row r="467" spans="20:30" x14ac:dyDescent="0.2">
      <c r="T467" s="212"/>
      <c r="U467" s="213"/>
      <c r="V467" s="213"/>
      <c r="W467" s="214"/>
      <c r="X467" s="214"/>
      <c r="Y467" s="214"/>
      <c r="Z467" s="214"/>
      <c r="AA467" s="215"/>
      <c r="AB467" s="215"/>
      <c r="AC467" s="215"/>
      <c r="AD467" s="216"/>
    </row>
    <row r="468" spans="20:30" x14ac:dyDescent="0.2">
      <c r="T468" s="212"/>
      <c r="U468" s="213"/>
      <c r="V468" s="213"/>
      <c r="W468" s="214"/>
      <c r="X468" s="214"/>
      <c r="Y468" s="214"/>
      <c r="Z468" s="214"/>
      <c r="AA468" s="215"/>
      <c r="AB468" s="215"/>
      <c r="AC468" s="215"/>
      <c r="AD468" s="216"/>
    </row>
    <row r="469" spans="20:30" x14ac:dyDescent="0.2">
      <c r="T469" s="212"/>
      <c r="U469" s="213"/>
      <c r="V469" s="213"/>
      <c r="W469" s="214"/>
      <c r="X469" s="214"/>
      <c r="Y469" s="214"/>
      <c r="Z469" s="214"/>
      <c r="AA469" s="215"/>
      <c r="AB469" s="215"/>
      <c r="AC469" s="215"/>
      <c r="AD469" s="216"/>
    </row>
    <row r="470" spans="20:30" x14ac:dyDescent="0.2">
      <c r="T470" s="212"/>
      <c r="U470" s="213"/>
      <c r="V470" s="213"/>
      <c r="W470" s="214"/>
      <c r="X470" s="214"/>
      <c r="Y470" s="214"/>
      <c r="Z470" s="214"/>
      <c r="AA470" s="215"/>
      <c r="AB470" s="215"/>
      <c r="AC470" s="215"/>
      <c r="AD470" s="216"/>
    </row>
    <row r="471" spans="20:30" x14ac:dyDescent="0.2">
      <c r="T471" s="212"/>
      <c r="U471" s="213"/>
      <c r="V471" s="213"/>
      <c r="W471" s="214"/>
      <c r="X471" s="214"/>
      <c r="Y471" s="214"/>
      <c r="Z471" s="214"/>
      <c r="AA471" s="215"/>
      <c r="AB471" s="215"/>
      <c r="AC471" s="215"/>
      <c r="AD471" s="216"/>
    </row>
    <row r="472" spans="20:30" x14ac:dyDescent="0.2">
      <c r="T472" s="212"/>
      <c r="U472" s="213"/>
      <c r="V472" s="213"/>
      <c r="W472" s="214"/>
      <c r="X472" s="214"/>
      <c r="Y472" s="214"/>
      <c r="Z472" s="214"/>
      <c r="AA472" s="215"/>
      <c r="AB472" s="215"/>
      <c r="AC472" s="215"/>
      <c r="AD472" s="216"/>
    </row>
    <row r="473" spans="20:30" x14ac:dyDescent="0.2">
      <c r="T473" s="212"/>
      <c r="U473" s="213"/>
      <c r="V473" s="213"/>
      <c r="W473" s="214"/>
      <c r="X473" s="214"/>
      <c r="Y473" s="214"/>
      <c r="Z473" s="214"/>
      <c r="AA473" s="215"/>
      <c r="AB473" s="215"/>
      <c r="AC473" s="215"/>
      <c r="AD473" s="216"/>
    </row>
    <row r="474" spans="20:30" x14ac:dyDescent="0.2">
      <c r="T474" s="212"/>
      <c r="U474" s="213"/>
      <c r="V474" s="213"/>
      <c r="W474" s="214"/>
      <c r="X474" s="214"/>
      <c r="Y474" s="214"/>
      <c r="Z474" s="214"/>
      <c r="AA474" s="215"/>
      <c r="AB474" s="215"/>
      <c r="AC474" s="215"/>
      <c r="AD474" s="216"/>
    </row>
    <row r="475" spans="20:30" x14ac:dyDescent="0.2">
      <c r="T475" s="212"/>
      <c r="U475" s="213"/>
      <c r="V475" s="213"/>
      <c r="W475" s="214"/>
      <c r="X475" s="214"/>
      <c r="Y475" s="214"/>
      <c r="Z475" s="214"/>
      <c r="AA475" s="215"/>
      <c r="AB475" s="215"/>
      <c r="AC475" s="215"/>
      <c r="AD475" s="216"/>
    </row>
    <row r="476" spans="20:30" x14ac:dyDescent="0.2">
      <c r="T476" s="212"/>
      <c r="U476" s="213"/>
      <c r="V476" s="213"/>
      <c r="W476" s="214"/>
      <c r="X476" s="214"/>
      <c r="Y476" s="214"/>
      <c r="Z476" s="214"/>
      <c r="AA476" s="215"/>
      <c r="AB476" s="215"/>
      <c r="AC476" s="215"/>
      <c r="AD476" s="216"/>
    </row>
    <row r="477" spans="20:30" x14ac:dyDescent="0.2">
      <c r="T477" s="212"/>
      <c r="U477" s="213"/>
      <c r="V477" s="213"/>
      <c r="W477" s="214"/>
      <c r="X477" s="214"/>
      <c r="Y477" s="214"/>
      <c r="Z477" s="214"/>
      <c r="AA477" s="215"/>
      <c r="AB477" s="215"/>
      <c r="AC477" s="215"/>
      <c r="AD477" s="216"/>
    </row>
    <row r="478" spans="20:30" x14ac:dyDescent="0.2">
      <c r="T478" s="212"/>
      <c r="U478" s="213"/>
      <c r="V478" s="213"/>
      <c r="W478" s="214"/>
      <c r="X478" s="214"/>
      <c r="Y478" s="214"/>
      <c r="Z478" s="214"/>
      <c r="AA478" s="215"/>
      <c r="AB478" s="215"/>
      <c r="AC478" s="215"/>
      <c r="AD478" s="216"/>
    </row>
    <row r="479" spans="20:30" x14ac:dyDescent="0.2">
      <c r="T479" s="212"/>
      <c r="U479" s="213"/>
      <c r="V479" s="213"/>
      <c r="W479" s="214"/>
      <c r="X479" s="214"/>
      <c r="Y479" s="214"/>
      <c r="Z479" s="214"/>
      <c r="AA479" s="215"/>
      <c r="AB479" s="215"/>
      <c r="AC479" s="215"/>
      <c r="AD479" s="216"/>
    </row>
    <row r="480" spans="20:30" x14ac:dyDescent="0.2">
      <c r="T480" s="212"/>
      <c r="U480" s="213"/>
      <c r="V480" s="213"/>
      <c r="W480" s="214"/>
      <c r="X480" s="214"/>
      <c r="Y480" s="214"/>
      <c r="Z480" s="214"/>
      <c r="AA480" s="215"/>
      <c r="AB480" s="215"/>
      <c r="AC480" s="215"/>
      <c r="AD480" s="216"/>
    </row>
    <row r="481" spans="20:30" x14ac:dyDescent="0.2">
      <c r="T481" s="212"/>
      <c r="U481" s="213"/>
      <c r="V481" s="213"/>
      <c r="W481" s="214"/>
      <c r="X481" s="214"/>
      <c r="Y481" s="214"/>
      <c r="Z481" s="214"/>
      <c r="AA481" s="215"/>
      <c r="AB481" s="215"/>
      <c r="AC481" s="215"/>
      <c r="AD481" s="216"/>
    </row>
    <row r="482" spans="20:30" x14ac:dyDescent="0.2">
      <c r="T482" s="212"/>
      <c r="U482" s="213"/>
      <c r="V482" s="213"/>
      <c r="W482" s="214"/>
      <c r="X482" s="214"/>
      <c r="Y482" s="214"/>
      <c r="Z482" s="214"/>
      <c r="AA482" s="215"/>
      <c r="AB482" s="215"/>
      <c r="AC482" s="215"/>
      <c r="AD482" s="216"/>
    </row>
    <row r="483" spans="20:30" x14ac:dyDescent="0.2">
      <c r="T483" s="212"/>
      <c r="U483" s="213"/>
      <c r="V483" s="213"/>
      <c r="W483" s="214"/>
      <c r="X483" s="214"/>
      <c r="Y483" s="214"/>
      <c r="Z483" s="214"/>
      <c r="AA483" s="215"/>
      <c r="AB483" s="215"/>
      <c r="AC483" s="215"/>
      <c r="AD483" s="216"/>
    </row>
    <row r="484" spans="20:30" x14ac:dyDescent="0.2">
      <c r="T484" s="212"/>
      <c r="U484" s="213"/>
      <c r="V484" s="213"/>
      <c r="W484" s="214"/>
      <c r="X484" s="214"/>
      <c r="Y484" s="214"/>
      <c r="Z484" s="214"/>
      <c r="AA484" s="215"/>
      <c r="AB484" s="215"/>
      <c r="AC484" s="215"/>
      <c r="AD484" s="216"/>
    </row>
    <row r="485" spans="20:30" x14ac:dyDescent="0.2">
      <c r="T485" s="212"/>
      <c r="U485" s="213"/>
      <c r="V485" s="213"/>
      <c r="W485" s="214"/>
      <c r="X485" s="214"/>
      <c r="Y485" s="214"/>
      <c r="Z485" s="214"/>
      <c r="AA485" s="215"/>
      <c r="AB485" s="215"/>
      <c r="AC485" s="215"/>
      <c r="AD485" s="216"/>
    </row>
    <row r="486" spans="20:30" x14ac:dyDescent="0.2">
      <c r="T486" s="212"/>
      <c r="U486" s="213"/>
      <c r="V486" s="213"/>
      <c r="W486" s="214"/>
      <c r="X486" s="214"/>
      <c r="Y486" s="214"/>
      <c r="Z486" s="214"/>
      <c r="AA486" s="215"/>
      <c r="AB486" s="215"/>
      <c r="AC486" s="215"/>
      <c r="AD486" s="216"/>
    </row>
    <row r="487" spans="20:30" x14ac:dyDescent="0.2">
      <c r="T487" s="212"/>
      <c r="U487" s="213"/>
      <c r="V487" s="213"/>
      <c r="W487" s="214"/>
      <c r="X487" s="214"/>
      <c r="Y487" s="214"/>
      <c r="Z487" s="214"/>
      <c r="AA487" s="215"/>
      <c r="AB487" s="215"/>
      <c r="AC487" s="215"/>
      <c r="AD487" s="216"/>
    </row>
    <row r="488" spans="20:30" x14ac:dyDescent="0.2">
      <c r="T488" s="212"/>
      <c r="U488" s="213"/>
      <c r="V488" s="213"/>
      <c r="W488" s="214"/>
      <c r="X488" s="214"/>
      <c r="Y488" s="214"/>
      <c r="Z488" s="214"/>
      <c r="AA488" s="215"/>
      <c r="AB488" s="215"/>
      <c r="AC488" s="215"/>
      <c r="AD488" s="216"/>
    </row>
    <row r="489" spans="20:30" x14ac:dyDescent="0.2">
      <c r="T489" s="212"/>
      <c r="U489" s="213"/>
      <c r="V489" s="213"/>
      <c r="W489" s="214"/>
      <c r="X489" s="214"/>
      <c r="Y489" s="214"/>
      <c r="Z489" s="214"/>
      <c r="AA489" s="215"/>
      <c r="AB489" s="215"/>
      <c r="AC489" s="215"/>
      <c r="AD489" s="216"/>
    </row>
    <row r="490" spans="20:30" x14ac:dyDescent="0.2">
      <c r="T490" s="212"/>
      <c r="U490" s="213"/>
      <c r="V490" s="213"/>
      <c r="W490" s="214"/>
      <c r="X490" s="214"/>
      <c r="Y490" s="214"/>
      <c r="Z490" s="214"/>
      <c r="AA490" s="215"/>
      <c r="AB490" s="215"/>
      <c r="AC490" s="215"/>
      <c r="AD490" s="216"/>
    </row>
    <row r="491" spans="20:30" x14ac:dyDescent="0.2">
      <c r="T491" s="212"/>
      <c r="U491" s="213"/>
      <c r="V491" s="213"/>
      <c r="W491" s="214"/>
      <c r="X491" s="214"/>
      <c r="Y491" s="214"/>
      <c r="Z491" s="214"/>
      <c r="AA491" s="215"/>
      <c r="AB491" s="215"/>
      <c r="AC491" s="215"/>
      <c r="AD491" s="216"/>
    </row>
    <row r="492" spans="20:30" x14ac:dyDescent="0.2">
      <c r="T492" s="212"/>
      <c r="U492" s="213"/>
      <c r="V492" s="213"/>
      <c r="W492" s="214"/>
      <c r="X492" s="214"/>
      <c r="Y492" s="214"/>
      <c r="Z492" s="214"/>
      <c r="AA492" s="215"/>
      <c r="AB492" s="215"/>
      <c r="AC492" s="215"/>
      <c r="AD492" s="216"/>
    </row>
    <row r="493" spans="20:30" x14ac:dyDescent="0.2">
      <c r="T493" s="212"/>
      <c r="U493" s="213"/>
      <c r="V493" s="213"/>
      <c r="W493" s="214"/>
      <c r="X493" s="214"/>
      <c r="Y493" s="214"/>
      <c r="Z493" s="214"/>
      <c r="AA493" s="215"/>
      <c r="AB493" s="215"/>
      <c r="AC493" s="215"/>
      <c r="AD493" s="216"/>
    </row>
    <row r="494" spans="20:30" x14ac:dyDescent="0.2">
      <c r="T494" s="212"/>
      <c r="U494" s="213"/>
      <c r="V494" s="213"/>
      <c r="W494" s="214"/>
      <c r="X494" s="214"/>
      <c r="Y494" s="214"/>
      <c r="Z494" s="214"/>
      <c r="AA494" s="215"/>
      <c r="AB494" s="215"/>
      <c r="AC494" s="215"/>
      <c r="AD494" s="216"/>
    </row>
    <row r="495" spans="20:30" x14ac:dyDescent="0.2">
      <c r="T495" s="212"/>
      <c r="U495" s="213"/>
      <c r="V495" s="213"/>
      <c r="W495" s="214"/>
      <c r="X495" s="214"/>
      <c r="Y495" s="214"/>
      <c r="Z495" s="214"/>
      <c r="AA495" s="215"/>
      <c r="AB495" s="215"/>
      <c r="AC495" s="215"/>
      <c r="AD495" s="216"/>
    </row>
    <row r="496" spans="20:30" x14ac:dyDescent="0.2">
      <c r="T496" s="212"/>
      <c r="U496" s="213"/>
      <c r="V496" s="213"/>
      <c r="W496" s="214"/>
      <c r="X496" s="214"/>
      <c r="Y496" s="214"/>
      <c r="Z496" s="214"/>
      <c r="AA496" s="215"/>
      <c r="AB496" s="215"/>
      <c r="AC496" s="215"/>
      <c r="AD496" s="216"/>
    </row>
    <row r="497" spans="20:30" x14ac:dyDescent="0.2">
      <c r="T497" s="212"/>
      <c r="U497" s="213"/>
      <c r="V497" s="213"/>
      <c r="W497" s="214"/>
      <c r="X497" s="214"/>
      <c r="Y497" s="214"/>
      <c r="Z497" s="214"/>
      <c r="AA497" s="215"/>
      <c r="AB497" s="215"/>
      <c r="AC497" s="215"/>
      <c r="AD497" s="216"/>
    </row>
    <row r="498" spans="20:30" x14ac:dyDescent="0.2">
      <c r="T498" s="212"/>
      <c r="U498" s="213"/>
      <c r="V498" s="213"/>
      <c r="W498" s="214"/>
      <c r="X498" s="214"/>
      <c r="Y498" s="214"/>
      <c r="Z498" s="214"/>
      <c r="AA498" s="215"/>
      <c r="AB498" s="215"/>
      <c r="AC498" s="215"/>
      <c r="AD498" s="216"/>
    </row>
    <row r="499" spans="20:30" x14ac:dyDescent="0.2">
      <c r="T499" s="212"/>
      <c r="U499" s="213"/>
      <c r="V499" s="213"/>
      <c r="W499" s="214"/>
      <c r="X499" s="214"/>
      <c r="Y499" s="214"/>
      <c r="Z499" s="214"/>
      <c r="AA499" s="215"/>
      <c r="AB499" s="215"/>
      <c r="AC499" s="215"/>
      <c r="AD499" s="216"/>
    </row>
    <row r="500" spans="20:30" x14ac:dyDescent="0.2">
      <c r="T500" s="212"/>
      <c r="U500" s="213"/>
      <c r="V500" s="213"/>
      <c r="W500" s="214"/>
      <c r="X500" s="214"/>
      <c r="Y500" s="214"/>
      <c r="Z500" s="214"/>
      <c r="AA500" s="215"/>
      <c r="AB500" s="215"/>
      <c r="AC500" s="215"/>
      <c r="AD500" s="216"/>
    </row>
    <row r="501" spans="20:30" x14ac:dyDescent="0.2">
      <c r="T501" s="212"/>
      <c r="U501" s="213"/>
      <c r="V501" s="213"/>
      <c r="W501" s="214"/>
      <c r="X501" s="214"/>
      <c r="Y501" s="214"/>
      <c r="Z501" s="214"/>
      <c r="AA501" s="215"/>
      <c r="AB501" s="215"/>
      <c r="AC501" s="215"/>
      <c r="AD501" s="216"/>
    </row>
    <row r="502" spans="20:30" x14ac:dyDescent="0.2">
      <c r="T502" s="212"/>
      <c r="U502" s="213"/>
      <c r="V502" s="213"/>
      <c r="W502" s="214"/>
      <c r="X502" s="214"/>
      <c r="Y502" s="214"/>
      <c r="Z502" s="214"/>
      <c r="AA502" s="215"/>
      <c r="AB502" s="215"/>
      <c r="AC502" s="215"/>
      <c r="AD502" s="216"/>
    </row>
    <row r="503" spans="20:30" x14ac:dyDescent="0.2">
      <c r="T503" s="212"/>
      <c r="U503" s="213"/>
      <c r="V503" s="213"/>
      <c r="W503" s="214"/>
      <c r="X503" s="214"/>
      <c r="Y503" s="214"/>
      <c r="Z503" s="214"/>
      <c r="AA503" s="215"/>
      <c r="AB503" s="215"/>
      <c r="AC503" s="215"/>
      <c r="AD503" s="216"/>
    </row>
    <row r="504" spans="20:30" x14ac:dyDescent="0.2">
      <c r="T504" s="212"/>
      <c r="U504" s="213"/>
      <c r="V504" s="213"/>
      <c r="W504" s="214"/>
      <c r="X504" s="214"/>
      <c r="Y504" s="214"/>
      <c r="Z504" s="214"/>
      <c r="AA504" s="215"/>
      <c r="AB504" s="215"/>
      <c r="AC504" s="215"/>
      <c r="AD504" s="216"/>
    </row>
    <row r="505" spans="20:30" x14ac:dyDescent="0.2">
      <c r="T505" s="212"/>
      <c r="U505" s="213"/>
      <c r="V505" s="213"/>
      <c r="W505" s="214"/>
      <c r="X505" s="214"/>
      <c r="Y505" s="214"/>
      <c r="Z505" s="214"/>
      <c r="AA505" s="215"/>
      <c r="AB505" s="215"/>
      <c r="AC505" s="215"/>
      <c r="AD505" s="216"/>
    </row>
    <row r="506" spans="20:30" x14ac:dyDescent="0.2">
      <c r="T506" s="212"/>
      <c r="U506" s="213"/>
      <c r="V506" s="213"/>
      <c r="W506" s="214"/>
      <c r="X506" s="214"/>
      <c r="Y506" s="214"/>
      <c r="Z506" s="214"/>
      <c r="AA506" s="215"/>
      <c r="AB506" s="215"/>
      <c r="AC506" s="215"/>
      <c r="AD506" s="216"/>
    </row>
    <row r="507" spans="20:30" x14ac:dyDescent="0.2">
      <c r="T507" s="212"/>
      <c r="U507" s="213"/>
      <c r="V507" s="213"/>
      <c r="W507" s="214"/>
      <c r="X507" s="214"/>
      <c r="Y507" s="214"/>
      <c r="Z507" s="214"/>
      <c r="AA507" s="215"/>
      <c r="AB507" s="215"/>
      <c r="AC507" s="215"/>
      <c r="AD507" s="216"/>
    </row>
    <row r="508" spans="20:30" x14ac:dyDescent="0.2">
      <c r="T508" s="212"/>
      <c r="U508" s="213"/>
      <c r="V508" s="213"/>
      <c r="W508" s="214"/>
      <c r="X508" s="214"/>
      <c r="Y508" s="214"/>
      <c r="Z508" s="214"/>
      <c r="AA508" s="215"/>
      <c r="AB508" s="215"/>
      <c r="AC508" s="215"/>
      <c r="AD508" s="216"/>
    </row>
    <row r="509" spans="20:30" x14ac:dyDescent="0.2">
      <c r="T509" s="212"/>
      <c r="U509" s="213"/>
      <c r="V509" s="213"/>
      <c r="W509" s="214"/>
      <c r="X509" s="214"/>
      <c r="Y509" s="214"/>
      <c r="Z509" s="214"/>
      <c r="AA509" s="215"/>
      <c r="AB509" s="215"/>
      <c r="AC509" s="215"/>
      <c r="AD509" s="216"/>
    </row>
    <row r="510" spans="20:30" x14ac:dyDescent="0.2">
      <c r="T510" s="212"/>
      <c r="U510" s="213"/>
      <c r="V510" s="213"/>
      <c r="W510" s="214"/>
      <c r="X510" s="214"/>
      <c r="Y510" s="214"/>
      <c r="Z510" s="214"/>
      <c r="AA510" s="215"/>
      <c r="AB510" s="215"/>
      <c r="AC510" s="215"/>
      <c r="AD510" s="216"/>
    </row>
    <row r="511" spans="20:30" x14ac:dyDescent="0.2">
      <c r="T511" s="212"/>
      <c r="U511" s="213"/>
      <c r="V511" s="213"/>
      <c r="W511" s="214"/>
      <c r="X511" s="214"/>
      <c r="Y511" s="214"/>
      <c r="Z511" s="214"/>
      <c r="AA511" s="215"/>
      <c r="AB511" s="215"/>
      <c r="AC511" s="215"/>
      <c r="AD511" s="216"/>
    </row>
    <row r="512" spans="20:30" x14ac:dyDescent="0.2">
      <c r="T512" s="212"/>
      <c r="U512" s="213"/>
      <c r="V512" s="213"/>
      <c r="W512" s="214"/>
      <c r="X512" s="214"/>
      <c r="Y512" s="214"/>
      <c r="Z512" s="214"/>
      <c r="AA512" s="215"/>
      <c r="AB512" s="215"/>
      <c r="AC512" s="215"/>
      <c r="AD512" s="216"/>
    </row>
    <row r="513" spans="20:30" x14ac:dyDescent="0.2">
      <c r="T513" s="212"/>
      <c r="U513" s="213"/>
      <c r="V513" s="213"/>
      <c r="W513" s="214"/>
      <c r="X513" s="214"/>
      <c r="Y513" s="214"/>
      <c r="Z513" s="214"/>
      <c r="AA513" s="215"/>
      <c r="AB513" s="215"/>
      <c r="AC513" s="215"/>
      <c r="AD513" s="216"/>
    </row>
    <row r="514" spans="20:30" x14ac:dyDescent="0.2">
      <c r="T514" s="212"/>
      <c r="U514" s="213"/>
      <c r="V514" s="213"/>
      <c r="W514" s="214"/>
      <c r="X514" s="214"/>
      <c r="Y514" s="214"/>
      <c r="Z514" s="214"/>
      <c r="AA514" s="215"/>
      <c r="AB514" s="215"/>
      <c r="AC514" s="215"/>
      <c r="AD514" s="216"/>
    </row>
    <row r="515" spans="20:30" x14ac:dyDescent="0.2">
      <c r="T515" s="212"/>
      <c r="U515" s="213"/>
      <c r="V515" s="213"/>
      <c r="W515" s="214"/>
      <c r="X515" s="214"/>
      <c r="Y515" s="214"/>
      <c r="Z515" s="214"/>
      <c r="AA515" s="215"/>
      <c r="AB515" s="215"/>
      <c r="AC515" s="215"/>
      <c r="AD515" s="216"/>
    </row>
    <row r="516" spans="20:30" x14ac:dyDescent="0.2">
      <c r="T516" s="212"/>
      <c r="U516" s="213"/>
      <c r="V516" s="213"/>
      <c r="W516" s="214"/>
      <c r="X516" s="214"/>
      <c r="Y516" s="214"/>
      <c r="Z516" s="214"/>
      <c r="AA516" s="215"/>
      <c r="AB516" s="215"/>
      <c r="AC516" s="215"/>
      <c r="AD516" s="216"/>
    </row>
    <row r="517" spans="20:30" x14ac:dyDescent="0.2">
      <c r="T517" s="212"/>
      <c r="U517" s="213"/>
      <c r="V517" s="213"/>
      <c r="W517" s="214"/>
      <c r="X517" s="214"/>
      <c r="Y517" s="214"/>
      <c r="Z517" s="214"/>
      <c r="AA517" s="215"/>
      <c r="AB517" s="215"/>
      <c r="AC517" s="215"/>
      <c r="AD517" s="216"/>
    </row>
    <row r="518" spans="20:30" x14ac:dyDescent="0.2">
      <c r="T518" s="212"/>
      <c r="U518" s="213"/>
      <c r="V518" s="213"/>
      <c r="W518" s="214"/>
      <c r="X518" s="214"/>
      <c r="Y518" s="214"/>
      <c r="Z518" s="214"/>
      <c r="AA518" s="215"/>
      <c r="AB518" s="215"/>
      <c r="AC518" s="215"/>
      <c r="AD518" s="216"/>
    </row>
    <row r="519" spans="20:30" x14ac:dyDescent="0.2">
      <c r="T519" s="212"/>
      <c r="U519" s="213"/>
      <c r="V519" s="213"/>
      <c r="W519" s="214"/>
      <c r="X519" s="214"/>
      <c r="Y519" s="214"/>
      <c r="Z519" s="214"/>
      <c r="AA519" s="215"/>
      <c r="AB519" s="215"/>
      <c r="AC519" s="215"/>
      <c r="AD519" s="216"/>
    </row>
    <row r="520" spans="20:30" x14ac:dyDescent="0.2">
      <c r="T520" s="212"/>
      <c r="U520" s="213"/>
      <c r="V520" s="213"/>
      <c r="W520" s="214"/>
      <c r="X520" s="214"/>
      <c r="Y520" s="214"/>
      <c r="Z520" s="214"/>
      <c r="AA520" s="215"/>
      <c r="AB520" s="215"/>
      <c r="AC520" s="215"/>
      <c r="AD520" s="216"/>
    </row>
    <row r="521" spans="20:30" x14ac:dyDescent="0.2">
      <c r="T521" s="212"/>
      <c r="U521" s="213"/>
      <c r="V521" s="213"/>
      <c r="W521" s="214"/>
      <c r="X521" s="214"/>
      <c r="Y521" s="214"/>
      <c r="Z521" s="214"/>
      <c r="AA521" s="215"/>
      <c r="AB521" s="215"/>
      <c r="AC521" s="215"/>
      <c r="AD521" s="216"/>
    </row>
    <row r="522" spans="20:30" x14ac:dyDescent="0.2">
      <c r="T522" s="212"/>
      <c r="U522" s="213"/>
      <c r="V522" s="213"/>
      <c r="W522" s="214"/>
      <c r="X522" s="214"/>
      <c r="Y522" s="214"/>
      <c r="Z522" s="214"/>
      <c r="AA522" s="215"/>
      <c r="AB522" s="215"/>
      <c r="AC522" s="215"/>
      <c r="AD522" s="216"/>
    </row>
    <row r="523" spans="20:30" x14ac:dyDescent="0.2">
      <c r="T523" s="212"/>
      <c r="U523" s="213"/>
      <c r="V523" s="213"/>
      <c r="W523" s="214"/>
      <c r="X523" s="214"/>
      <c r="Y523" s="214"/>
      <c r="Z523" s="214"/>
      <c r="AA523" s="215"/>
      <c r="AB523" s="215"/>
      <c r="AC523" s="215"/>
      <c r="AD523" s="216"/>
    </row>
    <row r="524" spans="20:30" x14ac:dyDescent="0.2">
      <c r="T524" s="212"/>
      <c r="U524" s="213"/>
      <c r="V524" s="213"/>
      <c r="W524" s="214"/>
      <c r="X524" s="214"/>
      <c r="Y524" s="214"/>
      <c r="Z524" s="214"/>
      <c r="AA524" s="215"/>
      <c r="AB524" s="215"/>
      <c r="AC524" s="215"/>
      <c r="AD524" s="216"/>
    </row>
    <row r="525" spans="20:30" x14ac:dyDescent="0.2">
      <c r="T525" s="212"/>
      <c r="U525" s="213"/>
      <c r="V525" s="213"/>
      <c r="W525" s="214"/>
      <c r="X525" s="214"/>
      <c r="Y525" s="214"/>
      <c r="Z525" s="214"/>
      <c r="AA525" s="215"/>
      <c r="AB525" s="215"/>
      <c r="AC525" s="215"/>
      <c r="AD525" s="216"/>
    </row>
    <row r="526" spans="20:30" x14ac:dyDescent="0.2">
      <c r="T526" s="212"/>
      <c r="U526" s="213"/>
      <c r="V526" s="213"/>
      <c r="W526" s="214"/>
      <c r="X526" s="214"/>
      <c r="Y526" s="214"/>
      <c r="Z526" s="214"/>
      <c r="AA526" s="215"/>
      <c r="AB526" s="215"/>
      <c r="AC526" s="215"/>
      <c r="AD526" s="216"/>
    </row>
    <row r="527" spans="20:30" x14ac:dyDescent="0.2">
      <c r="T527" s="212"/>
      <c r="U527" s="213"/>
      <c r="V527" s="213"/>
      <c r="W527" s="214"/>
      <c r="X527" s="214"/>
      <c r="Y527" s="214"/>
      <c r="Z527" s="214"/>
      <c r="AA527" s="215"/>
      <c r="AB527" s="215"/>
      <c r="AC527" s="215"/>
      <c r="AD527" s="216"/>
    </row>
    <row r="528" spans="20:30" x14ac:dyDescent="0.2">
      <c r="T528" s="212"/>
      <c r="U528" s="213"/>
      <c r="V528" s="213"/>
      <c r="W528" s="214"/>
      <c r="X528" s="214"/>
      <c r="Y528" s="214"/>
      <c r="Z528" s="214"/>
      <c r="AA528" s="215"/>
      <c r="AB528" s="215"/>
      <c r="AC528" s="215"/>
      <c r="AD528" s="216"/>
    </row>
    <row r="529" spans="20:30" x14ac:dyDescent="0.2">
      <c r="T529" s="212"/>
      <c r="U529" s="213"/>
      <c r="V529" s="213"/>
      <c r="W529" s="214"/>
      <c r="X529" s="214"/>
      <c r="Y529" s="214"/>
      <c r="Z529" s="214"/>
      <c r="AA529" s="215"/>
      <c r="AB529" s="215"/>
      <c r="AC529" s="215"/>
      <c r="AD529" s="216"/>
    </row>
    <row r="530" spans="20:30" x14ac:dyDescent="0.2">
      <c r="T530" s="212"/>
      <c r="U530" s="213"/>
      <c r="V530" s="213"/>
      <c r="W530" s="214"/>
      <c r="X530" s="214"/>
      <c r="Y530" s="214"/>
      <c r="Z530" s="214"/>
      <c r="AA530" s="215"/>
      <c r="AB530" s="215"/>
      <c r="AC530" s="215"/>
      <c r="AD530" s="216"/>
    </row>
    <row r="531" spans="20:30" x14ac:dyDescent="0.2">
      <c r="T531" s="212"/>
      <c r="U531" s="213"/>
      <c r="V531" s="213"/>
      <c r="W531" s="214"/>
      <c r="X531" s="214"/>
      <c r="Y531" s="214"/>
      <c r="Z531" s="214"/>
      <c r="AA531" s="215"/>
      <c r="AB531" s="215"/>
      <c r="AC531" s="215"/>
      <c r="AD531" s="216"/>
    </row>
    <row r="532" spans="20:30" x14ac:dyDescent="0.2">
      <c r="T532" s="212"/>
      <c r="U532" s="213"/>
      <c r="V532" s="213"/>
      <c r="W532" s="214"/>
      <c r="X532" s="214"/>
      <c r="Y532" s="214"/>
      <c r="Z532" s="214"/>
      <c r="AA532" s="215"/>
      <c r="AB532" s="215"/>
      <c r="AC532" s="215"/>
      <c r="AD532" s="216"/>
    </row>
    <row r="533" spans="20:30" x14ac:dyDescent="0.2">
      <c r="T533" s="212"/>
      <c r="U533" s="213"/>
      <c r="V533" s="213"/>
      <c r="W533" s="214"/>
      <c r="X533" s="214"/>
      <c r="Y533" s="214"/>
      <c r="Z533" s="214"/>
      <c r="AA533" s="215"/>
      <c r="AB533" s="215"/>
      <c r="AC533" s="215"/>
      <c r="AD533" s="216"/>
    </row>
    <row r="534" spans="20:30" x14ac:dyDescent="0.2">
      <c r="T534" s="212"/>
      <c r="U534" s="213"/>
      <c r="V534" s="213"/>
      <c r="W534" s="214"/>
      <c r="X534" s="214"/>
      <c r="Y534" s="214"/>
      <c r="Z534" s="214"/>
      <c r="AA534" s="215"/>
      <c r="AB534" s="215"/>
      <c r="AC534" s="215"/>
      <c r="AD534" s="216"/>
    </row>
    <row r="535" spans="20:30" x14ac:dyDescent="0.2">
      <c r="T535" s="212"/>
      <c r="U535" s="213"/>
      <c r="V535" s="213"/>
      <c r="W535" s="214"/>
      <c r="X535" s="214"/>
      <c r="Y535" s="214"/>
      <c r="Z535" s="214"/>
      <c r="AA535" s="215"/>
      <c r="AB535" s="215"/>
      <c r="AC535" s="215"/>
      <c r="AD535" s="216"/>
    </row>
    <row r="536" spans="20:30" x14ac:dyDescent="0.2">
      <c r="T536" s="212"/>
      <c r="U536" s="213"/>
      <c r="V536" s="213"/>
      <c r="W536" s="214"/>
      <c r="X536" s="214"/>
      <c r="Y536" s="214"/>
      <c r="Z536" s="214"/>
      <c r="AA536" s="215"/>
      <c r="AB536" s="215"/>
      <c r="AC536" s="215"/>
      <c r="AD536" s="216"/>
    </row>
    <row r="537" spans="20:30" x14ac:dyDescent="0.2">
      <c r="T537" s="212"/>
      <c r="U537" s="213"/>
      <c r="V537" s="213"/>
      <c r="W537" s="214"/>
      <c r="X537" s="214"/>
      <c r="Y537" s="214"/>
      <c r="Z537" s="214"/>
      <c r="AA537" s="215"/>
      <c r="AB537" s="215"/>
      <c r="AC537" s="215"/>
      <c r="AD537" s="216"/>
    </row>
    <row r="538" spans="20:30" x14ac:dyDescent="0.2">
      <c r="T538" s="212"/>
      <c r="U538" s="213"/>
      <c r="V538" s="213"/>
      <c r="W538" s="214"/>
      <c r="X538" s="214"/>
      <c r="Y538" s="214"/>
      <c r="Z538" s="214"/>
      <c r="AA538" s="215"/>
      <c r="AB538" s="215"/>
      <c r="AC538" s="215"/>
      <c r="AD538" s="216"/>
    </row>
    <row r="539" spans="20:30" x14ac:dyDescent="0.2">
      <c r="T539" s="212"/>
      <c r="U539" s="213"/>
      <c r="V539" s="213"/>
      <c r="W539" s="214"/>
      <c r="X539" s="214"/>
      <c r="Y539" s="214"/>
      <c r="Z539" s="214"/>
      <c r="AA539" s="215"/>
      <c r="AB539" s="215"/>
      <c r="AC539" s="215"/>
      <c r="AD539" s="216"/>
    </row>
    <row r="540" spans="20:30" x14ac:dyDescent="0.2">
      <c r="T540" s="212"/>
      <c r="U540" s="213"/>
      <c r="V540" s="213"/>
      <c r="W540" s="214"/>
      <c r="X540" s="214"/>
      <c r="Y540" s="214"/>
      <c r="Z540" s="214"/>
      <c r="AA540" s="215"/>
      <c r="AB540" s="215"/>
      <c r="AC540" s="215"/>
      <c r="AD540" s="216"/>
    </row>
    <row r="541" spans="20:30" x14ac:dyDescent="0.2">
      <c r="T541" s="212"/>
      <c r="U541" s="213"/>
      <c r="V541" s="213"/>
      <c r="W541" s="214"/>
      <c r="X541" s="214"/>
      <c r="Y541" s="214"/>
      <c r="Z541" s="214"/>
      <c r="AA541" s="215"/>
      <c r="AB541" s="215"/>
      <c r="AC541" s="215"/>
      <c r="AD541" s="216"/>
    </row>
    <row r="542" spans="20:30" x14ac:dyDescent="0.2">
      <c r="T542" s="212"/>
      <c r="U542" s="213"/>
      <c r="V542" s="213"/>
      <c r="W542" s="214"/>
      <c r="X542" s="214"/>
      <c r="Y542" s="214"/>
      <c r="Z542" s="214"/>
      <c r="AA542" s="215"/>
      <c r="AB542" s="215"/>
      <c r="AC542" s="215"/>
      <c r="AD542" s="216"/>
    </row>
    <row r="543" spans="20:30" x14ac:dyDescent="0.2">
      <c r="T543" s="212"/>
      <c r="U543" s="213"/>
      <c r="V543" s="213"/>
      <c r="W543" s="214"/>
      <c r="X543" s="214"/>
      <c r="Y543" s="214"/>
      <c r="Z543" s="214"/>
      <c r="AA543" s="215"/>
      <c r="AB543" s="215"/>
      <c r="AC543" s="215"/>
      <c r="AD543" s="216"/>
    </row>
    <row r="544" spans="20:30" x14ac:dyDescent="0.2">
      <c r="T544" s="212"/>
      <c r="U544" s="213"/>
      <c r="V544" s="213"/>
      <c r="W544" s="214"/>
      <c r="X544" s="214"/>
      <c r="Y544" s="214"/>
      <c r="Z544" s="214"/>
      <c r="AA544" s="215"/>
      <c r="AB544" s="215"/>
      <c r="AC544" s="215"/>
      <c r="AD544" s="216"/>
    </row>
    <row r="545" spans="20:30" x14ac:dyDescent="0.2">
      <c r="T545" s="212"/>
      <c r="U545" s="213"/>
      <c r="V545" s="213"/>
      <c r="W545" s="214"/>
      <c r="X545" s="214"/>
      <c r="Y545" s="214"/>
      <c r="Z545" s="214"/>
      <c r="AA545" s="215"/>
      <c r="AB545" s="215"/>
      <c r="AC545" s="215"/>
      <c r="AD545" s="216"/>
    </row>
    <row r="546" spans="20:30" x14ac:dyDescent="0.2">
      <c r="T546" s="212"/>
      <c r="U546" s="213"/>
      <c r="V546" s="213"/>
      <c r="W546" s="214"/>
      <c r="X546" s="214"/>
      <c r="Y546" s="214"/>
      <c r="Z546" s="214"/>
      <c r="AA546" s="215"/>
      <c r="AB546" s="215"/>
      <c r="AC546" s="215"/>
      <c r="AD546" s="216"/>
    </row>
    <row r="547" spans="20:30" x14ac:dyDescent="0.2">
      <c r="T547" s="212"/>
      <c r="U547" s="213"/>
      <c r="V547" s="213"/>
      <c r="W547" s="214"/>
      <c r="X547" s="214"/>
      <c r="Y547" s="214"/>
      <c r="Z547" s="214"/>
      <c r="AA547" s="215"/>
      <c r="AB547" s="215"/>
      <c r="AC547" s="215"/>
      <c r="AD547" s="216"/>
    </row>
    <row r="548" spans="20:30" x14ac:dyDescent="0.2">
      <c r="T548" s="212"/>
      <c r="U548" s="213"/>
      <c r="V548" s="213"/>
      <c r="W548" s="214"/>
      <c r="X548" s="214"/>
      <c r="Y548" s="214"/>
      <c r="Z548" s="214"/>
      <c r="AA548" s="215"/>
      <c r="AB548" s="215"/>
      <c r="AC548" s="215"/>
      <c r="AD548" s="216"/>
    </row>
    <row r="549" spans="20:30" x14ac:dyDescent="0.2">
      <c r="T549" s="212"/>
      <c r="U549" s="213"/>
      <c r="V549" s="213"/>
      <c r="W549" s="214"/>
      <c r="X549" s="214"/>
      <c r="Y549" s="214"/>
      <c r="Z549" s="214"/>
      <c r="AA549" s="215"/>
      <c r="AB549" s="215"/>
      <c r="AC549" s="215"/>
      <c r="AD549" s="216"/>
    </row>
    <row r="550" spans="20:30" x14ac:dyDescent="0.2">
      <c r="T550" s="212"/>
      <c r="U550" s="213"/>
      <c r="V550" s="213"/>
      <c r="W550" s="214"/>
      <c r="X550" s="214"/>
      <c r="Y550" s="214"/>
      <c r="Z550" s="214"/>
      <c r="AA550" s="215"/>
      <c r="AB550" s="215"/>
      <c r="AC550" s="215"/>
      <c r="AD550" s="216"/>
    </row>
    <row r="551" spans="20:30" x14ac:dyDescent="0.2">
      <c r="T551" s="212"/>
      <c r="U551" s="213"/>
      <c r="V551" s="213"/>
      <c r="W551" s="214"/>
      <c r="X551" s="214"/>
      <c r="Y551" s="214"/>
      <c r="Z551" s="214"/>
      <c r="AA551" s="215"/>
      <c r="AB551" s="215"/>
      <c r="AC551" s="215"/>
      <c r="AD551" s="216"/>
    </row>
    <row r="552" spans="20:30" x14ac:dyDescent="0.2">
      <c r="T552" s="212"/>
      <c r="U552" s="213"/>
      <c r="V552" s="213"/>
      <c r="W552" s="214"/>
      <c r="X552" s="214"/>
      <c r="Y552" s="214"/>
      <c r="Z552" s="214"/>
      <c r="AA552" s="215"/>
      <c r="AB552" s="215"/>
      <c r="AC552" s="215"/>
      <c r="AD552" s="216"/>
    </row>
    <row r="553" spans="20:30" x14ac:dyDescent="0.2">
      <c r="T553" s="212"/>
      <c r="U553" s="213"/>
      <c r="V553" s="213"/>
      <c r="W553" s="214"/>
      <c r="X553" s="214"/>
      <c r="Y553" s="214"/>
      <c r="Z553" s="214"/>
      <c r="AA553" s="215"/>
      <c r="AB553" s="215"/>
      <c r="AC553" s="215"/>
      <c r="AD553" s="216"/>
    </row>
    <row r="554" spans="20:30" x14ac:dyDescent="0.2">
      <c r="T554" s="212"/>
      <c r="U554" s="213"/>
      <c r="V554" s="213"/>
      <c r="W554" s="214"/>
      <c r="X554" s="214"/>
      <c r="Y554" s="214"/>
      <c r="Z554" s="214"/>
      <c r="AA554" s="215"/>
      <c r="AB554" s="215"/>
      <c r="AC554" s="215"/>
      <c r="AD554" s="216"/>
    </row>
    <row r="555" spans="20:30" x14ac:dyDescent="0.2">
      <c r="T555" s="212"/>
      <c r="U555" s="213"/>
      <c r="V555" s="213"/>
      <c r="W555" s="214"/>
      <c r="X555" s="214"/>
      <c r="Y555" s="214"/>
      <c r="Z555" s="214"/>
      <c r="AA555" s="215"/>
      <c r="AB555" s="215"/>
      <c r="AC555" s="215"/>
      <c r="AD555" s="216"/>
    </row>
    <row r="556" spans="20:30" x14ac:dyDescent="0.2">
      <c r="T556" s="212"/>
      <c r="U556" s="213"/>
      <c r="V556" s="213"/>
      <c r="W556" s="214"/>
      <c r="X556" s="214"/>
      <c r="Y556" s="214"/>
      <c r="Z556" s="214"/>
      <c r="AA556" s="215"/>
      <c r="AB556" s="215"/>
      <c r="AC556" s="215"/>
      <c r="AD556" s="216"/>
    </row>
    <row r="557" spans="20:30" x14ac:dyDescent="0.2">
      <c r="T557" s="212"/>
      <c r="U557" s="213"/>
      <c r="V557" s="213"/>
      <c r="W557" s="214"/>
      <c r="X557" s="214"/>
      <c r="Y557" s="214"/>
      <c r="Z557" s="214"/>
      <c r="AA557" s="215"/>
      <c r="AB557" s="215"/>
      <c r="AC557" s="215"/>
      <c r="AD557" s="216"/>
    </row>
    <row r="558" spans="20:30" x14ac:dyDescent="0.2">
      <c r="T558" s="212"/>
      <c r="U558" s="213"/>
      <c r="V558" s="213"/>
      <c r="W558" s="214"/>
      <c r="X558" s="214"/>
      <c r="Y558" s="214"/>
      <c r="Z558" s="214"/>
      <c r="AA558" s="215"/>
      <c r="AB558" s="215"/>
      <c r="AC558" s="215"/>
      <c r="AD558" s="216"/>
    </row>
    <row r="559" spans="20:30" x14ac:dyDescent="0.2">
      <c r="T559" s="212"/>
      <c r="U559" s="213"/>
      <c r="V559" s="213"/>
      <c r="W559" s="214"/>
      <c r="X559" s="214"/>
      <c r="Y559" s="214"/>
      <c r="Z559" s="214"/>
      <c r="AA559" s="215"/>
      <c r="AB559" s="215"/>
      <c r="AC559" s="215"/>
      <c r="AD559" s="216"/>
    </row>
    <row r="560" spans="20:30" x14ac:dyDescent="0.2">
      <c r="T560" s="212"/>
      <c r="U560" s="213"/>
      <c r="V560" s="213"/>
      <c r="W560" s="214"/>
      <c r="X560" s="214"/>
      <c r="Y560" s="214"/>
      <c r="Z560" s="214"/>
      <c r="AA560" s="215"/>
      <c r="AB560" s="215"/>
      <c r="AC560" s="215"/>
      <c r="AD560" s="216"/>
    </row>
    <row r="561" spans="20:30" x14ac:dyDescent="0.2">
      <c r="T561" s="212"/>
      <c r="U561" s="213"/>
      <c r="V561" s="213"/>
      <c r="W561" s="214"/>
      <c r="X561" s="214"/>
      <c r="Y561" s="214"/>
      <c r="Z561" s="214"/>
      <c r="AA561" s="215"/>
      <c r="AB561" s="215"/>
      <c r="AC561" s="215"/>
      <c r="AD561" s="216"/>
    </row>
    <row r="562" spans="20:30" x14ac:dyDescent="0.2">
      <c r="T562" s="212"/>
      <c r="U562" s="213"/>
      <c r="V562" s="213"/>
      <c r="W562" s="214"/>
      <c r="X562" s="214"/>
      <c r="Y562" s="214"/>
      <c r="Z562" s="214"/>
      <c r="AA562" s="215"/>
      <c r="AB562" s="215"/>
      <c r="AC562" s="215"/>
      <c r="AD562" s="216"/>
    </row>
    <row r="563" spans="20:30" x14ac:dyDescent="0.2">
      <c r="T563" s="212"/>
      <c r="U563" s="213"/>
      <c r="V563" s="213"/>
      <c r="W563" s="214"/>
      <c r="X563" s="214"/>
      <c r="Y563" s="214"/>
      <c r="Z563" s="214"/>
      <c r="AA563" s="215"/>
      <c r="AB563" s="215"/>
      <c r="AC563" s="215"/>
      <c r="AD563" s="216"/>
    </row>
    <row r="564" spans="20:30" x14ac:dyDescent="0.2">
      <c r="T564" s="212"/>
      <c r="U564" s="213"/>
      <c r="V564" s="213"/>
      <c r="W564" s="214"/>
      <c r="X564" s="214"/>
      <c r="Y564" s="214"/>
      <c r="Z564" s="214"/>
      <c r="AA564" s="215"/>
      <c r="AB564" s="215"/>
      <c r="AC564" s="215"/>
      <c r="AD564" s="216"/>
    </row>
    <row r="565" spans="20:30" x14ac:dyDescent="0.2">
      <c r="T565" s="212"/>
      <c r="U565" s="213"/>
      <c r="V565" s="213"/>
      <c r="W565" s="214"/>
      <c r="X565" s="214"/>
      <c r="Y565" s="214"/>
      <c r="Z565" s="214"/>
      <c r="AA565" s="215"/>
      <c r="AB565" s="215"/>
      <c r="AC565" s="215"/>
      <c r="AD565" s="216"/>
    </row>
    <row r="566" spans="20:30" x14ac:dyDescent="0.2">
      <c r="T566" s="212"/>
      <c r="U566" s="213"/>
      <c r="V566" s="213"/>
      <c r="W566" s="214"/>
      <c r="X566" s="214"/>
      <c r="Y566" s="214"/>
      <c r="Z566" s="214"/>
      <c r="AA566" s="215"/>
      <c r="AB566" s="215"/>
      <c r="AC566" s="215"/>
      <c r="AD566" s="216"/>
    </row>
    <row r="567" spans="20:30" x14ac:dyDescent="0.2">
      <c r="T567" s="212"/>
      <c r="U567" s="213"/>
      <c r="V567" s="213"/>
      <c r="W567" s="214"/>
      <c r="X567" s="214"/>
      <c r="Y567" s="214"/>
      <c r="Z567" s="214"/>
      <c r="AA567" s="215"/>
      <c r="AB567" s="215"/>
      <c r="AC567" s="215"/>
      <c r="AD567" s="216"/>
    </row>
    <row r="568" spans="20:30" x14ac:dyDescent="0.2">
      <c r="T568" s="212"/>
      <c r="U568" s="213"/>
      <c r="V568" s="213"/>
      <c r="W568" s="214"/>
      <c r="X568" s="214"/>
      <c r="Y568" s="214"/>
      <c r="Z568" s="214"/>
      <c r="AA568" s="215"/>
      <c r="AB568" s="215"/>
      <c r="AC568" s="215"/>
      <c r="AD568" s="216"/>
    </row>
    <row r="569" spans="20:30" x14ac:dyDescent="0.2">
      <c r="T569" s="212"/>
      <c r="U569" s="213"/>
      <c r="V569" s="213"/>
      <c r="W569" s="214"/>
      <c r="X569" s="214"/>
      <c r="Y569" s="214"/>
      <c r="Z569" s="214"/>
      <c r="AA569" s="215"/>
      <c r="AB569" s="215"/>
      <c r="AC569" s="215"/>
      <c r="AD569" s="216"/>
    </row>
    <row r="570" spans="20:30" x14ac:dyDescent="0.2">
      <c r="T570" s="212"/>
      <c r="U570" s="213"/>
      <c r="V570" s="213"/>
      <c r="W570" s="214"/>
      <c r="X570" s="214"/>
      <c r="Y570" s="214"/>
      <c r="Z570" s="214"/>
      <c r="AA570" s="215"/>
      <c r="AB570" s="215"/>
      <c r="AC570" s="215"/>
      <c r="AD570" s="216"/>
    </row>
    <row r="571" spans="20:30" x14ac:dyDescent="0.2">
      <c r="T571" s="212"/>
      <c r="U571" s="213"/>
      <c r="V571" s="213"/>
      <c r="W571" s="214"/>
      <c r="X571" s="214"/>
      <c r="Y571" s="214"/>
      <c r="Z571" s="214"/>
      <c r="AA571" s="215"/>
      <c r="AB571" s="215"/>
      <c r="AC571" s="215"/>
      <c r="AD571" s="216"/>
    </row>
    <row r="572" spans="20:30" x14ac:dyDescent="0.2">
      <c r="T572" s="212"/>
      <c r="U572" s="213"/>
      <c r="V572" s="213"/>
      <c r="W572" s="214"/>
      <c r="X572" s="214"/>
      <c r="Y572" s="214"/>
      <c r="Z572" s="214"/>
      <c r="AA572" s="215"/>
      <c r="AB572" s="215"/>
      <c r="AC572" s="215"/>
      <c r="AD572" s="216"/>
    </row>
    <row r="573" spans="20:30" x14ac:dyDescent="0.2">
      <c r="T573" s="212"/>
      <c r="U573" s="213"/>
      <c r="V573" s="213"/>
      <c r="W573" s="214"/>
      <c r="X573" s="214"/>
      <c r="Y573" s="214"/>
      <c r="Z573" s="214"/>
      <c r="AA573" s="215"/>
      <c r="AB573" s="215"/>
      <c r="AC573" s="215"/>
      <c r="AD573" s="216"/>
    </row>
    <row r="574" spans="20:30" x14ac:dyDescent="0.2">
      <c r="T574" s="212"/>
      <c r="U574" s="213"/>
      <c r="V574" s="213"/>
      <c r="W574" s="214"/>
      <c r="X574" s="214"/>
      <c r="Y574" s="214"/>
      <c r="Z574" s="214"/>
      <c r="AA574" s="215"/>
      <c r="AB574" s="215"/>
      <c r="AC574" s="215"/>
      <c r="AD574" s="216"/>
    </row>
    <row r="575" spans="20:30" x14ac:dyDescent="0.2">
      <c r="T575" s="212"/>
      <c r="U575" s="213"/>
      <c r="V575" s="213"/>
      <c r="W575" s="214"/>
      <c r="X575" s="214"/>
      <c r="Y575" s="214"/>
      <c r="Z575" s="214"/>
      <c r="AA575" s="215"/>
      <c r="AB575" s="215"/>
      <c r="AC575" s="215"/>
      <c r="AD575" s="216"/>
    </row>
    <row r="576" spans="20:30" x14ac:dyDescent="0.2">
      <c r="T576" s="212"/>
      <c r="U576" s="213"/>
      <c r="V576" s="213"/>
      <c r="W576" s="214"/>
      <c r="X576" s="214"/>
      <c r="Y576" s="214"/>
      <c r="Z576" s="214"/>
      <c r="AA576" s="215"/>
      <c r="AB576" s="215"/>
      <c r="AC576" s="215"/>
      <c r="AD576" s="216"/>
    </row>
    <row r="577" spans="20:30" x14ac:dyDescent="0.2">
      <c r="T577" s="212"/>
      <c r="U577" s="213"/>
      <c r="V577" s="213"/>
      <c r="W577" s="214"/>
      <c r="X577" s="214"/>
      <c r="Y577" s="214"/>
      <c r="Z577" s="214"/>
      <c r="AA577" s="215"/>
      <c r="AB577" s="215"/>
      <c r="AC577" s="215"/>
      <c r="AD577" s="216"/>
    </row>
    <row r="578" spans="20:30" x14ac:dyDescent="0.2">
      <c r="T578" s="212"/>
      <c r="U578" s="213"/>
      <c r="V578" s="213"/>
      <c r="W578" s="214"/>
      <c r="X578" s="214"/>
      <c r="Y578" s="214"/>
      <c r="Z578" s="214"/>
      <c r="AA578" s="215"/>
      <c r="AB578" s="215"/>
      <c r="AC578" s="215"/>
      <c r="AD578" s="216"/>
    </row>
    <row r="579" spans="20:30" x14ac:dyDescent="0.2">
      <c r="T579" s="212"/>
      <c r="U579" s="213"/>
      <c r="V579" s="213"/>
      <c r="W579" s="214"/>
      <c r="X579" s="214"/>
      <c r="Y579" s="214"/>
      <c r="Z579" s="214"/>
      <c r="AA579" s="215"/>
      <c r="AB579" s="215"/>
      <c r="AC579" s="215"/>
      <c r="AD579" s="216"/>
    </row>
    <row r="580" spans="20:30" x14ac:dyDescent="0.2">
      <c r="T580" s="212"/>
      <c r="U580" s="213"/>
      <c r="V580" s="213"/>
      <c r="W580" s="214"/>
      <c r="X580" s="214"/>
      <c r="Y580" s="214"/>
      <c r="Z580" s="214"/>
      <c r="AA580" s="215"/>
      <c r="AB580" s="215"/>
      <c r="AC580" s="215"/>
      <c r="AD580" s="216"/>
    </row>
    <row r="581" spans="20:30" x14ac:dyDescent="0.2">
      <c r="T581" s="212"/>
      <c r="U581" s="213"/>
      <c r="V581" s="213"/>
      <c r="W581" s="214"/>
      <c r="X581" s="214"/>
      <c r="Y581" s="214"/>
      <c r="Z581" s="214"/>
      <c r="AA581" s="215"/>
      <c r="AB581" s="215"/>
      <c r="AC581" s="215"/>
      <c r="AD581" s="216"/>
    </row>
    <row r="582" spans="20:30" x14ac:dyDescent="0.2">
      <c r="T582" s="212"/>
      <c r="U582" s="213"/>
      <c r="V582" s="213"/>
      <c r="W582" s="214"/>
      <c r="X582" s="214"/>
      <c r="Y582" s="214"/>
      <c r="Z582" s="214"/>
      <c r="AA582" s="215"/>
      <c r="AB582" s="215"/>
      <c r="AC582" s="215"/>
      <c r="AD582" s="216"/>
    </row>
    <row r="583" spans="20:30" x14ac:dyDescent="0.2">
      <c r="T583" s="212"/>
      <c r="U583" s="213"/>
      <c r="V583" s="213"/>
      <c r="W583" s="214"/>
      <c r="X583" s="214"/>
      <c r="Y583" s="214"/>
      <c r="Z583" s="214"/>
      <c r="AA583" s="215"/>
      <c r="AB583" s="215"/>
      <c r="AC583" s="215"/>
      <c r="AD583" s="216"/>
    </row>
    <row r="584" spans="20:30" x14ac:dyDescent="0.2">
      <c r="T584" s="212"/>
      <c r="U584" s="213"/>
      <c r="V584" s="213"/>
      <c r="W584" s="214"/>
      <c r="X584" s="214"/>
      <c r="Y584" s="214"/>
      <c r="Z584" s="214"/>
      <c r="AA584" s="215"/>
      <c r="AB584" s="215"/>
      <c r="AC584" s="215"/>
      <c r="AD584" s="216"/>
    </row>
    <row r="585" spans="20:30" x14ac:dyDescent="0.2">
      <c r="T585" s="212"/>
      <c r="U585" s="213"/>
      <c r="V585" s="213"/>
      <c r="W585" s="214"/>
      <c r="X585" s="214"/>
      <c r="Y585" s="214"/>
      <c r="Z585" s="214"/>
      <c r="AA585" s="215"/>
      <c r="AB585" s="215"/>
      <c r="AC585" s="215"/>
      <c r="AD585" s="216"/>
    </row>
    <row r="586" spans="20:30" x14ac:dyDescent="0.2">
      <c r="T586" s="212"/>
      <c r="U586" s="213"/>
      <c r="V586" s="213"/>
      <c r="W586" s="214"/>
      <c r="X586" s="214"/>
      <c r="Y586" s="214"/>
      <c r="Z586" s="214"/>
      <c r="AA586" s="215"/>
      <c r="AB586" s="215"/>
      <c r="AC586" s="215"/>
      <c r="AD586" s="216"/>
    </row>
    <row r="587" spans="20:30" x14ac:dyDescent="0.2">
      <c r="T587" s="212"/>
      <c r="U587" s="213"/>
      <c r="V587" s="213"/>
      <c r="W587" s="214"/>
      <c r="X587" s="214"/>
      <c r="Y587" s="214"/>
      <c r="Z587" s="214"/>
      <c r="AA587" s="215"/>
      <c r="AB587" s="215"/>
      <c r="AC587" s="215"/>
      <c r="AD587" s="216"/>
    </row>
    <row r="588" spans="20:30" x14ac:dyDescent="0.2">
      <c r="T588" s="212"/>
      <c r="U588" s="213"/>
      <c r="V588" s="213"/>
      <c r="W588" s="214"/>
      <c r="X588" s="214"/>
      <c r="Y588" s="214"/>
      <c r="Z588" s="214"/>
      <c r="AA588" s="215"/>
      <c r="AB588" s="215"/>
      <c r="AC588" s="215"/>
      <c r="AD588" s="216"/>
    </row>
    <row r="589" spans="20:30" x14ac:dyDescent="0.2">
      <c r="T589" s="212"/>
      <c r="U589" s="213"/>
      <c r="V589" s="213"/>
      <c r="W589" s="214"/>
      <c r="X589" s="214"/>
      <c r="Y589" s="214"/>
      <c r="Z589" s="214"/>
      <c r="AA589" s="215"/>
      <c r="AB589" s="215"/>
      <c r="AC589" s="215"/>
      <c r="AD589" s="216"/>
    </row>
    <row r="590" spans="20:30" x14ac:dyDescent="0.2">
      <c r="T590" s="212"/>
      <c r="U590" s="213"/>
      <c r="V590" s="213"/>
      <c r="W590" s="214"/>
      <c r="X590" s="214"/>
      <c r="Y590" s="214"/>
      <c r="Z590" s="214"/>
      <c r="AA590" s="215"/>
      <c r="AB590" s="215"/>
      <c r="AC590" s="215"/>
      <c r="AD590" s="216"/>
    </row>
    <row r="591" spans="20:30" x14ac:dyDescent="0.2">
      <c r="T591" s="212"/>
      <c r="U591" s="213"/>
      <c r="V591" s="213"/>
      <c r="W591" s="214"/>
      <c r="X591" s="214"/>
      <c r="Y591" s="214"/>
      <c r="Z591" s="214"/>
      <c r="AA591" s="215"/>
      <c r="AB591" s="215"/>
      <c r="AC591" s="215"/>
      <c r="AD591" s="216"/>
    </row>
    <row r="592" spans="20:30" x14ac:dyDescent="0.2">
      <c r="T592" s="212"/>
      <c r="U592" s="213"/>
      <c r="V592" s="213"/>
      <c r="W592" s="214"/>
      <c r="X592" s="214"/>
      <c r="Y592" s="214"/>
      <c r="Z592" s="214"/>
      <c r="AA592" s="215"/>
      <c r="AB592" s="215"/>
      <c r="AC592" s="215"/>
      <c r="AD592" s="216"/>
    </row>
    <row r="593" spans="20:30" x14ac:dyDescent="0.2">
      <c r="T593" s="212"/>
      <c r="U593" s="213"/>
      <c r="V593" s="213"/>
      <c r="W593" s="214"/>
      <c r="X593" s="214"/>
      <c r="Y593" s="214"/>
      <c r="Z593" s="214"/>
      <c r="AA593" s="215"/>
      <c r="AB593" s="215"/>
      <c r="AC593" s="215"/>
      <c r="AD593" s="216"/>
    </row>
    <row r="594" spans="20:30" x14ac:dyDescent="0.2">
      <c r="T594" s="212"/>
      <c r="U594" s="213"/>
      <c r="V594" s="213"/>
      <c r="W594" s="214"/>
      <c r="X594" s="214"/>
      <c r="Y594" s="214"/>
      <c r="Z594" s="214"/>
      <c r="AA594" s="215"/>
      <c r="AB594" s="215"/>
      <c r="AC594" s="215"/>
      <c r="AD594" s="216"/>
    </row>
    <row r="595" spans="20:30" x14ac:dyDescent="0.2">
      <c r="T595" s="212"/>
      <c r="U595" s="213"/>
      <c r="V595" s="213"/>
      <c r="W595" s="214"/>
      <c r="X595" s="214"/>
      <c r="Y595" s="214"/>
      <c r="Z595" s="214"/>
      <c r="AA595" s="215"/>
      <c r="AB595" s="215"/>
      <c r="AC595" s="215"/>
      <c r="AD595" s="216"/>
    </row>
    <row r="596" spans="20:30" x14ac:dyDescent="0.2">
      <c r="T596" s="212"/>
      <c r="U596" s="213"/>
      <c r="V596" s="213"/>
      <c r="W596" s="214"/>
      <c r="X596" s="214"/>
      <c r="Y596" s="214"/>
      <c r="Z596" s="214"/>
      <c r="AA596" s="215"/>
      <c r="AB596" s="215"/>
      <c r="AC596" s="215"/>
      <c r="AD596" s="216"/>
    </row>
    <row r="597" spans="20:30" x14ac:dyDescent="0.2">
      <c r="T597" s="212"/>
      <c r="U597" s="213"/>
      <c r="V597" s="213"/>
      <c r="W597" s="214"/>
      <c r="X597" s="214"/>
      <c r="Y597" s="214"/>
      <c r="Z597" s="214"/>
      <c r="AA597" s="215"/>
      <c r="AB597" s="215"/>
      <c r="AC597" s="215"/>
      <c r="AD597" s="216"/>
    </row>
    <row r="598" spans="20:30" x14ac:dyDescent="0.2">
      <c r="T598" s="212"/>
      <c r="U598" s="213"/>
      <c r="V598" s="213"/>
      <c r="W598" s="214"/>
      <c r="X598" s="214"/>
      <c r="Y598" s="214"/>
      <c r="Z598" s="214"/>
      <c r="AA598" s="215"/>
      <c r="AB598" s="215"/>
      <c r="AC598" s="215"/>
      <c r="AD598" s="216"/>
    </row>
    <row r="599" spans="20:30" x14ac:dyDescent="0.2">
      <c r="T599" s="212"/>
      <c r="U599" s="213"/>
      <c r="V599" s="213"/>
      <c r="W599" s="214"/>
      <c r="X599" s="214"/>
      <c r="Y599" s="214"/>
      <c r="Z599" s="214"/>
      <c r="AA599" s="215"/>
      <c r="AB599" s="215"/>
      <c r="AC599" s="215"/>
      <c r="AD599" s="216"/>
    </row>
    <row r="600" spans="20:30" x14ac:dyDescent="0.2">
      <c r="T600" s="212"/>
      <c r="U600" s="213"/>
      <c r="V600" s="213"/>
      <c r="W600" s="214"/>
      <c r="X600" s="214"/>
      <c r="Y600" s="214"/>
      <c r="Z600" s="214"/>
      <c r="AA600" s="215"/>
      <c r="AB600" s="215"/>
      <c r="AC600" s="215"/>
      <c r="AD600" s="216"/>
    </row>
    <row r="601" spans="20:30" x14ac:dyDescent="0.2">
      <c r="T601" s="212"/>
      <c r="U601" s="213"/>
      <c r="V601" s="213"/>
      <c r="W601" s="214"/>
      <c r="X601" s="214"/>
      <c r="Y601" s="214"/>
      <c r="Z601" s="214"/>
      <c r="AA601" s="215"/>
      <c r="AB601" s="215"/>
      <c r="AC601" s="215"/>
      <c r="AD601" s="216"/>
    </row>
    <row r="602" spans="20:30" x14ac:dyDescent="0.2">
      <c r="T602" s="212"/>
      <c r="U602" s="213"/>
      <c r="V602" s="213"/>
      <c r="W602" s="214"/>
      <c r="X602" s="214"/>
      <c r="Y602" s="214"/>
      <c r="Z602" s="214"/>
      <c r="AA602" s="215"/>
      <c r="AB602" s="215"/>
      <c r="AC602" s="215"/>
      <c r="AD602" s="216"/>
    </row>
    <row r="603" spans="20:30" x14ac:dyDescent="0.2">
      <c r="T603" s="212"/>
      <c r="U603" s="213"/>
      <c r="V603" s="213"/>
      <c r="W603" s="214"/>
      <c r="X603" s="214"/>
      <c r="Y603" s="214"/>
      <c r="Z603" s="214"/>
      <c r="AA603" s="215"/>
      <c r="AB603" s="215"/>
      <c r="AC603" s="215"/>
      <c r="AD603" s="216"/>
    </row>
    <row r="604" spans="20:30" x14ac:dyDescent="0.2">
      <c r="T604" s="212"/>
      <c r="U604" s="213"/>
      <c r="V604" s="213"/>
      <c r="W604" s="214"/>
      <c r="X604" s="214"/>
      <c r="Y604" s="214"/>
      <c r="Z604" s="214"/>
      <c r="AA604" s="215"/>
      <c r="AB604" s="215"/>
      <c r="AC604" s="215"/>
      <c r="AD604" s="216"/>
    </row>
    <row r="605" spans="20:30" x14ac:dyDescent="0.2">
      <c r="T605" s="212"/>
      <c r="U605" s="213"/>
      <c r="V605" s="213"/>
      <c r="W605" s="214"/>
      <c r="X605" s="214"/>
      <c r="Y605" s="214"/>
      <c r="Z605" s="214"/>
      <c r="AA605" s="215"/>
      <c r="AB605" s="215"/>
      <c r="AC605" s="215"/>
      <c r="AD605" s="216"/>
    </row>
    <row r="606" spans="20:30" x14ac:dyDescent="0.2">
      <c r="T606" s="212"/>
      <c r="U606" s="213"/>
      <c r="V606" s="213"/>
      <c r="W606" s="213"/>
      <c r="X606" s="214"/>
      <c r="Y606" s="214"/>
      <c r="Z606" s="214"/>
      <c r="AA606" s="217"/>
      <c r="AB606" s="217"/>
      <c r="AC606" s="217"/>
      <c r="AD606" s="213"/>
    </row>
    <row r="607" spans="20:30" x14ac:dyDescent="0.2">
      <c r="T607" s="212"/>
      <c r="U607" s="213"/>
      <c r="V607" s="213"/>
      <c r="W607" s="213"/>
      <c r="X607" s="214"/>
      <c r="Y607" s="214"/>
      <c r="Z607" s="214"/>
      <c r="AA607" s="217"/>
      <c r="AB607" s="217"/>
      <c r="AC607" s="217"/>
      <c r="AD607" s="213"/>
    </row>
    <row r="608" spans="20:30" x14ac:dyDescent="0.2">
      <c r="T608" s="212"/>
      <c r="U608" s="213"/>
      <c r="V608" s="213"/>
      <c r="W608" s="213"/>
      <c r="X608" s="214"/>
      <c r="Y608" s="214"/>
      <c r="Z608" s="214"/>
      <c r="AA608" s="217"/>
      <c r="AB608" s="217"/>
      <c r="AC608" s="217"/>
      <c r="AD608" s="213"/>
    </row>
    <row r="609" spans="20:30" x14ac:dyDescent="0.2">
      <c r="T609" s="212"/>
      <c r="U609" s="213"/>
      <c r="V609" s="213"/>
      <c r="W609" s="213"/>
      <c r="X609" s="214"/>
      <c r="Y609" s="214"/>
      <c r="Z609" s="214"/>
      <c r="AA609" s="217"/>
      <c r="AB609" s="217"/>
      <c r="AC609" s="217"/>
      <c r="AD609" s="213"/>
    </row>
    <row r="610" spans="20:30" x14ac:dyDescent="0.2">
      <c r="T610" s="212"/>
      <c r="U610" s="213"/>
      <c r="V610" s="213"/>
      <c r="W610" s="213"/>
      <c r="X610" s="214"/>
      <c r="Y610" s="214"/>
      <c r="Z610" s="214"/>
      <c r="AA610" s="217"/>
      <c r="AB610" s="217"/>
      <c r="AC610" s="217"/>
      <c r="AD610" s="213"/>
    </row>
    <row r="611" spans="20:30" x14ac:dyDescent="0.2">
      <c r="T611" s="212"/>
      <c r="U611" s="213"/>
      <c r="V611" s="213"/>
      <c r="W611" s="213"/>
      <c r="X611" s="214"/>
      <c r="Y611" s="214"/>
      <c r="Z611" s="214"/>
      <c r="AA611" s="217"/>
      <c r="AB611" s="217"/>
      <c r="AC611" s="217"/>
      <c r="AD611" s="213"/>
    </row>
    <row r="612" spans="20:30" x14ac:dyDescent="0.2">
      <c r="T612" s="212"/>
      <c r="U612" s="213"/>
      <c r="V612" s="213"/>
      <c r="W612" s="213"/>
      <c r="X612" s="214"/>
      <c r="Y612" s="214"/>
      <c r="Z612" s="214"/>
      <c r="AA612" s="217"/>
      <c r="AB612" s="217"/>
      <c r="AC612" s="217"/>
      <c r="AD612" s="213"/>
    </row>
    <row r="613" spans="20:30" x14ac:dyDescent="0.2">
      <c r="T613" s="212"/>
      <c r="U613" s="213"/>
      <c r="V613" s="213"/>
      <c r="W613" s="213"/>
      <c r="X613" s="214"/>
      <c r="Y613" s="214"/>
      <c r="Z613" s="214"/>
      <c r="AA613" s="217"/>
      <c r="AB613" s="217"/>
      <c r="AC613" s="217"/>
      <c r="AD613" s="213"/>
    </row>
    <row r="614" spans="20:30" x14ac:dyDescent="0.2">
      <c r="T614" s="212"/>
      <c r="U614" s="213"/>
      <c r="V614" s="213"/>
      <c r="W614" s="213"/>
      <c r="X614" s="214"/>
      <c r="Y614" s="214"/>
      <c r="Z614" s="214"/>
      <c r="AA614" s="217"/>
      <c r="AB614" s="217"/>
      <c r="AC614" s="217"/>
      <c r="AD614" s="213"/>
    </row>
    <row r="615" spans="20:30" x14ac:dyDescent="0.2">
      <c r="T615" s="212"/>
      <c r="U615" s="213"/>
      <c r="V615" s="213"/>
      <c r="W615" s="213"/>
      <c r="X615" s="214"/>
      <c r="Y615" s="214"/>
      <c r="Z615" s="214"/>
      <c r="AA615" s="217"/>
      <c r="AB615" s="217"/>
      <c r="AC615" s="217"/>
      <c r="AD615" s="213"/>
    </row>
    <row r="616" spans="20:30" x14ac:dyDescent="0.2">
      <c r="T616" s="212"/>
      <c r="U616" s="213"/>
      <c r="V616" s="213"/>
      <c r="W616" s="213"/>
      <c r="X616" s="214"/>
      <c r="Y616" s="214"/>
      <c r="Z616" s="214"/>
      <c r="AA616" s="217"/>
      <c r="AB616" s="217"/>
      <c r="AC616" s="217"/>
      <c r="AD616" s="213"/>
    </row>
    <row r="617" spans="20:30" x14ac:dyDescent="0.2">
      <c r="T617" s="212"/>
      <c r="U617" s="213"/>
      <c r="V617" s="213"/>
      <c r="W617" s="213"/>
      <c r="X617" s="214"/>
      <c r="Y617" s="214"/>
      <c r="Z617" s="214"/>
      <c r="AA617" s="217"/>
      <c r="AB617" s="217"/>
      <c r="AC617" s="217"/>
      <c r="AD617" s="213"/>
    </row>
    <row r="618" spans="20:30" x14ac:dyDescent="0.2">
      <c r="T618" s="212"/>
      <c r="U618" s="213"/>
      <c r="V618" s="213"/>
      <c r="W618" s="213"/>
      <c r="X618" s="214"/>
      <c r="Y618" s="214"/>
      <c r="Z618" s="214"/>
      <c r="AA618" s="217"/>
      <c r="AB618" s="217"/>
      <c r="AC618" s="217"/>
      <c r="AD618" s="213"/>
    </row>
    <row r="619" spans="20:30" x14ac:dyDescent="0.2">
      <c r="T619" s="212"/>
      <c r="U619" s="213"/>
      <c r="V619" s="213"/>
      <c r="W619" s="213"/>
      <c r="X619" s="214"/>
      <c r="Y619" s="214"/>
      <c r="Z619" s="214"/>
      <c r="AA619" s="217"/>
      <c r="AB619" s="217"/>
      <c r="AC619" s="217"/>
      <c r="AD619" s="213"/>
    </row>
    <row r="620" spans="20:30" x14ac:dyDescent="0.2">
      <c r="T620" s="212"/>
      <c r="U620" s="213"/>
      <c r="V620" s="213"/>
      <c r="W620" s="213"/>
      <c r="X620" s="214"/>
      <c r="Y620" s="214"/>
      <c r="Z620" s="214"/>
      <c r="AA620" s="217"/>
      <c r="AB620" s="217"/>
      <c r="AC620" s="217"/>
      <c r="AD620" s="213"/>
    </row>
    <row r="621" spans="20:30" x14ac:dyDescent="0.2">
      <c r="T621" s="212"/>
      <c r="U621" s="213"/>
      <c r="V621" s="213"/>
      <c r="W621" s="213"/>
      <c r="X621" s="214"/>
      <c r="Y621" s="214"/>
      <c r="Z621" s="214"/>
      <c r="AA621" s="217"/>
      <c r="AB621" s="217"/>
      <c r="AC621" s="217"/>
      <c r="AD621" s="213"/>
    </row>
    <row r="622" spans="20:30" x14ac:dyDescent="0.2">
      <c r="T622" s="212"/>
      <c r="U622" s="213"/>
      <c r="V622" s="213"/>
      <c r="W622" s="213"/>
      <c r="X622" s="214"/>
      <c r="Y622" s="214"/>
      <c r="Z622" s="214"/>
      <c r="AA622" s="217"/>
      <c r="AB622" s="217"/>
      <c r="AC622" s="217"/>
      <c r="AD622" s="213"/>
    </row>
    <row r="623" spans="20:30" x14ac:dyDescent="0.2">
      <c r="T623" s="212"/>
      <c r="U623" s="213"/>
      <c r="V623" s="213"/>
      <c r="W623" s="213"/>
      <c r="X623" s="214"/>
      <c r="Y623" s="214"/>
      <c r="Z623" s="214"/>
      <c r="AA623" s="217"/>
      <c r="AB623" s="217"/>
      <c r="AC623" s="217"/>
      <c r="AD623" s="213"/>
    </row>
    <row r="624" spans="20:30" x14ac:dyDescent="0.2">
      <c r="T624" s="212"/>
      <c r="U624" s="213"/>
      <c r="V624" s="213"/>
      <c r="W624" s="213"/>
      <c r="X624" s="214"/>
      <c r="Y624" s="214"/>
      <c r="Z624" s="214"/>
      <c r="AA624" s="217"/>
      <c r="AB624" s="217"/>
      <c r="AC624" s="217"/>
      <c r="AD624" s="213"/>
    </row>
    <row r="625" spans="20:30" x14ac:dyDescent="0.2">
      <c r="T625" s="212"/>
      <c r="U625" s="213"/>
      <c r="V625" s="213"/>
      <c r="W625" s="213"/>
      <c r="X625" s="214"/>
      <c r="Y625" s="214"/>
      <c r="Z625" s="214"/>
      <c r="AA625" s="217"/>
      <c r="AB625" s="217"/>
      <c r="AC625" s="217"/>
      <c r="AD625" s="213"/>
    </row>
    <row r="626" spans="20:30" x14ac:dyDescent="0.2">
      <c r="T626" s="212"/>
      <c r="U626" s="213"/>
      <c r="V626" s="213"/>
      <c r="W626" s="213"/>
      <c r="X626" s="214"/>
      <c r="Y626" s="214"/>
      <c r="Z626" s="214"/>
      <c r="AA626" s="217"/>
      <c r="AB626" s="217"/>
      <c r="AC626" s="217"/>
      <c r="AD626" s="213"/>
    </row>
    <row r="627" spans="20:30" x14ac:dyDescent="0.2">
      <c r="T627" s="212"/>
      <c r="U627" s="213"/>
      <c r="V627" s="213"/>
      <c r="W627" s="213"/>
      <c r="X627" s="214"/>
      <c r="Y627" s="214"/>
      <c r="Z627" s="214"/>
      <c r="AA627" s="217"/>
      <c r="AB627" s="217"/>
      <c r="AC627" s="217"/>
      <c r="AD627" s="213"/>
    </row>
    <row r="628" spans="20:30" x14ac:dyDescent="0.2">
      <c r="T628" s="212"/>
      <c r="U628" s="213"/>
      <c r="V628" s="213"/>
      <c r="W628" s="213"/>
      <c r="X628" s="214"/>
      <c r="Y628" s="214"/>
      <c r="Z628" s="214"/>
      <c r="AA628" s="217"/>
      <c r="AB628" s="217"/>
      <c r="AC628" s="217"/>
      <c r="AD628" s="213"/>
    </row>
    <row r="629" spans="20:30" x14ac:dyDescent="0.2">
      <c r="T629" s="212"/>
      <c r="U629" s="213"/>
      <c r="V629" s="213"/>
      <c r="W629" s="213"/>
      <c r="X629" s="214"/>
      <c r="Y629" s="214"/>
      <c r="Z629" s="214"/>
      <c r="AA629" s="217"/>
      <c r="AB629" s="217"/>
      <c r="AC629" s="217"/>
      <c r="AD629" s="213"/>
    </row>
    <row r="630" spans="20:30" x14ac:dyDescent="0.2">
      <c r="T630" s="212"/>
      <c r="U630" s="213"/>
      <c r="V630" s="213"/>
      <c r="W630" s="213"/>
      <c r="X630" s="214"/>
      <c r="Y630" s="214"/>
      <c r="Z630" s="214"/>
      <c r="AA630" s="217"/>
      <c r="AB630" s="217"/>
      <c r="AC630" s="217"/>
      <c r="AD630" s="213"/>
    </row>
    <row r="631" spans="20:30" x14ac:dyDescent="0.2">
      <c r="T631" s="212"/>
      <c r="U631" s="213"/>
      <c r="V631" s="213"/>
      <c r="W631" s="213"/>
      <c r="X631" s="214"/>
      <c r="Y631" s="214"/>
      <c r="Z631" s="214"/>
      <c r="AA631" s="217"/>
      <c r="AB631" s="217"/>
      <c r="AC631" s="217"/>
      <c r="AD631" s="213"/>
    </row>
    <row r="632" spans="20:30" x14ac:dyDescent="0.2">
      <c r="T632" s="212"/>
      <c r="U632" s="213"/>
      <c r="V632" s="213"/>
      <c r="W632" s="213"/>
      <c r="X632" s="214"/>
      <c r="Y632" s="214"/>
      <c r="Z632" s="214"/>
      <c r="AA632" s="217"/>
      <c r="AB632" s="217"/>
      <c r="AC632" s="217"/>
      <c r="AD632" s="213"/>
    </row>
    <row r="633" spans="20:30" x14ac:dyDescent="0.2">
      <c r="T633" s="212"/>
      <c r="U633" s="213"/>
      <c r="V633" s="213"/>
      <c r="W633" s="213"/>
      <c r="X633" s="214"/>
      <c r="Y633" s="214"/>
      <c r="Z633" s="214"/>
      <c r="AA633" s="217"/>
      <c r="AB633" s="217"/>
      <c r="AC633" s="217"/>
      <c r="AD633" s="213"/>
    </row>
    <row r="634" spans="20:30" x14ac:dyDescent="0.2">
      <c r="T634" s="212"/>
      <c r="U634" s="213"/>
      <c r="V634" s="213"/>
      <c r="W634" s="213"/>
      <c r="X634" s="214"/>
      <c r="Y634" s="214"/>
      <c r="Z634" s="214"/>
      <c r="AA634" s="217"/>
      <c r="AB634" s="217"/>
      <c r="AC634" s="217"/>
      <c r="AD634" s="213"/>
    </row>
    <row r="635" spans="20:30" x14ac:dyDescent="0.2">
      <c r="T635" s="212"/>
      <c r="U635" s="213"/>
      <c r="V635" s="213"/>
      <c r="W635" s="213"/>
      <c r="X635" s="214"/>
      <c r="Y635" s="214"/>
      <c r="Z635" s="214"/>
      <c r="AA635" s="217"/>
      <c r="AB635" s="217"/>
      <c r="AC635" s="217"/>
      <c r="AD635" s="213"/>
    </row>
    <row r="636" spans="20:30" x14ac:dyDescent="0.2">
      <c r="T636" s="212"/>
      <c r="U636" s="213"/>
      <c r="V636" s="213"/>
      <c r="W636" s="213"/>
      <c r="X636" s="214"/>
      <c r="Y636" s="214"/>
      <c r="Z636" s="214"/>
      <c r="AA636" s="217"/>
      <c r="AB636" s="217"/>
      <c r="AC636" s="217"/>
      <c r="AD636" s="213"/>
    </row>
    <row r="637" spans="20:30" x14ac:dyDescent="0.2">
      <c r="T637" s="212"/>
      <c r="U637" s="213"/>
      <c r="V637" s="213"/>
      <c r="W637" s="213"/>
      <c r="X637" s="214"/>
      <c r="Y637" s="214"/>
      <c r="Z637" s="214"/>
      <c r="AA637" s="217"/>
      <c r="AB637" s="217"/>
      <c r="AC637" s="217"/>
      <c r="AD637" s="213"/>
    </row>
    <row r="638" spans="20:30" x14ac:dyDescent="0.2">
      <c r="T638" s="212"/>
      <c r="U638" s="213"/>
      <c r="V638" s="213"/>
      <c r="W638" s="213"/>
      <c r="X638" s="214"/>
      <c r="Y638" s="214"/>
      <c r="Z638" s="214"/>
      <c r="AA638" s="217"/>
      <c r="AB638" s="217"/>
      <c r="AC638" s="217"/>
      <c r="AD638" s="213"/>
    </row>
    <row r="639" spans="20:30" x14ac:dyDescent="0.2">
      <c r="T639" s="212"/>
      <c r="U639" s="213"/>
      <c r="V639" s="213"/>
      <c r="W639" s="213"/>
      <c r="X639" s="214"/>
      <c r="Y639" s="214"/>
      <c r="Z639" s="214"/>
      <c r="AA639" s="217"/>
      <c r="AB639" s="217"/>
      <c r="AC639" s="217"/>
      <c r="AD639" s="213"/>
    </row>
    <row r="640" spans="20:30" x14ac:dyDescent="0.2">
      <c r="T640" s="212"/>
      <c r="U640" s="213"/>
      <c r="V640" s="213"/>
      <c r="W640" s="213"/>
      <c r="X640" s="214"/>
      <c r="Y640" s="214"/>
      <c r="Z640" s="214"/>
      <c r="AA640" s="217"/>
      <c r="AB640" s="217"/>
      <c r="AC640" s="217"/>
      <c r="AD640" s="213"/>
    </row>
    <row r="641" spans="20:30" x14ac:dyDescent="0.2">
      <c r="T641" s="212"/>
      <c r="U641" s="213"/>
      <c r="V641" s="213"/>
      <c r="W641" s="213"/>
      <c r="X641" s="214"/>
      <c r="Y641" s="214"/>
      <c r="Z641" s="214"/>
      <c r="AA641" s="217"/>
      <c r="AB641" s="217"/>
      <c r="AC641" s="217"/>
      <c r="AD641" s="213"/>
    </row>
    <row r="642" spans="20:30" x14ac:dyDescent="0.2">
      <c r="T642" s="212"/>
      <c r="U642" s="213"/>
      <c r="V642" s="213"/>
      <c r="W642" s="213"/>
      <c r="X642" s="214"/>
      <c r="Y642" s="214"/>
      <c r="Z642" s="214"/>
      <c r="AA642" s="217"/>
      <c r="AB642" s="217"/>
      <c r="AC642" s="217"/>
      <c r="AD642" s="213"/>
    </row>
    <row r="643" spans="20:30" x14ac:dyDescent="0.2">
      <c r="T643" s="212"/>
      <c r="U643" s="213"/>
      <c r="V643" s="213"/>
      <c r="W643" s="213"/>
      <c r="X643" s="214"/>
      <c r="Y643" s="214"/>
      <c r="Z643" s="214"/>
      <c r="AA643" s="217"/>
      <c r="AB643" s="217"/>
      <c r="AC643" s="217"/>
      <c r="AD643" s="213"/>
    </row>
    <row r="644" spans="20:30" x14ac:dyDescent="0.2">
      <c r="T644" s="212"/>
      <c r="U644" s="213"/>
      <c r="V644" s="213"/>
      <c r="W644" s="213"/>
      <c r="X644" s="214"/>
      <c r="Y644" s="214"/>
      <c r="Z644" s="214"/>
      <c r="AA644" s="217"/>
      <c r="AB644" s="217"/>
      <c r="AC644" s="217"/>
      <c r="AD644" s="213"/>
    </row>
    <row r="645" spans="20:30" x14ac:dyDescent="0.2">
      <c r="T645" s="212"/>
      <c r="U645" s="213"/>
      <c r="V645" s="213"/>
      <c r="W645" s="213"/>
      <c r="X645" s="214"/>
      <c r="Y645" s="214"/>
      <c r="Z645" s="214"/>
      <c r="AA645" s="217"/>
      <c r="AB645" s="217"/>
      <c r="AC645" s="217"/>
      <c r="AD645" s="213"/>
    </row>
    <row r="646" spans="20:30" x14ac:dyDescent="0.2">
      <c r="T646" s="212"/>
      <c r="U646" s="213"/>
      <c r="V646" s="213"/>
      <c r="W646" s="213"/>
      <c r="X646" s="214"/>
      <c r="Y646" s="214"/>
      <c r="Z646" s="214"/>
      <c r="AA646" s="217"/>
      <c r="AB646" s="217"/>
      <c r="AC646" s="217"/>
      <c r="AD646" s="213"/>
    </row>
    <row r="647" spans="20:30" x14ac:dyDescent="0.2">
      <c r="T647" s="212"/>
      <c r="U647" s="213"/>
      <c r="V647" s="213"/>
      <c r="W647" s="213"/>
      <c r="X647" s="214"/>
      <c r="Y647" s="214"/>
      <c r="Z647" s="214"/>
      <c r="AA647" s="217"/>
      <c r="AB647" s="217"/>
      <c r="AC647" s="217"/>
      <c r="AD647" s="213"/>
    </row>
    <row r="648" spans="20:30" x14ac:dyDescent="0.2">
      <c r="T648" s="212"/>
      <c r="U648" s="213"/>
      <c r="V648" s="213"/>
      <c r="W648" s="213"/>
      <c r="X648" s="214"/>
      <c r="Y648" s="214"/>
      <c r="Z648" s="214"/>
      <c r="AA648" s="217"/>
      <c r="AB648" s="217"/>
      <c r="AC648" s="217"/>
      <c r="AD648" s="213"/>
    </row>
    <row r="649" spans="20:30" x14ac:dyDescent="0.2">
      <c r="T649" s="212"/>
      <c r="U649" s="213"/>
      <c r="V649" s="213"/>
      <c r="W649" s="213"/>
      <c r="X649" s="214"/>
      <c r="Y649" s="214"/>
      <c r="Z649" s="214"/>
      <c r="AA649" s="217"/>
      <c r="AB649" s="217"/>
      <c r="AC649" s="217"/>
      <c r="AD649" s="213"/>
    </row>
    <row r="650" spans="20:30" x14ac:dyDescent="0.2">
      <c r="T650" s="212"/>
      <c r="U650" s="213"/>
      <c r="V650" s="213"/>
      <c r="W650" s="213"/>
      <c r="X650" s="214"/>
      <c r="Y650" s="214"/>
      <c r="Z650" s="214"/>
      <c r="AA650" s="217"/>
      <c r="AB650" s="217"/>
      <c r="AC650" s="217"/>
      <c r="AD650" s="213"/>
    </row>
    <row r="651" spans="20:30" x14ac:dyDescent="0.2">
      <c r="T651" s="212"/>
      <c r="U651" s="213"/>
      <c r="V651" s="213"/>
      <c r="W651" s="213"/>
      <c r="X651" s="214"/>
      <c r="Y651" s="214"/>
      <c r="Z651" s="214"/>
      <c r="AA651" s="217"/>
      <c r="AB651" s="217"/>
      <c r="AC651" s="217"/>
      <c r="AD651" s="213"/>
    </row>
    <row r="652" spans="20:30" x14ac:dyDescent="0.2">
      <c r="T652" s="212"/>
      <c r="U652" s="213"/>
      <c r="V652" s="213"/>
      <c r="W652" s="213"/>
      <c r="X652" s="214"/>
      <c r="Y652" s="214"/>
      <c r="Z652" s="214"/>
      <c r="AA652" s="217"/>
      <c r="AB652" s="217"/>
      <c r="AC652" s="217"/>
      <c r="AD652" s="213"/>
    </row>
    <row r="653" spans="20:30" x14ac:dyDescent="0.2">
      <c r="T653" s="212"/>
      <c r="U653" s="213"/>
      <c r="V653" s="213"/>
      <c r="W653" s="213"/>
      <c r="X653" s="214"/>
      <c r="Y653" s="214"/>
      <c r="Z653" s="214"/>
      <c r="AA653" s="217"/>
      <c r="AB653" s="217"/>
      <c r="AC653" s="217"/>
      <c r="AD653" s="213"/>
    </row>
    <row r="654" spans="20:30" x14ac:dyDescent="0.2">
      <c r="T654" s="212"/>
      <c r="U654" s="213"/>
      <c r="V654" s="213"/>
      <c r="W654" s="213"/>
      <c r="X654" s="214"/>
      <c r="Y654" s="214"/>
      <c r="Z654" s="214"/>
      <c r="AA654" s="217"/>
      <c r="AB654" s="217"/>
      <c r="AC654" s="217"/>
      <c r="AD654" s="213"/>
    </row>
    <row r="655" spans="20:30" x14ac:dyDescent="0.2">
      <c r="T655" s="212"/>
      <c r="U655" s="213"/>
      <c r="V655" s="213"/>
      <c r="W655" s="213"/>
      <c r="X655" s="214"/>
      <c r="Y655" s="214"/>
      <c r="Z655" s="214"/>
      <c r="AA655" s="217"/>
      <c r="AB655" s="217"/>
      <c r="AC655" s="217"/>
      <c r="AD655" s="213"/>
    </row>
    <row r="656" spans="20:30" x14ac:dyDescent="0.2">
      <c r="T656" s="212"/>
      <c r="U656" s="213"/>
      <c r="V656" s="213"/>
      <c r="W656" s="213"/>
      <c r="X656" s="214"/>
      <c r="Y656" s="214"/>
      <c r="Z656" s="214"/>
      <c r="AA656" s="217"/>
      <c r="AB656" s="217"/>
      <c r="AC656" s="217"/>
      <c r="AD656" s="213"/>
    </row>
    <row r="657" spans="20:30" x14ac:dyDescent="0.2">
      <c r="T657" s="212"/>
      <c r="U657" s="213"/>
      <c r="V657" s="213"/>
      <c r="W657" s="213"/>
      <c r="X657" s="214"/>
      <c r="Y657" s="214"/>
      <c r="Z657" s="214"/>
      <c r="AA657" s="217"/>
      <c r="AB657" s="217"/>
      <c r="AC657" s="217"/>
      <c r="AD657" s="213"/>
    </row>
    <row r="658" spans="20:30" x14ac:dyDescent="0.2">
      <c r="T658" s="212"/>
      <c r="U658" s="213"/>
      <c r="V658" s="213"/>
      <c r="W658" s="213"/>
      <c r="X658" s="214"/>
      <c r="Y658" s="214"/>
      <c r="Z658" s="214"/>
      <c r="AA658" s="217"/>
      <c r="AB658" s="217"/>
      <c r="AC658" s="217"/>
      <c r="AD658" s="213"/>
    </row>
    <row r="659" spans="20:30" x14ac:dyDescent="0.2">
      <c r="T659" s="212"/>
      <c r="U659" s="213"/>
      <c r="V659" s="213"/>
      <c r="W659" s="213"/>
      <c r="X659" s="214"/>
      <c r="Y659" s="214"/>
      <c r="Z659" s="214"/>
      <c r="AA659" s="217"/>
      <c r="AB659" s="217"/>
      <c r="AC659" s="217"/>
      <c r="AD659" s="213"/>
    </row>
    <row r="660" spans="20:30" x14ac:dyDescent="0.2">
      <c r="T660" s="212"/>
      <c r="U660" s="213"/>
      <c r="V660" s="213"/>
      <c r="W660" s="213"/>
      <c r="X660" s="214"/>
      <c r="Y660" s="214"/>
      <c r="Z660" s="214"/>
      <c r="AA660" s="217"/>
      <c r="AB660" s="217"/>
      <c r="AC660" s="217"/>
      <c r="AD660" s="213"/>
    </row>
    <row r="661" spans="20:30" x14ac:dyDescent="0.2">
      <c r="T661" s="212"/>
      <c r="U661" s="213"/>
      <c r="V661" s="213"/>
      <c r="W661" s="213"/>
      <c r="X661" s="214"/>
      <c r="Y661" s="214"/>
      <c r="Z661" s="214"/>
      <c r="AA661" s="217"/>
      <c r="AB661" s="217"/>
      <c r="AC661" s="217"/>
      <c r="AD661" s="213"/>
    </row>
    <row r="662" spans="20:30" x14ac:dyDescent="0.2">
      <c r="T662" s="212"/>
      <c r="U662" s="213"/>
      <c r="V662" s="213"/>
      <c r="W662" s="213"/>
      <c r="X662" s="214"/>
      <c r="Y662" s="214"/>
      <c r="Z662" s="214"/>
      <c r="AA662" s="217"/>
      <c r="AB662" s="217"/>
      <c r="AC662" s="217"/>
      <c r="AD662" s="213"/>
    </row>
    <row r="663" spans="20:30" x14ac:dyDescent="0.2">
      <c r="T663" s="212"/>
      <c r="U663" s="213"/>
      <c r="V663" s="213"/>
      <c r="W663" s="213"/>
      <c r="X663" s="214"/>
      <c r="Y663" s="214"/>
      <c r="Z663" s="214"/>
      <c r="AA663" s="217"/>
      <c r="AB663" s="217"/>
      <c r="AC663" s="217"/>
      <c r="AD663" s="213"/>
    </row>
    <row r="664" spans="20:30" x14ac:dyDescent="0.2">
      <c r="T664" s="212"/>
      <c r="U664" s="213"/>
      <c r="V664" s="213"/>
      <c r="W664" s="213"/>
      <c r="X664" s="214"/>
      <c r="Y664" s="214"/>
      <c r="Z664" s="214"/>
      <c r="AA664" s="217"/>
      <c r="AB664" s="217"/>
      <c r="AC664" s="217"/>
      <c r="AD664" s="213"/>
    </row>
    <row r="665" spans="20:30" x14ac:dyDescent="0.2">
      <c r="T665" s="212"/>
      <c r="U665" s="213"/>
      <c r="V665" s="213"/>
      <c r="W665" s="213"/>
      <c r="X665" s="214"/>
      <c r="Y665" s="214"/>
      <c r="Z665" s="214"/>
      <c r="AA665" s="217"/>
      <c r="AB665" s="217"/>
      <c r="AC665" s="217"/>
      <c r="AD665" s="213"/>
    </row>
    <row r="666" spans="20:30" x14ac:dyDescent="0.2">
      <c r="T666" s="212"/>
      <c r="U666" s="213"/>
      <c r="V666" s="213"/>
      <c r="W666" s="213"/>
      <c r="X666" s="214"/>
      <c r="Y666" s="214"/>
      <c r="Z666" s="214"/>
      <c r="AA666" s="217"/>
      <c r="AB666" s="217"/>
      <c r="AC666" s="217"/>
      <c r="AD666" s="213"/>
    </row>
    <row r="667" spans="20:30" x14ac:dyDescent="0.2">
      <c r="T667" s="212"/>
      <c r="U667" s="213"/>
      <c r="V667" s="213"/>
      <c r="W667" s="213"/>
      <c r="X667" s="214"/>
      <c r="Y667" s="214"/>
      <c r="Z667" s="214"/>
      <c r="AA667" s="217"/>
      <c r="AB667" s="217"/>
      <c r="AC667" s="217"/>
      <c r="AD667" s="213"/>
    </row>
    <row r="668" spans="20:30" x14ac:dyDescent="0.2">
      <c r="T668" s="212"/>
      <c r="U668" s="213"/>
      <c r="V668" s="213"/>
      <c r="W668" s="213"/>
      <c r="X668" s="214"/>
      <c r="Y668" s="214"/>
      <c r="Z668" s="214"/>
      <c r="AA668" s="217"/>
      <c r="AB668" s="217"/>
      <c r="AC668" s="217"/>
      <c r="AD668" s="213"/>
    </row>
    <row r="669" spans="20:30" x14ac:dyDescent="0.2">
      <c r="T669" s="212"/>
      <c r="U669" s="213"/>
      <c r="V669" s="213"/>
      <c r="W669" s="213"/>
      <c r="X669" s="214"/>
      <c r="Y669" s="214"/>
      <c r="Z669" s="214"/>
      <c r="AA669" s="217"/>
      <c r="AB669" s="217"/>
      <c r="AC669" s="217"/>
      <c r="AD669" s="213"/>
    </row>
    <row r="670" spans="20:30" x14ac:dyDescent="0.2">
      <c r="T670" s="212"/>
      <c r="U670" s="213"/>
      <c r="V670" s="213"/>
      <c r="W670" s="213"/>
      <c r="X670" s="214"/>
      <c r="Y670" s="214"/>
      <c r="Z670" s="214"/>
      <c r="AA670" s="217"/>
      <c r="AB670" s="217"/>
      <c r="AC670" s="217"/>
      <c r="AD670" s="213"/>
    </row>
    <row r="671" spans="20:30" x14ac:dyDescent="0.2">
      <c r="T671" s="212"/>
      <c r="U671" s="213"/>
      <c r="V671" s="213"/>
      <c r="W671" s="213"/>
      <c r="X671" s="214"/>
      <c r="Y671" s="214"/>
      <c r="Z671" s="214"/>
      <c r="AA671" s="217"/>
      <c r="AB671" s="217"/>
      <c r="AC671" s="217"/>
      <c r="AD671" s="213"/>
    </row>
    <row r="672" spans="20:30" x14ac:dyDescent="0.2">
      <c r="T672" s="212"/>
      <c r="U672" s="213"/>
      <c r="V672" s="213"/>
      <c r="W672" s="213"/>
      <c r="X672" s="214"/>
      <c r="Y672" s="214"/>
      <c r="Z672" s="214"/>
      <c r="AA672" s="217"/>
      <c r="AB672" s="217"/>
      <c r="AC672" s="217"/>
      <c r="AD672" s="213"/>
    </row>
    <row r="673" spans="20:30" x14ac:dyDescent="0.2">
      <c r="T673" s="212"/>
      <c r="U673" s="213"/>
      <c r="V673" s="213"/>
      <c r="W673" s="213"/>
      <c r="X673" s="214"/>
      <c r="Y673" s="214"/>
      <c r="Z673" s="214"/>
      <c r="AA673" s="217"/>
      <c r="AB673" s="217"/>
      <c r="AC673" s="217"/>
      <c r="AD673" s="213"/>
    </row>
    <row r="674" spans="20:30" x14ac:dyDescent="0.2">
      <c r="T674" s="212"/>
      <c r="U674" s="213"/>
      <c r="V674" s="213"/>
      <c r="W674" s="213"/>
      <c r="X674" s="214"/>
      <c r="Y674" s="214"/>
      <c r="Z674" s="214"/>
      <c r="AA674" s="217"/>
      <c r="AB674" s="217"/>
      <c r="AC674" s="217"/>
      <c r="AD674" s="213"/>
    </row>
    <row r="675" spans="20:30" x14ac:dyDescent="0.2">
      <c r="T675" s="212"/>
      <c r="U675" s="213"/>
      <c r="V675" s="213"/>
      <c r="W675" s="213"/>
      <c r="X675" s="214"/>
      <c r="Y675" s="214"/>
      <c r="Z675" s="214"/>
      <c r="AA675" s="217"/>
      <c r="AB675" s="217"/>
      <c r="AC675" s="217"/>
      <c r="AD675" s="213"/>
    </row>
    <row r="676" spans="20:30" x14ac:dyDescent="0.2">
      <c r="T676" s="212"/>
      <c r="U676" s="213"/>
      <c r="V676" s="213"/>
      <c r="W676" s="213"/>
      <c r="X676" s="214"/>
      <c r="Y676" s="214"/>
      <c r="Z676" s="214"/>
      <c r="AA676" s="217"/>
      <c r="AB676" s="217"/>
      <c r="AC676" s="217"/>
      <c r="AD676" s="213"/>
    </row>
    <row r="677" spans="20:30" x14ac:dyDescent="0.2">
      <c r="T677" s="212"/>
      <c r="U677" s="213"/>
      <c r="V677" s="213"/>
      <c r="W677" s="213"/>
      <c r="X677" s="214"/>
      <c r="Y677" s="214"/>
      <c r="Z677" s="214"/>
      <c r="AA677" s="217"/>
      <c r="AB677" s="217"/>
      <c r="AC677" s="217"/>
      <c r="AD677" s="213"/>
    </row>
    <row r="678" spans="20:30" x14ac:dyDescent="0.2">
      <c r="T678" s="212"/>
      <c r="U678" s="213"/>
      <c r="V678" s="213"/>
      <c r="W678" s="213"/>
      <c r="X678" s="214"/>
      <c r="Y678" s="214"/>
      <c r="Z678" s="214"/>
      <c r="AA678" s="217"/>
      <c r="AB678" s="217"/>
      <c r="AC678" s="217"/>
      <c r="AD678" s="213"/>
    </row>
    <row r="679" spans="20:30" x14ac:dyDescent="0.2">
      <c r="T679" s="212"/>
      <c r="U679" s="213"/>
      <c r="V679" s="213"/>
      <c r="W679" s="213"/>
      <c r="X679" s="214"/>
      <c r="Y679" s="214"/>
      <c r="Z679" s="214"/>
      <c r="AA679" s="217"/>
      <c r="AB679" s="217"/>
      <c r="AC679" s="217"/>
      <c r="AD679" s="213"/>
    </row>
    <row r="680" spans="20:30" x14ac:dyDescent="0.2">
      <c r="T680" s="212"/>
      <c r="U680" s="213"/>
      <c r="V680" s="213"/>
      <c r="W680" s="213"/>
      <c r="X680" s="214"/>
      <c r="Y680" s="214"/>
      <c r="Z680" s="214"/>
      <c r="AA680" s="217"/>
      <c r="AB680" s="217"/>
      <c r="AC680" s="217"/>
      <c r="AD680" s="213"/>
    </row>
    <row r="681" spans="20:30" x14ac:dyDescent="0.2">
      <c r="T681" s="212"/>
      <c r="U681" s="213"/>
      <c r="V681" s="213"/>
      <c r="W681" s="213"/>
      <c r="X681" s="214"/>
      <c r="Y681" s="214"/>
      <c r="Z681" s="214"/>
      <c r="AA681" s="217"/>
      <c r="AB681" s="217"/>
      <c r="AC681" s="217"/>
      <c r="AD681" s="213"/>
    </row>
    <row r="682" spans="20:30" x14ac:dyDescent="0.2">
      <c r="T682" s="212"/>
      <c r="U682" s="213"/>
      <c r="V682" s="213"/>
      <c r="W682" s="213"/>
      <c r="X682" s="214"/>
      <c r="Y682" s="214"/>
      <c r="Z682" s="214"/>
      <c r="AA682" s="217"/>
      <c r="AB682" s="217"/>
      <c r="AC682" s="217"/>
      <c r="AD682" s="213"/>
    </row>
    <row r="683" spans="20:30" x14ac:dyDescent="0.2">
      <c r="T683" s="212"/>
      <c r="U683" s="213"/>
      <c r="V683" s="213"/>
      <c r="W683" s="213"/>
      <c r="X683" s="214"/>
      <c r="Y683" s="214"/>
      <c r="Z683" s="214"/>
      <c r="AA683" s="217"/>
      <c r="AB683" s="217"/>
      <c r="AC683" s="217"/>
      <c r="AD683" s="213"/>
    </row>
    <row r="684" spans="20:30" x14ac:dyDescent="0.2">
      <c r="T684" s="212"/>
      <c r="U684" s="213"/>
      <c r="V684" s="213"/>
      <c r="W684" s="213"/>
      <c r="X684" s="214"/>
      <c r="Y684" s="214"/>
      <c r="Z684" s="214"/>
      <c r="AA684" s="217"/>
      <c r="AB684" s="217"/>
      <c r="AC684" s="217"/>
      <c r="AD684" s="213"/>
    </row>
    <row r="685" spans="20:30" x14ac:dyDescent="0.2">
      <c r="T685" s="212"/>
      <c r="U685" s="213"/>
      <c r="V685" s="213"/>
      <c r="W685" s="213"/>
      <c r="X685" s="214"/>
      <c r="Y685" s="214"/>
      <c r="Z685" s="214"/>
      <c r="AA685" s="217"/>
      <c r="AB685" s="217"/>
      <c r="AC685" s="217"/>
      <c r="AD685" s="213"/>
    </row>
    <row r="686" spans="20:30" x14ac:dyDescent="0.2">
      <c r="T686" s="212"/>
      <c r="U686" s="213"/>
      <c r="V686" s="213"/>
      <c r="W686" s="213"/>
      <c r="X686" s="214"/>
      <c r="Y686" s="214"/>
      <c r="Z686" s="214"/>
      <c r="AA686" s="217"/>
      <c r="AB686" s="217"/>
      <c r="AC686" s="217"/>
      <c r="AD686" s="213"/>
    </row>
    <row r="687" spans="20:30" x14ac:dyDescent="0.2">
      <c r="T687" s="212"/>
      <c r="U687" s="213"/>
      <c r="V687" s="213"/>
      <c r="W687" s="213"/>
      <c r="X687" s="214"/>
      <c r="Y687" s="214"/>
      <c r="Z687" s="214"/>
      <c r="AA687" s="217"/>
      <c r="AB687" s="217"/>
      <c r="AC687" s="217"/>
      <c r="AD687" s="213"/>
    </row>
    <row r="688" spans="20:30" x14ac:dyDescent="0.2">
      <c r="T688" s="212"/>
      <c r="U688" s="213"/>
      <c r="V688" s="213"/>
      <c r="W688" s="213"/>
      <c r="X688" s="214"/>
      <c r="Y688" s="214"/>
      <c r="Z688" s="214"/>
      <c r="AA688" s="217"/>
      <c r="AB688" s="217"/>
      <c r="AC688" s="217"/>
      <c r="AD688" s="213"/>
    </row>
    <row r="689" spans="20:30" x14ac:dyDescent="0.2">
      <c r="T689" s="212"/>
      <c r="U689" s="213"/>
      <c r="V689" s="213"/>
      <c r="W689" s="213"/>
      <c r="X689" s="214"/>
      <c r="Y689" s="214"/>
      <c r="Z689" s="214"/>
      <c r="AA689" s="217"/>
      <c r="AB689" s="217"/>
      <c r="AC689" s="217"/>
      <c r="AD689" s="213"/>
    </row>
    <row r="690" spans="20:30" x14ac:dyDescent="0.2">
      <c r="T690" s="212"/>
      <c r="U690" s="213"/>
      <c r="V690" s="213"/>
      <c r="W690" s="213"/>
      <c r="X690" s="214"/>
      <c r="Y690" s="214"/>
      <c r="Z690" s="214"/>
      <c r="AA690" s="217"/>
      <c r="AB690" s="217"/>
      <c r="AC690" s="217"/>
      <c r="AD690" s="213"/>
    </row>
    <row r="691" spans="20:30" x14ac:dyDescent="0.2">
      <c r="T691" s="212"/>
      <c r="U691" s="213"/>
      <c r="V691" s="213"/>
      <c r="W691" s="213"/>
      <c r="X691" s="214"/>
      <c r="Y691" s="214"/>
      <c r="Z691" s="214"/>
      <c r="AA691" s="217"/>
      <c r="AB691" s="217"/>
      <c r="AC691" s="217"/>
      <c r="AD691" s="213"/>
    </row>
    <row r="692" spans="20:30" x14ac:dyDescent="0.2">
      <c r="T692" s="212"/>
      <c r="U692" s="213"/>
      <c r="V692" s="213"/>
      <c r="W692" s="213"/>
      <c r="X692" s="214"/>
      <c r="Y692" s="214"/>
      <c r="Z692" s="214"/>
      <c r="AA692" s="217"/>
      <c r="AB692" s="217"/>
      <c r="AC692" s="217"/>
      <c r="AD692" s="213"/>
    </row>
    <row r="693" spans="20:30" x14ac:dyDescent="0.2">
      <c r="T693" s="212"/>
      <c r="U693" s="213"/>
      <c r="V693" s="213"/>
      <c r="W693" s="213"/>
      <c r="X693" s="214"/>
      <c r="Y693" s="214"/>
      <c r="Z693" s="214"/>
      <c r="AA693" s="217"/>
      <c r="AB693" s="217"/>
      <c r="AC693" s="217"/>
      <c r="AD693" s="213"/>
    </row>
    <row r="694" spans="20:30" x14ac:dyDescent="0.2">
      <c r="T694" s="212"/>
      <c r="U694" s="213"/>
      <c r="V694" s="213"/>
      <c r="W694" s="213"/>
      <c r="X694" s="214"/>
      <c r="Y694" s="214"/>
      <c r="Z694" s="214"/>
      <c r="AA694" s="217"/>
      <c r="AB694" s="217"/>
      <c r="AC694" s="217"/>
      <c r="AD694" s="213"/>
    </row>
    <row r="695" spans="20:30" x14ac:dyDescent="0.2">
      <c r="T695" s="212"/>
      <c r="U695" s="213"/>
      <c r="V695" s="213"/>
      <c r="W695" s="213"/>
      <c r="X695" s="214"/>
      <c r="Y695" s="214"/>
      <c r="Z695" s="214"/>
      <c r="AA695" s="217"/>
      <c r="AB695" s="217"/>
      <c r="AC695" s="217"/>
      <c r="AD695" s="213"/>
    </row>
    <row r="696" spans="20:30" x14ac:dyDescent="0.2">
      <c r="T696" s="212"/>
      <c r="U696" s="213"/>
      <c r="V696" s="213"/>
      <c r="W696" s="213"/>
      <c r="X696" s="214"/>
      <c r="Y696" s="214"/>
      <c r="Z696" s="214"/>
      <c r="AA696" s="217"/>
      <c r="AB696" s="217"/>
      <c r="AC696" s="217"/>
      <c r="AD696" s="213"/>
    </row>
    <row r="697" spans="20:30" x14ac:dyDescent="0.2">
      <c r="T697" s="212"/>
      <c r="U697" s="213"/>
      <c r="V697" s="213"/>
      <c r="W697" s="213"/>
      <c r="X697" s="214"/>
      <c r="Y697" s="214"/>
      <c r="Z697" s="214"/>
      <c r="AA697" s="217"/>
      <c r="AB697" s="217"/>
      <c r="AC697" s="217"/>
      <c r="AD697" s="213"/>
    </row>
    <row r="698" spans="20:30" x14ac:dyDescent="0.2">
      <c r="T698" s="212"/>
      <c r="U698" s="213"/>
      <c r="V698" s="213"/>
      <c r="W698" s="213"/>
      <c r="X698" s="214"/>
      <c r="Y698" s="214"/>
      <c r="Z698" s="214"/>
      <c r="AA698" s="217"/>
      <c r="AB698" s="217"/>
      <c r="AC698" s="217"/>
      <c r="AD698" s="213"/>
    </row>
    <row r="699" spans="20:30" x14ac:dyDescent="0.2">
      <c r="T699" s="212"/>
      <c r="U699" s="213"/>
      <c r="V699" s="213"/>
      <c r="W699" s="213"/>
      <c r="X699" s="214"/>
      <c r="Y699" s="214"/>
      <c r="Z699" s="214"/>
      <c r="AA699" s="217"/>
      <c r="AB699" s="217"/>
      <c r="AC699" s="217"/>
      <c r="AD699" s="213"/>
    </row>
    <row r="700" spans="20:30" x14ac:dyDescent="0.2">
      <c r="T700" s="212"/>
      <c r="U700" s="213"/>
      <c r="V700" s="213"/>
      <c r="W700" s="213"/>
      <c r="X700" s="214"/>
      <c r="Y700" s="214"/>
      <c r="Z700" s="214"/>
      <c r="AA700" s="217"/>
      <c r="AB700" s="217"/>
      <c r="AC700" s="217"/>
      <c r="AD700" s="213"/>
    </row>
    <row r="701" spans="20:30" x14ac:dyDescent="0.2">
      <c r="T701" s="212"/>
      <c r="U701" s="213"/>
      <c r="V701" s="213"/>
      <c r="W701" s="213"/>
      <c r="X701" s="214"/>
      <c r="Y701" s="214"/>
      <c r="Z701" s="214"/>
      <c r="AA701" s="217"/>
      <c r="AB701" s="217"/>
      <c r="AC701" s="217"/>
      <c r="AD701" s="213"/>
    </row>
    <row r="702" spans="20:30" x14ac:dyDescent="0.2">
      <c r="T702" s="212"/>
      <c r="U702" s="213"/>
      <c r="V702" s="213"/>
      <c r="W702" s="213"/>
      <c r="X702" s="214"/>
      <c r="Y702" s="214"/>
      <c r="Z702" s="214"/>
      <c r="AA702" s="217"/>
      <c r="AB702" s="217"/>
      <c r="AC702" s="217"/>
      <c r="AD702" s="213"/>
    </row>
    <row r="703" spans="20:30" x14ac:dyDescent="0.2">
      <c r="T703" s="212"/>
      <c r="U703" s="213"/>
      <c r="V703" s="213"/>
      <c r="W703" s="213"/>
      <c r="X703" s="214"/>
      <c r="Y703" s="214"/>
      <c r="Z703" s="214"/>
      <c r="AA703" s="217"/>
      <c r="AB703" s="217"/>
      <c r="AC703" s="217"/>
      <c r="AD703" s="213"/>
    </row>
    <row r="704" spans="20:30" x14ac:dyDescent="0.2">
      <c r="T704" s="212"/>
      <c r="U704" s="213"/>
      <c r="V704" s="213"/>
      <c r="W704" s="213"/>
      <c r="X704" s="214"/>
      <c r="Y704" s="214"/>
      <c r="Z704" s="214"/>
      <c r="AA704" s="217"/>
      <c r="AB704" s="217"/>
      <c r="AC704" s="217"/>
      <c r="AD704" s="213"/>
    </row>
    <row r="705" spans="20:30" x14ac:dyDescent="0.2">
      <c r="T705" s="212"/>
      <c r="U705" s="213"/>
      <c r="V705" s="213"/>
      <c r="W705" s="213"/>
      <c r="X705" s="214"/>
      <c r="Y705" s="214"/>
      <c r="Z705" s="214"/>
      <c r="AA705" s="217"/>
      <c r="AB705" s="217"/>
      <c r="AC705" s="217"/>
      <c r="AD705" s="213"/>
    </row>
    <row r="706" spans="20:30" x14ac:dyDescent="0.2">
      <c r="T706" s="212"/>
      <c r="U706" s="213"/>
      <c r="V706" s="213"/>
      <c r="W706" s="213"/>
      <c r="X706" s="214"/>
      <c r="Y706" s="214"/>
      <c r="Z706" s="214"/>
      <c r="AA706" s="217"/>
      <c r="AB706" s="217"/>
      <c r="AC706" s="217"/>
      <c r="AD706" s="213"/>
    </row>
    <row r="707" spans="20:30" x14ac:dyDescent="0.2">
      <c r="T707" s="212"/>
      <c r="U707" s="213"/>
      <c r="V707" s="213"/>
      <c r="W707" s="213"/>
      <c r="X707" s="214"/>
      <c r="Y707" s="214"/>
      <c r="Z707" s="214"/>
      <c r="AA707" s="217"/>
      <c r="AB707" s="217"/>
      <c r="AC707" s="217"/>
      <c r="AD707" s="213"/>
    </row>
    <row r="708" spans="20:30" x14ac:dyDescent="0.2">
      <c r="T708" s="212"/>
      <c r="U708" s="213"/>
      <c r="V708" s="213"/>
      <c r="W708" s="213"/>
      <c r="X708" s="214"/>
      <c r="Y708" s="214"/>
      <c r="Z708" s="214"/>
      <c r="AA708" s="217"/>
      <c r="AB708" s="217"/>
      <c r="AC708" s="217"/>
      <c r="AD708" s="213"/>
    </row>
    <row r="709" spans="20:30" x14ac:dyDescent="0.2">
      <c r="T709" s="212"/>
      <c r="U709" s="213"/>
      <c r="V709" s="213"/>
      <c r="W709" s="213"/>
      <c r="X709" s="214"/>
      <c r="Y709" s="214"/>
      <c r="Z709" s="214"/>
      <c r="AA709" s="217"/>
      <c r="AB709" s="217"/>
      <c r="AC709" s="217"/>
      <c r="AD709" s="213"/>
    </row>
    <row r="710" spans="20:30" x14ac:dyDescent="0.2">
      <c r="T710" s="212"/>
      <c r="U710" s="213"/>
      <c r="V710" s="213"/>
      <c r="W710" s="213"/>
      <c r="X710" s="214"/>
      <c r="Y710" s="214"/>
      <c r="Z710" s="214"/>
      <c r="AA710" s="217"/>
      <c r="AB710" s="217"/>
      <c r="AC710" s="217"/>
      <c r="AD710" s="213"/>
    </row>
    <row r="711" spans="20:30" x14ac:dyDescent="0.2">
      <c r="T711" s="212"/>
      <c r="U711" s="213"/>
      <c r="V711" s="213"/>
      <c r="W711" s="213"/>
      <c r="X711" s="214"/>
      <c r="Y711" s="214"/>
      <c r="Z711" s="214"/>
      <c r="AA711" s="217"/>
      <c r="AB711" s="217"/>
      <c r="AC711" s="217"/>
      <c r="AD711" s="213"/>
    </row>
    <row r="712" spans="20:30" x14ac:dyDescent="0.2">
      <c r="T712" s="212"/>
      <c r="U712" s="213"/>
      <c r="V712" s="213"/>
      <c r="W712" s="213"/>
      <c r="X712" s="214"/>
      <c r="Y712" s="214"/>
      <c r="Z712" s="214"/>
      <c r="AA712" s="217"/>
      <c r="AB712" s="217"/>
      <c r="AC712" s="217"/>
      <c r="AD712" s="213"/>
    </row>
    <row r="713" spans="20:30" x14ac:dyDescent="0.2">
      <c r="T713" s="212"/>
      <c r="U713" s="213"/>
      <c r="V713" s="213"/>
      <c r="W713" s="213"/>
      <c r="X713" s="214"/>
      <c r="Y713" s="214"/>
      <c r="Z713" s="214"/>
      <c r="AA713" s="217"/>
      <c r="AB713" s="217"/>
      <c r="AC713" s="217"/>
      <c r="AD713" s="213"/>
    </row>
    <row r="714" spans="20:30" x14ac:dyDescent="0.2">
      <c r="T714" s="212"/>
      <c r="U714" s="213"/>
      <c r="V714" s="213"/>
      <c r="W714" s="213"/>
      <c r="X714" s="214"/>
      <c r="Y714" s="214"/>
      <c r="Z714" s="214"/>
      <c r="AA714" s="217"/>
      <c r="AB714" s="217"/>
      <c r="AC714" s="217"/>
      <c r="AD714" s="213"/>
    </row>
    <row r="715" spans="20:30" x14ac:dyDescent="0.2">
      <c r="T715" s="212"/>
      <c r="U715" s="213"/>
      <c r="V715" s="213"/>
      <c r="W715" s="213"/>
      <c r="X715" s="214"/>
      <c r="Y715" s="214"/>
      <c r="Z715" s="214"/>
      <c r="AA715" s="217"/>
      <c r="AB715" s="217"/>
      <c r="AC715" s="217"/>
      <c r="AD715" s="213"/>
    </row>
    <row r="716" spans="20:30" x14ac:dyDescent="0.2">
      <c r="T716" s="212"/>
      <c r="U716" s="213"/>
      <c r="V716" s="213"/>
      <c r="W716" s="213"/>
      <c r="X716" s="214"/>
      <c r="Y716" s="214"/>
      <c r="Z716" s="214"/>
      <c r="AA716" s="217"/>
      <c r="AB716" s="217"/>
      <c r="AC716" s="217"/>
      <c r="AD716" s="213"/>
    </row>
    <row r="717" spans="20:30" x14ac:dyDescent="0.2">
      <c r="T717" s="212"/>
      <c r="U717" s="213"/>
      <c r="V717" s="213"/>
      <c r="W717" s="213"/>
      <c r="X717" s="214"/>
      <c r="Y717" s="214"/>
      <c r="Z717" s="214"/>
      <c r="AA717" s="217"/>
      <c r="AB717" s="217"/>
      <c r="AC717" s="217"/>
      <c r="AD717" s="213"/>
    </row>
    <row r="718" spans="20:30" x14ac:dyDescent="0.2">
      <c r="T718" s="212"/>
      <c r="U718" s="213"/>
      <c r="V718" s="213"/>
      <c r="W718" s="213"/>
      <c r="X718" s="214"/>
      <c r="Y718" s="214"/>
      <c r="Z718" s="214"/>
      <c r="AA718" s="217"/>
      <c r="AB718" s="217"/>
      <c r="AC718" s="217"/>
      <c r="AD718" s="213"/>
    </row>
    <row r="719" spans="20:30" x14ac:dyDescent="0.2">
      <c r="T719" s="212"/>
      <c r="U719" s="213"/>
      <c r="V719" s="213"/>
      <c r="W719" s="213"/>
      <c r="X719" s="214"/>
      <c r="Y719" s="214"/>
      <c r="Z719" s="214"/>
      <c r="AA719" s="217"/>
      <c r="AB719" s="217"/>
      <c r="AC719" s="217"/>
      <c r="AD719" s="213"/>
    </row>
    <row r="720" spans="20:30" x14ac:dyDescent="0.2">
      <c r="T720" s="212"/>
      <c r="U720" s="213"/>
      <c r="V720" s="213"/>
      <c r="W720" s="213"/>
      <c r="X720" s="214"/>
      <c r="Y720" s="214"/>
      <c r="Z720" s="214"/>
      <c r="AA720" s="217"/>
      <c r="AB720" s="217"/>
      <c r="AC720" s="217"/>
      <c r="AD720" s="213"/>
    </row>
    <row r="721" spans="20:30" x14ac:dyDescent="0.2">
      <c r="T721" s="212"/>
      <c r="U721" s="213"/>
      <c r="V721" s="213"/>
      <c r="W721" s="213"/>
      <c r="X721" s="214"/>
      <c r="Y721" s="214"/>
      <c r="Z721" s="214"/>
      <c r="AA721" s="217"/>
      <c r="AB721" s="217"/>
      <c r="AC721" s="217"/>
      <c r="AD721" s="213"/>
    </row>
    <row r="722" spans="20:30" x14ac:dyDescent="0.2">
      <c r="T722" s="212"/>
      <c r="U722" s="213"/>
      <c r="V722" s="213"/>
      <c r="W722" s="213"/>
      <c r="X722" s="214"/>
      <c r="Y722" s="214"/>
      <c r="Z722" s="214"/>
      <c r="AA722" s="217"/>
      <c r="AB722" s="217"/>
      <c r="AC722" s="217"/>
      <c r="AD722" s="213"/>
    </row>
    <row r="723" spans="20:30" x14ac:dyDescent="0.2">
      <c r="T723" s="212"/>
      <c r="U723" s="213"/>
      <c r="V723" s="213"/>
      <c r="W723" s="213"/>
      <c r="X723" s="214"/>
      <c r="Y723" s="214"/>
      <c r="Z723" s="214"/>
      <c r="AA723" s="217"/>
      <c r="AB723" s="217"/>
      <c r="AC723" s="217"/>
      <c r="AD723" s="213"/>
    </row>
    <row r="724" spans="20:30" x14ac:dyDescent="0.2">
      <c r="T724" s="212"/>
      <c r="U724" s="213"/>
      <c r="V724" s="213"/>
      <c r="W724" s="213"/>
      <c r="X724" s="214"/>
      <c r="Y724" s="214"/>
      <c r="Z724" s="214"/>
      <c r="AA724" s="217"/>
      <c r="AB724" s="217"/>
      <c r="AC724" s="217"/>
      <c r="AD724" s="213"/>
    </row>
    <row r="725" spans="20:30" x14ac:dyDescent="0.2">
      <c r="T725" s="212"/>
      <c r="U725" s="213"/>
      <c r="V725" s="213"/>
      <c r="W725" s="213"/>
      <c r="X725" s="214"/>
      <c r="Y725" s="214"/>
      <c r="Z725" s="214"/>
      <c r="AA725" s="217"/>
      <c r="AB725" s="217"/>
      <c r="AC725" s="217"/>
      <c r="AD725" s="213"/>
    </row>
    <row r="726" spans="20:30" x14ac:dyDescent="0.2">
      <c r="T726" s="212"/>
      <c r="U726" s="213"/>
      <c r="V726" s="213"/>
      <c r="W726" s="213"/>
      <c r="X726" s="214"/>
      <c r="Y726" s="214"/>
      <c r="Z726" s="214"/>
      <c r="AA726" s="217"/>
      <c r="AB726" s="217"/>
      <c r="AC726" s="217"/>
      <c r="AD726" s="213"/>
    </row>
    <row r="727" spans="20:30" x14ac:dyDescent="0.2">
      <c r="T727" s="212"/>
      <c r="U727" s="213"/>
      <c r="V727" s="213"/>
      <c r="W727" s="213"/>
      <c r="X727" s="214"/>
      <c r="Y727" s="214"/>
      <c r="Z727" s="214"/>
      <c r="AA727" s="217"/>
      <c r="AB727" s="217"/>
      <c r="AC727" s="217"/>
      <c r="AD727" s="213"/>
    </row>
    <row r="728" spans="20:30" x14ac:dyDescent="0.2">
      <c r="T728" s="212"/>
      <c r="U728" s="213"/>
      <c r="V728" s="213"/>
      <c r="W728" s="213"/>
      <c r="X728" s="214"/>
      <c r="Y728" s="214"/>
      <c r="Z728" s="214"/>
      <c r="AA728" s="217"/>
      <c r="AB728" s="217"/>
      <c r="AC728" s="217"/>
      <c r="AD728" s="213"/>
    </row>
    <row r="729" spans="20:30" x14ac:dyDescent="0.2">
      <c r="T729" s="212"/>
      <c r="U729" s="213"/>
      <c r="V729" s="213"/>
      <c r="W729" s="213"/>
      <c r="X729" s="214"/>
      <c r="Y729" s="214"/>
      <c r="Z729" s="214"/>
      <c r="AA729" s="217"/>
      <c r="AB729" s="217"/>
      <c r="AC729" s="217"/>
      <c r="AD729" s="213"/>
    </row>
    <row r="730" spans="20:30" x14ac:dyDescent="0.2">
      <c r="T730" s="212"/>
      <c r="U730" s="213"/>
      <c r="V730" s="213"/>
      <c r="W730" s="213"/>
      <c r="X730" s="214"/>
      <c r="Y730" s="214"/>
      <c r="Z730" s="214"/>
      <c r="AA730" s="217"/>
      <c r="AB730" s="217"/>
      <c r="AC730" s="217"/>
      <c r="AD730" s="213"/>
    </row>
    <row r="731" spans="20:30" x14ac:dyDescent="0.2">
      <c r="T731" s="212"/>
      <c r="U731" s="213"/>
      <c r="V731" s="213"/>
      <c r="W731" s="213"/>
      <c r="X731" s="214"/>
      <c r="Y731" s="214"/>
      <c r="Z731" s="214"/>
      <c r="AA731" s="217"/>
      <c r="AB731" s="217"/>
      <c r="AC731" s="217"/>
      <c r="AD731" s="213"/>
    </row>
    <row r="732" spans="20:30" x14ac:dyDescent="0.2">
      <c r="T732" s="212"/>
      <c r="U732" s="213"/>
      <c r="V732" s="213"/>
      <c r="W732" s="213"/>
      <c r="X732" s="214"/>
      <c r="Y732" s="214"/>
      <c r="Z732" s="214"/>
      <c r="AA732" s="217"/>
      <c r="AB732" s="217"/>
      <c r="AC732" s="217"/>
      <c r="AD732" s="213"/>
    </row>
    <row r="733" spans="20:30" x14ac:dyDescent="0.2">
      <c r="T733" s="212"/>
      <c r="U733" s="213"/>
      <c r="V733" s="213"/>
      <c r="W733" s="213"/>
      <c r="X733" s="214"/>
      <c r="Y733" s="214"/>
      <c r="Z733" s="214"/>
      <c r="AA733" s="217"/>
      <c r="AB733" s="217"/>
      <c r="AC733" s="217"/>
      <c r="AD733" s="213"/>
    </row>
    <row r="734" spans="20:30" x14ac:dyDescent="0.2">
      <c r="T734" s="212"/>
      <c r="U734" s="213"/>
      <c r="V734" s="213"/>
      <c r="W734" s="213"/>
      <c r="X734" s="214"/>
      <c r="Y734" s="214"/>
      <c r="Z734" s="214"/>
      <c r="AA734" s="217"/>
      <c r="AB734" s="217"/>
      <c r="AC734" s="217"/>
      <c r="AD734" s="213"/>
    </row>
    <row r="735" spans="20:30" x14ac:dyDescent="0.2">
      <c r="T735" s="212"/>
      <c r="U735" s="213"/>
      <c r="V735" s="213"/>
      <c r="W735" s="213"/>
      <c r="X735" s="214"/>
      <c r="Y735" s="214"/>
      <c r="Z735" s="214"/>
      <c r="AA735" s="217"/>
      <c r="AB735" s="217"/>
      <c r="AC735" s="217"/>
      <c r="AD735" s="213"/>
    </row>
    <row r="736" spans="20:30" x14ac:dyDescent="0.2">
      <c r="T736" s="212"/>
      <c r="U736" s="213"/>
      <c r="V736" s="213"/>
      <c r="W736" s="213"/>
      <c r="X736" s="214"/>
      <c r="Y736" s="214"/>
      <c r="Z736" s="214"/>
      <c r="AA736" s="217"/>
      <c r="AB736" s="217"/>
      <c r="AC736" s="217"/>
      <c r="AD736" s="213"/>
    </row>
    <row r="737" spans="20:30" x14ac:dyDescent="0.2">
      <c r="T737" s="212"/>
      <c r="U737" s="213"/>
      <c r="V737" s="213"/>
      <c r="W737" s="213"/>
      <c r="X737" s="214"/>
      <c r="Y737" s="214"/>
      <c r="Z737" s="214"/>
      <c r="AA737" s="217"/>
      <c r="AB737" s="217"/>
      <c r="AC737" s="217"/>
      <c r="AD737" s="213"/>
    </row>
    <row r="738" spans="20:30" x14ac:dyDescent="0.2">
      <c r="T738" s="212"/>
      <c r="U738" s="213"/>
      <c r="V738" s="213"/>
      <c r="W738" s="213"/>
      <c r="X738" s="214"/>
      <c r="Y738" s="214"/>
      <c r="Z738" s="214"/>
      <c r="AA738" s="217"/>
      <c r="AB738" s="217"/>
      <c r="AC738" s="217"/>
      <c r="AD738" s="213"/>
    </row>
    <row r="739" spans="20:30" x14ac:dyDescent="0.2">
      <c r="T739" s="212"/>
      <c r="U739" s="213"/>
      <c r="V739" s="213"/>
      <c r="W739" s="213"/>
      <c r="X739" s="214"/>
      <c r="Y739" s="214"/>
      <c r="Z739" s="214"/>
      <c r="AA739" s="217"/>
      <c r="AB739" s="217"/>
      <c r="AC739" s="217"/>
      <c r="AD739" s="213"/>
    </row>
    <row r="740" spans="20:30" x14ac:dyDescent="0.2">
      <c r="T740" s="212"/>
      <c r="U740" s="213"/>
      <c r="V740" s="213"/>
      <c r="W740" s="213"/>
      <c r="X740" s="214"/>
      <c r="Y740" s="214"/>
      <c r="Z740" s="214"/>
      <c r="AA740" s="217"/>
      <c r="AB740" s="217"/>
      <c r="AC740" s="217"/>
      <c r="AD740" s="213"/>
    </row>
    <row r="741" spans="20:30" x14ac:dyDescent="0.2">
      <c r="T741" s="212"/>
      <c r="U741" s="213"/>
      <c r="V741" s="213"/>
      <c r="W741" s="213"/>
      <c r="X741" s="214"/>
      <c r="Y741" s="214"/>
      <c r="Z741" s="214"/>
      <c r="AA741" s="217"/>
      <c r="AB741" s="217"/>
      <c r="AC741" s="217"/>
      <c r="AD741" s="213"/>
    </row>
    <row r="742" spans="20:30" x14ac:dyDescent="0.2">
      <c r="T742" s="212"/>
      <c r="U742" s="213"/>
      <c r="V742" s="213"/>
      <c r="W742" s="213"/>
      <c r="X742" s="214"/>
      <c r="Y742" s="214"/>
      <c r="Z742" s="214"/>
      <c r="AA742" s="217"/>
      <c r="AB742" s="217"/>
      <c r="AC742" s="217"/>
      <c r="AD742" s="213"/>
    </row>
    <row r="743" spans="20:30" x14ac:dyDescent="0.2">
      <c r="T743" s="212"/>
      <c r="U743" s="213"/>
      <c r="V743" s="213"/>
      <c r="W743" s="213"/>
      <c r="X743" s="214"/>
      <c r="Y743" s="214"/>
      <c r="Z743" s="214"/>
      <c r="AA743" s="217"/>
      <c r="AB743" s="217"/>
      <c r="AC743" s="217"/>
      <c r="AD743" s="213"/>
    </row>
    <row r="744" spans="20:30" x14ac:dyDescent="0.2">
      <c r="T744" s="212"/>
      <c r="U744" s="213"/>
      <c r="V744" s="213"/>
      <c r="W744" s="213"/>
      <c r="X744" s="214"/>
      <c r="Y744" s="214"/>
      <c r="Z744" s="214"/>
      <c r="AA744" s="217"/>
      <c r="AB744" s="217"/>
      <c r="AC744" s="217"/>
      <c r="AD744" s="213"/>
    </row>
    <row r="745" spans="20:30" x14ac:dyDescent="0.2">
      <c r="T745" s="212"/>
      <c r="U745" s="213"/>
      <c r="V745" s="213"/>
      <c r="W745" s="213"/>
      <c r="X745" s="214"/>
      <c r="Y745" s="214"/>
      <c r="Z745" s="214"/>
      <c r="AA745" s="217"/>
      <c r="AB745" s="217"/>
      <c r="AC745" s="217"/>
      <c r="AD745" s="213"/>
    </row>
    <row r="746" spans="20:30" x14ac:dyDescent="0.2">
      <c r="T746" s="212"/>
      <c r="U746" s="213"/>
      <c r="V746" s="213"/>
      <c r="W746" s="213"/>
      <c r="X746" s="214"/>
      <c r="Y746" s="214"/>
      <c r="Z746" s="214"/>
      <c r="AA746" s="217"/>
      <c r="AB746" s="217"/>
      <c r="AC746" s="217"/>
      <c r="AD746" s="213"/>
    </row>
    <row r="747" spans="20:30" x14ac:dyDescent="0.2">
      <c r="T747" s="212"/>
      <c r="U747" s="213"/>
      <c r="V747" s="213"/>
      <c r="W747" s="213"/>
      <c r="X747" s="214"/>
      <c r="Y747" s="214"/>
      <c r="Z747" s="214"/>
      <c r="AA747" s="217"/>
      <c r="AB747" s="217"/>
      <c r="AC747" s="217"/>
      <c r="AD747" s="213"/>
    </row>
    <row r="748" spans="20:30" x14ac:dyDescent="0.2">
      <c r="T748" s="212"/>
      <c r="U748" s="213"/>
      <c r="V748" s="213"/>
      <c r="W748" s="213"/>
      <c r="X748" s="214"/>
      <c r="Y748" s="214"/>
      <c r="Z748" s="214"/>
      <c r="AA748" s="217"/>
      <c r="AB748" s="217"/>
      <c r="AC748" s="217"/>
      <c r="AD748" s="213"/>
    </row>
    <row r="749" spans="20:30" x14ac:dyDescent="0.2">
      <c r="T749" s="212"/>
      <c r="U749" s="213"/>
      <c r="V749" s="213"/>
      <c r="W749" s="213"/>
      <c r="X749" s="214"/>
      <c r="Y749" s="214"/>
      <c r="Z749" s="214"/>
      <c r="AA749" s="217"/>
      <c r="AB749" s="217"/>
      <c r="AC749" s="217"/>
      <c r="AD749" s="213"/>
    </row>
    <row r="750" spans="20:30" x14ac:dyDescent="0.2">
      <c r="T750" s="212"/>
      <c r="U750" s="213"/>
      <c r="V750" s="213"/>
      <c r="W750" s="213"/>
      <c r="X750" s="214"/>
      <c r="Y750" s="214"/>
      <c r="Z750" s="214"/>
      <c r="AA750" s="217"/>
      <c r="AB750" s="217"/>
      <c r="AC750" s="217"/>
      <c r="AD750" s="213"/>
    </row>
    <row r="751" spans="20:30" x14ac:dyDescent="0.2">
      <c r="T751" s="212"/>
      <c r="U751" s="213"/>
      <c r="V751" s="213"/>
      <c r="W751" s="213"/>
      <c r="X751" s="214"/>
      <c r="Y751" s="214"/>
      <c r="Z751" s="214"/>
      <c r="AA751" s="217"/>
      <c r="AB751" s="217"/>
      <c r="AC751" s="217"/>
      <c r="AD751" s="213"/>
    </row>
    <row r="752" spans="20:30" x14ac:dyDescent="0.2">
      <c r="T752" s="212"/>
      <c r="U752" s="213"/>
      <c r="V752" s="213"/>
      <c r="W752" s="213"/>
      <c r="X752" s="214"/>
      <c r="Y752" s="214"/>
      <c r="Z752" s="214"/>
      <c r="AA752" s="217"/>
      <c r="AB752" s="217"/>
      <c r="AC752" s="217"/>
      <c r="AD752" s="213"/>
    </row>
    <row r="753" spans="20:30" x14ac:dyDescent="0.2">
      <c r="T753" s="212"/>
      <c r="U753" s="213"/>
      <c r="V753" s="213"/>
      <c r="W753" s="213"/>
      <c r="X753" s="214"/>
      <c r="Y753" s="214"/>
      <c r="Z753" s="214"/>
      <c r="AA753" s="217"/>
      <c r="AB753" s="217"/>
      <c r="AC753" s="217"/>
      <c r="AD753" s="213"/>
    </row>
    <row r="754" spans="20:30" x14ac:dyDescent="0.2">
      <c r="T754" s="212"/>
      <c r="U754" s="213"/>
      <c r="V754" s="213"/>
      <c r="W754" s="213"/>
      <c r="X754" s="214"/>
      <c r="Y754" s="214"/>
      <c r="Z754" s="214"/>
      <c r="AA754" s="217"/>
      <c r="AB754" s="217"/>
      <c r="AC754" s="217"/>
      <c r="AD754" s="213"/>
    </row>
    <row r="755" spans="20:30" x14ac:dyDescent="0.2">
      <c r="T755" s="212"/>
      <c r="U755" s="213"/>
      <c r="V755" s="213"/>
      <c r="W755" s="213"/>
      <c r="X755" s="214"/>
      <c r="Y755" s="214"/>
      <c r="Z755" s="214"/>
      <c r="AA755" s="217"/>
      <c r="AB755" s="217"/>
      <c r="AC755" s="217"/>
      <c r="AD755" s="213"/>
    </row>
    <row r="756" spans="20:30" x14ac:dyDescent="0.2">
      <c r="T756" s="212"/>
      <c r="U756" s="213"/>
      <c r="V756" s="213"/>
      <c r="W756" s="213"/>
      <c r="X756" s="214"/>
      <c r="Y756" s="214"/>
      <c r="Z756" s="214"/>
      <c r="AA756" s="217"/>
      <c r="AB756" s="217"/>
      <c r="AC756" s="217"/>
      <c r="AD756" s="213"/>
    </row>
    <row r="757" spans="20:30" x14ac:dyDescent="0.2">
      <c r="T757" s="212"/>
      <c r="U757" s="213"/>
      <c r="V757" s="213"/>
      <c r="W757" s="213"/>
      <c r="X757" s="214"/>
      <c r="Y757" s="214"/>
      <c r="Z757" s="214"/>
      <c r="AA757" s="217"/>
      <c r="AB757" s="217"/>
      <c r="AC757" s="217"/>
      <c r="AD757" s="213"/>
    </row>
    <row r="758" spans="20:30" x14ac:dyDescent="0.2">
      <c r="T758" s="212"/>
      <c r="U758" s="213"/>
      <c r="V758" s="213"/>
      <c r="W758" s="213"/>
      <c r="X758" s="214"/>
      <c r="Y758" s="214"/>
      <c r="Z758" s="214"/>
      <c r="AA758" s="217"/>
      <c r="AB758" s="217"/>
      <c r="AC758" s="217"/>
      <c r="AD758" s="213"/>
    </row>
    <row r="759" spans="20:30" x14ac:dyDescent="0.2">
      <c r="T759" s="212"/>
      <c r="U759" s="213"/>
      <c r="V759" s="213"/>
      <c r="W759" s="213"/>
      <c r="X759" s="214"/>
      <c r="Y759" s="214"/>
      <c r="Z759" s="214"/>
      <c r="AA759" s="217"/>
      <c r="AB759" s="217"/>
      <c r="AC759" s="217"/>
      <c r="AD759" s="213"/>
    </row>
    <row r="760" spans="20:30" x14ac:dyDescent="0.2">
      <c r="T760" s="212"/>
      <c r="U760" s="213"/>
      <c r="V760" s="213"/>
      <c r="W760" s="213"/>
      <c r="X760" s="214"/>
      <c r="Y760" s="214"/>
      <c r="Z760" s="214"/>
      <c r="AA760" s="217"/>
      <c r="AB760" s="217"/>
      <c r="AC760" s="217"/>
      <c r="AD760" s="213"/>
    </row>
    <row r="761" spans="20:30" x14ac:dyDescent="0.2">
      <c r="T761" s="212"/>
      <c r="U761" s="213"/>
      <c r="V761" s="213"/>
      <c r="W761" s="213"/>
      <c r="X761" s="214"/>
      <c r="Y761" s="214"/>
      <c r="Z761" s="214"/>
      <c r="AA761" s="217"/>
      <c r="AB761" s="217"/>
      <c r="AC761" s="217"/>
      <c r="AD761" s="213"/>
    </row>
    <row r="762" spans="20:30" x14ac:dyDescent="0.2">
      <c r="T762" s="212"/>
      <c r="U762" s="213"/>
      <c r="V762" s="213"/>
      <c r="W762" s="213"/>
      <c r="X762" s="214"/>
      <c r="Y762" s="214"/>
      <c r="Z762" s="214"/>
      <c r="AA762" s="217"/>
      <c r="AB762" s="217"/>
      <c r="AC762" s="217"/>
      <c r="AD762" s="213"/>
    </row>
    <row r="763" spans="20:30" x14ac:dyDescent="0.2">
      <c r="T763" s="212"/>
      <c r="U763" s="213"/>
      <c r="V763" s="213"/>
      <c r="W763" s="213"/>
      <c r="X763" s="214"/>
      <c r="Y763" s="214"/>
      <c r="Z763" s="214"/>
      <c r="AA763" s="217"/>
      <c r="AB763" s="217"/>
      <c r="AC763" s="217"/>
      <c r="AD763" s="213"/>
    </row>
    <row r="764" spans="20:30" x14ac:dyDescent="0.2">
      <c r="T764" s="212"/>
      <c r="U764" s="213"/>
      <c r="V764" s="213"/>
      <c r="W764" s="213"/>
      <c r="X764" s="214"/>
      <c r="Y764" s="214"/>
      <c r="Z764" s="214"/>
      <c r="AA764" s="217"/>
      <c r="AB764" s="217"/>
      <c r="AC764" s="217"/>
      <c r="AD764" s="213"/>
    </row>
    <row r="765" spans="20:30" x14ac:dyDescent="0.2">
      <c r="T765" s="212"/>
      <c r="U765" s="213"/>
      <c r="V765" s="213"/>
      <c r="W765" s="213"/>
      <c r="X765" s="214"/>
      <c r="Y765" s="214"/>
      <c r="Z765" s="214"/>
      <c r="AA765" s="217"/>
      <c r="AB765" s="217"/>
      <c r="AC765" s="217"/>
      <c r="AD765" s="213"/>
    </row>
    <row r="766" spans="20:30" x14ac:dyDescent="0.2">
      <c r="T766" s="212"/>
      <c r="U766" s="213"/>
      <c r="V766" s="213"/>
      <c r="W766" s="213"/>
      <c r="X766" s="214"/>
      <c r="Y766" s="214"/>
      <c r="Z766" s="214"/>
      <c r="AA766" s="217"/>
      <c r="AB766" s="217"/>
      <c r="AC766" s="217"/>
      <c r="AD766" s="213"/>
    </row>
    <row r="767" spans="20:30" x14ac:dyDescent="0.2">
      <c r="T767" s="212"/>
      <c r="U767" s="213"/>
      <c r="V767" s="213"/>
      <c r="W767" s="213"/>
      <c r="X767" s="214"/>
      <c r="Y767" s="214"/>
      <c r="Z767" s="214"/>
      <c r="AA767" s="217"/>
      <c r="AB767" s="217"/>
      <c r="AC767" s="217"/>
      <c r="AD767" s="213"/>
    </row>
    <row r="768" spans="20:30" x14ac:dyDescent="0.2">
      <c r="T768" s="212"/>
      <c r="U768" s="213"/>
      <c r="V768" s="213"/>
      <c r="W768" s="213"/>
      <c r="X768" s="214"/>
      <c r="Y768" s="214"/>
      <c r="Z768" s="214"/>
      <c r="AA768" s="217"/>
      <c r="AB768" s="217"/>
      <c r="AC768" s="217"/>
      <c r="AD768" s="213"/>
    </row>
    <row r="769" spans="20:30" x14ac:dyDescent="0.2">
      <c r="T769" s="212"/>
      <c r="U769" s="213"/>
      <c r="V769" s="213"/>
      <c r="W769" s="213"/>
      <c r="X769" s="214"/>
      <c r="Y769" s="214"/>
      <c r="Z769" s="214"/>
      <c r="AA769" s="217"/>
      <c r="AB769" s="217"/>
      <c r="AC769" s="217"/>
      <c r="AD769" s="213"/>
    </row>
    <row r="770" spans="20:30" x14ac:dyDescent="0.2">
      <c r="T770" s="212"/>
      <c r="U770" s="213"/>
      <c r="V770" s="213"/>
      <c r="W770" s="213"/>
      <c r="X770" s="214"/>
      <c r="Y770" s="214"/>
      <c r="Z770" s="214"/>
      <c r="AA770" s="217"/>
      <c r="AB770" s="217"/>
      <c r="AC770" s="217"/>
      <c r="AD770" s="213"/>
    </row>
    <row r="771" spans="20:30" x14ac:dyDescent="0.2">
      <c r="T771" s="212"/>
      <c r="U771" s="213"/>
      <c r="V771" s="213"/>
      <c r="W771" s="213"/>
      <c r="X771" s="214"/>
      <c r="Y771" s="214"/>
      <c r="Z771" s="214"/>
      <c r="AA771" s="217"/>
      <c r="AB771" s="217"/>
      <c r="AC771" s="217"/>
      <c r="AD771" s="213"/>
    </row>
    <row r="772" spans="20:30" x14ac:dyDescent="0.2">
      <c r="T772" s="212"/>
      <c r="U772" s="213"/>
      <c r="V772" s="213"/>
      <c r="W772" s="213"/>
      <c r="X772" s="214"/>
      <c r="Y772" s="214"/>
      <c r="Z772" s="214"/>
      <c r="AA772" s="217"/>
      <c r="AB772" s="217"/>
      <c r="AC772" s="217"/>
      <c r="AD772" s="213"/>
    </row>
    <row r="773" spans="20:30" x14ac:dyDescent="0.2">
      <c r="T773" s="212"/>
      <c r="U773" s="213"/>
      <c r="V773" s="213"/>
      <c r="W773" s="213"/>
      <c r="X773" s="214"/>
      <c r="Y773" s="214"/>
      <c r="Z773" s="214"/>
      <c r="AA773" s="217"/>
      <c r="AB773" s="217"/>
      <c r="AC773" s="217"/>
      <c r="AD773" s="213"/>
    </row>
    <row r="774" spans="20:30" x14ac:dyDescent="0.2">
      <c r="T774" s="212"/>
      <c r="U774" s="213"/>
      <c r="V774" s="213"/>
      <c r="W774" s="213"/>
      <c r="X774" s="214"/>
      <c r="Y774" s="214"/>
      <c r="Z774" s="214"/>
      <c r="AA774" s="217"/>
      <c r="AB774" s="217"/>
      <c r="AC774" s="217"/>
      <c r="AD774" s="213"/>
    </row>
    <row r="775" spans="20:30" x14ac:dyDescent="0.2">
      <c r="T775" s="212"/>
      <c r="U775" s="213"/>
      <c r="V775" s="213"/>
      <c r="W775" s="213"/>
      <c r="X775" s="214"/>
      <c r="Y775" s="214"/>
      <c r="Z775" s="214"/>
      <c r="AA775" s="217"/>
      <c r="AB775" s="217"/>
      <c r="AC775" s="217"/>
      <c r="AD775" s="213"/>
    </row>
    <row r="776" spans="20:30" x14ac:dyDescent="0.2">
      <c r="T776" s="212"/>
      <c r="U776" s="213"/>
      <c r="V776" s="213"/>
      <c r="W776" s="213"/>
      <c r="X776" s="214"/>
      <c r="Y776" s="214"/>
      <c r="Z776" s="214"/>
      <c r="AA776" s="217"/>
      <c r="AB776" s="217"/>
      <c r="AC776" s="217"/>
      <c r="AD776" s="213"/>
    </row>
    <row r="777" spans="20:30" x14ac:dyDescent="0.2">
      <c r="T777" s="212"/>
      <c r="U777" s="213"/>
      <c r="V777" s="213"/>
      <c r="W777" s="213"/>
      <c r="X777" s="214"/>
      <c r="Y777" s="214"/>
      <c r="Z777" s="214"/>
      <c r="AA777" s="217"/>
      <c r="AB777" s="217"/>
      <c r="AC777" s="217"/>
      <c r="AD777" s="213"/>
    </row>
    <row r="778" spans="20:30" x14ac:dyDescent="0.2">
      <c r="T778" s="212"/>
      <c r="U778" s="213"/>
      <c r="V778" s="213"/>
      <c r="W778" s="213"/>
      <c r="X778" s="214"/>
      <c r="Y778" s="214"/>
      <c r="Z778" s="214"/>
      <c r="AA778" s="217"/>
      <c r="AB778" s="217"/>
      <c r="AC778" s="217"/>
      <c r="AD778" s="213"/>
    </row>
    <row r="779" spans="20:30" x14ac:dyDescent="0.2">
      <c r="T779" s="212"/>
      <c r="U779" s="213"/>
      <c r="V779" s="213"/>
      <c r="W779" s="213"/>
      <c r="X779" s="214"/>
      <c r="Y779" s="214"/>
      <c r="Z779" s="214"/>
      <c r="AA779" s="217"/>
      <c r="AB779" s="217"/>
      <c r="AC779" s="217"/>
      <c r="AD779" s="213"/>
    </row>
    <row r="780" spans="20:30" x14ac:dyDescent="0.2">
      <c r="T780" s="212"/>
      <c r="U780" s="213"/>
      <c r="V780" s="213"/>
      <c r="W780" s="213"/>
      <c r="X780" s="214"/>
      <c r="Y780" s="214"/>
      <c r="Z780" s="214"/>
      <c r="AA780" s="217"/>
      <c r="AB780" s="217"/>
      <c r="AC780" s="217"/>
      <c r="AD780" s="213"/>
    </row>
    <row r="781" spans="20:30" x14ac:dyDescent="0.2">
      <c r="T781" s="212"/>
      <c r="U781" s="213"/>
      <c r="V781" s="213"/>
      <c r="W781" s="213"/>
      <c r="X781" s="214"/>
      <c r="Y781" s="214"/>
      <c r="Z781" s="214"/>
      <c r="AA781" s="217"/>
      <c r="AB781" s="217"/>
      <c r="AC781" s="217"/>
      <c r="AD781" s="213"/>
    </row>
    <row r="782" spans="20:30" x14ac:dyDescent="0.2">
      <c r="T782" s="212"/>
      <c r="U782" s="213"/>
      <c r="V782" s="213"/>
      <c r="W782" s="213"/>
      <c r="X782" s="214"/>
      <c r="Y782" s="214"/>
      <c r="Z782" s="214"/>
      <c r="AA782" s="217"/>
      <c r="AB782" s="217"/>
      <c r="AC782" s="217"/>
      <c r="AD782" s="213"/>
    </row>
    <row r="783" spans="20:30" x14ac:dyDescent="0.2">
      <c r="T783" s="212"/>
      <c r="U783" s="213"/>
      <c r="V783" s="213"/>
      <c r="W783" s="213"/>
      <c r="X783" s="214"/>
      <c r="Y783" s="214"/>
      <c r="Z783" s="214"/>
      <c r="AA783" s="217"/>
      <c r="AB783" s="217"/>
      <c r="AC783" s="217"/>
      <c r="AD783" s="213"/>
    </row>
    <row r="784" spans="20:30" x14ac:dyDescent="0.2">
      <c r="T784" s="212"/>
      <c r="U784" s="213"/>
      <c r="V784" s="213"/>
      <c r="W784" s="213"/>
      <c r="X784" s="214"/>
      <c r="Y784" s="214"/>
      <c r="Z784" s="214"/>
      <c r="AA784" s="217"/>
      <c r="AB784" s="217"/>
      <c r="AC784" s="217"/>
      <c r="AD784" s="213"/>
    </row>
    <row r="785" spans="20:30" x14ac:dyDescent="0.2">
      <c r="T785" s="212"/>
      <c r="U785" s="213"/>
      <c r="V785" s="213"/>
      <c r="W785" s="213"/>
      <c r="X785" s="214"/>
      <c r="Y785" s="214"/>
      <c r="Z785" s="214"/>
      <c r="AA785" s="217"/>
      <c r="AB785" s="217"/>
      <c r="AC785" s="217"/>
      <c r="AD785" s="213"/>
    </row>
    <row r="786" spans="20:30" x14ac:dyDescent="0.2">
      <c r="T786" s="212"/>
      <c r="U786" s="213"/>
      <c r="V786" s="213"/>
      <c r="W786" s="213"/>
      <c r="X786" s="214"/>
      <c r="Y786" s="214"/>
      <c r="Z786" s="214"/>
      <c r="AA786" s="217"/>
      <c r="AB786" s="217"/>
      <c r="AC786" s="217"/>
      <c r="AD786" s="213"/>
    </row>
    <row r="787" spans="20:30" x14ac:dyDescent="0.2">
      <c r="T787" s="212"/>
      <c r="U787" s="213"/>
      <c r="V787" s="213"/>
      <c r="W787" s="213"/>
      <c r="X787" s="214"/>
      <c r="Y787" s="214"/>
      <c r="Z787" s="214"/>
      <c r="AA787" s="217"/>
      <c r="AB787" s="217"/>
      <c r="AC787" s="217"/>
      <c r="AD787" s="213"/>
    </row>
    <row r="788" spans="20:30" x14ac:dyDescent="0.2">
      <c r="T788" s="212"/>
      <c r="U788" s="213"/>
      <c r="V788" s="213"/>
      <c r="W788" s="213"/>
      <c r="X788" s="214"/>
      <c r="Y788" s="214"/>
      <c r="Z788" s="214"/>
      <c r="AA788" s="217"/>
      <c r="AB788" s="217"/>
      <c r="AC788" s="217"/>
      <c r="AD788" s="213"/>
    </row>
    <row r="789" spans="20:30" x14ac:dyDescent="0.2">
      <c r="T789" s="212"/>
      <c r="U789" s="213"/>
      <c r="V789" s="213"/>
      <c r="W789" s="213"/>
      <c r="X789" s="214"/>
      <c r="Y789" s="214"/>
      <c r="Z789" s="214"/>
      <c r="AA789" s="217"/>
      <c r="AB789" s="217"/>
      <c r="AC789" s="217"/>
      <c r="AD789" s="213"/>
    </row>
    <row r="790" spans="20:30" x14ac:dyDescent="0.2">
      <c r="T790" s="212"/>
      <c r="U790" s="213"/>
      <c r="V790" s="213"/>
      <c r="W790" s="213"/>
      <c r="X790" s="214"/>
      <c r="Y790" s="214"/>
      <c r="Z790" s="214"/>
      <c r="AA790" s="217"/>
      <c r="AB790" s="217"/>
      <c r="AC790" s="217"/>
      <c r="AD790" s="213"/>
    </row>
    <row r="791" spans="20:30" x14ac:dyDescent="0.2">
      <c r="T791" s="212"/>
      <c r="U791" s="213"/>
      <c r="V791" s="213"/>
      <c r="W791" s="213"/>
      <c r="X791" s="214"/>
      <c r="Y791" s="214"/>
      <c r="Z791" s="214"/>
      <c r="AA791" s="217"/>
      <c r="AB791" s="217"/>
      <c r="AC791" s="217"/>
      <c r="AD791" s="213"/>
    </row>
    <row r="792" spans="20:30" x14ac:dyDescent="0.2">
      <c r="T792" s="212"/>
      <c r="U792" s="213"/>
      <c r="V792" s="213"/>
      <c r="W792" s="213"/>
      <c r="X792" s="214"/>
      <c r="Y792" s="214"/>
      <c r="Z792" s="214"/>
      <c r="AA792" s="217"/>
      <c r="AB792" s="217"/>
      <c r="AC792" s="217"/>
      <c r="AD792" s="213"/>
    </row>
    <row r="793" spans="20:30" x14ac:dyDescent="0.2">
      <c r="T793" s="212"/>
      <c r="U793" s="213"/>
      <c r="V793" s="213"/>
      <c r="W793" s="213"/>
      <c r="X793" s="214"/>
      <c r="Y793" s="214"/>
      <c r="Z793" s="214"/>
      <c r="AA793" s="217"/>
      <c r="AB793" s="217"/>
      <c r="AC793" s="217"/>
      <c r="AD793" s="213"/>
    </row>
    <row r="794" spans="20:30" x14ac:dyDescent="0.2">
      <c r="T794" s="212"/>
      <c r="U794" s="213"/>
      <c r="V794" s="213"/>
      <c r="W794" s="213"/>
      <c r="X794" s="214"/>
      <c r="Y794" s="214"/>
      <c r="Z794" s="214"/>
      <c r="AA794" s="217"/>
      <c r="AB794" s="217"/>
      <c r="AC794" s="217"/>
      <c r="AD794" s="213"/>
    </row>
    <row r="795" spans="20:30" x14ac:dyDescent="0.2">
      <c r="T795" s="212"/>
      <c r="U795" s="213"/>
      <c r="V795" s="213"/>
      <c r="W795" s="213"/>
      <c r="X795" s="214"/>
      <c r="Y795" s="214"/>
      <c r="Z795" s="214"/>
      <c r="AA795" s="217"/>
      <c r="AB795" s="217"/>
      <c r="AC795" s="217"/>
      <c r="AD795" s="213"/>
    </row>
    <row r="796" spans="20:30" x14ac:dyDescent="0.2">
      <c r="T796" s="212"/>
      <c r="U796" s="213"/>
      <c r="V796" s="213"/>
      <c r="W796" s="213"/>
      <c r="X796" s="214"/>
      <c r="Y796" s="214"/>
      <c r="Z796" s="214"/>
      <c r="AA796" s="217"/>
      <c r="AB796" s="217"/>
      <c r="AC796" s="217"/>
      <c r="AD796" s="213"/>
    </row>
    <row r="797" spans="20:30" x14ac:dyDescent="0.2">
      <c r="T797" s="212"/>
      <c r="U797" s="213"/>
      <c r="V797" s="213"/>
      <c r="W797" s="213"/>
      <c r="X797" s="214"/>
      <c r="Y797" s="214"/>
      <c r="Z797" s="214"/>
      <c r="AA797" s="217"/>
      <c r="AB797" s="217"/>
      <c r="AC797" s="217"/>
      <c r="AD797" s="213"/>
    </row>
    <row r="798" spans="20:30" x14ac:dyDescent="0.2">
      <c r="T798" s="212"/>
      <c r="U798" s="213"/>
      <c r="V798" s="213"/>
      <c r="W798" s="213"/>
      <c r="X798" s="214"/>
      <c r="Y798" s="214"/>
      <c r="Z798" s="214"/>
      <c r="AA798" s="217"/>
      <c r="AB798" s="217"/>
      <c r="AC798" s="217"/>
      <c r="AD798" s="213"/>
    </row>
    <row r="799" spans="20:30" x14ac:dyDescent="0.2">
      <c r="T799" s="212"/>
      <c r="U799" s="213"/>
      <c r="V799" s="213"/>
      <c r="W799" s="213"/>
      <c r="X799" s="214"/>
      <c r="Y799" s="214"/>
      <c r="Z799" s="214"/>
      <c r="AA799" s="217"/>
      <c r="AB799" s="217"/>
      <c r="AC799" s="217"/>
      <c r="AD799" s="213"/>
    </row>
    <row r="800" spans="20:30" x14ac:dyDescent="0.2">
      <c r="T800" s="212"/>
      <c r="U800" s="213"/>
      <c r="V800" s="213"/>
      <c r="W800" s="213"/>
      <c r="X800" s="214"/>
      <c r="Y800" s="214"/>
      <c r="Z800" s="214"/>
      <c r="AA800" s="217"/>
      <c r="AB800" s="217"/>
      <c r="AC800" s="217"/>
      <c r="AD800" s="213"/>
    </row>
    <row r="801" spans="20:30" x14ac:dyDescent="0.2">
      <c r="T801" s="212"/>
      <c r="U801" s="213"/>
      <c r="V801" s="213"/>
      <c r="W801" s="213"/>
      <c r="X801" s="214"/>
      <c r="Y801" s="214"/>
      <c r="Z801" s="214"/>
      <c r="AA801" s="217"/>
      <c r="AB801" s="217"/>
      <c r="AC801" s="217"/>
      <c r="AD801" s="213"/>
    </row>
    <row r="802" spans="20:30" x14ac:dyDescent="0.2">
      <c r="T802" s="212"/>
      <c r="U802" s="213"/>
      <c r="V802" s="213"/>
      <c r="W802" s="213"/>
      <c r="X802" s="214"/>
      <c r="Y802" s="214"/>
      <c r="Z802" s="214"/>
      <c r="AA802" s="217"/>
      <c r="AB802" s="217"/>
      <c r="AC802" s="217"/>
      <c r="AD802" s="213"/>
    </row>
    <row r="803" spans="20:30" x14ac:dyDescent="0.2">
      <c r="T803" s="212"/>
      <c r="U803" s="213"/>
      <c r="V803" s="213"/>
      <c r="W803" s="213"/>
      <c r="X803" s="214"/>
      <c r="Y803" s="214"/>
      <c r="Z803" s="214"/>
      <c r="AA803" s="217"/>
      <c r="AB803" s="217"/>
      <c r="AC803" s="217"/>
      <c r="AD803" s="213"/>
    </row>
    <row r="804" spans="20:30" x14ac:dyDescent="0.2">
      <c r="T804" s="212"/>
      <c r="U804" s="213"/>
      <c r="V804" s="213"/>
      <c r="W804" s="213"/>
      <c r="X804" s="214"/>
      <c r="Y804" s="214"/>
      <c r="Z804" s="214"/>
      <c r="AA804" s="217"/>
      <c r="AB804" s="217"/>
      <c r="AC804" s="217"/>
      <c r="AD804" s="213"/>
    </row>
    <row r="805" spans="20:30" x14ac:dyDescent="0.2">
      <c r="T805" s="212"/>
      <c r="U805" s="213"/>
      <c r="V805" s="213"/>
      <c r="W805" s="213"/>
      <c r="X805" s="214"/>
      <c r="Y805" s="214"/>
      <c r="Z805" s="214"/>
      <c r="AA805" s="217"/>
      <c r="AB805" s="217"/>
      <c r="AC805" s="217"/>
      <c r="AD805" s="213"/>
    </row>
    <row r="806" spans="20:30" x14ac:dyDescent="0.2">
      <c r="T806" s="212"/>
      <c r="U806" s="213"/>
      <c r="V806" s="213"/>
      <c r="W806" s="213"/>
      <c r="X806" s="214"/>
      <c r="Y806" s="214"/>
      <c r="Z806" s="214"/>
      <c r="AA806" s="217"/>
      <c r="AB806" s="217"/>
      <c r="AC806" s="217"/>
      <c r="AD806" s="213"/>
    </row>
    <row r="807" spans="20:30" x14ac:dyDescent="0.2">
      <c r="T807" s="212"/>
      <c r="U807" s="213"/>
      <c r="V807" s="213"/>
      <c r="W807" s="213"/>
      <c r="X807" s="214"/>
      <c r="Y807" s="214"/>
      <c r="Z807" s="214"/>
      <c r="AA807" s="217"/>
      <c r="AB807" s="217"/>
      <c r="AC807" s="217"/>
      <c r="AD807" s="213"/>
    </row>
    <row r="808" spans="20:30" x14ac:dyDescent="0.2">
      <c r="T808" s="212"/>
      <c r="U808" s="213"/>
      <c r="V808" s="213"/>
      <c r="W808" s="213"/>
      <c r="X808" s="214"/>
      <c r="Y808" s="214"/>
      <c r="Z808" s="214"/>
      <c r="AA808" s="217"/>
      <c r="AB808" s="217"/>
      <c r="AC808" s="217"/>
      <c r="AD808" s="213"/>
    </row>
    <row r="809" spans="20:30" x14ac:dyDescent="0.2">
      <c r="T809" s="212"/>
      <c r="U809" s="213"/>
      <c r="V809" s="213"/>
      <c r="W809" s="213"/>
      <c r="X809" s="214"/>
      <c r="Y809" s="214"/>
      <c r="Z809" s="214"/>
      <c r="AA809" s="217"/>
      <c r="AB809" s="217"/>
      <c r="AC809" s="217"/>
      <c r="AD809" s="213"/>
    </row>
    <row r="810" spans="20:30" x14ac:dyDescent="0.2">
      <c r="T810" s="212"/>
      <c r="U810" s="213"/>
      <c r="V810" s="213"/>
      <c r="W810" s="213"/>
      <c r="X810" s="214"/>
      <c r="Y810" s="214"/>
      <c r="Z810" s="214"/>
      <c r="AA810" s="217"/>
      <c r="AB810" s="217"/>
      <c r="AC810" s="217"/>
      <c r="AD810" s="213"/>
    </row>
    <row r="811" spans="20:30" x14ac:dyDescent="0.2">
      <c r="T811" s="212"/>
      <c r="U811" s="213"/>
      <c r="V811" s="213"/>
      <c r="W811" s="213"/>
      <c r="X811" s="214"/>
      <c r="Y811" s="214"/>
      <c r="Z811" s="214"/>
      <c r="AA811" s="217"/>
      <c r="AB811" s="217"/>
      <c r="AC811" s="217"/>
      <c r="AD811" s="213"/>
    </row>
    <row r="812" spans="20:30" x14ac:dyDescent="0.2">
      <c r="T812" s="212"/>
      <c r="U812" s="213"/>
      <c r="V812" s="213"/>
      <c r="W812" s="213"/>
      <c r="X812" s="214"/>
      <c r="Y812" s="214"/>
      <c r="Z812" s="214"/>
      <c r="AA812" s="217"/>
      <c r="AB812" s="217"/>
      <c r="AC812" s="217"/>
      <c r="AD812" s="213"/>
    </row>
    <row r="813" spans="20:30" x14ac:dyDescent="0.2">
      <c r="T813" s="212"/>
      <c r="U813" s="213"/>
      <c r="V813" s="213"/>
      <c r="W813" s="213"/>
      <c r="X813" s="214"/>
      <c r="Y813" s="214"/>
      <c r="Z813" s="214"/>
      <c r="AA813" s="217"/>
      <c r="AB813" s="217"/>
      <c r="AC813" s="217"/>
      <c r="AD813" s="213"/>
    </row>
    <row r="814" spans="20:30" x14ac:dyDescent="0.2">
      <c r="T814" s="212"/>
      <c r="U814" s="213"/>
      <c r="V814" s="213"/>
      <c r="W814" s="213"/>
      <c r="X814" s="214"/>
      <c r="Y814" s="214"/>
      <c r="Z814" s="214"/>
      <c r="AA814" s="217"/>
      <c r="AB814" s="217"/>
      <c r="AC814" s="217"/>
      <c r="AD814" s="213"/>
    </row>
    <row r="815" spans="20:30" x14ac:dyDescent="0.2">
      <c r="T815" s="212"/>
      <c r="U815" s="213"/>
      <c r="V815" s="213"/>
      <c r="W815" s="213"/>
      <c r="X815" s="214"/>
      <c r="Y815" s="214"/>
      <c r="Z815" s="214"/>
      <c r="AA815" s="217"/>
      <c r="AB815" s="217"/>
      <c r="AC815" s="217"/>
      <c r="AD815" s="213"/>
    </row>
    <row r="816" spans="20:30" x14ac:dyDescent="0.2">
      <c r="T816" s="212"/>
      <c r="U816" s="213"/>
      <c r="V816" s="213"/>
      <c r="W816" s="213"/>
      <c r="X816" s="214"/>
      <c r="Y816" s="214"/>
      <c r="Z816" s="214"/>
      <c r="AA816" s="217"/>
      <c r="AB816" s="217"/>
      <c r="AC816" s="217"/>
      <c r="AD816" s="213"/>
    </row>
    <row r="817" spans="20:30" x14ac:dyDescent="0.2">
      <c r="T817" s="212"/>
      <c r="U817" s="213"/>
      <c r="V817" s="213"/>
      <c r="W817" s="213"/>
      <c r="X817" s="214"/>
      <c r="Y817" s="214"/>
      <c r="Z817" s="214"/>
      <c r="AA817" s="217"/>
      <c r="AB817" s="217"/>
      <c r="AC817" s="217"/>
      <c r="AD817" s="213"/>
    </row>
    <row r="818" spans="20:30" x14ac:dyDescent="0.2">
      <c r="T818" s="212"/>
      <c r="U818" s="213"/>
      <c r="V818" s="213"/>
      <c r="W818" s="213"/>
      <c r="X818" s="214"/>
      <c r="Y818" s="214"/>
      <c r="Z818" s="214"/>
      <c r="AA818" s="217"/>
      <c r="AB818" s="217"/>
      <c r="AC818" s="217"/>
      <c r="AD818" s="213"/>
    </row>
    <row r="819" spans="20:30" x14ac:dyDescent="0.2">
      <c r="T819" s="212"/>
      <c r="U819" s="213"/>
      <c r="V819" s="213"/>
      <c r="W819" s="213"/>
      <c r="X819" s="214"/>
      <c r="Y819" s="214"/>
      <c r="Z819" s="214"/>
      <c r="AA819" s="217"/>
      <c r="AB819" s="217"/>
      <c r="AC819" s="217"/>
      <c r="AD819" s="213"/>
    </row>
    <row r="820" spans="20:30" x14ac:dyDescent="0.2">
      <c r="T820" s="212"/>
      <c r="U820" s="213"/>
      <c r="V820" s="213"/>
      <c r="W820" s="213"/>
      <c r="X820" s="214"/>
      <c r="Y820" s="214"/>
      <c r="Z820" s="214"/>
      <c r="AA820" s="217"/>
      <c r="AB820" s="217"/>
      <c r="AC820" s="217"/>
      <c r="AD820" s="213"/>
    </row>
    <row r="821" spans="20:30" x14ac:dyDescent="0.2">
      <c r="T821" s="212"/>
      <c r="U821" s="213"/>
      <c r="V821" s="213"/>
      <c r="W821" s="213"/>
      <c r="X821" s="214"/>
      <c r="Y821" s="214"/>
      <c r="Z821" s="214"/>
      <c r="AA821" s="217"/>
      <c r="AB821" s="217"/>
      <c r="AC821" s="217"/>
      <c r="AD821" s="213"/>
    </row>
    <row r="822" spans="20:30" x14ac:dyDescent="0.2">
      <c r="T822" s="212"/>
      <c r="U822" s="213"/>
      <c r="V822" s="213"/>
      <c r="W822" s="213"/>
      <c r="X822" s="214"/>
      <c r="Y822" s="214"/>
      <c r="Z822" s="214"/>
      <c r="AA822" s="217"/>
      <c r="AB822" s="217"/>
      <c r="AC822" s="217"/>
      <c r="AD822" s="213"/>
    </row>
    <row r="823" spans="20:30" x14ac:dyDescent="0.2">
      <c r="T823" s="212"/>
      <c r="U823" s="213"/>
      <c r="V823" s="213"/>
      <c r="W823" s="213"/>
      <c r="X823" s="214"/>
      <c r="Y823" s="214"/>
      <c r="Z823" s="214"/>
      <c r="AA823" s="217"/>
      <c r="AB823" s="217"/>
      <c r="AC823" s="217"/>
      <c r="AD823" s="213"/>
    </row>
    <row r="824" spans="20:30" x14ac:dyDescent="0.2">
      <c r="T824" s="212"/>
      <c r="U824" s="213"/>
      <c r="V824" s="213"/>
      <c r="W824" s="213"/>
      <c r="X824" s="214"/>
      <c r="Y824" s="214"/>
      <c r="Z824" s="214"/>
      <c r="AA824" s="217"/>
      <c r="AB824" s="217"/>
      <c r="AC824" s="217"/>
      <c r="AD824" s="213"/>
    </row>
    <row r="825" spans="20:30" x14ac:dyDescent="0.2">
      <c r="T825" s="212"/>
      <c r="U825" s="213"/>
      <c r="V825" s="213"/>
      <c r="W825" s="213"/>
      <c r="X825" s="214"/>
      <c r="Y825" s="214"/>
      <c r="Z825" s="214"/>
      <c r="AA825" s="217"/>
      <c r="AB825" s="217"/>
      <c r="AC825" s="217"/>
      <c r="AD825" s="213"/>
    </row>
    <row r="826" spans="20:30" x14ac:dyDescent="0.2">
      <c r="T826" s="212"/>
      <c r="U826" s="213"/>
      <c r="V826" s="213"/>
      <c r="W826" s="213"/>
      <c r="X826" s="214"/>
      <c r="Y826" s="214"/>
      <c r="Z826" s="214"/>
      <c r="AA826" s="217"/>
      <c r="AB826" s="217"/>
      <c r="AC826" s="217"/>
      <c r="AD826" s="213"/>
    </row>
    <row r="827" spans="20:30" x14ac:dyDescent="0.2">
      <c r="T827" s="212"/>
      <c r="U827" s="213"/>
      <c r="V827" s="213"/>
      <c r="W827" s="213"/>
      <c r="X827" s="214"/>
      <c r="Y827" s="214"/>
      <c r="Z827" s="214"/>
      <c r="AA827" s="217"/>
      <c r="AB827" s="217"/>
      <c r="AC827" s="217"/>
      <c r="AD827" s="213"/>
    </row>
    <row r="828" spans="20:30" x14ac:dyDescent="0.2">
      <c r="T828" s="212"/>
      <c r="U828" s="213"/>
      <c r="V828" s="213"/>
      <c r="W828" s="213"/>
      <c r="X828" s="214"/>
      <c r="Y828" s="214"/>
      <c r="Z828" s="214"/>
      <c r="AA828" s="217"/>
      <c r="AB828" s="217"/>
      <c r="AC828" s="217"/>
      <c r="AD828" s="213"/>
    </row>
    <row r="829" spans="20:30" x14ac:dyDescent="0.2">
      <c r="T829" s="212"/>
      <c r="U829" s="213"/>
      <c r="V829" s="213"/>
      <c r="W829" s="213"/>
      <c r="X829" s="214"/>
      <c r="Y829" s="214"/>
      <c r="Z829" s="214"/>
      <c r="AA829" s="217"/>
      <c r="AB829" s="217"/>
      <c r="AC829" s="217"/>
      <c r="AD829" s="213"/>
    </row>
    <row r="830" spans="20:30" x14ac:dyDescent="0.2">
      <c r="T830" s="212"/>
      <c r="U830" s="213"/>
      <c r="V830" s="213"/>
      <c r="W830" s="213"/>
      <c r="X830" s="214"/>
      <c r="Y830" s="214"/>
      <c r="Z830" s="214"/>
      <c r="AA830" s="217"/>
      <c r="AB830" s="217"/>
      <c r="AC830" s="217"/>
      <c r="AD830" s="213"/>
    </row>
    <row r="831" spans="20:30" x14ac:dyDescent="0.2">
      <c r="T831" s="212"/>
      <c r="U831" s="213"/>
      <c r="V831" s="213"/>
      <c r="W831" s="213"/>
      <c r="X831" s="214"/>
      <c r="Y831" s="214"/>
      <c r="Z831" s="214"/>
      <c r="AA831" s="217"/>
      <c r="AB831" s="217"/>
      <c r="AC831" s="217"/>
      <c r="AD831" s="213"/>
    </row>
    <row r="832" spans="20:30" x14ac:dyDescent="0.2">
      <c r="T832" s="212"/>
      <c r="U832" s="213"/>
      <c r="V832" s="213"/>
      <c r="W832" s="213"/>
      <c r="X832" s="214"/>
      <c r="Y832" s="214"/>
      <c r="Z832" s="214"/>
      <c r="AA832" s="217"/>
      <c r="AB832" s="217"/>
      <c r="AC832" s="217"/>
      <c r="AD832" s="213"/>
    </row>
    <row r="833" spans="20:30" x14ac:dyDescent="0.2">
      <c r="T833" s="212"/>
      <c r="U833" s="213"/>
      <c r="V833" s="213"/>
      <c r="W833" s="213"/>
      <c r="X833" s="214"/>
      <c r="Y833" s="214"/>
      <c r="Z833" s="214"/>
      <c r="AA833" s="217"/>
      <c r="AB833" s="217"/>
      <c r="AC833" s="217"/>
      <c r="AD833" s="213"/>
    </row>
    <row r="834" spans="20:30" x14ac:dyDescent="0.2">
      <c r="T834" s="212"/>
      <c r="U834" s="213"/>
      <c r="V834" s="213"/>
      <c r="W834" s="213"/>
      <c r="X834" s="214"/>
      <c r="Y834" s="214"/>
      <c r="Z834" s="214"/>
      <c r="AA834" s="217"/>
      <c r="AB834" s="217"/>
      <c r="AC834" s="217"/>
      <c r="AD834" s="213"/>
    </row>
    <row r="835" spans="20:30" x14ac:dyDescent="0.2">
      <c r="T835" s="212"/>
      <c r="U835" s="213"/>
      <c r="V835" s="213"/>
      <c r="W835" s="213"/>
      <c r="X835" s="214"/>
      <c r="Y835" s="214"/>
      <c r="Z835" s="214"/>
      <c r="AA835" s="217"/>
      <c r="AB835" s="217"/>
      <c r="AC835" s="217"/>
      <c r="AD835" s="213"/>
    </row>
    <row r="836" spans="20:30" x14ac:dyDescent="0.2">
      <c r="T836" s="212"/>
      <c r="U836" s="213"/>
      <c r="V836" s="213"/>
      <c r="W836" s="213"/>
      <c r="X836" s="214"/>
      <c r="Y836" s="214"/>
      <c r="Z836" s="214"/>
      <c r="AA836" s="217"/>
      <c r="AB836" s="217"/>
      <c r="AC836" s="217"/>
      <c r="AD836" s="213"/>
    </row>
    <row r="837" spans="20:30" x14ac:dyDescent="0.2">
      <c r="T837" s="212"/>
      <c r="U837" s="213"/>
      <c r="V837" s="213"/>
      <c r="W837" s="213"/>
      <c r="X837" s="214"/>
      <c r="Y837" s="214"/>
      <c r="Z837" s="214"/>
      <c r="AA837" s="217"/>
      <c r="AB837" s="217"/>
      <c r="AC837" s="217"/>
      <c r="AD837" s="213"/>
    </row>
    <row r="838" spans="20:30" x14ac:dyDescent="0.2">
      <c r="T838" s="212"/>
      <c r="U838" s="213"/>
      <c r="V838" s="213"/>
      <c r="W838" s="213"/>
      <c r="X838" s="214"/>
      <c r="Y838" s="214"/>
      <c r="Z838" s="214"/>
      <c r="AA838" s="217"/>
      <c r="AB838" s="217"/>
      <c r="AC838" s="217"/>
      <c r="AD838" s="213"/>
    </row>
    <row r="839" spans="20:30" x14ac:dyDescent="0.2">
      <c r="T839" s="212"/>
      <c r="U839" s="213"/>
      <c r="V839" s="213"/>
      <c r="W839" s="213"/>
      <c r="X839" s="214"/>
      <c r="Y839" s="214"/>
      <c r="Z839" s="214"/>
      <c r="AA839" s="217"/>
      <c r="AB839" s="217"/>
      <c r="AC839" s="217"/>
      <c r="AD839" s="213"/>
    </row>
    <row r="840" spans="20:30" x14ac:dyDescent="0.2">
      <c r="T840" s="212"/>
      <c r="U840" s="213"/>
      <c r="V840" s="213"/>
      <c r="W840" s="213"/>
      <c r="X840" s="214"/>
      <c r="Y840" s="214"/>
      <c r="Z840" s="214"/>
      <c r="AA840" s="217"/>
      <c r="AB840" s="217"/>
      <c r="AC840" s="217"/>
      <c r="AD840" s="213"/>
    </row>
    <row r="841" spans="20:30" x14ac:dyDescent="0.2">
      <c r="T841" s="212"/>
      <c r="U841" s="213"/>
      <c r="V841" s="213"/>
      <c r="W841" s="213"/>
      <c r="X841" s="214"/>
      <c r="Y841" s="214"/>
      <c r="Z841" s="214"/>
      <c r="AA841" s="217"/>
      <c r="AB841" s="217"/>
      <c r="AC841" s="217"/>
      <c r="AD841" s="213"/>
    </row>
    <row r="842" spans="20:30" x14ac:dyDescent="0.2">
      <c r="T842" s="212"/>
      <c r="U842" s="213"/>
      <c r="V842" s="213"/>
      <c r="W842" s="213"/>
      <c r="X842" s="214"/>
      <c r="Y842" s="214"/>
      <c r="Z842" s="214"/>
      <c r="AA842" s="217"/>
      <c r="AB842" s="217"/>
      <c r="AC842" s="217"/>
      <c r="AD842" s="213"/>
    </row>
    <row r="843" spans="20:30" x14ac:dyDescent="0.2">
      <c r="T843" s="212"/>
      <c r="U843" s="213"/>
      <c r="V843" s="213"/>
      <c r="W843" s="213"/>
      <c r="X843" s="214"/>
      <c r="Y843" s="214"/>
      <c r="Z843" s="214"/>
      <c r="AA843" s="217"/>
      <c r="AB843" s="217"/>
      <c r="AC843" s="217"/>
      <c r="AD843" s="213"/>
    </row>
    <row r="844" spans="20:30" x14ac:dyDescent="0.2">
      <c r="T844" s="212"/>
      <c r="U844" s="213"/>
      <c r="V844" s="213"/>
      <c r="W844" s="213"/>
      <c r="X844" s="214"/>
      <c r="Y844" s="214"/>
      <c r="Z844" s="214"/>
      <c r="AA844" s="217"/>
      <c r="AB844" s="217"/>
      <c r="AC844" s="217"/>
      <c r="AD844" s="213"/>
    </row>
    <row r="845" spans="20:30" x14ac:dyDescent="0.2">
      <c r="T845" s="212"/>
      <c r="U845" s="213"/>
      <c r="V845" s="213"/>
      <c r="W845" s="213"/>
      <c r="X845" s="214"/>
      <c r="Y845" s="214"/>
      <c r="Z845" s="214"/>
      <c r="AA845" s="217"/>
      <c r="AB845" s="217"/>
      <c r="AC845" s="217"/>
      <c r="AD845" s="213"/>
    </row>
    <row r="846" spans="20:30" x14ac:dyDescent="0.2">
      <c r="T846" s="212"/>
      <c r="U846" s="213"/>
      <c r="V846" s="213"/>
      <c r="W846" s="213"/>
      <c r="X846" s="214"/>
      <c r="Y846" s="214"/>
      <c r="Z846" s="214"/>
      <c r="AA846" s="217"/>
      <c r="AB846" s="217"/>
      <c r="AC846" s="217"/>
      <c r="AD846" s="213"/>
    </row>
    <row r="847" spans="20:30" x14ac:dyDescent="0.2">
      <c r="T847" s="212"/>
      <c r="U847" s="213"/>
      <c r="V847" s="213"/>
      <c r="W847" s="213"/>
      <c r="X847" s="214"/>
      <c r="Y847" s="214"/>
      <c r="Z847" s="214"/>
      <c r="AA847" s="217"/>
      <c r="AB847" s="217"/>
      <c r="AC847" s="217"/>
      <c r="AD847" s="213"/>
    </row>
    <row r="848" spans="20:30" x14ac:dyDescent="0.2">
      <c r="T848" s="212"/>
      <c r="U848" s="213"/>
      <c r="V848" s="213"/>
      <c r="W848" s="213"/>
      <c r="X848" s="214"/>
      <c r="Y848" s="214"/>
      <c r="Z848" s="214"/>
      <c r="AA848" s="217"/>
      <c r="AB848" s="217"/>
      <c r="AC848" s="217"/>
      <c r="AD848" s="213"/>
    </row>
    <row r="849" spans="20:30" x14ac:dyDescent="0.2">
      <c r="T849" s="212"/>
      <c r="U849" s="213"/>
      <c r="V849" s="213"/>
      <c r="W849" s="213"/>
      <c r="X849" s="214"/>
      <c r="Y849" s="214"/>
      <c r="Z849" s="214"/>
      <c r="AA849" s="217"/>
      <c r="AB849" s="217"/>
      <c r="AC849" s="217"/>
      <c r="AD849" s="213"/>
    </row>
    <row r="850" spans="20:30" x14ac:dyDescent="0.2">
      <c r="T850" s="212"/>
      <c r="U850" s="213"/>
      <c r="V850" s="213"/>
      <c r="W850" s="213"/>
      <c r="X850" s="214"/>
      <c r="Y850" s="214"/>
      <c r="Z850" s="214"/>
      <c r="AA850" s="217"/>
      <c r="AB850" s="217"/>
      <c r="AC850" s="217"/>
      <c r="AD850" s="213"/>
    </row>
    <row r="851" spans="20:30" x14ac:dyDescent="0.2">
      <c r="T851" s="212"/>
      <c r="U851" s="213"/>
      <c r="V851" s="213"/>
      <c r="W851" s="213"/>
      <c r="X851" s="214"/>
      <c r="Y851" s="214"/>
      <c r="Z851" s="214"/>
      <c r="AA851" s="217"/>
      <c r="AB851" s="217"/>
      <c r="AC851" s="217"/>
      <c r="AD851" s="213"/>
    </row>
    <row r="852" spans="20:30" x14ac:dyDescent="0.2">
      <c r="T852" s="212"/>
      <c r="U852" s="213"/>
      <c r="V852" s="213"/>
      <c r="W852" s="213"/>
      <c r="X852" s="214"/>
      <c r="Y852" s="214"/>
      <c r="Z852" s="214"/>
      <c r="AA852" s="217"/>
      <c r="AB852" s="217"/>
      <c r="AC852" s="217"/>
      <c r="AD852" s="213"/>
    </row>
    <row r="853" spans="20:30" x14ac:dyDescent="0.2">
      <c r="T853" s="212"/>
      <c r="U853" s="213"/>
      <c r="V853" s="213"/>
      <c r="W853" s="213"/>
      <c r="X853" s="214"/>
      <c r="Y853" s="214"/>
      <c r="Z853" s="214"/>
      <c r="AA853" s="217"/>
      <c r="AB853" s="217"/>
      <c r="AC853" s="217"/>
      <c r="AD853" s="213"/>
    </row>
    <row r="854" spans="20:30" x14ac:dyDescent="0.2">
      <c r="T854" s="212"/>
      <c r="U854" s="213"/>
      <c r="V854" s="213"/>
      <c r="W854" s="213"/>
      <c r="X854" s="214"/>
      <c r="Y854" s="214"/>
      <c r="Z854" s="214"/>
      <c r="AA854" s="217"/>
      <c r="AB854" s="217"/>
      <c r="AC854" s="217"/>
      <c r="AD854" s="213"/>
    </row>
    <row r="855" spans="20:30" x14ac:dyDescent="0.2">
      <c r="T855" s="212"/>
      <c r="U855" s="213"/>
      <c r="V855" s="213"/>
      <c r="W855" s="213"/>
      <c r="X855" s="214"/>
      <c r="Y855" s="214"/>
      <c r="Z855" s="214"/>
      <c r="AA855" s="217"/>
      <c r="AB855" s="217"/>
      <c r="AC855" s="217"/>
      <c r="AD855" s="213"/>
    </row>
    <row r="856" spans="20:30" x14ac:dyDescent="0.2">
      <c r="T856" s="212"/>
      <c r="U856" s="213"/>
      <c r="V856" s="213"/>
      <c r="W856" s="213"/>
      <c r="X856" s="214"/>
      <c r="Y856" s="214"/>
      <c r="Z856" s="214"/>
      <c r="AA856" s="217"/>
      <c r="AB856" s="217"/>
      <c r="AC856" s="217"/>
      <c r="AD856" s="213"/>
    </row>
    <row r="857" spans="20:30" x14ac:dyDescent="0.2">
      <c r="T857" s="212"/>
      <c r="U857" s="213"/>
      <c r="V857" s="213"/>
      <c r="W857" s="213"/>
      <c r="X857" s="214"/>
      <c r="Y857" s="214"/>
      <c r="Z857" s="214"/>
      <c r="AA857" s="217"/>
      <c r="AB857" s="217"/>
      <c r="AC857" s="217"/>
      <c r="AD857" s="213"/>
    </row>
    <row r="858" spans="20:30" x14ac:dyDescent="0.2">
      <c r="T858" s="212"/>
      <c r="U858" s="213"/>
      <c r="V858" s="213"/>
      <c r="W858" s="213"/>
      <c r="X858" s="214"/>
      <c r="Y858" s="214"/>
      <c r="Z858" s="214"/>
      <c r="AA858" s="217"/>
      <c r="AB858" s="217"/>
      <c r="AC858" s="217"/>
      <c r="AD858" s="213"/>
    </row>
    <row r="859" spans="20:30" x14ac:dyDescent="0.2">
      <c r="T859" s="212"/>
      <c r="U859" s="213"/>
      <c r="V859" s="213"/>
      <c r="W859" s="213"/>
      <c r="X859" s="214"/>
      <c r="Y859" s="214"/>
      <c r="Z859" s="214"/>
      <c r="AA859" s="217"/>
      <c r="AB859" s="217"/>
      <c r="AC859" s="217"/>
      <c r="AD859" s="213"/>
    </row>
    <row r="860" spans="20:30" x14ac:dyDescent="0.2">
      <c r="T860" s="212"/>
      <c r="U860" s="213"/>
      <c r="V860" s="213"/>
      <c r="W860" s="213"/>
      <c r="X860" s="214"/>
      <c r="Y860" s="214"/>
      <c r="Z860" s="214"/>
      <c r="AA860" s="217"/>
      <c r="AB860" s="217"/>
      <c r="AC860" s="217"/>
      <c r="AD860" s="213"/>
    </row>
    <row r="861" spans="20:30" x14ac:dyDescent="0.2">
      <c r="T861" s="212"/>
      <c r="U861" s="213"/>
      <c r="V861" s="213"/>
      <c r="W861" s="213"/>
      <c r="X861" s="214"/>
      <c r="Y861" s="214"/>
      <c r="Z861" s="214"/>
      <c r="AA861" s="217"/>
      <c r="AB861" s="217"/>
      <c r="AC861" s="217"/>
      <c r="AD861" s="213"/>
    </row>
    <row r="862" spans="20:30" x14ac:dyDescent="0.2">
      <c r="T862" s="212"/>
      <c r="U862" s="213"/>
      <c r="V862" s="213"/>
      <c r="W862" s="213"/>
      <c r="X862" s="214"/>
      <c r="Y862" s="214"/>
      <c r="Z862" s="214"/>
      <c r="AA862" s="217"/>
      <c r="AB862" s="217"/>
      <c r="AC862" s="217"/>
      <c r="AD862" s="213"/>
    </row>
    <row r="863" spans="20:30" x14ac:dyDescent="0.2">
      <c r="T863" s="212"/>
      <c r="U863" s="213"/>
      <c r="V863" s="213"/>
      <c r="W863" s="213"/>
      <c r="X863" s="214"/>
      <c r="Y863" s="214"/>
      <c r="Z863" s="214"/>
      <c r="AA863" s="217"/>
      <c r="AB863" s="217"/>
      <c r="AC863" s="217"/>
      <c r="AD863" s="213"/>
    </row>
    <row r="864" spans="20:30" x14ac:dyDescent="0.2">
      <c r="T864" s="212"/>
      <c r="U864" s="213"/>
      <c r="V864" s="213"/>
      <c r="W864" s="213"/>
      <c r="X864" s="214"/>
      <c r="Y864" s="214"/>
      <c r="Z864" s="214"/>
      <c r="AA864" s="217"/>
      <c r="AB864" s="217"/>
      <c r="AC864" s="217"/>
      <c r="AD864" s="213"/>
    </row>
    <row r="865" spans="20:30" x14ac:dyDescent="0.2">
      <c r="T865" s="212"/>
      <c r="U865" s="213"/>
      <c r="V865" s="213"/>
      <c r="W865" s="213"/>
      <c r="X865" s="214"/>
      <c r="Y865" s="214"/>
      <c r="Z865" s="214"/>
      <c r="AA865" s="217"/>
      <c r="AB865" s="217"/>
      <c r="AC865" s="217"/>
      <c r="AD865" s="213"/>
    </row>
    <row r="866" spans="20:30" x14ac:dyDescent="0.2">
      <c r="T866" s="212"/>
      <c r="U866" s="213"/>
      <c r="V866" s="213"/>
      <c r="W866" s="213"/>
      <c r="X866" s="214"/>
      <c r="Y866" s="214"/>
      <c r="Z866" s="214"/>
      <c r="AA866" s="217"/>
      <c r="AB866" s="217"/>
      <c r="AC866" s="217"/>
      <c r="AD866" s="213"/>
    </row>
    <row r="867" spans="20:30" x14ac:dyDescent="0.2">
      <c r="T867" s="212"/>
      <c r="U867" s="213"/>
      <c r="V867" s="213"/>
      <c r="W867" s="213"/>
      <c r="X867" s="214"/>
      <c r="Y867" s="214"/>
      <c r="Z867" s="214"/>
      <c r="AA867" s="217"/>
      <c r="AB867" s="217"/>
      <c r="AC867" s="217"/>
      <c r="AD867" s="213"/>
    </row>
    <row r="868" spans="20:30" x14ac:dyDescent="0.2">
      <c r="T868" s="212"/>
      <c r="U868" s="213"/>
      <c r="V868" s="213"/>
      <c r="W868" s="213"/>
      <c r="X868" s="214"/>
      <c r="Y868" s="214"/>
      <c r="Z868" s="214"/>
      <c r="AA868" s="217"/>
      <c r="AB868" s="217"/>
      <c r="AC868" s="217"/>
      <c r="AD868" s="213"/>
    </row>
    <row r="869" spans="20:30" x14ac:dyDescent="0.2">
      <c r="T869" s="212"/>
      <c r="U869" s="213"/>
      <c r="V869" s="213"/>
      <c r="W869" s="213"/>
      <c r="X869" s="214"/>
      <c r="Y869" s="214"/>
      <c r="Z869" s="214"/>
      <c r="AA869" s="217"/>
      <c r="AB869" s="217"/>
      <c r="AC869" s="217"/>
      <c r="AD869" s="213"/>
    </row>
    <row r="870" spans="20:30" x14ac:dyDescent="0.2">
      <c r="T870" s="212"/>
      <c r="U870" s="213"/>
      <c r="V870" s="213"/>
      <c r="W870" s="213"/>
      <c r="X870" s="214"/>
      <c r="Y870" s="214"/>
      <c r="Z870" s="214"/>
      <c r="AA870" s="217"/>
      <c r="AB870" s="217"/>
      <c r="AC870" s="217"/>
      <c r="AD870" s="213"/>
    </row>
    <row r="871" spans="20:30" x14ac:dyDescent="0.2">
      <c r="T871" s="212"/>
      <c r="U871" s="213"/>
      <c r="V871" s="213"/>
      <c r="W871" s="213"/>
      <c r="X871" s="214"/>
      <c r="Y871" s="214"/>
      <c r="Z871" s="214"/>
      <c r="AA871" s="217"/>
      <c r="AB871" s="217"/>
      <c r="AC871" s="217"/>
      <c r="AD871" s="213"/>
    </row>
    <row r="872" spans="20:30" x14ac:dyDescent="0.2">
      <c r="T872" s="212"/>
      <c r="U872" s="213"/>
      <c r="V872" s="213"/>
      <c r="W872" s="213"/>
      <c r="X872" s="214"/>
      <c r="Y872" s="214"/>
      <c r="Z872" s="214"/>
      <c r="AA872" s="217"/>
      <c r="AB872" s="217"/>
      <c r="AC872" s="217"/>
      <c r="AD872" s="213"/>
    </row>
    <row r="873" spans="20:30" x14ac:dyDescent="0.2">
      <c r="T873" s="212"/>
      <c r="U873" s="213"/>
      <c r="V873" s="213"/>
      <c r="W873" s="213"/>
      <c r="X873" s="214"/>
      <c r="Y873" s="214"/>
      <c r="Z873" s="214"/>
      <c r="AA873" s="217"/>
      <c r="AB873" s="217"/>
      <c r="AC873" s="217"/>
      <c r="AD873" s="213"/>
    </row>
    <row r="874" spans="20:30" x14ac:dyDescent="0.2">
      <c r="T874" s="212"/>
      <c r="U874" s="213"/>
      <c r="V874" s="213"/>
      <c r="W874" s="213"/>
      <c r="X874" s="214"/>
      <c r="Y874" s="214"/>
      <c r="Z874" s="214"/>
      <c r="AA874" s="217"/>
      <c r="AB874" s="217"/>
      <c r="AC874" s="217"/>
      <c r="AD874" s="213"/>
    </row>
    <row r="875" spans="20:30" x14ac:dyDescent="0.2">
      <c r="T875" s="212"/>
      <c r="U875" s="213"/>
      <c r="V875" s="213"/>
      <c r="W875" s="213"/>
      <c r="X875" s="214"/>
      <c r="Y875" s="214"/>
      <c r="Z875" s="214"/>
      <c r="AA875" s="217"/>
      <c r="AB875" s="217"/>
      <c r="AC875" s="217"/>
      <c r="AD875" s="213"/>
    </row>
    <row r="876" spans="20:30" x14ac:dyDescent="0.2">
      <c r="T876" s="212"/>
      <c r="U876" s="213"/>
      <c r="V876" s="213"/>
      <c r="W876" s="213"/>
      <c r="X876" s="214"/>
      <c r="Y876" s="214"/>
      <c r="Z876" s="214"/>
      <c r="AA876" s="217"/>
      <c r="AB876" s="217"/>
      <c r="AC876" s="217"/>
      <c r="AD876" s="213"/>
    </row>
    <row r="877" spans="20:30" x14ac:dyDescent="0.2">
      <c r="T877" s="212"/>
      <c r="U877" s="213"/>
      <c r="V877" s="213"/>
      <c r="W877" s="213"/>
      <c r="X877" s="214"/>
      <c r="Y877" s="214"/>
      <c r="Z877" s="214"/>
      <c r="AA877" s="217"/>
      <c r="AB877" s="217"/>
      <c r="AC877" s="217"/>
      <c r="AD877" s="213"/>
    </row>
    <row r="878" spans="20:30" x14ac:dyDescent="0.2">
      <c r="T878" s="212"/>
      <c r="U878" s="213"/>
      <c r="V878" s="213"/>
      <c r="W878" s="213"/>
      <c r="X878" s="214"/>
      <c r="Y878" s="214"/>
      <c r="Z878" s="214"/>
      <c r="AA878" s="217"/>
      <c r="AB878" s="217"/>
      <c r="AC878" s="217"/>
      <c r="AD878" s="213"/>
    </row>
    <row r="879" spans="20:30" x14ac:dyDescent="0.2">
      <c r="T879" s="212"/>
      <c r="U879" s="213"/>
      <c r="V879" s="213"/>
      <c r="W879" s="213"/>
      <c r="X879" s="214"/>
      <c r="Y879" s="214"/>
      <c r="Z879" s="214"/>
      <c r="AA879" s="217"/>
      <c r="AB879" s="217"/>
      <c r="AC879" s="217"/>
      <c r="AD879" s="213"/>
    </row>
    <row r="880" spans="20:30" x14ac:dyDescent="0.2">
      <c r="T880" s="212"/>
      <c r="U880" s="213"/>
      <c r="V880" s="213"/>
      <c r="W880" s="213"/>
      <c r="X880" s="214"/>
      <c r="Y880" s="214"/>
      <c r="Z880" s="214"/>
      <c r="AA880" s="217"/>
      <c r="AB880" s="217"/>
      <c r="AC880" s="217"/>
      <c r="AD880" s="213"/>
    </row>
    <row r="881" spans="20:30" x14ac:dyDescent="0.2">
      <c r="T881" s="212"/>
      <c r="U881" s="213"/>
      <c r="V881" s="213"/>
      <c r="W881" s="213"/>
      <c r="X881" s="214"/>
      <c r="Y881" s="214"/>
      <c r="Z881" s="214"/>
      <c r="AA881" s="217"/>
      <c r="AB881" s="217"/>
      <c r="AC881" s="217"/>
      <c r="AD881" s="213"/>
    </row>
    <row r="882" spans="20:30" x14ac:dyDescent="0.2">
      <c r="T882" s="212"/>
      <c r="U882" s="213"/>
      <c r="V882" s="213"/>
      <c r="W882" s="213"/>
      <c r="X882" s="214"/>
      <c r="Y882" s="214"/>
      <c r="Z882" s="214"/>
      <c r="AA882" s="217"/>
      <c r="AB882" s="217"/>
      <c r="AC882" s="217"/>
      <c r="AD882" s="213"/>
    </row>
    <row r="883" spans="20:30" x14ac:dyDescent="0.2">
      <c r="T883" s="212"/>
      <c r="U883" s="213"/>
      <c r="V883" s="213"/>
      <c r="W883" s="213"/>
      <c r="X883" s="214"/>
      <c r="Y883" s="214"/>
      <c r="Z883" s="214"/>
      <c r="AA883" s="217"/>
      <c r="AB883" s="217"/>
      <c r="AC883" s="217"/>
      <c r="AD883" s="213"/>
    </row>
    <row r="884" spans="20:30" x14ac:dyDescent="0.2">
      <c r="T884" s="212"/>
      <c r="U884" s="213"/>
      <c r="V884" s="213"/>
      <c r="W884" s="213"/>
      <c r="X884" s="214"/>
      <c r="Y884" s="214"/>
      <c r="Z884" s="214"/>
      <c r="AA884" s="217"/>
      <c r="AB884" s="217"/>
      <c r="AC884" s="217"/>
      <c r="AD884" s="213"/>
    </row>
    <row r="885" spans="20:30" x14ac:dyDescent="0.2">
      <c r="T885" s="212"/>
      <c r="U885" s="213"/>
      <c r="V885" s="213"/>
      <c r="W885" s="213"/>
      <c r="X885" s="214"/>
      <c r="Y885" s="214"/>
      <c r="Z885" s="214"/>
      <c r="AA885" s="217"/>
      <c r="AB885" s="217"/>
      <c r="AC885" s="217"/>
      <c r="AD885" s="213"/>
    </row>
    <row r="886" spans="20:30" x14ac:dyDescent="0.2">
      <c r="T886" s="212"/>
      <c r="U886" s="213"/>
      <c r="V886" s="213"/>
      <c r="W886" s="213"/>
      <c r="X886" s="214"/>
      <c r="Y886" s="214"/>
      <c r="Z886" s="214"/>
      <c r="AA886" s="217"/>
      <c r="AB886" s="217"/>
      <c r="AC886" s="217"/>
      <c r="AD886" s="213"/>
    </row>
    <row r="887" spans="20:30" x14ac:dyDescent="0.2">
      <c r="T887" s="212"/>
      <c r="U887" s="213"/>
      <c r="V887" s="213"/>
      <c r="W887" s="213"/>
      <c r="X887" s="214"/>
      <c r="Y887" s="214"/>
      <c r="Z887" s="214"/>
      <c r="AA887" s="217"/>
      <c r="AB887" s="217"/>
      <c r="AC887" s="217"/>
      <c r="AD887" s="213"/>
    </row>
    <row r="888" spans="20:30" x14ac:dyDescent="0.2">
      <c r="T888" s="212"/>
      <c r="U888" s="213"/>
      <c r="V888" s="213"/>
      <c r="W888" s="213"/>
      <c r="X888" s="214"/>
      <c r="Y888" s="214"/>
      <c r="Z888" s="214"/>
      <c r="AA888" s="217"/>
      <c r="AB888" s="217"/>
      <c r="AC888" s="217"/>
      <c r="AD888" s="213"/>
    </row>
    <row r="889" spans="20:30" x14ac:dyDescent="0.2">
      <c r="T889" s="212"/>
      <c r="U889" s="213"/>
      <c r="V889" s="213"/>
      <c r="W889" s="213"/>
      <c r="X889" s="214"/>
      <c r="Y889" s="214"/>
      <c r="Z889" s="214"/>
      <c r="AA889" s="217"/>
      <c r="AB889" s="217"/>
      <c r="AC889" s="217"/>
      <c r="AD889" s="213"/>
    </row>
    <row r="890" spans="20:30" x14ac:dyDescent="0.2">
      <c r="T890" s="212"/>
      <c r="U890" s="213"/>
      <c r="V890" s="213"/>
      <c r="W890" s="213"/>
      <c r="X890" s="214"/>
      <c r="Y890" s="214"/>
      <c r="Z890" s="214"/>
      <c r="AA890" s="217"/>
      <c r="AB890" s="217"/>
      <c r="AC890" s="217"/>
      <c r="AD890" s="213"/>
    </row>
    <row r="891" spans="20:30" x14ac:dyDescent="0.2">
      <c r="T891" s="212"/>
      <c r="U891" s="213"/>
      <c r="V891" s="213"/>
      <c r="W891" s="213"/>
      <c r="X891" s="214"/>
      <c r="Y891" s="214"/>
      <c r="Z891" s="214"/>
      <c r="AA891" s="217"/>
      <c r="AB891" s="217"/>
      <c r="AC891" s="217"/>
      <c r="AD891" s="213"/>
    </row>
    <row r="892" spans="20:30" x14ac:dyDescent="0.2">
      <c r="T892" s="212"/>
      <c r="U892" s="213"/>
      <c r="V892" s="213"/>
      <c r="W892" s="213"/>
      <c r="X892" s="214"/>
      <c r="Y892" s="214"/>
      <c r="Z892" s="214"/>
      <c r="AA892" s="217"/>
      <c r="AB892" s="217"/>
      <c r="AC892" s="217"/>
      <c r="AD892" s="213"/>
    </row>
    <row r="893" spans="20:30" x14ac:dyDescent="0.2">
      <c r="T893" s="212"/>
      <c r="U893" s="213"/>
      <c r="V893" s="213"/>
      <c r="W893" s="213"/>
      <c r="X893" s="214"/>
      <c r="Y893" s="214"/>
      <c r="Z893" s="214"/>
      <c r="AA893" s="217"/>
      <c r="AB893" s="217"/>
      <c r="AC893" s="217"/>
      <c r="AD893" s="213"/>
    </row>
    <row r="894" spans="20:30" x14ac:dyDescent="0.2">
      <c r="T894" s="212"/>
      <c r="U894" s="213"/>
      <c r="V894" s="213"/>
      <c r="W894" s="213"/>
      <c r="X894" s="214"/>
      <c r="Y894" s="214"/>
      <c r="Z894" s="214"/>
      <c r="AA894" s="217"/>
      <c r="AB894" s="217"/>
      <c r="AC894" s="217"/>
      <c r="AD894" s="213"/>
    </row>
    <row r="895" spans="20:30" x14ac:dyDescent="0.2">
      <c r="T895" s="212"/>
      <c r="U895" s="213"/>
      <c r="V895" s="213"/>
      <c r="W895" s="213"/>
      <c r="X895" s="214"/>
      <c r="Y895" s="214"/>
      <c r="Z895" s="214"/>
      <c r="AA895" s="217"/>
      <c r="AB895" s="217"/>
      <c r="AC895" s="217"/>
      <c r="AD895" s="213"/>
    </row>
    <row r="896" spans="20:30" x14ac:dyDescent="0.2">
      <c r="T896" s="212"/>
      <c r="U896" s="213"/>
      <c r="V896" s="213"/>
      <c r="W896" s="213"/>
      <c r="X896" s="214"/>
      <c r="Y896" s="214"/>
      <c r="Z896" s="214"/>
      <c r="AA896" s="217"/>
      <c r="AB896" s="217"/>
      <c r="AC896" s="217"/>
      <c r="AD896" s="213"/>
    </row>
    <row r="897" spans="20:30" x14ac:dyDescent="0.2">
      <c r="T897" s="212"/>
      <c r="U897" s="213"/>
      <c r="V897" s="213"/>
      <c r="W897" s="213"/>
      <c r="X897" s="214"/>
      <c r="Y897" s="214"/>
      <c r="Z897" s="214"/>
      <c r="AA897" s="217"/>
      <c r="AB897" s="217"/>
      <c r="AC897" s="217"/>
      <c r="AD897" s="213"/>
    </row>
    <row r="898" spans="20:30" x14ac:dyDescent="0.2">
      <c r="T898" s="212"/>
      <c r="U898" s="213"/>
      <c r="V898" s="213"/>
      <c r="W898" s="213"/>
      <c r="X898" s="214"/>
      <c r="Y898" s="214"/>
      <c r="Z898" s="214"/>
      <c r="AA898" s="217"/>
      <c r="AB898" s="217"/>
      <c r="AC898" s="217"/>
      <c r="AD898" s="213"/>
    </row>
    <row r="899" spans="20:30" x14ac:dyDescent="0.2">
      <c r="T899" s="212"/>
      <c r="U899" s="213"/>
      <c r="V899" s="213"/>
      <c r="W899" s="213"/>
      <c r="X899" s="214"/>
      <c r="Y899" s="214"/>
      <c r="Z899" s="214"/>
      <c r="AA899" s="217"/>
      <c r="AB899" s="217"/>
      <c r="AC899" s="217"/>
      <c r="AD899" s="213"/>
    </row>
    <row r="900" spans="20:30" x14ac:dyDescent="0.2">
      <c r="T900" s="212"/>
      <c r="U900" s="213"/>
      <c r="V900" s="213"/>
      <c r="W900" s="213"/>
      <c r="X900" s="214"/>
      <c r="Y900" s="214"/>
      <c r="Z900" s="214"/>
      <c r="AA900" s="217"/>
      <c r="AB900" s="217"/>
      <c r="AC900" s="217"/>
      <c r="AD900" s="213"/>
    </row>
    <row r="901" spans="20:30" x14ac:dyDescent="0.2">
      <c r="T901" s="212"/>
      <c r="U901" s="213"/>
      <c r="V901" s="213"/>
      <c r="W901" s="213"/>
      <c r="X901" s="214"/>
      <c r="Y901" s="214"/>
      <c r="Z901" s="214"/>
      <c r="AA901" s="217"/>
      <c r="AB901" s="217"/>
      <c r="AC901" s="217"/>
      <c r="AD901" s="213"/>
    </row>
    <row r="902" spans="20:30" x14ac:dyDescent="0.2">
      <c r="T902" s="212"/>
      <c r="U902" s="213"/>
      <c r="V902" s="213"/>
      <c r="W902" s="213"/>
      <c r="X902" s="214"/>
      <c r="Y902" s="214"/>
      <c r="Z902" s="214"/>
      <c r="AA902" s="217"/>
      <c r="AB902" s="217"/>
      <c r="AC902" s="217"/>
      <c r="AD902" s="213"/>
    </row>
    <row r="903" spans="20:30" x14ac:dyDescent="0.2">
      <c r="T903" s="212"/>
      <c r="U903" s="213"/>
      <c r="V903" s="213"/>
      <c r="W903" s="213"/>
      <c r="X903" s="214"/>
      <c r="Y903" s="214"/>
      <c r="Z903" s="214"/>
      <c r="AA903" s="217"/>
      <c r="AB903" s="217"/>
      <c r="AC903" s="217"/>
      <c r="AD903" s="213"/>
    </row>
    <row r="904" spans="20:30" x14ac:dyDescent="0.2">
      <c r="T904" s="212"/>
      <c r="U904" s="213"/>
      <c r="V904" s="213"/>
      <c r="W904" s="213"/>
      <c r="X904" s="214"/>
      <c r="Y904" s="214"/>
      <c r="Z904" s="214"/>
      <c r="AA904" s="217"/>
      <c r="AB904" s="217"/>
      <c r="AC904" s="217"/>
      <c r="AD904" s="213"/>
    </row>
    <row r="905" spans="20:30" x14ac:dyDescent="0.2">
      <c r="T905" s="212"/>
      <c r="U905" s="213"/>
      <c r="V905" s="213"/>
      <c r="W905" s="213"/>
      <c r="X905" s="214"/>
      <c r="Y905" s="214"/>
      <c r="Z905" s="214"/>
      <c r="AA905" s="217"/>
      <c r="AB905" s="217"/>
      <c r="AC905" s="217"/>
      <c r="AD905" s="213"/>
    </row>
    <row r="906" spans="20:30" x14ac:dyDescent="0.2">
      <c r="T906" s="212"/>
      <c r="U906" s="213"/>
      <c r="V906" s="213"/>
      <c r="W906" s="213"/>
      <c r="X906" s="214"/>
      <c r="Y906" s="214"/>
      <c r="Z906" s="214"/>
      <c r="AA906" s="217"/>
      <c r="AB906" s="217"/>
      <c r="AC906" s="217"/>
      <c r="AD906" s="213"/>
    </row>
    <row r="907" spans="20:30" x14ac:dyDescent="0.2">
      <c r="T907" s="212"/>
      <c r="U907" s="213"/>
      <c r="V907" s="213"/>
      <c r="W907" s="213"/>
      <c r="X907" s="214"/>
      <c r="Y907" s="214"/>
      <c r="Z907" s="214"/>
      <c r="AA907" s="217"/>
      <c r="AB907" s="217"/>
      <c r="AC907" s="217"/>
      <c r="AD907" s="213"/>
    </row>
    <row r="908" spans="20:30" x14ac:dyDescent="0.2">
      <c r="T908" s="212"/>
      <c r="U908" s="213"/>
      <c r="V908" s="213"/>
      <c r="W908" s="213"/>
      <c r="X908" s="214"/>
      <c r="Y908" s="214"/>
      <c r="Z908" s="214"/>
      <c r="AA908" s="217"/>
      <c r="AB908" s="217"/>
      <c r="AC908" s="217"/>
      <c r="AD908" s="213"/>
    </row>
    <row r="909" spans="20:30" x14ac:dyDescent="0.2">
      <c r="T909" s="212"/>
      <c r="U909" s="213"/>
      <c r="V909" s="213"/>
      <c r="W909" s="213"/>
      <c r="X909" s="214"/>
      <c r="Y909" s="214"/>
      <c r="Z909" s="214"/>
      <c r="AA909" s="217"/>
      <c r="AB909" s="217"/>
      <c r="AC909" s="217"/>
      <c r="AD909" s="213"/>
    </row>
    <row r="910" spans="20:30" x14ac:dyDescent="0.2">
      <c r="T910" s="212"/>
      <c r="U910" s="213"/>
      <c r="V910" s="213"/>
      <c r="W910" s="213"/>
      <c r="X910" s="214"/>
      <c r="Y910" s="214"/>
      <c r="Z910" s="214"/>
      <c r="AA910" s="217"/>
      <c r="AB910" s="217"/>
      <c r="AC910" s="217"/>
      <c r="AD910" s="213"/>
    </row>
    <row r="911" spans="20:30" x14ac:dyDescent="0.2">
      <c r="T911" s="212"/>
      <c r="U911" s="213"/>
      <c r="V911" s="213"/>
      <c r="W911" s="213"/>
      <c r="X911" s="214"/>
      <c r="Y911" s="214"/>
      <c r="Z911" s="214"/>
      <c r="AA911" s="217"/>
      <c r="AB911" s="217"/>
      <c r="AC911" s="217"/>
      <c r="AD911" s="213"/>
    </row>
    <row r="912" spans="20:30" x14ac:dyDescent="0.2">
      <c r="T912" s="212"/>
      <c r="U912" s="213"/>
      <c r="V912" s="213"/>
      <c r="W912" s="213"/>
      <c r="X912" s="214"/>
      <c r="Y912" s="214"/>
      <c r="Z912" s="214"/>
      <c r="AA912" s="217"/>
      <c r="AB912" s="217"/>
      <c r="AC912" s="217"/>
      <c r="AD912" s="213"/>
    </row>
    <row r="913" spans="20:30" x14ac:dyDescent="0.2">
      <c r="T913" s="212"/>
      <c r="U913" s="213"/>
      <c r="V913" s="213"/>
      <c r="W913" s="213"/>
      <c r="X913" s="214"/>
      <c r="Y913" s="214"/>
      <c r="Z913" s="214"/>
      <c r="AA913" s="217"/>
      <c r="AB913" s="217"/>
      <c r="AC913" s="217"/>
      <c r="AD913" s="213"/>
    </row>
    <row r="914" spans="20:30" x14ac:dyDescent="0.2">
      <c r="T914" s="212"/>
      <c r="U914" s="213"/>
      <c r="V914" s="213"/>
      <c r="W914" s="213"/>
      <c r="X914" s="214"/>
      <c r="Y914" s="214"/>
      <c r="Z914" s="214"/>
      <c r="AA914" s="217"/>
      <c r="AB914" s="217"/>
      <c r="AC914" s="217"/>
      <c r="AD914" s="213"/>
    </row>
    <row r="915" spans="20:30" x14ac:dyDescent="0.2">
      <c r="T915" s="212"/>
      <c r="U915" s="213"/>
      <c r="V915" s="213"/>
      <c r="W915" s="213"/>
      <c r="X915" s="214"/>
      <c r="Y915" s="214"/>
      <c r="Z915" s="214"/>
      <c r="AA915" s="217"/>
      <c r="AB915" s="217"/>
      <c r="AC915" s="217"/>
      <c r="AD915" s="213"/>
    </row>
    <row r="916" spans="20:30" x14ac:dyDescent="0.2">
      <c r="T916" s="212"/>
      <c r="U916" s="213"/>
      <c r="V916" s="213"/>
      <c r="W916" s="213"/>
      <c r="X916" s="214"/>
      <c r="Y916" s="214"/>
      <c r="Z916" s="214"/>
      <c r="AA916" s="217"/>
      <c r="AB916" s="217"/>
      <c r="AC916" s="217"/>
      <c r="AD916" s="213"/>
    </row>
    <row r="917" spans="20:30" x14ac:dyDescent="0.2">
      <c r="T917" s="212"/>
      <c r="U917" s="213"/>
      <c r="V917" s="213"/>
      <c r="W917" s="213"/>
      <c r="X917" s="214"/>
      <c r="Y917" s="214"/>
      <c r="Z917" s="214"/>
      <c r="AA917" s="217"/>
      <c r="AB917" s="217"/>
      <c r="AC917" s="217"/>
      <c r="AD917" s="213"/>
    </row>
    <row r="918" spans="20:30" x14ac:dyDescent="0.2">
      <c r="T918" s="212"/>
      <c r="U918" s="213"/>
      <c r="V918" s="213"/>
      <c r="W918" s="213"/>
      <c r="X918" s="214"/>
      <c r="Y918" s="214"/>
      <c r="Z918" s="214"/>
      <c r="AA918" s="217"/>
      <c r="AB918" s="217"/>
      <c r="AC918" s="217"/>
      <c r="AD918" s="213"/>
    </row>
    <row r="919" spans="20:30" x14ac:dyDescent="0.2">
      <c r="T919" s="212"/>
      <c r="U919" s="213"/>
      <c r="V919" s="213"/>
      <c r="W919" s="213"/>
      <c r="X919" s="214"/>
      <c r="Y919" s="214"/>
      <c r="Z919" s="214"/>
      <c r="AA919" s="217"/>
      <c r="AB919" s="217"/>
      <c r="AC919" s="217"/>
      <c r="AD919" s="213"/>
    </row>
    <row r="920" spans="20:30" x14ac:dyDescent="0.2">
      <c r="T920" s="212"/>
      <c r="U920" s="213"/>
      <c r="V920" s="213"/>
      <c r="W920" s="213"/>
      <c r="X920" s="214"/>
      <c r="Y920" s="214"/>
      <c r="Z920" s="214"/>
      <c r="AA920" s="217"/>
      <c r="AB920" s="217"/>
      <c r="AC920" s="217"/>
      <c r="AD920" s="213"/>
    </row>
    <row r="921" spans="20:30" x14ac:dyDescent="0.2">
      <c r="T921" s="212"/>
      <c r="U921" s="213"/>
      <c r="V921" s="213"/>
      <c r="W921" s="213"/>
      <c r="X921" s="214"/>
      <c r="Y921" s="214"/>
      <c r="Z921" s="214"/>
      <c r="AA921" s="217"/>
      <c r="AB921" s="217"/>
      <c r="AC921" s="217"/>
      <c r="AD921" s="213"/>
    </row>
    <row r="922" spans="20:30" x14ac:dyDescent="0.2">
      <c r="T922" s="212"/>
      <c r="U922" s="213"/>
      <c r="V922" s="213"/>
      <c r="W922" s="213"/>
      <c r="X922" s="214"/>
      <c r="Y922" s="214"/>
      <c r="Z922" s="214"/>
      <c r="AA922" s="217"/>
      <c r="AB922" s="217"/>
      <c r="AC922" s="217"/>
      <c r="AD922" s="213"/>
    </row>
    <row r="923" spans="20:30" x14ac:dyDescent="0.2">
      <c r="T923" s="212"/>
      <c r="U923" s="213"/>
      <c r="V923" s="213"/>
      <c r="W923" s="213"/>
      <c r="X923" s="214"/>
      <c r="Y923" s="214"/>
      <c r="Z923" s="214"/>
      <c r="AA923" s="217"/>
      <c r="AB923" s="217"/>
      <c r="AC923" s="217"/>
      <c r="AD923" s="213"/>
    </row>
    <row r="924" spans="20:30" x14ac:dyDescent="0.2">
      <c r="T924" s="212"/>
      <c r="U924" s="213"/>
      <c r="V924" s="213"/>
      <c r="W924" s="213"/>
      <c r="X924" s="214"/>
      <c r="Y924" s="214"/>
      <c r="Z924" s="214"/>
      <c r="AA924" s="217"/>
      <c r="AB924" s="217"/>
      <c r="AC924" s="217"/>
      <c r="AD924" s="213"/>
    </row>
    <row r="925" spans="20:30" x14ac:dyDescent="0.2">
      <c r="T925" s="212"/>
      <c r="U925" s="213"/>
      <c r="V925" s="213"/>
      <c r="W925" s="213"/>
      <c r="X925" s="214"/>
      <c r="Y925" s="214"/>
      <c r="Z925" s="214"/>
      <c r="AA925" s="217"/>
      <c r="AB925" s="217"/>
      <c r="AC925" s="217"/>
      <c r="AD925" s="213"/>
    </row>
    <row r="926" spans="20:30" x14ac:dyDescent="0.2">
      <c r="T926" s="212"/>
      <c r="U926" s="213"/>
      <c r="V926" s="213"/>
      <c r="W926" s="213"/>
      <c r="X926" s="214"/>
      <c r="Y926" s="214"/>
      <c r="Z926" s="214"/>
      <c r="AA926" s="217"/>
      <c r="AB926" s="217"/>
      <c r="AC926" s="217"/>
      <c r="AD926" s="213"/>
    </row>
    <row r="927" spans="20:30" x14ac:dyDescent="0.2">
      <c r="T927" s="212"/>
      <c r="U927" s="213"/>
      <c r="V927" s="213"/>
      <c r="W927" s="213"/>
      <c r="X927" s="214"/>
      <c r="Y927" s="214"/>
      <c r="Z927" s="214"/>
      <c r="AA927" s="217"/>
      <c r="AB927" s="217"/>
      <c r="AC927" s="217"/>
      <c r="AD927" s="213"/>
    </row>
    <row r="928" spans="20:30" x14ac:dyDescent="0.2">
      <c r="T928" s="212"/>
      <c r="U928" s="213"/>
      <c r="V928" s="213"/>
      <c r="W928" s="213"/>
      <c r="X928" s="214"/>
      <c r="Y928" s="214"/>
      <c r="Z928" s="214"/>
      <c r="AA928" s="217"/>
      <c r="AB928" s="217"/>
      <c r="AC928" s="217"/>
      <c r="AD928" s="213"/>
    </row>
    <row r="929" spans="20:30" x14ac:dyDescent="0.2">
      <c r="T929" s="212"/>
      <c r="U929" s="213"/>
      <c r="V929" s="213"/>
      <c r="W929" s="213"/>
      <c r="X929" s="214"/>
      <c r="Y929" s="214"/>
      <c r="Z929" s="214"/>
      <c r="AA929" s="217"/>
      <c r="AB929" s="217"/>
      <c r="AC929" s="217"/>
      <c r="AD929" s="213"/>
    </row>
    <row r="930" spans="20:30" x14ac:dyDescent="0.2">
      <c r="T930" s="212"/>
      <c r="U930" s="213"/>
      <c r="V930" s="213"/>
      <c r="W930" s="213"/>
      <c r="X930" s="214"/>
      <c r="Y930" s="214"/>
      <c r="Z930" s="214"/>
      <c r="AA930" s="217"/>
      <c r="AB930" s="217"/>
      <c r="AC930" s="217"/>
      <c r="AD930" s="213"/>
    </row>
    <row r="931" spans="20:30" x14ac:dyDescent="0.2">
      <c r="T931" s="212"/>
      <c r="U931" s="213"/>
      <c r="V931" s="213"/>
      <c r="W931" s="213"/>
      <c r="X931" s="214"/>
      <c r="Y931" s="214"/>
      <c r="Z931" s="214"/>
      <c r="AA931" s="217"/>
      <c r="AB931" s="217"/>
      <c r="AC931" s="217"/>
      <c r="AD931" s="213"/>
    </row>
    <row r="932" spans="20:30" x14ac:dyDescent="0.2">
      <c r="T932" s="212"/>
      <c r="U932" s="213"/>
      <c r="V932" s="213"/>
      <c r="W932" s="213"/>
      <c r="X932" s="214"/>
      <c r="Y932" s="214"/>
      <c r="Z932" s="214"/>
      <c r="AA932" s="217"/>
      <c r="AB932" s="217"/>
      <c r="AC932" s="217"/>
      <c r="AD932" s="213"/>
    </row>
    <row r="933" spans="20:30" x14ac:dyDescent="0.2">
      <c r="T933" s="212"/>
      <c r="U933" s="213"/>
      <c r="V933" s="213"/>
      <c r="W933" s="213"/>
      <c r="X933" s="214"/>
      <c r="Y933" s="214"/>
      <c r="Z933" s="214"/>
      <c r="AA933" s="217"/>
      <c r="AB933" s="217"/>
      <c r="AC933" s="217"/>
      <c r="AD933" s="213"/>
    </row>
    <row r="934" spans="20:30" x14ac:dyDescent="0.2">
      <c r="T934" s="212"/>
      <c r="U934" s="213"/>
      <c r="V934" s="213"/>
      <c r="W934" s="213"/>
      <c r="X934" s="214"/>
      <c r="Y934" s="214"/>
      <c r="Z934" s="214"/>
      <c r="AA934" s="217"/>
      <c r="AB934" s="217"/>
      <c r="AC934" s="217"/>
      <c r="AD934" s="213"/>
    </row>
    <row r="935" spans="20:30" x14ac:dyDescent="0.2">
      <c r="T935" s="212"/>
      <c r="U935" s="213"/>
      <c r="V935" s="213"/>
      <c r="W935" s="213"/>
      <c r="X935" s="214"/>
      <c r="Y935" s="214"/>
      <c r="Z935" s="214"/>
      <c r="AA935" s="217"/>
      <c r="AB935" s="217"/>
      <c r="AC935" s="217"/>
      <c r="AD935" s="213"/>
    </row>
    <row r="936" spans="20:30" x14ac:dyDescent="0.2">
      <c r="T936" s="212"/>
      <c r="U936" s="213"/>
      <c r="V936" s="213"/>
      <c r="W936" s="213"/>
      <c r="X936" s="214"/>
      <c r="Y936" s="214"/>
      <c r="Z936" s="214"/>
      <c r="AA936" s="217"/>
      <c r="AB936" s="217"/>
      <c r="AC936" s="217"/>
      <c r="AD936" s="213"/>
    </row>
    <row r="937" spans="20:30" x14ac:dyDescent="0.2">
      <c r="T937" s="212"/>
      <c r="U937" s="213"/>
      <c r="V937" s="213"/>
      <c r="W937" s="213"/>
      <c r="X937" s="214"/>
      <c r="Y937" s="214"/>
      <c r="Z937" s="214"/>
      <c r="AA937" s="217"/>
      <c r="AB937" s="217"/>
      <c r="AC937" s="217"/>
      <c r="AD937" s="213"/>
    </row>
    <row r="938" spans="20:30" x14ac:dyDescent="0.2">
      <c r="T938" s="212"/>
      <c r="U938" s="213"/>
      <c r="V938" s="213"/>
      <c r="W938" s="213"/>
      <c r="X938" s="214"/>
      <c r="Y938" s="214"/>
      <c r="Z938" s="214"/>
      <c r="AA938" s="217"/>
      <c r="AB938" s="217"/>
      <c r="AC938" s="217"/>
      <c r="AD938" s="213"/>
    </row>
    <row r="939" spans="20:30" x14ac:dyDescent="0.2">
      <c r="T939" s="212"/>
      <c r="U939" s="213"/>
      <c r="V939" s="213"/>
      <c r="W939" s="213"/>
      <c r="X939" s="214"/>
      <c r="Y939" s="214"/>
      <c r="Z939" s="214"/>
      <c r="AA939" s="217"/>
      <c r="AB939" s="217"/>
      <c r="AC939" s="217"/>
      <c r="AD939" s="213"/>
    </row>
    <row r="940" spans="20:30" x14ac:dyDescent="0.2">
      <c r="T940" s="212"/>
      <c r="U940" s="213"/>
      <c r="V940" s="213"/>
      <c r="W940" s="213"/>
      <c r="X940" s="214"/>
      <c r="Y940" s="214"/>
      <c r="Z940" s="214"/>
      <c r="AA940" s="217"/>
      <c r="AB940" s="217"/>
      <c r="AC940" s="217"/>
      <c r="AD940" s="213"/>
    </row>
    <row r="941" spans="20:30" x14ac:dyDescent="0.2">
      <c r="T941" s="212"/>
      <c r="U941" s="213"/>
      <c r="V941" s="213"/>
      <c r="W941" s="213"/>
      <c r="X941" s="214"/>
      <c r="Y941" s="214"/>
      <c r="Z941" s="214"/>
      <c r="AA941" s="217"/>
      <c r="AB941" s="217"/>
      <c r="AC941" s="217"/>
      <c r="AD941" s="213"/>
    </row>
    <row r="942" spans="20:30" x14ac:dyDescent="0.2">
      <c r="T942" s="212"/>
      <c r="U942" s="213"/>
      <c r="V942" s="213"/>
      <c r="W942" s="213"/>
      <c r="X942" s="214"/>
      <c r="Y942" s="214"/>
      <c r="Z942" s="214"/>
      <c r="AA942" s="217"/>
      <c r="AB942" s="217"/>
      <c r="AC942" s="217"/>
      <c r="AD942" s="213"/>
    </row>
    <row r="943" spans="20:30" x14ac:dyDescent="0.2">
      <c r="T943" s="212"/>
      <c r="U943" s="213"/>
      <c r="V943" s="213"/>
      <c r="W943" s="213"/>
      <c r="X943" s="214"/>
      <c r="Y943" s="214"/>
      <c r="Z943" s="214"/>
      <c r="AA943" s="217"/>
      <c r="AB943" s="217"/>
      <c r="AC943" s="217"/>
      <c r="AD943" s="213"/>
    </row>
    <row r="944" spans="20:30" x14ac:dyDescent="0.2">
      <c r="T944" s="212"/>
      <c r="U944" s="213"/>
      <c r="V944" s="213"/>
      <c r="W944" s="213"/>
      <c r="X944" s="214"/>
      <c r="Y944" s="214"/>
      <c r="Z944" s="214"/>
      <c r="AA944" s="217"/>
      <c r="AB944" s="217"/>
      <c r="AC944" s="217"/>
      <c r="AD944" s="213"/>
    </row>
    <row r="945" spans="20:30" x14ac:dyDescent="0.2">
      <c r="T945" s="212"/>
      <c r="U945" s="213"/>
      <c r="V945" s="213"/>
      <c r="W945" s="213"/>
      <c r="X945" s="214"/>
      <c r="Y945" s="214"/>
      <c r="Z945" s="214"/>
      <c r="AA945" s="217"/>
      <c r="AB945" s="217"/>
      <c r="AC945" s="217"/>
      <c r="AD945" s="213"/>
    </row>
    <row r="946" spans="20:30" x14ac:dyDescent="0.2">
      <c r="T946" s="212"/>
      <c r="U946" s="213"/>
      <c r="V946" s="213"/>
      <c r="W946" s="213"/>
      <c r="X946" s="214"/>
      <c r="Y946" s="214"/>
      <c r="Z946" s="214"/>
      <c r="AA946" s="217"/>
      <c r="AB946" s="217"/>
      <c r="AC946" s="217"/>
      <c r="AD946" s="213"/>
    </row>
    <row r="947" spans="20:30" x14ac:dyDescent="0.2">
      <c r="T947" s="212"/>
      <c r="U947" s="213"/>
      <c r="V947" s="213"/>
      <c r="W947" s="213"/>
      <c r="X947" s="214"/>
      <c r="Y947" s="214"/>
      <c r="Z947" s="214"/>
      <c r="AA947" s="217"/>
      <c r="AB947" s="217"/>
      <c r="AC947" s="217"/>
      <c r="AD947" s="213"/>
    </row>
    <row r="948" spans="20:30" x14ac:dyDescent="0.2">
      <c r="T948" s="212"/>
      <c r="U948" s="213"/>
      <c r="V948" s="213"/>
      <c r="W948" s="213"/>
      <c r="X948" s="214"/>
      <c r="Y948" s="214"/>
      <c r="Z948" s="214"/>
      <c r="AA948" s="217"/>
      <c r="AB948" s="217"/>
      <c r="AC948" s="217"/>
      <c r="AD948" s="213"/>
    </row>
    <row r="949" spans="20:30" x14ac:dyDescent="0.2">
      <c r="T949" s="212"/>
      <c r="U949" s="213"/>
      <c r="V949" s="213"/>
      <c r="W949" s="213"/>
      <c r="X949" s="214"/>
      <c r="Y949" s="214"/>
      <c r="Z949" s="214"/>
      <c r="AA949" s="217"/>
      <c r="AB949" s="217"/>
      <c r="AC949" s="217"/>
      <c r="AD949" s="213"/>
    </row>
    <row r="950" spans="20:30" x14ac:dyDescent="0.2">
      <c r="T950" s="212"/>
      <c r="U950" s="213"/>
      <c r="V950" s="213"/>
      <c r="W950" s="213"/>
      <c r="X950" s="214"/>
      <c r="Y950" s="214"/>
      <c r="Z950" s="214"/>
      <c r="AA950" s="217"/>
      <c r="AB950" s="217"/>
      <c r="AC950" s="217"/>
      <c r="AD950" s="213"/>
    </row>
    <row r="951" spans="20:30" x14ac:dyDescent="0.2">
      <c r="T951" s="212"/>
      <c r="U951" s="213"/>
      <c r="V951" s="213"/>
      <c r="W951" s="213"/>
      <c r="X951" s="214"/>
      <c r="Y951" s="214"/>
      <c r="Z951" s="214"/>
      <c r="AA951" s="217"/>
      <c r="AB951" s="217"/>
      <c r="AC951" s="217"/>
      <c r="AD951" s="213"/>
    </row>
    <row r="952" spans="20:30" x14ac:dyDescent="0.2">
      <c r="T952" s="212"/>
      <c r="U952" s="213"/>
      <c r="V952" s="213"/>
      <c r="W952" s="213"/>
      <c r="X952" s="214"/>
      <c r="Y952" s="214"/>
      <c r="Z952" s="214"/>
      <c r="AA952" s="217"/>
      <c r="AB952" s="217"/>
      <c r="AC952" s="217"/>
      <c r="AD952" s="213"/>
    </row>
    <row r="953" spans="20:30" x14ac:dyDescent="0.2">
      <c r="T953" s="212"/>
      <c r="U953" s="213"/>
      <c r="V953" s="213"/>
      <c r="W953" s="213"/>
      <c r="X953" s="214"/>
      <c r="Y953" s="214"/>
      <c r="Z953" s="214"/>
      <c r="AA953" s="217"/>
      <c r="AB953" s="217"/>
      <c r="AC953" s="217"/>
      <c r="AD953" s="213"/>
    </row>
    <row r="954" spans="20:30" x14ac:dyDescent="0.2">
      <c r="T954" s="212"/>
      <c r="U954" s="213"/>
      <c r="V954" s="213"/>
      <c r="W954" s="213"/>
      <c r="X954" s="214"/>
      <c r="Y954" s="214"/>
      <c r="Z954" s="214"/>
      <c r="AA954" s="217"/>
      <c r="AB954" s="217"/>
      <c r="AC954" s="217"/>
      <c r="AD954" s="213"/>
    </row>
    <row r="955" spans="20:30" x14ac:dyDescent="0.2">
      <c r="T955" s="212"/>
      <c r="U955" s="213"/>
      <c r="V955" s="213"/>
      <c r="W955" s="213"/>
      <c r="X955" s="214"/>
      <c r="Y955" s="214"/>
      <c r="Z955" s="214"/>
      <c r="AA955" s="217"/>
      <c r="AB955" s="217"/>
      <c r="AC955" s="217"/>
      <c r="AD955" s="213"/>
    </row>
    <row r="956" spans="20:30" x14ac:dyDescent="0.2">
      <c r="T956" s="212"/>
      <c r="U956" s="213"/>
      <c r="V956" s="213"/>
      <c r="W956" s="213"/>
      <c r="X956" s="214"/>
      <c r="Y956" s="214"/>
      <c r="Z956" s="214"/>
      <c r="AA956" s="217"/>
      <c r="AB956" s="217"/>
      <c r="AC956" s="217"/>
      <c r="AD956" s="213"/>
    </row>
    <row r="957" spans="20:30" x14ac:dyDescent="0.2">
      <c r="T957" s="212"/>
      <c r="U957" s="213"/>
      <c r="V957" s="213"/>
      <c r="W957" s="213"/>
      <c r="X957" s="214"/>
      <c r="Y957" s="214"/>
      <c r="Z957" s="214"/>
      <c r="AA957" s="217"/>
      <c r="AB957" s="217"/>
      <c r="AC957" s="217"/>
      <c r="AD957" s="213"/>
    </row>
    <row r="958" spans="20:30" x14ac:dyDescent="0.2">
      <c r="T958" s="212"/>
      <c r="U958" s="213"/>
      <c r="V958" s="213"/>
      <c r="W958" s="213"/>
      <c r="X958" s="214"/>
      <c r="Y958" s="214"/>
      <c r="Z958" s="214"/>
      <c r="AA958" s="217"/>
      <c r="AB958" s="217"/>
      <c r="AC958" s="217"/>
      <c r="AD958" s="213"/>
    </row>
    <row r="959" spans="20:30" x14ac:dyDescent="0.2">
      <c r="T959" s="212"/>
      <c r="U959" s="213"/>
      <c r="V959" s="213"/>
      <c r="W959" s="213"/>
      <c r="X959" s="214"/>
      <c r="Y959" s="214"/>
      <c r="Z959" s="214"/>
      <c r="AA959" s="217"/>
      <c r="AB959" s="217"/>
      <c r="AC959" s="217"/>
      <c r="AD959" s="213"/>
    </row>
    <row r="960" spans="20:30" x14ac:dyDescent="0.2">
      <c r="T960" s="212"/>
      <c r="U960" s="213"/>
      <c r="V960" s="213"/>
      <c r="W960" s="213"/>
      <c r="X960" s="214"/>
      <c r="Y960" s="214"/>
      <c r="Z960" s="214"/>
      <c r="AA960" s="217"/>
      <c r="AB960" s="217"/>
      <c r="AC960" s="217"/>
      <c r="AD960" s="213"/>
    </row>
    <row r="961" spans="20:30" x14ac:dyDescent="0.2">
      <c r="T961" s="212"/>
      <c r="U961" s="213"/>
      <c r="V961" s="213"/>
      <c r="W961" s="213"/>
      <c r="X961" s="214"/>
      <c r="Y961" s="214"/>
      <c r="Z961" s="214"/>
      <c r="AA961" s="217"/>
      <c r="AB961" s="217"/>
      <c r="AC961" s="217"/>
      <c r="AD961" s="213"/>
    </row>
    <row r="962" spans="20:30" x14ac:dyDescent="0.2">
      <c r="T962" s="212"/>
      <c r="U962" s="213"/>
      <c r="V962" s="213"/>
      <c r="W962" s="213"/>
      <c r="X962" s="214"/>
      <c r="Y962" s="214"/>
      <c r="Z962" s="214"/>
      <c r="AA962" s="217"/>
      <c r="AB962" s="217"/>
      <c r="AC962" s="217"/>
      <c r="AD962" s="213"/>
    </row>
    <row r="963" spans="20:30" x14ac:dyDescent="0.2">
      <c r="T963" s="212"/>
      <c r="U963" s="213"/>
      <c r="V963" s="213"/>
      <c r="W963" s="213"/>
      <c r="X963" s="214"/>
      <c r="Y963" s="214"/>
      <c r="Z963" s="214"/>
      <c r="AA963" s="217"/>
      <c r="AB963" s="217"/>
      <c r="AC963" s="217"/>
      <c r="AD963" s="213"/>
    </row>
    <row r="964" spans="20:30" x14ac:dyDescent="0.2">
      <c r="T964" s="212"/>
      <c r="U964" s="213"/>
      <c r="V964" s="213"/>
      <c r="W964" s="213"/>
      <c r="X964" s="214"/>
      <c r="Y964" s="214"/>
      <c r="Z964" s="214"/>
      <c r="AA964" s="217"/>
      <c r="AB964" s="217"/>
      <c r="AC964" s="217"/>
      <c r="AD964" s="213"/>
    </row>
    <row r="965" spans="20:30" x14ac:dyDescent="0.2">
      <c r="T965" s="212"/>
      <c r="U965" s="213"/>
      <c r="V965" s="213"/>
      <c r="W965" s="213"/>
      <c r="X965" s="214"/>
      <c r="Y965" s="214"/>
      <c r="Z965" s="214"/>
      <c r="AA965" s="217"/>
      <c r="AB965" s="217"/>
      <c r="AC965" s="217"/>
      <c r="AD965" s="213"/>
    </row>
    <row r="966" spans="20:30" x14ac:dyDescent="0.2">
      <c r="T966" s="212"/>
      <c r="U966" s="213"/>
      <c r="V966" s="213"/>
      <c r="W966" s="213"/>
      <c r="X966" s="214"/>
      <c r="Y966" s="214"/>
      <c r="Z966" s="214"/>
      <c r="AA966" s="217"/>
      <c r="AB966" s="217"/>
      <c r="AC966" s="217"/>
      <c r="AD966" s="213"/>
    </row>
    <row r="967" spans="20:30" x14ac:dyDescent="0.2">
      <c r="T967" s="212"/>
      <c r="U967" s="213"/>
      <c r="V967" s="213"/>
      <c r="W967" s="213"/>
      <c r="X967" s="214"/>
      <c r="Y967" s="214"/>
      <c r="Z967" s="214"/>
      <c r="AA967" s="217"/>
      <c r="AB967" s="217"/>
      <c r="AC967" s="217"/>
      <c r="AD967" s="213"/>
    </row>
    <row r="968" spans="20:30" x14ac:dyDescent="0.2">
      <c r="T968" s="212"/>
      <c r="U968" s="213"/>
      <c r="V968" s="213"/>
      <c r="W968" s="213"/>
      <c r="X968" s="214"/>
      <c r="Y968" s="214"/>
      <c r="Z968" s="214"/>
      <c r="AA968" s="217"/>
      <c r="AB968" s="217"/>
      <c r="AC968" s="217"/>
      <c r="AD968" s="213"/>
    </row>
    <row r="969" spans="20:30" x14ac:dyDescent="0.2">
      <c r="T969" s="212"/>
      <c r="U969" s="213"/>
      <c r="V969" s="213"/>
      <c r="W969" s="213"/>
      <c r="X969" s="214"/>
      <c r="Y969" s="214"/>
      <c r="Z969" s="214"/>
      <c r="AA969" s="217"/>
      <c r="AB969" s="217"/>
      <c r="AC969" s="217"/>
      <c r="AD969" s="213"/>
    </row>
    <row r="970" spans="20:30" x14ac:dyDescent="0.2">
      <c r="T970" s="212"/>
      <c r="U970" s="213"/>
      <c r="V970" s="213"/>
      <c r="W970" s="213"/>
      <c r="X970" s="214"/>
      <c r="Y970" s="214"/>
      <c r="Z970" s="214"/>
      <c r="AA970" s="217"/>
      <c r="AB970" s="217"/>
      <c r="AC970" s="217"/>
      <c r="AD970" s="213"/>
    </row>
    <row r="971" spans="20:30" x14ac:dyDescent="0.2">
      <c r="T971" s="212"/>
      <c r="U971" s="213"/>
      <c r="V971" s="213"/>
      <c r="W971" s="213"/>
      <c r="X971" s="214"/>
      <c r="Y971" s="214"/>
      <c r="Z971" s="214"/>
      <c r="AA971" s="217"/>
      <c r="AB971" s="217"/>
      <c r="AC971" s="217"/>
      <c r="AD971" s="213"/>
    </row>
    <row r="972" spans="20:30" x14ac:dyDescent="0.2">
      <c r="T972" s="212"/>
      <c r="U972" s="213"/>
      <c r="V972" s="213"/>
      <c r="W972" s="213"/>
      <c r="X972" s="214"/>
      <c r="Y972" s="214"/>
      <c r="Z972" s="214"/>
      <c r="AA972" s="217"/>
      <c r="AB972" s="217"/>
      <c r="AC972" s="217"/>
      <c r="AD972" s="213"/>
    </row>
    <row r="973" spans="20:30" x14ac:dyDescent="0.2">
      <c r="T973" s="212"/>
      <c r="U973" s="213"/>
      <c r="V973" s="213"/>
      <c r="W973" s="213"/>
      <c r="X973" s="214"/>
      <c r="Y973" s="214"/>
      <c r="Z973" s="214"/>
      <c r="AA973" s="217"/>
      <c r="AB973" s="217"/>
      <c r="AC973" s="217"/>
      <c r="AD973" s="213"/>
    </row>
    <row r="974" spans="20:30" x14ac:dyDescent="0.2">
      <c r="T974" s="212"/>
      <c r="U974" s="213"/>
      <c r="V974" s="213"/>
      <c r="W974" s="213"/>
      <c r="X974" s="214"/>
      <c r="Y974" s="214"/>
      <c r="Z974" s="214"/>
      <c r="AA974" s="217"/>
      <c r="AB974" s="217"/>
      <c r="AC974" s="217"/>
      <c r="AD974" s="213"/>
    </row>
    <row r="975" spans="20:30" x14ac:dyDescent="0.2">
      <c r="T975" s="212"/>
      <c r="U975" s="213"/>
      <c r="V975" s="213"/>
      <c r="W975" s="213"/>
      <c r="X975" s="214"/>
      <c r="Y975" s="214"/>
      <c r="Z975" s="214"/>
      <c r="AA975" s="217"/>
      <c r="AB975" s="217"/>
      <c r="AC975" s="217"/>
      <c r="AD975" s="213"/>
    </row>
    <row r="976" spans="20:30" x14ac:dyDescent="0.2">
      <c r="T976" s="212"/>
      <c r="U976" s="213"/>
      <c r="V976" s="213"/>
      <c r="W976" s="213"/>
      <c r="X976" s="214"/>
      <c r="Y976" s="214"/>
      <c r="Z976" s="214"/>
      <c r="AA976" s="217"/>
      <c r="AB976" s="217"/>
      <c r="AC976" s="217"/>
      <c r="AD976" s="213"/>
    </row>
    <row r="977" spans="20:30" x14ac:dyDescent="0.2">
      <c r="T977" s="212"/>
      <c r="U977" s="213"/>
      <c r="V977" s="213"/>
      <c r="W977" s="213"/>
      <c r="X977" s="214"/>
      <c r="Y977" s="214"/>
      <c r="Z977" s="214"/>
      <c r="AA977" s="217"/>
      <c r="AB977" s="217"/>
      <c r="AC977" s="217"/>
      <c r="AD977" s="213"/>
    </row>
    <row r="978" spans="20:30" x14ac:dyDescent="0.2">
      <c r="T978" s="212"/>
      <c r="U978" s="213"/>
      <c r="V978" s="213"/>
      <c r="W978" s="213"/>
      <c r="X978" s="214"/>
      <c r="Y978" s="214"/>
      <c r="Z978" s="214"/>
      <c r="AA978" s="217"/>
      <c r="AB978" s="217"/>
      <c r="AC978" s="217"/>
      <c r="AD978" s="213"/>
    </row>
    <row r="979" spans="20:30" x14ac:dyDescent="0.2">
      <c r="T979" s="212"/>
      <c r="U979" s="213"/>
      <c r="V979" s="213"/>
      <c r="W979" s="213"/>
      <c r="X979" s="214"/>
      <c r="Y979" s="214"/>
      <c r="Z979" s="214"/>
      <c r="AA979" s="217"/>
      <c r="AB979" s="217"/>
      <c r="AC979" s="217"/>
      <c r="AD979" s="213"/>
    </row>
    <row r="980" spans="20:30" x14ac:dyDescent="0.2">
      <c r="T980" s="212"/>
      <c r="U980" s="213"/>
      <c r="V980" s="213"/>
      <c r="W980" s="213"/>
      <c r="X980" s="214"/>
      <c r="Y980" s="214"/>
      <c r="Z980" s="214"/>
      <c r="AA980" s="217"/>
      <c r="AB980" s="217"/>
      <c r="AC980" s="217"/>
      <c r="AD980" s="213"/>
    </row>
    <row r="981" spans="20:30" x14ac:dyDescent="0.2">
      <c r="T981" s="212"/>
      <c r="U981" s="213"/>
      <c r="V981" s="213"/>
      <c r="W981" s="213"/>
      <c r="X981" s="214"/>
      <c r="Y981" s="214"/>
      <c r="Z981" s="214"/>
      <c r="AA981" s="217"/>
      <c r="AB981" s="217"/>
      <c r="AC981" s="217"/>
      <c r="AD981" s="213"/>
    </row>
    <row r="982" spans="20:30" x14ac:dyDescent="0.2">
      <c r="T982" s="212"/>
      <c r="U982" s="213"/>
      <c r="V982" s="213"/>
      <c r="W982" s="213"/>
      <c r="X982" s="214"/>
      <c r="Y982" s="214"/>
      <c r="Z982" s="214"/>
      <c r="AA982" s="217"/>
      <c r="AB982" s="217"/>
      <c r="AC982" s="217"/>
      <c r="AD982" s="213"/>
    </row>
    <row r="983" spans="20:30" x14ac:dyDescent="0.2">
      <c r="T983" s="212"/>
      <c r="U983" s="213"/>
      <c r="V983" s="213"/>
      <c r="W983" s="213"/>
      <c r="X983" s="214"/>
      <c r="Y983" s="214"/>
      <c r="Z983" s="214"/>
      <c r="AA983" s="217"/>
      <c r="AB983" s="217"/>
      <c r="AC983" s="217"/>
      <c r="AD983" s="213"/>
    </row>
    <row r="984" spans="20:30" x14ac:dyDescent="0.2">
      <c r="T984" s="212"/>
      <c r="U984" s="213"/>
      <c r="V984" s="213"/>
      <c r="W984" s="213"/>
      <c r="X984" s="214"/>
      <c r="Y984" s="214"/>
      <c r="Z984" s="214"/>
      <c r="AA984" s="217"/>
      <c r="AB984" s="217"/>
      <c r="AC984" s="217"/>
      <c r="AD984" s="213"/>
    </row>
    <row r="985" spans="20:30" x14ac:dyDescent="0.2">
      <c r="T985" s="212"/>
      <c r="U985" s="213"/>
      <c r="V985" s="213"/>
      <c r="W985" s="213"/>
      <c r="X985" s="214"/>
      <c r="Y985" s="214"/>
      <c r="Z985" s="214"/>
      <c r="AA985" s="217"/>
      <c r="AB985" s="217"/>
      <c r="AC985" s="217"/>
      <c r="AD985" s="213"/>
    </row>
    <row r="986" spans="20:30" x14ac:dyDescent="0.2">
      <c r="T986" s="212"/>
      <c r="U986" s="213"/>
      <c r="V986" s="213"/>
      <c r="W986" s="213"/>
      <c r="X986" s="214"/>
      <c r="Y986" s="214"/>
      <c r="Z986" s="214"/>
      <c r="AA986" s="217"/>
      <c r="AB986" s="217"/>
      <c r="AC986" s="217"/>
      <c r="AD986" s="213"/>
    </row>
    <row r="987" spans="20:30" x14ac:dyDescent="0.2">
      <c r="T987" s="212"/>
      <c r="U987" s="213"/>
      <c r="V987" s="213"/>
      <c r="W987" s="213"/>
      <c r="X987" s="214"/>
      <c r="Y987" s="214"/>
      <c r="Z987" s="214"/>
      <c r="AA987" s="217"/>
      <c r="AB987" s="217"/>
      <c r="AC987" s="217"/>
      <c r="AD987" s="213"/>
    </row>
    <row r="988" spans="20:30" x14ac:dyDescent="0.2">
      <c r="T988" s="212"/>
      <c r="U988" s="213"/>
      <c r="V988" s="213"/>
      <c r="W988" s="213"/>
      <c r="X988" s="214"/>
      <c r="Y988" s="214"/>
      <c r="Z988" s="214"/>
      <c r="AA988" s="217"/>
      <c r="AB988" s="217"/>
      <c r="AC988" s="217"/>
      <c r="AD988" s="213"/>
    </row>
    <row r="989" spans="20:30" x14ac:dyDescent="0.2">
      <c r="T989" s="212"/>
      <c r="U989" s="213"/>
      <c r="V989" s="213"/>
      <c r="W989" s="213"/>
      <c r="X989" s="214"/>
      <c r="Y989" s="214"/>
      <c r="Z989" s="214"/>
      <c r="AA989" s="217"/>
      <c r="AB989" s="217"/>
      <c r="AC989" s="217"/>
      <c r="AD989" s="213"/>
    </row>
    <row r="990" spans="20:30" x14ac:dyDescent="0.2">
      <c r="T990" s="212"/>
      <c r="U990" s="213"/>
      <c r="V990" s="213"/>
      <c r="W990" s="213"/>
      <c r="X990" s="214"/>
      <c r="Y990" s="214"/>
      <c r="Z990" s="214"/>
      <c r="AA990" s="217"/>
      <c r="AB990" s="217"/>
      <c r="AC990" s="217"/>
      <c r="AD990" s="213"/>
    </row>
    <row r="991" spans="20:30" x14ac:dyDescent="0.2">
      <c r="T991" s="212"/>
      <c r="U991" s="213"/>
      <c r="V991" s="213"/>
      <c r="W991" s="213"/>
      <c r="X991" s="214"/>
      <c r="Y991" s="214"/>
      <c r="Z991" s="214"/>
      <c r="AA991" s="217"/>
      <c r="AB991" s="217"/>
      <c r="AC991" s="217"/>
      <c r="AD991" s="213"/>
    </row>
    <row r="992" spans="20:30" x14ac:dyDescent="0.2">
      <c r="T992" s="212"/>
      <c r="U992" s="213"/>
      <c r="V992" s="213"/>
      <c r="W992" s="213"/>
      <c r="X992" s="214"/>
      <c r="Y992" s="214"/>
      <c r="Z992" s="214"/>
      <c r="AA992" s="217"/>
      <c r="AB992" s="217"/>
      <c r="AC992" s="217"/>
      <c r="AD992" s="213"/>
    </row>
    <row r="993" spans="20:30" x14ac:dyDescent="0.2">
      <c r="T993" s="212"/>
      <c r="U993" s="213"/>
      <c r="V993" s="213"/>
      <c r="W993" s="213"/>
      <c r="X993" s="214"/>
      <c r="Y993" s="214"/>
      <c r="Z993" s="214"/>
      <c r="AA993" s="217"/>
      <c r="AB993" s="217"/>
      <c r="AC993" s="217"/>
      <c r="AD993" s="213"/>
    </row>
    <row r="994" spans="20:30" x14ac:dyDescent="0.2">
      <c r="T994" s="212"/>
      <c r="U994" s="213"/>
      <c r="V994" s="213"/>
      <c r="W994" s="213"/>
      <c r="X994" s="214"/>
      <c r="Y994" s="214"/>
      <c r="Z994" s="214"/>
      <c r="AA994" s="217"/>
      <c r="AB994" s="217"/>
      <c r="AC994" s="217"/>
      <c r="AD994" s="213"/>
    </row>
    <row r="995" spans="20:30" x14ac:dyDescent="0.2">
      <c r="T995" s="212"/>
      <c r="U995" s="213"/>
      <c r="V995" s="213"/>
      <c r="W995" s="213"/>
      <c r="X995" s="214"/>
      <c r="Y995" s="214"/>
      <c r="Z995" s="214"/>
      <c r="AA995" s="217"/>
      <c r="AB995" s="217"/>
      <c r="AC995" s="217"/>
      <c r="AD995" s="213"/>
    </row>
    <row r="996" spans="20:30" x14ac:dyDescent="0.2">
      <c r="T996" s="212"/>
      <c r="U996" s="213"/>
      <c r="V996" s="213"/>
      <c r="W996" s="213"/>
      <c r="X996" s="214"/>
      <c r="Y996" s="214"/>
      <c r="Z996" s="214"/>
      <c r="AA996" s="217"/>
      <c r="AB996" s="217"/>
      <c r="AC996" s="217"/>
      <c r="AD996" s="213"/>
    </row>
    <row r="997" spans="20:30" x14ac:dyDescent="0.2">
      <c r="T997" s="212"/>
      <c r="U997" s="213"/>
      <c r="V997" s="213"/>
      <c r="W997" s="213"/>
      <c r="X997" s="214"/>
      <c r="Y997" s="214"/>
      <c r="Z997" s="214"/>
      <c r="AA997" s="217"/>
      <c r="AB997" s="217"/>
      <c r="AC997" s="217"/>
      <c r="AD997" s="213"/>
    </row>
    <row r="998" spans="20:30" x14ac:dyDescent="0.2">
      <c r="T998" s="212"/>
      <c r="U998" s="213"/>
      <c r="V998" s="213"/>
      <c r="W998" s="213"/>
      <c r="X998" s="214"/>
      <c r="Y998" s="214"/>
      <c r="Z998" s="214"/>
      <c r="AA998" s="217"/>
      <c r="AB998" s="217"/>
      <c r="AC998" s="217"/>
      <c r="AD998" s="213"/>
    </row>
    <row r="999" spans="20:30" x14ac:dyDescent="0.2">
      <c r="T999" s="212"/>
      <c r="U999" s="213"/>
      <c r="V999" s="213"/>
      <c r="W999" s="213"/>
      <c r="X999" s="214"/>
      <c r="Y999" s="214"/>
      <c r="Z999" s="214"/>
      <c r="AA999" s="217"/>
      <c r="AB999" s="217"/>
      <c r="AC999" s="217"/>
      <c r="AD999" s="213"/>
    </row>
    <row r="1000" spans="20:30" x14ac:dyDescent="0.2">
      <c r="T1000" s="212"/>
      <c r="U1000" s="213"/>
      <c r="V1000" s="213"/>
      <c r="W1000" s="213"/>
      <c r="X1000" s="214"/>
      <c r="Y1000" s="214"/>
      <c r="Z1000" s="214"/>
      <c r="AA1000" s="217"/>
      <c r="AB1000" s="217"/>
      <c r="AC1000" s="217"/>
      <c r="AD1000" s="213"/>
    </row>
    <row r="1001" spans="20:30" x14ac:dyDescent="0.2">
      <c r="T1001" s="212"/>
      <c r="U1001" s="213"/>
      <c r="V1001" s="213"/>
      <c r="W1001" s="213"/>
      <c r="X1001" s="214"/>
      <c r="Y1001" s="214"/>
      <c r="Z1001" s="214"/>
      <c r="AA1001" s="217"/>
      <c r="AB1001" s="217"/>
      <c r="AC1001" s="217"/>
      <c r="AD1001" s="213"/>
    </row>
    <row r="1002" spans="20:30" x14ac:dyDescent="0.2">
      <c r="T1002" s="212"/>
      <c r="U1002" s="213"/>
      <c r="V1002" s="213"/>
      <c r="W1002" s="213"/>
      <c r="X1002" s="214"/>
      <c r="Y1002" s="214"/>
      <c r="Z1002" s="214"/>
      <c r="AA1002" s="217"/>
      <c r="AB1002" s="217"/>
      <c r="AC1002" s="217"/>
      <c r="AD1002" s="213"/>
    </row>
    <row r="1003" spans="20:30" x14ac:dyDescent="0.2">
      <c r="T1003" s="212"/>
      <c r="U1003" s="213"/>
      <c r="V1003" s="213"/>
      <c r="W1003" s="213"/>
      <c r="X1003" s="214"/>
      <c r="Y1003" s="214"/>
      <c r="Z1003" s="214"/>
      <c r="AA1003" s="217"/>
      <c r="AB1003" s="217"/>
      <c r="AC1003" s="217"/>
      <c r="AD1003" s="213"/>
    </row>
    <row r="1004" spans="20:30" x14ac:dyDescent="0.2">
      <c r="T1004" s="212"/>
      <c r="U1004" s="213"/>
      <c r="V1004" s="213"/>
      <c r="W1004" s="213"/>
      <c r="X1004" s="214"/>
      <c r="Y1004" s="214"/>
      <c r="Z1004" s="214"/>
      <c r="AA1004" s="217"/>
      <c r="AB1004" s="217"/>
      <c r="AC1004" s="217"/>
      <c r="AD1004" s="213"/>
    </row>
    <row r="1005" spans="20:30" x14ac:dyDescent="0.2">
      <c r="T1005" s="212"/>
      <c r="U1005" s="213"/>
      <c r="V1005" s="213"/>
      <c r="W1005" s="213"/>
      <c r="X1005" s="214"/>
      <c r="Y1005" s="214"/>
      <c r="Z1005" s="214"/>
      <c r="AA1005" s="217"/>
      <c r="AB1005" s="217"/>
      <c r="AC1005" s="217"/>
      <c r="AD1005" s="213"/>
    </row>
    <row r="1006" spans="20:30" x14ac:dyDescent="0.2">
      <c r="T1006" s="212"/>
      <c r="U1006" s="213"/>
      <c r="V1006" s="213"/>
      <c r="W1006" s="213"/>
      <c r="X1006" s="214"/>
      <c r="Y1006" s="214"/>
      <c r="Z1006" s="214"/>
      <c r="AA1006" s="217"/>
      <c r="AB1006" s="217"/>
      <c r="AC1006" s="217"/>
      <c r="AD1006" s="213"/>
    </row>
    <row r="1007" spans="20:30" x14ac:dyDescent="0.2">
      <c r="T1007" s="212"/>
      <c r="U1007" s="213"/>
      <c r="V1007" s="213"/>
      <c r="W1007" s="213"/>
      <c r="X1007" s="214"/>
      <c r="Y1007" s="214"/>
      <c r="Z1007" s="214"/>
      <c r="AA1007" s="217"/>
      <c r="AB1007" s="217"/>
      <c r="AC1007" s="217"/>
      <c r="AD1007" s="213"/>
    </row>
    <row r="1008" spans="20:30" x14ac:dyDescent="0.2">
      <c r="T1008" s="212"/>
      <c r="U1008" s="213"/>
      <c r="V1008" s="213"/>
      <c r="W1008" s="213"/>
      <c r="X1008" s="214"/>
      <c r="Y1008" s="214"/>
      <c r="Z1008" s="214"/>
      <c r="AA1008" s="217"/>
      <c r="AB1008" s="217"/>
      <c r="AC1008" s="217"/>
      <c r="AD1008" s="213"/>
    </row>
    <row r="1009" spans="20:30" x14ac:dyDescent="0.2">
      <c r="T1009" s="212"/>
      <c r="U1009" s="213"/>
      <c r="V1009" s="213"/>
      <c r="W1009" s="213"/>
      <c r="X1009" s="214"/>
      <c r="Y1009" s="214"/>
      <c r="Z1009" s="214"/>
      <c r="AA1009" s="217"/>
      <c r="AB1009" s="217"/>
      <c r="AC1009" s="217"/>
      <c r="AD1009" s="213"/>
    </row>
    <row r="1010" spans="20:30" x14ac:dyDescent="0.2">
      <c r="T1010" s="212"/>
      <c r="U1010" s="213"/>
      <c r="V1010" s="213"/>
      <c r="W1010" s="213"/>
      <c r="X1010" s="214"/>
      <c r="Y1010" s="214"/>
      <c r="Z1010" s="214"/>
      <c r="AA1010" s="217"/>
      <c r="AB1010" s="217"/>
      <c r="AC1010" s="217"/>
      <c r="AD1010" s="213"/>
    </row>
    <row r="1011" spans="20:30" x14ac:dyDescent="0.2">
      <c r="T1011" s="212"/>
      <c r="U1011" s="213"/>
      <c r="V1011" s="213"/>
      <c r="W1011" s="213"/>
      <c r="X1011" s="214"/>
      <c r="Y1011" s="214"/>
      <c r="Z1011" s="214"/>
      <c r="AA1011" s="217"/>
      <c r="AB1011" s="217"/>
      <c r="AC1011" s="217"/>
      <c r="AD1011" s="213"/>
    </row>
    <row r="1012" spans="20:30" x14ac:dyDescent="0.2">
      <c r="T1012" s="212"/>
      <c r="U1012" s="213"/>
      <c r="V1012" s="213"/>
      <c r="W1012" s="213"/>
      <c r="X1012" s="214"/>
      <c r="Y1012" s="214"/>
      <c r="Z1012" s="214"/>
      <c r="AA1012" s="217"/>
      <c r="AB1012" s="217"/>
      <c r="AC1012" s="217"/>
      <c r="AD1012" s="213"/>
    </row>
    <row r="1013" spans="20:30" x14ac:dyDescent="0.2">
      <c r="T1013" s="212"/>
      <c r="U1013" s="213"/>
      <c r="V1013" s="213"/>
      <c r="W1013" s="213"/>
      <c r="X1013" s="214"/>
      <c r="Y1013" s="214"/>
      <c r="Z1013" s="214"/>
      <c r="AA1013" s="217"/>
      <c r="AB1013" s="217"/>
      <c r="AC1013" s="217"/>
      <c r="AD1013" s="213"/>
    </row>
    <row r="1014" spans="20:30" x14ac:dyDescent="0.2">
      <c r="T1014" s="212"/>
      <c r="U1014" s="213"/>
      <c r="V1014" s="213"/>
      <c r="W1014" s="213"/>
      <c r="X1014" s="214"/>
      <c r="Y1014" s="214"/>
      <c r="Z1014" s="214"/>
      <c r="AA1014" s="217"/>
      <c r="AB1014" s="217"/>
      <c r="AC1014" s="217"/>
      <c r="AD1014" s="213"/>
    </row>
    <row r="1015" spans="20:30" x14ac:dyDescent="0.2">
      <c r="T1015" s="212"/>
      <c r="U1015" s="213"/>
      <c r="V1015" s="213"/>
      <c r="W1015" s="213"/>
      <c r="X1015" s="214"/>
      <c r="Y1015" s="214"/>
      <c r="Z1015" s="214"/>
      <c r="AA1015" s="217"/>
      <c r="AB1015" s="217"/>
      <c r="AC1015" s="217"/>
      <c r="AD1015" s="213"/>
    </row>
    <row r="1016" spans="20:30" x14ac:dyDescent="0.2">
      <c r="T1016" s="212"/>
      <c r="U1016" s="213"/>
      <c r="V1016" s="213"/>
      <c r="W1016" s="213"/>
      <c r="X1016" s="214"/>
      <c r="Y1016" s="214"/>
      <c r="Z1016" s="214"/>
      <c r="AA1016" s="217"/>
      <c r="AB1016" s="217"/>
      <c r="AC1016" s="217"/>
      <c r="AD1016" s="213"/>
    </row>
    <row r="1017" spans="20:30" x14ac:dyDescent="0.2">
      <c r="T1017" s="212"/>
      <c r="U1017" s="213"/>
      <c r="V1017" s="213"/>
      <c r="W1017" s="213"/>
      <c r="X1017" s="214"/>
      <c r="Y1017" s="214"/>
      <c r="Z1017" s="214"/>
      <c r="AA1017" s="217"/>
      <c r="AB1017" s="217"/>
      <c r="AC1017" s="217"/>
      <c r="AD1017" s="213"/>
    </row>
    <row r="1018" spans="20:30" x14ac:dyDescent="0.2">
      <c r="T1018" s="212"/>
      <c r="U1018" s="213"/>
      <c r="V1018" s="213"/>
      <c r="W1018" s="213"/>
      <c r="X1018" s="214"/>
      <c r="Y1018" s="214"/>
      <c r="Z1018" s="214"/>
      <c r="AA1018" s="217"/>
      <c r="AB1018" s="217"/>
      <c r="AC1018" s="217"/>
      <c r="AD1018" s="213"/>
    </row>
    <row r="1019" spans="20:30" x14ac:dyDescent="0.2">
      <c r="T1019" s="212"/>
      <c r="U1019" s="213"/>
      <c r="V1019" s="213"/>
      <c r="W1019" s="213"/>
      <c r="X1019" s="214"/>
      <c r="Y1019" s="214"/>
      <c r="Z1019" s="214"/>
      <c r="AA1019" s="217"/>
      <c r="AB1019" s="217"/>
      <c r="AC1019" s="217"/>
      <c r="AD1019" s="213"/>
    </row>
    <row r="1020" spans="20:30" x14ac:dyDescent="0.2">
      <c r="T1020" s="212"/>
      <c r="U1020" s="213"/>
      <c r="V1020" s="213"/>
      <c r="W1020" s="213"/>
      <c r="X1020" s="214"/>
      <c r="Y1020" s="214"/>
      <c r="Z1020" s="214"/>
      <c r="AA1020" s="217"/>
      <c r="AB1020" s="217"/>
      <c r="AC1020" s="217"/>
      <c r="AD1020" s="213"/>
    </row>
    <row r="1021" spans="20:30" x14ac:dyDescent="0.2">
      <c r="T1021" s="212"/>
      <c r="U1021" s="213"/>
      <c r="V1021" s="213"/>
      <c r="W1021" s="213"/>
      <c r="X1021" s="214"/>
      <c r="Y1021" s="214"/>
      <c r="Z1021" s="214"/>
      <c r="AA1021" s="217"/>
      <c r="AB1021" s="217"/>
      <c r="AC1021" s="217"/>
      <c r="AD1021" s="213"/>
    </row>
    <row r="1022" spans="20:30" x14ac:dyDescent="0.2">
      <c r="T1022" s="212"/>
      <c r="U1022" s="213"/>
      <c r="V1022" s="213"/>
      <c r="W1022" s="213"/>
      <c r="X1022" s="214"/>
      <c r="Y1022" s="214"/>
      <c r="Z1022" s="214"/>
      <c r="AA1022" s="217"/>
      <c r="AB1022" s="217"/>
      <c r="AC1022" s="217"/>
      <c r="AD1022" s="213"/>
    </row>
    <row r="1023" spans="20:30" x14ac:dyDescent="0.2">
      <c r="T1023" s="212"/>
      <c r="U1023" s="213"/>
      <c r="V1023" s="213"/>
      <c r="W1023" s="213"/>
      <c r="X1023" s="214"/>
      <c r="Y1023" s="214"/>
      <c r="Z1023" s="214"/>
      <c r="AA1023" s="217"/>
      <c r="AB1023" s="217"/>
      <c r="AC1023" s="217"/>
      <c r="AD1023" s="213"/>
    </row>
    <row r="1024" spans="20:30" x14ac:dyDescent="0.2">
      <c r="T1024" s="212"/>
      <c r="U1024" s="213"/>
      <c r="V1024" s="213"/>
      <c r="W1024" s="213"/>
      <c r="X1024" s="214"/>
      <c r="Y1024" s="214"/>
      <c r="Z1024" s="214"/>
      <c r="AA1024" s="217"/>
      <c r="AB1024" s="217"/>
      <c r="AC1024" s="217"/>
      <c r="AD1024" s="213"/>
    </row>
    <row r="1025" spans="20:30" x14ac:dyDescent="0.2">
      <c r="T1025" s="212"/>
      <c r="U1025" s="213"/>
      <c r="V1025" s="213"/>
      <c r="W1025" s="213"/>
      <c r="X1025" s="214"/>
      <c r="Y1025" s="214"/>
      <c r="Z1025" s="214"/>
      <c r="AA1025" s="217"/>
      <c r="AB1025" s="217"/>
      <c r="AC1025" s="217"/>
      <c r="AD1025" s="213"/>
    </row>
    <row r="1026" spans="20:30" x14ac:dyDescent="0.2">
      <c r="T1026" s="212"/>
      <c r="U1026" s="213"/>
      <c r="V1026" s="213"/>
      <c r="W1026" s="213"/>
      <c r="X1026" s="214"/>
      <c r="Y1026" s="214"/>
      <c r="Z1026" s="214"/>
      <c r="AA1026" s="217"/>
      <c r="AB1026" s="217"/>
      <c r="AC1026" s="217"/>
      <c r="AD1026" s="213"/>
    </row>
    <row r="1027" spans="20:30" x14ac:dyDescent="0.2">
      <c r="T1027" s="212"/>
      <c r="U1027" s="213"/>
      <c r="V1027" s="213"/>
      <c r="W1027" s="213"/>
      <c r="X1027" s="214"/>
      <c r="Y1027" s="214"/>
      <c r="Z1027" s="214"/>
      <c r="AA1027" s="217"/>
      <c r="AB1027" s="217"/>
      <c r="AC1027" s="217"/>
      <c r="AD1027" s="213"/>
    </row>
    <row r="1028" spans="20:30" x14ac:dyDescent="0.2">
      <c r="T1028" s="212"/>
      <c r="U1028" s="213"/>
      <c r="V1028" s="213"/>
      <c r="W1028" s="213"/>
      <c r="X1028" s="214"/>
      <c r="Y1028" s="214"/>
      <c r="Z1028" s="214"/>
      <c r="AA1028" s="217"/>
      <c r="AB1028" s="217"/>
      <c r="AC1028" s="217"/>
      <c r="AD1028" s="213"/>
    </row>
    <row r="1029" spans="20:30" x14ac:dyDescent="0.2">
      <c r="T1029" s="212"/>
      <c r="U1029" s="213"/>
      <c r="V1029" s="213"/>
      <c r="W1029" s="213"/>
      <c r="X1029" s="214"/>
      <c r="Y1029" s="214"/>
      <c r="Z1029" s="214"/>
      <c r="AA1029" s="217"/>
      <c r="AB1029" s="217"/>
      <c r="AC1029" s="217"/>
      <c r="AD1029" s="213"/>
    </row>
    <row r="1030" spans="20:30" x14ac:dyDescent="0.2">
      <c r="T1030" s="212"/>
      <c r="U1030" s="213"/>
      <c r="V1030" s="213"/>
      <c r="W1030" s="213"/>
      <c r="X1030" s="214"/>
      <c r="Y1030" s="214"/>
      <c r="Z1030" s="214"/>
      <c r="AA1030" s="217"/>
      <c r="AB1030" s="217"/>
      <c r="AC1030" s="217"/>
      <c r="AD1030" s="213"/>
    </row>
    <row r="1031" spans="20:30" x14ac:dyDescent="0.2">
      <c r="T1031" s="212"/>
      <c r="U1031" s="213"/>
      <c r="V1031" s="213"/>
      <c r="W1031" s="213"/>
      <c r="X1031" s="214"/>
      <c r="Y1031" s="214"/>
      <c r="Z1031" s="214"/>
      <c r="AA1031" s="217"/>
      <c r="AB1031" s="217"/>
      <c r="AC1031" s="217"/>
      <c r="AD1031" s="213"/>
    </row>
    <row r="1032" spans="20:30" x14ac:dyDescent="0.2">
      <c r="T1032" s="212"/>
      <c r="U1032" s="213"/>
      <c r="V1032" s="213"/>
      <c r="W1032" s="213"/>
      <c r="X1032" s="214"/>
      <c r="Y1032" s="214"/>
      <c r="Z1032" s="214"/>
      <c r="AA1032" s="217"/>
      <c r="AB1032" s="217"/>
      <c r="AC1032" s="217"/>
      <c r="AD1032" s="213"/>
    </row>
    <row r="1033" spans="20:30" x14ac:dyDescent="0.2">
      <c r="T1033" s="212"/>
      <c r="U1033" s="213"/>
      <c r="V1033" s="213"/>
      <c r="W1033" s="213"/>
      <c r="X1033" s="214"/>
      <c r="Y1033" s="214"/>
      <c r="Z1033" s="214"/>
      <c r="AA1033" s="217"/>
      <c r="AB1033" s="217"/>
      <c r="AC1033" s="217"/>
      <c r="AD1033" s="213"/>
    </row>
    <row r="1034" spans="20:30" x14ac:dyDescent="0.2">
      <c r="T1034" s="212"/>
      <c r="U1034" s="213"/>
      <c r="V1034" s="213"/>
      <c r="W1034" s="213"/>
      <c r="X1034" s="214"/>
      <c r="Y1034" s="214"/>
      <c r="Z1034" s="214"/>
      <c r="AA1034" s="217"/>
      <c r="AB1034" s="217"/>
      <c r="AC1034" s="217"/>
      <c r="AD1034" s="213"/>
    </row>
    <row r="1035" spans="20:30" x14ac:dyDescent="0.2">
      <c r="T1035" s="212"/>
      <c r="U1035" s="213"/>
      <c r="V1035" s="213"/>
      <c r="W1035" s="213"/>
      <c r="X1035" s="214"/>
      <c r="Y1035" s="214"/>
      <c r="Z1035" s="214"/>
      <c r="AA1035" s="217"/>
      <c r="AB1035" s="217"/>
      <c r="AC1035" s="217"/>
      <c r="AD1035" s="213"/>
    </row>
    <row r="1036" spans="20:30" x14ac:dyDescent="0.2">
      <c r="T1036" s="212"/>
      <c r="U1036" s="213"/>
      <c r="V1036" s="213"/>
      <c r="W1036" s="213"/>
      <c r="X1036" s="214"/>
      <c r="Y1036" s="214"/>
      <c r="Z1036" s="214"/>
      <c r="AA1036" s="217"/>
      <c r="AB1036" s="217"/>
      <c r="AC1036" s="217"/>
      <c r="AD1036" s="213"/>
    </row>
    <row r="1037" spans="20:30" x14ac:dyDescent="0.2">
      <c r="T1037" s="212"/>
      <c r="U1037" s="213"/>
      <c r="V1037" s="213"/>
      <c r="W1037" s="213"/>
      <c r="X1037" s="214"/>
      <c r="Y1037" s="214"/>
      <c r="Z1037" s="214"/>
      <c r="AA1037" s="217"/>
      <c r="AB1037" s="217"/>
      <c r="AC1037" s="217"/>
      <c r="AD1037" s="213"/>
    </row>
    <row r="1038" spans="20:30" x14ac:dyDescent="0.2">
      <c r="T1038" s="212"/>
      <c r="U1038" s="213"/>
      <c r="V1038" s="213"/>
      <c r="W1038" s="213"/>
      <c r="X1038" s="214"/>
      <c r="Y1038" s="214"/>
      <c r="Z1038" s="214"/>
      <c r="AA1038" s="217"/>
      <c r="AB1038" s="217"/>
      <c r="AC1038" s="217"/>
      <c r="AD1038" s="213"/>
    </row>
    <row r="1039" spans="20:30" x14ac:dyDescent="0.2">
      <c r="T1039" s="212"/>
      <c r="U1039" s="213"/>
      <c r="V1039" s="213"/>
      <c r="W1039" s="213"/>
      <c r="X1039" s="214"/>
      <c r="Y1039" s="214"/>
      <c r="Z1039" s="214"/>
      <c r="AA1039" s="217"/>
      <c r="AB1039" s="217"/>
      <c r="AC1039" s="217"/>
      <c r="AD1039" s="213"/>
    </row>
    <row r="1040" spans="20:30" x14ac:dyDescent="0.2">
      <c r="T1040" s="212"/>
      <c r="U1040" s="213"/>
      <c r="V1040" s="213"/>
      <c r="W1040" s="213"/>
      <c r="X1040" s="214"/>
      <c r="Y1040" s="214"/>
      <c r="Z1040" s="214"/>
      <c r="AA1040" s="217"/>
      <c r="AB1040" s="217"/>
      <c r="AC1040" s="217"/>
      <c r="AD1040" s="213"/>
    </row>
    <row r="1041" spans="20:30" x14ac:dyDescent="0.2">
      <c r="T1041" s="212"/>
      <c r="U1041" s="213"/>
      <c r="V1041" s="213"/>
      <c r="W1041" s="213"/>
      <c r="X1041" s="214"/>
      <c r="Y1041" s="214"/>
      <c r="Z1041" s="214"/>
      <c r="AA1041" s="217"/>
      <c r="AB1041" s="217"/>
      <c r="AC1041" s="217"/>
      <c r="AD1041" s="213"/>
    </row>
    <row r="1042" spans="20:30" x14ac:dyDescent="0.2">
      <c r="T1042" s="212"/>
      <c r="U1042" s="213"/>
      <c r="V1042" s="213"/>
      <c r="W1042" s="213"/>
      <c r="X1042" s="214"/>
      <c r="Y1042" s="214"/>
      <c r="Z1042" s="214"/>
      <c r="AA1042" s="217"/>
      <c r="AB1042" s="217"/>
      <c r="AC1042" s="217"/>
      <c r="AD1042" s="213"/>
    </row>
    <row r="1043" spans="20:30" x14ac:dyDescent="0.2">
      <c r="T1043" s="212"/>
      <c r="U1043" s="213"/>
      <c r="V1043" s="213"/>
      <c r="W1043" s="213"/>
      <c r="X1043" s="214"/>
      <c r="Y1043" s="214"/>
      <c r="Z1043" s="214"/>
      <c r="AA1043" s="217"/>
      <c r="AB1043" s="217"/>
      <c r="AC1043" s="217"/>
      <c r="AD1043" s="213"/>
    </row>
    <row r="1044" spans="20:30" x14ac:dyDescent="0.2">
      <c r="T1044" s="212"/>
      <c r="U1044" s="213"/>
      <c r="V1044" s="213"/>
      <c r="W1044" s="213"/>
      <c r="X1044" s="214"/>
      <c r="Y1044" s="214"/>
      <c r="Z1044" s="214"/>
      <c r="AA1044" s="217"/>
      <c r="AB1044" s="217"/>
      <c r="AC1044" s="217"/>
      <c r="AD1044" s="213"/>
    </row>
    <row r="1045" spans="20:30" x14ac:dyDescent="0.2">
      <c r="T1045" s="212"/>
      <c r="U1045" s="213"/>
      <c r="V1045" s="213"/>
      <c r="W1045" s="213"/>
      <c r="X1045" s="214"/>
      <c r="Y1045" s="214"/>
      <c r="Z1045" s="214"/>
      <c r="AA1045" s="217"/>
      <c r="AB1045" s="217"/>
      <c r="AC1045" s="217"/>
      <c r="AD1045" s="213"/>
    </row>
    <row r="1046" spans="20:30" x14ac:dyDescent="0.2">
      <c r="T1046" s="212"/>
      <c r="U1046" s="213"/>
      <c r="V1046" s="213"/>
      <c r="W1046" s="213"/>
      <c r="X1046" s="214"/>
      <c r="Y1046" s="214"/>
      <c r="Z1046" s="214"/>
      <c r="AA1046" s="217"/>
      <c r="AB1046" s="217"/>
      <c r="AC1046" s="217"/>
      <c r="AD1046" s="213"/>
    </row>
    <row r="1047" spans="20:30" x14ac:dyDescent="0.2">
      <c r="T1047" s="212"/>
      <c r="U1047" s="213"/>
      <c r="V1047" s="213"/>
      <c r="W1047" s="213"/>
      <c r="X1047" s="214"/>
      <c r="Y1047" s="214"/>
      <c r="Z1047" s="214"/>
      <c r="AA1047" s="217"/>
      <c r="AB1047" s="217"/>
      <c r="AC1047" s="217"/>
      <c r="AD1047" s="213"/>
    </row>
    <row r="1048" spans="20:30" x14ac:dyDescent="0.2">
      <c r="T1048" s="212"/>
      <c r="U1048" s="213"/>
      <c r="V1048" s="213"/>
      <c r="W1048" s="213"/>
      <c r="X1048" s="214"/>
      <c r="Y1048" s="214"/>
      <c r="Z1048" s="214"/>
      <c r="AA1048" s="217"/>
      <c r="AB1048" s="217"/>
      <c r="AC1048" s="217"/>
      <c r="AD1048" s="213"/>
    </row>
    <row r="1049" spans="20:30" x14ac:dyDescent="0.2">
      <c r="T1049" s="212"/>
      <c r="U1049" s="213"/>
      <c r="V1049" s="213"/>
      <c r="W1049" s="213"/>
      <c r="X1049" s="214"/>
      <c r="Y1049" s="214"/>
      <c r="Z1049" s="214"/>
      <c r="AA1049" s="217"/>
      <c r="AB1049" s="217"/>
      <c r="AC1049" s="217"/>
      <c r="AD1049" s="213"/>
    </row>
    <row r="1050" spans="20:30" x14ac:dyDescent="0.2">
      <c r="T1050" s="212"/>
      <c r="U1050" s="213"/>
      <c r="V1050" s="213"/>
      <c r="W1050" s="213"/>
      <c r="X1050" s="214"/>
      <c r="Y1050" s="214"/>
      <c r="Z1050" s="214"/>
      <c r="AA1050" s="217"/>
      <c r="AB1050" s="217"/>
      <c r="AC1050" s="217"/>
      <c r="AD1050" s="213"/>
    </row>
    <row r="1051" spans="20:30" x14ac:dyDescent="0.2">
      <c r="T1051" s="212"/>
      <c r="U1051" s="213"/>
      <c r="V1051" s="213"/>
      <c r="W1051" s="213"/>
      <c r="X1051" s="214"/>
      <c r="Y1051" s="214"/>
      <c r="Z1051" s="214"/>
      <c r="AA1051" s="217"/>
      <c r="AB1051" s="217"/>
      <c r="AC1051" s="217"/>
      <c r="AD1051" s="213"/>
    </row>
    <row r="1052" spans="20:30" x14ac:dyDescent="0.2">
      <c r="T1052" s="212"/>
      <c r="U1052" s="213"/>
      <c r="V1052" s="213"/>
      <c r="W1052" s="213"/>
      <c r="X1052" s="214"/>
      <c r="Y1052" s="214"/>
      <c r="Z1052" s="214"/>
      <c r="AA1052" s="217"/>
      <c r="AB1052" s="217"/>
      <c r="AC1052" s="217"/>
      <c r="AD1052" s="213"/>
    </row>
    <row r="1053" spans="20:30" x14ac:dyDescent="0.2">
      <c r="T1053" s="212"/>
      <c r="U1053" s="213"/>
      <c r="V1053" s="213"/>
      <c r="W1053" s="213"/>
      <c r="X1053" s="214"/>
      <c r="Y1053" s="214"/>
      <c r="Z1053" s="214"/>
      <c r="AA1053" s="217"/>
      <c r="AB1053" s="217"/>
      <c r="AC1053" s="217"/>
      <c r="AD1053" s="213"/>
    </row>
    <row r="1054" spans="20:30" x14ac:dyDescent="0.2">
      <c r="T1054" s="212"/>
      <c r="U1054" s="213"/>
      <c r="V1054" s="213"/>
      <c r="W1054" s="213"/>
      <c r="X1054" s="214"/>
      <c r="Y1054" s="214"/>
      <c r="Z1054" s="214"/>
      <c r="AA1054" s="217"/>
      <c r="AB1054" s="217"/>
      <c r="AC1054" s="217"/>
      <c r="AD1054" s="213"/>
    </row>
    <row r="1055" spans="20:30" x14ac:dyDescent="0.2">
      <c r="T1055" s="212"/>
      <c r="U1055" s="213"/>
      <c r="V1055" s="213"/>
      <c r="W1055" s="213"/>
      <c r="X1055" s="214"/>
      <c r="Y1055" s="214"/>
      <c r="Z1055" s="214"/>
      <c r="AA1055" s="217"/>
      <c r="AB1055" s="217"/>
      <c r="AC1055" s="217"/>
      <c r="AD1055" s="213"/>
    </row>
    <row r="1056" spans="20:30" x14ac:dyDescent="0.2">
      <c r="T1056" s="212"/>
      <c r="U1056" s="213"/>
      <c r="V1056" s="213"/>
      <c r="W1056" s="213"/>
      <c r="X1056" s="214"/>
      <c r="Y1056" s="214"/>
      <c r="Z1056" s="214"/>
      <c r="AA1056" s="217"/>
      <c r="AB1056" s="217"/>
      <c r="AC1056" s="217"/>
      <c r="AD1056" s="213"/>
    </row>
    <row r="1057" spans="20:30" x14ac:dyDescent="0.2">
      <c r="T1057" s="212"/>
      <c r="U1057" s="213"/>
      <c r="V1057" s="213"/>
      <c r="W1057" s="213"/>
      <c r="X1057" s="214"/>
      <c r="Y1057" s="214"/>
      <c r="Z1057" s="214"/>
      <c r="AA1057" s="217"/>
      <c r="AB1057" s="217"/>
      <c r="AC1057" s="217"/>
      <c r="AD1057" s="213"/>
    </row>
    <row r="1058" spans="20:30" x14ac:dyDescent="0.2">
      <c r="T1058" s="212"/>
      <c r="U1058" s="213"/>
      <c r="V1058" s="213"/>
      <c r="W1058" s="213"/>
      <c r="X1058" s="214"/>
      <c r="Y1058" s="214"/>
      <c r="Z1058" s="214"/>
      <c r="AA1058" s="217"/>
      <c r="AB1058" s="217"/>
      <c r="AC1058" s="217"/>
      <c r="AD1058" s="213"/>
    </row>
    <row r="1059" spans="20:30" x14ac:dyDescent="0.2">
      <c r="T1059" s="212"/>
      <c r="U1059" s="213"/>
      <c r="V1059" s="213"/>
      <c r="W1059" s="213"/>
      <c r="X1059" s="214"/>
      <c r="Y1059" s="214"/>
      <c r="Z1059" s="214"/>
      <c r="AA1059" s="217"/>
      <c r="AB1059" s="217"/>
      <c r="AC1059" s="217"/>
      <c r="AD1059" s="213"/>
    </row>
    <row r="1060" spans="20:30" x14ac:dyDescent="0.2">
      <c r="T1060" s="212"/>
      <c r="U1060" s="213"/>
      <c r="V1060" s="213"/>
      <c r="W1060" s="213"/>
      <c r="X1060" s="214"/>
      <c r="Y1060" s="214"/>
      <c r="Z1060" s="214"/>
      <c r="AA1060" s="217"/>
      <c r="AB1060" s="217"/>
      <c r="AC1060" s="217"/>
      <c r="AD1060" s="213"/>
    </row>
    <row r="1061" spans="20:30" x14ac:dyDescent="0.2">
      <c r="T1061" s="212"/>
      <c r="U1061" s="213"/>
      <c r="V1061" s="213"/>
      <c r="W1061" s="213"/>
      <c r="X1061" s="214"/>
      <c r="Y1061" s="214"/>
      <c r="Z1061" s="214"/>
      <c r="AA1061" s="217"/>
      <c r="AB1061" s="217"/>
      <c r="AC1061" s="217"/>
      <c r="AD1061" s="213"/>
    </row>
    <row r="1062" spans="20:30" x14ac:dyDescent="0.2">
      <c r="T1062" s="212"/>
      <c r="U1062" s="213"/>
      <c r="V1062" s="213"/>
      <c r="W1062" s="213"/>
      <c r="X1062" s="214"/>
      <c r="Y1062" s="214"/>
      <c r="Z1062" s="214"/>
      <c r="AA1062" s="217"/>
      <c r="AB1062" s="217"/>
      <c r="AC1062" s="217"/>
      <c r="AD1062" s="213"/>
    </row>
    <row r="1063" spans="20:30" x14ac:dyDescent="0.2">
      <c r="T1063" s="212"/>
      <c r="U1063" s="213"/>
      <c r="V1063" s="213"/>
      <c r="W1063" s="213"/>
      <c r="X1063" s="214"/>
      <c r="Y1063" s="214"/>
      <c r="Z1063" s="214"/>
      <c r="AA1063" s="217"/>
      <c r="AB1063" s="217"/>
      <c r="AC1063" s="217"/>
      <c r="AD1063" s="213"/>
    </row>
    <row r="1064" spans="20:30" x14ac:dyDescent="0.2">
      <c r="T1064" s="212"/>
      <c r="U1064" s="213"/>
      <c r="V1064" s="213"/>
      <c r="W1064" s="213"/>
      <c r="X1064" s="214"/>
      <c r="Y1064" s="214"/>
      <c r="Z1064" s="214"/>
      <c r="AA1064" s="217"/>
      <c r="AB1064" s="217"/>
      <c r="AC1064" s="217"/>
      <c r="AD1064" s="213"/>
    </row>
    <row r="1065" spans="20:30" x14ac:dyDescent="0.2">
      <c r="T1065" s="212"/>
      <c r="U1065" s="213"/>
      <c r="V1065" s="213"/>
      <c r="W1065" s="213"/>
      <c r="X1065" s="214"/>
      <c r="Y1065" s="214"/>
      <c r="Z1065" s="214"/>
      <c r="AA1065" s="217"/>
      <c r="AB1065" s="217"/>
      <c r="AC1065" s="217"/>
      <c r="AD1065" s="213"/>
    </row>
    <row r="1066" spans="20:30" x14ac:dyDescent="0.2">
      <c r="T1066" s="212"/>
      <c r="U1066" s="213"/>
      <c r="V1066" s="213"/>
      <c r="W1066" s="213"/>
      <c r="X1066" s="214"/>
      <c r="Y1066" s="214"/>
      <c r="Z1066" s="214"/>
      <c r="AA1066" s="217"/>
      <c r="AB1066" s="217"/>
      <c r="AC1066" s="217"/>
      <c r="AD1066" s="213"/>
    </row>
    <row r="1067" spans="20:30" x14ac:dyDescent="0.2">
      <c r="T1067" s="212"/>
      <c r="U1067" s="213"/>
      <c r="V1067" s="213"/>
      <c r="W1067" s="213"/>
      <c r="X1067" s="214"/>
      <c r="Y1067" s="214"/>
      <c r="Z1067" s="214"/>
      <c r="AA1067" s="217"/>
      <c r="AB1067" s="217"/>
      <c r="AC1067" s="217"/>
      <c r="AD1067" s="213"/>
    </row>
    <row r="1068" spans="20:30" x14ac:dyDescent="0.2">
      <c r="T1068" s="212"/>
      <c r="U1068" s="213"/>
      <c r="V1068" s="213"/>
      <c r="W1068" s="213"/>
      <c r="X1068" s="214"/>
      <c r="Y1068" s="214"/>
      <c r="Z1068" s="214"/>
      <c r="AA1068" s="217"/>
      <c r="AB1068" s="217"/>
      <c r="AC1068" s="217"/>
      <c r="AD1068" s="213"/>
    </row>
    <row r="1069" spans="20:30" x14ac:dyDescent="0.2">
      <c r="T1069" s="212"/>
      <c r="U1069" s="213"/>
      <c r="V1069" s="213"/>
      <c r="W1069" s="213"/>
      <c r="X1069" s="214"/>
      <c r="Y1069" s="214"/>
      <c r="Z1069" s="214"/>
      <c r="AA1069" s="217"/>
      <c r="AB1069" s="217"/>
      <c r="AC1069" s="217"/>
      <c r="AD1069" s="213"/>
    </row>
    <row r="1070" spans="20:30" x14ac:dyDescent="0.2">
      <c r="T1070" s="212"/>
      <c r="U1070" s="213"/>
      <c r="V1070" s="213"/>
      <c r="W1070" s="213"/>
      <c r="X1070" s="214"/>
      <c r="Y1070" s="214"/>
      <c r="Z1070" s="214"/>
      <c r="AA1070" s="217"/>
      <c r="AB1070" s="217"/>
      <c r="AC1070" s="217"/>
      <c r="AD1070" s="213"/>
    </row>
    <row r="1071" spans="20:30" x14ac:dyDescent="0.2">
      <c r="T1071" s="212"/>
      <c r="U1071" s="213"/>
      <c r="V1071" s="213"/>
      <c r="W1071" s="213"/>
      <c r="X1071" s="214"/>
      <c r="Y1071" s="214"/>
      <c r="Z1071" s="214"/>
      <c r="AA1071" s="217"/>
      <c r="AB1071" s="217"/>
      <c r="AC1071" s="217"/>
      <c r="AD1071" s="213"/>
    </row>
    <row r="1072" spans="20:30" x14ac:dyDescent="0.2">
      <c r="T1072" s="212"/>
      <c r="U1072" s="213"/>
      <c r="V1072" s="213"/>
      <c r="W1072" s="213"/>
      <c r="X1072" s="214"/>
      <c r="Y1072" s="214"/>
      <c r="Z1072" s="214"/>
      <c r="AA1072" s="217"/>
      <c r="AB1072" s="217"/>
      <c r="AC1072" s="217"/>
      <c r="AD1072" s="213"/>
    </row>
    <row r="1073" spans="20:30" x14ac:dyDescent="0.2">
      <c r="T1073" s="212"/>
      <c r="U1073" s="213"/>
      <c r="V1073" s="213"/>
      <c r="W1073" s="213"/>
      <c r="X1073" s="214"/>
      <c r="Y1073" s="214"/>
      <c r="Z1073" s="214"/>
      <c r="AA1073" s="217"/>
      <c r="AB1073" s="217"/>
      <c r="AC1073" s="217"/>
      <c r="AD1073" s="213"/>
    </row>
    <row r="1074" spans="20:30" x14ac:dyDescent="0.2">
      <c r="T1074" s="212"/>
      <c r="U1074" s="213"/>
      <c r="V1074" s="213"/>
      <c r="W1074" s="213"/>
      <c r="X1074" s="214"/>
      <c r="Y1074" s="214"/>
      <c r="Z1074" s="214"/>
      <c r="AA1074" s="217"/>
      <c r="AB1074" s="217"/>
      <c r="AC1074" s="217"/>
      <c r="AD1074" s="213"/>
    </row>
    <row r="1075" spans="20:30" x14ac:dyDescent="0.2">
      <c r="T1075" s="212"/>
      <c r="U1075" s="213"/>
      <c r="V1075" s="213"/>
      <c r="W1075" s="213"/>
      <c r="X1075" s="214"/>
      <c r="Y1075" s="214"/>
      <c r="Z1075" s="214"/>
      <c r="AA1075" s="217"/>
      <c r="AB1075" s="217"/>
      <c r="AC1075" s="217"/>
      <c r="AD1075" s="213"/>
    </row>
    <row r="1076" spans="20:30" x14ac:dyDescent="0.2">
      <c r="T1076" s="212"/>
      <c r="U1076" s="213"/>
      <c r="V1076" s="213"/>
      <c r="W1076" s="213"/>
      <c r="X1076" s="214"/>
      <c r="Y1076" s="214"/>
      <c r="Z1076" s="214"/>
      <c r="AA1076" s="217"/>
      <c r="AB1076" s="217"/>
      <c r="AC1076" s="217"/>
      <c r="AD1076" s="213"/>
    </row>
    <row r="1077" spans="20:30" x14ac:dyDescent="0.2">
      <c r="T1077" s="212"/>
      <c r="U1077" s="213"/>
      <c r="V1077" s="213"/>
      <c r="W1077" s="213"/>
      <c r="X1077" s="214"/>
      <c r="Y1077" s="214"/>
      <c r="Z1077" s="214"/>
      <c r="AA1077" s="217"/>
      <c r="AB1077" s="217"/>
      <c r="AC1077" s="217"/>
      <c r="AD1077" s="213"/>
    </row>
    <row r="1078" spans="20:30" x14ac:dyDescent="0.2">
      <c r="T1078" s="212"/>
      <c r="U1078" s="213"/>
      <c r="V1078" s="213"/>
      <c r="W1078" s="213"/>
      <c r="X1078" s="214"/>
      <c r="Y1078" s="214"/>
      <c r="Z1078" s="214"/>
      <c r="AA1078" s="217"/>
      <c r="AB1078" s="217"/>
      <c r="AC1078" s="217"/>
      <c r="AD1078" s="213"/>
    </row>
    <row r="1079" spans="20:30" x14ac:dyDescent="0.2">
      <c r="T1079" s="212"/>
      <c r="U1079" s="213"/>
      <c r="V1079" s="213"/>
      <c r="W1079" s="213"/>
      <c r="X1079" s="214"/>
      <c r="Y1079" s="214"/>
      <c r="Z1079" s="214"/>
      <c r="AA1079" s="217"/>
      <c r="AB1079" s="217"/>
      <c r="AC1079" s="217"/>
      <c r="AD1079" s="213"/>
    </row>
    <row r="1080" spans="20:30" x14ac:dyDescent="0.2">
      <c r="T1080" s="212"/>
      <c r="U1080" s="213"/>
      <c r="V1080" s="213"/>
      <c r="W1080" s="213"/>
      <c r="X1080" s="214"/>
      <c r="Y1080" s="214"/>
      <c r="Z1080" s="214"/>
      <c r="AA1080" s="217"/>
      <c r="AB1080" s="217"/>
      <c r="AC1080" s="217"/>
      <c r="AD1080" s="213"/>
    </row>
    <row r="1081" spans="20:30" x14ac:dyDescent="0.2">
      <c r="T1081" s="212"/>
      <c r="U1081" s="213"/>
      <c r="V1081" s="213"/>
      <c r="W1081" s="213"/>
      <c r="X1081" s="214"/>
      <c r="Y1081" s="214"/>
      <c r="Z1081" s="214"/>
      <c r="AA1081" s="217"/>
      <c r="AB1081" s="217"/>
      <c r="AC1081" s="217"/>
      <c r="AD1081" s="213"/>
    </row>
    <row r="1082" spans="20:30" x14ac:dyDescent="0.2">
      <c r="T1082" s="212"/>
      <c r="U1082" s="213"/>
      <c r="V1082" s="213"/>
      <c r="W1082" s="213"/>
      <c r="X1082" s="214"/>
      <c r="Y1082" s="214"/>
      <c r="Z1082" s="214"/>
      <c r="AA1082" s="217"/>
      <c r="AB1082" s="217"/>
      <c r="AC1082" s="217"/>
      <c r="AD1082" s="213"/>
    </row>
    <row r="1083" spans="20:30" x14ac:dyDescent="0.2">
      <c r="T1083" s="212"/>
      <c r="U1083" s="213"/>
      <c r="V1083" s="213"/>
      <c r="W1083" s="213"/>
      <c r="X1083" s="214"/>
      <c r="Y1083" s="214"/>
      <c r="Z1083" s="214"/>
      <c r="AA1083" s="217"/>
      <c r="AB1083" s="217"/>
      <c r="AC1083" s="217"/>
      <c r="AD1083" s="213"/>
    </row>
    <row r="1084" spans="20:30" x14ac:dyDescent="0.2">
      <c r="T1084" s="212"/>
      <c r="U1084" s="213"/>
      <c r="V1084" s="213"/>
      <c r="W1084" s="213"/>
      <c r="X1084" s="214"/>
      <c r="Y1084" s="214"/>
      <c r="Z1084" s="214"/>
      <c r="AA1084" s="217"/>
      <c r="AB1084" s="217"/>
      <c r="AC1084" s="217"/>
      <c r="AD1084" s="213"/>
    </row>
    <row r="1085" spans="20:30" x14ac:dyDescent="0.2">
      <c r="T1085" s="212"/>
      <c r="U1085" s="213"/>
      <c r="V1085" s="213"/>
      <c r="W1085" s="213"/>
      <c r="X1085" s="214"/>
      <c r="Y1085" s="214"/>
      <c r="Z1085" s="214"/>
      <c r="AA1085" s="217"/>
      <c r="AB1085" s="217"/>
      <c r="AC1085" s="217"/>
      <c r="AD1085" s="213"/>
    </row>
    <row r="1086" spans="20:30" x14ac:dyDescent="0.2">
      <c r="T1086" s="212"/>
      <c r="U1086" s="213"/>
      <c r="V1086" s="213"/>
      <c r="W1086" s="213"/>
      <c r="X1086" s="214"/>
      <c r="Y1086" s="214"/>
      <c r="Z1086" s="214"/>
      <c r="AA1086" s="217"/>
      <c r="AB1086" s="217"/>
      <c r="AC1086" s="217"/>
      <c r="AD1086" s="213"/>
    </row>
    <row r="1087" spans="20:30" x14ac:dyDescent="0.2">
      <c r="T1087" s="212"/>
      <c r="U1087" s="213"/>
      <c r="V1087" s="213"/>
      <c r="W1087" s="213"/>
      <c r="X1087" s="214"/>
      <c r="Y1087" s="214"/>
      <c r="Z1087" s="214"/>
      <c r="AA1087" s="217"/>
      <c r="AB1087" s="217"/>
      <c r="AC1087" s="217"/>
      <c r="AD1087" s="213"/>
    </row>
    <row r="1088" spans="20:30" x14ac:dyDescent="0.2">
      <c r="T1088" s="212"/>
      <c r="U1088" s="213"/>
      <c r="V1088" s="213"/>
      <c r="W1088" s="213"/>
      <c r="X1088" s="214"/>
      <c r="Y1088" s="214"/>
      <c r="Z1088" s="214"/>
      <c r="AA1088" s="217"/>
      <c r="AB1088" s="217"/>
      <c r="AC1088" s="217"/>
      <c r="AD1088" s="213"/>
    </row>
    <row r="1089" spans="20:30" x14ac:dyDescent="0.2">
      <c r="T1089" s="212"/>
      <c r="U1089" s="213"/>
      <c r="V1089" s="213"/>
      <c r="W1089" s="213"/>
      <c r="X1089" s="214"/>
      <c r="Y1089" s="214"/>
      <c r="Z1089" s="214"/>
      <c r="AA1089" s="217"/>
      <c r="AB1089" s="217"/>
      <c r="AC1089" s="217"/>
      <c r="AD1089" s="213"/>
    </row>
    <row r="1090" spans="20:30" x14ac:dyDescent="0.2">
      <c r="T1090" s="212"/>
      <c r="U1090" s="213"/>
      <c r="V1090" s="213"/>
      <c r="W1090" s="213"/>
      <c r="X1090" s="214"/>
      <c r="Y1090" s="214"/>
      <c r="Z1090" s="214"/>
      <c r="AA1090" s="217"/>
      <c r="AB1090" s="217"/>
      <c r="AC1090" s="217"/>
      <c r="AD1090" s="213"/>
    </row>
    <row r="1091" spans="20:30" x14ac:dyDescent="0.2">
      <c r="T1091" s="212"/>
      <c r="U1091" s="213"/>
      <c r="V1091" s="213"/>
      <c r="W1091" s="213"/>
      <c r="X1091" s="214"/>
      <c r="Y1091" s="214"/>
      <c r="Z1091" s="214"/>
      <c r="AA1091" s="217"/>
      <c r="AB1091" s="217"/>
      <c r="AC1091" s="217"/>
      <c r="AD1091" s="213"/>
    </row>
    <row r="1092" spans="20:30" x14ac:dyDescent="0.2">
      <c r="T1092" s="212"/>
      <c r="U1092" s="213"/>
      <c r="V1092" s="213"/>
      <c r="W1092" s="213"/>
      <c r="X1092" s="214"/>
      <c r="Y1092" s="214"/>
      <c r="Z1092" s="214"/>
      <c r="AA1092" s="217"/>
      <c r="AB1092" s="217"/>
      <c r="AC1092" s="217"/>
      <c r="AD1092" s="213"/>
    </row>
    <row r="1093" spans="20:30" x14ac:dyDescent="0.2">
      <c r="T1093" s="212"/>
      <c r="U1093" s="213"/>
      <c r="V1093" s="213"/>
      <c r="W1093" s="213"/>
      <c r="X1093" s="214"/>
      <c r="Y1093" s="214"/>
      <c r="Z1093" s="214"/>
      <c r="AA1093" s="217"/>
      <c r="AB1093" s="217"/>
      <c r="AC1093" s="217"/>
      <c r="AD1093" s="213"/>
    </row>
    <row r="1094" spans="20:30" x14ac:dyDescent="0.2">
      <c r="T1094" s="212"/>
      <c r="U1094" s="213"/>
      <c r="V1094" s="213"/>
      <c r="W1094" s="213"/>
      <c r="X1094" s="214"/>
      <c r="Y1094" s="214"/>
      <c r="Z1094" s="214"/>
      <c r="AA1094" s="217"/>
      <c r="AB1094" s="217"/>
      <c r="AC1094" s="217"/>
      <c r="AD1094" s="213"/>
    </row>
    <row r="1095" spans="20:30" x14ac:dyDescent="0.2">
      <c r="T1095" s="212"/>
      <c r="U1095" s="213"/>
      <c r="V1095" s="213"/>
      <c r="W1095" s="213"/>
      <c r="X1095" s="214"/>
      <c r="Y1095" s="214"/>
      <c r="Z1095" s="214"/>
      <c r="AA1095" s="217"/>
      <c r="AB1095" s="217"/>
      <c r="AC1095" s="217"/>
      <c r="AD1095" s="213"/>
    </row>
    <row r="1096" spans="20:30" x14ac:dyDescent="0.2">
      <c r="T1096" s="212"/>
      <c r="U1096" s="213"/>
      <c r="V1096" s="213"/>
      <c r="W1096" s="213"/>
      <c r="X1096" s="214"/>
      <c r="Y1096" s="214"/>
      <c r="Z1096" s="214"/>
      <c r="AA1096" s="217"/>
      <c r="AB1096" s="217"/>
      <c r="AC1096" s="217"/>
      <c r="AD1096" s="213"/>
    </row>
    <row r="1097" spans="20:30" x14ac:dyDescent="0.2">
      <c r="T1097" s="212"/>
      <c r="U1097" s="213"/>
      <c r="V1097" s="213"/>
      <c r="W1097" s="213"/>
      <c r="X1097" s="214"/>
      <c r="Y1097" s="214"/>
      <c r="Z1097" s="214"/>
      <c r="AA1097" s="217"/>
      <c r="AB1097" s="217"/>
      <c r="AC1097" s="217"/>
      <c r="AD1097" s="213"/>
    </row>
    <row r="1098" spans="20:30" x14ac:dyDescent="0.2">
      <c r="T1098" s="212"/>
      <c r="U1098" s="213"/>
      <c r="V1098" s="213"/>
      <c r="W1098" s="213"/>
      <c r="X1098" s="214"/>
      <c r="Y1098" s="214"/>
      <c r="Z1098" s="214"/>
      <c r="AA1098" s="217"/>
      <c r="AB1098" s="217"/>
      <c r="AC1098" s="217"/>
      <c r="AD1098" s="213"/>
    </row>
    <row r="1099" spans="20:30" x14ac:dyDescent="0.2">
      <c r="T1099" s="212"/>
      <c r="U1099" s="213"/>
      <c r="V1099" s="213"/>
      <c r="W1099" s="213"/>
      <c r="X1099" s="214"/>
      <c r="Y1099" s="214"/>
      <c r="Z1099" s="214"/>
      <c r="AA1099" s="217"/>
      <c r="AB1099" s="217"/>
      <c r="AC1099" s="217"/>
      <c r="AD1099" s="213"/>
    </row>
    <row r="1100" spans="20:30" x14ac:dyDescent="0.2">
      <c r="T1100" s="212"/>
      <c r="U1100" s="213"/>
      <c r="V1100" s="213"/>
      <c r="W1100" s="213"/>
      <c r="X1100" s="214"/>
      <c r="Y1100" s="214"/>
      <c r="Z1100" s="214"/>
      <c r="AA1100" s="217"/>
      <c r="AB1100" s="217"/>
      <c r="AC1100" s="217"/>
      <c r="AD1100" s="213"/>
    </row>
    <row r="1101" spans="20:30" x14ac:dyDescent="0.2">
      <c r="T1101" s="212"/>
      <c r="U1101" s="213"/>
      <c r="V1101" s="213"/>
      <c r="W1101" s="213"/>
      <c r="X1101" s="214"/>
      <c r="Y1101" s="214"/>
      <c r="Z1101" s="214"/>
      <c r="AA1101" s="217"/>
      <c r="AB1101" s="217"/>
      <c r="AC1101" s="217"/>
      <c r="AD1101" s="213"/>
    </row>
    <row r="1102" spans="20:30" x14ac:dyDescent="0.2">
      <c r="T1102" s="212"/>
      <c r="U1102" s="213"/>
      <c r="V1102" s="213"/>
      <c r="W1102" s="213"/>
      <c r="X1102" s="214"/>
      <c r="Y1102" s="214"/>
      <c r="Z1102" s="214"/>
      <c r="AA1102" s="217"/>
      <c r="AB1102" s="217"/>
      <c r="AC1102" s="217"/>
      <c r="AD1102" s="213"/>
    </row>
    <row r="1103" spans="20:30" x14ac:dyDescent="0.2">
      <c r="T1103" s="212"/>
      <c r="U1103" s="213"/>
      <c r="V1103" s="213"/>
      <c r="W1103" s="213"/>
      <c r="X1103" s="214"/>
      <c r="Y1103" s="214"/>
      <c r="Z1103" s="214"/>
      <c r="AA1103" s="217"/>
      <c r="AB1103" s="217"/>
      <c r="AC1103" s="217"/>
      <c r="AD1103" s="213"/>
    </row>
    <row r="1104" spans="20:30" x14ac:dyDescent="0.2">
      <c r="T1104" s="212"/>
      <c r="U1104" s="213"/>
      <c r="V1104" s="213"/>
      <c r="W1104" s="213"/>
      <c r="X1104" s="214"/>
      <c r="Y1104" s="214"/>
      <c r="Z1104" s="214"/>
      <c r="AA1104" s="217"/>
      <c r="AB1104" s="217"/>
      <c r="AC1104" s="217"/>
      <c r="AD1104" s="213"/>
    </row>
    <row r="1105" spans="20:30" x14ac:dyDescent="0.2">
      <c r="T1105" s="212"/>
      <c r="U1105" s="213"/>
      <c r="V1105" s="213"/>
      <c r="W1105" s="213"/>
      <c r="X1105" s="214"/>
      <c r="Y1105" s="214"/>
      <c r="Z1105" s="214"/>
      <c r="AA1105" s="217"/>
      <c r="AB1105" s="217"/>
      <c r="AC1105" s="217"/>
      <c r="AD1105" s="213"/>
    </row>
    <row r="1106" spans="20:30" x14ac:dyDescent="0.2">
      <c r="T1106" s="212"/>
      <c r="U1106" s="213"/>
      <c r="V1106" s="213"/>
      <c r="W1106" s="213"/>
      <c r="X1106" s="214"/>
      <c r="Y1106" s="214"/>
      <c r="Z1106" s="214"/>
      <c r="AA1106" s="217"/>
      <c r="AB1106" s="217"/>
      <c r="AC1106" s="217"/>
      <c r="AD1106" s="213"/>
    </row>
    <row r="1107" spans="20:30" x14ac:dyDescent="0.2">
      <c r="T1107" s="212"/>
      <c r="U1107" s="213"/>
      <c r="V1107" s="213"/>
      <c r="W1107" s="213"/>
      <c r="X1107" s="214"/>
      <c r="Y1107" s="214"/>
      <c r="Z1107" s="214"/>
      <c r="AA1107" s="217"/>
      <c r="AB1107" s="217"/>
      <c r="AC1107" s="217"/>
      <c r="AD1107" s="213"/>
    </row>
    <row r="1108" spans="20:30" x14ac:dyDescent="0.2">
      <c r="T1108" s="212"/>
      <c r="U1108" s="213"/>
      <c r="V1108" s="213"/>
      <c r="W1108" s="213"/>
      <c r="X1108" s="214"/>
      <c r="Y1108" s="214"/>
      <c r="Z1108" s="214"/>
      <c r="AA1108" s="217"/>
      <c r="AB1108" s="217"/>
      <c r="AC1108" s="217"/>
      <c r="AD1108" s="213"/>
    </row>
    <row r="1109" spans="20:30" x14ac:dyDescent="0.2">
      <c r="T1109" s="212"/>
      <c r="U1109" s="213"/>
      <c r="V1109" s="213"/>
      <c r="W1109" s="213"/>
      <c r="X1109" s="214"/>
      <c r="Y1109" s="214"/>
      <c r="Z1109" s="214"/>
      <c r="AA1109" s="217"/>
      <c r="AB1109" s="217"/>
      <c r="AC1109" s="217"/>
      <c r="AD1109" s="213"/>
    </row>
    <row r="1110" spans="20:30" x14ac:dyDescent="0.2">
      <c r="T1110" s="212"/>
      <c r="U1110" s="213"/>
      <c r="V1110" s="213"/>
      <c r="W1110" s="213"/>
      <c r="X1110" s="214"/>
      <c r="Y1110" s="214"/>
      <c r="Z1110" s="214"/>
      <c r="AA1110" s="217"/>
      <c r="AB1110" s="217"/>
      <c r="AC1110" s="217"/>
      <c r="AD1110" s="213"/>
    </row>
    <row r="1111" spans="20:30" x14ac:dyDescent="0.2">
      <c r="T1111" s="212"/>
      <c r="U1111" s="213"/>
      <c r="V1111" s="213"/>
      <c r="W1111" s="213"/>
      <c r="X1111" s="214"/>
      <c r="Y1111" s="214"/>
      <c r="Z1111" s="214"/>
      <c r="AA1111" s="217"/>
      <c r="AB1111" s="217"/>
      <c r="AC1111" s="217"/>
      <c r="AD1111" s="213"/>
    </row>
    <row r="1112" spans="20:30" x14ac:dyDescent="0.2">
      <c r="T1112" s="212"/>
      <c r="U1112" s="213"/>
      <c r="V1112" s="213"/>
      <c r="W1112" s="213"/>
      <c r="X1112" s="214"/>
      <c r="Y1112" s="214"/>
      <c r="Z1112" s="214"/>
      <c r="AA1112" s="217"/>
      <c r="AB1112" s="217"/>
      <c r="AC1112" s="217"/>
      <c r="AD1112" s="213"/>
    </row>
    <row r="1113" spans="20:30" x14ac:dyDescent="0.2">
      <c r="T1113" s="212"/>
      <c r="U1113" s="213"/>
      <c r="V1113" s="213"/>
      <c r="W1113" s="213"/>
      <c r="X1113" s="214"/>
      <c r="Y1113" s="214"/>
      <c r="Z1113" s="214"/>
      <c r="AA1113" s="217"/>
      <c r="AB1113" s="217"/>
      <c r="AC1113" s="217"/>
      <c r="AD1113" s="213"/>
    </row>
    <row r="1114" spans="20:30" x14ac:dyDescent="0.2">
      <c r="T1114" s="212"/>
      <c r="U1114" s="213"/>
      <c r="V1114" s="213"/>
      <c r="W1114" s="213"/>
      <c r="X1114" s="214"/>
      <c r="Y1114" s="214"/>
      <c r="Z1114" s="214"/>
      <c r="AA1114" s="217"/>
      <c r="AB1114" s="217"/>
      <c r="AC1114" s="217"/>
      <c r="AD1114" s="213"/>
    </row>
    <row r="1115" spans="20:30" x14ac:dyDescent="0.2">
      <c r="T1115" s="212"/>
      <c r="U1115" s="213"/>
      <c r="V1115" s="213"/>
      <c r="W1115" s="213"/>
      <c r="X1115" s="214"/>
      <c r="Y1115" s="214"/>
      <c r="Z1115" s="214"/>
      <c r="AA1115" s="217"/>
      <c r="AB1115" s="217"/>
      <c r="AC1115" s="217"/>
      <c r="AD1115" s="213"/>
    </row>
    <row r="1116" spans="20:30" x14ac:dyDescent="0.2">
      <c r="T1116" s="212"/>
      <c r="U1116" s="213"/>
      <c r="V1116" s="213"/>
      <c r="W1116" s="213"/>
      <c r="X1116" s="214"/>
      <c r="Y1116" s="214"/>
      <c r="Z1116" s="214"/>
      <c r="AA1116" s="217"/>
      <c r="AB1116" s="217"/>
      <c r="AC1116" s="217"/>
      <c r="AD1116" s="213"/>
    </row>
    <row r="1117" spans="20:30" x14ac:dyDescent="0.2">
      <c r="T1117" s="212"/>
      <c r="U1117" s="213"/>
      <c r="V1117" s="213"/>
      <c r="W1117" s="213"/>
      <c r="X1117" s="214"/>
      <c r="Y1117" s="214"/>
      <c r="Z1117" s="214"/>
      <c r="AA1117" s="217"/>
      <c r="AB1117" s="217"/>
      <c r="AC1117" s="217"/>
      <c r="AD1117" s="213"/>
    </row>
    <row r="1118" spans="20:30" x14ac:dyDescent="0.2">
      <c r="T1118" s="212"/>
      <c r="U1118" s="213"/>
      <c r="V1118" s="213"/>
      <c r="W1118" s="213"/>
      <c r="X1118" s="214"/>
      <c r="Y1118" s="214"/>
      <c r="Z1118" s="214"/>
      <c r="AA1118" s="217"/>
      <c r="AB1118" s="217"/>
      <c r="AC1118" s="217"/>
      <c r="AD1118" s="213"/>
    </row>
    <row r="1119" spans="20:30" x14ac:dyDescent="0.2">
      <c r="T1119" s="212"/>
      <c r="U1119" s="213"/>
      <c r="V1119" s="213"/>
      <c r="W1119" s="213"/>
      <c r="X1119" s="214"/>
      <c r="Y1119" s="214"/>
      <c r="Z1119" s="214"/>
      <c r="AA1119" s="217"/>
      <c r="AB1119" s="217"/>
      <c r="AC1119" s="217"/>
      <c r="AD1119" s="213"/>
    </row>
    <row r="1120" spans="20:30" x14ac:dyDescent="0.2">
      <c r="T1120" s="212"/>
      <c r="U1120" s="213"/>
      <c r="V1120" s="213"/>
      <c r="W1120" s="213"/>
      <c r="X1120" s="214"/>
      <c r="Y1120" s="214"/>
      <c r="Z1120" s="214"/>
      <c r="AA1120" s="217"/>
      <c r="AB1120" s="217"/>
      <c r="AC1120" s="217"/>
      <c r="AD1120" s="213"/>
    </row>
    <row r="1121" spans="20:30" x14ac:dyDescent="0.2">
      <c r="T1121" s="212"/>
      <c r="U1121" s="213"/>
      <c r="V1121" s="213"/>
      <c r="W1121" s="213"/>
      <c r="X1121" s="214"/>
      <c r="Y1121" s="214"/>
      <c r="Z1121" s="214"/>
      <c r="AA1121" s="217"/>
      <c r="AB1121" s="217"/>
      <c r="AC1121" s="217"/>
      <c r="AD1121" s="213"/>
    </row>
    <row r="1122" spans="20:30" x14ac:dyDescent="0.2">
      <c r="T1122" s="212"/>
      <c r="U1122" s="213"/>
      <c r="V1122" s="213"/>
      <c r="W1122" s="213"/>
      <c r="X1122" s="214"/>
      <c r="Y1122" s="214"/>
      <c r="Z1122" s="214"/>
      <c r="AA1122" s="217"/>
      <c r="AB1122" s="217"/>
      <c r="AC1122" s="217"/>
      <c r="AD1122" s="213"/>
    </row>
    <row r="1123" spans="20:30" x14ac:dyDescent="0.2">
      <c r="T1123" s="212"/>
      <c r="U1123" s="213"/>
      <c r="V1123" s="213"/>
      <c r="W1123" s="213"/>
      <c r="X1123" s="214"/>
      <c r="Y1123" s="214"/>
      <c r="Z1123" s="214"/>
      <c r="AA1123" s="217"/>
      <c r="AB1123" s="217"/>
      <c r="AC1123" s="217"/>
      <c r="AD1123" s="213"/>
    </row>
    <row r="1124" spans="20:30" x14ac:dyDescent="0.2">
      <c r="T1124" s="212"/>
      <c r="U1124" s="213"/>
      <c r="V1124" s="213"/>
      <c r="W1124" s="213"/>
      <c r="X1124" s="214"/>
      <c r="Y1124" s="214"/>
      <c r="Z1124" s="214"/>
      <c r="AA1124" s="217"/>
      <c r="AB1124" s="217"/>
      <c r="AC1124" s="217"/>
      <c r="AD1124" s="213"/>
    </row>
    <row r="1125" spans="20:30" x14ac:dyDescent="0.2">
      <c r="T1125" s="212"/>
      <c r="U1125" s="213"/>
      <c r="V1125" s="213"/>
      <c r="W1125" s="213"/>
      <c r="X1125" s="214"/>
      <c r="Y1125" s="214"/>
      <c r="Z1125" s="214"/>
      <c r="AA1125" s="217"/>
      <c r="AB1125" s="217"/>
      <c r="AC1125" s="217"/>
      <c r="AD1125" s="213"/>
    </row>
    <row r="1126" spans="20:30" x14ac:dyDescent="0.2">
      <c r="T1126" s="212"/>
      <c r="U1126" s="213"/>
      <c r="V1126" s="213"/>
      <c r="W1126" s="213"/>
      <c r="X1126" s="214"/>
      <c r="Y1126" s="214"/>
      <c r="Z1126" s="214"/>
      <c r="AA1126" s="217"/>
      <c r="AB1126" s="217"/>
      <c r="AC1126" s="217"/>
      <c r="AD1126" s="213"/>
    </row>
    <row r="1127" spans="20:30" x14ac:dyDescent="0.2">
      <c r="T1127" s="212"/>
      <c r="U1127" s="213"/>
      <c r="V1127" s="213"/>
      <c r="W1127" s="213"/>
      <c r="X1127" s="214"/>
      <c r="Y1127" s="214"/>
      <c r="Z1127" s="214"/>
      <c r="AA1127" s="217"/>
      <c r="AB1127" s="217"/>
      <c r="AC1127" s="217"/>
      <c r="AD1127" s="213"/>
    </row>
    <row r="1128" spans="20:30" x14ac:dyDescent="0.2">
      <c r="T1128" s="212"/>
      <c r="U1128" s="213"/>
      <c r="V1128" s="213"/>
      <c r="W1128" s="213"/>
      <c r="X1128" s="214"/>
      <c r="Y1128" s="214"/>
      <c r="Z1128" s="214"/>
      <c r="AA1128" s="217"/>
      <c r="AB1128" s="217"/>
      <c r="AC1128" s="217"/>
      <c r="AD1128" s="213"/>
    </row>
    <row r="1129" spans="20:30" x14ac:dyDescent="0.2">
      <c r="T1129" s="212"/>
      <c r="U1129" s="213"/>
      <c r="V1129" s="213"/>
      <c r="W1129" s="213"/>
      <c r="X1129" s="214"/>
      <c r="Y1129" s="214"/>
      <c r="Z1129" s="214"/>
      <c r="AA1129" s="217"/>
      <c r="AB1129" s="217"/>
      <c r="AC1129" s="217"/>
      <c r="AD1129" s="213"/>
    </row>
    <row r="1130" spans="20:30" x14ac:dyDescent="0.2">
      <c r="T1130" s="212"/>
      <c r="U1130" s="213"/>
      <c r="V1130" s="213"/>
      <c r="W1130" s="213"/>
      <c r="X1130" s="214"/>
      <c r="Y1130" s="214"/>
      <c r="Z1130" s="214"/>
      <c r="AA1130" s="217"/>
      <c r="AB1130" s="217"/>
      <c r="AC1130" s="217"/>
      <c r="AD1130" s="213"/>
    </row>
    <row r="1131" spans="20:30" x14ac:dyDescent="0.2">
      <c r="T1131" s="212"/>
      <c r="U1131" s="213"/>
      <c r="V1131" s="213"/>
      <c r="W1131" s="213"/>
      <c r="X1131" s="214"/>
      <c r="Y1131" s="214"/>
      <c r="Z1131" s="214"/>
      <c r="AA1131" s="217"/>
      <c r="AB1131" s="217"/>
      <c r="AC1131" s="217"/>
      <c r="AD1131" s="213"/>
    </row>
    <row r="1132" spans="20:30" x14ac:dyDescent="0.2">
      <c r="T1132" s="212"/>
      <c r="U1132" s="213"/>
      <c r="V1132" s="213"/>
      <c r="W1132" s="213"/>
      <c r="X1132" s="214"/>
      <c r="Y1132" s="214"/>
      <c r="Z1132" s="214"/>
      <c r="AA1132" s="217"/>
      <c r="AB1132" s="217"/>
      <c r="AC1132" s="217"/>
      <c r="AD1132" s="213"/>
    </row>
    <row r="1133" spans="20:30" x14ac:dyDescent="0.2">
      <c r="T1133" s="212"/>
      <c r="U1133" s="213"/>
      <c r="V1133" s="213"/>
      <c r="W1133" s="213"/>
      <c r="X1133" s="214"/>
      <c r="Y1133" s="214"/>
      <c r="Z1133" s="214"/>
      <c r="AA1133" s="217"/>
      <c r="AB1133" s="217"/>
      <c r="AC1133" s="217"/>
      <c r="AD1133" s="213"/>
    </row>
    <row r="1134" spans="20:30" x14ac:dyDescent="0.2">
      <c r="T1134" s="212"/>
      <c r="U1134" s="213"/>
      <c r="V1134" s="213"/>
      <c r="W1134" s="213"/>
      <c r="X1134" s="214"/>
      <c r="Y1134" s="214"/>
      <c r="Z1134" s="214"/>
      <c r="AA1134" s="217"/>
      <c r="AB1134" s="217"/>
      <c r="AC1134" s="217"/>
      <c r="AD1134" s="213"/>
    </row>
    <row r="1135" spans="20:30" x14ac:dyDescent="0.2">
      <c r="T1135" s="212"/>
      <c r="U1135" s="213"/>
      <c r="V1135" s="213"/>
      <c r="W1135" s="213"/>
      <c r="X1135" s="214"/>
      <c r="Y1135" s="214"/>
      <c r="Z1135" s="214"/>
      <c r="AA1135" s="217"/>
      <c r="AB1135" s="217"/>
      <c r="AC1135" s="217"/>
      <c r="AD1135" s="213"/>
    </row>
    <row r="1136" spans="20:30" x14ac:dyDescent="0.2">
      <c r="T1136" s="212"/>
      <c r="U1136" s="213"/>
      <c r="V1136" s="213"/>
      <c r="W1136" s="213"/>
      <c r="X1136" s="214"/>
      <c r="Y1136" s="214"/>
      <c r="Z1136" s="214"/>
      <c r="AA1136" s="217"/>
      <c r="AB1136" s="217"/>
      <c r="AC1136" s="217"/>
      <c r="AD1136" s="213"/>
    </row>
    <row r="1137" spans="20:30" x14ac:dyDescent="0.2">
      <c r="T1137" s="212"/>
      <c r="U1137" s="213"/>
      <c r="V1137" s="213"/>
      <c r="W1137" s="213"/>
      <c r="X1137" s="214"/>
      <c r="Y1137" s="214"/>
      <c r="Z1137" s="214"/>
      <c r="AA1137" s="217"/>
      <c r="AB1137" s="217"/>
      <c r="AC1137" s="217"/>
      <c r="AD1137" s="213"/>
    </row>
    <row r="1138" spans="20:30" x14ac:dyDescent="0.2">
      <c r="T1138" s="212"/>
      <c r="U1138" s="213"/>
      <c r="V1138" s="213"/>
      <c r="W1138" s="213"/>
      <c r="X1138" s="214"/>
      <c r="Y1138" s="214"/>
      <c r="Z1138" s="214"/>
      <c r="AA1138" s="217"/>
      <c r="AB1138" s="217"/>
      <c r="AC1138" s="217"/>
      <c r="AD1138" s="213"/>
    </row>
    <row r="1139" spans="20:30" x14ac:dyDescent="0.2">
      <c r="T1139" s="212"/>
      <c r="U1139" s="213"/>
      <c r="V1139" s="213"/>
      <c r="W1139" s="213"/>
      <c r="X1139" s="214"/>
      <c r="Y1139" s="214"/>
      <c r="Z1139" s="214"/>
      <c r="AA1139" s="217"/>
      <c r="AB1139" s="217"/>
      <c r="AC1139" s="217"/>
      <c r="AD1139" s="213"/>
    </row>
    <row r="1140" spans="20:30" x14ac:dyDescent="0.2">
      <c r="T1140" s="212"/>
      <c r="U1140" s="213"/>
      <c r="V1140" s="213"/>
      <c r="W1140" s="213"/>
      <c r="X1140" s="214"/>
      <c r="Y1140" s="214"/>
      <c r="Z1140" s="214"/>
      <c r="AA1140" s="217"/>
      <c r="AB1140" s="217"/>
      <c r="AC1140" s="217"/>
      <c r="AD1140" s="213"/>
    </row>
    <row r="1141" spans="20:30" x14ac:dyDescent="0.2">
      <c r="T1141" s="212"/>
      <c r="U1141" s="213"/>
      <c r="V1141" s="213"/>
      <c r="W1141" s="213"/>
      <c r="X1141" s="214"/>
      <c r="Y1141" s="214"/>
      <c r="Z1141" s="214"/>
      <c r="AA1141" s="217"/>
      <c r="AB1141" s="217"/>
      <c r="AC1141" s="217"/>
      <c r="AD1141" s="213"/>
    </row>
    <row r="1142" spans="20:30" x14ac:dyDescent="0.2">
      <c r="T1142" s="212"/>
      <c r="U1142" s="213"/>
      <c r="V1142" s="213"/>
      <c r="W1142" s="213"/>
      <c r="X1142" s="214"/>
      <c r="Y1142" s="214"/>
      <c r="Z1142" s="214"/>
      <c r="AA1142" s="217"/>
      <c r="AB1142" s="217"/>
      <c r="AC1142" s="217"/>
      <c r="AD1142" s="213"/>
    </row>
    <row r="1143" spans="20:30" x14ac:dyDescent="0.2">
      <c r="T1143" s="212"/>
      <c r="U1143" s="213"/>
      <c r="V1143" s="213"/>
      <c r="W1143" s="213"/>
      <c r="X1143" s="214"/>
      <c r="Y1143" s="214"/>
      <c r="Z1143" s="214"/>
      <c r="AA1143" s="217"/>
      <c r="AB1143" s="217"/>
      <c r="AC1143" s="217"/>
      <c r="AD1143" s="213"/>
    </row>
    <row r="1144" spans="20:30" x14ac:dyDescent="0.2">
      <c r="T1144" s="212"/>
      <c r="U1144" s="213"/>
      <c r="V1144" s="213"/>
      <c r="W1144" s="213"/>
      <c r="X1144" s="214"/>
      <c r="Y1144" s="214"/>
      <c r="Z1144" s="214"/>
      <c r="AA1144" s="217"/>
      <c r="AB1144" s="217"/>
      <c r="AC1144" s="217"/>
      <c r="AD1144" s="213"/>
    </row>
    <row r="1145" spans="20:30" x14ac:dyDescent="0.2">
      <c r="T1145" s="212"/>
      <c r="U1145" s="213"/>
      <c r="V1145" s="213"/>
      <c r="W1145" s="213"/>
      <c r="X1145" s="214"/>
      <c r="Y1145" s="214"/>
      <c r="Z1145" s="214"/>
      <c r="AA1145" s="217"/>
      <c r="AB1145" s="217"/>
      <c r="AC1145" s="217"/>
      <c r="AD1145" s="213"/>
    </row>
    <row r="1146" spans="20:30" x14ac:dyDescent="0.2">
      <c r="T1146" s="212"/>
      <c r="U1146" s="213"/>
      <c r="V1146" s="213"/>
      <c r="W1146" s="213"/>
      <c r="X1146" s="214"/>
      <c r="Y1146" s="214"/>
      <c r="Z1146" s="214"/>
      <c r="AA1146" s="217"/>
      <c r="AB1146" s="217"/>
      <c r="AC1146" s="217"/>
      <c r="AD1146" s="213"/>
    </row>
    <row r="1147" spans="20:30" x14ac:dyDescent="0.2">
      <c r="T1147" s="212"/>
      <c r="U1147" s="213"/>
      <c r="V1147" s="213"/>
      <c r="W1147" s="213"/>
      <c r="X1147" s="214"/>
      <c r="Y1147" s="214"/>
      <c r="Z1147" s="214"/>
      <c r="AA1147" s="217"/>
      <c r="AB1147" s="217"/>
      <c r="AC1147" s="217"/>
      <c r="AD1147" s="213"/>
    </row>
    <row r="1148" spans="20:30" x14ac:dyDescent="0.2">
      <c r="T1148" s="212"/>
      <c r="U1148" s="213"/>
      <c r="V1148" s="213"/>
      <c r="W1148" s="213"/>
      <c r="X1148" s="214"/>
      <c r="Y1148" s="214"/>
      <c r="Z1148" s="214"/>
      <c r="AA1148" s="217"/>
      <c r="AB1148" s="217"/>
      <c r="AC1148" s="217"/>
      <c r="AD1148" s="213"/>
    </row>
    <row r="1149" spans="20:30" x14ac:dyDescent="0.2">
      <c r="T1149" s="212"/>
      <c r="U1149" s="213"/>
      <c r="V1149" s="213"/>
      <c r="W1149" s="213"/>
      <c r="X1149" s="214"/>
      <c r="Y1149" s="214"/>
      <c r="Z1149" s="214"/>
      <c r="AA1149" s="217"/>
      <c r="AB1149" s="217"/>
      <c r="AC1149" s="217"/>
      <c r="AD1149" s="213"/>
    </row>
    <row r="1150" spans="20:30" x14ac:dyDescent="0.2">
      <c r="T1150" s="212"/>
      <c r="U1150" s="213"/>
      <c r="V1150" s="213"/>
      <c r="W1150" s="213"/>
      <c r="X1150" s="214"/>
      <c r="Y1150" s="214"/>
      <c r="Z1150" s="214"/>
      <c r="AA1150" s="217"/>
      <c r="AB1150" s="217"/>
      <c r="AC1150" s="217"/>
      <c r="AD1150" s="213"/>
    </row>
    <row r="1151" spans="20:30" x14ac:dyDescent="0.2">
      <c r="T1151" s="212"/>
      <c r="U1151" s="213"/>
      <c r="V1151" s="213"/>
      <c r="W1151" s="213"/>
      <c r="X1151" s="214"/>
      <c r="Y1151" s="214"/>
      <c r="Z1151" s="214"/>
      <c r="AA1151" s="217"/>
      <c r="AB1151" s="217"/>
      <c r="AC1151" s="217"/>
      <c r="AD1151" s="213"/>
    </row>
    <row r="1152" spans="20:30" x14ac:dyDescent="0.2">
      <c r="T1152" s="212"/>
      <c r="U1152" s="213"/>
      <c r="V1152" s="213"/>
      <c r="W1152" s="213"/>
      <c r="X1152" s="214"/>
      <c r="Y1152" s="214"/>
      <c r="Z1152" s="214"/>
      <c r="AA1152" s="217"/>
      <c r="AB1152" s="217"/>
      <c r="AC1152" s="217"/>
      <c r="AD1152" s="213"/>
    </row>
    <row r="1153" spans="20:30" x14ac:dyDescent="0.2">
      <c r="T1153" s="212"/>
      <c r="U1153" s="213"/>
      <c r="V1153" s="213"/>
      <c r="W1153" s="213"/>
      <c r="X1153" s="214"/>
      <c r="Y1153" s="214"/>
      <c r="Z1153" s="214"/>
      <c r="AA1153" s="217"/>
      <c r="AB1153" s="217"/>
      <c r="AC1153" s="217"/>
      <c r="AD1153" s="213"/>
    </row>
    <row r="1154" spans="20:30" x14ac:dyDescent="0.2">
      <c r="T1154" s="212"/>
      <c r="U1154" s="213"/>
      <c r="V1154" s="213"/>
      <c r="W1154" s="213"/>
      <c r="X1154" s="214"/>
      <c r="Y1154" s="214"/>
      <c r="Z1154" s="214"/>
      <c r="AA1154" s="217"/>
      <c r="AB1154" s="217"/>
      <c r="AC1154" s="217"/>
      <c r="AD1154" s="213"/>
    </row>
    <row r="1155" spans="20:30" x14ac:dyDescent="0.2">
      <c r="T1155" s="212"/>
      <c r="U1155" s="213"/>
      <c r="V1155" s="213"/>
      <c r="W1155" s="213"/>
      <c r="X1155" s="214"/>
      <c r="Y1155" s="214"/>
      <c r="Z1155" s="214"/>
      <c r="AA1155" s="217"/>
      <c r="AB1155" s="217"/>
      <c r="AC1155" s="217"/>
      <c r="AD1155" s="213"/>
    </row>
    <row r="1156" spans="20:30" x14ac:dyDescent="0.2">
      <c r="T1156" s="212"/>
      <c r="U1156" s="213"/>
      <c r="V1156" s="213"/>
      <c r="W1156" s="213"/>
      <c r="X1156" s="214"/>
      <c r="Y1156" s="214"/>
      <c r="Z1156" s="214"/>
      <c r="AA1156" s="217"/>
      <c r="AB1156" s="217"/>
      <c r="AC1156" s="217"/>
      <c r="AD1156" s="213"/>
    </row>
    <row r="1157" spans="20:30" x14ac:dyDescent="0.2">
      <c r="T1157" s="212"/>
      <c r="U1157" s="213"/>
      <c r="V1157" s="213"/>
      <c r="W1157" s="213"/>
      <c r="X1157" s="214"/>
      <c r="Y1157" s="214"/>
      <c r="Z1157" s="214"/>
      <c r="AA1157" s="217"/>
      <c r="AB1157" s="217"/>
      <c r="AC1157" s="217"/>
      <c r="AD1157" s="213"/>
    </row>
    <row r="1158" spans="20:30" x14ac:dyDescent="0.2">
      <c r="T1158" s="212"/>
      <c r="U1158" s="213"/>
      <c r="V1158" s="213"/>
      <c r="W1158" s="213"/>
      <c r="X1158" s="214"/>
      <c r="Y1158" s="214"/>
      <c r="Z1158" s="214"/>
      <c r="AA1158" s="217"/>
      <c r="AB1158" s="217"/>
      <c r="AC1158" s="217"/>
      <c r="AD1158" s="213"/>
    </row>
    <row r="1159" spans="20:30" x14ac:dyDescent="0.2">
      <c r="T1159" s="212"/>
      <c r="U1159" s="213"/>
      <c r="V1159" s="213"/>
      <c r="W1159" s="213"/>
      <c r="X1159" s="214"/>
      <c r="Y1159" s="214"/>
      <c r="Z1159" s="214"/>
      <c r="AA1159" s="217"/>
      <c r="AB1159" s="217"/>
      <c r="AC1159" s="217"/>
      <c r="AD1159" s="213"/>
    </row>
    <row r="1160" spans="20:30" x14ac:dyDescent="0.2">
      <c r="T1160" s="212"/>
      <c r="U1160" s="213"/>
      <c r="V1160" s="213"/>
      <c r="W1160" s="213"/>
      <c r="X1160" s="214"/>
      <c r="Y1160" s="214"/>
      <c r="Z1160" s="214"/>
      <c r="AA1160" s="217"/>
      <c r="AB1160" s="217"/>
      <c r="AC1160" s="217"/>
      <c r="AD1160" s="213"/>
    </row>
    <row r="1161" spans="20:30" x14ac:dyDescent="0.2">
      <c r="T1161" s="212"/>
      <c r="U1161" s="213"/>
      <c r="V1161" s="213"/>
      <c r="W1161" s="213"/>
      <c r="X1161" s="214"/>
      <c r="Y1161" s="214"/>
      <c r="Z1161" s="214"/>
      <c r="AA1161" s="217"/>
      <c r="AB1161" s="217"/>
      <c r="AC1161" s="217"/>
      <c r="AD1161" s="213"/>
    </row>
    <row r="1162" spans="20:30" x14ac:dyDescent="0.2">
      <c r="T1162" s="212"/>
      <c r="U1162" s="213"/>
      <c r="V1162" s="213"/>
      <c r="W1162" s="213"/>
      <c r="X1162" s="214"/>
      <c r="Y1162" s="214"/>
      <c r="Z1162" s="214"/>
      <c r="AA1162" s="217"/>
      <c r="AB1162" s="217"/>
      <c r="AC1162" s="217"/>
      <c r="AD1162" s="213"/>
    </row>
    <row r="1163" spans="20:30" x14ac:dyDescent="0.2">
      <c r="T1163" s="212"/>
      <c r="U1163" s="213"/>
      <c r="V1163" s="213"/>
      <c r="W1163" s="213"/>
      <c r="X1163" s="214"/>
      <c r="Y1163" s="214"/>
      <c r="Z1163" s="214"/>
      <c r="AA1163" s="217"/>
      <c r="AB1163" s="217"/>
      <c r="AC1163" s="217"/>
      <c r="AD1163" s="213"/>
    </row>
    <row r="1164" spans="20:30" x14ac:dyDescent="0.2">
      <c r="T1164" s="212"/>
      <c r="U1164" s="213"/>
      <c r="V1164" s="213"/>
      <c r="W1164" s="213"/>
      <c r="X1164" s="214"/>
      <c r="Y1164" s="214"/>
      <c r="Z1164" s="214"/>
      <c r="AA1164" s="217"/>
      <c r="AB1164" s="217"/>
      <c r="AC1164" s="217"/>
      <c r="AD1164" s="213"/>
    </row>
    <row r="1165" spans="20:30" x14ac:dyDescent="0.2">
      <c r="T1165" s="212"/>
      <c r="U1165" s="213"/>
      <c r="V1165" s="213"/>
      <c r="W1165" s="213"/>
      <c r="X1165" s="214"/>
      <c r="Y1165" s="214"/>
      <c r="Z1165" s="214"/>
      <c r="AA1165" s="217"/>
      <c r="AB1165" s="217"/>
      <c r="AC1165" s="217"/>
      <c r="AD1165" s="213"/>
    </row>
    <row r="1166" spans="20:30" x14ac:dyDescent="0.2">
      <c r="T1166" s="212"/>
      <c r="U1166" s="213"/>
      <c r="V1166" s="213"/>
      <c r="W1166" s="213"/>
      <c r="X1166" s="214"/>
      <c r="Y1166" s="214"/>
      <c r="Z1166" s="214"/>
      <c r="AA1166" s="217"/>
      <c r="AB1166" s="217"/>
      <c r="AC1166" s="217"/>
      <c r="AD1166" s="213"/>
    </row>
    <row r="1167" spans="20:30" x14ac:dyDescent="0.2">
      <c r="T1167" s="212"/>
      <c r="U1167" s="213"/>
      <c r="V1167" s="213"/>
      <c r="W1167" s="213"/>
      <c r="X1167" s="214"/>
      <c r="Y1167" s="214"/>
      <c r="Z1167" s="214"/>
      <c r="AA1167" s="217"/>
      <c r="AB1167" s="217"/>
      <c r="AC1167" s="217"/>
      <c r="AD1167" s="213"/>
    </row>
    <row r="1168" spans="20:30" x14ac:dyDescent="0.2">
      <c r="T1168" s="212"/>
      <c r="U1168" s="213"/>
      <c r="V1168" s="213"/>
      <c r="W1168" s="213"/>
      <c r="X1168" s="214"/>
      <c r="Y1168" s="214"/>
      <c r="Z1168" s="214"/>
      <c r="AA1168" s="217"/>
      <c r="AB1168" s="217"/>
      <c r="AC1168" s="217"/>
      <c r="AD1168" s="213"/>
    </row>
    <row r="1169" spans="20:30" x14ac:dyDescent="0.2">
      <c r="T1169" s="212"/>
      <c r="U1169" s="213"/>
      <c r="V1169" s="213"/>
      <c r="W1169" s="213"/>
      <c r="X1169" s="214"/>
      <c r="Y1169" s="214"/>
      <c r="Z1169" s="214"/>
      <c r="AA1169" s="217"/>
      <c r="AB1169" s="217"/>
      <c r="AC1169" s="217"/>
      <c r="AD1169" s="213"/>
    </row>
    <row r="1170" spans="20:30" x14ac:dyDescent="0.2">
      <c r="T1170" s="212"/>
      <c r="U1170" s="213"/>
      <c r="V1170" s="213"/>
      <c r="W1170" s="213"/>
      <c r="X1170" s="214"/>
      <c r="Y1170" s="214"/>
      <c r="Z1170" s="214"/>
      <c r="AA1170" s="217"/>
      <c r="AB1170" s="217"/>
      <c r="AC1170" s="217"/>
      <c r="AD1170" s="213"/>
    </row>
    <row r="1171" spans="20:30" x14ac:dyDescent="0.2">
      <c r="T1171" s="212"/>
      <c r="U1171" s="213"/>
      <c r="V1171" s="213"/>
      <c r="W1171" s="213"/>
      <c r="X1171" s="214"/>
      <c r="Y1171" s="214"/>
      <c r="Z1171" s="214"/>
      <c r="AA1171" s="217"/>
      <c r="AB1171" s="217"/>
      <c r="AC1171" s="217"/>
      <c r="AD1171" s="213"/>
    </row>
    <row r="1172" spans="20:30" x14ac:dyDescent="0.2">
      <c r="T1172" s="212"/>
      <c r="U1172" s="213"/>
      <c r="V1172" s="213"/>
      <c r="W1172" s="213"/>
      <c r="X1172" s="214"/>
      <c r="Y1172" s="214"/>
      <c r="Z1172" s="214"/>
      <c r="AA1172" s="217"/>
      <c r="AB1172" s="217"/>
      <c r="AC1172" s="217"/>
      <c r="AD1172" s="213"/>
    </row>
    <row r="1173" spans="20:30" x14ac:dyDescent="0.2">
      <c r="T1173" s="212"/>
      <c r="U1173" s="213"/>
      <c r="V1173" s="213"/>
      <c r="W1173" s="213"/>
      <c r="X1173" s="214"/>
      <c r="Y1173" s="214"/>
      <c r="Z1173" s="214"/>
      <c r="AA1173" s="217"/>
      <c r="AB1173" s="217"/>
      <c r="AC1173" s="217"/>
      <c r="AD1173" s="213"/>
    </row>
    <row r="1174" spans="20:30" x14ac:dyDescent="0.2">
      <c r="T1174" s="212"/>
      <c r="U1174" s="213"/>
      <c r="V1174" s="213"/>
      <c r="W1174" s="213"/>
      <c r="X1174" s="214"/>
      <c r="Y1174" s="214"/>
      <c r="Z1174" s="214"/>
      <c r="AA1174" s="217"/>
      <c r="AB1174" s="217"/>
      <c r="AC1174" s="217"/>
      <c r="AD1174" s="213"/>
    </row>
    <row r="1175" spans="20:30" x14ac:dyDescent="0.2">
      <c r="T1175" s="212"/>
      <c r="U1175" s="213"/>
      <c r="V1175" s="213"/>
      <c r="W1175" s="213"/>
      <c r="X1175" s="214"/>
      <c r="Y1175" s="214"/>
      <c r="Z1175" s="214"/>
      <c r="AA1175" s="217"/>
      <c r="AB1175" s="217"/>
      <c r="AC1175" s="217"/>
      <c r="AD1175" s="213"/>
    </row>
    <row r="1176" spans="20:30" x14ac:dyDescent="0.2">
      <c r="T1176" s="212"/>
      <c r="U1176" s="213"/>
      <c r="V1176" s="213"/>
      <c r="W1176" s="213"/>
      <c r="X1176" s="214"/>
      <c r="Y1176" s="214"/>
      <c r="Z1176" s="214"/>
      <c r="AA1176" s="217"/>
      <c r="AB1176" s="217"/>
      <c r="AC1176" s="217"/>
      <c r="AD1176" s="213"/>
    </row>
    <row r="1177" spans="20:30" x14ac:dyDescent="0.2">
      <c r="T1177" s="212"/>
      <c r="U1177" s="213"/>
      <c r="V1177" s="213"/>
      <c r="W1177" s="213"/>
      <c r="X1177" s="214"/>
      <c r="Y1177" s="214"/>
      <c r="Z1177" s="214"/>
      <c r="AA1177" s="217"/>
      <c r="AB1177" s="217"/>
      <c r="AC1177" s="217"/>
      <c r="AD1177" s="213"/>
    </row>
    <row r="1178" spans="20:30" x14ac:dyDescent="0.2">
      <c r="T1178" s="212"/>
      <c r="U1178" s="213"/>
      <c r="V1178" s="213"/>
      <c r="W1178" s="213"/>
      <c r="X1178" s="214"/>
      <c r="Y1178" s="214"/>
      <c r="Z1178" s="214"/>
      <c r="AA1178" s="217"/>
      <c r="AB1178" s="217"/>
      <c r="AC1178" s="217"/>
      <c r="AD1178" s="213"/>
    </row>
    <row r="1179" spans="20:30" x14ac:dyDescent="0.2">
      <c r="T1179" s="212"/>
      <c r="U1179" s="213"/>
      <c r="V1179" s="213"/>
      <c r="W1179" s="213"/>
      <c r="X1179" s="214"/>
      <c r="Y1179" s="214"/>
      <c r="Z1179" s="214"/>
      <c r="AA1179" s="217"/>
      <c r="AB1179" s="217"/>
      <c r="AC1179" s="217"/>
      <c r="AD1179" s="213"/>
    </row>
    <row r="1180" spans="20:30" x14ac:dyDescent="0.2">
      <c r="T1180" s="212"/>
      <c r="U1180" s="213"/>
      <c r="V1180" s="213"/>
      <c r="W1180" s="213"/>
      <c r="X1180" s="214"/>
      <c r="Y1180" s="214"/>
      <c r="Z1180" s="214"/>
      <c r="AA1180" s="217"/>
      <c r="AB1180" s="217"/>
      <c r="AC1180" s="217"/>
      <c r="AD1180" s="213"/>
    </row>
    <row r="1181" spans="20:30" x14ac:dyDescent="0.2">
      <c r="T1181" s="212"/>
      <c r="U1181" s="213"/>
      <c r="V1181" s="213"/>
      <c r="W1181" s="213"/>
      <c r="X1181" s="214"/>
      <c r="Y1181" s="214"/>
      <c r="Z1181" s="214"/>
      <c r="AA1181" s="217"/>
      <c r="AB1181" s="217"/>
      <c r="AC1181" s="217"/>
      <c r="AD1181" s="213"/>
    </row>
    <row r="1182" spans="20:30" x14ac:dyDescent="0.2">
      <c r="T1182" s="212"/>
      <c r="U1182" s="213"/>
      <c r="V1182" s="213"/>
      <c r="W1182" s="213"/>
      <c r="X1182" s="214"/>
      <c r="Y1182" s="214"/>
      <c r="Z1182" s="214"/>
      <c r="AA1182" s="217"/>
      <c r="AB1182" s="217"/>
      <c r="AC1182" s="217"/>
      <c r="AD1182" s="213"/>
    </row>
    <row r="1183" spans="20:30" x14ac:dyDescent="0.2">
      <c r="T1183" s="212"/>
      <c r="U1183" s="213"/>
      <c r="V1183" s="213"/>
      <c r="W1183" s="213"/>
      <c r="X1183" s="214"/>
      <c r="Y1183" s="214"/>
      <c r="Z1183" s="214"/>
      <c r="AA1183" s="217"/>
      <c r="AB1183" s="217"/>
      <c r="AC1183" s="217"/>
      <c r="AD1183" s="213"/>
    </row>
    <row r="1184" spans="20:30" x14ac:dyDescent="0.2">
      <c r="T1184" s="212"/>
      <c r="U1184" s="213"/>
      <c r="V1184" s="213"/>
      <c r="W1184" s="213"/>
      <c r="X1184" s="214"/>
      <c r="Y1184" s="214"/>
      <c r="Z1184" s="214"/>
      <c r="AA1184" s="217"/>
      <c r="AB1184" s="217"/>
      <c r="AC1184" s="217"/>
      <c r="AD1184" s="213"/>
    </row>
    <row r="1185" spans="20:30" x14ac:dyDescent="0.2">
      <c r="T1185" s="212"/>
      <c r="U1185" s="213"/>
      <c r="V1185" s="213"/>
      <c r="W1185" s="213"/>
      <c r="X1185" s="214"/>
      <c r="Y1185" s="214"/>
      <c r="Z1185" s="214"/>
      <c r="AA1185" s="217"/>
      <c r="AB1185" s="217"/>
      <c r="AC1185" s="217"/>
      <c r="AD1185" s="213"/>
    </row>
    <row r="1186" spans="20:30" x14ac:dyDescent="0.2">
      <c r="T1186" s="212"/>
      <c r="U1186" s="213"/>
      <c r="V1186" s="213"/>
      <c r="W1186" s="213"/>
      <c r="X1186" s="214"/>
      <c r="Y1186" s="214"/>
      <c r="Z1186" s="214"/>
      <c r="AA1186" s="217"/>
      <c r="AB1186" s="217"/>
      <c r="AC1186" s="217"/>
      <c r="AD1186" s="213"/>
    </row>
    <row r="1187" spans="20:30" x14ac:dyDescent="0.2">
      <c r="T1187" s="212"/>
      <c r="U1187" s="213"/>
      <c r="V1187" s="213"/>
      <c r="W1187" s="213"/>
      <c r="X1187" s="214"/>
      <c r="Y1187" s="214"/>
      <c r="Z1187" s="214"/>
      <c r="AA1187" s="217"/>
      <c r="AB1187" s="217"/>
      <c r="AC1187" s="217"/>
      <c r="AD1187" s="213"/>
    </row>
    <row r="1188" spans="20:30" x14ac:dyDescent="0.2">
      <c r="T1188" s="212"/>
      <c r="U1188" s="213"/>
      <c r="V1188" s="213"/>
      <c r="W1188" s="213"/>
      <c r="X1188" s="214"/>
      <c r="Y1188" s="214"/>
      <c r="Z1188" s="214"/>
      <c r="AA1188" s="217"/>
      <c r="AB1188" s="217"/>
      <c r="AC1188" s="217"/>
      <c r="AD1188" s="213"/>
    </row>
    <row r="1189" spans="20:30" x14ac:dyDescent="0.2">
      <c r="T1189" s="212"/>
      <c r="U1189" s="213"/>
      <c r="V1189" s="213"/>
      <c r="W1189" s="213"/>
      <c r="X1189" s="214"/>
      <c r="Y1189" s="214"/>
      <c r="Z1189" s="214"/>
      <c r="AA1189" s="217"/>
      <c r="AB1189" s="217"/>
      <c r="AC1189" s="217"/>
      <c r="AD1189" s="213"/>
    </row>
    <row r="1190" spans="20:30" x14ac:dyDescent="0.2">
      <c r="T1190" s="212"/>
      <c r="U1190" s="213"/>
      <c r="V1190" s="213"/>
      <c r="W1190" s="213"/>
      <c r="X1190" s="214"/>
      <c r="Y1190" s="214"/>
      <c r="Z1190" s="214"/>
      <c r="AA1190" s="217"/>
      <c r="AB1190" s="217"/>
      <c r="AC1190" s="217"/>
      <c r="AD1190" s="213"/>
    </row>
    <row r="1191" spans="20:30" x14ac:dyDescent="0.2">
      <c r="T1191" s="212"/>
      <c r="U1191" s="213"/>
      <c r="V1191" s="213"/>
      <c r="W1191" s="213"/>
      <c r="X1191" s="214"/>
      <c r="Y1191" s="214"/>
      <c r="Z1191" s="214"/>
      <c r="AA1191" s="217"/>
      <c r="AB1191" s="217"/>
      <c r="AC1191" s="217"/>
      <c r="AD1191" s="213"/>
    </row>
    <row r="1192" spans="20:30" x14ac:dyDescent="0.2">
      <c r="T1192" s="212"/>
      <c r="U1192" s="213"/>
      <c r="V1192" s="213"/>
      <c r="W1192" s="213"/>
      <c r="X1192" s="214"/>
      <c r="Y1192" s="214"/>
      <c r="Z1192" s="214"/>
      <c r="AA1192" s="217"/>
      <c r="AB1192" s="217"/>
      <c r="AC1192" s="217"/>
      <c r="AD1192" s="213"/>
    </row>
    <row r="1193" spans="20:30" x14ac:dyDescent="0.2">
      <c r="T1193" s="212"/>
      <c r="U1193" s="213"/>
      <c r="V1193" s="213"/>
      <c r="W1193" s="213"/>
      <c r="X1193" s="214"/>
      <c r="Y1193" s="214"/>
      <c r="Z1193" s="214"/>
      <c r="AA1193" s="217"/>
      <c r="AB1193" s="217"/>
      <c r="AC1193" s="217"/>
      <c r="AD1193" s="213"/>
    </row>
    <row r="1194" spans="20:30" x14ac:dyDescent="0.2">
      <c r="T1194" s="212"/>
      <c r="U1194" s="213"/>
      <c r="V1194" s="213"/>
      <c r="W1194" s="213"/>
      <c r="X1194" s="214"/>
      <c r="Y1194" s="214"/>
      <c r="Z1194" s="214"/>
      <c r="AA1194" s="217"/>
      <c r="AB1194" s="217"/>
      <c r="AC1194" s="217"/>
      <c r="AD1194" s="213"/>
    </row>
    <row r="1195" spans="20:30" x14ac:dyDescent="0.2">
      <c r="T1195" s="212"/>
      <c r="U1195" s="213"/>
      <c r="V1195" s="213"/>
      <c r="W1195" s="213"/>
      <c r="X1195" s="214"/>
      <c r="Y1195" s="214"/>
      <c r="Z1195" s="214"/>
      <c r="AA1195" s="217"/>
      <c r="AB1195" s="217"/>
      <c r="AC1195" s="217"/>
      <c r="AD1195" s="213"/>
    </row>
    <row r="1196" spans="20:30" x14ac:dyDescent="0.2">
      <c r="T1196" s="212"/>
      <c r="U1196" s="213"/>
      <c r="V1196" s="213"/>
      <c r="W1196" s="213"/>
      <c r="X1196" s="214"/>
      <c r="Y1196" s="214"/>
      <c r="Z1196" s="214"/>
      <c r="AA1196" s="217"/>
      <c r="AB1196" s="217"/>
      <c r="AC1196" s="217"/>
      <c r="AD1196" s="213"/>
    </row>
    <row r="1197" spans="20:30" x14ac:dyDescent="0.2">
      <c r="T1197" s="212"/>
      <c r="U1197" s="213"/>
      <c r="V1197" s="213"/>
      <c r="W1197" s="213"/>
      <c r="X1197" s="214"/>
      <c r="Y1197" s="214"/>
      <c r="Z1197" s="214"/>
      <c r="AA1197" s="217"/>
      <c r="AB1197" s="217"/>
      <c r="AC1197" s="217"/>
      <c r="AD1197" s="213"/>
    </row>
    <row r="1198" spans="20:30" x14ac:dyDescent="0.2">
      <c r="T1198" s="212"/>
      <c r="U1198" s="213"/>
      <c r="V1198" s="213"/>
      <c r="W1198" s="213"/>
      <c r="X1198" s="214"/>
      <c r="Y1198" s="214"/>
      <c r="Z1198" s="214"/>
      <c r="AA1198" s="217"/>
      <c r="AB1198" s="217"/>
      <c r="AC1198" s="217"/>
      <c r="AD1198" s="213"/>
    </row>
    <row r="1199" spans="20:30" x14ac:dyDescent="0.2">
      <c r="T1199" s="212"/>
      <c r="U1199" s="213"/>
      <c r="V1199" s="213"/>
      <c r="W1199" s="213"/>
      <c r="X1199" s="214"/>
      <c r="Y1199" s="214"/>
      <c r="Z1199" s="214"/>
      <c r="AA1199" s="217"/>
      <c r="AB1199" s="217"/>
      <c r="AC1199" s="217"/>
      <c r="AD1199" s="213"/>
    </row>
    <row r="1200" spans="20:30" x14ac:dyDescent="0.2">
      <c r="T1200" s="212"/>
      <c r="U1200" s="213"/>
      <c r="V1200" s="213"/>
      <c r="W1200" s="213"/>
      <c r="X1200" s="214"/>
      <c r="Y1200" s="214"/>
      <c r="Z1200" s="214"/>
      <c r="AA1200" s="217"/>
      <c r="AB1200" s="217"/>
      <c r="AC1200" s="217"/>
      <c r="AD1200" s="213"/>
    </row>
    <row r="1201" spans="20:30" x14ac:dyDescent="0.2">
      <c r="T1201" s="212"/>
      <c r="U1201" s="213"/>
      <c r="V1201" s="213"/>
      <c r="W1201" s="213"/>
      <c r="X1201" s="214"/>
      <c r="Y1201" s="214"/>
      <c r="Z1201" s="214"/>
      <c r="AA1201" s="217"/>
      <c r="AB1201" s="217"/>
      <c r="AC1201" s="217"/>
      <c r="AD1201" s="213"/>
    </row>
    <row r="1202" spans="20:30" x14ac:dyDescent="0.2">
      <c r="T1202" s="212"/>
      <c r="U1202" s="213"/>
      <c r="V1202" s="213"/>
      <c r="W1202" s="213"/>
      <c r="X1202" s="214"/>
      <c r="Y1202" s="214"/>
      <c r="Z1202" s="214"/>
      <c r="AA1202" s="217"/>
      <c r="AB1202" s="217"/>
      <c r="AC1202" s="217"/>
      <c r="AD1202" s="213"/>
    </row>
    <row r="1203" spans="20:30" x14ac:dyDescent="0.2">
      <c r="T1203" s="212"/>
      <c r="U1203" s="213"/>
      <c r="V1203" s="213"/>
      <c r="W1203" s="213"/>
      <c r="X1203" s="214"/>
      <c r="Y1203" s="214"/>
      <c r="Z1203" s="214"/>
      <c r="AA1203" s="217"/>
      <c r="AB1203" s="217"/>
      <c r="AC1203" s="217"/>
      <c r="AD1203" s="213"/>
    </row>
    <row r="1204" spans="20:30" x14ac:dyDescent="0.2">
      <c r="T1204" s="212"/>
      <c r="U1204" s="213"/>
      <c r="V1204" s="213"/>
      <c r="W1204" s="213"/>
      <c r="X1204" s="214"/>
      <c r="Y1204" s="214"/>
      <c r="Z1204" s="214"/>
      <c r="AA1204" s="217"/>
      <c r="AB1204" s="217"/>
      <c r="AC1204" s="217"/>
      <c r="AD1204" s="213"/>
    </row>
    <row r="1205" spans="20:30" x14ac:dyDescent="0.2">
      <c r="T1205" s="212"/>
      <c r="U1205" s="213"/>
      <c r="V1205" s="213"/>
      <c r="W1205" s="213"/>
      <c r="X1205" s="214"/>
      <c r="Y1205" s="214"/>
      <c r="Z1205" s="214"/>
      <c r="AA1205" s="217"/>
      <c r="AB1205" s="217"/>
      <c r="AC1205" s="217"/>
      <c r="AD1205" s="213"/>
    </row>
    <row r="1206" spans="20:30" x14ac:dyDescent="0.2">
      <c r="T1206" s="212"/>
      <c r="U1206" s="213"/>
      <c r="V1206" s="213"/>
      <c r="W1206" s="213"/>
      <c r="X1206" s="214"/>
      <c r="Y1206" s="214"/>
      <c r="Z1206" s="214"/>
      <c r="AA1206" s="217"/>
      <c r="AB1206" s="217"/>
      <c r="AC1206" s="217"/>
      <c r="AD1206" s="213"/>
    </row>
    <row r="1207" spans="20:30" x14ac:dyDescent="0.2">
      <c r="T1207" s="212"/>
      <c r="U1207" s="213"/>
      <c r="V1207" s="213"/>
      <c r="W1207" s="213"/>
      <c r="X1207" s="214"/>
      <c r="Y1207" s="214"/>
      <c r="Z1207" s="214"/>
      <c r="AA1207" s="217"/>
      <c r="AB1207" s="217"/>
      <c r="AC1207" s="217"/>
      <c r="AD1207" s="213"/>
    </row>
    <row r="1208" spans="20:30" x14ac:dyDescent="0.2">
      <c r="T1208" s="212"/>
      <c r="U1208" s="213"/>
      <c r="V1208" s="213"/>
      <c r="W1208" s="213"/>
      <c r="X1208" s="214"/>
      <c r="Y1208" s="214"/>
      <c r="Z1208" s="214"/>
      <c r="AA1208" s="217"/>
      <c r="AB1208" s="217"/>
      <c r="AC1208" s="217"/>
      <c r="AD1208" s="213"/>
    </row>
    <row r="1209" spans="20:30" x14ac:dyDescent="0.2">
      <c r="T1209" s="212"/>
      <c r="U1209" s="213"/>
      <c r="V1209" s="213"/>
      <c r="W1209" s="213"/>
      <c r="X1209" s="214"/>
      <c r="Y1209" s="214"/>
      <c r="Z1209" s="214"/>
      <c r="AA1209" s="217"/>
      <c r="AB1209" s="217"/>
      <c r="AC1209" s="217"/>
      <c r="AD1209" s="213"/>
    </row>
    <row r="1210" spans="20:30" x14ac:dyDescent="0.2">
      <c r="T1210" s="212"/>
      <c r="U1210" s="213"/>
      <c r="V1210" s="213"/>
      <c r="W1210" s="213"/>
      <c r="X1210" s="214"/>
      <c r="Y1210" s="214"/>
      <c r="Z1210" s="214"/>
      <c r="AA1210" s="217"/>
      <c r="AB1210" s="217"/>
      <c r="AC1210" s="217"/>
      <c r="AD1210" s="213"/>
    </row>
    <row r="1211" spans="20:30" x14ac:dyDescent="0.2">
      <c r="T1211" s="212"/>
      <c r="U1211" s="213"/>
      <c r="V1211" s="213"/>
      <c r="W1211" s="213"/>
      <c r="X1211" s="214"/>
      <c r="Y1211" s="214"/>
      <c r="Z1211" s="214"/>
      <c r="AA1211" s="217"/>
      <c r="AB1211" s="217"/>
      <c r="AC1211" s="217"/>
      <c r="AD1211" s="213"/>
    </row>
    <row r="1212" spans="20:30" x14ac:dyDescent="0.2">
      <c r="T1212" s="212"/>
      <c r="U1212" s="213"/>
      <c r="V1212" s="213"/>
      <c r="W1212" s="213"/>
      <c r="X1212" s="214"/>
      <c r="Y1212" s="214"/>
      <c r="Z1212" s="214"/>
      <c r="AA1212" s="217"/>
      <c r="AB1212" s="217"/>
      <c r="AC1212" s="217"/>
      <c r="AD1212" s="213"/>
    </row>
    <row r="1213" spans="20:30" x14ac:dyDescent="0.2">
      <c r="T1213" s="212"/>
      <c r="U1213" s="213"/>
      <c r="V1213" s="213"/>
      <c r="W1213" s="213"/>
      <c r="X1213" s="214"/>
      <c r="Y1213" s="214"/>
      <c r="Z1213" s="214"/>
      <c r="AA1213" s="217"/>
      <c r="AB1213" s="217"/>
      <c r="AC1213" s="217"/>
      <c r="AD1213" s="213"/>
    </row>
    <row r="1214" spans="20:30" x14ac:dyDescent="0.2">
      <c r="T1214" s="212"/>
      <c r="U1214" s="213"/>
      <c r="V1214" s="213"/>
      <c r="W1214" s="213"/>
      <c r="X1214" s="214"/>
      <c r="Y1214" s="214"/>
      <c r="Z1214" s="214"/>
      <c r="AA1214" s="217"/>
      <c r="AB1214" s="217"/>
      <c r="AC1214" s="217"/>
      <c r="AD1214" s="213"/>
    </row>
    <row r="1215" spans="20:30" x14ac:dyDescent="0.2">
      <c r="T1215" s="212"/>
      <c r="U1215" s="213"/>
      <c r="V1215" s="213"/>
      <c r="W1215" s="213"/>
      <c r="X1215" s="214"/>
      <c r="Y1215" s="214"/>
      <c r="Z1215" s="214"/>
      <c r="AA1215" s="217"/>
      <c r="AB1215" s="217"/>
      <c r="AC1215" s="217"/>
      <c r="AD1215" s="213"/>
    </row>
    <row r="1216" spans="20:30" x14ac:dyDescent="0.2">
      <c r="T1216" s="212"/>
      <c r="U1216" s="213"/>
      <c r="V1216" s="213"/>
      <c r="W1216" s="213"/>
      <c r="X1216" s="214"/>
      <c r="Y1216" s="214"/>
      <c r="Z1216" s="214"/>
      <c r="AA1216" s="217"/>
      <c r="AB1216" s="217"/>
      <c r="AC1216" s="217"/>
      <c r="AD1216" s="213"/>
    </row>
    <row r="1217" spans="20:30" x14ac:dyDescent="0.2">
      <c r="T1217" s="212"/>
      <c r="U1217" s="213"/>
      <c r="V1217" s="213"/>
      <c r="W1217" s="213"/>
      <c r="X1217" s="214"/>
      <c r="Y1217" s="214"/>
      <c r="Z1217" s="214"/>
      <c r="AA1217" s="217"/>
      <c r="AB1217" s="217"/>
      <c r="AC1217" s="217"/>
      <c r="AD1217" s="213"/>
    </row>
    <row r="1218" spans="20:30" x14ac:dyDescent="0.2">
      <c r="T1218" s="212"/>
      <c r="U1218" s="213"/>
      <c r="V1218" s="213"/>
      <c r="W1218" s="213"/>
      <c r="X1218" s="214"/>
      <c r="Y1218" s="214"/>
      <c r="Z1218" s="214"/>
      <c r="AA1218" s="217"/>
      <c r="AB1218" s="217"/>
      <c r="AC1218" s="217"/>
      <c r="AD1218" s="213"/>
    </row>
    <row r="1219" spans="20:30" x14ac:dyDescent="0.2">
      <c r="T1219" s="212"/>
      <c r="U1219" s="213"/>
      <c r="V1219" s="213"/>
      <c r="W1219" s="213"/>
      <c r="X1219" s="214"/>
      <c r="Y1219" s="214"/>
      <c r="Z1219" s="214"/>
      <c r="AA1219" s="217"/>
      <c r="AB1219" s="217"/>
      <c r="AC1219" s="217"/>
      <c r="AD1219" s="213"/>
    </row>
    <row r="1220" spans="20:30" x14ac:dyDescent="0.2">
      <c r="T1220" s="212"/>
      <c r="U1220" s="213"/>
      <c r="V1220" s="213"/>
      <c r="W1220" s="213"/>
      <c r="X1220" s="214"/>
      <c r="Y1220" s="214"/>
      <c r="Z1220" s="214"/>
      <c r="AA1220" s="217"/>
      <c r="AB1220" s="217"/>
      <c r="AC1220" s="217"/>
      <c r="AD1220" s="213"/>
    </row>
    <row r="1221" spans="20:30" x14ac:dyDescent="0.2">
      <c r="T1221" s="212"/>
      <c r="U1221" s="213"/>
      <c r="V1221" s="213"/>
      <c r="W1221" s="213"/>
      <c r="X1221" s="214"/>
      <c r="Y1221" s="214"/>
      <c r="Z1221" s="214"/>
      <c r="AA1221" s="217"/>
      <c r="AB1221" s="217"/>
      <c r="AC1221" s="217"/>
      <c r="AD1221" s="213"/>
    </row>
    <row r="1222" spans="20:30" x14ac:dyDescent="0.2">
      <c r="T1222" s="212"/>
      <c r="U1222" s="213"/>
      <c r="V1222" s="213"/>
      <c r="W1222" s="213"/>
      <c r="X1222" s="214"/>
      <c r="Y1222" s="214"/>
      <c r="Z1222" s="214"/>
      <c r="AA1222" s="217"/>
      <c r="AB1222" s="217"/>
      <c r="AC1222" s="217"/>
      <c r="AD1222" s="213"/>
    </row>
    <row r="1223" spans="20:30" x14ac:dyDescent="0.2">
      <c r="T1223" s="212"/>
      <c r="U1223" s="213"/>
      <c r="V1223" s="213"/>
      <c r="W1223" s="213"/>
      <c r="X1223" s="214"/>
      <c r="Y1223" s="214"/>
      <c r="Z1223" s="214"/>
      <c r="AA1223" s="217"/>
      <c r="AB1223" s="217"/>
      <c r="AC1223" s="217"/>
      <c r="AD1223" s="213"/>
    </row>
    <row r="1224" spans="20:30" x14ac:dyDescent="0.2">
      <c r="T1224" s="212"/>
      <c r="U1224" s="213"/>
      <c r="V1224" s="213"/>
      <c r="W1224" s="213"/>
      <c r="X1224" s="214"/>
      <c r="Y1224" s="214"/>
      <c r="Z1224" s="214"/>
      <c r="AA1224" s="217"/>
      <c r="AB1224" s="217"/>
      <c r="AC1224" s="217"/>
      <c r="AD1224" s="213"/>
    </row>
    <row r="1225" spans="20:30" x14ac:dyDescent="0.2">
      <c r="T1225" s="212"/>
      <c r="U1225" s="213"/>
      <c r="V1225" s="213"/>
      <c r="W1225" s="213"/>
      <c r="X1225" s="214"/>
      <c r="Y1225" s="214"/>
      <c r="Z1225" s="214"/>
      <c r="AA1225" s="217"/>
      <c r="AB1225" s="217"/>
      <c r="AC1225" s="217"/>
      <c r="AD1225" s="213"/>
    </row>
    <row r="1226" spans="20:30" x14ac:dyDescent="0.2">
      <c r="T1226" s="212"/>
      <c r="U1226" s="213"/>
      <c r="V1226" s="213"/>
      <c r="W1226" s="213"/>
      <c r="X1226" s="214"/>
      <c r="Y1226" s="214"/>
      <c r="Z1226" s="214"/>
      <c r="AA1226" s="217"/>
      <c r="AB1226" s="217"/>
      <c r="AC1226" s="217"/>
      <c r="AD1226" s="213"/>
    </row>
    <row r="1227" spans="20:30" x14ac:dyDescent="0.2">
      <c r="T1227" s="212"/>
      <c r="U1227" s="213"/>
      <c r="V1227" s="213"/>
      <c r="W1227" s="213"/>
      <c r="X1227" s="214"/>
      <c r="Y1227" s="214"/>
      <c r="Z1227" s="214"/>
      <c r="AA1227" s="217"/>
      <c r="AB1227" s="217"/>
      <c r="AC1227" s="217"/>
      <c r="AD1227" s="213"/>
    </row>
    <row r="1228" spans="20:30" x14ac:dyDescent="0.2">
      <c r="T1228" s="212"/>
      <c r="U1228" s="213"/>
      <c r="V1228" s="213"/>
      <c r="W1228" s="213"/>
      <c r="X1228" s="214"/>
      <c r="Y1228" s="214"/>
      <c r="Z1228" s="214"/>
      <c r="AA1228" s="217"/>
      <c r="AB1228" s="217"/>
      <c r="AC1228" s="217"/>
      <c r="AD1228" s="213"/>
    </row>
    <row r="1229" spans="20:30" x14ac:dyDescent="0.2">
      <c r="T1229" s="212"/>
      <c r="U1229" s="213"/>
      <c r="V1229" s="213"/>
      <c r="W1229" s="213"/>
      <c r="X1229" s="214"/>
      <c r="Y1229" s="214"/>
      <c r="Z1229" s="214"/>
      <c r="AA1229" s="217"/>
      <c r="AB1229" s="217"/>
      <c r="AC1229" s="217"/>
      <c r="AD1229" s="213"/>
    </row>
    <row r="1230" spans="20:30" x14ac:dyDescent="0.2">
      <c r="T1230" s="212"/>
      <c r="U1230" s="213"/>
      <c r="V1230" s="213"/>
      <c r="W1230" s="213"/>
      <c r="X1230" s="214"/>
      <c r="Y1230" s="214"/>
      <c r="Z1230" s="214"/>
      <c r="AA1230" s="217"/>
      <c r="AB1230" s="217"/>
      <c r="AC1230" s="217"/>
      <c r="AD1230" s="213"/>
    </row>
    <row r="1231" spans="20:30" x14ac:dyDescent="0.2">
      <c r="T1231" s="212"/>
      <c r="U1231" s="213"/>
      <c r="V1231" s="213"/>
      <c r="W1231" s="213"/>
      <c r="X1231" s="214"/>
      <c r="Y1231" s="214"/>
      <c r="Z1231" s="214"/>
      <c r="AA1231" s="217"/>
      <c r="AB1231" s="217"/>
      <c r="AC1231" s="217"/>
      <c r="AD1231" s="213"/>
    </row>
    <row r="1232" spans="20:30" x14ac:dyDescent="0.2">
      <c r="T1232" s="212"/>
      <c r="U1232" s="213"/>
      <c r="V1232" s="213"/>
      <c r="W1232" s="213"/>
      <c r="X1232" s="214"/>
      <c r="Y1232" s="214"/>
      <c r="Z1232" s="214"/>
      <c r="AA1232" s="217"/>
      <c r="AB1232" s="217"/>
      <c r="AC1232" s="217"/>
      <c r="AD1232" s="213"/>
    </row>
    <row r="1233" spans="20:30" x14ac:dyDescent="0.2">
      <c r="T1233" s="212"/>
      <c r="U1233" s="213"/>
      <c r="V1233" s="213"/>
      <c r="W1233" s="213"/>
      <c r="X1233" s="214"/>
      <c r="Y1233" s="214"/>
      <c r="Z1233" s="214"/>
      <c r="AA1233" s="217"/>
      <c r="AB1233" s="217"/>
      <c r="AC1233" s="217"/>
      <c r="AD1233" s="213"/>
    </row>
    <row r="1234" spans="20:30" x14ac:dyDescent="0.2">
      <c r="T1234" s="212"/>
      <c r="U1234" s="213"/>
      <c r="V1234" s="213"/>
      <c r="W1234" s="213"/>
      <c r="X1234" s="214"/>
      <c r="Y1234" s="214"/>
      <c r="Z1234" s="214"/>
      <c r="AA1234" s="217"/>
      <c r="AB1234" s="217"/>
      <c r="AC1234" s="217"/>
      <c r="AD1234" s="213"/>
    </row>
    <row r="1235" spans="20:30" x14ac:dyDescent="0.2">
      <c r="T1235" s="212"/>
      <c r="U1235" s="213"/>
      <c r="V1235" s="213"/>
      <c r="W1235" s="213"/>
      <c r="X1235" s="214"/>
      <c r="Y1235" s="214"/>
      <c r="Z1235" s="214"/>
      <c r="AA1235" s="217"/>
      <c r="AB1235" s="217"/>
      <c r="AC1235" s="217"/>
      <c r="AD1235" s="213"/>
    </row>
    <row r="1236" spans="20:30" x14ac:dyDescent="0.2">
      <c r="T1236" s="212"/>
      <c r="U1236" s="213"/>
      <c r="V1236" s="213"/>
      <c r="W1236" s="213"/>
      <c r="X1236" s="214"/>
      <c r="Y1236" s="214"/>
      <c r="Z1236" s="214"/>
      <c r="AA1236" s="217"/>
      <c r="AB1236" s="217"/>
      <c r="AC1236" s="217"/>
      <c r="AD1236" s="213"/>
    </row>
    <row r="1237" spans="20:30" x14ac:dyDescent="0.2">
      <c r="T1237" s="212"/>
      <c r="U1237" s="213"/>
      <c r="V1237" s="213"/>
      <c r="W1237" s="213"/>
      <c r="X1237" s="214"/>
      <c r="Y1237" s="214"/>
      <c r="Z1237" s="214"/>
      <c r="AA1237" s="217"/>
      <c r="AB1237" s="217"/>
      <c r="AC1237" s="217"/>
      <c r="AD1237" s="213"/>
    </row>
    <row r="1238" spans="20:30" x14ac:dyDescent="0.2">
      <c r="T1238" s="212"/>
      <c r="U1238" s="213"/>
      <c r="V1238" s="213"/>
      <c r="W1238" s="213"/>
      <c r="X1238" s="214"/>
      <c r="Y1238" s="214"/>
      <c r="Z1238" s="214"/>
      <c r="AA1238" s="217"/>
      <c r="AB1238" s="217"/>
      <c r="AC1238" s="217"/>
      <c r="AD1238" s="213"/>
    </row>
    <row r="1239" spans="20:30" x14ac:dyDescent="0.2">
      <c r="T1239" s="212"/>
      <c r="U1239" s="213"/>
      <c r="V1239" s="213"/>
      <c r="W1239" s="213"/>
      <c r="X1239" s="214"/>
      <c r="Y1239" s="214"/>
      <c r="Z1239" s="214"/>
      <c r="AA1239" s="217"/>
      <c r="AB1239" s="217"/>
      <c r="AC1239" s="217"/>
      <c r="AD1239" s="213"/>
    </row>
    <row r="1240" spans="20:30" x14ac:dyDescent="0.2">
      <c r="T1240" s="212"/>
      <c r="U1240" s="213"/>
      <c r="V1240" s="213"/>
      <c r="W1240" s="213"/>
      <c r="X1240" s="214"/>
      <c r="Y1240" s="214"/>
      <c r="Z1240" s="214"/>
      <c r="AA1240" s="217"/>
      <c r="AB1240" s="217"/>
      <c r="AC1240" s="217"/>
      <c r="AD1240" s="213"/>
    </row>
    <row r="1241" spans="20:30" x14ac:dyDescent="0.2">
      <c r="T1241" s="212"/>
      <c r="U1241" s="213"/>
      <c r="V1241" s="213"/>
      <c r="W1241" s="213"/>
      <c r="X1241" s="214"/>
      <c r="Y1241" s="214"/>
      <c r="Z1241" s="214"/>
      <c r="AA1241" s="217"/>
      <c r="AB1241" s="217"/>
      <c r="AC1241" s="217"/>
      <c r="AD1241" s="213"/>
    </row>
    <row r="1242" spans="20:30" x14ac:dyDescent="0.2">
      <c r="T1242" s="212"/>
      <c r="U1242" s="213"/>
      <c r="V1242" s="213"/>
      <c r="W1242" s="213"/>
      <c r="X1242" s="214"/>
      <c r="Y1242" s="214"/>
      <c r="Z1242" s="214"/>
      <c r="AA1242" s="217"/>
      <c r="AB1242" s="217"/>
      <c r="AC1242" s="217"/>
      <c r="AD1242" s="213"/>
    </row>
    <row r="1243" spans="20:30" x14ac:dyDescent="0.2">
      <c r="T1243" s="212"/>
      <c r="U1243" s="213"/>
      <c r="V1243" s="213"/>
      <c r="W1243" s="213"/>
      <c r="X1243" s="214"/>
      <c r="Y1243" s="214"/>
      <c r="Z1243" s="214"/>
      <c r="AA1243" s="217"/>
      <c r="AB1243" s="217"/>
      <c r="AC1243" s="217"/>
      <c r="AD1243" s="213"/>
    </row>
    <row r="1244" spans="20:30" x14ac:dyDescent="0.2">
      <c r="T1244" s="212"/>
      <c r="U1244" s="213"/>
      <c r="V1244" s="213"/>
      <c r="W1244" s="213"/>
      <c r="X1244" s="214"/>
      <c r="Y1244" s="214"/>
      <c r="Z1244" s="214"/>
      <c r="AA1244" s="217"/>
      <c r="AB1244" s="217"/>
      <c r="AC1244" s="217"/>
      <c r="AD1244" s="213"/>
    </row>
    <row r="1245" spans="20:30" x14ac:dyDescent="0.2">
      <c r="T1245" s="212"/>
      <c r="U1245" s="213"/>
      <c r="V1245" s="213"/>
      <c r="W1245" s="213"/>
      <c r="X1245" s="214"/>
      <c r="Y1245" s="214"/>
      <c r="Z1245" s="214"/>
      <c r="AA1245" s="217"/>
      <c r="AB1245" s="217"/>
      <c r="AC1245" s="217"/>
      <c r="AD1245" s="213"/>
    </row>
    <row r="1246" spans="20:30" x14ac:dyDescent="0.2">
      <c r="T1246" s="212"/>
      <c r="U1246" s="213"/>
      <c r="V1246" s="213"/>
      <c r="W1246" s="213"/>
      <c r="X1246" s="214"/>
      <c r="Y1246" s="214"/>
      <c r="Z1246" s="214"/>
      <c r="AA1246" s="217"/>
      <c r="AB1246" s="217"/>
      <c r="AC1246" s="217"/>
      <c r="AD1246" s="213"/>
    </row>
    <row r="1247" spans="20:30" x14ac:dyDescent="0.2">
      <c r="T1247" s="212"/>
      <c r="U1247" s="213"/>
      <c r="V1247" s="213"/>
      <c r="W1247" s="213"/>
      <c r="X1247" s="214"/>
      <c r="Y1247" s="214"/>
      <c r="Z1247" s="214"/>
      <c r="AA1247" s="217"/>
      <c r="AB1247" s="217"/>
      <c r="AC1247" s="217"/>
      <c r="AD1247" s="213"/>
    </row>
    <row r="1248" spans="20:30" x14ac:dyDescent="0.2">
      <c r="T1248" s="212"/>
      <c r="U1248" s="213"/>
      <c r="V1248" s="213"/>
      <c r="W1248" s="213"/>
      <c r="X1248" s="214"/>
      <c r="Y1248" s="214"/>
      <c r="Z1248" s="214"/>
      <c r="AA1248" s="217"/>
      <c r="AB1248" s="217"/>
      <c r="AC1248" s="217"/>
      <c r="AD1248" s="213"/>
    </row>
    <row r="1249" spans="20:30" x14ac:dyDescent="0.2">
      <c r="T1249" s="212"/>
      <c r="U1249" s="213"/>
      <c r="V1249" s="213"/>
      <c r="W1249" s="213"/>
      <c r="X1249" s="214"/>
      <c r="Y1249" s="214"/>
      <c r="Z1249" s="214"/>
      <c r="AA1249" s="217"/>
      <c r="AB1249" s="217"/>
      <c r="AC1249" s="217"/>
      <c r="AD1249" s="213"/>
    </row>
    <row r="1250" spans="20:30" x14ac:dyDescent="0.2">
      <c r="T1250" s="212"/>
      <c r="U1250" s="213"/>
      <c r="V1250" s="213"/>
      <c r="W1250" s="213"/>
      <c r="X1250" s="214"/>
      <c r="Y1250" s="214"/>
      <c r="Z1250" s="214"/>
      <c r="AA1250" s="217"/>
      <c r="AB1250" s="217"/>
      <c r="AC1250" s="217"/>
      <c r="AD1250" s="213"/>
    </row>
    <row r="1251" spans="20:30" x14ac:dyDescent="0.2">
      <c r="T1251" s="212"/>
      <c r="U1251" s="213"/>
      <c r="V1251" s="213"/>
      <c r="W1251" s="213"/>
      <c r="X1251" s="214"/>
      <c r="Y1251" s="214"/>
      <c r="Z1251" s="214"/>
      <c r="AA1251" s="217"/>
      <c r="AB1251" s="217"/>
      <c r="AC1251" s="217"/>
      <c r="AD1251" s="213"/>
    </row>
    <row r="1252" spans="20:30" x14ac:dyDescent="0.2">
      <c r="T1252" s="212"/>
      <c r="U1252" s="213"/>
      <c r="V1252" s="213"/>
      <c r="W1252" s="213"/>
      <c r="X1252" s="214"/>
      <c r="Y1252" s="214"/>
      <c r="Z1252" s="214"/>
      <c r="AA1252" s="217"/>
      <c r="AB1252" s="217"/>
      <c r="AC1252" s="217"/>
      <c r="AD1252" s="213"/>
    </row>
    <row r="1253" spans="20:30" x14ac:dyDescent="0.2">
      <c r="T1253" s="212"/>
      <c r="U1253" s="213"/>
      <c r="V1253" s="213"/>
      <c r="W1253" s="213"/>
      <c r="X1253" s="214"/>
      <c r="Y1253" s="214"/>
      <c r="Z1253" s="214"/>
      <c r="AA1253" s="217"/>
      <c r="AB1253" s="217"/>
      <c r="AC1253" s="217"/>
      <c r="AD1253" s="213"/>
    </row>
    <row r="1254" spans="20:30" x14ac:dyDescent="0.2">
      <c r="T1254" s="212"/>
      <c r="U1254" s="213"/>
      <c r="V1254" s="213"/>
      <c r="W1254" s="213"/>
      <c r="X1254" s="214"/>
      <c r="Y1254" s="214"/>
      <c r="Z1254" s="214"/>
      <c r="AA1254" s="217"/>
      <c r="AB1254" s="217"/>
      <c r="AC1254" s="217"/>
      <c r="AD1254" s="213"/>
    </row>
    <row r="1255" spans="20:30" x14ac:dyDescent="0.2">
      <c r="T1255" s="212"/>
      <c r="U1255" s="213"/>
      <c r="V1255" s="213"/>
      <c r="W1255" s="213"/>
      <c r="X1255" s="214"/>
      <c r="Y1255" s="214"/>
      <c r="Z1255" s="214"/>
      <c r="AA1255" s="217"/>
      <c r="AB1255" s="217"/>
      <c r="AC1255" s="217"/>
      <c r="AD1255" s="213"/>
    </row>
    <row r="1256" spans="20:30" x14ac:dyDescent="0.2">
      <c r="T1256" s="212"/>
      <c r="U1256" s="213"/>
      <c r="V1256" s="213"/>
      <c r="W1256" s="213"/>
      <c r="X1256" s="214"/>
      <c r="Y1256" s="214"/>
      <c r="Z1256" s="214"/>
      <c r="AA1256" s="217"/>
      <c r="AB1256" s="217"/>
      <c r="AC1256" s="217"/>
      <c r="AD1256" s="213"/>
    </row>
    <row r="1257" spans="20:30" x14ac:dyDescent="0.2">
      <c r="T1257" s="212"/>
      <c r="U1257" s="213"/>
      <c r="V1257" s="213"/>
      <c r="W1257" s="213"/>
      <c r="X1257" s="214"/>
      <c r="Y1257" s="214"/>
      <c r="Z1257" s="214"/>
      <c r="AA1257" s="217"/>
      <c r="AB1257" s="217"/>
      <c r="AC1257" s="217"/>
      <c r="AD1257" s="213"/>
    </row>
    <row r="1258" spans="20:30" x14ac:dyDescent="0.2">
      <c r="T1258" s="212"/>
      <c r="U1258" s="213"/>
      <c r="V1258" s="213"/>
      <c r="W1258" s="213"/>
      <c r="X1258" s="214"/>
      <c r="Y1258" s="214"/>
      <c r="Z1258" s="214"/>
      <c r="AA1258" s="217"/>
      <c r="AB1258" s="217"/>
      <c r="AC1258" s="217"/>
      <c r="AD1258" s="213"/>
    </row>
    <row r="1259" spans="20:30" x14ac:dyDescent="0.2">
      <c r="T1259" s="212"/>
      <c r="U1259" s="213"/>
      <c r="V1259" s="213"/>
      <c r="W1259" s="213"/>
      <c r="X1259" s="214"/>
      <c r="Y1259" s="214"/>
      <c r="Z1259" s="214"/>
      <c r="AA1259" s="217"/>
      <c r="AB1259" s="217"/>
      <c r="AC1259" s="217"/>
      <c r="AD1259" s="213"/>
    </row>
    <row r="1260" spans="20:30" x14ac:dyDescent="0.2">
      <c r="T1260" s="212"/>
      <c r="U1260" s="213"/>
      <c r="V1260" s="213"/>
      <c r="W1260" s="213"/>
      <c r="X1260" s="214"/>
      <c r="Y1260" s="214"/>
      <c r="Z1260" s="214"/>
      <c r="AA1260" s="217"/>
      <c r="AB1260" s="217"/>
      <c r="AC1260" s="217"/>
      <c r="AD1260" s="213"/>
    </row>
    <row r="1261" spans="20:30" x14ac:dyDescent="0.2">
      <c r="T1261" s="212"/>
      <c r="U1261" s="213"/>
      <c r="V1261" s="213"/>
      <c r="W1261" s="213"/>
      <c r="X1261" s="214"/>
      <c r="Y1261" s="214"/>
      <c r="Z1261" s="214"/>
      <c r="AA1261" s="217"/>
      <c r="AB1261" s="217"/>
      <c r="AC1261" s="217"/>
      <c r="AD1261" s="213"/>
    </row>
    <row r="1262" spans="20:30" x14ac:dyDescent="0.2">
      <c r="T1262" s="212"/>
      <c r="U1262" s="213"/>
      <c r="V1262" s="213"/>
      <c r="W1262" s="213"/>
      <c r="X1262" s="214"/>
      <c r="Y1262" s="214"/>
      <c r="Z1262" s="214"/>
      <c r="AA1262" s="217"/>
      <c r="AB1262" s="217"/>
      <c r="AC1262" s="217"/>
      <c r="AD1262" s="213"/>
    </row>
    <row r="1263" spans="20:30" x14ac:dyDescent="0.2">
      <c r="T1263" s="212"/>
      <c r="U1263" s="213"/>
      <c r="V1263" s="213"/>
      <c r="W1263" s="213"/>
      <c r="X1263" s="214"/>
      <c r="Y1263" s="214"/>
      <c r="Z1263" s="214"/>
      <c r="AA1263" s="217"/>
      <c r="AB1263" s="217"/>
      <c r="AC1263" s="217"/>
      <c r="AD1263" s="213"/>
    </row>
    <row r="1264" spans="20:30" x14ac:dyDescent="0.2">
      <c r="T1264" s="212"/>
      <c r="U1264" s="213"/>
      <c r="V1264" s="213"/>
      <c r="W1264" s="213"/>
      <c r="X1264" s="214"/>
      <c r="Y1264" s="214"/>
      <c r="Z1264" s="214"/>
      <c r="AA1264" s="217"/>
      <c r="AB1264" s="217"/>
      <c r="AC1264" s="217"/>
      <c r="AD1264" s="213"/>
    </row>
    <row r="1265" spans="20:30" x14ac:dyDescent="0.2">
      <c r="T1265" s="212"/>
      <c r="U1265" s="213"/>
      <c r="V1265" s="213"/>
      <c r="W1265" s="213"/>
      <c r="X1265" s="214"/>
      <c r="Y1265" s="214"/>
      <c r="Z1265" s="214"/>
      <c r="AA1265" s="217"/>
      <c r="AB1265" s="217"/>
      <c r="AC1265" s="217"/>
      <c r="AD1265" s="213"/>
    </row>
    <row r="1266" spans="20:30" x14ac:dyDescent="0.2">
      <c r="T1266" s="212"/>
      <c r="U1266" s="213"/>
      <c r="V1266" s="213"/>
      <c r="W1266" s="213"/>
      <c r="X1266" s="214"/>
      <c r="Y1266" s="214"/>
      <c r="Z1266" s="214"/>
      <c r="AA1266" s="217"/>
      <c r="AB1266" s="217"/>
      <c r="AC1266" s="217"/>
      <c r="AD1266" s="213"/>
    </row>
    <row r="1267" spans="20:30" x14ac:dyDescent="0.2">
      <c r="T1267" s="212"/>
      <c r="U1267" s="213"/>
      <c r="V1267" s="213"/>
      <c r="W1267" s="213"/>
      <c r="X1267" s="214"/>
      <c r="Y1267" s="214"/>
      <c r="Z1267" s="214"/>
      <c r="AA1267" s="217"/>
      <c r="AB1267" s="217"/>
      <c r="AC1267" s="217"/>
      <c r="AD1267" s="213"/>
    </row>
    <row r="1268" spans="20:30" x14ac:dyDescent="0.2">
      <c r="T1268" s="212"/>
      <c r="U1268" s="213"/>
      <c r="V1268" s="213"/>
      <c r="W1268" s="213"/>
      <c r="X1268" s="214"/>
      <c r="Y1268" s="214"/>
      <c r="Z1268" s="214"/>
      <c r="AA1268" s="217"/>
      <c r="AB1268" s="217"/>
      <c r="AC1268" s="217"/>
      <c r="AD1268" s="213"/>
    </row>
    <row r="1269" spans="20:30" x14ac:dyDescent="0.2">
      <c r="T1269" s="212"/>
      <c r="U1269" s="213"/>
      <c r="V1269" s="213"/>
      <c r="W1269" s="213"/>
      <c r="X1269" s="214"/>
      <c r="Y1269" s="214"/>
      <c r="Z1269" s="214"/>
      <c r="AA1269" s="217"/>
      <c r="AB1269" s="217"/>
      <c r="AC1269" s="217"/>
      <c r="AD1269" s="213"/>
    </row>
    <row r="1270" spans="20:30" x14ac:dyDescent="0.2">
      <c r="T1270" s="212"/>
      <c r="U1270" s="213"/>
      <c r="V1270" s="213"/>
      <c r="W1270" s="213"/>
      <c r="X1270" s="214"/>
      <c r="Y1270" s="214"/>
      <c r="Z1270" s="214"/>
      <c r="AA1270" s="217"/>
      <c r="AB1270" s="217"/>
      <c r="AC1270" s="217"/>
      <c r="AD1270" s="213"/>
    </row>
    <row r="1271" spans="20:30" x14ac:dyDescent="0.2">
      <c r="T1271" s="212"/>
      <c r="U1271" s="213"/>
      <c r="V1271" s="213"/>
      <c r="W1271" s="213"/>
      <c r="X1271" s="214"/>
      <c r="Y1271" s="214"/>
      <c r="Z1271" s="214"/>
      <c r="AA1271" s="217"/>
      <c r="AB1271" s="217"/>
      <c r="AC1271" s="217"/>
      <c r="AD1271" s="213"/>
    </row>
    <row r="1272" spans="20:30" x14ac:dyDescent="0.2">
      <c r="T1272" s="212"/>
      <c r="U1272" s="213"/>
      <c r="V1272" s="213"/>
      <c r="W1272" s="213"/>
      <c r="X1272" s="214"/>
      <c r="Y1272" s="214"/>
      <c r="Z1272" s="214"/>
      <c r="AA1272" s="217"/>
      <c r="AB1272" s="217"/>
      <c r="AC1272" s="217"/>
      <c r="AD1272" s="213"/>
    </row>
    <row r="1273" spans="20:30" x14ac:dyDescent="0.2">
      <c r="T1273" s="212"/>
      <c r="U1273" s="213"/>
      <c r="V1273" s="213"/>
      <c r="W1273" s="213"/>
      <c r="X1273" s="214"/>
      <c r="Y1273" s="214"/>
      <c r="Z1273" s="214"/>
      <c r="AA1273" s="217"/>
      <c r="AB1273" s="217"/>
      <c r="AC1273" s="217"/>
      <c r="AD1273" s="213"/>
    </row>
    <row r="1274" spans="20:30" x14ac:dyDescent="0.2">
      <c r="T1274" s="212"/>
      <c r="U1274" s="213"/>
      <c r="V1274" s="213"/>
      <c r="W1274" s="213"/>
      <c r="X1274" s="214"/>
      <c r="Y1274" s="214"/>
      <c r="Z1274" s="214"/>
      <c r="AA1274" s="217"/>
      <c r="AB1274" s="217"/>
      <c r="AC1274" s="217"/>
      <c r="AD1274" s="213"/>
    </row>
    <row r="1275" spans="20:30" x14ac:dyDescent="0.2">
      <c r="T1275" s="212"/>
      <c r="U1275" s="213"/>
      <c r="V1275" s="213"/>
      <c r="W1275" s="213"/>
      <c r="X1275" s="214"/>
      <c r="Y1275" s="214"/>
      <c r="Z1275" s="214"/>
      <c r="AA1275" s="217"/>
      <c r="AB1275" s="217"/>
      <c r="AC1275" s="217"/>
      <c r="AD1275" s="213"/>
    </row>
    <row r="1276" spans="20:30" x14ac:dyDescent="0.2">
      <c r="T1276" s="212"/>
      <c r="U1276" s="213"/>
      <c r="V1276" s="213"/>
      <c r="W1276" s="213"/>
      <c r="X1276" s="214"/>
      <c r="Y1276" s="214"/>
      <c r="Z1276" s="214"/>
      <c r="AA1276" s="217"/>
      <c r="AB1276" s="217"/>
      <c r="AC1276" s="217"/>
      <c r="AD1276" s="213"/>
    </row>
    <row r="1277" spans="20:30" x14ac:dyDescent="0.2">
      <c r="T1277" s="212"/>
      <c r="U1277" s="213"/>
      <c r="V1277" s="213"/>
      <c r="W1277" s="213"/>
      <c r="X1277" s="214"/>
      <c r="Y1277" s="214"/>
      <c r="Z1277" s="214"/>
      <c r="AA1277" s="217"/>
      <c r="AB1277" s="217"/>
      <c r="AC1277" s="217"/>
      <c r="AD1277" s="213"/>
    </row>
    <row r="1278" spans="20:30" x14ac:dyDescent="0.2">
      <c r="T1278" s="212"/>
      <c r="U1278" s="213"/>
      <c r="V1278" s="213"/>
      <c r="W1278" s="213"/>
      <c r="X1278" s="214"/>
      <c r="Y1278" s="214"/>
      <c r="Z1278" s="214"/>
      <c r="AA1278" s="217"/>
      <c r="AB1278" s="217"/>
      <c r="AC1278" s="217"/>
      <c r="AD1278" s="213"/>
    </row>
    <row r="1279" spans="20:30" x14ac:dyDescent="0.2">
      <c r="T1279" s="212"/>
      <c r="U1279" s="213"/>
      <c r="V1279" s="213"/>
      <c r="W1279" s="213"/>
      <c r="X1279" s="214"/>
      <c r="Y1279" s="214"/>
      <c r="Z1279" s="214"/>
      <c r="AA1279" s="217"/>
      <c r="AB1279" s="217"/>
      <c r="AC1279" s="217"/>
      <c r="AD1279" s="213"/>
    </row>
    <row r="1280" spans="20:30" x14ac:dyDescent="0.2">
      <c r="T1280" s="212"/>
      <c r="U1280" s="213"/>
      <c r="V1280" s="213"/>
      <c r="W1280" s="213"/>
      <c r="X1280" s="214"/>
      <c r="Y1280" s="214"/>
      <c r="Z1280" s="214"/>
      <c r="AA1280" s="217"/>
      <c r="AB1280" s="217"/>
      <c r="AC1280" s="217"/>
      <c r="AD1280" s="213"/>
    </row>
    <row r="1281" spans="20:30" x14ac:dyDescent="0.2">
      <c r="T1281" s="212"/>
      <c r="U1281" s="213"/>
      <c r="V1281" s="213"/>
      <c r="W1281" s="213"/>
      <c r="X1281" s="214"/>
      <c r="Y1281" s="214"/>
      <c r="Z1281" s="214"/>
      <c r="AA1281" s="217"/>
      <c r="AB1281" s="217"/>
      <c r="AC1281" s="217"/>
      <c r="AD1281" s="213"/>
    </row>
    <row r="1282" spans="20:30" x14ac:dyDescent="0.2">
      <c r="T1282" s="212"/>
      <c r="U1282" s="213"/>
      <c r="V1282" s="213"/>
      <c r="W1282" s="213"/>
      <c r="X1282" s="214"/>
      <c r="Y1282" s="214"/>
      <c r="Z1282" s="214"/>
      <c r="AA1282" s="217"/>
      <c r="AB1282" s="217"/>
      <c r="AC1282" s="217"/>
      <c r="AD1282" s="213"/>
    </row>
    <row r="1283" spans="20:30" x14ac:dyDescent="0.2">
      <c r="T1283" s="212"/>
      <c r="U1283" s="213"/>
      <c r="V1283" s="213"/>
      <c r="W1283" s="213"/>
      <c r="X1283" s="214"/>
      <c r="Y1283" s="214"/>
      <c r="Z1283" s="214"/>
      <c r="AA1283" s="217"/>
      <c r="AB1283" s="217"/>
      <c r="AC1283" s="217"/>
      <c r="AD1283" s="213"/>
    </row>
    <row r="1284" spans="20:30" x14ac:dyDescent="0.2">
      <c r="T1284" s="212"/>
      <c r="U1284" s="213"/>
      <c r="V1284" s="213"/>
      <c r="W1284" s="213"/>
      <c r="X1284" s="214"/>
      <c r="Y1284" s="214"/>
      <c r="Z1284" s="214"/>
      <c r="AA1284" s="217"/>
      <c r="AB1284" s="217"/>
      <c r="AC1284" s="217"/>
      <c r="AD1284" s="213"/>
    </row>
    <row r="1285" spans="20:30" x14ac:dyDescent="0.2">
      <c r="T1285" s="212"/>
      <c r="U1285" s="213"/>
      <c r="V1285" s="213"/>
      <c r="W1285" s="213"/>
      <c r="X1285" s="214"/>
      <c r="Y1285" s="214"/>
      <c r="Z1285" s="214"/>
      <c r="AA1285" s="217"/>
      <c r="AB1285" s="217"/>
      <c r="AC1285" s="217"/>
      <c r="AD1285" s="213"/>
    </row>
    <row r="1286" spans="20:30" x14ac:dyDescent="0.2">
      <c r="T1286" s="212"/>
      <c r="U1286" s="213"/>
      <c r="V1286" s="213"/>
      <c r="W1286" s="213"/>
      <c r="X1286" s="214"/>
      <c r="Y1286" s="214"/>
      <c r="Z1286" s="214"/>
      <c r="AA1286" s="217"/>
      <c r="AB1286" s="217"/>
      <c r="AC1286" s="217"/>
      <c r="AD1286" s="213"/>
    </row>
    <row r="1287" spans="20:30" x14ac:dyDescent="0.2">
      <c r="T1287" s="212"/>
      <c r="U1287" s="213"/>
      <c r="V1287" s="213"/>
      <c r="W1287" s="213"/>
      <c r="X1287" s="214"/>
      <c r="Y1287" s="214"/>
      <c r="Z1287" s="214"/>
      <c r="AA1287" s="217"/>
      <c r="AB1287" s="217"/>
      <c r="AC1287" s="217"/>
      <c r="AD1287" s="213"/>
    </row>
    <row r="1288" spans="20:30" x14ac:dyDescent="0.2">
      <c r="T1288" s="212"/>
      <c r="U1288" s="213"/>
      <c r="V1288" s="213"/>
      <c r="W1288" s="213"/>
      <c r="X1288" s="214"/>
      <c r="Y1288" s="214"/>
      <c r="Z1288" s="214"/>
      <c r="AA1288" s="217"/>
      <c r="AB1288" s="217"/>
      <c r="AC1288" s="217"/>
      <c r="AD1288" s="213"/>
    </row>
    <row r="1289" spans="20:30" x14ac:dyDescent="0.2">
      <c r="T1289" s="212"/>
      <c r="U1289" s="213"/>
      <c r="V1289" s="213"/>
      <c r="W1289" s="213"/>
      <c r="X1289" s="214"/>
      <c r="Y1289" s="214"/>
      <c r="Z1289" s="214"/>
      <c r="AA1289" s="217"/>
      <c r="AB1289" s="217"/>
      <c r="AC1289" s="217"/>
      <c r="AD1289" s="213"/>
    </row>
    <row r="1290" spans="20:30" x14ac:dyDescent="0.2">
      <c r="T1290" s="212"/>
      <c r="U1290" s="213"/>
      <c r="V1290" s="213"/>
      <c r="W1290" s="213"/>
      <c r="X1290" s="214"/>
      <c r="Y1290" s="214"/>
      <c r="Z1290" s="214"/>
      <c r="AA1290" s="217"/>
      <c r="AB1290" s="217"/>
      <c r="AC1290" s="217"/>
      <c r="AD1290" s="213"/>
    </row>
    <row r="1291" spans="20:30" x14ac:dyDescent="0.2">
      <c r="T1291" s="212"/>
      <c r="U1291" s="213"/>
      <c r="V1291" s="213"/>
      <c r="W1291" s="213"/>
      <c r="X1291" s="214"/>
      <c r="Y1291" s="214"/>
      <c r="Z1291" s="214"/>
      <c r="AA1291" s="217"/>
      <c r="AB1291" s="217"/>
      <c r="AC1291" s="217"/>
      <c r="AD1291" s="213"/>
    </row>
    <row r="1292" spans="20:30" x14ac:dyDescent="0.2">
      <c r="T1292" s="212"/>
      <c r="U1292" s="213"/>
      <c r="V1292" s="213"/>
      <c r="W1292" s="213"/>
      <c r="X1292" s="214"/>
      <c r="Y1292" s="214"/>
      <c r="Z1292" s="214"/>
      <c r="AA1292" s="217"/>
      <c r="AB1292" s="217"/>
      <c r="AC1292" s="217"/>
      <c r="AD1292" s="213"/>
    </row>
    <row r="1293" spans="20:30" x14ac:dyDescent="0.2">
      <c r="T1293" s="212"/>
      <c r="U1293" s="213"/>
      <c r="V1293" s="213"/>
      <c r="W1293" s="213"/>
      <c r="X1293" s="214"/>
      <c r="Y1293" s="214"/>
      <c r="Z1293" s="214"/>
      <c r="AA1293" s="217"/>
      <c r="AB1293" s="217"/>
      <c r="AC1293" s="217"/>
      <c r="AD1293" s="213"/>
    </row>
    <row r="1294" spans="20:30" x14ac:dyDescent="0.2">
      <c r="T1294" s="212"/>
      <c r="U1294" s="213"/>
      <c r="V1294" s="213"/>
      <c r="W1294" s="213"/>
      <c r="X1294" s="214"/>
      <c r="Y1294" s="214"/>
      <c r="Z1294" s="214"/>
      <c r="AA1294" s="217"/>
      <c r="AB1294" s="217"/>
      <c r="AC1294" s="217"/>
      <c r="AD1294" s="213"/>
    </row>
    <row r="1295" spans="20:30" x14ac:dyDescent="0.2">
      <c r="T1295" s="212"/>
      <c r="U1295" s="213"/>
      <c r="V1295" s="213"/>
      <c r="W1295" s="213"/>
      <c r="X1295" s="214"/>
      <c r="Y1295" s="214"/>
      <c r="Z1295" s="214"/>
      <c r="AA1295" s="217"/>
      <c r="AB1295" s="217"/>
      <c r="AC1295" s="217"/>
      <c r="AD1295" s="213"/>
    </row>
    <row r="1296" spans="20:30" x14ac:dyDescent="0.2">
      <c r="T1296" s="212"/>
      <c r="U1296" s="213"/>
      <c r="V1296" s="213"/>
      <c r="W1296" s="213"/>
      <c r="X1296" s="214"/>
      <c r="Y1296" s="214"/>
      <c r="Z1296" s="214"/>
      <c r="AA1296" s="217"/>
      <c r="AB1296" s="217"/>
      <c r="AC1296" s="217"/>
      <c r="AD1296" s="213"/>
    </row>
    <row r="1297" spans="20:30" x14ac:dyDescent="0.2">
      <c r="T1297" s="212"/>
      <c r="U1297" s="213"/>
      <c r="V1297" s="213"/>
      <c r="W1297" s="213"/>
      <c r="X1297" s="214"/>
      <c r="Y1297" s="214"/>
      <c r="Z1297" s="214"/>
      <c r="AA1297" s="217"/>
      <c r="AB1297" s="217"/>
      <c r="AC1297" s="217"/>
      <c r="AD1297" s="213"/>
    </row>
    <row r="1298" spans="20:30" x14ac:dyDescent="0.2">
      <c r="T1298" s="212"/>
      <c r="U1298" s="213"/>
      <c r="V1298" s="213"/>
      <c r="W1298" s="213"/>
      <c r="X1298" s="214"/>
      <c r="Y1298" s="214"/>
      <c r="Z1298" s="214"/>
      <c r="AA1298" s="217"/>
      <c r="AB1298" s="217"/>
      <c r="AC1298" s="217"/>
      <c r="AD1298" s="213"/>
    </row>
    <row r="1299" spans="20:30" x14ac:dyDescent="0.2">
      <c r="T1299" s="212"/>
      <c r="U1299" s="213"/>
      <c r="V1299" s="213"/>
      <c r="W1299" s="213"/>
      <c r="X1299" s="214"/>
      <c r="Y1299" s="214"/>
      <c r="Z1299" s="214"/>
      <c r="AA1299" s="217"/>
      <c r="AB1299" s="217"/>
      <c r="AC1299" s="217"/>
      <c r="AD1299" s="213"/>
    </row>
    <row r="1300" spans="20:30" x14ac:dyDescent="0.2">
      <c r="T1300" s="212"/>
      <c r="U1300" s="213"/>
      <c r="V1300" s="213"/>
      <c r="W1300" s="213"/>
      <c r="X1300" s="214"/>
      <c r="Y1300" s="214"/>
      <c r="Z1300" s="214"/>
      <c r="AA1300" s="217"/>
      <c r="AB1300" s="217"/>
      <c r="AC1300" s="217"/>
      <c r="AD1300" s="213"/>
    </row>
    <row r="1301" spans="20:30" x14ac:dyDescent="0.2">
      <c r="T1301" s="212"/>
      <c r="U1301" s="213"/>
      <c r="V1301" s="213"/>
      <c r="W1301" s="213"/>
      <c r="X1301" s="214"/>
      <c r="Y1301" s="214"/>
      <c r="Z1301" s="214"/>
      <c r="AA1301" s="217"/>
      <c r="AB1301" s="217"/>
      <c r="AC1301" s="217"/>
      <c r="AD1301" s="213"/>
    </row>
    <row r="1302" spans="20:30" x14ac:dyDescent="0.2">
      <c r="T1302" s="212"/>
      <c r="U1302" s="213"/>
      <c r="V1302" s="213"/>
      <c r="W1302" s="213"/>
      <c r="X1302" s="214"/>
      <c r="Y1302" s="214"/>
      <c r="Z1302" s="214"/>
      <c r="AA1302" s="217"/>
      <c r="AB1302" s="217"/>
      <c r="AC1302" s="217"/>
      <c r="AD1302" s="213"/>
    </row>
    <row r="1303" spans="20:30" x14ac:dyDescent="0.2">
      <c r="T1303" s="212"/>
      <c r="U1303" s="213"/>
      <c r="V1303" s="213"/>
      <c r="W1303" s="213"/>
      <c r="X1303" s="214"/>
      <c r="Y1303" s="214"/>
      <c r="Z1303" s="214"/>
      <c r="AA1303" s="217"/>
      <c r="AB1303" s="217"/>
      <c r="AC1303" s="217"/>
      <c r="AD1303" s="213"/>
    </row>
    <row r="1304" spans="20:30" x14ac:dyDescent="0.2">
      <c r="T1304" s="212"/>
      <c r="U1304" s="213"/>
      <c r="V1304" s="213"/>
      <c r="W1304" s="213"/>
      <c r="X1304" s="214"/>
      <c r="Y1304" s="214"/>
      <c r="Z1304" s="214"/>
      <c r="AA1304" s="217"/>
      <c r="AB1304" s="217"/>
      <c r="AC1304" s="217"/>
      <c r="AD1304" s="213"/>
    </row>
    <row r="1305" spans="20:30" x14ac:dyDescent="0.2">
      <c r="T1305" s="212"/>
      <c r="U1305" s="213"/>
      <c r="V1305" s="213"/>
      <c r="W1305" s="213"/>
      <c r="X1305" s="214"/>
      <c r="Y1305" s="214"/>
      <c r="Z1305" s="214"/>
      <c r="AA1305" s="217"/>
      <c r="AB1305" s="217"/>
      <c r="AC1305" s="217"/>
      <c r="AD1305" s="213"/>
    </row>
    <row r="1306" spans="20:30" x14ac:dyDescent="0.2">
      <c r="T1306" s="212"/>
      <c r="U1306" s="213"/>
      <c r="V1306" s="213"/>
      <c r="W1306" s="213"/>
      <c r="X1306" s="214"/>
      <c r="Y1306" s="214"/>
      <c r="Z1306" s="214"/>
      <c r="AA1306" s="217"/>
      <c r="AB1306" s="217"/>
      <c r="AC1306" s="217"/>
      <c r="AD1306" s="213"/>
    </row>
    <row r="1307" spans="20:30" x14ac:dyDescent="0.2">
      <c r="T1307" s="212"/>
      <c r="U1307" s="213"/>
      <c r="V1307" s="213"/>
      <c r="W1307" s="213"/>
      <c r="X1307" s="214"/>
      <c r="Y1307" s="214"/>
      <c r="Z1307" s="214"/>
      <c r="AA1307" s="217"/>
      <c r="AB1307" s="217"/>
      <c r="AC1307" s="217"/>
      <c r="AD1307" s="213"/>
    </row>
    <row r="1308" spans="20:30" x14ac:dyDescent="0.2">
      <c r="T1308" s="212"/>
      <c r="U1308" s="213"/>
      <c r="V1308" s="213"/>
      <c r="W1308" s="213"/>
      <c r="X1308" s="214"/>
      <c r="Y1308" s="214"/>
      <c r="Z1308" s="214"/>
      <c r="AA1308" s="217"/>
      <c r="AB1308" s="217"/>
      <c r="AC1308" s="217"/>
      <c r="AD1308" s="213"/>
    </row>
    <row r="1309" spans="20:30" x14ac:dyDescent="0.2">
      <c r="T1309" s="212"/>
      <c r="U1309" s="213"/>
      <c r="V1309" s="213"/>
      <c r="W1309" s="213"/>
      <c r="X1309" s="214"/>
      <c r="Y1309" s="214"/>
      <c r="Z1309" s="214"/>
      <c r="AA1309" s="217"/>
      <c r="AB1309" s="217"/>
      <c r="AC1309" s="217"/>
      <c r="AD1309" s="213"/>
    </row>
    <row r="1310" spans="20:30" x14ac:dyDescent="0.2">
      <c r="T1310" s="212"/>
      <c r="U1310" s="213"/>
      <c r="V1310" s="213"/>
      <c r="W1310" s="213"/>
      <c r="X1310" s="214"/>
      <c r="Y1310" s="214"/>
      <c r="Z1310" s="214"/>
      <c r="AA1310" s="217"/>
      <c r="AB1310" s="217"/>
      <c r="AC1310" s="217"/>
      <c r="AD1310" s="213"/>
    </row>
    <row r="1311" spans="20:30" x14ac:dyDescent="0.2">
      <c r="T1311" s="212"/>
      <c r="U1311" s="213"/>
      <c r="V1311" s="213"/>
      <c r="W1311" s="213"/>
      <c r="X1311" s="214"/>
      <c r="Y1311" s="214"/>
      <c r="Z1311" s="214"/>
      <c r="AA1311" s="217"/>
      <c r="AB1311" s="217"/>
      <c r="AC1311" s="217"/>
      <c r="AD1311" s="213"/>
    </row>
    <row r="1312" spans="20:30" x14ac:dyDescent="0.2">
      <c r="T1312" s="212"/>
      <c r="U1312" s="213"/>
      <c r="V1312" s="213"/>
      <c r="W1312" s="213"/>
      <c r="X1312" s="214"/>
      <c r="Y1312" s="214"/>
      <c r="Z1312" s="214"/>
      <c r="AA1312" s="217"/>
      <c r="AB1312" s="217"/>
      <c r="AC1312" s="217"/>
      <c r="AD1312" s="213"/>
    </row>
    <row r="1313" spans="20:30" x14ac:dyDescent="0.2">
      <c r="T1313" s="212"/>
      <c r="U1313" s="213"/>
      <c r="V1313" s="213"/>
      <c r="W1313" s="213"/>
      <c r="X1313" s="214"/>
      <c r="Y1313" s="214"/>
      <c r="Z1313" s="214"/>
      <c r="AA1313" s="217"/>
      <c r="AB1313" s="217"/>
      <c r="AC1313" s="217"/>
      <c r="AD1313" s="213"/>
    </row>
    <row r="1314" spans="20:30" x14ac:dyDescent="0.2">
      <c r="T1314" s="212"/>
      <c r="U1314" s="213"/>
      <c r="V1314" s="213"/>
      <c r="W1314" s="213"/>
      <c r="X1314" s="214"/>
      <c r="Y1314" s="214"/>
      <c r="Z1314" s="214"/>
      <c r="AA1314" s="217"/>
      <c r="AB1314" s="217"/>
      <c r="AC1314" s="217"/>
      <c r="AD1314" s="213"/>
    </row>
    <row r="1315" spans="20:30" x14ac:dyDescent="0.2">
      <c r="T1315" s="212"/>
      <c r="U1315" s="213"/>
      <c r="V1315" s="213"/>
      <c r="W1315" s="213"/>
      <c r="X1315" s="214"/>
      <c r="Y1315" s="214"/>
      <c r="Z1315" s="214"/>
      <c r="AA1315" s="217"/>
      <c r="AB1315" s="217"/>
      <c r="AC1315" s="217"/>
      <c r="AD1315" s="213"/>
    </row>
    <row r="1316" spans="20:30" x14ac:dyDescent="0.2">
      <c r="T1316" s="212"/>
      <c r="U1316" s="213"/>
      <c r="V1316" s="213"/>
      <c r="W1316" s="213"/>
      <c r="X1316" s="214"/>
      <c r="Y1316" s="214"/>
      <c r="Z1316" s="214"/>
      <c r="AA1316" s="217"/>
      <c r="AB1316" s="217"/>
      <c r="AC1316" s="217"/>
      <c r="AD1316" s="213"/>
    </row>
    <row r="1317" spans="20:30" x14ac:dyDescent="0.2">
      <c r="T1317" s="212"/>
      <c r="U1317" s="213"/>
      <c r="V1317" s="213"/>
      <c r="W1317" s="213"/>
      <c r="X1317" s="214"/>
      <c r="Y1317" s="214"/>
      <c r="Z1317" s="214"/>
      <c r="AA1317" s="217"/>
      <c r="AB1317" s="217"/>
      <c r="AC1317" s="217"/>
      <c r="AD1317" s="213"/>
    </row>
    <row r="1318" spans="20:30" x14ac:dyDescent="0.2">
      <c r="T1318" s="212"/>
      <c r="U1318" s="213"/>
      <c r="V1318" s="213"/>
      <c r="W1318" s="213"/>
      <c r="X1318" s="214"/>
      <c r="Y1318" s="214"/>
      <c r="Z1318" s="214"/>
      <c r="AA1318" s="217"/>
      <c r="AB1318" s="217"/>
      <c r="AC1318" s="217"/>
      <c r="AD1318" s="213"/>
    </row>
    <row r="1319" spans="20:30" x14ac:dyDescent="0.2">
      <c r="T1319" s="212"/>
      <c r="U1319" s="213"/>
      <c r="V1319" s="213"/>
      <c r="W1319" s="213"/>
      <c r="X1319" s="214"/>
      <c r="Y1319" s="214"/>
      <c r="Z1319" s="214"/>
      <c r="AA1319" s="217"/>
      <c r="AB1319" s="217"/>
      <c r="AC1319" s="217"/>
      <c r="AD1319" s="213"/>
    </row>
    <row r="1320" spans="20:30" x14ac:dyDescent="0.2">
      <c r="T1320" s="212"/>
      <c r="U1320" s="213"/>
      <c r="V1320" s="213"/>
      <c r="W1320" s="213"/>
      <c r="X1320" s="214"/>
      <c r="Y1320" s="214"/>
      <c r="Z1320" s="214"/>
      <c r="AA1320" s="217"/>
      <c r="AB1320" s="217"/>
      <c r="AC1320" s="217"/>
      <c r="AD1320" s="213"/>
    </row>
    <row r="1321" spans="20:30" x14ac:dyDescent="0.2">
      <c r="T1321" s="212"/>
      <c r="U1321" s="213"/>
      <c r="V1321" s="213"/>
      <c r="W1321" s="213"/>
      <c r="X1321" s="214"/>
      <c r="Y1321" s="214"/>
      <c r="Z1321" s="214"/>
      <c r="AA1321" s="217"/>
      <c r="AB1321" s="217"/>
      <c r="AC1321" s="217"/>
      <c r="AD1321" s="213"/>
    </row>
    <row r="1322" spans="20:30" x14ac:dyDescent="0.2">
      <c r="T1322" s="212"/>
      <c r="U1322" s="213"/>
      <c r="V1322" s="213"/>
      <c r="W1322" s="213"/>
      <c r="X1322" s="214"/>
      <c r="Y1322" s="214"/>
      <c r="Z1322" s="214"/>
      <c r="AA1322" s="217"/>
      <c r="AB1322" s="217"/>
      <c r="AC1322" s="217"/>
      <c r="AD1322" s="213"/>
    </row>
    <row r="1323" spans="20:30" x14ac:dyDescent="0.2">
      <c r="T1323" s="212"/>
      <c r="U1323" s="213"/>
      <c r="V1323" s="213"/>
      <c r="W1323" s="213"/>
      <c r="X1323" s="214"/>
      <c r="Y1323" s="214"/>
      <c r="Z1323" s="214"/>
      <c r="AA1323" s="217"/>
      <c r="AB1323" s="217"/>
      <c r="AC1323" s="217"/>
      <c r="AD1323" s="213"/>
    </row>
    <row r="1324" spans="20:30" x14ac:dyDescent="0.2">
      <c r="T1324" s="212"/>
      <c r="U1324" s="213"/>
      <c r="V1324" s="213"/>
      <c r="W1324" s="213"/>
      <c r="X1324" s="214"/>
      <c r="Y1324" s="214"/>
      <c r="Z1324" s="214"/>
      <c r="AA1324" s="217"/>
      <c r="AB1324" s="217"/>
      <c r="AC1324" s="217"/>
      <c r="AD1324" s="213"/>
    </row>
    <row r="1325" spans="20:30" x14ac:dyDescent="0.2">
      <c r="T1325" s="212"/>
      <c r="U1325" s="213"/>
      <c r="V1325" s="213"/>
      <c r="W1325" s="213"/>
      <c r="X1325" s="214"/>
      <c r="Y1325" s="214"/>
      <c r="Z1325" s="214"/>
      <c r="AA1325" s="217"/>
      <c r="AB1325" s="217"/>
      <c r="AC1325" s="217"/>
      <c r="AD1325" s="213"/>
    </row>
    <row r="1326" spans="20:30" x14ac:dyDescent="0.2">
      <c r="T1326" s="212"/>
      <c r="U1326" s="213"/>
      <c r="V1326" s="213"/>
      <c r="W1326" s="213"/>
      <c r="X1326" s="214"/>
      <c r="Y1326" s="214"/>
      <c r="Z1326" s="214"/>
      <c r="AA1326" s="217"/>
      <c r="AB1326" s="217"/>
      <c r="AC1326" s="217"/>
      <c r="AD1326" s="213"/>
    </row>
    <row r="1327" spans="20:30" x14ac:dyDescent="0.2">
      <c r="T1327" s="212"/>
      <c r="U1327" s="213"/>
      <c r="V1327" s="213"/>
      <c r="W1327" s="213"/>
      <c r="X1327" s="214"/>
      <c r="Y1327" s="214"/>
      <c r="Z1327" s="214"/>
      <c r="AA1327" s="217"/>
      <c r="AB1327" s="217"/>
      <c r="AC1327" s="217"/>
      <c r="AD1327" s="213"/>
    </row>
    <row r="1328" spans="20:30" x14ac:dyDescent="0.2">
      <c r="T1328" s="212"/>
      <c r="U1328" s="213"/>
      <c r="V1328" s="213"/>
      <c r="W1328" s="213"/>
      <c r="X1328" s="214"/>
      <c r="Y1328" s="214"/>
      <c r="Z1328" s="214"/>
      <c r="AA1328" s="217"/>
      <c r="AB1328" s="217"/>
      <c r="AC1328" s="217"/>
      <c r="AD1328" s="213"/>
    </row>
    <row r="1329" spans="20:30" x14ac:dyDescent="0.2">
      <c r="T1329" s="212"/>
      <c r="U1329" s="213"/>
      <c r="V1329" s="213"/>
      <c r="W1329" s="213"/>
      <c r="X1329" s="214"/>
      <c r="Y1329" s="214"/>
      <c r="Z1329" s="214"/>
      <c r="AA1329" s="217"/>
      <c r="AB1329" s="217"/>
      <c r="AC1329" s="217"/>
      <c r="AD1329" s="213"/>
    </row>
    <row r="1330" spans="20:30" x14ac:dyDescent="0.2">
      <c r="T1330" s="212"/>
      <c r="U1330" s="213"/>
      <c r="V1330" s="213"/>
      <c r="W1330" s="213"/>
      <c r="X1330" s="214"/>
      <c r="Y1330" s="214"/>
      <c r="Z1330" s="214"/>
      <c r="AA1330" s="217"/>
      <c r="AB1330" s="217"/>
      <c r="AC1330" s="217"/>
      <c r="AD1330" s="213"/>
    </row>
    <row r="1331" spans="20:30" x14ac:dyDescent="0.2">
      <c r="T1331" s="212"/>
      <c r="U1331" s="213"/>
      <c r="V1331" s="213"/>
      <c r="W1331" s="213"/>
      <c r="X1331" s="214"/>
      <c r="Y1331" s="214"/>
      <c r="Z1331" s="214"/>
      <c r="AA1331" s="217"/>
      <c r="AB1331" s="217"/>
      <c r="AC1331" s="217"/>
      <c r="AD1331" s="213"/>
    </row>
    <row r="1332" spans="20:30" x14ac:dyDescent="0.2">
      <c r="T1332" s="212"/>
      <c r="U1332" s="213"/>
      <c r="V1332" s="213"/>
      <c r="W1332" s="213"/>
      <c r="X1332" s="214"/>
      <c r="Y1332" s="214"/>
      <c r="Z1332" s="214"/>
      <c r="AA1332" s="217"/>
      <c r="AB1332" s="217"/>
      <c r="AC1332" s="217"/>
      <c r="AD1332" s="213"/>
    </row>
    <row r="1333" spans="20:30" x14ac:dyDescent="0.2">
      <c r="T1333" s="212"/>
      <c r="U1333" s="213"/>
      <c r="V1333" s="213"/>
      <c r="W1333" s="213"/>
      <c r="X1333" s="214"/>
      <c r="Y1333" s="214"/>
      <c r="Z1333" s="214"/>
      <c r="AA1333" s="217"/>
      <c r="AB1333" s="217"/>
      <c r="AC1333" s="217"/>
      <c r="AD1333" s="213"/>
    </row>
    <row r="1334" spans="20:30" x14ac:dyDescent="0.2">
      <c r="T1334" s="212"/>
      <c r="U1334" s="213"/>
      <c r="V1334" s="213"/>
      <c r="W1334" s="213"/>
      <c r="X1334" s="214"/>
      <c r="Y1334" s="214"/>
      <c r="Z1334" s="214"/>
      <c r="AA1334" s="217"/>
      <c r="AB1334" s="217"/>
      <c r="AC1334" s="217"/>
      <c r="AD1334" s="213"/>
    </row>
    <row r="1335" spans="20:30" x14ac:dyDescent="0.2">
      <c r="T1335" s="212"/>
      <c r="U1335" s="213"/>
      <c r="V1335" s="213"/>
      <c r="W1335" s="213"/>
      <c r="X1335" s="214"/>
      <c r="Y1335" s="214"/>
      <c r="Z1335" s="214"/>
      <c r="AA1335" s="217"/>
      <c r="AB1335" s="217"/>
      <c r="AC1335" s="217"/>
      <c r="AD1335" s="213"/>
    </row>
    <row r="1336" spans="20:30" x14ac:dyDescent="0.2">
      <c r="T1336" s="212"/>
      <c r="U1336" s="213"/>
      <c r="V1336" s="213"/>
      <c r="W1336" s="213"/>
      <c r="X1336" s="214"/>
      <c r="Y1336" s="214"/>
      <c r="Z1336" s="214"/>
      <c r="AA1336" s="217"/>
      <c r="AB1336" s="217"/>
      <c r="AC1336" s="217"/>
      <c r="AD1336" s="213"/>
    </row>
    <row r="1337" spans="20:30" x14ac:dyDescent="0.2">
      <c r="T1337" s="212"/>
      <c r="U1337" s="213"/>
      <c r="V1337" s="213"/>
      <c r="W1337" s="213"/>
      <c r="X1337" s="214"/>
      <c r="Y1337" s="214"/>
      <c r="Z1337" s="214"/>
      <c r="AA1337" s="217"/>
      <c r="AB1337" s="217"/>
      <c r="AC1337" s="217"/>
      <c r="AD1337" s="213"/>
    </row>
    <row r="1338" spans="20:30" x14ac:dyDescent="0.2">
      <c r="T1338" s="212"/>
      <c r="U1338" s="213"/>
      <c r="V1338" s="213"/>
      <c r="W1338" s="213"/>
      <c r="X1338" s="214"/>
      <c r="Y1338" s="214"/>
      <c r="Z1338" s="214"/>
      <c r="AA1338" s="217"/>
      <c r="AB1338" s="217"/>
      <c r="AC1338" s="217"/>
      <c r="AD1338" s="213"/>
    </row>
    <row r="1339" spans="20:30" x14ac:dyDescent="0.2">
      <c r="T1339" s="212"/>
      <c r="U1339" s="213"/>
      <c r="V1339" s="213"/>
      <c r="W1339" s="213"/>
      <c r="X1339" s="214"/>
      <c r="Y1339" s="214"/>
      <c r="Z1339" s="214"/>
      <c r="AA1339" s="217"/>
      <c r="AB1339" s="217"/>
      <c r="AC1339" s="217"/>
      <c r="AD1339" s="213"/>
    </row>
    <row r="1340" spans="20:30" x14ac:dyDescent="0.2">
      <c r="T1340" s="212"/>
      <c r="U1340" s="213"/>
      <c r="V1340" s="213"/>
      <c r="W1340" s="213"/>
      <c r="X1340" s="214"/>
      <c r="Y1340" s="214"/>
      <c r="Z1340" s="214"/>
      <c r="AA1340" s="217"/>
      <c r="AB1340" s="217"/>
      <c r="AC1340" s="217"/>
      <c r="AD1340" s="213"/>
    </row>
    <row r="1341" spans="20:30" x14ac:dyDescent="0.2">
      <c r="T1341" s="212"/>
      <c r="U1341" s="213"/>
      <c r="V1341" s="213"/>
      <c r="W1341" s="213"/>
      <c r="X1341" s="214"/>
      <c r="Y1341" s="214"/>
      <c r="Z1341" s="214"/>
      <c r="AA1341" s="217"/>
      <c r="AB1341" s="217"/>
      <c r="AC1341" s="217"/>
      <c r="AD1341" s="213"/>
    </row>
    <row r="1342" spans="20:30" x14ac:dyDescent="0.2">
      <c r="T1342" s="212"/>
      <c r="U1342" s="213"/>
      <c r="V1342" s="213"/>
      <c r="W1342" s="213"/>
      <c r="X1342" s="214"/>
      <c r="Y1342" s="214"/>
      <c r="Z1342" s="214"/>
      <c r="AA1342" s="217"/>
      <c r="AB1342" s="217"/>
      <c r="AC1342" s="217"/>
      <c r="AD1342" s="213"/>
    </row>
    <row r="1343" spans="20:30" x14ac:dyDescent="0.2">
      <c r="T1343" s="212"/>
      <c r="U1343" s="213"/>
      <c r="V1343" s="213"/>
      <c r="W1343" s="213"/>
      <c r="X1343" s="214"/>
      <c r="Y1343" s="214"/>
      <c r="Z1343" s="214"/>
      <c r="AA1343" s="217"/>
      <c r="AB1343" s="217"/>
      <c r="AC1343" s="217"/>
      <c r="AD1343" s="213"/>
    </row>
    <row r="1344" spans="20:30" x14ac:dyDescent="0.2">
      <c r="T1344" s="212"/>
      <c r="U1344" s="213"/>
      <c r="V1344" s="213"/>
      <c r="W1344" s="213"/>
      <c r="X1344" s="214"/>
      <c r="Y1344" s="214"/>
      <c r="Z1344" s="214"/>
      <c r="AA1344" s="217"/>
      <c r="AB1344" s="217"/>
      <c r="AC1344" s="217"/>
      <c r="AD1344" s="213"/>
    </row>
    <row r="1345" spans="20:30" x14ac:dyDescent="0.2">
      <c r="T1345" s="212"/>
      <c r="U1345" s="213"/>
      <c r="V1345" s="213"/>
      <c r="W1345" s="213"/>
      <c r="X1345" s="214"/>
      <c r="Y1345" s="214"/>
      <c r="Z1345" s="214"/>
      <c r="AA1345" s="217"/>
      <c r="AB1345" s="217"/>
      <c r="AC1345" s="217"/>
      <c r="AD1345" s="213"/>
    </row>
    <row r="1346" spans="20:30" x14ac:dyDescent="0.2">
      <c r="T1346" s="212"/>
      <c r="U1346" s="213"/>
      <c r="V1346" s="213"/>
      <c r="W1346" s="213"/>
      <c r="X1346" s="214"/>
      <c r="Y1346" s="214"/>
      <c r="Z1346" s="214"/>
      <c r="AA1346" s="217"/>
      <c r="AB1346" s="217"/>
      <c r="AC1346" s="217"/>
      <c r="AD1346" s="213"/>
    </row>
    <row r="1347" spans="20:30" x14ac:dyDescent="0.2">
      <c r="T1347" s="212"/>
      <c r="U1347" s="213"/>
      <c r="V1347" s="213"/>
      <c r="W1347" s="213"/>
      <c r="X1347" s="214"/>
      <c r="Y1347" s="214"/>
      <c r="Z1347" s="214"/>
      <c r="AA1347" s="217"/>
      <c r="AB1347" s="217"/>
      <c r="AC1347" s="217"/>
      <c r="AD1347" s="213"/>
    </row>
    <row r="1348" spans="20:30" x14ac:dyDescent="0.2">
      <c r="T1348" s="212"/>
      <c r="U1348" s="213"/>
      <c r="V1348" s="213"/>
      <c r="W1348" s="213"/>
      <c r="X1348" s="214"/>
      <c r="Y1348" s="214"/>
      <c r="Z1348" s="214"/>
      <c r="AA1348" s="217"/>
      <c r="AB1348" s="217"/>
      <c r="AC1348" s="217"/>
      <c r="AD1348" s="213"/>
    </row>
    <row r="1349" spans="20:30" x14ac:dyDescent="0.2">
      <c r="T1349" s="212"/>
      <c r="U1349" s="213"/>
      <c r="V1349" s="213"/>
      <c r="W1349" s="213"/>
      <c r="X1349" s="214"/>
      <c r="Y1349" s="214"/>
      <c r="Z1349" s="214"/>
      <c r="AA1349" s="217"/>
      <c r="AB1349" s="217"/>
      <c r="AC1349" s="217"/>
      <c r="AD1349" s="213"/>
    </row>
    <row r="1350" spans="20:30" x14ac:dyDescent="0.2">
      <c r="T1350" s="212"/>
      <c r="U1350" s="213"/>
      <c r="V1350" s="213"/>
      <c r="W1350" s="213"/>
      <c r="X1350" s="214"/>
      <c r="Y1350" s="214"/>
      <c r="Z1350" s="214"/>
      <c r="AA1350" s="217"/>
      <c r="AB1350" s="217"/>
      <c r="AC1350" s="217"/>
      <c r="AD1350" s="213"/>
    </row>
    <row r="1351" spans="20:30" x14ac:dyDescent="0.2">
      <c r="T1351" s="212"/>
      <c r="U1351" s="213"/>
      <c r="V1351" s="213"/>
      <c r="W1351" s="213"/>
      <c r="X1351" s="214"/>
      <c r="Y1351" s="214"/>
      <c r="Z1351" s="214"/>
      <c r="AA1351" s="217"/>
      <c r="AB1351" s="217"/>
      <c r="AC1351" s="217"/>
      <c r="AD1351" s="213"/>
    </row>
    <row r="1352" spans="20:30" x14ac:dyDescent="0.2">
      <c r="T1352" s="212"/>
      <c r="U1352" s="213"/>
      <c r="V1352" s="213"/>
      <c r="W1352" s="213"/>
      <c r="X1352" s="214"/>
      <c r="Y1352" s="214"/>
      <c r="Z1352" s="214"/>
      <c r="AA1352" s="217"/>
      <c r="AB1352" s="217"/>
      <c r="AC1352" s="217"/>
      <c r="AD1352" s="213"/>
    </row>
    <row r="1353" spans="20:30" x14ac:dyDescent="0.2">
      <c r="T1353" s="212"/>
      <c r="U1353" s="213"/>
      <c r="V1353" s="213"/>
      <c r="W1353" s="213"/>
      <c r="X1353" s="214"/>
      <c r="Y1353" s="214"/>
      <c r="Z1353" s="214"/>
      <c r="AA1353" s="217"/>
      <c r="AB1353" s="217"/>
      <c r="AC1353" s="217"/>
      <c r="AD1353" s="213"/>
    </row>
    <row r="1354" spans="20:30" x14ac:dyDescent="0.2">
      <c r="T1354" s="212"/>
      <c r="U1354" s="213"/>
      <c r="V1354" s="213"/>
      <c r="W1354" s="213"/>
      <c r="X1354" s="214"/>
      <c r="Y1354" s="214"/>
      <c r="Z1354" s="214"/>
      <c r="AA1354" s="217"/>
      <c r="AB1354" s="217"/>
      <c r="AC1354" s="217"/>
      <c r="AD1354" s="213"/>
    </row>
    <row r="1355" spans="20:30" x14ac:dyDescent="0.2">
      <c r="T1355" s="212"/>
      <c r="U1355" s="213"/>
      <c r="V1355" s="213"/>
      <c r="W1355" s="213"/>
      <c r="X1355" s="214"/>
      <c r="Y1355" s="214"/>
      <c r="Z1355" s="214"/>
      <c r="AA1355" s="217"/>
      <c r="AB1355" s="217"/>
      <c r="AC1355" s="217"/>
      <c r="AD1355" s="213"/>
    </row>
    <row r="1356" spans="20:30" x14ac:dyDescent="0.2">
      <c r="T1356" s="212"/>
      <c r="U1356" s="213"/>
      <c r="V1356" s="213"/>
      <c r="W1356" s="213"/>
      <c r="X1356" s="214"/>
      <c r="Y1356" s="214"/>
      <c r="Z1356" s="214"/>
      <c r="AA1356" s="217"/>
      <c r="AB1356" s="217"/>
      <c r="AC1356" s="217"/>
      <c r="AD1356" s="213"/>
    </row>
    <row r="1357" spans="20:30" x14ac:dyDescent="0.2">
      <c r="T1357" s="212"/>
      <c r="U1357" s="213"/>
      <c r="V1357" s="213"/>
      <c r="W1357" s="213"/>
      <c r="X1357" s="214"/>
      <c r="Y1357" s="214"/>
      <c r="Z1357" s="214"/>
      <c r="AA1357" s="217"/>
      <c r="AB1357" s="217"/>
      <c r="AC1357" s="217"/>
      <c r="AD1357" s="213"/>
    </row>
    <row r="1358" spans="20:30" x14ac:dyDescent="0.2">
      <c r="T1358" s="212"/>
      <c r="U1358" s="213"/>
      <c r="V1358" s="213"/>
      <c r="W1358" s="213"/>
      <c r="X1358" s="214"/>
      <c r="Y1358" s="214"/>
      <c r="Z1358" s="214"/>
      <c r="AA1358" s="217"/>
      <c r="AB1358" s="217"/>
      <c r="AC1358" s="217"/>
      <c r="AD1358" s="213"/>
    </row>
    <row r="1359" spans="20:30" x14ac:dyDescent="0.2">
      <c r="T1359" s="212"/>
      <c r="U1359" s="213"/>
      <c r="V1359" s="213"/>
      <c r="W1359" s="213"/>
      <c r="X1359" s="214"/>
      <c r="Y1359" s="214"/>
      <c r="Z1359" s="214"/>
      <c r="AA1359" s="217"/>
      <c r="AB1359" s="217"/>
      <c r="AC1359" s="217"/>
      <c r="AD1359" s="213"/>
    </row>
    <row r="1360" spans="20:30" x14ac:dyDescent="0.2">
      <c r="T1360" s="212"/>
      <c r="U1360" s="213"/>
      <c r="V1360" s="213"/>
      <c r="W1360" s="213"/>
      <c r="X1360" s="214"/>
      <c r="Y1360" s="214"/>
      <c r="Z1360" s="214"/>
      <c r="AA1360" s="217"/>
      <c r="AB1360" s="217"/>
      <c r="AC1360" s="217"/>
      <c r="AD1360" s="213"/>
    </row>
    <row r="1361" spans="20:30" x14ac:dyDescent="0.2">
      <c r="T1361" s="212"/>
      <c r="U1361" s="213"/>
      <c r="V1361" s="213"/>
      <c r="W1361" s="213"/>
      <c r="X1361" s="214"/>
      <c r="Y1361" s="214"/>
      <c r="Z1361" s="214"/>
      <c r="AA1361" s="217"/>
      <c r="AB1361" s="217"/>
      <c r="AC1361" s="217"/>
      <c r="AD1361" s="213"/>
    </row>
    <row r="1362" spans="20:30" x14ac:dyDescent="0.2">
      <c r="T1362" s="212"/>
      <c r="U1362" s="213"/>
      <c r="V1362" s="213"/>
      <c r="W1362" s="213"/>
      <c r="X1362" s="214"/>
      <c r="Y1362" s="214"/>
      <c r="Z1362" s="214"/>
      <c r="AA1362" s="217"/>
      <c r="AB1362" s="217"/>
      <c r="AC1362" s="217"/>
      <c r="AD1362" s="213"/>
    </row>
    <row r="1363" spans="20:30" x14ac:dyDescent="0.2">
      <c r="T1363" s="212"/>
      <c r="U1363" s="213"/>
      <c r="V1363" s="213"/>
      <c r="W1363" s="213"/>
      <c r="X1363" s="214"/>
      <c r="Y1363" s="214"/>
      <c r="Z1363" s="214"/>
      <c r="AA1363" s="217"/>
      <c r="AB1363" s="217"/>
      <c r="AC1363" s="217"/>
      <c r="AD1363" s="213"/>
    </row>
    <row r="1364" spans="20:30" x14ac:dyDescent="0.2">
      <c r="T1364" s="212"/>
      <c r="U1364" s="213"/>
      <c r="V1364" s="213"/>
      <c r="W1364" s="213"/>
      <c r="X1364" s="214"/>
      <c r="Y1364" s="214"/>
      <c r="Z1364" s="214"/>
      <c r="AA1364" s="217"/>
      <c r="AB1364" s="217"/>
      <c r="AC1364" s="217"/>
      <c r="AD1364" s="213"/>
    </row>
    <row r="1365" spans="20:30" x14ac:dyDescent="0.2">
      <c r="T1365" s="212"/>
      <c r="U1365" s="213"/>
      <c r="V1365" s="213"/>
      <c r="W1365" s="213"/>
      <c r="X1365" s="214"/>
      <c r="Y1365" s="214"/>
      <c r="Z1365" s="214"/>
      <c r="AA1365" s="217"/>
      <c r="AB1365" s="217"/>
      <c r="AC1365" s="217"/>
      <c r="AD1365" s="213"/>
    </row>
    <row r="1366" spans="20:30" x14ac:dyDescent="0.2">
      <c r="T1366" s="212"/>
      <c r="U1366" s="213"/>
      <c r="V1366" s="213"/>
      <c r="W1366" s="213"/>
      <c r="X1366" s="214"/>
      <c r="Y1366" s="214"/>
      <c r="Z1366" s="214"/>
      <c r="AA1366" s="217"/>
      <c r="AB1366" s="217"/>
      <c r="AC1366" s="217"/>
      <c r="AD1366" s="213"/>
    </row>
    <row r="1367" spans="20:30" x14ac:dyDescent="0.2">
      <c r="T1367" s="212"/>
      <c r="U1367" s="213"/>
      <c r="V1367" s="213"/>
      <c r="W1367" s="213"/>
      <c r="X1367" s="214"/>
      <c r="Y1367" s="214"/>
      <c r="Z1367" s="214"/>
      <c r="AA1367" s="217"/>
      <c r="AB1367" s="217"/>
      <c r="AC1367" s="217"/>
      <c r="AD1367" s="213"/>
    </row>
    <row r="1368" spans="20:30" x14ac:dyDescent="0.2">
      <c r="T1368" s="212"/>
      <c r="U1368" s="213"/>
      <c r="V1368" s="213"/>
      <c r="W1368" s="213"/>
      <c r="X1368" s="214"/>
      <c r="Y1368" s="214"/>
      <c r="Z1368" s="214"/>
      <c r="AA1368" s="217"/>
      <c r="AB1368" s="217"/>
      <c r="AC1368" s="217"/>
      <c r="AD1368" s="213"/>
    </row>
    <row r="1369" spans="20:30" x14ac:dyDescent="0.2">
      <c r="T1369" s="212"/>
      <c r="U1369" s="213"/>
      <c r="V1369" s="213"/>
      <c r="W1369" s="213"/>
      <c r="X1369" s="214"/>
      <c r="Y1369" s="214"/>
      <c r="Z1369" s="214"/>
      <c r="AA1369" s="217"/>
      <c r="AB1369" s="217"/>
      <c r="AC1369" s="217"/>
      <c r="AD1369" s="213"/>
    </row>
    <row r="1370" spans="20:30" x14ac:dyDescent="0.2">
      <c r="T1370" s="212"/>
      <c r="U1370" s="213"/>
      <c r="V1370" s="213"/>
      <c r="W1370" s="213"/>
      <c r="X1370" s="214"/>
      <c r="Y1370" s="214"/>
      <c r="Z1370" s="214"/>
      <c r="AA1370" s="217"/>
      <c r="AB1370" s="217"/>
      <c r="AC1370" s="217"/>
      <c r="AD1370" s="213"/>
    </row>
    <row r="1371" spans="20:30" x14ac:dyDescent="0.2">
      <c r="T1371" s="212"/>
      <c r="U1371" s="213"/>
      <c r="V1371" s="213"/>
      <c r="W1371" s="213"/>
      <c r="X1371" s="214"/>
      <c r="Y1371" s="214"/>
      <c r="Z1371" s="214"/>
      <c r="AA1371" s="217"/>
      <c r="AB1371" s="217"/>
      <c r="AC1371" s="217"/>
      <c r="AD1371" s="213"/>
    </row>
    <row r="1372" spans="20:30" x14ac:dyDescent="0.2">
      <c r="T1372" s="212"/>
      <c r="U1372" s="213"/>
      <c r="V1372" s="213"/>
      <c r="W1372" s="213"/>
      <c r="X1372" s="214"/>
      <c r="Y1372" s="214"/>
      <c r="Z1372" s="214"/>
      <c r="AA1372" s="217"/>
      <c r="AB1372" s="217"/>
      <c r="AC1372" s="217"/>
      <c r="AD1372" s="213"/>
    </row>
    <row r="1373" spans="20:30" x14ac:dyDescent="0.2">
      <c r="T1373" s="212"/>
      <c r="U1373" s="213"/>
      <c r="V1373" s="213"/>
      <c r="W1373" s="213"/>
      <c r="X1373" s="214"/>
      <c r="Y1373" s="214"/>
      <c r="Z1373" s="214"/>
      <c r="AA1373" s="217"/>
      <c r="AB1373" s="217"/>
      <c r="AC1373" s="217"/>
      <c r="AD1373" s="213"/>
    </row>
    <row r="1374" spans="20:30" x14ac:dyDescent="0.2">
      <c r="T1374" s="212"/>
      <c r="U1374" s="213"/>
      <c r="V1374" s="213"/>
      <c r="W1374" s="213"/>
      <c r="X1374" s="214"/>
      <c r="Y1374" s="214"/>
      <c r="Z1374" s="214"/>
      <c r="AA1374" s="217"/>
      <c r="AB1374" s="217"/>
      <c r="AC1374" s="217"/>
      <c r="AD1374" s="213"/>
    </row>
    <row r="1375" spans="20:30" x14ac:dyDescent="0.2">
      <c r="T1375" s="212"/>
      <c r="U1375" s="213"/>
      <c r="V1375" s="213"/>
      <c r="W1375" s="213"/>
      <c r="X1375" s="214"/>
      <c r="Y1375" s="214"/>
      <c r="Z1375" s="214"/>
      <c r="AA1375" s="217"/>
      <c r="AB1375" s="217"/>
      <c r="AC1375" s="217"/>
      <c r="AD1375" s="213"/>
    </row>
    <row r="1376" spans="20:30" x14ac:dyDescent="0.2">
      <c r="T1376" s="212"/>
      <c r="U1376" s="213"/>
      <c r="V1376" s="213"/>
      <c r="W1376" s="213"/>
      <c r="X1376" s="214"/>
      <c r="Y1376" s="214"/>
      <c r="Z1376" s="214"/>
      <c r="AA1376" s="217"/>
      <c r="AB1376" s="217"/>
      <c r="AC1376" s="217"/>
      <c r="AD1376" s="213"/>
    </row>
    <row r="1377" spans="20:30" x14ac:dyDescent="0.2">
      <c r="T1377" s="212"/>
      <c r="U1377" s="213"/>
      <c r="V1377" s="213"/>
      <c r="W1377" s="213"/>
      <c r="X1377" s="214"/>
      <c r="Y1377" s="214"/>
      <c r="Z1377" s="214"/>
      <c r="AA1377" s="217"/>
      <c r="AB1377" s="217"/>
      <c r="AC1377" s="217"/>
      <c r="AD1377" s="213"/>
    </row>
    <row r="1378" spans="20:30" x14ac:dyDescent="0.2">
      <c r="T1378" s="212"/>
      <c r="U1378" s="213"/>
      <c r="V1378" s="213"/>
      <c r="W1378" s="213"/>
      <c r="X1378" s="214"/>
      <c r="Y1378" s="214"/>
      <c r="Z1378" s="214"/>
      <c r="AA1378" s="217"/>
      <c r="AB1378" s="217"/>
      <c r="AC1378" s="217"/>
      <c r="AD1378" s="213"/>
    </row>
    <row r="1379" spans="20:30" x14ac:dyDescent="0.2">
      <c r="T1379" s="212"/>
      <c r="U1379" s="213"/>
      <c r="V1379" s="213"/>
      <c r="W1379" s="213"/>
      <c r="X1379" s="214"/>
      <c r="Y1379" s="214"/>
      <c r="Z1379" s="214"/>
      <c r="AA1379" s="217"/>
      <c r="AB1379" s="217"/>
      <c r="AC1379" s="217"/>
      <c r="AD1379" s="213"/>
    </row>
    <row r="1380" spans="20:30" x14ac:dyDescent="0.2">
      <c r="T1380" s="212"/>
      <c r="U1380" s="213"/>
      <c r="V1380" s="213"/>
      <c r="W1380" s="213"/>
      <c r="X1380" s="214"/>
      <c r="Y1380" s="214"/>
      <c r="Z1380" s="214"/>
      <c r="AA1380" s="217"/>
      <c r="AB1380" s="217"/>
      <c r="AC1380" s="217"/>
      <c r="AD1380" s="213"/>
    </row>
    <row r="1381" spans="20:30" x14ac:dyDescent="0.2">
      <c r="T1381" s="212"/>
      <c r="U1381" s="213"/>
      <c r="V1381" s="213"/>
      <c r="W1381" s="213"/>
      <c r="X1381" s="214"/>
      <c r="Y1381" s="214"/>
      <c r="Z1381" s="214"/>
      <c r="AA1381" s="217"/>
      <c r="AB1381" s="217"/>
      <c r="AC1381" s="217"/>
      <c r="AD1381" s="213"/>
    </row>
    <row r="1382" spans="20:30" x14ac:dyDescent="0.2">
      <c r="T1382" s="212"/>
      <c r="U1382" s="213"/>
      <c r="V1382" s="213"/>
      <c r="W1382" s="213"/>
      <c r="X1382" s="214"/>
      <c r="Y1382" s="214"/>
      <c r="Z1382" s="214"/>
      <c r="AA1382" s="217"/>
      <c r="AB1382" s="217"/>
      <c r="AC1382" s="217"/>
      <c r="AD1382" s="213"/>
    </row>
    <row r="1383" spans="20:30" x14ac:dyDescent="0.2">
      <c r="T1383" s="212"/>
      <c r="U1383" s="213"/>
      <c r="V1383" s="213"/>
      <c r="W1383" s="213"/>
      <c r="X1383" s="214"/>
      <c r="Y1383" s="214"/>
      <c r="Z1383" s="214"/>
      <c r="AA1383" s="217"/>
      <c r="AB1383" s="217"/>
      <c r="AC1383" s="217"/>
      <c r="AD1383" s="213"/>
    </row>
    <row r="1384" spans="20:30" x14ac:dyDescent="0.2">
      <c r="T1384" s="212"/>
      <c r="U1384" s="213"/>
      <c r="V1384" s="213"/>
      <c r="W1384" s="213"/>
      <c r="X1384" s="214"/>
      <c r="Y1384" s="214"/>
      <c r="Z1384" s="214"/>
      <c r="AA1384" s="217"/>
      <c r="AB1384" s="217"/>
      <c r="AC1384" s="217"/>
      <c r="AD1384" s="213"/>
    </row>
    <row r="1385" spans="20:30" x14ac:dyDescent="0.2">
      <c r="T1385" s="212"/>
      <c r="U1385" s="213"/>
      <c r="V1385" s="213"/>
      <c r="W1385" s="213"/>
      <c r="X1385" s="214"/>
      <c r="Y1385" s="214"/>
      <c r="Z1385" s="214"/>
      <c r="AA1385" s="217"/>
      <c r="AB1385" s="217"/>
      <c r="AC1385" s="217"/>
      <c r="AD1385" s="213"/>
    </row>
    <row r="1386" spans="20:30" x14ac:dyDescent="0.2">
      <c r="T1386" s="212"/>
      <c r="U1386" s="213"/>
      <c r="V1386" s="213"/>
      <c r="W1386" s="213"/>
      <c r="X1386" s="214"/>
      <c r="Y1386" s="214"/>
      <c r="Z1386" s="214"/>
      <c r="AA1386" s="217"/>
      <c r="AB1386" s="217"/>
      <c r="AC1386" s="217"/>
      <c r="AD1386" s="213"/>
    </row>
    <row r="1387" spans="20:30" x14ac:dyDescent="0.2">
      <c r="T1387" s="212"/>
      <c r="U1387" s="213"/>
      <c r="V1387" s="213"/>
      <c r="W1387" s="213"/>
      <c r="X1387" s="214"/>
      <c r="Y1387" s="214"/>
      <c r="Z1387" s="214"/>
      <c r="AA1387" s="217"/>
      <c r="AB1387" s="217"/>
      <c r="AC1387" s="217"/>
      <c r="AD1387" s="213"/>
    </row>
    <row r="1388" spans="20:30" x14ac:dyDescent="0.2">
      <c r="T1388" s="212"/>
      <c r="U1388" s="213"/>
      <c r="V1388" s="213"/>
      <c r="W1388" s="213"/>
      <c r="X1388" s="214"/>
      <c r="Y1388" s="214"/>
      <c r="Z1388" s="214"/>
      <c r="AA1388" s="217"/>
      <c r="AB1388" s="217"/>
      <c r="AC1388" s="217"/>
      <c r="AD1388" s="213"/>
    </row>
    <row r="1389" spans="20:30" x14ac:dyDescent="0.2">
      <c r="T1389" s="212"/>
      <c r="U1389" s="213"/>
      <c r="V1389" s="213"/>
      <c r="W1389" s="213"/>
      <c r="X1389" s="214"/>
      <c r="Y1389" s="214"/>
      <c r="Z1389" s="214"/>
      <c r="AA1389" s="217"/>
      <c r="AB1389" s="217"/>
      <c r="AC1389" s="217"/>
      <c r="AD1389" s="213"/>
    </row>
    <row r="1390" spans="20:30" x14ac:dyDescent="0.2">
      <c r="T1390" s="212"/>
      <c r="U1390" s="213"/>
      <c r="V1390" s="213"/>
      <c r="W1390" s="213"/>
      <c r="X1390" s="214"/>
      <c r="Y1390" s="214"/>
      <c r="Z1390" s="214"/>
      <c r="AA1390" s="217"/>
      <c r="AB1390" s="217"/>
      <c r="AC1390" s="217"/>
      <c r="AD1390" s="213"/>
    </row>
    <row r="1391" spans="20:30" x14ac:dyDescent="0.2">
      <c r="T1391" s="212"/>
      <c r="U1391" s="213"/>
      <c r="V1391" s="213"/>
      <c r="W1391" s="213"/>
      <c r="X1391" s="214"/>
      <c r="Y1391" s="214"/>
      <c r="Z1391" s="214"/>
      <c r="AA1391" s="217"/>
      <c r="AB1391" s="217"/>
      <c r="AC1391" s="217"/>
      <c r="AD1391" s="213"/>
    </row>
    <row r="1392" spans="20:30" x14ac:dyDescent="0.2">
      <c r="T1392" s="212"/>
      <c r="U1392" s="213"/>
      <c r="V1392" s="213"/>
      <c r="W1392" s="213"/>
      <c r="X1392" s="214"/>
      <c r="Y1392" s="214"/>
      <c r="Z1392" s="214"/>
      <c r="AA1392" s="217"/>
      <c r="AB1392" s="217"/>
      <c r="AC1392" s="217"/>
      <c r="AD1392" s="213"/>
    </row>
    <row r="1393" spans="20:30" x14ac:dyDescent="0.2">
      <c r="T1393" s="212"/>
      <c r="U1393" s="213"/>
      <c r="V1393" s="213"/>
      <c r="W1393" s="213"/>
      <c r="X1393" s="214"/>
      <c r="Y1393" s="214"/>
      <c r="Z1393" s="214"/>
      <c r="AA1393" s="217"/>
      <c r="AB1393" s="217"/>
      <c r="AC1393" s="217"/>
      <c r="AD1393" s="213"/>
    </row>
    <row r="1394" spans="20:30" x14ac:dyDescent="0.2">
      <c r="T1394" s="212"/>
      <c r="U1394" s="213"/>
      <c r="V1394" s="213"/>
      <c r="W1394" s="213"/>
      <c r="X1394" s="214"/>
      <c r="Y1394" s="214"/>
      <c r="Z1394" s="214"/>
      <c r="AA1394" s="217"/>
      <c r="AB1394" s="217"/>
      <c r="AC1394" s="217"/>
      <c r="AD1394" s="213"/>
    </row>
    <row r="1395" spans="20:30" x14ac:dyDescent="0.2">
      <c r="T1395" s="212"/>
      <c r="U1395" s="213"/>
      <c r="V1395" s="213"/>
      <c r="W1395" s="213"/>
      <c r="X1395" s="214"/>
      <c r="Y1395" s="214"/>
      <c r="Z1395" s="214"/>
      <c r="AA1395" s="217"/>
      <c r="AB1395" s="217"/>
      <c r="AC1395" s="217"/>
      <c r="AD1395" s="213"/>
    </row>
    <row r="1396" spans="20:30" x14ac:dyDescent="0.2">
      <c r="T1396" s="212"/>
      <c r="U1396" s="213"/>
      <c r="V1396" s="213"/>
      <c r="W1396" s="213"/>
      <c r="X1396" s="214"/>
      <c r="Y1396" s="214"/>
      <c r="Z1396" s="214"/>
      <c r="AA1396" s="217"/>
      <c r="AB1396" s="217"/>
      <c r="AC1396" s="217"/>
      <c r="AD1396" s="213"/>
    </row>
    <row r="1397" spans="20:30" x14ac:dyDescent="0.2">
      <c r="T1397" s="212"/>
      <c r="U1397" s="213"/>
      <c r="V1397" s="213"/>
      <c r="W1397" s="213"/>
      <c r="X1397" s="214"/>
      <c r="Y1397" s="214"/>
      <c r="Z1397" s="214"/>
      <c r="AA1397" s="217"/>
      <c r="AB1397" s="217"/>
      <c r="AC1397" s="217"/>
      <c r="AD1397" s="213"/>
    </row>
    <row r="1398" spans="20:30" x14ac:dyDescent="0.2">
      <c r="T1398" s="212"/>
      <c r="U1398" s="213"/>
      <c r="V1398" s="213"/>
      <c r="W1398" s="213"/>
      <c r="X1398" s="214"/>
      <c r="Y1398" s="214"/>
      <c r="Z1398" s="214"/>
      <c r="AA1398" s="217"/>
      <c r="AB1398" s="217"/>
      <c r="AC1398" s="217"/>
      <c r="AD1398" s="213"/>
    </row>
    <row r="1399" spans="20:30" x14ac:dyDescent="0.2">
      <c r="T1399" s="212"/>
      <c r="U1399" s="213"/>
      <c r="V1399" s="213"/>
      <c r="W1399" s="213"/>
      <c r="X1399" s="214"/>
      <c r="Y1399" s="214"/>
      <c r="Z1399" s="214"/>
      <c r="AA1399" s="217"/>
      <c r="AB1399" s="217"/>
      <c r="AC1399" s="217"/>
      <c r="AD1399" s="213"/>
    </row>
    <row r="1400" spans="20:30" x14ac:dyDescent="0.2">
      <c r="T1400" s="212"/>
      <c r="U1400" s="213"/>
      <c r="V1400" s="213"/>
      <c r="W1400" s="213"/>
      <c r="X1400" s="214"/>
      <c r="Y1400" s="214"/>
      <c r="Z1400" s="214"/>
      <c r="AA1400" s="217"/>
      <c r="AB1400" s="217"/>
      <c r="AC1400" s="217"/>
      <c r="AD1400" s="213"/>
    </row>
    <row r="1401" spans="20:30" x14ac:dyDescent="0.2">
      <c r="T1401" s="212"/>
      <c r="U1401" s="213"/>
      <c r="V1401" s="213"/>
      <c r="W1401" s="213"/>
      <c r="X1401" s="214"/>
      <c r="Y1401" s="214"/>
      <c r="Z1401" s="214"/>
      <c r="AA1401" s="217"/>
      <c r="AB1401" s="217"/>
      <c r="AC1401" s="217"/>
      <c r="AD1401" s="213"/>
    </row>
    <row r="1402" spans="20:30" x14ac:dyDescent="0.2">
      <c r="T1402" s="212"/>
      <c r="U1402" s="213"/>
      <c r="V1402" s="213"/>
      <c r="W1402" s="213"/>
      <c r="X1402" s="214"/>
      <c r="Y1402" s="214"/>
      <c r="Z1402" s="214"/>
      <c r="AA1402" s="217"/>
      <c r="AB1402" s="217"/>
      <c r="AC1402" s="217"/>
      <c r="AD1402" s="213"/>
    </row>
    <row r="1403" spans="20:30" x14ac:dyDescent="0.2">
      <c r="T1403" s="212"/>
      <c r="U1403" s="213"/>
      <c r="V1403" s="213"/>
      <c r="W1403" s="213"/>
      <c r="X1403" s="214"/>
      <c r="Y1403" s="214"/>
      <c r="Z1403" s="214"/>
      <c r="AA1403" s="217"/>
      <c r="AB1403" s="217"/>
      <c r="AC1403" s="217"/>
      <c r="AD1403" s="213"/>
    </row>
    <row r="1404" spans="20:30" x14ac:dyDescent="0.2">
      <c r="T1404" s="212"/>
      <c r="U1404" s="213"/>
      <c r="V1404" s="213"/>
      <c r="W1404" s="213"/>
      <c r="X1404" s="214"/>
      <c r="Y1404" s="214"/>
      <c r="Z1404" s="214"/>
      <c r="AA1404" s="217"/>
      <c r="AB1404" s="217"/>
      <c r="AC1404" s="217"/>
      <c r="AD1404" s="213"/>
    </row>
    <row r="1405" spans="20:30" x14ac:dyDescent="0.2">
      <c r="T1405" s="212"/>
      <c r="U1405" s="213"/>
      <c r="V1405" s="213"/>
      <c r="W1405" s="213"/>
      <c r="X1405" s="214"/>
      <c r="Y1405" s="214"/>
      <c r="Z1405" s="214"/>
      <c r="AA1405" s="217"/>
      <c r="AB1405" s="217"/>
      <c r="AC1405" s="217"/>
      <c r="AD1405" s="213"/>
    </row>
    <row r="1406" spans="20:30" x14ac:dyDescent="0.2">
      <c r="T1406" s="212"/>
      <c r="U1406" s="213"/>
      <c r="V1406" s="213"/>
      <c r="W1406" s="213"/>
      <c r="X1406" s="214"/>
      <c r="Y1406" s="214"/>
      <c r="Z1406" s="214"/>
      <c r="AA1406" s="217"/>
      <c r="AB1406" s="217"/>
      <c r="AC1406" s="217"/>
      <c r="AD1406" s="213"/>
    </row>
    <row r="1407" spans="20:30" x14ac:dyDescent="0.2">
      <c r="T1407" s="212"/>
      <c r="U1407" s="213"/>
      <c r="V1407" s="213"/>
      <c r="W1407" s="213"/>
      <c r="X1407" s="214"/>
      <c r="Y1407" s="214"/>
      <c r="Z1407" s="214"/>
      <c r="AA1407" s="217"/>
      <c r="AB1407" s="217"/>
      <c r="AC1407" s="217"/>
      <c r="AD1407" s="213"/>
    </row>
    <row r="1408" spans="20:30" x14ac:dyDescent="0.2">
      <c r="T1408" s="212"/>
      <c r="U1408" s="213"/>
      <c r="V1408" s="213"/>
      <c r="W1408" s="213"/>
      <c r="X1408" s="214"/>
      <c r="Y1408" s="214"/>
      <c r="Z1408" s="214"/>
      <c r="AA1408" s="217"/>
      <c r="AB1408" s="217"/>
      <c r="AC1408" s="217"/>
      <c r="AD1408" s="213"/>
    </row>
    <row r="1409" spans="20:30" x14ac:dyDescent="0.2">
      <c r="T1409" s="212"/>
      <c r="U1409" s="213"/>
      <c r="V1409" s="213"/>
      <c r="W1409" s="213"/>
      <c r="X1409" s="214"/>
      <c r="Y1409" s="214"/>
      <c r="Z1409" s="214"/>
      <c r="AA1409" s="217"/>
      <c r="AB1409" s="217"/>
      <c r="AC1409" s="217"/>
      <c r="AD1409" s="213"/>
    </row>
    <row r="1410" spans="20:30" x14ac:dyDescent="0.2">
      <c r="T1410" s="212"/>
      <c r="U1410" s="213"/>
      <c r="V1410" s="213"/>
      <c r="W1410" s="213"/>
      <c r="X1410" s="214"/>
      <c r="Y1410" s="214"/>
      <c r="Z1410" s="214"/>
      <c r="AA1410" s="217"/>
      <c r="AB1410" s="217"/>
      <c r="AC1410" s="217"/>
      <c r="AD1410" s="213"/>
    </row>
    <row r="1411" spans="20:30" x14ac:dyDescent="0.2">
      <c r="T1411" s="212"/>
      <c r="U1411" s="213"/>
      <c r="V1411" s="213"/>
      <c r="W1411" s="213"/>
      <c r="X1411" s="214"/>
      <c r="Y1411" s="214"/>
      <c r="Z1411" s="214"/>
      <c r="AA1411" s="217"/>
      <c r="AB1411" s="217"/>
      <c r="AC1411" s="217"/>
      <c r="AD1411" s="213"/>
    </row>
    <row r="1412" spans="20:30" x14ac:dyDescent="0.2">
      <c r="T1412" s="212"/>
      <c r="U1412" s="213"/>
      <c r="V1412" s="213"/>
      <c r="W1412" s="213"/>
      <c r="X1412" s="214"/>
      <c r="Y1412" s="214"/>
      <c r="Z1412" s="214"/>
      <c r="AA1412" s="217"/>
      <c r="AB1412" s="217"/>
      <c r="AC1412" s="217"/>
      <c r="AD1412" s="213"/>
    </row>
    <row r="1413" spans="20:30" x14ac:dyDescent="0.2">
      <c r="T1413" s="212"/>
      <c r="U1413" s="213"/>
      <c r="V1413" s="213"/>
      <c r="W1413" s="213"/>
      <c r="X1413" s="214"/>
      <c r="Y1413" s="214"/>
      <c r="Z1413" s="214"/>
      <c r="AA1413" s="217"/>
      <c r="AB1413" s="217"/>
      <c r="AC1413" s="217"/>
      <c r="AD1413" s="213"/>
    </row>
    <row r="1414" spans="20:30" x14ac:dyDescent="0.2">
      <c r="T1414" s="212"/>
      <c r="U1414" s="213"/>
      <c r="V1414" s="213"/>
      <c r="W1414" s="213"/>
      <c r="X1414" s="214"/>
      <c r="Y1414" s="214"/>
      <c r="Z1414" s="214"/>
      <c r="AA1414" s="217"/>
      <c r="AB1414" s="217"/>
      <c r="AC1414" s="217"/>
      <c r="AD1414" s="213"/>
    </row>
    <row r="1415" spans="20:30" x14ac:dyDescent="0.2">
      <c r="T1415" s="212"/>
      <c r="U1415" s="213"/>
      <c r="V1415" s="213"/>
      <c r="W1415" s="213"/>
      <c r="X1415" s="214"/>
      <c r="Y1415" s="214"/>
      <c r="Z1415" s="214"/>
      <c r="AA1415" s="217"/>
      <c r="AB1415" s="217"/>
      <c r="AC1415" s="217"/>
      <c r="AD1415" s="213"/>
    </row>
    <row r="1416" spans="20:30" x14ac:dyDescent="0.2">
      <c r="T1416" s="212"/>
      <c r="U1416" s="213"/>
      <c r="V1416" s="213"/>
      <c r="W1416" s="213"/>
      <c r="X1416" s="214"/>
      <c r="Y1416" s="214"/>
      <c r="Z1416" s="214"/>
      <c r="AA1416" s="217"/>
      <c r="AB1416" s="217"/>
      <c r="AC1416" s="217"/>
      <c r="AD1416" s="213"/>
    </row>
    <row r="1417" spans="20:30" x14ac:dyDescent="0.2">
      <c r="T1417" s="212"/>
      <c r="U1417" s="213"/>
      <c r="V1417" s="213"/>
      <c r="W1417" s="213"/>
      <c r="X1417" s="214"/>
      <c r="Y1417" s="214"/>
      <c r="Z1417" s="214"/>
      <c r="AA1417" s="217"/>
      <c r="AB1417" s="217"/>
      <c r="AC1417" s="217"/>
      <c r="AD1417" s="213"/>
    </row>
    <row r="1418" spans="20:30" x14ac:dyDescent="0.2">
      <c r="T1418" s="212"/>
      <c r="U1418" s="213"/>
      <c r="V1418" s="213"/>
      <c r="W1418" s="213"/>
      <c r="X1418" s="214"/>
      <c r="Y1418" s="214"/>
      <c r="Z1418" s="214"/>
      <c r="AA1418" s="217"/>
      <c r="AB1418" s="217"/>
      <c r="AC1418" s="217"/>
      <c r="AD1418" s="213"/>
    </row>
    <row r="1419" spans="20:30" x14ac:dyDescent="0.2">
      <c r="T1419" s="212"/>
      <c r="U1419" s="213"/>
      <c r="V1419" s="213"/>
      <c r="W1419" s="213"/>
      <c r="X1419" s="214"/>
      <c r="Y1419" s="214"/>
      <c r="Z1419" s="214"/>
      <c r="AA1419" s="217"/>
      <c r="AB1419" s="217"/>
      <c r="AC1419" s="217"/>
      <c r="AD1419" s="213"/>
    </row>
    <row r="1420" spans="20:30" x14ac:dyDescent="0.2">
      <c r="T1420" s="212"/>
      <c r="U1420" s="213"/>
      <c r="V1420" s="213"/>
      <c r="W1420" s="213"/>
      <c r="X1420" s="214"/>
      <c r="Y1420" s="214"/>
      <c r="Z1420" s="214"/>
      <c r="AA1420" s="217"/>
      <c r="AB1420" s="217"/>
      <c r="AC1420" s="217"/>
      <c r="AD1420" s="213"/>
    </row>
    <row r="1421" spans="20:30" x14ac:dyDescent="0.2">
      <c r="T1421" s="212"/>
      <c r="U1421" s="213"/>
      <c r="V1421" s="213"/>
      <c r="W1421" s="213"/>
      <c r="X1421" s="214"/>
      <c r="Y1421" s="214"/>
      <c r="Z1421" s="214"/>
      <c r="AA1421" s="217"/>
      <c r="AB1421" s="217"/>
      <c r="AC1421" s="217"/>
      <c r="AD1421" s="213"/>
    </row>
    <row r="1422" spans="20:30" x14ac:dyDescent="0.2">
      <c r="T1422" s="212"/>
      <c r="U1422" s="213"/>
      <c r="V1422" s="213"/>
      <c r="W1422" s="213"/>
      <c r="X1422" s="214"/>
      <c r="Y1422" s="214"/>
      <c r="Z1422" s="214"/>
      <c r="AA1422" s="217"/>
      <c r="AB1422" s="217"/>
      <c r="AC1422" s="217"/>
      <c r="AD1422" s="213"/>
    </row>
    <row r="1423" spans="20:30" x14ac:dyDescent="0.2">
      <c r="T1423" s="212"/>
      <c r="U1423" s="213"/>
      <c r="V1423" s="213"/>
      <c r="W1423" s="213"/>
      <c r="X1423" s="214"/>
      <c r="Y1423" s="214"/>
      <c r="Z1423" s="214"/>
      <c r="AA1423" s="217"/>
      <c r="AB1423" s="217"/>
      <c r="AC1423" s="217"/>
      <c r="AD1423" s="213"/>
    </row>
    <row r="1424" spans="20:30" x14ac:dyDescent="0.2">
      <c r="T1424" s="212"/>
      <c r="U1424" s="213"/>
      <c r="V1424" s="213"/>
      <c r="W1424" s="213"/>
      <c r="X1424" s="214"/>
      <c r="Y1424" s="214"/>
      <c r="Z1424" s="214"/>
      <c r="AA1424" s="217"/>
      <c r="AB1424" s="217"/>
      <c r="AC1424" s="217"/>
      <c r="AD1424" s="213"/>
    </row>
    <row r="1425" spans="20:30" x14ac:dyDescent="0.2">
      <c r="T1425" s="212"/>
      <c r="U1425" s="213"/>
      <c r="V1425" s="213"/>
      <c r="W1425" s="213"/>
      <c r="X1425" s="214"/>
      <c r="Y1425" s="214"/>
      <c r="Z1425" s="214"/>
      <c r="AA1425" s="217"/>
      <c r="AB1425" s="217"/>
      <c r="AC1425" s="217"/>
      <c r="AD1425" s="213"/>
    </row>
    <row r="1426" spans="20:30" x14ac:dyDescent="0.2">
      <c r="T1426" s="212"/>
      <c r="U1426" s="213"/>
      <c r="V1426" s="213"/>
      <c r="W1426" s="213"/>
      <c r="X1426" s="214"/>
      <c r="Y1426" s="214"/>
      <c r="Z1426" s="214"/>
      <c r="AA1426" s="217"/>
      <c r="AB1426" s="217"/>
      <c r="AC1426" s="217"/>
      <c r="AD1426" s="213"/>
    </row>
    <row r="1427" spans="20:30" x14ac:dyDescent="0.2">
      <c r="T1427" s="212"/>
      <c r="U1427" s="213"/>
      <c r="V1427" s="213"/>
      <c r="W1427" s="213"/>
      <c r="X1427" s="214"/>
      <c r="Y1427" s="214"/>
      <c r="Z1427" s="214"/>
      <c r="AA1427" s="217"/>
      <c r="AB1427" s="217"/>
      <c r="AC1427" s="217"/>
      <c r="AD1427" s="213"/>
    </row>
    <row r="1428" spans="20:30" x14ac:dyDescent="0.2">
      <c r="T1428" s="212"/>
      <c r="U1428" s="213"/>
      <c r="V1428" s="213"/>
      <c r="W1428" s="213"/>
      <c r="X1428" s="214"/>
      <c r="Y1428" s="214"/>
      <c r="Z1428" s="214"/>
      <c r="AA1428" s="217"/>
      <c r="AB1428" s="217"/>
      <c r="AC1428" s="217"/>
      <c r="AD1428" s="213"/>
    </row>
    <row r="1429" spans="20:30" x14ac:dyDescent="0.2">
      <c r="T1429" s="212"/>
      <c r="U1429" s="213"/>
      <c r="V1429" s="213"/>
      <c r="W1429" s="213"/>
      <c r="X1429" s="214"/>
      <c r="Y1429" s="214"/>
      <c r="Z1429" s="214"/>
      <c r="AA1429" s="217"/>
      <c r="AB1429" s="217"/>
      <c r="AC1429" s="217"/>
      <c r="AD1429" s="213"/>
    </row>
    <row r="1430" spans="20:30" x14ac:dyDescent="0.2">
      <c r="T1430" s="212"/>
      <c r="U1430" s="213"/>
      <c r="V1430" s="213"/>
      <c r="W1430" s="213"/>
      <c r="X1430" s="214"/>
      <c r="Y1430" s="214"/>
      <c r="Z1430" s="214"/>
      <c r="AA1430" s="217"/>
      <c r="AB1430" s="217"/>
      <c r="AC1430" s="217"/>
      <c r="AD1430" s="213"/>
    </row>
    <row r="1431" spans="20:30" x14ac:dyDescent="0.2">
      <c r="T1431" s="212"/>
      <c r="U1431" s="213"/>
      <c r="V1431" s="213"/>
      <c r="W1431" s="213"/>
      <c r="X1431" s="214"/>
      <c r="Y1431" s="214"/>
      <c r="Z1431" s="214"/>
      <c r="AA1431" s="217"/>
      <c r="AB1431" s="217"/>
      <c r="AC1431" s="217"/>
      <c r="AD1431" s="213"/>
    </row>
    <row r="1432" spans="20:30" x14ac:dyDescent="0.2">
      <c r="T1432" s="212"/>
      <c r="U1432" s="213"/>
      <c r="V1432" s="213"/>
      <c r="W1432" s="213"/>
      <c r="X1432" s="214"/>
      <c r="Y1432" s="214"/>
      <c r="Z1432" s="214"/>
      <c r="AA1432" s="217"/>
      <c r="AB1432" s="217"/>
      <c r="AC1432" s="217"/>
      <c r="AD1432" s="213"/>
    </row>
    <row r="1433" spans="20:30" x14ac:dyDescent="0.2">
      <c r="T1433" s="212"/>
      <c r="U1433" s="213"/>
      <c r="V1433" s="213"/>
      <c r="W1433" s="213"/>
      <c r="X1433" s="214"/>
      <c r="Y1433" s="214"/>
      <c r="Z1433" s="214"/>
      <c r="AA1433" s="217"/>
      <c r="AB1433" s="217"/>
      <c r="AC1433" s="217"/>
      <c r="AD1433" s="213"/>
    </row>
    <row r="1434" spans="20:30" x14ac:dyDescent="0.2">
      <c r="T1434" s="212"/>
      <c r="U1434" s="213"/>
      <c r="V1434" s="213"/>
      <c r="W1434" s="213"/>
      <c r="X1434" s="214"/>
      <c r="Y1434" s="214"/>
      <c r="Z1434" s="214"/>
      <c r="AA1434" s="217"/>
      <c r="AB1434" s="217"/>
      <c r="AC1434" s="217"/>
      <c r="AD1434" s="213"/>
    </row>
    <row r="1435" spans="20:30" x14ac:dyDescent="0.2">
      <c r="T1435" s="212"/>
      <c r="U1435" s="213"/>
      <c r="V1435" s="213"/>
      <c r="W1435" s="213"/>
      <c r="X1435" s="214"/>
      <c r="Y1435" s="214"/>
      <c r="Z1435" s="214"/>
      <c r="AA1435" s="217"/>
      <c r="AB1435" s="217"/>
      <c r="AC1435" s="217"/>
      <c r="AD1435" s="213"/>
    </row>
    <row r="1436" spans="20:30" x14ac:dyDescent="0.2">
      <c r="T1436" s="212"/>
      <c r="U1436" s="213"/>
      <c r="V1436" s="213"/>
      <c r="W1436" s="213"/>
      <c r="X1436" s="214"/>
      <c r="Y1436" s="214"/>
      <c r="Z1436" s="214"/>
      <c r="AA1436" s="217"/>
      <c r="AB1436" s="217"/>
      <c r="AC1436" s="217"/>
      <c r="AD1436" s="213"/>
    </row>
    <row r="1437" spans="20:30" x14ac:dyDescent="0.2">
      <c r="T1437" s="212"/>
      <c r="U1437" s="213"/>
      <c r="V1437" s="213"/>
      <c r="W1437" s="213"/>
      <c r="X1437" s="214"/>
      <c r="Y1437" s="214"/>
      <c r="Z1437" s="214"/>
      <c r="AA1437" s="217"/>
      <c r="AB1437" s="217"/>
      <c r="AC1437" s="217"/>
      <c r="AD1437" s="213"/>
    </row>
    <row r="1438" spans="20:30" x14ac:dyDescent="0.2">
      <c r="T1438" s="212"/>
      <c r="U1438" s="213"/>
      <c r="V1438" s="213"/>
      <c r="W1438" s="213"/>
      <c r="X1438" s="214"/>
      <c r="Y1438" s="214"/>
      <c r="Z1438" s="214"/>
      <c r="AA1438" s="217"/>
      <c r="AB1438" s="217"/>
      <c r="AC1438" s="217"/>
      <c r="AD1438" s="213"/>
    </row>
    <row r="1439" spans="20:30" x14ac:dyDescent="0.2">
      <c r="T1439" s="212"/>
      <c r="U1439" s="213"/>
      <c r="V1439" s="213"/>
      <c r="W1439" s="213"/>
      <c r="X1439" s="214"/>
      <c r="Y1439" s="214"/>
      <c r="Z1439" s="214"/>
      <c r="AA1439" s="217"/>
      <c r="AB1439" s="217"/>
      <c r="AC1439" s="217"/>
      <c r="AD1439" s="213"/>
    </row>
    <row r="1440" spans="20:30" x14ac:dyDescent="0.2">
      <c r="T1440" s="212"/>
      <c r="U1440" s="213"/>
      <c r="V1440" s="213"/>
      <c r="W1440" s="213"/>
      <c r="X1440" s="214"/>
      <c r="Y1440" s="214"/>
      <c r="Z1440" s="214"/>
      <c r="AA1440" s="217"/>
      <c r="AB1440" s="217"/>
      <c r="AC1440" s="217"/>
      <c r="AD1440" s="213"/>
    </row>
    <row r="1441" spans="20:30" x14ac:dyDescent="0.2">
      <c r="T1441" s="212"/>
      <c r="U1441" s="213"/>
      <c r="V1441" s="213"/>
      <c r="W1441" s="213"/>
      <c r="X1441" s="214"/>
      <c r="Y1441" s="214"/>
      <c r="Z1441" s="214"/>
      <c r="AA1441" s="217"/>
      <c r="AB1441" s="217"/>
      <c r="AC1441" s="217"/>
      <c r="AD1441" s="213"/>
    </row>
    <row r="1442" spans="20:30" x14ac:dyDescent="0.2">
      <c r="T1442" s="212"/>
      <c r="U1442" s="213"/>
      <c r="V1442" s="213"/>
      <c r="W1442" s="213"/>
      <c r="X1442" s="214"/>
      <c r="Y1442" s="214"/>
      <c r="Z1442" s="214"/>
      <c r="AA1442" s="217"/>
      <c r="AB1442" s="217"/>
      <c r="AC1442" s="217"/>
      <c r="AD1442" s="213"/>
    </row>
    <row r="1443" spans="20:30" x14ac:dyDescent="0.2">
      <c r="T1443" s="212"/>
      <c r="U1443" s="213"/>
      <c r="V1443" s="213"/>
      <c r="W1443" s="213"/>
      <c r="X1443" s="214"/>
      <c r="Y1443" s="214"/>
      <c r="Z1443" s="214"/>
      <c r="AA1443" s="217"/>
      <c r="AB1443" s="217"/>
      <c r="AC1443" s="217"/>
      <c r="AD1443" s="213"/>
    </row>
    <row r="1444" spans="20:30" x14ac:dyDescent="0.2">
      <c r="T1444" s="212"/>
      <c r="U1444" s="213"/>
      <c r="V1444" s="213"/>
      <c r="W1444" s="213"/>
      <c r="X1444" s="214"/>
      <c r="Y1444" s="214"/>
      <c r="Z1444" s="214"/>
      <c r="AA1444" s="217"/>
      <c r="AB1444" s="217"/>
      <c r="AC1444" s="217"/>
      <c r="AD1444" s="213"/>
    </row>
    <row r="1445" spans="20:30" x14ac:dyDescent="0.2">
      <c r="T1445" s="212"/>
      <c r="U1445" s="213"/>
      <c r="V1445" s="213"/>
      <c r="W1445" s="213"/>
      <c r="X1445" s="214"/>
      <c r="Y1445" s="214"/>
      <c r="Z1445" s="214"/>
      <c r="AA1445" s="217"/>
      <c r="AB1445" s="217"/>
      <c r="AC1445" s="217"/>
      <c r="AD1445" s="213"/>
    </row>
    <row r="1446" spans="20:30" x14ac:dyDescent="0.2">
      <c r="T1446" s="212"/>
      <c r="U1446" s="213"/>
      <c r="V1446" s="213"/>
      <c r="W1446" s="213"/>
      <c r="X1446" s="214"/>
      <c r="Y1446" s="214"/>
      <c r="Z1446" s="214"/>
      <c r="AA1446" s="217"/>
      <c r="AB1446" s="217"/>
      <c r="AC1446" s="217"/>
      <c r="AD1446" s="213"/>
    </row>
    <row r="1447" spans="20:30" x14ac:dyDescent="0.2">
      <c r="T1447" s="212"/>
      <c r="U1447" s="213"/>
      <c r="V1447" s="213"/>
      <c r="W1447" s="213"/>
      <c r="X1447" s="214"/>
      <c r="Y1447" s="214"/>
      <c r="Z1447" s="214"/>
      <c r="AA1447" s="217"/>
      <c r="AB1447" s="217"/>
      <c r="AC1447" s="217"/>
      <c r="AD1447" s="213"/>
    </row>
    <row r="1448" spans="20:30" x14ac:dyDescent="0.2">
      <c r="T1448" s="212"/>
      <c r="U1448" s="213"/>
      <c r="V1448" s="213"/>
      <c r="W1448" s="213"/>
      <c r="X1448" s="214"/>
      <c r="Y1448" s="214"/>
      <c r="Z1448" s="214"/>
      <c r="AA1448" s="217"/>
      <c r="AB1448" s="217"/>
      <c r="AC1448" s="217"/>
      <c r="AD1448" s="213"/>
    </row>
    <row r="1449" spans="20:30" x14ac:dyDescent="0.2">
      <c r="T1449" s="212"/>
      <c r="U1449" s="213"/>
      <c r="V1449" s="213"/>
      <c r="W1449" s="213"/>
      <c r="X1449" s="214"/>
      <c r="Y1449" s="214"/>
      <c r="Z1449" s="214"/>
      <c r="AA1449" s="217"/>
      <c r="AB1449" s="217"/>
      <c r="AC1449" s="217"/>
      <c r="AD1449" s="213"/>
    </row>
    <row r="1450" spans="20:30" x14ac:dyDescent="0.2">
      <c r="T1450" s="212"/>
      <c r="U1450" s="213"/>
      <c r="V1450" s="213"/>
      <c r="W1450" s="213"/>
      <c r="X1450" s="214"/>
      <c r="Y1450" s="214"/>
      <c r="Z1450" s="214"/>
      <c r="AA1450" s="217"/>
      <c r="AB1450" s="217"/>
      <c r="AC1450" s="217"/>
      <c r="AD1450" s="213"/>
    </row>
    <row r="1451" spans="20:30" x14ac:dyDescent="0.2">
      <c r="T1451" s="212"/>
      <c r="U1451" s="213"/>
      <c r="V1451" s="213"/>
      <c r="W1451" s="213"/>
      <c r="X1451" s="214"/>
      <c r="Y1451" s="214"/>
      <c r="Z1451" s="214"/>
      <c r="AA1451" s="217"/>
      <c r="AB1451" s="217"/>
      <c r="AC1451" s="217"/>
      <c r="AD1451" s="213"/>
    </row>
    <row r="1452" spans="20:30" x14ac:dyDescent="0.2">
      <c r="T1452" s="212"/>
      <c r="U1452" s="213"/>
      <c r="V1452" s="213"/>
      <c r="W1452" s="213"/>
      <c r="X1452" s="214"/>
      <c r="Y1452" s="214"/>
      <c r="Z1452" s="214"/>
      <c r="AA1452" s="217"/>
      <c r="AB1452" s="217"/>
      <c r="AC1452" s="217"/>
      <c r="AD1452" s="213"/>
    </row>
    <row r="1453" spans="20:30" x14ac:dyDescent="0.2">
      <c r="T1453" s="212"/>
      <c r="U1453" s="213"/>
      <c r="V1453" s="213"/>
      <c r="W1453" s="213"/>
      <c r="X1453" s="214"/>
      <c r="Y1453" s="214"/>
      <c r="Z1453" s="214"/>
      <c r="AA1453" s="217"/>
      <c r="AB1453" s="217"/>
      <c r="AC1453" s="217"/>
      <c r="AD1453" s="213"/>
    </row>
    <row r="1454" spans="20:30" x14ac:dyDescent="0.2">
      <c r="T1454" s="212"/>
      <c r="U1454" s="213"/>
      <c r="V1454" s="213"/>
      <c r="W1454" s="213"/>
      <c r="X1454" s="214"/>
      <c r="Y1454" s="214"/>
      <c r="Z1454" s="214"/>
      <c r="AA1454" s="217"/>
      <c r="AB1454" s="217"/>
      <c r="AC1454" s="217"/>
      <c r="AD1454" s="213"/>
    </row>
    <row r="1455" spans="20:30" x14ac:dyDescent="0.2">
      <c r="T1455" s="212"/>
      <c r="U1455" s="213"/>
      <c r="V1455" s="213"/>
      <c r="W1455" s="213"/>
      <c r="X1455" s="214"/>
      <c r="Y1455" s="214"/>
      <c r="Z1455" s="214"/>
      <c r="AA1455" s="217"/>
      <c r="AB1455" s="217"/>
      <c r="AC1455" s="217"/>
      <c r="AD1455" s="213"/>
    </row>
    <row r="1456" spans="20:30" x14ac:dyDescent="0.2">
      <c r="T1456" s="212"/>
      <c r="U1456" s="213"/>
      <c r="V1456" s="213"/>
      <c r="W1456" s="213"/>
      <c r="X1456" s="214"/>
      <c r="Y1456" s="214"/>
      <c r="Z1456" s="214"/>
      <c r="AA1456" s="217"/>
      <c r="AB1456" s="217"/>
      <c r="AC1456" s="217"/>
      <c r="AD1456" s="213"/>
    </row>
    <row r="1457" spans="20:30" x14ac:dyDescent="0.2">
      <c r="T1457" s="212"/>
      <c r="U1457" s="213"/>
      <c r="V1457" s="213"/>
      <c r="W1457" s="213"/>
      <c r="X1457" s="214"/>
      <c r="Y1457" s="214"/>
      <c r="Z1457" s="214"/>
      <c r="AA1457" s="217"/>
      <c r="AB1457" s="217"/>
      <c r="AC1457" s="217"/>
      <c r="AD1457" s="213"/>
    </row>
    <row r="1458" spans="20:30" x14ac:dyDescent="0.2">
      <c r="T1458" s="212"/>
      <c r="U1458" s="213"/>
      <c r="V1458" s="213"/>
      <c r="W1458" s="213"/>
      <c r="X1458" s="214"/>
      <c r="Y1458" s="214"/>
      <c r="Z1458" s="214"/>
      <c r="AA1458" s="217"/>
      <c r="AB1458" s="217"/>
      <c r="AC1458" s="217"/>
      <c r="AD1458" s="213"/>
    </row>
    <row r="1459" spans="20:30" x14ac:dyDescent="0.2">
      <c r="T1459" s="212"/>
      <c r="U1459" s="213"/>
      <c r="V1459" s="213"/>
      <c r="W1459" s="213"/>
      <c r="X1459" s="214"/>
      <c r="Y1459" s="214"/>
      <c r="Z1459" s="214"/>
      <c r="AA1459" s="217"/>
      <c r="AB1459" s="217"/>
      <c r="AC1459" s="217"/>
      <c r="AD1459" s="213"/>
    </row>
    <row r="1460" spans="20:30" x14ac:dyDescent="0.2">
      <c r="T1460" s="212"/>
      <c r="U1460" s="213"/>
      <c r="V1460" s="213"/>
      <c r="W1460" s="213"/>
      <c r="X1460" s="214"/>
      <c r="Y1460" s="214"/>
      <c r="Z1460" s="214"/>
      <c r="AA1460" s="217"/>
      <c r="AB1460" s="217"/>
      <c r="AC1460" s="217"/>
      <c r="AD1460" s="213"/>
    </row>
    <row r="1461" spans="20:30" x14ac:dyDescent="0.2">
      <c r="T1461" s="212"/>
      <c r="U1461" s="213"/>
      <c r="V1461" s="213"/>
      <c r="W1461" s="213"/>
      <c r="X1461" s="214"/>
      <c r="Y1461" s="214"/>
      <c r="Z1461" s="214"/>
      <c r="AA1461" s="217"/>
      <c r="AB1461" s="217"/>
      <c r="AC1461" s="217"/>
      <c r="AD1461" s="213"/>
    </row>
    <row r="1462" spans="20:30" x14ac:dyDescent="0.2">
      <c r="T1462" s="212"/>
      <c r="U1462" s="213"/>
      <c r="V1462" s="213"/>
      <c r="W1462" s="213"/>
      <c r="X1462" s="214"/>
      <c r="Y1462" s="214"/>
      <c r="Z1462" s="214"/>
      <c r="AA1462" s="217"/>
      <c r="AB1462" s="217"/>
      <c r="AC1462" s="217"/>
      <c r="AD1462" s="213"/>
    </row>
    <row r="1463" spans="20:30" x14ac:dyDescent="0.2">
      <c r="T1463" s="212"/>
      <c r="U1463" s="213"/>
      <c r="V1463" s="213"/>
      <c r="W1463" s="213"/>
      <c r="X1463" s="214"/>
      <c r="Y1463" s="214"/>
      <c r="Z1463" s="214"/>
      <c r="AA1463" s="217"/>
      <c r="AB1463" s="217"/>
      <c r="AC1463" s="217"/>
      <c r="AD1463" s="213"/>
    </row>
    <row r="1464" spans="20:30" x14ac:dyDescent="0.2">
      <c r="T1464" s="212"/>
      <c r="U1464" s="213"/>
      <c r="V1464" s="213"/>
      <c r="W1464" s="213"/>
      <c r="X1464" s="214"/>
      <c r="Y1464" s="214"/>
      <c r="Z1464" s="214"/>
      <c r="AA1464" s="217"/>
      <c r="AB1464" s="217"/>
      <c r="AC1464" s="217"/>
      <c r="AD1464" s="213"/>
    </row>
    <row r="1465" spans="20:30" x14ac:dyDescent="0.2">
      <c r="T1465" s="212"/>
      <c r="U1465" s="213"/>
      <c r="V1465" s="213"/>
      <c r="W1465" s="213"/>
      <c r="X1465" s="214"/>
      <c r="Y1465" s="214"/>
      <c r="Z1465" s="214"/>
      <c r="AA1465" s="217"/>
      <c r="AB1465" s="217"/>
      <c r="AC1465" s="217"/>
      <c r="AD1465" s="213"/>
    </row>
    <row r="1466" spans="20:30" x14ac:dyDescent="0.2">
      <c r="T1466" s="212"/>
      <c r="U1466" s="213"/>
      <c r="V1466" s="213"/>
      <c r="W1466" s="213"/>
      <c r="X1466" s="214"/>
      <c r="Y1466" s="214"/>
      <c r="Z1466" s="214"/>
      <c r="AA1466" s="217"/>
      <c r="AB1466" s="217"/>
      <c r="AC1466" s="217"/>
      <c r="AD1466" s="213"/>
    </row>
    <row r="1467" spans="20:30" x14ac:dyDescent="0.2">
      <c r="T1467" s="212"/>
      <c r="U1467" s="213"/>
      <c r="V1467" s="213"/>
      <c r="W1467" s="213"/>
      <c r="X1467" s="214"/>
      <c r="Y1467" s="214"/>
      <c r="Z1467" s="214"/>
      <c r="AA1467" s="217"/>
      <c r="AB1467" s="217"/>
      <c r="AC1467" s="217"/>
      <c r="AD1467" s="213"/>
    </row>
    <row r="1468" spans="20:30" x14ac:dyDescent="0.2">
      <c r="T1468" s="212"/>
      <c r="U1468" s="213"/>
      <c r="V1468" s="213"/>
      <c r="W1468" s="213"/>
      <c r="X1468" s="214"/>
      <c r="Y1468" s="214"/>
      <c r="Z1468" s="214"/>
      <c r="AA1468" s="217"/>
      <c r="AB1468" s="217"/>
      <c r="AC1468" s="217"/>
      <c r="AD1468" s="213"/>
    </row>
    <row r="1469" spans="20:30" x14ac:dyDescent="0.2">
      <c r="T1469" s="212"/>
      <c r="U1469" s="213"/>
      <c r="V1469" s="213"/>
      <c r="W1469" s="213"/>
      <c r="X1469" s="214"/>
      <c r="Y1469" s="214"/>
      <c r="Z1469" s="214"/>
      <c r="AA1469" s="217"/>
      <c r="AB1469" s="217"/>
      <c r="AC1469" s="217"/>
      <c r="AD1469" s="213"/>
    </row>
    <row r="1470" spans="20:30" x14ac:dyDescent="0.2">
      <c r="T1470" s="212"/>
      <c r="U1470" s="213"/>
      <c r="V1470" s="213"/>
      <c r="W1470" s="213"/>
      <c r="X1470" s="214"/>
      <c r="Y1470" s="214"/>
      <c r="Z1470" s="214"/>
      <c r="AA1470" s="217"/>
      <c r="AB1470" s="217"/>
      <c r="AC1470" s="217"/>
      <c r="AD1470" s="213"/>
    </row>
    <row r="1471" spans="20:30" x14ac:dyDescent="0.2">
      <c r="T1471" s="212"/>
      <c r="U1471" s="213"/>
      <c r="V1471" s="213"/>
      <c r="W1471" s="213"/>
      <c r="X1471" s="214"/>
      <c r="Y1471" s="214"/>
      <c r="Z1471" s="214"/>
      <c r="AA1471" s="217"/>
      <c r="AB1471" s="217"/>
      <c r="AC1471" s="217"/>
      <c r="AD1471" s="213"/>
    </row>
    <row r="1472" spans="20:30" x14ac:dyDescent="0.2">
      <c r="T1472" s="212"/>
      <c r="U1472" s="213"/>
      <c r="V1472" s="213"/>
      <c r="W1472" s="213"/>
      <c r="X1472" s="214"/>
      <c r="Y1472" s="214"/>
      <c r="Z1472" s="214"/>
      <c r="AA1472" s="217"/>
      <c r="AB1472" s="217"/>
      <c r="AC1472" s="217"/>
      <c r="AD1472" s="213"/>
    </row>
    <row r="1473" spans="20:30" x14ac:dyDescent="0.2">
      <c r="T1473" s="212"/>
      <c r="U1473" s="213"/>
      <c r="V1473" s="213"/>
      <c r="W1473" s="213"/>
      <c r="X1473" s="214"/>
      <c r="Y1473" s="214"/>
      <c r="Z1473" s="214"/>
      <c r="AA1473" s="217"/>
      <c r="AB1473" s="217"/>
      <c r="AC1473" s="217"/>
      <c r="AD1473" s="213"/>
    </row>
    <row r="1474" spans="20:30" x14ac:dyDescent="0.2">
      <c r="T1474" s="212"/>
      <c r="U1474" s="213"/>
      <c r="V1474" s="213"/>
      <c r="W1474" s="213"/>
      <c r="X1474" s="214"/>
      <c r="Y1474" s="214"/>
      <c r="Z1474" s="214"/>
      <c r="AA1474" s="217"/>
      <c r="AB1474" s="217"/>
      <c r="AC1474" s="217"/>
      <c r="AD1474" s="213"/>
    </row>
    <row r="1475" spans="20:30" x14ac:dyDescent="0.2">
      <c r="T1475" s="212"/>
      <c r="U1475" s="213"/>
      <c r="V1475" s="213"/>
      <c r="W1475" s="213"/>
      <c r="X1475" s="214"/>
      <c r="Y1475" s="214"/>
      <c r="Z1475" s="214"/>
      <c r="AA1475" s="217"/>
      <c r="AB1475" s="217"/>
      <c r="AC1475" s="217"/>
      <c r="AD1475" s="213"/>
    </row>
    <row r="1476" spans="20:30" x14ac:dyDescent="0.2">
      <c r="T1476" s="212"/>
      <c r="U1476" s="213"/>
      <c r="V1476" s="213"/>
      <c r="W1476" s="213"/>
      <c r="X1476" s="214"/>
      <c r="Y1476" s="214"/>
      <c r="Z1476" s="214"/>
      <c r="AA1476" s="217"/>
      <c r="AB1476" s="217"/>
      <c r="AC1476" s="217"/>
      <c r="AD1476" s="213"/>
    </row>
    <row r="1477" spans="20:30" x14ac:dyDescent="0.2">
      <c r="T1477" s="212"/>
      <c r="U1477" s="213"/>
      <c r="V1477" s="213"/>
      <c r="W1477" s="213"/>
      <c r="X1477" s="214"/>
      <c r="Y1477" s="214"/>
      <c r="Z1477" s="214"/>
      <c r="AA1477" s="217"/>
      <c r="AB1477" s="217"/>
      <c r="AC1477" s="217"/>
      <c r="AD1477" s="213"/>
    </row>
    <row r="1478" spans="20:30" x14ac:dyDescent="0.2">
      <c r="T1478" s="212"/>
      <c r="U1478" s="213"/>
      <c r="V1478" s="213"/>
      <c r="W1478" s="213"/>
      <c r="X1478" s="214"/>
      <c r="Y1478" s="214"/>
      <c r="Z1478" s="214"/>
      <c r="AA1478" s="217"/>
      <c r="AB1478" s="217"/>
      <c r="AC1478" s="217"/>
      <c r="AD1478" s="213"/>
    </row>
    <row r="1479" spans="20:30" x14ac:dyDescent="0.2">
      <c r="T1479" s="212"/>
      <c r="U1479" s="213"/>
      <c r="V1479" s="213"/>
      <c r="W1479" s="213"/>
      <c r="X1479" s="214"/>
      <c r="Y1479" s="214"/>
      <c r="Z1479" s="214"/>
      <c r="AA1479" s="217"/>
      <c r="AB1479" s="217"/>
      <c r="AC1479" s="217"/>
      <c r="AD1479" s="213"/>
    </row>
    <row r="1480" spans="20:30" x14ac:dyDescent="0.2">
      <c r="T1480" s="212"/>
      <c r="U1480" s="213"/>
      <c r="V1480" s="213"/>
      <c r="W1480" s="213"/>
      <c r="X1480" s="214"/>
      <c r="Y1480" s="214"/>
      <c r="Z1480" s="214"/>
      <c r="AA1480" s="217"/>
      <c r="AB1480" s="217"/>
      <c r="AC1480" s="217"/>
      <c r="AD1480" s="213"/>
    </row>
    <row r="1481" spans="20:30" x14ac:dyDescent="0.2">
      <c r="T1481" s="212"/>
      <c r="U1481" s="213"/>
      <c r="V1481" s="213"/>
      <c r="W1481" s="213"/>
      <c r="X1481" s="214"/>
      <c r="Y1481" s="214"/>
      <c r="Z1481" s="214"/>
      <c r="AA1481" s="217"/>
      <c r="AB1481" s="217"/>
      <c r="AC1481" s="217"/>
      <c r="AD1481" s="213"/>
    </row>
    <row r="1482" spans="20:30" x14ac:dyDescent="0.2">
      <c r="T1482" s="212"/>
      <c r="U1482" s="213"/>
      <c r="V1482" s="213"/>
      <c r="W1482" s="213"/>
      <c r="X1482" s="214"/>
      <c r="Y1482" s="214"/>
      <c r="Z1482" s="214"/>
      <c r="AA1482" s="217"/>
      <c r="AB1482" s="217"/>
      <c r="AC1482" s="217"/>
      <c r="AD1482" s="213"/>
    </row>
    <row r="1483" spans="20:30" x14ac:dyDescent="0.2">
      <c r="T1483" s="212"/>
      <c r="U1483" s="213"/>
      <c r="V1483" s="213"/>
      <c r="W1483" s="213"/>
      <c r="X1483" s="214"/>
      <c r="Y1483" s="214"/>
      <c r="Z1483" s="214"/>
      <c r="AA1483" s="217"/>
      <c r="AB1483" s="217"/>
      <c r="AC1483" s="217"/>
      <c r="AD1483" s="213"/>
    </row>
    <row r="1484" spans="20:30" x14ac:dyDescent="0.2">
      <c r="T1484" s="212"/>
      <c r="U1484" s="213"/>
      <c r="V1484" s="213"/>
      <c r="W1484" s="213"/>
      <c r="X1484" s="214"/>
      <c r="Y1484" s="214"/>
      <c r="Z1484" s="214"/>
      <c r="AA1484" s="217"/>
      <c r="AB1484" s="217"/>
      <c r="AC1484" s="217"/>
      <c r="AD1484" s="213"/>
    </row>
    <row r="1485" spans="20:30" x14ac:dyDescent="0.2">
      <c r="T1485" s="212"/>
      <c r="U1485" s="213"/>
      <c r="V1485" s="213"/>
      <c r="W1485" s="213"/>
      <c r="X1485" s="214"/>
      <c r="Y1485" s="214"/>
      <c r="Z1485" s="214"/>
      <c r="AA1485" s="217"/>
      <c r="AB1485" s="217"/>
      <c r="AC1485" s="217"/>
      <c r="AD1485" s="213"/>
    </row>
    <row r="1486" spans="20:30" x14ac:dyDescent="0.2">
      <c r="T1486" s="212"/>
      <c r="U1486" s="213"/>
      <c r="V1486" s="213"/>
      <c r="W1486" s="213"/>
      <c r="X1486" s="214"/>
      <c r="Y1486" s="214"/>
      <c r="Z1486" s="214"/>
      <c r="AA1486" s="217"/>
      <c r="AB1486" s="217"/>
      <c r="AC1486" s="217"/>
      <c r="AD1486" s="213"/>
    </row>
    <row r="1487" spans="20:30" x14ac:dyDescent="0.2">
      <c r="T1487" s="212"/>
      <c r="U1487" s="213"/>
      <c r="V1487" s="213"/>
      <c r="W1487" s="213"/>
      <c r="X1487" s="214"/>
      <c r="Y1487" s="214"/>
      <c r="Z1487" s="214"/>
      <c r="AA1487" s="217"/>
      <c r="AB1487" s="217"/>
      <c r="AC1487" s="217"/>
      <c r="AD1487" s="213"/>
    </row>
    <row r="1488" spans="20:30" x14ac:dyDescent="0.2">
      <c r="T1488" s="212"/>
      <c r="U1488" s="213"/>
      <c r="V1488" s="213"/>
      <c r="W1488" s="213"/>
      <c r="X1488" s="214"/>
      <c r="Y1488" s="214"/>
      <c r="Z1488" s="214"/>
      <c r="AA1488" s="217"/>
      <c r="AB1488" s="217"/>
      <c r="AC1488" s="217"/>
      <c r="AD1488" s="213"/>
    </row>
    <row r="1489" spans="20:30" x14ac:dyDescent="0.2">
      <c r="T1489" s="212"/>
      <c r="U1489" s="213"/>
      <c r="V1489" s="213"/>
      <c r="W1489" s="213"/>
      <c r="X1489" s="214"/>
      <c r="Y1489" s="214"/>
      <c r="Z1489" s="214"/>
      <c r="AA1489" s="217"/>
      <c r="AB1489" s="217"/>
      <c r="AC1489" s="217"/>
      <c r="AD1489" s="213"/>
    </row>
    <row r="1490" spans="20:30" x14ac:dyDescent="0.2">
      <c r="T1490" s="212"/>
      <c r="U1490" s="213"/>
      <c r="V1490" s="213"/>
      <c r="W1490" s="213"/>
      <c r="X1490" s="214"/>
      <c r="Y1490" s="214"/>
      <c r="Z1490" s="214"/>
      <c r="AA1490" s="217"/>
      <c r="AB1490" s="217"/>
      <c r="AC1490" s="217"/>
      <c r="AD1490" s="213"/>
    </row>
    <row r="1491" spans="20:30" x14ac:dyDescent="0.2">
      <c r="T1491" s="212"/>
      <c r="U1491" s="213"/>
      <c r="V1491" s="213"/>
      <c r="W1491" s="213"/>
      <c r="X1491" s="214"/>
      <c r="Y1491" s="214"/>
      <c r="Z1491" s="214"/>
      <c r="AA1491" s="217"/>
      <c r="AB1491" s="217"/>
      <c r="AC1491" s="217"/>
      <c r="AD1491" s="213"/>
    </row>
    <row r="1492" spans="20:30" x14ac:dyDescent="0.2">
      <c r="T1492" s="212"/>
      <c r="U1492" s="213"/>
      <c r="V1492" s="213"/>
      <c r="W1492" s="213"/>
      <c r="X1492" s="214"/>
      <c r="Y1492" s="214"/>
      <c r="Z1492" s="214"/>
      <c r="AA1492" s="217"/>
      <c r="AB1492" s="217"/>
      <c r="AC1492" s="217"/>
      <c r="AD1492" s="213"/>
    </row>
    <row r="1493" spans="20:30" x14ac:dyDescent="0.2">
      <c r="T1493" s="212"/>
      <c r="U1493" s="213"/>
      <c r="V1493" s="213"/>
      <c r="W1493" s="213"/>
      <c r="X1493" s="214"/>
      <c r="Y1493" s="214"/>
      <c r="Z1493" s="214"/>
      <c r="AA1493" s="217"/>
      <c r="AB1493" s="217"/>
      <c r="AC1493" s="217"/>
      <c r="AD1493" s="213"/>
    </row>
    <row r="1494" spans="20:30" x14ac:dyDescent="0.2">
      <c r="T1494" s="212"/>
      <c r="U1494" s="213"/>
      <c r="V1494" s="213"/>
      <c r="W1494" s="213"/>
      <c r="X1494" s="214"/>
      <c r="Y1494" s="214"/>
      <c r="Z1494" s="214"/>
      <c r="AA1494" s="217"/>
      <c r="AB1494" s="217"/>
      <c r="AC1494" s="217"/>
      <c r="AD1494" s="213"/>
    </row>
    <row r="1495" spans="20:30" x14ac:dyDescent="0.2">
      <c r="T1495" s="212"/>
      <c r="U1495" s="213"/>
      <c r="V1495" s="213"/>
      <c r="W1495" s="213"/>
      <c r="X1495" s="214"/>
      <c r="Y1495" s="214"/>
      <c r="Z1495" s="214"/>
      <c r="AA1495" s="217"/>
      <c r="AB1495" s="217"/>
      <c r="AC1495" s="217"/>
      <c r="AD1495" s="213"/>
    </row>
    <row r="1496" spans="20:30" x14ac:dyDescent="0.2">
      <c r="T1496" s="212"/>
      <c r="U1496" s="213"/>
      <c r="V1496" s="213"/>
      <c r="W1496" s="213"/>
      <c r="X1496" s="214"/>
      <c r="Y1496" s="214"/>
      <c r="Z1496" s="214"/>
      <c r="AA1496" s="217"/>
      <c r="AB1496" s="217"/>
      <c r="AC1496" s="217"/>
      <c r="AD1496" s="213"/>
    </row>
    <row r="1497" spans="20:30" x14ac:dyDescent="0.2">
      <c r="T1497" s="212"/>
      <c r="U1497" s="213"/>
      <c r="V1497" s="213"/>
      <c r="W1497" s="213"/>
      <c r="X1497" s="214"/>
      <c r="Y1497" s="214"/>
      <c r="Z1497" s="214"/>
      <c r="AA1497" s="217"/>
      <c r="AB1497" s="217"/>
      <c r="AC1497" s="217"/>
      <c r="AD1497" s="213"/>
    </row>
    <row r="1498" spans="20:30" x14ac:dyDescent="0.2">
      <c r="T1498" s="212"/>
      <c r="U1498" s="213"/>
      <c r="V1498" s="213"/>
      <c r="W1498" s="213"/>
      <c r="X1498" s="214"/>
      <c r="Y1498" s="214"/>
      <c r="Z1498" s="214"/>
      <c r="AA1498" s="217"/>
      <c r="AB1498" s="217"/>
      <c r="AC1498" s="217"/>
      <c r="AD1498" s="213"/>
    </row>
    <row r="1499" spans="20:30" x14ac:dyDescent="0.2">
      <c r="T1499" s="212"/>
      <c r="U1499" s="213"/>
      <c r="V1499" s="213"/>
      <c r="W1499" s="213"/>
      <c r="X1499" s="214"/>
      <c r="Y1499" s="214"/>
      <c r="Z1499" s="214"/>
      <c r="AA1499" s="217"/>
      <c r="AB1499" s="217"/>
      <c r="AC1499" s="217"/>
      <c r="AD1499" s="213"/>
    </row>
    <row r="1500" spans="20:30" x14ac:dyDescent="0.2">
      <c r="T1500" s="212"/>
      <c r="U1500" s="213"/>
      <c r="V1500" s="213"/>
      <c r="W1500" s="213"/>
      <c r="X1500" s="214"/>
      <c r="Y1500" s="214"/>
      <c r="Z1500" s="214"/>
      <c r="AA1500" s="217"/>
      <c r="AB1500" s="217"/>
      <c r="AC1500" s="217"/>
      <c r="AD1500" s="213"/>
    </row>
    <row r="1501" spans="20:30" x14ac:dyDescent="0.2">
      <c r="T1501" s="212"/>
      <c r="U1501" s="213"/>
      <c r="V1501" s="213"/>
      <c r="W1501" s="213"/>
      <c r="X1501" s="214"/>
      <c r="Y1501" s="214"/>
      <c r="Z1501" s="214"/>
      <c r="AA1501" s="217"/>
      <c r="AB1501" s="217"/>
      <c r="AC1501" s="217"/>
      <c r="AD1501" s="213"/>
    </row>
    <row r="1502" spans="20:30" x14ac:dyDescent="0.2">
      <c r="T1502" s="212"/>
      <c r="U1502" s="213"/>
      <c r="V1502" s="213"/>
      <c r="W1502" s="213"/>
      <c r="X1502" s="214"/>
      <c r="Y1502" s="214"/>
      <c r="Z1502" s="214"/>
      <c r="AA1502" s="217"/>
      <c r="AB1502" s="217"/>
      <c r="AC1502" s="217"/>
      <c r="AD1502" s="213"/>
    </row>
    <row r="1503" spans="20:30" x14ac:dyDescent="0.2">
      <c r="T1503" s="212"/>
      <c r="U1503" s="213"/>
      <c r="V1503" s="213"/>
      <c r="W1503" s="213"/>
      <c r="X1503" s="214"/>
      <c r="Y1503" s="214"/>
      <c r="Z1503" s="214"/>
      <c r="AA1503" s="217"/>
      <c r="AB1503" s="217"/>
      <c r="AC1503" s="217"/>
      <c r="AD1503" s="213"/>
    </row>
    <row r="1504" spans="20:30" x14ac:dyDescent="0.2">
      <c r="T1504" s="212"/>
      <c r="U1504" s="213"/>
      <c r="V1504" s="213"/>
      <c r="W1504" s="213"/>
      <c r="X1504" s="214"/>
      <c r="Y1504" s="214"/>
      <c r="Z1504" s="214"/>
      <c r="AA1504" s="217"/>
      <c r="AB1504" s="217"/>
      <c r="AC1504" s="217"/>
      <c r="AD1504" s="213"/>
    </row>
    <row r="1505" spans="20:30" x14ac:dyDescent="0.2">
      <c r="T1505" s="212"/>
      <c r="U1505" s="213"/>
      <c r="V1505" s="213"/>
      <c r="W1505" s="213"/>
      <c r="X1505" s="214"/>
      <c r="Y1505" s="214"/>
      <c r="Z1505" s="214"/>
      <c r="AA1505" s="217"/>
      <c r="AB1505" s="217"/>
      <c r="AC1505" s="217"/>
      <c r="AD1505" s="213"/>
    </row>
    <row r="1506" spans="20:30" x14ac:dyDescent="0.2">
      <c r="T1506" s="212"/>
      <c r="U1506" s="213"/>
      <c r="V1506" s="213"/>
      <c r="W1506" s="213"/>
      <c r="X1506" s="214"/>
      <c r="Y1506" s="214"/>
      <c r="Z1506" s="214"/>
      <c r="AA1506" s="217"/>
      <c r="AB1506" s="217"/>
      <c r="AC1506" s="217"/>
      <c r="AD1506" s="213"/>
    </row>
    <row r="1507" spans="20:30" x14ac:dyDescent="0.2">
      <c r="T1507" s="212"/>
      <c r="U1507" s="213"/>
      <c r="V1507" s="213"/>
      <c r="W1507" s="213"/>
      <c r="X1507" s="214"/>
      <c r="Y1507" s="214"/>
      <c r="Z1507" s="214"/>
      <c r="AA1507" s="217"/>
      <c r="AB1507" s="217"/>
      <c r="AC1507" s="217"/>
      <c r="AD1507" s="213"/>
    </row>
    <row r="1508" spans="20:30" x14ac:dyDescent="0.2">
      <c r="T1508" s="212"/>
      <c r="U1508" s="213"/>
      <c r="V1508" s="213"/>
      <c r="W1508" s="213"/>
      <c r="X1508" s="214"/>
      <c r="Y1508" s="214"/>
      <c r="Z1508" s="214"/>
      <c r="AA1508" s="217"/>
      <c r="AB1508" s="217"/>
      <c r="AC1508" s="217"/>
      <c r="AD1508" s="213"/>
    </row>
    <row r="1509" spans="20:30" x14ac:dyDescent="0.2">
      <c r="T1509" s="212"/>
      <c r="U1509" s="213"/>
      <c r="V1509" s="213"/>
      <c r="W1509" s="213"/>
      <c r="X1509" s="214"/>
      <c r="Y1509" s="214"/>
      <c r="Z1509" s="214"/>
      <c r="AA1509" s="217"/>
      <c r="AB1509" s="217"/>
      <c r="AC1509" s="217"/>
      <c r="AD1509" s="213"/>
    </row>
    <row r="1510" spans="20:30" x14ac:dyDescent="0.2">
      <c r="T1510" s="212"/>
      <c r="U1510" s="213"/>
      <c r="V1510" s="213"/>
      <c r="W1510" s="213"/>
      <c r="X1510" s="214"/>
      <c r="Y1510" s="214"/>
      <c r="Z1510" s="214"/>
      <c r="AA1510" s="217"/>
      <c r="AB1510" s="217"/>
      <c r="AC1510" s="217"/>
      <c r="AD1510" s="213"/>
    </row>
    <row r="1511" spans="20:30" x14ac:dyDescent="0.2">
      <c r="T1511" s="212"/>
      <c r="U1511" s="213"/>
      <c r="V1511" s="213"/>
      <c r="W1511" s="213"/>
      <c r="X1511" s="214"/>
      <c r="Y1511" s="214"/>
      <c r="Z1511" s="214"/>
      <c r="AA1511" s="217"/>
      <c r="AB1511" s="217"/>
      <c r="AC1511" s="217"/>
      <c r="AD1511" s="213"/>
    </row>
    <row r="1512" spans="20:30" x14ac:dyDescent="0.2">
      <c r="T1512" s="212"/>
      <c r="U1512" s="213"/>
      <c r="V1512" s="213"/>
      <c r="W1512" s="213"/>
      <c r="X1512" s="214"/>
      <c r="Y1512" s="214"/>
      <c r="Z1512" s="214"/>
      <c r="AA1512" s="217"/>
      <c r="AB1512" s="217"/>
      <c r="AC1512" s="217"/>
      <c r="AD1512" s="213"/>
    </row>
    <row r="1513" spans="20:30" x14ac:dyDescent="0.2">
      <c r="T1513" s="212"/>
      <c r="U1513" s="213"/>
      <c r="V1513" s="213"/>
      <c r="W1513" s="213"/>
      <c r="X1513" s="214"/>
      <c r="Y1513" s="214"/>
      <c r="Z1513" s="214"/>
      <c r="AA1513" s="217"/>
      <c r="AB1513" s="217"/>
      <c r="AC1513" s="217"/>
      <c r="AD1513" s="213"/>
    </row>
    <row r="1514" spans="20:30" x14ac:dyDescent="0.2">
      <c r="T1514" s="212"/>
      <c r="U1514" s="213"/>
      <c r="V1514" s="213"/>
      <c r="W1514" s="213"/>
      <c r="X1514" s="214"/>
      <c r="Y1514" s="214"/>
      <c r="Z1514" s="214"/>
      <c r="AA1514" s="217"/>
      <c r="AB1514" s="217"/>
      <c r="AC1514" s="217"/>
      <c r="AD1514" s="213"/>
    </row>
    <row r="1515" spans="20:30" x14ac:dyDescent="0.2">
      <c r="T1515" s="212"/>
      <c r="U1515" s="213"/>
      <c r="V1515" s="213"/>
      <c r="W1515" s="213"/>
      <c r="X1515" s="214"/>
      <c r="Y1515" s="214"/>
      <c r="Z1515" s="214"/>
      <c r="AA1515" s="217"/>
      <c r="AB1515" s="217"/>
      <c r="AC1515" s="217"/>
      <c r="AD1515" s="213"/>
    </row>
    <row r="1516" spans="20:30" x14ac:dyDescent="0.2">
      <c r="T1516" s="212"/>
      <c r="U1516" s="213"/>
      <c r="V1516" s="213"/>
      <c r="W1516" s="213"/>
      <c r="X1516" s="214"/>
      <c r="Y1516" s="214"/>
      <c r="Z1516" s="214"/>
      <c r="AA1516" s="217"/>
      <c r="AB1516" s="217"/>
      <c r="AC1516" s="217"/>
      <c r="AD1516" s="213"/>
    </row>
    <row r="1517" spans="20:30" x14ac:dyDescent="0.2">
      <c r="T1517" s="212"/>
      <c r="U1517" s="213"/>
      <c r="V1517" s="213"/>
      <c r="W1517" s="213"/>
      <c r="X1517" s="214"/>
      <c r="Y1517" s="214"/>
      <c r="Z1517" s="214"/>
      <c r="AA1517" s="217"/>
      <c r="AB1517" s="217"/>
      <c r="AC1517" s="217"/>
      <c r="AD1517" s="213"/>
    </row>
    <row r="1518" spans="20:30" x14ac:dyDescent="0.2">
      <c r="T1518" s="212"/>
      <c r="U1518" s="213"/>
      <c r="V1518" s="213"/>
      <c r="W1518" s="213"/>
      <c r="X1518" s="214"/>
      <c r="Y1518" s="214"/>
      <c r="Z1518" s="214"/>
      <c r="AA1518" s="217"/>
      <c r="AB1518" s="217"/>
      <c r="AC1518" s="217"/>
      <c r="AD1518" s="213"/>
    </row>
    <row r="1519" spans="20:30" x14ac:dyDescent="0.2">
      <c r="T1519" s="212"/>
      <c r="U1519" s="213"/>
      <c r="V1519" s="213"/>
      <c r="W1519" s="213"/>
      <c r="X1519" s="214"/>
      <c r="Y1519" s="214"/>
      <c r="Z1519" s="214"/>
      <c r="AA1519" s="217"/>
      <c r="AB1519" s="217"/>
      <c r="AC1519" s="217"/>
      <c r="AD1519" s="213"/>
    </row>
    <row r="1520" spans="20:30" x14ac:dyDescent="0.2">
      <c r="T1520" s="212"/>
      <c r="U1520" s="213"/>
      <c r="V1520" s="213"/>
      <c r="W1520" s="213"/>
      <c r="X1520" s="214"/>
      <c r="Y1520" s="214"/>
      <c r="Z1520" s="214"/>
      <c r="AA1520" s="217"/>
      <c r="AB1520" s="217"/>
      <c r="AC1520" s="217"/>
      <c r="AD1520" s="213"/>
    </row>
    <row r="1521" spans="20:30" x14ac:dyDescent="0.2">
      <c r="T1521" s="212"/>
      <c r="U1521" s="213"/>
      <c r="V1521" s="213"/>
      <c r="W1521" s="213"/>
      <c r="X1521" s="214"/>
      <c r="Y1521" s="214"/>
      <c r="Z1521" s="214"/>
      <c r="AA1521" s="217"/>
      <c r="AB1521" s="217"/>
      <c r="AC1521" s="217"/>
      <c r="AD1521" s="213"/>
    </row>
    <row r="1522" spans="20:30" x14ac:dyDescent="0.2">
      <c r="T1522" s="212"/>
      <c r="U1522" s="213"/>
      <c r="V1522" s="213"/>
      <c r="W1522" s="213"/>
      <c r="X1522" s="214"/>
      <c r="Y1522" s="214"/>
      <c r="Z1522" s="214"/>
      <c r="AA1522" s="217"/>
      <c r="AB1522" s="217"/>
      <c r="AC1522" s="217"/>
      <c r="AD1522" s="213"/>
    </row>
    <row r="1523" spans="20:30" x14ac:dyDescent="0.2">
      <c r="T1523" s="212"/>
      <c r="U1523" s="213"/>
      <c r="V1523" s="213"/>
      <c r="W1523" s="213"/>
      <c r="X1523" s="214"/>
      <c r="Y1523" s="214"/>
      <c r="Z1523" s="214"/>
      <c r="AA1523" s="217"/>
      <c r="AB1523" s="217"/>
      <c r="AC1523" s="217"/>
      <c r="AD1523" s="213"/>
    </row>
    <row r="1524" spans="20:30" x14ac:dyDescent="0.2">
      <c r="T1524" s="212"/>
      <c r="U1524" s="213"/>
      <c r="V1524" s="213"/>
      <c r="W1524" s="213"/>
      <c r="X1524" s="214"/>
      <c r="Y1524" s="214"/>
      <c r="Z1524" s="214"/>
      <c r="AA1524" s="217"/>
      <c r="AB1524" s="217"/>
      <c r="AC1524" s="217"/>
      <c r="AD1524" s="213"/>
    </row>
    <row r="1525" spans="20:30" x14ac:dyDescent="0.2">
      <c r="T1525" s="212"/>
      <c r="U1525" s="213"/>
      <c r="V1525" s="213"/>
      <c r="W1525" s="213"/>
      <c r="X1525" s="214"/>
      <c r="Y1525" s="214"/>
      <c r="Z1525" s="214"/>
      <c r="AA1525" s="217"/>
      <c r="AB1525" s="217"/>
      <c r="AC1525" s="217"/>
      <c r="AD1525" s="213"/>
    </row>
    <row r="1526" spans="20:30" x14ac:dyDescent="0.2">
      <c r="T1526" s="212"/>
      <c r="U1526" s="213"/>
      <c r="V1526" s="213"/>
      <c r="W1526" s="213"/>
      <c r="X1526" s="214"/>
      <c r="Y1526" s="214"/>
      <c r="Z1526" s="214"/>
      <c r="AA1526" s="217"/>
      <c r="AB1526" s="217"/>
      <c r="AC1526" s="217"/>
      <c r="AD1526" s="213"/>
    </row>
    <row r="1527" spans="20:30" x14ac:dyDescent="0.2">
      <c r="T1527" s="212"/>
      <c r="U1527" s="213"/>
      <c r="V1527" s="213"/>
      <c r="W1527" s="213"/>
      <c r="X1527" s="214"/>
      <c r="Y1527" s="214"/>
      <c r="Z1527" s="214"/>
      <c r="AA1527" s="217"/>
      <c r="AB1527" s="217"/>
      <c r="AC1527" s="217"/>
      <c r="AD1527" s="213"/>
    </row>
    <row r="1528" spans="20:30" x14ac:dyDescent="0.2">
      <c r="T1528" s="212"/>
      <c r="U1528" s="213"/>
      <c r="V1528" s="213"/>
      <c r="W1528" s="213"/>
      <c r="X1528" s="214"/>
      <c r="Y1528" s="214"/>
      <c r="Z1528" s="214"/>
      <c r="AA1528" s="217"/>
      <c r="AB1528" s="217"/>
      <c r="AC1528" s="217"/>
      <c r="AD1528" s="213"/>
    </row>
    <row r="1529" spans="20:30" x14ac:dyDescent="0.2">
      <c r="T1529" s="212"/>
      <c r="U1529" s="213"/>
      <c r="V1529" s="213"/>
      <c r="W1529" s="213"/>
      <c r="X1529" s="214"/>
      <c r="Y1529" s="214"/>
      <c r="Z1529" s="214"/>
      <c r="AA1529" s="217"/>
      <c r="AB1529" s="217"/>
      <c r="AC1529" s="217"/>
      <c r="AD1529" s="213"/>
    </row>
    <row r="1530" spans="20:30" x14ac:dyDescent="0.2">
      <c r="T1530" s="212"/>
      <c r="U1530" s="213"/>
      <c r="V1530" s="213"/>
      <c r="W1530" s="213"/>
      <c r="X1530" s="214"/>
      <c r="Y1530" s="214"/>
      <c r="Z1530" s="214"/>
      <c r="AA1530" s="217"/>
      <c r="AB1530" s="217"/>
      <c r="AC1530" s="217"/>
      <c r="AD1530" s="213"/>
    </row>
    <row r="1531" spans="20:30" x14ac:dyDescent="0.2">
      <c r="T1531" s="212"/>
      <c r="U1531" s="213"/>
      <c r="V1531" s="213"/>
      <c r="W1531" s="213"/>
      <c r="X1531" s="214"/>
      <c r="Y1531" s="214"/>
      <c r="Z1531" s="214"/>
      <c r="AA1531" s="217"/>
      <c r="AB1531" s="217"/>
      <c r="AC1531" s="217"/>
      <c r="AD1531" s="213"/>
    </row>
    <row r="1532" spans="20:30" x14ac:dyDescent="0.2">
      <c r="T1532" s="212"/>
      <c r="U1532" s="213"/>
      <c r="V1532" s="213"/>
      <c r="W1532" s="213"/>
      <c r="X1532" s="214"/>
      <c r="Y1532" s="214"/>
      <c r="Z1532" s="214"/>
      <c r="AA1532" s="217"/>
      <c r="AB1532" s="217"/>
      <c r="AC1532" s="217"/>
      <c r="AD1532" s="213"/>
    </row>
    <row r="1533" spans="20:30" x14ac:dyDescent="0.2">
      <c r="T1533" s="212"/>
      <c r="U1533" s="213"/>
      <c r="V1533" s="213"/>
      <c r="W1533" s="213"/>
      <c r="X1533" s="214"/>
      <c r="Y1533" s="214"/>
      <c r="Z1533" s="214"/>
      <c r="AA1533" s="217"/>
      <c r="AB1533" s="217"/>
      <c r="AC1533" s="217"/>
      <c r="AD1533" s="213"/>
    </row>
    <row r="1534" spans="20:30" x14ac:dyDescent="0.2">
      <c r="T1534" s="212"/>
      <c r="U1534" s="213"/>
      <c r="V1534" s="213"/>
      <c r="W1534" s="213"/>
      <c r="X1534" s="214"/>
      <c r="Y1534" s="214"/>
      <c r="Z1534" s="214"/>
      <c r="AA1534" s="217"/>
      <c r="AB1534" s="217"/>
      <c r="AC1534" s="217"/>
      <c r="AD1534" s="213"/>
    </row>
    <row r="1535" spans="20:30" x14ac:dyDescent="0.2">
      <c r="T1535" s="212"/>
      <c r="U1535" s="213"/>
      <c r="V1535" s="213"/>
      <c r="W1535" s="213"/>
      <c r="X1535" s="214"/>
      <c r="Y1535" s="214"/>
      <c r="Z1535" s="214"/>
      <c r="AA1535" s="217"/>
      <c r="AB1535" s="217"/>
      <c r="AC1535" s="217"/>
      <c r="AD1535" s="213"/>
    </row>
    <row r="1536" spans="20:30" x14ac:dyDescent="0.2">
      <c r="T1536" s="212"/>
      <c r="U1536" s="213"/>
      <c r="V1536" s="213"/>
      <c r="W1536" s="213"/>
      <c r="X1536" s="214"/>
      <c r="Y1536" s="214"/>
      <c r="Z1536" s="214"/>
      <c r="AA1536" s="217"/>
      <c r="AB1536" s="217"/>
      <c r="AC1536" s="217"/>
      <c r="AD1536" s="213"/>
    </row>
    <row r="1537" spans="20:30" x14ac:dyDescent="0.2">
      <c r="T1537" s="212"/>
      <c r="U1537" s="213"/>
      <c r="V1537" s="213"/>
      <c r="W1537" s="213"/>
      <c r="X1537" s="214"/>
      <c r="Y1537" s="214"/>
      <c r="Z1537" s="214"/>
      <c r="AA1537" s="217"/>
      <c r="AB1537" s="217"/>
      <c r="AC1537" s="217"/>
      <c r="AD1537" s="213"/>
    </row>
    <row r="1538" spans="20:30" x14ac:dyDescent="0.2">
      <c r="T1538" s="212"/>
      <c r="U1538" s="213"/>
      <c r="V1538" s="213"/>
      <c r="W1538" s="213"/>
      <c r="X1538" s="214"/>
      <c r="Y1538" s="214"/>
      <c r="Z1538" s="214"/>
      <c r="AA1538" s="217"/>
      <c r="AB1538" s="217"/>
      <c r="AC1538" s="217"/>
      <c r="AD1538" s="213"/>
    </row>
    <row r="1539" spans="20:30" x14ac:dyDescent="0.2">
      <c r="T1539" s="212"/>
      <c r="U1539" s="213"/>
      <c r="V1539" s="213"/>
      <c r="W1539" s="213"/>
      <c r="X1539" s="214"/>
      <c r="Y1539" s="214"/>
      <c r="Z1539" s="214"/>
      <c r="AA1539" s="217"/>
      <c r="AB1539" s="217"/>
      <c r="AC1539" s="217"/>
      <c r="AD1539" s="213"/>
    </row>
    <row r="1540" spans="20:30" x14ac:dyDescent="0.2">
      <c r="T1540" s="212"/>
      <c r="U1540" s="213"/>
      <c r="V1540" s="213"/>
      <c r="W1540" s="213"/>
      <c r="X1540" s="214"/>
      <c r="Y1540" s="214"/>
      <c r="Z1540" s="214"/>
      <c r="AA1540" s="217"/>
      <c r="AB1540" s="217"/>
      <c r="AC1540" s="217"/>
      <c r="AD1540" s="213"/>
    </row>
    <row r="1541" spans="20:30" x14ac:dyDescent="0.2">
      <c r="T1541" s="212"/>
      <c r="U1541" s="213"/>
      <c r="V1541" s="213"/>
      <c r="W1541" s="213"/>
      <c r="X1541" s="214"/>
      <c r="Y1541" s="214"/>
      <c r="Z1541" s="214"/>
      <c r="AA1541" s="217"/>
      <c r="AB1541" s="217"/>
      <c r="AC1541" s="217"/>
      <c r="AD1541" s="213"/>
    </row>
    <row r="1542" spans="20:30" x14ac:dyDescent="0.2">
      <c r="T1542" s="212"/>
      <c r="U1542" s="213"/>
      <c r="V1542" s="213"/>
      <c r="W1542" s="213"/>
      <c r="X1542" s="214"/>
      <c r="Y1542" s="214"/>
      <c r="Z1542" s="214"/>
      <c r="AA1542" s="217"/>
      <c r="AB1542" s="217"/>
      <c r="AC1542" s="217"/>
      <c r="AD1542" s="213"/>
    </row>
    <row r="1543" spans="20:30" x14ac:dyDescent="0.2">
      <c r="T1543" s="212"/>
      <c r="U1543" s="213"/>
      <c r="V1543" s="213"/>
      <c r="W1543" s="213"/>
      <c r="X1543" s="214"/>
      <c r="Y1543" s="214"/>
      <c r="Z1543" s="214"/>
      <c r="AA1543" s="217"/>
      <c r="AB1543" s="217"/>
      <c r="AC1543" s="217"/>
      <c r="AD1543" s="213"/>
    </row>
    <row r="1544" spans="20:30" x14ac:dyDescent="0.2">
      <c r="T1544" s="212"/>
      <c r="U1544" s="213"/>
      <c r="V1544" s="213"/>
      <c r="W1544" s="213"/>
      <c r="X1544" s="214"/>
      <c r="Y1544" s="214"/>
      <c r="Z1544" s="214"/>
      <c r="AA1544" s="217"/>
      <c r="AB1544" s="217"/>
      <c r="AC1544" s="217"/>
      <c r="AD1544" s="213"/>
    </row>
    <row r="1545" spans="20:30" x14ac:dyDescent="0.2">
      <c r="T1545" s="212"/>
      <c r="U1545" s="213"/>
      <c r="V1545" s="213"/>
      <c r="W1545" s="213"/>
      <c r="X1545" s="214"/>
      <c r="Y1545" s="214"/>
      <c r="Z1545" s="214"/>
      <c r="AA1545" s="217"/>
      <c r="AB1545" s="217"/>
      <c r="AC1545" s="217"/>
      <c r="AD1545" s="213"/>
    </row>
    <row r="1546" spans="20:30" x14ac:dyDescent="0.2">
      <c r="T1546" s="212"/>
      <c r="U1546" s="213"/>
      <c r="V1546" s="213"/>
      <c r="W1546" s="213"/>
      <c r="X1546" s="214"/>
      <c r="Y1546" s="214"/>
      <c r="Z1546" s="214"/>
      <c r="AA1546" s="217"/>
      <c r="AB1546" s="217"/>
      <c r="AC1546" s="217"/>
      <c r="AD1546" s="213"/>
    </row>
    <row r="1547" spans="20:30" x14ac:dyDescent="0.2">
      <c r="T1547" s="212"/>
      <c r="U1547" s="213"/>
      <c r="V1547" s="213"/>
      <c r="W1547" s="213"/>
      <c r="X1547" s="214"/>
      <c r="Y1547" s="214"/>
      <c r="Z1547" s="214"/>
      <c r="AA1547" s="217"/>
      <c r="AB1547" s="217"/>
      <c r="AC1547" s="217"/>
      <c r="AD1547" s="213"/>
    </row>
    <row r="1548" spans="20:30" x14ac:dyDescent="0.2">
      <c r="T1548" s="212"/>
      <c r="U1548" s="213"/>
      <c r="V1548" s="213"/>
      <c r="W1548" s="213"/>
      <c r="X1548" s="214"/>
      <c r="Y1548" s="214"/>
      <c r="Z1548" s="214"/>
      <c r="AA1548" s="217"/>
      <c r="AB1548" s="217"/>
      <c r="AC1548" s="217"/>
      <c r="AD1548" s="213"/>
    </row>
    <row r="1549" spans="20:30" x14ac:dyDescent="0.2">
      <c r="T1549" s="212"/>
      <c r="U1549" s="213"/>
      <c r="V1549" s="213"/>
      <c r="W1549" s="213"/>
      <c r="X1549" s="214"/>
      <c r="Y1549" s="214"/>
      <c r="Z1549" s="214"/>
      <c r="AA1549" s="217"/>
      <c r="AB1549" s="217"/>
      <c r="AC1549" s="217"/>
      <c r="AD1549" s="213"/>
    </row>
    <row r="1550" spans="20:30" x14ac:dyDescent="0.2">
      <c r="T1550" s="212"/>
      <c r="U1550" s="213"/>
      <c r="V1550" s="213"/>
      <c r="W1550" s="213"/>
      <c r="X1550" s="214"/>
      <c r="Y1550" s="214"/>
      <c r="Z1550" s="214"/>
      <c r="AA1550" s="217"/>
      <c r="AB1550" s="217"/>
      <c r="AC1550" s="217"/>
      <c r="AD1550" s="213"/>
    </row>
    <row r="1551" spans="20:30" x14ac:dyDescent="0.2">
      <c r="T1551" s="212"/>
      <c r="U1551" s="213"/>
      <c r="V1551" s="213"/>
      <c r="W1551" s="213"/>
      <c r="X1551" s="214"/>
      <c r="Y1551" s="214"/>
      <c r="Z1551" s="214"/>
      <c r="AA1551" s="217"/>
      <c r="AB1551" s="217"/>
      <c r="AC1551" s="217"/>
      <c r="AD1551" s="213"/>
    </row>
    <row r="1552" spans="20:30" x14ac:dyDescent="0.2">
      <c r="T1552" s="212"/>
      <c r="U1552" s="213"/>
      <c r="V1552" s="213"/>
      <c r="W1552" s="213"/>
      <c r="X1552" s="214"/>
      <c r="Y1552" s="214"/>
      <c r="Z1552" s="214"/>
      <c r="AA1552" s="217"/>
      <c r="AB1552" s="217"/>
      <c r="AC1552" s="217"/>
      <c r="AD1552" s="213"/>
    </row>
    <row r="1553" spans="20:30" x14ac:dyDescent="0.2">
      <c r="T1553" s="212"/>
      <c r="U1553" s="213"/>
      <c r="V1553" s="213"/>
      <c r="W1553" s="213"/>
      <c r="X1553" s="214"/>
      <c r="Y1553" s="214"/>
      <c r="Z1553" s="214"/>
      <c r="AA1553" s="217"/>
      <c r="AB1553" s="217"/>
      <c r="AC1553" s="217"/>
      <c r="AD1553" s="213"/>
    </row>
    <row r="1554" spans="20:30" x14ac:dyDescent="0.2">
      <c r="T1554" s="212"/>
      <c r="U1554" s="213"/>
      <c r="V1554" s="213"/>
      <c r="W1554" s="213"/>
      <c r="X1554" s="214"/>
      <c r="Y1554" s="214"/>
      <c r="Z1554" s="214"/>
      <c r="AA1554" s="217"/>
      <c r="AB1554" s="217"/>
      <c r="AC1554" s="217"/>
      <c r="AD1554" s="213"/>
    </row>
    <row r="1555" spans="20:30" x14ac:dyDescent="0.2">
      <c r="T1555" s="212"/>
      <c r="U1555" s="213"/>
      <c r="V1555" s="213"/>
      <c r="W1555" s="213"/>
      <c r="X1555" s="214"/>
      <c r="Y1555" s="214"/>
      <c r="Z1555" s="214"/>
      <c r="AA1555" s="217"/>
      <c r="AB1555" s="217"/>
      <c r="AC1555" s="217"/>
      <c r="AD1555" s="213"/>
    </row>
    <row r="1556" spans="20:30" x14ac:dyDescent="0.2">
      <c r="T1556" s="212"/>
      <c r="U1556" s="213"/>
      <c r="V1556" s="213"/>
      <c r="W1556" s="213"/>
      <c r="X1556" s="214"/>
      <c r="Y1556" s="214"/>
      <c r="Z1556" s="214"/>
      <c r="AA1556" s="217"/>
      <c r="AB1556" s="217"/>
      <c r="AC1556" s="217"/>
      <c r="AD1556" s="213"/>
    </row>
    <row r="1557" spans="20:30" x14ac:dyDescent="0.2">
      <c r="T1557" s="212"/>
      <c r="U1557" s="213"/>
      <c r="V1557" s="213"/>
      <c r="W1557" s="213"/>
      <c r="X1557" s="214"/>
      <c r="Y1557" s="214"/>
      <c r="Z1557" s="214"/>
      <c r="AA1557" s="217"/>
      <c r="AB1557" s="217"/>
      <c r="AC1557" s="217"/>
      <c r="AD1557" s="213"/>
    </row>
    <row r="1558" spans="20:30" x14ac:dyDescent="0.2">
      <c r="T1558" s="212"/>
      <c r="U1558" s="213"/>
      <c r="V1558" s="213"/>
      <c r="W1558" s="213"/>
      <c r="X1558" s="214"/>
      <c r="Y1558" s="214"/>
      <c r="Z1558" s="214"/>
      <c r="AA1558" s="217"/>
      <c r="AB1558" s="217"/>
      <c r="AC1558" s="217"/>
      <c r="AD1558" s="213"/>
    </row>
    <row r="1559" spans="20:30" x14ac:dyDescent="0.2">
      <c r="T1559" s="212"/>
      <c r="U1559" s="213"/>
      <c r="V1559" s="213"/>
      <c r="W1559" s="213"/>
      <c r="X1559" s="214"/>
      <c r="Y1559" s="214"/>
      <c r="Z1559" s="214"/>
      <c r="AA1559" s="217"/>
      <c r="AB1559" s="217"/>
      <c r="AC1559" s="217"/>
      <c r="AD1559" s="213"/>
    </row>
    <row r="1560" spans="20:30" x14ac:dyDescent="0.2">
      <c r="T1560" s="212"/>
      <c r="U1560" s="213"/>
      <c r="V1560" s="213"/>
      <c r="W1560" s="213"/>
      <c r="X1560" s="214"/>
      <c r="Y1560" s="214"/>
      <c r="Z1560" s="214"/>
      <c r="AA1560" s="217"/>
      <c r="AB1560" s="217"/>
      <c r="AC1560" s="217"/>
      <c r="AD1560" s="213"/>
    </row>
    <row r="1561" spans="20:30" x14ac:dyDescent="0.2">
      <c r="T1561" s="212"/>
      <c r="U1561" s="213"/>
      <c r="V1561" s="213"/>
      <c r="W1561" s="213"/>
      <c r="X1561" s="214"/>
      <c r="Y1561" s="214"/>
      <c r="Z1561" s="214"/>
      <c r="AA1561" s="217"/>
      <c r="AB1561" s="217"/>
      <c r="AC1561" s="217"/>
      <c r="AD1561" s="213"/>
    </row>
    <row r="1562" spans="20:30" x14ac:dyDescent="0.2">
      <c r="T1562" s="212"/>
      <c r="U1562" s="213"/>
      <c r="V1562" s="213"/>
      <c r="W1562" s="213"/>
      <c r="X1562" s="214"/>
      <c r="Y1562" s="214"/>
      <c r="Z1562" s="214"/>
      <c r="AA1562" s="217"/>
      <c r="AB1562" s="217"/>
      <c r="AC1562" s="217"/>
      <c r="AD1562" s="213"/>
    </row>
    <row r="1563" spans="20:30" x14ac:dyDescent="0.2">
      <c r="T1563" s="212"/>
      <c r="U1563" s="213"/>
      <c r="V1563" s="213"/>
      <c r="W1563" s="213"/>
      <c r="X1563" s="214"/>
      <c r="Y1563" s="214"/>
      <c r="Z1563" s="214"/>
      <c r="AA1563" s="217"/>
      <c r="AB1563" s="217"/>
      <c r="AC1563" s="217"/>
      <c r="AD1563" s="213"/>
    </row>
    <row r="1564" spans="20:30" x14ac:dyDescent="0.2">
      <c r="T1564" s="212"/>
      <c r="U1564" s="213"/>
      <c r="V1564" s="213"/>
      <c r="W1564" s="213"/>
      <c r="X1564" s="214"/>
      <c r="Y1564" s="214"/>
      <c r="Z1564" s="214"/>
      <c r="AA1564" s="217"/>
      <c r="AB1564" s="217"/>
      <c r="AC1564" s="217"/>
      <c r="AD1564" s="213"/>
    </row>
    <row r="1565" spans="20:30" x14ac:dyDescent="0.2">
      <c r="T1565" s="212"/>
      <c r="U1565" s="213"/>
      <c r="V1565" s="213"/>
      <c r="W1565" s="213"/>
      <c r="X1565" s="214"/>
      <c r="Y1565" s="214"/>
      <c r="Z1565" s="214"/>
      <c r="AA1565" s="217"/>
      <c r="AB1565" s="217"/>
      <c r="AC1565" s="217"/>
      <c r="AD1565" s="213"/>
    </row>
    <row r="1566" spans="20:30" x14ac:dyDescent="0.2">
      <c r="T1566" s="212"/>
      <c r="U1566" s="213"/>
      <c r="V1566" s="213"/>
      <c r="W1566" s="213"/>
      <c r="X1566" s="214"/>
      <c r="Y1566" s="214"/>
      <c r="Z1566" s="214"/>
      <c r="AA1566" s="217"/>
      <c r="AB1566" s="217"/>
      <c r="AC1566" s="217"/>
      <c r="AD1566" s="213"/>
    </row>
    <row r="1567" spans="20:30" x14ac:dyDescent="0.2">
      <c r="T1567" s="212"/>
      <c r="U1567" s="213"/>
      <c r="V1567" s="213"/>
      <c r="W1567" s="213"/>
      <c r="X1567" s="214"/>
      <c r="Y1567" s="214"/>
      <c r="Z1567" s="214"/>
      <c r="AA1567" s="217"/>
      <c r="AB1567" s="217"/>
      <c r="AC1567" s="217"/>
      <c r="AD1567" s="213"/>
    </row>
    <row r="1568" spans="20:30" x14ac:dyDescent="0.2">
      <c r="T1568" s="212"/>
      <c r="U1568" s="213"/>
      <c r="V1568" s="213"/>
      <c r="W1568" s="213"/>
      <c r="X1568" s="214"/>
      <c r="Y1568" s="214"/>
      <c r="Z1568" s="214"/>
      <c r="AA1568" s="217"/>
      <c r="AB1568" s="217"/>
      <c r="AC1568" s="217"/>
      <c r="AD1568" s="213"/>
    </row>
    <row r="1569" spans="20:30" x14ac:dyDescent="0.2">
      <c r="T1569" s="212"/>
      <c r="U1569" s="213"/>
      <c r="V1569" s="213"/>
      <c r="W1569" s="213"/>
      <c r="X1569" s="214"/>
      <c r="Y1569" s="214"/>
      <c r="Z1569" s="214"/>
      <c r="AA1569" s="217"/>
      <c r="AB1569" s="217"/>
      <c r="AC1569" s="217"/>
      <c r="AD1569" s="213"/>
    </row>
    <row r="1570" spans="20:30" x14ac:dyDescent="0.2">
      <c r="T1570" s="212"/>
      <c r="U1570" s="213"/>
      <c r="V1570" s="213"/>
      <c r="W1570" s="213"/>
      <c r="X1570" s="214"/>
      <c r="Y1570" s="214"/>
      <c r="Z1570" s="214"/>
      <c r="AA1570" s="217"/>
      <c r="AB1570" s="217"/>
      <c r="AC1570" s="217"/>
      <c r="AD1570" s="213"/>
    </row>
    <row r="1571" spans="20:30" x14ac:dyDescent="0.2">
      <c r="T1571" s="212"/>
      <c r="U1571" s="213"/>
      <c r="V1571" s="213"/>
      <c r="W1571" s="213"/>
      <c r="X1571" s="214"/>
      <c r="Y1571" s="214"/>
      <c r="Z1571" s="214"/>
      <c r="AA1571" s="217"/>
      <c r="AB1571" s="217"/>
      <c r="AC1571" s="217"/>
      <c r="AD1571" s="213"/>
    </row>
    <row r="1572" spans="20:30" x14ac:dyDescent="0.2">
      <c r="T1572" s="212"/>
      <c r="U1572" s="213"/>
      <c r="V1572" s="213"/>
      <c r="W1572" s="213"/>
      <c r="X1572" s="214"/>
      <c r="Y1572" s="214"/>
      <c r="Z1572" s="214"/>
      <c r="AA1572" s="217"/>
      <c r="AB1572" s="217"/>
      <c r="AC1572" s="217"/>
      <c r="AD1572" s="213"/>
    </row>
    <row r="1573" spans="20:30" x14ac:dyDescent="0.2">
      <c r="T1573" s="212"/>
      <c r="U1573" s="213"/>
      <c r="V1573" s="213"/>
      <c r="W1573" s="213"/>
      <c r="X1573" s="214"/>
      <c r="Y1573" s="214"/>
      <c r="Z1573" s="214"/>
      <c r="AA1573" s="217"/>
      <c r="AB1573" s="217"/>
      <c r="AC1573" s="217"/>
      <c r="AD1573" s="213"/>
    </row>
    <row r="1574" spans="20:30" x14ac:dyDescent="0.2">
      <c r="T1574" s="212"/>
      <c r="U1574" s="213"/>
      <c r="V1574" s="213"/>
      <c r="W1574" s="213"/>
      <c r="X1574" s="214"/>
      <c r="Y1574" s="214"/>
      <c r="Z1574" s="214"/>
      <c r="AA1574" s="217"/>
      <c r="AB1574" s="217"/>
      <c r="AC1574" s="217"/>
      <c r="AD1574" s="213"/>
    </row>
    <row r="1575" spans="20:30" x14ac:dyDescent="0.2">
      <c r="T1575" s="212"/>
      <c r="U1575" s="213"/>
      <c r="V1575" s="213"/>
      <c r="W1575" s="213"/>
      <c r="X1575" s="214"/>
      <c r="Y1575" s="214"/>
      <c r="Z1575" s="214"/>
      <c r="AA1575" s="217"/>
      <c r="AB1575" s="217"/>
      <c r="AC1575" s="217"/>
      <c r="AD1575" s="213"/>
    </row>
    <row r="1576" spans="20:30" x14ac:dyDescent="0.2">
      <c r="T1576" s="212"/>
      <c r="U1576" s="213"/>
      <c r="V1576" s="213"/>
      <c r="W1576" s="213"/>
      <c r="X1576" s="214"/>
      <c r="Y1576" s="214"/>
      <c r="Z1576" s="214"/>
      <c r="AA1576" s="217"/>
      <c r="AB1576" s="217"/>
      <c r="AC1576" s="217"/>
      <c r="AD1576" s="213"/>
    </row>
    <row r="1577" spans="20:30" x14ac:dyDescent="0.2">
      <c r="T1577" s="212"/>
      <c r="U1577" s="213"/>
      <c r="V1577" s="213"/>
      <c r="W1577" s="213"/>
      <c r="X1577" s="214"/>
      <c r="Y1577" s="214"/>
      <c r="Z1577" s="214"/>
      <c r="AA1577" s="217"/>
      <c r="AB1577" s="217"/>
      <c r="AC1577" s="217"/>
      <c r="AD1577" s="213"/>
    </row>
    <row r="1578" spans="20:30" x14ac:dyDescent="0.2">
      <c r="T1578" s="212"/>
      <c r="U1578" s="213"/>
      <c r="V1578" s="213"/>
      <c r="W1578" s="213"/>
      <c r="X1578" s="214"/>
      <c r="Y1578" s="214"/>
      <c r="Z1578" s="214"/>
      <c r="AA1578" s="217"/>
      <c r="AB1578" s="217"/>
      <c r="AC1578" s="217"/>
      <c r="AD1578" s="213"/>
    </row>
    <row r="1579" spans="20:30" x14ac:dyDescent="0.2">
      <c r="T1579" s="212"/>
      <c r="U1579" s="213"/>
      <c r="V1579" s="213"/>
      <c r="W1579" s="213"/>
      <c r="X1579" s="214"/>
      <c r="Y1579" s="214"/>
      <c r="Z1579" s="214"/>
      <c r="AA1579" s="217"/>
      <c r="AB1579" s="217"/>
      <c r="AC1579" s="217"/>
      <c r="AD1579" s="213"/>
    </row>
    <row r="1580" spans="20:30" x14ac:dyDescent="0.2">
      <c r="T1580" s="212"/>
      <c r="U1580" s="213"/>
      <c r="V1580" s="213"/>
      <c r="W1580" s="213"/>
      <c r="X1580" s="214"/>
      <c r="Y1580" s="214"/>
      <c r="Z1580" s="214"/>
      <c r="AA1580" s="217"/>
      <c r="AB1580" s="217"/>
      <c r="AC1580" s="217"/>
      <c r="AD1580" s="213"/>
    </row>
    <row r="1581" spans="20:30" x14ac:dyDescent="0.2">
      <c r="T1581" s="212"/>
      <c r="U1581" s="213"/>
      <c r="V1581" s="213"/>
      <c r="W1581" s="213"/>
      <c r="X1581" s="214"/>
      <c r="Y1581" s="214"/>
      <c r="Z1581" s="214"/>
      <c r="AA1581" s="217"/>
      <c r="AB1581" s="217"/>
      <c r="AC1581" s="217"/>
      <c r="AD1581" s="213"/>
    </row>
    <row r="1582" spans="20:30" x14ac:dyDescent="0.2">
      <c r="T1582" s="212"/>
      <c r="U1582" s="213"/>
      <c r="V1582" s="213"/>
      <c r="W1582" s="213"/>
      <c r="X1582" s="214"/>
      <c r="Y1582" s="214"/>
      <c r="Z1582" s="214"/>
      <c r="AA1582" s="217"/>
      <c r="AB1582" s="217"/>
      <c r="AC1582" s="217"/>
      <c r="AD1582" s="213"/>
    </row>
    <row r="1583" spans="20:30" x14ac:dyDescent="0.2">
      <c r="T1583" s="212"/>
      <c r="U1583" s="213"/>
      <c r="V1583" s="213"/>
      <c r="W1583" s="213"/>
      <c r="X1583" s="214"/>
      <c r="Y1583" s="214"/>
      <c r="Z1583" s="214"/>
      <c r="AA1583" s="217"/>
      <c r="AB1583" s="217"/>
      <c r="AC1583" s="217"/>
      <c r="AD1583" s="213"/>
    </row>
    <row r="1584" spans="20:30" x14ac:dyDescent="0.2">
      <c r="T1584" s="212"/>
      <c r="U1584" s="213"/>
      <c r="V1584" s="213"/>
      <c r="W1584" s="213"/>
      <c r="X1584" s="214"/>
      <c r="Y1584" s="214"/>
      <c r="Z1584" s="214"/>
      <c r="AA1584" s="217"/>
      <c r="AB1584" s="217"/>
      <c r="AC1584" s="217"/>
      <c r="AD1584" s="213"/>
    </row>
    <row r="1585" spans="20:30" x14ac:dyDescent="0.2">
      <c r="T1585" s="212"/>
      <c r="U1585" s="213"/>
      <c r="V1585" s="213"/>
      <c r="W1585" s="213"/>
      <c r="X1585" s="214"/>
      <c r="Y1585" s="214"/>
      <c r="Z1585" s="214"/>
      <c r="AA1585" s="217"/>
      <c r="AB1585" s="217"/>
      <c r="AC1585" s="217"/>
      <c r="AD1585" s="213"/>
    </row>
    <row r="1586" spans="20:30" x14ac:dyDescent="0.2">
      <c r="T1586" s="212"/>
      <c r="U1586" s="213"/>
      <c r="V1586" s="213"/>
      <c r="W1586" s="213"/>
      <c r="X1586" s="214"/>
      <c r="Y1586" s="214"/>
      <c r="Z1586" s="214"/>
      <c r="AA1586" s="217"/>
      <c r="AB1586" s="217"/>
      <c r="AC1586" s="217"/>
      <c r="AD1586" s="213"/>
    </row>
    <row r="1587" spans="20:30" x14ac:dyDescent="0.2">
      <c r="T1587" s="212"/>
      <c r="U1587" s="213"/>
      <c r="V1587" s="213"/>
      <c r="W1587" s="213"/>
      <c r="X1587" s="214"/>
      <c r="Y1587" s="214"/>
      <c r="Z1587" s="214"/>
      <c r="AA1587" s="217"/>
      <c r="AB1587" s="217"/>
      <c r="AC1587" s="217"/>
      <c r="AD1587" s="213"/>
    </row>
    <row r="1588" spans="20:30" x14ac:dyDescent="0.2">
      <c r="T1588" s="212"/>
      <c r="U1588" s="213"/>
      <c r="V1588" s="213"/>
      <c r="W1588" s="213"/>
      <c r="X1588" s="214"/>
      <c r="Y1588" s="214"/>
      <c r="Z1588" s="214"/>
      <c r="AA1588" s="217"/>
      <c r="AB1588" s="217"/>
      <c r="AC1588" s="217"/>
      <c r="AD1588" s="213"/>
    </row>
    <row r="1589" spans="20:30" x14ac:dyDescent="0.2">
      <c r="T1589" s="212"/>
      <c r="U1589" s="213"/>
      <c r="V1589" s="213"/>
      <c r="W1589" s="213"/>
      <c r="X1589" s="214"/>
      <c r="Y1589" s="214"/>
      <c r="Z1589" s="214"/>
      <c r="AA1589" s="217"/>
      <c r="AB1589" s="217"/>
      <c r="AC1589" s="217"/>
      <c r="AD1589" s="213"/>
    </row>
    <row r="1590" spans="20:30" x14ac:dyDescent="0.2">
      <c r="T1590" s="212"/>
      <c r="U1590" s="213"/>
      <c r="V1590" s="213"/>
      <c r="W1590" s="213"/>
      <c r="X1590" s="214"/>
      <c r="Y1590" s="214"/>
      <c r="Z1590" s="214"/>
      <c r="AA1590" s="217"/>
      <c r="AB1590" s="217"/>
      <c r="AC1590" s="217"/>
      <c r="AD1590" s="213"/>
    </row>
    <row r="1591" spans="20:30" x14ac:dyDescent="0.2">
      <c r="T1591" s="212"/>
      <c r="U1591" s="213"/>
      <c r="V1591" s="213"/>
      <c r="W1591" s="213"/>
      <c r="X1591" s="214"/>
      <c r="Y1591" s="214"/>
      <c r="Z1591" s="214"/>
      <c r="AA1591" s="217"/>
      <c r="AB1591" s="217"/>
      <c r="AC1591" s="217"/>
      <c r="AD1591" s="213"/>
    </row>
    <row r="1592" spans="20:30" x14ac:dyDescent="0.2">
      <c r="T1592" s="212"/>
      <c r="U1592" s="213"/>
      <c r="V1592" s="213"/>
      <c r="W1592" s="213"/>
      <c r="X1592" s="214"/>
      <c r="Y1592" s="214"/>
      <c r="Z1592" s="214"/>
      <c r="AA1592" s="217"/>
      <c r="AB1592" s="217"/>
      <c r="AC1592" s="217"/>
      <c r="AD1592" s="213"/>
    </row>
    <row r="1593" spans="20:30" x14ac:dyDescent="0.2">
      <c r="T1593" s="212"/>
      <c r="U1593" s="213"/>
      <c r="V1593" s="213"/>
      <c r="W1593" s="213"/>
      <c r="X1593" s="214"/>
      <c r="Y1593" s="214"/>
      <c r="Z1593" s="214"/>
      <c r="AA1593" s="217"/>
      <c r="AB1593" s="217"/>
      <c r="AC1593" s="217"/>
      <c r="AD1593" s="213"/>
    </row>
    <row r="1594" spans="20:30" x14ac:dyDescent="0.2">
      <c r="T1594" s="212"/>
      <c r="U1594" s="213"/>
      <c r="V1594" s="213"/>
      <c r="W1594" s="213"/>
      <c r="X1594" s="214"/>
      <c r="Y1594" s="214"/>
      <c r="Z1594" s="214"/>
      <c r="AA1594" s="217"/>
      <c r="AB1594" s="217"/>
      <c r="AC1594" s="217"/>
      <c r="AD1594" s="213"/>
    </row>
    <row r="1595" spans="20:30" x14ac:dyDescent="0.2">
      <c r="T1595" s="212"/>
      <c r="U1595" s="213"/>
      <c r="V1595" s="213"/>
      <c r="W1595" s="213"/>
      <c r="X1595" s="214"/>
      <c r="Y1595" s="214"/>
      <c r="Z1595" s="214"/>
      <c r="AA1595" s="217"/>
      <c r="AB1595" s="217"/>
      <c r="AC1595" s="217"/>
      <c r="AD1595" s="213"/>
    </row>
    <row r="1596" spans="20:30" x14ac:dyDescent="0.2">
      <c r="T1596" s="212"/>
      <c r="U1596" s="213"/>
      <c r="V1596" s="213"/>
      <c r="W1596" s="213"/>
      <c r="X1596" s="214"/>
      <c r="Y1596" s="214"/>
      <c r="Z1596" s="214"/>
      <c r="AA1596" s="217"/>
      <c r="AB1596" s="217"/>
      <c r="AC1596" s="217"/>
      <c r="AD1596" s="213"/>
    </row>
    <row r="1597" spans="20:30" x14ac:dyDescent="0.2">
      <c r="T1597" s="212"/>
      <c r="U1597" s="213"/>
      <c r="V1597" s="213"/>
      <c r="W1597" s="213"/>
      <c r="X1597" s="214"/>
      <c r="Y1597" s="214"/>
      <c r="Z1597" s="214"/>
      <c r="AA1597" s="217"/>
      <c r="AB1597" s="217"/>
      <c r="AC1597" s="217"/>
      <c r="AD1597" s="213"/>
    </row>
    <row r="1598" spans="20:30" x14ac:dyDescent="0.2">
      <c r="T1598" s="212"/>
      <c r="U1598" s="213"/>
      <c r="V1598" s="213"/>
      <c r="W1598" s="213"/>
      <c r="X1598" s="214"/>
      <c r="Y1598" s="214"/>
      <c r="Z1598" s="214"/>
      <c r="AA1598" s="217"/>
      <c r="AB1598" s="217"/>
      <c r="AC1598" s="217"/>
      <c r="AD1598" s="213"/>
    </row>
    <row r="1599" spans="20:30" x14ac:dyDescent="0.2">
      <c r="T1599" s="212"/>
      <c r="U1599" s="213"/>
      <c r="V1599" s="213"/>
      <c r="W1599" s="213"/>
      <c r="X1599" s="214"/>
      <c r="Y1599" s="214"/>
      <c r="Z1599" s="214"/>
      <c r="AA1599" s="217"/>
      <c r="AB1599" s="217"/>
      <c r="AC1599" s="217"/>
      <c r="AD1599" s="213"/>
    </row>
    <row r="1600" spans="20:30" x14ac:dyDescent="0.2">
      <c r="T1600" s="212"/>
      <c r="U1600" s="213"/>
      <c r="V1600" s="213"/>
      <c r="W1600" s="213"/>
      <c r="X1600" s="214"/>
      <c r="Y1600" s="214"/>
      <c r="Z1600" s="214"/>
      <c r="AA1600" s="217"/>
      <c r="AB1600" s="217"/>
      <c r="AC1600" s="217"/>
      <c r="AD1600" s="213"/>
    </row>
    <row r="1601" spans="20:30" x14ac:dyDescent="0.2">
      <c r="T1601" s="212"/>
      <c r="U1601" s="213"/>
      <c r="V1601" s="213"/>
      <c r="W1601" s="213"/>
      <c r="X1601" s="214"/>
      <c r="Y1601" s="214"/>
      <c r="Z1601" s="214"/>
      <c r="AA1601" s="217"/>
      <c r="AB1601" s="217"/>
      <c r="AC1601" s="217"/>
      <c r="AD1601" s="213"/>
    </row>
    <row r="1602" spans="20:30" x14ac:dyDescent="0.2">
      <c r="T1602" s="212"/>
      <c r="U1602" s="213"/>
      <c r="V1602" s="213"/>
      <c r="W1602" s="213"/>
      <c r="X1602" s="214"/>
      <c r="Y1602" s="214"/>
      <c r="Z1602" s="214"/>
      <c r="AA1602" s="217"/>
      <c r="AB1602" s="217"/>
      <c r="AC1602" s="217"/>
      <c r="AD1602" s="213"/>
    </row>
    <row r="1603" spans="20:30" x14ac:dyDescent="0.2">
      <c r="T1603" s="212"/>
      <c r="U1603" s="213"/>
      <c r="V1603" s="213"/>
      <c r="W1603" s="213"/>
      <c r="X1603" s="214"/>
      <c r="Y1603" s="214"/>
      <c r="Z1603" s="214"/>
      <c r="AA1603" s="217"/>
      <c r="AB1603" s="217"/>
      <c r="AC1603" s="217"/>
      <c r="AD1603" s="213"/>
    </row>
    <row r="1604" spans="20:30" x14ac:dyDescent="0.2">
      <c r="T1604" s="212"/>
      <c r="U1604" s="213"/>
      <c r="V1604" s="213"/>
      <c r="W1604" s="213"/>
      <c r="X1604" s="214"/>
      <c r="Y1604" s="214"/>
      <c r="Z1604" s="214"/>
      <c r="AA1604" s="217"/>
      <c r="AB1604" s="217"/>
      <c r="AC1604" s="217"/>
      <c r="AD1604" s="213"/>
    </row>
    <row r="1605" spans="20:30" x14ac:dyDescent="0.2">
      <c r="T1605" s="212"/>
      <c r="U1605" s="213"/>
      <c r="V1605" s="213"/>
      <c r="W1605" s="213"/>
      <c r="X1605" s="214"/>
      <c r="Y1605" s="214"/>
      <c r="Z1605" s="214"/>
      <c r="AA1605" s="217"/>
      <c r="AB1605" s="217"/>
      <c r="AC1605" s="217"/>
      <c r="AD1605" s="213"/>
    </row>
    <row r="1606" spans="20:30" x14ac:dyDescent="0.2">
      <c r="T1606" s="212"/>
      <c r="U1606" s="213"/>
      <c r="V1606" s="213"/>
      <c r="W1606" s="213"/>
      <c r="X1606" s="214"/>
      <c r="Y1606" s="214"/>
      <c r="Z1606" s="214"/>
      <c r="AA1606" s="217"/>
      <c r="AB1606" s="217"/>
      <c r="AC1606" s="217"/>
      <c r="AD1606" s="213"/>
    </row>
    <row r="1607" spans="20:30" x14ac:dyDescent="0.2">
      <c r="T1607" s="212"/>
      <c r="U1607" s="213"/>
      <c r="V1607" s="213"/>
      <c r="W1607" s="213"/>
      <c r="X1607" s="214"/>
      <c r="Y1607" s="214"/>
      <c r="Z1607" s="214"/>
      <c r="AA1607" s="217"/>
      <c r="AB1607" s="217"/>
      <c r="AC1607" s="217"/>
      <c r="AD1607" s="213"/>
    </row>
    <row r="1608" spans="20:30" x14ac:dyDescent="0.2">
      <c r="T1608" s="212"/>
      <c r="U1608" s="213"/>
      <c r="V1608" s="213"/>
      <c r="W1608" s="213"/>
      <c r="X1608" s="214"/>
      <c r="Y1608" s="214"/>
      <c r="Z1608" s="214"/>
      <c r="AA1608" s="217"/>
      <c r="AB1608" s="217"/>
      <c r="AC1608" s="217"/>
      <c r="AD1608" s="213"/>
    </row>
    <row r="1609" spans="20:30" x14ac:dyDescent="0.2">
      <c r="T1609" s="212"/>
      <c r="U1609" s="213"/>
      <c r="V1609" s="213"/>
      <c r="W1609" s="213"/>
      <c r="X1609" s="214"/>
      <c r="Y1609" s="214"/>
      <c r="Z1609" s="214"/>
      <c r="AA1609" s="217"/>
      <c r="AB1609" s="217"/>
      <c r="AC1609" s="217"/>
      <c r="AD1609" s="213"/>
    </row>
    <row r="1610" spans="20:30" x14ac:dyDescent="0.2">
      <c r="T1610" s="212"/>
      <c r="U1610" s="213"/>
      <c r="V1610" s="213"/>
      <c r="W1610" s="213"/>
      <c r="X1610" s="214"/>
      <c r="Y1610" s="214"/>
      <c r="Z1610" s="214"/>
      <c r="AA1610" s="217"/>
      <c r="AB1610" s="217"/>
      <c r="AC1610" s="217"/>
      <c r="AD1610" s="213"/>
    </row>
    <row r="1611" spans="20:30" x14ac:dyDescent="0.2">
      <c r="T1611" s="212"/>
      <c r="U1611" s="213"/>
      <c r="V1611" s="213"/>
      <c r="W1611" s="213"/>
      <c r="X1611" s="214"/>
      <c r="Y1611" s="214"/>
      <c r="Z1611" s="214"/>
      <c r="AA1611" s="217"/>
      <c r="AB1611" s="217"/>
      <c r="AC1611" s="217"/>
      <c r="AD1611" s="213"/>
    </row>
    <row r="1612" spans="20:30" x14ac:dyDescent="0.2">
      <c r="T1612" s="212"/>
      <c r="U1612" s="213"/>
      <c r="V1612" s="213"/>
      <c r="W1612" s="213"/>
      <c r="X1612" s="214"/>
      <c r="Y1612" s="214"/>
      <c r="Z1612" s="214"/>
      <c r="AA1612" s="217"/>
      <c r="AB1612" s="217"/>
      <c r="AC1612" s="217"/>
      <c r="AD1612" s="213"/>
    </row>
    <row r="1613" spans="20:30" x14ac:dyDescent="0.2">
      <c r="T1613" s="212"/>
      <c r="U1613" s="213"/>
      <c r="V1613" s="213"/>
      <c r="W1613" s="213"/>
      <c r="X1613" s="214"/>
      <c r="Y1613" s="214"/>
      <c r="Z1613" s="214"/>
      <c r="AA1613" s="217"/>
      <c r="AB1613" s="217"/>
      <c r="AC1613" s="217"/>
      <c r="AD1613" s="213"/>
    </row>
    <row r="1614" spans="20:30" x14ac:dyDescent="0.2">
      <c r="T1614" s="212"/>
      <c r="U1614" s="213"/>
      <c r="V1614" s="213"/>
      <c r="W1614" s="213"/>
      <c r="X1614" s="214"/>
      <c r="Y1614" s="214"/>
      <c r="Z1614" s="214"/>
      <c r="AA1614" s="217"/>
      <c r="AB1614" s="217"/>
      <c r="AC1614" s="217"/>
      <c r="AD1614" s="213"/>
    </row>
    <row r="1615" spans="20:30" x14ac:dyDescent="0.2">
      <c r="T1615" s="212"/>
      <c r="U1615" s="213"/>
      <c r="V1615" s="213"/>
      <c r="W1615" s="213"/>
      <c r="X1615" s="214"/>
      <c r="Y1615" s="214"/>
      <c r="Z1615" s="214"/>
      <c r="AA1615" s="217"/>
      <c r="AB1615" s="217"/>
      <c r="AC1615" s="217"/>
      <c r="AD1615" s="213"/>
    </row>
    <row r="1616" spans="20:30" x14ac:dyDescent="0.2">
      <c r="T1616" s="212"/>
      <c r="U1616" s="213"/>
      <c r="V1616" s="213"/>
      <c r="W1616" s="213"/>
      <c r="X1616" s="214"/>
      <c r="Y1616" s="214"/>
      <c r="Z1616" s="214"/>
      <c r="AA1616" s="217"/>
      <c r="AB1616" s="217"/>
      <c r="AC1616" s="217"/>
      <c r="AD1616" s="213"/>
    </row>
    <row r="1617" spans="20:30" x14ac:dyDescent="0.2">
      <c r="T1617" s="212"/>
      <c r="U1617" s="213"/>
      <c r="V1617" s="213"/>
      <c r="W1617" s="213"/>
      <c r="X1617" s="214"/>
      <c r="Y1617" s="214"/>
      <c r="Z1617" s="214"/>
      <c r="AA1617" s="217"/>
      <c r="AB1617" s="217"/>
      <c r="AC1617" s="217"/>
      <c r="AD1617" s="213"/>
    </row>
    <row r="1618" spans="20:30" x14ac:dyDescent="0.2">
      <c r="T1618" s="212"/>
      <c r="U1618" s="213"/>
      <c r="V1618" s="213"/>
      <c r="W1618" s="213"/>
      <c r="X1618" s="214"/>
      <c r="Y1618" s="214"/>
      <c r="Z1618" s="214"/>
      <c r="AA1618" s="217"/>
      <c r="AB1618" s="217"/>
      <c r="AC1618" s="217"/>
      <c r="AD1618" s="213"/>
    </row>
    <row r="1619" spans="20:30" x14ac:dyDescent="0.2">
      <c r="T1619" s="212"/>
      <c r="U1619" s="213"/>
      <c r="V1619" s="213"/>
      <c r="W1619" s="213"/>
      <c r="X1619" s="214"/>
      <c r="Y1619" s="214"/>
      <c r="Z1619" s="214"/>
      <c r="AA1619" s="217"/>
      <c r="AB1619" s="217"/>
      <c r="AC1619" s="217"/>
      <c r="AD1619" s="213"/>
    </row>
    <row r="1620" spans="20:30" x14ac:dyDescent="0.2">
      <c r="T1620" s="212"/>
      <c r="U1620" s="213"/>
      <c r="V1620" s="213"/>
      <c r="W1620" s="213"/>
      <c r="X1620" s="214"/>
      <c r="Y1620" s="214"/>
      <c r="Z1620" s="214"/>
      <c r="AA1620" s="217"/>
      <c r="AB1620" s="217"/>
      <c r="AC1620" s="217"/>
      <c r="AD1620" s="213"/>
    </row>
    <row r="1621" spans="20:30" x14ac:dyDescent="0.2">
      <c r="T1621" s="212"/>
      <c r="U1621" s="213"/>
      <c r="V1621" s="213"/>
      <c r="W1621" s="213"/>
      <c r="X1621" s="214"/>
      <c r="Y1621" s="214"/>
      <c r="Z1621" s="214"/>
      <c r="AA1621" s="217"/>
      <c r="AB1621" s="217"/>
      <c r="AC1621" s="217"/>
      <c r="AD1621" s="213"/>
    </row>
    <row r="1622" spans="20:30" x14ac:dyDescent="0.2">
      <c r="T1622" s="212"/>
      <c r="U1622" s="213"/>
      <c r="V1622" s="213"/>
      <c r="W1622" s="213"/>
      <c r="X1622" s="214"/>
      <c r="Y1622" s="214"/>
      <c r="Z1622" s="214"/>
      <c r="AA1622" s="217"/>
      <c r="AB1622" s="217"/>
      <c r="AC1622" s="217"/>
      <c r="AD1622" s="213"/>
    </row>
    <row r="1623" spans="20:30" x14ac:dyDescent="0.2">
      <c r="T1623" s="212"/>
      <c r="U1623" s="213"/>
      <c r="V1623" s="213"/>
      <c r="W1623" s="213"/>
      <c r="X1623" s="214"/>
      <c r="Y1623" s="214"/>
      <c r="Z1623" s="214"/>
      <c r="AA1623" s="217"/>
      <c r="AB1623" s="217"/>
      <c r="AC1623" s="217"/>
      <c r="AD1623" s="213"/>
    </row>
    <row r="1624" spans="20:30" x14ac:dyDescent="0.2">
      <c r="T1624" s="212"/>
      <c r="U1624" s="213"/>
      <c r="V1624" s="213"/>
      <c r="W1624" s="213"/>
      <c r="X1624" s="214"/>
      <c r="Y1624" s="214"/>
      <c r="Z1624" s="214"/>
      <c r="AA1624" s="217"/>
      <c r="AB1624" s="217"/>
      <c r="AC1624" s="217"/>
      <c r="AD1624" s="213"/>
    </row>
    <row r="1625" spans="20:30" x14ac:dyDescent="0.2">
      <c r="T1625" s="212"/>
      <c r="U1625" s="213"/>
      <c r="V1625" s="213"/>
      <c r="W1625" s="213"/>
      <c r="X1625" s="214"/>
      <c r="Y1625" s="214"/>
      <c r="Z1625" s="214"/>
      <c r="AA1625" s="217"/>
      <c r="AB1625" s="217"/>
      <c r="AC1625" s="217"/>
      <c r="AD1625" s="213"/>
    </row>
    <row r="1626" spans="20:30" x14ac:dyDescent="0.2">
      <c r="T1626" s="212"/>
      <c r="U1626" s="213"/>
      <c r="V1626" s="213"/>
      <c r="W1626" s="213"/>
      <c r="X1626" s="214"/>
      <c r="Y1626" s="214"/>
      <c r="Z1626" s="214"/>
      <c r="AA1626" s="217"/>
      <c r="AB1626" s="217"/>
      <c r="AC1626" s="217"/>
      <c r="AD1626" s="213"/>
    </row>
    <row r="1627" spans="20:30" x14ac:dyDescent="0.2">
      <c r="T1627" s="212"/>
      <c r="U1627" s="213"/>
      <c r="V1627" s="213"/>
      <c r="W1627" s="213"/>
      <c r="X1627" s="214"/>
      <c r="Y1627" s="214"/>
      <c r="Z1627" s="214"/>
      <c r="AA1627" s="217"/>
      <c r="AB1627" s="217"/>
      <c r="AC1627" s="217"/>
      <c r="AD1627" s="213"/>
    </row>
    <row r="1628" spans="20:30" x14ac:dyDescent="0.2">
      <c r="T1628" s="212"/>
      <c r="U1628" s="213"/>
      <c r="V1628" s="213"/>
      <c r="W1628" s="213"/>
      <c r="X1628" s="214"/>
      <c r="Y1628" s="214"/>
      <c r="Z1628" s="214"/>
      <c r="AA1628" s="217"/>
      <c r="AB1628" s="217"/>
      <c r="AC1628" s="217"/>
      <c r="AD1628" s="213"/>
    </row>
    <row r="1629" spans="20:30" x14ac:dyDescent="0.2">
      <c r="T1629" s="212"/>
      <c r="U1629" s="213"/>
      <c r="V1629" s="213"/>
      <c r="W1629" s="213"/>
      <c r="X1629" s="214"/>
      <c r="Y1629" s="214"/>
      <c r="Z1629" s="214"/>
      <c r="AA1629" s="217"/>
      <c r="AB1629" s="217"/>
      <c r="AC1629" s="217"/>
      <c r="AD1629" s="213"/>
    </row>
    <row r="1630" spans="20:30" x14ac:dyDescent="0.2">
      <c r="T1630" s="212"/>
      <c r="U1630" s="213"/>
      <c r="V1630" s="213"/>
      <c r="W1630" s="213"/>
      <c r="X1630" s="214"/>
      <c r="Y1630" s="214"/>
      <c r="Z1630" s="214"/>
      <c r="AA1630" s="217"/>
      <c r="AB1630" s="217"/>
      <c r="AC1630" s="217"/>
      <c r="AD1630" s="213"/>
    </row>
    <row r="1631" spans="20:30" x14ac:dyDescent="0.2">
      <c r="T1631" s="212"/>
      <c r="U1631" s="213"/>
      <c r="V1631" s="213"/>
      <c r="W1631" s="213"/>
      <c r="X1631" s="214"/>
      <c r="Y1631" s="214"/>
      <c r="Z1631" s="214"/>
      <c r="AA1631" s="217"/>
      <c r="AB1631" s="217"/>
      <c r="AC1631" s="217"/>
      <c r="AD1631" s="213"/>
    </row>
    <row r="1632" spans="20:30" x14ac:dyDescent="0.2">
      <c r="T1632" s="212"/>
      <c r="U1632" s="213"/>
      <c r="V1632" s="213"/>
      <c r="W1632" s="213"/>
      <c r="X1632" s="214"/>
      <c r="Y1632" s="214"/>
      <c r="Z1632" s="214"/>
      <c r="AA1632" s="217"/>
      <c r="AB1632" s="217"/>
      <c r="AC1632" s="217"/>
      <c r="AD1632" s="213"/>
    </row>
    <row r="1633" spans="20:30" x14ac:dyDescent="0.2">
      <c r="T1633" s="212"/>
      <c r="U1633" s="213"/>
      <c r="V1633" s="213"/>
      <c r="W1633" s="213"/>
      <c r="X1633" s="214"/>
      <c r="Y1633" s="214"/>
      <c r="Z1633" s="214"/>
      <c r="AA1633" s="217"/>
      <c r="AB1633" s="217"/>
      <c r="AC1633" s="217"/>
      <c r="AD1633" s="213"/>
    </row>
    <row r="1634" spans="20:30" x14ac:dyDescent="0.2">
      <c r="T1634" s="212"/>
      <c r="U1634" s="213"/>
      <c r="V1634" s="213"/>
      <c r="W1634" s="213"/>
      <c r="X1634" s="214"/>
      <c r="Y1634" s="214"/>
      <c r="Z1634" s="214"/>
      <c r="AA1634" s="217"/>
      <c r="AB1634" s="217"/>
      <c r="AC1634" s="217"/>
      <c r="AD1634" s="213"/>
    </row>
    <row r="1635" spans="20:30" x14ac:dyDescent="0.2">
      <c r="T1635" s="212"/>
      <c r="U1635" s="213"/>
      <c r="V1635" s="213"/>
      <c r="W1635" s="213"/>
      <c r="X1635" s="214"/>
      <c r="Y1635" s="214"/>
      <c r="Z1635" s="214"/>
      <c r="AA1635" s="217"/>
      <c r="AB1635" s="217"/>
      <c r="AC1635" s="217"/>
      <c r="AD1635" s="213"/>
    </row>
    <row r="1636" spans="20:30" x14ac:dyDescent="0.2">
      <c r="T1636" s="212"/>
      <c r="U1636" s="213"/>
      <c r="V1636" s="213"/>
      <c r="W1636" s="213"/>
      <c r="X1636" s="214"/>
      <c r="Y1636" s="214"/>
      <c r="Z1636" s="214"/>
      <c r="AA1636" s="217"/>
      <c r="AB1636" s="217"/>
      <c r="AC1636" s="217"/>
      <c r="AD1636" s="213"/>
    </row>
    <row r="1637" spans="20:30" x14ac:dyDescent="0.2">
      <c r="T1637" s="212"/>
      <c r="U1637" s="213"/>
      <c r="V1637" s="213"/>
      <c r="W1637" s="213"/>
      <c r="X1637" s="214"/>
      <c r="Y1637" s="214"/>
      <c r="Z1637" s="214"/>
      <c r="AA1637" s="217"/>
      <c r="AB1637" s="217"/>
      <c r="AC1637" s="217"/>
      <c r="AD1637" s="213"/>
    </row>
    <row r="1638" spans="20:30" x14ac:dyDescent="0.2">
      <c r="T1638" s="212"/>
      <c r="U1638" s="213"/>
      <c r="V1638" s="213"/>
      <c r="W1638" s="213"/>
      <c r="X1638" s="214"/>
      <c r="Y1638" s="214"/>
      <c r="Z1638" s="214"/>
      <c r="AA1638" s="217"/>
      <c r="AB1638" s="217"/>
      <c r="AC1638" s="217"/>
      <c r="AD1638" s="213"/>
    </row>
    <row r="1639" spans="20:30" x14ac:dyDescent="0.2">
      <c r="T1639" s="212"/>
      <c r="U1639" s="213"/>
      <c r="V1639" s="213"/>
      <c r="W1639" s="213"/>
      <c r="X1639" s="214"/>
      <c r="Y1639" s="214"/>
      <c r="Z1639" s="214"/>
      <c r="AA1639" s="217"/>
      <c r="AB1639" s="217"/>
      <c r="AC1639" s="217"/>
      <c r="AD1639" s="213"/>
    </row>
    <row r="1640" spans="20:30" x14ac:dyDescent="0.2">
      <c r="T1640" s="212"/>
      <c r="U1640" s="213"/>
      <c r="V1640" s="213"/>
      <c r="W1640" s="213"/>
      <c r="X1640" s="214"/>
      <c r="Y1640" s="214"/>
      <c r="Z1640" s="214"/>
      <c r="AA1640" s="217"/>
      <c r="AB1640" s="217"/>
      <c r="AC1640" s="217"/>
      <c r="AD1640" s="213"/>
    </row>
    <row r="1641" spans="20:30" x14ac:dyDescent="0.2">
      <c r="T1641" s="212"/>
      <c r="U1641" s="213"/>
      <c r="V1641" s="213"/>
      <c r="W1641" s="213"/>
      <c r="X1641" s="214"/>
      <c r="Y1641" s="214"/>
      <c r="Z1641" s="214"/>
      <c r="AA1641" s="217"/>
      <c r="AB1641" s="217"/>
      <c r="AC1641" s="217"/>
      <c r="AD1641" s="213"/>
    </row>
    <row r="1642" spans="20:30" x14ac:dyDescent="0.2">
      <c r="T1642" s="212"/>
      <c r="U1642" s="213"/>
      <c r="V1642" s="213"/>
      <c r="W1642" s="213"/>
      <c r="X1642" s="214"/>
      <c r="Y1642" s="214"/>
      <c r="Z1642" s="214"/>
      <c r="AA1642" s="217"/>
      <c r="AB1642" s="217"/>
      <c r="AC1642" s="217"/>
      <c r="AD1642" s="213"/>
    </row>
    <row r="1643" spans="20:30" x14ac:dyDescent="0.2">
      <c r="T1643" s="212"/>
      <c r="U1643" s="213"/>
      <c r="V1643" s="213"/>
      <c r="W1643" s="213"/>
      <c r="X1643" s="214"/>
      <c r="Y1643" s="214"/>
      <c r="Z1643" s="214"/>
      <c r="AA1643" s="217"/>
      <c r="AB1643" s="217"/>
      <c r="AC1643" s="217"/>
      <c r="AD1643" s="213"/>
    </row>
    <row r="1644" spans="20:30" x14ac:dyDescent="0.2">
      <c r="T1644" s="212"/>
      <c r="U1644" s="213"/>
      <c r="V1644" s="213"/>
      <c r="W1644" s="213"/>
      <c r="X1644" s="214"/>
      <c r="Y1644" s="214"/>
      <c r="Z1644" s="214"/>
      <c r="AA1644" s="217"/>
      <c r="AB1644" s="217"/>
      <c r="AC1644" s="217"/>
      <c r="AD1644" s="213"/>
    </row>
    <row r="1645" spans="20:30" x14ac:dyDescent="0.2">
      <c r="T1645" s="212"/>
      <c r="U1645" s="213"/>
      <c r="V1645" s="213"/>
      <c r="W1645" s="213"/>
      <c r="X1645" s="214"/>
      <c r="Y1645" s="214"/>
      <c r="Z1645" s="214"/>
      <c r="AA1645" s="217"/>
      <c r="AB1645" s="217"/>
      <c r="AC1645" s="217"/>
      <c r="AD1645" s="213"/>
    </row>
    <row r="1646" spans="20:30" x14ac:dyDescent="0.2">
      <c r="T1646" s="212"/>
      <c r="U1646" s="213"/>
      <c r="V1646" s="213"/>
      <c r="W1646" s="213"/>
      <c r="X1646" s="214"/>
      <c r="Y1646" s="214"/>
      <c r="Z1646" s="214"/>
      <c r="AA1646" s="217"/>
      <c r="AB1646" s="217"/>
      <c r="AC1646" s="217"/>
      <c r="AD1646" s="213"/>
    </row>
    <row r="1647" spans="20:30" x14ac:dyDescent="0.2">
      <c r="T1647" s="212"/>
      <c r="U1647" s="213"/>
      <c r="V1647" s="213"/>
      <c r="W1647" s="213"/>
      <c r="X1647" s="214"/>
      <c r="Y1647" s="214"/>
      <c r="Z1647" s="214"/>
      <c r="AA1647" s="217"/>
      <c r="AB1647" s="217"/>
      <c r="AC1647" s="217"/>
      <c r="AD1647" s="213"/>
    </row>
    <row r="1648" spans="20:30" x14ac:dyDescent="0.2">
      <c r="T1648" s="212"/>
      <c r="U1648" s="213"/>
      <c r="V1648" s="213"/>
      <c r="W1648" s="213"/>
      <c r="X1648" s="214"/>
      <c r="Y1648" s="214"/>
      <c r="Z1648" s="214"/>
      <c r="AA1648" s="217"/>
      <c r="AB1648" s="217"/>
      <c r="AC1648" s="217"/>
      <c r="AD1648" s="213"/>
    </row>
    <row r="1649" spans="20:30" x14ac:dyDescent="0.2">
      <c r="T1649" s="212"/>
      <c r="U1649" s="213"/>
      <c r="V1649" s="213"/>
      <c r="W1649" s="213"/>
      <c r="X1649" s="214"/>
      <c r="Y1649" s="214"/>
      <c r="Z1649" s="214"/>
      <c r="AA1649" s="217"/>
      <c r="AB1649" s="217"/>
      <c r="AC1649" s="217"/>
      <c r="AD1649" s="213"/>
    </row>
    <row r="1650" spans="20:30" x14ac:dyDescent="0.2">
      <c r="T1650" s="212"/>
      <c r="U1650" s="213"/>
      <c r="V1650" s="213"/>
      <c r="W1650" s="213"/>
      <c r="X1650" s="214"/>
      <c r="Y1650" s="214"/>
      <c r="Z1650" s="214"/>
      <c r="AA1650" s="217"/>
      <c r="AB1650" s="217"/>
      <c r="AC1650" s="217"/>
      <c r="AD1650" s="213"/>
    </row>
    <row r="1651" spans="20:30" x14ac:dyDescent="0.2">
      <c r="T1651" s="212"/>
      <c r="U1651" s="213"/>
      <c r="V1651" s="213"/>
      <c r="W1651" s="213"/>
      <c r="X1651" s="214"/>
      <c r="Y1651" s="214"/>
      <c r="Z1651" s="214"/>
      <c r="AA1651" s="217"/>
      <c r="AB1651" s="217"/>
      <c r="AC1651" s="217"/>
      <c r="AD1651" s="213"/>
    </row>
    <row r="1652" spans="20:30" x14ac:dyDescent="0.2">
      <c r="T1652" s="212"/>
      <c r="U1652" s="213"/>
      <c r="V1652" s="213"/>
      <c r="W1652" s="213"/>
      <c r="X1652" s="214"/>
      <c r="Y1652" s="214"/>
      <c r="Z1652" s="214"/>
      <c r="AA1652" s="217"/>
      <c r="AB1652" s="217"/>
      <c r="AC1652" s="217"/>
      <c r="AD1652" s="213"/>
    </row>
    <row r="1653" spans="20:30" x14ac:dyDescent="0.2">
      <c r="T1653" s="212"/>
      <c r="U1653" s="213"/>
      <c r="V1653" s="213"/>
      <c r="W1653" s="213"/>
      <c r="X1653" s="214"/>
      <c r="Y1653" s="214"/>
      <c r="Z1653" s="214"/>
      <c r="AA1653" s="217"/>
      <c r="AB1653" s="217"/>
      <c r="AC1653" s="217"/>
      <c r="AD1653" s="213"/>
    </row>
    <row r="1654" spans="20:30" x14ac:dyDescent="0.2">
      <c r="T1654" s="212"/>
      <c r="U1654" s="213"/>
      <c r="V1654" s="213"/>
      <c r="W1654" s="213"/>
      <c r="X1654" s="214"/>
      <c r="Y1654" s="214"/>
      <c r="Z1654" s="214"/>
      <c r="AA1654" s="217"/>
      <c r="AB1654" s="217"/>
      <c r="AC1654" s="217"/>
      <c r="AD1654" s="213"/>
    </row>
    <row r="1655" spans="20:30" x14ac:dyDescent="0.2">
      <c r="T1655" s="212"/>
      <c r="U1655" s="213"/>
      <c r="V1655" s="213"/>
      <c r="W1655" s="213"/>
      <c r="X1655" s="214"/>
      <c r="Y1655" s="214"/>
      <c r="Z1655" s="214"/>
      <c r="AA1655" s="217"/>
      <c r="AB1655" s="217"/>
      <c r="AC1655" s="217"/>
      <c r="AD1655" s="213"/>
    </row>
    <row r="1656" spans="20:30" x14ac:dyDescent="0.2">
      <c r="T1656" s="212"/>
      <c r="U1656" s="213"/>
      <c r="V1656" s="213"/>
      <c r="W1656" s="213"/>
      <c r="X1656" s="214"/>
      <c r="Y1656" s="214"/>
      <c r="Z1656" s="214"/>
      <c r="AA1656" s="217"/>
      <c r="AB1656" s="217"/>
      <c r="AC1656" s="217"/>
      <c r="AD1656" s="213"/>
    </row>
    <row r="1657" spans="20:30" x14ac:dyDescent="0.2">
      <c r="T1657" s="212"/>
      <c r="U1657" s="213"/>
      <c r="V1657" s="213"/>
      <c r="W1657" s="213"/>
      <c r="X1657" s="214"/>
      <c r="Y1657" s="214"/>
      <c r="Z1657" s="214"/>
      <c r="AA1657" s="217"/>
      <c r="AB1657" s="217"/>
      <c r="AC1657" s="217"/>
      <c r="AD1657" s="213"/>
    </row>
    <row r="1658" spans="20:30" x14ac:dyDescent="0.2">
      <c r="T1658" s="212"/>
      <c r="U1658" s="213"/>
      <c r="V1658" s="213"/>
      <c r="W1658" s="213"/>
      <c r="X1658" s="214"/>
      <c r="Y1658" s="214"/>
      <c r="Z1658" s="214"/>
      <c r="AA1658" s="217"/>
      <c r="AB1658" s="217"/>
      <c r="AC1658" s="217"/>
      <c r="AD1658" s="213"/>
    </row>
    <row r="1659" spans="20:30" x14ac:dyDescent="0.2">
      <c r="T1659" s="212"/>
      <c r="U1659" s="213"/>
      <c r="V1659" s="213"/>
      <c r="W1659" s="213"/>
      <c r="X1659" s="214"/>
      <c r="Y1659" s="214"/>
      <c r="Z1659" s="214"/>
      <c r="AA1659" s="217"/>
      <c r="AB1659" s="217"/>
      <c r="AC1659" s="217"/>
      <c r="AD1659" s="213"/>
    </row>
    <row r="1660" spans="20:30" x14ac:dyDescent="0.2">
      <c r="T1660" s="212"/>
      <c r="U1660" s="213"/>
      <c r="V1660" s="213"/>
      <c r="W1660" s="213"/>
      <c r="X1660" s="214"/>
      <c r="Y1660" s="214"/>
      <c r="Z1660" s="214"/>
      <c r="AA1660" s="217"/>
      <c r="AB1660" s="217"/>
      <c r="AC1660" s="217"/>
      <c r="AD1660" s="213"/>
    </row>
    <row r="1661" spans="20:30" x14ac:dyDescent="0.2">
      <c r="T1661" s="212"/>
      <c r="U1661" s="213"/>
      <c r="V1661" s="213"/>
      <c r="W1661" s="213"/>
      <c r="X1661" s="214"/>
      <c r="Y1661" s="214"/>
      <c r="Z1661" s="214"/>
      <c r="AA1661" s="217"/>
      <c r="AB1661" s="217"/>
      <c r="AC1661" s="217"/>
      <c r="AD1661" s="213"/>
    </row>
    <row r="1662" spans="20:30" x14ac:dyDescent="0.2">
      <c r="T1662" s="212"/>
      <c r="U1662" s="213"/>
      <c r="V1662" s="213"/>
      <c r="W1662" s="213"/>
      <c r="X1662" s="214"/>
      <c r="Y1662" s="214"/>
      <c r="Z1662" s="214"/>
      <c r="AA1662" s="217"/>
      <c r="AB1662" s="217"/>
      <c r="AC1662" s="217"/>
      <c r="AD1662" s="213"/>
    </row>
    <row r="1663" spans="20:30" x14ac:dyDescent="0.2">
      <c r="T1663" s="212"/>
      <c r="U1663" s="213"/>
      <c r="V1663" s="213"/>
      <c r="W1663" s="213"/>
      <c r="X1663" s="214"/>
      <c r="Y1663" s="214"/>
      <c r="Z1663" s="214"/>
      <c r="AA1663" s="217"/>
      <c r="AB1663" s="217"/>
      <c r="AC1663" s="217"/>
      <c r="AD1663" s="213"/>
    </row>
    <row r="1664" spans="20:30" x14ac:dyDescent="0.2">
      <c r="T1664" s="212"/>
      <c r="U1664" s="213"/>
      <c r="V1664" s="213"/>
      <c r="W1664" s="213"/>
      <c r="X1664" s="214"/>
      <c r="Y1664" s="214"/>
      <c r="Z1664" s="214"/>
      <c r="AA1664" s="217"/>
      <c r="AB1664" s="217"/>
      <c r="AC1664" s="217"/>
      <c r="AD1664" s="213"/>
    </row>
    <row r="1665" spans="20:30" x14ac:dyDescent="0.2">
      <c r="T1665" s="212"/>
      <c r="U1665" s="213"/>
      <c r="V1665" s="213"/>
      <c r="W1665" s="213"/>
      <c r="X1665" s="214"/>
      <c r="Y1665" s="214"/>
      <c r="Z1665" s="214"/>
      <c r="AA1665" s="217"/>
      <c r="AB1665" s="217"/>
      <c r="AC1665" s="217"/>
      <c r="AD1665" s="213"/>
    </row>
    <row r="1666" spans="20:30" x14ac:dyDescent="0.2">
      <c r="T1666" s="212"/>
      <c r="U1666" s="213"/>
      <c r="V1666" s="213"/>
      <c r="W1666" s="213"/>
      <c r="X1666" s="214"/>
      <c r="Y1666" s="214"/>
      <c r="Z1666" s="214"/>
      <c r="AA1666" s="217"/>
      <c r="AB1666" s="217"/>
      <c r="AC1666" s="217"/>
      <c r="AD1666" s="213"/>
    </row>
    <row r="1667" spans="20:30" x14ac:dyDescent="0.2">
      <c r="T1667" s="212"/>
      <c r="U1667" s="213"/>
      <c r="V1667" s="213"/>
      <c r="W1667" s="213"/>
      <c r="X1667" s="214"/>
      <c r="Y1667" s="214"/>
      <c r="Z1667" s="214"/>
      <c r="AA1667" s="217"/>
      <c r="AB1667" s="217"/>
      <c r="AC1667" s="217"/>
      <c r="AD1667" s="213"/>
    </row>
    <row r="1668" spans="20:30" x14ac:dyDescent="0.2">
      <c r="T1668" s="212"/>
      <c r="U1668" s="213"/>
      <c r="V1668" s="213"/>
      <c r="W1668" s="213"/>
      <c r="X1668" s="214"/>
      <c r="Y1668" s="214"/>
      <c r="Z1668" s="214"/>
      <c r="AA1668" s="217"/>
      <c r="AB1668" s="217"/>
      <c r="AC1668" s="217"/>
      <c r="AD1668" s="213"/>
    </row>
    <row r="1669" spans="20:30" x14ac:dyDescent="0.2">
      <c r="T1669" s="212"/>
      <c r="U1669" s="213"/>
      <c r="V1669" s="213"/>
      <c r="W1669" s="213"/>
      <c r="X1669" s="214"/>
      <c r="Y1669" s="214"/>
      <c r="Z1669" s="214"/>
      <c r="AA1669" s="217"/>
      <c r="AB1669" s="217"/>
      <c r="AC1669" s="217"/>
      <c r="AD1669" s="213"/>
    </row>
    <row r="1670" spans="20:30" x14ac:dyDescent="0.2">
      <c r="T1670" s="212"/>
      <c r="U1670" s="213"/>
      <c r="V1670" s="213"/>
      <c r="W1670" s="213"/>
      <c r="X1670" s="214"/>
      <c r="Y1670" s="214"/>
      <c r="Z1670" s="214"/>
      <c r="AA1670" s="217"/>
      <c r="AB1670" s="217"/>
      <c r="AC1670" s="217"/>
      <c r="AD1670" s="213"/>
    </row>
    <row r="1671" spans="20:30" x14ac:dyDescent="0.2">
      <c r="T1671" s="212"/>
      <c r="U1671" s="213"/>
      <c r="V1671" s="213"/>
      <c r="W1671" s="213"/>
      <c r="X1671" s="214"/>
      <c r="Y1671" s="214"/>
      <c r="Z1671" s="214"/>
      <c r="AA1671" s="217"/>
      <c r="AB1671" s="217"/>
      <c r="AC1671" s="217"/>
      <c r="AD1671" s="213"/>
    </row>
    <row r="1672" spans="20:30" x14ac:dyDescent="0.2">
      <c r="T1672" s="212"/>
      <c r="U1672" s="213"/>
      <c r="V1672" s="213"/>
      <c r="W1672" s="213"/>
      <c r="X1672" s="214"/>
      <c r="Y1672" s="214"/>
      <c r="Z1672" s="214"/>
      <c r="AA1672" s="217"/>
      <c r="AB1672" s="217"/>
      <c r="AC1672" s="217"/>
      <c r="AD1672" s="213"/>
    </row>
    <row r="1673" spans="20:30" x14ac:dyDescent="0.2">
      <c r="T1673" s="212"/>
      <c r="U1673" s="213"/>
      <c r="V1673" s="213"/>
      <c r="W1673" s="213"/>
      <c r="X1673" s="214"/>
      <c r="Y1673" s="214"/>
      <c r="Z1673" s="214"/>
      <c r="AA1673" s="217"/>
      <c r="AB1673" s="217"/>
      <c r="AC1673" s="217"/>
      <c r="AD1673" s="213"/>
    </row>
    <row r="1674" spans="20:30" x14ac:dyDescent="0.2">
      <c r="T1674" s="212"/>
      <c r="U1674" s="213"/>
      <c r="V1674" s="213"/>
      <c r="W1674" s="213"/>
      <c r="X1674" s="214"/>
      <c r="Y1674" s="214"/>
      <c r="Z1674" s="214"/>
      <c r="AA1674" s="217"/>
      <c r="AB1674" s="217"/>
      <c r="AC1674" s="217"/>
      <c r="AD1674" s="213"/>
    </row>
    <row r="1675" spans="20:30" x14ac:dyDescent="0.2">
      <c r="T1675" s="212"/>
      <c r="U1675" s="213"/>
      <c r="V1675" s="213"/>
      <c r="W1675" s="213"/>
      <c r="X1675" s="214"/>
      <c r="Y1675" s="214"/>
      <c r="Z1675" s="214"/>
      <c r="AA1675" s="217"/>
      <c r="AB1675" s="217"/>
      <c r="AC1675" s="217"/>
      <c r="AD1675" s="213"/>
    </row>
    <row r="1676" spans="20:30" x14ac:dyDescent="0.2">
      <c r="T1676" s="212"/>
      <c r="U1676" s="213"/>
      <c r="V1676" s="213"/>
      <c r="W1676" s="213"/>
      <c r="X1676" s="214"/>
      <c r="Y1676" s="214"/>
      <c r="Z1676" s="214"/>
      <c r="AA1676" s="217"/>
      <c r="AB1676" s="217"/>
      <c r="AC1676" s="217"/>
      <c r="AD1676" s="213"/>
    </row>
    <row r="1677" spans="20:30" x14ac:dyDescent="0.2">
      <c r="T1677" s="212"/>
      <c r="U1677" s="213"/>
      <c r="V1677" s="213"/>
      <c r="W1677" s="213"/>
      <c r="X1677" s="214"/>
      <c r="Y1677" s="214"/>
      <c r="Z1677" s="214"/>
      <c r="AA1677" s="217"/>
      <c r="AB1677" s="217"/>
      <c r="AC1677" s="217"/>
      <c r="AD1677" s="213"/>
    </row>
    <row r="1678" spans="20:30" x14ac:dyDescent="0.2">
      <c r="T1678" s="212"/>
      <c r="U1678" s="213"/>
      <c r="V1678" s="213"/>
      <c r="W1678" s="213"/>
      <c r="X1678" s="214"/>
      <c r="Y1678" s="214"/>
      <c r="Z1678" s="214"/>
      <c r="AA1678" s="217"/>
      <c r="AB1678" s="217"/>
      <c r="AC1678" s="217"/>
      <c r="AD1678" s="213"/>
    </row>
    <row r="1679" spans="20:30" x14ac:dyDescent="0.2">
      <c r="T1679" s="212"/>
      <c r="U1679" s="213"/>
      <c r="V1679" s="213"/>
      <c r="W1679" s="213"/>
      <c r="X1679" s="214"/>
      <c r="Y1679" s="214"/>
      <c r="Z1679" s="214"/>
      <c r="AA1679" s="217"/>
      <c r="AB1679" s="217"/>
      <c r="AC1679" s="217"/>
      <c r="AD1679" s="213"/>
    </row>
    <row r="1680" spans="20:30" x14ac:dyDescent="0.2">
      <c r="T1680" s="212"/>
      <c r="U1680" s="213"/>
      <c r="V1680" s="213"/>
      <c r="W1680" s="213"/>
      <c r="X1680" s="214"/>
      <c r="Y1680" s="214"/>
      <c r="Z1680" s="214"/>
      <c r="AA1680" s="217"/>
      <c r="AB1680" s="217"/>
      <c r="AC1680" s="217"/>
      <c r="AD1680" s="213"/>
    </row>
    <row r="1681" spans="20:30" x14ac:dyDescent="0.2">
      <c r="T1681" s="212"/>
      <c r="U1681" s="213"/>
      <c r="V1681" s="213"/>
      <c r="W1681" s="213"/>
      <c r="X1681" s="214"/>
      <c r="Y1681" s="214"/>
      <c r="Z1681" s="214"/>
      <c r="AA1681" s="217"/>
      <c r="AB1681" s="217"/>
      <c r="AC1681" s="217"/>
      <c r="AD1681" s="213"/>
    </row>
    <row r="1682" spans="20:30" x14ac:dyDescent="0.2">
      <c r="T1682" s="212"/>
      <c r="U1682" s="213"/>
      <c r="V1682" s="213"/>
      <c r="W1682" s="213"/>
      <c r="X1682" s="214"/>
      <c r="Y1682" s="214"/>
      <c r="Z1682" s="214"/>
      <c r="AA1682" s="217"/>
      <c r="AB1682" s="217"/>
      <c r="AC1682" s="217"/>
      <c r="AD1682" s="213"/>
    </row>
    <row r="1683" spans="20:30" x14ac:dyDescent="0.2">
      <c r="T1683" s="212"/>
      <c r="U1683" s="213"/>
      <c r="V1683" s="213"/>
      <c r="W1683" s="213"/>
      <c r="X1683" s="214"/>
      <c r="Y1683" s="214"/>
      <c r="Z1683" s="214"/>
      <c r="AA1683" s="217"/>
      <c r="AB1683" s="217"/>
      <c r="AC1683" s="217"/>
      <c r="AD1683" s="213"/>
    </row>
    <row r="1684" spans="20:30" x14ac:dyDescent="0.2">
      <c r="T1684" s="212"/>
      <c r="U1684" s="213"/>
      <c r="V1684" s="213"/>
      <c r="W1684" s="213"/>
      <c r="X1684" s="214"/>
      <c r="Y1684" s="214"/>
      <c r="Z1684" s="214"/>
      <c r="AA1684" s="217"/>
      <c r="AB1684" s="217"/>
      <c r="AC1684" s="217"/>
      <c r="AD1684" s="213"/>
    </row>
    <row r="1685" spans="20:30" x14ac:dyDescent="0.2">
      <c r="T1685" s="212"/>
      <c r="U1685" s="213"/>
      <c r="V1685" s="213"/>
      <c r="W1685" s="213"/>
      <c r="X1685" s="214"/>
      <c r="Y1685" s="214"/>
      <c r="Z1685" s="214"/>
      <c r="AA1685" s="217"/>
      <c r="AB1685" s="217"/>
      <c r="AC1685" s="217"/>
      <c r="AD1685" s="213"/>
    </row>
    <row r="1686" spans="20:30" x14ac:dyDescent="0.2">
      <c r="T1686" s="212"/>
      <c r="U1686" s="213"/>
      <c r="V1686" s="213"/>
      <c r="W1686" s="213"/>
      <c r="X1686" s="214"/>
      <c r="Y1686" s="214"/>
      <c r="Z1686" s="214"/>
      <c r="AA1686" s="217"/>
      <c r="AB1686" s="217"/>
      <c r="AC1686" s="217"/>
      <c r="AD1686" s="213"/>
    </row>
    <row r="1687" spans="20:30" x14ac:dyDescent="0.2">
      <c r="T1687" s="212"/>
      <c r="U1687" s="213"/>
      <c r="V1687" s="213"/>
      <c r="W1687" s="213"/>
      <c r="X1687" s="214"/>
      <c r="Y1687" s="214"/>
      <c r="Z1687" s="214"/>
      <c r="AA1687" s="217"/>
      <c r="AB1687" s="217"/>
      <c r="AC1687" s="217"/>
      <c r="AD1687" s="213"/>
    </row>
    <row r="1688" spans="20:30" x14ac:dyDescent="0.2">
      <c r="T1688" s="212"/>
      <c r="U1688" s="213"/>
      <c r="V1688" s="213"/>
      <c r="W1688" s="213"/>
      <c r="X1688" s="214"/>
      <c r="Y1688" s="214"/>
      <c r="Z1688" s="214"/>
      <c r="AA1688" s="217"/>
      <c r="AB1688" s="217"/>
      <c r="AC1688" s="217"/>
      <c r="AD1688" s="213"/>
    </row>
    <row r="1689" spans="20:30" x14ac:dyDescent="0.2">
      <c r="T1689" s="212"/>
      <c r="U1689" s="213"/>
      <c r="V1689" s="213"/>
      <c r="W1689" s="213"/>
      <c r="X1689" s="214"/>
      <c r="Y1689" s="214"/>
      <c r="Z1689" s="214"/>
      <c r="AA1689" s="217"/>
      <c r="AB1689" s="217"/>
      <c r="AC1689" s="217"/>
      <c r="AD1689" s="213"/>
    </row>
    <row r="1690" spans="20:30" x14ac:dyDescent="0.2">
      <c r="T1690" s="212"/>
      <c r="U1690" s="213"/>
      <c r="V1690" s="213"/>
      <c r="W1690" s="213"/>
      <c r="X1690" s="214"/>
      <c r="Y1690" s="214"/>
      <c r="Z1690" s="214"/>
      <c r="AA1690" s="217"/>
      <c r="AB1690" s="217"/>
      <c r="AC1690" s="217"/>
      <c r="AD1690" s="213"/>
    </row>
    <row r="1691" spans="20:30" x14ac:dyDescent="0.2">
      <c r="T1691" s="212"/>
      <c r="U1691" s="213"/>
      <c r="V1691" s="213"/>
      <c r="W1691" s="213"/>
      <c r="X1691" s="214"/>
      <c r="Y1691" s="214"/>
      <c r="Z1691" s="214"/>
      <c r="AA1691" s="217"/>
      <c r="AB1691" s="217"/>
      <c r="AC1691" s="217"/>
      <c r="AD1691" s="213"/>
    </row>
    <row r="1692" spans="20:30" x14ac:dyDescent="0.2">
      <c r="T1692" s="212"/>
      <c r="U1692" s="213"/>
      <c r="V1692" s="213"/>
      <c r="W1692" s="213"/>
      <c r="X1692" s="214"/>
      <c r="Y1692" s="214"/>
      <c r="Z1692" s="214"/>
      <c r="AA1692" s="217"/>
      <c r="AB1692" s="217"/>
      <c r="AC1692" s="217"/>
      <c r="AD1692" s="213"/>
    </row>
    <row r="1693" spans="20:30" x14ac:dyDescent="0.2">
      <c r="T1693" s="212"/>
      <c r="U1693" s="213"/>
      <c r="V1693" s="213"/>
      <c r="W1693" s="213"/>
      <c r="X1693" s="214"/>
      <c r="Y1693" s="214"/>
      <c r="Z1693" s="214"/>
      <c r="AA1693" s="217"/>
      <c r="AB1693" s="217"/>
      <c r="AC1693" s="217"/>
      <c r="AD1693" s="213"/>
    </row>
    <row r="1694" spans="20:30" x14ac:dyDescent="0.2">
      <c r="T1694" s="212"/>
      <c r="U1694" s="213"/>
      <c r="V1694" s="213"/>
      <c r="W1694" s="213"/>
      <c r="X1694" s="214"/>
      <c r="Y1694" s="214"/>
      <c r="Z1694" s="214"/>
      <c r="AA1694" s="217"/>
      <c r="AB1694" s="217"/>
      <c r="AC1694" s="217"/>
      <c r="AD1694" s="213"/>
    </row>
    <row r="1695" spans="20:30" x14ac:dyDescent="0.2">
      <c r="T1695" s="212"/>
      <c r="U1695" s="213"/>
      <c r="V1695" s="213"/>
      <c r="W1695" s="213"/>
      <c r="X1695" s="214"/>
      <c r="Y1695" s="214"/>
      <c r="Z1695" s="214"/>
      <c r="AA1695" s="217"/>
      <c r="AB1695" s="217"/>
      <c r="AC1695" s="217"/>
      <c r="AD1695" s="213"/>
    </row>
    <row r="1696" spans="20:30" x14ac:dyDescent="0.2">
      <c r="T1696" s="212"/>
      <c r="U1696" s="213"/>
      <c r="V1696" s="213"/>
      <c r="W1696" s="213"/>
      <c r="X1696" s="214"/>
      <c r="Y1696" s="214"/>
      <c r="Z1696" s="214"/>
      <c r="AA1696" s="217"/>
      <c r="AB1696" s="217"/>
      <c r="AC1696" s="217"/>
      <c r="AD1696" s="213"/>
    </row>
    <row r="1697" spans="20:30" x14ac:dyDescent="0.2">
      <c r="T1697" s="212"/>
      <c r="U1697" s="213"/>
      <c r="V1697" s="213"/>
      <c r="W1697" s="213"/>
      <c r="X1697" s="214"/>
      <c r="Y1697" s="214"/>
      <c r="Z1697" s="214"/>
      <c r="AA1697" s="217"/>
      <c r="AB1697" s="217"/>
      <c r="AC1697" s="217"/>
      <c r="AD1697" s="213"/>
    </row>
    <row r="1698" spans="20:30" x14ac:dyDescent="0.2">
      <c r="T1698" s="212"/>
      <c r="U1698" s="213"/>
      <c r="V1698" s="213"/>
      <c r="W1698" s="213"/>
      <c r="X1698" s="214"/>
      <c r="Y1698" s="214"/>
      <c r="Z1698" s="214"/>
      <c r="AA1698" s="217"/>
      <c r="AB1698" s="217"/>
      <c r="AC1698" s="217"/>
      <c r="AD1698" s="213"/>
    </row>
    <row r="1699" spans="20:30" x14ac:dyDescent="0.2">
      <c r="T1699" s="212"/>
      <c r="U1699" s="213"/>
      <c r="V1699" s="213"/>
      <c r="W1699" s="213"/>
      <c r="X1699" s="214"/>
      <c r="Y1699" s="214"/>
      <c r="Z1699" s="214"/>
      <c r="AA1699" s="217"/>
      <c r="AB1699" s="217"/>
      <c r="AC1699" s="217"/>
      <c r="AD1699" s="213"/>
    </row>
    <row r="1700" spans="20:30" x14ac:dyDescent="0.2">
      <c r="T1700" s="212"/>
      <c r="U1700" s="213"/>
      <c r="V1700" s="213"/>
      <c r="W1700" s="213"/>
      <c r="X1700" s="214"/>
      <c r="Y1700" s="214"/>
      <c r="Z1700" s="214"/>
      <c r="AA1700" s="217"/>
      <c r="AB1700" s="217"/>
      <c r="AC1700" s="217"/>
      <c r="AD1700" s="213"/>
    </row>
    <row r="1701" spans="20:30" x14ac:dyDescent="0.2">
      <c r="T1701" s="212"/>
      <c r="U1701" s="213"/>
      <c r="V1701" s="213"/>
      <c r="W1701" s="213"/>
      <c r="X1701" s="214"/>
      <c r="Y1701" s="214"/>
      <c r="Z1701" s="214"/>
      <c r="AA1701" s="217"/>
      <c r="AB1701" s="217"/>
      <c r="AC1701" s="217"/>
      <c r="AD1701" s="213"/>
    </row>
    <row r="1702" spans="20:30" x14ac:dyDescent="0.2">
      <c r="T1702" s="212"/>
      <c r="U1702" s="213"/>
      <c r="V1702" s="213"/>
      <c r="W1702" s="213"/>
      <c r="X1702" s="214"/>
      <c r="Y1702" s="214"/>
      <c r="Z1702" s="214"/>
      <c r="AA1702" s="217"/>
      <c r="AB1702" s="217"/>
      <c r="AC1702" s="217"/>
      <c r="AD1702" s="213"/>
    </row>
    <row r="1703" spans="20:30" x14ac:dyDescent="0.2">
      <c r="T1703" s="212"/>
      <c r="U1703" s="213"/>
      <c r="V1703" s="213"/>
      <c r="W1703" s="213"/>
      <c r="X1703" s="214"/>
      <c r="Y1703" s="214"/>
      <c r="Z1703" s="214"/>
      <c r="AA1703" s="217"/>
      <c r="AB1703" s="217"/>
      <c r="AC1703" s="217"/>
      <c r="AD1703" s="213"/>
    </row>
    <row r="1704" spans="20:30" x14ac:dyDescent="0.2">
      <c r="T1704" s="212"/>
      <c r="U1704" s="213"/>
      <c r="V1704" s="213"/>
      <c r="W1704" s="213"/>
      <c r="X1704" s="214"/>
      <c r="Y1704" s="214"/>
      <c r="Z1704" s="214"/>
      <c r="AA1704" s="217"/>
      <c r="AB1704" s="217"/>
      <c r="AC1704" s="217"/>
      <c r="AD1704" s="213"/>
    </row>
    <row r="1705" spans="20:30" x14ac:dyDescent="0.2">
      <c r="T1705" s="212"/>
      <c r="U1705" s="213"/>
      <c r="V1705" s="213"/>
      <c r="W1705" s="213"/>
      <c r="X1705" s="214"/>
      <c r="Y1705" s="214"/>
      <c r="Z1705" s="214"/>
      <c r="AA1705" s="217"/>
      <c r="AB1705" s="217"/>
      <c r="AC1705" s="217"/>
      <c r="AD1705" s="213"/>
    </row>
    <row r="1706" spans="20:30" x14ac:dyDescent="0.2">
      <c r="T1706" s="212"/>
      <c r="U1706" s="213"/>
      <c r="V1706" s="213"/>
      <c r="W1706" s="213"/>
      <c r="X1706" s="214"/>
      <c r="Y1706" s="214"/>
      <c r="Z1706" s="214"/>
      <c r="AA1706" s="217"/>
      <c r="AB1706" s="217"/>
      <c r="AC1706" s="217"/>
      <c r="AD1706" s="213"/>
    </row>
    <row r="1707" spans="20:30" x14ac:dyDescent="0.2">
      <c r="T1707" s="212"/>
      <c r="U1707" s="213"/>
      <c r="V1707" s="213"/>
      <c r="W1707" s="213"/>
      <c r="X1707" s="214"/>
      <c r="Y1707" s="214"/>
      <c r="Z1707" s="214"/>
      <c r="AA1707" s="217"/>
      <c r="AB1707" s="217"/>
      <c r="AC1707" s="217"/>
      <c r="AD1707" s="213"/>
    </row>
    <row r="1708" spans="20:30" x14ac:dyDescent="0.2">
      <c r="T1708" s="212"/>
      <c r="U1708" s="213"/>
      <c r="V1708" s="213"/>
      <c r="W1708" s="213"/>
      <c r="X1708" s="214"/>
      <c r="Y1708" s="214"/>
      <c r="Z1708" s="214"/>
      <c r="AA1708" s="217"/>
      <c r="AB1708" s="217"/>
      <c r="AC1708" s="217"/>
      <c r="AD1708" s="213"/>
    </row>
    <row r="1709" spans="20:30" x14ac:dyDescent="0.2">
      <c r="T1709" s="212"/>
      <c r="U1709" s="213"/>
      <c r="V1709" s="213"/>
      <c r="W1709" s="213"/>
      <c r="X1709" s="214"/>
      <c r="Y1709" s="214"/>
      <c r="Z1709" s="214"/>
      <c r="AA1709" s="217"/>
      <c r="AB1709" s="217"/>
      <c r="AC1709" s="217"/>
      <c r="AD1709" s="213"/>
    </row>
    <row r="1710" spans="20:30" x14ac:dyDescent="0.2">
      <c r="T1710" s="212"/>
      <c r="U1710" s="213"/>
      <c r="V1710" s="213"/>
      <c r="W1710" s="213"/>
      <c r="X1710" s="214"/>
      <c r="Y1710" s="214"/>
      <c r="Z1710" s="214"/>
      <c r="AA1710" s="217"/>
      <c r="AB1710" s="217"/>
      <c r="AC1710" s="217"/>
      <c r="AD1710" s="213"/>
    </row>
    <row r="1711" spans="20:30" x14ac:dyDescent="0.2">
      <c r="T1711" s="212"/>
      <c r="U1711" s="213"/>
      <c r="V1711" s="213"/>
      <c r="W1711" s="213"/>
      <c r="X1711" s="214"/>
      <c r="Y1711" s="214"/>
      <c r="Z1711" s="214"/>
      <c r="AA1711" s="217"/>
      <c r="AB1711" s="217"/>
      <c r="AC1711" s="217"/>
      <c r="AD1711" s="213"/>
    </row>
    <row r="1712" spans="20:30" x14ac:dyDescent="0.2">
      <c r="T1712" s="212"/>
      <c r="U1712" s="213"/>
      <c r="V1712" s="213"/>
      <c r="W1712" s="213"/>
      <c r="X1712" s="214"/>
      <c r="Y1712" s="214"/>
      <c r="Z1712" s="214"/>
      <c r="AA1712" s="217"/>
      <c r="AB1712" s="217"/>
      <c r="AC1712" s="217"/>
      <c r="AD1712" s="213"/>
    </row>
    <row r="1713" spans="20:30" x14ac:dyDescent="0.2">
      <c r="T1713" s="212"/>
      <c r="U1713" s="213"/>
      <c r="V1713" s="213"/>
      <c r="W1713" s="213"/>
      <c r="X1713" s="214"/>
      <c r="Y1713" s="214"/>
      <c r="Z1713" s="214"/>
      <c r="AA1713" s="217"/>
      <c r="AB1713" s="217"/>
      <c r="AC1713" s="217"/>
      <c r="AD1713" s="213"/>
    </row>
    <row r="1714" spans="20:30" x14ac:dyDescent="0.2">
      <c r="T1714" s="212"/>
      <c r="U1714" s="213"/>
      <c r="V1714" s="213"/>
      <c r="W1714" s="213"/>
      <c r="X1714" s="214"/>
      <c r="Y1714" s="214"/>
      <c r="Z1714" s="214"/>
      <c r="AA1714" s="217"/>
      <c r="AB1714" s="217"/>
      <c r="AC1714" s="217"/>
      <c r="AD1714" s="213"/>
    </row>
    <row r="1715" spans="20:30" x14ac:dyDescent="0.2">
      <c r="T1715" s="212"/>
      <c r="U1715" s="213"/>
      <c r="V1715" s="213"/>
      <c r="W1715" s="213"/>
      <c r="X1715" s="214"/>
      <c r="Y1715" s="214"/>
      <c r="Z1715" s="214"/>
      <c r="AA1715" s="217"/>
      <c r="AB1715" s="217"/>
      <c r="AC1715" s="217"/>
      <c r="AD1715" s="213"/>
    </row>
    <row r="1716" spans="20:30" x14ac:dyDescent="0.2">
      <c r="T1716" s="212"/>
      <c r="U1716" s="213"/>
      <c r="V1716" s="213"/>
      <c r="W1716" s="213"/>
      <c r="X1716" s="214"/>
      <c r="Y1716" s="214"/>
      <c r="Z1716" s="214"/>
      <c r="AA1716" s="217"/>
      <c r="AB1716" s="217"/>
      <c r="AC1716" s="217"/>
      <c r="AD1716" s="213"/>
    </row>
    <row r="1717" spans="20:30" x14ac:dyDescent="0.2">
      <c r="T1717" s="212"/>
      <c r="U1717" s="213"/>
      <c r="V1717" s="213"/>
      <c r="W1717" s="213"/>
      <c r="X1717" s="214"/>
      <c r="Y1717" s="214"/>
      <c r="Z1717" s="214"/>
      <c r="AA1717" s="217"/>
      <c r="AB1717" s="217"/>
      <c r="AC1717" s="217"/>
      <c r="AD1717" s="213"/>
    </row>
    <row r="1718" spans="20:30" x14ac:dyDescent="0.2">
      <c r="T1718" s="212"/>
      <c r="U1718" s="213"/>
      <c r="V1718" s="213"/>
      <c r="W1718" s="213"/>
      <c r="X1718" s="214"/>
      <c r="Y1718" s="214"/>
      <c r="Z1718" s="214"/>
      <c r="AA1718" s="217"/>
      <c r="AB1718" s="217"/>
      <c r="AC1718" s="217"/>
      <c r="AD1718" s="213"/>
    </row>
    <row r="1719" spans="20:30" x14ac:dyDescent="0.2">
      <c r="T1719" s="212"/>
      <c r="U1719" s="213"/>
      <c r="V1719" s="213"/>
      <c r="W1719" s="213"/>
      <c r="X1719" s="214"/>
      <c r="Y1719" s="214"/>
      <c r="Z1719" s="214"/>
      <c r="AA1719" s="217"/>
      <c r="AB1719" s="217"/>
      <c r="AC1719" s="217"/>
      <c r="AD1719" s="213"/>
    </row>
    <row r="1720" spans="20:30" x14ac:dyDescent="0.2">
      <c r="T1720" s="212"/>
      <c r="U1720" s="213"/>
      <c r="V1720" s="213"/>
      <c r="W1720" s="213"/>
      <c r="X1720" s="214"/>
      <c r="Y1720" s="214"/>
      <c r="Z1720" s="214"/>
      <c r="AA1720" s="217"/>
      <c r="AB1720" s="217"/>
      <c r="AC1720" s="217"/>
      <c r="AD1720" s="213"/>
    </row>
    <row r="1721" spans="20:30" x14ac:dyDescent="0.2">
      <c r="T1721" s="212"/>
      <c r="U1721" s="213"/>
      <c r="V1721" s="213"/>
      <c r="W1721" s="213"/>
      <c r="X1721" s="214"/>
      <c r="Y1721" s="214"/>
      <c r="Z1721" s="214"/>
      <c r="AA1721" s="217"/>
      <c r="AB1721" s="217"/>
      <c r="AC1721" s="217"/>
      <c r="AD1721" s="213"/>
    </row>
    <row r="1722" spans="20:30" x14ac:dyDescent="0.2">
      <c r="T1722" s="212"/>
      <c r="U1722" s="213"/>
      <c r="V1722" s="213"/>
      <c r="W1722" s="213"/>
      <c r="X1722" s="214"/>
      <c r="Y1722" s="214"/>
      <c r="Z1722" s="214"/>
      <c r="AA1722" s="217"/>
      <c r="AB1722" s="217"/>
      <c r="AC1722" s="217"/>
      <c r="AD1722" s="213"/>
    </row>
    <row r="1723" spans="20:30" x14ac:dyDescent="0.2">
      <c r="T1723" s="212"/>
      <c r="U1723" s="213"/>
      <c r="V1723" s="213"/>
      <c r="W1723" s="213"/>
      <c r="X1723" s="214"/>
      <c r="Y1723" s="214"/>
      <c r="Z1723" s="214"/>
      <c r="AA1723" s="217"/>
      <c r="AB1723" s="217"/>
      <c r="AC1723" s="217"/>
      <c r="AD1723" s="213"/>
    </row>
    <row r="1724" spans="20:30" x14ac:dyDescent="0.2">
      <c r="T1724" s="212"/>
      <c r="U1724" s="213"/>
      <c r="V1724" s="213"/>
      <c r="W1724" s="213"/>
      <c r="X1724" s="214"/>
      <c r="Y1724" s="214"/>
      <c r="Z1724" s="214"/>
      <c r="AA1724" s="217"/>
      <c r="AB1724" s="217"/>
      <c r="AC1724" s="217"/>
      <c r="AD1724" s="213"/>
    </row>
    <row r="1725" spans="20:30" x14ac:dyDescent="0.2">
      <c r="T1725" s="212"/>
      <c r="U1725" s="213"/>
      <c r="V1725" s="213"/>
      <c r="W1725" s="213"/>
      <c r="X1725" s="214"/>
      <c r="Y1725" s="214"/>
      <c r="Z1725" s="214"/>
      <c r="AA1725" s="217"/>
      <c r="AB1725" s="217"/>
      <c r="AC1725" s="217"/>
      <c r="AD1725" s="213"/>
    </row>
    <row r="1726" spans="20:30" x14ac:dyDescent="0.2">
      <c r="T1726" s="212"/>
      <c r="U1726" s="213"/>
      <c r="V1726" s="213"/>
      <c r="W1726" s="213"/>
      <c r="X1726" s="214"/>
      <c r="Y1726" s="214"/>
      <c r="Z1726" s="214"/>
      <c r="AA1726" s="217"/>
      <c r="AB1726" s="217"/>
      <c r="AC1726" s="217"/>
      <c r="AD1726" s="213"/>
    </row>
    <row r="1727" spans="20:30" x14ac:dyDescent="0.2">
      <c r="T1727" s="212"/>
      <c r="U1727" s="213"/>
      <c r="V1727" s="213"/>
      <c r="W1727" s="213"/>
      <c r="X1727" s="214"/>
      <c r="Y1727" s="214"/>
      <c r="Z1727" s="214"/>
      <c r="AA1727" s="217"/>
      <c r="AB1727" s="217"/>
      <c r="AC1727" s="217"/>
      <c r="AD1727" s="213"/>
    </row>
    <row r="1728" spans="20:30" x14ac:dyDescent="0.2">
      <c r="T1728" s="212"/>
      <c r="U1728" s="213"/>
      <c r="V1728" s="213"/>
      <c r="W1728" s="213"/>
      <c r="X1728" s="214"/>
      <c r="Y1728" s="214"/>
      <c r="Z1728" s="214"/>
      <c r="AA1728" s="217"/>
      <c r="AB1728" s="217"/>
      <c r="AC1728" s="217"/>
      <c r="AD1728" s="213"/>
    </row>
    <row r="1729" spans="20:30" x14ac:dyDescent="0.2">
      <c r="T1729" s="212"/>
      <c r="U1729" s="213"/>
      <c r="V1729" s="213"/>
      <c r="W1729" s="213"/>
      <c r="X1729" s="214"/>
      <c r="Y1729" s="214"/>
      <c r="Z1729" s="214"/>
      <c r="AA1729" s="217"/>
      <c r="AB1729" s="217"/>
      <c r="AC1729" s="217"/>
      <c r="AD1729" s="213"/>
    </row>
    <row r="1730" spans="20:30" x14ac:dyDescent="0.2">
      <c r="T1730" s="212"/>
      <c r="U1730" s="213"/>
      <c r="V1730" s="213"/>
      <c r="W1730" s="213"/>
      <c r="X1730" s="214"/>
      <c r="Y1730" s="214"/>
      <c r="Z1730" s="214"/>
      <c r="AA1730" s="217"/>
      <c r="AB1730" s="217"/>
      <c r="AC1730" s="217"/>
      <c r="AD1730" s="213"/>
    </row>
    <row r="1731" spans="20:30" x14ac:dyDescent="0.2">
      <c r="T1731" s="212"/>
      <c r="U1731" s="213"/>
      <c r="V1731" s="213"/>
      <c r="W1731" s="213"/>
      <c r="X1731" s="214"/>
      <c r="Y1731" s="214"/>
      <c r="Z1731" s="214"/>
      <c r="AA1731" s="217"/>
      <c r="AB1731" s="217"/>
      <c r="AC1731" s="217"/>
      <c r="AD1731" s="213"/>
    </row>
    <row r="1732" spans="20:30" x14ac:dyDescent="0.2">
      <c r="T1732" s="212"/>
      <c r="U1732" s="213"/>
      <c r="V1732" s="213"/>
      <c r="W1732" s="213"/>
      <c r="X1732" s="214"/>
      <c r="Y1732" s="214"/>
      <c r="Z1732" s="214"/>
      <c r="AA1732" s="217"/>
      <c r="AB1732" s="217"/>
      <c r="AC1732" s="217"/>
      <c r="AD1732" s="213"/>
    </row>
    <row r="1733" spans="20:30" x14ac:dyDescent="0.2">
      <c r="T1733" s="212"/>
      <c r="U1733" s="213"/>
      <c r="V1733" s="213"/>
      <c r="W1733" s="213"/>
      <c r="X1733" s="214"/>
      <c r="Y1733" s="214"/>
      <c r="Z1733" s="214"/>
      <c r="AA1733" s="217"/>
      <c r="AB1733" s="217"/>
      <c r="AC1733" s="217"/>
      <c r="AD1733" s="213"/>
    </row>
    <row r="1734" spans="20:30" x14ac:dyDescent="0.2">
      <c r="T1734" s="212"/>
      <c r="U1734" s="213"/>
      <c r="V1734" s="213"/>
      <c r="W1734" s="213"/>
      <c r="X1734" s="214"/>
      <c r="Y1734" s="214"/>
      <c r="Z1734" s="214"/>
      <c r="AA1734" s="217"/>
      <c r="AB1734" s="217"/>
      <c r="AC1734" s="217"/>
      <c r="AD1734" s="213"/>
    </row>
    <row r="1735" spans="20:30" x14ac:dyDescent="0.2">
      <c r="T1735" s="212"/>
      <c r="U1735" s="213"/>
      <c r="V1735" s="213"/>
      <c r="W1735" s="213"/>
      <c r="X1735" s="214"/>
      <c r="Y1735" s="214"/>
      <c r="Z1735" s="214"/>
      <c r="AA1735" s="217"/>
      <c r="AB1735" s="217"/>
      <c r="AC1735" s="217"/>
      <c r="AD1735" s="213"/>
    </row>
    <row r="1736" spans="20:30" x14ac:dyDescent="0.2">
      <c r="T1736" s="212"/>
      <c r="U1736" s="213"/>
      <c r="V1736" s="213"/>
      <c r="W1736" s="213"/>
      <c r="X1736" s="214"/>
      <c r="Y1736" s="214"/>
      <c r="Z1736" s="214"/>
      <c r="AA1736" s="217"/>
      <c r="AB1736" s="217"/>
      <c r="AC1736" s="217"/>
      <c r="AD1736" s="213"/>
    </row>
    <row r="1737" spans="20:30" x14ac:dyDescent="0.2">
      <c r="T1737" s="212"/>
      <c r="U1737" s="213"/>
      <c r="V1737" s="213"/>
      <c r="W1737" s="213"/>
      <c r="X1737" s="214"/>
      <c r="Y1737" s="214"/>
      <c r="Z1737" s="214"/>
      <c r="AA1737" s="217"/>
      <c r="AB1737" s="217"/>
      <c r="AC1737" s="217"/>
      <c r="AD1737" s="213"/>
    </row>
    <row r="1738" spans="20:30" x14ac:dyDescent="0.2">
      <c r="T1738" s="212"/>
      <c r="U1738" s="213"/>
      <c r="V1738" s="213"/>
      <c r="W1738" s="213"/>
      <c r="X1738" s="214"/>
      <c r="Y1738" s="214"/>
      <c r="Z1738" s="214"/>
      <c r="AA1738" s="217"/>
      <c r="AB1738" s="217"/>
      <c r="AC1738" s="217"/>
      <c r="AD1738" s="213"/>
    </row>
    <row r="1739" spans="20:30" x14ac:dyDescent="0.2">
      <c r="T1739" s="212"/>
      <c r="U1739" s="213"/>
      <c r="V1739" s="213"/>
      <c r="W1739" s="213"/>
      <c r="X1739" s="214"/>
      <c r="Y1739" s="214"/>
      <c r="Z1739" s="214"/>
      <c r="AA1739" s="217"/>
      <c r="AB1739" s="217"/>
      <c r="AC1739" s="217"/>
      <c r="AD1739" s="213"/>
    </row>
    <row r="1740" spans="20:30" x14ac:dyDescent="0.2">
      <c r="T1740" s="212"/>
      <c r="U1740" s="213"/>
      <c r="V1740" s="213"/>
      <c r="W1740" s="213"/>
      <c r="X1740" s="214"/>
      <c r="Y1740" s="214"/>
      <c r="Z1740" s="214"/>
      <c r="AA1740" s="217"/>
      <c r="AB1740" s="217"/>
      <c r="AC1740" s="217"/>
      <c r="AD1740" s="213"/>
    </row>
    <row r="1741" spans="20:30" x14ac:dyDescent="0.2">
      <c r="T1741" s="212"/>
      <c r="U1741" s="213"/>
      <c r="V1741" s="213"/>
      <c r="W1741" s="213"/>
      <c r="X1741" s="214"/>
      <c r="Y1741" s="214"/>
      <c r="Z1741" s="214"/>
      <c r="AA1741" s="217"/>
      <c r="AB1741" s="217"/>
      <c r="AC1741" s="217"/>
      <c r="AD1741" s="213"/>
    </row>
    <row r="1742" spans="20:30" x14ac:dyDescent="0.2">
      <c r="T1742" s="212"/>
      <c r="U1742" s="213"/>
      <c r="V1742" s="213"/>
      <c r="W1742" s="213"/>
      <c r="X1742" s="214"/>
      <c r="Y1742" s="214"/>
      <c r="Z1742" s="214"/>
      <c r="AA1742" s="217"/>
      <c r="AB1742" s="217"/>
      <c r="AC1742" s="217"/>
      <c r="AD1742" s="213"/>
    </row>
    <row r="1743" spans="20:30" x14ac:dyDescent="0.2">
      <c r="T1743" s="212"/>
      <c r="U1743" s="213"/>
      <c r="V1743" s="213"/>
      <c r="W1743" s="213"/>
      <c r="X1743" s="214"/>
      <c r="Y1743" s="214"/>
      <c r="Z1743" s="214"/>
      <c r="AA1743" s="217"/>
      <c r="AB1743" s="217"/>
      <c r="AC1743" s="217"/>
      <c r="AD1743" s="213"/>
    </row>
    <row r="1744" spans="20:30" x14ac:dyDescent="0.2">
      <c r="T1744" s="212"/>
      <c r="U1744" s="213"/>
      <c r="V1744" s="213"/>
      <c r="W1744" s="213"/>
      <c r="X1744" s="214"/>
      <c r="Y1744" s="214"/>
      <c r="Z1744" s="214"/>
      <c r="AA1744" s="217"/>
      <c r="AB1744" s="217"/>
      <c r="AC1744" s="217"/>
      <c r="AD1744" s="213"/>
    </row>
    <row r="1745" spans="20:30" x14ac:dyDescent="0.2">
      <c r="T1745" s="212"/>
      <c r="U1745" s="213"/>
      <c r="V1745" s="213"/>
      <c r="W1745" s="213"/>
      <c r="X1745" s="214"/>
      <c r="Y1745" s="214"/>
      <c r="Z1745" s="214"/>
      <c r="AA1745" s="217"/>
      <c r="AB1745" s="217"/>
      <c r="AC1745" s="217"/>
      <c r="AD1745" s="213"/>
    </row>
    <row r="1746" spans="20:30" x14ac:dyDescent="0.2">
      <c r="T1746" s="212"/>
      <c r="U1746" s="213"/>
      <c r="V1746" s="213"/>
      <c r="W1746" s="213"/>
      <c r="X1746" s="214"/>
      <c r="Y1746" s="214"/>
      <c r="Z1746" s="214"/>
      <c r="AA1746" s="217"/>
      <c r="AB1746" s="217"/>
      <c r="AC1746" s="217"/>
      <c r="AD1746" s="213"/>
    </row>
    <row r="1747" spans="20:30" x14ac:dyDescent="0.2">
      <c r="T1747" s="212"/>
      <c r="U1747" s="213"/>
      <c r="V1747" s="213"/>
      <c r="W1747" s="213"/>
      <c r="X1747" s="214"/>
      <c r="Y1747" s="214"/>
      <c r="Z1747" s="214"/>
      <c r="AA1747" s="217"/>
      <c r="AB1747" s="217"/>
      <c r="AC1747" s="217"/>
      <c r="AD1747" s="213"/>
    </row>
    <row r="1748" spans="20:30" x14ac:dyDescent="0.2">
      <c r="T1748" s="212"/>
      <c r="U1748" s="213"/>
      <c r="V1748" s="213"/>
      <c r="W1748" s="213"/>
      <c r="X1748" s="214"/>
      <c r="Y1748" s="214"/>
      <c r="Z1748" s="214"/>
      <c r="AA1748" s="217"/>
      <c r="AB1748" s="217"/>
      <c r="AC1748" s="217"/>
      <c r="AD1748" s="213"/>
    </row>
    <row r="1749" spans="20:30" x14ac:dyDescent="0.2">
      <c r="T1749" s="212"/>
      <c r="U1749" s="213"/>
      <c r="V1749" s="213"/>
      <c r="W1749" s="213"/>
      <c r="X1749" s="214"/>
      <c r="Y1749" s="214"/>
      <c r="Z1749" s="214"/>
      <c r="AA1749" s="217"/>
      <c r="AB1749" s="217"/>
      <c r="AC1749" s="217"/>
      <c r="AD1749" s="213"/>
    </row>
    <row r="1750" spans="20:30" x14ac:dyDescent="0.2">
      <c r="T1750" s="212"/>
      <c r="U1750" s="213"/>
      <c r="V1750" s="213"/>
      <c r="W1750" s="213"/>
      <c r="X1750" s="214"/>
      <c r="Y1750" s="214"/>
      <c r="Z1750" s="214"/>
      <c r="AA1750" s="217"/>
      <c r="AB1750" s="217"/>
      <c r="AC1750" s="217"/>
      <c r="AD1750" s="213"/>
    </row>
    <row r="1751" spans="20:30" x14ac:dyDescent="0.2">
      <c r="T1751" s="212"/>
      <c r="U1751" s="213"/>
      <c r="V1751" s="213"/>
      <c r="W1751" s="213"/>
      <c r="X1751" s="214"/>
      <c r="Y1751" s="214"/>
      <c r="Z1751" s="214"/>
      <c r="AA1751" s="217"/>
      <c r="AB1751" s="217"/>
      <c r="AC1751" s="217"/>
      <c r="AD1751" s="213"/>
    </row>
    <row r="1752" spans="20:30" x14ac:dyDescent="0.2">
      <c r="T1752" s="212"/>
      <c r="U1752" s="213"/>
      <c r="V1752" s="213"/>
      <c r="W1752" s="213"/>
      <c r="X1752" s="214"/>
      <c r="Y1752" s="214"/>
      <c r="Z1752" s="214"/>
      <c r="AA1752" s="217"/>
      <c r="AB1752" s="217"/>
      <c r="AC1752" s="217"/>
      <c r="AD1752" s="213"/>
    </row>
    <row r="1753" spans="20:30" x14ac:dyDescent="0.2">
      <c r="T1753" s="212"/>
      <c r="U1753" s="213"/>
      <c r="V1753" s="213"/>
      <c r="W1753" s="213"/>
      <c r="X1753" s="214"/>
      <c r="Y1753" s="214"/>
      <c r="Z1753" s="214"/>
      <c r="AA1753" s="217"/>
      <c r="AB1753" s="217"/>
      <c r="AC1753" s="217"/>
      <c r="AD1753" s="213"/>
    </row>
    <row r="1754" spans="20:30" x14ac:dyDescent="0.2">
      <c r="T1754" s="212"/>
      <c r="U1754" s="213"/>
      <c r="V1754" s="213"/>
      <c r="W1754" s="213"/>
      <c r="X1754" s="214"/>
      <c r="Y1754" s="214"/>
      <c r="Z1754" s="214"/>
      <c r="AA1754" s="217"/>
      <c r="AB1754" s="217"/>
      <c r="AC1754" s="217"/>
      <c r="AD1754" s="213"/>
    </row>
    <row r="1755" spans="20:30" x14ac:dyDescent="0.2">
      <c r="T1755" s="212"/>
      <c r="U1755" s="213"/>
      <c r="V1755" s="213"/>
      <c r="W1755" s="213"/>
      <c r="X1755" s="214"/>
      <c r="Y1755" s="214"/>
      <c r="Z1755" s="214"/>
      <c r="AA1755" s="217"/>
      <c r="AB1755" s="217"/>
      <c r="AC1755" s="217"/>
      <c r="AD1755" s="213"/>
    </row>
    <row r="1756" spans="20:30" x14ac:dyDescent="0.2">
      <c r="T1756" s="212"/>
      <c r="U1756" s="213"/>
      <c r="V1756" s="213"/>
      <c r="W1756" s="213"/>
      <c r="X1756" s="214"/>
      <c r="Y1756" s="214"/>
      <c r="Z1756" s="214"/>
      <c r="AA1756" s="217"/>
      <c r="AB1756" s="217"/>
      <c r="AC1756" s="217"/>
      <c r="AD1756" s="213"/>
    </row>
    <row r="1757" spans="20:30" x14ac:dyDescent="0.2">
      <c r="T1757" s="212"/>
      <c r="U1757" s="213"/>
      <c r="V1757" s="213"/>
      <c r="W1757" s="213"/>
      <c r="X1757" s="214"/>
      <c r="Y1757" s="214"/>
      <c r="Z1757" s="214"/>
      <c r="AA1757" s="217"/>
      <c r="AB1757" s="217"/>
      <c r="AC1757" s="217"/>
      <c r="AD1757" s="213"/>
    </row>
    <row r="1758" spans="20:30" x14ac:dyDescent="0.2">
      <c r="T1758" s="212"/>
      <c r="U1758" s="213"/>
      <c r="V1758" s="213"/>
      <c r="W1758" s="213"/>
      <c r="X1758" s="214"/>
      <c r="Y1758" s="214"/>
      <c r="Z1758" s="214"/>
      <c r="AA1758" s="217"/>
      <c r="AB1758" s="217"/>
      <c r="AC1758" s="217"/>
      <c r="AD1758" s="213"/>
    </row>
    <row r="1759" spans="20:30" x14ac:dyDescent="0.2">
      <c r="T1759" s="212"/>
      <c r="U1759" s="213"/>
      <c r="V1759" s="213"/>
      <c r="W1759" s="213"/>
      <c r="X1759" s="214"/>
      <c r="Y1759" s="214"/>
      <c r="Z1759" s="214"/>
      <c r="AA1759" s="217"/>
      <c r="AB1759" s="217"/>
      <c r="AC1759" s="217"/>
      <c r="AD1759" s="213"/>
    </row>
    <row r="1760" spans="20:30" x14ac:dyDescent="0.2">
      <c r="T1760" s="212"/>
      <c r="U1760" s="213"/>
      <c r="V1760" s="213"/>
      <c r="W1760" s="213"/>
      <c r="X1760" s="214"/>
      <c r="Y1760" s="214"/>
      <c r="Z1760" s="214"/>
      <c r="AA1760" s="217"/>
      <c r="AB1760" s="217"/>
      <c r="AC1760" s="217"/>
      <c r="AD1760" s="213"/>
    </row>
    <row r="1761" spans="20:30" x14ac:dyDescent="0.2">
      <c r="T1761" s="212"/>
      <c r="U1761" s="213"/>
      <c r="V1761" s="213"/>
      <c r="W1761" s="213"/>
      <c r="X1761" s="214"/>
      <c r="Y1761" s="214"/>
      <c r="Z1761" s="214"/>
      <c r="AA1761" s="217"/>
      <c r="AB1761" s="217"/>
      <c r="AC1761" s="217"/>
      <c r="AD1761" s="213"/>
    </row>
    <row r="1762" spans="20:30" x14ac:dyDescent="0.2">
      <c r="T1762" s="212"/>
      <c r="U1762" s="213"/>
      <c r="V1762" s="213"/>
      <c r="W1762" s="213"/>
      <c r="X1762" s="214"/>
      <c r="Y1762" s="214"/>
      <c r="Z1762" s="214"/>
      <c r="AA1762" s="217"/>
      <c r="AB1762" s="217"/>
      <c r="AC1762" s="217"/>
      <c r="AD1762" s="213"/>
    </row>
    <row r="1763" spans="20:30" x14ac:dyDescent="0.2">
      <c r="T1763" s="212"/>
      <c r="U1763" s="213"/>
      <c r="V1763" s="213"/>
      <c r="W1763" s="213"/>
      <c r="X1763" s="214"/>
      <c r="Y1763" s="214"/>
      <c r="Z1763" s="214"/>
      <c r="AA1763" s="217"/>
      <c r="AB1763" s="217"/>
      <c r="AC1763" s="217"/>
      <c r="AD1763" s="213"/>
    </row>
    <row r="1764" spans="20:30" x14ac:dyDescent="0.2">
      <c r="T1764" s="212"/>
      <c r="U1764" s="213"/>
      <c r="V1764" s="213"/>
      <c r="W1764" s="213"/>
      <c r="X1764" s="214"/>
      <c r="Y1764" s="214"/>
      <c r="Z1764" s="214"/>
      <c r="AA1764" s="217"/>
      <c r="AB1764" s="217"/>
      <c r="AC1764" s="217"/>
      <c r="AD1764" s="213"/>
    </row>
    <row r="1765" spans="20:30" x14ac:dyDescent="0.2">
      <c r="T1765" s="212"/>
      <c r="U1765" s="213"/>
      <c r="V1765" s="213"/>
      <c r="W1765" s="213"/>
      <c r="X1765" s="214"/>
      <c r="Y1765" s="214"/>
      <c r="Z1765" s="214"/>
      <c r="AA1765" s="217"/>
      <c r="AB1765" s="217"/>
      <c r="AC1765" s="217"/>
      <c r="AD1765" s="213"/>
    </row>
    <row r="1766" spans="20:30" x14ac:dyDescent="0.2">
      <c r="T1766" s="212"/>
      <c r="U1766" s="213"/>
      <c r="V1766" s="213"/>
      <c r="W1766" s="213"/>
      <c r="X1766" s="214"/>
      <c r="Y1766" s="214"/>
      <c r="Z1766" s="214"/>
      <c r="AA1766" s="217"/>
      <c r="AB1766" s="217"/>
      <c r="AC1766" s="217"/>
      <c r="AD1766" s="213"/>
    </row>
    <row r="1767" spans="20:30" x14ac:dyDescent="0.2">
      <c r="T1767" s="212"/>
      <c r="U1767" s="213"/>
      <c r="V1767" s="213"/>
      <c r="W1767" s="213"/>
      <c r="X1767" s="214"/>
      <c r="Y1767" s="214"/>
      <c r="Z1767" s="214"/>
      <c r="AA1767" s="217"/>
      <c r="AB1767" s="217"/>
      <c r="AC1767" s="217"/>
      <c r="AD1767" s="213"/>
    </row>
    <row r="1768" spans="20:30" x14ac:dyDescent="0.2">
      <c r="T1768" s="212"/>
      <c r="U1768" s="213"/>
      <c r="V1768" s="213"/>
      <c r="W1768" s="213"/>
      <c r="X1768" s="214"/>
      <c r="Y1768" s="214"/>
      <c r="Z1768" s="214"/>
      <c r="AA1768" s="217"/>
      <c r="AB1768" s="217"/>
      <c r="AC1768" s="217"/>
      <c r="AD1768" s="213"/>
    </row>
    <row r="1769" spans="20:30" x14ac:dyDescent="0.2">
      <c r="T1769" s="212"/>
      <c r="U1769" s="213"/>
      <c r="V1769" s="213"/>
      <c r="W1769" s="213"/>
      <c r="X1769" s="214"/>
      <c r="Y1769" s="214"/>
      <c r="Z1769" s="214"/>
      <c r="AA1769" s="217"/>
      <c r="AB1769" s="217"/>
      <c r="AC1769" s="217"/>
      <c r="AD1769" s="213"/>
    </row>
    <row r="1770" spans="20:30" x14ac:dyDescent="0.2">
      <c r="T1770" s="212"/>
      <c r="U1770" s="213"/>
      <c r="V1770" s="213"/>
      <c r="W1770" s="213"/>
      <c r="X1770" s="214"/>
      <c r="Y1770" s="214"/>
      <c r="Z1770" s="214"/>
      <c r="AA1770" s="217"/>
      <c r="AB1770" s="217"/>
      <c r="AC1770" s="217"/>
      <c r="AD1770" s="213"/>
    </row>
    <row r="1771" spans="20:30" x14ac:dyDescent="0.2">
      <c r="T1771" s="212"/>
      <c r="U1771" s="213"/>
      <c r="V1771" s="213"/>
      <c r="W1771" s="213"/>
      <c r="X1771" s="214"/>
      <c r="Y1771" s="214"/>
      <c r="Z1771" s="214"/>
      <c r="AA1771" s="217"/>
      <c r="AB1771" s="217"/>
      <c r="AC1771" s="217"/>
      <c r="AD1771" s="213"/>
    </row>
    <row r="1772" spans="20:30" x14ac:dyDescent="0.2">
      <c r="T1772" s="212"/>
      <c r="U1772" s="213"/>
      <c r="V1772" s="213"/>
      <c r="W1772" s="213"/>
      <c r="X1772" s="214"/>
      <c r="Y1772" s="214"/>
      <c r="Z1772" s="214"/>
      <c r="AA1772" s="217"/>
      <c r="AB1772" s="217"/>
      <c r="AC1772" s="217"/>
      <c r="AD1772" s="213"/>
    </row>
    <row r="1773" spans="20:30" x14ac:dyDescent="0.2">
      <c r="T1773" s="212"/>
      <c r="U1773" s="213"/>
      <c r="V1773" s="213"/>
      <c r="W1773" s="213"/>
      <c r="X1773" s="214"/>
      <c r="Y1773" s="214"/>
      <c r="Z1773" s="214"/>
      <c r="AA1773" s="217"/>
      <c r="AB1773" s="217"/>
      <c r="AC1773" s="217"/>
      <c r="AD1773" s="213"/>
    </row>
    <row r="1774" spans="20:30" x14ac:dyDescent="0.2">
      <c r="T1774" s="212"/>
      <c r="U1774" s="213"/>
      <c r="V1774" s="213"/>
      <c r="W1774" s="213"/>
      <c r="X1774" s="214"/>
      <c r="Y1774" s="214"/>
      <c r="Z1774" s="214"/>
      <c r="AA1774" s="217"/>
      <c r="AB1774" s="217"/>
      <c r="AC1774" s="217"/>
      <c r="AD1774" s="213"/>
    </row>
    <row r="1775" spans="20:30" x14ac:dyDescent="0.2">
      <c r="T1775" s="212"/>
      <c r="U1775" s="213"/>
      <c r="V1775" s="213"/>
      <c r="W1775" s="213"/>
      <c r="X1775" s="214"/>
      <c r="Y1775" s="214"/>
      <c r="Z1775" s="214"/>
      <c r="AA1775" s="217"/>
      <c r="AB1775" s="217"/>
      <c r="AC1775" s="217"/>
      <c r="AD1775" s="213"/>
    </row>
    <row r="1776" spans="20:30" x14ac:dyDescent="0.2">
      <c r="T1776" s="212"/>
      <c r="U1776" s="213"/>
      <c r="V1776" s="213"/>
      <c r="W1776" s="213"/>
      <c r="X1776" s="214"/>
      <c r="Y1776" s="214"/>
      <c r="Z1776" s="214"/>
      <c r="AA1776" s="217"/>
      <c r="AB1776" s="217"/>
      <c r="AC1776" s="217"/>
      <c r="AD1776" s="213"/>
    </row>
    <row r="1777" spans="20:30" x14ac:dyDescent="0.2">
      <c r="T1777" s="212"/>
      <c r="U1777" s="213"/>
      <c r="V1777" s="213"/>
      <c r="W1777" s="213"/>
      <c r="X1777" s="214"/>
      <c r="Y1777" s="214"/>
      <c r="Z1777" s="214"/>
      <c r="AA1777" s="217"/>
      <c r="AB1777" s="217"/>
      <c r="AC1777" s="217"/>
      <c r="AD1777" s="213"/>
    </row>
    <row r="1778" spans="20:30" x14ac:dyDescent="0.2">
      <c r="T1778" s="212"/>
      <c r="U1778" s="213"/>
      <c r="V1778" s="213"/>
      <c r="W1778" s="213"/>
      <c r="X1778" s="214"/>
      <c r="Y1778" s="214"/>
      <c r="Z1778" s="214"/>
      <c r="AA1778" s="217"/>
      <c r="AB1778" s="217"/>
      <c r="AC1778" s="217"/>
      <c r="AD1778" s="213"/>
    </row>
    <row r="1779" spans="20:30" x14ac:dyDescent="0.2">
      <c r="T1779" s="212"/>
      <c r="U1779" s="213"/>
      <c r="V1779" s="213"/>
      <c r="W1779" s="213"/>
      <c r="X1779" s="214"/>
      <c r="Y1779" s="214"/>
      <c r="Z1779" s="214"/>
      <c r="AA1779" s="217"/>
      <c r="AB1779" s="217"/>
      <c r="AC1779" s="217"/>
      <c r="AD1779" s="213"/>
    </row>
    <row r="1780" spans="20:30" x14ac:dyDescent="0.2">
      <c r="T1780" s="212"/>
      <c r="U1780" s="213"/>
      <c r="V1780" s="213"/>
      <c r="W1780" s="213"/>
      <c r="X1780" s="214"/>
      <c r="Y1780" s="214"/>
      <c r="Z1780" s="214"/>
      <c r="AA1780" s="217"/>
      <c r="AB1780" s="217"/>
      <c r="AC1780" s="217"/>
      <c r="AD1780" s="213"/>
    </row>
    <row r="1781" spans="20:30" x14ac:dyDescent="0.2">
      <c r="T1781" s="212"/>
      <c r="U1781" s="213"/>
      <c r="V1781" s="213"/>
      <c r="W1781" s="213"/>
      <c r="X1781" s="214"/>
      <c r="Y1781" s="214"/>
      <c r="Z1781" s="214"/>
      <c r="AA1781" s="217"/>
      <c r="AB1781" s="217"/>
      <c r="AC1781" s="217"/>
      <c r="AD1781" s="213"/>
    </row>
    <row r="1782" spans="20:30" x14ac:dyDescent="0.2">
      <c r="T1782" s="212"/>
      <c r="U1782" s="213"/>
      <c r="V1782" s="213"/>
      <c r="W1782" s="213"/>
      <c r="X1782" s="214"/>
      <c r="Y1782" s="214"/>
      <c r="Z1782" s="214"/>
      <c r="AA1782" s="217"/>
      <c r="AB1782" s="217"/>
      <c r="AC1782" s="217"/>
      <c r="AD1782" s="213"/>
    </row>
    <row r="1783" spans="20:30" x14ac:dyDescent="0.2">
      <c r="T1783" s="212"/>
      <c r="U1783" s="213"/>
      <c r="V1783" s="213"/>
      <c r="W1783" s="213"/>
      <c r="X1783" s="214"/>
      <c r="Y1783" s="214"/>
      <c r="Z1783" s="214"/>
      <c r="AA1783" s="217"/>
      <c r="AB1783" s="217"/>
      <c r="AC1783" s="217"/>
      <c r="AD1783" s="213"/>
    </row>
    <row r="1784" spans="20:30" x14ac:dyDescent="0.2">
      <c r="T1784" s="212"/>
      <c r="U1784" s="213"/>
      <c r="V1784" s="213"/>
      <c r="W1784" s="213"/>
      <c r="X1784" s="214"/>
      <c r="Y1784" s="214"/>
      <c r="Z1784" s="214"/>
      <c r="AA1784" s="217"/>
      <c r="AB1784" s="217"/>
      <c r="AC1784" s="217"/>
      <c r="AD1784" s="213"/>
    </row>
    <row r="1785" spans="20:30" x14ac:dyDescent="0.2">
      <c r="T1785" s="212"/>
      <c r="U1785" s="213"/>
      <c r="V1785" s="213"/>
      <c r="W1785" s="213"/>
      <c r="X1785" s="214"/>
      <c r="Y1785" s="214"/>
      <c r="Z1785" s="214"/>
      <c r="AA1785" s="217"/>
      <c r="AB1785" s="217"/>
      <c r="AC1785" s="217"/>
      <c r="AD1785" s="213"/>
    </row>
    <row r="1786" spans="20:30" x14ac:dyDescent="0.2">
      <c r="T1786" s="212"/>
      <c r="U1786" s="213"/>
      <c r="V1786" s="213"/>
      <c r="W1786" s="213"/>
      <c r="X1786" s="214"/>
      <c r="Y1786" s="214"/>
      <c r="Z1786" s="214"/>
      <c r="AA1786" s="217"/>
      <c r="AB1786" s="217"/>
      <c r="AC1786" s="217"/>
      <c r="AD1786" s="213"/>
    </row>
    <row r="1787" spans="20:30" x14ac:dyDescent="0.2">
      <c r="T1787" s="212"/>
      <c r="U1787" s="213"/>
      <c r="V1787" s="213"/>
      <c r="W1787" s="213"/>
      <c r="X1787" s="214"/>
      <c r="Y1787" s="214"/>
      <c r="Z1787" s="214"/>
      <c r="AA1787" s="217"/>
      <c r="AB1787" s="217"/>
      <c r="AC1787" s="217"/>
      <c r="AD1787" s="213"/>
    </row>
    <row r="1788" spans="20:30" x14ac:dyDescent="0.2">
      <c r="T1788" s="212"/>
      <c r="U1788" s="213"/>
      <c r="V1788" s="213"/>
      <c r="W1788" s="213"/>
      <c r="X1788" s="214"/>
      <c r="Y1788" s="214"/>
      <c r="Z1788" s="214"/>
      <c r="AA1788" s="217"/>
      <c r="AB1788" s="217"/>
      <c r="AC1788" s="217"/>
      <c r="AD1788" s="213"/>
    </row>
    <row r="1789" spans="20:30" x14ac:dyDescent="0.2">
      <c r="T1789" s="212"/>
      <c r="U1789" s="213"/>
      <c r="V1789" s="213"/>
      <c r="W1789" s="213"/>
      <c r="X1789" s="214"/>
      <c r="Y1789" s="214"/>
      <c r="Z1789" s="214"/>
      <c r="AA1789" s="217"/>
      <c r="AB1789" s="217"/>
      <c r="AC1789" s="217"/>
      <c r="AD1789" s="213"/>
    </row>
    <row r="1790" spans="20:30" x14ac:dyDescent="0.2">
      <c r="T1790" s="212"/>
      <c r="U1790" s="213"/>
      <c r="V1790" s="213"/>
      <c r="W1790" s="213"/>
      <c r="X1790" s="214"/>
      <c r="Y1790" s="214"/>
      <c r="Z1790" s="214"/>
      <c r="AA1790" s="217"/>
      <c r="AB1790" s="217"/>
      <c r="AC1790" s="217"/>
      <c r="AD1790" s="213"/>
    </row>
    <row r="1791" spans="20:30" x14ac:dyDescent="0.2">
      <c r="T1791" s="212"/>
      <c r="U1791" s="213"/>
      <c r="V1791" s="213"/>
      <c r="W1791" s="213"/>
      <c r="X1791" s="214"/>
      <c r="Y1791" s="214"/>
      <c r="Z1791" s="214"/>
      <c r="AA1791" s="217"/>
      <c r="AB1791" s="217"/>
      <c r="AC1791" s="217"/>
      <c r="AD1791" s="213"/>
    </row>
    <row r="1792" spans="20:30" x14ac:dyDescent="0.2">
      <c r="T1792" s="212"/>
      <c r="U1792" s="213"/>
      <c r="V1792" s="213"/>
      <c r="W1792" s="213"/>
      <c r="X1792" s="214"/>
      <c r="Y1792" s="214"/>
      <c r="Z1792" s="214"/>
      <c r="AA1792" s="217"/>
      <c r="AB1792" s="217"/>
      <c r="AC1792" s="217"/>
      <c r="AD1792" s="213"/>
    </row>
    <row r="1793" spans="20:30" x14ac:dyDescent="0.2">
      <c r="T1793" s="212"/>
      <c r="U1793" s="213"/>
      <c r="V1793" s="213"/>
      <c r="W1793" s="213"/>
      <c r="X1793" s="214"/>
      <c r="Y1793" s="214"/>
      <c r="Z1793" s="214"/>
      <c r="AA1793" s="217"/>
      <c r="AB1793" s="217"/>
      <c r="AC1793" s="217"/>
      <c r="AD1793" s="213"/>
    </row>
    <row r="1794" spans="20:30" x14ac:dyDescent="0.2">
      <c r="T1794" s="212"/>
      <c r="U1794" s="213"/>
      <c r="V1794" s="213"/>
      <c r="W1794" s="213"/>
      <c r="X1794" s="214"/>
      <c r="Y1794" s="214"/>
      <c r="Z1794" s="214"/>
      <c r="AA1794" s="217"/>
      <c r="AB1794" s="217"/>
      <c r="AC1794" s="217"/>
      <c r="AD1794" s="213"/>
    </row>
    <row r="1795" spans="20:30" x14ac:dyDescent="0.2">
      <c r="T1795" s="212"/>
      <c r="U1795" s="213"/>
      <c r="V1795" s="213"/>
      <c r="W1795" s="213"/>
      <c r="X1795" s="214"/>
      <c r="Y1795" s="214"/>
      <c r="Z1795" s="214"/>
      <c r="AA1795" s="217"/>
      <c r="AB1795" s="217"/>
      <c r="AC1795" s="217"/>
      <c r="AD1795" s="213"/>
    </row>
    <row r="1796" spans="20:30" x14ac:dyDescent="0.2">
      <c r="T1796" s="212"/>
      <c r="U1796" s="213"/>
      <c r="V1796" s="213"/>
      <c r="W1796" s="213"/>
      <c r="X1796" s="214"/>
      <c r="Y1796" s="214"/>
      <c r="Z1796" s="214"/>
      <c r="AA1796" s="217"/>
      <c r="AB1796" s="217"/>
      <c r="AC1796" s="217"/>
      <c r="AD1796" s="213"/>
    </row>
    <row r="1797" spans="20:30" x14ac:dyDescent="0.2">
      <c r="T1797" s="212"/>
      <c r="U1797" s="213"/>
      <c r="V1797" s="213"/>
      <c r="W1797" s="213"/>
      <c r="X1797" s="214"/>
      <c r="Y1797" s="214"/>
      <c r="Z1797" s="214"/>
      <c r="AA1797" s="217"/>
      <c r="AB1797" s="217"/>
      <c r="AC1797" s="217"/>
      <c r="AD1797" s="213"/>
    </row>
    <row r="1798" spans="20:30" x14ac:dyDescent="0.2">
      <c r="T1798" s="212"/>
      <c r="U1798" s="213"/>
      <c r="V1798" s="213"/>
      <c r="W1798" s="213"/>
      <c r="X1798" s="214"/>
      <c r="Y1798" s="214"/>
      <c r="Z1798" s="214"/>
      <c r="AA1798" s="217"/>
      <c r="AB1798" s="217"/>
      <c r="AC1798" s="217"/>
      <c r="AD1798" s="213"/>
    </row>
    <row r="1799" spans="20:30" x14ac:dyDescent="0.2">
      <c r="T1799" s="212"/>
      <c r="U1799" s="213"/>
      <c r="V1799" s="213"/>
      <c r="W1799" s="213"/>
      <c r="X1799" s="214"/>
      <c r="Y1799" s="214"/>
      <c r="Z1799" s="214"/>
      <c r="AA1799" s="217"/>
      <c r="AB1799" s="217"/>
      <c r="AC1799" s="217"/>
      <c r="AD1799" s="213"/>
    </row>
    <row r="1800" spans="20:30" x14ac:dyDescent="0.2">
      <c r="T1800" s="212"/>
      <c r="U1800" s="213"/>
      <c r="V1800" s="213"/>
      <c r="W1800" s="213"/>
      <c r="X1800" s="214"/>
      <c r="Y1800" s="214"/>
      <c r="Z1800" s="214"/>
      <c r="AA1800" s="217"/>
      <c r="AB1800" s="217"/>
      <c r="AC1800" s="217"/>
      <c r="AD1800" s="213"/>
    </row>
    <row r="1801" spans="20:30" x14ac:dyDescent="0.2">
      <c r="T1801" s="212"/>
      <c r="U1801" s="213"/>
      <c r="V1801" s="213"/>
      <c r="W1801" s="213"/>
      <c r="X1801" s="214"/>
      <c r="Y1801" s="214"/>
      <c r="Z1801" s="214"/>
      <c r="AA1801" s="217"/>
      <c r="AB1801" s="217"/>
      <c r="AC1801" s="217"/>
      <c r="AD1801" s="213"/>
    </row>
    <row r="1802" spans="20:30" x14ac:dyDescent="0.2">
      <c r="T1802" s="212"/>
      <c r="U1802" s="213"/>
      <c r="V1802" s="213"/>
      <c r="W1802" s="213"/>
      <c r="X1802" s="214"/>
      <c r="Y1802" s="214"/>
      <c r="Z1802" s="214"/>
      <c r="AA1802" s="217"/>
      <c r="AB1802" s="217"/>
      <c r="AC1802" s="217"/>
      <c r="AD1802" s="213"/>
    </row>
    <row r="1803" spans="20:30" x14ac:dyDescent="0.2">
      <c r="T1803" s="212"/>
      <c r="U1803" s="213"/>
      <c r="V1803" s="213"/>
      <c r="W1803" s="213"/>
      <c r="X1803" s="214"/>
      <c r="Y1803" s="214"/>
      <c r="Z1803" s="214"/>
      <c r="AA1803" s="217"/>
      <c r="AB1803" s="217"/>
      <c r="AC1803" s="217"/>
      <c r="AD1803" s="213"/>
    </row>
    <row r="1804" spans="20:30" x14ac:dyDescent="0.2">
      <c r="T1804" s="212"/>
      <c r="U1804" s="213"/>
      <c r="V1804" s="213"/>
      <c r="W1804" s="213"/>
      <c r="X1804" s="214"/>
      <c r="Y1804" s="214"/>
      <c r="Z1804" s="214"/>
      <c r="AA1804" s="217"/>
      <c r="AB1804" s="217"/>
      <c r="AC1804" s="217"/>
      <c r="AD1804" s="213"/>
    </row>
    <row r="1805" spans="20:30" x14ac:dyDescent="0.2">
      <c r="T1805" s="212"/>
      <c r="U1805" s="213"/>
      <c r="V1805" s="213"/>
      <c r="W1805" s="213"/>
      <c r="X1805" s="214"/>
      <c r="Y1805" s="214"/>
      <c r="Z1805" s="214"/>
      <c r="AA1805" s="217"/>
      <c r="AB1805" s="217"/>
      <c r="AC1805" s="217"/>
      <c r="AD1805" s="213"/>
    </row>
    <row r="1806" spans="20:30" x14ac:dyDescent="0.2">
      <c r="T1806" s="212"/>
      <c r="U1806" s="213"/>
      <c r="V1806" s="213"/>
      <c r="W1806" s="213"/>
      <c r="X1806" s="214"/>
      <c r="Y1806" s="214"/>
      <c r="Z1806" s="214"/>
      <c r="AA1806" s="217"/>
      <c r="AB1806" s="217"/>
      <c r="AC1806" s="217"/>
      <c r="AD1806" s="213"/>
    </row>
    <row r="1807" spans="20:30" x14ac:dyDescent="0.2">
      <c r="T1807" s="212"/>
      <c r="U1807" s="213"/>
      <c r="V1807" s="213"/>
      <c r="W1807" s="213"/>
      <c r="X1807" s="214"/>
      <c r="Y1807" s="214"/>
      <c r="Z1807" s="214"/>
      <c r="AA1807" s="217"/>
      <c r="AB1807" s="217"/>
      <c r="AC1807" s="217"/>
      <c r="AD1807" s="213"/>
    </row>
    <row r="1808" spans="20:30" x14ac:dyDescent="0.2">
      <c r="T1808" s="212"/>
      <c r="U1808" s="213"/>
      <c r="V1808" s="213"/>
      <c r="W1808" s="213"/>
      <c r="X1808" s="214"/>
      <c r="Y1808" s="214"/>
      <c r="Z1808" s="214"/>
      <c r="AA1808" s="217"/>
      <c r="AB1808" s="217"/>
      <c r="AC1808" s="217"/>
      <c r="AD1808" s="213"/>
    </row>
    <row r="1809" spans="20:30" x14ac:dyDescent="0.2">
      <c r="T1809" s="212"/>
      <c r="U1809" s="213"/>
      <c r="V1809" s="213"/>
      <c r="W1809" s="213"/>
      <c r="X1809" s="214"/>
      <c r="Y1809" s="214"/>
      <c r="Z1809" s="214"/>
      <c r="AA1809" s="217"/>
      <c r="AB1809" s="217"/>
      <c r="AC1809" s="217"/>
      <c r="AD1809" s="213"/>
    </row>
    <row r="1810" spans="20:30" x14ac:dyDescent="0.2">
      <c r="T1810" s="212"/>
      <c r="U1810" s="213"/>
      <c r="V1810" s="213"/>
      <c r="W1810" s="213"/>
      <c r="X1810" s="214"/>
      <c r="Y1810" s="214"/>
      <c r="Z1810" s="214"/>
      <c r="AA1810" s="217"/>
      <c r="AB1810" s="217"/>
      <c r="AC1810" s="217"/>
      <c r="AD1810" s="213"/>
    </row>
    <row r="1811" spans="20:30" x14ac:dyDescent="0.2">
      <c r="T1811" s="212"/>
      <c r="U1811" s="213"/>
      <c r="V1811" s="213"/>
      <c r="W1811" s="213"/>
      <c r="X1811" s="214"/>
      <c r="Y1811" s="214"/>
      <c r="Z1811" s="214"/>
      <c r="AA1811" s="217"/>
      <c r="AB1811" s="217"/>
      <c r="AC1811" s="217"/>
      <c r="AD1811" s="213"/>
    </row>
    <row r="1812" spans="20:30" x14ac:dyDescent="0.2">
      <c r="T1812" s="212"/>
      <c r="U1812" s="213"/>
      <c r="V1812" s="213"/>
      <c r="W1812" s="213"/>
      <c r="X1812" s="214"/>
      <c r="Y1812" s="214"/>
      <c r="Z1812" s="214"/>
      <c r="AA1812" s="217"/>
      <c r="AB1812" s="217"/>
      <c r="AC1812" s="217"/>
      <c r="AD1812" s="213"/>
    </row>
    <row r="1813" spans="20:30" x14ac:dyDescent="0.2">
      <c r="T1813" s="212"/>
      <c r="U1813" s="213"/>
      <c r="V1813" s="213"/>
      <c r="W1813" s="213"/>
      <c r="X1813" s="214"/>
      <c r="Y1813" s="214"/>
      <c r="Z1813" s="214"/>
      <c r="AA1813" s="217"/>
      <c r="AB1813" s="217"/>
      <c r="AC1813" s="217"/>
      <c r="AD1813" s="213"/>
    </row>
    <row r="1814" spans="20:30" x14ac:dyDescent="0.2">
      <c r="T1814" s="212"/>
      <c r="U1814" s="213"/>
      <c r="V1814" s="213"/>
      <c r="W1814" s="213"/>
      <c r="X1814" s="214"/>
      <c r="Y1814" s="214"/>
      <c r="Z1814" s="214"/>
      <c r="AA1814" s="217"/>
      <c r="AB1814" s="217"/>
      <c r="AC1814" s="217"/>
      <c r="AD1814" s="213"/>
    </row>
    <row r="1815" spans="20:30" x14ac:dyDescent="0.2">
      <c r="T1815" s="212"/>
      <c r="U1815" s="213"/>
      <c r="V1815" s="213"/>
      <c r="W1815" s="213"/>
      <c r="X1815" s="214"/>
      <c r="Y1815" s="214"/>
      <c r="Z1815" s="214"/>
      <c r="AA1815" s="217"/>
      <c r="AB1815" s="217"/>
      <c r="AC1815" s="217"/>
      <c r="AD1815" s="213"/>
    </row>
    <row r="1816" spans="20:30" x14ac:dyDescent="0.2">
      <c r="T1816" s="212"/>
      <c r="U1816" s="213"/>
      <c r="V1816" s="213"/>
      <c r="W1816" s="213"/>
      <c r="X1816" s="214"/>
      <c r="Y1816" s="214"/>
      <c r="Z1816" s="214"/>
      <c r="AA1816" s="217"/>
      <c r="AB1816" s="217"/>
      <c r="AC1816" s="217"/>
      <c r="AD1816" s="213"/>
    </row>
    <row r="1817" spans="20:30" x14ac:dyDescent="0.2">
      <c r="T1817" s="212"/>
      <c r="U1817" s="213"/>
      <c r="V1817" s="213"/>
      <c r="W1817" s="213"/>
      <c r="X1817" s="214"/>
      <c r="Y1817" s="214"/>
      <c r="Z1817" s="214"/>
      <c r="AA1817" s="217"/>
      <c r="AB1817" s="217"/>
      <c r="AC1817" s="217"/>
      <c r="AD1817" s="213"/>
    </row>
    <row r="1818" spans="20:30" x14ac:dyDescent="0.2">
      <c r="T1818" s="212"/>
      <c r="U1818" s="213"/>
      <c r="V1818" s="213"/>
      <c r="W1818" s="213"/>
      <c r="X1818" s="214"/>
      <c r="Y1818" s="214"/>
      <c r="Z1818" s="214"/>
      <c r="AA1818" s="217"/>
      <c r="AB1818" s="217"/>
      <c r="AC1818" s="217"/>
      <c r="AD1818" s="213"/>
    </row>
    <row r="1819" spans="20:30" x14ac:dyDescent="0.2">
      <c r="T1819" s="212"/>
      <c r="U1819" s="213"/>
      <c r="V1819" s="213"/>
      <c r="W1819" s="213"/>
      <c r="X1819" s="214"/>
      <c r="Y1819" s="214"/>
      <c r="Z1819" s="214"/>
      <c r="AA1819" s="217"/>
      <c r="AB1819" s="217"/>
      <c r="AC1819" s="217"/>
      <c r="AD1819" s="213"/>
    </row>
    <row r="1820" spans="20:30" x14ac:dyDescent="0.2">
      <c r="T1820" s="212"/>
      <c r="U1820" s="213"/>
      <c r="V1820" s="213"/>
      <c r="W1820" s="213"/>
      <c r="X1820" s="214"/>
      <c r="Y1820" s="214"/>
      <c r="Z1820" s="214"/>
      <c r="AA1820" s="217"/>
      <c r="AB1820" s="217"/>
      <c r="AC1820" s="217"/>
      <c r="AD1820" s="213"/>
    </row>
    <row r="1821" spans="20:30" x14ac:dyDescent="0.2">
      <c r="T1821" s="212"/>
      <c r="U1821" s="213"/>
      <c r="V1821" s="213"/>
      <c r="W1821" s="213"/>
      <c r="X1821" s="214"/>
      <c r="Y1821" s="214"/>
      <c r="Z1821" s="214"/>
      <c r="AA1821" s="217"/>
      <c r="AB1821" s="217"/>
      <c r="AC1821" s="217"/>
      <c r="AD1821" s="213"/>
    </row>
    <row r="1822" spans="20:30" x14ac:dyDescent="0.2">
      <c r="T1822" s="212"/>
      <c r="U1822" s="213"/>
      <c r="V1822" s="213"/>
      <c r="W1822" s="213"/>
      <c r="X1822" s="214"/>
      <c r="Y1822" s="214"/>
      <c r="Z1822" s="214"/>
      <c r="AA1822" s="217"/>
      <c r="AB1822" s="217"/>
      <c r="AC1822" s="217"/>
      <c r="AD1822" s="213"/>
    </row>
    <row r="1823" spans="20:30" x14ac:dyDescent="0.2">
      <c r="T1823" s="212"/>
      <c r="U1823" s="213"/>
      <c r="V1823" s="213"/>
      <c r="W1823" s="213"/>
      <c r="X1823" s="214"/>
      <c r="Y1823" s="214"/>
      <c r="Z1823" s="214"/>
      <c r="AA1823" s="217"/>
      <c r="AB1823" s="217"/>
      <c r="AC1823" s="217"/>
      <c r="AD1823" s="213"/>
    </row>
    <row r="1824" spans="20:30" x14ac:dyDescent="0.2">
      <c r="T1824" s="212"/>
      <c r="U1824" s="213"/>
      <c r="V1824" s="213"/>
      <c r="W1824" s="213"/>
      <c r="X1824" s="214"/>
      <c r="Y1824" s="214"/>
      <c r="Z1824" s="214"/>
      <c r="AA1824" s="217"/>
      <c r="AB1824" s="217"/>
      <c r="AC1824" s="217"/>
      <c r="AD1824" s="213"/>
    </row>
    <row r="1825" spans="20:30" x14ac:dyDescent="0.2">
      <c r="T1825" s="212"/>
      <c r="U1825" s="213"/>
      <c r="V1825" s="213"/>
      <c r="W1825" s="213"/>
      <c r="X1825" s="214"/>
      <c r="Y1825" s="214"/>
      <c r="Z1825" s="214"/>
      <c r="AA1825" s="217"/>
      <c r="AB1825" s="217"/>
      <c r="AC1825" s="217"/>
      <c r="AD1825" s="213"/>
    </row>
    <row r="1826" spans="20:30" x14ac:dyDescent="0.2">
      <c r="T1826" s="212"/>
      <c r="U1826" s="213"/>
      <c r="V1826" s="213"/>
      <c r="W1826" s="213"/>
      <c r="X1826" s="214"/>
      <c r="Y1826" s="214"/>
      <c r="Z1826" s="214"/>
      <c r="AA1826" s="217"/>
      <c r="AB1826" s="217"/>
      <c r="AC1826" s="217"/>
      <c r="AD1826" s="213"/>
    </row>
    <row r="1827" spans="20:30" x14ac:dyDescent="0.2">
      <c r="T1827" s="212"/>
      <c r="U1827" s="213"/>
      <c r="V1827" s="213"/>
      <c r="W1827" s="213"/>
      <c r="X1827" s="214"/>
      <c r="Y1827" s="214"/>
      <c r="Z1827" s="214"/>
      <c r="AA1827" s="217"/>
      <c r="AB1827" s="217"/>
      <c r="AC1827" s="217"/>
      <c r="AD1827" s="213"/>
    </row>
    <row r="1828" spans="20:30" x14ac:dyDescent="0.2">
      <c r="T1828" s="212"/>
      <c r="U1828" s="213"/>
      <c r="V1828" s="213"/>
      <c r="W1828" s="213"/>
      <c r="X1828" s="214"/>
      <c r="Y1828" s="214"/>
      <c r="Z1828" s="214"/>
      <c r="AA1828" s="217"/>
      <c r="AB1828" s="217"/>
      <c r="AC1828" s="217"/>
      <c r="AD1828" s="213"/>
    </row>
    <row r="1829" spans="20:30" x14ac:dyDescent="0.2">
      <c r="T1829" s="212"/>
      <c r="U1829" s="213"/>
      <c r="V1829" s="213"/>
      <c r="W1829" s="213"/>
      <c r="X1829" s="214"/>
      <c r="Y1829" s="214"/>
      <c r="Z1829" s="214"/>
      <c r="AA1829" s="217"/>
      <c r="AB1829" s="217"/>
      <c r="AC1829" s="217"/>
      <c r="AD1829" s="213"/>
    </row>
    <row r="1830" spans="20:30" x14ac:dyDescent="0.2">
      <c r="T1830" s="212"/>
      <c r="U1830" s="213"/>
      <c r="V1830" s="213"/>
      <c r="W1830" s="213"/>
      <c r="X1830" s="214"/>
      <c r="Y1830" s="214"/>
      <c r="Z1830" s="214"/>
      <c r="AA1830" s="217"/>
      <c r="AB1830" s="217"/>
      <c r="AC1830" s="217"/>
      <c r="AD1830" s="213"/>
    </row>
    <row r="1831" spans="20:30" x14ac:dyDescent="0.2">
      <c r="T1831" s="212"/>
      <c r="U1831" s="213"/>
      <c r="V1831" s="213"/>
      <c r="W1831" s="213"/>
      <c r="X1831" s="214"/>
      <c r="Y1831" s="214"/>
      <c r="Z1831" s="214"/>
      <c r="AA1831" s="217"/>
      <c r="AB1831" s="217"/>
      <c r="AC1831" s="217"/>
      <c r="AD1831" s="213"/>
    </row>
    <row r="1832" spans="20:30" x14ac:dyDescent="0.2">
      <c r="T1832" s="212"/>
      <c r="U1832" s="213"/>
      <c r="V1832" s="213"/>
      <c r="W1832" s="213"/>
      <c r="X1832" s="214"/>
      <c r="Y1832" s="214"/>
      <c r="Z1832" s="214"/>
      <c r="AA1832" s="217"/>
      <c r="AB1832" s="217"/>
      <c r="AC1832" s="217"/>
      <c r="AD1832" s="213"/>
    </row>
    <row r="1833" spans="20:30" x14ac:dyDescent="0.2">
      <c r="T1833" s="212"/>
      <c r="U1833" s="213"/>
      <c r="V1833" s="213"/>
      <c r="W1833" s="213"/>
      <c r="X1833" s="214"/>
      <c r="Y1833" s="214"/>
      <c r="Z1833" s="214"/>
      <c r="AA1833" s="217"/>
      <c r="AB1833" s="217"/>
      <c r="AC1833" s="217"/>
      <c r="AD1833" s="213"/>
    </row>
    <row r="1834" spans="20:30" x14ac:dyDescent="0.2">
      <c r="T1834" s="212"/>
      <c r="U1834" s="213"/>
      <c r="V1834" s="213"/>
      <c r="W1834" s="213"/>
      <c r="X1834" s="214"/>
      <c r="Y1834" s="214"/>
      <c r="Z1834" s="214"/>
      <c r="AA1834" s="217"/>
      <c r="AB1834" s="217"/>
      <c r="AC1834" s="217"/>
      <c r="AD1834" s="213"/>
    </row>
    <row r="1835" spans="20:30" x14ac:dyDescent="0.2">
      <c r="T1835" s="212"/>
      <c r="U1835" s="213"/>
      <c r="V1835" s="213"/>
      <c r="W1835" s="213"/>
      <c r="X1835" s="214"/>
      <c r="Y1835" s="214"/>
      <c r="Z1835" s="214"/>
      <c r="AA1835" s="217"/>
      <c r="AB1835" s="217"/>
      <c r="AC1835" s="217"/>
      <c r="AD1835" s="213"/>
    </row>
    <row r="1836" spans="20:30" x14ac:dyDescent="0.2">
      <c r="T1836" s="212"/>
      <c r="U1836" s="213"/>
      <c r="V1836" s="213"/>
      <c r="W1836" s="213"/>
      <c r="X1836" s="214"/>
      <c r="Y1836" s="214"/>
      <c r="Z1836" s="214"/>
      <c r="AA1836" s="217"/>
      <c r="AB1836" s="217"/>
      <c r="AC1836" s="217"/>
      <c r="AD1836" s="213"/>
    </row>
    <row r="1837" spans="20:30" x14ac:dyDescent="0.2">
      <c r="T1837" s="212"/>
      <c r="U1837" s="213"/>
      <c r="V1837" s="213"/>
      <c r="W1837" s="213"/>
      <c r="X1837" s="214"/>
      <c r="Y1837" s="214"/>
      <c r="Z1837" s="214"/>
      <c r="AA1837" s="217"/>
      <c r="AB1837" s="217"/>
      <c r="AC1837" s="217"/>
      <c r="AD1837" s="213"/>
    </row>
    <row r="1838" spans="20:30" x14ac:dyDescent="0.2">
      <c r="T1838" s="212"/>
      <c r="U1838" s="213"/>
      <c r="V1838" s="213"/>
      <c r="W1838" s="213"/>
      <c r="X1838" s="214"/>
      <c r="Y1838" s="214"/>
      <c r="Z1838" s="214"/>
      <c r="AA1838" s="217"/>
      <c r="AB1838" s="217"/>
      <c r="AC1838" s="217"/>
      <c r="AD1838" s="213"/>
    </row>
    <row r="1839" spans="20:30" x14ac:dyDescent="0.2">
      <c r="T1839" s="212"/>
      <c r="U1839" s="213"/>
      <c r="V1839" s="213"/>
      <c r="W1839" s="213"/>
      <c r="X1839" s="214"/>
      <c r="Y1839" s="214"/>
      <c r="Z1839" s="214"/>
      <c r="AA1839" s="217"/>
      <c r="AB1839" s="217"/>
      <c r="AC1839" s="217"/>
      <c r="AD1839" s="213"/>
    </row>
    <row r="1840" spans="20:30" x14ac:dyDescent="0.2">
      <c r="T1840" s="212"/>
      <c r="U1840" s="213"/>
      <c r="V1840" s="213"/>
      <c r="W1840" s="213"/>
      <c r="X1840" s="214"/>
      <c r="Y1840" s="214"/>
      <c r="Z1840" s="214"/>
      <c r="AA1840" s="217"/>
      <c r="AB1840" s="217"/>
      <c r="AC1840" s="217"/>
      <c r="AD1840" s="213"/>
    </row>
    <row r="1841" spans="20:30" x14ac:dyDescent="0.2">
      <c r="T1841" s="212"/>
      <c r="U1841" s="213"/>
      <c r="V1841" s="213"/>
      <c r="W1841" s="213"/>
      <c r="X1841" s="214"/>
      <c r="Y1841" s="214"/>
      <c r="Z1841" s="214"/>
      <c r="AA1841" s="217"/>
      <c r="AB1841" s="217"/>
      <c r="AC1841" s="217"/>
      <c r="AD1841" s="213"/>
    </row>
    <row r="1842" spans="20:30" x14ac:dyDescent="0.2">
      <c r="T1842" s="212"/>
      <c r="U1842" s="213"/>
      <c r="V1842" s="213"/>
      <c r="W1842" s="213"/>
      <c r="X1842" s="214"/>
      <c r="Y1842" s="214"/>
      <c r="Z1842" s="214"/>
      <c r="AA1842" s="217"/>
      <c r="AB1842" s="217"/>
      <c r="AC1842" s="217"/>
      <c r="AD1842" s="213"/>
    </row>
    <row r="1843" spans="20:30" x14ac:dyDescent="0.2">
      <c r="T1843" s="212"/>
      <c r="U1843" s="213"/>
      <c r="V1843" s="213"/>
      <c r="W1843" s="213"/>
      <c r="X1843" s="214"/>
      <c r="Y1843" s="214"/>
      <c r="Z1843" s="214"/>
      <c r="AA1843" s="217"/>
      <c r="AB1843" s="217"/>
      <c r="AC1843" s="217"/>
      <c r="AD1843" s="213"/>
    </row>
    <row r="1844" spans="20:30" x14ac:dyDescent="0.2">
      <c r="T1844" s="212"/>
      <c r="U1844" s="213"/>
      <c r="V1844" s="213"/>
      <c r="W1844" s="213"/>
      <c r="X1844" s="214"/>
      <c r="Y1844" s="214"/>
      <c r="Z1844" s="214"/>
      <c r="AA1844" s="217"/>
      <c r="AB1844" s="217"/>
      <c r="AC1844" s="217"/>
      <c r="AD1844" s="213"/>
    </row>
    <row r="1845" spans="20:30" x14ac:dyDescent="0.2">
      <c r="T1845" s="212"/>
      <c r="U1845" s="213"/>
      <c r="V1845" s="213"/>
      <c r="W1845" s="213"/>
      <c r="X1845" s="214"/>
      <c r="Y1845" s="214"/>
      <c r="Z1845" s="214"/>
      <c r="AA1845" s="217"/>
      <c r="AB1845" s="217"/>
      <c r="AC1845" s="217"/>
      <c r="AD1845" s="213"/>
    </row>
    <row r="1846" spans="20:30" x14ac:dyDescent="0.2">
      <c r="T1846" s="212"/>
      <c r="U1846" s="213"/>
      <c r="V1846" s="213"/>
      <c r="W1846" s="213"/>
      <c r="X1846" s="214"/>
      <c r="Y1846" s="214"/>
      <c r="Z1846" s="214"/>
      <c r="AA1846" s="217"/>
      <c r="AB1846" s="217"/>
      <c r="AC1846" s="217"/>
      <c r="AD1846" s="213"/>
    </row>
    <row r="1847" spans="20:30" x14ac:dyDescent="0.2">
      <c r="T1847" s="212"/>
      <c r="U1847" s="213"/>
      <c r="V1847" s="213"/>
      <c r="W1847" s="213"/>
      <c r="X1847" s="214"/>
      <c r="Y1847" s="214"/>
      <c r="Z1847" s="214"/>
      <c r="AA1847" s="217"/>
      <c r="AB1847" s="217"/>
      <c r="AC1847" s="217"/>
      <c r="AD1847" s="213"/>
    </row>
    <row r="1848" spans="20:30" x14ac:dyDescent="0.2">
      <c r="T1848" s="212"/>
      <c r="U1848" s="213"/>
      <c r="V1848" s="213"/>
      <c r="W1848" s="213"/>
      <c r="X1848" s="214"/>
      <c r="Y1848" s="214"/>
      <c r="Z1848" s="214"/>
      <c r="AA1848" s="217"/>
      <c r="AB1848" s="217"/>
      <c r="AC1848" s="217"/>
      <c r="AD1848" s="213"/>
    </row>
    <row r="1849" spans="20:30" x14ac:dyDescent="0.2">
      <c r="T1849" s="212"/>
      <c r="U1849" s="213"/>
      <c r="V1849" s="213"/>
      <c r="W1849" s="213"/>
      <c r="X1849" s="214"/>
      <c r="Y1849" s="214"/>
      <c r="Z1849" s="214"/>
      <c r="AA1849" s="217"/>
      <c r="AB1849" s="217"/>
      <c r="AC1849" s="217"/>
      <c r="AD1849" s="213"/>
    </row>
    <row r="1850" spans="20:30" x14ac:dyDescent="0.2">
      <c r="T1850" s="212"/>
      <c r="U1850" s="213"/>
      <c r="V1850" s="213"/>
      <c r="W1850" s="213"/>
      <c r="X1850" s="214"/>
      <c r="Y1850" s="214"/>
      <c r="Z1850" s="214"/>
      <c r="AA1850" s="217"/>
      <c r="AB1850" s="217"/>
      <c r="AC1850" s="217"/>
      <c r="AD1850" s="213"/>
    </row>
    <row r="1851" spans="20:30" x14ac:dyDescent="0.2">
      <c r="T1851" s="212"/>
      <c r="U1851" s="213"/>
      <c r="V1851" s="213"/>
      <c r="W1851" s="213"/>
      <c r="X1851" s="214"/>
      <c r="Y1851" s="214"/>
      <c r="Z1851" s="214"/>
      <c r="AA1851" s="217"/>
      <c r="AB1851" s="217"/>
      <c r="AC1851" s="217"/>
      <c r="AD1851" s="213"/>
    </row>
    <row r="1852" spans="20:30" x14ac:dyDescent="0.2">
      <c r="T1852" s="212"/>
      <c r="U1852" s="213"/>
      <c r="V1852" s="213"/>
      <c r="W1852" s="213"/>
      <c r="X1852" s="214"/>
      <c r="Y1852" s="214"/>
      <c r="Z1852" s="214"/>
      <c r="AA1852" s="217"/>
      <c r="AB1852" s="217"/>
      <c r="AC1852" s="217"/>
      <c r="AD1852" s="213"/>
    </row>
    <row r="1853" spans="20:30" x14ac:dyDescent="0.2">
      <c r="T1853" s="212"/>
      <c r="U1853" s="213"/>
      <c r="V1853" s="213"/>
      <c r="W1853" s="213"/>
      <c r="X1853" s="214"/>
      <c r="Y1853" s="214"/>
      <c r="Z1853" s="214"/>
      <c r="AA1853" s="217"/>
      <c r="AB1853" s="217"/>
      <c r="AC1853" s="217"/>
      <c r="AD1853" s="213"/>
    </row>
    <row r="1854" spans="20:30" x14ac:dyDescent="0.2">
      <c r="T1854" s="212"/>
      <c r="U1854" s="213"/>
      <c r="V1854" s="213"/>
      <c r="W1854" s="213"/>
      <c r="X1854" s="214"/>
      <c r="Y1854" s="214"/>
      <c r="Z1854" s="214"/>
      <c r="AA1854" s="217"/>
      <c r="AB1854" s="217"/>
      <c r="AC1854" s="217"/>
      <c r="AD1854" s="213"/>
    </row>
    <row r="1855" spans="20:30" x14ac:dyDescent="0.2">
      <c r="T1855" s="212"/>
      <c r="U1855" s="213"/>
      <c r="V1855" s="213"/>
      <c r="W1855" s="213"/>
      <c r="X1855" s="214"/>
      <c r="Y1855" s="214"/>
      <c r="Z1855" s="214"/>
      <c r="AA1855" s="217"/>
      <c r="AB1855" s="217"/>
      <c r="AC1855" s="217"/>
      <c r="AD1855" s="213"/>
    </row>
    <row r="1856" spans="20:30" x14ac:dyDescent="0.2">
      <c r="T1856" s="212"/>
      <c r="U1856" s="213"/>
      <c r="V1856" s="213"/>
      <c r="W1856" s="213"/>
      <c r="X1856" s="214"/>
      <c r="Y1856" s="214"/>
      <c r="Z1856" s="214"/>
      <c r="AA1856" s="217"/>
      <c r="AB1856" s="217"/>
      <c r="AC1856" s="217"/>
      <c r="AD1856" s="213"/>
    </row>
    <row r="1857" spans="20:30" x14ac:dyDescent="0.2">
      <c r="T1857" s="212"/>
      <c r="U1857" s="213"/>
      <c r="V1857" s="213"/>
      <c r="W1857" s="213"/>
      <c r="X1857" s="214"/>
      <c r="Y1857" s="214"/>
      <c r="Z1857" s="214"/>
      <c r="AA1857" s="217"/>
      <c r="AB1857" s="217"/>
      <c r="AC1857" s="217"/>
      <c r="AD1857" s="213"/>
    </row>
    <row r="1858" spans="20:30" x14ac:dyDescent="0.2">
      <c r="T1858" s="212"/>
      <c r="U1858" s="213"/>
      <c r="V1858" s="213"/>
      <c r="W1858" s="213"/>
      <c r="X1858" s="214"/>
      <c r="Y1858" s="214"/>
      <c r="Z1858" s="214"/>
      <c r="AA1858" s="217"/>
      <c r="AB1858" s="217"/>
      <c r="AC1858" s="217"/>
      <c r="AD1858" s="213"/>
    </row>
    <row r="1859" spans="20:30" x14ac:dyDescent="0.2">
      <c r="T1859" s="212"/>
      <c r="U1859" s="213"/>
      <c r="V1859" s="213"/>
      <c r="W1859" s="213"/>
      <c r="X1859" s="214"/>
      <c r="Y1859" s="214"/>
      <c r="Z1859" s="214"/>
      <c r="AA1859" s="217"/>
      <c r="AB1859" s="217"/>
      <c r="AC1859" s="217"/>
      <c r="AD1859" s="213"/>
    </row>
    <row r="1860" spans="20:30" x14ac:dyDescent="0.2">
      <c r="T1860" s="212"/>
      <c r="U1860" s="213"/>
      <c r="V1860" s="213"/>
      <c r="W1860" s="213"/>
      <c r="X1860" s="214"/>
      <c r="Y1860" s="214"/>
      <c r="Z1860" s="214"/>
      <c r="AA1860" s="217"/>
      <c r="AB1860" s="217"/>
      <c r="AC1860" s="217"/>
      <c r="AD1860" s="213"/>
    </row>
    <row r="1861" spans="20:30" x14ac:dyDescent="0.2">
      <c r="T1861" s="212"/>
      <c r="U1861" s="213"/>
      <c r="V1861" s="213"/>
      <c r="W1861" s="213"/>
      <c r="X1861" s="214"/>
      <c r="Y1861" s="214"/>
      <c r="Z1861" s="214"/>
      <c r="AA1861" s="217"/>
      <c r="AB1861" s="217"/>
      <c r="AC1861" s="217"/>
      <c r="AD1861" s="213"/>
    </row>
    <row r="1862" spans="20:30" x14ac:dyDescent="0.2">
      <c r="T1862" s="212"/>
      <c r="U1862" s="213"/>
      <c r="V1862" s="213"/>
      <c r="W1862" s="213"/>
      <c r="X1862" s="214"/>
      <c r="Y1862" s="214"/>
      <c r="Z1862" s="214"/>
      <c r="AA1862" s="217"/>
      <c r="AB1862" s="217"/>
      <c r="AC1862" s="217"/>
      <c r="AD1862" s="213"/>
    </row>
    <row r="1863" spans="20:30" x14ac:dyDescent="0.2">
      <c r="T1863" s="212"/>
      <c r="U1863" s="213"/>
      <c r="V1863" s="213"/>
      <c r="W1863" s="213"/>
      <c r="X1863" s="214"/>
      <c r="Y1863" s="214"/>
      <c r="Z1863" s="214"/>
      <c r="AA1863" s="217"/>
      <c r="AB1863" s="217"/>
      <c r="AC1863" s="217"/>
      <c r="AD1863" s="213"/>
    </row>
    <row r="1864" spans="20:30" x14ac:dyDescent="0.2">
      <c r="T1864" s="212"/>
      <c r="U1864" s="213"/>
      <c r="V1864" s="213"/>
      <c r="W1864" s="213"/>
      <c r="X1864" s="214"/>
      <c r="Y1864" s="214"/>
      <c r="Z1864" s="214"/>
      <c r="AA1864" s="217"/>
      <c r="AB1864" s="217"/>
      <c r="AC1864" s="217"/>
      <c r="AD1864" s="213"/>
    </row>
    <row r="1865" spans="20:30" x14ac:dyDescent="0.2">
      <c r="T1865" s="212"/>
      <c r="U1865" s="213"/>
      <c r="V1865" s="213"/>
      <c r="W1865" s="213"/>
      <c r="X1865" s="214"/>
      <c r="Y1865" s="214"/>
      <c r="Z1865" s="214"/>
      <c r="AA1865" s="217"/>
      <c r="AB1865" s="217"/>
      <c r="AC1865" s="217"/>
      <c r="AD1865" s="213"/>
    </row>
    <row r="1866" spans="20:30" x14ac:dyDescent="0.2">
      <c r="T1866" s="212"/>
      <c r="U1866" s="213"/>
      <c r="V1866" s="213"/>
      <c r="W1866" s="213"/>
      <c r="X1866" s="214"/>
      <c r="Y1866" s="214"/>
      <c r="Z1866" s="214"/>
      <c r="AA1866" s="217"/>
      <c r="AB1866" s="217"/>
      <c r="AC1866" s="217"/>
      <c r="AD1866" s="213"/>
    </row>
    <row r="1867" spans="20:30" x14ac:dyDescent="0.2">
      <c r="T1867" s="212"/>
      <c r="U1867" s="213"/>
      <c r="V1867" s="213"/>
      <c r="W1867" s="213"/>
      <c r="X1867" s="214"/>
      <c r="Y1867" s="214"/>
      <c r="Z1867" s="214"/>
      <c r="AA1867" s="217"/>
      <c r="AB1867" s="217"/>
      <c r="AC1867" s="217"/>
      <c r="AD1867" s="213"/>
    </row>
    <row r="1868" spans="20:30" x14ac:dyDescent="0.2">
      <c r="T1868" s="212"/>
      <c r="U1868" s="213"/>
      <c r="V1868" s="213"/>
      <c r="W1868" s="213"/>
      <c r="X1868" s="214"/>
      <c r="Y1868" s="214"/>
      <c r="Z1868" s="214"/>
      <c r="AA1868" s="217"/>
      <c r="AB1868" s="217"/>
      <c r="AC1868" s="217"/>
      <c r="AD1868" s="213"/>
    </row>
    <row r="1869" spans="20:30" x14ac:dyDescent="0.2">
      <c r="T1869" s="212"/>
      <c r="U1869" s="213"/>
      <c r="V1869" s="213"/>
      <c r="W1869" s="213"/>
      <c r="X1869" s="214"/>
      <c r="Y1869" s="214"/>
      <c r="Z1869" s="214"/>
      <c r="AA1869" s="217"/>
      <c r="AB1869" s="217"/>
      <c r="AC1869" s="217"/>
      <c r="AD1869" s="213"/>
    </row>
    <row r="1870" spans="20:30" x14ac:dyDescent="0.2">
      <c r="T1870" s="212"/>
      <c r="U1870" s="213"/>
      <c r="V1870" s="213"/>
      <c r="W1870" s="213"/>
      <c r="X1870" s="214"/>
      <c r="Y1870" s="214"/>
      <c r="Z1870" s="214"/>
      <c r="AA1870" s="217"/>
      <c r="AB1870" s="217"/>
      <c r="AC1870" s="217"/>
      <c r="AD1870" s="213"/>
    </row>
    <row r="1871" spans="20:30" x14ac:dyDescent="0.2">
      <c r="T1871" s="212"/>
      <c r="U1871" s="213"/>
      <c r="V1871" s="213"/>
      <c r="W1871" s="213"/>
      <c r="X1871" s="214"/>
      <c r="Y1871" s="214"/>
      <c r="Z1871" s="214"/>
      <c r="AA1871" s="217"/>
      <c r="AB1871" s="217"/>
      <c r="AC1871" s="217"/>
      <c r="AD1871" s="213"/>
    </row>
    <row r="1872" spans="20:30" x14ac:dyDescent="0.2">
      <c r="T1872" s="212"/>
      <c r="U1872" s="213"/>
      <c r="V1872" s="213"/>
      <c r="W1872" s="213"/>
      <c r="X1872" s="214"/>
      <c r="Y1872" s="214"/>
      <c r="Z1872" s="214"/>
      <c r="AA1872" s="217"/>
      <c r="AB1872" s="217"/>
      <c r="AC1872" s="217"/>
      <c r="AD1872" s="213"/>
    </row>
    <row r="1873" spans="20:30" x14ac:dyDescent="0.2">
      <c r="T1873" s="212"/>
      <c r="U1873" s="213"/>
      <c r="V1873" s="213"/>
      <c r="W1873" s="213"/>
      <c r="X1873" s="214"/>
      <c r="Y1873" s="214"/>
      <c r="Z1873" s="214"/>
      <c r="AA1873" s="217"/>
      <c r="AB1873" s="217"/>
      <c r="AC1873" s="217"/>
      <c r="AD1873" s="213"/>
    </row>
    <row r="1874" spans="20:30" x14ac:dyDescent="0.2">
      <c r="T1874" s="212"/>
      <c r="U1874" s="213"/>
      <c r="V1874" s="213"/>
      <c r="W1874" s="213"/>
      <c r="X1874" s="214"/>
      <c r="Y1874" s="214"/>
      <c r="Z1874" s="214"/>
      <c r="AA1874" s="217"/>
      <c r="AB1874" s="217"/>
      <c r="AC1874" s="217"/>
      <c r="AD1874" s="213"/>
    </row>
    <row r="1875" spans="20:30" x14ac:dyDescent="0.2">
      <c r="T1875" s="212"/>
      <c r="U1875" s="213"/>
      <c r="V1875" s="213"/>
      <c r="W1875" s="213"/>
      <c r="X1875" s="214"/>
      <c r="Y1875" s="214"/>
      <c r="Z1875" s="214"/>
      <c r="AA1875" s="217"/>
      <c r="AB1875" s="217"/>
      <c r="AC1875" s="217"/>
      <c r="AD1875" s="213"/>
    </row>
    <row r="1876" spans="20:30" x14ac:dyDescent="0.2">
      <c r="T1876" s="212"/>
      <c r="U1876" s="213"/>
      <c r="V1876" s="213"/>
      <c r="W1876" s="213"/>
      <c r="X1876" s="214"/>
      <c r="Y1876" s="214"/>
      <c r="Z1876" s="214"/>
      <c r="AA1876" s="217"/>
      <c r="AB1876" s="217"/>
      <c r="AC1876" s="217"/>
      <c r="AD1876" s="213"/>
    </row>
    <row r="1877" spans="20:30" x14ac:dyDescent="0.2">
      <c r="T1877" s="212"/>
      <c r="U1877" s="213"/>
      <c r="V1877" s="213"/>
      <c r="W1877" s="213"/>
      <c r="X1877" s="214"/>
      <c r="Y1877" s="214"/>
      <c r="Z1877" s="214"/>
      <c r="AA1877" s="217"/>
      <c r="AB1877" s="217"/>
      <c r="AC1877" s="217"/>
      <c r="AD1877" s="213"/>
    </row>
    <row r="1878" spans="20:30" x14ac:dyDescent="0.2">
      <c r="T1878" s="212"/>
      <c r="U1878" s="213"/>
      <c r="V1878" s="213"/>
      <c r="W1878" s="213"/>
      <c r="X1878" s="214"/>
      <c r="Y1878" s="214"/>
      <c r="Z1878" s="214"/>
      <c r="AA1878" s="217"/>
      <c r="AB1878" s="217"/>
      <c r="AC1878" s="217"/>
      <c r="AD1878" s="213"/>
    </row>
    <row r="1879" spans="20:30" x14ac:dyDescent="0.2">
      <c r="T1879" s="212"/>
      <c r="U1879" s="213"/>
      <c r="V1879" s="213"/>
      <c r="W1879" s="213"/>
      <c r="X1879" s="214"/>
      <c r="Y1879" s="214"/>
      <c r="Z1879" s="214"/>
      <c r="AA1879" s="217"/>
      <c r="AB1879" s="217"/>
      <c r="AC1879" s="217"/>
      <c r="AD1879" s="213"/>
    </row>
    <row r="1880" spans="20:30" x14ac:dyDescent="0.2">
      <c r="T1880" s="212"/>
      <c r="U1880" s="213"/>
      <c r="V1880" s="213"/>
      <c r="W1880" s="213"/>
      <c r="X1880" s="214"/>
      <c r="Y1880" s="214"/>
      <c r="Z1880" s="214"/>
      <c r="AA1880" s="217"/>
      <c r="AB1880" s="217"/>
      <c r="AC1880" s="217"/>
      <c r="AD1880" s="213"/>
    </row>
    <row r="1881" spans="20:30" x14ac:dyDescent="0.2">
      <c r="T1881" s="212"/>
      <c r="U1881" s="213"/>
      <c r="V1881" s="213"/>
      <c r="W1881" s="213"/>
      <c r="X1881" s="214"/>
      <c r="Y1881" s="214"/>
      <c r="Z1881" s="214"/>
      <c r="AA1881" s="217"/>
      <c r="AB1881" s="217"/>
      <c r="AC1881" s="217"/>
      <c r="AD1881" s="213"/>
    </row>
    <row r="1882" spans="20:30" x14ac:dyDescent="0.2">
      <c r="T1882" s="212"/>
      <c r="U1882" s="213"/>
      <c r="V1882" s="213"/>
      <c r="W1882" s="213"/>
      <c r="X1882" s="214"/>
      <c r="Y1882" s="214"/>
      <c r="Z1882" s="214"/>
      <c r="AA1882" s="217"/>
      <c r="AB1882" s="217"/>
      <c r="AC1882" s="217"/>
      <c r="AD1882" s="213"/>
    </row>
    <row r="1883" spans="20:30" x14ac:dyDescent="0.2">
      <c r="T1883" s="212"/>
      <c r="U1883" s="213"/>
      <c r="V1883" s="213"/>
      <c r="W1883" s="213"/>
      <c r="X1883" s="214"/>
      <c r="Y1883" s="214"/>
      <c r="Z1883" s="214"/>
      <c r="AA1883" s="217"/>
      <c r="AB1883" s="217"/>
      <c r="AC1883" s="217"/>
      <c r="AD1883" s="213"/>
    </row>
    <row r="1884" spans="20:30" x14ac:dyDescent="0.2">
      <c r="T1884" s="212"/>
      <c r="U1884" s="213"/>
      <c r="V1884" s="213"/>
      <c r="W1884" s="213"/>
      <c r="X1884" s="214"/>
      <c r="Y1884" s="214"/>
      <c r="Z1884" s="214"/>
      <c r="AA1884" s="217"/>
      <c r="AB1884" s="217"/>
      <c r="AC1884" s="217"/>
      <c r="AD1884" s="213"/>
    </row>
    <row r="1885" spans="20:30" x14ac:dyDescent="0.2">
      <c r="T1885" s="212"/>
      <c r="U1885" s="213"/>
      <c r="V1885" s="213"/>
      <c r="W1885" s="213"/>
      <c r="X1885" s="214"/>
      <c r="Y1885" s="214"/>
      <c r="Z1885" s="214"/>
      <c r="AA1885" s="217"/>
      <c r="AB1885" s="217"/>
      <c r="AC1885" s="217"/>
      <c r="AD1885" s="213"/>
    </row>
    <row r="1886" spans="20:30" x14ac:dyDescent="0.2">
      <c r="T1886" s="212"/>
      <c r="U1886" s="213"/>
      <c r="V1886" s="213"/>
      <c r="W1886" s="213"/>
      <c r="X1886" s="214"/>
      <c r="Y1886" s="214"/>
      <c r="Z1886" s="214"/>
      <c r="AA1886" s="217"/>
      <c r="AB1886" s="217"/>
      <c r="AC1886" s="217"/>
      <c r="AD1886" s="213"/>
    </row>
    <row r="1887" spans="20:30" x14ac:dyDescent="0.2">
      <c r="T1887" s="212"/>
      <c r="U1887" s="213"/>
      <c r="V1887" s="213"/>
      <c r="W1887" s="213"/>
      <c r="X1887" s="214"/>
      <c r="Y1887" s="214"/>
      <c r="Z1887" s="214"/>
      <c r="AA1887" s="217"/>
      <c r="AB1887" s="217"/>
      <c r="AC1887" s="217"/>
      <c r="AD1887" s="213"/>
    </row>
    <row r="1888" spans="20:30" x14ac:dyDescent="0.2">
      <c r="T1888" s="212"/>
      <c r="U1888" s="213"/>
      <c r="V1888" s="213"/>
      <c r="W1888" s="213"/>
      <c r="X1888" s="214"/>
      <c r="Y1888" s="214"/>
      <c r="Z1888" s="214"/>
      <c r="AA1888" s="217"/>
      <c r="AB1888" s="217"/>
      <c r="AC1888" s="217"/>
      <c r="AD1888" s="213"/>
    </row>
    <row r="1889" spans="20:30" x14ac:dyDescent="0.2">
      <c r="T1889" s="212"/>
      <c r="U1889" s="213"/>
      <c r="V1889" s="213"/>
      <c r="W1889" s="213"/>
      <c r="X1889" s="214"/>
      <c r="Y1889" s="214"/>
      <c r="Z1889" s="214"/>
      <c r="AA1889" s="217"/>
      <c r="AB1889" s="217"/>
      <c r="AC1889" s="217"/>
      <c r="AD1889" s="213"/>
    </row>
    <row r="1890" spans="20:30" x14ac:dyDescent="0.2">
      <c r="T1890" s="212"/>
      <c r="U1890" s="213"/>
      <c r="V1890" s="213"/>
      <c r="W1890" s="213"/>
      <c r="X1890" s="214"/>
      <c r="Y1890" s="214"/>
      <c r="Z1890" s="214"/>
      <c r="AA1890" s="217"/>
      <c r="AB1890" s="217"/>
      <c r="AC1890" s="217"/>
      <c r="AD1890" s="213"/>
    </row>
    <row r="1891" spans="20:30" x14ac:dyDescent="0.2">
      <c r="T1891" s="212"/>
      <c r="U1891" s="213"/>
      <c r="V1891" s="213"/>
      <c r="W1891" s="213"/>
      <c r="X1891" s="214"/>
      <c r="Y1891" s="214"/>
      <c r="Z1891" s="214"/>
      <c r="AA1891" s="217"/>
      <c r="AB1891" s="217"/>
      <c r="AC1891" s="217"/>
      <c r="AD1891" s="213"/>
    </row>
    <row r="1892" spans="20:30" x14ac:dyDescent="0.2">
      <c r="T1892" s="212"/>
      <c r="U1892" s="213"/>
      <c r="V1892" s="213"/>
      <c r="W1892" s="213"/>
      <c r="X1892" s="214"/>
      <c r="Y1892" s="214"/>
      <c r="Z1892" s="214"/>
      <c r="AA1892" s="217"/>
      <c r="AB1892" s="217"/>
      <c r="AC1892" s="217"/>
      <c r="AD1892" s="213"/>
    </row>
    <row r="1893" spans="20:30" x14ac:dyDescent="0.2">
      <c r="T1893" s="212"/>
      <c r="U1893" s="213"/>
      <c r="V1893" s="213"/>
      <c r="W1893" s="213"/>
      <c r="X1893" s="214"/>
      <c r="Y1893" s="214"/>
      <c r="Z1893" s="214"/>
      <c r="AA1893" s="217"/>
      <c r="AB1893" s="217"/>
      <c r="AC1893" s="217"/>
      <c r="AD1893" s="213"/>
    </row>
    <row r="1894" spans="20:30" x14ac:dyDescent="0.2">
      <c r="T1894" s="212"/>
      <c r="U1894" s="213"/>
      <c r="V1894" s="213"/>
      <c r="W1894" s="213"/>
      <c r="X1894" s="214"/>
      <c r="Y1894" s="214"/>
      <c r="Z1894" s="214"/>
      <c r="AA1894" s="217"/>
      <c r="AB1894" s="217"/>
      <c r="AC1894" s="217"/>
      <c r="AD1894" s="213"/>
    </row>
    <row r="1895" spans="20:30" x14ac:dyDescent="0.2">
      <c r="T1895" s="212"/>
      <c r="U1895" s="213"/>
      <c r="V1895" s="213"/>
      <c r="W1895" s="213"/>
      <c r="X1895" s="214"/>
      <c r="Y1895" s="214"/>
      <c r="Z1895" s="214"/>
      <c r="AA1895" s="217"/>
      <c r="AB1895" s="217"/>
      <c r="AC1895" s="217"/>
      <c r="AD1895" s="213"/>
    </row>
    <row r="1896" spans="20:30" x14ac:dyDescent="0.2">
      <c r="T1896" s="212"/>
      <c r="U1896" s="213"/>
      <c r="V1896" s="213"/>
      <c r="W1896" s="213"/>
      <c r="X1896" s="214"/>
      <c r="Y1896" s="214"/>
      <c r="Z1896" s="214"/>
      <c r="AA1896" s="217"/>
      <c r="AB1896" s="217"/>
      <c r="AC1896" s="217"/>
      <c r="AD1896" s="213"/>
    </row>
    <row r="1897" spans="20:30" x14ac:dyDescent="0.2">
      <c r="T1897" s="212"/>
      <c r="U1897" s="213"/>
      <c r="V1897" s="213"/>
      <c r="W1897" s="213"/>
      <c r="X1897" s="214"/>
      <c r="Y1897" s="214"/>
      <c r="Z1897" s="214"/>
      <c r="AA1897" s="217"/>
      <c r="AB1897" s="217"/>
      <c r="AC1897" s="217"/>
      <c r="AD1897" s="213"/>
    </row>
    <row r="1898" spans="20:30" x14ac:dyDescent="0.2">
      <c r="T1898" s="212"/>
      <c r="U1898" s="213"/>
      <c r="V1898" s="213"/>
      <c r="W1898" s="213"/>
      <c r="X1898" s="214"/>
      <c r="Y1898" s="214"/>
      <c r="Z1898" s="214"/>
      <c r="AA1898" s="217"/>
      <c r="AB1898" s="217"/>
      <c r="AC1898" s="217"/>
      <c r="AD1898" s="213"/>
    </row>
    <row r="1899" spans="20:30" x14ac:dyDescent="0.2">
      <c r="T1899" s="212"/>
      <c r="U1899" s="213"/>
      <c r="V1899" s="213"/>
      <c r="W1899" s="213"/>
      <c r="X1899" s="214"/>
      <c r="Y1899" s="214"/>
      <c r="Z1899" s="214"/>
      <c r="AA1899" s="217"/>
      <c r="AB1899" s="217"/>
      <c r="AC1899" s="217"/>
      <c r="AD1899" s="213"/>
    </row>
    <row r="1900" spans="20:30" x14ac:dyDescent="0.2">
      <c r="T1900" s="212"/>
      <c r="U1900" s="213"/>
      <c r="V1900" s="213"/>
      <c r="W1900" s="213"/>
      <c r="X1900" s="214"/>
      <c r="Y1900" s="214"/>
      <c r="Z1900" s="214"/>
      <c r="AA1900" s="217"/>
      <c r="AB1900" s="217"/>
      <c r="AC1900" s="217"/>
      <c r="AD1900" s="213"/>
    </row>
    <row r="1901" spans="20:30" x14ac:dyDescent="0.2">
      <c r="T1901" s="212"/>
      <c r="U1901" s="213"/>
      <c r="V1901" s="213"/>
      <c r="W1901" s="213"/>
      <c r="X1901" s="214"/>
      <c r="Y1901" s="214"/>
      <c r="Z1901" s="214"/>
      <c r="AA1901" s="217"/>
      <c r="AB1901" s="217"/>
      <c r="AC1901" s="217"/>
      <c r="AD1901" s="213"/>
    </row>
    <row r="1902" spans="20:30" x14ac:dyDescent="0.2">
      <c r="T1902" s="212"/>
      <c r="U1902" s="213"/>
      <c r="V1902" s="213"/>
      <c r="W1902" s="213"/>
      <c r="X1902" s="214"/>
      <c r="Y1902" s="214"/>
      <c r="Z1902" s="214"/>
      <c r="AA1902" s="217"/>
      <c r="AB1902" s="217"/>
      <c r="AC1902" s="217"/>
      <c r="AD1902" s="213"/>
    </row>
    <row r="1903" spans="20:30" x14ac:dyDescent="0.2">
      <c r="T1903" s="212"/>
      <c r="U1903" s="213"/>
      <c r="V1903" s="213"/>
      <c r="W1903" s="213"/>
      <c r="X1903" s="214"/>
      <c r="Y1903" s="214"/>
      <c r="Z1903" s="214"/>
      <c r="AA1903" s="217"/>
      <c r="AB1903" s="217"/>
      <c r="AC1903" s="217"/>
      <c r="AD1903" s="213"/>
    </row>
    <row r="1904" spans="20:30" x14ac:dyDescent="0.2">
      <c r="T1904" s="212"/>
      <c r="U1904" s="213"/>
      <c r="V1904" s="213"/>
      <c r="W1904" s="213"/>
      <c r="X1904" s="214"/>
      <c r="Y1904" s="214"/>
      <c r="Z1904" s="214"/>
      <c r="AA1904" s="217"/>
      <c r="AB1904" s="217"/>
      <c r="AC1904" s="217"/>
      <c r="AD1904" s="213"/>
    </row>
    <row r="1905" spans="20:30" x14ac:dyDescent="0.2">
      <c r="T1905" s="212"/>
      <c r="U1905" s="213"/>
      <c r="V1905" s="213"/>
      <c r="W1905" s="213"/>
      <c r="X1905" s="214"/>
      <c r="Y1905" s="214"/>
      <c r="Z1905" s="214"/>
      <c r="AA1905" s="217"/>
      <c r="AB1905" s="217"/>
      <c r="AC1905" s="217"/>
      <c r="AD1905" s="213"/>
    </row>
    <row r="1906" spans="20:30" x14ac:dyDescent="0.2">
      <c r="T1906" s="212"/>
      <c r="U1906" s="213"/>
      <c r="V1906" s="213"/>
      <c r="W1906" s="213"/>
      <c r="X1906" s="214"/>
      <c r="Y1906" s="214"/>
      <c r="Z1906" s="214"/>
      <c r="AA1906" s="217"/>
      <c r="AB1906" s="217"/>
      <c r="AC1906" s="217"/>
      <c r="AD1906" s="213"/>
    </row>
    <row r="1907" spans="20:30" x14ac:dyDescent="0.2">
      <c r="T1907" s="212"/>
      <c r="U1907" s="213"/>
      <c r="V1907" s="213"/>
      <c r="W1907" s="213"/>
      <c r="X1907" s="214"/>
      <c r="Y1907" s="214"/>
      <c r="Z1907" s="214"/>
      <c r="AA1907" s="217"/>
      <c r="AB1907" s="217"/>
      <c r="AC1907" s="217"/>
      <c r="AD1907" s="213"/>
    </row>
    <row r="1908" spans="20:30" x14ac:dyDescent="0.2">
      <c r="T1908" s="212"/>
      <c r="U1908" s="213"/>
      <c r="V1908" s="213"/>
      <c r="W1908" s="213"/>
      <c r="X1908" s="214"/>
      <c r="Y1908" s="214"/>
      <c r="Z1908" s="214"/>
      <c r="AA1908" s="217"/>
      <c r="AB1908" s="217"/>
      <c r="AC1908" s="217"/>
      <c r="AD1908" s="213"/>
    </row>
    <row r="1909" spans="20:30" x14ac:dyDescent="0.2">
      <c r="T1909" s="212"/>
      <c r="U1909" s="213"/>
      <c r="V1909" s="213"/>
      <c r="W1909" s="213"/>
      <c r="X1909" s="214"/>
      <c r="Y1909" s="214"/>
      <c r="Z1909" s="214"/>
      <c r="AA1909" s="217"/>
      <c r="AB1909" s="217"/>
      <c r="AC1909" s="217"/>
      <c r="AD1909" s="213"/>
    </row>
    <row r="1910" spans="20:30" x14ac:dyDescent="0.2">
      <c r="T1910" s="212"/>
      <c r="U1910" s="213"/>
      <c r="V1910" s="213"/>
      <c r="W1910" s="213"/>
      <c r="X1910" s="214"/>
      <c r="Y1910" s="214"/>
      <c r="Z1910" s="214"/>
      <c r="AA1910" s="217"/>
      <c r="AB1910" s="217"/>
      <c r="AC1910" s="217"/>
      <c r="AD1910" s="213"/>
    </row>
    <row r="1911" spans="20:30" x14ac:dyDescent="0.2">
      <c r="T1911" s="212"/>
      <c r="U1911" s="213"/>
      <c r="V1911" s="213"/>
      <c r="W1911" s="213"/>
      <c r="X1911" s="214"/>
      <c r="Y1911" s="214"/>
      <c r="Z1911" s="214"/>
      <c r="AA1911" s="217"/>
      <c r="AB1911" s="217"/>
      <c r="AC1911" s="217"/>
      <c r="AD1911" s="213"/>
    </row>
    <row r="1912" spans="20:30" x14ac:dyDescent="0.2">
      <c r="T1912" s="212"/>
      <c r="U1912" s="213"/>
      <c r="V1912" s="213"/>
      <c r="W1912" s="213"/>
      <c r="X1912" s="214"/>
      <c r="Y1912" s="214"/>
      <c r="Z1912" s="214"/>
      <c r="AA1912" s="217"/>
      <c r="AB1912" s="217"/>
      <c r="AC1912" s="217"/>
      <c r="AD1912" s="213"/>
    </row>
    <row r="1913" spans="20:30" x14ac:dyDescent="0.2">
      <c r="T1913" s="212"/>
      <c r="U1913" s="213"/>
      <c r="V1913" s="213"/>
      <c r="W1913" s="213"/>
      <c r="X1913" s="214"/>
      <c r="Y1913" s="214"/>
      <c r="Z1913" s="214"/>
      <c r="AA1913" s="217"/>
      <c r="AB1913" s="217"/>
      <c r="AC1913" s="217"/>
      <c r="AD1913" s="213"/>
    </row>
    <row r="1914" spans="20:30" x14ac:dyDescent="0.2">
      <c r="T1914" s="212"/>
      <c r="U1914" s="213"/>
      <c r="V1914" s="213"/>
      <c r="W1914" s="213"/>
      <c r="X1914" s="214"/>
      <c r="Y1914" s="214"/>
      <c r="Z1914" s="214"/>
      <c r="AA1914" s="217"/>
      <c r="AB1914" s="217"/>
      <c r="AC1914" s="217"/>
      <c r="AD1914" s="213"/>
    </row>
    <row r="1915" spans="20:30" x14ac:dyDescent="0.2">
      <c r="T1915" s="212"/>
      <c r="U1915" s="213"/>
      <c r="V1915" s="213"/>
      <c r="W1915" s="213"/>
      <c r="X1915" s="214"/>
      <c r="Y1915" s="214"/>
      <c r="Z1915" s="214"/>
      <c r="AA1915" s="217"/>
      <c r="AB1915" s="217"/>
      <c r="AC1915" s="217"/>
      <c r="AD1915" s="213"/>
    </row>
    <row r="1916" spans="20:30" x14ac:dyDescent="0.2">
      <c r="T1916" s="212"/>
      <c r="U1916" s="213"/>
      <c r="V1916" s="213"/>
      <c r="W1916" s="213"/>
      <c r="X1916" s="214"/>
      <c r="Y1916" s="214"/>
      <c r="Z1916" s="214"/>
      <c r="AA1916" s="217"/>
      <c r="AB1916" s="217"/>
      <c r="AC1916" s="217"/>
      <c r="AD1916" s="213"/>
    </row>
    <row r="1917" spans="20:30" x14ac:dyDescent="0.2">
      <c r="T1917" s="212"/>
      <c r="U1917" s="213"/>
      <c r="V1917" s="213"/>
      <c r="W1917" s="213"/>
      <c r="X1917" s="214"/>
      <c r="Y1917" s="214"/>
      <c r="Z1917" s="214"/>
      <c r="AA1917" s="217"/>
      <c r="AB1917" s="217"/>
      <c r="AC1917" s="217"/>
      <c r="AD1917" s="213"/>
    </row>
    <row r="1918" spans="20:30" x14ac:dyDescent="0.2">
      <c r="T1918" s="212"/>
      <c r="U1918" s="213"/>
      <c r="V1918" s="213"/>
      <c r="W1918" s="213"/>
      <c r="X1918" s="214"/>
      <c r="Y1918" s="214"/>
      <c r="Z1918" s="214"/>
      <c r="AA1918" s="217"/>
      <c r="AB1918" s="217"/>
      <c r="AC1918" s="217"/>
      <c r="AD1918" s="213"/>
    </row>
    <row r="1919" spans="20:30" x14ac:dyDescent="0.2">
      <c r="T1919" s="212"/>
      <c r="U1919" s="213"/>
      <c r="V1919" s="213"/>
      <c r="W1919" s="213"/>
      <c r="X1919" s="214"/>
      <c r="Y1919" s="214"/>
      <c r="Z1919" s="214"/>
      <c r="AA1919" s="217"/>
      <c r="AB1919" s="217"/>
      <c r="AC1919" s="217"/>
      <c r="AD1919" s="213"/>
    </row>
    <row r="1920" spans="20:30" x14ac:dyDescent="0.2">
      <c r="T1920" s="212"/>
      <c r="U1920" s="213"/>
      <c r="V1920" s="213"/>
      <c r="W1920" s="213"/>
      <c r="X1920" s="214"/>
      <c r="Y1920" s="214"/>
      <c r="Z1920" s="214"/>
      <c r="AA1920" s="217"/>
      <c r="AB1920" s="217"/>
      <c r="AC1920" s="217"/>
      <c r="AD1920" s="213"/>
    </row>
    <row r="1921" spans="20:30" x14ac:dyDescent="0.2">
      <c r="T1921" s="212"/>
      <c r="U1921" s="213"/>
      <c r="V1921" s="213"/>
      <c r="W1921" s="213"/>
      <c r="X1921" s="214"/>
      <c r="Y1921" s="214"/>
      <c r="Z1921" s="214"/>
      <c r="AA1921" s="217"/>
      <c r="AB1921" s="217"/>
      <c r="AC1921" s="217"/>
      <c r="AD1921" s="213"/>
    </row>
    <row r="1922" spans="20:30" x14ac:dyDescent="0.2">
      <c r="T1922" s="212"/>
      <c r="U1922" s="213"/>
      <c r="V1922" s="213"/>
      <c r="W1922" s="213"/>
      <c r="X1922" s="214"/>
      <c r="Y1922" s="214"/>
      <c r="Z1922" s="214"/>
      <c r="AA1922" s="217"/>
      <c r="AB1922" s="217"/>
      <c r="AC1922" s="217"/>
      <c r="AD1922" s="213"/>
    </row>
    <row r="1923" spans="20:30" x14ac:dyDescent="0.2">
      <c r="T1923" s="212"/>
      <c r="U1923" s="213"/>
      <c r="V1923" s="213"/>
      <c r="W1923" s="213"/>
      <c r="X1923" s="214"/>
      <c r="Y1923" s="214"/>
      <c r="Z1923" s="214"/>
      <c r="AA1923" s="217"/>
      <c r="AB1923" s="217"/>
      <c r="AC1923" s="217"/>
      <c r="AD1923" s="213"/>
    </row>
    <row r="1924" spans="20:30" x14ac:dyDescent="0.2">
      <c r="T1924" s="212"/>
      <c r="U1924" s="213"/>
      <c r="V1924" s="213"/>
      <c r="W1924" s="213"/>
      <c r="X1924" s="214"/>
      <c r="Y1924" s="214"/>
      <c r="Z1924" s="214"/>
      <c r="AA1924" s="217"/>
      <c r="AB1924" s="217"/>
      <c r="AC1924" s="217"/>
      <c r="AD1924" s="213"/>
    </row>
    <row r="1925" spans="20:30" x14ac:dyDescent="0.2">
      <c r="T1925" s="212"/>
      <c r="U1925" s="213"/>
      <c r="V1925" s="213"/>
      <c r="W1925" s="213"/>
      <c r="X1925" s="214"/>
      <c r="Y1925" s="214"/>
      <c r="Z1925" s="214"/>
      <c r="AA1925" s="217"/>
      <c r="AB1925" s="217"/>
      <c r="AC1925" s="217"/>
      <c r="AD1925" s="213"/>
    </row>
    <row r="1926" spans="20:30" x14ac:dyDescent="0.2">
      <c r="T1926" s="212"/>
      <c r="U1926" s="213"/>
      <c r="V1926" s="213"/>
      <c r="W1926" s="213"/>
      <c r="X1926" s="214"/>
      <c r="Y1926" s="214"/>
      <c r="Z1926" s="214"/>
      <c r="AA1926" s="217"/>
      <c r="AB1926" s="217"/>
      <c r="AC1926" s="217"/>
      <c r="AD1926" s="213"/>
    </row>
    <row r="1927" spans="20:30" x14ac:dyDescent="0.2">
      <c r="T1927" s="212"/>
      <c r="U1927" s="213"/>
      <c r="V1927" s="213"/>
      <c r="W1927" s="213"/>
      <c r="X1927" s="214"/>
      <c r="Y1927" s="214"/>
      <c r="Z1927" s="214"/>
      <c r="AA1927" s="217"/>
      <c r="AB1927" s="217"/>
      <c r="AC1927" s="217"/>
      <c r="AD1927" s="213"/>
    </row>
    <row r="1928" spans="20:30" x14ac:dyDescent="0.2">
      <c r="T1928" s="212"/>
      <c r="U1928" s="213"/>
      <c r="V1928" s="213"/>
      <c r="W1928" s="213"/>
      <c r="X1928" s="214"/>
      <c r="Y1928" s="214"/>
      <c r="Z1928" s="214"/>
      <c r="AA1928" s="217"/>
      <c r="AB1928" s="217"/>
      <c r="AC1928" s="217"/>
      <c r="AD1928" s="213"/>
    </row>
    <row r="1929" spans="20:30" x14ac:dyDescent="0.2">
      <c r="T1929" s="212"/>
      <c r="U1929" s="213"/>
      <c r="V1929" s="213"/>
      <c r="W1929" s="213"/>
      <c r="X1929" s="214"/>
      <c r="Y1929" s="214"/>
      <c r="Z1929" s="214"/>
      <c r="AA1929" s="217"/>
      <c r="AB1929" s="217"/>
      <c r="AC1929" s="217"/>
      <c r="AD1929" s="213"/>
    </row>
    <row r="1930" spans="20:30" x14ac:dyDescent="0.2">
      <c r="T1930" s="212"/>
      <c r="U1930" s="213"/>
      <c r="V1930" s="213"/>
      <c r="W1930" s="213"/>
      <c r="X1930" s="214"/>
      <c r="Y1930" s="214"/>
      <c r="Z1930" s="214"/>
      <c r="AA1930" s="217"/>
      <c r="AB1930" s="217"/>
      <c r="AC1930" s="217"/>
      <c r="AD1930" s="213"/>
    </row>
    <row r="1931" spans="20:30" x14ac:dyDescent="0.2">
      <c r="T1931" s="212"/>
      <c r="U1931" s="213"/>
      <c r="V1931" s="213"/>
      <c r="W1931" s="213"/>
      <c r="X1931" s="214"/>
      <c r="Y1931" s="214"/>
      <c r="Z1931" s="214"/>
      <c r="AA1931" s="217"/>
      <c r="AB1931" s="217"/>
      <c r="AC1931" s="217"/>
      <c r="AD1931" s="213"/>
    </row>
    <row r="1932" spans="20:30" x14ac:dyDescent="0.2">
      <c r="T1932" s="212"/>
      <c r="U1932" s="213"/>
      <c r="V1932" s="213"/>
      <c r="W1932" s="213"/>
      <c r="X1932" s="214"/>
      <c r="Y1932" s="214"/>
      <c r="Z1932" s="214"/>
      <c r="AA1932" s="217"/>
      <c r="AB1932" s="217"/>
      <c r="AC1932" s="217"/>
      <c r="AD1932" s="213"/>
    </row>
    <row r="1933" spans="20:30" x14ac:dyDescent="0.2">
      <c r="T1933" s="212"/>
      <c r="U1933" s="213"/>
      <c r="V1933" s="213"/>
      <c r="W1933" s="213"/>
      <c r="X1933" s="214"/>
      <c r="Y1933" s="214"/>
      <c r="Z1933" s="214"/>
      <c r="AA1933" s="217"/>
      <c r="AB1933" s="217"/>
      <c r="AC1933" s="217"/>
      <c r="AD1933" s="213"/>
    </row>
    <row r="1934" spans="20:30" x14ac:dyDescent="0.2">
      <c r="T1934" s="212"/>
      <c r="U1934" s="213"/>
      <c r="V1934" s="213"/>
      <c r="W1934" s="213"/>
      <c r="X1934" s="214"/>
      <c r="Y1934" s="214"/>
      <c r="Z1934" s="214"/>
      <c r="AA1934" s="217"/>
      <c r="AB1934" s="217"/>
      <c r="AC1934" s="217"/>
      <c r="AD1934" s="213"/>
    </row>
    <row r="1935" spans="20:30" x14ac:dyDescent="0.2">
      <c r="T1935" s="212"/>
      <c r="U1935" s="213"/>
      <c r="V1935" s="213"/>
      <c r="W1935" s="213"/>
      <c r="X1935" s="214"/>
      <c r="Y1935" s="214"/>
      <c r="Z1935" s="214"/>
      <c r="AA1935" s="217"/>
      <c r="AB1935" s="217"/>
      <c r="AC1935" s="217"/>
      <c r="AD1935" s="213"/>
    </row>
    <row r="1936" spans="20:30" x14ac:dyDescent="0.2">
      <c r="T1936" s="212"/>
      <c r="U1936" s="213"/>
      <c r="V1936" s="213"/>
      <c r="W1936" s="213"/>
      <c r="X1936" s="214"/>
      <c r="Y1936" s="214"/>
      <c r="Z1936" s="214"/>
      <c r="AA1936" s="217"/>
      <c r="AB1936" s="217"/>
      <c r="AC1936" s="217"/>
      <c r="AD1936" s="213"/>
    </row>
    <row r="1937" spans="20:30" x14ac:dyDescent="0.2">
      <c r="T1937" s="212"/>
      <c r="U1937" s="213"/>
      <c r="V1937" s="213"/>
      <c r="W1937" s="213"/>
      <c r="X1937" s="214"/>
      <c r="Y1937" s="214"/>
      <c r="Z1937" s="214"/>
      <c r="AA1937" s="217"/>
      <c r="AB1937" s="217"/>
      <c r="AC1937" s="217"/>
      <c r="AD1937" s="213"/>
    </row>
    <row r="1938" spans="20:30" x14ac:dyDescent="0.2">
      <c r="T1938" s="212"/>
      <c r="U1938" s="213"/>
      <c r="V1938" s="213"/>
      <c r="W1938" s="213"/>
      <c r="X1938" s="214"/>
      <c r="Y1938" s="214"/>
      <c r="Z1938" s="214"/>
      <c r="AA1938" s="217"/>
      <c r="AB1938" s="217"/>
      <c r="AC1938" s="217"/>
      <c r="AD1938" s="213"/>
    </row>
    <row r="1939" spans="20:30" x14ac:dyDescent="0.2">
      <c r="T1939" s="212"/>
      <c r="U1939" s="213"/>
      <c r="V1939" s="213"/>
      <c r="W1939" s="213"/>
      <c r="X1939" s="214"/>
      <c r="Y1939" s="214"/>
      <c r="Z1939" s="214"/>
      <c r="AA1939" s="217"/>
      <c r="AB1939" s="217"/>
      <c r="AC1939" s="217"/>
      <c r="AD1939" s="213"/>
    </row>
    <row r="1940" spans="20:30" x14ac:dyDescent="0.2">
      <c r="T1940" s="212"/>
      <c r="U1940" s="213"/>
      <c r="V1940" s="213"/>
      <c r="W1940" s="213"/>
      <c r="X1940" s="214"/>
      <c r="Y1940" s="214"/>
      <c r="Z1940" s="214"/>
      <c r="AA1940" s="217"/>
      <c r="AB1940" s="217"/>
      <c r="AC1940" s="217"/>
      <c r="AD1940" s="213"/>
    </row>
    <row r="1941" spans="20:30" x14ac:dyDescent="0.2">
      <c r="T1941" s="212"/>
      <c r="U1941" s="213"/>
      <c r="V1941" s="213"/>
      <c r="W1941" s="213"/>
      <c r="X1941" s="214"/>
      <c r="Y1941" s="214"/>
      <c r="Z1941" s="214"/>
      <c r="AA1941" s="217"/>
      <c r="AB1941" s="217"/>
      <c r="AC1941" s="217"/>
      <c r="AD1941" s="213"/>
    </row>
    <row r="1942" spans="20:30" x14ac:dyDescent="0.2">
      <c r="T1942" s="212"/>
      <c r="U1942" s="213"/>
      <c r="V1942" s="213"/>
      <c r="W1942" s="213"/>
      <c r="X1942" s="214"/>
      <c r="Y1942" s="214"/>
      <c r="Z1942" s="214"/>
      <c r="AA1942" s="217"/>
      <c r="AB1942" s="217"/>
      <c r="AC1942" s="217"/>
      <c r="AD1942" s="213"/>
    </row>
    <row r="1943" spans="20:30" x14ac:dyDescent="0.2">
      <c r="T1943" s="212"/>
      <c r="U1943" s="213"/>
      <c r="V1943" s="213"/>
      <c r="W1943" s="213"/>
      <c r="X1943" s="214"/>
      <c r="Y1943" s="214"/>
      <c r="Z1943" s="214"/>
      <c r="AA1943" s="217"/>
      <c r="AB1943" s="217"/>
      <c r="AC1943" s="217"/>
      <c r="AD1943" s="213"/>
    </row>
    <row r="1944" spans="20:30" x14ac:dyDescent="0.2">
      <c r="T1944" s="212"/>
      <c r="U1944" s="213"/>
      <c r="V1944" s="213"/>
      <c r="W1944" s="213"/>
      <c r="X1944" s="214"/>
      <c r="Y1944" s="214"/>
      <c r="Z1944" s="214"/>
      <c r="AA1944" s="217"/>
      <c r="AB1944" s="217"/>
      <c r="AC1944" s="217"/>
      <c r="AD1944" s="213"/>
    </row>
    <row r="1945" spans="20:30" x14ac:dyDescent="0.2">
      <c r="T1945" s="212"/>
      <c r="U1945" s="213"/>
      <c r="V1945" s="213"/>
      <c r="W1945" s="213"/>
      <c r="X1945" s="214"/>
      <c r="Y1945" s="214"/>
      <c r="Z1945" s="214"/>
      <c r="AA1945" s="217"/>
      <c r="AB1945" s="217"/>
      <c r="AC1945" s="217"/>
      <c r="AD1945" s="213"/>
    </row>
    <row r="1946" spans="20:30" x14ac:dyDescent="0.2">
      <c r="T1946" s="212"/>
      <c r="U1946" s="213"/>
      <c r="V1946" s="213"/>
      <c r="W1946" s="213"/>
      <c r="X1946" s="214"/>
      <c r="Y1946" s="214"/>
      <c r="Z1946" s="214"/>
      <c r="AA1946" s="217"/>
      <c r="AB1946" s="217"/>
      <c r="AC1946" s="217"/>
      <c r="AD1946" s="213"/>
    </row>
    <row r="1947" spans="20:30" x14ac:dyDescent="0.2">
      <c r="T1947" s="212"/>
      <c r="U1947" s="213"/>
      <c r="V1947" s="213"/>
      <c r="W1947" s="213"/>
      <c r="X1947" s="214"/>
      <c r="Y1947" s="214"/>
      <c r="Z1947" s="214"/>
      <c r="AA1947" s="217"/>
      <c r="AB1947" s="217"/>
      <c r="AC1947" s="217"/>
      <c r="AD1947" s="213"/>
    </row>
    <row r="1948" spans="20:30" x14ac:dyDescent="0.2">
      <c r="T1948" s="212"/>
      <c r="U1948" s="213"/>
      <c r="V1948" s="213"/>
      <c r="W1948" s="213"/>
      <c r="X1948" s="214"/>
      <c r="Y1948" s="214"/>
      <c r="Z1948" s="214"/>
      <c r="AA1948" s="217"/>
      <c r="AB1948" s="217"/>
      <c r="AC1948" s="217"/>
      <c r="AD1948" s="213"/>
    </row>
    <row r="1949" spans="20:30" x14ac:dyDescent="0.2">
      <c r="T1949" s="212"/>
      <c r="U1949" s="213"/>
      <c r="V1949" s="213"/>
      <c r="W1949" s="213"/>
      <c r="X1949" s="214"/>
      <c r="Y1949" s="214"/>
      <c r="Z1949" s="214"/>
      <c r="AA1949" s="217"/>
      <c r="AB1949" s="217"/>
      <c r="AC1949" s="217"/>
      <c r="AD1949" s="213"/>
    </row>
    <row r="1950" spans="20:30" x14ac:dyDescent="0.2">
      <c r="T1950" s="212"/>
      <c r="U1950" s="213"/>
      <c r="V1950" s="213"/>
      <c r="W1950" s="213"/>
      <c r="X1950" s="214"/>
      <c r="Y1950" s="214"/>
      <c r="Z1950" s="214"/>
      <c r="AA1950" s="217"/>
      <c r="AB1950" s="217"/>
      <c r="AC1950" s="217"/>
      <c r="AD1950" s="213"/>
    </row>
    <row r="1951" spans="20:30" x14ac:dyDescent="0.2">
      <c r="T1951" s="212"/>
      <c r="U1951" s="213"/>
      <c r="V1951" s="213"/>
      <c r="W1951" s="213"/>
      <c r="X1951" s="214"/>
      <c r="Y1951" s="214"/>
      <c r="Z1951" s="214"/>
      <c r="AA1951" s="217"/>
      <c r="AB1951" s="217"/>
      <c r="AC1951" s="217"/>
      <c r="AD1951" s="213"/>
    </row>
    <row r="1952" spans="20:30" x14ac:dyDescent="0.2">
      <c r="T1952" s="212"/>
      <c r="U1952" s="213"/>
      <c r="V1952" s="213"/>
      <c r="W1952" s="213"/>
      <c r="X1952" s="214"/>
      <c r="Y1952" s="214"/>
      <c r="Z1952" s="214"/>
      <c r="AA1952" s="217"/>
      <c r="AB1952" s="217"/>
      <c r="AC1952" s="217"/>
      <c r="AD1952" s="213"/>
    </row>
    <row r="1953" spans="20:30" x14ac:dyDescent="0.2">
      <c r="T1953" s="212"/>
      <c r="U1953" s="213"/>
      <c r="V1953" s="213"/>
      <c r="W1953" s="213"/>
      <c r="X1953" s="214"/>
      <c r="Y1953" s="214"/>
      <c r="Z1953" s="214"/>
      <c r="AA1953" s="217"/>
      <c r="AB1953" s="217"/>
      <c r="AC1953" s="217"/>
      <c r="AD1953" s="213"/>
    </row>
    <row r="1954" spans="20:30" x14ac:dyDescent="0.2">
      <c r="T1954" s="212"/>
      <c r="U1954" s="213"/>
      <c r="V1954" s="213"/>
      <c r="W1954" s="213"/>
      <c r="X1954" s="214"/>
      <c r="Y1954" s="214"/>
      <c r="Z1954" s="214"/>
      <c r="AA1954" s="217"/>
      <c r="AB1954" s="217"/>
      <c r="AC1954" s="217"/>
      <c r="AD1954" s="213"/>
    </row>
    <row r="1955" spans="20:30" x14ac:dyDescent="0.2">
      <c r="T1955" s="212"/>
      <c r="U1955" s="213"/>
      <c r="V1955" s="213"/>
      <c r="W1955" s="213"/>
      <c r="X1955" s="214"/>
      <c r="Y1955" s="214"/>
      <c r="Z1955" s="214"/>
      <c r="AA1955" s="217"/>
      <c r="AB1955" s="217"/>
      <c r="AC1955" s="217"/>
      <c r="AD1955" s="213"/>
    </row>
    <row r="1956" spans="20:30" x14ac:dyDescent="0.2">
      <c r="T1956" s="212"/>
      <c r="U1956" s="213"/>
      <c r="V1956" s="213"/>
      <c r="W1956" s="213"/>
      <c r="X1956" s="214"/>
      <c r="Y1956" s="214"/>
      <c r="Z1956" s="214"/>
      <c r="AA1956" s="217"/>
      <c r="AB1956" s="217"/>
      <c r="AC1956" s="217"/>
      <c r="AD1956" s="213"/>
    </row>
    <row r="1957" spans="20:30" x14ac:dyDescent="0.2">
      <c r="T1957" s="212"/>
      <c r="U1957" s="213"/>
      <c r="V1957" s="213"/>
      <c r="W1957" s="213"/>
      <c r="X1957" s="214"/>
      <c r="Y1957" s="214"/>
      <c r="Z1957" s="214"/>
      <c r="AA1957" s="217"/>
      <c r="AB1957" s="217"/>
      <c r="AC1957" s="217"/>
      <c r="AD1957" s="213"/>
    </row>
    <row r="1958" spans="20:30" x14ac:dyDescent="0.2">
      <c r="T1958" s="212"/>
      <c r="U1958" s="213"/>
      <c r="V1958" s="213"/>
      <c r="W1958" s="213"/>
      <c r="X1958" s="214"/>
      <c r="Y1958" s="214"/>
      <c r="Z1958" s="214"/>
      <c r="AA1958" s="217"/>
      <c r="AB1958" s="217"/>
      <c r="AC1958" s="217"/>
      <c r="AD1958" s="213"/>
    </row>
    <row r="1959" spans="20:30" x14ac:dyDescent="0.2">
      <c r="T1959" s="212"/>
      <c r="U1959" s="213"/>
      <c r="V1959" s="213"/>
      <c r="W1959" s="213"/>
      <c r="X1959" s="214"/>
      <c r="Y1959" s="214"/>
      <c r="Z1959" s="214"/>
      <c r="AA1959" s="217"/>
      <c r="AB1959" s="217"/>
      <c r="AC1959" s="217"/>
      <c r="AD1959" s="213"/>
    </row>
    <row r="1960" spans="20:30" x14ac:dyDescent="0.2">
      <c r="T1960" s="212"/>
      <c r="U1960" s="213"/>
      <c r="V1960" s="213"/>
      <c r="W1960" s="213"/>
      <c r="X1960" s="214"/>
      <c r="Y1960" s="214"/>
      <c r="Z1960" s="214"/>
      <c r="AA1960" s="217"/>
      <c r="AB1960" s="217"/>
      <c r="AC1960" s="217"/>
      <c r="AD1960" s="213"/>
    </row>
    <row r="1961" spans="20:30" x14ac:dyDescent="0.2">
      <c r="T1961" s="212"/>
      <c r="U1961" s="213"/>
      <c r="V1961" s="213"/>
      <c r="W1961" s="213"/>
      <c r="X1961" s="214"/>
      <c r="Y1961" s="214"/>
      <c r="Z1961" s="214"/>
      <c r="AA1961" s="217"/>
      <c r="AB1961" s="217"/>
      <c r="AC1961" s="217"/>
      <c r="AD1961" s="213"/>
    </row>
    <row r="1962" spans="20:30" x14ac:dyDescent="0.2">
      <c r="T1962" s="212"/>
      <c r="U1962" s="213"/>
      <c r="V1962" s="213"/>
      <c r="W1962" s="213"/>
      <c r="X1962" s="214"/>
      <c r="Y1962" s="214"/>
      <c r="Z1962" s="214"/>
      <c r="AA1962" s="217"/>
      <c r="AB1962" s="217"/>
      <c r="AC1962" s="217"/>
      <c r="AD1962" s="213"/>
    </row>
    <row r="1963" spans="20:30" x14ac:dyDescent="0.2">
      <c r="T1963" s="212"/>
      <c r="U1963" s="213"/>
      <c r="V1963" s="213"/>
      <c r="W1963" s="213"/>
      <c r="X1963" s="214"/>
      <c r="Y1963" s="214"/>
      <c r="Z1963" s="214"/>
      <c r="AA1963" s="217"/>
      <c r="AB1963" s="217"/>
      <c r="AC1963" s="217"/>
      <c r="AD1963" s="213"/>
    </row>
    <row r="1964" spans="20:30" x14ac:dyDescent="0.2">
      <c r="T1964" s="212"/>
      <c r="U1964" s="213"/>
      <c r="V1964" s="213"/>
      <c r="W1964" s="213"/>
      <c r="X1964" s="214"/>
      <c r="Y1964" s="214"/>
      <c r="Z1964" s="214"/>
      <c r="AA1964" s="217"/>
      <c r="AB1964" s="217"/>
      <c r="AC1964" s="217"/>
      <c r="AD1964" s="213"/>
    </row>
    <row r="1965" spans="20:30" x14ac:dyDescent="0.2">
      <c r="T1965" s="212"/>
      <c r="U1965" s="213"/>
      <c r="V1965" s="213"/>
      <c r="W1965" s="213"/>
      <c r="X1965" s="214"/>
      <c r="Y1965" s="214"/>
      <c r="Z1965" s="214"/>
      <c r="AA1965" s="217"/>
      <c r="AB1965" s="217"/>
      <c r="AC1965" s="217"/>
      <c r="AD1965" s="213"/>
    </row>
    <row r="1966" spans="20:30" x14ac:dyDescent="0.2">
      <c r="T1966" s="212"/>
      <c r="U1966" s="213"/>
      <c r="V1966" s="213"/>
      <c r="W1966" s="213"/>
      <c r="X1966" s="214"/>
      <c r="Y1966" s="214"/>
      <c r="Z1966" s="214"/>
      <c r="AA1966" s="217"/>
      <c r="AB1966" s="217"/>
      <c r="AC1966" s="217"/>
      <c r="AD1966" s="213"/>
    </row>
    <row r="1967" spans="20:30" x14ac:dyDescent="0.2">
      <c r="T1967" s="212"/>
      <c r="U1967" s="213"/>
      <c r="V1967" s="213"/>
      <c r="W1967" s="213"/>
      <c r="X1967" s="214"/>
      <c r="Y1967" s="214"/>
      <c r="Z1967" s="214"/>
      <c r="AA1967" s="217"/>
      <c r="AB1967" s="217"/>
      <c r="AC1967" s="217"/>
      <c r="AD1967" s="213"/>
    </row>
    <row r="1968" spans="20:30" x14ac:dyDescent="0.2">
      <c r="T1968" s="212"/>
      <c r="U1968" s="213"/>
      <c r="V1968" s="213"/>
      <c r="W1968" s="213"/>
      <c r="X1968" s="214"/>
      <c r="Y1968" s="214"/>
      <c r="Z1968" s="214"/>
      <c r="AA1968" s="217"/>
      <c r="AB1968" s="217"/>
      <c r="AC1968" s="217"/>
      <c r="AD1968" s="213"/>
    </row>
    <row r="1969" spans="20:30" x14ac:dyDescent="0.2">
      <c r="T1969" s="212"/>
      <c r="U1969" s="213"/>
      <c r="V1969" s="213"/>
      <c r="W1969" s="213"/>
      <c r="X1969" s="214"/>
      <c r="Y1969" s="214"/>
      <c r="Z1969" s="214"/>
      <c r="AA1969" s="217"/>
      <c r="AB1969" s="217"/>
      <c r="AC1969" s="217"/>
      <c r="AD1969" s="213"/>
    </row>
    <row r="1970" spans="20:30" x14ac:dyDescent="0.2">
      <c r="T1970" s="212"/>
      <c r="U1970" s="213"/>
      <c r="V1970" s="213"/>
      <c r="W1970" s="213"/>
      <c r="X1970" s="214"/>
      <c r="Y1970" s="214"/>
      <c r="Z1970" s="214"/>
      <c r="AA1970" s="217"/>
      <c r="AB1970" s="217"/>
      <c r="AC1970" s="217"/>
      <c r="AD1970" s="213"/>
    </row>
    <row r="1971" spans="20:30" x14ac:dyDescent="0.2">
      <c r="T1971" s="212"/>
      <c r="U1971" s="213"/>
      <c r="V1971" s="213"/>
      <c r="W1971" s="213"/>
      <c r="X1971" s="214"/>
      <c r="Y1971" s="214"/>
      <c r="Z1971" s="214"/>
      <c r="AA1971" s="217"/>
      <c r="AB1971" s="217"/>
      <c r="AC1971" s="217"/>
      <c r="AD1971" s="213"/>
    </row>
    <row r="1972" spans="20:30" x14ac:dyDescent="0.2">
      <c r="T1972" s="212"/>
      <c r="U1972" s="213"/>
      <c r="V1972" s="213"/>
      <c r="W1972" s="213"/>
      <c r="X1972" s="214"/>
      <c r="Y1972" s="214"/>
      <c r="Z1972" s="214"/>
      <c r="AA1972" s="217"/>
      <c r="AB1972" s="217"/>
      <c r="AC1972" s="217"/>
      <c r="AD1972" s="213"/>
    </row>
    <row r="1973" spans="20:30" x14ac:dyDescent="0.2">
      <c r="T1973" s="212"/>
      <c r="U1973" s="213"/>
      <c r="V1973" s="213"/>
      <c r="W1973" s="213"/>
      <c r="X1973" s="214"/>
      <c r="Y1973" s="214"/>
      <c r="Z1973" s="214"/>
      <c r="AA1973" s="217"/>
      <c r="AB1973" s="217"/>
      <c r="AC1973" s="217"/>
      <c r="AD1973" s="213"/>
    </row>
    <row r="1974" spans="20:30" x14ac:dyDescent="0.2">
      <c r="T1974" s="212"/>
      <c r="U1974" s="213"/>
      <c r="V1974" s="213"/>
      <c r="W1974" s="213"/>
      <c r="X1974" s="214"/>
      <c r="Y1974" s="214"/>
      <c r="Z1974" s="214"/>
      <c r="AA1974" s="217"/>
      <c r="AB1974" s="217"/>
      <c r="AC1974" s="217"/>
      <c r="AD1974" s="213"/>
    </row>
    <row r="1975" spans="20:30" x14ac:dyDescent="0.2">
      <c r="T1975" s="212"/>
      <c r="U1975" s="213"/>
      <c r="V1975" s="213"/>
      <c r="W1975" s="213"/>
      <c r="X1975" s="214"/>
      <c r="Y1975" s="214"/>
      <c r="Z1975" s="214"/>
      <c r="AA1975" s="217"/>
      <c r="AB1975" s="217"/>
      <c r="AC1975" s="217"/>
      <c r="AD1975" s="213"/>
    </row>
    <row r="1976" spans="20:30" x14ac:dyDescent="0.2">
      <c r="T1976" s="212"/>
      <c r="U1976" s="213"/>
      <c r="V1976" s="213"/>
      <c r="W1976" s="213"/>
      <c r="X1976" s="214"/>
      <c r="Y1976" s="214"/>
      <c r="Z1976" s="214"/>
      <c r="AA1976" s="217"/>
      <c r="AB1976" s="217"/>
      <c r="AC1976" s="217"/>
      <c r="AD1976" s="213"/>
    </row>
    <row r="1977" spans="20:30" x14ac:dyDescent="0.2">
      <c r="T1977" s="212"/>
      <c r="U1977" s="213"/>
      <c r="V1977" s="213"/>
      <c r="W1977" s="213"/>
      <c r="X1977" s="214"/>
      <c r="Y1977" s="214"/>
      <c r="Z1977" s="214"/>
      <c r="AA1977" s="217"/>
      <c r="AB1977" s="217"/>
      <c r="AC1977" s="217"/>
      <c r="AD1977" s="213"/>
    </row>
    <row r="1978" spans="20:30" x14ac:dyDescent="0.2">
      <c r="T1978" s="212"/>
      <c r="U1978" s="213"/>
      <c r="V1978" s="213"/>
      <c r="W1978" s="213"/>
      <c r="X1978" s="214"/>
      <c r="Y1978" s="214"/>
      <c r="Z1978" s="214"/>
      <c r="AA1978" s="217"/>
      <c r="AB1978" s="217"/>
      <c r="AC1978" s="217"/>
      <c r="AD1978" s="213"/>
    </row>
    <row r="1979" spans="20:30" x14ac:dyDescent="0.2">
      <c r="T1979" s="212"/>
      <c r="U1979" s="213"/>
      <c r="V1979" s="213"/>
      <c r="W1979" s="213"/>
      <c r="X1979" s="214"/>
      <c r="Y1979" s="214"/>
      <c r="Z1979" s="214"/>
      <c r="AA1979" s="217"/>
      <c r="AB1979" s="217"/>
      <c r="AC1979" s="217"/>
      <c r="AD1979" s="213"/>
    </row>
    <row r="1980" spans="20:30" x14ac:dyDescent="0.2">
      <c r="T1980" s="212"/>
      <c r="U1980" s="213"/>
      <c r="V1980" s="213"/>
      <c r="W1980" s="213"/>
      <c r="X1980" s="214"/>
      <c r="Y1980" s="214"/>
      <c r="Z1980" s="214"/>
      <c r="AA1980" s="217"/>
      <c r="AB1980" s="217"/>
      <c r="AC1980" s="217"/>
      <c r="AD1980" s="213"/>
    </row>
    <row r="1981" spans="20:30" x14ac:dyDescent="0.2">
      <c r="T1981" s="212"/>
      <c r="U1981" s="213"/>
      <c r="V1981" s="213"/>
      <c r="W1981" s="213"/>
      <c r="X1981" s="214"/>
      <c r="Y1981" s="214"/>
      <c r="Z1981" s="214"/>
      <c r="AA1981" s="217"/>
      <c r="AB1981" s="217"/>
      <c r="AC1981" s="217"/>
      <c r="AD1981" s="213"/>
    </row>
    <row r="1982" spans="20:30" x14ac:dyDescent="0.2">
      <c r="T1982" s="212"/>
      <c r="U1982" s="213"/>
      <c r="V1982" s="213"/>
      <c r="W1982" s="213"/>
      <c r="X1982" s="214"/>
      <c r="Y1982" s="214"/>
      <c r="Z1982" s="214"/>
      <c r="AA1982" s="217"/>
      <c r="AB1982" s="217"/>
      <c r="AC1982" s="217"/>
      <c r="AD1982" s="213"/>
    </row>
    <row r="1983" spans="20:30" x14ac:dyDescent="0.2">
      <c r="T1983" s="212"/>
      <c r="U1983" s="213"/>
      <c r="V1983" s="213"/>
      <c r="W1983" s="213"/>
      <c r="X1983" s="214"/>
      <c r="Y1983" s="214"/>
      <c r="Z1983" s="214"/>
      <c r="AA1983" s="217"/>
      <c r="AB1983" s="217"/>
      <c r="AC1983" s="217"/>
      <c r="AD1983" s="213"/>
    </row>
    <row r="1984" spans="20:30" x14ac:dyDescent="0.2">
      <c r="T1984" s="212"/>
      <c r="U1984" s="213"/>
      <c r="V1984" s="213"/>
      <c r="W1984" s="213"/>
      <c r="X1984" s="214"/>
      <c r="Y1984" s="214"/>
      <c r="Z1984" s="214"/>
      <c r="AA1984" s="217"/>
      <c r="AB1984" s="217"/>
      <c r="AC1984" s="217"/>
      <c r="AD1984" s="213"/>
    </row>
    <row r="1985" spans="20:30" x14ac:dyDescent="0.2">
      <c r="T1985" s="212"/>
      <c r="U1985" s="213"/>
      <c r="V1985" s="213"/>
      <c r="W1985" s="213"/>
      <c r="X1985" s="214"/>
      <c r="Y1985" s="214"/>
      <c r="Z1985" s="214"/>
      <c r="AA1985" s="217"/>
      <c r="AB1985" s="217"/>
      <c r="AC1985" s="217"/>
      <c r="AD1985" s="213"/>
    </row>
    <row r="1986" spans="20:30" x14ac:dyDescent="0.2">
      <c r="T1986" s="212"/>
      <c r="U1986" s="213"/>
      <c r="V1986" s="213"/>
      <c r="W1986" s="213"/>
      <c r="X1986" s="214"/>
      <c r="Y1986" s="214"/>
      <c r="Z1986" s="214"/>
      <c r="AA1986" s="217"/>
      <c r="AB1986" s="217"/>
      <c r="AC1986" s="217"/>
      <c r="AD1986" s="213"/>
    </row>
    <row r="1987" spans="20:30" x14ac:dyDescent="0.2">
      <c r="T1987" s="212"/>
      <c r="U1987" s="213"/>
      <c r="V1987" s="213"/>
      <c r="W1987" s="213"/>
      <c r="X1987" s="214"/>
      <c r="Y1987" s="214"/>
      <c r="Z1987" s="214"/>
      <c r="AA1987" s="217"/>
      <c r="AB1987" s="217"/>
      <c r="AC1987" s="217"/>
      <c r="AD1987" s="213"/>
    </row>
    <row r="1988" spans="20:30" x14ac:dyDescent="0.2">
      <c r="T1988" s="212"/>
      <c r="U1988" s="213"/>
      <c r="V1988" s="213"/>
      <c r="W1988" s="213"/>
      <c r="X1988" s="214"/>
      <c r="Y1988" s="214"/>
      <c r="Z1988" s="214"/>
      <c r="AA1988" s="217"/>
      <c r="AB1988" s="217"/>
      <c r="AC1988" s="217"/>
      <c r="AD1988" s="213"/>
    </row>
    <row r="1989" spans="20:30" x14ac:dyDescent="0.2">
      <c r="T1989" s="212"/>
      <c r="U1989" s="213"/>
      <c r="V1989" s="213"/>
      <c r="W1989" s="213"/>
      <c r="X1989" s="214"/>
      <c r="Y1989" s="214"/>
      <c r="Z1989" s="214"/>
      <c r="AA1989" s="217"/>
      <c r="AB1989" s="217"/>
      <c r="AC1989" s="217"/>
      <c r="AD1989" s="213"/>
    </row>
    <row r="1990" spans="20:30" x14ac:dyDescent="0.2">
      <c r="T1990" s="212"/>
      <c r="U1990" s="213"/>
      <c r="V1990" s="213"/>
      <c r="W1990" s="213"/>
      <c r="X1990" s="214"/>
      <c r="Y1990" s="214"/>
      <c r="Z1990" s="214"/>
      <c r="AA1990" s="217"/>
      <c r="AB1990" s="217"/>
      <c r="AC1990" s="217"/>
      <c r="AD1990" s="213"/>
    </row>
    <row r="1991" spans="20:30" x14ac:dyDescent="0.2">
      <c r="T1991" s="212"/>
      <c r="U1991" s="213"/>
      <c r="V1991" s="213"/>
      <c r="W1991" s="213"/>
      <c r="X1991" s="214"/>
      <c r="Y1991" s="214"/>
      <c r="Z1991" s="214"/>
      <c r="AA1991" s="217"/>
      <c r="AB1991" s="217"/>
      <c r="AC1991" s="217"/>
      <c r="AD1991" s="213"/>
    </row>
    <row r="1992" spans="20:30" x14ac:dyDescent="0.2">
      <c r="T1992" s="212"/>
      <c r="U1992" s="213"/>
      <c r="V1992" s="213"/>
      <c r="W1992" s="213"/>
      <c r="X1992" s="214"/>
      <c r="Y1992" s="214"/>
      <c r="Z1992" s="214"/>
      <c r="AA1992" s="217"/>
      <c r="AB1992" s="217"/>
      <c r="AC1992" s="217"/>
      <c r="AD1992" s="213"/>
    </row>
    <row r="1993" spans="20:30" x14ac:dyDescent="0.2">
      <c r="T1993" s="212"/>
      <c r="U1993" s="213"/>
      <c r="V1993" s="213"/>
      <c r="W1993" s="213"/>
      <c r="X1993" s="214"/>
      <c r="Y1993" s="214"/>
      <c r="Z1993" s="214"/>
      <c r="AA1993" s="217"/>
      <c r="AB1993" s="217"/>
      <c r="AC1993" s="217"/>
      <c r="AD1993" s="213"/>
    </row>
    <row r="1994" spans="20:30" x14ac:dyDescent="0.2">
      <c r="T1994" s="212"/>
      <c r="U1994" s="213"/>
      <c r="V1994" s="213"/>
      <c r="W1994" s="213"/>
      <c r="X1994" s="214"/>
      <c r="Y1994" s="214"/>
      <c r="Z1994" s="214"/>
      <c r="AA1994" s="217"/>
      <c r="AB1994" s="217"/>
      <c r="AC1994" s="217"/>
      <c r="AD1994" s="213"/>
    </row>
    <row r="1995" spans="20:30" x14ac:dyDescent="0.2">
      <c r="T1995" s="212"/>
      <c r="U1995" s="213"/>
      <c r="V1995" s="213"/>
      <c r="W1995" s="213"/>
      <c r="X1995" s="214"/>
      <c r="Y1995" s="214"/>
      <c r="Z1995" s="214"/>
      <c r="AA1995" s="217"/>
      <c r="AB1995" s="217"/>
      <c r="AC1995" s="217"/>
      <c r="AD1995" s="213"/>
    </row>
    <row r="1996" spans="20:30" x14ac:dyDescent="0.2">
      <c r="T1996" s="212"/>
      <c r="U1996" s="213"/>
      <c r="V1996" s="213"/>
      <c r="W1996" s="213"/>
      <c r="X1996" s="214"/>
      <c r="Y1996" s="214"/>
      <c r="Z1996" s="214"/>
      <c r="AA1996" s="217"/>
      <c r="AB1996" s="217"/>
      <c r="AC1996" s="217"/>
      <c r="AD1996" s="213"/>
    </row>
    <row r="1997" spans="20:30" x14ac:dyDescent="0.2">
      <c r="T1997" s="212"/>
      <c r="U1997" s="213"/>
      <c r="V1997" s="213"/>
      <c r="W1997" s="213"/>
      <c r="X1997" s="214"/>
      <c r="Y1997" s="214"/>
      <c r="Z1997" s="214"/>
      <c r="AA1997" s="217"/>
      <c r="AB1997" s="217"/>
      <c r="AC1997" s="217"/>
      <c r="AD1997" s="213"/>
    </row>
    <row r="1998" spans="20:30" x14ac:dyDescent="0.2">
      <c r="T1998" s="212"/>
      <c r="U1998" s="213"/>
      <c r="V1998" s="213"/>
      <c r="W1998" s="213"/>
      <c r="X1998" s="214"/>
      <c r="Y1998" s="214"/>
      <c r="Z1998" s="214"/>
      <c r="AA1998" s="217"/>
      <c r="AB1998" s="217"/>
      <c r="AC1998" s="217"/>
      <c r="AD1998" s="213"/>
    </row>
    <row r="1999" spans="20:30" x14ac:dyDescent="0.2">
      <c r="T1999" s="212"/>
      <c r="U1999" s="213"/>
      <c r="V1999" s="213"/>
      <c r="W1999" s="213"/>
      <c r="X1999" s="214"/>
      <c r="Y1999" s="214"/>
      <c r="Z1999" s="214"/>
      <c r="AA1999" s="217"/>
      <c r="AB1999" s="217"/>
      <c r="AC1999" s="217"/>
      <c r="AD1999" s="213"/>
    </row>
    <row r="2000" spans="20:30" x14ac:dyDescent="0.2">
      <c r="T2000" s="212"/>
      <c r="U2000" s="213"/>
      <c r="V2000" s="213"/>
      <c r="W2000" s="213"/>
      <c r="X2000" s="214"/>
      <c r="Y2000" s="214"/>
      <c r="Z2000" s="214"/>
      <c r="AA2000" s="217"/>
      <c r="AB2000" s="217"/>
      <c r="AC2000" s="217"/>
      <c r="AD2000" s="213"/>
    </row>
    <row r="2001" spans="20:30" x14ac:dyDescent="0.2">
      <c r="T2001" s="212"/>
      <c r="U2001" s="213"/>
      <c r="V2001" s="213"/>
      <c r="W2001" s="213"/>
      <c r="X2001" s="214"/>
      <c r="Y2001" s="214"/>
      <c r="Z2001" s="214"/>
      <c r="AA2001" s="217"/>
      <c r="AB2001" s="217"/>
      <c r="AC2001" s="217"/>
      <c r="AD2001" s="213"/>
    </row>
    <row r="2002" spans="20:30" x14ac:dyDescent="0.2">
      <c r="T2002" s="212"/>
      <c r="U2002" s="213"/>
      <c r="V2002" s="213"/>
      <c r="W2002" s="213"/>
      <c r="X2002" s="214"/>
      <c r="Y2002" s="214"/>
      <c r="Z2002" s="214"/>
      <c r="AA2002" s="217"/>
      <c r="AB2002" s="217"/>
      <c r="AC2002" s="217"/>
      <c r="AD2002" s="213"/>
    </row>
    <row r="2003" spans="20:30" x14ac:dyDescent="0.2">
      <c r="T2003" s="212"/>
      <c r="U2003" s="213"/>
      <c r="V2003" s="213"/>
      <c r="W2003" s="213"/>
      <c r="X2003" s="214"/>
      <c r="Y2003" s="214"/>
      <c r="Z2003" s="214"/>
      <c r="AA2003" s="217"/>
      <c r="AB2003" s="217"/>
      <c r="AC2003" s="217"/>
      <c r="AD2003" s="213"/>
    </row>
    <row r="2004" spans="20:30" x14ac:dyDescent="0.2">
      <c r="T2004" s="212"/>
      <c r="U2004" s="213"/>
      <c r="V2004" s="213"/>
      <c r="W2004" s="213"/>
      <c r="X2004" s="214"/>
      <c r="Y2004" s="214"/>
      <c r="Z2004" s="214"/>
      <c r="AA2004" s="217"/>
      <c r="AB2004" s="217"/>
      <c r="AC2004" s="217"/>
      <c r="AD2004" s="213"/>
    </row>
    <row r="2005" spans="20:30" x14ac:dyDescent="0.2">
      <c r="T2005" s="212"/>
      <c r="U2005" s="213"/>
      <c r="V2005" s="213"/>
      <c r="W2005" s="213"/>
      <c r="X2005" s="214"/>
      <c r="Y2005" s="214"/>
      <c r="Z2005" s="214"/>
      <c r="AA2005" s="217"/>
      <c r="AB2005" s="217"/>
      <c r="AC2005" s="217"/>
      <c r="AD2005" s="213"/>
    </row>
    <row r="2006" spans="20:30" x14ac:dyDescent="0.2">
      <c r="T2006" s="212"/>
      <c r="U2006" s="213"/>
      <c r="V2006" s="213"/>
      <c r="W2006" s="213"/>
      <c r="X2006" s="214"/>
      <c r="Y2006" s="214"/>
      <c r="Z2006" s="214"/>
      <c r="AA2006" s="217"/>
      <c r="AB2006" s="217"/>
      <c r="AC2006" s="217"/>
      <c r="AD2006" s="213"/>
    </row>
    <row r="2007" spans="20:30" x14ac:dyDescent="0.2">
      <c r="T2007" s="212"/>
      <c r="U2007" s="213"/>
      <c r="V2007" s="213"/>
      <c r="W2007" s="213"/>
      <c r="X2007" s="214"/>
      <c r="Y2007" s="214"/>
      <c r="Z2007" s="214"/>
      <c r="AA2007" s="217"/>
      <c r="AB2007" s="217"/>
      <c r="AC2007" s="217"/>
      <c r="AD2007" s="213"/>
    </row>
    <row r="2008" spans="20:30" x14ac:dyDescent="0.2">
      <c r="T2008" s="212"/>
      <c r="U2008" s="213"/>
      <c r="V2008" s="213"/>
      <c r="W2008" s="213"/>
      <c r="X2008" s="214"/>
      <c r="Y2008" s="214"/>
      <c r="Z2008" s="214"/>
      <c r="AA2008" s="217"/>
      <c r="AB2008" s="217"/>
      <c r="AC2008" s="217"/>
      <c r="AD2008" s="213"/>
    </row>
    <row r="2009" spans="20:30" x14ac:dyDescent="0.2">
      <c r="T2009" s="212"/>
      <c r="U2009" s="213"/>
      <c r="V2009" s="213"/>
      <c r="W2009" s="213"/>
      <c r="X2009" s="214"/>
      <c r="Y2009" s="214"/>
      <c r="Z2009" s="214"/>
      <c r="AA2009" s="217"/>
      <c r="AB2009" s="217"/>
      <c r="AC2009" s="217"/>
      <c r="AD2009" s="213"/>
    </row>
    <row r="2010" spans="20:30" x14ac:dyDescent="0.2">
      <c r="T2010" s="212"/>
      <c r="U2010" s="213"/>
      <c r="V2010" s="213"/>
      <c r="W2010" s="213"/>
      <c r="X2010" s="214"/>
      <c r="Y2010" s="214"/>
      <c r="Z2010" s="214"/>
      <c r="AA2010" s="217"/>
      <c r="AB2010" s="217"/>
      <c r="AC2010" s="217"/>
      <c r="AD2010" s="213"/>
    </row>
    <row r="2011" spans="20:30" x14ac:dyDescent="0.2">
      <c r="T2011" s="212"/>
      <c r="U2011" s="213"/>
      <c r="V2011" s="213"/>
      <c r="W2011" s="213"/>
      <c r="X2011" s="214"/>
      <c r="Y2011" s="214"/>
      <c r="Z2011" s="214"/>
      <c r="AA2011" s="217"/>
      <c r="AB2011" s="217"/>
      <c r="AC2011" s="217"/>
      <c r="AD2011" s="213"/>
    </row>
    <row r="2012" spans="20:30" x14ac:dyDescent="0.2">
      <c r="T2012" s="212"/>
      <c r="U2012" s="213"/>
      <c r="V2012" s="213"/>
      <c r="W2012" s="213"/>
      <c r="X2012" s="214"/>
      <c r="Y2012" s="214"/>
      <c r="Z2012" s="214"/>
      <c r="AA2012" s="217"/>
      <c r="AB2012" s="217"/>
      <c r="AC2012" s="217"/>
      <c r="AD2012" s="213"/>
    </row>
    <row r="2013" spans="20:30" x14ac:dyDescent="0.2">
      <c r="T2013" s="212"/>
      <c r="U2013" s="213"/>
      <c r="V2013" s="213"/>
      <c r="W2013" s="213"/>
      <c r="X2013" s="214"/>
      <c r="Y2013" s="214"/>
      <c r="Z2013" s="214"/>
      <c r="AA2013" s="217"/>
      <c r="AB2013" s="217"/>
      <c r="AC2013" s="217"/>
      <c r="AD2013" s="213"/>
    </row>
    <row r="2014" spans="20:30" x14ac:dyDescent="0.2">
      <c r="T2014" s="212"/>
      <c r="U2014" s="213"/>
      <c r="V2014" s="213"/>
      <c r="W2014" s="213"/>
      <c r="X2014" s="214"/>
      <c r="Y2014" s="214"/>
      <c r="Z2014" s="214"/>
      <c r="AA2014" s="217"/>
      <c r="AB2014" s="217"/>
      <c r="AC2014" s="217"/>
      <c r="AD2014" s="213"/>
    </row>
    <row r="2015" spans="20:30" x14ac:dyDescent="0.2">
      <c r="T2015" s="212"/>
      <c r="U2015" s="213"/>
      <c r="V2015" s="213"/>
      <c r="W2015" s="213"/>
      <c r="X2015" s="214"/>
      <c r="Y2015" s="214"/>
      <c r="Z2015" s="214"/>
      <c r="AA2015" s="217"/>
      <c r="AB2015" s="217"/>
      <c r="AC2015" s="217"/>
      <c r="AD2015" s="213"/>
    </row>
    <row r="2016" spans="20:30" x14ac:dyDescent="0.2">
      <c r="T2016" s="212"/>
      <c r="U2016" s="213"/>
      <c r="V2016" s="213"/>
      <c r="W2016" s="213"/>
      <c r="X2016" s="214"/>
      <c r="Y2016" s="214"/>
      <c r="Z2016" s="214"/>
      <c r="AA2016" s="217"/>
      <c r="AB2016" s="217"/>
      <c r="AC2016" s="217"/>
      <c r="AD2016" s="213"/>
    </row>
    <row r="2017" spans="20:30" x14ac:dyDescent="0.2">
      <c r="T2017" s="212"/>
      <c r="U2017" s="213"/>
      <c r="V2017" s="213"/>
      <c r="W2017" s="213"/>
      <c r="X2017" s="214"/>
      <c r="Y2017" s="214"/>
      <c r="Z2017" s="214"/>
      <c r="AA2017" s="217"/>
      <c r="AB2017" s="217"/>
      <c r="AC2017" s="217"/>
      <c r="AD2017" s="213"/>
    </row>
    <row r="2018" spans="20:30" x14ac:dyDescent="0.2">
      <c r="T2018" s="212"/>
      <c r="U2018" s="213"/>
      <c r="V2018" s="213"/>
      <c r="W2018" s="213"/>
      <c r="X2018" s="214"/>
      <c r="Y2018" s="214"/>
      <c r="Z2018" s="214"/>
      <c r="AA2018" s="217"/>
      <c r="AB2018" s="217"/>
      <c r="AC2018" s="217"/>
      <c r="AD2018" s="213"/>
    </row>
    <row r="2019" spans="20:30" x14ac:dyDescent="0.2">
      <c r="T2019" s="212"/>
      <c r="U2019" s="213"/>
      <c r="V2019" s="213"/>
      <c r="W2019" s="213"/>
      <c r="X2019" s="214"/>
      <c r="Y2019" s="214"/>
      <c r="Z2019" s="214"/>
      <c r="AA2019" s="217"/>
      <c r="AB2019" s="217"/>
      <c r="AC2019" s="217"/>
      <c r="AD2019" s="213"/>
    </row>
    <row r="2020" spans="20:30" x14ac:dyDescent="0.2">
      <c r="T2020" s="212"/>
      <c r="U2020" s="213"/>
      <c r="V2020" s="213"/>
      <c r="W2020" s="213"/>
      <c r="X2020" s="214"/>
      <c r="Y2020" s="214"/>
      <c r="Z2020" s="214"/>
      <c r="AA2020" s="217"/>
      <c r="AB2020" s="217"/>
      <c r="AC2020" s="217"/>
      <c r="AD2020" s="213"/>
    </row>
    <row r="2021" spans="20:30" x14ac:dyDescent="0.2">
      <c r="T2021" s="212"/>
      <c r="U2021" s="213"/>
      <c r="V2021" s="213"/>
      <c r="W2021" s="213"/>
      <c r="X2021" s="214"/>
      <c r="Y2021" s="214"/>
      <c r="Z2021" s="214"/>
      <c r="AA2021" s="217"/>
      <c r="AB2021" s="217"/>
      <c r="AC2021" s="217"/>
      <c r="AD2021" s="213"/>
    </row>
    <row r="2022" spans="20:30" x14ac:dyDescent="0.2">
      <c r="T2022" s="212"/>
      <c r="U2022" s="213"/>
      <c r="V2022" s="213"/>
      <c r="W2022" s="213"/>
      <c r="X2022" s="214"/>
      <c r="Y2022" s="214"/>
      <c r="Z2022" s="214"/>
      <c r="AA2022" s="217"/>
      <c r="AB2022" s="217"/>
      <c r="AC2022" s="217"/>
      <c r="AD2022" s="213"/>
    </row>
    <row r="2023" spans="20:30" x14ac:dyDescent="0.2">
      <c r="T2023" s="212"/>
      <c r="U2023" s="213"/>
      <c r="V2023" s="213"/>
      <c r="W2023" s="213"/>
      <c r="X2023" s="214"/>
      <c r="Y2023" s="214"/>
      <c r="Z2023" s="214"/>
      <c r="AA2023" s="217"/>
      <c r="AB2023" s="217"/>
      <c r="AC2023" s="217"/>
      <c r="AD2023" s="213"/>
    </row>
    <row r="2024" spans="20:30" x14ac:dyDescent="0.2">
      <c r="T2024" s="212"/>
      <c r="U2024" s="213"/>
      <c r="V2024" s="213"/>
      <c r="W2024" s="213"/>
      <c r="X2024" s="214"/>
      <c r="Y2024" s="214"/>
      <c r="Z2024" s="214"/>
      <c r="AA2024" s="217"/>
      <c r="AB2024" s="217"/>
      <c r="AC2024" s="217"/>
      <c r="AD2024" s="213"/>
    </row>
    <row r="2025" spans="20:30" x14ac:dyDescent="0.2">
      <c r="T2025" s="212"/>
      <c r="U2025" s="213"/>
      <c r="V2025" s="213"/>
      <c r="W2025" s="213"/>
      <c r="X2025" s="214"/>
      <c r="Y2025" s="214"/>
      <c r="Z2025" s="214"/>
      <c r="AA2025" s="217"/>
      <c r="AB2025" s="217"/>
      <c r="AC2025" s="217"/>
      <c r="AD2025" s="213"/>
    </row>
    <row r="2026" spans="20:30" x14ac:dyDescent="0.2">
      <c r="T2026" s="212"/>
      <c r="U2026" s="213"/>
      <c r="V2026" s="213"/>
      <c r="W2026" s="213"/>
      <c r="X2026" s="214"/>
      <c r="Y2026" s="214"/>
      <c r="Z2026" s="214"/>
      <c r="AA2026" s="217"/>
      <c r="AB2026" s="217"/>
      <c r="AC2026" s="217"/>
      <c r="AD2026" s="213"/>
    </row>
    <row r="2027" spans="20:30" x14ac:dyDescent="0.2">
      <c r="T2027" s="212"/>
      <c r="U2027" s="213"/>
      <c r="V2027" s="213"/>
      <c r="W2027" s="213"/>
      <c r="X2027" s="214"/>
      <c r="Y2027" s="214"/>
      <c r="Z2027" s="214"/>
      <c r="AA2027" s="217"/>
      <c r="AB2027" s="217"/>
      <c r="AC2027" s="217"/>
      <c r="AD2027" s="213"/>
    </row>
    <row r="2028" spans="20:30" x14ac:dyDescent="0.2">
      <c r="T2028" s="212"/>
      <c r="U2028" s="213"/>
      <c r="V2028" s="213"/>
      <c r="W2028" s="213"/>
      <c r="X2028" s="214"/>
      <c r="Y2028" s="214"/>
      <c r="Z2028" s="214"/>
      <c r="AA2028" s="217"/>
      <c r="AB2028" s="217"/>
      <c r="AC2028" s="217"/>
      <c r="AD2028" s="213"/>
    </row>
    <row r="2029" spans="20:30" x14ac:dyDescent="0.2">
      <c r="T2029" s="212"/>
      <c r="U2029" s="213"/>
      <c r="V2029" s="213"/>
      <c r="W2029" s="213"/>
      <c r="X2029" s="214"/>
      <c r="Y2029" s="214"/>
      <c r="Z2029" s="214"/>
      <c r="AA2029" s="217"/>
      <c r="AB2029" s="217"/>
      <c r="AC2029" s="217"/>
      <c r="AD2029" s="213"/>
    </row>
    <row r="2030" spans="20:30" x14ac:dyDescent="0.2">
      <c r="T2030" s="212"/>
      <c r="U2030" s="213"/>
      <c r="V2030" s="213"/>
      <c r="W2030" s="213"/>
      <c r="X2030" s="214"/>
      <c r="Y2030" s="214"/>
      <c r="Z2030" s="214"/>
      <c r="AA2030" s="217"/>
      <c r="AB2030" s="217"/>
      <c r="AC2030" s="217"/>
      <c r="AD2030" s="213"/>
    </row>
    <row r="2031" spans="20:30" x14ac:dyDescent="0.2">
      <c r="T2031" s="212"/>
      <c r="U2031" s="213"/>
      <c r="V2031" s="213"/>
      <c r="W2031" s="213"/>
      <c r="X2031" s="214"/>
      <c r="Y2031" s="214"/>
      <c r="Z2031" s="214"/>
      <c r="AA2031" s="217"/>
      <c r="AB2031" s="217"/>
      <c r="AC2031" s="217"/>
      <c r="AD2031" s="213"/>
    </row>
    <row r="2032" spans="20:30" x14ac:dyDescent="0.2">
      <c r="T2032" s="212"/>
      <c r="U2032" s="213"/>
      <c r="V2032" s="213"/>
      <c r="W2032" s="213"/>
      <c r="X2032" s="214"/>
      <c r="Y2032" s="214"/>
      <c r="Z2032" s="214"/>
      <c r="AA2032" s="217"/>
      <c r="AB2032" s="217"/>
      <c r="AC2032" s="217"/>
      <c r="AD2032" s="213"/>
    </row>
    <row r="2033" spans="20:30" x14ac:dyDescent="0.2">
      <c r="T2033" s="212"/>
      <c r="U2033" s="213"/>
      <c r="V2033" s="213"/>
      <c r="W2033" s="213"/>
      <c r="X2033" s="214"/>
      <c r="Y2033" s="214"/>
      <c r="Z2033" s="214"/>
      <c r="AA2033" s="217"/>
      <c r="AB2033" s="217"/>
      <c r="AC2033" s="217"/>
      <c r="AD2033" s="213"/>
    </row>
    <row r="2034" spans="20:30" x14ac:dyDescent="0.2">
      <c r="T2034" s="212"/>
      <c r="U2034" s="213"/>
      <c r="V2034" s="213"/>
      <c r="W2034" s="213"/>
      <c r="X2034" s="214"/>
      <c r="Y2034" s="214"/>
      <c r="Z2034" s="214"/>
      <c r="AA2034" s="217"/>
      <c r="AB2034" s="217"/>
      <c r="AC2034" s="217"/>
      <c r="AD2034" s="213"/>
    </row>
    <row r="2035" spans="20:30" x14ac:dyDescent="0.2">
      <c r="T2035" s="212"/>
      <c r="U2035" s="213"/>
      <c r="V2035" s="213"/>
      <c r="W2035" s="213"/>
      <c r="X2035" s="214"/>
      <c r="Y2035" s="214"/>
      <c r="Z2035" s="214"/>
      <c r="AA2035" s="217"/>
      <c r="AB2035" s="217"/>
      <c r="AC2035" s="217"/>
      <c r="AD2035" s="213"/>
    </row>
    <row r="2036" spans="20:30" x14ac:dyDescent="0.2">
      <c r="T2036" s="212"/>
      <c r="U2036" s="213"/>
      <c r="V2036" s="213"/>
      <c r="W2036" s="213"/>
      <c r="X2036" s="214"/>
      <c r="Y2036" s="214"/>
      <c r="Z2036" s="214"/>
      <c r="AA2036" s="217"/>
      <c r="AB2036" s="217"/>
      <c r="AC2036" s="217"/>
      <c r="AD2036" s="213"/>
    </row>
    <row r="2037" spans="20:30" x14ac:dyDescent="0.2">
      <c r="T2037" s="212"/>
      <c r="U2037" s="213"/>
      <c r="V2037" s="213"/>
      <c r="W2037" s="213"/>
      <c r="X2037" s="214"/>
      <c r="Y2037" s="214"/>
      <c r="Z2037" s="214"/>
      <c r="AA2037" s="217"/>
      <c r="AB2037" s="217"/>
      <c r="AC2037" s="217"/>
      <c r="AD2037" s="213"/>
    </row>
    <row r="2038" spans="20:30" x14ac:dyDescent="0.2">
      <c r="T2038" s="212"/>
      <c r="U2038" s="213"/>
      <c r="V2038" s="213"/>
      <c r="W2038" s="213"/>
      <c r="X2038" s="214"/>
      <c r="Y2038" s="214"/>
      <c r="Z2038" s="214"/>
      <c r="AA2038" s="217"/>
      <c r="AB2038" s="217"/>
      <c r="AC2038" s="217"/>
      <c r="AD2038" s="213"/>
    </row>
    <row r="2039" spans="20:30" x14ac:dyDescent="0.2">
      <c r="T2039" s="212"/>
      <c r="U2039" s="213"/>
      <c r="V2039" s="213"/>
      <c r="W2039" s="213"/>
      <c r="X2039" s="214"/>
      <c r="Y2039" s="214"/>
      <c r="Z2039" s="214"/>
      <c r="AA2039" s="217"/>
      <c r="AB2039" s="217"/>
      <c r="AC2039" s="217"/>
      <c r="AD2039" s="213"/>
    </row>
    <row r="2040" spans="20:30" x14ac:dyDescent="0.2">
      <c r="T2040" s="212"/>
      <c r="U2040" s="213"/>
      <c r="V2040" s="213"/>
      <c r="W2040" s="213"/>
      <c r="X2040" s="214"/>
      <c r="Y2040" s="214"/>
      <c r="Z2040" s="214"/>
      <c r="AA2040" s="217"/>
      <c r="AB2040" s="217"/>
      <c r="AC2040" s="217"/>
      <c r="AD2040" s="213"/>
    </row>
    <row r="2041" spans="20:30" x14ac:dyDescent="0.2">
      <c r="T2041" s="212"/>
      <c r="U2041" s="213"/>
      <c r="V2041" s="213"/>
      <c r="W2041" s="213"/>
      <c r="X2041" s="214"/>
      <c r="Y2041" s="214"/>
      <c r="Z2041" s="214"/>
      <c r="AA2041" s="217"/>
      <c r="AB2041" s="217"/>
      <c r="AC2041" s="217"/>
      <c r="AD2041" s="213"/>
    </row>
    <row r="2042" spans="20:30" x14ac:dyDescent="0.2">
      <c r="T2042" s="212"/>
      <c r="U2042" s="213"/>
      <c r="V2042" s="213"/>
      <c r="W2042" s="213"/>
      <c r="X2042" s="214"/>
      <c r="Y2042" s="214"/>
      <c r="Z2042" s="214"/>
      <c r="AA2042" s="217"/>
      <c r="AB2042" s="217"/>
      <c r="AC2042" s="217"/>
      <c r="AD2042" s="213"/>
    </row>
    <row r="2043" spans="20:30" x14ac:dyDescent="0.2">
      <c r="T2043" s="212"/>
      <c r="U2043" s="213"/>
      <c r="V2043" s="213"/>
      <c r="W2043" s="213"/>
      <c r="X2043" s="214"/>
      <c r="Y2043" s="214"/>
      <c r="Z2043" s="214"/>
      <c r="AA2043" s="217"/>
      <c r="AB2043" s="217"/>
      <c r="AC2043" s="217"/>
      <c r="AD2043" s="213"/>
    </row>
    <row r="2044" spans="20:30" x14ac:dyDescent="0.2">
      <c r="T2044" s="212"/>
      <c r="U2044" s="213"/>
      <c r="V2044" s="213"/>
      <c r="W2044" s="213"/>
      <c r="X2044" s="214"/>
      <c r="Y2044" s="214"/>
      <c r="Z2044" s="214"/>
      <c r="AA2044" s="217"/>
      <c r="AB2044" s="217"/>
      <c r="AC2044" s="217"/>
      <c r="AD2044" s="213"/>
    </row>
    <row r="2045" spans="20:30" x14ac:dyDescent="0.2">
      <c r="T2045" s="212"/>
      <c r="U2045" s="213"/>
      <c r="V2045" s="213"/>
      <c r="W2045" s="213"/>
      <c r="X2045" s="214"/>
      <c r="Y2045" s="214"/>
      <c r="Z2045" s="214"/>
      <c r="AA2045" s="217"/>
      <c r="AB2045" s="217"/>
      <c r="AC2045" s="217"/>
      <c r="AD2045" s="213"/>
    </row>
    <row r="2046" spans="20:30" x14ac:dyDescent="0.2">
      <c r="T2046" s="212"/>
      <c r="U2046" s="213"/>
      <c r="V2046" s="213"/>
      <c r="W2046" s="213"/>
      <c r="X2046" s="214"/>
      <c r="Y2046" s="214"/>
      <c r="Z2046" s="214"/>
      <c r="AA2046" s="217"/>
      <c r="AB2046" s="217"/>
      <c r="AC2046" s="217"/>
      <c r="AD2046" s="213"/>
    </row>
    <row r="2047" spans="20:30" x14ac:dyDescent="0.2">
      <c r="T2047" s="212"/>
      <c r="U2047" s="213"/>
      <c r="V2047" s="213"/>
      <c r="W2047" s="213"/>
      <c r="X2047" s="214"/>
      <c r="Y2047" s="214"/>
      <c r="Z2047" s="214"/>
      <c r="AA2047" s="217"/>
      <c r="AB2047" s="217"/>
      <c r="AC2047" s="217"/>
      <c r="AD2047" s="213"/>
    </row>
    <row r="2048" spans="20:30" x14ac:dyDescent="0.2">
      <c r="T2048" s="212"/>
      <c r="U2048" s="213"/>
      <c r="V2048" s="213"/>
      <c r="W2048" s="213"/>
      <c r="X2048" s="214"/>
      <c r="Y2048" s="214"/>
      <c r="Z2048" s="214"/>
      <c r="AA2048" s="217"/>
      <c r="AB2048" s="217"/>
      <c r="AC2048" s="217"/>
      <c r="AD2048" s="213"/>
    </row>
    <row r="2049" spans="20:30" x14ac:dyDescent="0.2">
      <c r="T2049" s="212"/>
      <c r="U2049" s="213"/>
      <c r="V2049" s="213"/>
      <c r="W2049" s="213"/>
      <c r="X2049" s="214"/>
      <c r="Y2049" s="214"/>
      <c r="Z2049" s="214"/>
      <c r="AA2049" s="217"/>
      <c r="AB2049" s="217"/>
      <c r="AC2049" s="217"/>
      <c r="AD2049" s="213"/>
    </row>
    <row r="2050" spans="20:30" x14ac:dyDescent="0.2">
      <c r="T2050" s="212"/>
      <c r="U2050" s="213"/>
      <c r="V2050" s="213"/>
      <c r="W2050" s="213"/>
      <c r="X2050" s="214"/>
      <c r="Y2050" s="214"/>
      <c r="Z2050" s="214"/>
      <c r="AA2050" s="217"/>
      <c r="AB2050" s="217"/>
      <c r="AC2050" s="217"/>
      <c r="AD2050" s="213"/>
    </row>
    <row r="2051" spans="20:30" x14ac:dyDescent="0.2">
      <c r="T2051" s="212"/>
      <c r="U2051" s="213"/>
      <c r="V2051" s="213"/>
      <c r="W2051" s="213"/>
      <c r="X2051" s="214"/>
      <c r="Y2051" s="214"/>
      <c r="Z2051" s="214"/>
      <c r="AA2051" s="217"/>
      <c r="AB2051" s="217"/>
      <c r="AC2051" s="217"/>
      <c r="AD2051" s="213"/>
    </row>
    <row r="2052" spans="20:30" x14ac:dyDescent="0.2">
      <c r="T2052" s="212"/>
      <c r="U2052" s="213"/>
      <c r="V2052" s="213"/>
      <c r="W2052" s="213"/>
      <c r="X2052" s="214"/>
      <c r="Y2052" s="214"/>
      <c r="Z2052" s="214"/>
      <c r="AA2052" s="217"/>
      <c r="AB2052" s="217"/>
      <c r="AC2052" s="217"/>
      <c r="AD2052" s="213"/>
    </row>
    <row r="2053" spans="20:30" x14ac:dyDescent="0.2">
      <c r="T2053" s="212"/>
      <c r="U2053" s="213"/>
      <c r="V2053" s="213"/>
      <c r="W2053" s="213"/>
      <c r="X2053" s="214"/>
      <c r="Y2053" s="214"/>
      <c r="Z2053" s="214"/>
      <c r="AA2053" s="217"/>
      <c r="AB2053" s="217"/>
      <c r="AC2053" s="217"/>
      <c r="AD2053" s="213"/>
    </row>
    <row r="2054" spans="20:30" x14ac:dyDescent="0.2">
      <c r="T2054" s="212"/>
      <c r="U2054" s="213"/>
      <c r="V2054" s="213"/>
      <c r="W2054" s="213"/>
      <c r="X2054" s="214"/>
      <c r="Y2054" s="214"/>
      <c r="Z2054" s="214"/>
      <c r="AA2054" s="217"/>
      <c r="AB2054" s="217"/>
      <c r="AC2054" s="217"/>
      <c r="AD2054" s="213"/>
    </row>
    <row r="2055" spans="20:30" x14ac:dyDescent="0.2">
      <c r="T2055" s="212"/>
      <c r="U2055" s="213"/>
      <c r="V2055" s="213"/>
      <c r="W2055" s="213"/>
      <c r="X2055" s="214"/>
      <c r="Y2055" s="214"/>
      <c r="Z2055" s="214"/>
      <c r="AA2055" s="217"/>
      <c r="AB2055" s="217"/>
      <c r="AC2055" s="217"/>
      <c r="AD2055" s="213"/>
    </row>
    <row r="2056" spans="20:30" x14ac:dyDescent="0.2">
      <c r="T2056" s="212"/>
      <c r="U2056" s="213"/>
      <c r="V2056" s="213"/>
      <c r="W2056" s="213"/>
      <c r="X2056" s="214"/>
      <c r="Y2056" s="214"/>
      <c r="Z2056" s="214"/>
      <c r="AA2056" s="217"/>
      <c r="AB2056" s="217"/>
      <c r="AC2056" s="217"/>
      <c r="AD2056" s="213"/>
    </row>
    <row r="2057" spans="20:30" x14ac:dyDescent="0.2">
      <c r="T2057" s="212"/>
      <c r="U2057" s="213"/>
      <c r="V2057" s="213"/>
      <c r="W2057" s="213"/>
      <c r="X2057" s="214"/>
      <c r="Y2057" s="214"/>
      <c r="Z2057" s="214"/>
      <c r="AA2057" s="217"/>
      <c r="AB2057" s="217"/>
      <c r="AC2057" s="217"/>
      <c r="AD2057" s="213"/>
    </row>
    <row r="2058" spans="20:30" x14ac:dyDescent="0.2">
      <c r="T2058" s="212"/>
      <c r="U2058" s="213"/>
      <c r="V2058" s="213"/>
      <c r="W2058" s="213"/>
      <c r="X2058" s="214"/>
      <c r="Y2058" s="214"/>
      <c r="Z2058" s="214"/>
      <c r="AA2058" s="217"/>
      <c r="AB2058" s="217"/>
      <c r="AC2058" s="217"/>
      <c r="AD2058" s="213"/>
    </row>
    <row r="2059" spans="20:30" x14ac:dyDescent="0.2">
      <c r="T2059" s="212"/>
      <c r="U2059" s="213"/>
      <c r="V2059" s="213"/>
      <c r="W2059" s="213"/>
      <c r="X2059" s="214"/>
      <c r="Y2059" s="214"/>
      <c r="Z2059" s="214"/>
      <c r="AA2059" s="217"/>
      <c r="AB2059" s="217"/>
      <c r="AC2059" s="217"/>
      <c r="AD2059" s="213"/>
    </row>
    <row r="2060" spans="20:30" x14ac:dyDescent="0.2">
      <c r="T2060" s="212"/>
      <c r="U2060" s="213"/>
      <c r="V2060" s="213"/>
      <c r="W2060" s="213"/>
      <c r="X2060" s="214"/>
      <c r="Y2060" s="214"/>
      <c r="Z2060" s="214"/>
      <c r="AA2060" s="217"/>
      <c r="AB2060" s="217"/>
      <c r="AC2060" s="217"/>
      <c r="AD2060" s="213"/>
    </row>
    <row r="2061" spans="20:30" x14ac:dyDescent="0.2">
      <c r="T2061" s="212"/>
      <c r="U2061" s="213"/>
      <c r="V2061" s="213"/>
      <c r="W2061" s="213"/>
      <c r="X2061" s="214"/>
      <c r="Y2061" s="214"/>
      <c r="Z2061" s="214"/>
      <c r="AA2061" s="217"/>
      <c r="AB2061" s="217"/>
      <c r="AC2061" s="217"/>
      <c r="AD2061" s="213"/>
    </row>
    <row r="2062" spans="20:30" x14ac:dyDescent="0.2">
      <c r="T2062" s="212"/>
      <c r="U2062" s="213"/>
      <c r="V2062" s="213"/>
      <c r="W2062" s="213"/>
      <c r="X2062" s="214"/>
      <c r="Y2062" s="214"/>
      <c r="Z2062" s="214"/>
      <c r="AA2062" s="217"/>
      <c r="AB2062" s="217"/>
      <c r="AC2062" s="217"/>
      <c r="AD2062" s="213"/>
    </row>
    <row r="2063" spans="20:30" x14ac:dyDescent="0.2">
      <c r="T2063" s="212"/>
      <c r="U2063" s="213"/>
      <c r="V2063" s="213"/>
      <c r="W2063" s="213"/>
      <c r="X2063" s="214"/>
      <c r="Y2063" s="214"/>
      <c r="Z2063" s="214"/>
      <c r="AA2063" s="217"/>
      <c r="AB2063" s="217"/>
      <c r="AC2063" s="217"/>
      <c r="AD2063" s="213"/>
    </row>
    <row r="2064" spans="20:30" x14ac:dyDescent="0.2">
      <c r="T2064" s="212"/>
      <c r="U2064" s="213"/>
      <c r="V2064" s="213"/>
      <c r="W2064" s="213"/>
      <c r="X2064" s="214"/>
      <c r="Y2064" s="214"/>
      <c r="Z2064" s="214"/>
      <c r="AA2064" s="217"/>
      <c r="AB2064" s="217"/>
      <c r="AC2064" s="217"/>
      <c r="AD2064" s="213"/>
    </row>
    <row r="2065" spans="20:30" x14ac:dyDescent="0.2">
      <c r="T2065" s="212"/>
      <c r="U2065" s="213"/>
      <c r="V2065" s="213"/>
      <c r="W2065" s="213"/>
      <c r="X2065" s="214"/>
      <c r="Y2065" s="214"/>
      <c r="Z2065" s="214"/>
      <c r="AA2065" s="217"/>
      <c r="AB2065" s="217"/>
      <c r="AC2065" s="217"/>
      <c r="AD2065" s="213"/>
    </row>
    <row r="2066" spans="20:30" x14ac:dyDescent="0.2">
      <c r="T2066" s="212"/>
      <c r="U2066" s="213"/>
      <c r="V2066" s="213"/>
      <c r="W2066" s="213"/>
      <c r="X2066" s="214"/>
      <c r="Y2066" s="214"/>
      <c r="Z2066" s="214"/>
      <c r="AA2066" s="217"/>
      <c r="AB2066" s="217"/>
      <c r="AC2066" s="217"/>
      <c r="AD2066" s="213"/>
    </row>
    <row r="2067" spans="20:30" x14ac:dyDescent="0.2">
      <c r="T2067" s="212"/>
      <c r="U2067" s="213"/>
      <c r="V2067" s="213"/>
      <c r="W2067" s="213"/>
      <c r="X2067" s="214"/>
      <c r="Y2067" s="214"/>
      <c r="Z2067" s="214"/>
      <c r="AA2067" s="217"/>
      <c r="AB2067" s="217"/>
      <c r="AC2067" s="217"/>
      <c r="AD2067" s="213"/>
    </row>
    <row r="2068" spans="20:30" x14ac:dyDescent="0.2">
      <c r="T2068" s="212"/>
      <c r="U2068" s="213"/>
      <c r="V2068" s="213"/>
      <c r="W2068" s="213"/>
      <c r="X2068" s="214"/>
      <c r="Y2068" s="214"/>
      <c r="Z2068" s="214"/>
      <c r="AA2068" s="217"/>
      <c r="AB2068" s="217"/>
      <c r="AC2068" s="217"/>
      <c r="AD2068" s="213"/>
    </row>
    <row r="2069" spans="20:30" x14ac:dyDescent="0.2">
      <c r="T2069" s="212"/>
      <c r="U2069" s="213"/>
      <c r="V2069" s="213"/>
      <c r="W2069" s="213"/>
      <c r="X2069" s="214"/>
      <c r="Y2069" s="214"/>
      <c r="Z2069" s="214"/>
      <c r="AA2069" s="217"/>
      <c r="AB2069" s="217"/>
      <c r="AC2069" s="217"/>
      <c r="AD2069" s="213"/>
    </row>
    <row r="2070" spans="20:30" x14ac:dyDescent="0.2">
      <c r="T2070" s="212"/>
      <c r="U2070" s="213"/>
      <c r="V2070" s="213"/>
      <c r="W2070" s="213"/>
      <c r="X2070" s="214"/>
      <c r="Y2070" s="214"/>
      <c r="Z2070" s="214"/>
      <c r="AA2070" s="217"/>
      <c r="AB2070" s="217"/>
      <c r="AC2070" s="217"/>
      <c r="AD2070" s="213"/>
    </row>
    <row r="2071" spans="20:30" x14ac:dyDescent="0.2">
      <c r="T2071" s="212"/>
      <c r="U2071" s="213"/>
      <c r="V2071" s="213"/>
      <c r="W2071" s="213"/>
      <c r="X2071" s="214"/>
      <c r="Y2071" s="214"/>
      <c r="Z2071" s="214"/>
      <c r="AA2071" s="217"/>
      <c r="AB2071" s="217"/>
      <c r="AC2071" s="217"/>
      <c r="AD2071" s="213"/>
    </row>
    <row r="2072" spans="20:30" x14ac:dyDescent="0.2">
      <c r="T2072" s="212"/>
      <c r="U2072" s="213"/>
      <c r="V2072" s="213"/>
      <c r="W2072" s="213"/>
      <c r="X2072" s="214"/>
      <c r="Y2072" s="214"/>
      <c r="Z2072" s="214"/>
      <c r="AA2072" s="217"/>
      <c r="AB2072" s="217"/>
      <c r="AC2072" s="217"/>
      <c r="AD2072" s="213"/>
    </row>
    <row r="2073" spans="20:30" x14ac:dyDescent="0.2">
      <c r="T2073" s="212"/>
      <c r="U2073" s="213"/>
      <c r="V2073" s="213"/>
      <c r="W2073" s="213"/>
      <c r="X2073" s="214"/>
      <c r="Y2073" s="214"/>
      <c r="Z2073" s="214"/>
      <c r="AA2073" s="217"/>
      <c r="AB2073" s="217"/>
      <c r="AC2073" s="217"/>
      <c r="AD2073" s="213"/>
    </row>
    <row r="2074" spans="20:30" x14ac:dyDescent="0.2">
      <c r="T2074" s="212"/>
      <c r="U2074" s="213"/>
      <c r="V2074" s="213"/>
      <c r="W2074" s="213"/>
      <c r="X2074" s="214"/>
      <c r="Y2074" s="214"/>
      <c r="Z2074" s="214"/>
      <c r="AA2074" s="217"/>
      <c r="AB2074" s="217"/>
      <c r="AC2074" s="217"/>
      <c r="AD2074" s="213"/>
    </row>
    <row r="2075" spans="20:30" x14ac:dyDescent="0.2">
      <c r="T2075" s="212"/>
      <c r="U2075" s="213"/>
      <c r="V2075" s="213"/>
      <c r="W2075" s="213"/>
      <c r="X2075" s="214"/>
      <c r="Y2075" s="214"/>
      <c r="Z2075" s="214"/>
      <c r="AA2075" s="217"/>
      <c r="AB2075" s="217"/>
      <c r="AC2075" s="217"/>
      <c r="AD2075" s="213"/>
    </row>
    <row r="2076" spans="20:30" x14ac:dyDescent="0.2">
      <c r="T2076" s="212"/>
      <c r="U2076" s="213"/>
      <c r="V2076" s="213"/>
      <c r="W2076" s="213"/>
      <c r="X2076" s="214"/>
      <c r="Y2076" s="214"/>
      <c r="Z2076" s="214"/>
      <c r="AA2076" s="217"/>
      <c r="AB2076" s="217"/>
      <c r="AC2076" s="217"/>
      <c r="AD2076" s="213"/>
    </row>
    <row r="2077" spans="20:30" x14ac:dyDescent="0.2">
      <c r="T2077" s="212"/>
      <c r="U2077" s="213"/>
      <c r="V2077" s="213"/>
      <c r="W2077" s="213"/>
      <c r="X2077" s="214"/>
      <c r="Y2077" s="214"/>
      <c r="Z2077" s="214"/>
      <c r="AA2077" s="217"/>
      <c r="AB2077" s="217"/>
      <c r="AC2077" s="217"/>
      <c r="AD2077" s="213"/>
    </row>
    <row r="2078" spans="20:30" x14ac:dyDescent="0.2">
      <c r="T2078" s="212"/>
      <c r="U2078" s="213"/>
      <c r="V2078" s="213"/>
      <c r="W2078" s="213"/>
      <c r="X2078" s="214"/>
      <c r="Y2078" s="214"/>
      <c r="Z2078" s="214"/>
      <c r="AA2078" s="217"/>
      <c r="AB2078" s="217"/>
      <c r="AC2078" s="217"/>
      <c r="AD2078" s="213"/>
    </row>
    <row r="2079" spans="20:30" x14ac:dyDescent="0.2">
      <c r="T2079" s="212"/>
      <c r="U2079" s="213"/>
      <c r="V2079" s="213"/>
      <c r="W2079" s="213"/>
      <c r="X2079" s="214"/>
      <c r="Y2079" s="214"/>
      <c r="Z2079" s="214"/>
      <c r="AA2079" s="217"/>
      <c r="AB2079" s="217"/>
      <c r="AC2079" s="217"/>
      <c r="AD2079" s="213"/>
    </row>
    <row r="2080" spans="20:30" x14ac:dyDescent="0.2">
      <c r="T2080" s="212"/>
      <c r="U2080" s="213"/>
      <c r="V2080" s="213"/>
      <c r="W2080" s="213"/>
      <c r="X2080" s="214"/>
      <c r="Y2080" s="214"/>
      <c r="Z2080" s="214"/>
      <c r="AA2080" s="217"/>
      <c r="AB2080" s="217"/>
      <c r="AC2080" s="217"/>
      <c r="AD2080" s="213"/>
    </row>
    <row r="2081" spans="20:30" x14ac:dyDescent="0.2">
      <c r="T2081" s="212"/>
      <c r="U2081" s="213"/>
      <c r="V2081" s="213"/>
      <c r="W2081" s="213"/>
      <c r="X2081" s="214"/>
      <c r="Y2081" s="214"/>
      <c r="Z2081" s="214"/>
      <c r="AA2081" s="217"/>
      <c r="AB2081" s="217"/>
      <c r="AC2081" s="217"/>
      <c r="AD2081" s="213"/>
    </row>
    <row r="2082" spans="20:30" x14ac:dyDescent="0.2">
      <c r="T2082" s="212"/>
      <c r="U2082" s="213"/>
      <c r="V2082" s="213"/>
      <c r="W2082" s="213"/>
      <c r="X2082" s="214"/>
      <c r="Y2082" s="214"/>
      <c r="Z2082" s="214"/>
      <c r="AA2082" s="217"/>
      <c r="AB2082" s="217"/>
      <c r="AC2082" s="217"/>
      <c r="AD2082" s="213"/>
    </row>
    <row r="2083" spans="20:30" x14ac:dyDescent="0.2">
      <c r="T2083" s="212"/>
      <c r="U2083" s="213"/>
      <c r="V2083" s="213"/>
      <c r="W2083" s="213"/>
      <c r="X2083" s="214"/>
      <c r="Y2083" s="214"/>
      <c r="Z2083" s="214"/>
      <c r="AA2083" s="217"/>
      <c r="AB2083" s="217"/>
      <c r="AC2083" s="217"/>
      <c r="AD2083" s="213"/>
    </row>
    <row r="2084" spans="20:30" x14ac:dyDescent="0.2">
      <c r="T2084" s="212"/>
      <c r="U2084" s="213"/>
      <c r="V2084" s="213"/>
      <c r="W2084" s="213"/>
      <c r="X2084" s="214"/>
      <c r="Y2084" s="214"/>
      <c r="Z2084" s="214"/>
      <c r="AA2084" s="217"/>
      <c r="AB2084" s="217"/>
      <c r="AC2084" s="217"/>
      <c r="AD2084" s="213"/>
    </row>
    <row r="2085" spans="20:30" x14ac:dyDescent="0.2">
      <c r="T2085" s="212"/>
      <c r="U2085" s="213"/>
      <c r="V2085" s="213"/>
      <c r="W2085" s="213"/>
      <c r="X2085" s="214"/>
      <c r="Y2085" s="214"/>
      <c r="Z2085" s="214"/>
      <c r="AA2085" s="217"/>
      <c r="AB2085" s="217"/>
      <c r="AC2085" s="217"/>
      <c r="AD2085" s="213"/>
    </row>
    <row r="2086" spans="20:30" x14ac:dyDescent="0.2">
      <c r="T2086" s="212"/>
      <c r="U2086" s="213"/>
      <c r="V2086" s="213"/>
      <c r="W2086" s="213"/>
      <c r="X2086" s="214"/>
      <c r="Y2086" s="214"/>
      <c r="Z2086" s="214"/>
      <c r="AA2086" s="217"/>
      <c r="AB2086" s="217"/>
      <c r="AC2086" s="217"/>
      <c r="AD2086" s="213"/>
    </row>
    <row r="2087" spans="20:30" x14ac:dyDescent="0.2">
      <c r="T2087" s="212"/>
      <c r="U2087" s="213"/>
      <c r="V2087" s="213"/>
      <c r="W2087" s="213"/>
      <c r="X2087" s="214"/>
      <c r="Y2087" s="214"/>
      <c r="Z2087" s="214"/>
      <c r="AA2087" s="217"/>
      <c r="AB2087" s="217"/>
      <c r="AC2087" s="217"/>
      <c r="AD2087" s="213"/>
    </row>
    <row r="2088" spans="20:30" x14ac:dyDescent="0.2">
      <c r="T2088" s="212"/>
      <c r="U2088" s="213"/>
      <c r="V2088" s="213"/>
      <c r="W2088" s="213"/>
      <c r="X2088" s="214"/>
      <c r="Y2088" s="214"/>
      <c r="Z2088" s="214"/>
      <c r="AA2088" s="217"/>
      <c r="AB2088" s="217"/>
      <c r="AC2088" s="217"/>
      <c r="AD2088" s="213"/>
    </row>
    <row r="2089" spans="20:30" x14ac:dyDescent="0.2">
      <c r="T2089" s="212"/>
      <c r="U2089" s="213"/>
      <c r="V2089" s="213"/>
      <c r="W2089" s="213"/>
      <c r="X2089" s="214"/>
      <c r="Y2089" s="214"/>
      <c r="Z2089" s="214"/>
      <c r="AA2089" s="217"/>
      <c r="AB2089" s="217"/>
      <c r="AC2089" s="217"/>
      <c r="AD2089" s="213"/>
    </row>
    <row r="2090" spans="20:30" x14ac:dyDescent="0.2">
      <c r="T2090" s="212"/>
      <c r="U2090" s="213"/>
      <c r="V2090" s="213"/>
      <c r="W2090" s="213"/>
      <c r="X2090" s="214"/>
      <c r="Y2090" s="214"/>
      <c r="Z2090" s="214"/>
      <c r="AA2090" s="217"/>
      <c r="AB2090" s="217"/>
      <c r="AC2090" s="217"/>
      <c r="AD2090" s="213"/>
    </row>
    <row r="2091" spans="20:30" x14ac:dyDescent="0.2">
      <c r="T2091" s="212"/>
      <c r="U2091" s="213"/>
      <c r="V2091" s="213"/>
      <c r="W2091" s="213"/>
      <c r="X2091" s="214"/>
      <c r="Y2091" s="214"/>
      <c r="Z2091" s="214"/>
      <c r="AA2091" s="217"/>
      <c r="AB2091" s="217"/>
      <c r="AC2091" s="217"/>
      <c r="AD2091" s="213"/>
    </row>
    <row r="2092" spans="20:30" x14ac:dyDescent="0.2">
      <c r="T2092" s="212"/>
      <c r="U2092" s="213"/>
      <c r="V2092" s="213"/>
      <c r="W2092" s="213"/>
      <c r="X2092" s="214"/>
      <c r="Y2092" s="214"/>
      <c r="Z2092" s="214"/>
      <c r="AA2092" s="217"/>
      <c r="AB2092" s="217"/>
      <c r="AC2092" s="217"/>
      <c r="AD2092" s="213"/>
    </row>
    <row r="2093" spans="20:30" x14ac:dyDescent="0.2">
      <c r="T2093" s="212"/>
      <c r="U2093" s="213"/>
      <c r="V2093" s="213"/>
      <c r="W2093" s="213"/>
      <c r="X2093" s="214"/>
      <c r="Y2093" s="214"/>
      <c r="Z2093" s="214"/>
      <c r="AA2093" s="217"/>
      <c r="AB2093" s="217"/>
      <c r="AC2093" s="217"/>
      <c r="AD2093" s="213"/>
    </row>
    <row r="2094" spans="20:30" x14ac:dyDescent="0.2">
      <c r="T2094" s="212"/>
      <c r="U2094" s="213"/>
      <c r="V2094" s="213"/>
      <c r="W2094" s="213"/>
      <c r="X2094" s="214"/>
      <c r="Y2094" s="214"/>
      <c r="Z2094" s="214"/>
      <c r="AA2094" s="217"/>
      <c r="AB2094" s="217"/>
      <c r="AC2094" s="217"/>
      <c r="AD2094" s="213"/>
    </row>
    <row r="2095" spans="20:30" x14ac:dyDescent="0.2">
      <c r="T2095" s="212"/>
      <c r="U2095" s="213"/>
      <c r="V2095" s="213"/>
      <c r="W2095" s="213"/>
      <c r="X2095" s="214"/>
      <c r="Y2095" s="214"/>
      <c r="Z2095" s="214"/>
      <c r="AA2095" s="217"/>
      <c r="AB2095" s="217"/>
      <c r="AC2095" s="217"/>
      <c r="AD2095" s="213"/>
    </row>
    <row r="2096" spans="20:30" x14ac:dyDescent="0.2">
      <c r="T2096" s="212"/>
      <c r="U2096" s="213"/>
      <c r="V2096" s="213"/>
      <c r="W2096" s="213"/>
      <c r="X2096" s="214"/>
      <c r="Y2096" s="214"/>
      <c r="Z2096" s="214"/>
      <c r="AA2096" s="217"/>
      <c r="AB2096" s="217"/>
      <c r="AC2096" s="217"/>
      <c r="AD2096" s="213"/>
    </row>
    <row r="2097" spans="20:30" x14ac:dyDescent="0.2">
      <c r="T2097" s="212"/>
      <c r="U2097" s="213"/>
      <c r="V2097" s="213"/>
      <c r="W2097" s="213"/>
      <c r="X2097" s="214"/>
      <c r="Y2097" s="214"/>
      <c r="Z2097" s="214"/>
      <c r="AA2097" s="217"/>
      <c r="AB2097" s="217"/>
      <c r="AC2097" s="217"/>
      <c r="AD2097" s="213"/>
    </row>
    <row r="2098" spans="20:30" x14ac:dyDescent="0.2">
      <c r="T2098" s="212"/>
      <c r="U2098" s="213"/>
      <c r="V2098" s="213"/>
      <c r="W2098" s="213"/>
      <c r="X2098" s="214"/>
      <c r="Y2098" s="214"/>
      <c r="Z2098" s="214"/>
      <c r="AA2098" s="217"/>
      <c r="AB2098" s="217"/>
      <c r="AC2098" s="217"/>
      <c r="AD2098" s="213"/>
    </row>
    <row r="2099" spans="20:30" x14ac:dyDescent="0.2">
      <c r="T2099" s="212"/>
      <c r="U2099" s="213"/>
      <c r="V2099" s="213"/>
      <c r="W2099" s="213"/>
      <c r="X2099" s="214"/>
      <c r="Y2099" s="214"/>
      <c r="Z2099" s="214"/>
      <c r="AA2099" s="217"/>
      <c r="AB2099" s="217"/>
      <c r="AC2099" s="217"/>
      <c r="AD2099" s="213"/>
    </row>
    <row r="2100" spans="20:30" x14ac:dyDescent="0.2">
      <c r="T2100" s="212"/>
      <c r="U2100" s="213"/>
      <c r="V2100" s="213"/>
      <c r="W2100" s="213"/>
      <c r="X2100" s="214"/>
      <c r="Y2100" s="214"/>
      <c r="Z2100" s="214"/>
      <c r="AA2100" s="217"/>
      <c r="AB2100" s="217"/>
      <c r="AC2100" s="217"/>
      <c r="AD2100" s="213"/>
    </row>
    <row r="2101" spans="20:30" x14ac:dyDescent="0.2">
      <c r="T2101" s="212"/>
      <c r="U2101" s="213"/>
      <c r="V2101" s="213"/>
      <c r="W2101" s="213"/>
      <c r="X2101" s="214"/>
      <c r="Y2101" s="214"/>
      <c r="Z2101" s="214"/>
      <c r="AA2101" s="217"/>
      <c r="AB2101" s="217"/>
      <c r="AC2101" s="217"/>
      <c r="AD2101" s="213"/>
    </row>
    <row r="2102" spans="20:30" x14ac:dyDescent="0.2">
      <c r="T2102" s="212"/>
      <c r="U2102" s="213"/>
      <c r="V2102" s="213"/>
      <c r="W2102" s="213"/>
      <c r="X2102" s="214"/>
      <c r="Y2102" s="214"/>
      <c r="Z2102" s="214"/>
      <c r="AA2102" s="217"/>
      <c r="AB2102" s="217"/>
      <c r="AC2102" s="217"/>
      <c r="AD2102" s="213"/>
    </row>
    <row r="2103" spans="20:30" x14ac:dyDescent="0.2">
      <c r="T2103" s="212"/>
      <c r="U2103" s="213"/>
      <c r="V2103" s="213"/>
      <c r="W2103" s="213"/>
      <c r="X2103" s="214"/>
      <c r="Y2103" s="214"/>
      <c r="Z2103" s="214"/>
      <c r="AA2103" s="217"/>
      <c r="AB2103" s="217"/>
      <c r="AC2103" s="217"/>
      <c r="AD2103" s="213"/>
    </row>
    <row r="2104" spans="20:30" x14ac:dyDescent="0.2">
      <c r="T2104" s="212"/>
      <c r="U2104" s="213"/>
      <c r="V2104" s="213"/>
      <c r="W2104" s="213"/>
      <c r="X2104" s="214"/>
      <c r="Y2104" s="214"/>
      <c r="Z2104" s="214"/>
      <c r="AA2104" s="217"/>
      <c r="AB2104" s="217"/>
      <c r="AC2104" s="217"/>
      <c r="AD2104" s="213"/>
    </row>
    <row r="2105" spans="20:30" x14ac:dyDescent="0.2">
      <c r="T2105" s="212"/>
      <c r="U2105" s="213"/>
      <c r="V2105" s="213"/>
      <c r="W2105" s="213"/>
      <c r="X2105" s="214"/>
      <c r="Y2105" s="214"/>
      <c r="Z2105" s="214"/>
      <c r="AA2105" s="217"/>
      <c r="AB2105" s="217"/>
      <c r="AC2105" s="217"/>
      <c r="AD2105" s="213"/>
    </row>
    <row r="2106" spans="20:30" x14ac:dyDescent="0.2">
      <c r="T2106" s="212"/>
      <c r="U2106" s="213"/>
      <c r="V2106" s="213"/>
      <c r="W2106" s="213"/>
      <c r="X2106" s="214"/>
      <c r="Y2106" s="214"/>
      <c r="Z2106" s="214"/>
      <c r="AA2106" s="217"/>
      <c r="AB2106" s="217"/>
      <c r="AC2106" s="217"/>
      <c r="AD2106" s="213"/>
    </row>
    <row r="2107" spans="20:30" x14ac:dyDescent="0.2">
      <c r="T2107" s="212"/>
      <c r="U2107" s="213"/>
      <c r="V2107" s="213"/>
      <c r="W2107" s="213"/>
      <c r="X2107" s="214"/>
      <c r="Y2107" s="214"/>
      <c r="Z2107" s="214"/>
      <c r="AA2107" s="217"/>
      <c r="AB2107" s="217"/>
      <c r="AC2107" s="217"/>
      <c r="AD2107" s="213"/>
    </row>
    <row r="2108" spans="20:30" x14ac:dyDescent="0.2">
      <c r="T2108" s="212"/>
      <c r="U2108" s="213"/>
      <c r="V2108" s="213"/>
      <c r="W2108" s="213"/>
      <c r="X2108" s="214"/>
      <c r="Y2108" s="214"/>
      <c r="Z2108" s="214"/>
      <c r="AA2108" s="217"/>
      <c r="AB2108" s="217"/>
      <c r="AC2108" s="217"/>
      <c r="AD2108" s="213"/>
    </row>
    <row r="2109" spans="20:30" x14ac:dyDescent="0.2">
      <c r="T2109" s="212"/>
      <c r="U2109" s="213"/>
      <c r="V2109" s="213"/>
      <c r="W2109" s="213"/>
      <c r="X2109" s="214"/>
      <c r="Y2109" s="214"/>
      <c r="Z2109" s="214"/>
      <c r="AA2109" s="217"/>
      <c r="AB2109" s="217"/>
      <c r="AC2109" s="217"/>
      <c r="AD2109" s="213"/>
    </row>
    <row r="2110" spans="20:30" x14ac:dyDescent="0.2">
      <c r="T2110" s="212"/>
      <c r="U2110" s="213"/>
      <c r="V2110" s="213"/>
      <c r="W2110" s="213"/>
      <c r="X2110" s="214"/>
      <c r="Y2110" s="214"/>
      <c r="Z2110" s="214"/>
      <c r="AA2110" s="217"/>
      <c r="AB2110" s="217"/>
      <c r="AC2110" s="217"/>
      <c r="AD2110" s="213"/>
    </row>
    <row r="2111" spans="20:30" x14ac:dyDescent="0.2">
      <c r="T2111" s="212"/>
      <c r="U2111" s="213"/>
      <c r="V2111" s="213"/>
      <c r="W2111" s="213"/>
      <c r="X2111" s="214"/>
      <c r="Y2111" s="214"/>
      <c r="Z2111" s="214"/>
      <c r="AA2111" s="217"/>
      <c r="AB2111" s="217"/>
      <c r="AC2111" s="217"/>
      <c r="AD2111" s="213"/>
    </row>
    <row r="2112" spans="20:30" x14ac:dyDescent="0.2">
      <c r="T2112" s="212"/>
      <c r="U2112" s="213"/>
      <c r="V2112" s="213"/>
      <c r="W2112" s="213"/>
      <c r="X2112" s="214"/>
      <c r="Y2112" s="214"/>
      <c r="Z2112" s="214"/>
      <c r="AA2112" s="217"/>
      <c r="AB2112" s="217"/>
      <c r="AC2112" s="217"/>
      <c r="AD2112" s="213"/>
    </row>
    <row r="2113" spans="20:30" x14ac:dyDescent="0.2">
      <c r="T2113" s="212"/>
      <c r="U2113" s="213"/>
      <c r="V2113" s="213"/>
      <c r="W2113" s="213"/>
      <c r="X2113" s="214"/>
      <c r="Y2113" s="214"/>
      <c r="Z2113" s="214"/>
      <c r="AA2113" s="217"/>
      <c r="AB2113" s="217"/>
      <c r="AC2113" s="217"/>
      <c r="AD2113" s="213"/>
    </row>
    <row r="2114" spans="20:30" x14ac:dyDescent="0.2">
      <c r="T2114" s="212"/>
      <c r="U2114" s="213"/>
      <c r="V2114" s="213"/>
      <c r="W2114" s="213"/>
      <c r="X2114" s="214"/>
      <c r="Y2114" s="214"/>
      <c r="Z2114" s="214"/>
      <c r="AA2114" s="217"/>
      <c r="AB2114" s="217"/>
      <c r="AC2114" s="217"/>
      <c r="AD2114" s="213"/>
    </row>
    <row r="2115" spans="20:30" x14ac:dyDescent="0.2">
      <c r="T2115" s="212"/>
      <c r="U2115" s="213"/>
      <c r="V2115" s="213"/>
      <c r="W2115" s="213"/>
      <c r="X2115" s="214"/>
      <c r="Y2115" s="214"/>
      <c r="Z2115" s="214"/>
      <c r="AA2115" s="217"/>
      <c r="AB2115" s="217"/>
      <c r="AC2115" s="217"/>
      <c r="AD2115" s="213"/>
    </row>
    <row r="2116" spans="20:30" x14ac:dyDescent="0.2">
      <c r="T2116" s="212"/>
      <c r="U2116" s="213"/>
      <c r="V2116" s="213"/>
      <c r="W2116" s="213"/>
      <c r="X2116" s="214"/>
      <c r="Y2116" s="214"/>
      <c r="Z2116" s="214"/>
      <c r="AA2116" s="217"/>
      <c r="AB2116" s="217"/>
      <c r="AC2116" s="217"/>
      <c r="AD2116" s="213"/>
    </row>
    <row r="2117" spans="20:30" x14ac:dyDescent="0.2">
      <c r="T2117" s="212"/>
      <c r="U2117" s="213"/>
      <c r="V2117" s="213"/>
      <c r="W2117" s="213"/>
      <c r="X2117" s="214"/>
      <c r="Y2117" s="214"/>
      <c r="Z2117" s="214"/>
      <c r="AA2117" s="217"/>
      <c r="AB2117" s="217"/>
      <c r="AC2117" s="217"/>
      <c r="AD2117" s="213"/>
    </row>
    <row r="2118" spans="20:30" x14ac:dyDescent="0.2">
      <c r="T2118" s="212"/>
      <c r="U2118" s="213"/>
      <c r="V2118" s="213"/>
      <c r="W2118" s="213"/>
      <c r="X2118" s="214"/>
      <c r="Y2118" s="214"/>
      <c r="Z2118" s="214"/>
      <c r="AA2118" s="217"/>
      <c r="AB2118" s="217"/>
      <c r="AC2118" s="217"/>
      <c r="AD2118" s="213"/>
    </row>
    <row r="2119" spans="20:30" x14ac:dyDescent="0.2">
      <c r="T2119" s="212"/>
      <c r="U2119" s="213"/>
      <c r="V2119" s="213"/>
      <c r="W2119" s="213"/>
      <c r="X2119" s="214"/>
      <c r="Y2119" s="214"/>
      <c r="Z2119" s="214"/>
      <c r="AA2119" s="217"/>
      <c r="AB2119" s="217"/>
      <c r="AC2119" s="217"/>
      <c r="AD2119" s="213"/>
    </row>
    <row r="2120" spans="20:30" x14ac:dyDescent="0.2">
      <c r="T2120" s="212"/>
      <c r="U2120" s="213"/>
      <c r="V2120" s="213"/>
      <c r="W2120" s="213"/>
      <c r="X2120" s="214"/>
      <c r="Y2120" s="214"/>
      <c r="Z2120" s="214"/>
      <c r="AA2120" s="217"/>
      <c r="AB2120" s="217"/>
      <c r="AC2120" s="217"/>
      <c r="AD2120" s="213"/>
    </row>
    <row r="2121" spans="20:30" x14ac:dyDescent="0.2">
      <c r="T2121" s="212"/>
      <c r="U2121" s="213"/>
      <c r="V2121" s="213"/>
      <c r="W2121" s="213"/>
      <c r="X2121" s="214"/>
      <c r="Y2121" s="214"/>
      <c r="Z2121" s="214"/>
      <c r="AA2121" s="217"/>
      <c r="AB2121" s="217"/>
      <c r="AC2121" s="217"/>
      <c r="AD2121" s="213"/>
    </row>
    <row r="2122" spans="20:30" x14ac:dyDescent="0.2">
      <c r="T2122" s="212"/>
      <c r="U2122" s="213"/>
      <c r="V2122" s="213"/>
      <c r="W2122" s="213"/>
      <c r="X2122" s="214"/>
      <c r="Y2122" s="214"/>
      <c r="Z2122" s="214"/>
      <c r="AA2122" s="217"/>
      <c r="AB2122" s="217"/>
      <c r="AC2122" s="217"/>
      <c r="AD2122" s="213"/>
    </row>
    <row r="2123" spans="20:30" x14ac:dyDescent="0.2">
      <c r="T2123" s="212"/>
      <c r="U2123" s="213"/>
      <c r="V2123" s="213"/>
      <c r="W2123" s="213"/>
      <c r="X2123" s="214"/>
      <c r="Y2123" s="214"/>
      <c r="Z2123" s="214"/>
      <c r="AA2123" s="217"/>
      <c r="AB2123" s="217"/>
      <c r="AC2123" s="217"/>
      <c r="AD2123" s="213"/>
    </row>
    <row r="2124" spans="20:30" x14ac:dyDescent="0.2">
      <c r="T2124" s="212"/>
      <c r="U2124" s="213"/>
      <c r="V2124" s="213"/>
      <c r="W2124" s="213"/>
      <c r="X2124" s="214"/>
      <c r="Y2124" s="214"/>
      <c r="Z2124" s="214"/>
      <c r="AA2124" s="217"/>
      <c r="AB2124" s="217"/>
      <c r="AC2124" s="217"/>
      <c r="AD2124" s="213"/>
    </row>
    <row r="2125" spans="20:30" x14ac:dyDescent="0.2">
      <c r="T2125" s="212"/>
      <c r="U2125" s="213"/>
      <c r="V2125" s="213"/>
      <c r="W2125" s="213"/>
      <c r="X2125" s="214"/>
      <c r="Y2125" s="214"/>
      <c r="Z2125" s="214"/>
      <c r="AA2125" s="217"/>
      <c r="AB2125" s="217"/>
      <c r="AC2125" s="217"/>
      <c r="AD2125" s="213"/>
    </row>
    <row r="2126" spans="20:30" x14ac:dyDescent="0.2">
      <c r="T2126" s="212"/>
      <c r="U2126" s="213"/>
      <c r="V2126" s="213"/>
      <c r="W2126" s="213"/>
      <c r="X2126" s="214"/>
      <c r="Y2126" s="214"/>
      <c r="Z2126" s="214"/>
      <c r="AA2126" s="217"/>
      <c r="AB2126" s="217"/>
      <c r="AC2126" s="217"/>
      <c r="AD2126" s="213"/>
    </row>
    <row r="2127" spans="20:30" x14ac:dyDescent="0.2">
      <c r="T2127" s="212"/>
      <c r="U2127" s="213"/>
      <c r="V2127" s="213"/>
      <c r="W2127" s="213"/>
      <c r="X2127" s="214"/>
      <c r="Y2127" s="214"/>
      <c r="Z2127" s="214"/>
      <c r="AA2127" s="217"/>
      <c r="AB2127" s="217"/>
      <c r="AC2127" s="217"/>
      <c r="AD2127" s="213"/>
    </row>
    <row r="2128" spans="20:30" x14ac:dyDescent="0.2">
      <c r="T2128" s="212"/>
      <c r="U2128" s="213"/>
      <c r="V2128" s="213"/>
      <c r="W2128" s="213"/>
      <c r="X2128" s="214"/>
      <c r="Y2128" s="214"/>
      <c r="Z2128" s="214"/>
      <c r="AA2128" s="217"/>
      <c r="AB2128" s="217"/>
      <c r="AC2128" s="217"/>
      <c r="AD2128" s="213"/>
    </row>
    <row r="2129" spans="20:30" x14ac:dyDescent="0.2">
      <c r="T2129" s="212"/>
      <c r="U2129" s="213"/>
      <c r="V2129" s="213"/>
      <c r="W2129" s="213"/>
      <c r="X2129" s="214"/>
      <c r="Y2129" s="214"/>
      <c r="Z2129" s="214"/>
      <c r="AA2129" s="217"/>
      <c r="AB2129" s="217"/>
      <c r="AC2129" s="217"/>
      <c r="AD2129" s="213"/>
    </row>
    <row r="2130" spans="20:30" x14ac:dyDescent="0.2">
      <c r="T2130" s="212"/>
      <c r="U2130" s="213"/>
      <c r="V2130" s="213"/>
      <c r="W2130" s="213"/>
      <c r="X2130" s="214"/>
      <c r="Y2130" s="214"/>
      <c r="Z2130" s="214"/>
      <c r="AA2130" s="217"/>
      <c r="AB2130" s="217"/>
      <c r="AC2130" s="217"/>
      <c r="AD2130" s="213"/>
    </row>
    <row r="2131" spans="20:30" x14ac:dyDescent="0.2">
      <c r="T2131" s="212"/>
      <c r="U2131" s="213"/>
      <c r="V2131" s="213"/>
      <c r="W2131" s="213"/>
      <c r="X2131" s="214"/>
      <c r="Y2131" s="214"/>
      <c r="Z2131" s="214"/>
      <c r="AA2131" s="217"/>
      <c r="AB2131" s="217"/>
      <c r="AC2131" s="217"/>
      <c r="AD2131" s="213"/>
    </row>
    <row r="2132" spans="20:30" x14ac:dyDescent="0.2">
      <c r="T2132" s="212"/>
      <c r="U2132" s="213"/>
      <c r="V2132" s="213"/>
      <c r="W2132" s="213"/>
      <c r="X2132" s="214"/>
      <c r="Y2132" s="214"/>
      <c r="Z2132" s="214"/>
      <c r="AA2132" s="217"/>
      <c r="AB2132" s="217"/>
      <c r="AC2132" s="217"/>
      <c r="AD2132" s="213"/>
    </row>
    <row r="2133" spans="20:30" x14ac:dyDescent="0.2">
      <c r="T2133" s="212"/>
      <c r="U2133" s="213"/>
      <c r="V2133" s="213"/>
      <c r="W2133" s="213"/>
      <c r="X2133" s="214"/>
      <c r="Y2133" s="214"/>
      <c r="Z2133" s="214"/>
      <c r="AA2133" s="217"/>
      <c r="AB2133" s="217"/>
      <c r="AC2133" s="217"/>
      <c r="AD2133" s="213"/>
    </row>
    <row r="2134" spans="20:30" x14ac:dyDescent="0.2">
      <c r="T2134" s="212"/>
      <c r="U2134" s="213"/>
      <c r="V2134" s="213"/>
      <c r="W2134" s="213"/>
      <c r="X2134" s="214"/>
      <c r="Y2134" s="214"/>
      <c r="Z2134" s="214"/>
      <c r="AA2134" s="217"/>
      <c r="AB2134" s="217"/>
      <c r="AC2134" s="217"/>
      <c r="AD2134" s="213"/>
    </row>
    <row r="2135" spans="20:30" x14ac:dyDescent="0.2">
      <c r="T2135" s="212"/>
      <c r="U2135" s="213"/>
      <c r="V2135" s="213"/>
      <c r="W2135" s="213"/>
      <c r="X2135" s="214"/>
      <c r="Y2135" s="214"/>
      <c r="Z2135" s="214"/>
      <c r="AA2135" s="217"/>
      <c r="AB2135" s="217"/>
      <c r="AC2135" s="217"/>
      <c r="AD2135" s="213"/>
    </row>
    <row r="2136" spans="20:30" x14ac:dyDescent="0.2">
      <c r="T2136" s="212"/>
      <c r="U2136" s="213"/>
      <c r="V2136" s="213"/>
      <c r="W2136" s="213"/>
      <c r="X2136" s="214"/>
      <c r="Y2136" s="214"/>
      <c r="Z2136" s="214"/>
      <c r="AA2136" s="217"/>
      <c r="AB2136" s="217"/>
      <c r="AC2136" s="217"/>
      <c r="AD2136" s="213"/>
    </row>
    <row r="2137" spans="20:30" x14ac:dyDescent="0.2">
      <c r="T2137" s="212"/>
      <c r="U2137" s="213"/>
      <c r="V2137" s="213"/>
      <c r="W2137" s="213"/>
      <c r="X2137" s="214"/>
      <c r="Y2137" s="214"/>
      <c r="Z2137" s="214"/>
      <c r="AA2137" s="217"/>
      <c r="AB2137" s="217"/>
      <c r="AC2137" s="217"/>
      <c r="AD2137" s="213"/>
    </row>
    <row r="2138" spans="20:30" x14ac:dyDescent="0.2">
      <c r="T2138" s="212"/>
      <c r="U2138" s="213"/>
      <c r="V2138" s="213"/>
      <c r="W2138" s="213"/>
      <c r="X2138" s="214"/>
      <c r="Y2138" s="214"/>
      <c r="Z2138" s="214"/>
      <c r="AA2138" s="217"/>
      <c r="AB2138" s="217"/>
      <c r="AC2138" s="217"/>
      <c r="AD2138" s="213"/>
    </row>
    <row r="2139" spans="20:30" x14ac:dyDescent="0.2">
      <c r="T2139" s="212"/>
      <c r="U2139" s="213"/>
      <c r="V2139" s="213"/>
      <c r="W2139" s="213"/>
      <c r="X2139" s="214"/>
      <c r="Y2139" s="214"/>
      <c r="Z2139" s="214"/>
      <c r="AA2139" s="217"/>
      <c r="AB2139" s="217"/>
      <c r="AC2139" s="217"/>
      <c r="AD2139" s="213"/>
    </row>
    <row r="2140" spans="20:30" x14ac:dyDescent="0.2">
      <c r="T2140" s="212"/>
      <c r="U2140" s="213"/>
      <c r="V2140" s="213"/>
      <c r="W2140" s="213"/>
      <c r="X2140" s="214"/>
      <c r="Y2140" s="214"/>
      <c r="Z2140" s="214"/>
      <c r="AA2140" s="217"/>
      <c r="AB2140" s="217"/>
      <c r="AC2140" s="217"/>
      <c r="AD2140" s="213"/>
    </row>
    <row r="2141" spans="20:30" x14ac:dyDescent="0.2">
      <c r="T2141" s="212"/>
      <c r="U2141" s="213"/>
      <c r="V2141" s="213"/>
      <c r="W2141" s="213"/>
      <c r="X2141" s="214"/>
      <c r="Y2141" s="214"/>
      <c r="Z2141" s="214"/>
      <c r="AA2141" s="217"/>
      <c r="AB2141" s="217"/>
      <c r="AC2141" s="217"/>
      <c r="AD2141" s="213"/>
    </row>
    <row r="2142" spans="20:30" x14ac:dyDescent="0.2">
      <c r="T2142" s="212"/>
      <c r="U2142" s="213"/>
      <c r="V2142" s="213"/>
      <c r="W2142" s="213"/>
      <c r="X2142" s="214"/>
      <c r="Y2142" s="214"/>
      <c r="Z2142" s="214"/>
      <c r="AA2142" s="217"/>
      <c r="AB2142" s="217"/>
      <c r="AC2142" s="217"/>
      <c r="AD2142" s="213"/>
    </row>
    <row r="2143" spans="20:30" x14ac:dyDescent="0.2">
      <c r="T2143" s="212"/>
      <c r="U2143" s="213"/>
      <c r="V2143" s="213"/>
      <c r="W2143" s="213"/>
      <c r="X2143" s="214"/>
      <c r="Y2143" s="214"/>
      <c r="Z2143" s="214"/>
      <c r="AA2143" s="217"/>
      <c r="AB2143" s="217"/>
      <c r="AC2143" s="217"/>
      <c r="AD2143" s="213"/>
    </row>
    <row r="2144" spans="20:30" x14ac:dyDescent="0.2">
      <c r="T2144" s="212"/>
      <c r="U2144" s="213"/>
      <c r="V2144" s="213"/>
      <c r="W2144" s="213"/>
      <c r="X2144" s="214"/>
      <c r="Y2144" s="214"/>
      <c r="Z2144" s="214"/>
      <c r="AA2144" s="217"/>
      <c r="AB2144" s="217"/>
      <c r="AC2144" s="217"/>
      <c r="AD2144" s="213"/>
    </row>
    <row r="2145" spans="20:30" x14ac:dyDescent="0.2">
      <c r="T2145" s="212"/>
      <c r="U2145" s="213"/>
      <c r="V2145" s="213"/>
      <c r="W2145" s="213"/>
      <c r="X2145" s="214"/>
      <c r="Y2145" s="214"/>
      <c r="Z2145" s="214"/>
      <c r="AA2145" s="217"/>
      <c r="AB2145" s="217"/>
      <c r="AC2145" s="217"/>
      <c r="AD2145" s="213"/>
    </row>
    <row r="2146" spans="20:30" x14ac:dyDescent="0.2">
      <c r="T2146" s="212"/>
      <c r="U2146" s="213"/>
      <c r="V2146" s="213"/>
      <c r="W2146" s="213"/>
      <c r="X2146" s="214"/>
      <c r="Y2146" s="214"/>
      <c r="Z2146" s="214"/>
      <c r="AA2146" s="217"/>
      <c r="AB2146" s="217"/>
      <c r="AC2146" s="217"/>
      <c r="AD2146" s="213"/>
    </row>
    <row r="2147" spans="20:30" x14ac:dyDescent="0.2">
      <c r="T2147" s="212"/>
      <c r="U2147" s="213"/>
      <c r="V2147" s="213"/>
      <c r="W2147" s="213"/>
      <c r="X2147" s="214"/>
      <c r="Y2147" s="214"/>
      <c r="Z2147" s="214"/>
      <c r="AA2147" s="217"/>
      <c r="AB2147" s="217"/>
      <c r="AC2147" s="217"/>
      <c r="AD2147" s="213"/>
    </row>
    <row r="2148" spans="20:30" x14ac:dyDescent="0.2">
      <c r="T2148" s="212"/>
      <c r="U2148" s="213"/>
      <c r="V2148" s="213"/>
      <c r="W2148" s="213"/>
      <c r="X2148" s="214"/>
      <c r="Y2148" s="214"/>
      <c r="Z2148" s="214"/>
      <c r="AA2148" s="217"/>
      <c r="AB2148" s="217"/>
      <c r="AC2148" s="217"/>
      <c r="AD2148" s="213"/>
    </row>
    <row r="2149" spans="20:30" x14ac:dyDescent="0.2">
      <c r="T2149" s="212"/>
      <c r="U2149" s="213"/>
      <c r="V2149" s="213"/>
      <c r="W2149" s="213"/>
      <c r="X2149" s="214"/>
      <c r="Y2149" s="214"/>
      <c r="Z2149" s="214"/>
      <c r="AA2149" s="217"/>
      <c r="AB2149" s="217"/>
      <c r="AC2149" s="217"/>
      <c r="AD2149" s="213"/>
    </row>
    <row r="2150" spans="20:30" x14ac:dyDescent="0.2">
      <c r="T2150" s="212"/>
      <c r="U2150" s="213"/>
      <c r="V2150" s="213"/>
      <c r="W2150" s="213"/>
      <c r="X2150" s="214"/>
      <c r="Y2150" s="214"/>
      <c r="Z2150" s="214"/>
      <c r="AA2150" s="217"/>
      <c r="AB2150" s="217"/>
      <c r="AC2150" s="217"/>
      <c r="AD2150" s="213"/>
    </row>
    <row r="2151" spans="20:30" x14ac:dyDescent="0.2">
      <c r="T2151" s="212"/>
      <c r="U2151" s="213"/>
      <c r="V2151" s="213"/>
      <c r="W2151" s="213"/>
      <c r="X2151" s="214"/>
      <c r="Y2151" s="214"/>
      <c r="Z2151" s="214"/>
      <c r="AA2151" s="217"/>
      <c r="AB2151" s="217"/>
      <c r="AC2151" s="217"/>
      <c r="AD2151" s="213"/>
    </row>
    <row r="2152" spans="20:30" x14ac:dyDescent="0.2">
      <c r="T2152" s="212"/>
      <c r="U2152" s="213"/>
      <c r="V2152" s="213"/>
      <c r="W2152" s="213"/>
      <c r="X2152" s="214"/>
      <c r="Y2152" s="214"/>
      <c r="Z2152" s="214"/>
      <c r="AA2152" s="217"/>
      <c r="AB2152" s="217"/>
      <c r="AC2152" s="217"/>
      <c r="AD2152" s="213"/>
    </row>
    <row r="2153" spans="20:30" x14ac:dyDescent="0.2">
      <c r="T2153" s="212"/>
      <c r="U2153" s="213"/>
      <c r="V2153" s="213"/>
      <c r="W2153" s="213"/>
      <c r="X2153" s="214"/>
      <c r="Y2153" s="214"/>
      <c r="Z2153" s="214"/>
      <c r="AA2153" s="217"/>
      <c r="AB2153" s="217"/>
      <c r="AC2153" s="217"/>
      <c r="AD2153" s="213"/>
    </row>
    <row r="2154" spans="20:30" x14ac:dyDescent="0.2">
      <c r="T2154" s="212"/>
      <c r="U2154" s="213"/>
      <c r="V2154" s="213"/>
      <c r="W2154" s="213"/>
      <c r="X2154" s="214"/>
      <c r="Y2154" s="214"/>
      <c r="Z2154" s="214"/>
      <c r="AA2154" s="217"/>
      <c r="AB2154" s="217"/>
      <c r="AC2154" s="217"/>
      <c r="AD2154" s="213"/>
    </row>
    <row r="2155" spans="20:30" x14ac:dyDescent="0.2">
      <c r="T2155" s="212"/>
      <c r="U2155" s="213"/>
      <c r="V2155" s="213"/>
      <c r="W2155" s="213"/>
      <c r="X2155" s="214"/>
      <c r="Y2155" s="214"/>
      <c r="Z2155" s="214"/>
      <c r="AA2155" s="217"/>
      <c r="AB2155" s="217"/>
      <c r="AC2155" s="217"/>
      <c r="AD2155" s="213"/>
    </row>
    <row r="2156" spans="20:30" x14ac:dyDescent="0.2">
      <c r="T2156" s="212"/>
      <c r="U2156" s="213"/>
      <c r="V2156" s="213"/>
      <c r="W2156" s="213"/>
      <c r="X2156" s="214"/>
      <c r="Y2156" s="214"/>
      <c r="Z2156" s="214"/>
      <c r="AA2156" s="217"/>
      <c r="AB2156" s="217"/>
      <c r="AC2156" s="217"/>
      <c r="AD2156" s="213"/>
    </row>
    <row r="2157" spans="20:30" x14ac:dyDescent="0.2">
      <c r="T2157" s="212"/>
      <c r="U2157" s="213"/>
      <c r="V2157" s="213"/>
      <c r="W2157" s="213"/>
      <c r="X2157" s="214"/>
      <c r="Y2157" s="214"/>
      <c r="Z2157" s="214"/>
      <c r="AA2157" s="217"/>
      <c r="AB2157" s="217"/>
      <c r="AC2157" s="217"/>
      <c r="AD2157" s="213"/>
    </row>
    <row r="2158" spans="20:30" x14ac:dyDescent="0.2">
      <c r="T2158" s="212"/>
      <c r="U2158" s="213"/>
      <c r="V2158" s="213"/>
      <c r="W2158" s="213"/>
      <c r="X2158" s="214"/>
      <c r="Y2158" s="214"/>
      <c r="Z2158" s="214"/>
      <c r="AA2158" s="217"/>
      <c r="AB2158" s="217"/>
      <c r="AC2158" s="217"/>
      <c r="AD2158" s="213"/>
    </row>
    <row r="2159" spans="20:30" x14ac:dyDescent="0.2">
      <c r="T2159" s="212"/>
      <c r="U2159" s="213"/>
      <c r="V2159" s="213"/>
      <c r="W2159" s="213"/>
      <c r="X2159" s="214"/>
      <c r="Y2159" s="214"/>
      <c r="Z2159" s="214"/>
      <c r="AA2159" s="217"/>
      <c r="AB2159" s="217"/>
      <c r="AC2159" s="217"/>
      <c r="AD2159" s="213"/>
    </row>
    <row r="2160" spans="20:30" x14ac:dyDescent="0.2">
      <c r="T2160" s="212"/>
      <c r="U2160" s="213"/>
      <c r="V2160" s="213"/>
      <c r="W2160" s="213"/>
      <c r="X2160" s="214"/>
      <c r="Y2160" s="214"/>
      <c r="Z2160" s="214"/>
      <c r="AA2160" s="217"/>
      <c r="AB2160" s="217"/>
      <c r="AC2160" s="217"/>
      <c r="AD2160" s="213"/>
    </row>
    <row r="2161" spans="20:30" x14ac:dyDescent="0.2">
      <c r="T2161" s="212"/>
      <c r="U2161" s="213"/>
      <c r="V2161" s="213"/>
      <c r="W2161" s="213"/>
      <c r="X2161" s="214"/>
      <c r="Y2161" s="214"/>
      <c r="Z2161" s="214"/>
      <c r="AA2161" s="217"/>
      <c r="AB2161" s="217"/>
      <c r="AC2161" s="217"/>
      <c r="AD2161" s="213"/>
    </row>
    <row r="2162" spans="20:30" x14ac:dyDescent="0.2">
      <c r="T2162" s="212"/>
      <c r="U2162" s="213"/>
      <c r="V2162" s="213"/>
      <c r="W2162" s="213"/>
      <c r="X2162" s="214"/>
      <c r="Y2162" s="214"/>
      <c r="Z2162" s="214"/>
      <c r="AA2162" s="217"/>
      <c r="AB2162" s="217"/>
      <c r="AC2162" s="217"/>
      <c r="AD2162" s="213"/>
    </row>
    <row r="2163" spans="20:30" x14ac:dyDescent="0.2">
      <c r="T2163" s="212"/>
      <c r="U2163" s="213"/>
      <c r="V2163" s="213"/>
      <c r="W2163" s="213"/>
      <c r="X2163" s="214"/>
      <c r="Y2163" s="214"/>
      <c r="Z2163" s="214"/>
      <c r="AA2163" s="217"/>
      <c r="AB2163" s="217"/>
      <c r="AC2163" s="217"/>
      <c r="AD2163" s="213"/>
    </row>
    <row r="2164" spans="20:30" x14ac:dyDescent="0.2">
      <c r="T2164" s="212"/>
      <c r="U2164" s="213"/>
      <c r="V2164" s="213"/>
      <c r="W2164" s="213"/>
      <c r="X2164" s="214"/>
      <c r="Y2164" s="214"/>
      <c r="Z2164" s="214"/>
      <c r="AA2164" s="217"/>
      <c r="AB2164" s="217"/>
      <c r="AC2164" s="217"/>
      <c r="AD2164" s="213"/>
    </row>
    <row r="2165" spans="20:30" x14ac:dyDescent="0.2">
      <c r="T2165" s="212"/>
      <c r="U2165" s="213"/>
      <c r="V2165" s="213"/>
      <c r="W2165" s="213"/>
      <c r="X2165" s="214"/>
      <c r="Y2165" s="214"/>
      <c r="Z2165" s="214"/>
      <c r="AA2165" s="217"/>
      <c r="AB2165" s="217"/>
      <c r="AC2165" s="217"/>
      <c r="AD2165" s="213"/>
    </row>
    <row r="2166" spans="20:30" x14ac:dyDescent="0.2">
      <c r="T2166" s="212"/>
      <c r="U2166" s="213"/>
      <c r="V2166" s="213"/>
      <c r="W2166" s="213"/>
      <c r="X2166" s="214"/>
      <c r="Y2166" s="214"/>
      <c r="Z2166" s="214"/>
      <c r="AA2166" s="217"/>
      <c r="AB2166" s="217"/>
      <c r="AC2166" s="217"/>
      <c r="AD2166" s="213"/>
    </row>
    <row r="2167" spans="20:30" x14ac:dyDescent="0.2">
      <c r="T2167" s="212"/>
      <c r="U2167" s="213"/>
      <c r="V2167" s="213"/>
      <c r="W2167" s="213"/>
      <c r="X2167" s="214"/>
      <c r="Y2167" s="214"/>
      <c r="Z2167" s="214"/>
      <c r="AA2167" s="217"/>
      <c r="AB2167" s="217"/>
      <c r="AC2167" s="217"/>
      <c r="AD2167" s="213"/>
    </row>
    <row r="2168" spans="20:30" x14ac:dyDescent="0.2">
      <c r="T2168" s="212"/>
      <c r="U2168" s="213"/>
      <c r="V2168" s="213"/>
      <c r="W2168" s="213"/>
      <c r="X2168" s="214"/>
      <c r="Y2168" s="214"/>
      <c r="Z2168" s="214"/>
      <c r="AA2168" s="217"/>
      <c r="AB2168" s="217"/>
      <c r="AC2168" s="217"/>
      <c r="AD2168" s="213"/>
    </row>
    <row r="2169" spans="20:30" x14ac:dyDescent="0.2">
      <c r="T2169" s="212"/>
      <c r="U2169" s="213"/>
      <c r="V2169" s="213"/>
      <c r="W2169" s="213"/>
      <c r="X2169" s="214"/>
      <c r="Y2169" s="214"/>
      <c r="Z2169" s="214"/>
      <c r="AA2169" s="217"/>
      <c r="AB2169" s="217"/>
      <c r="AC2169" s="217"/>
      <c r="AD2169" s="213"/>
    </row>
    <row r="2170" spans="20:30" x14ac:dyDescent="0.2">
      <c r="T2170" s="212"/>
      <c r="U2170" s="213"/>
      <c r="V2170" s="213"/>
      <c r="W2170" s="213"/>
      <c r="X2170" s="214"/>
      <c r="Y2170" s="214"/>
      <c r="Z2170" s="214"/>
      <c r="AA2170" s="217"/>
      <c r="AB2170" s="217"/>
      <c r="AC2170" s="217"/>
      <c r="AD2170" s="213"/>
    </row>
    <row r="2171" spans="20:30" x14ac:dyDescent="0.2">
      <c r="T2171" s="212"/>
      <c r="U2171" s="213"/>
      <c r="V2171" s="213"/>
      <c r="W2171" s="213"/>
      <c r="X2171" s="214"/>
      <c r="Y2171" s="214"/>
      <c r="Z2171" s="214"/>
      <c r="AA2171" s="217"/>
      <c r="AB2171" s="217"/>
      <c r="AC2171" s="217"/>
      <c r="AD2171" s="213"/>
    </row>
    <row r="2172" spans="20:30" x14ac:dyDescent="0.2">
      <c r="T2172" s="212"/>
      <c r="U2172" s="213"/>
      <c r="V2172" s="213"/>
      <c r="W2172" s="213"/>
      <c r="X2172" s="214"/>
      <c r="Y2172" s="214"/>
      <c r="Z2172" s="214"/>
      <c r="AA2172" s="217"/>
      <c r="AB2172" s="217"/>
      <c r="AC2172" s="217"/>
      <c r="AD2172" s="213"/>
    </row>
    <row r="2173" spans="20:30" x14ac:dyDescent="0.2">
      <c r="T2173" s="212"/>
      <c r="U2173" s="213"/>
      <c r="V2173" s="213"/>
      <c r="W2173" s="213"/>
      <c r="X2173" s="214"/>
      <c r="Y2173" s="214"/>
      <c r="Z2173" s="214"/>
      <c r="AA2173" s="217"/>
      <c r="AB2173" s="217"/>
      <c r="AC2173" s="217"/>
      <c r="AD2173" s="213"/>
    </row>
    <row r="2174" spans="20:30" x14ac:dyDescent="0.2">
      <c r="T2174" s="212"/>
      <c r="U2174" s="213"/>
      <c r="V2174" s="213"/>
      <c r="W2174" s="213"/>
      <c r="X2174" s="214"/>
      <c r="Y2174" s="214"/>
      <c r="Z2174" s="214"/>
      <c r="AA2174" s="217"/>
      <c r="AB2174" s="217"/>
      <c r="AC2174" s="217"/>
      <c r="AD2174" s="213"/>
    </row>
    <row r="2175" spans="20:30" x14ac:dyDescent="0.2">
      <c r="T2175" s="212"/>
      <c r="U2175" s="213"/>
      <c r="V2175" s="213"/>
      <c r="W2175" s="213"/>
      <c r="X2175" s="214"/>
      <c r="Y2175" s="214"/>
      <c r="Z2175" s="214"/>
      <c r="AA2175" s="217"/>
      <c r="AB2175" s="217"/>
      <c r="AC2175" s="217"/>
      <c r="AD2175" s="213"/>
    </row>
    <row r="2176" spans="20:30" x14ac:dyDescent="0.2">
      <c r="T2176" s="212"/>
      <c r="U2176" s="213"/>
      <c r="V2176" s="213"/>
      <c r="W2176" s="213"/>
      <c r="X2176" s="214"/>
      <c r="Y2176" s="214"/>
      <c r="Z2176" s="214"/>
      <c r="AA2176" s="217"/>
      <c r="AB2176" s="217"/>
      <c r="AC2176" s="217"/>
      <c r="AD2176" s="213"/>
    </row>
    <row r="2177" spans="20:30" x14ac:dyDescent="0.2">
      <c r="T2177" s="212"/>
      <c r="U2177" s="213"/>
      <c r="V2177" s="213"/>
      <c r="W2177" s="213"/>
      <c r="X2177" s="214"/>
      <c r="Y2177" s="214"/>
      <c r="Z2177" s="214"/>
      <c r="AA2177" s="217"/>
      <c r="AB2177" s="217"/>
      <c r="AC2177" s="217"/>
      <c r="AD2177" s="213"/>
    </row>
    <row r="2178" spans="20:30" x14ac:dyDescent="0.2">
      <c r="T2178" s="212"/>
      <c r="U2178" s="213"/>
      <c r="V2178" s="213"/>
      <c r="W2178" s="213"/>
      <c r="X2178" s="214"/>
      <c r="Y2178" s="214"/>
      <c r="Z2178" s="214"/>
      <c r="AA2178" s="217"/>
      <c r="AB2178" s="217"/>
      <c r="AC2178" s="217"/>
      <c r="AD2178" s="213"/>
    </row>
    <row r="2179" spans="20:30" x14ac:dyDescent="0.2">
      <c r="T2179" s="212"/>
      <c r="U2179" s="213"/>
      <c r="V2179" s="213"/>
      <c r="W2179" s="213"/>
      <c r="X2179" s="214"/>
      <c r="Y2179" s="214"/>
      <c r="Z2179" s="214"/>
      <c r="AA2179" s="217"/>
      <c r="AB2179" s="217"/>
      <c r="AC2179" s="217"/>
      <c r="AD2179" s="213"/>
    </row>
    <row r="2180" spans="20:30" x14ac:dyDescent="0.2">
      <c r="T2180" s="212"/>
      <c r="U2180" s="213"/>
      <c r="V2180" s="213"/>
      <c r="W2180" s="213"/>
      <c r="X2180" s="214"/>
      <c r="Y2180" s="214"/>
      <c r="Z2180" s="214"/>
      <c r="AA2180" s="217"/>
      <c r="AB2180" s="217"/>
      <c r="AC2180" s="217"/>
      <c r="AD2180" s="213"/>
    </row>
    <row r="2181" spans="20:30" x14ac:dyDescent="0.2">
      <c r="T2181" s="212"/>
      <c r="U2181" s="213"/>
      <c r="V2181" s="213"/>
      <c r="W2181" s="213"/>
      <c r="X2181" s="214"/>
      <c r="Y2181" s="214"/>
      <c r="Z2181" s="214"/>
      <c r="AA2181" s="217"/>
      <c r="AB2181" s="217"/>
      <c r="AC2181" s="217"/>
      <c r="AD2181" s="213"/>
    </row>
    <row r="2182" spans="20:30" x14ac:dyDescent="0.2">
      <c r="T2182" s="212"/>
      <c r="U2182" s="213"/>
      <c r="V2182" s="213"/>
      <c r="W2182" s="213"/>
      <c r="X2182" s="214"/>
      <c r="Y2182" s="214"/>
      <c r="Z2182" s="214"/>
      <c r="AA2182" s="217"/>
      <c r="AB2182" s="217"/>
      <c r="AC2182" s="217"/>
      <c r="AD2182" s="213"/>
    </row>
    <row r="2183" spans="20:30" x14ac:dyDescent="0.2">
      <c r="T2183" s="212"/>
      <c r="U2183" s="213"/>
      <c r="V2183" s="213"/>
      <c r="W2183" s="213"/>
      <c r="X2183" s="214"/>
      <c r="Y2183" s="214"/>
      <c r="Z2183" s="214"/>
      <c r="AA2183" s="217"/>
      <c r="AB2183" s="217"/>
      <c r="AC2183" s="217"/>
      <c r="AD2183" s="213"/>
    </row>
    <row r="2184" spans="20:30" x14ac:dyDescent="0.2">
      <c r="T2184" s="212"/>
      <c r="U2184" s="213"/>
      <c r="V2184" s="213"/>
      <c r="W2184" s="213"/>
      <c r="X2184" s="214"/>
      <c r="Y2184" s="214"/>
      <c r="Z2184" s="214"/>
      <c r="AA2184" s="217"/>
      <c r="AB2184" s="217"/>
      <c r="AC2184" s="217"/>
      <c r="AD2184" s="213"/>
    </row>
    <row r="2185" spans="20:30" x14ac:dyDescent="0.2">
      <c r="T2185" s="212"/>
      <c r="U2185" s="213"/>
      <c r="V2185" s="213"/>
      <c r="W2185" s="213"/>
      <c r="X2185" s="214"/>
      <c r="Y2185" s="214"/>
      <c r="Z2185" s="214"/>
      <c r="AA2185" s="217"/>
      <c r="AB2185" s="217"/>
      <c r="AC2185" s="217"/>
      <c r="AD2185" s="213"/>
    </row>
    <row r="2186" spans="20:30" x14ac:dyDescent="0.2">
      <c r="T2186" s="212"/>
      <c r="U2186" s="213"/>
      <c r="V2186" s="213"/>
      <c r="W2186" s="213"/>
      <c r="X2186" s="214"/>
      <c r="Y2186" s="214"/>
      <c r="Z2186" s="214"/>
      <c r="AA2186" s="217"/>
      <c r="AB2186" s="217"/>
      <c r="AC2186" s="217"/>
      <c r="AD2186" s="213"/>
    </row>
    <row r="2187" spans="20:30" x14ac:dyDescent="0.2">
      <c r="T2187" s="212"/>
      <c r="U2187" s="213"/>
      <c r="V2187" s="213"/>
      <c r="W2187" s="213"/>
      <c r="X2187" s="214"/>
      <c r="Y2187" s="214"/>
      <c r="Z2187" s="214"/>
      <c r="AA2187" s="217"/>
      <c r="AB2187" s="217"/>
      <c r="AC2187" s="217"/>
      <c r="AD2187" s="213"/>
    </row>
    <row r="2188" spans="20:30" x14ac:dyDescent="0.2">
      <c r="T2188" s="212"/>
      <c r="U2188" s="213"/>
      <c r="V2188" s="213"/>
      <c r="W2188" s="213"/>
      <c r="X2188" s="214"/>
      <c r="Y2188" s="214"/>
      <c r="Z2188" s="214"/>
      <c r="AA2188" s="217"/>
      <c r="AB2188" s="217"/>
      <c r="AC2188" s="217"/>
      <c r="AD2188" s="213"/>
    </row>
    <row r="2189" spans="20:30" x14ac:dyDescent="0.2">
      <c r="T2189" s="212"/>
      <c r="U2189" s="213"/>
      <c r="V2189" s="213"/>
      <c r="W2189" s="213"/>
      <c r="X2189" s="214"/>
      <c r="Y2189" s="214"/>
      <c r="Z2189" s="214"/>
      <c r="AA2189" s="217"/>
      <c r="AB2189" s="217"/>
      <c r="AC2189" s="217"/>
      <c r="AD2189" s="213"/>
    </row>
    <row r="2190" spans="20:30" x14ac:dyDescent="0.2">
      <c r="T2190" s="212"/>
      <c r="U2190" s="213"/>
      <c r="V2190" s="213"/>
      <c r="W2190" s="213"/>
      <c r="X2190" s="214"/>
      <c r="Y2190" s="214"/>
      <c r="Z2190" s="214"/>
      <c r="AA2190" s="217"/>
      <c r="AB2190" s="217"/>
      <c r="AC2190" s="217"/>
      <c r="AD2190" s="213"/>
    </row>
    <row r="2191" spans="20:30" x14ac:dyDescent="0.2">
      <c r="T2191" s="212"/>
      <c r="U2191" s="213"/>
      <c r="V2191" s="213"/>
      <c r="W2191" s="213"/>
      <c r="X2191" s="214"/>
      <c r="Y2191" s="214"/>
      <c r="Z2191" s="214"/>
      <c r="AA2191" s="217"/>
      <c r="AB2191" s="217"/>
      <c r="AC2191" s="217"/>
      <c r="AD2191" s="213"/>
    </row>
    <row r="2192" spans="20:30" x14ac:dyDescent="0.2">
      <c r="T2192" s="212"/>
      <c r="U2192" s="213"/>
      <c r="V2192" s="213"/>
      <c r="W2192" s="213"/>
      <c r="X2192" s="214"/>
      <c r="Y2192" s="214"/>
      <c r="Z2192" s="214"/>
      <c r="AA2192" s="217"/>
      <c r="AB2192" s="217"/>
      <c r="AC2192" s="217"/>
      <c r="AD2192" s="213"/>
    </row>
    <row r="2193" spans="20:30" x14ac:dyDescent="0.2">
      <c r="T2193" s="212"/>
      <c r="U2193" s="213"/>
      <c r="V2193" s="213"/>
      <c r="W2193" s="213"/>
      <c r="X2193" s="214"/>
      <c r="Y2193" s="214"/>
      <c r="Z2193" s="214"/>
      <c r="AA2193" s="217"/>
      <c r="AB2193" s="217"/>
      <c r="AC2193" s="217"/>
      <c r="AD2193" s="213"/>
    </row>
    <row r="2194" spans="20:30" x14ac:dyDescent="0.2">
      <c r="T2194" s="212"/>
      <c r="U2194" s="213"/>
      <c r="V2194" s="213"/>
      <c r="W2194" s="213"/>
      <c r="X2194" s="214"/>
      <c r="Y2194" s="214"/>
      <c r="Z2194" s="214"/>
      <c r="AA2194" s="217"/>
      <c r="AB2194" s="217"/>
      <c r="AC2194" s="217"/>
      <c r="AD2194" s="213"/>
    </row>
    <row r="2195" spans="20:30" x14ac:dyDescent="0.2">
      <c r="T2195" s="212"/>
      <c r="U2195" s="213"/>
      <c r="V2195" s="213"/>
      <c r="W2195" s="213"/>
      <c r="X2195" s="214"/>
      <c r="Y2195" s="214"/>
      <c r="Z2195" s="214"/>
      <c r="AA2195" s="217"/>
      <c r="AB2195" s="217"/>
      <c r="AC2195" s="217"/>
      <c r="AD2195" s="213"/>
    </row>
    <row r="2196" spans="20:30" x14ac:dyDescent="0.2">
      <c r="T2196" s="212"/>
      <c r="U2196" s="213"/>
      <c r="V2196" s="213"/>
      <c r="W2196" s="213"/>
      <c r="X2196" s="214"/>
      <c r="Y2196" s="214"/>
      <c r="Z2196" s="214"/>
      <c r="AA2196" s="217"/>
      <c r="AB2196" s="217"/>
      <c r="AC2196" s="217"/>
      <c r="AD2196" s="213"/>
    </row>
    <row r="2197" spans="20:30" x14ac:dyDescent="0.2">
      <c r="T2197" s="212"/>
      <c r="U2197" s="213"/>
      <c r="V2197" s="213"/>
      <c r="W2197" s="213"/>
      <c r="X2197" s="214"/>
      <c r="Y2197" s="214"/>
      <c r="Z2197" s="214"/>
      <c r="AA2197" s="217"/>
      <c r="AB2197" s="217"/>
      <c r="AC2197" s="217"/>
      <c r="AD2197" s="213"/>
    </row>
    <row r="2198" spans="20:30" x14ac:dyDescent="0.2">
      <c r="T2198" s="212"/>
      <c r="U2198" s="213"/>
      <c r="V2198" s="213"/>
      <c r="W2198" s="213"/>
      <c r="X2198" s="214"/>
      <c r="Y2198" s="214"/>
      <c r="Z2198" s="214"/>
      <c r="AA2198" s="217"/>
      <c r="AB2198" s="217"/>
      <c r="AC2198" s="217"/>
      <c r="AD2198" s="213"/>
    </row>
    <row r="2199" spans="20:30" x14ac:dyDescent="0.2">
      <c r="T2199" s="212"/>
      <c r="U2199" s="213"/>
      <c r="V2199" s="213"/>
      <c r="W2199" s="213"/>
      <c r="X2199" s="214"/>
      <c r="Y2199" s="214"/>
      <c r="Z2199" s="214"/>
      <c r="AA2199" s="217"/>
      <c r="AB2199" s="217"/>
      <c r="AC2199" s="217"/>
      <c r="AD2199" s="213"/>
    </row>
    <row r="2200" spans="20:30" x14ac:dyDescent="0.2">
      <c r="T2200" s="212"/>
      <c r="U2200" s="213"/>
      <c r="V2200" s="213"/>
      <c r="W2200" s="213"/>
      <c r="X2200" s="214"/>
      <c r="Y2200" s="214"/>
      <c r="Z2200" s="214"/>
      <c r="AA2200" s="217"/>
      <c r="AB2200" s="217"/>
      <c r="AC2200" s="217"/>
      <c r="AD2200" s="213"/>
    </row>
    <row r="2201" spans="20:30" x14ac:dyDescent="0.2">
      <c r="T2201" s="212"/>
      <c r="U2201" s="213"/>
      <c r="V2201" s="213"/>
      <c r="W2201" s="213"/>
      <c r="X2201" s="214"/>
      <c r="Y2201" s="214"/>
      <c r="Z2201" s="214"/>
      <c r="AA2201" s="217"/>
      <c r="AB2201" s="217"/>
      <c r="AC2201" s="217"/>
      <c r="AD2201" s="213"/>
    </row>
    <row r="2202" spans="20:30" x14ac:dyDescent="0.2">
      <c r="T2202" s="212"/>
      <c r="U2202" s="213"/>
      <c r="V2202" s="213"/>
      <c r="W2202" s="213"/>
      <c r="X2202" s="214"/>
      <c r="Y2202" s="214"/>
      <c r="Z2202" s="214"/>
      <c r="AA2202" s="217"/>
      <c r="AB2202" s="217"/>
      <c r="AC2202" s="217"/>
      <c r="AD2202" s="213"/>
    </row>
    <row r="2203" spans="20:30" x14ac:dyDescent="0.2">
      <c r="T2203" s="212"/>
      <c r="U2203" s="213"/>
      <c r="V2203" s="213"/>
      <c r="W2203" s="213"/>
      <c r="X2203" s="214"/>
      <c r="Y2203" s="214"/>
      <c r="Z2203" s="214"/>
      <c r="AA2203" s="217"/>
      <c r="AB2203" s="217"/>
      <c r="AC2203" s="217"/>
      <c r="AD2203" s="213"/>
    </row>
    <row r="2204" spans="20:30" x14ac:dyDescent="0.2">
      <c r="T2204" s="212"/>
      <c r="U2204" s="213"/>
      <c r="V2204" s="213"/>
      <c r="W2204" s="213"/>
      <c r="X2204" s="214"/>
      <c r="Y2204" s="214"/>
      <c r="Z2204" s="214"/>
      <c r="AA2204" s="217"/>
      <c r="AB2204" s="217"/>
      <c r="AC2204" s="217"/>
      <c r="AD2204" s="213"/>
    </row>
    <row r="2205" spans="20:30" x14ac:dyDescent="0.2">
      <c r="T2205" s="212"/>
      <c r="U2205" s="213"/>
      <c r="V2205" s="213"/>
      <c r="W2205" s="213"/>
      <c r="X2205" s="214"/>
      <c r="Y2205" s="214"/>
      <c r="Z2205" s="214"/>
      <c r="AA2205" s="217"/>
      <c r="AB2205" s="217"/>
      <c r="AC2205" s="217"/>
      <c r="AD2205" s="213"/>
    </row>
    <row r="2206" spans="20:30" x14ac:dyDescent="0.2">
      <c r="T2206" s="212"/>
      <c r="U2206" s="213"/>
      <c r="V2206" s="213"/>
      <c r="W2206" s="213"/>
      <c r="X2206" s="214"/>
      <c r="Y2206" s="214"/>
      <c r="Z2206" s="214"/>
      <c r="AA2206" s="217"/>
      <c r="AB2206" s="217"/>
      <c r="AC2206" s="217"/>
      <c r="AD2206" s="213"/>
    </row>
    <row r="2207" spans="20:30" x14ac:dyDescent="0.2">
      <c r="T2207" s="212"/>
      <c r="U2207" s="213"/>
      <c r="V2207" s="213"/>
      <c r="W2207" s="213"/>
      <c r="X2207" s="214"/>
      <c r="Y2207" s="214"/>
      <c r="Z2207" s="214"/>
      <c r="AA2207" s="217"/>
      <c r="AB2207" s="217"/>
      <c r="AC2207" s="217"/>
      <c r="AD2207" s="213"/>
    </row>
    <row r="2208" spans="20:30" x14ac:dyDescent="0.2">
      <c r="T2208" s="212"/>
      <c r="U2208" s="213"/>
      <c r="V2208" s="213"/>
      <c r="W2208" s="213"/>
      <c r="X2208" s="214"/>
      <c r="Y2208" s="214"/>
      <c r="Z2208" s="214"/>
      <c r="AA2208" s="217"/>
      <c r="AB2208" s="217"/>
      <c r="AC2208" s="217"/>
      <c r="AD2208" s="213"/>
    </row>
    <row r="2209" spans="20:30" x14ac:dyDescent="0.2">
      <c r="T2209" s="212"/>
      <c r="U2209" s="213"/>
      <c r="V2209" s="213"/>
      <c r="W2209" s="213"/>
      <c r="X2209" s="214"/>
      <c r="Y2209" s="214"/>
      <c r="Z2209" s="214"/>
      <c r="AA2209" s="217"/>
      <c r="AB2209" s="217"/>
      <c r="AC2209" s="217"/>
      <c r="AD2209" s="213"/>
    </row>
    <row r="2210" spans="20:30" x14ac:dyDescent="0.2">
      <c r="T2210" s="212"/>
      <c r="U2210" s="213"/>
      <c r="V2210" s="213"/>
      <c r="W2210" s="213"/>
      <c r="X2210" s="214"/>
      <c r="Y2210" s="214"/>
      <c r="Z2210" s="214"/>
      <c r="AA2210" s="217"/>
      <c r="AB2210" s="217"/>
      <c r="AC2210" s="217"/>
      <c r="AD2210" s="213"/>
    </row>
    <row r="2211" spans="20:30" x14ac:dyDescent="0.2">
      <c r="T2211" s="212"/>
      <c r="U2211" s="213"/>
      <c r="V2211" s="213"/>
      <c r="W2211" s="213"/>
      <c r="X2211" s="214"/>
      <c r="Y2211" s="214"/>
      <c r="Z2211" s="214"/>
      <c r="AA2211" s="217"/>
      <c r="AB2211" s="217"/>
      <c r="AC2211" s="217"/>
      <c r="AD2211" s="213"/>
    </row>
    <row r="2212" spans="20:30" x14ac:dyDescent="0.2">
      <c r="T2212" s="212"/>
      <c r="U2212" s="213"/>
      <c r="V2212" s="213"/>
      <c r="W2212" s="213"/>
      <c r="X2212" s="214"/>
      <c r="Y2212" s="214"/>
      <c r="Z2212" s="214"/>
      <c r="AA2212" s="217"/>
      <c r="AB2212" s="217"/>
      <c r="AC2212" s="217"/>
      <c r="AD2212" s="213"/>
    </row>
    <row r="2213" spans="20:30" x14ac:dyDescent="0.2">
      <c r="T2213" s="212"/>
      <c r="U2213" s="213"/>
      <c r="V2213" s="213"/>
      <c r="W2213" s="213"/>
      <c r="X2213" s="214"/>
      <c r="Y2213" s="214"/>
      <c r="Z2213" s="214"/>
      <c r="AA2213" s="217"/>
      <c r="AB2213" s="217"/>
      <c r="AC2213" s="217"/>
      <c r="AD2213" s="213"/>
    </row>
    <row r="2214" spans="20:30" x14ac:dyDescent="0.2">
      <c r="T2214" s="212"/>
      <c r="U2214" s="213"/>
      <c r="V2214" s="213"/>
      <c r="W2214" s="213"/>
      <c r="X2214" s="214"/>
      <c r="Y2214" s="214"/>
      <c r="Z2214" s="214"/>
      <c r="AA2214" s="217"/>
      <c r="AB2214" s="217"/>
      <c r="AC2214" s="217"/>
      <c r="AD2214" s="213"/>
    </row>
    <row r="2215" spans="20:30" x14ac:dyDescent="0.2">
      <c r="T2215" s="212"/>
      <c r="U2215" s="213"/>
      <c r="V2215" s="213"/>
      <c r="W2215" s="213"/>
      <c r="X2215" s="214"/>
      <c r="Y2215" s="214"/>
      <c r="Z2215" s="214"/>
      <c r="AA2215" s="217"/>
      <c r="AB2215" s="217"/>
      <c r="AC2215" s="217"/>
      <c r="AD2215" s="213"/>
    </row>
    <row r="2216" spans="20:30" x14ac:dyDescent="0.2">
      <c r="T2216" s="212"/>
      <c r="U2216" s="213"/>
      <c r="V2216" s="213"/>
      <c r="W2216" s="213"/>
      <c r="X2216" s="214"/>
      <c r="Y2216" s="214"/>
      <c r="Z2216" s="214"/>
      <c r="AA2216" s="217"/>
      <c r="AB2216" s="217"/>
      <c r="AC2216" s="217"/>
      <c r="AD2216" s="213"/>
    </row>
    <row r="2217" spans="20:30" x14ac:dyDescent="0.2">
      <c r="T2217" s="212"/>
      <c r="U2217" s="213"/>
      <c r="V2217" s="213"/>
      <c r="W2217" s="213"/>
      <c r="X2217" s="214"/>
      <c r="Y2217" s="214"/>
      <c r="Z2217" s="214"/>
      <c r="AA2217" s="217"/>
      <c r="AB2217" s="217"/>
      <c r="AC2217" s="217"/>
      <c r="AD2217" s="213"/>
    </row>
    <row r="2218" spans="20:30" x14ac:dyDescent="0.2">
      <c r="T2218" s="212"/>
      <c r="U2218" s="213"/>
      <c r="V2218" s="213"/>
      <c r="W2218" s="213"/>
      <c r="X2218" s="214"/>
      <c r="Y2218" s="214"/>
      <c r="Z2218" s="214"/>
      <c r="AA2218" s="217"/>
      <c r="AB2218" s="217"/>
      <c r="AC2218" s="217"/>
      <c r="AD2218" s="213"/>
    </row>
    <row r="2219" spans="20:30" x14ac:dyDescent="0.2">
      <c r="T2219" s="212"/>
      <c r="U2219" s="213"/>
      <c r="V2219" s="213"/>
      <c r="W2219" s="213"/>
      <c r="X2219" s="214"/>
      <c r="Y2219" s="214"/>
      <c r="Z2219" s="214"/>
      <c r="AA2219" s="217"/>
      <c r="AB2219" s="217"/>
      <c r="AC2219" s="217"/>
      <c r="AD2219" s="213"/>
    </row>
    <row r="2220" spans="20:30" x14ac:dyDescent="0.2">
      <c r="T2220" s="212"/>
      <c r="U2220" s="213"/>
      <c r="V2220" s="213"/>
      <c r="W2220" s="213"/>
      <c r="X2220" s="214"/>
      <c r="Y2220" s="214"/>
      <c r="Z2220" s="214"/>
      <c r="AA2220" s="217"/>
      <c r="AB2220" s="217"/>
      <c r="AC2220" s="217"/>
      <c r="AD2220" s="213"/>
    </row>
    <row r="2221" spans="20:30" x14ac:dyDescent="0.2">
      <c r="T2221" s="212"/>
      <c r="U2221" s="213"/>
      <c r="V2221" s="213"/>
      <c r="W2221" s="213"/>
      <c r="X2221" s="214"/>
      <c r="Y2221" s="214"/>
      <c r="Z2221" s="214"/>
      <c r="AA2221" s="217"/>
      <c r="AB2221" s="217"/>
      <c r="AC2221" s="217"/>
      <c r="AD2221" s="213"/>
    </row>
    <row r="2222" spans="20:30" x14ac:dyDescent="0.2">
      <c r="T2222" s="212"/>
      <c r="U2222" s="213"/>
      <c r="V2222" s="213"/>
      <c r="W2222" s="213"/>
      <c r="X2222" s="214"/>
      <c r="Y2222" s="214"/>
      <c r="Z2222" s="214"/>
      <c r="AA2222" s="217"/>
      <c r="AB2222" s="217"/>
      <c r="AC2222" s="217"/>
      <c r="AD2222" s="213"/>
    </row>
    <row r="2223" spans="20:30" x14ac:dyDescent="0.2">
      <c r="T2223" s="212"/>
      <c r="U2223" s="213"/>
      <c r="V2223" s="213"/>
      <c r="W2223" s="213"/>
      <c r="X2223" s="214"/>
      <c r="Y2223" s="214"/>
      <c r="Z2223" s="214"/>
      <c r="AA2223" s="217"/>
      <c r="AB2223" s="217"/>
      <c r="AC2223" s="217"/>
      <c r="AD2223" s="213"/>
    </row>
    <row r="2224" spans="20:30" x14ac:dyDescent="0.2">
      <c r="T2224" s="212"/>
      <c r="U2224" s="213"/>
      <c r="V2224" s="213"/>
      <c r="W2224" s="213"/>
      <c r="X2224" s="214"/>
      <c r="Y2224" s="214"/>
      <c r="Z2224" s="214"/>
      <c r="AA2224" s="217"/>
      <c r="AB2224" s="217"/>
      <c r="AC2224" s="217"/>
      <c r="AD2224" s="213"/>
    </row>
    <row r="2225" spans="20:30" x14ac:dyDescent="0.2">
      <c r="T2225" s="212"/>
      <c r="U2225" s="213"/>
      <c r="V2225" s="213"/>
      <c r="W2225" s="213"/>
      <c r="X2225" s="214"/>
      <c r="Y2225" s="214"/>
      <c r="Z2225" s="214"/>
      <c r="AA2225" s="217"/>
      <c r="AB2225" s="217"/>
      <c r="AC2225" s="217"/>
      <c r="AD2225" s="213"/>
    </row>
    <row r="2226" spans="20:30" x14ac:dyDescent="0.2">
      <c r="T2226" s="212"/>
      <c r="U2226" s="213"/>
      <c r="V2226" s="213"/>
      <c r="W2226" s="213"/>
      <c r="X2226" s="214"/>
      <c r="Y2226" s="214"/>
      <c r="Z2226" s="214"/>
      <c r="AA2226" s="217"/>
      <c r="AB2226" s="217"/>
      <c r="AC2226" s="217"/>
      <c r="AD2226" s="213"/>
    </row>
    <row r="2227" spans="20:30" x14ac:dyDescent="0.2">
      <c r="T2227" s="212"/>
      <c r="U2227" s="213"/>
      <c r="V2227" s="213"/>
      <c r="W2227" s="213"/>
      <c r="X2227" s="214"/>
      <c r="Y2227" s="214"/>
      <c r="Z2227" s="214"/>
      <c r="AA2227" s="217"/>
      <c r="AB2227" s="217"/>
      <c r="AC2227" s="217"/>
      <c r="AD2227" s="213"/>
    </row>
    <row r="2228" spans="20:30" x14ac:dyDescent="0.2">
      <c r="T2228" s="212"/>
      <c r="U2228" s="213"/>
      <c r="V2228" s="213"/>
      <c r="W2228" s="213"/>
      <c r="X2228" s="214"/>
      <c r="Y2228" s="214"/>
      <c r="Z2228" s="214"/>
      <c r="AA2228" s="217"/>
      <c r="AB2228" s="217"/>
      <c r="AC2228" s="217"/>
      <c r="AD2228" s="213"/>
    </row>
    <row r="2229" spans="20:30" x14ac:dyDescent="0.2">
      <c r="T2229" s="212"/>
      <c r="U2229" s="213"/>
      <c r="V2229" s="213"/>
      <c r="W2229" s="213"/>
      <c r="X2229" s="214"/>
      <c r="Y2229" s="214"/>
      <c r="Z2229" s="214"/>
      <c r="AA2229" s="217"/>
      <c r="AB2229" s="217"/>
      <c r="AC2229" s="217"/>
      <c r="AD2229" s="213"/>
    </row>
    <row r="2230" spans="20:30" x14ac:dyDescent="0.2">
      <c r="T2230" s="212"/>
      <c r="U2230" s="213"/>
      <c r="V2230" s="213"/>
      <c r="W2230" s="213"/>
      <c r="X2230" s="214"/>
      <c r="Y2230" s="214"/>
      <c r="Z2230" s="214"/>
      <c r="AA2230" s="217"/>
      <c r="AB2230" s="217"/>
      <c r="AC2230" s="217"/>
      <c r="AD2230" s="213"/>
    </row>
    <row r="2231" spans="20:30" x14ac:dyDescent="0.2">
      <c r="T2231" s="212"/>
      <c r="U2231" s="213"/>
      <c r="V2231" s="213"/>
      <c r="W2231" s="213"/>
      <c r="X2231" s="214"/>
      <c r="Y2231" s="214"/>
      <c r="Z2231" s="214"/>
      <c r="AA2231" s="217"/>
      <c r="AB2231" s="217"/>
      <c r="AC2231" s="217"/>
      <c r="AD2231" s="213"/>
    </row>
    <row r="2232" spans="20:30" x14ac:dyDescent="0.2">
      <c r="T2232" s="212"/>
      <c r="U2232" s="213"/>
      <c r="V2232" s="213"/>
      <c r="W2232" s="213"/>
      <c r="X2232" s="214"/>
      <c r="Y2232" s="214"/>
      <c r="Z2232" s="214"/>
      <c r="AA2232" s="217"/>
      <c r="AB2232" s="217"/>
      <c r="AC2232" s="217"/>
      <c r="AD2232" s="213"/>
    </row>
    <row r="2233" spans="20:30" x14ac:dyDescent="0.2">
      <c r="T2233" s="212"/>
      <c r="U2233" s="213"/>
      <c r="V2233" s="213"/>
      <c r="W2233" s="213"/>
      <c r="X2233" s="214"/>
      <c r="Y2233" s="214"/>
      <c r="Z2233" s="214"/>
      <c r="AA2233" s="217"/>
      <c r="AB2233" s="217"/>
      <c r="AC2233" s="217"/>
      <c r="AD2233" s="213"/>
    </row>
    <row r="2234" spans="20:30" x14ac:dyDescent="0.2">
      <c r="T2234" s="212"/>
      <c r="U2234" s="213"/>
      <c r="V2234" s="213"/>
      <c r="W2234" s="213"/>
      <c r="X2234" s="214"/>
      <c r="Y2234" s="214"/>
      <c r="Z2234" s="214"/>
      <c r="AA2234" s="217"/>
      <c r="AB2234" s="217"/>
      <c r="AC2234" s="217"/>
      <c r="AD2234" s="213"/>
    </row>
    <row r="2235" spans="20:30" x14ac:dyDescent="0.2">
      <c r="T2235" s="212"/>
      <c r="U2235" s="213"/>
      <c r="V2235" s="213"/>
      <c r="W2235" s="213"/>
      <c r="X2235" s="214"/>
      <c r="Y2235" s="214"/>
      <c r="Z2235" s="214"/>
      <c r="AA2235" s="217"/>
      <c r="AB2235" s="217"/>
      <c r="AC2235" s="217"/>
      <c r="AD2235" s="213"/>
    </row>
    <row r="2236" spans="20:30" x14ac:dyDescent="0.2">
      <c r="T2236" s="212"/>
      <c r="U2236" s="213"/>
      <c r="V2236" s="213"/>
      <c r="W2236" s="213"/>
      <c r="X2236" s="214"/>
      <c r="Y2236" s="214"/>
      <c r="Z2236" s="214"/>
      <c r="AA2236" s="217"/>
      <c r="AB2236" s="217"/>
      <c r="AC2236" s="217"/>
      <c r="AD2236" s="213"/>
    </row>
    <row r="2237" spans="20:30" x14ac:dyDescent="0.2">
      <c r="T2237" s="212"/>
      <c r="U2237" s="213"/>
      <c r="V2237" s="213"/>
      <c r="W2237" s="213"/>
      <c r="X2237" s="214"/>
      <c r="Y2237" s="214"/>
      <c r="Z2237" s="214"/>
      <c r="AA2237" s="217"/>
      <c r="AB2237" s="217"/>
      <c r="AC2237" s="217"/>
      <c r="AD2237" s="213"/>
    </row>
    <row r="2238" spans="20:30" x14ac:dyDescent="0.2">
      <c r="T2238" s="212"/>
      <c r="U2238" s="213"/>
      <c r="V2238" s="213"/>
      <c r="W2238" s="213"/>
      <c r="X2238" s="214"/>
      <c r="Y2238" s="214"/>
      <c r="Z2238" s="214"/>
      <c r="AA2238" s="217"/>
      <c r="AB2238" s="217"/>
      <c r="AC2238" s="217"/>
      <c r="AD2238" s="213"/>
    </row>
    <row r="2239" spans="20:30" x14ac:dyDescent="0.2">
      <c r="T2239" s="212"/>
      <c r="U2239" s="213"/>
      <c r="V2239" s="213"/>
      <c r="W2239" s="213"/>
      <c r="X2239" s="214"/>
      <c r="Y2239" s="214"/>
      <c r="Z2239" s="214"/>
      <c r="AA2239" s="217"/>
      <c r="AB2239" s="217"/>
      <c r="AC2239" s="217"/>
      <c r="AD2239" s="213"/>
    </row>
    <row r="2240" spans="20:30" x14ac:dyDescent="0.2">
      <c r="T2240" s="212"/>
      <c r="U2240" s="213"/>
      <c r="V2240" s="213"/>
      <c r="W2240" s="213"/>
      <c r="X2240" s="214"/>
      <c r="Y2240" s="214"/>
      <c r="Z2240" s="214"/>
      <c r="AA2240" s="217"/>
      <c r="AB2240" s="217"/>
      <c r="AC2240" s="217"/>
      <c r="AD2240" s="213"/>
    </row>
    <row r="2241" spans="20:30" x14ac:dyDescent="0.2">
      <c r="T2241" s="212"/>
      <c r="U2241" s="213"/>
      <c r="V2241" s="213"/>
      <c r="W2241" s="213"/>
      <c r="X2241" s="214"/>
      <c r="Y2241" s="214"/>
      <c r="Z2241" s="214"/>
      <c r="AA2241" s="217"/>
      <c r="AB2241" s="217"/>
      <c r="AC2241" s="217"/>
      <c r="AD2241" s="213"/>
    </row>
    <row r="2242" spans="20:30" x14ac:dyDescent="0.2">
      <c r="T2242" s="212"/>
      <c r="U2242" s="213"/>
      <c r="V2242" s="213"/>
      <c r="W2242" s="213"/>
      <c r="X2242" s="214"/>
      <c r="Y2242" s="214"/>
      <c r="Z2242" s="214"/>
      <c r="AA2242" s="217"/>
      <c r="AB2242" s="217"/>
      <c r="AC2242" s="217"/>
      <c r="AD2242" s="213"/>
    </row>
    <row r="2243" spans="20:30" x14ac:dyDescent="0.2">
      <c r="T2243" s="212"/>
      <c r="U2243" s="213"/>
      <c r="V2243" s="213"/>
      <c r="W2243" s="213"/>
      <c r="X2243" s="214"/>
      <c r="Y2243" s="214"/>
      <c r="Z2243" s="214"/>
      <c r="AA2243" s="217"/>
      <c r="AB2243" s="217"/>
      <c r="AC2243" s="217"/>
      <c r="AD2243" s="213"/>
    </row>
    <row r="2244" spans="20:30" x14ac:dyDescent="0.2">
      <c r="T2244" s="212"/>
      <c r="U2244" s="213"/>
      <c r="V2244" s="213"/>
      <c r="W2244" s="213"/>
      <c r="X2244" s="214"/>
      <c r="Y2244" s="214"/>
      <c r="Z2244" s="214"/>
      <c r="AA2244" s="217"/>
      <c r="AB2244" s="217"/>
      <c r="AC2244" s="217"/>
      <c r="AD2244" s="213"/>
    </row>
    <row r="2245" spans="20:30" x14ac:dyDescent="0.2">
      <c r="T2245" s="212"/>
      <c r="U2245" s="213"/>
      <c r="V2245" s="213"/>
      <c r="W2245" s="213"/>
      <c r="X2245" s="214"/>
      <c r="Y2245" s="214"/>
      <c r="Z2245" s="214"/>
      <c r="AA2245" s="217"/>
      <c r="AB2245" s="217"/>
      <c r="AC2245" s="217"/>
      <c r="AD2245" s="213"/>
    </row>
    <row r="2246" spans="20:30" x14ac:dyDescent="0.2">
      <c r="T2246" s="212"/>
      <c r="U2246" s="213"/>
      <c r="V2246" s="213"/>
      <c r="W2246" s="213"/>
      <c r="X2246" s="214"/>
      <c r="Y2246" s="214"/>
      <c r="Z2246" s="214"/>
      <c r="AA2246" s="217"/>
      <c r="AB2246" s="217"/>
      <c r="AC2246" s="217"/>
      <c r="AD2246" s="213"/>
    </row>
    <row r="2247" spans="20:30" x14ac:dyDescent="0.2">
      <c r="T2247" s="212"/>
      <c r="U2247" s="213"/>
      <c r="V2247" s="213"/>
      <c r="W2247" s="213"/>
      <c r="X2247" s="214"/>
      <c r="Y2247" s="214"/>
      <c r="Z2247" s="214"/>
      <c r="AA2247" s="217"/>
      <c r="AB2247" s="217"/>
      <c r="AC2247" s="217"/>
      <c r="AD2247" s="213"/>
    </row>
    <row r="2248" spans="20:30" x14ac:dyDescent="0.2">
      <c r="T2248" s="212"/>
      <c r="U2248" s="213"/>
      <c r="V2248" s="213"/>
      <c r="W2248" s="213"/>
      <c r="X2248" s="214"/>
      <c r="Y2248" s="214"/>
      <c r="Z2248" s="214"/>
      <c r="AA2248" s="217"/>
      <c r="AB2248" s="217"/>
      <c r="AC2248" s="217"/>
      <c r="AD2248" s="213"/>
    </row>
    <row r="2249" spans="20:30" x14ac:dyDescent="0.2">
      <c r="T2249" s="212"/>
      <c r="U2249" s="213"/>
      <c r="V2249" s="213"/>
      <c r="W2249" s="213"/>
      <c r="X2249" s="214"/>
      <c r="Y2249" s="214"/>
      <c r="Z2249" s="214"/>
      <c r="AA2249" s="217"/>
      <c r="AB2249" s="217"/>
      <c r="AC2249" s="217"/>
      <c r="AD2249" s="213"/>
    </row>
    <row r="2250" spans="20:30" x14ac:dyDescent="0.2">
      <c r="T2250" s="212"/>
      <c r="U2250" s="213"/>
      <c r="V2250" s="213"/>
      <c r="W2250" s="213"/>
      <c r="X2250" s="214"/>
      <c r="Y2250" s="214"/>
      <c r="Z2250" s="214"/>
      <c r="AA2250" s="217"/>
      <c r="AB2250" s="217"/>
      <c r="AC2250" s="217"/>
      <c r="AD2250" s="213"/>
    </row>
    <row r="2251" spans="20:30" x14ac:dyDescent="0.2">
      <c r="T2251" s="212"/>
      <c r="U2251" s="213"/>
      <c r="V2251" s="213"/>
      <c r="W2251" s="213"/>
      <c r="X2251" s="214"/>
      <c r="Y2251" s="214"/>
      <c r="Z2251" s="214"/>
      <c r="AA2251" s="217"/>
      <c r="AB2251" s="217"/>
      <c r="AC2251" s="217"/>
      <c r="AD2251" s="213"/>
    </row>
    <row r="2252" spans="20:30" x14ac:dyDescent="0.2">
      <c r="T2252" s="212"/>
      <c r="U2252" s="213"/>
      <c r="V2252" s="213"/>
      <c r="W2252" s="213"/>
      <c r="X2252" s="214"/>
      <c r="Y2252" s="214"/>
      <c r="Z2252" s="214"/>
      <c r="AA2252" s="217"/>
      <c r="AB2252" s="217"/>
      <c r="AC2252" s="217"/>
      <c r="AD2252" s="213"/>
    </row>
    <row r="2253" spans="20:30" x14ac:dyDescent="0.2">
      <c r="T2253" s="212"/>
      <c r="U2253" s="213"/>
      <c r="V2253" s="213"/>
      <c r="W2253" s="213"/>
      <c r="X2253" s="214"/>
      <c r="Y2253" s="214"/>
      <c r="Z2253" s="214"/>
      <c r="AA2253" s="217"/>
      <c r="AB2253" s="217"/>
      <c r="AC2253" s="217"/>
      <c r="AD2253" s="213"/>
    </row>
    <row r="2254" spans="20:30" x14ac:dyDescent="0.2">
      <c r="T2254" s="212"/>
      <c r="U2254" s="213"/>
      <c r="V2254" s="213"/>
      <c r="W2254" s="213"/>
      <c r="X2254" s="214"/>
      <c r="Y2254" s="214"/>
      <c r="Z2254" s="214"/>
      <c r="AA2254" s="217"/>
      <c r="AB2254" s="217"/>
      <c r="AC2254" s="217"/>
      <c r="AD2254" s="213"/>
    </row>
    <row r="2255" spans="20:30" x14ac:dyDescent="0.2">
      <c r="T2255" s="212"/>
      <c r="U2255" s="213"/>
      <c r="V2255" s="213"/>
      <c r="W2255" s="213"/>
      <c r="X2255" s="214"/>
      <c r="Y2255" s="214"/>
      <c r="Z2255" s="214"/>
      <c r="AA2255" s="217"/>
      <c r="AB2255" s="217"/>
      <c r="AC2255" s="217"/>
      <c r="AD2255" s="213"/>
    </row>
    <row r="2256" spans="20:30" x14ac:dyDescent="0.2">
      <c r="T2256" s="212"/>
      <c r="U2256" s="213"/>
      <c r="V2256" s="213"/>
      <c r="W2256" s="213"/>
      <c r="X2256" s="214"/>
      <c r="Y2256" s="214"/>
      <c r="Z2256" s="214"/>
      <c r="AA2256" s="217"/>
      <c r="AB2256" s="217"/>
      <c r="AC2256" s="217"/>
      <c r="AD2256" s="213"/>
    </row>
    <row r="2257" spans="20:30" x14ac:dyDescent="0.2">
      <c r="T2257" s="212"/>
      <c r="U2257" s="213"/>
      <c r="V2257" s="213"/>
      <c r="W2257" s="213"/>
      <c r="X2257" s="214"/>
      <c r="Y2257" s="214"/>
      <c r="Z2257" s="214"/>
      <c r="AA2257" s="217"/>
      <c r="AB2257" s="217"/>
      <c r="AC2257" s="217"/>
      <c r="AD2257" s="213"/>
    </row>
    <row r="2258" spans="20:30" x14ac:dyDescent="0.2">
      <c r="T2258" s="212"/>
      <c r="U2258" s="213"/>
      <c r="V2258" s="213"/>
      <c r="W2258" s="213"/>
      <c r="X2258" s="214"/>
      <c r="Y2258" s="214"/>
      <c r="Z2258" s="214"/>
      <c r="AA2258" s="217"/>
      <c r="AB2258" s="217"/>
      <c r="AC2258" s="217"/>
      <c r="AD2258" s="213"/>
    </row>
    <row r="2259" spans="20:30" x14ac:dyDescent="0.2">
      <c r="T2259" s="212"/>
      <c r="U2259" s="213"/>
      <c r="V2259" s="213"/>
      <c r="W2259" s="213"/>
      <c r="X2259" s="214"/>
      <c r="Y2259" s="214"/>
      <c r="Z2259" s="214"/>
      <c r="AA2259" s="217"/>
      <c r="AB2259" s="217"/>
      <c r="AC2259" s="217"/>
      <c r="AD2259" s="213"/>
    </row>
    <row r="2260" spans="20:30" x14ac:dyDescent="0.2">
      <c r="T2260" s="212"/>
      <c r="U2260" s="213"/>
      <c r="V2260" s="213"/>
      <c r="W2260" s="213"/>
      <c r="X2260" s="214"/>
      <c r="Y2260" s="214"/>
      <c r="Z2260" s="214"/>
      <c r="AA2260" s="217"/>
      <c r="AB2260" s="217"/>
      <c r="AC2260" s="217"/>
      <c r="AD2260" s="213"/>
    </row>
    <row r="2261" spans="20:30" x14ac:dyDescent="0.2">
      <c r="T2261" s="212"/>
      <c r="U2261" s="213"/>
      <c r="V2261" s="213"/>
      <c r="W2261" s="213"/>
      <c r="X2261" s="214"/>
      <c r="Y2261" s="214"/>
      <c r="Z2261" s="214"/>
      <c r="AA2261" s="217"/>
      <c r="AB2261" s="217"/>
      <c r="AC2261" s="217"/>
      <c r="AD2261" s="213"/>
    </row>
    <row r="2262" spans="20:30" x14ac:dyDescent="0.2">
      <c r="T2262" s="212"/>
      <c r="U2262" s="213"/>
      <c r="V2262" s="213"/>
      <c r="W2262" s="213"/>
      <c r="X2262" s="214"/>
      <c r="Y2262" s="214"/>
      <c r="Z2262" s="214"/>
      <c r="AA2262" s="217"/>
      <c r="AB2262" s="217"/>
      <c r="AC2262" s="217"/>
      <c r="AD2262" s="213"/>
    </row>
    <row r="2263" spans="20:30" x14ac:dyDescent="0.2">
      <c r="T2263" s="212"/>
      <c r="U2263" s="213"/>
      <c r="V2263" s="213"/>
      <c r="W2263" s="213"/>
      <c r="X2263" s="214"/>
      <c r="Y2263" s="214"/>
      <c r="Z2263" s="214"/>
      <c r="AA2263" s="217"/>
      <c r="AB2263" s="217"/>
      <c r="AC2263" s="217"/>
      <c r="AD2263" s="213"/>
    </row>
    <row r="2264" spans="20:30" x14ac:dyDescent="0.2">
      <c r="T2264" s="212"/>
      <c r="U2264" s="213"/>
      <c r="V2264" s="213"/>
      <c r="W2264" s="213"/>
      <c r="X2264" s="214"/>
      <c r="Y2264" s="214"/>
      <c r="Z2264" s="214"/>
      <c r="AA2264" s="217"/>
      <c r="AB2264" s="217"/>
      <c r="AC2264" s="217"/>
      <c r="AD2264" s="213"/>
    </row>
    <row r="2265" spans="20:30" x14ac:dyDescent="0.2">
      <c r="T2265" s="212"/>
      <c r="U2265" s="213"/>
      <c r="V2265" s="213"/>
      <c r="W2265" s="213"/>
      <c r="X2265" s="214"/>
      <c r="Y2265" s="214"/>
      <c r="Z2265" s="214"/>
      <c r="AA2265" s="217"/>
      <c r="AB2265" s="217"/>
      <c r="AC2265" s="217"/>
      <c r="AD2265" s="213"/>
    </row>
    <row r="2266" spans="20:30" x14ac:dyDescent="0.2">
      <c r="T2266" s="212"/>
      <c r="U2266" s="213"/>
      <c r="V2266" s="213"/>
      <c r="W2266" s="213"/>
      <c r="X2266" s="214"/>
      <c r="Y2266" s="214"/>
      <c r="Z2266" s="214"/>
      <c r="AA2266" s="217"/>
      <c r="AB2266" s="217"/>
      <c r="AC2266" s="217"/>
      <c r="AD2266" s="213"/>
    </row>
    <row r="2267" spans="20:30" x14ac:dyDescent="0.2">
      <c r="T2267" s="212"/>
      <c r="U2267" s="213"/>
      <c r="V2267" s="213"/>
      <c r="W2267" s="213"/>
      <c r="X2267" s="214"/>
      <c r="Y2267" s="214"/>
      <c r="Z2267" s="214"/>
      <c r="AA2267" s="217"/>
      <c r="AB2267" s="217"/>
      <c r="AC2267" s="217"/>
      <c r="AD2267" s="213"/>
    </row>
    <row r="2268" spans="20:30" x14ac:dyDescent="0.2">
      <c r="T2268" s="212"/>
      <c r="U2268" s="213"/>
      <c r="V2268" s="213"/>
      <c r="W2268" s="213"/>
      <c r="X2268" s="214"/>
      <c r="Y2268" s="214"/>
      <c r="Z2268" s="214"/>
      <c r="AA2268" s="217"/>
      <c r="AB2268" s="217"/>
      <c r="AC2268" s="217"/>
      <c r="AD2268" s="213"/>
    </row>
    <row r="2269" spans="20:30" x14ac:dyDescent="0.2">
      <c r="T2269" s="212"/>
      <c r="U2269" s="213"/>
      <c r="V2269" s="213"/>
      <c r="W2269" s="213"/>
      <c r="X2269" s="214"/>
      <c r="Y2269" s="214"/>
      <c r="Z2269" s="214"/>
      <c r="AA2269" s="217"/>
      <c r="AB2269" s="217"/>
      <c r="AC2269" s="217"/>
      <c r="AD2269" s="213"/>
    </row>
    <row r="2270" spans="20:30" x14ac:dyDescent="0.2">
      <c r="T2270" s="212"/>
      <c r="U2270" s="213"/>
      <c r="V2270" s="213"/>
      <c r="W2270" s="213"/>
      <c r="X2270" s="214"/>
      <c r="Y2270" s="214"/>
      <c r="Z2270" s="214"/>
      <c r="AA2270" s="217"/>
      <c r="AB2270" s="217"/>
      <c r="AC2270" s="217"/>
      <c r="AD2270" s="213"/>
    </row>
    <row r="2271" spans="20:30" x14ac:dyDescent="0.2">
      <c r="T2271" s="212"/>
      <c r="U2271" s="213"/>
      <c r="V2271" s="213"/>
      <c r="W2271" s="213"/>
      <c r="X2271" s="214"/>
      <c r="Y2271" s="214"/>
      <c r="Z2271" s="214"/>
      <c r="AA2271" s="217"/>
      <c r="AB2271" s="217"/>
      <c r="AC2271" s="217"/>
      <c r="AD2271" s="213"/>
    </row>
    <row r="2272" spans="20:30" x14ac:dyDescent="0.2">
      <c r="T2272" s="212"/>
      <c r="U2272" s="213"/>
      <c r="V2272" s="213"/>
      <c r="W2272" s="213"/>
      <c r="X2272" s="214"/>
      <c r="Y2272" s="214"/>
      <c r="Z2272" s="214"/>
      <c r="AA2272" s="217"/>
      <c r="AB2272" s="217"/>
      <c r="AC2272" s="217"/>
      <c r="AD2272" s="213"/>
    </row>
    <row r="2273" spans="20:30" x14ac:dyDescent="0.2">
      <c r="T2273" s="212"/>
      <c r="U2273" s="213"/>
      <c r="V2273" s="213"/>
      <c r="W2273" s="213"/>
      <c r="X2273" s="214"/>
      <c r="Y2273" s="214"/>
      <c r="Z2273" s="214"/>
      <c r="AA2273" s="217"/>
      <c r="AB2273" s="217"/>
      <c r="AC2273" s="217"/>
      <c r="AD2273" s="213"/>
    </row>
    <row r="2274" spans="20:30" x14ac:dyDescent="0.2">
      <c r="T2274" s="212"/>
      <c r="U2274" s="213"/>
      <c r="V2274" s="213"/>
      <c r="W2274" s="213"/>
      <c r="X2274" s="214"/>
      <c r="Y2274" s="214"/>
      <c r="Z2274" s="214"/>
      <c r="AA2274" s="217"/>
      <c r="AB2274" s="217"/>
      <c r="AC2274" s="217"/>
      <c r="AD2274" s="213"/>
    </row>
    <row r="2275" spans="20:30" x14ac:dyDescent="0.2">
      <c r="T2275" s="212"/>
      <c r="U2275" s="213"/>
      <c r="V2275" s="213"/>
      <c r="W2275" s="213"/>
      <c r="X2275" s="214"/>
      <c r="Y2275" s="214"/>
      <c r="Z2275" s="214"/>
      <c r="AA2275" s="217"/>
      <c r="AB2275" s="217"/>
      <c r="AC2275" s="217"/>
      <c r="AD2275" s="213"/>
    </row>
    <row r="2276" spans="20:30" x14ac:dyDescent="0.2">
      <c r="T2276" s="212"/>
      <c r="U2276" s="213"/>
      <c r="V2276" s="213"/>
      <c r="W2276" s="213"/>
      <c r="X2276" s="214"/>
      <c r="Y2276" s="214"/>
      <c r="Z2276" s="214"/>
      <c r="AA2276" s="217"/>
      <c r="AB2276" s="217"/>
      <c r="AC2276" s="217"/>
      <c r="AD2276" s="213"/>
    </row>
    <row r="2277" spans="20:30" x14ac:dyDescent="0.2">
      <c r="T2277" s="212"/>
      <c r="U2277" s="213"/>
      <c r="V2277" s="213"/>
      <c r="W2277" s="213"/>
      <c r="X2277" s="214"/>
      <c r="Y2277" s="214"/>
      <c r="Z2277" s="214"/>
      <c r="AA2277" s="217"/>
      <c r="AB2277" s="217"/>
      <c r="AC2277" s="217"/>
      <c r="AD2277" s="213"/>
    </row>
    <row r="2278" spans="20:30" x14ac:dyDescent="0.2">
      <c r="T2278" s="212"/>
      <c r="U2278" s="213"/>
      <c r="V2278" s="213"/>
      <c r="W2278" s="213"/>
      <c r="X2278" s="214"/>
      <c r="Y2278" s="214"/>
      <c r="Z2278" s="214"/>
      <c r="AA2278" s="217"/>
      <c r="AB2278" s="217"/>
      <c r="AC2278" s="217"/>
      <c r="AD2278" s="213"/>
    </row>
    <row r="2279" spans="20:30" x14ac:dyDescent="0.2">
      <c r="T2279" s="212"/>
      <c r="U2279" s="213"/>
      <c r="V2279" s="213"/>
      <c r="W2279" s="213"/>
      <c r="X2279" s="214"/>
      <c r="Y2279" s="214"/>
      <c r="Z2279" s="214"/>
      <c r="AA2279" s="217"/>
      <c r="AB2279" s="217"/>
      <c r="AC2279" s="217"/>
      <c r="AD2279" s="213"/>
    </row>
    <row r="2280" spans="20:30" x14ac:dyDescent="0.2">
      <c r="T2280" s="212"/>
      <c r="U2280" s="213"/>
      <c r="V2280" s="213"/>
      <c r="W2280" s="213"/>
      <c r="X2280" s="214"/>
      <c r="Y2280" s="214"/>
      <c r="Z2280" s="214"/>
      <c r="AA2280" s="217"/>
      <c r="AB2280" s="217"/>
      <c r="AC2280" s="217"/>
      <c r="AD2280" s="213"/>
    </row>
    <row r="2281" spans="20:30" x14ac:dyDescent="0.2">
      <c r="T2281" s="212"/>
      <c r="U2281" s="213"/>
      <c r="V2281" s="213"/>
      <c r="W2281" s="213"/>
      <c r="X2281" s="214"/>
      <c r="Y2281" s="214"/>
      <c r="Z2281" s="214"/>
      <c r="AA2281" s="217"/>
      <c r="AB2281" s="217"/>
      <c r="AC2281" s="217"/>
      <c r="AD2281" s="213"/>
    </row>
    <row r="2282" spans="20:30" x14ac:dyDescent="0.2">
      <c r="T2282" s="212"/>
      <c r="U2282" s="213"/>
      <c r="V2282" s="213"/>
      <c r="W2282" s="213"/>
      <c r="X2282" s="214"/>
      <c r="Y2282" s="214"/>
      <c r="Z2282" s="214"/>
      <c r="AA2282" s="217"/>
      <c r="AB2282" s="217"/>
      <c r="AC2282" s="217"/>
      <c r="AD2282" s="213"/>
    </row>
    <row r="2283" spans="20:30" x14ac:dyDescent="0.2">
      <c r="T2283" s="212"/>
      <c r="U2283" s="213"/>
      <c r="V2283" s="213"/>
      <c r="W2283" s="213"/>
      <c r="X2283" s="214"/>
      <c r="Y2283" s="214"/>
      <c r="Z2283" s="214"/>
      <c r="AA2283" s="217"/>
      <c r="AB2283" s="217"/>
      <c r="AC2283" s="217"/>
      <c r="AD2283" s="213"/>
    </row>
    <row r="2284" spans="20:30" x14ac:dyDescent="0.2">
      <c r="T2284" s="212"/>
      <c r="U2284" s="213"/>
      <c r="V2284" s="213"/>
      <c r="W2284" s="213"/>
      <c r="X2284" s="214"/>
      <c r="Y2284" s="214"/>
      <c r="Z2284" s="214"/>
      <c r="AA2284" s="217"/>
      <c r="AB2284" s="217"/>
      <c r="AC2284" s="217"/>
      <c r="AD2284" s="213"/>
    </row>
    <row r="2285" spans="20:30" x14ac:dyDescent="0.2">
      <c r="T2285" s="212"/>
      <c r="U2285" s="213"/>
      <c r="V2285" s="213"/>
      <c r="W2285" s="213"/>
      <c r="X2285" s="214"/>
      <c r="Y2285" s="214"/>
      <c r="Z2285" s="214"/>
      <c r="AA2285" s="217"/>
      <c r="AB2285" s="217"/>
      <c r="AC2285" s="217"/>
      <c r="AD2285" s="213"/>
    </row>
    <row r="2286" spans="20:30" x14ac:dyDescent="0.2">
      <c r="T2286" s="212"/>
      <c r="U2286" s="213"/>
      <c r="V2286" s="213"/>
      <c r="W2286" s="213"/>
      <c r="X2286" s="214"/>
      <c r="Y2286" s="214"/>
      <c r="Z2286" s="214"/>
      <c r="AA2286" s="217"/>
      <c r="AB2286" s="217"/>
      <c r="AC2286" s="217"/>
      <c r="AD2286" s="213"/>
    </row>
    <row r="2287" spans="20:30" x14ac:dyDescent="0.2">
      <c r="T2287" s="212"/>
      <c r="U2287" s="213"/>
      <c r="V2287" s="213"/>
      <c r="W2287" s="213"/>
      <c r="X2287" s="214"/>
      <c r="Y2287" s="214"/>
      <c r="Z2287" s="214"/>
      <c r="AA2287" s="217"/>
      <c r="AB2287" s="217"/>
      <c r="AC2287" s="217"/>
      <c r="AD2287" s="213"/>
    </row>
    <row r="2288" spans="20:30" x14ac:dyDescent="0.2">
      <c r="T2288" s="212"/>
      <c r="U2288" s="213"/>
      <c r="V2288" s="213"/>
      <c r="W2288" s="213"/>
      <c r="X2288" s="214"/>
      <c r="Y2288" s="214"/>
      <c r="Z2288" s="214"/>
      <c r="AA2288" s="217"/>
      <c r="AB2288" s="217"/>
      <c r="AC2288" s="217"/>
      <c r="AD2288" s="213"/>
    </row>
    <row r="2289" spans="20:30" x14ac:dyDescent="0.2">
      <c r="T2289" s="212"/>
      <c r="U2289" s="213"/>
      <c r="V2289" s="213"/>
      <c r="W2289" s="213"/>
      <c r="X2289" s="214"/>
      <c r="Y2289" s="214"/>
      <c r="Z2289" s="214"/>
      <c r="AA2289" s="217"/>
      <c r="AB2289" s="217"/>
      <c r="AC2289" s="217"/>
      <c r="AD2289" s="213"/>
    </row>
    <row r="2290" spans="20:30" x14ac:dyDescent="0.2">
      <c r="T2290" s="212"/>
      <c r="U2290" s="213"/>
      <c r="V2290" s="213"/>
      <c r="W2290" s="213"/>
      <c r="X2290" s="214"/>
      <c r="Y2290" s="214"/>
      <c r="Z2290" s="214"/>
      <c r="AA2290" s="217"/>
      <c r="AB2290" s="217"/>
      <c r="AC2290" s="217"/>
      <c r="AD2290" s="213"/>
    </row>
    <row r="2291" spans="20:30" x14ac:dyDescent="0.2">
      <c r="T2291" s="212"/>
      <c r="U2291" s="213"/>
      <c r="V2291" s="213"/>
      <c r="W2291" s="213"/>
      <c r="X2291" s="214"/>
      <c r="Y2291" s="214"/>
      <c r="Z2291" s="214"/>
      <c r="AA2291" s="217"/>
      <c r="AB2291" s="217"/>
      <c r="AC2291" s="217"/>
      <c r="AD2291" s="213"/>
    </row>
    <row r="2292" spans="20:30" x14ac:dyDescent="0.2">
      <c r="T2292" s="212"/>
      <c r="U2292" s="213"/>
      <c r="V2292" s="213"/>
      <c r="W2292" s="213"/>
      <c r="X2292" s="214"/>
      <c r="Y2292" s="214"/>
      <c r="Z2292" s="214"/>
      <c r="AA2292" s="217"/>
      <c r="AB2292" s="217"/>
      <c r="AC2292" s="217"/>
      <c r="AD2292" s="213"/>
    </row>
    <row r="2293" spans="20:30" x14ac:dyDescent="0.2">
      <c r="T2293" s="212"/>
      <c r="U2293" s="213"/>
      <c r="V2293" s="213"/>
      <c r="W2293" s="213"/>
      <c r="X2293" s="214"/>
      <c r="Y2293" s="214"/>
      <c r="Z2293" s="214"/>
      <c r="AA2293" s="217"/>
      <c r="AB2293" s="217"/>
      <c r="AC2293" s="217"/>
      <c r="AD2293" s="213"/>
    </row>
    <row r="2294" spans="20:30" x14ac:dyDescent="0.2">
      <c r="T2294" s="212"/>
      <c r="U2294" s="213"/>
      <c r="V2294" s="213"/>
      <c r="W2294" s="213"/>
      <c r="X2294" s="214"/>
      <c r="Y2294" s="214"/>
      <c r="Z2294" s="214"/>
      <c r="AA2294" s="217"/>
      <c r="AB2294" s="217"/>
      <c r="AC2294" s="217"/>
      <c r="AD2294" s="213"/>
    </row>
    <row r="2295" spans="20:30" x14ac:dyDescent="0.2">
      <c r="T2295" s="212"/>
      <c r="U2295" s="213"/>
      <c r="V2295" s="213"/>
      <c r="W2295" s="213"/>
      <c r="X2295" s="214"/>
      <c r="Y2295" s="214"/>
      <c r="Z2295" s="214"/>
      <c r="AA2295" s="217"/>
      <c r="AB2295" s="217"/>
      <c r="AC2295" s="217"/>
      <c r="AD2295" s="213"/>
    </row>
    <row r="2296" spans="20:30" x14ac:dyDescent="0.2">
      <c r="T2296" s="212"/>
      <c r="U2296" s="213"/>
      <c r="V2296" s="213"/>
      <c r="W2296" s="213"/>
      <c r="X2296" s="214"/>
      <c r="Y2296" s="214"/>
      <c r="Z2296" s="214"/>
      <c r="AA2296" s="217"/>
      <c r="AB2296" s="217"/>
      <c r="AC2296" s="217"/>
      <c r="AD2296" s="213"/>
    </row>
    <row r="2297" spans="20:30" x14ac:dyDescent="0.2">
      <c r="T2297" s="212"/>
      <c r="U2297" s="213"/>
      <c r="V2297" s="213"/>
      <c r="W2297" s="213"/>
      <c r="X2297" s="214"/>
      <c r="Y2297" s="214"/>
      <c r="Z2297" s="214"/>
      <c r="AA2297" s="217"/>
      <c r="AB2297" s="217"/>
      <c r="AC2297" s="217"/>
      <c r="AD2297" s="213"/>
    </row>
    <row r="2298" spans="20:30" x14ac:dyDescent="0.2">
      <c r="T2298" s="212"/>
      <c r="U2298" s="213"/>
      <c r="V2298" s="213"/>
      <c r="W2298" s="213"/>
      <c r="X2298" s="214"/>
      <c r="Y2298" s="214"/>
      <c r="Z2298" s="214"/>
      <c r="AA2298" s="217"/>
      <c r="AB2298" s="217"/>
      <c r="AC2298" s="217"/>
      <c r="AD2298" s="213"/>
    </row>
    <row r="2299" spans="20:30" x14ac:dyDescent="0.2">
      <c r="T2299" s="212"/>
      <c r="U2299" s="213"/>
      <c r="V2299" s="213"/>
      <c r="W2299" s="213"/>
      <c r="X2299" s="214"/>
      <c r="Y2299" s="214"/>
      <c r="Z2299" s="214"/>
      <c r="AA2299" s="217"/>
      <c r="AB2299" s="217"/>
      <c r="AC2299" s="217"/>
      <c r="AD2299" s="213"/>
    </row>
    <row r="2300" spans="20:30" x14ac:dyDescent="0.2">
      <c r="T2300" s="212"/>
      <c r="U2300" s="213"/>
      <c r="V2300" s="213"/>
      <c r="W2300" s="213"/>
      <c r="X2300" s="214"/>
      <c r="Y2300" s="214"/>
      <c r="Z2300" s="214"/>
      <c r="AA2300" s="217"/>
      <c r="AB2300" s="217"/>
      <c r="AC2300" s="217"/>
      <c r="AD2300" s="213"/>
    </row>
    <row r="2301" spans="20:30" x14ac:dyDescent="0.2">
      <c r="T2301" s="212"/>
      <c r="U2301" s="213"/>
      <c r="V2301" s="213"/>
      <c r="W2301" s="213"/>
      <c r="X2301" s="214"/>
      <c r="Y2301" s="214"/>
      <c r="Z2301" s="214"/>
      <c r="AA2301" s="217"/>
      <c r="AB2301" s="217"/>
      <c r="AC2301" s="217"/>
      <c r="AD2301" s="213"/>
    </row>
    <row r="2302" spans="20:30" x14ac:dyDescent="0.2">
      <c r="T2302" s="212"/>
      <c r="U2302" s="213"/>
      <c r="V2302" s="213"/>
      <c r="W2302" s="213"/>
      <c r="X2302" s="214"/>
      <c r="Y2302" s="214"/>
      <c r="Z2302" s="214"/>
      <c r="AA2302" s="217"/>
      <c r="AB2302" s="217"/>
      <c r="AC2302" s="217"/>
      <c r="AD2302" s="213"/>
    </row>
    <row r="2303" spans="20:30" x14ac:dyDescent="0.2">
      <c r="T2303" s="212"/>
      <c r="U2303" s="213"/>
      <c r="V2303" s="213"/>
      <c r="W2303" s="213"/>
      <c r="X2303" s="214"/>
      <c r="Y2303" s="214"/>
      <c r="Z2303" s="214"/>
      <c r="AA2303" s="217"/>
      <c r="AB2303" s="217"/>
      <c r="AC2303" s="217"/>
      <c r="AD2303" s="213"/>
    </row>
    <row r="2304" spans="20:30" x14ac:dyDescent="0.2">
      <c r="T2304" s="212"/>
      <c r="U2304" s="213"/>
      <c r="V2304" s="213"/>
      <c r="W2304" s="213"/>
      <c r="X2304" s="214"/>
      <c r="Y2304" s="214"/>
      <c r="Z2304" s="214"/>
      <c r="AA2304" s="217"/>
      <c r="AB2304" s="217"/>
      <c r="AC2304" s="217"/>
      <c r="AD2304" s="213"/>
    </row>
    <row r="2305" spans="20:30" x14ac:dyDescent="0.2">
      <c r="T2305" s="212"/>
      <c r="U2305" s="213"/>
      <c r="V2305" s="213"/>
      <c r="W2305" s="213"/>
      <c r="X2305" s="214"/>
      <c r="Y2305" s="214"/>
      <c r="Z2305" s="214"/>
      <c r="AA2305" s="217"/>
      <c r="AB2305" s="217"/>
      <c r="AC2305" s="217"/>
      <c r="AD2305" s="213"/>
    </row>
    <row r="2306" spans="20:30" x14ac:dyDescent="0.2">
      <c r="T2306" s="212"/>
      <c r="U2306" s="213"/>
      <c r="V2306" s="213"/>
      <c r="W2306" s="213"/>
      <c r="X2306" s="214"/>
      <c r="Y2306" s="214"/>
      <c r="Z2306" s="214"/>
      <c r="AA2306" s="217"/>
      <c r="AB2306" s="217"/>
      <c r="AC2306" s="217"/>
      <c r="AD2306" s="213"/>
    </row>
    <row r="2307" spans="20:30" x14ac:dyDescent="0.2">
      <c r="T2307" s="212"/>
      <c r="U2307" s="213"/>
      <c r="V2307" s="213"/>
      <c r="W2307" s="213"/>
      <c r="X2307" s="214"/>
      <c r="Y2307" s="214"/>
      <c r="Z2307" s="214"/>
      <c r="AA2307" s="217"/>
      <c r="AB2307" s="217"/>
      <c r="AC2307" s="217"/>
      <c r="AD2307" s="213"/>
    </row>
    <row r="2308" spans="20:30" x14ac:dyDescent="0.2">
      <c r="T2308" s="212"/>
      <c r="U2308" s="213"/>
      <c r="V2308" s="213"/>
      <c r="W2308" s="213"/>
      <c r="X2308" s="214"/>
      <c r="Y2308" s="214"/>
      <c r="Z2308" s="214"/>
      <c r="AA2308" s="217"/>
      <c r="AB2308" s="217"/>
      <c r="AC2308" s="217"/>
      <c r="AD2308" s="213"/>
    </row>
    <row r="2309" spans="20:30" x14ac:dyDescent="0.2">
      <c r="T2309" s="212"/>
      <c r="U2309" s="213"/>
      <c r="V2309" s="213"/>
      <c r="W2309" s="213"/>
      <c r="X2309" s="214"/>
      <c r="Y2309" s="214"/>
      <c r="Z2309" s="214"/>
      <c r="AA2309" s="217"/>
      <c r="AB2309" s="217"/>
      <c r="AC2309" s="217"/>
      <c r="AD2309" s="213"/>
    </row>
    <row r="2310" spans="20:30" x14ac:dyDescent="0.2">
      <c r="T2310" s="212"/>
      <c r="U2310" s="213"/>
      <c r="V2310" s="213"/>
      <c r="W2310" s="213"/>
      <c r="X2310" s="214"/>
      <c r="Y2310" s="214"/>
      <c r="Z2310" s="214"/>
      <c r="AA2310" s="217"/>
      <c r="AB2310" s="217"/>
      <c r="AC2310" s="217"/>
      <c r="AD2310" s="213"/>
    </row>
    <row r="2311" spans="20:30" x14ac:dyDescent="0.2">
      <c r="T2311" s="212"/>
      <c r="U2311" s="213"/>
      <c r="V2311" s="213"/>
      <c r="W2311" s="213"/>
      <c r="X2311" s="214"/>
      <c r="Y2311" s="214"/>
      <c r="Z2311" s="214"/>
      <c r="AA2311" s="217"/>
      <c r="AB2311" s="217"/>
      <c r="AC2311" s="217"/>
      <c r="AD2311" s="213"/>
    </row>
    <row r="2312" spans="20:30" x14ac:dyDescent="0.2">
      <c r="T2312" s="212"/>
      <c r="U2312" s="213"/>
      <c r="V2312" s="213"/>
      <c r="W2312" s="213"/>
      <c r="X2312" s="214"/>
      <c r="Y2312" s="214"/>
      <c r="Z2312" s="214"/>
      <c r="AA2312" s="217"/>
      <c r="AB2312" s="217"/>
      <c r="AC2312" s="217"/>
      <c r="AD2312" s="213"/>
    </row>
    <row r="2313" spans="20:30" x14ac:dyDescent="0.2">
      <c r="T2313" s="212"/>
      <c r="U2313" s="213"/>
      <c r="V2313" s="213"/>
      <c r="W2313" s="213"/>
      <c r="X2313" s="214"/>
      <c r="Y2313" s="214"/>
      <c r="Z2313" s="214"/>
      <c r="AA2313" s="217"/>
      <c r="AB2313" s="217"/>
      <c r="AC2313" s="217"/>
      <c r="AD2313" s="213"/>
    </row>
    <row r="2314" spans="20:30" x14ac:dyDescent="0.2">
      <c r="T2314" s="212"/>
      <c r="U2314" s="213"/>
      <c r="V2314" s="213"/>
      <c r="W2314" s="213"/>
      <c r="X2314" s="214"/>
      <c r="Y2314" s="214"/>
      <c r="Z2314" s="214"/>
      <c r="AA2314" s="217"/>
      <c r="AB2314" s="217"/>
      <c r="AC2314" s="217"/>
      <c r="AD2314" s="213"/>
    </row>
    <row r="2315" spans="20:30" x14ac:dyDescent="0.2">
      <c r="T2315" s="212"/>
      <c r="U2315" s="213"/>
      <c r="V2315" s="213"/>
      <c r="W2315" s="213"/>
      <c r="X2315" s="214"/>
      <c r="Y2315" s="214"/>
      <c r="Z2315" s="214"/>
      <c r="AA2315" s="217"/>
      <c r="AB2315" s="217"/>
      <c r="AC2315" s="217"/>
      <c r="AD2315" s="213"/>
    </row>
    <row r="2316" spans="20:30" x14ac:dyDescent="0.2">
      <c r="T2316" s="212"/>
      <c r="U2316" s="213"/>
      <c r="V2316" s="213"/>
      <c r="W2316" s="213"/>
      <c r="X2316" s="214"/>
      <c r="Y2316" s="214"/>
      <c r="Z2316" s="214"/>
      <c r="AA2316" s="217"/>
      <c r="AB2316" s="217"/>
      <c r="AC2316" s="217"/>
      <c r="AD2316" s="213"/>
    </row>
    <row r="2317" spans="20:30" x14ac:dyDescent="0.2">
      <c r="T2317" s="212"/>
      <c r="U2317" s="213"/>
      <c r="V2317" s="213"/>
      <c r="W2317" s="213"/>
      <c r="X2317" s="214"/>
      <c r="Y2317" s="214"/>
      <c r="Z2317" s="214"/>
      <c r="AA2317" s="217"/>
      <c r="AB2317" s="217"/>
      <c r="AC2317" s="217"/>
      <c r="AD2317" s="213"/>
    </row>
    <row r="2318" spans="20:30" x14ac:dyDescent="0.2">
      <c r="T2318" s="212"/>
      <c r="U2318" s="213"/>
      <c r="V2318" s="213"/>
      <c r="W2318" s="213"/>
      <c r="X2318" s="214"/>
      <c r="Y2318" s="214"/>
      <c r="Z2318" s="214"/>
      <c r="AA2318" s="217"/>
      <c r="AB2318" s="217"/>
      <c r="AC2318" s="217"/>
      <c r="AD2318" s="213"/>
    </row>
    <row r="2319" spans="20:30" x14ac:dyDescent="0.2">
      <c r="T2319" s="212"/>
      <c r="U2319" s="213"/>
      <c r="V2319" s="213"/>
      <c r="W2319" s="213"/>
      <c r="X2319" s="214"/>
      <c r="Y2319" s="214"/>
      <c r="Z2319" s="214"/>
      <c r="AA2319" s="217"/>
      <c r="AB2319" s="217"/>
      <c r="AC2319" s="217"/>
      <c r="AD2319" s="213"/>
    </row>
    <row r="2320" spans="20:30" x14ac:dyDescent="0.2">
      <c r="T2320" s="212"/>
      <c r="U2320" s="213"/>
      <c r="V2320" s="213"/>
      <c r="W2320" s="213"/>
      <c r="X2320" s="214"/>
      <c r="Y2320" s="214"/>
      <c r="Z2320" s="214"/>
      <c r="AA2320" s="217"/>
      <c r="AB2320" s="217"/>
      <c r="AC2320" s="217"/>
      <c r="AD2320" s="213"/>
    </row>
    <row r="2321" spans="20:30" x14ac:dyDescent="0.2">
      <c r="T2321" s="212"/>
      <c r="U2321" s="213"/>
      <c r="V2321" s="213"/>
      <c r="W2321" s="213"/>
      <c r="X2321" s="214"/>
      <c r="Y2321" s="214"/>
      <c r="Z2321" s="214"/>
      <c r="AA2321" s="217"/>
      <c r="AB2321" s="217"/>
      <c r="AC2321" s="217"/>
      <c r="AD2321" s="213"/>
    </row>
    <row r="2322" spans="20:30" x14ac:dyDescent="0.2">
      <c r="T2322" s="212"/>
      <c r="U2322" s="213"/>
      <c r="V2322" s="213"/>
      <c r="W2322" s="213"/>
      <c r="X2322" s="214"/>
      <c r="Y2322" s="214"/>
      <c r="Z2322" s="214"/>
      <c r="AA2322" s="217"/>
      <c r="AB2322" s="217"/>
      <c r="AC2322" s="217"/>
      <c r="AD2322" s="213"/>
    </row>
    <row r="2323" spans="20:30" x14ac:dyDescent="0.2">
      <c r="T2323" s="212"/>
      <c r="U2323" s="213"/>
      <c r="V2323" s="213"/>
      <c r="W2323" s="213"/>
      <c r="X2323" s="214"/>
      <c r="Y2323" s="214"/>
      <c r="Z2323" s="214"/>
      <c r="AA2323" s="217"/>
      <c r="AB2323" s="217"/>
      <c r="AC2323" s="217"/>
      <c r="AD2323" s="213"/>
    </row>
    <row r="2324" spans="20:30" x14ac:dyDescent="0.2">
      <c r="T2324" s="212"/>
      <c r="U2324" s="213"/>
      <c r="V2324" s="213"/>
      <c r="W2324" s="213"/>
      <c r="X2324" s="214"/>
      <c r="Y2324" s="214"/>
      <c r="Z2324" s="214"/>
      <c r="AA2324" s="217"/>
      <c r="AB2324" s="217"/>
      <c r="AC2324" s="217"/>
      <c r="AD2324" s="213"/>
    </row>
    <row r="2325" spans="20:30" x14ac:dyDescent="0.2">
      <c r="T2325" s="212"/>
      <c r="U2325" s="213"/>
      <c r="V2325" s="213"/>
      <c r="W2325" s="213"/>
      <c r="X2325" s="214"/>
      <c r="Y2325" s="214"/>
      <c r="Z2325" s="214"/>
      <c r="AA2325" s="217"/>
      <c r="AB2325" s="217"/>
      <c r="AC2325" s="217"/>
      <c r="AD2325" s="213"/>
    </row>
    <row r="2326" spans="20:30" x14ac:dyDescent="0.2">
      <c r="T2326" s="212"/>
      <c r="U2326" s="213"/>
      <c r="V2326" s="213"/>
      <c r="W2326" s="213"/>
      <c r="X2326" s="214"/>
      <c r="Y2326" s="214"/>
      <c r="Z2326" s="214"/>
      <c r="AA2326" s="217"/>
      <c r="AB2326" s="217"/>
      <c r="AC2326" s="217"/>
      <c r="AD2326" s="213"/>
    </row>
    <row r="2327" spans="20:30" x14ac:dyDescent="0.2">
      <c r="T2327" s="212"/>
      <c r="U2327" s="213"/>
      <c r="V2327" s="213"/>
      <c r="W2327" s="213"/>
      <c r="X2327" s="214"/>
      <c r="Y2327" s="214"/>
      <c r="Z2327" s="214"/>
      <c r="AA2327" s="217"/>
      <c r="AB2327" s="217"/>
      <c r="AC2327" s="217"/>
      <c r="AD2327" s="213"/>
    </row>
    <row r="2328" spans="20:30" x14ac:dyDescent="0.2">
      <c r="T2328" s="212"/>
      <c r="U2328" s="213"/>
      <c r="V2328" s="213"/>
      <c r="W2328" s="213"/>
      <c r="X2328" s="214"/>
      <c r="Y2328" s="214"/>
      <c r="Z2328" s="214"/>
      <c r="AA2328" s="217"/>
      <c r="AB2328" s="217"/>
      <c r="AC2328" s="217"/>
      <c r="AD2328" s="213"/>
    </row>
    <row r="2329" spans="20:30" x14ac:dyDescent="0.2">
      <c r="T2329" s="212"/>
      <c r="U2329" s="213"/>
      <c r="V2329" s="213"/>
      <c r="W2329" s="213"/>
      <c r="X2329" s="214"/>
      <c r="Y2329" s="214"/>
      <c r="Z2329" s="214"/>
      <c r="AA2329" s="217"/>
      <c r="AB2329" s="217"/>
      <c r="AC2329" s="217"/>
      <c r="AD2329" s="213"/>
    </row>
    <row r="2330" spans="20:30" x14ac:dyDescent="0.2">
      <c r="T2330" s="212"/>
      <c r="U2330" s="213"/>
      <c r="V2330" s="213"/>
      <c r="W2330" s="213"/>
      <c r="X2330" s="214"/>
      <c r="Y2330" s="214"/>
      <c r="Z2330" s="214"/>
      <c r="AA2330" s="217"/>
      <c r="AB2330" s="217"/>
      <c r="AC2330" s="217"/>
      <c r="AD2330" s="213"/>
    </row>
    <row r="2331" spans="20:30" x14ac:dyDescent="0.2">
      <c r="T2331" s="212"/>
      <c r="U2331" s="213"/>
      <c r="V2331" s="213"/>
      <c r="W2331" s="213"/>
      <c r="X2331" s="214"/>
      <c r="Y2331" s="214"/>
      <c r="Z2331" s="214"/>
      <c r="AA2331" s="217"/>
      <c r="AB2331" s="217"/>
      <c r="AC2331" s="217"/>
      <c r="AD2331" s="213"/>
    </row>
    <row r="2332" spans="20:30" x14ac:dyDescent="0.2">
      <c r="T2332" s="212"/>
      <c r="U2332" s="213"/>
      <c r="V2332" s="213"/>
      <c r="W2332" s="213"/>
      <c r="X2332" s="214"/>
      <c r="Y2332" s="214"/>
      <c r="Z2332" s="214"/>
      <c r="AA2332" s="217"/>
      <c r="AB2332" s="217"/>
      <c r="AC2332" s="217"/>
      <c r="AD2332" s="213"/>
    </row>
    <row r="2333" spans="20:30" x14ac:dyDescent="0.2">
      <c r="T2333" s="212"/>
      <c r="U2333" s="213"/>
      <c r="V2333" s="213"/>
      <c r="W2333" s="213"/>
      <c r="X2333" s="214"/>
      <c r="Y2333" s="214"/>
      <c r="Z2333" s="214"/>
      <c r="AA2333" s="217"/>
      <c r="AB2333" s="217"/>
      <c r="AC2333" s="217"/>
      <c r="AD2333" s="213"/>
    </row>
    <row r="2334" spans="20:30" x14ac:dyDescent="0.2">
      <c r="T2334" s="212"/>
      <c r="U2334" s="213"/>
      <c r="V2334" s="213"/>
      <c r="W2334" s="213"/>
      <c r="X2334" s="214"/>
      <c r="Y2334" s="214"/>
      <c r="Z2334" s="214"/>
      <c r="AA2334" s="217"/>
      <c r="AB2334" s="217"/>
      <c r="AC2334" s="217"/>
      <c r="AD2334" s="213"/>
    </row>
    <row r="2335" spans="20:30" x14ac:dyDescent="0.2">
      <c r="T2335" s="212"/>
      <c r="U2335" s="213"/>
      <c r="V2335" s="213"/>
      <c r="W2335" s="213"/>
      <c r="X2335" s="214"/>
      <c r="Y2335" s="214"/>
      <c r="Z2335" s="214"/>
      <c r="AA2335" s="217"/>
      <c r="AB2335" s="217"/>
      <c r="AC2335" s="217"/>
      <c r="AD2335" s="213"/>
    </row>
    <row r="2336" spans="20:30" x14ac:dyDescent="0.2">
      <c r="T2336" s="212"/>
      <c r="U2336" s="213"/>
      <c r="V2336" s="213"/>
      <c r="W2336" s="213"/>
      <c r="X2336" s="214"/>
      <c r="Y2336" s="214"/>
      <c r="Z2336" s="214"/>
      <c r="AA2336" s="217"/>
      <c r="AB2336" s="217"/>
      <c r="AC2336" s="217"/>
      <c r="AD2336" s="213"/>
    </row>
    <row r="2337" spans="20:30" x14ac:dyDescent="0.2">
      <c r="T2337" s="212"/>
      <c r="U2337" s="213"/>
      <c r="V2337" s="213"/>
      <c r="W2337" s="213"/>
      <c r="X2337" s="214"/>
      <c r="Y2337" s="214"/>
      <c r="Z2337" s="214"/>
      <c r="AA2337" s="217"/>
      <c r="AB2337" s="217"/>
      <c r="AC2337" s="217"/>
      <c r="AD2337" s="213"/>
    </row>
    <row r="2338" spans="20:30" x14ac:dyDescent="0.2">
      <c r="T2338" s="212"/>
      <c r="U2338" s="213"/>
      <c r="V2338" s="213"/>
      <c r="W2338" s="213"/>
      <c r="X2338" s="214"/>
      <c r="Y2338" s="214"/>
      <c r="Z2338" s="214"/>
      <c r="AA2338" s="217"/>
      <c r="AB2338" s="217"/>
      <c r="AC2338" s="217"/>
      <c r="AD2338" s="213"/>
    </row>
    <row r="2339" spans="20:30" x14ac:dyDescent="0.2">
      <c r="T2339" s="212"/>
      <c r="U2339" s="213"/>
      <c r="V2339" s="213"/>
      <c r="W2339" s="213"/>
      <c r="X2339" s="214"/>
      <c r="Y2339" s="214"/>
      <c r="Z2339" s="214"/>
      <c r="AA2339" s="217"/>
      <c r="AB2339" s="217"/>
      <c r="AC2339" s="217"/>
      <c r="AD2339" s="213"/>
    </row>
    <row r="2340" spans="20:30" x14ac:dyDescent="0.2">
      <c r="T2340" s="212"/>
      <c r="U2340" s="213"/>
      <c r="V2340" s="213"/>
      <c r="W2340" s="213"/>
      <c r="X2340" s="214"/>
      <c r="Y2340" s="214"/>
      <c r="Z2340" s="214"/>
      <c r="AA2340" s="217"/>
      <c r="AB2340" s="217"/>
      <c r="AC2340" s="217"/>
      <c r="AD2340" s="213"/>
    </row>
    <row r="2341" spans="20:30" x14ac:dyDescent="0.2">
      <c r="T2341" s="212"/>
      <c r="U2341" s="213"/>
      <c r="V2341" s="213"/>
      <c r="W2341" s="213"/>
      <c r="X2341" s="214"/>
      <c r="Y2341" s="214"/>
      <c r="Z2341" s="214"/>
      <c r="AA2341" s="217"/>
      <c r="AB2341" s="217"/>
      <c r="AC2341" s="217"/>
      <c r="AD2341" s="213"/>
    </row>
    <row r="2342" spans="20:30" x14ac:dyDescent="0.2">
      <c r="T2342" s="212"/>
      <c r="U2342" s="213"/>
      <c r="V2342" s="213"/>
      <c r="W2342" s="213"/>
      <c r="X2342" s="214"/>
      <c r="Y2342" s="214"/>
      <c r="Z2342" s="214"/>
      <c r="AA2342" s="217"/>
      <c r="AB2342" s="217"/>
      <c r="AC2342" s="217"/>
      <c r="AD2342" s="213"/>
    </row>
    <row r="2343" spans="20:30" x14ac:dyDescent="0.2">
      <c r="T2343" s="212"/>
      <c r="U2343" s="213"/>
      <c r="V2343" s="213"/>
      <c r="W2343" s="213"/>
      <c r="X2343" s="214"/>
      <c r="Y2343" s="214"/>
      <c r="Z2343" s="214"/>
      <c r="AA2343" s="217"/>
      <c r="AB2343" s="217"/>
      <c r="AC2343" s="217"/>
      <c r="AD2343" s="213"/>
    </row>
    <row r="2344" spans="20:30" x14ac:dyDescent="0.2">
      <c r="T2344" s="212"/>
      <c r="U2344" s="213"/>
      <c r="V2344" s="213"/>
      <c r="W2344" s="213"/>
      <c r="X2344" s="214"/>
      <c r="Y2344" s="214"/>
      <c r="Z2344" s="214"/>
      <c r="AA2344" s="217"/>
      <c r="AB2344" s="217"/>
      <c r="AC2344" s="217"/>
      <c r="AD2344" s="213"/>
    </row>
    <row r="2345" spans="20:30" x14ac:dyDescent="0.2">
      <c r="T2345" s="212"/>
      <c r="U2345" s="213"/>
      <c r="V2345" s="213"/>
      <c r="W2345" s="213"/>
      <c r="X2345" s="214"/>
      <c r="Y2345" s="214"/>
      <c r="Z2345" s="214"/>
      <c r="AA2345" s="217"/>
      <c r="AB2345" s="217"/>
      <c r="AC2345" s="217"/>
      <c r="AD2345" s="213"/>
    </row>
    <row r="2346" spans="20:30" x14ac:dyDescent="0.2">
      <c r="T2346" s="212"/>
      <c r="U2346" s="213"/>
      <c r="V2346" s="213"/>
      <c r="W2346" s="213"/>
      <c r="X2346" s="214"/>
      <c r="Y2346" s="214"/>
      <c r="Z2346" s="214"/>
      <c r="AA2346" s="217"/>
      <c r="AB2346" s="217"/>
      <c r="AC2346" s="217"/>
      <c r="AD2346" s="213"/>
    </row>
    <row r="2347" spans="20:30" x14ac:dyDescent="0.2">
      <c r="T2347" s="212"/>
      <c r="U2347" s="213"/>
      <c r="V2347" s="213"/>
      <c r="W2347" s="213"/>
      <c r="X2347" s="214"/>
      <c r="Y2347" s="214"/>
      <c r="Z2347" s="214"/>
      <c r="AA2347" s="217"/>
      <c r="AB2347" s="217"/>
      <c r="AC2347" s="217"/>
      <c r="AD2347" s="213"/>
    </row>
    <row r="2348" spans="20:30" x14ac:dyDescent="0.2">
      <c r="T2348" s="212"/>
      <c r="U2348" s="213"/>
      <c r="V2348" s="213"/>
      <c r="W2348" s="213"/>
      <c r="X2348" s="214"/>
      <c r="Y2348" s="214"/>
      <c r="Z2348" s="214"/>
      <c r="AA2348" s="217"/>
      <c r="AB2348" s="217"/>
      <c r="AC2348" s="217"/>
      <c r="AD2348" s="213"/>
    </row>
    <row r="2349" spans="20:30" x14ac:dyDescent="0.2">
      <c r="T2349" s="212"/>
      <c r="U2349" s="213"/>
      <c r="V2349" s="213"/>
      <c r="W2349" s="213"/>
      <c r="X2349" s="214"/>
      <c r="Y2349" s="214"/>
      <c r="Z2349" s="214"/>
      <c r="AA2349" s="217"/>
      <c r="AB2349" s="217"/>
      <c r="AC2349" s="217"/>
      <c r="AD2349" s="213"/>
    </row>
    <row r="2350" spans="20:30" x14ac:dyDescent="0.2">
      <c r="T2350" s="212"/>
      <c r="U2350" s="213"/>
      <c r="V2350" s="213"/>
      <c r="W2350" s="213"/>
      <c r="X2350" s="214"/>
      <c r="Y2350" s="214"/>
      <c r="Z2350" s="214"/>
      <c r="AA2350" s="217"/>
      <c r="AB2350" s="217"/>
      <c r="AC2350" s="217"/>
      <c r="AD2350" s="213"/>
    </row>
    <row r="2351" spans="20:30" x14ac:dyDescent="0.2">
      <c r="T2351" s="212"/>
      <c r="U2351" s="213"/>
      <c r="V2351" s="213"/>
      <c r="W2351" s="213"/>
      <c r="X2351" s="214"/>
      <c r="Y2351" s="214"/>
      <c r="Z2351" s="214"/>
      <c r="AA2351" s="217"/>
      <c r="AB2351" s="217"/>
      <c r="AC2351" s="217"/>
      <c r="AD2351" s="213"/>
    </row>
    <row r="2352" spans="20:30" x14ac:dyDescent="0.2">
      <c r="T2352" s="212"/>
      <c r="U2352" s="213"/>
      <c r="V2352" s="213"/>
      <c r="W2352" s="213"/>
      <c r="X2352" s="214"/>
      <c r="Y2352" s="214"/>
      <c r="Z2352" s="214"/>
      <c r="AA2352" s="217"/>
      <c r="AB2352" s="217"/>
      <c r="AC2352" s="217"/>
      <c r="AD2352" s="213"/>
    </row>
    <row r="2353" spans="20:30" x14ac:dyDescent="0.2">
      <c r="T2353" s="212"/>
      <c r="U2353" s="213"/>
      <c r="V2353" s="213"/>
      <c r="W2353" s="213"/>
      <c r="X2353" s="214"/>
      <c r="Y2353" s="214"/>
      <c r="Z2353" s="214"/>
      <c r="AA2353" s="217"/>
      <c r="AB2353" s="217"/>
      <c r="AC2353" s="217"/>
      <c r="AD2353" s="213"/>
    </row>
    <row r="2354" spans="20:30" x14ac:dyDescent="0.2">
      <c r="T2354" s="212"/>
      <c r="U2354" s="213"/>
      <c r="V2354" s="213"/>
      <c r="W2354" s="213"/>
      <c r="X2354" s="214"/>
      <c r="Y2354" s="214"/>
      <c r="Z2354" s="214"/>
      <c r="AA2354" s="217"/>
      <c r="AB2354" s="217"/>
      <c r="AC2354" s="217"/>
      <c r="AD2354" s="213"/>
    </row>
    <row r="2355" spans="20:30" x14ac:dyDescent="0.2">
      <c r="T2355" s="212"/>
      <c r="U2355" s="213"/>
      <c r="V2355" s="213"/>
      <c r="W2355" s="213"/>
      <c r="X2355" s="214"/>
      <c r="Y2355" s="214"/>
      <c r="Z2355" s="214"/>
      <c r="AA2355" s="217"/>
      <c r="AB2355" s="217"/>
      <c r="AC2355" s="217"/>
      <c r="AD2355" s="213"/>
    </row>
    <row r="2356" spans="20:30" x14ac:dyDescent="0.2">
      <c r="T2356" s="212"/>
      <c r="U2356" s="213"/>
      <c r="V2356" s="213"/>
      <c r="W2356" s="213"/>
      <c r="X2356" s="214"/>
      <c r="Y2356" s="214"/>
      <c r="Z2356" s="214"/>
      <c r="AA2356" s="217"/>
      <c r="AB2356" s="217"/>
      <c r="AC2356" s="217"/>
      <c r="AD2356" s="213"/>
    </row>
    <row r="2357" spans="20:30" x14ac:dyDescent="0.2">
      <c r="T2357" s="212"/>
      <c r="U2357" s="213"/>
      <c r="V2357" s="213"/>
      <c r="W2357" s="213"/>
      <c r="X2357" s="214"/>
      <c r="Y2357" s="214"/>
      <c r="Z2357" s="214"/>
      <c r="AA2357" s="217"/>
      <c r="AB2357" s="217"/>
      <c r="AC2357" s="217"/>
      <c r="AD2357" s="213"/>
    </row>
    <row r="2358" spans="20:30" x14ac:dyDescent="0.2">
      <c r="T2358" s="212"/>
      <c r="U2358" s="213"/>
      <c r="V2358" s="213"/>
      <c r="W2358" s="213"/>
      <c r="X2358" s="214"/>
      <c r="Y2358" s="214"/>
      <c r="Z2358" s="214"/>
      <c r="AA2358" s="217"/>
      <c r="AB2358" s="217"/>
      <c r="AC2358" s="217"/>
      <c r="AD2358" s="213"/>
    </row>
    <row r="2359" spans="20:30" x14ac:dyDescent="0.2">
      <c r="T2359" s="212"/>
      <c r="U2359" s="213"/>
      <c r="V2359" s="213"/>
      <c r="W2359" s="213"/>
      <c r="X2359" s="214"/>
      <c r="Y2359" s="214"/>
      <c r="Z2359" s="214"/>
      <c r="AA2359" s="217"/>
      <c r="AB2359" s="217"/>
      <c r="AC2359" s="217"/>
      <c r="AD2359" s="213"/>
    </row>
    <row r="2360" spans="20:30" x14ac:dyDescent="0.2">
      <c r="T2360" s="212"/>
      <c r="U2360" s="213"/>
      <c r="V2360" s="213"/>
      <c r="W2360" s="213"/>
      <c r="X2360" s="214"/>
      <c r="Y2360" s="214"/>
      <c r="Z2360" s="214"/>
      <c r="AA2360" s="217"/>
      <c r="AB2360" s="217"/>
      <c r="AC2360" s="217"/>
      <c r="AD2360" s="213"/>
    </row>
    <row r="2361" spans="20:30" x14ac:dyDescent="0.2">
      <c r="T2361" s="212"/>
      <c r="U2361" s="213"/>
      <c r="V2361" s="213"/>
      <c r="W2361" s="213"/>
      <c r="X2361" s="214"/>
      <c r="Y2361" s="214"/>
      <c r="Z2361" s="214"/>
      <c r="AA2361" s="217"/>
      <c r="AB2361" s="217"/>
      <c r="AC2361" s="217"/>
      <c r="AD2361" s="213"/>
    </row>
    <row r="2362" spans="20:30" x14ac:dyDescent="0.2">
      <c r="T2362" s="212"/>
      <c r="U2362" s="213"/>
      <c r="V2362" s="213"/>
      <c r="W2362" s="213"/>
      <c r="X2362" s="214"/>
      <c r="Y2362" s="214"/>
      <c r="Z2362" s="214"/>
      <c r="AA2362" s="217"/>
      <c r="AB2362" s="217"/>
      <c r="AC2362" s="217"/>
      <c r="AD2362" s="213"/>
    </row>
    <row r="2363" spans="20:30" x14ac:dyDescent="0.2">
      <c r="T2363" s="212"/>
      <c r="U2363" s="213"/>
      <c r="V2363" s="213"/>
      <c r="W2363" s="213"/>
      <c r="X2363" s="214"/>
      <c r="Y2363" s="214"/>
      <c r="Z2363" s="214"/>
      <c r="AA2363" s="217"/>
      <c r="AB2363" s="217"/>
      <c r="AC2363" s="217"/>
      <c r="AD2363" s="213"/>
    </row>
    <row r="2364" spans="20:30" x14ac:dyDescent="0.2">
      <c r="T2364" s="212"/>
      <c r="U2364" s="213"/>
      <c r="V2364" s="213"/>
      <c r="W2364" s="213"/>
      <c r="X2364" s="214"/>
      <c r="Y2364" s="214"/>
      <c r="Z2364" s="214"/>
      <c r="AA2364" s="217"/>
      <c r="AB2364" s="217"/>
      <c r="AC2364" s="217"/>
      <c r="AD2364" s="213"/>
    </row>
    <row r="2365" spans="20:30" x14ac:dyDescent="0.2">
      <c r="T2365" s="212"/>
      <c r="U2365" s="213"/>
      <c r="V2365" s="213"/>
      <c r="W2365" s="213"/>
      <c r="X2365" s="214"/>
      <c r="Y2365" s="214"/>
      <c r="Z2365" s="214"/>
      <c r="AA2365" s="217"/>
      <c r="AB2365" s="217"/>
      <c r="AC2365" s="217"/>
      <c r="AD2365" s="213"/>
    </row>
    <row r="2366" spans="20:30" x14ac:dyDescent="0.2">
      <c r="T2366" s="212"/>
      <c r="U2366" s="213"/>
      <c r="V2366" s="213"/>
      <c r="W2366" s="213"/>
      <c r="X2366" s="214"/>
      <c r="Y2366" s="214"/>
      <c r="Z2366" s="214"/>
      <c r="AA2366" s="217"/>
      <c r="AB2366" s="217"/>
      <c r="AC2366" s="217"/>
      <c r="AD2366" s="213"/>
    </row>
    <row r="2367" spans="20:30" x14ac:dyDescent="0.2">
      <c r="T2367" s="212"/>
      <c r="U2367" s="213"/>
      <c r="V2367" s="213"/>
      <c r="W2367" s="213"/>
      <c r="X2367" s="214"/>
      <c r="Y2367" s="214"/>
      <c r="Z2367" s="214"/>
      <c r="AA2367" s="217"/>
      <c r="AB2367" s="217"/>
      <c r="AC2367" s="217"/>
      <c r="AD2367" s="213"/>
    </row>
    <row r="2368" spans="20:30" x14ac:dyDescent="0.2">
      <c r="T2368" s="212"/>
      <c r="U2368" s="213"/>
      <c r="V2368" s="213"/>
      <c r="W2368" s="213"/>
      <c r="X2368" s="214"/>
      <c r="Y2368" s="214"/>
      <c r="Z2368" s="214"/>
      <c r="AA2368" s="217"/>
      <c r="AB2368" s="217"/>
      <c r="AC2368" s="217"/>
      <c r="AD2368" s="213"/>
    </row>
    <row r="2369" spans="20:30" x14ac:dyDescent="0.2">
      <c r="T2369" s="212"/>
      <c r="U2369" s="213"/>
      <c r="V2369" s="213"/>
      <c r="W2369" s="213"/>
      <c r="X2369" s="214"/>
      <c r="Y2369" s="214"/>
      <c r="Z2369" s="214"/>
      <c r="AA2369" s="217"/>
      <c r="AB2369" s="217"/>
      <c r="AC2369" s="217"/>
      <c r="AD2369" s="213"/>
    </row>
    <row r="2370" spans="20:30" x14ac:dyDescent="0.2">
      <c r="T2370" s="212"/>
      <c r="U2370" s="213"/>
      <c r="V2370" s="213"/>
      <c r="W2370" s="213"/>
      <c r="X2370" s="214"/>
      <c r="Y2370" s="214"/>
      <c r="Z2370" s="214"/>
      <c r="AA2370" s="217"/>
      <c r="AB2370" s="217"/>
      <c r="AC2370" s="217"/>
      <c r="AD2370" s="213"/>
    </row>
    <row r="2371" spans="20:30" x14ac:dyDescent="0.2">
      <c r="T2371" s="212"/>
      <c r="U2371" s="213"/>
      <c r="V2371" s="213"/>
      <c r="W2371" s="213"/>
      <c r="X2371" s="214"/>
      <c r="Y2371" s="214"/>
      <c r="Z2371" s="214"/>
      <c r="AA2371" s="217"/>
      <c r="AB2371" s="217"/>
      <c r="AC2371" s="217"/>
      <c r="AD2371" s="213"/>
    </row>
    <row r="2372" spans="20:30" x14ac:dyDescent="0.2">
      <c r="T2372" s="212"/>
      <c r="U2372" s="213"/>
      <c r="V2372" s="213"/>
      <c r="W2372" s="213"/>
      <c r="X2372" s="214"/>
      <c r="Y2372" s="214"/>
      <c r="Z2372" s="214"/>
      <c r="AA2372" s="217"/>
      <c r="AB2372" s="217"/>
      <c r="AC2372" s="217"/>
      <c r="AD2372" s="213"/>
    </row>
    <row r="2373" spans="20:30" x14ac:dyDescent="0.2">
      <c r="T2373" s="212"/>
      <c r="U2373" s="213"/>
      <c r="V2373" s="213"/>
      <c r="W2373" s="213"/>
      <c r="X2373" s="214"/>
      <c r="Y2373" s="214"/>
      <c r="Z2373" s="214"/>
      <c r="AA2373" s="217"/>
      <c r="AB2373" s="217"/>
      <c r="AC2373" s="217"/>
      <c r="AD2373" s="213"/>
    </row>
    <row r="2374" spans="20:30" x14ac:dyDescent="0.2">
      <c r="T2374" s="212"/>
      <c r="U2374" s="213"/>
      <c r="V2374" s="213"/>
      <c r="W2374" s="213"/>
      <c r="X2374" s="214"/>
      <c r="Y2374" s="214"/>
      <c r="Z2374" s="214"/>
      <c r="AA2374" s="217"/>
      <c r="AB2374" s="217"/>
      <c r="AC2374" s="217"/>
      <c r="AD2374" s="213"/>
    </row>
    <row r="2375" spans="20:30" x14ac:dyDescent="0.2">
      <c r="T2375" s="212"/>
      <c r="U2375" s="213"/>
      <c r="V2375" s="213"/>
      <c r="W2375" s="213"/>
      <c r="X2375" s="214"/>
      <c r="Y2375" s="214"/>
      <c r="Z2375" s="214"/>
      <c r="AA2375" s="217"/>
      <c r="AB2375" s="217"/>
      <c r="AC2375" s="217"/>
      <c r="AD2375" s="213"/>
    </row>
    <row r="2376" spans="20:30" x14ac:dyDescent="0.2">
      <c r="T2376" s="212"/>
      <c r="U2376" s="213"/>
      <c r="V2376" s="213"/>
      <c r="W2376" s="213"/>
      <c r="X2376" s="214"/>
      <c r="Y2376" s="214"/>
      <c r="Z2376" s="214"/>
      <c r="AA2376" s="217"/>
      <c r="AB2376" s="217"/>
      <c r="AC2376" s="217"/>
      <c r="AD2376" s="213"/>
    </row>
    <row r="2377" spans="20:30" x14ac:dyDescent="0.2">
      <c r="T2377" s="212"/>
      <c r="U2377" s="213"/>
      <c r="V2377" s="213"/>
      <c r="W2377" s="213"/>
      <c r="X2377" s="214"/>
      <c r="Y2377" s="214"/>
      <c r="Z2377" s="214"/>
      <c r="AA2377" s="217"/>
      <c r="AB2377" s="217"/>
      <c r="AC2377" s="217"/>
      <c r="AD2377" s="213"/>
    </row>
    <row r="2378" spans="20:30" x14ac:dyDescent="0.2">
      <c r="T2378" s="212"/>
      <c r="U2378" s="213"/>
      <c r="V2378" s="213"/>
      <c r="W2378" s="213"/>
      <c r="X2378" s="214"/>
      <c r="Y2378" s="214"/>
      <c r="Z2378" s="214"/>
      <c r="AA2378" s="217"/>
      <c r="AB2378" s="217"/>
      <c r="AC2378" s="217"/>
      <c r="AD2378" s="213"/>
    </row>
    <row r="2379" spans="20:30" x14ac:dyDescent="0.2">
      <c r="T2379" s="212"/>
      <c r="U2379" s="213"/>
      <c r="V2379" s="213"/>
      <c r="W2379" s="213"/>
      <c r="X2379" s="214"/>
      <c r="Y2379" s="214"/>
      <c r="Z2379" s="214"/>
      <c r="AA2379" s="217"/>
      <c r="AB2379" s="217"/>
      <c r="AC2379" s="217"/>
      <c r="AD2379" s="213"/>
    </row>
    <row r="2380" spans="20:30" x14ac:dyDescent="0.2">
      <c r="T2380" s="212"/>
      <c r="U2380" s="213"/>
      <c r="V2380" s="213"/>
      <c r="W2380" s="213"/>
      <c r="X2380" s="214"/>
      <c r="Y2380" s="214"/>
      <c r="Z2380" s="214"/>
      <c r="AA2380" s="217"/>
      <c r="AB2380" s="217"/>
      <c r="AC2380" s="217"/>
      <c r="AD2380" s="213"/>
    </row>
    <row r="2381" spans="20:30" x14ac:dyDescent="0.2">
      <c r="T2381" s="212"/>
      <c r="U2381" s="213"/>
      <c r="V2381" s="213"/>
      <c r="W2381" s="213"/>
      <c r="X2381" s="214"/>
      <c r="Y2381" s="214"/>
      <c r="Z2381" s="214"/>
      <c r="AA2381" s="217"/>
      <c r="AB2381" s="217"/>
      <c r="AC2381" s="217"/>
      <c r="AD2381" s="213"/>
    </row>
    <row r="2382" spans="20:30" x14ac:dyDescent="0.2">
      <c r="T2382" s="212"/>
      <c r="U2382" s="213"/>
      <c r="V2382" s="213"/>
      <c r="W2382" s="213"/>
      <c r="X2382" s="214"/>
      <c r="Y2382" s="214"/>
      <c r="Z2382" s="214"/>
      <c r="AA2382" s="217"/>
      <c r="AB2382" s="217"/>
      <c r="AC2382" s="217"/>
      <c r="AD2382" s="213"/>
    </row>
    <row r="2383" spans="20:30" x14ac:dyDescent="0.2">
      <c r="T2383" s="212"/>
      <c r="U2383" s="213"/>
      <c r="V2383" s="213"/>
      <c r="W2383" s="213"/>
      <c r="X2383" s="214"/>
      <c r="Y2383" s="214"/>
      <c r="Z2383" s="214"/>
      <c r="AA2383" s="217"/>
      <c r="AB2383" s="217"/>
      <c r="AC2383" s="217"/>
      <c r="AD2383" s="213"/>
    </row>
    <row r="2384" spans="20:30" x14ac:dyDescent="0.2">
      <c r="T2384" s="212"/>
      <c r="U2384" s="213"/>
      <c r="V2384" s="213"/>
      <c r="W2384" s="213"/>
      <c r="X2384" s="214"/>
      <c r="Y2384" s="214"/>
      <c r="Z2384" s="214"/>
      <c r="AA2384" s="217"/>
      <c r="AB2384" s="217"/>
      <c r="AC2384" s="217"/>
      <c r="AD2384" s="213"/>
    </row>
    <row r="2385" spans="20:30" x14ac:dyDescent="0.2">
      <c r="T2385" s="212"/>
      <c r="U2385" s="213"/>
      <c r="V2385" s="213"/>
      <c r="W2385" s="213"/>
      <c r="X2385" s="214"/>
      <c r="Y2385" s="214"/>
      <c r="Z2385" s="214"/>
      <c r="AA2385" s="217"/>
      <c r="AB2385" s="217"/>
      <c r="AC2385" s="217"/>
      <c r="AD2385" s="213"/>
    </row>
    <row r="2386" spans="20:30" x14ac:dyDescent="0.2">
      <c r="T2386" s="212"/>
      <c r="U2386" s="213"/>
      <c r="V2386" s="213"/>
      <c r="W2386" s="213"/>
      <c r="X2386" s="214"/>
      <c r="Y2386" s="214"/>
      <c r="Z2386" s="214"/>
      <c r="AA2386" s="217"/>
      <c r="AB2386" s="217"/>
      <c r="AC2386" s="217"/>
      <c r="AD2386" s="213"/>
    </row>
    <row r="2387" spans="20:30" x14ac:dyDescent="0.2">
      <c r="T2387" s="212"/>
      <c r="U2387" s="213"/>
      <c r="V2387" s="213"/>
      <c r="W2387" s="213"/>
      <c r="X2387" s="214"/>
      <c r="Y2387" s="214"/>
      <c r="Z2387" s="214"/>
      <c r="AA2387" s="217"/>
      <c r="AB2387" s="217"/>
      <c r="AC2387" s="217"/>
      <c r="AD2387" s="213"/>
    </row>
    <row r="2388" spans="20:30" x14ac:dyDescent="0.2">
      <c r="T2388" s="212"/>
      <c r="U2388" s="213"/>
      <c r="V2388" s="213"/>
      <c r="W2388" s="213"/>
      <c r="X2388" s="214"/>
      <c r="Y2388" s="214"/>
      <c r="Z2388" s="214"/>
      <c r="AA2388" s="217"/>
      <c r="AB2388" s="217"/>
      <c r="AC2388" s="217"/>
      <c r="AD2388" s="213"/>
    </row>
    <row r="2389" spans="20:30" x14ac:dyDescent="0.2">
      <c r="T2389" s="212"/>
      <c r="U2389" s="213"/>
      <c r="V2389" s="213"/>
      <c r="W2389" s="213"/>
      <c r="X2389" s="214"/>
      <c r="Y2389" s="214"/>
      <c r="Z2389" s="214"/>
      <c r="AA2389" s="217"/>
      <c r="AB2389" s="217"/>
      <c r="AC2389" s="217"/>
      <c r="AD2389" s="213"/>
    </row>
    <row r="2390" spans="20:30" x14ac:dyDescent="0.2">
      <c r="T2390" s="212"/>
      <c r="U2390" s="213"/>
      <c r="V2390" s="213"/>
      <c r="W2390" s="213"/>
      <c r="X2390" s="214"/>
      <c r="Y2390" s="214"/>
      <c r="Z2390" s="214"/>
      <c r="AA2390" s="217"/>
      <c r="AB2390" s="217"/>
      <c r="AC2390" s="217"/>
      <c r="AD2390" s="213"/>
    </row>
    <row r="2391" spans="20:30" x14ac:dyDescent="0.2">
      <c r="T2391" s="212"/>
      <c r="U2391" s="213"/>
      <c r="V2391" s="213"/>
      <c r="W2391" s="213"/>
      <c r="X2391" s="214"/>
      <c r="Y2391" s="214"/>
      <c r="Z2391" s="214"/>
      <c r="AA2391" s="217"/>
      <c r="AB2391" s="217"/>
      <c r="AC2391" s="217"/>
      <c r="AD2391" s="213"/>
    </row>
    <row r="2392" spans="20:30" x14ac:dyDescent="0.2">
      <c r="T2392" s="212"/>
      <c r="U2392" s="213"/>
      <c r="V2392" s="213"/>
      <c r="W2392" s="213"/>
      <c r="X2392" s="214"/>
      <c r="Y2392" s="214"/>
      <c r="Z2392" s="214"/>
      <c r="AA2392" s="217"/>
      <c r="AB2392" s="217"/>
      <c r="AC2392" s="217"/>
      <c r="AD2392" s="213"/>
    </row>
    <row r="2393" spans="20:30" x14ac:dyDescent="0.2">
      <c r="T2393" s="212"/>
      <c r="U2393" s="213"/>
      <c r="V2393" s="213"/>
      <c r="W2393" s="213"/>
      <c r="X2393" s="214"/>
      <c r="Y2393" s="214"/>
      <c r="Z2393" s="214"/>
      <c r="AA2393" s="217"/>
      <c r="AB2393" s="217"/>
      <c r="AC2393" s="217"/>
      <c r="AD2393" s="213"/>
    </row>
    <row r="2394" spans="20:30" x14ac:dyDescent="0.2">
      <c r="T2394" s="212"/>
      <c r="U2394" s="213"/>
      <c r="V2394" s="213"/>
      <c r="W2394" s="213"/>
      <c r="X2394" s="214"/>
      <c r="Y2394" s="214"/>
      <c r="Z2394" s="214"/>
      <c r="AA2394" s="217"/>
      <c r="AB2394" s="217"/>
      <c r="AC2394" s="217"/>
      <c r="AD2394" s="213"/>
    </row>
    <row r="2395" spans="20:30" x14ac:dyDescent="0.2">
      <c r="T2395" s="212"/>
      <c r="U2395" s="213"/>
      <c r="V2395" s="213"/>
      <c r="W2395" s="213"/>
      <c r="X2395" s="214"/>
      <c r="Y2395" s="214"/>
      <c r="Z2395" s="214"/>
      <c r="AA2395" s="217"/>
      <c r="AB2395" s="217"/>
      <c r="AC2395" s="217"/>
      <c r="AD2395" s="213"/>
    </row>
    <row r="2396" spans="20:30" x14ac:dyDescent="0.2">
      <c r="T2396" s="212"/>
      <c r="U2396" s="213"/>
      <c r="V2396" s="213"/>
      <c r="W2396" s="213"/>
      <c r="X2396" s="214"/>
      <c r="Y2396" s="214"/>
      <c r="Z2396" s="214"/>
      <c r="AA2396" s="217"/>
      <c r="AB2396" s="217"/>
      <c r="AC2396" s="217"/>
      <c r="AD2396" s="213"/>
    </row>
    <row r="2397" spans="20:30" x14ac:dyDescent="0.2">
      <c r="T2397" s="212"/>
      <c r="U2397" s="213"/>
      <c r="V2397" s="213"/>
      <c r="W2397" s="213"/>
      <c r="X2397" s="214"/>
      <c r="Y2397" s="214"/>
      <c r="Z2397" s="214"/>
      <c r="AA2397" s="217"/>
      <c r="AB2397" s="217"/>
      <c r="AC2397" s="217"/>
      <c r="AD2397" s="213"/>
    </row>
    <row r="2398" spans="20:30" x14ac:dyDescent="0.2">
      <c r="T2398" s="212"/>
      <c r="U2398" s="213"/>
      <c r="V2398" s="213"/>
      <c r="W2398" s="213"/>
      <c r="X2398" s="214"/>
      <c r="Y2398" s="214"/>
      <c r="Z2398" s="214"/>
      <c r="AA2398" s="217"/>
      <c r="AB2398" s="217"/>
      <c r="AC2398" s="217"/>
      <c r="AD2398" s="213"/>
    </row>
    <row r="2399" spans="20:30" x14ac:dyDescent="0.2">
      <c r="T2399" s="212"/>
      <c r="U2399" s="213"/>
      <c r="V2399" s="213"/>
      <c r="W2399" s="213"/>
      <c r="X2399" s="214"/>
      <c r="Y2399" s="214"/>
      <c r="Z2399" s="214"/>
      <c r="AA2399" s="217"/>
      <c r="AB2399" s="217"/>
      <c r="AC2399" s="217"/>
      <c r="AD2399" s="213"/>
    </row>
    <row r="2400" spans="20:30" x14ac:dyDescent="0.2">
      <c r="T2400" s="212"/>
      <c r="U2400" s="213"/>
      <c r="V2400" s="213"/>
      <c r="W2400" s="213"/>
      <c r="X2400" s="214"/>
      <c r="Y2400" s="214"/>
      <c r="Z2400" s="214"/>
      <c r="AA2400" s="217"/>
      <c r="AB2400" s="217"/>
      <c r="AC2400" s="217"/>
      <c r="AD2400" s="213"/>
    </row>
    <row r="2401" spans="20:30" x14ac:dyDescent="0.2">
      <c r="T2401" s="212"/>
      <c r="U2401" s="213"/>
      <c r="V2401" s="213"/>
      <c r="W2401" s="213"/>
      <c r="X2401" s="214"/>
      <c r="Y2401" s="214"/>
      <c r="Z2401" s="214"/>
      <c r="AA2401" s="217"/>
      <c r="AB2401" s="217"/>
      <c r="AC2401" s="217"/>
      <c r="AD2401" s="213"/>
    </row>
    <row r="2402" spans="20:30" x14ac:dyDescent="0.2">
      <c r="T2402" s="212"/>
      <c r="U2402" s="213"/>
      <c r="V2402" s="213"/>
      <c r="W2402" s="213"/>
      <c r="X2402" s="214"/>
      <c r="Y2402" s="214"/>
      <c r="Z2402" s="214"/>
      <c r="AA2402" s="217"/>
      <c r="AB2402" s="217"/>
      <c r="AC2402" s="217"/>
      <c r="AD2402" s="213"/>
    </row>
    <row r="2403" spans="20:30" x14ac:dyDescent="0.2">
      <c r="T2403" s="212"/>
      <c r="U2403" s="213"/>
      <c r="V2403" s="213"/>
      <c r="W2403" s="213"/>
      <c r="X2403" s="214"/>
      <c r="Y2403" s="214"/>
      <c r="Z2403" s="214"/>
      <c r="AA2403" s="217"/>
      <c r="AB2403" s="217"/>
      <c r="AC2403" s="217"/>
      <c r="AD2403" s="213"/>
    </row>
    <row r="2404" spans="20:30" x14ac:dyDescent="0.2">
      <c r="T2404" s="212"/>
      <c r="U2404" s="213"/>
      <c r="V2404" s="213"/>
      <c r="W2404" s="213"/>
      <c r="X2404" s="214"/>
      <c r="Y2404" s="214"/>
      <c r="Z2404" s="214"/>
      <c r="AA2404" s="217"/>
      <c r="AB2404" s="217"/>
      <c r="AC2404" s="217"/>
      <c r="AD2404" s="213"/>
    </row>
    <row r="2405" spans="20:30" x14ac:dyDescent="0.2">
      <c r="T2405" s="212"/>
      <c r="U2405" s="213"/>
      <c r="V2405" s="213"/>
      <c r="W2405" s="213"/>
      <c r="X2405" s="214"/>
      <c r="Y2405" s="214"/>
      <c r="Z2405" s="214"/>
      <c r="AA2405" s="217"/>
      <c r="AB2405" s="217"/>
      <c r="AC2405" s="217"/>
      <c r="AD2405" s="213"/>
    </row>
    <row r="2406" spans="20:30" x14ac:dyDescent="0.2">
      <c r="T2406" s="212"/>
      <c r="U2406" s="213"/>
      <c r="V2406" s="213"/>
      <c r="W2406" s="213"/>
      <c r="X2406" s="214"/>
      <c r="Y2406" s="214"/>
      <c r="Z2406" s="214"/>
      <c r="AA2406" s="217"/>
      <c r="AB2406" s="217"/>
      <c r="AC2406" s="217"/>
      <c r="AD2406" s="213"/>
    </row>
    <row r="2407" spans="20:30" x14ac:dyDescent="0.2">
      <c r="T2407" s="212"/>
      <c r="U2407" s="213"/>
      <c r="V2407" s="213"/>
      <c r="W2407" s="213"/>
      <c r="X2407" s="214"/>
      <c r="Y2407" s="214"/>
      <c r="Z2407" s="214"/>
      <c r="AA2407" s="217"/>
      <c r="AB2407" s="217"/>
      <c r="AC2407" s="217"/>
      <c r="AD2407" s="213"/>
    </row>
    <row r="2408" spans="20:30" x14ac:dyDescent="0.2">
      <c r="T2408" s="212"/>
      <c r="U2408" s="213"/>
      <c r="V2408" s="213"/>
      <c r="W2408" s="213"/>
      <c r="X2408" s="214"/>
      <c r="Y2408" s="214"/>
      <c r="Z2408" s="214"/>
      <c r="AA2408" s="217"/>
      <c r="AB2408" s="217"/>
      <c r="AC2408" s="217"/>
      <c r="AD2408" s="213"/>
    </row>
    <row r="2409" spans="20:30" x14ac:dyDescent="0.2">
      <c r="T2409" s="212"/>
      <c r="U2409" s="213"/>
      <c r="V2409" s="213"/>
      <c r="W2409" s="213"/>
      <c r="X2409" s="214"/>
      <c r="Y2409" s="214"/>
      <c r="Z2409" s="214"/>
      <c r="AA2409" s="217"/>
      <c r="AB2409" s="217"/>
      <c r="AC2409" s="217"/>
      <c r="AD2409" s="213"/>
    </row>
    <row r="2410" spans="20:30" x14ac:dyDescent="0.2">
      <c r="T2410" s="212"/>
      <c r="U2410" s="213"/>
      <c r="V2410" s="213"/>
      <c r="W2410" s="213"/>
      <c r="X2410" s="214"/>
      <c r="Y2410" s="214"/>
      <c r="Z2410" s="214"/>
      <c r="AA2410" s="217"/>
      <c r="AB2410" s="217"/>
      <c r="AC2410" s="217"/>
      <c r="AD2410" s="213"/>
    </row>
    <row r="2411" spans="20:30" x14ac:dyDescent="0.2">
      <c r="T2411" s="212"/>
      <c r="U2411" s="213"/>
      <c r="V2411" s="213"/>
      <c r="W2411" s="213"/>
      <c r="X2411" s="214"/>
      <c r="Y2411" s="214"/>
      <c r="Z2411" s="214"/>
      <c r="AA2411" s="217"/>
      <c r="AB2411" s="217"/>
      <c r="AC2411" s="217"/>
      <c r="AD2411" s="213"/>
    </row>
    <row r="2412" spans="20:30" x14ac:dyDescent="0.2">
      <c r="T2412" s="212"/>
      <c r="U2412" s="213"/>
      <c r="V2412" s="213"/>
      <c r="W2412" s="213"/>
      <c r="X2412" s="214"/>
      <c r="Y2412" s="214"/>
      <c r="Z2412" s="214"/>
      <c r="AA2412" s="217"/>
      <c r="AB2412" s="217"/>
      <c r="AC2412" s="217"/>
      <c r="AD2412" s="213"/>
    </row>
    <row r="2413" spans="20:30" x14ac:dyDescent="0.2">
      <c r="T2413" s="212"/>
      <c r="U2413" s="213"/>
      <c r="V2413" s="213"/>
      <c r="W2413" s="213"/>
      <c r="X2413" s="214"/>
      <c r="Y2413" s="214"/>
      <c r="Z2413" s="214"/>
      <c r="AA2413" s="217"/>
      <c r="AB2413" s="217"/>
      <c r="AC2413" s="217"/>
      <c r="AD2413" s="213"/>
    </row>
    <row r="2414" spans="20:30" x14ac:dyDescent="0.2">
      <c r="T2414" s="212"/>
      <c r="U2414" s="213"/>
      <c r="V2414" s="213"/>
      <c r="W2414" s="213"/>
      <c r="X2414" s="214"/>
      <c r="Y2414" s="214"/>
      <c r="Z2414" s="214"/>
      <c r="AA2414" s="217"/>
      <c r="AB2414" s="217"/>
      <c r="AC2414" s="217"/>
      <c r="AD2414" s="213"/>
    </row>
    <row r="2415" spans="20:30" x14ac:dyDescent="0.2">
      <c r="T2415" s="212"/>
      <c r="U2415" s="213"/>
      <c r="V2415" s="213"/>
      <c r="W2415" s="213"/>
      <c r="X2415" s="214"/>
      <c r="Y2415" s="214"/>
      <c r="Z2415" s="214"/>
      <c r="AA2415" s="217"/>
      <c r="AB2415" s="217"/>
      <c r="AC2415" s="217"/>
      <c r="AD2415" s="213"/>
    </row>
    <row r="2416" spans="20:30" x14ac:dyDescent="0.2">
      <c r="T2416" s="212"/>
      <c r="U2416" s="213"/>
      <c r="V2416" s="213"/>
      <c r="W2416" s="213"/>
      <c r="X2416" s="214"/>
      <c r="Y2416" s="214"/>
      <c r="Z2416" s="214"/>
      <c r="AA2416" s="217"/>
      <c r="AB2416" s="217"/>
      <c r="AC2416" s="217"/>
      <c r="AD2416" s="213"/>
    </row>
    <row r="2417" spans="20:30" x14ac:dyDescent="0.2">
      <c r="T2417" s="212"/>
      <c r="U2417" s="213"/>
      <c r="V2417" s="213"/>
      <c r="W2417" s="213"/>
      <c r="X2417" s="214"/>
      <c r="Y2417" s="214"/>
      <c r="Z2417" s="214"/>
      <c r="AA2417" s="217"/>
      <c r="AB2417" s="217"/>
      <c r="AC2417" s="217"/>
      <c r="AD2417" s="213"/>
    </row>
    <row r="2418" spans="20:30" x14ac:dyDescent="0.2">
      <c r="T2418" s="212"/>
      <c r="U2418" s="213"/>
      <c r="V2418" s="213"/>
      <c r="W2418" s="213"/>
      <c r="X2418" s="214"/>
      <c r="Y2418" s="214"/>
      <c r="Z2418" s="214"/>
      <c r="AA2418" s="217"/>
      <c r="AB2418" s="217"/>
      <c r="AC2418" s="217"/>
      <c r="AD2418" s="213"/>
    </row>
    <row r="2419" spans="20:30" x14ac:dyDescent="0.2">
      <c r="T2419" s="212"/>
      <c r="U2419" s="213"/>
      <c r="V2419" s="213"/>
      <c r="W2419" s="213"/>
      <c r="X2419" s="214"/>
      <c r="Y2419" s="214"/>
      <c r="Z2419" s="214"/>
      <c r="AA2419" s="217"/>
      <c r="AB2419" s="217"/>
      <c r="AC2419" s="217"/>
      <c r="AD2419" s="213"/>
    </row>
    <row r="2420" spans="20:30" x14ac:dyDescent="0.2">
      <c r="T2420" s="212"/>
      <c r="U2420" s="213"/>
      <c r="V2420" s="213"/>
      <c r="W2420" s="213"/>
      <c r="X2420" s="214"/>
      <c r="Y2420" s="214"/>
      <c r="Z2420" s="214"/>
      <c r="AA2420" s="217"/>
      <c r="AB2420" s="217"/>
      <c r="AC2420" s="217"/>
      <c r="AD2420" s="213"/>
    </row>
    <row r="2421" spans="20:30" x14ac:dyDescent="0.2">
      <c r="T2421" s="212"/>
      <c r="U2421" s="213"/>
      <c r="V2421" s="213"/>
      <c r="W2421" s="213"/>
      <c r="X2421" s="214"/>
      <c r="Y2421" s="214"/>
      <c r="Z2421" s="214"/>
      <c r="AA2421" s="217"/>
      <c r="AB2421" s="217"/>
      <c r="AC2421" s="217"/>
      <c r="AD2421" s="213"/>
    </row>
    <row r="2422" spans="20:30" x14ac:dyDescent="0.2">
      <c r="T2422" s="212"/>
      <c r="U2422" s="213"/>
      <c r="V2422" s="213"/>
      <c r="W2422" s="213"/>
      <c r="X2422" s="214"/>
      <c r="Y2422" s="214"/>
      <c r="Z2422" s="214"/>
      <c r="AA2422" s="217"/>
      <c r="AB2422" s="217"/>
      <c r="AC2422" s="217"/>
      <c r="AD2422" s="213"/>
    </row>
    <row r="2423" spans="20:30" x14ac:dyDescent="0.2">
      <c r="T2423" s="212"/>
      <c r="U2423" s="213"/>
      <c r="V2423" s="213"/>
      <c r="W2423" s="213"/>
      <c r="X2423" s="214"/>
      <c r="Y2423" s="214"/>
      <c r="Z2423" s="214"/>
      <c r="AA2423" s="217"/>
      <c r="AB2423" s="217"/>
      <c r="AC2423" s="217"/>
      <c r="AD2423" s="213"/>
    </row>
    <row r="2424" spans="20:30" x14ac:dyDescent="0.2">
      <c r="T2424" s="212"/>
      <c r="U2424" s="213"/>
      <c r="V2424" s="213"/>
      <c r="W2424" s="213"/>
      <c r="X2424" s="214"/>
      <c r="Y2424" s="214"/>
      <c r="Z2424" s="214"/>
      <c r="AA2424" s="217"/>
      <c r="AB2424" s="217"/>
      <c r="AC2424" s="217"/>
      <c r="AD2424" s="213"/>
    </row>
    <row r="2425" spans="20:30" x14ac:dyDescent="0.2">
      <c r="T2425" s="212"/>
      <c r="U2425" s="213"/>
      <c r="V2425" s="213"/>
      <c r="W2425" s="213"/>
      <c r="X2425" s="214"/>
      <c r="Y2425" s="214"/>
      <c r="Z2425" s="214"/>
      <c r="AA2425" s="217"/>
      <c r="AB2425" s="217"/>
      <c r="AC2425" s="217"/>
      <c r="AD2425" s="213"/>
    </row>
    <row r="2426" spans="20:30" x14ac:dyDescent="0.2">
      <c r="T2426" s="212"/>
      <c r="U2426" s="213"/>
      <c r="V2426" s="213"/>
      <c r="W2426" s="213"/>
      <c r="X2426" s="214"/>
      <c r="Y2426" s="214"/>
      <c r="Z2426" s="214"/>
      <c r="AA2426" s="217"/>
      <c r="AB2426" s="217"/>
      <c r="AC2426" s="217"/>
      <c r="AD2426" s="213"/>
    </row>
    <row r="2427" spans="20:30" x14ac:dyDescent="0.2">
      <c r="T2427" s="212"/>
      <c r="U2427" s="213"/>
      <c r="V2427" s="213"/>
      <c r="W2427" s="213"/>
      <c r="X2427" s="214"/>
      <c r="Y2427" s="214"/>
      <c r="Z2427" s="214"/>
      <c r="AA2427" s="217"/>
      <c r="AB2427" s="217"/>
      <c r="AC2427" s="217"/>
      <c r="AD2427" s="213"/>
    </row>
    <row r="2428" spans="20:30" x14ac:dyDescent="0.2">
      <c r="T2428" s="212"/>
      <c r="U2428" s="213"/>
      <c r="V2428" s="213"/>
      <c r="W2428" s="213"/>
      <c r="X2428" s="214"/>
      <c r="Y2428" s="214"/>
      <c r="Z2428" s="214"/>
      <c r="AA2428" s="217"/>
      <c r="AB2428" s="217"/>
      <c r="AC2428" s="217"/>
      <c r="AD2428" s="213"/>
    </row>
    <row r="2429" spans="20:30" x14ac:dyDescent="0.2">
      <c r="T2429" s="212"/>
      <c r="U2429" s="213"/>
      <c r="V2429" s="213"/>
      <c r="W2429" s="213"/>
      <c r="X2429" s="214"/>
      <c r="Y2429" s="214"/>
      <c r="Z2429" s="214"/>
      <c r="AA2429" s="217"/>
      <c r="AB2429" s="217"/>
      <c r="AC2429" s="217"/>
      <c r="AD2429" s="213"/>
    </row>
    <row r="2430" spans="20:30" x14ac:dyDescent="0.2">
      <c r="T2430" s="212"/>
      <c r="U2430" s="213"/>
      <c r="V2430" s="213"/>
      <c r="W2430" s="213"/>
      <c r="X2430" s="214"/>
      <c r="Y2430" s="214"/>
      <c r="Z2430" s="214"/>
      <c r="AA2430" s="217"/>
      <c r="AB2430" s="217"/>
      <c r="AC2430" s="217"/>
      <c r="AD2430" s="213"/>
    </row>
    <row r="2431" spans="20:30" x14ac:dyDescent="0.2">
      <c r="T2431" s="212"/>
      <c r="U2431" s="213"/>
      <c r="V2431" s="213"/>
      <c r="W2431" s="213"/>
      <c r="X2431" s="214"/>
      <c r="Y2431" s="214"/>
      <c r="Z2431" s="214"/>
      <c r="AA2431" s="217"/>
      <c r="AB2431" s="217"/>
      <c r="AC2431" s="217"/>
      <c r="AD2431" s="213"/>
    </row>
    <row r="2432" spans="20:30" x14ac:dyDescent="0.2">
      <c r="T2432" s="212"/>
      <c r="U2432" s="213"/>
      <c r="V2432" s="213"/>
      <c r="W2432" s="213"/>
      <c r="X2432" s="214"/>
      <c r="Y2432" s="214"/>
      <c r="Z2432" s="214"/>
      <c r="AA2432" s="217"/>
      <c r="AB2432" s="217"/>
      <c r="AC2432" s="217"/>
      <c r="AD2432" s="213"/>
    </row>
    <row r="2433" spans="20:30" x14ac:dyDescent="0.2">
      <c r="T2433" s="212"/>
      <c r="U2433" s="213"/>
      <c r="V2433" s="213"/>
      <c r="W2433" s="213"/>
      <c r="X2433" s="214"/>
      <c r="Y2433" s="214"/>
      <c r="Z2433" s="214"/>
      <c r="AA2433" s="217"/>
      <c r="AB2433" s="217"/>
      <c r="AC2433" s="217"/>
      <c r="AD2433" s="213"/>
    </row>
    <row r="2434" spans="20:30" x14ac:dyDescent="0.2">
      <c r="T2434" s="212"/>
      <c r="U2434" s="213"/>
      <c r="V2434" s="213"/>
      <c r="W2434" s="213"/>
      <c r="X2434" s="214"/>
      <c r="Y2434" s="214"/>
      <c r="Z2434" s="214"/>
      <c r="AA2434" s="217"/>
      <c r="AB2434" s="217"/>
      <c r="AC2434" s="217"/>
      <c r="AD2434" s="213"/>
    </row>
    <row r="2435" spans="20:30" x14ac:dyDescent="0.2">
      <c r="T2435" s="212"/>
      <c r="U2435" s="213"/>
      <c r="V2435" s="213"/>
      <c r="W2435" s="213"/>
      <c r="X2435" s="214"/>
      <c r="Y2435" s="214"/>
      <c r="Z2435" s="214"/>
      <c r="AA2435" s="217"/>
      <c r="AB2435" s="217"/>
      <c r="AC2435" s="217"/>
      <c r="AD2435" s="213"/>
    </row>
    <row r="2436" spans="20:30" x14ac:dyDescent="0.2">
      <c r="T2436" s="212"/>
      <c r="U2436" s="213"/>
      <c r="V2436" s="213"/>
      <c r="W2436" s="213"/>
      <c r="X2436" s="214"/>
      <c r="Y2436" s="214"/>
      <c r="Z2436" s="214"/>
      <c r="AA2436" s="217"/>
      <c r="AB2436" s="217"/>
      <c r="AC2436" s="217"/>
      <c r="AD2436" s="213"/>
    </row>
    <row r="2437" spans="20:30" x14ac:dyDescent="0.2">
      <c r="T2437" s="212"/>
      <c r="U2437" s="213"/>
      <c r="V2437" s="213"/>
      <c r="W2437" s="213"/>
      <c r="X2437" s="214"/>
      <c r="Y2437" s="214"/>
      <c r="Z2437" s="214"/>
      <c r="AA2437" s="217"/>
      <c r="AB2437" s="217"/>
      <c r="AC2437" s="217"/>
      <c r="AD2437" s="213"/>
    </row>
    <row r="2438" spans="20:30" x14ac:dyDescent="0.2">
      <c r="T2438" s="212"/>
      <c r="U2438" s="213"/>
      <c r="V2438" s="213"/>
      <c r="W2438" s="213"/>
      <c r="X2438" s="214"/>
      <c r="Y2438" s="214"/>
      <c r="Z2438" s="214"/>
      <c r="AA2438" s="217"/>
      <c r="AB2438" s="217"/>
      <c r="AC2438" s="217"/>
      <c r="AD2438" s="213"/>
    </row>
    <row r="2439" spans="20:30" x14ac:dyDescent="0.2">
      <c r="T2439" s="212"/>
      <c r="U2439" s="213"/>
      <c r="V2439" s="213"/>
      <c r="W2439" s="213"/>
      <c r="X2439" s="214"/>
      <c r="Y2439" s="214"/>
      <c r="Z2439" s="214"/>
      <c r="AA2439" s="217"/>
      <c r="AB2439" s="217"/>
      <c r="AC2439" s="217"/>
      <c r="AD2439" s="213"/>
    </row>
    <row r="2440" spans="20:30" x14ac:dyDescent="0.2">
      <c r="T2440" s="212"/>
      <c r="U2440" s="213"/>
      <c r="V2440" s="213"/>
      <c r="W2440" s="213"/>
      <c r="X2440" s="214"/>
      <c r="Y2440" s="214"/>
      <c r="Z2440" s="214"/>
      <c r="AA2440" s="217"/>
      <c r="AB2440" s="217"/>
      <c r="AC2440" s="217"/>
      <c r="AD2440" s="213"/>
    </row>
    <row r="2441" spans="20:30" x14ac:dyDescent="0.2">
      <c r="T2441" s="212"/>
      <c r="U2441" s="213"/>
      <c r="V2441" s="213"/>
      <c r="W2441" s="213"/>
      <c r="X2441" s="214"/>
      <c r="Y2441" s="214"/>
      <c r="Z2441" s="214"/>
      <c r="AA2441" s="217"/>
      <c r="AB2441" s="217"/>
      <c r="AC2441" s="217"/>
      <c r="AD2441" s="213"/>
    </row>
    <row r="2442" spans="20:30" x14ac:dyDescent="0.2">
      <c r="T2442" s="212"/>
      <c r="U2442" s="213"/>
      <c r="V2442" s="213"/>
      <c r="W2442" s="213"/>
      <c r="X2442" s="214"/>
      <c r="Y2442" s="214"/>
      <c r="Z2442" s="214"/>
      <c r="AA2442" s="217"/>
      <c r="AB2442" s="217"/>
      <c r="AC2442" s="217"/>
      <c r="AD2442" s="213"/>
    </row>
    <row r="2443" spans="20:30" x14ac:dyDescent="0.2">
      <c r="T2443" s="212"/>
      <c r="U2443" s="213"/>
      <c r="V2443" s="213"/>
      <c r="W2443" s="213"/>
      <c r="X2443" s="214"/>
      <c r="Y2443" s="214"/>
      <c r="Z2443" s="214"/>
      <c r="AA2443" s="217"/>
      <c r="AB2443" s="217"/>
      <c r="AC2443" s="217"/>
      <c r="AD2443" s="213"/>
    </row>
    <row r="2444" spans="20:30" x14ac:dyDescent="0.2">
      <c r="T2444" s="212"/>
      <c r="U2444" s="213"/>
      <c r="V2444" s="213"/>
      <c r="W2444" s="213"/>
      <c r="X2444" s="214"/>
      <c r="Y2444" s="214"/>
      <c r="Z2444" s="214"/>
      <c r="AA2444" s="217"/>
      <c r="AB2444" s="217"/>
      <c r="AC2444" s="217"/>
      <c r="AD2444" s="213"/>
    </row>
    <row r="2445" spans="20:30" x14ac:dyDescent="0.2">
      <c r="T2445" s="212"/>
      <c r="U2445" s="213"/>
      <c r="V2445" s="213"/>
      <c r="W2445" s="213"/>
      <c r="X2445" s="214"/>
      <c r="Y2445" s="214"/>
      <c r="Z2445" s="214"/>
      <c r="AA2445" s="217"/>
      <c r="AB2445" s="217"/>
      <c r="AC2445" s="217"/>
      <c r="AD2445" s="213"/>
    </row>
    <row r="2446" spans="20:30" x14ac:dyDescent="0.2">
      <c r="T2446" s="212"/>
      <c r="U2446" s="213"/>
      <c r="V2446" s="213"/>
      <c r="W2446" s="213"/>
      <c r="X2446" s="214"/>
      <c r="Y2446" s="214"/>
      <c r="Z2446" s="214"/>
      <c r="AA2446" s="217"/>
      <c r="AB2446" s="217"/>
      <c r="AC2446" s="217"/>
      <c r="AD2446" s="213"/>
    </row>
    <row r="2447" spans="20:30" x14ac:dyDescent="0.2">
      <c r="T2447" s="212"/>
      <c r="U2447" s="213"/>
      <c r="V2447" s="213"/>
      <c r="W2447" s="213"/>
      <c r="X2447" s="214"/>
      <c r="Y2447" s="214"/>
      <c r="Z2447" s="214"/>
      <c r="AA2447" s="217"/>
      <c r="AB2447" s="217"/>
      <c r="AC2447" s="217"/>
      <c r="AD2447" s="213"/>
    </row>
    <row r="2448" spans="20:30" x14ac:dyDescent="0.2">
      <c r="T2448" s="212"/>
      <c r="U2448" s="213"/>
      <c r="V2448" s="213"/>
      <c r="W2448" s="213"/>
      <c r="X2448" s="214"/>
      <c r="Y2448" s="214"/>
      <c r="Z2448" s="214"/>
      <c r="AA2448" s="217"/>
      <c r="AB2448" s="217"/>
      <c r="AC2448" s="217"/>
      <c r="AD2448" s="213"/>
    </row>
    <row r="2449" spans="20:30" x14ac:dyDescent="0.2">
      <c r="T2449" s="212"/>
      <c r="U2449" s="213"/>
      <c r="V2449" s="213"/>
      <c r="W2449" s="213"/>
      <c r="X2449" s="214"/>
      <c r="Y2449" s="214"/>
      <c r="Z2449" s="214"/>
      <c r="AA2449" s="217"/>
      <c r="AB2449" s="217"/>
      <c r="AC2449" s="217"/>
      <c r="AD2449" s="213"/>
    </row>
    <row r="2450" spans="20:30" x14ac:dyDescent="0.2">
      <c r="T2450" s="212"/>
      <c r="U2450" s="213"/>
      <c r="V2450" s="213"/>
      <c r="W2450" s="213"/>
      <c r="X2450" s="214"/>
      <c r="Y2450" s="214"/>
      <c r="Z2450" s="214"/>
      <c r="AA2450" s="217"/>
      <c r="AB2450" s="217"/>
      <c r="AC2450" s="217"/>
      <c r="AD2450" s="213"/>
    </row>
    <row r="2451" spans="20:30" x14ac:dyDescent="0.2">
      <c r="T2451" s="212"/>
      <c r="U2451" s="213"/>
      <c r="V2451" s="213"/>
      <c r="W2451" s="213"/>
      <c r="X2451" s="214"/>
      <c r="Y2451" s="214"/>
      <c r="Z2451" s="214"/>
      <c r="AA2451" s="217"/>
      <c r="AB2451" s="217"/>
      <c r="AC2451" s="217"/>
      <c r="AD2451" s="213"/>
    </row>
    <row r="2452" spans="20:30" x14ac:dyDescent="0.2">
      <c r="T2452" s="212"/>
      <c r="U2452" s="213"/>
      <c r="V2452" s="213"/>
      <c r="W2452" s="213"/>
      <c r="X2452" s="214"/>
      <c r="Y2452" s="214"/>
      <c r="Z2452" s="214"/>
      <c r="AA2452" s="217"/>
      <c r="AB2452" s="217"/>
      <c r="AC2452" s="217"/>
      <c r="AD2452" s="213"/>
    </row>
    <row r="2453" spans="20:30" x14ac:dyDescent="0.2">
      <c r="T2453" s="212"/>
      <c r="U2453" s="213"/>
      <c r="V2453" s="213"/>
      <c r="W2453" s="213"/>
      <c r="X2453" s="214"/>
      <c r="Y2453" s="214"/>
      <c r="Z2453" s="214"/>
      <c r="AA2453" s="217"/>
      <c r="AB2453" s="217"/>
      <c r="AC2453" s="217"/>
      <c r="AD2453" s="213"/>
    </row>
    <row r="2454" spans="20:30" x14ac:dyDescent="0.2">
      <c r="T2454" s="212"/>
      <c r="U2454" s="213"/>
      <c r="V2454" s="213"/>
      <c r="W2454" s="213"/>
      <c r="X2454" s="214"/>
      <c r="Y2454" s="214"/>
      <c r="Z2454" s="214"/>
      <c r="AA2454" s="217"/>
      <c r="AB2454" s="217"/>
      <c r="AC2454" s="217"/>
      <c r="AD2454" s="213"/>
    </row>
    <row r="2455" spans="20:30" x14ac:dyDescent="0.2">
      <c r="T2455" s="212"/>
      <c r="U2455" s="213"/>
      <c r="V2455" s="213"/>
      <c r="W2455" s="213"/>
      <c r="X2455" s="214"/>
      <c r="Y2455" s="214"/>
      <c r="Z2455" s="214"/>
      <c r="AA2455" s="217"/>
      <c r="AB2455" s="217"/>
      <c r="AC2455" s="217"/>
      <c r="AD2455" s="213"/>
    </row>
    <row r="2456" spans="20:30" x14ac:dyDescent="0.2">
      <c r="T2456" s="212"/>
      <c r="U2456" s="213"/>
      <c r="V2456" s="213"/>
      <c r="W2456" s="213"/>
      <c r="X2456" s="214"/>
      <c r="Y2456" s="214"/>
      <c r="Z2456" s="214"/>
      <c r="AA2456" s="217"/>
      <c r="AB2456" s="217"/>
      <c r="AC2456" s="217"/>
      <c r="AD2456" s="213"/>
    </row>
    <row r="2457" spans="20:30" x14ac:dyDescent="0.2">
      <c r="T2457" s="212"/>
      <c r="U2457" s="213"/>
      <c r="V2457" s="213"/>
      <c r="W2457" s="213"/>
      <c r="X2457" s="214"/>
      <c r="Y2457" s="214"/>
      <c r="Z2457" s="214"/>
      <c r="AA2457" s="217"/>
      <c r="AB2457" s="217"/>
      <c r="AC2457" s="217"/>
      <c r="AD2457" s="213"/>
    </row>
    <row r="2458" spans="20:30" x14ac:dyDescent="0.2">
      <c r="T2458" s="212"/>
      <c r="U2458" s="213"/>
      <c r="V2458" s="213"/>
      <c r="W2458" s="213"/>
      <c r="X2458" s="214"/>
      <c r="Y2458" s="214"/>
      <c r="Z2458" s="214"/>
      <c r="AA2458" s="217"/>
      <c r="AB2458" s="217"/>
      <c r="AC2458" s="217"/>
      <c r="AD2458" s="213"/>
    </row>
    <row r="2459" spans="20:30" x14ac:dyDescent="0.2">
      <c r="T2459" s="212"/>
      <c r="U2459" s="213"/>
      <c r="V2459" s="213"/>
      <c r="W2459" s="213"/>
      <c r="X2459" s="214"/>
      <c r="Y2459" s="214"/>
      <c r="Z2459" s="214"/>
      <c r="AA2459" s="217"/>
      <c r="AB2459" s="217"/>
      <c r="AC2459" s="217"/>
      <c r="AD2459" s="213"/>
    </row>
    <row r="2460" spans="20:30" x14ac:dyDescent="0.2">
      <c r="T2460" s="212"/>
      <c r="U2460" s="213"/>
      <c r="V2460" s="213"/>
      <c r="W2460" s="213"/>
      <c r="X2460" s="214"/>
      <c r="Y2460" s="214"/>
      <c r="Z2460" s="214"/>
      <c r="AA2460" s="217"/>
      <c r="AB2460" s="217"/>
      <c r="AC2460" s="217"/>
      <c r="AD2460" s="213"/>
    </row>
    <row r="2461" spans="20:30" x14ac:dyDescent="0.2">
      <c r="T2461" s="212"/>
      <c r="U2461" s="213"/>
      <c r="V2461" s="213"/>
      <c r="W2461" s="213"/>
      <c r="X2461" s="214"/>
      <c r="Y2461" s="214"/>
      <c r="Z2461" s="214"/>
      <c r="AA2461" s="217"/>
      <c r="AB2461" s="217"/>
      <c r="AC2461" s="217"/>
      <c r="AD2461" s="213"/>
    </row>
    <row r="2462" spans="20:30" x14ac:dyDescent="0.2">
      <c r="T2462" s="212"/>
      <c r="U2462" s="213"/>
      <c r="V2462" s="213"/>
      <c r="W2462" s="213"/>
      <c r="X2462" s="214"/>
      <c r="Y2462" s="214"/>
      <c r="Z2462" s="214"/>
      <c r="AA2462" s="217"/>
      <c r="AB2462" s="217"/>
      <c r="AC2462" s="217"/>
      <c r="AD2462" s="213"/>
    </row>
    <row r="2463" spans="20:30" x14ac:dyDescent="0.2">
      <c r="T2463" s="212"/>
      <c r="U2463" s="213"/>
      <c r="V2463" s="213"/>
      <c r="W2463" s="213"/>
      <c r="X2463" s="214"/>
      <c r="Y2463" s="214"/>
      <c r="Z2463" s="214"/>
      <c r="AA2463" s="217"/>
      <c r="AB2463" s="217"/>
      <c r="AC2463" s="217"/>
      <c r="AD2463" s="213"/>
    </row>
    <row r="2464" spans="20:30" x14ac:dyDescent="0.2">
      <c r="T2464" s="212"/>
      <c r="U2464" s="213"/>
      <c r="V2464" s="213"/>
      <c r="W2464" s="213"/>
      <c r="X2464" s="214"/>
      <c r="Y2464" s="214"/>
      <c r="Z2464" s="214"/>
      <c r="AA2464" s="217"/>
      <c r="AB2464" s="217"/>
      <c r="AC2464" s="217"/>
      <c r="AD2464" s="213"/>
    </row>
    <row r="2465" spans="20:30" x14ac:dyDescent="0.2">
      <c r="T2465" s="212"/>
      <c r="U2465" s="213"/>
      <c r="V2465" s="213"/>
      <c r="W2465" s="213"/>
      <c r="X2465" s="214"/>
      <c r="Y2465" s="214"/>
      <c r="Z2465" s="214"/>
      <c r="AA2465" s="217"/>
      <c r="AB2465" s="217"/>
      <c r="AC2465" s="217"/>
      <c r="AD2465" s="213"/>
    </row>
    <row r="2466" spans="20:30" x14ac:dyDescent="0.2">
      <c r="T2466" s="212"/>
      <c r="U2466" s="213"/>
      <c r="V2466" s="213"/>
      <c r="W2466" s="213"/>
      <c r="X2466" s="214"/>
      <c r="Y2466" s="214"/>
      <c r="Z2466" s="214"/>
      <c r="AA2466" s="217"/>
      <c r="AB2466" s="217"/>
      <c r="AC2466" s="217"/>
      <c r="AD2466" s="213"/>
    </row>
    <row r="2467" spans="20:30" x14ac:dyDescent="0.2">
      <c r="T2467" s="212"/>
      <c r="U2467" s="213"/>
      <c r="V2467" s="213"/>
      <c r="W2467" s="213"/>
      <c r="X2467" s="214"/>
      <c r="Y2467" s="214"/>
      <c r="Z2467" s="214"/>
      <c r="AA2467" s="217"/>
      <c r="AB2467" s="217"/>
      <c r="AC2467" s="217"/>
      <c r="AD2467" s="213"/>
    </row>
    <row r="2468" spans="20:30" x14ac:dyDescent="0.2">
      <c r="T2468" s="212"/>
      <c r="U2468" s="213"/>
      <c r="V2468" s="213"/>
      <c r="W2468" s="213"/>
      <c r="X2468" s="214"/>
      <c r="Y2468" s="214"/>
      <c r="Z2468" s="214"/>
      <c r="AA2468" s="217"/>
      <c r="AB2468" s="217"/>
      <c r="AC2468" s="217"/>
      <c r="AD2468" s="213"/>
    </row>
    <row r="2469" spans="20:30" x14ac:dyDescent="0.2">
      <c r="T2469" s="212"/>
      <c r="U2469" s="213"/>
      <c r="V2469" s="213"/>
      <c r="W2469" s="213"/>
      <c r="X2469" s="214"/>
      <c r="Y2469" s="214"/>
      <c r="Z2469" s="214"/>
      <c r="AA2469" s="217"/>
      <c r="AB2469" s="217"/>
      <c r="AC2469" s="217"/>
      <c r="AD2469" s="213"/>
    </row>
    <row r="2470" spans="20:30" x14ac:dyDescent="0.2">
      <c r="T2470" s="212"/>
      <c r="U2470" s="213"/>
      <c r="V2470" s="213"/>
      <c r="W2470" s="213"/>
      <c r="X2470" s="214"/>
      <c r="Y2470" s="214"/>
      <c r="Z2470" s="214"/>
      <c r="AA2470" s="217"/>
      <c r="AB2470" s="217"/>
      <c r="AC2470" s="217"/>
      <c r="AD2470" s="213"/>
    </row>
    <row r="2471" spans="20:30" x14ac:dyDescent="0.2">
      <c r="T2471" s="212"/>
      <c r="U2471" s="213"/>
      <c r="V2471" s="213"/>
      <c r="W2471" s="213"/>
      <c r="X2471" s="214"/>
      <c r="Y2471" s="214"/>
      <c r="Z2471" s="214"/>
      <c r="AA2471" s="217"/>
      <c r="AB2471" s="217"/>
      <c r="AC2471" s="217"/>
      <c r="AD2471" s="213"/>
    </row>
    <row r="2472" spans="20:30" x14ac:dyDescent="0.2">
      <c r="T2472" s="212"/>
      <c r="U2472" s="213"/>
      <c r="V2472" s="213"/>
      <c r="W2472" s="213"/>
      <c r="X2472" s="214"/>
      <c r="Y2472" s="214"/>
      <c r="Z2472" s="214"/>
      <c r="AA2472" s="217"/>
      <c r="AB2472" s="217"/>
      <c r="AC2472" s="217"/>
      <c r="AD2472" s="213"/>
    </row>
    <row r="2473" spans="20:30" x14ac:dyDescent="0.2">
      <c r="T2473" s="212"/>
      <c r="U2473" s="213"/>
      <c r="V2473" s="213"/>
      <c r="W2473" s="213"/>
      <c r="X2473" s="214"/>
      <c r="Y2473" s="214"/>
      <c r="Z2473" s="214"/>
      <c r="AA2473" s="217"/>
      <c r="AB2473" s="217"/>
      <c r="AC2473" s="217"/>
      <c r="AD2473" s="213"/>
    </row>
    <row r="2474" spans="20:30" x14ac:dyDescent="0.2">
      <c r="T2474" s="212"/>
      <c r="U2474" s="213"/>
      <c r="V2474" s="213"/>
      <c r="W2474" s="213"/>
      <c r="X2474" s="214"/>
      <c r="Y2474" s="214"/>
      <c r="Z2474" s="214"/>
      <c r="AA2474" s="217"/>
      <c r="AB2474" s="217"/>
      <c r="AC2474" s="217"/>
      <c r="AD2474" s="213"/>
    </row>
    <row r="2475" spans="20:30" x14ac:dyDescent="0.2">
      <c r="T2475" s="212"/>
      <c r="U2475" s="213"/>
      <c r="V2475" s="213"/>
      <c r="W2475" s="213"/>
      <c r="X2475" s="214"/>
      <c r="Y2475" s="214"/>
      <c r="Z2475" s="214"/>
      <c r="AA2475" s="217"/>
      <c r="AB2475" s="217"/>
      <c r="AC2475" s="217"/>
      <c r="AD2475" s="213"/>
    </row>
    <row r="2476" spans="20:30" x14ac:dyDescent="0.2">
      <c r="T2476" s="212"/>
      <c r="U2476" s="213"/>
      <c r="V2476" s="213"/>
      <c r="W2476" s="213"/>
      <c r="X2476" s="214"/>
      <c r="Y2476" s="214"/>
      <c r="Z2476" s="214"/>
      <c r="AA2476" s="217"/>
      <c r="AB2476" s="217"/>
      <c r="AC2476" s="217"/>
      <c r="AD2476" s="213"/>
    </row>
    <row r="2477" spans="20:30" x14ac:dyDescent="0.2">
      <c r="T2477" s="212"/>
      <c r="U2477" s="213"/>
      <c r="V2477" s="213"/>
      <c r="W2477" s="213"/>
      <c r="X2477" s="214"/>
      <c r="Y2477" s="214"/>
      <c r="Z2477" s="214"/>
      <c r="AA2477" s="217"/>
      <c r="AB2477" s="217"/>
      <c r="AC2477" s="217"/>
      <c r="AD2477" s="213"/>
    </row>
    <row r="2478" spans="20:30" x14ac:dyDescent="0.2">
      <c r="T2478" s="212"/>
      <c r="U2478" s="213"/>
      <c r="V2478" s="213"/>
      <c r="W2478" s="213"/>
      <c r="X2478" s="214"/>
      <c r="Y2478" s="214"/>
      <c r="Z2478" s="214"/>
      <c r="AA2478" s="217"/>
      <c r="AB2478" s="217"/>
      <c r="AC2478" s="217"/>
      <c r="AD2478" s="213"/>
    </row>
    <row r="2479" spans="20:30" x14ac:dyDescent="0.2">
      <c r="T2479" s="212"/>
      <c r="U2479" s="213"/>
      <c r="V2479" s="213"/>
      <c r="W2479" s="213"/>
      <c r="X2479" s="214"/>
      <c r="Y2479" s="214"/>
      <c r="Z2479" s="214"/>
      <c r="AA2479" s="217"/>
      <c r="AB2479" s="217"/>
      <c r="AC2479" s="217"/>
      <c r="AD2479" s="213"/>
    </row>
    <row r="2480" spans="20:30" x14ac:dyDescent="0.2">
      <c r="T2480" s="212"/>
      <c r="U2480" s="213"/>
      <c r="V2480" s="213"/>
      <c r="W2480" s="213"/>
      <c r="X2480" s="214"/>
      <c r="Y2480" s="214"/>
      <c r="Z2480" s="214"/>
      <c r="AA2480" s="217"/>
      <c r="AB2480" s="217"/>
      <c r="AC2480" s="217"/>
      <c r="AD2480" s="213"/>
    </row>
    <row r="2481" spans="20:30" x14ac:dyDescent="0.2">
      <c r="T2481" s="212"/>
      <c r="U2481" s="213"/>
      <c r="V2481" s="213"/>
      <c r="W2481" s="213"/>
      <c r="X2481" s="214"/>
      <c r="Y2481" s="214"/>
      <c r="Z2481" s="214"/>
      <c r="AA2481" s="217"/>
      <c r="AB2481" s="217"/>
      <c r="AC2481" s="217"/>
      <c r="AD2481" s="213"/>
    </row>
    <row r="2482" spans="20:30" x14ac:dyDescent="0.2">
      <c r="T2482" s="212"/>
      <c r="U2482" s="213"/>
      <c r="V2482" s="213"/>
      <c r="W2482" s="213"/>
      <c r="X2482" s="214"/>
      <c r="Y2482" s="214"/>
      <c r="Z2482" s="214"/>
      <c r="AA2482" s="217"/>
      <c r="AB2482" s="217"/>
      <c r="AC2482" s="217"/>
      <c r="AD2482" s="213"/>
    </row>
    <row r="2483" spans="20:30" x14ac:dyDescent="0.2">
      <c r="T2483" s="212"/>
      <c r="U2483" s="213"/>
      <c r="V2483" s="213"/>
      <c r="W2483" s="213"/>
      <c r="X2483" s="214"/>
      <c r="Y2483" s="214"/>
      <c r="Z2483" s="214"/>
      <c r="AA2483" s="217"/>
      <c r="AB2483" s="217"/>
      <c r="AC2483" s="217"/>
      <c r="AD2483" s="213"/>
    </row>
    <row r="2484" spans="20:30" x14ac:dyDescent="0.2">
      <c r="T2484" s="212"/>
      <c r="U2484" s="213"/>
      <c r="V2484" s="213"/>
      <c r="W2484" s="213"/>
      <c r="X2484" s="214"/>
      <c r="Y2484" s="214"/>
      <c r="Z2484" s="214"/>
      <c r="AA2484" s="217"/>
      <c r="AB2484" s="217"/>
      <c r="AC2484" s="217"/>
      <c r="AD2484" s="213"/>
    </row>
    <row r="2485" spans="20:30" x14ac:dyDescent="0.2">
      <c r="T2485" s="212"/>
      <c r="U2485" s="213"/>
      <c r="V2485" s="213"/>
      <c r="W2485" s="213"/>
      <c r="X2485" s="214"/>
      <c r="Y2485" s="214"/>
      <c r="Z2485" s="214"/>
      <c r="AA2485" s="217"/>
      <c r="AB2485" s="217"/>
      <c r="AC2485" s="217"/>
      <c r="AD2485" s="213"/>
    </row>
    <row r="2486" spans="20:30" x14ac:dyDescent="0.2">
      <c r="T2486" s="212"/>
      <c r="U2486" s="213"/>
      <c r="V2486" s="213"/>
      <c r="W2486" s="213"/>
      <c r="X2486" s="214"/>
      <c r="Y2486" s="214"/>
      <c r="Z2486" s="214"/>
      <c r="AA2486" s="217"/>
      <c r="AB2486" s="217"/>
      <c r="AC2486" s="217"/>
      <c r="AD2486" s="213"/>
    </row>
    <row r="2487" spans="20:30" x14ac:dyDescent="0.2">
      <c r="T2487" s="212"/>
      <c r="U2487" s="213"/>
      <c r="V2487" s="213"/>
      <c r="W2487" s="213"/>
      <c r="X2487" s="214"/>
      <c r="Y2487" s="214"/>
      <c r="Z2487" s="214"/>
      <c r="AA2487" s="217"/>
      <c r="AB2487" s="217"/>
      <c r="AC2487" s="217"/>
      <c r="AD2487" s="213"/>
    </row>
    <row r="2488" spans="20:30" x14ac:dyDescent="0.2">
      <c r="T2488" s="212"/>
      <c r="U2488" s="213"/>
      <c r="V2488" s="213"/>
      <c r="W2488" s="213"/>
      <c r="X2488" s="214"/>
      <c r="Y2488" s="214"/>
      <c r="Z2488" s="214"/>
      <c r="AA2488" s="217"/>
      <c r="AB2488" s="217"/>
      <c r="AC2488" s="217"/>
      <c r="AD2488" s="213"/>
    </row>
    <row r="2489" spans="20:30" x14ac:dyDescent="0.2">
      <c r="T2489" s="212"/>
      <c r="U2489" s="213"/>
      <c r="V2489" s="213"/>
      <c r="W2489" s="213"/>
      <c r="X2489" s="214"/>
      <c r="Y2489" s="214"/>
      <c r="Z2489" s="214"/>
      <c r="AA2489" s="217"/>
      <c r="AB2489" s="217"/>
      <c r="AC2489" s="217"/>
      <c r="AD2489" s="213"/>
    </row>
    <row r="2490" spans="20:30" x14ac:dyDescent="0.2">
      <c r="T2490" s="212"/>
      <c r="U2490" s="213"/>
      <c r="V2490" s="213"/>
      <c r="W2490" s="213"/>
      <c r="X2490" s="214"/>
      <c r="Y2490" s="214"/>
      <c r="Z2490" s="214"/>
      <c r="AA2490" s="217"/>
      <c r="AB2490" s="217"/>
      <c r="AC2490" s="217"/>
      <c r="AD2490" s="213"/>
    </row>
    <row r="2491" spans="20:30" x14ac:dyDescent="0.2">
      <c r="T2491" s="212"/>
      <c r="U2491" s="213"/>
      <c r="V2491" s="213"/>
      <c r="W2491" s="213"/>
      <c r="X2491" s="214"/>
      <c r="Y2491" s="214"/>
      <c r="Z2491" s="214"/>
      <c r="AA2491" s="217"/>
      <c r="AB2491" s="217"/>
      <c r="AC2491" s="217"/>
      <c r="AD2491" s="213"/>
    </row>
    <row r="2492" spans="20:30" x14ac:dyDescent="0.2">
      <c r="T2492" s="212"/>
      <c r="U2492" s="213"/>
      <c r="V2492" s="213"/>
      <c r="W2492" s="213"/>
      <c r="X2492" s="214"/>
      <c r="Y2492" s="214"/>
      <c r="Z2492" s="214"/>
      <c r="AA2492" s="217"/>
      <c r="AB2492" s="217"/>
      <c r="AC2492" s="217"/>
      <c r="AD2492" s="213"/>
    </row>
    <row r="2493" spans="20:30" x14ac:dyDescent="0.2">
      <c r="T2493" s="212"/>
      <c r="U2493" s="213"/>
      <c r="V2493" s="213"/>
      <c r="W2493" s="213"/>
      <c r="X2493" s="214"/>
      <c r="Y2493" s="214"/>
      <c r="Z2493" s="214"/>
      <c r="AA2493" s="217"/>
      <c r="AB2493" s="217"/>
      <c r="AC2493" s="217"/>
      <c r="AD2493" s="213"/>
    </row>
    <row r="2494" spans="20:30" x14ac:dyDescent="0.2">
      <c r="T2494" s="212"/>
      <c r="U2494" s="213"/>
      <c r="V2494" s="213"/>
      <c r="W2494" s="213"/>
      <c r="X2494" s="214"/>
      <c r="Y2494" s="214"/>
      <c r="Z2494" s="214"/>
      <c r="AA2494" s="217"/>
      <c r="AB2494" s="217"/>
      <c r="AC2494" s="217"/>
      <c r="AD2494" s="213"/>
    </row>
    <row r="2495" spans="20:30" x14ac:dyDescent="0.2">
      <c r="T2495" s="212"/>
      <c r="U2495" s="213"/>
      <c r="V2495" s="213"/>
      <c r="W2495" s="213"/>
      <c r="X2495" s="214"/>
      <c r="Y2495" s="214"/>
      <c r="Z2495" s="214"/>
      <c r="AA2495" s="217"/>
      <c r="AB2495" s="217"/>
      <c r="AC2495" s="217"/>
      <c r="AD2495" s="213"/>
    </row>
    <row r="2496" spans="20:30" x14ac:dyDescent="0.2">
      <c r="T2496" s="212"/>
      <c r="U2496" s="213"/>
      <c r="V2496" s="213"/>
      <c r="W2496" s="213"/>
      <c r="X2496" s="214"/>
      <c r="Y2496" s="214"/>
      <c r="Z2496" s="214"/>
      <c r="AA2496" s="217"/>
      <c r="AB2496" s="217"/>
      <c r="AC2496" s="217"/>
      <c r="AD2496" s="213"/>
    </row>
    <row r="2497" spans="20:30" x14ac:dyDescent="0.2">
      <c r="T2497" s="212"/>
      <c r="U2497" s="213"/>
      <c r="V2497" s="213"/>
      <c r="W2497" s="213"/>
      <c r="X2497" s="214"/>
      <c r="Y2497" s="214"/>
      <c r="Z2497" s="214"/>
      <c r="AA2497" s="217"/>
      <c r="AB2497" s="217"/>
      <c r="AC2497" s="217"/>
      <c r="AD2497" s="213"/>
    </row>
    <row r="2498" spans="20:30" x14ac:dyDescent="0.2">
      <c r="T2498" s="212"/>
      <c r="U2498" s="213"/>
      <c r="V2498" s="213"/>
      <c r="W2498" s="213"/>
      <c r="X2498" s="214"/>
      <c r="Y2498" s="214"/>
      <c r="Z2498" s="214"/>
      <c r="AA2498" s="217"/>
      <c r="AB2498" s="217"/>
      <c r="AC2498" s="217"/>
      <c r="AD2498" s="213"/>
    </row>
    <row r="2499" spans="20:30" x14ac:dyDescent="0.2">
      <c r="T2499" s="212"/>
      <c r="U2499" s="213"/>
      <c r="V2499" s="213"/>
      <c r="W2499" s="213"/>
      <c r="X2499" s="214"/>
      <c r="Y2499" s="214"/>
      <c r="Z2499" s="214"/>
      <c r="AA2499" s="217"/>
      <c r="AB2499" s="217"/>
      <c r="AC2499" s="217"/>
      <c r="AD2499" s="213"/>
    </row>
    <row r="2500" spans="20:30" x14ac:dyDescent="0.2">
      <c r="T2500" s="212"/>
      <c r="U2500" s="213"/>
      <c r="V2500" s="213"/>
      <c r="W2500" s="213"/>
      <c r="X2500" s="214"/>
      <c r="Y2500" s="214"/>
      <c r="Z2500" s="214"/>
      <c r="AA2500" s="217"/>
      <c r="AB2500" s="217"/>
      <c r="AC2500" s="217"/>
      <c r="AD2500" s="213"/>
    </row>
    <row r="2501" spans="20:30" x14ac:dyDescent="0.2">
      <c r="T2501" s="212"/>
      <c r="U2501" s="213"/>
      <c r="V2501" s="213"/>
      <c r="W2501" s="213"/>
      <c r="X2501" s="214"/>
      <c r="Y2501" s="214"/>
      <c r="Z2501" s="214"/>
      <c r="AA2501" s="217"/>
      <c r="AB2501" s="217"/>
      <c r="AC2501" s="217"/>
      <c r="AD2501" s="213"/>
    </row>
    <row r="2502" spans="20:30" x14ac:dyDescent="0.2">
      <c r="T2502" s="212"/>
      <c r="U2502" s="213"/>
      <c r="V2502" s="213"/>
      <c r="W2502" s="213"/>
      <c r="X2502" s="214"/>
      <c r="Y2502" s="214"/>
      <c r="Z2502" s="214"/>
      <c r="AA2502" s="217"/>
      <c r="AB2502" s="217"/>
      <c r="AC2502" s="217"/>
      <c r="AD2502" s="213"/>
    </row>
    <row r="2503" spans="20:30" x14ac:dyDescent="0.2">
      <c r="T2503" s="212"/>
      <c r="U2503" s="213"/>
      <c r="V2503" s="213"/>
      <c r="W2503" s="213"/>
      <c r="X2503" s="214"/>
      <c r="Y2503" s="214"/>
      <c r="Z2503" s="214"/>
      <c r="AA2503" s="217"/>
      <c r="AB2503" s="217"/>
      <c r="AC2503" s="217"/>
      <c r="AD2503" s="213"/>
    </row>
    <row r="2504" spans="20:30" x14ac:dyDescent="0.2">
      <c r="T2504" s="212"/>
      <c r="U2504" s="213"/>
      <c r="V2504" s="213"/>
      <c r="W2504" s="213"/>
      <c r="X2504" s="214"/>
      <c r="Y2504" s="214"/>
      <c r="Z2504" s="214"/>
      <c r="AA2504" s="217"/>
      <c r="AB2504" s="217"/>
      <c r="AC2504" s="217"/>
      <c r="AD2504" s="213"/>
    </row>
    <row r="2505" spans="20:30" x14ac:dyDescent="0.2">
      <c r="T2505" s="212"/>
      <c r="U2505" s="213"/>
      <c r="V2505" s="213"/>
      <c r="W2505" s="213"/>
      <c r="X2505" s="214"/>
      <c r="Y2505" s="214"/>
      <c r="Z2505" s="214"/>
      <c r="AA2505" s="217"/>
      <c r="AB2505" s="217"/>
      <c r="AC2505" s="217"/>
      <c r="AD2505" s="213"/>
    </row>
    <row r="2506" spans="20:30" x14ac:dyDescent="0.2">
      <c r="T2506" s="212"/>
      <c r="U2506" s="213"/>
      <c r="V2506" s="213"/>
      <c r="W2506" s="213"/>
      <c r="X2506" s="214"/>
      <c r="Y2506" s="214"/>
      <c r="Z2506" s="214"/>
      <c r="AA2506" s="217"/>
      <c r="AB2506" s="217"/>
      <c r="AC2506" s="217"/>
      <c r="AD2506" s="213"/>
    </row>
    <row r="2507" spans="20:30" x14ac:dyDescent="0.2">
      <c r="T2507" s="212"/>
      <c r="U2507" s="213"/>
      <c r="V2507" s="213"/>
      <c r="W2507" s="213"/>
      <c r="X2507" s="214"/>
      <c r="Y2507" s="214"/>
      <c r="Z2507" s="214"/>
      <c r="AA2507" s="217"/>
      <c r="AB2507" s="217"/>
      <c r="AC2507" s="217"/>
      <c r="AD2507" s="213"/>
    </row>
    <row r="2508" spans="20:30" x14ac:dyDescent="0.2">
      <c r="T2508" s="212"/>
      <c r="U2508" s="213"/>
      <c r="V2508" s="213"/>
      <c r="W2508" s="213"/>
      <c r="X2508" s="214"/>
      <c r="Y2508" s="214"/>
      <c r="Z2508" s="214"/>
      <c r="AA2508" s="217"/>
      <c r="AB2508" s="217"/>
      <c r="AC2508" s="217"/>
      <c r="AD2508" s="213"/>
    </row>
    <row r="2509" spans="20:30" x14ac:dyDescent="0.2">
      <c r="T2509" s="212"/>
      <c r="U2509" s="213"/>
      <c r="V2509" s="213"/>
      <c r="W2509" s="213"/>
      <c r="X2509" s="214"/>
      <c r="Y2509" s="214"/>
      <c r="Z2509" s="214"/>
      <c r="AA2509" s="217"/>
      <c r="AB2509" s="217"/>
      <c r="AC2509" s="217"/>
      <c r="AD2509" s="213"/>
    </row>
    <row r="2510" spans="20:30" x14ac:dyDescent="0.2">
      <c r="T2510" s="212"/>
      <c r="U2510" s="213"/>
      <c r="V2510" s="213"/>
      <c r="W2510" s="213"/>
      <c r="X2510" s="214"/>
      <c r="Y2510" s="214"/>
      <c r="Z2510" s="214"/>
      <c r="AA2510" s="217"/>
      <c r="AB2510" s="217"/>
      <c r="AC2510" s="217"/>
      <c r="AD2510" s="213"/>
    </row>
    <row r="2511" spans="20:30" x14ac:dyDescent="0.2">
      <c r="T2511" s="212"/>
      <c r="U2511" s="213"/>
      <c r="V2511" s="213"/>
      <c r="W2511" s="213"/>
      <c r="X2511" s="214"/>
      <c r="Y2511" s="214"/>
      <c r="Z2511" s="214"/>
      <c r="AA2511" s="217"/>
      <c r="AB2511" s="217"/>
      <c r="AC2511" s="217"/>
      <c r="AD2511" s="213"/>
    </row>
    <row r="2512" spans="20:30" x14ac:dyDescent="0.2">
      <c r="T2512" s="212"/>
      <c r="U2512" s="213"/>
      <c r="V2512" s="213"/>
      <c r="W2512" s="213"/>
      <c r="X2512" s="214"/>
      <c r="Y2512" s="214"/>
      <c r="Z2512" s="214"/>
      <c r="AA2512" s="217"/>
      <c r="AB2512" s="217"/>
      <c r="AC2512" s="217"/>
      <c r="AD2512" s="213"/>
    </row>
    <row r="2513" spans="20:30" x14ac:dyDescent="0.2">
      <c r="T2513" s="212"/>
      <c r="U2513" s="213"/>
      <c r="V2513" s="213"/>
      <c r="W2513" s="213"/>
      <c r="X2513" s="214"/>
      <c r="Y2513" s="214"/>
      <c r="Z2513" s="214"/>
      <c r="AA2513" s="217"/>
      <c r="AB2513" s="217"/>
      <c r="AC2513" s="217"/>
      <c r="AD2513" s="213"/>
    </row>
    <row r="2514" spans="20:30" x14ac:dyDescent="0.2">
      <c r="T2514" s="212"/>
      <c r="U2514" s="213"/>
      <c r="V2514" s="213"/>
      <c r="W2514" s="213"/>
      <c r="X2514" s="214"/>
      <c r="Y2514" s="214"/>
      <c r="Z2514" s="214"/>
      <c r="AA2514" s="217"/>
      <c r="AB2514" s="217"/>
      <c r="AC2514" s="217"/>
      <c r="AD2514" s="213"/>
    </row>
    <row r="2515" spans="20:30" x14ac:dyDescent="0.2">
      <c r="T2515" s="212"/>
      <c r="U2515" s="213"/>
      <c r="V2515" s="213"/>
      <c r="W2515" s="213"/>
      <c r="X2515" s="214"/>
      <c r="Y2515" s="214"/>
      <c r="Z2515" s="214"/>
      <c r="AA2515" s="217"/>
      <c r="AB2515" s="217"/>
      <c r="AC2515" s="217"/>
      <c r="AD2515" s="213"/>
    </row>
    <row r="2516" spans="20:30" x14ac:dyDescent="0.2">
      <c r="T2516" s="212"/>
      <c r="U2516" s="213"/>
      <c r="V2516" s="213"/>
      <c r="W2516" s="213"/>
      <c r="X2516" s="214"/>
      <c r="Y2516" s="214"/>
      <c r="Z2516" s="214"/>
      <c r="AA2516" s="217"/>
      <c r="AB2516" s="217"/>
      <c r="AC2516" s="217"/>
      <c r="AD2516" s="213"/>
    </row>
    <row r="2517" spans="20:30" x14ac:dyDescent="0.2">
      <c r="T2517" s="212"/>
      <c r="U2517" s="213"/>
      <c r="V2517" s="213"/>
      <c r="W2517" s="213"/>
      <c r="X2517" s="214"/>
      <c r="Y2517" s="214"/>
      <c r="Z2517" s="214"/>
      <c r="AA2517" s="217"/>
      <c r="AB2517" s="217"/>
      <c r="AC2517" s="217"/>
      <c r="AD2517" s="213"/>
    </row>
    <row r="2518" spans="20:30" x14ac:dyDescent="0.2">
      <c r="T2518" s="212"/>
      <c r="U2518" s="213"/>
      <c r="V2518" s="213"/>
      <c r="W2518" s="213"/>
      <c r="X2518" s="214"/>
      <c r="Y2518" s="214"/>
      <c r="Z2518" s="214"/>
      <c r="AA2518" s="217"/>
      <c r="AB2518" s="217"/>
      <c r="AC2518" s="217"/>
      <c r="AD2518" s="213"/>
    </row>
    <row r="2519" spans="20:30" x14ac:dyDescent="0.2">
      <c r="T2519" s="212"/>
      <c r="U2519" s="213"/>
      <c r="V2519" s="213"/>
      <c r="W2519" s="213"/>
      <c r="X2519" s="214"/>
      <c r="Y2519" s="214"/>
      <c r="Z2519" s="214"/>
      <c r="AA2519" s="217"/>
      <c r="AB2519" s="217"/>
      <c r="AC2519" s="217"/>
      <c r="AD2519" s="213"/>
    </row>
    <row r="2520" spans="20:30" x14ac:dyDescent="0.2">
      <c r="T2520" s="212"/>
      <c r="U2520" s="213"/>
      <c r="V2520" s="213"/>
      <c r="W2520" s="213"/>
      <c r="X2520" s="214"/>
      <c r="Y2520" s="214"/>
      <c r="Z2520" s="214"/>
      <c r="AA2520" s="217"/>
      <c r="AB2520" s="217"/>
      <c r="AC2520" s="217"/>
      <c r="AD2520" s="213"/>
    </row>
    <row r="2521" spans="20:30" x14ac:dyDescent="0.2">
      <c r="T2521" s="212"/>
      <c r="U2521" s="213"/>
      <c r="V2521" s="213"/>
      <c r="W2521" s="213"/>
      <c r="X2521" s="214"/>
      <c r="Y2521" s="214"/>
      <c r="Z2521" s="214"/>
      <c r="AA2521" s="217"/>
      <c r="AB2521" s="217"/>
      <c r="AC2521" s="217"/>
      <c r="AD2521" s="213"/>
    </row>
    <row r="2522" spans="20:30" x14ac:dyDescent="0.2">
      <c r="T2522" s="212"/>
      <c r="U2522" s="213"/>
      <c r="V2522" s="213"/>
      <c r="W2522" s="213"/>
      <c r="X2522" s="214"/>
      <c r="Y2522" s="214"/>
      <c r="Z2522" s="214"/>
      <c r="AA2522" s="217"/>
      <c r="AB2522" s="217"/>
      <c r="AC2522" s="217"/>
      <c r="AD2522" s="213"/>
    </row>
    <row r="2523" spans="20:30" x14ac:dyDescent="0.2">
      <c r="T2523" s="212"/>
      <c r="U2523" s="213"/>
      <c r="V2523" s="213"/>
      <c r="W2523" s="213"/>
      <c r="X2523" s="214"/>
      <c r="Y2523" s="214"/>
      <c r="Z2523" s="214"/>
      <c r="AA2523" s="217"/>
      <c r="AB2523" s="217"/>
      <c r="AC2523" s="217"/>
      <c r="AD2523" s="213"/>
    </row>
    <row r="2524" spans="20:30" x14ac:dyDescent="0.2">
      <c r="T2524" s="212"/>
      <c r="U2524" s="213"/>
      <c r="V2524" s="213"/>
      <c r="W2524" s="213"/>
      <c r="X2524" s="214"/>
      <c r="Y2524" s="214"/>
      <c r="Z2524" s="214"/>
      <c r="AA2524" s="217"/>
      <c r="AB2524" s="217"/>
      <c r="AC2524" s="217"/>
      <c r="AD2524" s="213"/>
    </row>
    <row r="2525" spans="20:30" x14ac:dyDescent="0.2">
      <c r="T2525" s="212"/>
      <c r="U2525" s="213"/>
      <c r="V2525" s="213"/>
      <c r="W2525" s="213"/>
      <c r="X2525" s="214"/>
      <c r="Y2525" s="214"/>
      <c r="Z2525" s="214"/>
      <c r="AA2525" s="217"/>
      <c r="AB2525" s="217"/>
      <c r="AC2525" s="217"/>
      <c r="AD2525" s="213"/>
    </row>
    <row r="2526" spans="20:30" x14ac:dyDescent="0.2">
      <c r="T2526" s="212"/>
      <c r="U2526" s="213"/>
      <c r="V2526" s="213"/>
      <c r="W2526" s="213"/>
      <c r="X2526" s="214"/>
      <c r="Y2526" s="214"/>
      <c r="Z2526" s="214"/>
      <c r="AA2526" s="217"/>
      <c r="AB2526" s="217"/>
      <c r="AC2526" s="217"/>
      <c r="AD2526" s="213"/>
    </row>
    <row r="2527" spans="20:30" x14ac:dyDescent="0.2">
      <c r="T2527" s="212"/>
      <c r="U2527" s="213"/>
      <c r="V2527" s="213"/>
      <c r="W2527" s="213"/>
      <c r="X2527" s="214"/>
      <c r="Y2527" s="214"/>
      <c r="Z2527" s="214"/>
      <c r="AA2527" s="217"/>
      <c r="AB2527" s="217"/>
      <c r="AC2527" s="217"/>
      <c r="AD2527" s="213"/>
    </row>
    <row r="2528" spans="20:30" x14ac:dyDescent="0.2">
      <c r="T2528" s="212"/>
      <c r="U2528" s="213"/>
      <c r="V2528" s="213"/>
      <c r="W2528" s="213"/>
      <c r="X2528" s="214"/>
      <c r="Y2528" s="214"/>
      <c r="Z2528" s="214"/>
      <c r="AA2528" s="217"/>
      <c r="AB2528" s="217"/>
      <c r="AC2528" s="217"/>
      <c r="AD2528" s="213"/>
    </row>
    <row r="2529" spans="20:30" x14ac:dyDescent="0.2">
      <c r="T2529" s="212"/>
      <c r="U2529" s="213"/>
      <c r="V2529" s="213"/>
      <c r="W2529" s="213"/>
      <c r="X2529" s="214"/>
      <c r="Y2529" s="214"/>
      <c r="Z2529" s="214"/>
      <c r="AA2529" s="217"/>
      <c r="AB2529" s="217"/>
      <c r="AC2529" s="217"/>
      <c r="AD2529" s="213"/>
    </row>
    <row r="2530" spans="20:30" x14ac:dyDescent="0.2">
      <c r="T2530" s="212"/>
      <c r="U2530" s="213"/>
      <c r="V2530" s="213"/>
      <c r="W2530" s="213"/>
      <c r="X2530" s="214"/>
      <c r="Y2530" s="214"/>
      <c r="Z2530" s="214"/>
      <c r="AA2530" s="217"/>
      <c r="AB2530" s="217"/>
      <c r="AC2530" s="217"/>
      <c r="AD2530" s="213"/>
    </row>
    <row r="2531" spans="20:30" x14ac:dyDescent="0.2">
      <c r="T2531" s="212"/>
      <c r="U2531" s="213"/>
      <c r="V2531" s="213"/>
      <c r="W2531" s="213"/>
      <c r="X2531" s="214"/>
      <c r="Y2531" s="214"/>
      <c r="Z2531" s="214"/>
      <c r="AA2531" s="217"/>
      <c r="AB2531" s="217"/>
      <c r="AC2531" s="217"/>
      <c r="AD2531" s="213"/>
    </row>
    <row r="2532" spans="20:30" x14ac:dyDescent="0.2">
      <c r="T2532" s="212"/>
      <c r="U2532" s="213"/>
      <c r="V2532" s="213"/>
      <c r="W2532" s="213"/>
      <c r="X2532" s="214"/>
      <c r="Y2532" s="214"/>
      <c r="Z2532" s="214"/>
      <c r="AA2532" s="217"/>
      <c r="AB2532" s="217"/>
      <c r="AC2532" s="217"/>
      <c r="AD2532" s="213"/>
    </row>
    <row r="2533" spans="20:30" x14ac:dyDescent="0.2">
      <c r="T2533" s="212"/>
      <c r="U2533" s="213"/>
      <c r="V2533" s="213"/>
      <c r="W2533" s="213"/>
      <c r="X2533" s="214"/>
      <c r="Y2533" s="214"/>
      <c r="Z2533" s="214"/>
      <c r="AA2533" s="217"/>
      <c r="AB2533" s="217"/>
      <c r="AC2533" s="217"/>
      <c r="AD2533" s="213"/>
    </row>
    <row r="2534" spans="20:30" x14ac:dyDescent="0.2">
      <c r="T2534" s="212"/>
      <c r="U2534" s="213"/>
      <c r="V2534" s="213"/>
      <c r="W2534" s="213"/>
      <c r="X2534" s="214"/>
      <c r="Y2534" s="214"/>
      <c r="Z2534" s="214"/>
      <c r="AA2534" s="217"/>
      <c r="AB2534" s="217"/>
      <c r="AC2534" s="217"/>
      <c r="AD2534" s="213"/>
    </row>
    <row r="2535" spans="20:30" x14ac:dyDescent="0.2">
      <c r="T2535" s="212"/>
      <c r="U2535" s="213"/>
      <c r="V2535" s="213"/>
      <c r="W2535" s="213"/>
      <c r="X2535" s="214"/>
      <c r="Y2535" s="214"/>
      <c r="Z2535" s="214"/>
      <c r="AA2535" s="217"/>
      <c r="AB2535" s="217"/>
      <c r="AC2535" s="217"/>
      <c r="AD2535" s="213"/>
    </row>
    <row r="2536" spans="20:30" x14ac:dyDescent="0.2">
      <c r="T2536" s="212"/>
      <c r="U2536" s="213"/>
      <c r="V2536" s="213"/>
      <c r="W2536" s="213"/>
      <c r="X2536" s="214"/>
      <c r="Y2536" s="214"/>
      <c r="Z2536" s="214"/>
      <c r="AA2536" s="217"/>
      <c r="AB2536" s="217"/>
      <c r="AC2536" s="217"/>
      <c r="AD2536" s="213"/>
    </row>
    <row r="2537" spans="20:30" x14ac:dyDescent="0.2">
      <c r="T2537" s="212"/>
      <c r="U2537" s="213"/>
      <c r="V2537" s="213"/>
      <c r="W2537" s="213"/>
      <c r="X2537" s="214"/>
      <c r="Y2537" s="214"/>
      <c r="Z2537" s="214"/>
      <c r="AA2537" s="217"/>
      <c r="AB2537" s="217"/>
      <c r="AC2537" s="217"/>
      <c r="AD2537" s="213"/>
    </row>
    <row r="2538" spans="20:30" x14ac:dyDescent="0.2">
      <c r="T2538" s="212"/>
      <c r="U2538" s="213"/>
      <c r="V2538" s="213"/>
      <c r="W2538" s="213"/>
      <c r="X2538" s="214"/>
      <c r="Y2538" s="214"/>
      <c r="Z2538" s="214"/>
      <c r="AA2538" s="217"/>
      <c r="AB2538" s="217"/>
      <c r="AC2538" s="217"/>
      <c r="AD2538" s="213"/>
    </row>
    <row r="2539" spans="20:30" x14ac:dyDescent="0.2">
      <c r="T2539" s="212"/>
      <c r="U2539" s="213"/>
      <c r="V2539" s="213"/>
      <c r="W2539" s="213"/>
      <c r="X2539" s="214"/>
      <c r="Y2539" s="214"/>
      <c r="Z2539" s="214"/>
      <c r="AA2539" s="217"/>
      <c r="AB2539" s="217"/>
      <c r="AC2539" s="217"/>
      <c r="AD2539" s="213"/>
    </row>
    <row r="2540" spans="20:30" x14ac:dyDescent="0.2">
      <c r="T2540" s="212"/>
      <c r="U2540" s="213"/>
      <c r="V2540" s="213"/>
      <c r="W2540" s="213"/>
      <c r="X2540" s="214"/>
      <c r="Y2540" s="214"/>
      <c r="Z2540" s="214"/>
      <c r="AA2540" s="217"/>
      <c r="AB2540" s="217"/>
      <c r="AC2540" s="217"/>
      <c r="AD2540" s="213"/>
    </row>
    <row r="2541" spans="20:30" x14ac:dyDescent="0.2">
      <c r="T2541" s="212"/>
      <c r="U2541" s="213"/>
      <c r="V2541" s="213"/>
      <c r="W2541" s="213"/>
      <c r="X2541" s="214"/>
      <c r="Y2541" s="214"/>
      <c r="Z2541" s="214"/>
      <c r="AA2541" s="217"/>
      <c r="AB2541" s="217"/>
      <c r="AC2541" s="217"/>
      <c r="AD2541" s="213"/>
    </row>
    <row r="2542" spans="20:30" x14ac:dyDescent="0.2">
      <c r="T2542" s="212"/>
      <c r="U2542" s="213"/>
      <c r="V2542" s="213"/>
      <c r="W2542" s="213"/>
      <c r="X2542" s="214"/>
      <c r="Y2542" s="214"/>
      <c r="Z2542" s="214"/>
      <c r="AA2542" s="217"/>
      <c r="AB2542" s="217"/>
      <c r="AC2542" s="217"/>
      <c r="AD2542" s="213"/>
    </row>
    <row r="2543" spans="20:30" x14ac:dyDescent="0.2">
      <c r="T2543" s="212"/>
      <c r="U2543" s="213"/>
      <c r="V2543" s="213"/>
      <c r="W2543" s="213"/>
      <c r="X2543" s="214"/>
      <c r="Y2543" s="214"/>
      <c r="Z2543" s="214"/>
      <c r="AA2543" s="217"/>
      <c r="AB2543" s="217"/>
      <c r="AC2543" s="217"/>
      <c r="AD2543" s="213"/>
    </row>
    <row r="2544" spans="20:30" x14ac:dyDescent="0.2">
      <c r="T2544" s="212"/>
      <c r="U2544" s="213"/>
      <c r="V2544" s="213"/>
      <c r="W2544" s="213"/>
      <c r="X2544" s="214"/>
      <c r="Y2544" s="214"/>
      <c r="Z2544" s="214"/>
      <c r="AA2544" s="217"/>
      <c r="AB2544" s="217"/>
      <c r="AC2544" s="217"/>
      <c r="AD2544" s="213"/>
    </row>
    <row r="2545" spans="20:30" x14ac:dyDescent="0.2">
      <c r="T2545" s="212"/>
      <c r="U2545" s="213"/>
      <c r="V2545" s="213"/>
      <c r="W2545" s="213"/>
      <c r="X2545" s="214"/>
      <c r="Y2545" s="214"/>
      <c r="Z2545" s="214"/>
      <c r="AA2545" s="217"/>
      <c r="AB2545" s="217"/>
      <c r="AC2545" s="217"/>
      <c r="AD2545" s="213"/>
    </row>
    <row r="2546" spans="20:30" x14ac:dyDescent="0.2">
      <c r="T2546" s="212"/>
      <c r="U2546" s="213"/>
      <c r="V2546" s="213"/>
      <c r="W2546" s="213"/>
      <c r="X2546" s="214"/>
      <c r="Y2546" s="214"/>
      <c r="Z2546" s="214"/>
      <c r="AA2546" s="217"/>
      <c r="AB2546" s="217"/>
      <c r="AC2546" s="217"/>
      <c r="AD2546" s="213"/>
    </row>
    <row r="2547" spans="20:30" x14ac:dyDescent="0.2">
      <c r="T2547" s="212"/>
      <c r="U2547" s="213"/>
      <c r="V2547" s="213"/>
      <c r="W2547" s="213"/>
      <c r="X2547" s="214"/>
      <c r="Y2547" s="214"/>
      <c r="Z2547" s="214"/>
      <c r="AA2547" s="217"/>
      <c r="AB2547" s="217"/>
      <c r="AC2547" s="217"/>
      <c r="AD2547" s="213"/>
    </row>
    <row r="2548" spans="20:30" x14ac:dyDescent="0.2">
      <c r="T2548" s="212"/>
      <c r="U2548" s="213"/>
      <c r="V2548" s="213"/>
      <c r="W2548" s="213"/>
      <c r="X2548" s="214"/>
      <c r="Y2548" s="214"/>
      <c r="Z2548" s="214"/>
      <c r="AA2548" s="217"/>
      <c r="AB2548" s="217"/>
      <c r="AC2548" s="217"/>
      <c r="AD2548" s="213"/>
    </row>
    <row r="2549" spans="20:30" x14ac:dyDescent="0.2">
      <c r="T2549" s="212"/>
      <c r="U2549" s="213"/>
      <c r="V2549" s="213"/>
      <c r="W2549" s="213"/>
      <c r="X2549" s="214"/>
      <c r="Y2549" s="214"/>
      <c r="Z2549" s="214"/>
      <c r="AA2549" s="217"/>
      <c r="AB2549" s="217"/>
      <c r="AC2549" s="217"/>
      <c r="AD2549" s="213"/>
    </row>
    <row r="2550" spans="20:30" x14ac:dyDescent="0.2">
      <c r="T2550" s="212"/>
      <c r="U2550" s="213"/>
      <c r="V2550" s="213"/>
      <c r="W2550" s="213"/>
      <c r="X2550" s="214"/>
      <c r="Y2550" s="214"/>
      <c r="Z2550" s="214"/>
      <c r="AA2550" s="217"/>
      <c r="AB2550" s="217"/>
      <c r="AC2550" s="217"/>
      <c r="AD2550" s="213"/>
    </row>
    <row r="2551" spans="20:30" x14ac:dyDescent="0.2">
      <c r="T2551" s="212"/>
      <c r="U2551" s="213"/>
      <c r="V2551" s="213"/>
      <c r="W2551" s="213"/>
      <c r="X2551" s="214"/>
      <c r="Y2551" s="214"/>
      <c r="Z2551" s="214"/>
      <c r="AA2551" s="217"/>
      <c r="AB2551" s="217"/>
      <c r="AC2551" s="217"/>
      <c r="AD2551" s="213"/>
    </row>
    <row r="2552" spans="20:30" x14ac:dyDescent="0.2">
      <c r="T2552" s="212"/>
      <c r="U2552" s="213"/>
      <c r="V2552" s="213"/>
      <c r="W2552" s="213"/>
      <c r="X2552" s="214"/>
      <c r="Y2552" s="214"/>
      <c r="Z2552" s="214"/>
      <c r="AA2552" s="217"/>
      <c r="AB2552" s="217"/>
      <c r="AC2552" s="217"/>
      <c r="AD2552" s="213"/>
    </row>
    <row r="2553" spans="20:30" x14ac:dyDescent="0.2">
      <c r="T2553" s="212"/>
      <c r="U2553" s="213"/>
      <c r="V2553" s="213"/>
      <c r="W2553" s="213"/>
      <c r="X2553" s="214"/>
      <c r="Y2553" s="214"/>
      <c r="Z2553" s="214"/>
      <c r="AA2553" s="217"/>
      <c r="AB2553" s="217"/>
      <c r="AC2553" s="217"/>
      <c r="AD2553" s="213"/>
    </row>
    <row r="2554" spans="20:30" x14ac:dyDescent="0.2">
      <c r="T2554" s="212"/>
      <c r="U2554" s="213"/>
      <c r="V2554" s="213"/>
      <c r="W2554" s="213"/>
      <c r="X2554" s="214"/>
      <c r="Y2554" s="214"/>
      <c r="Z2554" s="214"/>
      <c r="AA2554" s="217"/>
      <c r="AB2554" s="217"/>
      <c r="AC2554" s="217"/>
      <c r="AD2554" s="213"/>
    </row>
    <row r="2555" spans="20:30" x14ac:dyDescent="0.2">
      <c r="T2555" s="212"/>
      <c r="U2555" s="213"/>
      <c r="V2555" s="213"/>
      <c r="W2555" s="213"/>
      <c r="X2555" s="214"/>
      <c r="Y2555" s="214"/>
      <c r="Z2555" s="214"/>
      <c r="AA2555" s="217"/>
      <c r="AB2555" s="217"/>
      <c r="AC2555" s="217"/>
      <c r="AD2555" s="213"/>
    </row>
    <row r="2556" spans="20:30" x14ac:dyDescent="0.2">
      <c r="T2556" s="212"/>
      <c r="U2556" s="213"/>
      <c r="V2556" s="213"/>
      <c r="W2556" s="213"/>
      <c r="X2556" s="214"/>
      <c r="Y2556" s="214"/>
      <c r="Z2556" s="214"/>
      <c r="AA2556" s="217"/>
      <c r="AB2556" s="217"/>
      <c r="AC2556" s="217"/>
      <c r="AD2556" s="213"/>
    </row>
    <row r="2557" spans="20:30" x14ac:dyDescent="0.2">
      <c r="T2557" s="212"/>
      <c r="U2557" s="213"/>
      <c r="V2557" s="213"/>
      <c r="W2557" s="213"/>
      <c r="X2557" s="214"/>
      <c r="Y2557" s="214"/>
      <c r="Z2557" s="214"/>
      <c r="AA2557" s="217"/>
      <c r="AB2557" s="217"/>
      <c r="AC2557" s="217"/>
      <c r="AD2557" s="213"/>
    </row>
    <row r="2558" spans="20:30" x14ac:dyDescent="0.2">
      <c r="T2558" s="212"/>
      <c r="U2558" s="213"/>
      <c r="V2558" s="213"/>
      <c r="W2558" s="213"/>
      <c r="X2558" s="214"/>
      <c r="Y2558" s="214"/>
      <c r="Z2558" s="214"/>
      <c r="AA2558" s="217"/>
      <c r="AB2558" s="217"/>
      <c r="AC2558" s="217"/>
      <c r="AD2558" s="213"/>
    </row>
    <row r="2559" spans="20:30" x14ac:dyDescent="0.2">
      <c r="T2559" s="212"/>
      <c r="U2559" s="213"/>
      <c r="V2559" s="213"/>
      <c r="W2559" s="213"/>
      <c r="X2559" s="214"/>
      <c r="Y2559" s="214"/>
      <c r="Z2559" s="214"/>
      <c r="AA2559" s="217"/>
      <c r="AB2559" s="217"/>
      <c r="AC2559" s="217"/>
      <c r="AD2559" s="213"/>
    </row>
    <row r="2560" spans="20:30" x14ac:dyDescent="0.2">
      <c r="T2560" s="212"/>
      <c r="U2560" s="213"/>
      <c r="V2560" s="213"/>
      <c r="W2560" s="213"/>
      <c r="X2560" s="214"/>
      <c r="Y2560" s="214"/>
      <c r="Z2560" s="214"/>
      <c r="AA2560" s="217"/>
      <c r="AB2560" s="217"/>
      <c r="AC2560" s="217"/>
      <c r="AD2560" s="213"/>
    </row>
    <row r="2561" spans="20:30" x14ac:dyDescent="0.2">
      <c r="T2561" s="212"/>
      <c r="U2561" s="213"/>
      <c r="V2561" s="213"/>
      <c r="W2561" s="213"/>
      <c r="X2561" s="214"/>
      <c r="Y2561" s="214"/>
      <c r="Z2561" s="214"/>
      <c r="AA2561" s="217"/>
      <c r="AB2561" s="217"/>
      <c r="AC2561" s="217"/>
      <c r="AD2561" s="213"/>
    </row>
    <row r="2562" spans="20:30" x14ac:dyDescent="0.2">
      <c r="T2562" s="212"/>
      <c r="U2562" s="213"/>
      <c r="V2562" s="213"/>
      <c r="W2562" s="213"/>
      <c r="X2562" s="214"/>
      <c r="Y2562" s="214"/>
      <c r="Z2562" s="214"/>
      <c r="AA2562" s="217"/>
      <c r="AB2562" s="217"/>
      <c r="AC2562" s="217"/>
      <c r="AD2562" s="213"/>
    </row>
    <row r="2563" spans="20:30" x14ac:dyDescent="0.2">
      <c r="T2563" s="212"/>
      <c r="U2563" s="213"/>
      <c r="V2563" s="213"/>
      <c r="W2563" s="213"/>
      <c r="X2563" s="214"/>
      <c r="Y2563" s="214"/>
      <c r="Z2563" s="214"/>
      <c r="AA2563" s="217"/>
      <c r="AB2563" s="217"/>
      <c r="AC2563" s="217"/>
      <c r="AD2563" s="213"/>
    </row>
    <row r="2564" spans="20:30" x14ac:dyDescent="0.2">
      <c r="T2564" s="212"/>
      <c r="U2564" s="213"/>
      <c r="V2564" s="213"/>
      <c r="W2564" s="213"/>
      <c r="X2564" s="214"/>
      <c r="Y2564" s="214"/>
      <c r="Z2564" s="214"/>
      <c r="AA2564" s="217"/>
      <c r="AB2564" s="217"/>
      <c r="AC2564" s="217"/>
      <c r="AD2564" s="213"/>
    </row>
    <row r="2565" spans="20:30" x14ac:dyDescent="0.2">
      <c r="T2565" s="212"/>
      <c r="U2565" s="213"/>
      <c r="V2565" s="213"/>
      <c r="W2565" s="213"/>
      <c r="X2565" s="214"/>
      <c r="Y2565" s="214"/>
      <c r="Z2565" s="214"/>
      <c r="AA2565" s="217"/>
      <c r="AB2565" s="217"/>
      <c r="AC2565" s="217"/>
      <c r="AD2565" s="213"/>
    </row>
    <row r="2566" spans="20:30" x14ac:dyDescent="0.2">
      <c r="T2566" s="212"/>
      <c r="U2566" s="213"/>
      <c r="V2566" s="213"/>
      <c r="W2566" s="213"/>
      <c r="X2566" s="214"/>
      <c r="Y2566" s="214"/>
      <c r="Z2566" s="214"/>
      <c r="AA2566" s="217"/>
      <c r="AB2566" s="217"/>
      <c r="AC2566" s="217"/>
      <c r="AD2566" s="213"/>
    </row>
    <row r="2567" spans="20:30" x14ac:dyDescent="0.2">
      <c r="T2567" s="212"/>
      <c r="U2567" s="213"/>
      <c r="V2567" s="213"/>
      <c r="W2567" s="213"/>
      <c r="X2567" s="214"/>
      <c r="Y2567" s="214"/>
      <c r="Z2567" s="214"/>
      <c r="AA2567" s="217"/>
      <c r="AB2567" s="217"/>
      <c r="AC2567" s="217"/>
      <c r="AD2567" s="213"/>
    </row>
    <row r="2568" spans="20:30" x14ac:dyDescent="0.2">
      <c r="T2568" s="212"/>
      <c r="U2568" s="213"/>
      <c r="V2568" s="213"/>
      <c r="W2568" s="213"/>
      <c r="X2568" s="214"/>
      <c r="Y2568" s="214"/>
      <c r="Z2568" s="214"/>
      <c r="AA2568" s="217"/>
      <c r="AB2568" s="217"/>
      <c r="AC2568" s="217"/>
      <c r="AD2568" s="213"/>
    </row>
    <row r="2569" spans="20:30" x14ac:dyDescent="0.2">
      <c r="T2569" s="212"/>
      <c r="U2569" s="213"/>
      <c r="V2569" s="213"/>
      <c r="W2569" s="213"/>
      <c r="X2569" s="214"/>
      <c r="Y2569" s="214"/>
      <c r="Z2569" s="214"/>
      <c r="AA2569" s="217"/>
      <c r="AB2569" s="217"/>
      <c r="AC2569" s="217"/>
      <c r="AD2569" s="213"/>
    </row>
    <row r="2570" spans="20:30" x14ac:dyDescent="0.2">
      <c r="T2570" s="212"/>
      <c r="U2570" s="213"/>
      <c r="V2570" s="213"/>
      <c r="W2570" s="213"/>
      <c r="X2570" s="214"/>
      <c r="Y2570" s="214"/>
      <c r="Z2570" s="214"/>
      <c r="AA2570" s="217"/>
      <c r="AB2570" s="217"/>
      <c r="AC2570" s="217"/>
      <c r="AD2570" s="213"/>
    </row>
    <row r="2571" spans="20:30" x14ac:dyDescent="0.2">
      <c r="T2571" s="212"/>
      <c r="U2571" s="213"/>
      <c r="V2571" s="213"/>
      <c r="W2571" s="213"/>
      <c r="X2571" s="214"/>
      <c r="Y2571" s="214"/>
      <c r="Z2571" s="214"/>
      <c r="AA2571" s="217"/>
      <c r="AB2571" s="217"/>
      <c r="AC2571" s="217"/>
      <c r="AD2571" s="213"/>
    </row>
    <row r="2572" spans="20:30" x14ac:dyDescent="0.2">
      <c r="T2572" s="212"/>
      <c r="U2572" s="213"/>
      <c r="V2572" s="213"/>
      <c r="W2572" s="213"/>
      <c r="X2572" s="214"/>
      <c r="Y2572" s="214"/>
      <c r="Z2572" s="214"/>
      <c r="AA2572" s="217"/>
      <c r="AB2572" s="217"/>
      <c r="AC2572" s="217"/>
      <c r="AD2572" s="213"/>
    </row>
    <row r="2573" spans="20:30" x14ac:dyDescent="0.2">
      <c r="T2573" s="212"/>
      <c r="U2573" s="213"/>
      <c r="V2573" s="213"/>
      <c r="W2573" s="213"/>
      <c r="X2573" s="214"/>
      <c r="Y2573" s="214"/>
      <c r="Z2573" s="214"/>
      <c r="AA2573" s="217"/>
      <c r="AB2573" s="217"/>
      <c r="AC2573" s="217"/>
      <c r="AD2573" s="213"/>
    </row>
    <row r="2574" spans="20:30" x14ac:dyDescent="0.2">
      <c r="T2574" s="212"/>
      <c r="U2574" s="213"/>
      <c r="V2574" s="213"/>
      <c r="W2574" s="213"/>
      <c r="X2574" s="214"/>
      <c r="Y2574" s="214"/>
      <c r="Z2574" s="214"/>
      <c r="AA2574" s="217"/>
      <c r="AB2574" s="217"/>
      <c r="AC2574" s="217"/>
      <c r="AD2574" s="213"/>
    </row>
    <row r="2575" spans="20:30" x14ac:dyDescent="0.2">
      <c r="T2575" s="212"/>
      <c r="U2575" s="213"/>
      <c r="V2575" s="213"/>
      <c r="W2575" s="213"/>
      <c r="X2575" s="214"/>
      <c r="Y2575" s="214"/>
      <c r="Z2575" s="214"/>
      <c r="AA2575" s="217"/>
      <c r="AB2575" s="217"/>
      <c r="AC2575" s="217"/>
      <c r="AD2575" s="213"/>
    </row>
    <row r="2576" spans="20:30" x14ac:dyDescent="0.2">
      <c r="T2576" s="212"/>
      <c r="U2576" s="213"/>
      <c r="V2576" s="213"/>
      <c r="W2576" s="213"/>
      <c r="X2576" s="214"/>
      <c r="Y2576" s="214"/>
      <c r="Z2576" s="214"/>
      <c r="AA2576" s="217"/>
      <c r="AB2576" s="217"/>
      <c r="AC2576" s="217"/>
      <c r="AD2576" s="213"/>
    </row>
    <row r="2577" spans="20:30" x14ac:dyDescent="0.2">
      <c r="T2577" s="212"/>
      <c r="U2577" s="213"/>
      <c r="V2577" s="213"/>
      <c r="W2577" s="213"/>
      <c r="X2577" s="214"/>
      <c r="Y2577" s="214"/>
      <c r="Z2577" s="214"/>
      <c r="AA2577" s="217"/>
      <c r="AB2577" s="217"/>
      <c r="AC2577" s="217"/>
      <c r="AD2577" s="213"/>
    </row>
    <row r="2578" spans="20:30" x14ac:dyDescent="0.2">
      <c r="T2578" s="212"/>
      <c r="U2578" s="213"/>
      <c r="V2578" s="213"/>
      <c r="W2578" s="213"/>
      <c r="X2578" s="214"/>
      <c r="Y2578" s="214"/>
      <c r="Z2578" s="214"/>
      <c r="AA2578" s="217"/>
      <c r="AB2578" s="217"/>
      <c r="AC2578" s="217"/>
      <c r="AD2578" s="213"/>
    </row>
    <row r="2579" spans="20:30" x14ac:dyDescent="0.2">
      <c r="T2579" s="212"/>
      <c r="U2579" s="213"/>
      <c r="V2579" s="213"/>
      <c r="W2579" s="213"/>
      <c r="X2579" s="214"/>
      <c r="Y2579" s="214"/>
      <c r="Z2579" s="214"/>
      <c r="AA2579" s="217"/>
      <c r="AB2579" s="217"/>
      <c r="AC2579" s="217"/>
      <c r="AD2579" s="213"/>
    </row>
    <row r="2580" spans="20:30" x14ac:dyDescent="0.2">
      <c r="T2580" s="212"/>
      <c r="U2580" s="213"/>
      <c r="V2580" s="213"/>
      <c r="W2580" s="213"/>
      <c r="X2580" s="214"/>
      <c r="Y2580" s="214"/>
      <c r="Z2580" s="214"/>
      <c r="AA2580" s="217"/>
      <c r="AB2580" s="217"/>
      <c r="AC2580" s="217"/>
      <c r="AD2580" s="213"/>
    </row>
    <row r="2581" spans="20:30" x14ac:dyDescent="0.2">
      <c r="T2581" s="212"/>
      <c r="U2581" s="213"/>
      <c r="V2581" s="213"/>
      <c r="W2581" s="213"/>
      <c r="X2581" s="214"/>
      <c r="Y2581" s="214"/>
      <c r="Z2581" s="214"/>
      <c r="AA2581" s="217"/>
      <c r="AB2581" s="217"/>
      <c r="AC2581" s="217"/>
      <c r="AD2581" s="213"/>
    </row>
    <row r="2582" spans="20:30" x14ac:dyDescent="0.2">
      <c r="T2582" s="212"/>
      <c r="U2582" s="213"/>
      <c r="V2582" s="213"/>
      <c r="W2582" s="213"/>
      <c r="X2582" s="214"/>
      <c r="Y2582" s="214"/>
      <c r="Z2582" s="214"/>
      <c r="AA2582" s="217"/>
      <c r="AB2582" s="217"/>
      <c r="AC2582" s="217"/>
      <c r="AD2582" s="213"/>
    </row>
    <row r="2583" spans="20:30" x14ac:dyDescent="0.2">
      <c r="T2583" s="212"/>
      <c r="U2583" s="213"/>
      <c r="V2583" s="213"/>
      <c r="W2583" s="213"/>
      <c r="X2583" s="214"/>
      <c r="Y2583" s="214"/>
      <c r="Z2583" s="214"/>
      <c r="AA2583" s="217"/>
      <c r="AB2583" s="217"/>
      <c r="AC2583" s="217"/>
      <c r="AD2583" s="213"/>
    </row>
    <row r="2584" spans="20:30" x14ac:dyDescent="0.2">
      <c r="T2584" s="212"/>
      <c r="U2584" s="213"/>
      <c r="V2584" s="213"/>
      <c r="W2584" s="213"/>
      <c r="X2584" s="214"/>
      <c r="Y2584" s="214"/>
      <c r="Z2584" s="214"/>
      <c r="AA2584" s="217"/>
      <c r="AB2584" s="217"/>
      <c r="AC2584" s="217"/>
      <c r="AD2584" s="213"/>
    </row>
    <row r="2585" spans="20:30" x14ac:dyDescent="0.2">
      <c r="T2585" s="212"/>
      <c r="U2585" s="213"/>
      <c r="V2585" s="213"/>
      <c r="W2585" s="213"/>
      <c r="X2585" s="214"/>
      <c r="Y2585" s="214"/>
      <c r="Z2585" s="214"/>
      <c r="AA2585" s="217"/>
      <c r="AB2585" s="217"/>
      <c r="AC2585" s="217"/>
      <c r="AD2585" s="213"/>
    </row>
    <row r="2586" spans="20:30" x14ac:dyDescent="0.2">
      <c r="T2586" s="212"/>
      <c r="U2586" s="213"/>
      <c r="V2586" s="213"/>
      <c r="W2586" s="213"/>
      <c r="X2586" s="214"/>
      <c r="Y2586" s="214"/>
      <c r="Z2586" s="214"/>
      <c r="AA2586" s="217"/>
      <c r="AB2586" s="217"/>
      <c r="AC2586" s="217"/>
      <c r="AD2586" s="213"/>
    </row>
    <row r="2587" spans="20:30" x14ac:dyDescent="0.2">
      <c r="T2587" s="212"/>
      <c r="U2587" s="213"/>
      <c r="V2587" s="213"/>
      <c r="W2587" s="213"/>
      <c r="X2587" s="214"/>
      <c r="Y2587" s="214"/>
      <c r="Z2587" s="214"/>
      <c r="AA2587" s="217"/>
      <c r="AB2587" s="217"/>
      <c r="AC2587" s="217"/>
      <c r="AD2587" s="213"/>
    </row>
    <row r="2588" spans="20:30" x14ac:dyDescent="0.2">
      <c r="T2588" s="212"/>
      <c r="U2588" s="213"/>
      <c r="V2588" s="213"/>
      <c r="W2588" s="213"/>
      <c r="X2588" s="214"/>
      <c r="Y2588" s="214"/>
      <c r="Z2588" s="214"/>
      <c r="AA2588" s="217"/>
      <c r="AB2588" s="217"/>
      <c r="AC2588" s="217"/>
      <c r="AD2588" s="213"/>
    </row>
    <row r="2589" spans="20:30" x14ac:dyDescent="0.2">
      <c r="T2589" s="212"/>
      <c r="U2589" s="213"/>
      <c r="V2589" s="213"/>
      <c r="W2589" s="213"/>
      <c r="X2589" s="214"/>
      <c r="Y2589" s="214"/>
      <c r="Z2589" s="214"/>
      <c r="AA2589" s="217"/>
      <c r="AB2589" s="217"/>
      <c r="AC2589" s="217"/>
      <c r="AD2589" s="213"/>
    </row>
    <row r="2590" spans="20:30" x14ac:dyDescent="0.2">
      <c r="T2590" s="212"/>
      <c r="U2590" s="213"/>
      <c r="V2590" s="213"/>
      <c r="W2590" s="213"/>
      <c r="X2590" s="214"/>
      <c r="Y2590" s="214"/>
      <c r="Z2590" s="214"/>
      <c r="AA2590" s="217"/>
      <c r="AB2590" s="217"/>
      <c r="AC2590" s="217"/>
      <c r="AD2590" s="213"/>
    </row>
    <row r="2591" spans="20:30" x14ac:dyDescent="0.2">
      <c r="T2591" s="212"/>
      <c r="U2591" s="213"/>
      <c r="V2591" s="213"/>
      <c r="W2591" s="213"/>
      <c r="X2591" s="214"/>
      <c r="Y2591" s="214"/>
      <c r="Z2591" s="214"/>
      <c r="AA2591" s="217"/>
      <c r="AB2591" s="217"/>
      <c r="AC2591" s="217"/>
      <c r="AD2591" s="213"/>
    </row>
    <row r="2592" spans="20:30" x14ac:dyDescent="0.2">
      <c r="T2592" s="212"/>
      <c r="U2592" s="213"/>
      <c r="V2592" s="213"/>
      <c r="W2592" s="213"/>
      <c r="X2592" s="214"/>
      <c r="Y2592" s="214"/>
      <c r="Z2592" s="214"/>
      <c r="AA2592" s="217"/>
      <c r="AB2592" s="217"/>
      <c r="AC2592" s="217"/>
      <c r="AD2592" s="213"/>
    </row>
    <row r="2593" spans="20:30" x14ac:dyDescent="0.2">
      <c r="T2593" s="212"/>
      <c r="U2593" s="213"/>
      <c r="V2593" s="213"/>
      <c r="W2593" s="213"/>
      <c r="X2593" s="214"/>
      <c r="Y2593" s="214"/>
      <c r="Z2593" s="214"/>
      <c r="AA2593" s="217"/>
      <c r="AB2593" s="217"/>
      <c r="AC2593" s="217"/>
      <c r="AD2593" s="213"/>
    </row>
    <row r="2594" spans="20:30" x14ac:dyDescent="0.2">
      <c r="T2594" s="212"/>
      <c r="U2594" s="213"/>
      <c r="V2594" s="213"/>
      <c r="W2594" s="213"/>
      <c r="X2594" s="214"/>
      <c r="Y2594" s="214"/>
      <c r="Z2594" s="214"/>
      <c r="AA2594" s="217"/>
      <c r="AB2594" s="217"/>
      <c r="AC2594" s="217"/>
      <c r="AD2594" s="213"/>
    </row>
    <row r="2595" spans="20:30" x14ac:dyDescent="0.2">
      <c r="T2595" s="212"/>
      <c r="U2595" s="213"/>
      <c r="V2595" s="213"/>
      <c r="W2595" s="213"/>
      <c r="X2595" s="214"/>
      <c r="Y2595" s="214"/>
      <c r="Z2595" s="214"/>
      <c r="AA2595" s="217"/>
      <c r="AB2595" s="217"/>
      <c r="AC2595" s="217"/>
      <c r="AD2595" s="213"/>
    </row>
    <row r="2596" spans="20:30" x14ac:dyDescent="0.2">
      <c r="T2596" s="212"/>
      <c r="U2596" s="213"/>
      <c r="V2596" s="213"/>
      <c r="W2596" s="213"/>
      <c r="X2596" s="214"/>
      <c r="Y2596" s="214"/>
      <c r="Z2596" s="214"/>
      <c r="AA2596" s="217"/>
      <c r="AB2596" s="217"/>
      <c r="AC2596" s="217"/>
      <c r="AD2596" s="213"/>
    </row>
    <row r="2597" spans="20:30" x14ac:dyDescent="0.2">
      <c r="T2597" s="212"/>
      <c r="U2597" s="213"/>
      <c r="V2597" s="213"/>
      <c r="W2597" s="213"/>
      <c r="X2597" s="214"/>
      <c r="Y2597" s="214"/>
      <c r="Z2597" s="214"/>
      <c r="AA2597" s="217"/>
      <c r="AB2597" s="217"/>
      <c r="AC2597" s="217"/>
      <c r="AD2597" s="213"/>
    </row>
    <row r="2598" spans="20:30" x14ac:dyDescent="0.2">
      <c r="T2598" s="212"/>
      <c r="U2598" s="213"/>
      <c r="V2598" s="213"/>
      <c r="W2598" s="213"/>
      <c r="X2598" s="214"/>
      <c r="Y2598" s="214"/>
      <c r="Z2598" s="214"/>
      <c r="AA2598" s="217"/>
      <c r="AB2598" s="217"/>
      <c r="AC2598" s="217"/>
      <c r="AD2598" s="213"/>
    </row>
    <row r="2599" spans="20:30" x14ac:dyDescent="0.2">
      <c r="T2599" s="212"/>
      <c r="U2599" s="213"/>
      <c r="V2599" s="213"/>
      <c r="W2599" s="213"/>
      <c r="X2599" s="214"/>
      <c r="Y2599" s="214"/>
      <c r="Z2599" s="214"/>
      <c r="AA2599" s="217"/>
      <c r="AB2599" s="217"/>
      <c r="AC2599" s="217"/>
      <c r="AD2599" s="213"/>
    </row>
    <row r="2600" spans="20:30" x14ac:dyDescent="0.2">
      <c r="T2600" s="212"/>
      <c r="U2600" s="213"/>
      <c r="V2600" s="213"/>
      <c r="W2600" s="213"/>
      <c r="X2600" s="214"/>
      <c r="Y2600" s="214"/>
      <c r="Z2600" s="214"/>
      <c r="AA2600" s="217"/>
      <c r="AB2600" s="217"/>
      <c r="AC2600" s="217"/>
      <c r="AD2600" s="213"/>
    </row>
    <row r="2601" spans="20:30" x14ac:dyDescent="0.2">
      <c r="T2601" s="212"/>
      <c r="U2601" s="213"/>
      <c r="V2601" s="213"/>
      <c r="W2601" s="213"/>
      <c r="X2601" s="214"/>
      <c r="Y2601" s="214"/>
      <c r="Z2601" s="214"/>
      <c r="AA2601" s="217"/>
      <c r="AB2601" s="217"/>
      <c r="AC2601" s="217"/>
      <c r="AD2601" s="213"/>
    </row>
    <row r="2602" spans="20:30" x14ac:dyDescent="0.2">
      <c r="T2602" s="212"/>
      <c r="U2602" s="213"/>
      <c r="V2602" s="213"/>
      <c r="W2602" s="213"/>
      <c r="X2602" s="214"/>
      <c r="Y2602" s="214"/>
      <c r="Z2602" s="214"/>
      <c r="AA2602" s="217"/>
      <c r="AB2602" s="217"/>
      <c r="AC2602" s="217"/>
      <c r="AD2602" s="213"/>
    </row>
    <row r="2603" spans="20:30" x14ac:dyDescent="0.2">
      <c r="T2603" s="212"/>
      <c r="U2603" s="213"/>
      <c r="V2603" s="213"/>
      <c r="W2603" s="213"/>
      <c r="X2603" s="214"/>
      <c r="Y2603" s="214"/>
      <c r="Z2603" s="214"/>
      <c r="AA2603" s="217"/>
      <c r="AB2603" s="217"/>
      <c r="AC2603" s="217"/>
      <c r="AD2603" s="213"/>
    </row>
    <row r="2604" spans="20:30" x14ac:dyDescent="0.2">
      <c r="T2604" s="212"/>
      <c r="U2604" s="213"/>
      <c r="V2604" s="213"/>
      <c r="W2604" s="213"/>
      <c r="X2604" s="214"/>
      <c r="Y2604" s="214"/>
      <c r="Z2604" s="214"/>
      <c r="AA2604" s="217"/>
      <c r="AB2604" s="217"/>
      <c r="AC2604" s="217"/>
      <c r="AD2604" s="213"/>
    </row>
    <row r="2605" spans="20:30" x14ac:dyDescent="0.2">
      <c r="T2605" s="212"/>
      <c r="U2605" s="213"/>
      <c r="V2605" s="213"/>
      <c r="W2605" s="213"/>
      <c r="X2605" s="214"/>
      <c r="Y2605" s="214"/>
      <c r="Z2605" s="214"/>
      <c r="AA2605" s="217"/>
      <c r="AB2605" s="217"/>
      <c r="AC2605" s="217"/>
      <c r="AD2605" s="213"/>
    </row>
    <row r="2606" spans="20:30" x14ac:dyDescent="0.2">
      <c r="T2606" s="212"/>
      <c r="U2606" s="213"/>
      <c r="V2606" s="213"/>
      <c r="W2606" s="213"/>
      <c r="X2606" s="214"/>
      <c r="Y2606" s="214"/>
      <c r="Z2606" s="214"/>
      <c r="AA2606" s="217"/>
      <c r="AB2606" s="217"/>
      <c r="AC2606" s="217"/>
      <c r="AD2606" s="213"/>
    </row>
    <row r="2607" spans="20:30" x14ac:dyDescent="0.2">
      <c r="T2607" s="212"/>
      <c r="U2607" s="213"/>
      <c r="V2607" s="213"/>
      <c r="W2607" s="213"/>
      <c r="X2607" s="214"/>
      <c r="Y2607" s="214"/>
      <c r="Z2607" s="214"/>
      <c r="AA2607" s="217"/>
      <c r="AB2607" s="217"/>
      <c r="AC2607" s="217"/>
      <c r="AD2607" s="213"/>
    </row>
    <row r="2608" spans="20:30" x14ac:dyDescent="0.2">
      <c r="T2608" s="212"/>
      <c r="U2608" s="213"/>
      <c r="V2608" s="213"/>
      <c r="W2608" s="213"/>
      <c r="X2608" s="214"/>
      <c r="Y2608" s="214"/>
      <c r="Z2608" s="214"/>
      <c r="AA2608" s="217"/>
      <c r="AB2608" s="217"/>
      <c r="AC2608" s="217"/>
      <c r="AD2608" s="213"/>
    </row>
    <row r="2609" spans="20:30" x14ac:dyDescent="0.2">
      <c r="T2609" s="212"/>
      <c r="U2609" s="213"/>
      <c r="V2609" s="213"/>
      <c r="W2609" s="213"/>
      <c r="X2609" s="214"/>
      <c r="Y2609" s="214"/>
      <c r="Z2609" s="214"/>
      <c r="AA2609" s="217"/>
      <c r="AB2609" s="217"/>
      <c r="AC2609" s="217"/>
      <c r="AD2609" s="213"/>
    </row>
    <row r="2610" spans="20:30" x14ac:dyDescent="0.2">
      <c r="T2610" s="212"/>
      <c r="U2610" s="213"/>
      <c r="V2610" s="213"/>
      <c r="W2610" s="213"/>
      <c r="X2610" s="214"/>
      <c r="Y2610" s="214"/>
      <c r="Z2610" s="214"/>
      <c r="AA2610" s="217"/>
      <c r="AB2610" s="217"/>
      <c r="AC2610" s="217"/>
      <c r="AD2610" s="213"/>
    </row>
    <row r="2611" spans="20:30" x14ac:dyDescent="0.2">
      <c r="T2611" s="212"/>
      <c r="U2611" s="213"/>
      <c r="V2611" s="213"/>
      <c r="W2611" s="213"/>
      <c r="X2611" s="214"/>
      <c r="Y2611" s="214"/>
      <c r="Z2611" s="214"/>
      <c r="AA2611" s="217"/>
      <c r="AB2611" s="217"/>
      <c r="AC2611" s="217"/>
      <c r="AD2611" s="213"/>
    </row>
    <row r="2612" spans="20:30" x14ac:dyDescent="0.2">
      <c r="T2612" s="212"/>
      <c r="U2612" s="213"/>
      <c r="V2612" s="213"/>
      <c r="W2612" s="213"/>
      <c r="X2612" s="214"/>
      <c r="Y2612" s="214"/>
      <c r="Z2612" s="214"/>
      <c r="AA2612" s="217"/>
      <c r="AB2612" s="217"/>
      <c r="AC2612" s="217"/>
      <c r="AD2612" s="213"/>
    </row>
    <row r="2613" spans="20:30" x14ac:dyDescent="0.2">
      <c r="T2613" s="212"/>
      <c r="U2613" s="213"/>
      <c r="V2613" s="213"/>
      <c r="W2613" s="213"/>
      <c r="X2613" s="214"/>
      <c r="Y2613" s="214"/>
      <c r="Z2613" s="214"/>
      <c r="AA2613" s="217"/>
      <c r="AB2613" s="217"/>
      <c r="AC2613" s="217"/>
      <c r="AD2613" s="213"/>
    </row>
    <row r="2614" spans="20:30" x14ac:dyDescent="0.2">
      <c r="T2614" s="212"/>
      <c r="U2614" s="213"/>
      <c r="V2614" s="213"/>
      <c r="W2614" s="213"/>
      <c r="X2614" s="214"/>
      <c r="Y2614" s="214"/>
      <c r="Z2614" s="214"/>
      <c r="AA2614" s="217"/>
      <c r="AB2614" s="217"/>
      <c r="AC2614" s="217"/>
      <c r="AD2614" s="213"/>
    </row>
    <row r="2615" spans="20:30" x14ac:dyDescent="0.2">
      <c r="T2615" s="212"/>
      <c r="U2615" s="213"/>
      <c r="V2615" s="213"/>
      <c r="W2615" s="213"/>
      <c r="X2615" s="214"/>
      <c r="Y2615" s="214"/>
      <c r="Z2615" s="214"/>
      <c r="AA2615" s="217"/>
      <c r="AB2615" s="217"/>
      <c r="AC2615" s="217"/>
      <c r="AD2615" s="213"/>
    </row>
    <row r="2616" spans="20:30" x14ac:dyDescent="0.2">
      <c r="T2616" s="212"/>
      <c r="U2616" s="213"/>
      <c r="V2616" s="213"/>
      <c r="W2616" s="213"/>
      <c r="X2616" s="214"/>
      <c r="Y2616" s="214"/>
      <c r="Z2616" s="214"/>
      <c r="AA2616" s="217"/>
      <c r="AB2616" s="217"/>
      <c r="AC2616" s="217"/>
      <c r="AD2616" s="213"/>
    </row>
    <row r="2617" spans="20:30" x14ac:dyDescent="0.2">
      <c r="T2617" s="212"/>
      <c r="U2617" s="213"/>
      <c r="V2617" s="213"/>
      <c r="W2617" s="213"/>
      <c r="X2617" s="214"/>
      <c r="Y2617" s="214"/>
      <c r="Z2617" s="214"/>
      <c r="AA2617" s="217"/>
      <c r="AB2617" s="217"/>
      <c r="AC2617" s="217"/>
      <c r="AD2617" s="213"/>
    </row>
    <row r="2618" spans="20:30" x14ac:dyDescent="0.2">
      <c r="T2618" s="212"/>
      <c r="U2618" s="213"/>
      <c r="V2618" s="213"/>
      <c r="W2618" s="213"/>
      <c r="X2618" s="214"/>
      <c r="Y2618" s="214"/>
      <c r="Z2618" s="214"/>
      <c r="AA2618" s="217"/>
      <c r="AB2618" s="217"/>
      <c r="AC2618" s="217"/>
      <c r="AD2618" s="213"/>
    </row>
    <row r="2619" spans="20:30" x14ac:dyDescent="0.2">
      <c r="T2619" s="212"/>
      <c r="U2619" s="213"/>
      <c r="V2619" s="213"/>
      <c r="W2619" s="213"/>
      <c r="X2619" s="214"/>
      <c r="Y2619" s="214"/>
      <c r="Z2619" s="214"/>
      <c r="AA2619" s="217"/>
      <c r="AB2619" s="217"/>
      <c r="AC2619" s="217"/>
      <c r="AD2619" s="213"/>
    </row>
    <row r="2620" spans="20:30" x14ac:dyDescent="0.2">
      <c r="T2620" s="212"/>
      <c r="U2620" s="213"/>
      <c r="V2620" s="213"/>
      <c r="W2620" s="213"/>
      <c r="X2620" s="214"/>
      <c r="Y2620" s="214"/>
      <c r="Z2620" s="214"/>
      <c r="AA2620" s="217"/>
      <c r="AB2620" s="217"/>
      <c r="AC2620" s="217"/>
      <c r="AD2620" s="213"/>
    </row>
    <row r="2621" spans="20:30" x14ac:dyDescent="0.2">
      <c r="T2621" s="212"/>
      <c r="U2621" s="213"/>
      <c r="V2621" s="213"/>
      <c r="W2621" s="213"/>
      <c r="X2621" s="214"/>
      <c r="Y2621" s="214"/>
      <c r="Z2621" s="214"/>
      <c r="AA2621" s="217"/>
      <c r="AB2621" s="217"/>
      <c r="AC2621" s="217"/>
      <c r="AD2621" s="213"/>
    </row>
    <row r="2622" spans="20:30" x14ac:dyDescent="0.2">
      <c r="T2622" s="212"/>
      <c r="U2622" s="213"/>
      <c r="V2622" s="213"/>
      <c r="W2622" s="213"/>
      <c r="X2622" s="214"/>
      <c r="Y2622" s="214"/>
      <c r="Z2622" s="214"/>
      <c r="AA2622" s="217"/>
      <c r="AB2622" s="217"/>
      <c r="AC2622" s="217"/>
      <c r="AD2622" s="213"/>
    </row>
    <row r="2623" spans="20:30" x14ac:dyDescent="0.2">
      <c r="T2623" s="212"/>
      <c r="U2623" s="213"/>
      <c r="V2623" s="213"/>
      <c r="W2623" s="213"/>
      <c r="X2623" s="214"/>
      <c r="Y2623" s="214"/>
      <c r="Z2623" s="214"/>
      <c r="AA2623" s="217"/>
      <c r="AB2623" s="217"/>
      <c r="AC2623" s="217"/>
      <c r="AD2623" s="213"/>
    </row>
    <row r="2624" spans="20:30" x14ac:dyDescent="0.2">
      <c r="T2624" s="212"/>
      <c r="U2624" s="213"/>
      <c r="V2624" s="213"/>
      <c r="W2624" s="213"/>
      <c r="X2624" s="214"/>
      <c r="Y2624" s="214"/>
      <c r="Z2624" s="214"/>
      <c r="AA2624" s="217"/>
      <c r="AB2624" s="217"/>
      <c r="AC2624" s="217"/>
      <c r="AD2624" s="213"/>
    </row>
    <row r="2625" spans="20:30" x14ac:dyDescent="0.2">
      <c r="T2625" s="212"/>
      <c r="U2625" s="213"/>
      <c r="V2625" s="213"/>
      <c r="W2625" s="213"/>
      <c r="X2625" s="214"/>
      <c r="Y2625" s="214"/>
      <c r="Z2625" s="214"/>
      <c r="AA2625" s="217"/>
      <c r="AB2625" s="217"/>
      <c r="AC2625" s="217"/>
      <c r="AD2625" s="213"/>
    </row>
    <row r="2626" spans="20:30" x14ac:dyDescent="0.2">
      <c r="T2626" s="212"/>
      <c r="U2626" s="213"/>
      <c r="V2626" s="213"/>
      <c r="W2626" s="213"/>
      <c r="X2626" s="214"/>
      <c r="Y2626" s="214"/>
      <c r="Z2626" s="214"/>
      <c r="AA2626" s="217"/>
      <c r="AB2626" s="217"/>
      <c r="AC2626" s="217"/>
      <c r="AD2626" s="213"/>
    </row>
    <row r="2627" spans="20:30" x14ac:dyDescent="0.2">
      <c r="T2627" s="212"/>
      <c r="U2627" s="213"/>
      <c r="V2627" s="213"/>
      <c r="W2627" s="213"/>
      <c r="X2627" s="214"/>
      <c r="Y2627" s="214"/>
      <c r="Z2627" s="214"/>
      <c r="AA2627" s="217"/>
      <c r="AB2627" s="217"/>
      <c r="AC2627" s="217"/>
      <c r="AD2627" s="213"/>
    </row>
    <row r="2628" spans="20:30" x14ac:dyDescent="0.2">
      <c r="T2628" s="212"/>
      <c r="U2628" s="213"/>
      <c r="V2628" s="213"/>
      <c r="W2628" s="213"/>
      <c r="X2628" s="214"/>
      <c r="Y2628" s="214"/>
      <c r="Z2628" s="214"/>
      <c r="AA2628" s="217"/>
      <c r="AB2628" s="217"/>
      <c r="AC2628" s="217"/>
      <c r="AD2628" s="213"/>
    </row>
    <row r="2629" spans="20:30" x14ac:dyDescent="0.2">
      <c r="T2629" s="212"/>
      <c r="U2629" s="213"/>
      <c r="V2629" s="213"/>
      <c r="W2629" s="213"/>
      <c r="X2629" s="214"/>
      <c r="Y2629" s="214"/>
      <c r="Z2629" s="214"/>
      <c r="AA2629" s="217"/>
      <c r="AB2629" s="217"/>
      <c r="AC2629" s="217"/>
      <c r="AD2629" s="213"/>
    </row>
    <row r="2630" spans="20:30" x14ac:dyDescent="0.2">
      <c r="T2630" s="212"/>
      <c r="U2630" s="213"/>
      <c r="V2630" s="213"/>
      <c r="W2630" s="213"/>
      <c r="X2630" s="214"/>
      <c r="Y2630" s="214"/>
      <c r="Z2630" s="214"/>
      <c r="AA2630" s="217"/>
      <c r="AB2630" s="217"/>
      <c r="AC2630" s="217"/>
      <c r="AD2630" s="213"/>
    </row>
    <row r="2631" spans="20:30" x14ac:dyDescent="0.2">
      <c r="T2631" s="212"/>
      <c r="U2631" s="213"/>
      <c r="V2631" s="213"/>
      <c r="W2631" s="213"/>
      <c r="X2631" s="214"/>
      <c r="Y2631" s="214"/>
      <c r="Z2631" s="214"/>
      <c r="AA2631" s="217"/>
      <c r="AB2631" s="217"/>
      <c r="AC2631" s="217"/>
      <c r="AD2631" s="213"/>
    </row>
    <row r="2632" spans="20:30" x14ac:dyDescent="0.2">
      <c r="T2632" s="212"/>
      <c r="U2632" s="213"/>
      <c r="V2632" s="213"/>
      <c r="W2632" s="213"/>
      <c r="X2632" s="214"/>
      <c r="Y2632" s="214"/>
      <c r="Z2632" s="214"/>
      <c r="AA2632" s="217"/>
      <c r="AB2632" s="217"/>
      <c r="AC2632" s="217"/>
      <c r="AD2632" s="213"/>
    </row>
    <row r="2633" spans="20:30" x14ac:dyDescent="0.2">
      <c r="T2633" s="212"/>
      <c r="U2633" s="213"/>
      <c r="V2633" s="213"/>
      <c r="W2633" s="213"/>
      <c r="X2633" s="214"/>
      <c r="Y2633" s="214"/>
      <c r="Z2633" s="214"/>
      <c r="AA2633" s="217"/>
      <c r="AB2633" s="217"/>
      <c r="AC2633" s="217"/>
      <c r="AD2633" s="213"/>
    </row>
    <row r="2634" spans="20:30" x14ac:dyDescent="0.2">
      <c r="T2634" s="212"/>
      <c r="U2634" s="213"/>
      <c r="V2634" s="213"/>
      <c r="W2634" s="213"/>
      <c r="X2634" s="214"/>
      <c r="Y2634" s="214"/>
      <c r="Z2634" s="214"/>
      <c r="AA2634" s="217"/>
      <c r="AB2634" s="217"/>
      <c r="AC2634" s="217"/>
      <c r="AD2634" s="213"/>
    </row>
    <row r="2635" spans="20:30" x14ac:dyDescent="0.2">
      <c r="T2635" s="212"/>
      <c r="U2635" s="213"/>
      <c r="V2635" s="213"/>
      <c r="W2635" s="213"/>
      <c r="X2635" s="214"/>
      <c r="Y2635" s="214"/>
      <c r="Z2635" s="214"/>
      <c r="AA2635" s="217"/>
      <c r="AB2635" s="217"/>
      <c r="AC2635" s="217"/>
      <c r="AD2635" s="213"/>
    </row>
    <row r="2636" spans="20:30" x14ac:dyDescent="0.2">
      <c r="T2636" s="212"/>
      <c r="U2636" s="213"/>
      <c r="V2636" s="213"/>
      <c r="W2636" s="213"/>
      <c r="X2636" s="214"/>
      <c r="Y2636" s="214"/>
      <c r="Z2636" s="214"/>
      <c r="AA2636" s="217"/>
      <c r="AB2636" s="217"/>
      <c r="AC2636" s="217"/>
      <c r="AD2636" s="213"/>
    </row>
    <row r="2637" spans="20:30" x14ac:dyDescent="0.2">
      <c r="T2637" s="212"/>
      <c r="U2637" s="213"/>
      <c r="V2637" s="213"/>
      <c r="W2637" s="213"/>
      <c r="X2637" s="214"/>
      <c r="Y2637" s="214"/>
      <c r="Z2637" s="214"/>
      <c r="AA2637" s="217"/>
      <c r="AB2637" s="217"/>
      <c r="AC2637" s="217"/>
      <c r="AD2637" s="213"/>
    </row>
    <row r="2638" spans="20:30" x14ac:dyDescent="0.2">
      <c r="T2638" s="212"/>
      <c r="U2638" s="213"/>
      <c r="V2638" s="213"/>
      <c r="W2638" s="213"/>
      <c r="X2638" s="214"/>
      <c r="Y2638" s="214"/>
      <c r="Z2638" s="214"/>
      <c r="AA2638" s="217"/>
      <c r="AB2638" s="217"/>
      <c r="AC2638" s="217"/>
      <c r="AD2638" s="213"/>
    </row>
    <row r="2639" spans="20:30" x14ac:dyDescent="0.2">
      <c r="T2639" s="212"/>
      <c r="U2639" s="213"/>
      <c r="V2639" s="213"/>
      <c r="W2639" s="213"/>
      <c r="X2639" s="214"/>
      <c r="Y2639" s="214"/>
      <c r="Z2639" s="214"/>
      <c r="AA2639" s="217"/>
      <c r="AB2639" s="217"/>
      <c r="AC2639" s="217"/>
      <c r="AD2639" s="213"/>
    </row>
    <row r="2640" spans="20:30" x14ac:dyDescent="0.2">
      <c r="T2640" s="212"/>
      <c r="U2640" s="213"/>
      <c r="V2640" s="213"/>
      <c r="W2640" s="213"/>
      <c r="X2640" s="214"/>
      <c r="Y2640" s="214"/>
      <c r="Z2640" s="214"/>
      <c r="AA2640" s="217"/>
      <c r="AB2640" s="217"/>
      <c r="AC2640" s="217"/>
      <c r="AD2640" s="213"/>
    </row>
    <row r="2641" spans="20:30" x14ac:dyDescent="0.2">
      <c r="T2641" s="212"/>
      <c r="U2641" s="213"/>
      <c r="V2641" s="213"/>
      <c r="W2641" s="213"/>
      <c r="X2641" s="214"/>
      <c r="Y2641" s="214"/>
      <c r="Z2641" s="214"/>
      <c r="AA2641" s="217"/>
      <c r="AB2641" s="217"/>
      <c r="AC2641" s="217"/>
      <c r="AD2641" s="213"/>
    </row>
    <row r="2642" spans="20:30" x14ac:dyDescent="0.2">
      <c r="T2642" s="212"/>
      <c r="U2642" s="213"/>
      <c r="V2642" s="213"/>
      <c r="W2642" s="213"/>
      <c r="X2642" s="214"/>
      <c r="Y2642" s="214"/>
      <c r="Z2642" s="214"/>
      <c r="AA2642" s="217"/>
      <c r="AB2642" s="217"/>
      <c r="AC2642" s="217"/>
      <c r="AD2642" s="213"/>
    </row>
    <row r="2643" spans="20:30" x14ac:dyDescent="0.2">
      <c r="T2643" s="212"/>
      <c r="U2643" s="213"/>
      <c r="V2643" s="213"/>
      <c r="W2643" s="213"/>
      <c r="X2643" s="214"/>
      <c r="Y2643" s="214"/>
      <c r="Z2643" s="214"/>
      <c r="AA2643" s="217"/>
      <c r="AB2643" s="217"/>
      <c r="AC2643" s="217"/>
      <c r="AD2643" s="213"/>
    </row>
    <row r="2644" spans="20:30" x14ac:dyDescent="0.2">
      <c r="T2644" s="212"/>
      <c r="U2644" s="213"/>
      <c r="V2644" s="213"/>
      <c r="W2644" s="213"/>
      <c r="X2644" s="214"/>
      <c r="Y2644" s="214"/>
      <c r="Z2644" s="214"/>
      <c r="AA2644" s="217"/>
      <c r="AB2644" s="217"/>
      <c r="AC2644" s="217"/>
      <c r="AD2644" s="213"/>
    </row>
    <row r="2645" spans="20:30" x14ac:dyDescent="0.2">
      <c r="T2645" s="212"/>
      <c r="U2645" s="213"/>
      <c r="V2645" s="213"/>
      <c r="W2645" s="213"/>
      <c r="X2645" s="214"/>
      <c r="Y2645" s="214"/>
      <c r="Z2645" s="214"/>
      <c r="AA2645" s="217"/>
      <c r="AB2645" s="217"/>
      <c r="AC2645" s="217"/>
      <c r="AD2645" s="213"/>
    </row>
    <row r="2646" spans="20:30" x14ac:dyDescent="0.2">
      <c r="T2646" s="212"/>
      <c r="U2646" s="213"/>
      <c r="V2646" s="213"/>
      <c r="W2646" s="213"/>
      <c r="X2646" s="214"/>
      <c r="Y2646" s="214"/>
      <c r="Z2646" s="214"/>
      <c r="AA2646" s="217"/>
      <c r="AB2646" s="217"/>
      <c r="AC2646" s="217"/>
      <c r="AD2646" s="213"/>
    </row>
    <row r="2647" spans="20:30" x14ac:dyDescent="0.2">
      <c r="T2647" s="212"/>
      <c r="U2647" s="213"/>
      <c r="V2647" s="213"/>
      <c r="W2647" s="213"/>
      <c r="X2647" s="214"/>
      <c r="Y2647" s="214"/>
      <c r="Z2647" s="214"/>
      <c r="AA2647" s="217"/>
      <c r="AB2647" s="217"/>
      <c r="AC2647" s="217"/>
      <c r="AD2647" s="213"/>
    </row>
    <row r="2648" spans="20:30" x14ac:dyDescent="0.2">
      <c r="T2648" s="212"/>
      <c r="U2648" s="213"/>
      <c r="V2648" s="213"/>
      <c r="W2648" s="213"/>
      <c r="X2648" s="214"/>
      <c r="Y2648" s="214"/>
      <c r="Z2648" s="214"/>
      <c r="AA2648" s="217"/>
      <c r="AB2648" s="217"/>
      <c r="AC2648" s="217"/>
      <c r="AD2648" s="213"/>
    </row>
    <row r="2649" spans="20:30" x14ac:dyDescent="0.2">
      <c r="T2649" s="212"/>
      <c r="U2649" s="213"/>
      <c r="V2649" s="213"/>
      <c r="W2649" s="213"/>
      <c r="X2649" s="214"/>
      <c r="Y2649" s="214"/>
      <c r="Z2649" s="214"/>
      <c r="AA2649" s="217"/>
      <c r="AB2649" s="217"/>
      <c r="AC2649" s="217"/>
      <c r="AD2649" s="213"/>
    </row>
    <row r="2650" spans="20:30" x14ac:dyDescent="0.2">
      <c r="T2650" s="212"/>
      <c r="U2650" s="213"/>
      <c r="V2650" s="213"/>
      <c r="W2650" s="213"/>
      <c r="X2650" s="214"/>
      <c r="Y2650" s="214"/>
      <c r="Z2650" s="214"/>
      <c r="AA2650" s="217"/>
      <c r="AB2650" s="217"/>
      <c r="AC2650" s="217"/>
      <c r="AD2650" s="213"/>
    </row>
    <row r="2651" spans="20:30" x14ac:dyDescent="0.2">
      <c r="T2651" s="212"/>
      <c r="U2651" s="213"/>
      <c r="V2651" s="213"/>
      <c r="W2651" s="213"/>
      <c r="X2651" s="214"/>
      <c r="Y2651" s="214"/>
      <c r="Z2651" s="214"/>
      <c r="AA2651" s="217"/>
      <c r="AB2651" s="217"/>
      <c r="AC2651" s="217"/>
      <c r="AD2651" s="213"/>
    </row>
    <row r="2652" spans="20:30" x14ac:dyDescent="0.2">
      <c r="T2652" s="212"/>
      <c r="U2652" s="213"/>
      <c r="V2652" s="213"/>
      <c r="W2652" s="213"/>
      <c r="X2652" s="214"/>
      <c r="Y2652" s="214"/>
      <c r="Z2652" s="214"/>
      <c r="AA2652" s="217"/>
      <c r="AB2652" s="217"/>
      <c r="AC2652" s="217"/>
      <c r="AD2652" s="213"/>
    </row>
    <row r="2653" spans="20:30" x14ac:dyDescent="0.2">
      <c r="T2653" s="212"/>
      <c r="U2653" s="213"/>
      <c r="V2653" s="213"/>
      <c r="W2653" s="213"/>
      <c r="X2653" s="214"/>
      <c r="Y2653" s="214"/>
      <c r="Z2653" s="214"/>
      <c r="AA2653" s="217"/>
      <c r="AB2653" s="217"/>
      <c r="AC2653" s="217"/>
      <c r="AD2653" s="213"/>
    </row>
    <row r="2654" spans="20:30" x14ac:dyDescent="0.2">
      <c r="T2654" s="212"/>
      <c r="U2654" s="213"/>
      <c r="V2654" s="213"/>
      <c r="W2654" s="213"/>
      <c r="X2654" s="214"/>
      <c r="Y2654" s="214"/>
      <c r="Z2654" s="214"/>
      <c r="AA2654" s="217"/>
      <c r="AB2654" s="217"/>
      <c r="AC2654" s="217"/>
      <c r="AD2654" s="213"/>
    </row>
    <row r="2655" spans="20:30" x14ac:dyDescent="0.2">
      <c r="T2655" s="212"/>
      <c r="U2655" s="213"/>
      <c r="V2655" s="213"/>
      <c r="W2655" s="213"/>
      <c r="X2655" s="214"/>
      <c r="Y2655" s="214"/>
      <c r="Z2655" s="214"/>
      <c r="AA2655" s="217"/>
      <c r="AB2655" s="217"/>
      <c r="AC2655" s="217"/>
      <c r="AD2655" s="213"/>
    </row>
    <row r="2656" spans="20:30" x14ac:dyDescent="0.2">
      <c r="T2656" s="212"/>
      <c r="U2656" s="213"/>
      <c r="V2656" s="213"/>
      <c r="W2656" s="213"/>
      <c r="X2656" s="214"/>
      <c r="Y2656" s="214"/>
      <c r="Z2656" s="214"/>
      <c r="AA2656" s="217"/>
      <c r="AB2656" s="217"/>
      <c r="AC2656" s="217"/>
      <c r="AD2656" s="213"/>
    </row>
    <row r="2657" spans="20:30" x14ac:dyDescent="0.2">
      <c r="T2657" s="212"/>
      <c r="U2657" s="213"/>
      <c r="V2657" s="213"/>
      <c r="W2657" s="213"/>
      <c r="X2657" s="214"/>
      <c r="Y2657" s="214"/>
      <c r="Z2657" s="214"/>
      <c r="AA2657" s="217"/>
      <c r="AB2657" s="217"/>
      <c r="AC2657" s="217"/>
      <c r="AD2657" s="213"/>
    </row>
    <row r="2658" spans="20:30" x14ac:dyDescent="0.2">
      <c r="T2658" s="212"/>
      <c r="U2658" s="213"/>
      <c r="V2658" s="213"/>
      <c r="W2658" s="213"/>
      <c r="X2658" s="214"/>
      <c r="Y2658" s="214"/>
      <c r="Z2658" s="214"/>
      <c r="AA2658" s="217"/>
      <c r="AB2658" s="217"/>
      <c r="AC2658" s="217"/>
      <c r="AD2658" s="213"/>
    </row>
    <row r="2659" spans="20:30" x14ac:dyDescent="0.2">
      <c r="T2659" s="212"/>
      <c r="U2659" s="213"/>
      <c r="V2659" s="213"/>
      <c r="W2659" s="213"/>
      <c r="X2659" s="214"/>
      <c r="Y2659" s="214"/>
      <c r="Z2659" s="214"/>
      <c r="AA2659" s="217"/>
      <c r="AB2659" s="217"/>
      <c r="AC2659" s="217"/>
      <c r="AD2659" s="213"/>
    </row>
    <row r="2660" spans="20:30" x14ac:dyDescent="0.2">
      <c r="T2660" s="212"/>
      <c r="U2660" s="213"/>
      <c r="V2660" s="213"/>
      <c r="W2660" s="213"/>
      <c r="X2660" s="214"/>
      <c r="Y2660" s="214"/>
      <c r="Z2660" s="214"/>
      <c r="AA2660" s="217"/>
      <c r="AB2660" s="217"/>
      <c r="AC2660" s="217"/>
      <c r="AD2660" s="213"/>
    </row>
    <row r="2661" spans="20:30" x14ac:dyDescent="0.2">
      <c r="T2661" s="212"/>
      <c r="U2661" s="213"/>
      <c r="V2661" s="213"/>
      <c r="W2661" s="213"/>
      <c r="X2661" s="214"/>
      <c r="Y2661" s="214"/>
      <c r="Z2661" s="214"/>
      <c r="AA2661" s="217"/>
      <c r="AB2661" s="217"/>
      <c r="AC2661" s="217"/>
      <c r="AD2661" s="213"/>
    </row>
    <row r="2662" spans="20:30" x14ac:dyDescent="0.2">
      <c r="T2662" s="212"/>
      <c r="U2662" s="213"/>
      <c r="V2662" s="213"/>
      <c r="W2662" s="213"/>
      <c r="X2662" s="214"/>
      <c r="Y2662" s="214"/>
      <c r="Z2662" s="214"/>
      <c r="AA2662" s="217"/>
      <c r="AB2662" s="217"/>
      <c r="AC2662" s="217"/>
      <c r="AD2662" s="213"/>
    </row>
    <row r="2663" spans="20:30" x14ac:dyDescent="0.2">
      <c r="T2663" s="212"/>
      <c r="U2663" s="213"/>
      <c r="V2663" s="213"/>
      <c r="W2663" s="213"/>
      <c r="X2663" s="214"/>
      <c r="Y2663" s="214"/>
      <c r="Z2663" s="214"/>
      <c r="AA2663" s="217"/>
      <c r="AB2663" s="217"/>
      <c r="AC2663" s="217"/>
      <c r="AD2663" s="213"/>
    </row>
    <row r="2664" spans="20:30" x14ac:dyDescent="0.2">
      <c r="T2664" s="212"/>
      <c r="U2664" s="213"/>
      <c r="V2664" s="213"/>
      <c r="W2664" s="213"/>
      <c r="X2664" s="214"/>
      <c r="Y2664" s="214"/>
      <c r="Z2664" s="214"/>
      <c r="AA2664" s="217"/>
      <c r="AB2664" s="217"/>
      <c r="AC2664" s="217"/>
      <c r="AD2664" s="213"/>
    </row>
    <row r="2665" spans="20:30" x14ac:dyDescent="0.2">
      <c r="T2665" s="212"/>
      <c r="U2665" s="213"/>
      <c r="V2665" s="213"/>
      <c r="W2665" s="213"/>
      <c r="X2665" s="214"/>
      <c r="Y2665" s="214"/>
      <c r="Z2665" s="214"/>
      <c r="AA2665" s="217"/>
      <c r="AB2665" s="217"/>
      <c r="AC2665" s="217"/>
      <c r="AD2665" s="213"/>
    </row>
    <row r="2666" spans="20:30" x14ac:dyDescent="0.2">
      <c r="T2666" s="212"/>
      <c r="U2666" s="213"/>
      <c r="V2666" s="213"/>
      <c r="W2666" s="213"/>
      <c r="X2666" s="214"/>
      <c r="Y2666" s="214"/>
      <c r="Z2666" s="214"/>
      <c r="AA2666" s="217"/>
      <c r="AB2666" s="217"/>
      <c r="AC2666" s="217"/>
      <c r="AD2666" s="213"/>
    </row>
    <row r="2667" spans="20:30" x14ac:dyDescent="0.2">
      <c r="T2667" s="212"/>
      <c r="U2667" s="213"/>
      <c r="V2667" s="213"/>
      <c r="W2667" s="213"/>
      <c r="X2667" s="214"/>
      <c r="Y2667" s="214"/>
      <c r="Z2667" s="214"/>
      <c r="AA2667" s="217"/>
      <c r="AB2667" s="217"/>
      <c r="AC2667" s="217"/>
      <c r="AD2667" s="213"/>
    </row>
    <row r="2668" spans="20:30" x14ac:dyDescent="0.2">
      <c r="T2668" s="212"/>
      <c r="U2668" s="213"/>
      <c r="V2668" s="213"/>
      <c r="W2668" s="213"/>
      <c r="X2668" s="214"/>
      <c r="Y2668" s="214"/>
      <c r="Z2668" s="214"/>
      <c r="AA2668" s="217"/>
      <c r="AB2668" s="217"/>
      <c r="AC2668" s="217"/>
      <c r="AD2668" s="213"/>
    </row>
    <row r="2669" spans="20:30" x14ac:dyDescent="0.2">
      <c r="T2669" s="212"/>
      <c r="U2669" s="213"/>
      <c r="V2669" s="213"/>
      <c r="W2669" s="213"/>
      <c r="X2669" s="214"/>
      <c r="Y2669" s="214"/>
      <c r="Z2669" s="214"/>
      <c r="AA2669" s="217"/>
      <c r="AB2669" s="217"/>
      <c r="AC2669" s="217"/>
      <c r="AD2669" s="213"/>
    </row>
    <row r="2670" spans="20:30" x14ac:dyDescent="0.2">
      <c r="T2670" s="212"/>
      <c r="U2670" s="213"/>
      <c r="V2670" s="213"/>
      <c r="W2670" s="213"/>
      <c r="X2670" s="214"/>
      <c r="Y2670" s="214"/>
      <c r="Z2670" s="214"/>
      <c r="AA2670" s="217"/>
      <c r="AB2670" s="217"/>
      <c r="AC2670" s="217"/>
      <c r="AD2670" s="213"/>
    </row>
    <row r="2671" spans="20:30" x14ac:dyDescent="0.2">
      <c r="T2671" s="212"/>
      <c r="U2671" s="213"/>
      <c r="V2671" s="213"/>
      <c r="W2671" s="213"/>
      <c r="X2671" s="214"/>
      <c r="Y2671" s="214"/>
      <c r="Z2671" s="214"/>
      <c r="AA2671" s="217"/>
      <c r="AB2671" s="217"/>
      <c r="AC2671" s="217"/>
      <c r="AD2671" s="213"/>
    </row>
    <row r="2672" spans="20:30" x14ac:dyDescent="0.2">
      <c r="T2672" s="212"/>
      <c r="U2672" s="213"/>
      <c r="V2672" s="213"/>
      <c r="W2672" s="213"/>
      <c r="X2672" s="214"/>
      <c r="Y2672" s="214"/>
      <c r="Z2672" s="214"/>
      <c r="AA2672" s="217"/>
      <c r="AB2672" s="217"/>
      <c r="AC2672" s="217"/>
      <c r="AD2672" s="213"/>
    </row>
    <row r="2673" spans="20:30" x14ac:dyDescent="0.2">
      <c r="T2673" s="212"/>
      <c r="U2673" s="213"/>
      <c r="V2673" s="213"/>
      <c r="W2673" s="213"/>
      <c r="X2673" s="214"/>
      <c r="Y2673" s="214"/>
      <c r="Z2673" s="214"/>
      <c r="AA2673" s="217"/>
      <c r="AB2673" s="217"/>
      <c r="AC2673" s="217"/>
      <c r="AD2673" s="213"/>
    </row>
    <row r="2674" spans="20:30" x14ac:dyDescent="0.2">
      <c r="T2674" s="212"/>
      <c r="U2674" s="213"/>
      <c r="V2674" s="213"/>
      <c r="W2674" s="213"/>
      <c r="X2674" s="214"/>
      <c r="Y2674" s="214"/>
      <c r="Z2674" s="214"/>
      <c r="AA2674" s="217"/>
      <c r="AB2674" s="217"/>
      <c r="AC2674" s="217"/>
      <c r="AD2674" s="213"/>
    </row>
    <row r="2675" spans="20:30" x14ac:dyDescent="0.2">
      <c r="T2675" s="212"/>
      <c r="U2675" s="213"/>
      <c r="V2675" s="213"/>
      <c r="W2675" s="213"/>
      <c r="X2675" s="214"/>
      <c r="Y2675" s="214"/>
      <c r="Z2675" s="214"/>
      <c r="AA2675" s="217"/>
      <c r="AB2675" s="217"/>
      <c r="AC2675" s="217"/>
      <c r="AD2675" s="213"/>
    </row>
    <row r="2676" spans="20:30" x14ac:dyDescent="0.2">
      <c r="T2676" s="212"/>
      <c r="U2676" s="213"/>
      <c r="V2676" s="213"/>
      <c r="W2676" s="213"/>
      <c r="X2676" s="214"/>
      <c r="Y2676" s="214"/>
      <c r="Z2676" s="214"/>
      <c r="AA2676" s="217"/>
      <c r="AB2676" s="217"/>
      <c r="AC2676" s="217"/>
      <c r="AD2676" s="213"/>
    </row>
    <row r="2677" spans="20:30" x14ac:dyDescent="0.2">
      <c r="T2677" s="212"/>
      <c r="U2677" s="213"/>
      <c r="V2677" s="213"/>
      <c r="W2677" s="213"/>
      <c r="X2677" s="214"/>
      <c r="Y2677" s="214"/>
      <c r="Z2677" s="214"/>
      <c r="AA2677" s="217"/>
      <c r="AB2677" s="217"/>
      <c r="AC2677" s="217"/>
      <c r="AD2677" s="213"/>
    </row>
    <row r="2678" spans="20:30" x14ac:dyDescent="0.2">
      <c r="T2678" s="212"/>
      <c r="U2678" s="213"/>
      <c r="V2678" s="213"/>
      <c r="W2678" s="213"/>
      <c r="X2678" s="214"/>
      <c r="Y2678" s="214"/>
      <c r="Z2678" s="214"/>
      <c r="AA2678" s="217"/>
      <c r="AB2678" s="217"/>
      <c r="AC2678" s="217"/>
      <c r="AD2678" s="213"/>
    </row>
    <row r="2679" spans="20:30" x14ac:dyDescent="0.2">
      <c r="T2679" s="212"/>
      <c r="U2679" s="213"/>
      <c r="V2679" s="213"/>
      <c r="W2679" s="213"/>
      <c r="X2679" s="214"/>
      <c r="Y2679" s="214"/>
      <c r="Z2679" s="214"/>
      <c r="AA2679" s="217"/>
      <c r="AB2679" s="217"/>
      <c r="AC2679" s="217"/>
      <c r="AD2679" s="213"/>
    </row>
    <row r="2680" spans="20:30" x14ac:dyDescent="0.2">
      <c r="T2680" s="212"/>
      <c r="U2680" s="213"/>
      <c r="V2680" s="213"/>
      <c r="W2680" s="213"/>
      <c r="X2680" s="214"/>
      <c r="Y2680" s="214"/>
      <c r="Z2680" s="214"/>
      <c r="AA2680" s="217"/>
      <c r="AB2680" s="217"/>
      <c r="AC2680" s="217"/>
      <c r="AD2680" s="213"/>
    </row>
    <row r="2681" spans="20:30" x14ac:dyDescent="0.2">
      <c r="T2681" s="212"/>
      <c r="U2681" s="213"/>
      <c r="V2681" s="213"/>
      <c r="W2681" s="213"/>
      <c r="X2681" s="214"/>
      <c r="Y2681" s="214"/>
      <c r="Z2681" s="214"/>
      <c r="AA2681" s="217"/>
      <c r="AB2681" s="217"/>
      <c r="AC2681" s="217"/>
      <c r="AD2681" s="213"/>
    </row>
    <row r="2682" spans="20:30" x14ac:dyDescent="0.2">
      <c r="T2682" s="212"/>
      <c r="U2682" s="213"/>
      <c r="V2682" s="213"/>
      <c r="W2682" s="213"/>
      <c r="X2682" s="214"/>
      <c r="Y2682" s="214"/>
      <c r="Z2682" s="214"/>
      <c r="AA2682" s="217"/>
      <c r="AB2682" s="217"/>
      <c r="AC2682" s="217"/>
      <c r="AD2682" s="213"/>
    </row>
    <row r="2683" spans="20:30" x14ac:dyDescent="0.2">
      <c r="T2683" s="212"/>
      <c r="U2683" s="213"/>
      <c r="V2683" s="213"/>
      <c r="W2683" s="213"/>
      <c r="X2683" s="214"/>
      <c r="Y2683" s="214"/>
      <c r="Z2683" s="214"/>
      <c r="AA2683" s="217"/>
      <c r="AB2683" s="217"/>
      <c r="AC2683" s="217"/>
      <c r="AD2683" s="213"/>
    </row>
    <row r="2684" spans="20:30" x14ac:dyDescent="0.2">
      <c r="T2684" s="212"/>
      <c r="U2684" s="213"/>
      <c r="V2684" s="213"/>
      <c r="W2684" s="213"/>
      <c r="X2684" s="214"/>
      <c r="Y2684" s="214"/>
      <c r="Z2684" s="214"/>
      <c r="AA2684" s="217"/>
      <c r="AB2684" s="217"/>
      <c r="AC2684" s="217"/>
      <c r="AD2684" s="213"/>
    </row>
    <row r="2685" spans="20:30" x14ac:dyDescent="0.2">
      <c r="T2685" s="212"/>
      <c r="U2685" s="213"/>
      <c r="V2685" s="213"/>
      <c r="W2685" s="213"/>
      <c r="X2685" s="214"/>
      <c r="Y2685" s="214"/>
      <c r="Z2685" s="214"/>
      <c r="AA2685" s="217"/>
      <c r="AB2685" s="217"/>
      <c r="AC2685" s="217"/>
      <c r="AD2685" s="213"/>
    </row>
    <row r="2686" spans="20:30" x14ac:dyDescent="0.2">
      <c r="T2686" s="212"/>
      <c r="U2686" s="213"/>
      <c r="V2686" s="213"/>
      <c r="W2686" s="213"/>
      <c r="X2686" s="214"/>
      <c r="Y2686" s="214"/>
      <c r="Z2686" s="214"/>
      <c r="AA2686" s="217"/>
      <c r="AB2686" s="217"/>
      <c r="AC2686" s="217"/>
      <c r="AD2686" s="213"/>
    </row>
    <row r="2687" spans="20:30" x14ac:dyDescent="0.2">
      <c r="T2687" s="212"/>
      <c r="U2687" s="213"/>
      <c r="V2687" s="213"/>
      <c r="W2687" s="213"/>
      <c r="X2687" s="214"/>
      <c r="Y2687" s="214"/>
      <c r="Z2687" s="214"/>
      <c r="AA2687" s="217"/>
      <c r="AB2687" s="217"/>
      <c r="AC2687" s="217"/>
      <c r="AD2687" s="213"/>
    </row>
    <row r="2688" spans="20:30" x14ac:dyDescent="0.2">
      <c r="T2688" s="212"/>
      <c r="U2688" s="213"/>
      <c r="V2688" s="213"/>
      <c r="W2688" s="213"/>
      <c r="X2688" s="214"/>
      <c r="Y2688" s="214"/>
      <c r="Z2688" s="214"/>
      <c r="AA2688" s="217"/>
      <c r="AB2688" s="217"/>
      <c r="AC2688" s="217"/>
      <c r="AD2688" s="213"/>
    </row>
    <row r="2689" spans="20:30" x14ac:dyDescent="0.2">
      <c r="T2689" s="212"/>
      <c r="U2689" s="213"/>
      <c r="V2689" s="213"/>
      <c r="W2689" s="213"/>
      <c r="X2689" s="214"/>
      <c r="Y2689" s="214"/>
      <c r="Z2689" s="214"/>
      <c r="AA2689" s="217"/>
      <c r="AB2689" s="217"/>
      <c r="AC2689" s="217"/>
      <c r="AD2689" s="213"/>
    </row>
    <row r="2690" spans="20:30" x14ac:dyDescent="0.2">
      <c r="T2690" s="212"/>
      <c r="U2690" s="213"/>
      <c r="V2690" s="213"/>
      <c r="W2690" s="213"/>
      <c r="X2690" s="214"/>
      <c r="Y2690" s="214"/>
      <c r="Z2690" s="214"/>
      <c r="AA2690" s="217"/>
      <c r="AB2690" s="217"/>
      <c r="AC2690" s="217"/>
      <c r="AD2690" s="213"/>
    </row>
    <row r="2691" spans="20:30" x14ac:dyDescent="0.2">
      <c r="T2691" s="212"/>
      <c r="U2691" s="213"/>
      <c r="V2691" s="213"/>
      <c r="W2691" s="213"/>
      <c r="X2691" s="214"/>
      <c r="Y2691" s="214"/>
      <c r="Z2691" s="214"/>
      <c r="AA2691" s="217"/>
      <c r="AB2691" s="217"/>
      <c r="AC2691" s="217"/>
      <c r="AD2691" s="213"/>
    </row>
    <row r="2692" spans="20:30" x14ac:dyDescent="0.2">
      <c r="T2692" s="212"/>
      <c r="U2692" s="213"/>
      <c r="V2692" s="213"/>
      <c r="W2692" s="213"/>
      <c r="X2692" s="214"/>
      <c r="Y2692" s="214"/>
      <c r="Z2692" s="214"/>
      <c r="AA2692" s="217"/>
      <c r="AB2692" s="217"/>
      <c r="AC2692" s="217"/>
      <c r="AD2692" s="213"/>
    </row>
    <row r="2693" spans="20:30" x14ac:dyDescent="0.2">
      <c r="T2693" s="212"/>
      <c r="U2693" s="213"/>
      <c r="V2693" s="213"/>
      <c r="W2693" s="213"/>
      <c r="X2693" s="214"/>
      <c r="Y2693" s="214"/>
      <c r="Z2693" s="214"/>
      <c r="AA2693" s="217"/>
      <c r="AB2693" s="217"/>
      <c r="AC2693" s="217"/>
      <c r="AD2693" s="213"/>
    </row>
    <row r="2694" spans="20:30" x14ac:dyDescent="0.2">
      <c r="T2694" s="212"/>
      <c r="U2694" s="213"/>
      <c r="V2694" s="213"/>
      <c r="W2694" s="213"/>
      <c r="X2694" s="214"/>
      <c r="Y2694" s="214"/>
      <c r="Z2694" s="214"/>
      <c r="AA2694" s="217"/>
      <c r="AB2694" s="217"/>
      <c r="AC2694" s="217"/>
      <c r="AD2694" s="213"/>
    </row>
    <row r="2695" spans="20:30" x14ac:dyDescent="0.2">
      <c r="T2695" s="212"/>
      <c r="U2695" s="213"/>
      <c r="V2695" s="213"/>
      <c r="W2695" s="213"/>
      <c r="X2695" s="214"/>
      <c r="Y2695" s="214"/>
      <c r="Z2695" s="214"/>
      <c r="AA2695" s="217"/>
      <c r="AB2695" s="217"/>
      <c r="AC2695" s="217"/>
      <c r="AD2695" s="213"/>
    </row>
    <row r="2696" spans="20:30" x14ac:dyDescent="0.2">
      <c r="T2696" s="212"/>
      <c r="U2696" s="213"/>
      <c r="V2696" s="213"/>
      <c r="W2696" s="213"/>
      <c r="X2696" s="214"/>
      <c r="Y2696" s="214"/>
      <c r="Z2696" s="214"/>
      <c r="AA2696" s="217"/>
      <c r="AB2696" s="217"/>
      <c r="AC2696" s="217"/>
      <c r="AD2696" s="213"/>
    </row>
    <row r="2697" spans="20:30" x14ac:dyDescent="0.2">
      <c r="T2697" s="212"/>
      <c r="U2697" s="213"/>
      <c r="V2697" s="213"/>
      <c r="W2697" s="213"/>
      <c r="X2697" s="214"/>
      <c r="Y2697" s="214"/>
      <c r="Z2697" s="214"/>
      <c r="AA2697" s="217"/>
      <c r="AB2697" s="217"/>
      <c r="AC2697" s="217"/>
      <c r="AD2697" s="213"/>
    </row>
    <row r="2698" spans="20:30" x14ac:dyDescent="0.2">
      <c r="T2698" s="212"/>
      <c r="U2698" s="213"/>
      <c r="V2698" s="213"/>
      <c r="W2698" s="213"/>
      <c r="X2698" s="214"/>
      <c r="Y2698" s="214"/>
      <c r="Z2698" s="214"/>
      <c r="AA2698" s="217"/>
      <c r="AB2698" s="217"/>
      <c r="AC2698" s="217"/>
      <c r="AD2698" s="213"/>
    </row>
    <row r="2699" spans="20:30" x14ac:dyDescent="0.2">
      <c r="T2699" s="212"/>
      <c r="U2699" s="213"/>
      <c r="V2699" s="213"/>
      <c r="W2699" s="213"/>
      <c r="X2699" s="214"/>
      <c r="Y2699" s="214"/>
      <c r="Z2699" s="214"/>
      <c r="AA2699" s="217"/>
      <c r="AB2699" s="217"/>
      <c r="AC2699" s="217"/>
      <c r="AD2699" s="213"/>
    </row>
    <row r="2700" spans="20:30" x14ac:dyDescent="0.2">
      <c r="T2700" s="212"/>
      <c r="U2700" s="213"/>
      <c r="V2700" s="213"/>
      <c r="W2700" s="213"/>
      <c r="X2700" s="214"/>
      <c r="Y2700" s="214"/>
      <c r="Z2700" s="214"/>
      <c r="AA2700" s="217"/>
      <c r="AB2700" s="217"/>
      <c r="AC2700" s="217"/>
      <c r="AD2700" s="213"/>
    </row>
    <row r="2701" spans="20:30" x14ac:dyDescent="0.2">
      <c r="T2701" s="212"/>
      <c r="U2701" s="213"/>
      <c r="V2701" s="213"/>
      <c r="W2701" s="213"/>
      <c r="X2701" s="214"/>
      <c r="Y2701" s="214"/>
      <c r="Z2701" s="214"/>
      <c r="AA2701" s="217"/>
      <c r="AB2701" s="217"/>
      <c r="AC2701" s="217"/>
      <c r="AD2701" s="213"/>
    </row>
    <row r="2702" spans="20:30" x14ac:dyDescent="0.2">
      <c r="T2702" s="212"/>
      <c r="U2702" s="213"/>
      <c r="V2702" s="213"/>
      <c r="W2702" s="213"/>
      <c r="X2702" s="214"/>
      <c r="Y2702" s="214"/>
      <c r="Z2702" s="214"/>
      <c r="AA2702" s="217"/>
      <c r="AB2702" s="217"/>
      <c r="AC2702" s="217"/>
      <c r="AD2702" s="213"/>
    </row>
    <row r="2703" spans="20:30" x14ac:dyDescent="0.2">
      <c r="T2703" s="212"/>
      <c r="U2703" s="213"/>
      <c r="V2703" s="213"/>
      <c r="W2703" s="213"/>
      <c r="X2703" s="214"/>
      <c r="Y2703" s="214"/>
      <c r="Z2703" s="214"/>
      <c r="AA2703" s="217"/>
      <c r="AB2703" s="217"/>
      <c r="AC2703" s="217"/>
      <c r="AD2703" s="213"/>
    </row>
    <row r="2704" spans="20:30" x14ac:dyDescent="0.2">
      <c r="T2704" s="212"/>
      <c r="U2704" s="213"/>
      <c r="V2704" s="213"/>
      <c r="W2704" s="213"/>
      <c r="X2704" s="214"/>
      <c r="Y2704" s="214"/>
      <c r="Z2704" s="214"/>
      <c r="AA2704" s="217"/>
      <c r="AB2704" s="217"/>
      <c r="AC2704" s="217"/>
      <c r="AD2704" s="213"/>
    </row>
    <row r="2705" spans="20:30" x14ac:dyDescent="0.2">
      <c r="T2705" s="212"/>
      <c r="U2705" s="213"/>
      <c r="V2705" s="213"/>
      <c r="W2705" s="213"/>
      <c r="X2705" s="214"/>
      <c r="Y2705" s="214"/>
      <c r="Z2705" s="214"/>
      <c r="AA2705" s="217"/>
      <c r="AB2705" s="217"/>
      <c r="AC2705" s="217"/>
      <c r="AD2705" s="213"/>
    </row>
    <row r="2706" spans="20:30" x14ac:dyDescent="0.2">
      <c r="T2706" s="212"/>
      <c r="U2706" s="213"/>
      <c r="V2706" s="213"/>
      <c r="W2706" s="213"/>
      <c r="X2706" s="214"/>
      <c r="Y2706" s="214"/>
      <c r="Z2706" s="214"/>
      <c r="AA2706" s="217"/>
      <c r="AB2706" s="217"/>
      <c r="AC2706" s="217"/>
      <c r="AD2706" s="213"/>
    </row>
    <row r="2707" spans="20:30" x14ac:dyDescent="0.2">
      <c r="T2707" s="212"/>
      <c r="U2707" s="213"/>
      <c r="V2707" s="213"/>
      <c r="W2707" s="213"/>
      <c r="X2707" s="214"/>
      <c r="Y2707" s="214"/>
      <c r="Z2707" s="214"/>
      <c r="AA2707" s="217"/>
      <c r="AB2707" s="217"/>
      <c r="AC2707" s="217"/>
      <c r="AD2707" s="213"/>
    </row>
    <row r="2708" spans="20:30" x14ac:dyDescent="0.2">
      <c r="T2708" s="212"/>
      <c r="U2708" s="213"/>
      <c r="V2708" s="213"/>
      <c r="W2708" s="213"/>
      <c r="X2708" s="214"/>
      <c r="Y2708" s="214"/>
      <c r="Z2708" s="214"/>
      <c r="AA2708" s="217"/>
      <c r="AB2708" s="217"/>
      <c r="AC2708" s="217"/>
      <c r="AD2708" s="213"/>
    </row>
    <row r="2709" spans="20:30" x14ac:dyDescent="0.2">
      <c r="T2709" s="212"/>
      <c r="U2709" s="213"/>
      <c r="V2709" s="213"/>
      <c r="W2709" s="213"/>
      <c r="X2709" s="214"/>
      <c r="Y2709" s="214"/>
      <c r="Z2709" s="214"/>
      <c r="AA2709" s="217"/>
      <c r="AB2709" s="217"/>
      <c r="AC2709" s="217"/>
      <c r="AD2709" s="213"/>
    </row>
    <row r="2710" spans="20:30" x14ac:dyDescent="0.2">
      <c r="T2710" s="212"/>
      <c r="U2710" s="213"/>
      <c r="V2710" s="213"/>
      <c r="W2710" s="213"/>
      <c r="X2710" s="214"/>
      <c r="Y2710" s="214"/>
      <c r="Z2710" s="214"/>
      <c r="AA2710" s="217"/>
      <c r="AB2710" s="217"/>
      <c r="AC2710" s="217"/>
      <c r="AD2710" s="213"/>
    </row>
    <row r="2711" spans="20:30" x14ac:dyDescent="0.2">
      <c r="T2711" s="212"/>
      <c r="U2711" s="213"/>
      <c r="V2711" s="213"/>
      <c r="W2711" s="213"/>
      <c r="X2711" s="214"/>
      <c r="Y2711" s="214"/>
      <c r="Z2711" s="214"/>
      <c r="AA2711" s="217"/>
      <c r="AB2711" s="217"/>
      <c r="AC2711" s="217"/>
      <c r="AD2711" s="213"/>
    </row>
    <row r="2712" spans="20:30" x14ac:dyDescent="0.2">
      <c r="T2712" s="212"/>
      <c r="U2712" s="213"/>
      <c r="V2712" s="213"/>
      <c r="W2712" s="213"/>
      <c r="X2712" s="214"/>
      <c r="Y2712" s="214"/>
      <c r="Z2712" s="214"/>
      <c r="AA2712" s="217"/>
      <c r="AB2712" s="217"/>
      <c r="AC2712" s="217"/>
      <c r="AD2712" s="213"/>
    </row>
    <row r="2713" spans="20:30" x14ac:dyDescent="0.2">
      <c r="T2713" s="212"/>
      <c r="U2713" s="213"/>
      <c r="V2713" s="213"/>
      <c r="W2713" s="213"/>
      <c r="X2713" s="214"/>
      <c r="Y2713" s="214"/>
      <c r="Z2713" s="214"/>
      <c r="AA2713" s="217"/>
      <c r="AB2713" s="217"/>
      <c r="AC2713" s="217"/>
      <c r="AD2713" s="213"/>
    </row>
    <row r="2714" spans="20:30" x14ac:dyDescent="0.2">
      <c r="T2714" s="212"/>
      <c r="U2714" s="213"/>
      <c r="V2714" s="213"/>
      <c r="W2714" s="213"/>
      <c r="X2714" s="214"/>
      <c r="Y2714" s="214"/>
      <c r="Z2714" s="214"/>
      <c r="AA2714" s="217"/>
      <c r="AB2714" s="217"/>
      <c r="AC2714" s="217"/>
      <c r="AD2714" s="213"/>
    </row>
    <row r="2715" spans="20:30" x14ac:dyDescent="0.2">
      <c r="T2715" s="212"/>
      <c r="U2715" s="213"/>
      <c r="V2715" s="213"/>
      <c r="W2715" s="213"/>
      <c r="X2715" s="214"/>
      <c r="Y2715" s="214"/>
      <c r="Z2715" s="214"/>
      <c r="AA2715" s="217"/>
      <c r="AB2715" s="217"/>
      <c r="AC2715" s="217"/>
      <c r="AD2715" s="213"/>
    </row>
    <row r="2716" spans="20:30" x14ac:dyDescent="0.2">
      <c r="T2716" s="212"/>
      <c r="U2716" s="213"/>
      <c r="V2716" s="213"/>
      <c r="W2716" s="213"/>
      <c r="X2716" s="214"/>
      <c r="Y2716" s="214"/>
      <c r="Z2716" s="214"/>
      <c r="AA2716" s="217"/>
      <c r="AB2716" s="217"/>
      <c r="AC2716" s="217"/>
      <c r="AD2716" s="213"/>
    </row>
    <row r="2717" spans="20:30" x14ac:dyDescent="0.2">
      <c r="T2717" s="212"/>
      <c r="U2717" s="213"/>
      <c r="V2717" s="213"/>
      <c r="W2717" s="213"/>
      <c r="X2717" s="214"/>
      <c r="Y2717" s="214"/>
      <c r="Z2717" s="214"/>
      <c r="AA2717" s="217"/>
      <c r="AB2717" s="217"/>
      <c r="AC2717" s="217"/>
      <c r="AD2717" s="213"/>
    </row>
    <row r="2718" spans="20:30" x14ac:dyDescent="0.2">
      <c r="T2718" s="212"/>
      <c r="U2718" s="213"/>
      <c r="V2718" s="213"/>
      <c r="W2718" s="213"/>
      <c r="X2718" s="214"/>
      <c r="Y2718" s="214"/>
      <c r="Z2718" s="214"/>
      <c r="AA2718" s="217"/>
      <c r="AB2718" s="217"/>
      <c r="AC2718" s="217"/>
      <c r="AD2718" s="213"/>
    </row>
    <row r="2719" spans="20:30" x14ac:dyDescent="0.2">
      <c r="T2719" s="212"/>
      <c r="U2719" s="213"/>
      <c r="V2719" s="213"/>
      <c r="W2719" s="213"/>
      <c r="X2719" s="214"/>
      <c r="Y2719" s="214"/>
      <c r="Z2719" s="214"/>
      <c r="AA2719" s="217"/>
      <c r="AB2719" s="217"/>
      <c r="AC2719" s="217"/>
      <c r="AD2719" s="213"/>
    </row>
    <row r="2720" spans="20:30" x14ac:dyDescent="0.2">
      <c r="T2720" s="212"/>
      <c r="U2720" s="213"/>
      <c r="V2720" s="213"/>
      <c r="W2720" s="213"/>
      <c r="X2720" s="214"/>
      <c r="Y2720" s="214"/>
      <c r="Z2720" s="214"/>
      <c r="AA2720" s="217"/>
      <c r="AB2720" s="217"/>
      <c r="AC2720" s="217"/>
      <c r="AD2720" s="213"/>
    </row>
    <row r="2721" spans="20:30" x14ac:dyDescent="0.2">
      <c r="T2721" s="212"/>
      <c r="U2721" s="213"/>
      <c r="V2721" s="213"/>
      <c r="W2721" s="213"/>
      <c r="X2721" s="214"/>
      <c r="Y2721" s="214"/>
      <c r="Z2721" s="214"/>
      <c r="AA2721" s="217"/>
      <c r="AB2721" s="217"/>
      <c r="AC2721" s="217"/>
      <c r="AD2721" s="213"/>
    </row>
    <row r="2722" spans="20:30" x14ac:dyDescent="0.2">
      <c r="T2722" s="212"/>
      <c r="U2722" s="213"/>
      <c r="V2722" s="213"/>
      <c r="W2722" s="213"/>
      <c r="X2722" s="214"/>
      <c r="Y2722" s="214"/>
      <c r="Z2722" s="214"/>
      <c r="AA2722" s="217"/>
      <c r="AB2722" s="217"/>
      <c r="AC2722" s="217"/>
      <c r="AD2722" s="213"/>
    </row>
    <row r="2723" spans="20:30" x14ac:dyDescent="0.2">
      <c r="T2723" s="212"/>
      <c r="U2723" s="213"/>
      <c r="V2723" s="213"/>
      <c r="W2723" s="213"/>
      <c r="X2723" s="214"/>
      <c r="Y2723" s="214"/>
      <c r="Z2723" s="214"/>
      <c r="AA2723" s="217"/>
      <c r="AB2723" s="217"/>
      <c r="AC2723" s="217"/>
      <c r="AD2723" s="213"/>
    </row>
    <row r="2724" spans="20:30" x14ac:dyDescent="0.2">
      <c r="T2724" s="212"/>
      <c r="U2724" s="213"/>
      <c r="V2724" s="213"/>
      <c r="W2724" s="213"/>
      <c r="X2724" s="214"/>
      <c r="Y2724" s="214"/>
      <c r="Z2724" s="214"/>
      <c r="AA2724" s="217"/>
      <c r="AB2724" s="217"/>
      <c r="AC2724" s="217"/>
      <c r="AD2724" s="213"/>
    </row>
    <row r="2725" spans="20:30" x14ac:dyDescent="0.2">
      <c r="T2725" s="212"/>
      <c r="U2725" s="213"/>
      <c r="V2725" s="213"/>
      <c r="W2725" s="213"/>
      <c r="X2725" s="214"/>
      <c r="Y2725" s="214"/>
      <c r="Z2725" s="214"/>
      <c r="AA2725" s="217"/>
      <c r="AB2725" s="217"/>
      <c r="AC2725" s="217"/>
      <c r="AD2725" s="213"/>
    </row>
    <row r="2726" spans="20:30" x14ac:dyDescent="0.2">
      <c r="T2726" s="212"/>
      <c r="U2726" s="213"/>
      <c r="V2726" s="213"/>
      <c r="W2726" s="213"/>
      <c r="X2726" s="214"/>
      <c r="Y2726" s="214"/>
      <c r="Z2726" s="214"/>
      <c r="AA2726" s="217"/>
      <c r="AB2726" s="217"/>
      <c r="AC2726" s="217"/>
      <c r="AD2726" s="213"/>
    </row>
    <row r="2727" spans="20:30" x14ac:dyDescent="0.2">
      <c r="T2727" s="212"/>
      <c r="U2727" s="213"/>
      <c r="V2727" s="213"/>
      <c r="W2727" s="213"/>
      <c r="X2727" s="214"/>
      <c r="Y2727" s="214"/>
      <c r="Z2727" s="214"/>
      <c r="AA2727" s="217"/>
      <c r="AB2727" s="217"/>
      <c r="AC2727" s="217"/>
      <c r="AD2727" s="213"/>
    </row>
    <row r="2728" spans="20:30" x14ac:dyDescent="0.2">
      <c r="T2728" s="212"/>
      <c r="U2728" s="213"/>
      <c r="V2728" s="213"/>
      <c r="W2728" s="213"/>
      <c r="X2728" s="214"/>
      <c r="Y2728" s="214"/>
      <c r="Z2728" s="214"/>
      <c r="AA2728" s="217"/>
      <c r="AB2728" s="217"/>
      <c r="AC2728" s="217"/>
      <c r="AD2728" s="213"/>
    </row>
    <row r="2729" spans="20:30" x14ac:dyDescent="0.2">
      <c r="T2729" s="212"/>
      <c r="U2729" s="213"/>
      <c r="V2729" s="213"/>
      <c r="W2729" s="213"/>
      <c r="X2729" s="214"/>
      <c r="Y2729" s="214"/>
      <c r="Z2729" s="214"/>
      <c r="AA2729" s="217"/>
      <c r="AB2729" s="217"/>
      <c r="AC2729" s="217"/>
      <c r="AD2729" s="213"/>
    </row>
    <row r="2730" spans="20:30" x14ac:dyDescent="0.2">
      <c r="T2730" s="212"/>
      <c r="U2730" s="213"/>
      <c r="V2730" s="213"/>
      <c r="W2730" s="213"/>
      <c r="X2730" s="214"/>
      <c r="Y2730" s="214"/>
      <c r="Z2730" s="214"/>
      <c r="AA2730" s="217"/>
      <c r="AB2730" s="217"/>
      <c r="AC2730" s="217"/>
      <c r="AD2730" s="213"/>
    </row>
    <row r="2731" spans="20:30" x14ac:dyDescent="0.2">
      <c r="T2731" s="212"/>
      <c r="U2731" s="213"/>
      <c r="V2731" s="213"/>
      <c r="W2731" s="213"/>
      <c r="X2731" s="214"/>
      <c r="Y2731" s="214"/>
      <c r="Z2731" s="214"/>
      <c r="AA2731" s="217"/>
      <c r="AB2731" s="217"/>
      <c r="AC2731" s="217"/>
      <c r="AD2731" s="213"/>
    </row>
    <row r="2732" spans="20:30" x14ac:dyDescent="0.2">
      <c r="T2732" s="212"/>
      <c r="U2732" s="213"/>
      <c r="V2732" s="213"/>
      <c r="W2732" s="213"/>
      <c r="X2732" s="214"/>
      <c r="Y2732" s="214"/>
      <c r="Z2732" s="214"/>
      <c r="AA2732" s="217"/>
      <c r="AB2732" s="217"/>
      <c r="AC2732" s="217"/>
      <c r="AD2732" s="213"/>
    </row>
    <row r="2733" spans="20:30" x14ac:dyDescent="0.2">
      <c r="T2733" s="212"/>
      <c r="U2733" s="213"/>
      <c r="V2733" s="213"/>
      <c r="W2733" s="213"/>
      <c r="X2733" s="214"/>
      <c r="Y2733" s="214"/>
      <c r="Z2733" s="214"/>
      <c r="AA2733" s="217"/>
      <c r="AB2733" s="217"/>
      <c r="AC2733" s="217"/>
      <c r="AD2733" s="213"/>
    </row>
    <row r="2734" spans="20:30" x14ac:dyDescent="0.2">
      <c r="T2734" s="212"/>
      <c r="U2734" s="213"/>
      <c r="V2734" s="213"/>
      <c r="W2734" s="213"/>
      <c r="X2734" s="214"/>
      <c r="Y2734" s="214"/>
      <c r="Z2734" s="214"/>
      <c r="AA2734" s="217"/>
      <c r="AB2734" s="217"/>
      <c r="AC2734" s="217"/>
      <c r="AD2734" s="213"/>
    </row>
    <row r="2735" spans="20:30" x14ac:dyDescent="0.2">
      <c r="T2735" s="212"/>
      <c r="U2735" s="213"/>
      <c r="V2735" s="213"/>
      <c r="W2735" s="213"/>
      <c r="X2735" s="214"/>
      <c r="Y2735" s="214"/>
      <c r="Z2735" s="214"/>
      <c r="AA2735" s="217"/>
      <c r="AB2735" s="217"/>
      <c r="AC2735" s="217"/>
      <c r="AD2735" s="213"/>
    </row>
    <row r="2736" spans="20:30" x14ac:dyDescent="0.2">
      <c r="T2736" s="212"/>
      <c r="U2736" s="213"/>
      <c r="V2736" s="213"/>
      <c r="W2736" s="213"/>
      <c r="X2736" s="214"/>
      <c r="Y2736" s="214"/>
      <c r="Z2736" s="214"/>
      <c r="AA2736" s="217"/>
      <c r="AB2736" s="217"/>
      <c r="AC2736" s="217"/>
      <c r="AD2736" s="213"/>
    </row>
    <row r="2737" spans="20:30" x14ac:dyDescent="0.2">
      <c r="T2737" s="212"/>
      <c r="U2737" s="213"/>
      <c r="V2737" s="213"/>
      <c r="W2737" s="213"/>
      <c r="X2737" s="214"/>
      <c r="Y2737" s="214"/>
      <c r="Z2737" s="214"/>
      <c r="AA2737" s="217"/>
      <c r="AB2737" s="217"/>
      <c r="AC2737" s="217"/>
      <c r="AD2737" s="213"/>
    </row>
    <row r="2738" spans="20:30" x14ac:dyDescent="0.2">
      <c r="T2738" s="212"/>
      <c r="U2738" s="213"/>
      <c r="V2738" s="213"/>
      <c r="W2738" s="213"/>
      <c r="X2738" s="214"/>
      <c r="Y2738" s="214"/>
      <c r="Z2738" s="214"/>
      <c r="AA2738" s="217"/>
      <c r="AB2738" s="217"/>
      <c r="AC2738" s="217"/>
      <c r="AD2738" s="213"/>
    </row>
    <row r="2739" spans="20:30" x14ac:dyDescent="0.2">
      <c r="T2739" s="212"/>
      <c r="U2739" s="213"/>
      <c r="V2739" s="213"/>
      <c r="W2739" s="213"/>
      <c r="X2739" s="214"/>
      <c r="Y2739" s="214"/>
      <c r="Z2739" s="214"/>
      <c r="AA2739" s="217"/>
      <c r="AB2739" s="217"/>
      <c r="AC2739" s="217"/>
      <c r="AD2739" s="213"/>
    </row>
    <row r="2740" spans="20:30" x14ac:dyDescent="0.2">
      <c r="T2740" s="212"/>
      <c r="U2740" s="213"/>
      <c r="V2740" s="213"/>
      <c r="W2740" s="213"/>
      <c r="X2740" s="214"/>
      <c r="Y2740" s="214"/>
      <c r="Z2740" s="214"/>
      <c r="AA2740" s="217"/>
      <c r="AB2740" s="217"/>
      <c r="AC2740" s="217"/>
      <c r="AD2740" s="213"/>
    </row>
    <row r="2741" spans="20:30" x14ac:dyDescent="0.2">
      <c r="T2741" s="212"/>
      <c r="U2741" s="213"/>
      <c r="V2741" s="213"/>
      <c r="W2741" s="213"/>
      <c r="X2741" s="214"/>
      <c r="Y2741" s="214"/>
      <c r="Z2741" s="214"/>
      <c r="AA2741" s="217"/>
      <c r="AB2741" s="217"/>
      <c r="AC2741" s="217"/>
      <c r="AD2741" s="213"/>
    </row>
    <row r="2742" spans="20:30" x14ac:dyDescent="0.2">
      <c r="T2742" s="212"/>
      <c r="U2742" s="213"/>
      <c r="V2742" s="213"/>
      <c r="W2742" s="213"/>
      <c r="X2742" s="214"/>
      <c r="Y2742" s="214"/>
      <c r="Z2742" s="214"/>
      <c r="AA2742" s="217"/>
      <c r="AB2742" s="217"/>
      <c r="AC2742" s="217"/>
      <c r="AD2742" s="213"/>
    </row>
    <row r="2743" spans="20:30" x14ac:dyDescent="0.2">
      <c r="T2743" s="212"/>
      <c r="U2743" s="213"/>
      <c r="V2743" s="213"/>
      <c r="W2743" s="213"/>
      <c r="X2743" s="214"/>
      <c r="Y2743" s="214"/>
      <c r="Z2743" s="214"/>
      <c r="AA2743" s="217"/>
      <c r="AB2743" s="217"/>
      <c r="AC2743" s="217"/>
      <c r="AD2743" s="213"/>
    </row>
    <row r="2744" spans="20:30" x14ac:dyDescent="0.2">
      <c r="T2744" s="212"/>
      <c r="U2744" s="213"/>
      <c r="V2744" s="213"/>
      <c r="W2744" s="213"/>
      <c r="X2744" s="214"/>
      <c r="Y2744" s="214"/>
      <c r="Z2744" s="214"/>
      <c r="AA2744" s="217"/>
      <c r="AB2744" s="217"/>
      <c r="AC2744" s="217"/>
      <c r="AD2744" s="213"/>
    </row>
    <row r="2745" spans="20:30" x14ac:dyDescent="0.2">
      <c r="T2745" s="212"/>
      <c r="U2745" s="213"/>
      <c r="V2745" s="213"/>
      <c r="W2745" s="213"/>
      <c r="X2745" s="214"/>
      <c r="Y2745" s="214"/>
      <c r="Z2745" s="214"/>
      <c r="AA2745" s="217"/>
      <c r="AB2745" s="217"/>
      <c r="AC2745" s="217"/>
      <c r="AD2745" s="213"/>
    </row>
    <row r="2746" spans="20:30" x14ac:dyDescent="0.2">
      <c r="T2746" s="212"/>
      <c r="U2746" s="213"/>
      <c r="V2746" s="213"/>
      <c r="W2746" s="213"/>
      <c r="X2746" s="214"/>
      <c r="Y2746" s="214"/>
      <c r="Z2746" s="214"/>
      <c r="AA2746" s="217"/>
      <c r="AB2746" s="217"/>
      <c r="AC2746" s="217"/>
      <c r="AD2746" s="213"/>
    </row>
    <row r="2747" spans="20:30" x14ac:dyDescent="0.2">
      <c r="T2747" s="212"/>
      <c r="U2747" s="213"/>
      <c r="V2747" s="213"/>
      <c r="W2747" s="213"/>
      <c r="X2747" s="214"/>
      <c r="Y2747" s="214"/>
      <c r="Z2747" s="214"/>
      <c r="AA2747" s="217"/>
      <c r="AB2747" s="217"/>
      <c r="AC2747" s="217"/>
      <c r="AD2747" s="213"/>
    </row>
    <row r="2748" spans="20:30" x14ac:dyDescent="0.2">
      <c r="T2748" s="212"/>
      <c r="U2748" s="213"/>
      <c r="V2748" s="213"/>
      <c r="W2748" s="213"/>
      <c r="X2748" s="214"/>
      <c r="Y2748" s="214"/>
      <c r="Z2748" s="214"/>
      <c r="AA2748" s="217"/>
      <c r="AB2748" s="217"/>
      <c r="AC2748" s="217"/>
      <c r="AD2748" s="213"/>
    </row>
    <row r="2749" spans="20:30" x14ac:dyDescent="0.2">
      <c r="T2749" s="212"/>
      <c r="U2749" s="213"/>
      <c r="V2749" s="213"/>
      <c r="W2749" s="213"/>
      <c r="X2749" s="214"/>
      <c r="Y2749" s="214"/>
      <c r="Z2749" s="214"/>
      <c r="AA2749" s="217"/>
      <c r="AB2749" s="217"/>
      <c r="AC2749" s="217"/>
      <c r="AD2749" s="213"/>
    </row>
    <row r="2750" spans="20:30" x14ac:dyDescent="0.2">
      <c r="T2750" s="212"/>
      <c r="U2750" s="213"/>
      <c r="V2750" s="213"/>
      <c r="W2750" s="213"/>
      <c r="X2750" s="214"/>
      <c r="Y2750" s="214"/>
      <c r="Z2750" s="214"/>
      <c r="AA2750" s="217"/>
      <c r="AB2750" s="217"/>
      <c r="AC2750" s="217"/>
      <c r="AD2750" s="213"/>
    </row>
    <row r="2751" spans="20:30" x14ac:dyDescent="0.2">
      <c r="T2751" s="212"/>
      <c r="U2751" s="213"/>
      <c r="V2751" s="213"/>
      <c r="W2751" s="213"/>
      <c r="X2751" s="214"/>
      <c r="Y2751" s="214"/>
      <c r="Z2751" s="214"/>
      <c r="AA2751" s="217"/>
      <c r="AB2751" s="217"/>
      <c r="AC2751" s="217"/>
      <c r="AD2751" s="213"/>
    </row>
    <row r="2752" spans="20:30" x14ac:dyDescent="0.2">
      <c r="T2752" s="212"/>
      <c r="U2752" s="213"/>
      <c r="V2752" s="213"/>
      <c r="W2752" s="213"/>
      <c r="X2752" s="214"/>
      <c r="Y2752" s="214"/>
      <c r="Z2752" s="214"/>
      <c r="AA2752" s="217"/>
      <c r="AB2752" s="217"/>
      <c r="AC2752" s="217"/>
      <c r="AD2752" s="213"/>
    </row>
    <row r="2753" spans="20:30" x14ac:dyDescent="0.2">
      <c r="T2753" s="212"/>
      <c r="U2753" s="213"/>
      <c r="V2753" s="213"/>
      <c r="W2753" s="213"/>
      <c r="X2753" s="214"/>
      <c r="Y2753" s="214"/>
      <c r="Z2753" s="214"/>
      <c r="AA2753" s="217"/>
      <c r="AB2753" s="217"/>
      <c r="AC2753" s="217"/>
      <c r="AD2753" s="213"/>
    </row>
    <row r="2754" spans="20:30" x14ac:dyDescent="0.2">
      <c r="T2754" s="212"/>
      <c r="U2754" s="213"/>
      <c r="V2754" s="213"/>
      <c r="W2754" s="213"/>
      <c r="X2754" s="214"/>
      <c r="Y2754" s="214"/>
      <c r="Z2754" s="214"/>
      <c r="AA2754" s="217"/>
      <c r="AB2754" s="217"/>
      <c r="AC2754" s="217"/>
      <c r="AD2754" s="213"/>
    </row>
    <row r="2755" spans="20:30" x14ac:dyDescent="0.2">
      <c r="T2755" s="212"/>
      <c r="U2755" s="213"/>
      <c r="V2755" s="213"/>
      <c r="W2755" s="213"/>
      <c r="X2755" s="214"/>
      <c r="Y2755" s="214"/>
      <c r="Z2755" s="214"/>
      <c r="AA2755" s="217"/>
      <c r="AB2755" s="217"/>
      <c r="AC2755" s="217"/>
      <c r="AD2755" s="213"/>
    </row>
    <row r="2756" spans="20:30" x14ac:dyDescent="0.2">
      <c r="T2756" s="212"/>
      <c r="U2756" s="213"/>
      <c r="V2756" s="213"/>
      <c r="W2756" s="213"/>
      <c r="X2756" s="214"/>
      <c r="Y2756" s="214"/>
      <c r="Z2756" s="214"/>
      <c r="AA2756" s="217"/>
      <c r="AB2756" s="217"/>
      <c r="AC2756" s="217"/>
      <c r="AD2756" s="213"/>
    </row>
    <row r="2757" spans="20:30" x14ac:dyDescent="0.2">
      <c r="T2757" s="212"/>
      <c r="U2757" s="213"/>
      <c r="V2757" s="213"/>
      <c r="W2757" s="213"/>
      <c r="X2757" s="214"/>
      <c r="Y2757" s="214"/>
      <c r="Z2757" s="214"/>
      <c r="AA2757" s="217"/>
      <c r="AB2757" s="217"/>
      <c r="AC2757" s="217"/>
      <c r="AD2757" s="213"/>
    </row>
    <row r="2758" spans="20:30" x14ac:dyDescent="0.2">
      <c r="T2758" s="212"/>
      <c r="U2758" s="213"/>
      <c r="V2758" s="213"/>
      <c r="W2758" s="213"/>
      <c r="X2758" s="214"/>
      <c r="Y2758" s="214"/>
      <c r="Z2758" s="214"/>
      <c r="AA2758" s="217"/>
      <c r="AB2758" s="217"/>
      <c r="AC2758" s="217"/>
      <c r="AD2758" s="213"/>
    </row>
    <row r="2759" spans="20:30" x14ac:dyDescent="0.2">
      <c r="T2759" s="212"/>
      <c r="U2759" s="213"/>
      <c r="V2759" s="213"/>
      <c r="W2759" s="213"/>
      <c r="X2759" s="214"/>
      <c r="Y2759" s="214"/>
      <c r="Z2759" s="214"/>
      <c r="AA2759" s="217"/>
      <c r="AB2759" s="217"/>
      <c r="AC2759" s="217"/>
      <c r="AD2759" s="213"/>
    </row>
    <row r="2760" spans="20:30" x14ac:dyDescent="0.2">
      <c r="T2760" s="212"/>
      <c r="U2760" s="213"/>
      <c r="V2760" s="213"/>
      <c r="W2760" s="213"/>
      <c r="X2760" s="214"/>
      <c r="Y2760" s="214"/>
      <c r="Z2760" s="214"/>
      <c r="AA2760" s="217"/>
      <c r="AB2760" s="217"/>
      <c r="AC2760" s="217"/>
      <c r="AD2760" s="213"/>
    </row>
    <row r="2761" spans="20:30" x14ac:dyDescent="0.2">
      <c r="T2761" s="212"/>
      <c r="U2761" s="213"/>
      <c r="V2761" s="213"/>
      <c r="W2761" s="213"/>
      <c r="X2761" s="214"/>
      <c r="Y2761" s="214"/>
      <c r="Z2761" s="214"/>
      <c r="AA2761" s="217"/>
      <c r="AB2761" s="217"/>
      <c r="AC2761" s="217"/>
      <c r="AD2761" s="213"/>
    </row>
    <row r="2762" spans="20:30" x14ac:dyDescent="0.2">
      <c r="T2762" s="212"/>
      <c r="U2762" s="213"/>
      <c r="V2762" s="213"/>
      <c r="W2762" s="213"/>
      <c r="X2762" s="214"/>
      <c r="Y2762" s="214"/>
      <c r="Z2762" s="214"/>
      <c r="AA2762" s="217"/>
      <c r="AB2762" s="217"/>
      <c r="AC2762" s="217"/>
      <c r="AD2762" s="213"/>
    </row>
    <row r="2763" spans="20:30" x14ac:dyDescent="0.2">
      <c r="T2763" s="212"/>
      <c r="U2763" s="213"/>
      <c r="V2763" s="213"/>
      <c r="W2763" s="213"/>
      <c r="X2763" s="214"/>
      <c r="Y2763" s="214"/>
      <c r="Z2763" s="214"/>
      <c r="AA2763" s="217"/>
      <c r="AB2763" s="217"/>
      <c r="AC2763" s="217"/>
      <c r="AD2763" s="213"/>
    </row>
    <row r="2764" spans="20:30" x14ac:dyDescent="0.2">
      <c r="T2764" s="212"/>
      <c r="U2764" s="213"/>
      <c r="V2764" s="213"/>
      <c r="W2764" s="213"/>
      <c r="X2764" s="214"/>
      <c r="Y2764" s="214"/>
      <c r="Z2764" s="214"/>
      <c r="AA2764" s="217"/>
      <c r="AB2764" s="217"/>
      <c r="AC2764" s="217"/>
      <c r="AD2764" s="213"/>
    </row>
    <row r="2765" spans="20:30" x14ac:dyDescent="0.2">
      <c r="T2765" s="212"/>
      <c r="U2765" s="213"/>
      <c r="V2765" s="213"/>
      <c r="W2765" s="213"/>
      <c r="X2765" s="214"/>
      <c r="Y2765" s="214"/>
      <c r="Z2765" s="214"/>
      <c r="AA2765" s="217"/>
      <c r="AB2765" s="217"/>
      <c r="AC2765" s="217"/>
      <c r="AD2765" s="213"/>
    </row>
    <row r="2766" spans="20:30" x14ac:dyDescent="0.2">
      <c r="T2766" s="212"/>
      <c r="U2766" s="213"/>
      <c r="V2766" s="213"/>
      <c r="W2766" s="213"/>
      <c r="X2766" s="214"/>
      <c r="Y2766" s="214"/>
      <c r="Z2766" s="214"/>
      <c r="AA2766" s="217"/>
      <c r="AB2766" s="217"/>
      <c r="AC2766" s="217"/>
      <c r="AD2766" s="213"/>
    </row>
    <row r="2767" spans="20:30" x14ac:dyDescent="0.2">
      <c r="T2767" s="212"/>
      <c r="U2767" s="213"/>
      <c r="V2767" s="213"/>
      <c r="W2767" s="213"/>
      <c r="X2767" s="214"/>
      <c r="Y2767" s="214"/>
      <c r="Z2767" s="214"/>
      <c r="AA2767" s="217"/>
      <c r="AB2767" s="217"/>
      <c r="AC2767" s="217"/>
      <c r="AD2767" s="213"/>
    </row>
    <row r="2768" spans="20:30" x14ac:dyDescent="0.2">
      <c r="T2768" s="212"/>
      <c r="U2768" s="213"/>
      <c r="V2768" s="213"/>
      <c r="W2768" s="213"/>
      <c r="X2768" s="214"/>
      <c r="Y2768" s="214"/>
      <c r="Z2768" s="214"/>
      <c r="AA2768" s="217"/>
      <c r="AB2768" s="217"/>
      <c r="AC2768" s="217"/>
      <c r="AD2768" s="213"/>
    </row>
    <row r="2769" spans="20:30" x14ac:dyDescent="0.2">
      <c r="T2769" s="212"/>
      <c r="U2769" s="213"/>
      <c r="V2769" s="213"/>
      <c r="W2769" s="213"/>
      <c r="X2769" s="214"/>
      <c r="Y2769" s="214"/>
      <c r="Z2769" s="214"/>
      <c r="AA2769" s="217"/>
      <c r="AB2769" s="217"/>
      <c r="AC2769" s="217"/>
      <c r="AD2769" s="213"/>
    </row>
    <row r="2770" spans="20:30" x14ac:dyDescent="0.2">
      <c r="T2770" s="212"/>
      <c r="U2770" s="213"/>
      <c r="V2770" s="213"/>
      <c r="W2770" s="213"/>
      <c r="X2770" s="214"/>
      <c r="Y2770" s="214"/>
      <c r="Z2770" s="214"/>
      <c r="AA2770" s="217"/>
      <c r="AB2770" s="217"/>
      <c r="AC2770" s="217"/>
      <c r="AD2770" s="213"/>
    </row>
    <row r="2771" spans="20:30" x14ac:dyDescent="0.2">
      <c r="T2771" s="212"/>
      <c r="U2771" s="213"/>
      <c r="V2771" s="213"/>
      <c r="W2771" s="213"/>
      <c r="X2771" s="214"/>
      <c r="Y2771" s="214"/>
      <c r="Z2771" s="214"/>
      <c r="AA2771" s="217"/>
      <c r="AB2771" s="217"/>
      <c r="AC2771" s="217"/>
      <c r="AD2771" s="213"/>
    </row>
    <row r="2772" spans="20:30" x14ac:dyDescent="0.2">
      <c r="T2772" s="212"/>
      <c r="U2772" s="213"/>
      <c r="V2772" s="213"/>
      <c r="W2772" s="213"/>
      <c r="X2772" s="214"/>
      <c r="Y2772" s="214"/>
      <c r="Z2772" s="214"/>
      <c r="AA2772" s="217"/>
      <c r="AB2772" s="217"/>
      <c r="AC2772" s="217"/>
      <c r="AD2772" s="213"/>
    </row>
    <row r="2773" spans="20:30" x14ac:dyDescent="0.2">
      <c r="T2773" s="212"/>
      <c r="U2773" s="213"/>
      <c r="V2773" s="213"/>
      <c r="W2773" s="213"/>
      <c r="X2773" s="214"/>
      <c r="Y2773" s="214"/>
      <c r="Z2773" s="214"/>
      <c r="AA2773" s="217"/>
      <c r="AB2773" s="217"/>
      <c r="AC2773" s="217"/>
      <c r="AD2773" s="213"/>
    </row>
    <row r="2774" spans="20:30" x14ac:dyDescent="0.2">
      <c r="T2774" s="212"/>
      <c r="U2774" s="213"/>
      <c r="V2774" s="213"/>
      <c r="W2774" s="213"/>
      <c r="X2774" s="214"/>
      <c r="Y2774" s="214"/>
      <c r="Z2774" s="214"/>
      <c r="AA2774" s="217"/>
      <c r="AB2774" s="217"/>
      <c r="AC2774" s="217"/>
      <c r="AD2774" s="213"/>
    </row>
    <row r="2775" spans="20:30" x14ac:dyDescent="0.2">
      <c r="T2775" s="212"/>
      <c r="U2775" s="213"/>
      <c r="V2775" s="213"/>
      <c r="W2775" s="213"/>
      <c r="X2775" s="214"/>
      <c r="Y2775" s="214"/>
      <c r="Z2775" s="214"/>
      <c r="AA2775" s="217"/>
      <c r="AB2775" s="217"/>
      <c r="AC2775" s="217"/>
      <c r="AD2775" s="213"/>
    </row>
    <row r="2776" spans="20:30" x14ac:dyDescent="0.2">
      <c r="T2776" s="212"/>
      <c r="U2776" s="213"/>
      <c r="V2776" s="213"/>
      <c r="W2776" s="213"/>
      <c r="X2776" s="214"/>
      <c r="Y2776" s="214"/>
      <c r="Z2776" s="214"/>
      <c r="AA2776" s="217"/>
      <c r="AB2776" s="217"/>
      <c r="AC2776" s="217"/>
      <c r="AD2776" s="213"/>
    </row>
    <row r="2777" spans="20:30" x14ac:dyDescent="0.2">
      <c r="T2777" s="212"/>
      <c r="U2777" s="213"/>
      <c r="V2777" s="213"/>
      <c r="W2777" s="213"/>
      <c r="X2777" s="214"/>
      <c r="Y2777" s="214"/>
      <c r="Z2777" s="214"/>
      <c r="AA2777" s="217"/>
      <c r="AB2777" s="217"/>
      <c r="AC2777" s="217"/>
      <c r="AD2777" s="213"/>
    </row>
    <row r="2778" spans="20:30" x14ac:dyDescent="0.2">
      <c r="T2778" s="212"/>
      <c r="U2778" s="213"/>
      <c r="V2778" s="213"/>
      <c r="W2778" s="213"/>
      <c r="X2778" s="214"/>
      <c r="Y2778" s="214"/>
      <c r="Z2778" s="214"/>
      <c r="AA2778" s="217"/>
      <c r="AB2778" s="217"/>
      <c r="AC2778" s="217"/>
      <c r="AD2778" s="213"/>
    </row>
    <row r="2779" spans="20:30" x14ac:dyDescent="0.2">
      <c r="T2779" s="212"/>
      <c r="U2779" s="213"/>
      <c r="V2779" s="213"/>
      <c r="W2779" s="213"/>
      <c r="X2779" s="214"/>
      <c r="Y2779" s="214"/>
      <c r="Z2779" s="214"/>
      <c r="AA2779" s="217"/>
      <c r="AB2779" s="217"/>
      <c r="AC2779" s="217"/>
      <c r="AD2779" s="213"/>
    </row>
    <row r="2780" spans="20:30" x14ac:dyDescent="0.2">
      <c r="T2780" s="212"/>
      <c r="U2780" s="213"/>
      <c r="V2780" s="213"/>
      <c r="W2780" s="213"/>
      <c r="X2780" s="214"/>
      <c r="Y2780" s="214"/>
      <c r="Z2780" s="214"/>
      <c r="AA2780" s="217"/>
      <c r="AB2780" s="217"/>
      <c r="AC2780" s="217"/>
      <c r="AD2780" s="213"/>
    </row>
    <row r="2781" spans="20:30" x14ac:dyDescent="0.2">
      <c r="T2781" s="212"/>
      <c r="U2781" s="213"/>
      <c r="V2781" s="213"/>
      <c r="W2781" s="213"/>
      <c r="X2781" s="214"/>
      <c r="Y2781" s="214"/>
      <c r="Z2781" s="214"/>
      <c r="AA2781" s="217"/>
      <c r="AB2781" s="217"/>
      <c r="AC2781" s="217"/>
      <c r="AD2781" s="213"/>
    </row>
    <row r="2782" spans="20:30" x14ac:dyDescent="0.2">
      <c r="T2782" s="212"/>
      <c r="U2782" s="213"/>
      <c r="V2782" s="213"/>
      <c r="W2782" s="213"/>
      <c r="X2782" s="214"/>
      <c r="Y2782" s="214"/>
      <c r="Z2782" s="214"/>
      <c r="AA2782" s="217"/>
      <c r="AB2782" s="217"/>
      <c r="AC2782" s="217"/>
      <c r="AD2782" s="213"/>
    </row>
    <row r="2783" spans="20:30" x14ac:dyDescent="0.2">
      <c r="T2783" s="212"/>
      <c r="U2783" s="213"/>
      <c r="V2783" s="213"/>
      <c r="W2783" s="213"/>
      <c r="X2783" s="214"/>
      <c r="Y2783" s="214"/>
      <c r="Z2783" s="214"/>
      <c r="AA2783" s="217"/>
      <c r="AB2783" s="217"/>
      <c r="AC2783" s="217"/>
      <c r="AD2783" s="213"/>
    </row>
    <row r="2784" spans="20:30" x14ac:dyDescent="0.2">
      <c r="T2784" s="212"/>
      <c r="U2784" s="213"/>
      <c r="V2784" s="213"/>
      <c r="W2784" s="213"/>
      <c r="X2784" s="214"/>
      <c r="Y2784" s="214"/>
      <c r="Z2784" s="214"/>
      <c r="AA2784" s="217"/>
      <c r="AB2784" s="217"/>
      <c r="AC2784" s="217"/>
      <c r="AD2784" s="213"/>
    </row>
    <row r="2785" spans="20:30" x14ac:dyDescent="0.2">
      <c r="T2785" s="212"/>
      <c r="U2785" s="213"/>
      <c r="V2785" s="213"/>
      <c r="W2785" s="213"/>
      <c r="X2785" s="214"/>
      <c r="Y2785" s="214"/>
      <c r="Z2785" s="214"/>
      <c r="AA2785" s="217"/>
      <c r="AB2785" s="217"/>
      <c r="AC2785" s="217"/>
      <c r="AD2785" s="213"/>
    </row>
    <row r="2786" spans="20:30" x14ac:dyDescent="0.2">
      <c r="T2786" s="212"/>
      <c r="U2786" s="213"/>
      <c r="V2786" s="213"/>
      <c r="W2786" s="213"/>
      <c r="X2786" s="214"/>
      <c r="Y2786" s="214"/>
      <c r="Z2786" s="214"/>
      <c r="AA2786" s="217"/>
      <c r="AB2786" s="217"/>
      <c r="AC2786" s="217"/>
      <c r="AD2786" s="213"/>
    </row>
    <row r="2787" spans="20:30" x14ac:dyDescent="0.2">
      <c r="T2787" s="212"/>
      <c r="U2787" s="213"/>
      <c r="V2787" s="213"/>
      <c r="W2787" s="213"/>
      <c r="X2787" s="214"/>
      <c r="Y2787" s="214"/>
      <c r="Z2787" s="214"/>
      <c r="AA2787" s="217"/>
      <c r="AB2787" s="217"/>
      <c r="AC2787" s="217"/>
      <c r="AD2787" s="213"/>
    </row>
    <row r="2788" spans="20:30" x14ac:dyDescent="0.2">
      <c r="T2788" s="212"/>
      <c r="U2788" s="213"/>
      <c r="V2788" s="213"/>
      <c r="W2788" s="213"/>
      <c r="X2788" s="214"/>
      <c r="Y2788" s="214"/>
      <c r="Z2788" s="214"/>
      <c r="AA2788" s="217"/>
      <c r="AB2788" s="217"/>
      <c r="AC2788" s="217"/>
      <c r="AD2788" s="213"/>
    </row>
    <row r="2789" spans="20:30" x14ac:dyDescent="0.2">
      <c r="T2789" s="212"/>
      <c r="U2789" s="213"/>
      <c r="V2789" s="213"/>
      <c r="W2789" s="213"/>
      <c r="X2789" s="214"/>
      <c r="Y2789" s="214"/>
      <c r="Z2789" s="214"/>
      <c r="AA2789" s="217"/>
      <c r="AB2789" s="217"/>
      <c r="AC2789" s="217"/>
      <c r="AD2789" s="213"/>
    </row>
    <row r="2790" spans="20:30" x14ac:dyDescent="0.2">
      <c r="T2790" s="212"/>
      <c r="U2790" s="213"/>
      <c r="V2790" s="213"/>
      <c r="W2790" s="213"/>
      <c r="X2790" s="214"/>
      <c r="Y2790" s="214"/>
      <c r="Z2790" s="214"/>
      <c r="AA2790" s="217"/>
      <c r="AB2790" s="217"/>
      <c r="AC2790" s="217"/>
      <c r="AD2790" s="213"/>
    </row>
    <row r="2791" spans="20:30" x14ac:dyDescent="0.2">
      <c r="T2791" s="212"/>
      <c r="U2791" s="213"/>
      <c r="V2791" s="213"/>
      <c r="W2791" s="213"/>
      <c r="X2791" s="214"/>
      <c r="Y2791" s="214"/>
      <c r="Z2791" s="214"/>
      <c r="AA2791" s="217"/>
      <c r="AB2791" s="217"/>
      <c r="AC2791" s="217"/>
      <c r="AD2791" s="213"/>
    </row>
    <row r="2792" spans="20:30" x14ac:dyDescent="0.2">
      <c r="T2792" s="212"/>
      <c r="U2792" s="213"/>
      <c r="V2792" s="213"/>
      <c r="W2792" s="213"/>
      <c r="X2792" s="214"/>
      <c r="Y2792" s="214"/>
      <c r="Z2792" s="214"/>
      <c r="AA2792" s="217"/>
      <c r="AB2792" s="217"/>
      <c r="AC2792" s="217"/>
      <c r="AD2792" s="213"/>
    </row>
    <row r="2793" spans="20:30" x14ac:dyDescent="0.2">
      <c r="T2793" s="212"/>
      <c r="U2793" s="213"/>
      <c r="V2793" s="213"/>
      <c r="W2793" s="213"/>
      <c r="X2793" s="214"/>
      <c r="Y2793" s="214"/>
      <c r="Z2793" s="214"/>
      <c r="AA2793" s="217"/>
      <c r="AB2793" s="217"/>
      <c r="AC2793" s="217"/>
      <c r="AD2793" s="213"/>
    </row>
    <row r="2794" spans="20:30" x14ac:dyDescent="0.2">
      <c r="T2794" s="212"/>
      <c r="U2794" s="213"/>
      <c r="V2794" s="213"/>
      <c r="W2794" s="213"/>
      <c r="X2794" s="214"/>
      <c r="Y2794" s="214"/>
      <c r="Z2794" s="214"/>
      <c r="AA2794" s="217"/>
      <c r="AB2794" s="217"/>
      <c r="AC2794" s="217"/>
      <c r="AD2794" s="213"/>
    </row>
    <row r="2795" spans="20:30" x14ac:dyDescent="0.2">
      <c r="T2795" s="212"/>
      <c r="U2795" s="213"/>
      <c r="V2795" s="213"/>
      <c r="W2795" s="213"/>
      <c r="X2795" s="214"/>
      <c r="Y2795" s="214"/>
      <c r="Z2795" s="214"/>
      <c r="AA2795" s="217"/>
      <c r="AB2795" s="217"/>
      <c r="AC2795" s="217"/>
      <c r="AD2795" s="213"/>
    </row>
    <row r="2796" spans="20:30" x14ac:dyDescent="0.2">
      <c r="T2796" s="212"/>
      <c r="U2796" s="213"/>
      <c r="V2796" s="213"/>
      <c r="W2796" s="213"/>
      <c r="X2796" s="214"/>
      <c r="Y2796" s="214"/>
      <c r="Z2796" s="214"/>
      <c r="AA2796" s="217"/>
      <c r="AB2796" s="217"/>
      <c r="AC2796" s="217"/>
      <c r="AD2796" s="213"/>
    </row>
    <row r="2797" spans="20:30" x14ac:dyDescent="0.2">
      <c r="T2797" s="212"/>
      <c r="U2797" s="213"/>
      <c r="V2797" s="213"/>
      <c r="W2797" s="213"/>
      <c r="X2797" s="214"/>
      <c r="Y2797" s="214"/>
      <c r="Z2797" s="214"/>
      <c r="AA2797" s="217"/>
      <c r="AB2797" s="217"/>
      <c r="AC2797" s="217"/>
      <c r="AD2797" s="213"/>
    </row>
    <row r="2798" spans="20:30" x14ac:dyDescent="0.2">
      <c r="T2798" s="212"/>
      <c r="U2798" s="213"/>
      <c r="V2798" s="213"/>
      <c r="W2798" s="213"/>
      <c r="X2798" s="214"/>
      <c r="Y2798" s="214"/>
      <c r="Z2798" s="214"/>
      <c r="AA2798" s="217"/>
      <c r="AB2798" s="217"/>
      <c r="AC2798" s="217"/>
      <c r="AD2798" s="213"/>
    </row>
    <row r="2799" spans="20:30" x14ac:dyDescent="0.2">
      <c r="T2799" s="212"/>
      <c r="U2799" s="213"/>
      <c r="V2799" s="213"/>
      <c r="W2799" s="213"/>
      <c r="X2799" s="214"/>
      <c r="Y2799" s="214"/>
      <c r="Z2799" s="214"/>
      <c r="AA2799" s="217"/>
      <c r="AB2799" s="217"/>
      <c r="AC2799" s="217"/>
      <c r="AD2799" s="213"/>
    </row>
    <row r="2800" spans="20:30" x14ac:dyDescent="0.2">
      <c r="T2800" s="212"/>
      <c r="U2800" s="213"/>
      <c r="V2800" s="213"/>
      <c r="W2800" s="213"/>
      <c r="X2800" s="214"/>
      <c r="Y2800" s="214"/>
      <c r="Z2800" s="214"/>
      <c r="AA2800" s="217"/>
      <c r="AB2800" s="217"/>
      <c r="AC2800" s="217"/>
      <c r="AD2800" s="213"/>
    </row>
    <row r="2801" spans="20:30" x14ac:dyDescent="0.2">
      <c r="T2801" s="212"/>
      <c r="U2801" s="213"/>
      <c r="V2801" s="213"/>
      <c r="W2801" s="213"/>
      <c r="X2801" s="214"/>
      <c r="Y2801" s="214"/>
      <c r="Z2801" s="214"/>
      <c r="AA2801" s="217"/>
      <c r="AB2801" s="217"/>
      <c r="AC2801" s="217"/>
      <c r="AD2801" s="213"/>
    </row>
    <row r="2802" spans="20:30" x14ac:dyDescent="0.2">
      <c r="T2802" s="212"/>
      <c r="U2802" s="213"/>
      <c r="V2802" s="213"/>
      <c r="W2802" s="213"/>
      <c r="X2802" s="214"/>
      <c r="Y2802" s="214"/>
      <c r="Z2802" s="214"/>
      <c r="AA2802" s="217"/>
      <c r="AB2802" s="217"/>
      <c r="AC2802" s="217"/>
      <c r="AD2802" s="213"/>
    </row>
    <row r="2803" spans="20:30" x14ac:dyDescent="0.2">
      <c r="T2803" s="212"/>
      <c r="U2803" s="213"/>
      <c r="V2803" s="213"/>
      <c r="W2803" s="213"/>
      <c r="X2803" s="214"/>
      <c r="Y2803" s="214"/>
      <c r="Z2803" s="214"/>
      <c r="AA2803" s="217"/>
      <c r="AB2803" s="217"/>
      <c r="AC2803" s="217"/>
      <c r="AD2803" s="213"/>
    </row>
    <row r="2804" spans="20:30" x14ac:dyDescent="0.2">
      <c r="T2804" s="212"/>
      <c r="U2804" s="213"/>
      <c r="V2804" s="213"/>
      <c r="W2804" s="213"/>
      <c r="X2804" s="214"/>
      <c r="Y2804" s="214"/>
      <c r="Z2804" s="214"/>
      <c r="AA2804" s="217"/>
      <c r="AB2804" s="217"/>
      <c r="AC2804" s="217"/>
      <c r="AD2804" s="213"/>
    </row>
    <row r="2805" spans="20:30" x14ac:dyDescent="0.2">
      <c r="T2805" s="212"/>
      <c r="U2805" s="213"/>
      <c r="V2805" s="213"/>
      <c r="W2805" s="213"/>
      <c r="X2805" s="214"/>
      <c r="Y2805" s="214"/>
      <c r="Z2805" s="214"/>
      <c r="AA2805" s="217"/>
      <c r="AB2805" s="217"/>
      <c r="AC2805" s="217"/>
      <c r="AD2805" s="213"/>
    </row>
    <row r="2806" spans="20:30" x14ac:dyDescent="0.2">
      <c r="T2806" s="212"/>
      <c r="U2806" s="213"/>
      <c r="V2806" s="213"/>
      <c r="W2806" s="213"/>
      <c r="X2806" s="214"/>
      <c r="Y2806" s="214"/>
      <c r="Z2806" s="214"/>
      <c r="AA2806" s="217"/>
      <c r="AB2806" s="217"/>
      <c r="AC2806" s="217"/>
      <c r="AD2806" s="213"/>
    </row>
    <row r="2807" spans="20:30" x14ac:dyDescent="0.2">
      <c r="T2807" s="212"/>
      <c r="U2807" s="213"/>
      <c r="V2807" s="213"/>
      <c r="W2807" s="213"/>
      <c r="X2807" s="214"/>
      <c r="Y2807" s="214"/>
      <c r="Z2807" s="214"/>
      <c r="AA2807" s="217"/>
      <c r="AB2807" s="217"/>
      <c r="AC2807" s="217"/>
      <c r="AD2807" s="213"/>
    </row>
    <row r="2808" spans="20:30" x14ac:dyDescent="0.2">
      <c r="T2808" s="212"/>
      <c r="U2808" s="213"/>
      <c r="V2808" s="213"/>
      <c r="W2808" s="213"/>
      <c r="X2808" s="214"/>
      <c r="Y2808" s="214"/>
      <c r="Z2808" s="214"/>
      <c r="AA2808" s="217"/>
      <c r="AB2808" s="217"/>
      <c r="AC2808" s="217"/>
      <c r="AD2808" s="213"/>
    </row>
    <row r="2809" spans="20:30" x14ac:dyDescent="0.2">
      <c r="T2809" s="212"/>
      <c r="U2809" s="213"/>
      <c r="V2809" s="213"/>
      <c r="W2809" s="213"/>
      <c r="X2809" s="214"/>
      <c r="Y2809" s="214"/>
      <c r="Z2809" s="214"/>
      <c r="AA2809" s="217"/>
      <c r="AB2809" s="217"/>
      <c r="AC2809" s="217"/>
      <c r="AD2809" s="213"/>
    </row>
    <row r="2810" spans="20:30" x14ac:dyDescent="0.2">
      <c r="T2810" s="212"/>
      <c r="U2810" s="213"/>
      <c r="V2810" s="213"/>
      <c r="W2810" s="213"/>
      <c r="X2810" s="214"/>
      <c r="Y2810" s="214"/>
      <c r="Z2810" s="214"/>
      <c r="AA2810" s="217"/>
      <c r="AB2810" s="217"/>
      <c r="AC2810" s="217"/>
      <c r="AD2810" s="213"/>
    </row>
    <row r="2811" spans="20:30" x14ac:dyDescent="0.2">
      <c r="T2811" s="212"/>
      <c r="U2811" s="213"/>
      <c r="V2811" s="213"/>
      <c r="W2811" s="213"/>
      <c r="X2811" s="214"/>
      <c r="Y2811" s="214"/>
      <c r="Z2811" s="214"/>
      <c r="AA2811" s="217"/>
      <c r="AB2811" s="217"/>
      <c r="AC2811" s="217"/>
      <c r="AD2811" s="213"/>
    </row>
    <row r="2812" spans="20:30" x14ac:dyDescent="0.2">
      <c r="T2812" s="212"/>
      <c r="U2812" s="213"/>
      <c r="V2812" s="213"/>
      <c r="W2812" s="213"/>
      <c r="X2812" s="214"/>
      <c r="Y2812" s="214"/>
      <c r="Z2812" s="214"/>
      <c r="AA2812" s="217"/>
      <c r="AB2812" s="217"/>
      <c r="AC2812" s="217"/>
      <c r="AD2812" s="213"/>
    </row>
    <row r="2813" spans="20:30" x14ac:dyDescent="0.2">
      <c r="T2813" s="212"/>
      <c r="U2813" s="213"/>
      <c r="V2813" s="213"/>
      <c r="W2813" s="213"/>
      <c r="X2813" s="214"/>
      <c r="Y2813" s="214"/>
      <c r="Z2813" s="214"/>
      <c r="AA2813" s="217"/>
      <c r="AB2813" s="217"/>
      <c r="AC2813" s="217"/>
      <c r="AD2813" s="213"/>
    </row>
    <row r="2814" spans="20:30" x14ac:dyDescent="0.2">
      <c r="T2814" s="212"/>
      <c r="U2814" s="213"/>
      <c r="V2814" s="213"/>
      <c r="W2814" s="213"/>
      <c r="X2814" s="214"/>
      <c r="Y2814" s="214"/>
      <c r="Z2814" s="214"/>
      <c r="AA2814" s="217"/>
      <c r="AB2814" s="217"/>
      <c r="AC2814" s="217"/>
      <c r="AD2814" s="213"/>
    </row>
    <row r="2815" spans="20:30" x14ac:dyDescent="0.2">
      <c r="T2815" s="212"/>
      <c r="U2815" s="213"/>
      <c r="V2815" s="213"/>
      <c r="W2815" s="213"/>
      <c r="X2815" s="214"/>
      <c r="Y2815" s="214"/>
      <c r="Z2815" s="214"/>
      <c r="AA2815" s="217"/>
      <c r="AB2815" s="217"/>
      <c r="AC2815" s="217"/>
      <c r="AD2815" s="213"/>
    </row>
    <row r="2816" spans="20:30" x14ac:dyDescent="0.2">
      <c r="T2816" s="212"/>
      <c r="U2816" s="213"/>
      <c r="V2816" s="213"/>
      <c r="W2816" s="213"/>
      <c r="X2816" s="214"/>
      <c r="Y2816" s="214"/>
      <c r="Z2816" s="214"/>
      <c r="AA2816" s="217"/>
      <c r="AB2816" s="217"/>
      <c r="AC2816" s="217"/>
      <c r="AD2816" s="213"/>
    </row>
    <row r="2817" spans="20:30" x14ac:dyDescent="0.2">
      <c r="T2817" s="212"/>
      <c r="U2817" s="213"/>
      <c r="V2817" s="213"/>
      <c r="W2817" s="213"/>
      <c r="X2817" s="214"/>
      <c r="Y2817" s="214"/>
      <c r="Z2817" s="214"/>
      <c r="AA2817" s="217"/>
      <c r="AB2817" s="217"/>
      <c r="AC2817" s="217"/>
      <c r="AD2817" s="213"/>
    </row>
    <row r="2818" spans="20:30" x14ac:dyDescent="0.2">
      <c r="T2818" s="212"/>
      <c r="U2818" s="213"/>
      <c r="V2818" s="213"/>
      <c r="W2818" s="213"/>
      <c r="X2818" s="214"/>
      <c r="Y2818" s="214"/>
      <c r="Z2818" s="214"/>
      <c r="AA2818" s="217"/>
      <c r="AB2818" s="217"/>
      <c r="AC2818" s="217"/>
      <c r="AD2818" s="213"/>
    </row>
    <row r="2819" spans="20:30" x14ac:dyDescent="0.2">
      <c r="T2819" s="212"/>
      <c r="U2819" s="213"/>
      <c r="V2819" s="213"/>
      <c r="W2819" s="213"/>
      <c r="X2819" s="214"/>
      <c r="Y2819" s="214"/>
      <c r="Z2819" s="214"/>
      <c r="AA2819" s="217"/>
      <c r="AB2819" s="217"/>
      <c r="AC2819" s="217"/>
      <c r="AD2819" s="213"/>
    </row>
    <row r="2820" spans="20:30" x14ac:dyDescent="0.2">
      <c r="T2820" s="212"/>
      <c r="U2820" s="213"/>
      <c r="V2820" s="213"/>
      <c r="W2820" s="213"/>
      <c r="X2820" s="214"/>
      <c r="Y2820" s="214"/>
      <c r="Z2820" s="214"/>
      <c r="AA2820" s="217"/>
      <c r="AB2820" s="217"/>
      <c r="AC2820" s="217"/>
      <c r="AD2820" s="213"/>
    </row>
    <row r="2821" spans="20:30" x14ac:dyDescent="0.2">
      <c r="T2821" s="212"/>
      <c r="U2821" s="213"/>
      <c r="V2821" s="213"/>
      <c r="W2821" s="213"/>
      <c r="X2821" s="214"/>
      <c r="Y2821" s="214"/>
      <c r="Z2821" s="214"/>
      <c r="AA2821" s="217"/>
      <c r="AB2821" s="217"/>
      <c r="AC2821" s="217"/>
      <c r="AD2821" s="213"/>
    </row>
    <row r="2822" spans="20:30" x14ac:dyDescent="0.2">
      <c r="T2822" s="212"/>
      <c r="U2822" s="213"/>
      <c r="V2822" s="213"/>
      <c r="W2822" s="213"/>
      <c r="X2822" s="214"/>
      <c r="Y2822" s="214"/>
      <c r="Z2822" s="214"/>
      <c r="AA2822" s="217"/>
      <c r="AB2822" s="217"/>
      <c r="AC2822" s="217"/>
      <c r="AD2822" s="213"/>
    </row>
    <row r="2823" spans="20:30" x14ac:dyDescent="0.2">
      <c r="T2823" s="212"/>
      <c r="U2823" s="213"/>
      <c r="V2823" s="213"/>
      <c r="W2823" s="213"/>
      <c r="X2823" s="214"/>
      <c r="Y2823" s="214"/>
      <c r="Z2823" s="214"/>
      <c r="AA2823" s="217"/>
      <c r="AB2823" s="217"/>
      <c r="AC2823" s="217"/>
      <c r="AD2823" s="213"/>
    </row>
    <row r="2824" spans="20:30" x14ac:dyDescent="0.2">
      <c r="T2824" s="212"/>
      <c r="U2824" s="213"/>
      <c r="V2824" s="213"/>
      <c r="W2824" s="213"/>
      <c r="X2824" s="214"/>
      <c r="Y2824" s="214"/>
      <c r="Z2824" s="214"/>
      <c r="AA2824" s="217"/>
      <c r="AB2824" s="217"/>
      <c r="AC2824" s="217"/>
      <c r="AD2824" s="213"/>
    </row>
    <row r="2825" spans="20:30" x14ac:dyDescent="0.2">
      <c r="T2825" s="212"/>
      <c r="U2825" s="213"/>
      <c r="V2825" s="213"/>
      <c r="W2825" s="213"/>
      <c r="X2825" s="214"/>
      <c r="Y2825" s="214"/>
      <c r="Z2825" s="214"/>
      <c r="AA2825" s="217"/>
      <c r="AB2825" s="217"/>
      <c r="AC2825" s="217"/>
      <c r="AD2825" s="213"/>
    </row>
    <row r="2826" spans="20:30" x14ac:dyDescent="0.2">
      <c r="T2826" s="212"/>
      <c r="U2826" s="213"/>
      <c r="V2826" s="213"/>
      <c r="W2826" s="213"/>
      <c r="X2826" s="214"/>
      <c r="Y2826" s="214"/>
      <c r="Z2826" s="214"/>
      <c r="AA2826" s="217"/>
      <c r="AB2826" s="217"/>
      <c r="AC2826" s="217"/>
      <c r="AD2826" s="213"/>
    </row>
    <row r="2827" spans="20:30" x14ac:dyDescent="0.2">
      <c r="T2827" s="212"/>
      <c r="U2827" s="213"/>
      <c r="V2827" s="213"/>
      <c r="W2827" s="213"/>
      <c r="X2827" s="214"/>
      <c r="Y2827" s="214"/>
      <c r="Z2827" s="214"/>
      <c r="AA2827" s="217"/>
      <c r="AB2827" s="217"/>
      <c r="AC2827" s="217"/>
      <c r="AD2827" s="213"/>
    </row>
    <row r="2828" spans="20:30" x14ac:dyDescent="0.2">
      <c r="T2828" s="212"/>
      <c r="U2828" s="213"/>
      <c r="V2828" s="213"/>
      <c r="W2828" s="213"/>
      <c r="X2828" s="214"/>
      <c r="Y2828" s="214"/>
      <c r="Z2828" s="214"/>
      <c r="AA2828" s="217"/>
      <c r="AB2828" s="217"/>
      <c r="AC2828" s="217"/>
      <c r="AD2828" s="213"/>
    </row>
    <row r="2829" spans="20:30" x14ac:dyDescent="0.2">
      <c r="T2829" s="212"/>
      <c r="U2829" s="213"/>
      <c r="V2829" s="213"/>
      <c r="W2829" s="213"/>
      <c r="X2829" s="214"/>
      <c r="Y2829" s="214"/>
      <c r="Z2829" s="214"/>
      <c r="AA2829" s="217"/>
      <c r="AB2829" s="217"/>
      <c r="AC2829" s="217"/>
      <c r="AD2829" s="213"/>
    </row>
    <row r="2830" spans="20:30" x14ac:dyDescent="0.2">
      <c r="T2830" s="212"/>
      <c r="U2830" s="213"/>
      <c r="V2830" s="213"/>
      <c r="W2830" s="213"/>
      <c r="X2830" s="214"/>
      <c r="Y2830" s="214"/>
      <c r="Z2830" s="214"/>
      <c r="AA2830" s="217"/>
      <c r="AB2830" s="217"/>
      <c r="AC2830" s="217"/>
      <c r="AD2830" s="213"/>
    </row>
    <row r="2831" spans="20:30" x14ac:dyDescent="0.2">
      <c r="T2831" s="212"/>
      <c r="U2831" s="213"/>
      <c r="V2831" s="213"/>
      <c r="W2831" s="213"/>
      <c r="X2831" s="214"/>
      <c r="Y2831" s="214"/>
      <c r="Z2831" s="214"/>
      <c r="AA2831" s="217"/>
      <c r="AB2831" s="217"/>
      <c r="AC2831" s="217"/>
      <c r="AD2831" s="213"/>
    </row>
    <row r="2832" spans="20:30" x14ac:dyDescent="0.2">
      <c r="T2832" s="212"/>
      <c r="U2832" s="213"/>
      <c r="V2832" s="213"/>
      <c r="W2832" s="213"/>
      <c r="X2832" s="214"/>
      <c r="Y2832" s="214"/>
      <c r="Z2832" s="214"/>
      <c r="AA2832" s="217"/>
      <c r="AB2832" s="217"/>
      <c r="AC2832" s="217"/>
      <c r="AD2832" s="213"/>
    </row>
    <row r="2833" spans="20:30" x14ac:dyDescent="0.2">
      <c r="T2833" s="212"/>
      <c r="U2833" s="213"/>
      <c r="V2833" s="213"/>
      <c r="W2833" s="213"/>
      <c r="X2833" s="214"/>
      <c r="Y2833" s="214"/>
      <c r="Z2833" s="214"/>
      <c r="AA2833" s="217"/>
      <c r="AB2833" s="217"/>
      <c r="AC2833" s="217"/>
      <c r="AD2833" s="213"/>
    </row>
    <row r="2834" spans="20:30" x14ac:dyDescent="0.2">
      <c r="T2834" s="212"/>
      <c r="U2834" s="213"/>
      <c r="V2834" s="213"/>
      <c r="W2834" s="213"/>
      <c r="X2834" s="214"/>
      <c r="Y2834" s="214"/>
      <c r="Z2834" s="214"/>
      <c r="AA2834" s="217"/>
      <c r="AB2834" s="217"/>
      <c r="AC2834" s="217"/>
      <c r="AD2834" s="213"/>
    </row>
    <row r="2835" spans="20:30" x14ac:dyDescent="0.2">
      <c r="T2835" s="212"/>
      <c r="U2835" s="213"/>
      <c r="V2835" s="213"/>
      <c r="W2835" s="213"/>
      <c r="X2835" s="214"/>
      <c r="Y2835" s="214"/>
      <c r="Z2835" s="214"/>
      <c r="AA2835" s="217"/>
      <c r="AB2835" s="217"/>
      <c r="AC2835" s="217"/>
      <c r="AD2835" s="213"/>
    </row>
    <row r="2836" spans="20:30" x14ac:dyDescent="0.2">
      <c r="T2836" s="212"/>
      <c r="U2836" s="213"/>
      <c r="V2836" s="213"/>
      <c r="W2836" s="213"/>
      <c r="X2836" s="214"/>
      <c r="Y2836" s="214"/>
      <c r="Z2836" s="214"/>
      <c r="AA2836" s="217"/>
      <c r="AB2836" s="217"/>
      <c r="AC2836" s="217"/>
      <c r="AD2836" s="213"/>
    </row>
    <row r="2837" spans="20:30" x14ac:dyDescent="0.2">
      <c r="T2837" s="212"/>
      <c r="U2837" s="213"/>
      <c r="V2837" s="213"/>
      <c r="W2837" s="213"/>
      <c r="X2837" s="214"/>
      <c r="Y2837" s="214"/>
      <c r="Z2837" s="214"/>
      <c r="AA2837" s="217"/>
      <c r="AB2837" s="217"/>
      <c r="AC2837" s="217"/>
      <c r="AD2837" s="213"/>
    </row>
    <row r="2838" spans="20:30" x14ac:dyDescent="0.2">
      <c r="T2838" s="212"/>
      <c r="U2838" s="213"/>
      <c r="V2838" s="213"/>
      <c r="W2838" s="213"/>
      <c r="X2838" s="214"/>
      <c r="Y2838" s="214"/>
      <c r="Z2838" s="214"/>
      <c r="AA2838" s="217"/>
      <c r="AB2838" s="217"/>
      <c r="AC2838" s="217"/>
      <c r="AD2838" s="213"/>
    </row>
    <row r="2839" spans="20:30" x14ac:dyDescent="0.2">
      <c r="T2839" s="212"/>
      <c r="U2839" s="213"/>
      <c r="V2839" s="213"/>
      <c r="W2839" s="213"/>
      <c r="X2839" s="214"/>
      <c r="Y2839" s="214"/>
      <c r="Z2839" s="214"/>
      <c r="AA2839" s="217"/>
      <c r="AB2839" s="217"/>
      <c r="AC2839" s="217"/>
      <c r="AD2839" s="213"/>
    </row>
    <row r="2840" spans="20:30" x14ac:dyDescent="0.2">
      <c r="T2840" s="212"/>
      <c r="U2840" s="213"/>
      <c r="V2840" s="213"/>
      <c r="W2840" s="213"/>
      <c r="X2840" s="214"/>
      <c r="Y2840" s="214"/>
      <c r="Z2840" s="214"/>
      <c r="AA2840" s="217"/>
      <c r="AB2840" s="217"/>
      <c r="AC2840" s="217"/>
      <c r="AD2840" s="213"/>
    </row>
    <row r="2841" spans="20:30" x14ac:dyDescent="0.2">
      <c r="T2841" s="212"/>
      <c r="U2841" s="213"/>
      <c r="V2841" s="213"/>
      <c r="W2841" s="213"/>
      <c r="X2841" s="214"/>
      <c r="Y2841" s="214"/>
      <c r="Z2841" s="214"/>
      <c r="AA2841" s="217"/>
      <c r="AB2841" s="217"/>
      <c r="AC2841" s="217"/>
      <c r="AD2841" s="213"/>
    </row>
    <row r="2842" spans="20:30" x14ac:dyDescent="0.2">
      <c r="T2842" s="212"/>
      <c r="U2842" s="213"/>
      <c r="V2842" s="213"/>
      <c r="W2842" s="213"/>
      <c r="X2842" s="214"/>
      <c r="Y2842" s="214"/>
      <c r="Z2842" s="214"/>
      <c r="AA2842" s="217"/>
      <c r="AB2842" s="217"/>
      <c r="AC2842" s="217"/>
      <c r="AD2842" s="213"/>
    </row>
    <row r="2843" spans="20:30" x14ac:dyDescent="0.2">
      <c r="T2843" s="212"/>
      <c r="U2843" s="213"/>
      <c r="V2843" s="213"/>
      <c r="W2843" s="213"/>
      <c r="X2843" s="214"/>
      <c r="Y2843" s="214"/>
      <c r="Z2843" s="214"/>
      <c r="AA2843" s="217"/>
      <c r="AB2843" s="217"/>
      <c r="AC2843" s="217"/>
      <c r="AD2843" s="213"/>
    </row>
    <row r="2844" spans="20:30" x14ac:dyDescent="0.2">
      <c r="T2844" s="212"/>
      <c r="U2844" s="213"/>
      <c r="V2844" s="213"/>
      <c r="W2844" s="213"/>
      <c r="X2844" s="214"/>
      <c r="Y2844" s="214"/>
      <c r="Z2844" s="214"/>
      <c r="AA2844" s="217"/>
      <c r="AB2844" s="217"/>
      <c r="AC2844" s="217"/>
      <c r="AD2844" s="213"/>
    </row>
    <row r="2845" spans="20:30" x14ac:dyDescent="0.2">
      <c r="T2845" s="212"/>
      <c r="U2845" s="213"/>
      <c r="V2845" s="213"/>
      <c r="W2845" s="213"/>
      <c r="X2845" s="214"/>
      <c r="Y2845" s="214"/>
      <c r="Z2845" s="214"/>
      <c r="AA2845" s="217"/>
      <c r="AB2845" s="217"/>
      <c r="AC2845" s="217"/>
      <c r="AD2845" s="213"/>
    </row>
    <row r="2846" spans="20:30" x14ac:dyDescent="0.2">
      <c r="T2846" s="212"/>
      <c r="U2846" s="213"/>
      <c r="V2846" s="213"/>
      <c r="W2846" s="213"/>
      <c r="X2846" s="214"/>
      <c r="Y2846" s="214"/>
      <c r="Z2846" s="214"/>
      <c r="AA2846" s="217"/>
      <c r="AB2846" s="217"/>
      <c r="AC2846" s="217"/>
      <c r="AD2846" s="213"/>
    </row>
    <row r="2847" spans="20:30" x14ac:dyDescent="0.2">
      <c r="T2847" s="212"/>
      <c r="U2847" s="213"/>
      <c r="V2847" s="213"/>
      <c r="W2847" s="213"/>
      <c r="X2847" s="214"/>
      <c r="Y2847" s="214"/>
      <c r="Z2847" s="214"/>
      <c r="AA2847" s="217"/>
      <c r="AB2847" s="217"/>
      <c r="AC2847" s="217"/>
      <c r="AD2847" s="213"/>
    </row>
    <row r="2848" spans="20:30" x14ac:dyDescent="0.2">
      <c r="T2848" s="212"/>
      <c r="U2848" s="213"/>
      <c r="V2848" s="213"/>
      <c r="W2848" s="213"/>
      <c r="X2848" s="214"/>
      <c r="Y2848" s="214"/>
      <c r="Z2848" s="214"/>
      <c r="AA2848" s="217"/>
      <c r="AB2848" s="217"/>
      <c r="AC2848" s="217"/>
      <c r="AD2848" s="213"/>
    </row>
    <row r="2849" spans="20:30" x14ac:dyDescent="0.2">
      <c r="T2849" s="212"/>
      <c r="U2849" s="213"/>
      <c r="V2849" s="213"/>
      <c r="W2849" s="213"/>
      <c r="X2849" s="214"/>
      <c r="Y2849" s="214"/>
      <c r="Z2849" s="214"/>
      <c r="AA2849" s="217"/>
      <c r="AB2849" s="217"/>
      <c r="AC2849" s="217"/>
      <c r="AD2849" s="213"/>
    </row>
    <row r="2850" spans="20:30" x14ac:dyDescent="0.2">
      <c r="T2850" s="212"/>
      <c r="U2850" s="213"/>
      <c r="V2850" s="213"/>
      <c r="W2850" s="213"/>
      <c r="X2850" s="214"/>
      <c r="Y2850" s="214"/>
      <c r="Z2850" s="214"/>
      <c r="AA2850" s="217"/>
      <c r="AB2850" s="217"/>
      <c r="AC2850" s="217"/>
      <c r="AD2850" s="213"/>
    </row>
    <row r="2851" spans="20:30" x14ac:dyDescent="0.2">
      <c r="T2851" s="212"/>
      <c r="U2851" s="213"/>
      <c r="V2851" s="213"/>
      <c r="W2851" s="213"/>
      <c r="X2851" s="214"/>
      <c r="Y2851" s="214"/>
      <c r="Z2851" s="214"/>
      <c r="AA2851" s="217"/>
      <c r="AB2851" s="217"/>
      <c r="AC2851" s="217"/>
      <c r="AD2851" s="213"/>
    </row>
    <row r="2852" spans="20:30" x14ac:dyDescent="0.2">
      <c r="T2852" s="212"/>
      <c r="U2852" s="213"/>
      <c r="V2852" s="213"/>
      <c r="W2852" s="213"/>
      <c r="X2852" s="214"/>
      <c r="Y2852" s="214"/>
      <c r="Z2852" s="214"/>
      <c r="AA2852" s="217"/>
      <c r="AB2852" s="217"/>
      <c r="AC2852" s="217"/>
      <c r="AD2852" s="213"/>
    </row>
    <row r="2853" spans="20:30" x14ac:dyDescent="0.2">
      <c r="T2853" s="212"/>
      <c r="U2853" s="213"/>
      <c r="V2853" s="213"/>
      <c r="W2853" s="213"/>
      <c r="X2853" s="214"/>
      <c r="Y2853" s="214"/>
      <c r="Z2853" s="214"/>
      <c r="AA2853" s="217"/>
      <c r="AB2853" s="217"/>
      <c r="AC2853" s="217"/>
      <c r="AD2853" s="213"/>
    </row>
    <row r="2854" spans="20:30" x14ac:dyDescent="0.2">
      <c r="T2854" s="212"/>
      <c r="U2854" s="213"/>
      <c r="V2854" s="213"/>
      <c r="W2854" s="213"/>
      <c r="X2854" s="214"/>
      <c r="Y2854" s="214"/>
      <c r="Z2854" s="214"/>
      <c r="AA2854" s="217"/>
      <c r="AB2854" s="217"/>
      <c r="AC2854" s="217"/>
      <c r="AD2854" s="213"/>
    </row>
    <row r="2855" spans="20:30" x14ac:dyDescent="0.2">
      <c r="T2855" s="212"/>
      <c r="U2855" s="213"/>
      <c r="V2855" s="213"/>
      <c r="W2855" s="213"/>
      <c r="X2855" s="214"/>
      <c r="Y2855" s="214"/>
      <c r="Z2855" s="214"/>
      <c r="AA2855" s="217"/>
      <c r="AB2855" s="217"/>
      <c r="AC2855" s="217"/>
      <c r="AD2855" s="213"/>
    </row>
    <row r="2856" spans="20:30" x14ac:dyDescent="0.2">
      <c r="T2856" s="212"/>
      <c r="U2856" s="213"/>
      <c r="V2856" s="213"/>
      <c r="W2856" s="213"/>
      <c r="X2856" s="214"/>
      <c r="Y2856" s="214"/>
      <c r="Z2856" s="214"/>
      <c r="AA2856" s="217"/>
      <c r="AB2856" s="217"/>
      <c r="AC2856" s="217"/>
      <c r="AD2856" s="213"/>
    </row>
    <row r="2857" spans="20:30" x14ac:dyDescent="0.2">
      <c r="T2857" s="212"/>
      <c r="U2857" s="213"/>
      <c r="V2857" s="213"/>
      <c r="W2857" s="213"/>
      <c r="X2857" s="214"/>
      <c r="Y2857" s="214"/>
      <c r="Z2857" s="214"/>
      <c r="AA2857" s="217"/>
      <c r="AB2857" s="217"/>
      <c r="AC2857" s="217"/>
      <c r="AD2857" s="213"/>
    </row>
    <row r="2858" spans="20:30" x14ac:dyDescent="0.2">
      <c r="T2858" s="212"/>
      <c r="U2858" s="213"/>
      <c r="V2858" s="213"/>
      <c r="W2858" s="213"/>
      <c r="X2858" s="214"/>
      <c r="Y2858" s="214"/>
      <c r="Z2858" s="214"/>
      <c r="AA2858" s="217"/>
      <c r="AB2858" s="217"/>
      <c r="AC2858" s="217"/>
      <c r="AD2858" s="213"/>
    </row>
    <row r="2859" spans="20:30" x14ac:dyDescent="0.2">
      <c r="T2859" s="212"/>
      <c r="U2859" s="213"/>
      <c r="V2859" s="213"/>
      <c r="W2859" s="213"/>
      <c r="X2859" s="214"/>
      <c r="Y2859" s="214"/>
      <c r="Z2859" s="214"/>
      <c r="AA2859" s="217"/>
      <c r="AB2859" s="217"/>
      <c r="AC2859" s="217"/>
      <c r="AD2859" s="213"/>
    </row>
    <row r="2860" spans="20:30" x14ac:dyDescent="0.2">
      <c r="T2860" s="212"/>
      <c r="U2860" s="213"/>
      <c r="V2860" s="213"/>
      <c r="W2860" s="213"/>
      <c r="X2860" s="214"/>
      <c r="Y2860" s="214"/>
      <c r="Z2860" s="214"/>
      <c r="AA2860" s="217"/>
      <c r="AB2860" s="217"/>
      <c r="AC2860" s="217"/>
      <c r="AD2860" s="213"/>
    </row>
    <row r="2861" spans="20:30" x14ac:dyDescent="0.2">
      <c r="T2861" s="212"/>
      <c r="U2861" s="213"/>
      <c r="V2861" s="213"/>
      <c r="W2861" s="213"/>
      <c r="X2861" s="214"/>
      <c r="Y2861" s="214"/>
      <c r="Z2861" s="214"/>
      <c r="AA2861" s="217"/>
      <c r="AB2861" s="217"/>
      <c r="AC2861" s="217"/>
      <c r="AD2861" s="213"/>
    </row>
    <row r="2862" spans="20:30" x14ac:dyDescent="0.2">
      <c r="T2862" s="212"/>
      <c r="U2862" s="213"/>
      <c r="V2862" s="213"/>
      <c r="W2862" s="213"/>
      <c r="X2862" s="214"/>
      <c r="Y2862" s="214"/>
      <c r="Z2862" s="214"/>
      <c r="AA2862" s="217"/>
      <c r="AB2862" s="217"/>
      <c r="AC2862" s="217"/>
      <c r="AD2862" s="213"/>
    </row>
    <row r="2863" spans="20:30" x14ac:dyDescent="0.2">
      <c r="T2863" s="212"/>
      <c r="U2863" s="213"/>
      <c r="V2863" s="213"/>
      <c r="W2863" s="213"/>
      <c r="X2863" s="214"/>
      <c r="Y2863" s="214"/>
      <c r="Z2863" s="214"/>
      <c r="AA2863" s="217"/>
      <c r="AB2863" s="217"/>
      <c r="AC2863" s="217"/>
      <c r="AD2863" s="213"/>
    </row>
    <row r="2864" spans="20:30" x14ac:dyDescent="0.2">
      <c r="T2864" s="212"/>
      <c r="U2864" s="213"/>
      <c r="V2864" s="213"/>
      <c r="W2864" s="213"/>
      <c r="X2864" s="214"/>
      <c r="Y2864" s="214"/>
      <c r="Z2864" s="214"/>
      <c r="AA2864" s="217"/>
      <c r="AB2864" s="217"/>
      <c r="AC2864" s="217"/>
      <c r="AD2864" s="213"/>
    </row>
    <row r="2865" spans="20:30" x14ac:dyDescent="0.2">
      <c r="T2865" s="212"/>
      <c r="U2865" s="213"/>
      <c r="V2865" s="213"/>
      <c r="W2865" s="213"/>
      <c r="X2865" s="214"/>
      <c r="Y2865" s="214"/>
      <c r="Z2865" s="214"/>
      <c r="AA2865" s="217"/>
      <c r="AB2865" s="217"/>
      <c r="AC2865" s="217"/>
      <c r="AD2865" s="213"/>
    </row>
    <row r="2866" spans="20:30" x14ac:dyDescent="0.2">
      <c r="T2866" s="212"/>
      <c r="U2866" s="213"/>
      <c r="V2866" s="213"/>
      <c r="W2866" s="213"/>
      <c r="X2866" s="214"/>
      <c r="Y2866" s="214"/>
      <c r="Z2866" s="214"/>
      <c r="AA2866" s="217"/>
      <c r="AB2866" s="217"/>
      <c r="AC2866" s="217"/>
      <c r="AD2866" s="213"/>
    </row>
    <row r="2867" spans="20:30" x14ac:dyDescent="0.2">
      <c r="T2867" s="212"/>
      <c r="U2867" s="213"/>
      <c r="V2867" s="213"/>
      <c r="W2867" s="213"/>
      <c r="X2867" s="214"/>
      <c r="Y2867" s="214"/>
      <c r="Z2867" s="214"/>
      <c r="AA2867" s="217"/>
      <c r="AB2867" s="217"/>
      <c r="AC2867" s="217"/>
      <c r="AD2867" s="213"/>
    </row>
    <row r="2868" spans="20:30" x14ac:dyDescent="0.2">
      <c r="T2868" s="212"/>
      <c r="U2868" s="213"/>
      <c r="V2868" s="213"/>
      <c r="W2868" s="213"/>
      <c r="X2868" s="214"/>
      <c r="Y2868" s="214"/>
      <c r="Z2868" s="214"/>
      <c r="AA2868" s="217"/>
      <c r="AB2868" s="217"/>
      <c r="AC2868" s="217"/>
      <c r="AD2868" s="213"/>
    </row>
    <row r="2869" spans="20:30" x14ac:dyDescent="0.2">
      <c r="T2869" s="212"/>
      <c r="U2869" s="213"/>
      <c r="V2869" s="213"/>
      <c r="W2869" s="213"/>
      <c r="X2869" s="214"/>
      <c r="Y2869" s="214"/>
      <c r="Z2869" s="214"/>
      <c r="AA2869" s="217"/>
      <c r="AB2869" s="217"/>
      <c r="AC2869" s="217"/>
      <c r="AD2869" s="213"/>
    </row>
    <row r="2870" spans="20:30" x14ac:dyDescent="0.2">
      <c r="T2870" s="212"/>
      <c r="U2870" s="213"/>
      <c r="V2870" s="213"/>
      <c r="W2870" s="213"/>
      <c r="X2870" s="214"/>
      <c r="Y2870" s="214"/>
      <c r="Z2870" s="214"/>
      <c r="AA2870" s="217"/>
      <c r="AB2870" s="217"/>
      <c r="AC2870" s="217"/>
      <c r="AD2870" s="213"/>
    </row>
    <row r="2871" spans="20:30" x14ac:dyDescent="0.2">
      <c r="T2871" s="212"/>
      <c r="U2871" s="213"/>
      <c r="V2871" s="213"/>
      <c r="W2871" s="213"/>
      <c r="X2871" s="214"/>
      <c r="Y2871" s="214"/>
      <c r="Z2871" s="214"/>
      <c r="AA2871" s="217"/>
      <c r="AB2871" s="217"/>
      <c r="AC2871" s="217"/>
      <c r="AD2871" s="213"/>
    </row>
    <row r="2872" spans="20:30" x14ac:dyDescent="0.2">
      <c r="T2872" s="212"/>
      <c r="U2872" s="213"/>
      <c r="V2872" s="213"/>
      <c r="W2872" s="213"/>
      <c r="X2872" s="214"/>
      <c r="Y2872" s="214"/>
      <c r="Z2872" s="214"/>
      <c r="AA2872" s="217"/>
      <c r="AB2872" s="217"/>
      <c r="AC2872" s="217"/>
      <c r="AD2872" s="213"/>
    </row>
    <row r="2873" spans="20:30" x14ac:dyDescent="0.2">
      <c r="T2873" s="212"/>
      <c r="U2873" s="213"/>
      <c r="V2873" s="213"/>
      <c r="W2873" s="213"/>
      <c r="X2873" s="214"/>
      <c r="Y2873" s="214"/>
      <c r="Z2873" s="214"/>
      <c r="AA2873" s="217"/>
      <c r="AB2873" s="217"/>
      <c r="AC2873" s="217"/>
      <c r="AD2873" s="213"/>
    </row>
    <row r="2874" spans="20:30" x14ac:dyDescent="0.2">
      <c r="T2874" s="212"/>
      <c r="U2874" s="213"/>
      <c r="V2874" s="213"/>
      <c r="W2874" s="213"/>
      <c r="X2874" s="214"/>
      <c r="Y2874" s="214"/>
      <c r="Z2874" s="214"/>
      <c r="AA2874" s="217"/>
      <c r="AB2874" s="217"/>
      <c r="AC2874" s="217"/>
      <c r="AD2874" s="213"/>
    </row>
    <row r="2875" spans="20:30" x14ac:dyDescent="0.2">
      <c r="T2875" s="212"/>
      <c r="U2875" s="213"/>
      <c r="V2875" s="213"/>
      <c r="W2875" s="213"/>
      <c r="X2875" s="214"/>
      <c r="Y2875" s="214"/>
      <c r="Z2875" s="214"/>
      <c r="AA2875" s="217"/>
      <c r="AB2875" s="217"/>
      <c r="AC2875" s="217"/>
      <c r="AD2875" s="213"/>
    </row>
    <row r="2876" spans="20:30" x14ac:dyDescent="0.2">
      <c r="T2876" s="212"/>
      <c r="U2876" s="213"/>
      <c r="V2876" s="213"/>
      <c r="W2876" s="213"/>
      <c r="X2876" s="214"/>
      <c r="Y2876" s="214"/>
      <c r="Z2876" s="214"/>
      <c r="AA2876" s="217"/>
      <c r="AB2876" s="217"/>
      <c r="AC2876" s="217"/>
      <c r="AD2876" s="213"/>
    </row>
    <row r="2877" spans="20:30" x14ac:dyDescent="0.2">
      <c r="T2877" s="212"/>
      <c r="U2877" s="213"/>
      <c r="V2877" s="213"/>
      <c r="W2877" s="213"/>
      <c r="X2877" s="214"/>
      <c r="Y2877" s="214"/>
      <c r="Z2877" s="214"/>
      <c r="AA2877" s="217"/>
      <c r="AB2877" s="217"/>
      <c r="AC2877" s="217"/>
      <c r="AD2877" s="213"/>
    </row>
    <row r="2878" spans="20:30" x14ac:dyDescent="0.2">
      <c r="T2878" s="212"/>
      <c r="U2878" s="213"/>
      <c r="V2878" s="213"/>
      <c r="W2878" s="213"/>
      <c r="X2878" s="214"/>
      <c r="Y2878" s="214"/>
      <c r="Z2878" s="214"/>
      <c r="AA2878" s="217"/>
      <c r="AB2878" s="217"/>
      <c r="AC2878" s="217"/>
      <c r="AD2878" s="213"/>
    </row>
    <row r="2879" spans="20:30" x14ac:dyDescent="0.2">
      <c r="T2879" s="212"/>
      <c r="U2879" s="213"/>
      <c r="V2879" s="213"/>
      <c r="W2879" s="213"/>
      <c r="X2879" s="214"/>
      <c r="Y2879" s="214"/>
      <c r="Z2879" s="214"/>
      <c r="AA2879" s="217"/>
      <c r="AB2879" s="217"/>
      <c r="AC2879" s="217"/>
      <c r="AD2879" s="213"/>
    </row>
    <row r="2880" spans="20:30" x14ac:dyDescent="0.2">
      <c r="T2880" s="212"/>
      <c r="U2880" s="213"/>
      <c r="V2880" s="213"/>
      <c r="W2880" s="213"/>
      <c r="X2880" s="214"/>
      <c r="Y2880" s="214"/>
      <c r="Z2880" s="214"/>
      <c r="AA2880" s="217"/>
      <c r="AB2880" s="217"/>
      <c r="AC2880" s="217"/>
      <c r="AD2880" s="213"/>
    </row>
    <row r="2881" spans="20:30" x14ac:dyDescent="0.2">
      <c r="T2881" s="212"/>
      <c r="U2881" s="213"/>
      <c r="V2881" s="213"/>
      <c r="W2881" s="213"/>
      <c r="X2881" s="214"/>
      <c r="Y2881" s="214"/>
      <c r="Z2881" s="214"/>
      <c r="AA2881" s="217"/>
      <c r="AB2881" s="217"/>
      <c r="AC2881" s="217"/>
      <c r="AD2881" s="213"/>
    </row>
    <row r="2882" spans="20:30" x14ac:dyDescent="0.2">
      <c r="T2882" s="212"/>
      <c r="U2882" s="213"/>
      <c r="V2882" s="213"/>
      <c r="W2882" s="213"/>
      <c r="X2882" s="214"/>
      <c r="Y2882" s="214"/>
      <c r="Z2882" s="214"/>
      <c r="AA2882" s="217"/>
      <c r="AB2882" s="217"/>
      <c r="AC2882" s="217"/>
      <c r="AD2882" s="213"/>
    </row>
    <row r="2883" spans="20:30" x14ac:dyDescent="0.2">
      <c r="T2883" s="212"/>
      <c r="U2883" s="213"/>
      <c r="V2883" s="213"/>
      <c r="W2883" s="213"/>
      <c r="X2883" s="214"/>
      <c r="Y2883" s="214"/>
      <c r="Z2883" s="214"/>
      <c r="AA2883" s="217"/>
      <c r="AB2883" s="217"/>
      <c r="AC2883" s="217"/>
      <c r="AD2883" s="213"/>
    </row>
    <row r="2884" spans="20:30" x14ac:dyDescent="0.2">
      <c r="T2884" s="212"/>
      <c r="U2884" s="213"/>
      <c r="V2884" s="213"/>
      <c r="W2884" s="213"/>
      <c r="X2884" s="214"/>
      <c r="Y2884" s="214"/>
      <c r="Z2884" s="214"/>
      <c r="AA2884" s="217"/>
      <c r="AB2884" s="217"/>
      <c r="AC2884" s="217"/>
      <c r="AD2884" s="213"/>
    </row>
    <row r="2885" spans="20:30" x14ac:dyDescent="0.2">
      <c r="T2885" s="212"/>
      <c r="U2885" s="213"/>
      <c r="V2885" s="213"/>
      <c r="W2885" s="213"/>
      <c r="X2885" s="214"/>
      <c r="Y2885" s="214"/>
      <c r="Z2885" s="214"/>
      <c r="AA2885" s="217"/>
      <c r="AB2885" s="217"/>
      <c r="AC2885" s="217"/>
      <c r="AD2885" s="213"/>
    </row>
    <row r="2886" spans="20:30" x14ac:dyDescent="0.2">
      <c r="T2886" s="212"/>
      <c r="U2886" s="213"/>
      <c r="V2886" s="213"/>
      <c r="W2886" s="213"/>
      <c r="X2886" s="214"/>
      <c r="Y2886" s="214"/>
      <c r="Z2886" s="214"/>
      <c r="AA2886" s="217"/>
      <c r="AB2886" s="217"/>
      <c r="AC2886" s="217"/>
      <c r="AD2886" s="213"/>
    </row>
    <row r="2887" spans="20:30" x14ac:dyDescent="0.2">
      <c r="T2887" s="212"/>
      <c r="U2887" s="213"/>
      <c r="V2887" s="213"/>
      <c r="W2887" s="213"/>
      <c r="X2887" s="214"/>
      <c r="Y2887" s="214"/>
      <c r="Z2887" s="214"/>
      <c r="AA2887" s="217"/>
      <c r="AB2887" s="217"/>
      <c r="AC2887" s="217"/>
      <c r="AD2887" s="213"/>
    </row>
    <row r="2888" spans="20:30" x14ac:dyDescent="0.2">
      <c r="T2888" s="212"/>
      <c r="U2888" s="213"/>
      <c r="V2888" s="213"/>
      <c r="W2888" s="213"/>
      <c r="X2888" s="214"/>
      <c r="Y2888" s="214"/>
      <c r="Z2888" s="214"/>
      <c r="AA2888" s="217"/>
      <c r="AB2888" s="217"/>
      <c r="AC2888" s="217"/>
      <c r="AD2888" s="213"/>
    </row>
    <row r="2889" spans="20:30" x14ac:dyDescent="0.2">
      <c r="T2889" s="212"/>
      <c r="U2889" s="213"/>
      <c r="V2889" s="213"/>
      <c r="W2889" s="213"/>
      <c r="X2889" s="214"/>
      <c r="Y2889" s="214"/>
      <c r="Z2889" s="214"/>
      <c r="AA2889" s="217"/>
      <c r="AB2889" s="217"/>
      <c r="AC2889" s="217"/>
      <c r="AD2889" s="213"/>
    </row>
    <row r="2890" spans="20:30" x14ac:dyDescent="0.2">
      <c r="T2890" s="212"/>
      <c r="U2890" s="213"/>
      <c r="V2890" s="213"/>
      <c r="W2890" s="213"/>
      <c r="X2890" s="214"/>
      <c r="Y2890" s="214"/>
      <c r="Z2890" s="214"/>
      <c r="AA2890" s="217"/>
      <c r="AB2890" s="217"/>
      <c r="AC2890" s="217"/>
      <c r="AD2890" s="213"/>
    </row>
    <row r="2891" spans="20:30" x14ac:dyDescent="0.2">
      <c r="T2891" s="212"/>
      <c r="U2891" s="213"/>
      <c r="V2891" s="213"/>
      <c r="W2891" s="213"/>
      <c r="X2891" s="214"/>
      <c r="Y2891" s="214"/>
      <c r="Z2891" s="214"/>
      <c r="AA2891" s="217"/>
      <c r="AB2891" s="217"/>
      <c r="AC2891" s="217"/>
      <c r="AD2891" s="213"/>
    </row>
    <row r="2892" spans="20:30" x14ac:dyDescent="0.2">
      <c r="T2892" s="212"/>
      <c r="U2892" s="213"/>
      <c r="V2892" s="213"/>
      <c r="W2892" s="213"/>
      <c r="X2892" s="214"/>
      <c r="Y2892" s="214"/>
      <c r="Z2892" s="214"/>
      <c r="AA2892" s="217"/>
      <c r="AB2892" s="217"/>
      <c r="AC2892" s="217"/>
      <c r="AD2892" s="213"/>
    </row>
    <row r="2893" spans="20:30" x14ac:dyDescent="0.2">
      <c r="T2893" s="212"/>
      <c r="U2893" s="213"/>
      <c r="V2893" s="213"/>
      <c r="W2893" s="213"/>
      <c r="X2893" s="214"/>
      <c r="Y2893" s="214"/>
      <c r="Z2893" s="214"/>
      <c r="AA2893" s="217"/>
      <c r="AB2893" s="217"/>
      <c r="AC2893" s="217"/>
      <c r="AD2893" s="213"/>
    </row>
    <row r="2894" spans="20:30" x14ac:dyDescent="0.2">
      <c r="T2894" s="212"/>
      <c r="U2894" s="213"/>
      <c r="V2894" s="213"/>
      <c r="W2894" s="213"/>
      <c r="X2894" s="214"/>
      <c r="Y2894" s="214"/>
      <c r="Z2894" s="214"/>
      <c r="AA2894" s="217"/>
      <c r="AB2894" s="217"/>
      <c r="AC2894" s="217"/>
      <c r="AD2894" s="213"/>
    </row>
    <row r="2895" spans="20:30" x14ac:dyDescent="0.2">
      <c r="T2895" s="212"/>
      <c r="U2895" s="213"/>
      <c r="V2895" s="213"/>
      <c r="W2895" s="213"/>
      <c r="X2895" s="214"/>
      <c r="Y2895" s="214"/>
      <c r="Z2895" s="214"/>
      <c r="AA2895" s="217"/>
      <c r="AB2895" s="217"/>
      <c r="AC2895" s="217"/>
      <c r="AD2895" s="213"/>
    </row>
    <row r="2896" spans="20:30" x14ac:dyDescent="0.2">
      <c r="T2896" s="212"/>
      <c r="U2896" s="213"/>
      <c r="V2896" s="213"/>
      <c r="W2896" s="213"/>
      <c r="X2896" s="214"/>
      <c r="Y2896" s="214"/>
      <c r="Z2896" s="214"/>
      <c r="AA2896" s="217"/>
      <c r="AB2896" s="217"/>
      <c r="AC2896" s="217"/>
      <c r="AD2896" s="213"/>
    </row>
    <row r="2897" spans="20:30" x14ac:dyDescent="0.2">
      <c r="T2897" s="212"/>
      <c r="U2897" s="213"/>
      <c r="V2897" s="213"/>
      <c r="W2897" s="213"/>
      <c r="X2897" s="214"/>
      <c r="Y2897" s="214"/>
      <c r="Z2897" s="214"/>
      <c r="AA2897" s="217"/>
      <c r="AB2897" s="217"/>
      <c r="AC2897" s="217"/>
      <c r="AD2897" s="213"/>
    </row>
    <row r="2898" spans="20:30" x14ac:dyDescent="0.2">
      <c r="T2898" s="212"/>
      <c r="U2898" s="213"/>
      <c r="V2898" s="213"/>
      <c r="W2898" s="213"/>
      <c r="X2898" s="214"/>
      <c r="Y2898" s="214"/>
      <c r="Z2898" s="214"/>
      <c r="AA2898" s="217"/>
      <c r="AB2898" s="217"/>
      <c r="AC2898" s="217"/>
      <c r="AD2898" s="213"/>
    </row>
    <row r="2899" spans="20:30" x14ac:dyDescent="0.2">
      <c r="T2899" s="212"/>
      <c r="U2899" s="213"/>
      <c r="V2899" s="213"/>
      <c r="W2899" s="213"/>
      <c r="X2899" s="214"/>
      <c r="Y2899" s="214"/>
      <c r="Z2899" s="214"/>
      <c r="AA2899" s="217"/>
      <c r="AB2899" s="217"/>
      <c r="AC2899" s="217"/>
      <c r="AD2899" s="213"/>
    </row>
    <row r="2900" spans="20:30" x14ac:dyDescent="0.2">
      <c r="T2900" s="212"/>
      <c r="U2900" s="213"/>
      <c r="V2900" s="213"/>
      <c r="W2900" s="213"/>
      <c r="X2900" s="214"/>
      <c r="Y2900" s="214"/>
      <c r="Z2900" s="214"/>
      <c r="AA2900" s="217"/>
      <c r="AB2900" s="217"/>
      <c r="AC2900" s="217"/>
      <c r="AD2900" s="213"/>
    </row>
    <row r="2901" spans="20:30" x14ac:dyDescent="0.2">
      <c r="T2901" s="212"/>
      <c r="U2901" s="213"/>
      <c r="V2901" s="213"/>
      <c r="W2901" s="213"/>
      <c r="X2901" s="214"/>
      <c r="Y2901" s="214"/>
      <c r="Z2901" s="214"/>
      <c r="AA2901" s="217"/>
      <c r="AB2901" s="217"/>
      <c r="AC2901" s="217"/>
      <c r="AD2901" s="213"/>
    </row>
    <row r="2902" spans="20:30" x14ac:dyDescent="0.2">
      <c r="T2902" s="212"/>
      <c r="U2902" s="213"/>
      <c r="V2902" s="213"/>
      <c r="W2902" s="213"/>
      <c r="X2902" s="214"/>
      <c r="Y2902" s="214"/>
      <c r="Z2902" s="214"/>
      <c r="AA2902" s="217"/>
      <c r="AB2902" s="217"/>
      <c r="AC2902" s="217"/>
      <c r="AD2902" s="213"/>
    </row>
    <row r="2903" spans="20:30" x14ac:dyDescent="0.2">
      <c r="T2903" s="212"/>
      <c r="U2903" s="213"/>
      <c r="V2903" s="213"/>
      <c r="W2903" s="213"/>
      <c r="X2903" s="214"/>
      <c r="Y2903" s="214"/>
      <c r="Z2903" s="214"/>
      <c r="AA2903" s="217"/>
      <c r="AB2903" s="217"/>
      <c r="AC2903" s="217"/>
      <c r="AD2903" s="213"/>
    </row>
    <row r="2904" spans="20:30" x14ac:dyDescent="0.2">
      <c r="T2904" s="212"/>
      <c r="U2904" s="213"/>
      <c r="V2904" s="213"/>
      <c r="W2904" s="213"/>
      <c r="X2904" s="214"/>
      <c r="Y2904" s="214"/>
      <c r="Z2904" s="214"/>
      <c r="AA2904" s="217"/>
      <c r="AB2904" s="217"/>
      <c r="AC2904" s="217"/>
      <c r="AD2904" s="213"/>
    </row>
    <row r="2905" spans="20:30" x14ac:dyDescent="0.2">
      <c r="T2905" s="212"/>
      <c r="U2905" s="213"/>
      <c r="V2905" s="213"/>
      <c r="W2905" s="213"/>
      <c r="X2905" s="214"/>
      <c r="Y2905" s="214"/>
      <c r="Z2905" s="214"/>
      <c r="AA2905" s="217"/>
      <c r="AB2905" s="217"/>
      <c r="AC2905" s="217"/>
      <c r="AD2905" s="213"/>
    </row>
    <row r="2906" spans="20:30" x14ac:dyDescent="0.2">
      <c r="T2906" s="212"/>
      <c r="U2906" s="213"/>
      <c r="V2906" s="213"/>
      <c r="W2906" s="213"/>
      <c r="X2906" s="214"/>
      <c r="Y2906" s="214"/>
      <c r="Z2906" s="214"/>
      <c r="AA2906" s="217"/>
      <c r="AB2906" s="217"/>
      <c r="AC2906" s="217"/>
      <c r="AD2906" s="213"/>
    </row>
    <row r="2907" spans="20:30" x14ac:dyDescent="0.2">
      <c r="T2907" s="212"/>
      <c r="U2907" s="213"/>
      <c r="V2907" s="213"/>
      <c r="W2907" s="213"/>
      <c r="X2907" s="214"/>
      <c r="Y2907" s="214"/>
      <c r="Z2907" s="214"/>
      <c r="AA2907" s="217"/>
      <c r="AB2907" s="217"/>
      <c r="AC2907" s="217"/>
      <c r="AD2907" s="213"/>
    </row>
    <row r="2908" spans="20:30" x14ac:dyDescent="0.2">
      <c r="T2908" s="212"/>
      <c r="U2908" s="213"/>
      <c r="V2908" s="213"/>
      <c r="W2908" s="213"/>
      <c r="X2908" s="214"/>
      <c r="Y2908" s="214"/>
      <c r="Z2908" s="214"/>
      <c r="AA2908" s="217"/>
      <c r="AB2908" s="217"/>
      <c r="AC2908" s="217"/>
      <c r="AD2908" s="213"/>
    </row>
    <row r="2909" spans="20:30" x14ac:dyDescent="0.2">
      <c r="T2909" s="212"/>
      <c r="U2909" s="213"/>
      <c r="V2909" s="213"/>
      <c r="W2909" s="213"/>
      <c r="X2909" s="214"/>
      <c r="Y2909" s="214"/>
      <c r="Z2909" s="214"/>
      <c r="AA2909" s="217"/>
      <c r="AB2909" s="217"/>
      <c r="AC2909" s="217"/>
      <c r="AD2909" s="213"/>
    </row>
    <row r="2910" spans="20:30" x14ac:dyDescent="0.2">
      <c r="T2910" s="212"/>
      <c r="U2910" s="213"/>
      <c r="V2910" s="213"/>
      <c r="W2910" s="213"/>
      <c r="X2910" s="214"/>
      <c r="Y2910" s="214"/>
      <c r="Z2910" s="214"/>
      <c r="AA2910" s="217"/>
      <c r="AB2910" s="217"/>
      <c r="AC2910" s="217"/>
      <c r="AD2910" s="213"/>
    </row>
    <row r="2911" spans="20:30" x14ac:dyDescent="0.2">
      <c r="T2911" s="212"/>
      <c r="U2911" s="213"/>
      <c r="V2911" s="213"/>
      <c r="W2911" s="213"/>
      <c r="X2911" s="214"/>
      <c r="Y2911" s="214"/>
      <c r="Z2911" s="214"/>
      <c r="AA2911" s="217"/>
      <c r="AB2911" s="217"/>
      <c r="AC2911" s="217"/>
      <c r="AD2911" s="213"/>
    </row>
    <row r="2912" spans="20:30" x14ac:dyDescent="0.2">
      <c r="T2912" s="212"/>
      <c r="U2912" s="213"/>
      <c r="V2912" s="213"/>
      <c r="W2912" s="213"/>
      <c r="X2912" s="214"/>
      <c r="Y2912" s="214"/>
      <c r="Z2912" s="214"/>
      <c r="AA2912" s="217"/>
      <c r="AB2912" s="217"/>
      <c r="AC2912" s="217"/>
      <c r="AD2912" s="213"/>
    </row>
    <row r="2913" spans="20:30" x14ac:dyDescent="0.2">
      <c r="T2913" s="212"/>
      <c r="U2913" s="213"/>
      <c r="V2913" s="213"/>
      <c r="W2913" s="213"/>
      <c r="X2913" s="214"/>
      <c r="Y2913" s="214"/>
      <c r="Z2913" s="214"/>
      <c r="AA2913" s="217"/>
      <c r="AB2913" s="217"/>
      <c r="AC2913" s="217"/>
      <c r="AD2913" s="213"/>
    </row>
    <row r="2914" spans="20:30" x14ac:dyDescent="0.2">
      <c r="T2914" s="212"/>
      <c r="U2914" s="213"/>
      <c r="V2914" s="213"/>
      <c r="W2914" s="213"/>
      <c r="X2914" s="214"/>
      <c r="Y2914" s="214"/>
      <c r="Z2914" s="214"/>
      <c r="AA2914" s="217"/>
      <c r="AB2914" s="217"/>
      <c r="AC2914" s="217"/>
      <c r="AD2914" s="213"/>
    </row>
    <row r="2915" spans="20:30" x14ac:dyDescent="0.2">
      <c r="T2915" s="212"/>
      <c r="U2915" s="213"/>
      <c r="V2915" s="213"/>
      <c r="W2915" s="213"/>
      <c r="X2915" s="214"/>
      <c r="Y2915" s="214"/>
      <c r="Z2915" s="214"/>
      <c r="AA2915" s="217"/>
      <c r="AB2915" s="217"/>
      <c r="AC2915" s="217"/>
      <c r="AD2915" s="213"/>
    </row>
    <row r="2916" spans="20:30" x14ac:dyDescent="0.2">
      <c r="T2916" s="212"/>
      <c r="U2916" s="213"/>
      <c r="V2916" s="213"/>
      <c r="W2916" s="213"/>
      <c r="X2916" s="214"/>
      <c r="Y2916" s="214"/>
      <c r="Z2916" s="214"/>
      <c r="AA2916" s="217"/>
      <c r="AB2916" s="217"/>
      <c r="AC2916" s="217"/>
      <c r="AD2916" s="213"/>
    </row>
    <row r="2917" spans="20:30" x14ac:dyDescent="0.2">
      <c r="T2917" s="212"/>
      <c r="U2917" s="213"/>
      <c r="V2917" s="213"/>
      <c r="W2917" s="213"/>
      <c r="X2917" s="214"/>
      <c r="Y2917" s="214"/>
      <c r="Z2917" s="214"/>
      <c r="AA2917" s="217"/>
      <c r="AB2917" s="217"/>
      <c r="AC2917" s="217"/>
      <c r="AD2917" s="213"/>
    </row>
    <row r="2918" spans="20:30" x14ac:dyDescent="0.2">
      <c r="T2918" s="212"/>
      <c r="U2918" s="213"/>
      <c r="V2918" s="213"/>
      <c r="W2918" s="213"/>
      <c r="X2918" s="214"/>
      <c r="Y2918" s="214"/>
      <c r="Z2918" s="214"/>
      <c r="AA2918" s="217"/>
      <c r="AB2918" s="217"/>
      <c r="AC2918" s="217"/>
      <c r="AD2918" s="213"/>
    </row>
    <row r="2919" spans="20:30" x14ac:dyDescent="0.2">
      <c r="T2919" s="212"/>
      <c r="U2919" s="213"/>
      <c r="V2919" s="213"/>
      <c r="W2919" s="213"/>
      <c r="X2919" s="214"/>
      <c r="Y2919" s="214"/>
      <c r="Z2919" s="214"/>
      <c r="AA2919" s="217"/>
      <c r="AB2919" s="217"/>
      <c r="AC2919" s="217"/>
      <c r="AD2919" s="213"/>
    </row>
    <row r="2920" spans="20:30" x14ac:dyDescent="0.2">
      <c r="T2920" s="212"/>
      <c r="U2920" s="213"/>
      <c r="V2920" s="213"/>
      <c r="W2920" s="213"/>
      <c r="X2920" s="214"/>
      <c r="Y2920" s="214"/>
      <c r="Z2920" s="214"/>
      <c r="AA2920" s="217"/>
      <c r="AB2920" s="217"/>
      <c r="AC2920" s="217"/>
      <c r="AD2920" s="213"/>
    </row>
    <row r="2921" spans="20:30" x14ac:dyDescent="0.2">
      <c r="T2921" s="212"/>
      <c r="U2921" s="213"/>
      <c r="V2921" s="213"/>
      <c r="W2921" s="213"/>
      <c r="X2921" s="214"/>
      <c r="Y2921" s="214"/>
      <c r="Z2921" s="214"/>
      <c r="AA2921" s="217"/>
      <c r="AB2921" s="217"/>
      <c r="AC2921" s="217"/>
      <c r="AD2921" s="213"/>
    </row>
    <row r="2922" spans="20:30" x14ac:dyDescent="0.2">
      <c r="T2922" s="212"/>
      <c r="U2922" s="213"/>
      <c r="V2922" s="213"/>
      <c r="W2922" s="213"/>
      <c r="X2922" s="214"/>
      <c r="Y2922" s="214"/>
      <c r="Z2922" s="214"/>
      <c r="AA2922" s="217"/>
      <c r="AB2922" s="217"/>
      <c r="AC2922" s="217"/>
      <c r="AD2922" s="213"/>
    </row>
    <row r="2923" spans="20:30" x14ac:dyDescent="0.2">
      <c r="T2923" s="212"/>
      <c r="U2923" s="213"/>
      <c r="V2923" s="213"/>
      <c r="W2923" s="213"/>
      <c r="X2923" s="214"/>
      <c r="Y2923" s="214"/>
      <c r="Z2923" s="214"/>
      <c r="AA2923" s="217"/>
      <c r="AB2923" s="217"/>
      <c r="AC2923" s="217"/>
      <c r="AD2923" s="213"/>
    </row>
    <row r="2924" spans="20:30" x14ac:dyDescent="0.2">
      <c r="T2924" s="212"/>
      <c r="U2924" s="213"/>
      <c r="V2924" s="213"/>
      <c r="W2924" s="213"/>
      <c r="X2924" s="214"/>
      <c r="Y2924" s="214"/>
      <c r="Z2924" s="214"/>
      <c r="AA2924" s="217"/>
      <c r="AB2924" s="217"/>
      <c r="AC2924" s="217"/>
      <c r="AD2924" s="213"/>
    </row>
    <row r="2925" spans="20:30" x14ac:dyDescent="0.2">
      <c r="T2925" s="212"/>
      <c r="U2925" s="213"/>
      <c r="V2925" s="213"/>
      <c r="W2925" s="213"/>
      <c r="X2925" s="214"/>
      <c r="Y2925" s="214"/>
      <c r="Z2925" s="214"/>
      <c r="AA2925" s="217"/>
      <c r="AB2925" s="217"/>
      <c r="AC2925" s="217"/>
      <c r="AD2925" s="213"/>
    </row>
    <row r="2926" spans="20:30" x14ac:dyDescent="0.2">
      <c r="T2926" s="212"/>
      <c r="U2926" s="213"/>
      <c r="V2926" s="213"/>
      <c r="W2926" s="213"/>
      <c r="X2926" s="214"/>
      <c r="Y2926" s="214"/>
      <c r="Z2926" s="214"/>
      <c r="AA2926" s="217"/>
      <c r="AB2926" s="217"/>
      <c r="AC2926" s="217"/>
      <c r="AD2926" s="213"/>
    </row>
    <row r="2927" spans="20:30" x14ac:dyDescent="0.2">
      <c r="T2927" s="212"/>
      <c r="U2927" s="213"/>
      <c r="V2927" s="213"/>
      <c r="W2927" s="213"/>
      <c r="X2927" s="214"/>
      <c r="Y2927" s="214"/>
      <c r="Z2927" s="214"/>
      <c r="AA2927" s="217"/>
      <c r="AB2927" s="217"/>
      <c r="AC2927" s="217"/>
      <c r="AD2927" s="213"/>
    </row>
    <row r="2928" spans="20:30" x14ac:dyDescent="0.2">
      <c r="T2928" s="212"/>
      <c r="U2928" s="213"/>
      <c r="V2928" s="213"/>
      <c r="W2928" s="213"/>
      <c r="X2928" s="214"/>
      <c r="Y2928" s="214"/>
      <c r="Z2928" s="214"/>
      <c r="AA2928" s="217"/>
      <c r="AB2928" s="217"/>
      <c r="AC2928" s="217"/>
      <c r="AD2928" s="213"/>
    </row>
    <row r="2929" spans="20:30" x14ac:dyDescent="0.2">
      <c r="T2929" s="212"/>
      <c r="U2929" s="213"/>
      <c r="V2929" s="213"/>
      <c r="W2929" s="213"/>
      <c r="X2929" s="214"/>
      <c r="Y2929" s="214"/>
      <c r="Z2929" s="214"/>
      <c r="AA2929" s="217"/>
      <c r="AB2929" s="217"/>
      <c r="AC2929" s="217"/>
      <c r="AD2929" s="213"/>
    </row>
    <row r="2930" spans="20:30" x14ac:dyDescent="0.2">
      <c r="T2930" s="212"/>
      <c r="U2930" s="213"/>
      <c r="V2930" s="213"/>
      <c r="W2930" s="213"/>
      <c r="X2930" s="214"/>
      <c r="Y2930" s="214"/>
      <c r="Z2930" s="214"/>
      <c r="AA2930" s="217"/>
      <c r="AB2930" s="217"/>
      <c r="AC2930" s="217"/>
      <c r="AD2930" s="213"/>
    </row>
    <row r="2931" spans="20:30" x14ac:dyDescent="0.2">
      <c r="T2931" s="212"/>
      <c r="U2931" s="213"/>
      <c r="V2931" s="213"/>
      <c r="W2931" s="213"/>
      <c r="X2931" s="214"/>
      <c r="Y2931" s="214"/>
      <c r="Z2931" s="214"/>
      <c r="AA2931" s="217"/>
      <c r="AB2931" s="217"/>
      <c r="AC2931" s="217"/>
      <c r="AD2931" s="213"/>
    </row>
    <row r="2932" spans="20:30" x14ac:dyDescent="0.2">
      <c r="T2932" s="212"/>
      <c r="U2932" s="213"/>
      <c r="V2932" s="213"/>
      <c r="W2932" s="213"/>
      <c r="X2932" s="214"/>
      <c r="Y2932" s="214"/>
      <c r="Z2932" s="214"/>
      <c r="AA2932" s="217"/>
      <c r="AB2932" s="217"/>
      <c r="AC2932" s="217"/>
      <c r="AD2932" s="213"/>
    </row>
    <row r="2933" spans="20:30" x14ac:dyDescent="0.2">
      <c r="T2933" s="212"/>
      <c r="U2933" s="213"/>
      <c r="V2933" s="213"/>
      <c r="W2933" s="213"/>
      <c r="X2933" s="214"/>
      <c r="Y2933" s="214"/>
      <c r="Z2933" s="214"/>
      <c r="AA2933" s="217"/>
      <c r="AB2933" s="217"/>
      <c r="AC2933" s="217"/>
      <c r="AD2933" s="213"/>
    </row>
    <row r="2934" spans="20:30" x14ac:dyDescent="0.2">
      <c r="T2934" s="212"/>
      <c r="U2934" s="213"/>
      <c r="V2934" s="213"/>
      <c r="W2934" s="213"/>
      <c r="X2934" s="214"/>
      <c r="Y2934" s="214"/>
      <c r="Z2934" s="214"/>
      <c r="AA2934" s="217"/>
      <c r="AB2934" s="217"/>
      <c r="AC2934" s="217"/>
      <c r="AD2934" s="213"/>
    </row>
    <row r="2935" spans="20:30" x14ac:dyDescent="0.2">
      <c r="T2935" s="212"/>
      <c r="U2935" s="213"/>
      <c r="V2935" s="213"/>
      <c r="W2935" s="213"/>
      <c r="X2935" s="214"/>
      <c r="Y2935" s="214"/>
      <c r="Z2935" s="214"/>
      <c r="AA2935" s="217"/>
      <c r="AB2935" s="217"/>
      <c r="AC2935" s="217"/>
      <c r="AD2935" s="213"/>
    </row>
    <row r="2936" spans="20:30" x14ac:dyDescent="0.2">
      <c r="T2936" s="212"/>
      <c r="U2936" s="213"/>
      <c r="V2936" s="213"/>
      <c r="W2936" s="213"/>
      <c r="X2936" s="214"/>
      <c r="Y2936" s="214"/>
      <c r="Z2936" s="214"/>
      <c r="AA2936" s="217"/>
      <c r="AB2936" s="217"/>
      <c r="AC2936" s="217"/>
      <c r="AD2936" s="213"/>
    </row>
    <row r="2937" spans="20:30" x14ac:dyDescent="0.2">
      <c r="T2937" s="212"/>
      <c r="U2937" s="213"/>
      <c r="V2937" s="213"/>
      <c r="W2937" s="213"/>
      <c r="X2937" s="214"/>
      <c r="Y2937" s="214"/>
      <c r="Z2937" s="214"/>
      <c r="AA2937" s="217"/>
      <c r="AB2937" s="217"/>
      <c r="AC2937" s="217"/>
      <c r="AD2937" s="213"/>
    </row>
    <row r="2938" spans="20:30" x14ac:dyDescent="0.2">
      <c r="T2938" s="212"/>
      <c r="U2938" s="213"/>
      <c r="V2938" s="213"/>
      <c r="W2938" s="213"/>
      <c r="X2938" s="214"/>
      <c r="Y2938" s="214"/>
      <c r="Z2938" s="214"/>
      <c r="AA2938" s="217"/>
      <c r="AB2938" s="217"/>
      <c r="AC2938" s="217"/>
      <c r="AD2938" s="213"/>
    </row>
    <row r="2939" spans="20:30" x14ac:dyDescent="0.2">
      <c r="T2939" s="212"/>
      <c r="U2939" s="213"/>
      <c r="V2939" s="213"/>
      <c r="W2939" s="213"/>
      <c r="X2939" s="214"/>
      <c r="Y2939" s="214"/>
      <c r="Z2939" s="214"/>
      <c r="AA2939" s="217"/>
      <c r="AB2939" s="217"/>
      <c r="AC2939" s="217"/>
      <c r="AD2939" s="213"/>
    </row>
    <row r="2940" spans="20:30" x14ac:dyDescent="0.2">
      <c r="T2940" s="212"/>
      <c r="U2940" s="213"/>
      <c r="V2940" s="213"/>
      <c r="W2940" s="213"/>
      <c r="X2940" s="214"/>
      <c r="Y2940" s="214"/>
      <c r="Z2940" s="214"/>
      <c r="AA2940" s="217"/>
      <c r="AB2940" s="217"/>
      <c r="AC2940" s="217"/>
      <c r="AD2940" s="213"/>
    </row>
    <row r="2941" spans="20:30" x14ac:dyDescent="0.2">
      <c r="T2941" s="212"/>
      <c r="U2941" s="213"/>
      <c r="V2941" s="213"/>
      <c r="W2941" s="213"/>
      <c r="X2941" s="214"/>
      <c r="Y2941" s="214"/>
      <c r="Z2941" s="214"/>
      <c r="AA2941" s="217"/>
      <c r="AB2941" s="217"/>
      <c r="AC2941" s="217"/>
      <c r="AD2941" s="213"/>
    </row>
    <row r="2942" spans="20:30" x14ac:dyDescent="0.2">
      <c r="T2942" s="212"/>
      <c r="U2942" s="213"/>
      <c r="V2942" s="213"/>
      <c r="W2942" s="213"/>
      <c r="X2942" s="214"/>
      <c r="Y2942" s="214"/>
      <c r="Z2942" s="214"/>
      <c r="AA2942" s="217"/>
      <c r="AB2942" s="217"/>
      <c r="AC2942" s="217"/>
      <c r="AD2942" s="213"/>
    </row>
    <row r="2943" spans="20:30" x14ac:dyDescent="0.2">
      <c r="T2943" s="212"/>
      <c r="U2943" s="213"/>
      <c r="V2943" s="213"/>
      <c r="W2943" s="213"/>
      <c r="X2943" s="214"/>
      <c r="Y2943" s="214"/>
      <c r="Z2943" s="214"/>
      <c r="AA2943" s="217"/>
      <c r="AB2943" s="217"/>
      <c r="AC2943" s="217"/>
      <c r="AD2943" s="213"/>
    </row>
    <row r="2944" spans="20:30" x14ac:dyDescent="0.2">
      <c r="T2944" s="212"/>
      <c r="U2944" s="213"/>
      <c r="V2944" s="213"/>
      <c r="W2944" s="213"/>
      <c r="X2944" s="214"/>
      <c r="Y2944" s="214"/>
      <c r="Z2944" s="214"/>
      <c r="AA2944" s="217"/>
      <c r="AB2944" s="217"/>
      <c r="AC2944" s="217"/>
      <c r="AD2944" s="213"/>
    </row>
    <row r="2945" spans="20:30" x14ac:dyDescent="0.2">
      <c r="T2945" s="212"/>
      <c r="U2945" s="213"/>
      <c r="V2945" s="213"/>
      <c r="W2945" s="213"/>
      <c r="X2945" s="214"/>
      <c r="Y2945" s="214"/>
      <c r="Z2945" s="214"/>
      <c r="AA2945" s="217"/>
      <c r="AB2945" s="217"/>
      <c r="AC2945" s="217"/>
      <c r="AD2945" s="213"/>
    </row>
    <row r="2946" spans="20:30" x14ac:dyDescent="0.2">
      <c r="T2946" s="212"/>
      <c r="U2946" s="213"/>
      <c r="V2946" s="213"/>
      <c r="W2946" s="213"/>
      <c r="X2946" s="214"/>
      <c r="Y2946" s="214"/>
      <c r="Z2946" s="214"/>
      <c r="AA2946" s="217"/>
      <c r="AB2946" s="217"/>
      <c r="AC2946" s="217"/>
      <c r="AD2946" s="213"/>
    </row>
    <row r="2947" spans="20:30" x14ac:dyDescent="0.2">
      <c r="T2947" s="212"/>
      <c r="U2947" s="213"/>
      <c r="V2947" s="213"/>
      <c r="W2947" s="213"/>
      <c r="X2947" s="214"/>
      <c r="Y2947" s="214"/>
      <c r="Z2947" s="214"/>
      <c r="AA2947" s="217"/>
      <c r="AB2947" s="217"/>
      <c r="AC2947" s="217"/>
      <c r="AD2947" s="213"/>
    </row>
    <row r="2948" spans="20:30" x14ac:dyDescent="0.2">
      <c r="T2948" s="212"/>
      <c r="U2948" s="213"/>
      <c r="V2948" s="213"/>
      <c r="W2948" s="213"/>
      <c r="X2948" s="214"/>
      <c r="Y2948" s="214"/>
      <c r="Z2948" s="214"/>
      <c r="AA2948" s="217"/>
      <c r="AB2948" s="217"/>
      <c r="AC2948" s="217"/>
      <c r="AD2948" s="213"/>
    </row>
    <row r="2949" spans="20:30" x14ac:dyDescent="0.2">
      <c r="T2949" s="212"/>
      <c r="U2949" s="213"/>
      <c r="V2949" s="213"/>
      <c r="W2949" s="213"/>
      <c r="X2949" s="214"/>
      <c r="Y2949" s="214"/>
      <c r="Z2949" s="214"/>
      <c r="AA2949" s="217"/>
      <c r="AB2949" s="217"/>
      <c r="AC2949" s="217"/>
      <c r="AD2949" s="213"/>
    </row>
    <row r="2950" spans="20:30" x14ac:dyDescent="0.2">
      <c r="T2950" s="212"/>
      <c r="U2950" s="213"/>
      <c r="V2950" s="213"/>
      <c r="W2950" s="213"/>
      <c r="X2950" s="214"/>
      <c r="Y2950" s="214"/>
      <c r="Z2950" s="214"/>
      <c r="AA2950" s="217"/>
      <c r="AB2950" s="217"/>
      <c r="AC2950" s="217"/>
      <c r="AD2950" s="213"/>
    </row>
    <row r="2951" spans="20:30" x14ac:dyDescent="0.2">
      <c r="T2951" s="212"/>
      <c r="U2951" s="213"/>
      <c r="V2951" s="213"/>
      <c r="W2951" s="213"/>
      <c r="X2951" s="214"/>
      <c r="Y2951" s="214"/>
      <c r="Z2951" s="214"/>
      <c r="AA2951" s="217"/>
      <c r="AB2951" s="217"/>
      <c r="AC2951" s="217"/>
      <c r="AD2951" s="213"/>
    </row>
    <row r="2952" spans="20:30" x14ac:dyDescent="0.2">
      <c r="T2952" s="212"/>
      <c r="U2952" s="213"/>
      <c r="V2952" s="213"/>
      <c r="W2952" s="213"/>
      <c r="X2952" s="214"/>
      <c r="Y2952" s="214"/>
      <c r="Z2952" s="214"/>
      <c r="AA2952" s="217"/>
      <c r="AB2952" s="217"/>
      <c r="AC2952" s="217"/>
      <c r="AD2952" s="213"/>
    </row>
    <row r="2953" spans="20:30" x14ac:dyDescent="0.2">
      <c r="T2953" s="212"/>
      <c r="U2953" s="213"/>
      <c r="V2953" s="213"/>
      <c r="W2953" s="213"/>
      <c r="X2953" s="214"/>
      <c r="Y2953" s="214"/>
      <c r="Z2953" s="214"/>
      <c r="AA2953" s="217"/>
      <c r="AB2953" s="217"/>
      <c r="AC2953" s="217"/>
      <c r="AD2953" s="213"/>
    </row>
    <row r="2954" spans="20:30" x14ac:dyDescent="0.2">
      <c r="T2954" s="212"/>
      <c r="U2954" s="213"/>
      <c r="V2954" s="213"/>
      <c r="W2954" s="213"/>
      <c r="X2954" s="214"/>
      <c r="Y2954" s="214"/>
      <c r="Z2954" s="214"/>
      <c r="AA2954" s="217"/>
      <c r="AB2954" s="217"/>
      <c r="AC2954" s="217"/>
      <c r="AD2954" s="213"/>
    </row>
    <row r="2955" spans="20:30" x14ac:dyDescent="0.2">
      <c r="T2955" s="212"/>
      <c r="U2955" s="213"/>
      <c r="V2955" s="213"/>
      <c r="W2955" s="213"/>
      <c r="X2955" s="214"/>
      <c r="Y2955" s="214"/>
      <c r="Z2955" s="214"/>
      <c r="AA2955" s="217"/>
      <c r="AB2955" s="217"/>
      <c r="AC2955" s="217"/>
      <c r="AD2955" s="213"/>
    </row>
    <row r="2956" spans="20:30" x14ac:dyDescent="0.2">
      <c r="T2956" s="212"/>
      <c r="U2956" s="213"/>
      <c r="V2956" s="213"/>
      <c r="W2956" s="213"/>
      <c r="X2956" s="214"/>
      <c r="Y2956" s="214"/>
      <c r="Z2956" s="214"/>
      <c r="AA2956" s="217"/>
      <c r="AB2956" s="217"/>
      <c r="AC2956" s="217"/>
      <c r="AD2956" s="213"/>
    </row>
    <row r="2957" spans="20:30" x14ac:dyDescent="0.2">
      <c r="T2957" s="212"/>
      <c r="U2957" s="213"/>
      <c r="V2957" s="213"/>
      <c r="W2957" s="213"/>
      <c r="X2957" s="214"/>
      <c r="Y2957" s="214"/>
      <c r="Z2957" s="214"/>
      <c r="AA2957" s="217"/>
      <c r="AB2957" s="217"/>
      <c r="AC2957" s="217"/>
      <c r="AD2957" s="213"/>
    </row>
    <row r="2958" spans="20:30" x14ac:dyDescent="0.2">
      <c r="T2958" s="212"/>
      <c r="U2958" s="213"/>
      <c r="V2958" s="213"/>
      <c r="W2958" s="213"/>
      <c r="X2958" s="214"/>
      <c r="Y2958" s="214"/>
      <c r="Z2958" s="214"/>
      <c r="AA2958" s="217"/>
      <c r="AB2958" s="217"/>
      <c r="AC2958" s="217"/>
      <c r="AD2958" s="213"/>
    </row>
    <row r="2959" spans="20:30" x14ac:dyDescent="0.2">
      <c r="T2959" s="212"/>
      <c r="U2959" s="213"/>
      <c r="V2959" s="213"/>
      <c r="W2959" s="213"/>
      <c r="X2959" s="214"/>
      <c r="Y2959" s="214"/>
      <c r="Z2959" s="214"/>
      <c r="AA2959" s="217"/>
      <c r="AB2959" s="217"/>
      <c r="AC2959" s="217"/>
      <c r="AD2959" s="213"/>
    </row>
    <row r="2960" spans="20:30" x14ac:dyDescent="0.2">
      <c r="T2960" s="212"/>
      <c r="U2960" s="213"/>
      <c r="V2960" s="213"/>
      <c r="W2960" s="213"/>
      <c r="X2960" s="214"/>
      <c r="Y2960" s="214"/>
      <c r="Z2960" s="214"/>
      <c r="AA2960" s="217"/>
      <c r="AB2960" s="217"/>
      <c r="AC2960" s="217"/>
      <c r="AD2960" s="213"/>
    </row>
    <row r="2961" spans="20:30" x14ac:dyDescent="0.2">
      <c r="T2961" s="212"/>
      <c r="U2961" s="213"/>
      <c r="V2961" s="213"/>
      <c r="W2961" s="213"/>
      <c r="X2961" s="214"/>
      <c r="Y2961" s="214"/>
      <c r="Z2961" s="214"/>
      <c r="AA2961" s="217"/>
      <c r="AB2961" s="217"/>
      <c r="AC2961" s="217"/>
      <c r="AD2961" s="213"/>
    </row>
    <row r="2962" spans="20:30" x14ac:dyDescent="0.2">
      <c r="T2962" s="212"/>
      <c r="U2962" s="213"/>
      <c r="V2962" s="213"/>
      <c r="W2962" s="213"/>
      <c r="X2962" s="214"/>
      <c r="Y2962" s="214"/>
      <c r="Z2962" s="214"/>
      <c r="AA2962" s="217"/>
      <c r="AB2962" s="217"/>
      <c r="AC2962" s="217"/>
      <c r="AD2962" s="213"/>
    </row>
    <row r="2963" spans="20:30" x14ac:dyDescent="0.2">
      <c r="T2963" s="212"/>
      <c r="U2963" s="213"/>
      <c r="V2963" s="213"/>
      <c r="W2963" s="213"/>
      <c r="X2963" s="214"/>
      <c r="Y2963" s="214"/>
      <c r="Z2963" s="214"/>
      <c r="AA2963" s="217"/>
      <c r="AB2963" s="217"/>
      <c r="AC2963" s="217"/>
      <c r="AD2963" s="213"/>
    </row>
    <row r="2964" spans="20:30" x14ac:dyDescent="0.2">
      <c r="T2964" s="212"/>
      <c r="U2964" s="213"/>
      <c r="V2964" s="213"/>
      <c r="W2964" s="213"/>
      <c r="X2964" s="214"/>
      <c r="Y2964" s="214"/>
      <c r="Z2964" s="214"/>
      <c r="AA2964" s="217"/>
      <c r="AB2964" s="217"/>
      <c r="AC2964" s="217"/>
      <c r="AD2964" s="213"/>
    </row>
    <row r="2965" spans="20:30" x14ac:dyDescent="0.2">
      <c r="T2965" s="212"/>
      <c r="U2965" s="213"/>
      <c r="V2965" s="213"/>
      <c r="W2965" s="213"/>
      <c r="X2965" s="214"/>
      <c r="Y2965" s="214"/>
      <c r="Z2965" s="214"/>
      <c r="AA2965" s="217"/>
      <c r="AB2965" s="217"/>
      <c r="AC2965" s="217"/>
      <c r="AD2965" s="213"/>
    </row>
    <row r="2966" spans="20:30" x14ac:dyDescent="0.2">
      <c r="T2966" s="212"/>
      <c r="U2966" s="213"/>
      <c r="V2966" s="213"/>
      <c r="W2966" s="213"/>
      <c r="X2966" s="214"/>
      <c r="Y2966" s="214"/>
      <c r="Z2966" s="214"/>
      <c r="AA2966" s="217"/>
      <c r="AB2966" s="217"/>
      <c r="AC2966" s="217"/>
      <c r="AD2966" s="213"/>
    </row>
    <row r="2967" spans="20:30" x14ac:dyDescent="0.2">
      <c r="T2967" s="212"/>
      <c r="U2967" s="213"/>
      <c r="V2967" s="213"/>
      <c r="W2967" s="213"/>
      <c r="X2967" s="214"/>
      <c r="Y2967" s="214"/>
      <c r="Z2967" s="214"/>
      <c r="AA2967" s="217"/>
      <c r="AB2967" s="217"/>
      <c r="AC2967" s="217"/>
      <c r="AD2967" s="213"/>
    </row>
    <row r="2968" spans="20:30" x14ac:dyDescent="0.2">
      <c r="T2968" s="212"/>
      <c r="U2968" s="213"/>
      <c r="V2968" s="213"/>
      <c r="W2968" s="213"/>
      <c r="X2968" s="214"/>
      <c r="Y2968" s="214"/>
      <c r="Z2968" s="214"/>
      <c r="AA2968" s="217"/>
      <c r="AB2968" s="217"/>
      <c r="AC2968" s="217"/>
      <c r="AD2968" s="213"/>
    </row>
    <row r="2969" spans="20:30" x14ac:dyDescent="0.2">
      <c r="T2969" s="212"/>
      <c r="U2969" s="213"/>
      <c r="V2969" s="213"/>
      <c r="W2969" s="213"/>
      <c r="X2969" s="214"/>
      <c r="Y2969" s="214"/>
      <c r="Z2969" s="214"/>
      <c r="AA2969" s="217"/>
      <c r="AB2969" s="217"/>
      <c r="AC2969" s="217"/>
      <c r="AD2969" s="213"/>
    </row>
    <row r="2970" spans="20:30" x14ac:dyDescent="0.2">
      <c r="T2970" s="212"/>
      <c r="U2970" s="213"/>
      <c r="V2970" s="213"/>
      <c r="W2970" s="213"/>
      <c r="X2970" s="214"/>
      <c r="Y2970" s="214"/>
      <c r="Z2970" s="214"/>
      <c r="AA2970" s="217"/>
      <c r="AB2970" s="217"/>
      <c r="AC2970" s="217"/>
      <c r="AD2970" s="213"/>
    </row>
    <row r="2971" spans="20:30" x14ac:dyDescent="0.2">
      <c r="T2971" s="212"/>
      <c r="U2971" s="213"/>
      <c r="V2971" s="213"/>
      <c r="W2971" s="213"/>
      <c r="X2971" s="214"/>
      <c r="Y2971" s="214"/>
      <c r="Z2971" s="214"/>
      <c r="AA2971" s="217"/>
      <c r="AB2971" s="217"/>
      <c r="AC2971" s="217"/>
      <c r="AD2971" s="213"/>
    </row>
    <row r="2972" spans="20:30" x14ac:dyDescent="0.2">
      <c r="T2972" s="212"/>
      <c r="U2972" s="213"/>
      <c r="V2972" s="213"/>
      <c r="W2972" s="213"/>
      <c r="X2972" s="214"/>
      <c r="Y2972" s="214"/>
      <c r="Z2972" s="214"/>
      <c r="AA2972" s="217"/>
      <c r="AB2972" s="217"/>
      <c r="AC2972" s="217"/>
      <c r="AD2972" s="213"/>
    </row>
    <row r="2973" spans="20:30" x14ac:dyDescent="0.2">
      <c r="T2973" s="212"/>
      <c r="U2973" s="213"/>
      <c r="V2973" s="213"/>
      <c r="W2973" s="213"/>
      <c r="X2973" s="214"/>
      <c r="Y2973" s="214"/>
      <c r="Z2973" s="214"/>
      <c r="AA2973" s="217"/>
      <c r="AB2973" s="217"/>
      <c r="AC2973" s="217"/>
      <c r="AD2973" s="213"/>
    </row>
    <row r="2974" spans="20:30" x14ac:dyDescent="0.2">
      <c r="T2974" s="212"/>
      <c r="U2974" s="213"/>
      <c r="V2974" s="213"/>
      <c r="W2974" s="213"/>
      <c r="X2974" s="214"/>
      <c r="Y2974" s="214"/>
      <c r="Z2974" s="214"/>
      <c r="AA2974" s="217"/>
      <c r="AB2974" s="217"/>
      <c r="AC2974" s="217"/>
      <c r="AD2974" s="213"/>
    </row>
    <row r="2975" spans="20:30" x14ac:dyDescent="0.2">
      <c r="T2975" s="212"/>
      <c r="U2975" s="213"/>
      <c r="V2975" s="213"/>
      <c r="W2975" s="213"/>
      <c r="X2975" s="214"/>
      <c r="Y2975" s="214"/>
      <c r="Z2975" s="214"/>
      <c r="AA2975" s="217"/>
      <c r="AB2975" s="217"/>
      <c r="AC2975" s="217"/>
      <c r="AD2975" s="213"/>
    </row>
    <row r="2976" spans="20:30" x14ac:dyDescent="0.2">
      <c r="T2976" s="212"/>
      <c r="U2976" s="213"/>
      <c r="V2976" s="213"/>
      <c r="W2976" s="213"/>
      <c r="X2976" s="214"/>
      <c r="Y2976" s="214"/>
      <c r="Z2976" s="214"/>
      <c r="AA2976" s="217"/>
      <c r="AB2976" s="217"/>
      <c r="AC2976" s="217"/>
      <c r="AD2976" s="213"/>
    </row>
    <row r="2977" spans="20:30" x14ac:dyDescent="0.2">
      <c r="T2977" s="212"/>
      <c r="U2977" s="213"/>
      <c r="V2977" s="213"/>
      <c r="W2977" s="213"/>
      <c r="X2977" s="214"/>
      <c r="Y2977" s="214"/>
      <c r="Z2977" s="214"/>
      <c r="AA2977" s="217"/>
      <c r="AB2977" s="217"/>
      <c r="AC2977" s="217"/>
      <c r="AD2977" s="213"/>
    </row>
    <row r="2978" spans="20:30" x14ac:dyDescent="0.2">
      <c r="T2978" s="212"/>
      <c r="U2978" s="213"/>
      <c r="V2978" s="213"/>
      <c r="W2978" s="213"/>
      <c r="X2978" s="214"/>
      <c r="Y2978" s="214"/>
      <c r="Z2978" s="214"/>
      <c r="AA2978" s="217"/>
      <c r="AB2978" s="217"/>
      <c r="AC2978" s="217"/>
      <c r="AD2978" s="213"/>
    </row>
    <row r="2979" spans="20:30" x14ac:dyDescent="0.2">
      <c r="T2979" s="212"/>
      <c r="U2979" s="213"/>
      <c r="V2979" s="213"/>
      <c r="W2979" s="213"/>
      <c r="X2979" s="214"/>
      <c r="Y2979" s="214"/>
      <c r="Z2979" s="214"/>
      <c r="AA2979" s="217"/>
      <c r="AB2979" s="217"/>
      <c r="AC2979" s="217"/>
      <c r="AD2979" s="213"/>
    </row>
    <row r="2980" spans="20:30" x14ac:dyDescent="0.2">
      <c r="T2980" s="212"/>
      <c r="U2980" s="213"/>
      <c r="V2980" s="213"/>
      <c r="W2980" s="213"/>
      <c r="X2980" s="214"/>
      <c r="Y2980" s="214"/>
      <c r="Z2980" s="214"/>
      <c r="AA2980" s="217"/>
      <c r="AB2980" s="217"/>
      <c r="AC2980" s="217"/>
      <c r="AD2980" s="213"/>
    </row>
    <row r="2981" spans="20:30" x14ac:dyDescent="0.2">
      <c r="T2981" s="212"/>
      <c r="U2981" s="213"/>
      <c r="V2981" s="213"/>
      <c r="W2981" s="213"/>
      <c r="X2981" s="214"/>
      <c r="Y2981" s="214"/>
      <c r="Z2981" s="214"/>
      <c r="AA2981" s="217"/>
      <c r="AB2981" s="217"/>
      <c r="AC2981" s="217"/>
      <c r="AD2981" s="213"/>
    </row>
    <row r="2982" spans="20:30" x14ac:dyDescent="0.2">
      <c r="T2982" s="212"/>
      <c r="U2982" s="213"/>
      <c r="V2982" s="213"/>
      <c r="W2982" s="213"/>
      <c r="X2982" s="214"/>
      <c r="Y2982" s="214"/>
      <c r="Z2982" s="214"/>
      <c r="AA2982" s="217"/>
      <c r="AB2982" s="217"/>
      <c r="AC2982" s="217"/>
      <c r="AD2982" s="213"/>
    </row>
    <row r="2983" spans="20:30" x14ac:dyDescent="0.2">
      <c r="T2983" s="212"/>
      <c r="U2983" s="213"/>
      <c r="V2983" s="213"/>
      <c r="W2983" s="213"/>
      <c r="X2983" s="214"/>
      <c r="Y2983" s="214"/>
      <c r="Z2983" s="214"/>
      <c r="AA2983" s="217"/>
      <c r="AB2983" s="217"/>
      <c r="AC2983" s="217"/>
      <c r="AD2983" s="213"/>
    </row>
    <row r="2984" spans="20:30" x14ac:dyDescent="0.2">
      <c r="T2984" s="212"/>
      <c r="U2984" s="213"/>
      <c r="V2984" s="213"/>
      <c r="W2984" s="213"/>
      <c r="X2984" s="214"/>
      <c r="Y2984" s="214"/>
      <c r="Z2984" s="214"/>
      <c r="AA2984" s="217"/>
      <c r="AB2984" s="217"/>
      <c r="AC2984" s="217"/>
      <c r="AD2984" s="213"/>
    </row>
    <row r="2985" spans="20:30" x14ac:dyDescent="0.2">
      <c r="T2985" s="212"/>
      <c r="U2985" s="213"/>
      <c r="V2985" s="213"/>
      <c r="W2985" s="213"/>
      <c r="X2985" s="214"/>
      <c r="Y2985" s="214"/>
      <c r="Z2985" s="214"/>
      <c r="AA2985" s="217"/>
      <c r="AB2985" s="217"/>
      <c r="AC2985" s="217"/>
      <c r="AD2985" s="213"/>
    </row>
    <row r="2986" spans="20:30" x14ac:dyDescent="0.2">
      <c r="T2986" s="212"/>
      <c r="U2986" s="213"/>
      <c r="V2986" s="213"/>
      <c r="W2986" s="213"/>
      <c r="X2986" s="214"/>
      <c r="Y2986" s="214"/>
      <c r="Z2986" s="214"/>
      <c r="AA2986" s="217"/>
      <c r="AB2986" s="217"/>
      <c r="AC2986" s="217"/>
      <c r="AD2986" s="213"/>
    </row>
    <row r="2987" spans="20:30" x14ac:dyDescent="0.2">
      <c r="T2987" s="212"/>
      <c r="U2987" s="213"/>
      <c r="V2987" s="213"/>
      <c r="W2987" s="213"/>
      <c r="X2987" s="214"/>
      <c r="Y2987" s="214"/>
      <c r="Z2987" s="214"/>
      <c r="AA2987" s="217"/>
      <c r="AB2987" s="217"/>
      <c r="AC2987" s="217"/>
      <c r="AD2987" s="213"/>
    </row>
    <row r="2988" spans="20:30" x14ac:dyDescent="0.2">
      <c r="T2988" s="212"/>
      <c r="U2988" s="213"/>
      <c r="V2988" s="213"/>
      <c r="W2988" s="213"/>
      <c r="X2988" s="214"/>
      <c r="Y2988" s="214"/>
      <c r="Z2988" s="214"/>
      <c r="AA2988" s="217"/>
      <c r="AB2988" s="217"/>
      <c r="AC2988" s="217"/>
      <c r="AD2988" s="213"/>
    </row>
    <row r="2989" spans="20:30" x14ac:dyDescent="0.2">
      <c r="T2989" s="212"/>
      <c r="U2989" s="213"/>
      <c r="V2989" s="213"/>
      <c r="W2989" s="213"/>
      <c r="X2989" s="214"/>
      <c r="Y2989" s="214"/>
      <c r="Z2989" s="214"/>
      <c r="AA2989" s="217"/>
      <c r="AB2989" s="217"/>
      <c r="AC2989" s="217"/>
      <c r="AD2989" s="213"/>
    </row>
    <row r="2990" spans="20:30" x14ac:dyDescent="0.2">
      <c r="T2990" s="212"/>
      <c r="U2990" s="213"/>
      <c r="V2990" s="213"/>
      <c r="W2990" s="213"/>
      <c r="X2990" s="214"/>
      <c r="Y2990" s="214"/>
      <c r="Z2990" s="214"/>
      <c r="AA2990" s="217"/>
      <c r="AB2990" s="217"/>
      <c r="AC2990" s="217"/>
      <c r="AD2990" s="213"/>
    </row>
    <row r="2991" spans="20:30" x14ac:dyDescent="0.2">
      <c r="T2991" s="212"/>
      <c r="U2991" s="213"/>
      <c r="V2991" s="213"/>
      <c r="W2991" s="213"/>
      <c r="X2991" s="214"/>
      <c r="Y2991" s="214"/>
      <c r="Z2991" s="214"/>
      <c r="AA2991" s="217"/>
      <c r="AB2991" s="217"/>
      <c r="AC2991" s="217"/>
      <c r="AD2991" s="213"/>
    </row>
    <row r="2992" spans="20:30" x14ac:dyDescent="0.2">
      <c r="T2992" s="212"/>
      <c r="U2992" s="213"/>
      <c r="V2992" s="213"/>
      <c r="W2992" s="213"/>
      <c r="X2992" s="214"/>
      <c r="Y2992" s="214"/>
      <c r="Z2992" s="214"/>
      <c r="AA2992" s="217"/>
      <c r="AB2992" s="217"/>
      <c r="AC2992" s="217"/>
      <c r="AD2992" s="213"/>
    </row>
    <row r="2993" spans="20:30" x14ac:dyDescent="0.2">
      <c r="T2993" s="212"/>
      <c r="U2993" s="213"/>
      <c r="V2993" s="213"/>
      <c r="W2993" s="213"/>
      <c r="X2993" s="214"/>
      <c r="Y2993" s="214"/>
      <c r="Z2993" s="214"/>
      <c r="AA2993" s="217"/>
      <c r="AB2993" s="217"/>
      <c r="AC2993" s="217"/>
      <c r="AD2993" s="213"/>
    </row>
    <row r="2994" spans="20:30" x14ac:dyDescent="0.2">
      <c r="T2994" s="212"/>
      <c r="U2994" s="213"/>
      <c r="V2994" s="213"/>
      <c r="W2994" s="213"/>
      <c r="X2994" s="214"/>
      <c r="Y2994" s="214"/>
      <c r="Z2994" s="214"/>
      <c r="AA2994" s="217"/>
      <c r="AB2994" s="217"/>
      <c r="AC2994" s="217"/>
      <c r="AD2994" s="213"/>
    </row>
    <row r="2995" spans="20:30" x14ac:dyDescent="0.2">
      <c r="T2995" s="212"/>
      <c r="U2995" s="213"/>
      <c r="V2995" s="213"/>
      <c r="W2995" s="213"/>
      <c r="X2995" s="214"/>
      <c r="Y2995" s="214"/>
      <c r="Z2995" s="214"/>
      <c r="AA2995" s="217"/>
      <c r="AB2995" s="217"/>
      <c r="AC2995" s="217"/>
      <c r="AD2995" s="213"/>
    </row>
    <row r="2996" spans="20:30" x14ac:dyDescent="0.2">
      <c r="T2996" s="212"/>
      <c r="U2996" s="213"/>
      <c r="V2996" s="213"/>
      <c r="W2996" s="213"/>
      <c r="X2996" s="214"/>
      <c r="Y2996" s="214"/>
      <c r="Z2996" s="214"/>
      <c r="AA2996" s="217"/>
      <c r="AB2996" s="217"/>
      <c r="AC2996" s="217"/>
      <c r="AD2996" s="213"/>
    </row>
    <row r="2997" spans="20:30" x14ac:dyDescent="0.2">
      <c r="T2997" s="212"/>
      <c r="U2997" s="213"/>
      <c r="V2997" s="213"/>
      <c r="W2997" s="213"/>
      <c r="X2997" s="214"/>
      <c r="Y2997" s="214"/>
      <c r="Z2997" s="214"/>
      <c r="AA2997" s="217"/>
      <c r="AB2997" s="217"/>
      <c r="AC2997" s="217"/>
      <c r="AD2997" s="213"/>
    </row>
    <row r="2998" spans="20:30" x14ac:dyDescent="0.2">
      <c r="T2998" s="212"/>
      <c r="U2998" s="213"/>
      <c r="V2998" s="213"/>
      <c r="W2998" s="213"/>
      <c r="X2998" s="214"/>
      <c r="Y2998" s="214"/>
      <c r="Z2998" s="214"/>
      <c r="AA2998" s="217"/>
      <c r="AB2998" s="217"/>
      <c r="AC2998" s="217"/>
      <c r="AD2998" s="213"/>
    </row>
    <row r="2999" spans="20:30" x14ac:dyDescent="0.2">
      <c r="T2999" s="212"/>
      <c r="U2999" s="213"/>
      <c r="V2999" s="213"/>
      <c r="W2999" s="213"/>
      <c r="X2999" s="214"/>
      <c r="Y2999" s="214"/>
      <c r="Z2999" s="214"/>
      <c r="AA2999" s="217"/>
      <c r="AB2999" s="217"/>
      <c r="AC2999" s="217"/>
      <c r="AD2999" s="213"/>
    </row>
    <row r="3000" spans="20:30" x14ac:dyDescent="0.2">
      <c r="T3000" s="212"/>
      <c r="U3000" s="213"/>
      <c r="V3000" s="213"/>
      <c r="W3000" s="213"/>
      <c r="X3000" s="214"/>
      <c r="Y3000" s="214"/>
      <c r="Z3000" s="214"/>
      <c r="AA3000" s="217"/>
      <c r="AB3000" s="217"/>
      <c r="AC3000" s="217"/>
      <c r="AD3000" s="213"/>
    </row>
    <row r="3001" spans="20:30" x14ac:dyDescent="0.2">
      <c r="T3001" s="212"/>
      <c r="U3001" s="213"/>
      <c r="V3001" s="213"/>
      <c r="W3001" s="213"/>
      <c r="X3001" s="214"/>
      <c r="Y3001" s="214"/>
      <c r="Z3001" s="214"/>
      <c r="AA3001" s="217"/>
      <c r="AB3001" s="217"/>
      <c r="AC3001" s="217"/>
      <c r="AD3001" s="213"/>
    </row>
    <row r="3002" spans="20:30" x14ac:dyDescent="0.2">
      <c r="T3002" s="212"/>
      <c r="U3002" s="213"/>
      <c r="V3002" s="213"/>
      <c r="W3002" s="213"/>
      <c r="X3002" s="214"/>
      <c r="Y3002" s="214"/>
      <c r="Z3002" s="214"/>
      <c r="AA3002" s="217"/>
      <c r="AB3002" s="217"/>
      <c r="AC3002" s="217"/>
      <c r="AD3002" s="213"/>
    </row>
    <row r="3003" spans="20:30" x14ac:dyDescent="0.2">
      <c r="T3003" s="212"/>
      <c r="U3003" s="213"/>
      <c r="V3003" s="213"/>
      <c r="W3003" s="213"/>
      <c r="X3003" s="214"/>
      <c r="Y3003" s="214"/>
      <c r="Z3003" s="214"/>
      <c r="AA3003" s="217"/>
      <c r="AB3003" s="217"/>
      <c r="AC3003" s="217"/>
      <c r="AD3003" s="213"/>
    </row>
    <row r="3004" spans="20:30" x14ac:dyDescent="0.2">
      <c r="T3004" s="212"/>
      <c r="U3004" s="213"/>
      <c r="V3004" s="213"/>
      <c r="W3004" s="213"/>
      <c r="X3004" s="214"/>
      <c r="Y3004" s="214"/>
      <c r="Z3004" s="214"/>
      <c r="AA3004" s="217"/>
      <c r="AB3004" s="217"/>
      <c r="AC3004" s="217"/>
      <c r="AD3004" s="213"/>
    </row>
    <row r="3005" spans="20:30" x14ac:dyDescent="0.2">
      <c r="T3005" s="212"/>
      <c r="U3005" s="213"/>
      <c r="V3005" s="213"/>
      <c r="W3005" s="213"/>
      <c r="X3005" s="214"/>
      <c r="Y3005" s="214"/>
      <c r="Z3005" s="214"/>
      <c r="AA3005" s="217"/>
      <c r="AB3005" s="217"/>
      <c r="AC3005" s="217"/>
      <c r="AD3005" s="213"/>
    </row>
    <row r="3006" spans="20:30" x14ac:dyDescent="0.2">
      <c r="T3006" s="212"/>
      <c r="U3006" s="213"/>
      <c r="V3006" s="213"/>
      <c r="W3006" s="213"/>
      <c r="X3006" s="214"/>
      <c r="Y3006" s="214"/>
      <c r="Z3006" s="214"/>
      <c r="AA3006" s="217"/>
      <c r="AB3006" s="217"/>
      <c r="AC3006" s="217"/>
      <c r="AD3006" s="213"/>
    </row>
    <row r="3007" spans="20:30" x14ac:dyDescent="0.2">
      <c r="T3007" s="212"/>
      <c r="U3007" s="213"/>
      <c r="V3007" s="213"/>
      <c r="W3007" s="213"/>
      <c r="X3007" s="214"/>
      <c r="Y3007" s="214"/>
      <c r="Z3007" s="214"/>
      <c r="AA3007" s="217"/>
      <c r="AB3007" s="217"/>
      <c r="AC3007" s="217"/>
      <c r="AD3007" s="213"/>
    </row>
    <row r="3008" spans="20:30" x14ac:dyDescent="0.2">
      <c r="T3008" s="212"/>
      <c r="U3008" s="213"/>
      <c r="V3008" s="213"/>
      <c r="W3008" s="213"/>
      <c r="X3008" s="214"/>
      <c r="Y3008" s="214"/>
      <c r="Z3008" s="214"/>
      <c r="AA3008" s="217"/>
      <c r="AB3008" s="217"/>
      <c r="AC3008" s="217"/>
      <c r="AD3008" s="213"/>
    </row>
    <row r="3009" spans="20:30" x14ac:dyDescent="0.2">
      <c r="T3009" s="212"/>
      <c r="U3009" s="213"/>
      <c r="V3009" s="213"/>
      <c r="W3009" s="213"/>
      <c r="X3009" s="214"/>
      <c r="Y3009" s="214"/>
      <c r="Z3009" s="214"/>
      <c r="AA3009" s="217"/>
      <c r="AB3009" s="217"/>
      <c r="AC3009" s="217"/>
      <c r="AD3009" s="213"/>
    </row>
    <row r="3010" spans="20:30" x14ac:dyDescent="0.2">
      <c r="T3010" s="212"/>
      <c r="U3010" s="213"/>
      <c r="V3010" s="213"/>
      <c r="W3010" s="213"/>
      <c r="X3010" s="214"/>
      <c r="Y3010" s="214"/>
      <c r="Z3010" s="214"/>
      <c r="AA3010" s="217"/>
      <c r="AB3010" s="217"/>
      <c r="AC3010" s="217"/>
      <c r="AD3010" s="213"/>
    </row>
    <row r="3011" spans="20:30" x14ac:dyDescent="0.2">
      <c r="T3011" s="212"/>
      <c r="U3011" s="213"/>
      <c r="V3011" s="213"/>
      <c r="W3011" s="213"/>
      <c r="X3011" s="214"/>
      <c r="Y3011" s="214"/>
      <c r="Z3011" s="214"/>
      <c r="AA3011" s="217"/>
      <c r="AB3011" s="217"/>
      <c r="AC3011" s="217"/>
      <c r="AD3011" s="213"/>
    </row>
    <row r="3012" spans="20:30" x14ac:dyDescent="0.2">
      <c r="T3012" s="212"/>
      <c r="U3012" s="213"/>
      <c r="V3012" s="213"/>
      <c r="W3012" s="213"/>
      <c r="X3012" s="214"/>
      <c r="Y3012" s="214"/>
      <c r="Z3012" s="214"/>
      <c r="AA3012" s="217"/>
      <c r="AB3012" s="217"/>
      <c r="AC3012" s="217"/>
      <c r="AD3012" s="213"/>
    </row>
    <row r="3013" spans="20:30" x14ac:dyDescent="0.2">
      <c r="T3013" s="212"/>
      <c r="U3013" s="213"/>
      <c r="V3013" s="213"/>
      <c r="W3013" s="213"/>
      <c r="X3013" s="214"/>
      <c r="Y3013" s="214"/>
      <c r="Z3013" s="214"/>
      <c r="AA3013" s="217"/>
      <c r="AB3013" s="217"/>
      <c r="AC3013" s="217"/>
      <c r="AD3013" s="213"/>
    </row>
    <row r="3014" spans="20:30" x14ac:dyDescent="0.2">
      <c r="T3014" s="212"/>
      <c r="U3014" s="213"/>
      <c r="V3014" s="213"/>
      <c r="W3014" s="213"/>
      <c r="X3014" s="214"/>
      <c r="Y3014" s="214"/>
      <c r="Z3014" s="214"/>
      <c r="AA3014" s="217"/>
      <c r="AB3014" s="217"/>
      <c r="AC3014" s="217"/>
      <c r="AD3014" s="213"/>
    </row>
    <row r="3015" spans="20:30" x14ac:dyDescent="0.2">
      <c r="T3015" s="212"/>
      <c r="U3015" s="213"/>
      <c r="V3015" s="213"/>
      <c r="W3015" s="213"/>
      <c r="X3015" s="214"/>
      <c r="Y3015" s="214"/>
      <c r="Z3015" s="214"/>
      <c r="AA3015" s="217"/>
      <c r="AB3015" s="217"/>
      <c r="AC3015" s="217"/>
      <c r="AD3015" s="213"/>
    </row>
    <row r="3016" spans="20:30" x14ac:dyDescent="0.2">
      <c r="T3016" s="212"/>
      <c r="U3016" s="213"/>
      <c r="V3016" s="213"/>
      <c r="W3016" s="213"/>
      <c r="X3016" s="214"/>
      <c r="Y3016" s="214"/>
      <c r="Z3016" s="214"/>
      <c r="AA3016" s="217"/>
      <c r="AB3016" s="217"/>
      <c r="AC3016" s="217"/>
      <c r="AD3016" s="213"/>
    </row>
    <row r="3017" spans="20:30" x14ac:dyDescent="0.2">
      <c r="T3017" s="212"/>
      <c r="U3017" s="213"/>
      <c r="V3017" s="213"/>
      <c r="W3017" s="213"/>
      <c r="X3017" s="214"/>
      <c r="Y3017" s="214"/>
      <c r="Z3017" s="214"/>
      <c r="AA3017" s="217"/>
      <c r="AB3017" s="217"/>
      <c r="AC3017" s="217"/>
      <c r="AD3017" s="213"/>
    </row>
    <row r="3018" spans="20:30" x14ac:dyDescent="0.2">
      <c r="T3018" s="212"/>
      <c r="U3018" s="213"/>
      <c r="V3018" s="213"/>
      <c r="W3018" s="213"/>
      <c r="X3018" s="214"/>
      <c r="Y3018" s="214"/>
      <c r="Z3018" s="214"/>
      <c r="AA3018" s="217"/>
      <c r="AB3018" s="217"/>
      <c r="AC3018" s="217"/>
      <c r="AD3018" s="213"/>
    </row>
    <row r="3019" spans="20:30" x14ac:dyDescent="0.2">
      <c r="T3019" s="212"/>
      <c r="U3019" s="213"/>
      <c r="V3019" s="213"/>
      <c r="W3019" s="213"/>
      <c r="X3019" s="214"/>
      <c r="Y3019" s="214"/>
      <c r="Z3019" s="214"/>
      <c r="AA3019" s="217"/>
      <c r="AB3019" s="217"/>
      <c r="AC3019" s="217"/>
      <c r="AD3019" s="213"/>
    </row>
    <row r="3020" spans="20:30" x14ac:dyDescent="0.2">
      <c r="T3020" s="212"/>
      <c r="U3020" s="213"/>
      <c r="V3020" s="213"/>
      <c r="W3020" s="213"/>
      <c r="X3020" s="214"/>
      <c r="Y3020" s="214"/>
      <c r="Z3020" s="214"/>
      <c r="AA3020" s="217"/>
      <c r="AB3020" s="217"/>
      <c r="AC3020" s="217"/>
      <c r="AD3020" s="213"/>
    </row>
    <row r="3021" spans="20:30" x14ac:dyDescent="0.2">
      <c r="T3021" s="212"/>
      <c r="U3021" s="213"/>
      <c r="V3021" s="213"/>
      <c r="W3021" s="213"/>
      <c r="X3021" s="214"/>
      <c r="Y3021" s="214"/>
      <c r="Z3021" s="214"/>
      <c r="AA3021" s="217"/>
      <c r="AB3021" s="217"/>
      <c r="AC3021" s="217"/>
      <c r="AD3021" s="213"/>
    </row>
    <row r="3022" spans="20:30" x14ac:dyDescent="0.2">
      <c r="T3022" s="212"/>
      <c r="U3022" s="213"/>
      <c r="V3022" s="213"/>
      <c r="W3022" s="213"/>
      <c r="X3022" s="214"/>
      <c r="Y3022" s="214"/>
      <c r="Z3022" s="214"/>
      <c r="AA3022" s="217"/>
      <c r="AB3022" s="217"/>
      <c r="AC3022" s="217"/>
      <c r="AD3022" s="213"/>
    </row>
    <row r="3023" spans="20:30" x14ac:dyDescent="0.2">
      <c r="T3023" s="212"/>
      <c r="U3023" s="213"/>
      <c r="V3023" s="213"/>
      <c r="W3023" s="213"/>
      <c r="X3023" s="214"/>
      <c r="Y3023" s="214"/>
      <c r="Z3023" s="214"/>
      <c r="AA3023" s="217"/>
      <c r="AB3023" s="217"/>
      <c r="AC3023" s="217"/>
      <c r="AD3023" s="213"/>
    </row>
    <row r="3024" spans="20:30" x14ac:dyDescent="0.2">
      <c r="T3024" s="212"/>
      <c r="U3024" s="213"/>
      <c r="V3024" s="213"/>
      <c r="W3024" s="213"/>
      <c r="X3024" s="214"/>
      <c r="Y3024" s="214"/>
      <c r="Z3024" s="214"/>
      <c r="AA3024" s="217"/>
      <c r="AB3024" s="217"/>
      <c r="AC3024" s="217"/>
      <c r="AD3024" s="213"/>
    </row>
    <row r="3025" spans="20:30" x14ac:dyDescent="0.2">
      <c r="T3025" s="212"/>
      <c r="U3025" s="213"/>
      <c r="V3025" s="213"/>
      <c r="W3025" s="213"/>
      <c r="X3025" s="214"/>
      <c r="Y3025" s="214"/>
      <c r="Z3025" s="214"/>
      <c r="AA3025" s="217"/>
      <c r="AB3025" s="217"/>
      <c r="AC3025" s="217"/>
      <c r="AD3025" s="213"/>
    </row>
    <row r="3026" spans="20:30" x14ac:dyDescent="0.2">
      <c r="T3026" s="212"/>
      <c r="U3026" s="213"/>
      <c r="V3026" s="213"/>
      <c r="W3026" s="213"/>
      <c r="X3026" s="214"/>
      <c r="Y3026" s="214"/>
      <c r="Z3026" s="214"/>
      <c r="AA3026" s="217"/>
      <c r="AB3026" s="217"/>
      <c r="AC3026" s="217"/>
      <c r="AD3026" s="213"/>
    </row>
    <row r="3027" spans="20:30" x14ac:dyDescent="0.2">
      <c r="T3027" s="212"/>
      <c r="U3027" s="213"/>
      <c r="V3027" s="213"/>
      <c r="W3027" s="213"/>
      <c r="X3027" s="214"/>
      <c r="Y3027" s="214"/>
      <c r="Z3027" s="214"/>
      <c r="AA3027" s="217"/>
      <c r="AB3027" s="217"/>
      <c r="AC3027" s="217"/>
      <c r="AD3027" s="213"/>
    </row>
    <row r="3028" spans="20:30" x14ac:dyDescent="0.2">
      <c r="T3028" s="212"/>
      <c r="U3028" s="213"/>
      <c r="V3028" s="213"/>
      <c r="W3028" s="213"/>
      <c r="X3028" s="214"/>
      <c r="Y3028" s="214"/>
      <c r="Z3028" s="214"/>
      <c r="AA3028" s="217"/>
      <c r="AB3028" s="217"/>
      <c r="AC3028" s="217"/>
      <c r="AD3028" s="213"/>
    </row>
    <row r="3029" spans="20:30" x14ac:dyDescent="0.2">
      <c r="T3029" s="212"/>
      <c r="U3029" s="213"/>
      <c r="V3029" s="213"/>
      <c r="W3029" s="213"/>
      <c r="X3029" s="214"/>
      <c r="Y3029" s="214"/>
      <c r="Z3029" s="214"/>
      <c r="AA3029" s="217"/>
      <c r="AB3029" s="217"/>
      <c r="AC3029" s="217"/>
      <c r="AD3029" s="213"/>
    </row>
    <row r="3030" spans="20:30" x14ac:dyDescent="0.2">
      <c r="T3030" s="212"/>
      <c r="U3030" s="213"/>
      <c r="V3030" s="213"/>
      <c r="W3030" s="213"/>
      <c r="X3030" s="214"/>
      <c r="Y3030" s="214"/>
      <c r="Z3030" s="214"/>
      <c r="AA3030" s="217"/>
      <c r="AB3030" s="217"/>
      <c r="AC3030" s="217"/>
      <c r="AD3030" s="213"/>
    </row>
    <row r="3031" spans="20:30" x14ac:dyDescent="0.2">
      <c r="T3031" s="212"/>
      <c r="U3031" s="213"/>
      <c r="V3031" s="213"/>
      <c r="W3031" s="213"/>
      <c r="X3031" s="214"/>
      <c r="Y3031" s="214"/>
      <c r="Z3031" s="214"/>
      <c r="AA3031" s="217"/>
      <c r="AB3031" s="217"/>
      <c r="AC3031" s="217"/>
      <c r="AD3031" s="213"/>
    </row>
    <row r="3032" spans="20:30" x14ac:dyDescent="0.2">
      <c r="T3032" s="212"/>
      <c r="U3032" s="213"/>
      <c r="V3032" s="213"/>
      <c r="W3032" s="213"/>
      <c r="X3032" s="214"/>
      <c r="Y3032" s="214"/>
      <c r="Z3032" s="214"/>
      <c r="AA3032" s="217"/>
      <c r="AB3032" s="217"/>
      <c r="AC3032" s="217"/>
      <c r="AD3032" s="213"/>
    </row>
    <row r="3033" spans="20:30" x14ac:dyDescent="0.2">
      <c r="T3033" s="212"/>
      <c r="U3033" s="213"/>
      <c r="V3033" s="213"/>
      <c r="W3033" s="213"/>
      <c r="X3033" s="214"/>
      <c r="Y3033" s="214"/>
      <c r="Z3033" s="214"/>
      <c r="AA3033" s="217"/>
      <c r="AB3033" s="217"/>
      <c r="AC3033" s="217"/>
      <c r="AD3033" s="213"/>
    </row>
    <row r="3034" spans="20:30" x14ac:dyDescent="0.2">
      <c r="T3034" s="212"/>
      <c r="U3034" s="213"/>
      <c r="V3034" s="213"/>
      <c r="W3034" s="213"/>
      <c r="X3034" s="214"/>
      <c r="Y3034" s="214"/>
      <c r="Z3034" s="214"/>
      <c r="AA3034" s="217"/>
      <c r="AB3034" s="217"/>
      <c r="AC3034" s="217"/>
      <c r="AD3034" s="213"/>
    </row>
    <row r="3035" spans="20:30" x14ac:dyDescent="0.2">
      <c r="T3035" s="212"/>
      <c r="U3035" s="213"/>
      <c r="V3035" s="213"/>
      <c r="W3035" s="213"/>
      <c r="X3035" s="214"/>
      <c r="Y3035" s="214"/>
      <c r="Z3035" s="214"/>
      <c r="AA3035" s="217"/>
      <c r="AB3035" s="217"/>
      <c r="AC3035" s="217"/>
      <c r="AD3035" s="213"/>
    </row>
    <row r="3036" spans="20:30" x14ac:dyDescent="0.2">
      <c r="T3036" s="212"/>
      <c r="U3036" s="213"/>
      <c r="V3036" s="213"/>
      <c r="W3036" s="213"/>
      <c r="X3036" s="214"/>
      <c r="Y3036" s="214"/>
      <c r="Z3036" s="214"/>
      <c r="AA3036" s="217"/>
      <c r="AB3036" s="217"/>
      <c r="AC3036" s="217"/>
      <c r="AD3036" s="213"/>
    </row>
    <row r="3037" spans="20:30" x14ac:dyDescent="0.2">
      <c r="T3037" s="212"/>
      <c r="U3037" s="213"/>
      <c r="V3037" s="213"/>
      <c r="W3037" s="213"/>
      <c r="X3037" s="214"/>
      <c r="Y3037" s="214"/>
      <c r="Z3037" s="214"/>
      <c r="AA3037" s="217"/>
      <c r="AB3037" s="217"/>
      <c r="AC3037" s="217"/>
      <c r="AD3037" s="213"/>
    </row>
    <row r="3038" spans="20:30" x14ac:dyDescent="0.2">
      <c r="T3038" s="212"/>
      <c r="U3038" s="213"/>
      <c r="V3038" s="213"/>
      <c r="W3038" s="213"/>
      <c r="X3038" s="214"/>
      <c r="Y3038" s="214"/>
      <c r="Z3038" s="214"/>
      <c r="AA3038" s="217"/>
      <c r="AB3038" s="217"/>
      <c r="AC3038" s="217"/>
      <c r="AD3038" s="213"/>
    </row>
    <row r="3039" spans="20:30" x14ac:dyDescent="0.2">
      <c r="T3039" s="212"/>
      <c r="U3039" s="213"/>
      <c r="V3039" s="213"/>
      <c r="W3039" s="213"/>
      <c r="X3039" s="214"/>
      <c r="Y3039" s="214"/>
      <c r="Z3039" s="214"/>
      <c r="AA3039" s="217"/>
      <c r="AB3039" s="217"/>
      <c r="AC3039" s="217"/>
      <c r="AD3039" s="213"/>
    </row>
    <row r="3040" spans="20:30" x14ac:dyDescent="0.2">
      <c r="T3040" s="212"/>
      <c r="U3040" s="213"/>
      <c r="V3040" s="213"/>
      <c r="W3040" s="213"/>
      <c r="X3040" s="214"/>
      <c r="Y3040" s="214"/>
      <c r="Z3040" s="214"/>
      <c r="AA3040" s="217"/>
      <c r="AB3040" s="217"/>
      <c r="AC3040" s="217"/>
      <c r="AD3040" s="213"/>
    </row>
    <row r="3041" spans="20:30" x14ac:dyDescent="0.2">
      <c r="T3041" s="212"/>
      <c r="U3041" s="213"/>
      <c r="V3041" s="213"/>
      <c r="W3041" s="213"/>
      <c r="X3041" s="214"/>
      <c r="Y3041" s="214"/>
      <c r="Z3041" s="214"/>
      <c r="AA3041" s="217"/>
      <c r="AB3041" s="217"/>
      <c r="AC3041" s="217"/>
      <c r="AD3041" s="213"/>
    </row>
    <row r="3042" spans="20:30" x14ac:dyDescent="0.2">
      <c r="T3042" s="212"/>
      <c r="U3042" s="213"/>
      <c r="V3042" s="213"/>
      <c r="W3042" s="213"/>
      <c r="X3042" s="214"/>
      <c r="Y3042" s="214"/>
      <c r="Z3042" s="214"/>
      <c r="AA3042" s="217"/>
      <c r="AB3042" s="217"/>
      <c r="AC3042" s="217"/>
      <c r="AD3042" s="213"/>
    </row>
    <row r="3043" spans="20:30" x14ac:dyDescent="0.2">
      <c r="T3043" s="212"/>
      <c r="U3043" s="213"/>
      <c r="V3043" s="213"/>
      <c r="W3043" s="213"/>
      <c r="X3043" s="214"/>
      <c r="Y3043" s="214"/>
      <c r="Z3043" s="214"/>
      <c r="AA3043" s="217"/>
      <c r="AB3043" s="217"/>
      <c r="AC3043" s="217"/>
      <c r="AD3043" s="213"/>
    </row>
    <row r="3044" spans="20:30" x14ac:dyDescent="0.2">
      <c r="T3044" s="212"/>
      <c r="U3044" s="213"/>
      <c r="V3044" s="213"/>
      <c r="W3044" s="213"/>
      <c r="X3044" s="214"/>
      <c r="Y3044" s="214"/>
      <c r="Z3044" s="214"/>
      <c r="AA3044" s="217"/>
      <c r="AB3044" s="217"/>
      <c r="AC3044" s="217"/>
      <c r="AD3044" s="213"/>
    </row>
    <row r="3045" spans="20:30" x14ac:dyDescent="0.2">
      <c r="T3045" s="212"/>
      <c r="U3045" s="213"/>
      <c r="V3045" s="213"/>
      <c r="W3045" s="213"/>
      <c r="X3045" s="214"/>
      <c r="Y3045" s="214"/>
      <c r="Z3045" s="214"/>
      <c r="AA3045" s="217"/>
      <c r="AB3045" s="217"/>
      <c r="AC3045" s="217"/>
      <c r="AD3045" s="213"/>
    </row>
    <row r="3046" spans="20:30" x14ac:dyDescent="0.2">
      <c r="T3046" s="212"/>
      <c r="U3046" s="213"/>
      <c r="V3046" s="213"/>
      <c r="W3046" s="213"/>
      <c r="X3046" s="214"/>
      <c r="Y3046" s="214"/>
      <c r="Z3046" s="214"/>
      <c r="AA3046" s="217"/>
      <c r="AB3046" s="217"/>
      <c r="AC3046" s="217"/>
      <c r="AD3046" s="213"/>
    </row>
    <row r="3047" spans="20:30" x14ac:dyDescent="0.2">
      <c r="T3047" s="212"/>
      <c r="U3047" s="213"/>
      <c r="V3047" s="213"/>
      <c r="W3047" s="213"/>
      <c r="X3047" s="214"/>
      <c r="Y3047" s="214"/>
      <c r="Z3047" s="214"/>
      <c r="AA3047" s="217"/>
      <c r="AB3047" s="217"/>
      <c r="AC3047" s="217"/>
      <c r="AD3047" s="213"/>
    </row>
    <row r="3048" spans="20:30" x14ac:dyDescent="0.2">
      <c r="T3048" s="212"/>
      <c r="U3048" s="213"/>
      <c r="V3048" s="213"/>
      <c r="W3048" s="213"/>
      <c r="X3048" s="214"/>
      <c r="Y3048" s="214"/>
      <c r="Z3048" s="214"/>
      <c r="AA3048" s="217"/>
      <c r="AB3048" s="217"/>
      <c r="AC3048" s="217"/>
      <c r="AD3048" s="213"/>
    </row>
    <row r="3049" spans="20:30" x14ac:dyDescent="0.2">
      <c r="T3049" s="212"/>
      <c r="U3049" s="213"/>
      <c r="V3049" s="213"/>
      <c r="W3049" s="213"/>
      <c r="X3049" s="214"/>
      <c r="Y3049" s="214"/>
      <c r="Z3049" s="214"/>
      <c r="AA3049" s="217"/>
      <c r="AB3049" s="217"/>
      <c r="AC3049" s="217"/>
      <c r="AD3049" s="213"/>
    </row>
    <row r="3050" spans="20:30" x14ac:dyDescent="0.2">
      <c r="T3050" s="212"/>
      <c r="U3050" s="213"/>
      <c r="V3050" s="213"/>
      <c r="W3050" s="213"/>
      <c r="X3050" s="214"/>
      <c r="Y3050" s="214"/>
      <c r="Z3050" s="214"/>
      <c r="AA3050" s="217"/>
      <c r="AB3050" s="217"/>
      <c r="AC3050" s="217"/>
      <c r="AD3050" s="213"/>
    </row>
    <row r="3051" spans="20:30" x14ac:dyDescent="0.2">
      <c r="T3051" s="212"/>
      <c r="U3051" s="213"/>
      <c r="V3051" s="213"/>
      <c r="W3051" s="213"/>
      <c r="X3051" s="214"/>
      <c r="Y3051" s="214"/>
      <c r="Z3051" s="214"/>
      <c r="AA3051" s="217"/>
      <c r="AB3051" s="217"/>
      <c r="AC3051" s="217"/>
      <c r="AD3051" s="213"/>
    </row>
    <row r="3052" spans="20:30" x14ac:dyDescent="0.2">
      <c r="T3052" s="212"/>
      <c r="U3052" s="213"/>
      <c r="V3052" s="213"/>
      <c r="W3052" s="213"/>
      <c r="X3052" s="214"/>
      <c r="Y3052" s="214"/>
      <c r="Z3052" s="214"/>
      <c r="AA3052" s="217"/>
      <c r="AB3052" s="217"/>
      <c r="AC3052" s="217"/>
      <c r="AD3052" s="213"/>
    </row>
    <row r="3053" spans="20:30" x14ac:dyDescent="0.2">
      <c r="T3053" s="212"/>
      <c r="U3053" s="213"/>
      <c r="V3053" s="213"/>
      <c r="W3053" s="213"/>
      <c r="X3053" s="214"/>
      <c r="Y3053" s="214"/>
      <c r="Z3053" s="214"/>
      <c r="AA3053" s="217"/>
      <c r="AB3053" s="217"/>
      <c r="AC3053" s="217"/>
      <c r="AD3053" s="213"/>
    </row>
    <row r="3054" spans="20:30" x14ac:dyDescent="0.2">
      <c r="T3054" s="212"/>
      <c r="U3054" s="213"/>
      <c r="V3054" s="213"/>
      <c r="W3054" s="213"/>
      <c r="X3054" s="214"/>
      <c r="Y3054" s="214"/>
      <c r="Z3054" s="214"/>
      <c r="AA3054" s="217"/>
      <c r="AB3054" s="217"/>
      <c r="AC3054" s="217"/>
      <c r="AD3054" s="213"/>
    </row>
    <row r="3055" spans="20:30" x14ac:dyDescent="0.2">
      <c r="T3055" s="212"/>
      <c r="U3055" s="213"/>
      <c r="V3055" s="213"/>
      <c r="W3055" s="213"/>
      <c r="X3055" s="214"/>
      <c r="Y3055" s="214"/>
      <c r="Z3055" s="214"/>
      <c r="AA3055" s="217"/>
      <c r="AB3055" s="217"/>
      <c r="AC3055" s="217"/>
      <c r="AD3055" s="213"/>
    </row>
    <row r="3056" spans="20:30" x14ac:dyDescent="0.2">
      <c r="T3056" s="212"/>
      <c r="U3056" s="213"/>
      <c r="V3056" s="213"/>
      <c r="W3056" s="213"/>
      <c r="X3056" s="214"/>
      <c r="Y3056" s="214"/>
      <c r="Z3056" s="214"/>
      <c r="AA3056" s="217"/>
      <c r="AB3056" s="217"/>
      <c r="AC3056" s="217"/>
      <c r="AD3056" s="213"/>
    </row>
    <row r="3057" spans="20:30" x14ac:dyDescent="0.2">
      <c r="T3057" s="212"/>
      <c r="U3057" s="213"/>
      <c r="V3057" s="213"/>
      <c r="W3057" s="213"/>
      <c r="X3057" s="214"/>
      <c r="Y3057" s="214"/>
      <c r="Z3057" s="214"/>
      <c r="AA3057" s="217"/>
      <c r="AB3057" s="217"/>
      <c r="AC3057" s="217"/>
      <c r="AD3057" s="213"/>
    </row>
    <row r="3058" spans="20:30" x14ac:dyDescent="0.2">
      <c r="T3058" s="212"/>
      <c r="U3058" s="213"/>
      <c r="V3058" s="213"/>
      <c r="W3058" s="213"/>
      <c r="X3058" s="214"/>
      <c r="Y3058" s="214"/>
      <c r="Z3058" s="214"/>
      <c r="AA3058" s="217"/>
      <c r="AB3058" s="217"/>
      <c r="AC3058" s="217"/>
      <c r="AD3058" s="213"/>
    </row>
    <row r="3059" spans="20:30" x14ac:dyDescent="0.2">
      <c r="T3059" s="212"/>
      <c r="U3059" s="213"/>
      <c r="V3059" s="213"/>
      <c r="W3059" s="213"/>
      <c r="X3059" s="214"/>
      <c r="Y3059" s="214"/>
      <c r="Z3059" s="214"/>
      <c r="AA3059" s="217"/>
      <c r="AB3059" s="217"/>
      <c r="AC3059" s="217"/>
      <c r="AD3059" s="213"/>
    </row>
    <row r="3060" spans="20:30" x14ac:dyDescent="0.2">
      <c r="T3060" s="212"/>
      <c r="U3060" s="213"/>
      <c r="V3060" s="213"/>
      <c r="W3060" s="213"/>
      <c r="X3060" s="214"/>
      <c r="Y3060" s="214"/>
      <c r="Z3060" s="214"/>
      <c r="AA3060" s="217"/>
      <c r="AB3060" s="217"/>
      <c r="AC3060" s="217"/>
      <c r="AD3060" s="213"/>
    </row>
    <row r="3061" spans="20:30" x14ac:dyDescent="0.2">
      <c r="T3061" s="212"/>
      <c r="U3061" s="213"/>
      <c r="V3061" s="213"/>
      <c r="W3061" s="213"/>
      <c r="X3061" s="214"/>
      <c r="Y3061" s="214"/>
      <c r="Z3061" s="214"/>
      <c r="AA3061" s="217"/>
      <c r="AB3061" s="217"/>
      <c r="AC3061" s="217"/>
      <c r="AD3061" s="213"/>
    </row>
    <row r="3062" spans="20:30" x14ac:dyDescent="0.2">
      <c r="T3062" s="212"/>
      <c r="U3062" s="213"/>
      <c r="V3062" s="213"/>
      <c r="W3062" s="213"/>
      <c r="X3062" s="214"/>
      <c r="Y3062" s="214"/>
      <c r="Z3062" s="214"/>
      <c r="AA3062" s="217"/>
      <c r="AB3062" s="217"/>
      <c r="AC3062" s="217"/>
      <c r="AD3062" s="213"/>
    </row>
    <row r="3063" spans="20:30" x14ac:dyDescent="0.2">
      <c r="T3063" s="212"/>
      <c r="U3063" s="213"/>
      <c r="V3063" s="213"/>
      <c r="W3063" s="213"/>
      <c r="X3063" s="214"/>
      <c r="Y3063" s="214"/>
      <c r="Z3063" s="214"/>
      <c r="AA3063" s="217"/>
      <c r="AB3063" s="217"/>
      <c r="AC3063" s="217"/>
      <c r="AD3063" s="213"/>
    </row>
    <row r="3064" spans="20:30" x14ac:dyDescent="0.2">
      <c r="T3064" s="212"/>
      <c r="U3064" s="213"/>
      <c r="V3064" s="213"/>
      <c r="W3064" s="213"/>
      <c r="X3064" s="214"/>
      <c r="Y3064" s="214"/>
      <c r="Z3064" s="214"/>
      <c r="AA3064" s="217"/>
      <c r="AB3064" s="217"/>
      <c r="AC3064" s="217"/>
      <c r="AD3064" s="213"/>
    </row>
    <row r="3065" spans="20:30" x14ac:dyDescent="0.2">
      <c r="T3065" s="212"/>
      <c r="U3065" s="213"/>
      <c r="V3065" s="213"/>
      <c r="W3065" s="213"/>
      <c r="X3065" s="214"/>
      <c r="Y3065" s="214"/>
      <c r="Z3065" s="214"/>
      <c r="AA3065" s="217"/>
      <c r="AB3065" s="217"/>
      <c r="AC3065" s="217"/>
      <c r="AD3065" s="213"/>
    </row>
    <row r="3066" spans="20:30" x14ac:dyDescent="0.2">
      <c r="T3066" s="212"/>
      <c r="U3066" s="213"/>
      <c r="V3066" s="213"/>
      <c r="W3066" s="213"/>
      <c r="X3066" s="214"/>
      <c r="Y3066" s="214"/>
      <c r="Z3066" s="214"/>
      <c r="AA3066" s="217"/>
      <c r="AB3066" s="217"/>
      <c r="AC3066" s="217"/>
      <c r="AD3066" s="213"/>
    </row>
    <row r="3067" spans="20:30" x14ac:dyDescent="0.2">
      <c r="T3067" s="212"/>
      <c r="U3067" s="213"/>
      <c r="V3067" s="213"/>
      <c r="W3067" s="213"/>
      <c r="X3067" s="214"/>
      <c r="Y3067" s="214"/>
      <c r="Z3067" s="214"/>
      <c r="AA3067" s="217"/>
      <c r="AB3067" s="217"/>
      <c r="AC3067" s="217"/>
      <c r="AD3067" s="213"/>
    </row>
    <row r="3068" spans="20:30" x14ac:dyDescent="0.2">
      <c r="T3068" s="212"/>
      <c r="U3068" s="213"/>
      <c r="V3068" s="213"/>
      <c r="W3068" s="213"/>
      <c r="X3068" s="214"/>
      <c r="Y3068" s="214"/>
      <c r="Z3068" s="214"/>
      <c r="AA3068" s="217"/>
      <c r="AB3068" s="217"/>
      <c r="AC3068" s="217"/>
      <c r="AD3068" s="213"/>
    </row>
    <row r="3069" spans="20:30" x14ac:dyDescent="0.2">
      <c r="T3069" s="212"/>
      <c r="U3069" s="213"/>
      <c r="V3069" s="213"/>
      <c r="W3069" s="213"/>
      <c r="X3069" s="214"/>
      <c r="Y3069" s="214"/>
      <c r="Z3069" s="214"/>
      <c r="AA3069" s="217"/>
      <c r="AB3069" s="217"/>
      <c r="AC3069" s="217"/>
      <c r="AD3069" s="213"/>
    </row>
    <row r="3070" spans="20:30" x14ac:dyDescent="0.2">
      <c r="T3070" s="212"/>
      <c r="U3070" s="213"/>
      <c r="V3070" s="213"/>
      <c r="W3070" s="213"/>
      <c r="X3070" s="214"/>
      <c r="Y3070" s="214"/>
      <c r="Z3070" s="214"/>
      <c r="AA3070" s="217"/>
      <c r="AB3070" s="217"/>
      <c r="AC3070" s="217"/>
      <c r="AD3070" s="213"/>
    </row>
    <row r="3071" spans="20:30" x14ac:dyDescent="0.2">
      <c r="T3071" s="212"/>
      <c r="U3071" s="213"/>
      <c r="V3071" s="213"/>
      <c r="W3071" s="213"/>
      <c r="X3071" s="214"/>
      <c r="Y3071" s="214"/>
      <c r="Z3071" s="214"/>
      <c r="AA3071" s="217"/>
      <c r="AB3071" s="217"/>
      <c r="AC3071" s="217"/>
      <c r="AD3071" s="213"/>
    </row>
    <row r="3072" spans="20:30" x14ac:dyDescent="0.2">
      <c r="T3072" s="212"/>
      <c r="U3072" s="213"/>
      <c r="V3072" s="213"/>
      <c r="W3072" s="213"/>
      <c r="X3072" s="214"/>
      <c r="Y3072" s="214"/>
      <c r="Z3072" s="214"/>
      <c r="AA3072" s="217"/>
      <c r="AB3072" s="217"/>
      <c r="AC3072" s="217"/>
      <c r="AD3072" s="213"/>
    </row>
    <row r="3073" spans="20:30" x14ac:dyDescent="0.2">
      <c r="T3073" s="212"/>
      <c r="U3073" s="213"/>
      <c r="V3073" s="213"/>
      <c r="W3073" s="213"/>
      <c r="X3073" s="214"/>
      <c r="Y3073" s="214"/>
      <c r="Z3073" s="214"/>
      <c r="AA3073" s="217"/>
      <c r="AB3073" s="217"/>
      <c r="AC3073" s="217"/>
      <c r="AD3073" s="213"/>
    </row>
    <row r="3074" spans="20:30" x14ac:dyDescent="0.2">
      <c r="T3074" s="212"/>
      <c r="U3074" s="213"/>
      <c r="V3074" s="213"/>
      <c r="W3074" s="213"/>
      <c r="X3074" s="214"/>
      <c r="Y3074" s="214"/>
      <c r="Z3074" s="214"/>
      <c r="AA3074" s="217"/>
      <c r="AB3074" s="217"/>
      <c r="AC3074" s="217"/>
      <c r="AD3074" s="213"/>
    </row>
    <row r="3075" spans="20:30" x14ac:dyDescent="0.2">
      <c r="T3075" s="212"/>
      <c r="U3075" s="213"/>
      <c r="V3075" s="213"/>
      <c r="W3075" s="213"/>
      <c r="X3075" s="214"/>
      <c r="Y3075" s="214"/>
      <c r="Z3075" s="214"/>
      <c r="AA3075" s="217"/>
      <c r="AB3075" s="217"/>
      <c r="AC3075" s="217"/>
      <c r="AD3075" s="213"/>
    </row>
    <row r="3076" spans="20:30" x14ac:dyDescent="0.2">
      <c r="T3076" s="212"/>
      <c r="U3076" s="213"/>
      <c r="V3076" s="213"/>
      <c r="W3076" s="213"/>
      <c r="X3076" s="214"/>
      <c r="Y3076" s="214"/>
      <c r="Z3076" s="214"/>
      <c r="AA3076" s="217"/>
      <c r="AB3076" s="217"/>
      <c r="AC3076" s="217"/>
      <c r="AD3076" s="213"/>
    </row>
    <row r="3077" spans="20:30" x14ac:dyDescent="0.2">
      <c r="T3077" s="212"/>
      <c r="U3077" s="213"/>
      <c r="V3077" s="213"/>
      <c r="W3077" s="213"/>
      <c r="X3077" s="214"/>
      <c r="Y3077" s="214"/>
      <c r="Z3077" s="214"/>
      <c r="AA3077" s="217"/>
      <c r="AB3077" s="217"/>
      <c r="AC3077" s="217"/>
      <c r="AD3077" s="213"/>
    </row>
    <row r="3078" spans="20:30" x14ac:dyDescent="0.2">
      <c r="T3078" s="212"/>
      <c r="U3078" s="213"/>
      <c r="V3078" s="213"/>
      <c r="W3078" s="213"/>
      <c r="X3078" s="214"/>
      <c r="Y3078" s="214"/>
      <c r="Z3078" s="214"/>
      <c r="AA3078" s="217"/>
      <c r="AB3078" s="217"/>
      <c r="AC3078" s="217"/>
      <c r="AD3078" s="213"/>
    </row>
    <row r="3079" spans="20:30" x14ac:dyDescent="0.2">
      <c r="T3079" s="212"/>
      <c r="U3079" s="213"/>
      <c r="V3079" s="213"/>
      <c r="W3079" s="213"/>
      <c r="X3079" s="214"/>
      <c r="Y3079" s="214"/>
      <c r="Z3079" s="214"/>
      <c r="AA3079" s="217"/>
      <c r="AB3079" s="217"/>
      <c r="AC3079" s="217"/>
      <c r="AD3079" s="213"/>
    </row>
    <row r="3080" spans="20:30" x14ac:dyDescent="0.2">
      <c r="T3080" s="212"/>
      <c r="U3080" s="213"/>
      <c r="V3080" s="213"/>
      <c r="W3080" s="213"/>
      <c r="X3080" s="214"/>
      <c r="Y3080" s="214"/>
      <c r="Z3080" s="214"/>
      <c r="AA3080" s="217"/>
      <c r="AB3080" s="217"/>
      <c r="AC3080" s="217"/>
      <c r="AD3080" s="213"/>
    </row>
    <row r="3081" spans="20:30" x14ac:dyDescent="0.2">
      <c r="T3081" s="212"/>
      <c r="U3081" s="213"/>
      <c r="V3081" s="213"/>
      <c r="W3081" s="213"/>
      <c r="X3081" s="214"/>
      <c r="Y3081" s="214"/>
      <c r="Z3081" s="214"/>
      <c r="AA3081" s="217"/>
      <c r="AB3081" s="217"/>
      <c r="AC3081" s="217"/>
      <c r="AD3081" s="213"/>
    </row>
    <row r="3082" spans="20:30" x14ac:dyDescent="0.2">
      <c r="T3082" s="212"/>
      <c r="U3082" s="213"/>
      <c r="V3082" s="213"/>
      <c r="W3082" s="213"/>
      <c r="X3082" s="214"/>
      <c r="Y3082" s="214"/>
      <c r="Z3082" s="214"/>
      <c r="AA3082" s="217"/>
      <c r="AB3082" s="217"/>
      <c r="AC3082" s="217"/>
      <c r="AD3082" s="213"/>
    </row>
    <row r="3083" spans="20:30" x14ac:dyDescent="0.2">
      <c r="T3083" s="212"/>
      <c r="U3083" s="213"/>
      <c r="V3083" s="213"/>
      <c r="W3083" s="213"/>
      <c r="X3083" s="214"/>
      <c r="Y3083" s="214"/>
      <c r="Z3083" s="214"/>
      <c r="AA3083" s="217"/>
      <c r="AB3083" s="217"/>
      <c r="AC3083" s="217"/>
      <c r="AD3083" s="213"/>
    </row>
    <row r="3084" spans="20:30" x14ac:dyDescent="0.2">
      <c r="T3084" s="212"/>
      <c r="U3084" s="213"/>
      <c r="V3084" s="213"/>
      <c r="W3084" s="213"/>
      <c r="X3084" s="214"/>
      <c r="Y3084" s="214"/>
      <c r="Z3084" s="214"/>
      <c r="AA3084" s="217"/>
      <c r="AB3084" s="217"/>
      <c r="AC3084" s="217"/>
      <c r="AD3084" s="213"/>
    </row>
    <row r="3085" spans="20:30" x14ac:dyDescent="0.2">
      <c r="T3085" s="212"/>
      <c r="U3085" s="213"/>
      <c r="V3085" s="213"/>
      <c r="W3085" s="213"/>
      <c r="X3085" s="214"/>
      <c r="Y3085" s="214"/>
      <c r="Z3085" s="214"/>
      <c r="AA3085" s="217"/>
      <c r="AB3085" s="217"/>
      <c r="AC3085" s="217"/>
      <c r="AD3085" s="213"/>
    </row>
    <row r="3086" spans="20:30" x14ac:dyDescent="0.2">
      <c r="T3086" s="212"/>
      <c r="U3086" s="213"/>
      <c r="V3086" s="213"/>
      <c r="W3086" s="213"/>
      <c r="X3086" s="214"/>
      <c r="Y3086" s="214"/>
      <c r="Z3086" s="214"/>
      <c r="AA3086" s="217"/>
      <c r="AB3086" s="217"/>
      <c r="AC3086" s="217"/>
      <c r="AD3086" s="213"/>
    </row>
    <row r="3087" spans="20:30" x14ac:dyDescent="0.2">
      <c r="T3087" s="212"/>
      <c r="U3087" s="213"/>
      <c r="V3087" s="213"/>
      <c r="W3087" s="213"/>
      <c r="X3087" s="214"/>
      <c r="Y3087" s="214"/>
      <c r="Z3087" s="214"/>
      <c r="AA3087" s="217"/>
      <c r="AB3087" s="217"/>
      <c r="AC3087" s="217"/>
      <c r="AD3087" s="213"/>
    </row>
    <row r="3088" spans="20:30" x14ac:dyDescent="0.2">
      <c r="T3088" s="212"/>
      <c r="U3088" s="213"/>
      <c r="V3088" s="213"/>
      <c r="W3088" s="213"/>
      <c r="X3088" s="214"/>
      <c r="Y3088" s="214"/>
      <c r="Z3088" s="214"/>
      <c r="AA3088" s="217"/>
      <c r="AB3088" s="217"/>
      <c r="AC3088" s="217"/>
      <c r="AD3088" s="213"/>
    </row>
    <row r="3089" spans="20:30" x14ac:dyDescent="0.2">
      <c r="T3089" s="212"/>
      <c r="U3089" s="213"/>
      <c r="V3089" s="213"/>
      <c r="W3089" s="213"/>
      <c r="X3089" s="214"/>
      <c r="Y3089" s="214"/>
      <c r="Z3089" s="214"/>
      <c r="AA3089" s="217"/>
      <c r="AB3089" s="217"/>
      <c r="AC3089" s="217"/>
      <c r="AD3089" s="213"/>
    </row>
    <row r="3090" spans="20:30" x14ac:dyDescent="0.2">
      <c r="T3090" s="212"/>
      <c r="U3090" s="213"/>
      <c r="V3090" s="213"/>
      <c r="W3090" s="213"/>
      <c r="X3090" s="214"/>
      <c r="Y3090" s="214"/>
      <c r="Z3090" s="214"/>
      <c r="AA3090" s="217"/>
      <c r="AB3090" s="217"/>
      <c r="AC3090" s="217"/>
      <c r="AD3090" s="213"/>
    </row>
    <row r="3091" spans="20:30" x14ac:dyDescent="0.2">
      <c r="T3091" s="212"/>
      <c r="U3091" s="213"/>
      <c r="V3091" s="213"/>
      <c r="W3091" s="213"/>
      <c r="X3091" s="214"/>
      <c r="Y3091" s="214"/>
      <c r="Z3091" s="214"/>
      <c r="AA3091" s="217"/>
      <c r="AB3091" s="217"/>
      <c r="AC3091" s="217"/>
      <c r="AD3091" s="213"/>
    </row>
    <row r="3092" spans="20:30" x14ac:dyDescent="0.2">
      <c r="T3092" s="212"/>
      <c r="U3092" s="213"/>
      <c r="V3092" s="213"/>
      <c r="W3092" s="213"/>
      <c r="X3092" s="214"/>
      <c r="Y3092" s="214"/>
      <c r="Z3092" s="214"/>
      <c r="AA3092" s="217"/>
      <c r="AB3092" s="217"/>
      <c r="AC3092" s="217"/>
      <c r="AD3092" s="213"/>
    </row>
    <row r="3093" spans="20:30" x14ac:dyDescent="0.2">
      <c r="T3093" s="212"/>
      <c r="U3093" s="213"/>
      <c r="V3093" s="213"/>
      <c r="W3093" s="213"/>
      <c r="X3093" s="214"/>
      <c r="Y3093" s="214"/>
      <c r="Z3093" s="214"/>
      <c r="AA3093" s="217"/>
      <c r="AB3093" s="217"/>
      <c r="AC3093" s="217"/>
      <c r="AD3093" s="213"/>
    </row>
    <row r="3094" spans="20:30" x14ac:dyDescent="0.2">
      <c r="T3094" s="212"/>
      <c r="U3094" s="213"/>
      <c r="V3094" s="213"/>
      <c r="W3094" s="213"/>
      <c r="X3094" s="214"/>
      <c r="Y3094" s="214"/>
      <c r="Z3094" s="214"/>
      <c r="AA3094" s="217"/>
      <c r="AB3094" s="217"/>
      <c r="AC3094" s="217"/>
      <c r="AD3094" s="213"/>
    </row>
    <row r="3095" spans="20:30" x14ac:dyDescent="0.2">
      <c r="T3095" s="212"/>
      <c r="U3095" s="213"/>
      <c r="V3095" s="213"/>
      <c r="W3095" s="213"/>
      <c r="X3095" s="214"/>
      <c r="Y3095" s="214"/>
      <c r="Z3095" s="214"/>
      <c r="AA3095" s="217"/>
      <c r="AB3095" s="217"/>
      <c r="AC3095" s="217"/>
      <c r="AD3095" s="213"/>
    </row>
    <row r="3096" spans="20:30" x14ac:dyDescent="0.2">
      <c r="T3096" s="212"/>
      <c r="U3096" s="213"/>
      <c r="V3096" s="213"/>
      <c r="W3096" s="213"/>
      <c r="X3096" s="214"/>
      <c r="Y3096" s="214"/>
      <c r="Z3096" s="214"/>
      <c r="AA3096" s="217"/>
      <c r="AB3096" s="217"/>
      <c r="AC3096" s="217"/>
      <c r="AD3096" s="213"/>
    </row>
    <row r="3097" spans="20:30" x14ac:dyDescent="0.2">
      <c r="T3097" s="212"/>
      <c r="U3097" s="213"/>
      <c r="V3097" s="213"/>
      <c r="W3097" s="213"/>
      <c r="X3097" s="214"/>
      <c r="Y3097" s="214"/>
      <c r="Z3097" s="214"/>
      <c r="AA3097" s="217"/>
      <c r="AB3097" s="217"/>
      <c r="AC3097" s="217"/>
      <c r="AD3097" s="213"/>
    </row>
    <row r="3098" spans="20:30" x14ac:dyDescent="0.2">
      <c r="T3098" s="212"/>
      <c r="U3098" s="213"/>
      <c r="V3098" s="213"/>
      <c r="W3098" s="213"/>
      <c r="X3098" s="214"/>
      <c r="Y3098" s="214"/>
      <c r="Z3098" s="214"/>
      <c r="AA3098" s="217"/>
      <c r="AB3098" s="217"/>
      <c r="AC3098" s="217"/>
      <c r="AD3098" s="213"/>
    </row>
    <row r="3099" spans="20:30" x14ac:dyDescent="0.2">
      <c r="T3099" s="212"/>
      <c r="U3099" s="213"/>
      <c r="V3099" s="213"/>
      <c r="W3099" s="213"/>
      <c r="X3099" s="214"/>
      <c r="Y3099" s="214"/>
      <c r="Z3099" s="214"/>
      <c r="AA3099" s="217"/>
      <c r="AB3099" s="217"/>
      <c r="AC3099" s="217"/>
      <c r="AD3099" s="213"/>
    </row>
    <row r="3100" spans="20:30" x14ac:dyDescent="0.2">
      <c r="T3100" s="212"/>
      <c r="U3100" s="213"/>
      <c r="V3100" s="213"/>
      <c r="W3100" s="213"/>
      <c r="X3100" s="214"/>
      <c r="Y3100" s="214"/>
      <c r="Z3100" s="214"/>
      <c r="AA3100" s="217"/>
      <c r="AB3100" s="217"/>
      <c r="AC3100" s="217"/>
      <c r="AD3100" s="213"/>
    </row>
    <row r="3101" spans="20:30" x14ac:dyDescent="0.2">
      <c r="T3101" s="212"/>
      <c r="U3101" s="213"/>
      <c r="V3101" s="213"/>
      <c r="W3101" s="213"/>
      <c r="X3101" s="214"/>
      <c r="Y3101" s="214"/>
      <c r="Z3101" s="214"/>
      <c r="AA3101" s="217"/>
      <c r="AB3101" s="217"/>
      <c r="AC3101" s="217"/>
      <c r="AD3101" s="213"/>
    </row>
    <row r="3102" spans="20:30" x14ac:dyDescent="0.2">
      <c r="T3102" s="212"/>
      <c r="U3102" s="213"/>
      <c r="V3102" s="213"/>
      <c r="W3102" s="213"/>
      <c r="X3102" s="214"/>
      <c r="Y3102" s="214"/>
      <c r="Z3102" s="214"/>
      <c r="AA3102" s="217"/>
      <c r="AB3102" s="217"/>
      <c r="AC3102" s="217"/>
      <c r="AD3102" s="213"/>
    </row>
    <row r="3103" spans="20:30" x14ac:dyDescent="0.2">
      <c r="T3103" s="212"/>
      <c r="U3103" s="213"/>
      <c r="V3103" s="213"/>
      <c r="W3103" s="213"/>
      <c r="X3103" s="214"/>
      <c r="Y3103" s="214"/>
      <c r="Z3103" s="214"/>
      <c r="AA3103" s="217"/>
      <c r="AB3103" s="217"/>
      <c r="AC3103" s="217"/>
      <c r="AD3103" s="213"/>
    </row>
    <row r="3104" spans="20:30" x14ac:dyDescent="0.2">
      <c r="T3104" s="212"/>
      <c r="U3104" s="213"/>
      <c r="V3104" s="213"/>
      <c r="W3104" s="213"/>
      <c r="X3104" s="214"/>
      <c r="Y3104" s="214"/>
      <c r="Z3104" s="214"/>
      <c r="AA3104" s="217"/>
      <c r="AB3104" s="217"/>
      <c r="AC3104" s="217"/>
      <c r="AD3104" s="213"/>
    </row>
    <row r="3105" spans="20:30" x14ac:dyDescent="0.2">
      <c r="T3105" s="212"/>
      <c r="U3105" s="213"/>
      <c r="V3105" s="213"/>
      <c r="W3105" s="213"/>
      <c r="X3105" s="214"/>
      <c r="Y3105" s="214"/>
      <c r="Z3105" s="214"/>
      <c r="AA3105" s="217"/>
      <c r="AB3105" s="217"/>
      <c r="AC3105" s="217"/>
      <c r="AD3105" s="213"/>
    </row>
    <row r="3106" spans="20:30" x14ac:dyDescent="0.2">
      <c r="T3106" s="212"/>
      <c r="U3106" s="213"/>
      <c r="V3106" s="213"/>
      <c r="W3106" s="213"/>
      <c r="X3106" s="214"/>
      <c r="Y3106" s="214"/>
      <c r="Z3106" s="214"/>
      <c r="AA3106" s="217"/>
      <c r="AB3106" s="217"/>
      <c r="AC3106" s="217"/>
      <c r="AD3106" s="213"/>
    </row>
    <row r="3107" spans="20:30" x14ac:dyDescent="0.2">
      <c r="T3107" s="212"/>
      <c r="U3107" s="213"/>
      <c r="V3107" s="213"/>
      <c r="W3107" s="213"/>
      <c r="X3107" s="214"/>
      <c r="Y3107" s="214"/>
      <c r="Z3107" s="214"/>
      <c r="AA3107" s="217"/>
      <c r="AB3107" s="217"/>
      <c r="AC3107" s="217"/>
      <c r="AD3107" s="213"/>
    </row>
    <row r="3108" spans="20:30" x14ac:dyDescent="0.2">
      <c r="T3108" s="212"/>
      <c r="U3108" s="213"/>
      <c r="V3108" s="213"/>
      <c r="W3108" s="213"/>
      <c r="X3108" s="214"/>
      <c r="Y3108" s="214"/>
      <c r="Z3108" s="214"/>
      <c r="AA3108" s="217"/>
      <c r="AB3108" s="217"/>
      <c r="AC3108" s="217"/>
      <c r="AD3108" s="213"/>
    </row>
    <row r="3109" spans="20:30" x14ac:dyDescent="0.2">
      <c r="T3109" s="212"/>
      <c r="U3109" s="213"/>
      <c r="V3109" s="213"/>
      <c r="W3109" s="213"/>
      <c r="X3109" s="214"/>
      <c r="Y3109" s="214"/>
      <c r="Z3109" s="214"/>
      <c r="AA3109" s="217"/>
      <c r="AB3109" s="217"/>
      <c r="AC3109" s="217"/>
      <c r="AD3109" s="213"/>
    </row>
    <row r="3110" spans="20:30" x14ac:dyDescent="0.2">
      <c r="T3110" s="212"/>
      <c r="U3110" s="213"/>
      <c r="V3110" s="213"/>
      <c r="W3110" s="213"/>
      <c r="X3110" s="214"/>
      <c r="Y3110" s="214"/>
      <c r="Z3110" s="214"/>
      <c r="AA3110" s="217"/>
      <c r="AB3110" s="217"/>
      <c r="AC3110" s="217"/>
      <c r="AD3110" s="213"/>
    </row>
    <row r="3111" spans="20:30" x14ac:dyDescent="0.2">
      <c r="T3111" s="212"/>
      <c r="U3111" s="213"/>
      <c r="V3111" s="213"/>
      <c r="W3111" s="213"/>
      <c r="X3111" s="214"/>
      <c r="Y3111" s="214"/>
      <c r="Z3111" s="214"/>
      <c r="AA3111" s="217"/>
      <c r="AB3111" s="217"/>
      <c r="AC3111" s="217"/>
      <c r="AD3111" s="213"/>
    </row>
    <row r="3112" spans="20:30" x14ac:dyDescent="0.2">
      <c r="T3112" s="212"/>
      <c r="U3112" s="213"/>
      <c r="V3112" s="213"/>
      <c r="W3112" s="213"/>
      <c r="X3112" s="214"/>
      <c r="Y3112" s="214"/>
      <c r="Z3112" s="214"/>
      <c r="AA3112" s="217"/>
      <c r="AB3112" s="217"/>
      <c r="AC3112" s="217"/>
      <c r="AD3112" s="213"/>
    </row>
    <row r="3113" spans="20:30" x14ac:dyDescent="0.2">
      <c r="T3113" s="212"/>
      <c r="U3113" s="213"/>
      <c r="V3113" s="213"/>
      <c r="W3113" s="213"/>
      <c r="X3113" s="214"/>
      <c r="Y3113" s="214"/>
      <c r="Z3113" s="214"/>
      <c r="AA3113" s="217"/>
      <c r="AB3113" s="217"/>
      <c r="AC3113" s="217"/>
      <c r="AD3113" s="213"/>
    </row>
    <row r="3114" spans="20:30" x14ac:dyDescent="0.2">
      <c r="T3114" s="212"/>
      <c r="U3114" s="213"/>
      <c r="V3114" s="213"/>
      <c r="W3114" s="213"/>
      <c r="X3114" s="214"/>
      <c r="Y3114" s="214"/>
      <c r="Z3114" s="214"/>
      <c r="AA3114" s="217"/>
      <c r="AB3114" s="217"/>
      <c r="AC3114" s="217"/>
      <c r="AD3114" s="213"/>
    </row>
    <row r="3115" spans="20:30" x14ac:dyDescent="0.2">
      <c r="T3115" s="212"/>
      <c r="U3115" s="213"/>
      <c r="V3115" s="213"/>
      <c r="W3115" s="213"/>
      <c r="X3115" s="214"/>
      <c r="Y3115" s="214"/>
      <c r="Z3115" s="214"/>
      <c r="AA3115" s="217"/>
      <c r="AB3115" s="217"/>
      <c r="AC3115" s="217"/>
      <c r="AD3115" s="213"/>
    </row>
    <row r="3116" spans="20:30" x14ac:dyDescent="0.2">
      <c r="T3116" s="212"/>
      <c r="U3116" s="213"/>
      <c r="V3116" s="213"/>
      <c r="W3116" s="213"/>
      <c r="X3116" s="214"/>
      <c r="Y3116" s="214"/>
      <c r="Z3116" s="214"/>
      <c r="AA3116" s="217"/>
      <c r="AB3116" s="217"/>
      <c r="AC3116" s="217"/>
      <c r="AD3116" s="213"/>
    </row>
    <row r="3117" spans="20:30" x14ac:dyDescent="0.2">
      <c r="T3117" s="212"/>
      <c r="U3117" s="213"/>
      <c r="V3117" s="213"/>
      <c r="W3117" s="213"/>
      <c r="X3117" s="214"/>
      <c r="Y3117" s="214"/>
      <c r="Z3117" s="214"/>
      <c r="AA3117" s="217"/>
      <c r="AB3117" s="217"/>
      <c r="AC3117" s="217"/>
      <c r="AD3117" s="213"/>
    </row>
    <row r="3118" spans="20:30" x14ac:dyDescent="0.2">
      <c r="T3118" s="212"/>
      <c r="U3118" s="213"/>
      <c r="V3118" s="213"/>
      <c r="W3118" s="213"/>
      <c r="X3118" s="214"/>
      <c r="Y3118" s="214"/>
      <c r="Z3118" s="214"/>
      <c r="AA3118" s="217"/>
      <c r="AB3118" s="217"/>
      <c r="AC3118" s="217"/>
      <c r="AD3118" s="213"/>
    </row>
    <row r="3119" spans="20:30" x14ac:dyDescent="0.2">
      <c r="T3119" s="212"/>
      <c r="U3119" s="213"/>
      <c r="V3119" s="213"/>
      <c r="W3119" s="213"/>
      <c r="X3119" s="214"/>
      <c r="Y3119" s="214"/>
      <c r="Z3119" s="214"/>
      <c r="AA3119" s="217"/>
      <c r="AB3119" s="217"/>
      <c r="AC3119" s="217"/>
      <c r="AD3119" s="213"/>
    </row>
    <row r="3120" spans="20:30" x14ac:dyDescent="0.2">
      <c r="T3120" s="212"/>
      <c r="U3120" s="213"/>
      <c r="V3120" s="213"/>
      <c r="W3120" s="213"/>
      <c r="X3120" s="214"/>
      <c r="Y3120" s="214"/>
      <c r="Z3120" s="214"/>
      <c r="AA3120" s="217"/>
      <c r="AB3120" s="217"/>
      <c r="AC3120" s="217"/>
      <c r="AD3120" s="213"/>
    </row>
    <row r="3121" spans="20:30" x14ac:dyDescent="0.2">
      <c r="T3121" s="212"/>
      <c r="U3121" s="213"/>
      <c r="V3121" s="213"/>
      <c r="W3121" s="213"/>
      <c r="X3121" s="214"/>
      <c r="Y3121" s="214"/>
      <c r="Z3121" s="214"/>
      <c r="AA3121" s="217"/>
      <c r="AB3121" s="217"/>
      <c r="AC3121" s="217"/>
      <c r="AD3121" s="213"/>
    </row>
    <row r="3122" spans="20:30" x14ac:dyDescent="0.2">
      <c r="T3122" s="212"/>
      <c r="U3122" s="213"/>
      <c r="V3122" s="213"/>
      <c r="W3122" s="213"/>
      <c r="X3122" s="214"/>
      <c r="Y3122" s="214"/>
      <c r="Z3122" s="214"/>
      <c r="AA3122" s="217"/>
      <c r="AB3122" s="217"/>
      <c r="AC3122" s="217"/>
      <c r="AD3122" s="213"/>
    </row>
    <row r="3123" spans="20:30" x14ac:dyDescent="0.2">
      <c r="T3123" s="212"/>
      <c r="U3123" s="213"/>
      <c r="V3123" s="213"/>
      <c r="W3123" s="213"/>
      <c r="X3123" s="214"/>
      <c r="Y3123" s="214"/>
      <c r="Z3123" s="214"/>
      <c r="AA3123" s="217"/>
      <c r="AB3123" s="217"/>
      <c r="AC3123" s="217"/>
      <c r="AD3123" s="213"/>
    </row>
    <row r="3124" spans="20:30" x14ac:dyDescent="0.2">
      <c r="T3124" s="212"/>
      <c r="U3124" s="213"/>
      <c r="V3124" s="213"/>
      <c r="W3124" s="213"/>
      <c r="X3124" s="214"/>
      <c r="Y3124" s="214"/>
      <c r="Z3124" s="214"/>
      <c r="AA3124" s="217"/>
      <c r="AB3124" s="217"/>
      <c r="AC3124" s="217"/>
      <c r="AD3124" s="213"/>
    </row>
    <row r="3125" spans="20:30" x14ac:dyDescent="0.2">
      <c r="T3125" s="212"/>
      <c r="U3125" s="213"/>
      <c r="V3125" s="213"/>
      <c r="W3125" s="213"/>
      <c r="X3125" s="214"/>
      <c r="Y3125" s="214"/>
      <c r="Z3125" s="214"/>
      <c r="AA3125" s="217"/>
      <c r="AB3125" s="217"/>
      <c r="AC3125" s="217"/>
      <c r="AD3125" s="213"/>
    </row>
    <row r="3126" spans="20:30" x14ac:dyDescent="0.2">
      <c r="T3126" s="212"/>
      <c r="U3126" s="213"/>
      <c r="V3126" s="213"/>
      <c r="W3126" s="213"/>
      <c r="X3126" s="214"/>
      <c r="Y3126" s="214"/>
      <c r="Z3126" s="214"/>
      <c r="AA3126" s="217"/>
      <c r="AB3126" s="217"/>
      <c r="AC3126" s="217"/>
      <c r="AD3126" s="213"/>
    </row>
    <row r="3127" spans="20:30" x14ac:dyDescent="0.2">
      <c r="T3127" s="212"/>
      <c r="U3127" s="213"/>
      <c r="V3127" s="213"/>
      <c r="W3127" s="213"/>
      <c r="X3127" s="214"/>
      <c r="Y3127" s="214"/>
      <c r="Z3127" s="214"/>
      <c r="AA3127" s="217"/>
      <c r="AB3127" s="217"/>
      <c r="AC3127" s="217"/>
      <c r="AD3127" s="213"/>
    </row>
    <row r="3128" spans="20:30" x14ac:dyDescent="0.2">
      <c r="T3128" s="212"/>
      <c r="U3128" s="213"/>
      <c r="V3128" s="213"/>
      <c r="W3128" s="213"/>
      <c r="X3128" s="214"/>
      <c r="Y3128" s="214"/>
      <c r="Z3128" s="214"/>
      <c r="AA3128" s="217"/>
      <c r="AB3128" s="217"/>
      <c r="AC3128" s="217"/>
      <c r="AD3128" s="213"/>
    </row>
    <row r="3129" spans="20:30" x14ac:dyDescent="0.2">
      <c r="T3129" s="212"/>
      <c r="U3129" s="213"/>
      <c r="V3129" s="213"/>
      <c r="W3129" s="213"/>
      <c r="X3129" s="214"/>
      <c r="Y3129" s="214"/>
      <c r="Z3129" s="214"/>
      <c r="AA3129" s="217"/>
      <c r="AB3129" s="217"/>
      <c r="AC3129" s="217"/>
      <c r="AD3129" s="213"/>
    </row>
    <row r="3130" spans="20:30" x14ac:dyDescent="0.2">
      <c r="T3130" s="212"/>
      <c r="U3130" s="213"/>
      <c r="V3130" s="213"/>
      <c r="W3130" s="213"/>
      <c r="X3130" s="214"/>
      <c r="Y3130" s="214"/>
      <c r="Z3130" s="214"/>
      <c r="AA3130" s="217"/>
      <c r="AB3130" s="217"/>
      <c r="AC3130" s="217"/>
      <c r="AD3130" s="213"/>
    </row>
    <row r="3131" spans="20:30" x14ac:dyDescent="0.2">
      <c r="T3131" s="212"/>
      <c r="U3131" s="213"/>
      <c r="V3131" s="213"/>
      <c r="W3131" s="213"/>
      <c r="X3131" s="214"/>
      <c r="Y3131" s="214"/>
      <c r="Z3131" s="214"/>
      <c r="AA3131" s="217"/>
      <c r="AB3131" s="217"/>
      <c r="AC3131" s="217"/>
      <c r="AD3131" s="213"/>
    </row>
    <row r="3132" spans="20:30" x14ac:dyDescent="0.2">
      <c r="T3132" s="212"/>
      <c r="U3132" s="213"/>
      <c r="V3132" s="213"/>
      <c r="W3132" s="213"/>
      <c r="X3132" s="214"/>
      <c r="Y3132" s="214"/>
      <c r="Z3132" s="214"/>
      <c r="AA3132" s="217"/>
      <c r="AB3132" s="217"/>
      <c r="AC3132" s="217"/>
      <c r="AD3132" s="213"/>
    </row>
    <row r="3133" spans="20:30" x14ac:dyDescent="0.2">
      <c r="T3133" s="212"/>
      <c r="U3133" s="213"/>
      <c r="V3133" s="213"/>
      <c r="W3133" s="213"/>
      <c r="X3133" s="214"/>
      <c r="Y3133" s="214"/>
      <c r="Z3133" s="214"/>
      <c r="AA3133" s="217"/>
      <c r="AB3133" s="217"/>
      <c r="AC3133" s="217"/>
      <c r="AD3133" s="213"/>
    </row>
    <row r="3134" spans="20:30" x14ac:dyDescent="0.2">
      <c r="T3134" s="212"/>
      <c r="U3134" s="213"/>
      <c r="V3134" s="213"/>
      <c r="W3134" s="213"/>
      <c r="X3134" s="214"/>
      <c r="Y3134" s="214"/>
      <c r="Z3134" s="214"/>
      <c r="AA3134" s="217"/>
      <c r="AB3134" s="217"/>
      <c r="AC3134" s="217"/>
      <c r="AD3134" s="213"/>
    </row>
    <row r="3135" spans="20:30" x14ac:dyDescent="0.2">
      <c r="T3135" s="212"/>
      <c r="U3135" s="213"/>
      <c r="V3135" s="213"/>
      <c r="W3135" s="213"/>
      <c r="X3135" s="214"/>
      <c r="Y3135" s="214"/>
      <c r="Z3135" s="214"/>
      <c r="AA3135" s="217"/>
      <c r="AB3135" s="217"/>
      <c r="AC3135" s="217"/>
      <c r="AD3135" s="213"/>
    </row>
    <row r="3136" spans="20:30" x14ac:dyDescent="0.2">
      <c r="T3136" s="212"/>
      <c r="U3136" s="213"/>
      <c r="V3136" s="213"/>
      <c r="W3136" s="213"/>
      <c r="X3136" s="214"/>
      <c r="Y3136" s="214"/>
      <c r="Z3136" s="214"/>
      <c r="AA3136" s="217"/>
      <c r="AB3136" s="217"/>
      <c r="AC3136" s="217"/>
      <c r="AD3136" s="213"/>
    </row>
    <row r="3137" spans="20:30" x14ac:dyDescent="0.2">
      <c r="T3137" s="212"/>
      <c r="U3137" s="213"/>
      <c r="V3137" s="213"/>
      <c r="W3137" s="213"/>
      <c r="X3137" s="214"/>
      <c r="Y3137" s="214"/>
      <c r="Z3137" s="214"/>
      <c r="AA3137" s="217"/>
      <c r="AB3137" s="217"/>
      <c r="AC3137" s="217"/>
      <c r="AD3137" s="213"/>
    </row>
    <row r="3138" spans="20:30" x14ac:dyDescent="0.2">
      <c r="T3138" s="212"/>
      <c r="U3138" s="213"/>
      <c r="V3138" s="213"/>
      <c r="W3138" s="213"/>
      <c r="X3138" s="214"/>
      <c r="Y3138" s="214"/>
      <c r="Z3138" s="214"/>
      <c r="AA3138" s="217"/>
      <c r="AB3138" s="217"/>
      <c r="AC3138" s="217"/>
      <c r="AD3138" s="213"/>
    </row>
    <row r="3139" spans="20:30" x14ac:dyDescent="0.2">
      <c r="T3139" s="212"/>
      <c r="U3139" s="213"/>
      <c r="V3139" s="213"/>
      <c r="W3139" s="213"/>
      <c r="X3139" s="214"/>
      <c r="Y3139" s="214"/>
      <c r="Z3139" s="214"/>
      <c r="AA3139" s="217"/>
      <c r="AB3139" s="217"/>
      <c r="AC3139" s="217"/>
      <c r="AD3139" s="213"/>
    </row>
    <row r="3140" spans="20:30" x14ac:dyDescent="0.2">
      <c r="T3140" s="212"/>
      <c r="U3140" s="213"/>
      <c r="V3140" s="213"/>
      <c r="W3140" s="213"/>
      <c r="X3140" s="214"/>
      <c r="Y3140" s="214"/>
      <c r="Z3140" s="214"/>
      <c r="AA3140" s="217"/>
      <c r="AB3140" s="217"/>
      <c r="AC3140" s="217"/>
      <c r="AD3140" s="213"/>
    </row>
    <row r="3141" spans="20:30" x14ac:dyDescent="0.2">
      <c r="T3141" s="212"/>
      <c r="U3141" s="213"/>
      <c r="V3141" s="213"/>
      <c r="W3141" s="213"/>
      <c r="X3141" s="214"/>
      <c r="Y3141" s="214"/>
      <c r="Z3141" s="214"/>
      <c r="AA3141" s="217"/>
      <c r="AB3141" s="217"/>
      <c r="AC3141" s="217"/>
      <c r="AD3141" s="213"/>
    </row>
    <row r="3142" spans="20:30" x14ac:dyDescent="0.2">
      <c r="T3142" s="212"/>
      <c r="U3142" s="213"/>
      <c r="V3142" s="213"/>
      <c r="W3142" s="213"/>
      <c r="X3142" s="214"/>
      <c r="Y3142" s="214"/>
      <c r="Z3142" s="214"/>
      <c r="AA3142" s="217"/>
      <c r="AB3142" s="217"/>
      <c r="AC3142" s="217"/>
      <c r="AD3142" s="213"/>
    </row>
    <row r="3143" spans="20:30" x14ac:dyDescent="0.2">
      <c r="T3143" s="212"/>
      <c r="U3143" s="213"/>
      <c r="V3143" s="213"/>
      <c r="W3143" s="213"/>
      <c r="X3143" s="214"/>
      <c r="Y3143" s="214"/>
      <c r="Z3143" s="214"/>
      <c r="AA3143" s="217"/>
      <c r="AB3143" s="217"/>
      <c r="AC3143" s="217"/>
      <c r="AD3143" s="213"/>
    </row>
    <row r="3144" spans="20:30" x14ac:dyDescent="0.2">
      <c r="T3144" s="212"/>
      <c r="U3144" s="213"/>
      <c r="V3144" s="213"/>
      <c r="W3144" s="213"/>
      <c r="X3144" s="214"/>
      <c r="Y3144" s="214"/>
      <c r="Z3144" s="214"/>
      <c r="AA3144" s="217"/>
      <c r="AB3144" s="217"/>
      <c r="AC3144" s="217"/>
      <c r="AD3144" s="213"/>
    </row>
    <row r="3145" spans="20:30" x14ac:dyDescent="0.2">
      <c r="T3145" s="212"/>
      <c r="U3145" s="213"/>
      <c r="V3145" s="213"/>
      <c r="W3145" s="213"/>
      <c r="X3145" s="214"/>
      <c r="Y3145" s="214"/>
      <c r="Z3145" s="214"/>
      <c r="AA3145" s="217"/>
      <c r="AB3145" s="217"/>
      <c r="AC3145" s="217"/>
      <c r="AD3145" s="213"/>
    </row>
    <row r="3146" spans="20:30" x14ac:dyDescent="0.2">
      <c r="T3146" s="212"/>
      <c r="U3146" s="213"/>
      <c r="V3146" s="213"/>
      <c r="W3146" s="213"/>
      <c r="X3146" s="214"/>
      <c r="Y3146" s="214"/>
      <c r="Z3146" s="214"/>
      <c r="AA3146" s="217"/>
      <c r="AB3146" s="217"/>
      <c r="AC3146" s="217"/>
      <c r="AD3146" s="213"/>
    </row>
    <row r="3147" spans="20:30" x14ac:dyDescent="0.2">
      <c r="T3147" s="212"/>
      <c r="U3147" s="213"/>
      <c r="V3147" s="213"/>
      <c r="W3147" s="213"/>
      <c r="X3147" s="214"/>
      <c r="Y3147" s="214"/>
      <c r="Z3147" s="214"/>
      <c r="AA3147" s="217"/>
      <c r="AB3147" s="217"/>
      <c r="AC3147" s="217"/>
      <c r="AD3147" s="213"/>
    </row>
    <row r="3148" spans="20:30" x14ac:dyDescent="0.2">
      <c r="T3148" s="212"/>
      <c r="U3148" s="213"/>
      <c r="V3148" s="213"/>
      <c r="W3148" s="213"/>
      <c r="X3148" s="214"/>
      <c r="Y3148" s="214"/>
      <c r="Z3148" s="214"/>
      <c r="AA3148" s="217"/>
      <c r="AB3148" s="217"/>
      <c r="AC3148" s="217"/>
      <c r="AD3148" s="213"/>
    </row>
    <row r="3149" spans="20:30" x14ac:dyDescent="0.2">
      <c r="T3149" s="212"/>
      <c r="U3149" s="213"/>
      <c r="V3149" s="213"/>
      <c r="W3149" s="213"/>
      <c r="X3149" s="214"/>
      <c r="Y3149" s="214"/>
      <c r="Z3149" s="214"/>
      <c r="AA3149" s="217"/>
      <c r="AB3149" s="217"/>
      <c r="AC3149" s="217"/>
      <c r="AD3149" s="213"/>
    </row>
    <row r="3150" spans="20:30" x14ac:dyDescent="0.2">
      <c r="T3150" s="212"/>
      <c r="U3150" s="213"/>
      <c r="V3150" s="213"/>
      <c r="W3150" s="213"/>
      <c r="X3150" s="214"/>
      <c r="Y3150" s="214"/>
      <c r="Z3150" s="214"/>
      <c r="AA3150" s="217"/>
      <c r="AB3150" s="217"/>
      <c r="AC3150" s="217"/>
      <c r="AD3150" s="213"/>
    </row>
    <row r="3151" spans="20:30" x14ac:dyDescent="0.2">
      <c r="T3151" s="212"/>
      <c r="U3151" s="213"/>
      <c r="V3151" s="213"/>
      <c r="W3151" s="213"/>
      <c r="X3151" s="214"/>
      <c r="Y3151" s="214"/>
      <c r="Z3151" s="214"/>
      <c r="AA3151" s="217"/>
      <c r="AB3151" s="217"/>
      <c r="AC3151" s="217"/>
      <c r="AD3151" s="213"/>
    </row>
    <row r="3152" spans="20:30" x14ac:dyDescent="0.2">
      <c r="T3152" s="212"/>
      <c r="U3152" s="213"/>
      <c r="V3152" s="213"/>
      <c r="W3152" s="213"/>
      <c r="X3152" s="214"/>
      <c r="Y3152" s="214"/>
      <c r="Z3152" s="214"/>
      <c r="AA3152" s="217"/>
      <c r="AB3152" s="217"/>
      <c r="AC3152" s="217"/>
      <c r="AD3152" s="213"/>
    </row>
    <row r="3153" spans="20:30" x14ac:dyDescent="0.2">
      <c r="T3153" s="212"/>
      <c r="U3153" s="213"/>
      <c r="V3153" s="213"/>
      <c r="W3153" s="213"/>
      <c r="X3153" s="214"/>
      <c r="Y3153" s="214"/>
      <c r="Z3153" s="214"/>
      <c r="AA3153" s="217"/>
      <c r="AB3153" s="217"/>
      <c r="AC3153" s="217"/>
      <c r="AD3153" s="213"/>
    </row>
    <row r="3154" spans="20:30" x14ac:dyDescent="0.2">
      <c r="T3154" s="212"/>
      <c r="U3154" s="213"/>
      <c r="V3154" s="213"/>
      <c r="W3154" s="213"/>
      <c r="X3154" s="214"/>
      <c r="Y3154" s="214"/>
      <c r="Z3154" s="214"/>
      <c r="AA3154" s="217"/>
      <c r="AB3154" s="217"/>
      <c r="AC3154" s="217"/>
      <c r="AD3154" s="213"/>
    </row>
    <row r="3155" spans="20:30" x14ac:dyDescent="0.2">
      <c r="T3155" s="212"/>
      <c r="U3155" s="213"/>
      <c r="V3155" s="213"/>
      <c r="W3155" s="213"/>
      <c r="X3155" s="214"/>
      <c r="Y3155" s="214"/>
      <c r="Z3155" s="214"/>
      <c r="AA3155" s="217"/>
      <c r="AB3155" s="217"/>
      <c r="AC3155" s="217"/>
      <c r="AD3155" s="213"/>
    </row>
    <row r="3156" spans="20:30" x14ac:dyDescent="0.2">
      <c r="T3156" s="212"/>
      <c r="U3156" s="213"/>
      <c r="V3156" s="213"/>
      <c r="W3156" s="213"/>
      <c r="X3156" s="214"/>
      <c r="Y3156" s="214"/>
      <c r="Z3156" s="214"/>
      <c r="AA3156" s="217"/>
      <c r="AB3156" s="217"/>
      <c r="AC3156" s="217"/>
      <c r="AD3156" s="213"/>
    </row>
    <row r="3157" spans="20:30" x14ac:dyDescent="0.2">
      <c r="T3157" s="212"/>
      <c r="U3157" s="213"/>
      <c r="V3157" s="213"/>
      <c r="W3157" s="213"/>
      <c r="X3157" s="214"/>
      <c r="Y3157" s="214"/>
      <c r="Z3157" s="214"/>
      <c r="AA3157" s="217"/>
      <c r="AB3157" s="217"/>
      <c r="AC3157" s="217"/>
      <c r="AD3157" s="213"/>
    </row>
    <row r="3158" spans="20:30" x14ac:dyDescent="0.2">
      <c r="T3158" s="212"/>
      <c r="U3158" s="213"/>
      <c r="V3158" s="213"/>
      <c r="W3158" s="213"/>
      <c r="X3158" s="214"/>
      <c r="Y3158" s="214"/>
      <c r="Z3158" s="214"/>
      <c r="AA3158" s="217"/>
      <c r="AB3158" s="217"/>
      <c r="AC3158" s="217"/>
      <c r="AD3158" s="213"/>
    </row>
    <row r="3159" spans="20:30" x14ac:dyDescent="0.2">
      <c r="T3159" s="212"/>
      <c r="U3159" s="213"/>
      <c r="V3159" s="213"/>
      <c r="W3159" s="213"/>
      <c r="X3159" s="214"/>
      <c r="Y3159" s="214"/>
      <c r="Z3159" s="214"/>
      <c r="AA3159" s="217"/>
      <c r="AB3159" s="217"/>
      <c r="AC3159" s="217"/>
      <c r="AD3159" s="213"/>
    </row>
    <row r="3160" spans="20:30" x14ac:dyDescent="0.2">
      <c r="T3160" s="212"/>
      <c r="U3160" s="213"/>
      <c r="V3160" s="213"/>
      <c r="W3160" s="213"/>
      <c r="X3160" s="214"/>
      <c r="Y3160" s="214"/>
      <c r="Z3160" s="214"/>
      <c r="AA3160" s="217"/>
      <c r="AB3160" s="217"/>
      <c r="AC3160" s="217"/>
      <c r="AD3160" s="213"/>
    </row>
    <row r="3161" spans="20:30" x14ac:dyDescent="0.2">
      <c r="T3161" s="212"/>
      <c r="U3161" s="213"/>
      <c r="V3161" s="213"/>
      <c r="W3161" s="213"/>
      <c r="X3161" s="214"/>
      <c r="Y3161" s="214"/>
      <c r="Z3161" s="214"/>
      <c r="AA3161" s="217"/>
      <c r="AB3161" s="217"/>
      <c r="AC3161" s="217"/>
      <c r="AD3161" s="213"/>
    </row>
    <row r="3162" spans="20:30" x14ac:dyDescent="0.2">
      <c r="T3162" s="212"/>
      <c r="U3162" s="213"/>
      <c r="V3162" s="213"/>
      <c r="W3162" s="213"/>
      <c r="X3162" s="214"/>
      <c r="Y3162" s="214"/>
      <c r="Z3162" s="214"/>
      <c r="AA3162" s="217"/>
      <c r="AB3162" s="217"/>
      <c r="AC3162" s="217"/>
      <c r="AD3162" s="213"/>
    </row>
    <row r="3163" spans="20:30" x14ac:dyDescent="0.2">
      <c r="T3163" s="212"/>
      <c r="U3163" s="213"/>
      <c r="V3163" s="213"/>
      <c r="W3163" s="213"/>
      <c r="X3163" s="214"/>
      <c r="Y3163" s="214"/>
      <c r="Z3163" s="214"/>
      <c r="AA3163" s="217"/>
      <c r="AB3163" s="217"/>
      <c r="AC3163" s="217"/>
      <c r="AD3163" s="213"/>
    </row>
    <row r="3164" spans="20:30" x14ac:dyDescent="0.2">
      <c r="T3164" s="212"/>
      <c r="U3164" s="213"/>
      <c r="V3164" s="213"/>
      <c r="W3164" s="213"/>
      <c r="X3164" s="214"/>
      <c r="Y3164" s="214"/>
      <c r="Z3164" s="214"/>
      <c r="AA3164" s="217"/>
      <c r="AB3164" s="217"/>
      <c r="AC3164" s="217"/>
      <c r="AD3164" s="213"/>
    </row>
    <row r="3165" spans="20:30" x14ac:dyDescent="0.2">
      <c r="T3165" s="212"/>
      <c r="U3165" s="213"/>
      <c r="V3165" s="213"/>
      <c r="W3165" s="213"/>
      <c r="X3165" s="214"/>
      <c r="Y3165" s="214"/>
      <c r="Z3165" s="214"/>
      <c r="AA3165" s="217"/>
      <c r="AB3165" s="217"/>
      <c r="AC3165" s="217"/>
      <c r="AD3165" s="213"/>
    </row>
    <row r="3166" spans="20:30" x14ac:dyDescent="0.2">
      <c r="T3166" s="212"/>
      <c r="U3166" s="213"/>
      <c r="V3166" s="213"/>
      <c r="W3166" s="213"/>
      <c r="X3166" s="214"/>
      <c r="Y3166" s="214"/>
      <c r="Z3166" s="214"/>
      <c r="AA3166" s="217"/>
      <c r="AB3166" s="217"/>
      <c r="AC3166" s="217"/>
      <c r="AD3166" s="213"/>
    </row>
    <row r="3167" spans="20:30" x14ac:dyDescent="0.2">
      <c r="T3167" s="212"/>
      <c r="U3167" s="213"/>
      <c r="V3167" s="213"/>
      <c r="W3167" s="213"/>
      <c r="X3167" s="214"/>
      <c r="Y3167" s="214"/>
      <c r="Z3167" s="214"/>
      <c r="AA3167" s="217"/>
      <c r="AB3167" s="217"/>
      <c r="AC3167" s="217"/>
      <c r="AD3167" s="213"/>
    </row>
    <row r="3168" spans="20:30" x14ac:dyDescent="0.2">
      <c r="T3168" s="212"/>
      <c r="U3168" s="213"/>
      <c r="V3168" s="213"/>
      <c r="W3168" s="213"/>
      <c r="X3168" s="214"/>
      <c r="Y3168" s="214"/>
      <c r="Z3168" s="214"/>
      <c r="AA3168" s="217"/>
      <c r="AB3168" s="217"/>
      <c r="AC3168" s="217"/>
      <c r="AD3168" s="213"/>
    </row>
    <row r="3169" spans="20:30" x14ac:dyDescent="0.2">
      <c r="T3169" s="212"/>
      <c r="U3169" s="213"/>
      <c r="V3169" s="213"/>
      <c r="W3169" s="213"/>
      <c r="X3169" s="214"/>
      <c r="Y3169" s="214"/>
      <c r="Z3169" s="214"/>
      <c r="AA3169" s="217"/>
      <c r="AB3169" s="217"/>
      <c r="AC3169" s="217"/>
      <c r="AD3169" s="213"/>
    </row>
    <row r="3170" spans="20:30" x14ac:dyDescent="0.2">
      <c r="T3170" s="212"/>
      <c r="U3170" s="213"/>
      <c r="V3170" s="213"/>
      <c r="W3170" s="213"/>
      <c r="X3170" s="214"/>
      <c r="Y3170" s="214"/>
      <c r="Z3170" s="214"/>
      <c r="AA3170" s="217"/>
      <c r="AB3170" s="217"/>
      <c r="AC3170" s="217"/>
      <c r="AD3170" s="213"/>
    </row>
    <row r="3171" spans="20:30" x14ac:dyDescent="0.2">
      <c r="T3171" s="212"/>
      <c r="U3171" s="213"/>
      <c r="V3171" s="213"/>
      <c r="W3171" s="213"/>
      <c r="X3171" s="214"/>
      <c r="Y3171" s="214"/>
      <c r="Z3171" s="214"/>
      <c r="AA3171" s="217"/>
      <c r="AB3171" s="217"/>
      <c r="AC3171" s="217"/>
      <c r="AD3171" s="213"/>
    </row>
    <row r="3172" spans="20:30" x14ac:dyDescent="0.2">
      <c r="T3172" s="212"/>
      <c r="U3172" s="213"/>
      <c r="V3172" s="213"/>
      <c r="W3172" s="213"/>
      <c r="X3172" s="214"/>
      <c r="Y3172" s="214"/>
      <c r="Z3172" s="214"/>
      <c r="AA3172" s="217"/>
      <c r="AB3172" s="217"/>
      <c r="AC3172" s="217"/>
      <c r="AD3172" s="213"/>
    </row>
    <row r="3173" spans="20:30" x14ac:dyDescent="0.2">
      <c r="T3173" s="212"/>
      <c r="U3173" s="213"/>
      <c r="V3173" s="213"/>
      <c r="W3173" s="213"/>
      <c r="X3173" s="214"/>
      <c r="Y3173" s="214"/>
      <c r="Z3173" s="214"/>
      <c r="AA3173" s="217"/>
      <c r="AB3173" s="217"/>
      <c r="AC3173" s="217"/>
      <c r="AD3173" s="213"/>
    </row>
    <row r="3174" spans="20:30" x14ac:dyDescent="0.2">
      <c r="T3174" s="212"/>
      <c r="U3174" s="213"/>
      <c r="V3174" s="213"/>
      <c r="W3174" s="213"/>
      <c r="X3174" s="214"/>
      <c r="Y3174" s="214"/>
      <c r="Z3174" s="214"/>
      <c r="AA3174" s="217"/>
      <c r="AB3174" s="217"/>
      <c r="AC3174" s="217"/>
      <c r="AD3174" s="213"/>
    </row>
    <row r="3175" spans="20:30" x14ac:dyDescent="0.2">
      <c r="T3175" s="212"/>
      <c r="U3175" s="213"/>
      <c r="V3175" s="213"/>
      <c r="W3175" s="213"/>
      <c r="X3175" s="214"/>
      <c r="Y3175" s="214"/>
      <c r="Z3175" s="214"/>
      <c r="AA3175" s="217"/>
      <c r="AB3175" s="217"/>
      <c r="AC3175" s="217"/>
      <c r="AD3175" s="213"/>
    </row>
    <row r="3176" spans="20:30" x14ac:dyDescent="0.2">
      <c r="T3176" s="212"/>
      <c r="U3176" s="213"/>
      <c r="V3176" s="213"/>
      <c r="W3176" s="213"/>
      <c r="X3176" s="214"/>
      <c r="Y3176" s="214"/>
      <c r="Z3176" s="214"/>
      <c r="AA3176" s="217"/>
      <c r="AB3176" s="217"/>
      <c r="AC3176" s="217"/>
      <c r="AD3176" s="213"/>
    </row>
    <row r="3177" spans="20:30" x14ac:dyDescent="0.2">
      <c r="T3177" s="212"/>
      <c r="U3177" s="213"/>
      <c r="V3177" s="213"/>
      <c r="W3177" s="213"/>
      <c r="X3177" s="214"/>
      <c r="Y3177" s="214"/>
      <c r="Z3177" s="214"/>
      <c r="AA3177" s="217"/>
      <c r="AB3177" s="217"/>
      <c r="AC3177" s="217"/>
      <c r="AD3177" s="213"/>
    </row>
    <row r="3178" spans="20:30" x14ac:dyDescent="0.2">
      <c r="T3178" s="212"/>
      <c r="U3178" s="213"/>
      <c r="V3178" s="213"/>
      <c r="W3178" s="213"/>
      <c r="X3178" s="214"/>
      <c r="Y3178" s="214"/>
      <c r="Z3178" s="214"/>
      <c r="AA3178" s="217"/>
      <c r="AB3178" s="217"/>
      <c r="AC3178" s="217"/>
      <c r="AD3178" s="213"/>
    </row>
    <row r="3179" spans="20:30" x14ac:dyDescent="0.2">
      <c r="T3179" s="212"/>
      <c r="U3179" s="213"/>
      <c r="V3179" s="213"/>
      <c r="W3179" s="213"/>
      <c r="X3179" s="214"/>
      <c r="Y3179" s="214"/>
      <c r="Z3179" s="214"/>
      <c r="AA3179" s="217"/>
      <c r="AB3179" s="217"/>
      <c r="AC3179" s="217"/>
      <c r="AD3179" s="213"/>
    </row>
    <row r="3180" spans="20:30" x14ac:dyDescent="0.2">
      <c r="T3180" s="212"/>
      <c r="U3180" s="213"/>
      <c r="V3180" s="213"/>
      <c r="W3180" s="213"/>
      <c r="X3180" s="214"/>
      <c r="Y3180" s="214"/>
      <c r="Z3180" s="214"/>
      <c r="AA3180" s="217"/>
      <c r="AB3180" s="217"/>
      <c r="AC3180" s="217"/>
      <c r="AD3180" s="213"/>
    </row>
    <row r="3181" spans="20:30" x14ac:dyDescent="0.2">
      <c r="T3181" s="212"/>
      <c r="U3181" s="213"/>
      <c r="V3181" s="213"/>
      <c r="W3181" s="213"/>
      <c r="X3181" s="214"/>
      <c r="Y3181" s="214"/>
      <c r="Z3181" s="214"/>
      <c r="AA3181" s="217"/>
      <c r="AB3181" s="217"/>
      <c r="AC3181" s="217"/>
      <c r="AD3181" s="213"/>
    </row>
    <row r="3182" spans="20:30" x14ac:dyDescent="0.2">
      <c r="T3182" s="212"/>
      <c r="U3182" s="213"/>
      <c r="V3182" s="213"/>
      <c r="W3182" s="213"/>
      <c r="X3182" s="214"/>
      <c r="Y3182" s="214"/>
      <c r="Z3182" s="214"/>
      <c r="AA3182" s="217"/>
      <c r="AB3182" s="217"/>
      <c r="AC3182" s="217"/>
      <c r="AD3182" s="213"/>
    </row>
    <row r="3183" spans="20:30" x14ac:dyDescent="0.2">
      <c r="T3183" s="212"/>
      <c r="U3183" s="213"/>
      <c r="V3183" s="213"/>
      <c r="W3183" s="213"/>
      <c r="X3183" s="214"/>
      <c r="Y3183" s="214"/>
      <c r="Z3183" s="214"/>
      <c r="AA3183" s="217"/>
      <c r="AB3183" s="217"/>
      <c r="AC3183" s="217"/>
      <c r="AD3183" s="213"/>
    </row>
    <row r="3184" spans="20:30" x14ac:dyDescent="0.2">
      <c r="T3184" s="212"/>
      <c r="U3184" s="213"/>
      <c r="V3184" s="213"/>
      <c r="W3184" s="213"/>
      <c r="X3184" s="214"/>
      <c r="Y3184" s="214"/>
      <c r="Z3184" s="214"/>
      <c r="AA3184" s="217"/>
      <c r="AB3184" s="217"/>
      <c r="AC3184" s="217"/>
      <c r="AD3184" s="213"/>
    </row>
    <row r="3185" spans="20:30" x14ac:dyDescent="0.2">
      <c r="T3185" s="212"/>
      <c r="U3185" s="213"/>
      <c r="V3185" s="213"/>
      <c r="W3185" s="213"/>
      <c r="X3185" s="214"/>
      <c r="Y3185" s="214"/>
      <c r="Z3185" s="214"/>
      <c r="AA3185" s="217"/>
      <c r="AB3185" s="217"/>
      <c r="AC3185" s="217"/>
      <c r="AD3185" s="213"/>
    </row>
    <row r="3186" spans="20:30" x14ac:dyDescent="0.2">
      <c r="T3186" s="212"/>
      <c r="U3186" s="213"/>
      <c r="V3186" s="213"/>
      <c r="W3186" s="213"/>
      <c r="X3186" s="214"/>
      <c r="Y3186" s="214"/>
      <c r="Z3186" s="214"/>
      <c r="AA3186" s="217"/>
      <c r="AB3186" s="217"/>
      <c r="AC3186" s="217"/>
      <c r="AD3186" s="213"/>
    </row>
    <row r="3187" spans="20:30" x14ac:dyDescent="0.2">
      <c r="T3187" s="212"/>
      <c r="U3187" s="213"/>
      <c r="V3187" s="213"/>
      <c r="W3187" s="213"/>
      <c r="X3187" s="214"/>
      <c r="Y3187" s="214"/>
      <c r="Z3187" s="214"/>
      <c r="AA3187" s="217"/>
      <c r="AB3187" s="217"/>
      <c r="AC3187" s="217"/>
      <c r="AD3187" s="213"/>
    </row>
    <row r="3188" spans="20:30" x14ac:dyDescent="0.2">
      <c r="T3188" s="212"/>
      <c r="U3188" s="213"/>
      <c r="V3188" s="213"/>
      <c r="W3188" s="213"/>
      <c r="X3188" s="214"/>
      <c r="Y3188" s="214"/>
      <c r="Z3188" s="214"/>
      <c r="AA3188" s="217"/>
      <c r="AB3188" s="217"/>
      <c r="AC3188" s="217"/>
      <c r="AD3188" s="213"/>
    </row>
    <row r="3189" spans="20:30" x14ac:dyDescent="0.2">
      <c r="T3189" s="212"/>
      <c r="U3189" s="213"/>
      <c r="V3189" s="213"/>
      <c r="W3189" s="213"/>
      <c r="X3189" s="214"/>
      <c r="Y3189" s="214"/>
      <c r="Z3189" s="214"/>
      <c r="AA3189" s="217"/>
      <c r="AB3189" s="217"/>
      <c r="AC3189" s="217"/>
      <c r="AD3189" s="213"/>
    </row>
    <row r="3190" spans="20:30" x14ac:dyDescent="0.2">
      <c r="T3190" s="212"/>
      <c r="U3190" s="213"/>
      <c r="V3190" s="213"/>
      <c r="W3190" s="213"/>
      <c r="X3190" s="214"/>
      <c r="Y3190" s="214"/>
      <c r="Z3190" s="214"/>
      <c r="AA3190" s="217"/>
      <c r="AB3190" s="217"/>
      <c r="AC3190" s="217"/>
      <c r="AD3190" s="213"/>
    </row>
    <row r="3191" spans="20:30" x14ac:dyDescent="0.2">
      <c r="T3191" s="212"/>
      <c r="U3191" s="213"/>
      <c r="V3191" s="213"/>
      <c r="W3191" s="213"/>
      <c r="X3191" s="214"/>
      <c r="Y3191" s="214"/>
      <c r="Z3191" s="214"/>
      <c r="AA3191" s="217"/>
      <c r="AB3191" s="217"/>
      <c r="AC3191" s="217"/>
      <c r="AD3191" s="213"/>
    </row>
    <row r="3192" spans="20:30" x14ac:dyDescent="0.2">
      <c r="T3192" s="212"/>
      <c r="U3192" s="213"/>
      <c r="V3192" s="213"/>
      <c r="W3192" s="213"/>
      <c r="X3192" s="214"/>
      <c r="Y3192" s="214"/>
      <c r="Z3192" s="214"/>
      <c r="AA3192" s="217"/>
      <c r="AB3192" s="217"/>
      <c r="AC3192" s="217"/>
      <c r="AD3192" s="213"/>
    </row>
    <row r="3193" spans="20:30" x14ac:dyDescent="0.2">
      <c r="T3193" s="212"/>
      <c r="U3193" s="213"/>
      <c r="V3193" s="213"/>
      <c r="W3193" s="213"/>
      <c r="X3193" s="214"/>
      <c r="Y3193" s="214"/>
      <c r="Z3193" s="214"/>
      <c r="AA3193" s="217"/>
      <c r="AB3193" s="217"/>
      <c r="AC3193" s="217"/>
      <c r="AD3193" s="213"/>
    </row>
    <row r="3194" spans="20:30" x14ac:dyDescent="0.2">
      <c r="T3194" s="212"/>
      <c r="U3194" s="213"/>
      <c r="V3194" s="213"/>
      <c r="W3194" s="213"/>
      <c r="X3194" s="214"/>
      <c r="Y3194" s="214"/>
      <c r="Z3194" s="214"/>
      <c r="AA3194" s="217"/>
      <c r="AB3194" s="217"/>
      <c r="AC3194" s="217"/>
      <c r="AD3194" s="213"/>
    </row>
    <row r="3195" spans="20:30" x14ac:dyDescent="0.2">
      <c r="T3195" s="212"/>
      <c r="U3195" s="213"/>
      <c r="V3195" s="213"/>
      <c r="W3195" s="213"/>
      <c r="X3195" s="214"/>
      <c r="Y3195" s="214"/>
      <c r="Z3195" s="214"/>
      <c r="AA3195" s="217"/>
      <c r="AB3195" s="217"/>
      <c r="AC3195" s="217"/>
      <c r="AD3195" s="213"/>
    </row>
    <row r="3196" spans="20:30" x14ac:dyDescent="0.2">
      <c r="T3196" s="212"/>
      <c r="U3196" s="213"/>
      <c r="V3196" s="213"/>
      <c r="W3196" s="213"/>
      <c r="X3196" s="214"/>
      <c r="Y3196" s="214"/>
      <c r="Z3196" s="214"/>
      <c r="AA3196" s="217"/>
      <c r="AB3196" s="217"/>
      <c r="AC3196" s="217"/>
      <c r="AD3196" s="213"/>
    </row>
    <row r="3197" spans="20:30" x14ac:dyDescent="0.2">
      <c r="T3197" s="212"/>
      <c r="U3197" s="213"/>
      <c r="V3197" s="213"/>
      <c r="W3197" s="213"/>
      <c r="X3197" s="214"/>
      <c r="Y3197" s="214"/>
      <c r="Z3197" s="214"/>
      <c r="AA3197" s="217"/>
      <c r="AB3197" s="217"/>
      <c r="AC3197" s="217"/>
      <c r="AD3197" s="213"/>
    </row>
    <row r="3198" spans="20:30" x14ac:dyDescent="0.2">
      <c r="T3198" s="212"/>
      <c r="U3198" s="213"/>
      <c r="V3198" s="213"/>
      <c r="W3198" s="213"/>
      <c r="X3198" s="214"/>
      <c r="Y3198" s="214"/>
      <c r="Z3198" s="214"/>
      <c r="AA3198" s="217"/>
      <c r="AB3198" s="217"/>
      <c r="AC3198" s="217"/>
      <c r="AD3198" s="213"/>
    </row>
    <row r="3199" spans="20:30" x14ac:dyDescent="0.2">
      <c r="T3199" s="212"/>
      <c r="U3199" s="213"/>
      <c r="V3199" s="213"/>
      <c r="W3199" s="213"/>
      <c r="X3199" s="214"/>
      <c r="Y3199" s="214"/>
      <c r="Z3199" s="214"/>
      <c r="AA3199" s="217"/>
      <c r="AB3199" s="217"/>
      <c r="AC3199" s="217"/>
      <c r="AD3199" s="213"/>
    </row>
    <row r="3200" spans="20:30" x14ac:dyDescent="0.2">
      <c r="T3200" s="212"/>
      <c r="U3200" s="213"/>
      <c r="V3200" s="213"/>
      <c r="W3200" s="213"/>
      <c r="X3200" s="214"/>
      <c r="Y3200" s="214"/>
      <c r="Z3200" s="214"/>
      <c r="AA3200" s="217"/>
      <c r="AB3200" s="217"/>
      <c r="AC3200" s="217"/>
      <c r="AD3200" s="213"/>
    </row>
    <row r="3201" spans="20:30" x14ac:dyDescent="0.2">
      <c r="T3201" s="212"/>
      <c r="U3201" s="213"/>
      <c r="V3201" s="213"/>
      <c r="W3201" s="213"/>
      <c r="X3201" s="214"/>
      <c r="Y3201" s="214"/>
      <c r="Z3201" s="214"/>
      <c r="AA3201" s="217"/>
      <c r="AB3201" s="217"/>
      <c r="AC3201" s="217"/>
      <c r="AD3201" s="213"/>
    </row>
    <row r="3202" spans="20:30" x14ac:dyDescent="0.2">
      <c r="T3202" s="212"/>
      <c r="U3202" s="213"/>
      <c r="V3202" s="213"/>
      <c r="W3202" s="213"/>
      <c r="X3202" s="214"/>
      <c r="Y3202" s="214"/>
      <c r="Z3202" s="214"/>
      <c r="AA3202" s="217"/>
      <c r="AB3202" s="217"/>
      <c r="AC3202" s="217"/>
      <c r="AD3202" s="213"/>
    </row>
    <row r="3203" spans="20:30" x14ac:dyDescent="0.2">
      <c r="T3203" s="212"/>
      <c r="U3203" s="213"/>
      <c r="V3203" s="213"/>
      <c r="W3203" s="213"/>
      <c r="X3203" s="214"/>
      <c r="Y3203" s="214"/>
      <c r="Z3203" s="214"/>
      <c r="AA3203" s="217"/>
      <c r="AB3203" s="217"/>
      <c r="AC3203" s="217"/>
      <c r="AD3203" s="213"/>
    </row>
    <row r="3204" spans="20:30" x14ac:dyDescent="0.2">
      <c r="T3204" s="212"/>
      <c r="U3204" s="213"/>
      <c r="V3204" s="213"/>
      <c r="W3204" s="213"/>
      <c r="X3204" s="214"/>
      <c r="Y3204" s="214"/>
      <c r="Z3204" s="214"/>
      <c r="AA3204" s="217"/>
      <c r="AB3204" s="217"/>
      <c r="AC3204" s="217"/>
      <c r="AD3204" s="213"/>
    </row>
    <row r="3205" spans="20:30" x14ac:dyDescent="0.2">
      <c r="T3205" s="212"/>
      <c r="U3205" s="213"/>
      <c r="V3205" s="213"/>
      <c r="W3205" s="213"/>
      <c r="X3205" s="214"/>
      <c r="Y3205" s="214"/>
      <c r="Z3205" s="214"/>
      <c r="AA3205" s="217"/>
      <c r="AB3205" s="217"/>
      <c r="AC3205" s="217"/>
      <c r="AD3205" s="213"/>
    </row>
    <row r="3206" spans="20:30" x14ac:dyDescent="0.2">
      <c r="T3206" s="212"/>
      <c r="U3206" s="213"/>
      <c r="V3206" s="213"/>
      <c r="W3206" s="213"/>
      <c r="X3206" s="214"/>
      <c r="Y3206" s="214"/>
      <c r="Z3206" s="214"/>
      <c r="AA3206" s="217"/>
      <c r="AB3206" s="217"/>
      <c r="AC3206" s="217"/>
      <c r="AD3206" s="213"/>
    </row>
    <row r="3207" spans="20:30" x14ac:dyDescent="0.2">
      <c r="T3207" s="212"/>
      <c r="U3207" s="213"/>
      <c r="V3207" s="213"/>
      <c r="W3207" s="213"/>
      <c r="X3207" s="214"/>
      <c r="Y3207" s="214"/>
      <c r="Z3207" s="214"/>
      <c r="AA3207" s="217"/>
      <c r="AB3207" s="217"/>
      <c r="AC3207" s="217"/>
      <c r="AD3207" s="213"/>
    </row>
    <row r="3208" spans="20:30" x14ac:dyDescent="0.2">
      <c r="T3208" s="212"/>
      <c r="U3208" s="213"/>
      <c r="V3208" s="213"/>
      <c r="W3208" s="213"/>
      <c r="X3208" s="214"/>
      <c r="Y3208" s="214"/>
      <c r="Z3208" s="214"/>
      <c r="AA3208" s="217"/>
      <c r="AB3208" s="217"/>
      <c r="AC3208" s="217"/>
      <c r="AD3208" s="213"/>
    </row>
    <row r="3209" spans="20:30" x14ac:dyDescent="0.2">
      <c r="T3209" s="212"/>
      <c r="U3209" s="213"/>
      <c r="V3209" s="213"/>
      <c r="W3209" s="213"/>
      <c r="X3209" s="214"/>
      <c r="Y3209" s="214"/>
      <c r="Z3209" s="214"/>
      <c r="AA3209" s="217"/>
      <c r="AB3209" s="217"/>
      <c r="AC3209" s="217"/>
      <c r="AD3209" s="213"/>
    </row>
    <row r="3210" spans="20:30" x14ac:dyDescent="0.2">
      <c r="T3210" s="212"/>
      <c r="U3210" s="213"/>
      <c r="V3210" s="213"/>
      <c r="W3210" s="213"/>
      <c r="X3210" s="214"/>
      <c r="Y3210" s="214"/>
      <c r="Z3210" s="214"/>
      <c r="AA3210" s="217"/>
      <c r="AB3210" s="217"/>
      <c r="AC3210" s="217"/>
      <c r="AD3210" s="213"/>
    </row>
    <row r="3211" spans="20:30" x14ac:dyDescent="0.2">
      <c r="T3211" s="212"/>
      <c r="U3211" s="213"/>
      <c r="V3211" s="213"/>
      <c r="W3211" s="213"/>
      <c r="X3211" s="214"/>
      <c r="Y3211" s="214"/>
      <c r="Z3211" s="214"/>
      <c r="AA3211" s="217"/>
      <c r="AB3211" s="217"/>
      <c r="AC3211" s="217"/>
      <c r="AD3211" s="213"/>
    </row>
    <row r="3212" spans="20:30" x14ac:dyDescent="0.2">
      <c r="T3212" s="212"/>
      <c r="U3212" s="213"/>
      <c r="V3212" s="213"/>
      <c r="W3212" s="213"/>
      <c r="X3212" s="214"/>
      <c r="Y3212" s="214"/>
      <c r="Z3212" s="214"/>
      <c r="AA3212" s="217"/>
      <c r="AB3212" s="217"/>
      <c r="AC3212" s="217"/>
      <c r="AD3212" s="213"/>
    </row>
    <row r="3213" spans="20:30" x14ac:dyDescent="0.2">
      <c r="T3213" s="212"/>
      <c r="U3213" s="213"/>
      <c r="V3213" s="213"/>
      <c r="W3213" s="213"/>
      <c r="X3213" s="214"/>
      <c r="Y3213" s="214"/>
      <c r="Z3213" s="214"/>
      <c r="AA3213" s="217"/>
      <c r="AB3213" s="217"/>
      <c r="AC3213" s="217"/>
      <c r="AD3213" s="213"/>
    </row>
    <row r="3214" spans="20:30" x14ac:dyDescent="0.2">
      <c r="T3214" s="212"/>
      <c r="U3214" s="213"/>
      <c r="V3214" s="213"/>
      <c r="W3214" s="213"/>
      <c r="X3214" s="214"/>
      <c r="Y3214" s="214"/>
      <c r="Z3214" s="214"/>
      <c r="AA3214" s="217"/>
      <c r="AB3214" s="217"/>
      <c r="AC3214" s="217"/>
      <c r="AD3214" s="213"/>
    </row>
    <row r="3215" spans="20:30" x14ac:dyDescent="0.2">
      <c r="T3215" s="212"/>
      <c r="U3215" s="213"/>
      <c r="V3215" s="213"/>
      <c r="W3215" s="213"/>
      <c r="X3215" s="214"/>
      <c r="Y3215" s="214"/>
      <c r="Z3215" s="214"/>
      <c r="AA3215" s="217"/>
      <c r="AB3215" s="217"/>
      <c r="AC3215" s="217"/>
      <c r="AD3215" s="213"/>
    </row>
    <row r="3216" spans="20:30" x14ac:dyDescent="0.2">
      <c r="T3216" s="212"/>
      <c r="U3216" s="213"/>
      <c r="V3216" s="213"/>
      <c r="W3216" s="213"/>
      <c r="X3216" s="214"/>
      <c r="Y3216" s="214"/>
      <c r="Z3216" s="214"/>
      <c r="AA3216" s="217"/>
      <c r="AB3216" s="217"/>
      <c r="AC3216" s="217"/>
      <c r="AD3216" s="213"/>
    </row>
    <row r="3217" spans="20:30" x14ac:dyDescent="0.2">
      <c r="T3217" s="212"/>
      <c r="U3217" s="213"/>
      <c r="V3217" s="213"/>
      <c r="W3217" s="213"/>
      <c r="X3217" s="214"/>
      <c r="Y3217" s="214"/>
      <c r="Z3217" s="214"/>
      <c r="AA3217" s="217"/>
      <c r="AB3217" s="217"/>
      <c r="AC3217" s="217"/>
      <c r="AD3217" s="213"/>
    </row>
    <row r="3218" spans="20:30" x14ac:dyDescent="0.2">
      <c r="T3218" s="212"/>
      <c r="U3218" s="213"/>
      <c r="V3218" s="213"/>
      <c r="W3218" s="213"/>
      <c r="X3218" s="214"/>
      <c r="Y3218" s="214"/>
      <c r="Z3218" s="214"/>
      <c r="AA3218" s="217"/>
      <c r="AB3218" s="217"/>
      <c r="AC3218" s="217"/>
      <c r="AD3218" s="213"/>
    </row>
    <row r="3219" spans="20:30" x14ac:dyDescent="0.2">
      <c r="T3219" s="212"/>
      <c r="U3219" s="213"/>
      <c r="V3219" s="213"/>
      <c r="W3219" s="213"/>
      <c r="X3219" s="214"/>
      <c r="Y3219" s="214"/>
      <c r="Z3219" s="214"/>
      <c r="AA3219" s="217"/>
      <c r="AB3219" s="217"/>
      <c r="AC3219" s="217"/>
      <c r="AD3219" s="213"/>
    </row>
    <row r="3220" spans="20:30" x14ac:dyDescent="0.2">
      <c r="T3220" s="212"/>
      <c r="U3220" s="213"/>
      <c r="V3220" s="213"/>
      <c r="W3220" s="213"/>
      <c r="X3220" s="214"/>
      <c r="Y3220" s="214"/>
      <c r="Z3220" s="214"/>
      <c r="AA3220" s="217"/>
      <c r="AB3220" s="217"/>
      <c r="AC3220" s="217"/>
      <c r="AD3220" s="213"/>
    </row>
    <row r="3221" spans="20:30" x14ac:dyDescent="0.2">
      <c r="T3221" s="212"/>
      <c r="U3221" s="213"/>
      <c r="V3221" s="213"/>
      <c r="W3221" s="213"/>
      <c r="X3221" s="214"/>
      <c r="Y3221" s="214"/>
      <c r="Z3221" s="214"/>
      <c r="AA3221" s="217"/>
      <c r="AB3221" s="217"/>
      <c r="AC3221" s="217"/>
      <c r="AD3221" s="213"/>
    </row>
    <row r="3222" spans="20:30" x14ac:dyDescent="0.2">
      <c r="T3222" s="212"/>
      <c r="U3222" s="213"/>
      <c r="V3222" s="213"/>
      <c r="W3222" s="213"/>
      <c r="X3222" s="214"/>
      <c r="Y3222" s="214"/>
      <c r="Z3222" s="214"/>
      <c r="AA3222" s="217"/>
      <c r="AB3222" s="217"/>
      <c r="AC3222" s="217"/>
      <c r="AD3222" s="213"/>
    </row>
    <row r="3223" spans="20:30" x14ac:dyDescent="0.2">
      <c r="T3223" s="212"/>
      <c r="U3223" s="213"/>
      <c r="V3223" s="213"/>
      <c r="W3223" s="213"/>
      <c r="X3223" s="214"/>
      <c r="Y3223" s="214"/>
      <c r="Z3223" s="214"/>
      <c r="AA3223" s="217"/>
      <c r="AB3223" s="217"/>
      <c r="AC3223" s="217"/>
      <c r="AD3223" s="213"/>
    </row>
    <row r="3224" spans="20:30" x14ac:dyDescent="0.2">
      <c r="T3224" s="212"/>
      <c r="U3224" s="213"/>
      <c r="V3224" s="213"/>
      <c r="W3224" s="213"/>
      <c r="X3224" s="214"/>
      <c r="Y3224" s="214"/>
      <c r="Z3224" s="214"/>
      <c r="AA3224" s="217"/>
      <c r="AB3224" s="217"/>
      <c r="AC3224" s="217"/>
      <c r="AD3224" s="213"/>
    </row>
    <row r="3225" spans="20:30" x14ac:dyDescent="0.2">
      <c r="T3225" s="212"/>
      <c r="U3225" s="213"/>
      <c r="V3225" s="213"/>
      <c r="W3225" s="213"/>
      <c r="X3225" s="214"/>
      <c r="Y3225" s="214"/>
      <c r="Z3225" s="214"/>
      <c r="AA3225" s="217"/>
      <c r="AB3225" s="217"/>
      <c r="AC3225" s="217"/>
      <c r="AD3225" s="213"/>
    </row>
    <row r="3226" spans="20:30" x14ac:dyDescent="0.2">
      <c r="T3226" s="212"/>
      <c r="U3226" s="213"/>
      <c r="V3226" s="213"/>
      <c r="W3226" s="213"/>
      <c r="X3226" s="214"/>
      <c r="Y3226" s="214"/>
      <c r="Z3226" s="214"/>
      <c r="AA3226" s="217"/>
      <c r="AB3226" s="217"/>
      <c r="AC3226" s="217"/>
      <c r="AD3226" s="213"/>
    </row>
    <row r="3227" spans="20:30" x14ac:dyDescent="0.2">
      <c r="T3227" s="212"/>
      <c r="U3227" s="213"/>
      <c r="V3227" s="213"/>
      <c r="W3227" s="213"/>
      <c r="X3227" s="214"/>
      <c r="Y3227" s="214"/>
      <c r="Z3227" s="214"/>
      <c r="AA3227" s="217"/>
      <c r="AB3227" s="217"/>
      <c r="AC3227" s="217"/>
      <c r="AD3227" s="213"/>
    </row>
    <row r="3228" spans="20:30" x14ac:dyDescent="0.2">
      <c r="T3228" s="212"/>
      <c r="U3228" s="213"/>
      <c r="V3228" s="213"/>
      <c r="W3228" s="213"/>
      <c r="X3228" s="214"/>
      <c r="Y3228" s="214"/>
      <c r="Z3228" s="214"/>
      <c r="AA3228" s="217"/>
      <c r="AB3228" s="217"/>
      <c r="AC3228" s="217"/>
      <c r="AD3228" s="213"/>
    </row>
    <row r="3229" spans="20:30" x14ac:dyDescent="0.2">
      <c r="T3229" s="212"/>
      <c r="U3229" s="213"/>
      <c r="V3229" s="213"/>
      <c r="W3229" s="213"/>
      <c r="X3229" s="214"/>
      <c r="Y3229" s="214"/>
      <c r="Z3229" s="214"/>
      <c r="AA3229" s="217"/>
      <c r="AB3229" s="217"/>
      <c r="AC3229" s="217"/>
      <c r="AD3229" s="213"/>
    </row>
    <row r="3230" spans="20:30" x14ac:dyDescent="0.2">
      <c r="T3230" s="212"/>
      <c r="U3230" s="213"/>
      <c r="V3230" s="213"/>
      <c r="W3230" s="213"/>
      <c r="X3230" s="214"/>
      <c r="Y3230" s="214"/>
      <c r="Z3230" s="214"/>
      <c r="AA3230" s="217"/>
      <c r="AB3230" s="217"/>
      <c r="AC3230" s="217"/>
      <c r="AD3230" s="213"/>
    </row>
    <row r="3231" spans="20:30" x14ac:dyDescent="0.2">
      <c r="T3231" s="212"/>
      <c r="U3231" s="213"/>
      <c r="V3231" s="213"/>
      <c r="W3231" s="213"/>
      <c r="X3231" s="214"/>
      <c r="Y3231" s="214"/>
      <c r="Z3231" s="214"/>
      <c r="AA3231" s="217"/>
      <c r="AB3231" s="217"/>
      <c r="AC3231" s="217"/>
      <c r="AD3231" s="213"/>
    </row>
    <row r="3232" spans="20:30" x14ac:dyDescent="0.2">
      <c r="T3232" s="212"/>
      <c r="U3232" s="213"/>
      <c r="V3232" s="213"/>
      <c r="W3232" s="213"/>
      <c r="X3232" s="214"/>
      <c r="Y3232" s="214"/>
      <c r="Z3232" s="214"/>
      <c r="AA3232" s="217"/>
      <c r="AB3232" s="217"/>
      <c r="AC3232" s="217"/>
      <c r="AD3232" s="213"/>
    </row>
    <row r="3233" spans="20:30" x14ac:dyDescent="0.2">
      <c r="T3233" s="212"/>
      <c r="U3233" s="213"/>
      <c r="V3233" s="213"/>
      <c r="W3233" s="213"/>
      <c r="X3233" s="214"/>
      <c r="Y3233" s="214"/>
      <c r="Z3233" s="214"/>
      <c r="AA3233" s="217"/>
      <c r="AB3233" s="217"/>
      <c r="AC3233" s="217"/>
      <c r="AD3233" s="213"/>
    </row>
    <row r="3234" spans="20:30" x14ac:dyDescent="0.2">
      <c r="T3234" s="212"/>
      <c r="U3234" s="213"/>
      <c r="V3234" s="213"/>
      <c r="W3234" s="213"/>
      <c r="X3234" s="214"/>
      <c r="Y3234" s="214"/>
      <c r="Z3234" s="214"/>
      <c r="AA3234" s="217"/>
      <c r="AB3234" s="217"/>
      <c r="AC3234" s="217"/>
      <c r="AD3234" s="213"/>
    </row>
    <row r="3235" spans="20:30" x14ac:dyDescent="0.2">
      <c r="T3235" s="212"/>
      <c r="U3235" s="213"/>
      <c r="V3235" s="213"/>
      <c r="W3235" s="213"/>
      <c r="X3235" s="214"/>
      <c r="Y3235" s="214"/>
      <c r="Z3235" s="214"/>
      <c r="AA3235" s="217"/>
      <c r="AB3235" s="217"/>
      <c r="AC3235" s="217"/>
      <c r="AD3235" s="213"/>
    </row>
    <row r="3236" spans="20:30" x14ac:dyDescent="0.2">
      <c r="T3236" s="212"/>
      <c r="U3236" s="213"/>
      <c r="V3236" s="213"/>
      <c r="W3236" s="213"/>
      <c r="X3236" s="214"/>
      <c r="Y3236" s="214"/>
      <c r="Z3236" s="214"/>
      <c r="AA3236" s="217"/>
      <c r="AB3236" s="217"/>
      <c r="AC3236" s="217"/>
      <c r="AD3236" s="213"/>
    </row>
    <row r="3237" spans="20:30" x14ac:dyDescent="0.2">
      <c r="T3237" s="212"/>
      <c r="U3237" s="213"/>
      <c r="V3237" s="213"/>
      <c r="W3237" s="213"/>
      <c r="X3237" s="214"/>
      <c r="Y3237" s="214"/>
      <c r="Z3237" s="214"/>
      <c r="AA3237" s="217"/>
      <c r="AB3237" s="217"/>
      <c r="AC3237" s="217"/>
      <c r="AD3237" s="213"/>
    </row>
    <row r="3238" spans="20:30" x14ac:dyDescent="0.2">
      <c r="T3238" s="212"/>
      <c r="U3238" s="213"/>
      <c r="V3238" s="213"/>
      <c r="W3238" s="213"/>
      <c r="X3238" s="214"/>
      <c r="Y3238" s="214"/>
      <c r="Z3238" s="214"/>
      <c r="AA3238" s="217"/>
      <c r="AB3238" s="217"/>
      <c r="AC3238" s="217"/>
      <c r="AD3238" s="213"/>
    </row>
    <row r="3239" spans="20:30" x14ac:dyDescent="0.2">
      <c r="T3239" s="212"/>
      <c r="U3239" s="213"/>
      <c r="V3239" s="213"/>
      <c r="W3239" s="213"/>
      <c r="X3239" s="214"/>
      <c r="Y3239" s="214"/>
      <c r="Z3239" s="214"/>
      <c r="AA3239" s="217"/>
      <c r="AB3239" s="217"/>
      <c r="AC3239" s="217"/>
      <c r="AD3239" s="213"/>
    </row>
    <row r="3240" spans="20:30" x14ac:dyDescent="0.2">
      <c r="T3240" s="212"/>
      <c r="U3240" s="213"/>
      <c r="V3240" s="213"/>
      <c r="W3240" s="213"/>
      <c r="X3240" s="214"/>
      <c r="Y3240" s="214"/>
      <c r="Z3240" s="214"/>
      <c r="AA3240" s="217"/>
      <c r="AB3240" s="217"/>
      <c r="AC3240" s="217"/>
      <c r="AD3240" s="213"/>
    </row>
    <row r="3241" spans="20:30" x14ac:dyDescent="0.2">
      <c r="T3241" s="212"/>
      <c r="U3241" s="213"/>
      <c r="V3241" s="213"/>
      <c r="W3241" s="213"/>
      <c r="X3241" s="214"/>
      <c r="Y3241" s="214"/>
      <c r="Z3241" s="214"/>
      <c r="AA3241" s="217"/>
      <c r="AB3241" s="217"/>
      <c r="AC3241" s="217"/>
      <c r="AD3241" s="213"/>
    </row>
    <row r="3242" spans="20:30" x14ac:dyDescent="0.2">
      <c r="T3242" s="212"/>
      <c r="U3242" s="213"/>
      <c r="V3242" s="213"/>
      <c r="W3242" s="213"/>
      <c r="X3242" s="214"/>
      <c r="Y3242" s="214"/>
      <c r="Z3242" s="214"/>
      <c r="AA3242" s="217"/>
      <c r="AB3242" s="217"/>
      <c r="AC3242" s="217"/>
      <c r="AD3242" s="213"/>
    </row>
    <row r="3243" spans="20:30" x14ac:dyDescent="0.2">
      <c r="T3243" s="212"/>
      <c r="U3243" s="213"/>
      <c r="V3243" s="213"/>
      <c r="W3243" s="213"/>
      <c r="X3243" s="214"/>
      <c r="Y3243" s="214"/>
      <c r="Z3243" s="214"/>
      <c r="AA3243" s="217"/>
      <c r="AB3243" s="217"/>
      <c r="AC3243" s="217"/>
      <c r="AD3243" s="213"/>
    </row>
    <row r="3244" spans="20:30" x14ac:dyDescent="0.2">
      <c r="T3244" s="212"/>
      <c r="U3244" s="213"/>
      <c r="V3244" s="213"/>
      <c r="W3244" s="213"/>
      <c r="X3244" s="214"/>
      <c r="Y3244" s="214"/>
      <c r="Z3244" s="214"/>
      <c r="AA3244" s="217"/>
      <c r="AB3244" s="217"/>
      <c r="AC3244" s="217"/>
      <c r="AD3244" s="213"/>
    </row>
    <row r="3245" spans="20:30" x14ac:dyDescent="0.2">
      <c r="T3245" s="212"/>
      <c r="U3245" s="213"/>
      <c r="V3245" s="213"/>
      <c r="W3245" s="213"/>
      <c r="X3245" s="214"/>
      <c r="Y3245" s="214"/>
      <c r="Z3245" s="214"/>
      <c r="AA3245" s="217"/>
      <c r="AB3245" s="217"/>
      <c r="AC3245" s="217"/>
      <c r="AD3245" s="213"/>
    </row>
    <row r="3246" spans="20:30" x14ac:dyDescent="0.2">
      <c r="T3246" s="212"/>
      <c r="U3246" s="213"/>
      <c r="V3246" s="213"/>
      <c r="W3246" s="213"/>
      <c r="X3246" s="214"/>
      <c r="Y3246" s="214"/>
      <c r="Z3246" s="214"/>
      <c r="AA3246" s="217"/>
      <c r="AB3246" s="217"/>
      <c r="AC3246" s="217"/>
      <c r="AD3246" s="213"/>
    </row>
    <row r="3247" spans="20:30" x14ac:dyDescent="0.2">
      <c r="T3247" s="212"/>
      <c r="U3247" s="213"/>
      <c r="V3247" s="213"/>
      <c r="W3247" s="213"/>
      <c r="X3247" s="214"/>
      <c r="Y3247" s="214"/>
      <c r="Z3247" s="214"/>
      <c r="AA3247" s="217"/>
      <c r="AB3247" s="217"/>
      <c r="AC3247" s="217"/>
      <c r="AD3247" s="213"/>
    </row>
    <row r="3248" spans="20:30" x14ac:dyDescent="0.2">
      <c r="T3248" s="212"/>
      <c r="U3248" s="213"/>
      <c r="V3248" s="213"/>
      <c r="W3248" s="213"/>
      <c r="X3248" s="214"/>
      <c r="Y3248" s="214"/>
      <c r="Z3248" s="214"/>
      <c r="AA3248" s="217"/>
      <c r="AB3248" s="217"/>
      <c r="AC3248" s="217"/>
      <c r="AD3248" s="213"/>
    </row>
    <row r="3249" spans="20:30" x14ac:dyDescent="0.2">
      <c r="T3249" s="212"/>
      <c r="U3249" s="213"/>
      <c r="V3249" s="213"/>
      <c r="W3249" s="213"/>
      <c r="X3249" s="214"/>
      <c r="Y3249" s="214"/>
      <c r="Z3249" s="214"/>
      <c r="AA3249" s="217"/>
      <c r="AB3249" s="217"/>
      <c r="AC3249" s="217"/>
      <c r="AD3249" s="213"/>
    </row>
    <row r="3250" spans="20:30" x14ac:dyDescent="0.2">
      <c r="T3250" s="212"/>
      <c r="U3250" s="213"/>
      <c r="V3250" s="213"/>
      <c r="W3250" s="213"/>
      <c r="X3250" s="214"/>
      <c r="Y3250" s="214"/>
      <c r="Z3250" s="214"/>
      <c r="AA3250" s="217"/>
      <c r="AB3250" s="217"/>
      <c r="AC3250" s="217"/>
      <c r="AD3250" s="213"/>
    </row>
    <row r="3251" spans="20:30" x14ac:dyDescent="0.2">
      <c r="T3251" s="212"/>
      <c r="U3251" s="213"/>
      <c r="V3251" s="213"/>
      <c r="W3251" s="213"/>
      <c r="X3251" s="214"/>
      <c r="Y3251" s="214"/>
      <c r="Z3251" s="214"/>
      <c r="AA3251" s="217"/>
      <c r="AB3251" s="217"/>
      <c r="AC3251" s="217"/>
      <c r="AD3251" s="213"/>
    </row>
    <row r="3252" spans="20:30" x14ac:dyDescent="0.2">
      <c r="T3252" s="212"/>
      <c r="U3252" s="213"/>
      <c r="V3252" s="213"/>
      <c r="W3252" s="213"/>
      <c r="X3252" s="214"/>
      <c r="Y3252" s="214"/>
      <c r="Z3252" s="214"/>
      <c r="AA3252" s="217"/>
      <c r="AB3252" s="217"/>
      <c r="AC3252" s="217"/>
      <c r="AD3252" s="213"/>
    </row>
    <row r="3253" spans="20:30" x14ac:dyDescent="0.2">
      <c r="T3253" s="212"/>
      <c r="U3253" s="213"/>
      <c r="V3253" s="213"/>
      <c r="W3253" s="213"/>
      <c r="X3253" s="214"/>
      <c r="Y3253" s="214"/>
      <c r="Z3253" s="214"/>
      <c r="AA3253" s="217"/>
      <c r="AB3253" s="217"/>
      <c r="AC3253" s="217"/>
      <c r="AD3253" s="213"/>
    </row>
    <row r="3254" spans="20:30" x14ac:dyDescent="0.2">
      <c r="T3254" s="212"/>
      <c r="U3254" s="213"/>
      <c r="V3254" s="213"/>
      <c r="W3254" s="213"/>
      <c r="X3254" s="214"/>
      <c r="Y3254" s="214"/>
      <c r="Z3254" s="214"/>
      <c r="AA3254" s="217"/>
      <c r="AB3254" s="217"/>
      <c r="AC3254" s="217"/>
      <c r="AD3254" s="213"/>
    </row>
    <row r="3255" spans="20:30" x14ac:dyDescent="0.2">
      <c r="T3255" s="212"/>
      <c r="U3255" s="213"/>
      <c r="V3255" s="213"/>
      <c r="W3255" s="213"/>
      <c r="X3255" s="214"/>
      <c r="Y3255" s="214"/>
      <c r="Z3255" s="214"/>
      <c r="AA3255" s="217"/>
      <c r="AB3255" s="217"/>
      <c r="AC3255" s="217"/>
      <c r="AD3255" s="213"/>
    </row>
    <row r="3256" spans="20:30" x14ac:dyDescent="0.2">
      <c r="T3256" s="212"/>
      <c r="U3256" s="213"/>
      <c r="V3256" s="213"/>
      <c r="W3256" s="213"/>
      <c r="X3256" s="214"/>
      <c r="Y3256" s="214"/>
      <c r="Z3256" s="214"/>
      <c r="AA3256" s="217"/>
      <c r="AB3256" s="217"/>
      <c r="AC3256" s="217"/>
      <c r="AD3256" s="213"/>
    </row>
    <row r="3257" spans="20:30" x14ac:dyDescent="0.2">
      <c r="T3257" s="212"/>
      <c r="U3257" s="213"/>
      <c r="V3257" s="213"/>
      <c r="W3257" s="213"/>
      <c r="X3257" s="214"/>
      <c r="Y3257" s="214"/>
      <c r="Z3257" s="214"/>
      <c r="AA3257" s="217"/>
      <c r="AB3257" s="217"/>
      <c r="AC3257" s="217"/>
      <c r="AD3257" s="213"/>
    </row>
    <row r="3258" spans="20:30" x14ac:dyDescent="0.2">
      <c r="T3258" s="212"/>
      <c r="U3258" s="213"/>
      <c r="V3258" s="213"/>
      <c r="W3258" s="213"/>
      <c r="X3258" s="214"/>
      <c r="Y3258" s="214"/>
      <c r="Z3258" s="214"/>
      <c r="AA3258" s="217"/>
      <c r="AB3258" s="217"/>
      <c r="AC3258" s="217"/>
      <c r="AD3258" s="213"/>
    </row>
    <row r="3259" spans="20:30" x14ac:dyDescent="0.2">
      <c r="T3259" s="212"/>
      <c r="U3259" s="213"/>
      <c r="V3259" s="213"/>
      <c r="W3259" s="213"/>
      <c r="X3259" s="214"/>
      <c r="Y3259" s="214"/>
      <c r="Z3259" s="214"/>
      <c r="AA3259" s="217"/>
      <c r="AB3259" s="217"/>
      <c r="AC3259" s="217"/>
      <c r="AD3259" s="213"/>
    </row>
    <row r="3260" spans="20:30" x14ac:dyDescent="0.2">
      <c r="T3260" s="212"/>
      <c r="U3260" s="213"/>
      <c r="V3260" s="213"/>
      <c r="W3260" s="213"/>
      <c r="X3260" s="214"/>
      <c r="Y3260" s="214"/>
      <c r="Z3260" s="214"/>
      <c r="AA3260" s="217"/>
      <c r="AB3260" s="217"/>
      <c r="AC3260" s="217"/>
      <c r="AD3260" s="213"/>
    </row>
    <row r="3261" spans="20:30" x14ac:dyDescent="0.2">
      <c r="T3261" s="212"/>
      <c r="U3261" s="213"/>
      <c r="V3261" s="213"/>
      <c r="W3261" s="213"/>
      <c r="X3261" s="214"/>
      <c r="Y3261" s="214"/>
      <c r="Z3261" s="214"/>
      <c r="AA3261" s="217"/>
      <c r="AB3261" s="217"/>
      <c r="AC3261" s="217"/>
      <c r="AD3261" s="213"/>
    </row>
    <row r="3262" spans="20:30" x14ac:dyDescent="0.2">
      <c r="T3262" s="212"/>
      <c r="U3262" s="213"/>
      <c r="V3262" s="213"/>
      <c r="W3262" s="213"/>
      <c r="X3262" s="214"/>
      <c r="Y3262" s="214"/>
      <c r="Z3262" s="214"/>
      <c r="AA3262" s="217"/>
      <c r="AB3262" s="217"/>
      <c r="AC3262" s="217"/>
      <c r="AD3262" s="213"/>
    </row>
    <row r="3263" spans="20:30" x14ac:dyDescent="0.2">
      <c r="T3263" s="212"/>
      <c r="U3263" s="213"/>
      <c r="V3263" s="213"/>
      <c r="W3263" s="213"/>
      <c r="X3263" s="214"/>
      <c r="Y3263" s="214"/>
      <c r="Z3263" s="214"/>
      <c r="AA3263" s="217"/>
      <c r="AB3263" s="217"/>
      <c r="AC3263" s="217"/>
      <c r="AD3263" s="213"/>
    </row>
    <row r="3264" spans="20:30" x14ac:dyDescent="0.2">
      <c r="T3264" s="212"/>
      <c r="U3264" s="213"/>
      <c r="V3264" s="213"/>
      <c r="W3264" s="213"/>
      <c r="X3264" s="214"/>
      <c r="Y3264" s="214"/>
      <c r="Z3264" s="214"/>
      <c r="AA3264" s="217"/>
      <c r="AB3264" s="217"/>
      <c r="AC3264" s="217"/>
      <c r="AD3264" s="213"/>
    </row>
    <row r="3265" spans="20:30" x14ac:dyDescent="0.2">
      <c r="T3265" s="212"/>
      <c r="U3265" s="213"/>
      <c r="V3265" s="213"/>
      <c r="W3265" s="213"/>
      <c r="X3265" s="214"/>
      <c r="Y3265" s="214"/>
      <c r="Z3265" s="214"/>
      <c r="AA3265" s="217"/>
      <c r="AB3265" s="217"/>
      <c r="AC3265" s="217"/>
      <c r="AD3265" s="213"/>
    </row>
    <row r="3266" spans="20:30" x14ac:dyDescent="0.2">
      <c r="T3266" s="212"/>
      <c r="U3266" s="213"/>
      <c r="V3266" s="213"/>
      <c r="W3266" s="213"/>
      <c r="X3266" s="214"/>
      <c r="Y3266" s="214"/>
      <c r="Z3266" s="214"/>
      <c r="AA3266" s="217"/>
      <c r="AB3266" s="217"/>
      <c r="AC3266" s="217"/>
      <c r="AD3266" s="213"/>
    </row>
    <row r="3267" spans="20:30" x14ac:dyDescent="0.2">
      <c r="T3267" s="212"/>
      <c r="U3267" s="213"/>
      <c r="V3267" s="213"/>
      <c r="W3267" s="213"/>
      <c r="X3267" s="214"/>
      <c r="Y3267" s="214"/>
      <c r="Z3267" s="214"/>
      <c r="AA3267" s="217"/>
      <c r="AB3267" s="217"/>
      <c r="AC3267" s="217"/>
      <c r="AD3267" s="213"/>
    </row>
    <row r="3268" spans="20:30" x14ac:dyDescent="0.2">
      <c r="T3268" s="212"/>
      <c r="U3268" s="213"/>
      <c r="V3268" s="213"/>
      <c r="W3268" s="213"/>
      <c r="X3268" s="214"/>
      <c r="Y3268" s="214"/>
      <c r="Z3268" s="214"/>
      <c r="AA3268" s="217"/>
      <c r="AB3268" s="217"/>
      <c r="AC3268" s="217"/>
      <c r="AD3268" s="213"/>
    </row>
    <row r="3269" spans="20:30" x14ac:dyDescent="0.2">
      <c r="T3269" s="212"/>
      <c r="U3269" s="213"/>
      <c r="V3269" s="213"/>
      <c r="W3269" s="213"/>
      <c r="X3269" s="214"/>
      <c r="Y3269" s="214"/>
      <c r="Z3269" s="214"/>
      <c r="AA3269" s="217"/>
      <c r="AB3269" s="217"/>
      <c r="AC3269" s="217"/>
      <c r="AD3269" s="213"/>
    </row>
    <row r="3270" spans="20:30" x14ac:dyDescent="0.2">
      <c r="T3270" s="212"/>
      <c r="U3270" s="213"/>
      <c r="V3270" s="213"/>
      <c r="W3270" s="213"/>
      <c r="X3270" s="214"/>
      <c r="Y3270" s="214"/>
      <c r="Z3270" s="214"/>
      <c r="AA3270" s="217"/>
      <c r="AB3270" s="217"/>
      <c r="AC3270" s="217"/>
      <c r="AD3270" s="213"/>
    </row>
    <row r="3271" spans="20:30" x14ac:dyDescent="0.2">
      <c r="T3271" s="212"/>
      <c r="U3271" s="213"/>
      <c r="V3271" s="213"/>
      <c r="W3271" s="213"/>
      <c r="X3271" s="214"/>
      <c r="Y3271" s="214"/>
      <c r="Z3271" s="214"/>
      <c r="AA3271" s="217"/>
      <c r="AB3271" s="217"/>
      <c r="AC3271" s="217"/>
      <c r="AD3271" s="213"/>
    </row>
    <row r="3272" spans="20:30" x14ac:dyDescent="0.2">
      <c r="T3272" s="212"/>
      <c r="U3272" s="213"/>
      <c r="V3272" s="213"/>
      <c r="W3272" s="213"/>
      <c r="X3272" s="214"/>
      <c r="Y3272" s="214"/>
      <c r="Z3272" s="214"/>
      <c r="AA3272" s="217"/>
      <c r="AB3272" s="217"/>
      <c r="AC3272" s="217"/>
      <c r="AD3272" s="213"/>
    </row>
    <row r="3273" spans="20:30" x14ac:dyDescent="0.2">
      <c r="T3273" s="212"/>
      <c r="U3273" s="213"/>
      <c r="V3273" s="213"/>
      <c r="W3273" s="213"/>
      <c r="X3273" s="214"/>
      <c r="Y3273" s="214"/>
      <c r="Z3273" s="214"/>
      <c r="AA3273" s="217"/>
      <c r="AB3273" s="217"/>
      <c r="AC3273" s="217"/>
      <c r="AD3273" s="213"/>
    </row>
    <row r="3274" spans="20:30" x14ac:dyDescent="0.2">
      <c r="T3274" s="212"/>
      <c r="U3274" s="213"/>
      <c r="V3274" s="213"/>
      <c r="W3274" s="213"/>
      <c r="X3274" s="214"/>
      <c r="Y3274" s="214"/>
      <c r="Z3274" s="214"/>
      <c r="AA3274" s="217"/>
      <c r="AB3274" s="217"/>
      <c r="AC3274" s="217"/>
      <c r="AD3274" s="213"/>
    </row>
    <row r="3275" spans="20:30" x14ac:dyDescent="0.2">
      <c r="T3275" s="212"/>
      <c r="U3275" s="213"/>
      <c r="V3275" s="213"/>
      <c r="W3275" s="213"/>
      <c r="X3275" s="214"/>
      <c r="Y3275" s="214"/>
      <c r="Z3275" s="214"/>
      <c r="AA3275" s="217"/>
      <c r="AB3275" s="217"/>
      <c r="AC3275" s="217"/>
      <c r="AD3275" s="213"/>
    </row>
    <row r="3276" spans="20:30" x14ac:dyDescent="0.2">
      <c r="T3276" s="212"/>
      <c r="U3276" s="213"/>
      <c r="V3276" s="213"/>
      <c r="W3276" s="213"/>
      <c r="X3276" s="214"/>
      <c r="Y3276" s="214"/>
      <c r="Z3276" s="214"/>
      <c r="AA3276" s="217"/>
      <c r="AB3276" s="217"/>
      <c r="AC3276" s="217"/>
      <c r="AD3276" s="213"/>
    </row>
    <row r="3277" spans="20:30" x14ac:dyDescent="0.2">
      <c r="T3277" s="212"/>
      <c r="U3277" s="213"/>
      <c r="V3277" s="213"/>
      <c r="W3277" s="213"/>
      <c r="X3277" s="214"/>
      <c r="Y3277" s="214"/>
      <c r="Z3277" s="214"/>
      <c r="AA3277" s="217"/>
      <c r="AB3277" s="217"/>
      <c r="AC3277" s="217"/>
      <c r="AD3277" s="213"/>
    </row>
    <row r="3278" spans="20:30" x14ac:dyDescent="0.2">
      <c r="T3278" s="212"/>
      <c r="U3278" s="213"/>
      <c r="V3278" s="213"/>
      <c r="W3278" s="213"/>
      <c r="X3278" s="214"/>
      <c r="Y3278" s="214"/>
      <c r="Z3278" s="214"/>
      <c r="AA3278" s="217"/>
      <c r="AB3278" s="217"/>
      <c r="AC3278" s="217"/>
      <c r="AD3278" s="213"/>
    </row>
    <row r="3279" spans="20:30" x14ac:dyDescent="0.2">
      <c r="T3279" s="212"/>
      <c r="U3279" s="213"/>
      <c r="V3279" s="213"/>
      <c r="W3279" s="213"/>
      <c r="X3279" s="214"/>
      <c r="Y3279" s="214"/>
      <c r="Z3279" s="214"/>
      <c r="AA3279" s="217"/>
      <c r="AB3279" s="217"/>
      <c r="AC3279" s="217"/>
      <c r="AD3279" s="213"/>
    </row>
    <row r="3280" spans="20:30" x14ac:dyDescent="0.2">
      <c r="T3280" s="212"/>
      <c r="U3280" s="213"/>
      <c r="V3280" s="213"/>
      <c r="W3280" s="213"/>
      <c r="X3280" s="214"/>
      <c r="Y3280" s="214"/>
      <c r="Z3280" s="214"/>
      <c r="AA3280" s="217"/>
      <c r="AB3280" s="217"/>
      <c r="AC3280" s="217"/>
      <c r="AD3280" s="213"/>
    </row>
    <row r="3281" spans="20:30" x14ac:dyDescent="0.2">
      <c r="T3281" s="212"/>
      <c r="U3281" s="213"/>
      <c r="V3281" s="213"/>
      <c r="W3281" s="213"/>
      <c r="X3281" s="214"/>
      <c r="Y3281" s="214"/>
      <c r="Z3281" s="214"/>
      <c r="AA3281" s="217"/>
      <c r="AB3281" s="217"/>
      <c r="AC3281" s="217"/>
      <c r="AD3281" s="213"/>
    </row>
    <row r="3282" spans="20:30" x14ac:dyDescent="0.2">
      <c r="T3282" s="212"/>
      <c r="U3282" s="213"/>
      <c r="V3282" s="213"/>
      <c r="W3282" s="213"/>
      <c r="X3282" s="214"/>
      <c r="Y3282" s="214"/>
      <c r="Z3282" s="214"/>
      <c r="AA3282" s="217"/>
      <c r="AB3282" s="217"/>
      <c r="AC3282" s="217"/>
      <c r="AD3282" s="213"/>
    </row>
    <row r="3283" spans="20:30" x14ac:dyDescent="0.2">
      <c r="T3283" s="212"/>
      <c r="U3283" s="213"/>
      <c r="V3283" s="213"/>
      <c r="W3283" s="213"/>
      <c r="X3283" s="214"/>
      <c r="Y3283" s="214"/>
      <c r="Z3283" s="214"/>
      <c r="AA3283" s="217"/>
      <c r="AB3283" s="217"/>
      <c r="AC3283" s="217"/>
      <c r="AD3283" s="213"/>
    </row>
    <row r="3284" spans="20:30" x14ac:dyDescent="0.2">
      <c r="T3284" s="212"/>
      <c r="U3284" s="213"/>
      <c r="V3284" s="213"/>
      <c r="W3284" s="213"/>
      <c r="X3284" s="214"/>
      <c r="Y3284" s="214"/>
      <c r="Z3284" s="214"/>
      <c r="AA3284" s="217"/>
      <c r="AB3284" s="217"/>
      <c r="AC3284" s="217"/>
      <c r="AD3284" s="213"/>
    </row>
    <row r="3285" spans="20:30" x14ac:dyDescent="0.2">
      <c r="T3285" s="212"/>
      <c r="U3285" s="213"/>
      <c r="V3285" s="213"/>
      <c r="W3285" s="213"/>
      <c r="X3285" s="214"/>
      <c r="Y3285" s="214"/>
      <c r="Z3285" s="214"/>
      <c r="AA3285" s="217"/>
      <c r="AB3285" s="217"/>
      <c r="AC3285" s="217"/>
      <c r="AD3285" s="213"/>
    </row>
    <row r="3286" spans="20:30" x14ac:dyDescent="0.2">
      <c r="T3286" s="212"/>
      <c r="U3286" s="213"/>
      <c r="V3286" s="213"/>
      <c r="W3286" s="213"/>
      <c r="X3286" s="214"/>
      <c r="Y3286" s="214"/>
      <c r="Z3286" s="214"/>
      <c r="AA3286" s="217"/>
      <c r="AB3286" s="217"/>
      <c r="AC3286" s="217"/>
      <c r="AD3286" s="213"/>
    </row>
    <row r="3287" spans="20:30" x14ac:dyDescent="0.2">
      <c r="T3287" s="212"/>
      <c r="U3287" s="213"/>
      <c r="V3287" s="213"/>
      <c r="W3287" s="213"/>
      <c r="X3287" s="214"/>
      <c r="Y3287" s="214"/>
      <c r="Z3287" s="214"/>
      <c r="AA3287" s="217"/>
      <c r="AB3287" s="217"/>
      <c r="AC3287" s="217"/>
      <c r="AD3287" s="213"/>
    </row>
    <row r="3288" spans="20:30" x14ac:dyDescent="0.2">
      <c r="T3288" s="212"/>
      <c r="U3288" s="213"/>
      <c r="V3288" s="213"/>
      <c r="W3288" s="213"/>
      <c r="X3288" s="214"/>
      <c r="Y3288" s="214"/>
      <c r="Z3288" s="214"/>
      <c r="AA3288" s="217"/>
      <c r="AB3288" s="217"/>
      <c r="AC3288" s="217"/>
      <c r="AD3288" s="213"/>
    </row>
    <row r="3289" spans="20:30" x14ac:dyDescent="0.2">
      <c r="T3289" s="212"/>
      <c r="U3289" s="213"/>
      <c r="V3289" s="213"/>
      <c r="W3289" s="213"/>
      <c r="X3289" s="214"/>
      <c r="Y3289" s="214"/>
      <c r="Z3289" s="214"/>
      <c r="AA3289" s="217"/>
      <c r="AB3289" s="217"/>
      <c r="AC3289" s="217"/>
      <c r="AD3289" s="213"/>
    </row>
    <row r="3290" spans="20:30" x14ac:dyDescent="0.2">
      <c r="T3290" s="212"/>
      <c r="U3290" s="213"/>
      <c r="V3290" s="213"/>
      <c r="W3290" s="213"/>
      <c r="X3290" s="214"/>
      <c r="Y3290" s="214"/>
      <c r="Z3290" s="214"/>
      <c r="AA3290" s="217"/>
      <c r="AB3290" s="217"/>
      <c r="AC3290" s="217"/>
      <c r="AD3290" s="213"/>
    </row>
    <row r="3291" spans="20:30" x14ac:dyDescent="0.2">
      <c r="T3291" s="212"/>
      <c r="U3291" s="213"/>
      <c r="V3291" s="213"/>
      <c r="W3291" s="213"/>
      <c r="X3291" s="214"/>
      <c r="Y3291" s="214"/>
      <c r="Z3291" s="214"/>
      <c r="AA3291" s="217"/>
      <c r="AB3291" s="217"/>
      <c r="AC3291" s="217"/>
      <c r="AD3291" s="213"/>
    </row>
    <row r="3292" spans="20:30" x14ac:dyDescent="0.2">
      <c r="T3292" s="212"/>
      <c r="U3292" s="213"/>
      <c r="V3292" s="213"/>
      <c r="W3292" s="213"/>
      <c r="X3292" s="214"/>
      <c r="Y3292" s="214"/>
      <c r="Z3292" s="214"/>
      <c r="AA3292" s="217"/>
      <c r="AB3292" s="217"/>
      <c r="AC3292" s="217"/>
      <c r="AD3292" s="213"/>
    </row>
    <row r="3293" spans="20:30" x14ac:dyDescent="0.2">
      <c r="T3293" s="212"/>
      <c r="U3293" s="213"/>
      <c r="V3293" s="213"/>
      <c r="W3293" s="213"/>
      <c r="X3293" s="214"/>
      <c r="Y3293" s="214"/>
      <c r="Z3293" s="214"/>
      <c r="AA3293" s="217"/>
      <c r="AB3293" s="217"/>
      <c r="AC3293" s="217"/>
      <c r="AD3293" s="213"/>
    </row>
    <row r="3294" spans="20:30" x14ac:dyDescent="0.2">
      <c r="T3294" s="212"/>
      <c r="U3294" s="213"/>
      <c r="V3294" s="213"/>
      <c r="W3294" s="213"/>
      <c r="X3294" s="214"/>
      <c r="Y3294" s="214"/>
      <c r="Z3294" s="214"/>
      <c r="AA3294" s="217"/>
      <c r="AB3294" s="217"/>
      <c r="AC3294" s="217"/>
      <c r="AD3294" s="213"/>
    </row>
    <row r="3295" spans="20:30" x14ac:dyDescent="0.2">
      <c r="T3295" s="212"/>
      <c r="U3295" s="213"/>
      <c r="V3295" s="213"/>
      <c r="W3295" s="213"/>
      <c r="X3295" s="214"/>
      <c r="Y3295" s="214"/>
      <c r="Z3295" s="214"/>
      <c r="AA3295" s="217"/>
      <c r="AB3295" s="217"/>
      <c r="AC3295" s="217"/>
      <c r="AD3295" s="213"/>
    </row>
    <row r="3296" spans="20:30" x14ac:dyDescent="0.2">
      <c r="T3296" s="212"/>
      <c r="U3296" s="213"/>
      <c r="V3296" s="213"/>
      <c r="W3296" s="213"/>
      <c r="X3296" s="214"/>
      <c r="Y3296" s="214"/>
      <c r="Z3296" s="214"/>
      <c r="AA3296" s="217"/>
      <c r="AB3296" s="217"/>
      <c r="AC3296" s="217"/>
      <c r="AD3296" s="213"/>
    </row>
    <row r="3297" spans="20:30" x14ac:dyDescent="0.2">
      <c r="T3297" s="212"/>
      <c r="U3297" s="213"/>
      <c r="V3297" s="213"/>
      <c r="W3297" s="213"/>
      <c r="X3297" s="214"/>
      <c r="Y3297" s="214"/>
      <c r="Z3297" s="214"/>
      <c r="AA3297" s="217"/>
      <c r="AB3297" s="217"/>
      <c r="AC3297" s="217"/>
      <c r="AD3297" s="213"/>
    </row>
    <row r="3298" spans="20:30" x14ac:dyDescent="0.2">
      <c r="T3298" s="212"/>
      <c r="U3298" s="213"/>
      <c r="V3298" s="213"/>
      <c r="W3298" s="213"/>
      <c r="X3298" s="214"/>
      <c r="Y3298" s="214"/>
      <c r="Z3298" s="214"/>
      <c r="AA3298" s="217"/>
      <c r="AB3298" s="217"/>
      <c r="AC3298" s="217"/>
      <c r="AD3298" s="213"/>
    </row>
    <row r="3299" spans="20:30" x14ac:dyDescent="0.2">
      <c r="T3299" s="212"/>
      <c r="U3299" s="213"/>
      <c r="V3299" s="213"/>
      <c r="W3299" s="213"/>
      <c r="X3299" s="214"/>
      <c r="Y3299" s="214"/>
      <c r="Z3299" s="214"/>
      <c r="AA3299" s="217"/>
      <c r="AB3299" s="217"/>
      <c r="AC3299" s="217"/>
      <c r="AD3299" s="213"/>
    </row>
    <row r="3300" spans="20:30" x14ac:dyDescent="0.2">
      <c r="T3300" s="212"/>
      <c r="U3300" s="213"/>
      <c r="V3300" s="213"/>
      <c r="W3300" s="213"/>
      <c r="X3300" s="214"/>
      <c r="Y3300" s="214"/>
      <c r="Z3300" s="214"/>
      <c r="AA3300" s="217"/>
      <c r="AB3300" s="217"/>
      <c r="AC3300" s="217"/>
      <c r="AD3300" s="213"/>
    </row>
    <row r="3301" spans="20:30" x14ac:dyDescent="0.2">
      <c r="T3301" s="212"/>
      <c r="U3301" s="213"/>
      <c r="V3301" s="213"/>
      <c r="W3301" s="213"/>
      <c r="X3301" s="214"/>
      <c r="Y3301" s="214"/>
      <c r="Z3301" s="214"/>
      <c r="AA3301" s="217"/>
      <c r="AB3301" s="217"/>
      <c r="AC3301" s="217"/>
      <c r="AD3301" s="213"/>
    </row>
    <row r="3302" spans="20:30" x14ac:dyDescent="0.2">
      <c r="T3302" s="212"/>
      <c r="U3302" s="213"/>
      <c r="V3302" s="213"/>
      <c r="W3302" s="213"/>
      <c r="X3302" s="214"/>
      <c r="Y3302" s="214"/>
      <c r="Z3302" s="214"/>
      <c r="AA3302" s="217"/>
      <c r="AB3302" s="217"/>
      <c r="AC3302" s="217"/>
      <c r="AD3302" s="213"/>
    </row>
    <row r="3303" spans="20:30" x14ac:dyDescent="0.2">
      <c r="T3303" s="212"/>
      <c r="U3303" s="213"/>
      <c r="V3303" s="213"/>
      <c r="W3303" s="213"/>
      <c r="X3303" s="214"/>
      <c r="Y3303" s="214"/>
      <c r="Z3303" s="214"/>
      <c r="AA3303" s="217"/>
      <c r="AB3303" s="217"/>
      <c r="AC3303" s="217"/>
      <c r="AD3303" s="213"/>
    </row>
    <row r="3304" spans="20:30" x14ac:dyDescent="0.2">
      <c r="T3304" s="212"/>
      <c r="U3304" s="213"/>
      <c r="V3304" s="213"/>
      <c r="W3304" s="213"/>
      <c r="X3304" s="214"/>
      <c r="Y3304" s="214"/>
      <c r="Z3304" s="214"/>
      <c r="AA3304" s="217"/>
      <c r="AB3304" s="217"/>
      <c r="AC3304" s="217"/>
      <c r="AD3304" s="213"/>
    </row>
    <row r="3305" spans="20:30" x14ac:dyDescent="0.2">
      <c r="T3305" s="212"/>
      <c r="U3305" s="213"/>
      <c r="V3305" s="213"/>
      <c r="W3305" s="213"/>
      <c r="X3305" s="214"/>
      <c r="Y3305" s="214"/>
      <c r="Z3305" s="214"/>
      <c r="AA3305" s="217"/>
      <c r="AB3305" s="217"/>
      <c r="AC3305" s="217"/>
      <c r="AD3305" s="213"/>
    </row>
    <row r="3306" spans="20:30" x14ac:dyDescent="0.2">
      <c r="T3306" s="212"/>
      <c r="U3306" s="213"/>
      <c r="V3306" s="213"/>
      <c r="W3306" s="213"/>
      <c r="X3306" s="214"/>
      <c r="Y3306" s="214"/>
      <c r="Z3306" s="214"/>
      <c r="AA3306" s="217"/>
      <c r="AB3306" s="217"/>
      <c r="AC3306" s="217"/>
      <c r="AD3306" s="213"/>
    </row>
    <row r="3307" spans="20:30" x14ac:dyDescent="0.2">
      <c r="T3307" s="212"/>
      <c r="U3307" s="213"/>
      <c r="V3307" s="213"/>
      <c r="W3307" s="213"/>
      <c r="X3307" s="214"/>
      <c r="Y3307" s="214"/>
      <c r="Z3307" s="214"/>
      <c r="AA3307" s="217"/>
      <c r="AB3307" s="217"/>
      <c r="AC3307" s="217"/>
      <c r="AD3307" s="213"/>
    </row>
    <row r="3308" spans="20:30" x14ac:dyDescent="0.2">
      <c r="T3308" s="212"/>
      <c r="U3308" s="213"/>
      <c r="V3308" s="213"/>
      <c r="W3308" s="213"/>
      <c r="X3308" s="214"/>
      <c r="Y3308" s="214"/>
      <c r="Z3308" s="214"/>
      <c r="AA3308" s="217"/>
      <c r="AB3308" s="217"/>
      <c r="AC3308" s="217"/>
      <c r="AD3308" s="213"/>
    </row>
    <row r="3309" spans="20:30" x14ac:dyDescent="0.2">
      <c r="T3309" s="212"/>
      <c r="U3309" s="213"/>
      <c r="V3309" s="213"/>
      <c r="W3309" s="213"/>
      <c r="X3309" s="214"/>
      <c r="Y3309" s="214"/>
      <c r="Z3309" s="214"/>
      <c r="AA3309" s="217"/>
      <c r="AB3309" s="217"/>
      <c r="AC3309" s="217"/>
      <c r="AD3309" s="213"/>
    </row>
    <row r="3310" spans="20:30" x14ac:dyDescent="0.2">
      <c r="T3310" s="212"/>
      <c r="U3310" s="213"/>
      <c r="V3310" s="213"/>
      <c r="W3310" s="213"/>
      <c r="X3310" s="214"/>
      <c r="Y3310" s="214"/>
      <c r="Z3310" s="214"/>
      <c r="AA3310" s="217"/>
      <c r="AB3310" s="217"/>
      <c r="AC3310" s="217"/>
      <c r="AD3310" s="213"/>
    </row>
    <row r="3311" spans="20:30" x14ac:dyDescent="0.2">
      <c r="T3311" s="212"/>
      <c r="U3311" s="213"/>
      <c r="V3311" s="213"/>
      <c r="W3311" s="213"/>
      <c r="X3311" s="214"/>
      <c r="Y3311" s="214"/>
      <c r="Z3311" s="214"/>
      <c r="AA3311" s="217"/>
      <c r="AB3311" s="217"/>
      <c r="AC3311" s="217"/>
      <c r="AD3311" s="213"/>
    </row>
    <row r="3312" spans="20:30" x14ac:dyDescent="0.2">
      <c r="T3312" s="212"/>
      <c r="U3312" s="213"/>
      <c r="V3312" s="213"/>
      <c r="W3312" s="213"/>
      <c r="X3312" s="214"/>
      <c r="Y3312" s="214"/>
      <c r="Z3312" s="214"/>
      <c r="AA3312" s="217"/>
      <c r="AB3312" s="217"/>
      <c r="AC3312" s="217"/>
      <c r="AD3312" s="213"/>
    </row>
    <row r="3313" spans="20:30" x14ac:dyDescent="0.2">
      <c r="T3313" s="212"/>
      <c r="U3313" s="213"/>
      <c r="V3313" s="213"/>
      <c r="W3313" s="213"/>
      <c r="X3313" s="214"/>
      <c r="Y3313" s="214"/>
      <c r="Z3313" s="214"/>
      <c r="AA3313" s="217"/>
      <c r="AB3313" s="217"/>
      <c r="AC3313" s="217"/>
      <c r="AD3313" s="213"/>
    </row>
    <row r="3314" spans="20:30" x14ac:dyDescent="0.2">
      <c r="T3314" s="212"/>
      <c r="U3314" s="213"/>
      <c r="V3314" s="213"/>
      <c r="W3314" s="213"/>
      <c r="X3314" s="214"/>
      <c r="Y3314" s="214"/>
      <c r="Z3314" s="214"/>
      <c r="AA3314" s="217"/>
      <c r="AB3314" s="217"/>
      <c r="AC3314" s="217"/>
      <c r="AD3314" s="213"/>
    </row>
    <row r="3315" spans="20:30" x14ac:dyDescent="0.2">
      <c r="T3315" s="212"/>
      <c r="U3315" s="213"/>
      <c r="V3315" s="213"/>
      <c r="W3315" s="213"/>
      <c r="X3315" s="214"/>
      <c r="Y3315" s="214"/>
      <c r="Z3315" s="214"/>
      <c r="AA3315" s="217"/>
      <c r="AB3315" s="217"/>
      <c r="AC3315" s="217"/>
      <c r="AD3315" s="213"/>
    </row>
    <row r="3316" spans="20:30" x14ac:dyDescent="0.2">
      <c r="T3316" s="212"/>
      <c r="U3316" s="213"/>
      <c r="V3316" s="213"/>
      <c r="W3316" s="213"/>
      <c r="X3316" s="214"/>
      <c r="Y3316" s="214"/>
      <c r="Z3316" s="214"/>
      <c r="AA3316" s="217"/>
      <c r="AB3316" s="217"/>
      <c r="AC3316" s="217"/>
      <c r="AD3316" s="213"/>
    </row>
    <row r="3317" spans="20:30" x14ac:dyDescent="0.2">
      <c r="T3317" s="212"/>
      <c r="U3317" s="213"/>
      <c r="V3317" s="213"/>
      <c r="W3317" s="213"/>
      <c r="X3317" s="214"/>
      <c r="Y3317" s="214"/>
      <c r="Z3317" s="214"/>
      <c r="AA3317" s="217"/>
      <c r="AB3317" s="217"/>
      <c r="AC3317" s="217"/>
      <c r="AD3317" s="213"/>
    </row>
    <row r="3318" spans="20:30" x14ac:dyDescent="0.2">
      <c r="T3318" s="212"/>
      <c r="U3318" s="213"/>
      <c r="V3318" s="213"/>
      <c r="W3318" s="213"/>
      <c r="X3318" s="214"/>
      <c r="Y3318" s="214"/>
      <c r="Z3318" s="214"/>
      <c r="AA3318" s="217"/>
      <c r="AB3318" s="217"/>
      <c r="AC3318" s="217"/>
      <c r="AD3318" s="213"/>
    </row>
    <row r="3319" spans="20:30" x14ac:dyDescent="0.2">
      <c r="T3319" s="212"/>
      <c r="U3319" s="213"/>
      <c r="V3319" s="213"/>
      <c r="W3319" s="213"/>
      <c r="X3319" s="214"/>
      <c r="Y3319" s="214"/>
      <c r="Z3319" s="214"/>
      <c r="AA3319" s="217"/>
      <c r="AB3319" s="217"/>
      <c r="AC3319" s="217"/>
      <c r="AD3319" s="213"/>
    </row>
    <row r="3320" spans="20:30" x14ac:dyDescent="0.2">
      <c r="T3320" s="212"/>
      <c r="U3320" s="213"/>
      <c r="V3320" s="213"/>
      <c r="W3320" s="213"/>
      <c r="X3320" s="214"/>
      <c r="Y3320" s="214"/>
      <c r="Z3320" s="214"/>
      <c r="AA3320" s="217"/>
      <c r="AB3320" s="217"/>
      <c r="AC3320" s="217"/>
      <c r="AD3320" s="213"/>
    </row>
    <row r="3321" spans="20:30" x14ac:dyDescent="0.2">
      <c r="T3321" s="212"/>
      <c r="U3321" s="213"/>
      <c r="V3321" s="213"/>
      <c r="W3321" s="213"/>
      <c r="X3321" s="214"/>
      <c r="Y3321" s="214"/>
      <c r="Z3321" s="214"/>
      <c r="AA3321" s="217"/>
      <c r="AB3321" s="217"/>
      <c r="AC3321" s="217"/>
      <c r="AD3321" s="213"/>
    </row>
    <row r="3322" spans="20:30" x14ac:dyDescent="0.2">
      <c r="T3322" s="212"/>
      <c r="U3322" s="213"/>
      <c r="V3322" s="213"/>
      <c r="W3322" s="213"/>
      <c r="X3322" s="214"/>
      <c r="Y3322" s="214"/>
      <c r="Z3322" s="214"/>
      <c r="AA3322" s="217"/>
      <c r="AB3322" s="217"/>
      <c r="AC3322" s="217"/>
      <c r="AD3322" s="213"/>
    </row>
    <row r="3323" spans="20:30" x14ac:dyDescent="0.2">
      <c r="T3323" s="212"/>
      <c r="U3323" s="213"/>
      <c r="V3323" s="213"/>
      <c r="W3323" s="213"/>
      <c r="X3323" s="214"/>
      <c r="Y3323" s="214"/>
      <c r="Z3323" s="214"/>
      <c r="AA3323" s="217"/>
      <c r="AB3323" s="217"/>
      <c r="AC3323" s="217"/>
      <c r="AD3323" s="213"/>
    </row>
    <row r="3324" spans="20:30" x14ac:dyDescent="0.2">
      <c r="T3324" s="212"/>
      <c r="U3324" s="213"/>
      <c r="V3324" s="213"/>
      <c r="W3324" s="213"/>
      <c r="X3324" s="214"/>
      <c r="Y3324" s="214"/>
      <c r="Z3324" s="214"/>
      <c r="AA3324" s="217"/>
      <c r="AB3324" s="217"/>
      <c r="AC3324" s="217"/>
      <c r="AD3324" s="213"/>
    </row>
    <row r="3325" spans="20:30" x14ac:dyDescent="0.2">
      <c r="T3325" s="212"/>
      <c r="U3325" s="213"/>
      <c r="V3325" s="213"/>
      <c r="W3325" s="213"/>
      <c r="X3325" s="214"/>
      <c r="Y3325" s="214"/>
      <c r="Z3325" s="214"/>
      <c r="AA3325" s="217"/>
      <c r="AB3325" s="217"/>
      <c r="AC3325" s="217"/>
      <c r="AD3325" s="213"/>
    </row>
    <row r="3326" spans="20:30" x14ac:dyDescent="0.2">
      <c r="T3326" s="212"/>
      <c r="U3326" s="213"/>
      <c r="V3326" s="213"/>
      <c r="W3326" s="213"/>
      <c r="X3326" s="214"/>
      <c r="Y3326" s="214"/>
      <c r="Z3326" s="214"/>
      <c r="AA3326" s="217"/>
      <c r="AB3326" s="217"/>
      <c r="AC3326" s="217"/>
      <c r="AD3326" s="213"/>
    </row>
    <row r="3327" spans="20:30" x14ac:dyDescent="0.2">
      <c r="T3327" s="212"/>
      <c r="U3327" s="213"/>
      <c r="V3327" s="213"/>
      <c r="W3327" s="213"/>
      <c r="X3327" s="214"/>
      <c r="Y3327" s="214"/>
      <c r="Z3327" s="214"/>
      <c r="AA3327" s="217"/>
      <c r="AB3327" s="217"/>
      <c r="AC3327" s="217"/>
      <c r="AD3327" s="213"/>
    </row>
    <row r="3328" spans="20:30" x14ac:dyDescent="0.2">
      <c r="T3328" s="212"/>
      <c r="U3328" s="213"/>
      <c r="V3328" s="213"/>
      <c r="W3328" s="213"/>
      <c r="X3328" s="214"/>
      <c r="Y3328" s="214"/>
      <c r="Z3328" s="214"/>
      <c r="AA3328" s="217"/>
      <c r="AB3328" s="217"/>
      <c r="AC3328" s="217"/>
      <c r="AD3328" s="213"/>
    </row>
    <row r="3329" spans="20:30" x14ac:dyDescent="0.2">
      <c r="T3329" s="212"/>
      <c r="U3329" s="213"/>
      <c r="V3329" s="213"/>
      <c r="W3329" s="213"/>
      <c r="X3329" s="214"/>
      <c r="Y3329" s="214"/>
      <c r="Z3329" s="214"/>
      <c r="AA3329" s="217"/>
      <c r="AB3329" s="217"/>
      <c r="AC3329" s="217"/>
      <c r="AD3329" s="213"/>
    </row>
    <row r="3330" spans="20:30" x14ac:dyDescent="0.2">
      <c r="T3330" s="212"/>
      <c r="U3330" s="213"/>
      <c r="V3330" s="213"/>
      <c r="W3330" s="213"/>
      <c r="X3330" s="214"/>
      <c r="Y3330" s="214"/>
      <c r="Z3330" s="214"/>
      <c r="AA3330" s="217"/>
      <c r="AB3330" s="217"/>
      <c r="AC3330" s="217"/>
      <c r="AD3330" s="213"/>
    </row>
    <row r="3331" spans="20:30" x14ac:dyDescent="0.2">
      <c r="T3331" s="212"/>
      <c r="U3331" s="213"/>
      <c r="V3331" s="213"/>
      <c r="W3331" s="213"/>
      <c r="X3331" s="214"/>
      <c r="Y3331" s="214"/>
      <c r="Z3331" s="214"/>
      <c r="AA3331" s="217"/>
      <c r="AB3331" s="217"/>
      <c r="AC3331" s="217"/>
      <c r="AD3331" s="213"/>
    </row>
    <row r="3332" spans="20:30" x14ac:dyDescent="0.2">
      <c r="T3332" s="212"/>
      <c r="U3332" s="213"/>
      <c r="V3332" s="213"/>
      <c r="W3332" s="213"/>
      <c r="X3332" s="214"/>
      <c r="Y3332" s="214"/>
      <c r="Z3332" s="214"/>
      <c r="AA3332" s="217"/>
      <c r="AB3332" s="217"/>
      <c r="AC3332" s="217"/>
      <c r="AD3332" s="213"/>
    </row>
    <row r="3333" spans="20:30" x14ac:dyDescent="0.2">
      <c r="T3333" s="212"/>
      <c r="U3333" s="213"/>
      <c r="V3333" s="213"/>
      <c r="W3333" s="213"/>
      <c r="X3333" s="214"/>
      <c r="Y3333" s="214"/>
      <c r="Z3333" s="214"/>
      <c r="AA3333" s="217"/>
      <c r="AB3333" s="217"/>
      <c r="AC3333" s="217"/>
      <c r="AD3333" s="213"/>
    </row>
    <row r="3334" spans="20:30" x14ac:dyDescent="0.2">
      <c r="T3334" s="212"/>
      <c r="U3334" s="213"/>
      <c r="V3334" s="213"/>
      <c r="W3334" s="213"/>
      <c r="X3334" s="214"/>
      <c r="Y3334" s="214"/>
      <c r="Z3334" s="214"/>
      <c r="AA3334" s="217"/>
      <c r="AB3334" s="217"/>
      <c r="AC3334" s="217"/>
      <c r="AD3334" s="213"/>
    </row>
    <row r="3335" spans="20:30" x14ac:dyDescent="0.2">
      <c r="T3335" s="212"/>
      <c r="U3335" s="213"/>
      <c r="V3335" s="213"/>
      <c r="W3335" s="213"/>
      <c r="X3335" s="214"/>
      <c r="Y3335" s="214"/>
      <c r="Z3335" s="214"/>
      <c r="AA3335" s="217"/>
      <c r="AB3335" s="217"/>
      <c r="AC3335" s="217"/>
      <c r="AD3335" s="213"/>
    </row>
    <row r="3336" spans="20:30" x14ac:dyDescent="0.2">
      <c r="T3336" s="212"/>
      <c r="U3336" s="213"/>
      <c r="V3336" s="213"/>
      <c r="W3336" s="213"/>
      <c r="X3336" s="214"/>
      <c r="Y3336" s="214"/>
      <c r="Z3336" s="214"/>
      <c r="AA3336" s="217"/>
      <c r="AB3336" s="217"/>
      <c r="AC3336" s="217"/>
      <c r="AD3336" s="213"/>
    </row>
    <row r="3337" spans="20:30" x14ac:dyDescent="0.2">
      <c r="T3337" s="212"/>
      <c r="U3337" s="213"/>
      <c r="V3337" s="213"/>
      <c r="W3337" s="213"/>
      <c r="X3337" s="214"/>
      <c r="Y3337" s="214"/>
      <c r="Z3337" s="214"/>
      <c r="AA3337" s="217"/>
      <c r="AB3337" s="217"/>
      <c r="AC3337" s="217"/>
      <c r="AD3337" s="213"/>
    </row>
    <row r="3338" spans="20:30" x14ac:dyDescent="0.2">
      <c r="T3338" s="212"/>
      <c r="U3338" s="213"/>
      <c r="V3338" s="213"/>
      <c r="W3338" s="213"/>
      <c r="X3338" s="214"/>
      <c r="Y3338" s="214"/>
      <c r="Z3338" s="214"/>
      <c r="AA3338" s="217"/>
      <c r="AB3338" s="217"/>
      <c r="AC3338" s="217"/>
      <c r="AD3338" s="213"/>
    </row>
    <row r="3339" spans="20:30" x14ac:dyDescent="0.2">
      <c r="T3339" s="212"/>
      <c r="U3339" s="213"/>
      <c r="V3339" s="213"/>
      <c r="W3339" s="213"/>
      <c r="X3339" s="214"/>
      <c r="Y3339" s="214"/>
      <c r="Z3339" s="214"/>
      <c r="AA3339" s="217"/>
      <c r="AB3339" s="217"/>
      <c r="AC3339" s="217"/>
      <c r="AD3339" s="213"/>
    </row>
    <row r="3340" spans="20:30" x14ac:dyDescent="0.2">
      <c r="T3340" s="212"/>
      <c r="U3340" s="213"/>
      <c r="V3340" s="213"/>
      <c r="W3340" s="213"/>
      <c r="X3340" s="214"/>
      <c r="Y3340" s="214"/>
      <c r="Z3340" s="214"/>
      <c r="AA3340" s="217"/>
      <c r="AB3340" s="217"/>
      <c r="AC3340" s="217"/>
      <c r="AD3340" s="213"/>
    </row>
    <row r="3341" spans="20:30" x14ac:dyDescent="0.2">
      <c r="T3341" s="212"/>
      <c r="U3341" s="213"/>
      <c r="V3341" s="213"/>
      <c r="W3341" s="213"/>
      <c r="X3341" s="214"/>
      <c r="Y3341" s="214"/>
      <c r="Z3341" s="214"/>
      <c r="AA3341" s="217"/>
      <c r="AB3341" s="217"/>
      <c r="AC3341" s="217"/>
      <c r="AD3341" s="213"/>
    </row>
    <row r="3342" spans="20:30" x14ac:dyDescent="0.2">
      <c r="T3342" s="212"/>
      <c r="U3342" s="213"/>
      <c r="V3342" s="213"/>
      <c r="W3342" s="213"/>
      <c r="X3342" s="214"/>
      <c r="Y3342" s="214"/>
      <c r="Z3342" s="214"/>
      <c r="AA3342" s="217"/>
      <c r="AB3342" s="217"/>
      <c r="AC3342" s="217"/>
      <c r="AD3342" s="213"/>
    </row>
    <row r="3343" spans="20:30" x14ac:dyDescent="0.2">
      <c r="T3343" s="212"/>
      <c r="U3343" s="213"/>
      <c r="V3343" s="213"/>
      <c r="W3343" s="213"/>
      <c r="X3343" s="214"/>
      <c r="Y3343" s="214"/>
      <c r="Z3343" s="214"/>
      <c r="AA3343" s="217"/>
      <c r="AB3343" s="217"/>
      <c r="AC3343" s="217"/>
      <c r="AD3343" s="213"/>
    </row>
    <row r="3344" spans="20:30" x14ac:dyDescent="0.2">
      <c r="T3344" s="212"/>
      <c r="U3344" s="213"/>
      <c r="V3344" s="213"/>
      <c r="W3344" s="213"/>
      <c r="X3344" s="214"/>
      <c r="Y3344" s="214"/>
      <c r="Z3344" s="214"/>
      <c r="AA3344" s="217"/>
      <c r="AB3344" s="217"/>
      <c r="AC3344" s="217"/>
      <c r="AD3344" s="213"/>
    </row>
    <row r="3345" spans="20:30" x14ac:dyDescent="0.2">
      <c r="T3345" s="212"/>
      <c r="U3345" s="213"/>
      <c r="V3345" s="213"/>
      <c r="W3345" s="213"/>
      <c r="X3345" s="214"/>
      <c r="Y3345" s="214"/>
      <c r="Z3345" s="214"/>
      <c r="AA3345" s="217"/>
      <c r="AB3345" s="217"/>
      <c r="AC3345" s="217"/>
      <c r="AD3345" s="213"/>
    </row>
    <row r="3346" spans="20:30" x14ac:dyDescent="0.2">
      <c r="T3346" s="212"/>
      <c r="U3346" s="213"/>
      <c r="V3346" s="213"/>
      <c r="W3346" s="213"/>
      <c r="X3346" s="214"/>
      <c r="Y3346" s="214"/>
      <c r="Z3346" s="214"/>
      <c r="AA3346" s="217"/>
      <c r="AB3346" s="217"/>
      <c r="AC3346" s="217"/>
      <c r="AD3346" s="213"/>
    </row>
    <row r="3347" spans="20:30" x14ac:dyDescent="0.2">
      <c r="T3347" s="212"/>
      <c r="U3347" s="213"/>
      <c r="V3347" s="213"/>
      <c r="W3347" s="213"/>
      <c r="X3347" s="214"/>
      <c r="Y3347" s="214"/>
      <c r="Z3347" s="214"/>
      <c r="AA3347" s="217"/>
      <c r="AB3347" s="217"/>
      <c r="AC3347" s="217"/>
      <c r="AD3347" s="213"/>
    </row>
    <row r="3348" spans="20:30" x14ac:dyDescent="0.2">
      <c r="T3348" s="212"/>
      <c r="U3348" s="213"/>
      <c r="V3348" s="213"/>
      <c r="W3348" s="213"/>
      <c r="X3348" s="214"/>
      <c r="Y3348" s="214"/>
      <c r="Z3348" s="214"/>
      <c r="AA3348" s="217"/>
      <c r="AB3348" s="217"/>
      <c r="AC3348" s="217"/>
      <c r="AD3348" s="213"/>
    </row>
    <row r="3349" spans="20:30" x14ac:dyDescent="0.2">
      <c r="T3349" s="212"/>
      <c r="U3349" s="213"/>
      <c r="V3349" s="213"/>
      <c r="W3349" s="213"/>
      <c r="X3349" s="214"/>
      <c r="Y3349" s="214"/>
      <c r="Z3349" s="214"/>
      <c r="AA3349" s="217"/>
      <c r="AB3349" s="217"/>
      <c r="AC3349" s="217"/>
      <c r="AD3349" s="213"/>
    </row>
    <row r="3350" spans="20:30" x14ac:dyDescent="0.2">
      <c r="T3350" s="212"/>
      <c r="U3350" s="213"/>
      <c r="V3350" s="213"/>
      <c r="W3350" s="213"/>
      <c r="X3350" s="214"/>
      <c r="Y3350" s="214"/>
      <c r="Z3350" s="214"/>
      <c r="AA3350" s="217"/>
      <c r="AB3350" s="217"/>
      <c r="AC3350" s="217"/>
      <c r="AD3350" s="213"/>
    </row>
    <row r="3351" spans="20:30" x14ac:dyDescent="0.2">
      <c r="T3351" s="212"/>
      <c r="U3351" s="213"/>
      <c r="V3351" s="213"/>
      <c r="W3351" s="213"/>
      <c r="X3351" s="214"/>
      <c r="Y3351" s="214"/>
      <c r="Z3351" s="214"/>
      <c r="AA3351" s="217"/>
      <c r="AB3351" s="217"/>
      <c r="AC3351" s="217"/>
      <c r="AD3351" s="213"/>
    </row>
    <row r="3352" spans="20:30" x14ac:dyDescent="0.2">
      <c r="T3352" s="212"/>
      <c r="U3352" s="213"/>
      <c r="V3352" s="213"/>
      <c r="W3352" s="213"/>
      <c r="X3352" s="214"/>
      <c r="Y3352" s="214"/>
      <c r="Z3352" s="214"/>
      <c r="AA3352" s="217"/>
      <c r="AB3352" s="217"/>
      <c r="AC3352" s="217"/>
      <c r="AD3352" s="213"/>
    </row>
    <row r="3353" spans="20:30" x14ac:dyDescent="0.2">
      <c r="T3353" s="212"/>
      <c r="U3353" s="213"/>
      <c r="V3353" s="213"/>
      <c r="W3353" s="213"/>
      <c r="X3353" s="214"/>
      <c r="Y3353" s="214"/>
      <c r="Z3353" s="214"/>
      <c r="AA3353" s="217"/>
      <c r="AB3353" s="217"/>
      <c r="AC3353" s="217"/>
      <c r="AD3353" s="213"/>
    </row>
    <row r="3354" spans="20:30" x14ac:dyDescent="0.2">
      <c r="T3354" s="212"/>
      <c r="U3354" s="213"/>
      <c r="V3354" s="213"/>
      <c r="W3354" s="213"/>
      <c r="X3354" s="214"/>
      <c r="Y3354" s="214"/>
      <c r="Z3354" s="214"/>
      <c r="AA3354" s="217"/>
      <c r="AB3354" s="217"/>
      <c r="AC3354" s="217"/>
      <c r="AD3354" s="213"/>
    </row>
    <row r="3355" spans="20:30" x14ac:dyDescent="0.2">
      <c r="T3355" s="212"/>
      <c r="U3355" s="213"/>
      <c r="V3355" s="213"/>
      <c r="W3355" s="213"/>
      <c r="X3355" s="214"/>
      <c r="Y3355" s="214"/>
      <c r="Z3355" s="214"/>
      <c r="AA3355" s="217"/>
      <c r="AB3355" s="217"/>
      <c r="AC3355" s="217"/>
      <c r="AD3355" s="213"/>
    </row>
    <row r="3356" spans="20:30" x14ac:dyDescent="0.2">
      <c r="T3356" s="212"/>
      <c r="U3356" s="213"/>
      <c r="V3356" s="213"/>
      <c r="W3356" s="213"/>
      <c r="X3356" s="214"/>
      <c r="Y3356" s="214"/>
      <c r="Z3356" s="214"/>
      <c r="AA3356" s="217"/>
      <c r="AB3356" s="217"/>
      <c r="AC3356" s="217"/>
      <c r="AD3356" s="213"/>
    </row>
    <row r="3357" spans="20:30" x14ac:dyDescent="0.2">
      <c r="T3357" s="212"/>
      <c r="U3357" s="213"/>
      <c r="V3357" s="213"/>
      <c r="W3357" s="213"/>
      <c r="X3357" s="214"/>
      <c r="Y3357" s="214"/>
      <c r="Z3357" s="214"/>
      <c r="AA3357" s="217"/>
      <c r="AB3357" s="217"/>
      <c r="AC3357" s="217"/>
      <c r="AD3357" s="213"/>
    </row>
    <row r="3358" spans="20:30" x14ac:dyDescent="0.2">
      <c r="T3358" s="212"/>
      <c r="U3358" s="213"/>
      <c r="V3358" s="213"/>
      <c r="W3358" s="213"/>
      <c r="X3358" s="214"/>
      <c r="Y3358" s="214"/>
      <c r="Z3358" s="214"/>
      <c r="AA3358" s="217"/>
      <c r="AB3358" s="217"/>
      <c r="AC3358" s="217"/>
      <c r="AD3358" s="213"/>
    </row>
    <row r="3359" spans="20:30" x14ac:dyDescent="0.2">
      <c r="T3359" s="212"/>
      <c r="U3359" s="213"/>
      <c r="V3359" s="213"/>
      <c r="W3359" s="213"/>
      <c r="X3359" s="214"/>
      <c r="Y3359" s="214"/>
      <c r="Z3359" s="214"/>
      <c r="AA3359" s="217"/>
      <c r="AB3359" s="217"/>
      <c r="AC3359" s="217"/>
      <c r="AD3359" s="213"/>
    </row>
    <row r="3360" spans="20:30" x14ac:dyDescent="0.2">
      <c r="T3360" s="212"/>
      <c r="U3360" s="213"/>
      <c r="V3360" s="213"/>
      <c r="W3360" s="213"/>
      <c r="X3360" s="214"/>
      <c r="Y3360" s="214"/>
      <c r="Z3360" s="214"/>
      <c r="AA3360" s="217"/>
      <c r="AB3360" s="217"/>
      <c r="AC3360" s="217"/>
      <c r="AD3360" s="213"/>
    </row>
    <row r="3361" spans="20:30" x14ac:dyDescent="0.2">
      <c r="T3361" s="212"/>
      <c r="U3361" s="213"/>
      <c r="V3361" s="213"/>
      <c r="W3361" s="213"/>
      <c r="X3361" s="214"/>
      <c r="Y3361" s="214"/>
      <c r="Z3361" s="214"/>
      <c r="AA3361" s="217"/>
      <c r="AB3361" s="217"/>
      <c r="AC3361" s="217"/>
      <c r="AD3361" s="213"/>
    </row>
    <row r="3362" spans="20:30" x14ac:dyDescent="0.2">
      <c r="T3362" s="212"/>
      <c r="U3362" s="213"/>
      <c r="V3362" s="213"/>
      <c r="W3362" s="213"/>
      <c r="X3362" s="214"/>
      <c r="Y3362" s="214"/>
      <c r="Z3362" s="214"/>
      <c r="AA3362" s="217"/>
      <c r="AB3362" s="217"/>
      <c r="AC3362" s="217"/>
      <c r="AD3362" s="213"/>
    </row>
    <row r="3363" spans="20:30" x14ac:dyDescent="0.2">
      <c r="T3363" s="212"/>
      <c r="U3363" s="213"/>
      <c r="V3363" s="213"/>
      <c r="W3363" s="213"/>
      <c r="X3363" s="214"/>
      <c r="Y3363" s="214"/>
      <c r="Z3363" s="214"/>
      <c r="AA3363" s="217"/>
      <c r="AB3363" s="217"/>
      <c r="AC3363" s="217"/>
      <c r="AD3363" s="213"/>
    </row>
    <row r="3364" spans="20:30" x14ac:dyDescent="0.2">
      <c r="T3364" s="212"/>
      <c r="U3364" s="213"/>
      <c r="V3364" s="213"/>
      <c r="W3364" s="213"/>
      <c r="X3364" s="214"/>
      <c r="Y3364" s="214"/>
      <c r="Z3364" s="214"/>
      <c r="AA3364" s="217"/>
      <c r="AB3364" s="217"/>
      <c r="AC3364" s="217"/>
      <c r="AD3364" s="213"/>
    </row>
    <row r="3365" spans="20:30" x14ac:dyDescent="0.2">
      <c r="T3365" s="212"/>
      <c r="U3365" s="213"/>
      <c r="V3365" s="213"/>
      <c r="W3365" s="213"/>
      <c r="X3365" s="214"/>
      <c r="Y3365" s="214"/>
      <c r="Z3365" s="214"/>
      <c r="AA3365" s="217"/>
      <c r="AB3365" s="217"/>
      <c r="AC3365" s="217"/>
      <c r="AD3365" s="213"/>
    </row>
    <row r="3366" spans="20:30" x14ac:dyDescent="0.2">
      <c r="T3366" s="212"/>
      <c r="U3366" s="213"/>
      <c r="V3366" s="213"/>
      <c r="W3366" s="213"/>
      <c r="X3366" s="214"/>
      <c r="Y3366" s="214"/>
      <c r="Z3366" s="214"/>
      <c r="AA3366" s="217"/>
      <c r="AB3366" s="217"/>
      <c r="AC3366" s="217"/>
      <c r="AD3366" s="213"/>
    </row>
    <row r="3367" spans="20:30" x14ac:dyDescent="0.2">
      <c r="T3367" s="212"/>
      <c r="U3367" s="213"/>
      <c r="V3367" s="213"/>
      <c r="W3367" s="213"/>
      <c r="X3367" s="214"/>
      <c r="Y3367" s="214"/>
      <c r="Z3367" s="214"/>
      <c r="AA3367" s="217"/>
      <c r="AB3367" s="217"/>
      <c r="AC3367" s="217"/>
      <c r="AD3367" s="213"/>
    </row>
    <row r="3368" spans="20:30" x14ac:dyDescent="0.2">
      <c r="T3368" s="212"/>
      <c r="U3368" s="213"/>
      <c r="V3368" s="213"/>
      <c r="W3368" s="213"/>
      <c r="X3368" s="214"/>
      <c r="Y3368" s="214"/>
      <c r="Z3368" s="214"/>
      <c r="AA3368" s="217"/>
      <c r="AB3368" s="217"/>
      <c r="AC3368" s="217"/>
      <c r="AD3368" s="213"/>
    </row>
    <row r="3369" spans="20:30" x14ac:dyDescent="0.2">
      <c r="T3369" s="212"/>
      <c r="U3369" s="213"/>
      <c r="V3369" s="213"/>
      <c r="W3369" s="213"/>
      <c r="X3369" s="214"/>
      <c r="Y3369" s="214"/>
      <c r="Z3369" s="214"/>
      <c r="AA3369" s="217"/>
      <c r="AB3369" s="217"/>
      <c r="AC3369" s="217"/>
      <c r="AD3369" s="213"/>
    </row>
    <row r="3370" spans="20:30" x14ac:dyDescent="0.2">
      <c r="T3370" s="212"/>
      <c r="U3370" s="213"/>
      <c r="V3370" s="213"/>
      <c r="W3370" s="213"/>
      <c r="X3370" s="214"/>
      <c r="Y3370" s="214"/>
      <c r="Z3370" s="214"/>
      <c r="AA3370" s="217"/>
      <c r="AB3370" s="217"/>
      <c r="AC3370" s="217"/>
      <c r="AD3370" s="213"/>
    </row>
    <row r="3371" spans="20:30" x14ac:dyDescent="0.2">
      <c r="T3371" s="212"/>
      <c r="U3371" s="213"/>
      <c r="V3371" s="213"/>
      <c r="W3371" s="213"/>
      <c r="X3371" s="214"/>
      <c r="Y3371" s="214"/>
      <c r="Z3371" s="214"/>
      <c r="AA3371" s="217"/>
      <c r="AB3371" s="217"/>
      <c r="AC3371" s="217"/>
      <c r="AD3371" s="213"/>
    </row>
    <row r="3372" spans="20:30" x14ac:dyDescent="0.2">
      <c r="T3372" s="212"/>
      <c r="U3372" s="213"/>
      <c r="V3372" s="213"/>
      <c r="W3372" s="213"/>
      <c r="X3372" s="214"/>
      <c r="Y3372" s="214"/>
      <c r="Z3372" s="214"/>
      <c r="AA3372" s="217"/>
      <c r="AB3372" s="217"/>
      <c r="AC3372" s="217"/>
      <c r="AD3372" s="213"/>
    </row>
    <row r="3373" spans="20:30" x14ac:dyDescent="0.2">
      <c r="T3373" s="212"/>
      <c r="U3373" s="213"/>
      <c r="V3373" s="213"/>
      <c r="W3373" s="213"/>
      <c r="X3373" s="214"/>
      <c r="Y3373" s="214"/>
      <c r="Z3373" s="214"/>
      <c r="AA3373" s="217"/>
      <c r="AB3373" s="217"/>
      <c r="AC3373" s="217"/>
      <c r="AD3373" s="213"/>
    </row>
    <row r="3374" spans="20:30" x14ac:dyDescent="0.2">
      <c r="T3374" s="212"/>
      <c r="U3374" s="213"/>
      <c r="V3374" s="213"/>
      <c r="W3374" s="213"/>
      <c r="X3374" s="214"/>
      <c r="Y3374" s="214"/>
      <c r="Z3374" s="214"/>
      <c r="AA3374" s="217"/>
      <c r="AB3374" s="217"/>
      <c r="AC3374" s="217"/>
      <c r="AD3374" s="213"/>
    </row>
    <row r="3375" spans="20:30" x14ac:dyDescent="0.2">
      <c r="T3375" s="212"/>
      <c r="U3375" s="213"/>
      <c r="V3375" s="213"/>
      <c r="W3375" s="213"/>
      <c r="X3375" s="214"/>
      <c r="Y3375" s="214"/>
      <c r="Z3375" s="214"/>
      <c r="AA3375" s="217"/>
      <c r="AB3375" s="217"/>
      <c r="AC3375" s="217"/>
      <c r="AD3375" s="213"/>
    </row>
    <row r="3376" spans="20:30" x14ac:dyDescent="0.2">
      <c r="T3376" s="212"/>
      <c r="U3376" s="213"/>
      <c r="V3376" s="213"/>
      <c r="W3376" s="213"/>
      <c r="X3376" s="214"/>
      <c r="Y3376" s="214"/>
      <c r="Z3376" s="214"/>
      <c r="AA3376" s="217"/>
      <c r="AB3376" s="217"/>
      <c r="AC3376" s="217"/>
      <c r="AD3376" s="213"/>
    </row>
    <row r="3377" spans="20:30" x14ac:dyDescent="0.2">
      <c r="T3377" s="212"/>
      <c r="U3377" s="213"/>
      <c r="V3377" s="213"/>
      <c r="W3377" s="213"/>
      <c r="X3377" s="214"/>
      <c r="Y3377" s="214"/>
      <c r="Z3377" s="214"/>
      <c r="AA3377" s="217"/>
      <c r="AB3377" s="217"/>
      <c r="AC3377" s="217"/>
      <c r="AD3377" s="213"/>
    </row>
    <row r="3378" spans="20:30" x14ac:dyDescent="0.2">
      <c r="T3378" s="212"/>
      <c r="U3378" s="213"/>
      <c r="V3378" s="213"/>
      <c r="W3378" s="213"/>
      <c r="X3378" s="214"/>
      <c r="Y3378" s="214"/>
      <c r="Z3378" s="214"/>
      <c r="AA3378" s="217"/>
      <c r="AB3378" s="217"/>
      <c r="AC3378" s="217"/>
      <c r="AD3378" s="213"/>
    </row>
    <row r="3379" spans="20:30" x14ac:dyDescent="0.2">
      <c r="T3379" s="212"/>
      <c r="U3379" s="213"/>
      <c r="V3379" s="213"/>
      <c r="W3379" s="213"/>
      <c r="X3379" s="214"/>
      <c r="Y3379" s="214"/>
      <c r="Z3379" s="214"/>
      <c r="AA3379" s="217"/>
      <c r="AB3379" s="217"/>
      <c r="AC3379" s="217"/>
      <c r="AD3379" s="213"/>
    </row>
    <row r="3380" spans="20:30" x14ac:dyDescent="0.2">
      <c r="T3380" s="212"/>
      <c r="U3380" s="213"/>
      <c r="V3380" s="213"/>
      <c r="W3380" s="213"/>
      <c r="X3380" s="214"/>
      <c r="Y3380" s="214"/>
      <c r="Z3380" s="214"/>
      <c r="AA3380" s="217"/>
      <c r="AB3380" s="217"/>
      <c r="AC3380" s="217"/>
      <c r="AD3380" s="213"/>
    </row>
    <row r="3381" spans="20:30" x14ac:dyDescent="0.2">
      <c r="T3381" s="212"/>
      <c r="U3381" s="213"/>
      <c r="V3381" s="213"/>
      <c r="W3381" s="213"/>
      <c r="X3381" s="214"/>
      <c r="Y3381" s="214"/>
      <c r="Z3381" s="214"/>
      <c r="AA3381" s="217"/>
      <c r="AB3381" s="217"/>
      <c r="AC3381" s="217"/>
      <c r="AD3381" s="213"/>
    </row>
    <row r="3382" spans="20:30" x14ac:dyDescent="0.2">
      <c r="T3382" s="212"/>
      <c r="U3382" s="213"/>
      <c r="V3382" s="213"/>
      <c r="W3382" s="213"/>
      <c r="X3382" s="214"/>
      <c r="Y3382" s="214"/>
      <c r="Z3382" s="214"/>
      <c r="AA3382" s="217"/>
      <c r="AB3382" s="217"/>
      <c r="AC3382" s="217"/>
      <c r="AD3382" s="213"/>
    </row>
    <row r="3383" spans="20:30" x14ac:dyDescent="0.2">
      <c r="T3383" s="212"/>
      <c r="U3383" s="213"/>
      <c r="V3383" s="213"/>
      <c r="W3383" s="213"/>
      <c r="X3383" s="214"/>
      <c r="Y3383" s="214"/>
      <c r="Z3383" s="214"/>
      <c r="AA3383" s="217"/>
      <c r="AB3383" s="217"/>
      <c r="AC3383" s="217"/>
      <c r="AD3383" s="213"/>
    </row>
    <row r="3384" spans="20:30" x14ac:dyDescent="0.2">
      <c r="T3384" s="212"/>
      <c r="U3384" s="213"/>
      <c r="V3384" s="213"/>
      <c r="W3384" s="213"/>
      <c r="X3384" s="214"/>
      <c r="Y3384" s="214"/>
      <c r="Z3384" s="214"/>
      <c r="AA3384" s="217"/>
      <c r="AB3384" s="217"/>
      <c r="AC3384" s="217"/>
      <c r="AD3384" s="213"/>
    </row>
    <row r="3385" spans="20:30" x14ac:dyDescent="0.2">
      <c r="T3385" s="212"/>
      <c r="U3385" s="213"/>
      <c r="V3385" s="213"/>
      <c r="W3385" s="213"/>
      <c r="X3385" s="214"/>
      <c r="Y3385" s="214"/>
      <c r="Z3385" s="214"/>
      <c r="AA3385" s="217"/>
      <c r="AB3385" s="217"/>
      <c r="AC3385" s="217"/>
      <c r="AD3385" s="213"/>
    </row>
    <row r="3386" spans="20:30" x14ac:dyDescent="0.2">
      <c r="T3386" s="212"/>
      <c r="U3386" s="213"/>
      <c r="V3386" s="213"/>
      <c r="W3386" s="213"/>
      <c r="X3386" s="214"/>
      <c r="Y3386" s="214"/>
      <c r="Z3386" s="214"/>
      <c r="AA3386" s="217"/>
      <c r="AB3386" s="217"/>
      <c r="AC3386" s="217"/>
      <c r="AD3386" s="213"/>
    </row>
    <row r="3387" spans="20:30" x14ac:dyDescent="0.2">
      <c r="T3387" s="212"/>
      <c r="U3387" s="213"/>
      <c r="V3387" s="213"/>
      <c r="W3387" s="213"/>
      <c r="X3387" s="214"/>
      <c r="Y3387" s="214"/>
      <c r="Z3387" s="214"/>
      <c r="AA3387" s="217"/>
      <c r="AB3387" s="217"/>
      <c r="AC3387" s="217"/>
      <c r="AD3387" s="213"/>
    </row>
    <row r="3388" spans="20:30" x14ac:dyDescent="0.2">
      <c r="T3388" s="212"/>
      <c r="U3388" s="213"/>
      <c r="V3388" s="213"/>
      <c r="W3388" s="213"/>
      <c r="X3388" s="214"/>
      <c r="Y3388" s="214"/>
      <c r="Z3388" s="214"/>
      <c r="AA3388" s="217"/>
      <c r="AB3388" s="217"/>
      <c r="AC3388" s="217"/>
      <c r="AD3388" s="213"/>
    </row>
    <row r="3389" spans="20:30" x14ac:dyDescent="0.2">
      <c r="T3389" s="212"/>
      <c r="U3389" s="213"/>
      <c r="V3389" s="213"/>
      <c r="W3389" s="213"/>
      <c r="X3389" s="214"/>
      <c r="Y3389" s="214"/>
      <c r="Z3389" s="214"/>
      <c r="AA3389" s="217"/>
      <c r="AB3389" s="217"/>
      <c r="AC3389" s="217"/>
      <c r="AD3389" s="213"/>
    </row>
    <row r="3390" spans="20:30" x14ac:dyDescent="0.2">
      <c r="T3390" s="212"/>
      <c r="U3390" s="213"/>
      <c r="V3390" s="213"/>
      <c r="W3390" s="213"/>
      <c r="X3390" s="214"/>
      <c r="Y3390" s="214"/>
      <c r="Z3390" s="214"/>
      <c r="AA3390" s="217"/>
      <c r="AB3390" s="217"/>
      <c r="AC3390" s="217"/>
      <c r="AD3390" s="213"/>
    </row>
    <row r="3391" spans="20:30" x14ac:dyDescent="0.2">
      <c r="T3391" s="212"/>
      <c r="U3391" s="213"/>
      <c r="V3391" s="213"/>
      <c r="W3391" s="213"/>
      <c r="X3391" s="214"/>
      <c r="Y3391" s="214"/>
      <c r="Z3391" s="214"/>
      <c r="AA3391" s="217"/>
      <c r="AB3391" s="217"/>
      <c r="AC3391" s="217"/>
      <c r="AD3391" s="213"/>
    </row>
    <row r="3392" spans="20:30" x14ac:dyDescent="0.2">
      <c r="T3392" s="212"/>
      <c r="U3392" s="213"/>
      <c r="V3392" s="213"/>
      <c r="W3392" s="213"/>
      <c r="X3392" s="214"/>
      <c r="Y3392" s="214"/>
      <c r="Z3392" s="214"/>
      <c r="AA3392" s="217"/>
      <c r="AB3392" s="217"/>
      <c r="AC3392" s="217"/>
      <c r="AD3392" s="213"/>
    </row>
    <row r="3393" spans="20:30" x14ac:dyDescent="0.2">
      <c r="T3393" s="212"/>
      <c r="U3393" s="213"/>
      <c r="V3393" s="213"/>
      <c r="W3393" s="213"/>
      <c r="X3393" s="214"/>
      <c r="Y3393" s="214"/>
      <c r="Z3393" s="214"/>
      <c r="AA3393" s="217"/>
      <c r="AB3393" s="217"/>
      <c r="AC3393" s="217"/>
      <c r="AD3393" s="213"/>
    </row>
    <row r="3394" spans="20:30" x14ac:dyDescent="0.2">
      <c r="T3394" s="212"/>
      <c r="U3394" s="213"/>
      <c r="V3394" s="213"/>
      <c r="W3394" s="213"/>
      <c r="X3394" s="214"/>
      <c r="Y3394" s="214"/>
      <c r="Z3394" s="214"/>
      <c r="AA3394" s="217"/>
      <c r="AB3394" s="217"/>
      <c r="AC3394" s="217"/>
      <c r="AD3394" s="213"/>
    </row>
    <row r="3395" spans="20:30" x14ac:dyDescent="0.2">
      <c r="T3395" s="212"/>
      <c r="U3395" s="213"/>
      <c r="V3395" s="213"/>
      <c r="W3395" s="213"/>
      <c r="X3395" s="214"/>
      <c r="Y3395" s="214"/>
      <c r="Z3395" s="214"/>
      <c r="AA3395" s="217"/>
      <c r="AB3395" s="217"/>
      <c r="AC3395" s="217"/>
      <c r="AD3395" s="213"/>
    </row>
    <row r="3396" spans="20:30" x14ac:dyDescent="0.2">
      <c r="T3396" s="212"/>
      <c r="U3396" s="213"/>
      <c r="V3396" s="213"/>
      <c r="W3396" s="213"/>
      <c r="X3396" s="214"/>
      <c r="Y3396" s="214"/>
      <c r="Z3396" s="214"/>
      <c r="AA3396" s="217"/>
      <c r="AB3396" s="217"/>
      <c r="AC3396" s="217"/>
      <c r="AD3396" s="213"/>
    </row>
    <row r="3397" spans="20:30" x14ac:dyDescent="0.2">
      <c r="T3397" s="212"/>
      <c r="U3397" s="213"/>
      <c r="V3397" s="213"/>
      <c r="W3397" s="213"/>
      <c r="X3397" s="214"/>
      <c r="Y3397" s="214"/>
      <c r="Z3397" s="214"/>
      <c r="AA3397" s="217"/>
      <c r="AB3397" s="217"/>
      <c r="AC3397" s="217"/>
      <c r="AD3397" s="213"/>
    </row>
    <row r="3398" spans="20:30" x14ac:dyDescent="0.2">
      <c r="T3398" s="212"/>
      <c r="U3398" s="213"/>
      <c r="V3398" s="213"/>
      <c r="W3398" s="213"/>
      <c r="X3398" s="214"/>
      <c r="Y3398" s="214"/>
      <c r="Z3398" s="214"/>
      <c r="AA3398" s="217"/>
      <c r="AB3398" s="217"/>
      <c r="AC3398" s="217"/>
      <c r="AD3398" s="213"/>
    </row>
    <row r="3399" spans="20:30" x14ac:dyDescent="0.2">
      <c r="T3399" s="212"/>
      <c r="U3399" s="213"/>
      <c r="V3399" s="213"/>
      <c r="W3399" s="213"/>
      <c r="X3399" s="214"/>
      <c r="Y3399" s="214"/>
      <c r="Z3399" s="214"/>
      <c r="AA3399" s="217"/>
      <c r="AB3399" s="217"/>
      <c r="AC3399" s="217"/>
      <c r="AD3399" s="213"/>
    </row>
    <row r="3400" spans="20:30" x14ac:dyDescent="0.2">
      <c r="T3400" s="212"/>
      <c r="U3400" s="213"/>
      <c r="V3400" s="213"/>
      <c r="W3400" s="213"/>
      <c r="X3400" s="214"/>
      <c r="Y3400" s="214"/>
      <c r="Z3400" s="214"/>
      <c r="AA3400" s="217"/>
      <c r="AB3400" s="217"/>
      <c r="AC3400" s="217"/>
      <c r="AD3400" s="213"/>
    </row>
    <row r="3401" spans="20:30" x14ac:dyDescent="0.2">
      <c r="T3401" s="212"/>
      <c r="U3401" s="213"/>
      <c r="V3401" s="213"/>
      <c r="W3401" s="213"/>
      <c r="X3401" s="214"/>
      <c r="Y3401" s="214"/>
      <c r="Z3401" s="214"/>
      <c r="AA3401" s="217"/>
      <c r="AB3401" s="217"/>
      <c r="AC3401" s="217"/>
      <c r="AD3401" s="213"/>
    </row>
    <row r="3402" spans="20:30" x14ac:dyDescent="0.2">
      <c r="T3402" s="212"/>
      <c r="U3402" s="213"/>
      <c r="V3402" s="213"/>
      <c r="W3402" s="213"/>
      <c r="X3402" s="214"/>
      <c r="Y3402" s="214"/>
      <c r="Z3402" s="214"/>
      <c r="AA3402" s="217"/>
      <c r="AB3402" s="217"/>
      <c r="AC3402" s="217"/>
      <c r="AD3402" s="213"/>
    </row>
    <row r="3403" spans="20:30" x14ac:dyDescent="0.2">
      <c r="T3403" s="212"/>
      <c r="U3403" s="213"/>
      <c r="V3403" s="213"/>
      <c r="W3403" s="213"/>
      <c r="X3403" s="214"/>
      <c r="Y3403" s="214"/>
      <c r="Z3403" s="214"/>
      <c r="AA3403" s="217"/>
      <c r="AB3403" s="217"/>
      <c r="AC3403" s="217"/>
      <c r="AD3403" s="213"/>
    </row>
    <row r="3404" spans="20:30" x14ac:dyDescent="0.2">
      <c r="T3404" s="212"/>
      <c r="U3404" s="213"/>
      <c r="V3404" s="213"/>
      <c r="W3404" s="213"/>
      <c r="X3404" s="214"/>
      <c r="Y3404" s="214"/>
      <c r="Z3404" s="214"/>
      <c r="AA3404" s="217"/>
      <c r="AB3404" s="217"/>
      <c r="AC3404" s="217"/>
      <c r="AD3404" s="213"/>
    </row>
    <row r="3405" spans="20:30" x14ac:dyDescent="0.2">
      <c r="T3405" s="212"/>
      <c r="U3405" s="213"/>
      <c r="V3405" s="213"/>
      <c r="W3405" s="213"/>
      <c r="X3405" s="214"/>
      <c r="Y3405" s="214"/>
      <c r="Z3405" s="214"/>
      <c r="AA3405" s="217"/>
      <c r="AB3405" s="217"/>
      <c r="AC3405" s="217"/>
      <c r="AD3405" s="213"/>
    </row>
    <row r="3406" spans="20:30" x14ac:dyDescent="0.2">
      <c r="T3406" s="212"/>
      <c r="U3406" s="213"/>
      <c r="V3406" s="213"/>
      <c r="W3406" s="213"/>
      <c r="X3406" s="214"/>
      <c r="Y3406" s="214"/>
      <c r="Z3406" s="214"/>
      <c r="AA3406" s="217"/>
      <c r="AB3406" s="217"/>
      <c r="AC3406" s="217"/>
      <c r="AD3406" s="213"/>
    </row>
    <row r="3407" spans="20:30" x14ac:dyDescent="0.2">
      <c r="T3407" s="212"/>
      <c r="U3407" s="213"/>
      <c r="V3407" s="213"/>
      <c r="W3407" s="213"/>
      <c r="X3407" s="214"/>
      <c r="Y3407" s="214"/>
      <c r="Z3407" s="214"/>
      <c r="AA3407" s="217"/>
      <c r="AB3407" s="217"/>
      <c r="AC3407" s="217"/>
      <c r="AD3407" s="213"/>
    </row>
    <row r="3408" spans="20:30" x14ac:dyDescent="0.2">
      <c r="T3408" s="212"/>
      <c r="U3408" s="213"/>
      <c r="V3408" s="213"/>
      <c r="W3408" s="213"/>
      <c r="X3408" s="214"/>
      <c r="Y3408" s="214"/>
      <c r="Z3408" s="214"/>
      <c r="AA3408" s="217"/>
      <c r="AB3408" s="217"/>
      <c r="AC3408" s="217"/>
      <c r="AD3408" s="213"/>
    </row>
    <row r="3409" spans="20:30" x14ac:dyDescent="0.2">
      <c r="T3409" s="212"/>
      <c r="U3409" s="213"/>
      <c r="V3409" s="213"/>
      <c r="W3409" s="213"/>
      <c r="X3409" s="214"/>
      <c r="Y3409" s="214"/>
      <c r="Z3409" s="214"/>
      <c r="AA3409" s="217"/>
      <c r="AB3409" s="217"/>
      <c r="AC3409" s="217"/>
      <c r="AD3409" s="213"/>
    </row>
    <row r="3410" spans="20:30" x14ac:dyDescent="0.2">
      <c r="T3410" s="212"/>
      <c r="U3410" s="213"/>
      <c r="V3410" s="213"/>
      <c r="W3410" s="213"/>
      <c r="X3410" s="214"/>
      <c r="Y3410" s="214"/>
      <c r="Z3410" s="214"/>
      <c r="AA3410" s="217"/>
      <c r="AB3410" s="217"/>
      <c r="AC3410" s="217"/>
      <c r="AD3410" s="213"/>
    </row>
    <row r="3411" spans="20:30" x14ac:dyDescent="0.2">
      <c r="T3411" s="212"/>
      <c r="U3411" s="213"/>
      <c r="V3411" s="213"/>
      <c r="W3411" s="213"/>
      <c r="X3411" s="214"/>
      <c r="Y3411" s="214"/>
      <c r="Z3411" s="214"/>
      <c r="AA3411" s="217"/>
      <c r="AB3411" s="217"/>
      <c r="AC3411" s="217"/>
      <c r="AD3411" s="213"/>
    </row>
    <row r="3412" spans="20:30" x14ac:dyDescent="0.2">
      <c r="T3412" s="212"/>
      <c r="U3412" s="213"/>
      <c r="V3412" s="213"/>
      <c r="W3412" s="213"/>
      <c r="X3412" s="214"/>
      <c r="Y3412" s="214"/>
      <c r="Z3412" s="214"/>
      <c r="AA3412" s="217"/>
      <c r="AB3412" s="217"/>
      <c r="AC3412" s="217"/>
      <c r="AD3412" s="213"/>
    </row>
    <row r="3413" spans="20:30" x14ac:dyDescent="0.2">
      <c r="T3413" s="212"/>
      <c r="U3413" s="213"/>
      <c r="V3413" s="213"/>
      <c r="W3413" s="213"/>
      <c r="X3413" s="214"/>
      <c r="Y3413" s="214"/>
      <c r="Z3413" s="214"/>
      <c r="AA3413" s="217"/>
      <c r="AB3413" s="217"/>
      <c r="AC3413" s="217"/>
      <c r="AD3413" s="213"/>
    </row>
    <row r="3414" spans="20:30" x14ac:dyDescent="0.2">
      <c r="T3414" s="212"/>
      <c r="U3414" s="213"/>
      <c r="V3414" s="213"/>
      <c r="W3414" s="213"/>
      <c r="X3414" s="214"/>
      <c r="Y3414" s="214"/>
      <c r="Z3414" s="214"/>
      <c r="AA3414" s="217"/>
      <c r="AB3414" s="217"/>
      <c r="AC3414" s="217"/>
      <c r="AD3414" s="213"/>
    </row>
    <row r="3415" spans="20:30" x14ac:dyDescent="0.2">
      <c r="T3415" s="212"/>
      <c r="U3415" s="213"/>
      <c r="V3415" s="213"/>
      <c r="W3415" s="213"/>
      <c r="X3415" s="214"/>
      <c r="Y3415" s="214"/>
      <c r="Z3415" s="214"/>
      <c r="AA3415" s="217"/>
      <c r="AB3415" s="217"/>
      <c r="AC3415" s="217"/>
      <c r="AD3415" s="213"/>
    </row>
    <row r="3416" spans="20:30" x14ac:dyDescent="0.2">
      <c r="T3416" s="212"/>
      <c r="U3416" s="213"/>
      <c r="V3416" s="213"/>
      <c r="W3416" s="213"/>
      <c r="X3416" s="214"/>
      <c r="Y3416" s="214"/>
      <c r="Z3416" s="214"/>
      <c r="AA3416" s="217"/>
      <c r="AB3416" s="217"/>
      <c r="AC3416" s="217"/>
      <c r="AD3416" s="213"/>
    </row>
    <row r="3417" spans="20:30" x14ac:dyDescent="0.2">
      <c r="T3417" s="212"/>
      <c r="U3417" s="213"/>
      <c r="V3417" s="213"/>
      <c r="W3417" s="213"/>
      <c r="X3417" s="214"/>
      <c r="Y3417" s="214"/>
      <c r="Z3417" s="214"/>
      <c r="AA3417" s="217"/>
      <c r="AB3417" s="217"/>
      <c r="AC3417" s="217"/>
      <c r="AD3417" s="213"/>
    </row>
    <row r="3418" spans="20:30" x14ac:dyDescent="0.2">
      <c r="T3418" s="212"/>
      <c r="U3418" s="213"/>
      <c r="V3418" s="213"/>
      <c r="W3418" s="213"/>
      <c r="X3418" s="214"/>
      <c r="Y3418" s="214"/>
      <c r="Z3418" s="214"/>
      <c r="AA3418" s="217"/>
      <c r="AB3418" s="217"/>
      <c r="AC3418" s="217"/>
      <c r="AD3418" s="213"/>
    </row>
    <row r="3419" spans="20:30" x14ac:dyDescent="0.2">
      <c r="T3419" s="212"/>
      <c r="U3419" s="213"/>
      <c r="V3419" s="213"/>
      <c r="W3419" s="213"/>
      <c r="X3419" s="214"/>
      <c r="Y3419" s="214"/>
      <c r="Z3419" s="214"/>
      <c r="AA3419" s="217"/>
      <c r="AB3419" s="217"/>
      <c r="AC3419" s="217"/>
      <c r="AD3419" s="213"/>
    </row>
    <row r="3420" spans="20:30" x14ac:dyDescent="0.2">
      <c r="T3420" s="212"/>
      <c r="U3420" s="213"/>
      <c r="V3420" s="213"/>
      <c r="W3420" s="213"/>
      <c r="X3420" s="214"/>
      <c r="Y3420" s="214"/>
      <c r="Z3420" s="214"/>
      <c r="AA3420" s="217"/>
      <c r="AB3420" s="217"/>
      <c r="AC3420" s="217"/>
      <c r="AD3420" s="213"/>
    </row>
    <row r="3421" spans="20:30" x14ac:dyDescent="0.2">
      <c r="T3421" s="212"/>
      <c r="U3421" s="213"/>
      <c r="V3421" s="213"/>
      <c r="W3421" s="213"/>
      <c r="X3421" s="214"/>
      <c r="Y3421" s="214"/>
      <c r="Z3421" s="214"/>
      <c r="AA3421" s="217"/>
      <c r="AB3421" s="217"/>
      <c r="AC3421" s="217"/>
      <c r="AD3421" s="213"/>
    </row>
    <row r="3422" spans="20:30" x14ac:dyDescent="0.2">
      <c r="T3422" s="212"/>
      <c r="U3422" s="213"/>
      <c r="V3422" s="213"/>
      <c r="W3422" s="213"/>
      <c r="X3422" s="214"/>
      <c r="Y3422" s="214"/>
      <c r="Z3422" s="214"/>
      <c r="AA3422" s="217"/>
      <c r="AB3422" s="217"/>
      <c r="AC3422" s="217"/>
      <c r="AD3422" s="213"/>
    </row>
    <row r="3423" spans="20:30" x14ac:dyDescent="0.2">
      <c r="T3423" s="212"/>
      <c r="U3423" s="213"/>
      <c r="V3423" s="213"/>
      <c r="W3423" s="213"/>
      <c r="X3423" s="214"/>
      <c r="Y3423" s="214"/>
      <c r="Z3423" s="214"/>
      <c r="AA3423" s="217"/>
      <c r="AB3423" s="217"/>
      <c r="AC3423" s="217"/>
      <c r="AD3423" s="213"/>
    </row>
    <row r="3424" spans="20:30" x14ac:dyDescent="0.2">
      <c r="T3424" s="212"/>
      <c r="U3424" s="213"/>
      <c r="V3424" s="213"/>
      <c r="W3424" s="213"/>
      <c r="X3424" s="214"/>
      <c r="Y3424" s="214"/>
      <c r="Z3424" s="214"/>
      <c r="AA3424" s="217"/>
      <c r="AB3424" s="217"/>
      <c r="AC3424" s="217"/>
      <c r="AD3424" s="213"/>
    </row>
    <row r="3425" spans="20:30" x14ac:dyDescent="0.2">
      <c r="T3425" s="212"/>
      <c r="U3425" s="213"/>
      <c r="V3425" s="213"/>
      <c r="W3425" s="213"/>
      <c r="X3425" s="214"/>
      <c r="Y3425" s="214"/>
      <c r="Z3425" s="214"/>
      <c r="AA3425" s="217"/>
      <c r="AB3425" s="217"/>
      <c r="AC3425" s="217"/>
      <c r="AD3425" s="213"/>
    </row>
    <row r="3426" spans="20:30" x14ac:dyDescent="0.2">
      <c r="T3426" s="212"/>
      <c r="U3426" s="213"/>
      <c r="V3426" s="213"/>
      <c r="W3426" s="213"/>
      <c r="X3426" s="214"/>
      <c r="Y3426" s="214"/>
      <c r="Z3426" s="214"/>
      <c r="AA3426" s="217"/>
      <c r="AB3426" s="217"/>
      <c r="AC3426" s="217"/>
      <c r="AD3426" s="213"/>
    </row>
    <row r="3427" spans="20:30" x14ac:dyDescent="0.2">
      <c r="T3427" s="212"/>
      <c r="U3427" s="213"/>
      <c r="V3427" s="213"/>
      <c r="W3427" s="213"/>
      <c r="X3427" s="214"/>
      <c r="Y3427" s="214"/>
      <c r="Z3427" s="214"/>
      <c r="AA3427" s="217"/>
      <c r="AB3427" s="217"/>
      <c r="AC3427" s="217"/>
      <c r="AD3427" s="213"/>
    </row>
    <row r="3428" spans="20:30" x14ac:dyDescent="0.2">
      <c r="T3428" s="212"/>
      <c r="U3428" s="213"/>
      <c r="V3428" s="213"/>
      <c r="W3428" s="213"/>
      <c r="X3428" s="214"/>
      <c r="Y3428" s="214"/>
      <c r="Z3428" s="214"/>
      <c r="AA3428" s="217"/>
      <c r="AB3428" s="217"/>
      <c r="AC3428" s="217"/>
      <c r="AD3428" s="213"/>
    </row>
    <row r="3429" spans="20:30" x14ac:dyDescent="0.2">
      <c r="T3429" s="212"/>
      <c r="U3429" s="213"/>
      <c r="V3429" s="213"/>
      <c r="W3429" s="213"/>
      <c r="X3429" s="214"/>
      <c r="Y3429" s="214"/>
      <c r="Z3429" s="214"/>
      <c r="AA3429" s="217"/>
      <c r="AB3429" s="217"/>
      <c r="AC3429" s="217"/>
      <c r="AD3429" s="213"/>
    </row>
    <row r="3430" spans="20:30" x14ac:dyDescent="0.2">
      <c r="T3430" s="212"/>
      <c r="U3430" s="213"/>
      <c r="V3430" s="213"/>
      <c r="W3430" s="213"/>
      <c r="X3430" s="214"/>
      <c r="Y3430" s="214"/>
      <c r="Z3430" s="214"/>
      <c r="AA3430" s="217"/>
      <c r="AB3430" s="217"/>
      <c r="AC3430" s="217"/>
      <c r="AD3430" s="213"/>
    </row>
    <row r="3431" spans="20:30" x14ac:dyDescent="0.2">
      <c r="T3431" s="212"/>
      <c r="U3431" s="213"/>
      <c r="V3431" s="213"/>
      <c r="W3431" s="213"/>
      <c r="X3431" s="214"/>
      <c r="Y3431" s="214"/>
      <c r="Z3431" s="214"/>
      <c r="AA3431" s="217"/>
      <c r="AB3431" s="217"/>
      <c r="AC3431" s="217"/>
      <c r="AD3431" s="213"/>
    </row>
    <row r="3432" spans="20:30" x14ac:dyDescent="0.2">
      <c r="T3432" s="212"/>
      <c r="U3432" s="213"/>
      <c r="V3432" s="213"/>
      <c r="W3432" s="213"/>
      <c r="X3432" s="214"/>
      <c r="Y3432" s="214"/>
      <c r="Z3432" s="214"/>
      <c r="AA3432" s="217"/>
      <c r="AB3432" s="217"/>
      <c r="AC3432" s="217"/>
      <c r="AD3432" s="213"/>
    </row>
    <row r="3433" spans="20:30" x14ac:dyDescent="0.2">
      <c r="T3433" s="212"/>
      <c r="U3433" s="213"/>
      <c r="V3433" s="213"/>
      <c r="W3433" s="213"/>
      <c r="X3433" s="214"/>
      <c r="Y3433" s="214"/>
      <c r="Z3433" s="214"/>
      <c r="AA3433" s="217"/>
      <c r="AB3433" s="217"/>
      <c r="AC3433" s="217"/>
      <c r="AD3433" s="213"/>
    </row>
    <row r="3434" spans="20:30" x14ac:dyDescent="0.2">
      <c r="T3434" s="212"/>
      <c r="U3434" s="213"/>
      <c r="V3434" s="213"/>
      <c r="W3434" s="213"/>
      <c r="X3434" s="214"/>
      <c r="Y3434" s="214"/>
      <c r="Z3434" s="214"/>
      <c r="AA3434" s="217"/>
      <c r="AB3434" s="217"/>
      <c r="AC3434" s="217"/>
      <c r="AD3434" s="213"/>
    </row>
    <row r="3435" spans="20:30" x14ac:dyDescent="0.2">
      <c r="T3435" s="212"/>
      <c r="U3435" s="213"/>
      <c r="V3435" s="213"/>
      <c r="W3435" s="213"/>
      <c r="X3435" s="214"/>
      <c r="Y3435" s="214"/>
      <c r="Z3435" s="214"/>
      <c r="AA3435" s="217"/>
      <c r="AB3435" s="217"/>
      <c r="AC3435" s="217"/>
      <c r="AD3435" s="213"/>
    </row>
    <row r="3436" spans="20:30" x14ac:dyDescent="0.2">
      <c r="T3436" s="212"/>
      <c r="U3436" s="213"/>
      <c r="V3436" s="213"/>
      <c r="W3436" s="213"/>
      <c r="X3436" s="214"/>
      <c r="Y3436" s="214"/>
      <c r="Z3436" s="214"/>
      <c r="AA3436" s="217"/>
      <c r="AB3436" s="217"/>
      <c r="AC3436" s="217"/>
      <c r="AD3436" s="213"/>
    </row>
    <row r="3437" spans="20:30" x14ac:dyDescent="0.2">
      <c r="T3437" s="212"/>
      <c r="U3437" s="213"/>
      <c r="V3437" s="213"/>
      <c r="W3437" s="213"/>
      <c r="X3437" s="214"/>
      <c r="Y3437" s="214"/>
      <c r="Z3437" s="214"/>
      <c r="AA3437" s="217"/>
      <c r="AB3437" s="217"/>
      <c r="AC3437" s="217"/>
      <c r="AD3437" s="213"/>
    </row>
    <row r="3438" spans="20:30" x14ac:dyDescent="0.2">
      <c r="T3438" s="212"/>
      <c r="U3438" s="213"/>
      <c r="V3438" s="213"/>
      <c r="W3438" s="213"/>
      <c r="X3438" s="214"/>
      <c r="Y3438" s="214"/>
      <c r="Z3438" s="214"/>
      <c r="AA3438" s="217"/>
      <c r="AB3438" s="217"/>
      <c r="AC3438" s="217"/>
      <c r="AD3438" s="213"/>
    </row>
    <row r="3439" spans="20:30" x14ac:dyDescent="0.2">
      <c r="T3439" s="212"/>
      <c r="U3439" s="213"/>
      <c r="V3439" s="213"/>
      <c r="W3439" s="213"/>
      <c r="X3439" s="214"/>
      <c r="Y3439" s="214"/>
      <c r="Z3439" s="214"/>
      <c r="AA3439" s="217"/>
      <c r="AB3439" s="217"/>
      <c r="AC3439" s="217"/>
      <c r="AD3439" s="213"/>
    </row>
    <row r="3440" spans="20:30" x14ac:dyDescent="0.2">
      <c r="T3440" s="212"/>
      <c r="U3440" s="213"/>
      <c r="V3440" s="213"/>
      <c r="W3440" s="213"/>
      <c r="X3440" s="214"/>
      <c r="Y3440" s="214"/>
      <c r="Z3440" s="214"/>
      <c r="AA3440" s="217"/>
      <c r="AB3440" s="217"/>
      <c r="AC3440" s="217"/>
      <c r="AD3440" s="213"/>
    </row>
    <row r="3441" spans="20:30" x14ac:dyDescent="0.2">
      <c r="T3441" s="212"/>
      <c r="U3441" s="213"/>
      <c r="V3441" s="213"/>
      <c r="W3441" s="213"/>
      <c r="X3441" s="214"/>
      <c r="Y3441" s="214"/>
      <c r="Z3441" s="214"/>
      <c r="AA3441" s="217"/>
      <c r="AB3441" s="217"/>
      <c r="AC3441" s="217"/>
      <c r="AD3441" s="213"/>
    </row>
    <row r="3442" spans="20:30" x14ac:dyDescent="0.2">
      <c r="T3442" s="212"/>
      <c r="U3442" s="213"/>
      <c r="V3442" s="213"/>
      <c r="W3442" s="213"/>
      <c r="X3442" s="214"/>
      <c r="Y3442" s="214"/>
      <c r="Z3442" s="214"/>
      <c r="AA3442" s="217"/>
      <c r="AB3442" s="217"/>
      <c r="AC3442" s="217"/>
      <c r="AD3442" s="213"/>
    </row>
    <row r="3443" spans="20:30" x14ac:dyDescent="0.2">
      <c r="T3443" s="212"/>
      <c r="U3443" s="213"/>
      <c r="V3443" s="213"/>
      <c r="W3443" s="213"/>
      <c r="X3443" s="214"/>
      <c r="Y3443" s="214"/>
      <c r="Z3443" s="214"/>
      <c r="AA3443" s="217"/>
      <c r="AB3443" s="217"/>
      <c r="AC3443" s="217"/>
      <c r="AD3443" s="213"/>
    </row>
    <row r="3444" spans="20:30" x14ac:dyDescent="0.2">
      <c r="T3444" s="212"/>
      <c r="U3444" s="213"/>
      <c r="V3444" s="213"/>
      <c r="W3444" s="213"/>
      <c r="X3444" s="214"/>
      <c r="Y3444" s="214"/>
      <c r="Z3444" s="214"/>
      <c r="AA3444" s="217"/>
      <c r="AB3444" s="217"/>
      <c r="AC3444" s="217"/>
      <c r="AD3444" s="213"/>
    </row>
    <row r="3445" spans="20:30" x14ac:dyDescent="0.2">
      <c r="T3445" s="212"/>
      <c r="U3445" s="213"/>
      <c r="V3445" s="213"/>
      <c r="W3445" s="213"/>
      <c r="X3445" s="214"/>
      <c r="Y3445" s="214"/>
      <c r="Z3445" s="214"/>
      <c r="AA3445" s="217"/>
      <c r="AB3445" s="217"/>
      <c r="AC3445" s="217"/>
      <c r="AD3445" s="213"/>
    </row>
    <row r="3446" spans="20:30" x14ac:dyDescent="0.2">
      <c r="T3446" s="212"/>
      <c r="U3446" s="213"/>
      <c r="V3446" s="213"/>
      <c r="W3446" s="213"/>
      <c r="X3446" s="214"/>
      <c r="Y3446" s="214"/>
      <c r="Z3446" s="214"/>
      <c r="AA3446" s="217"/>
      <c r="AB3446" s="217"/>
      <c r="AC3446" s="217"/>
      <c r="AD3446" s="213"/>
    </row>
    <row r="3447" spans="20:30" x14ac:dyDescent="0.2">
      <c r="T3447" s="212"/>
      <c r="U3447" s="213"/>
      <c r="V3447" s="213"/>
      <c r="W3447" s="213"/>
      <c r="X3447" s="214"/>
      <c r="Y3447" s="214"/>
      <c r="Z3447" s="214"/>
      <c r="AA3447" s="217"/>
      <c r="AB3447" s="217"/>
      <c r="AC3447" s="217"/>
      <c r="AD3447" s="213"/>
    </row>
    <row r="3448" spans="20:30" x14ac:dyDescent="0.2">
      <c r="T3448" s="212"/>
      <c r="U3448" s="213"/>
      <c r="V3448" s="213"/>
      <c r="W3448" s="213"/>
      <c r="X3448" s="214"/>
      <c r="Y3448" s="214"/>
      <c r="Z3448" s="214"/>
      <c r="AA3448" s="217"/>
      <c r="AB3448" s="217"/>
      <c r="AC3448" s="217"/>
      <c r="AD3448" s="213"/>
    </row>
    <row r="3449" spans="20:30" x14ac:dyDescent="0.2">
      <c r="T3449" s="212"/>
      <c r="U3449" s="213"/>
      <c r="V3449" s="213"/>
      <c r="W3449" s="213"/>
      <c r="X3449" s="214"/>
      <c r="Y3449" s="214"/>
      <c r="Z3449" s="214"/>
      <c r="AA3449" s="217"/>
      <c r="AB3449" s="217"/>
      <c r="AC3449" s="217"/>
      <c r="AD3449" s="213"/>
    </row>
    <row r="3450" spans="20:30" x14ac:dyDescent="0.2">
      <c r="T3450" s="212"/>
      <c r="U3450" s="213"/>
      <c r="V3450" s="213"/>
      <c r="W3450" s="213"/>
      <c r="X3450" s="214"/>
      <c r="Y3450" s="214"/>
      <c r="Z3450" s="214"/>
      <c r="AA3450" s="217"/>
      <c r="AB3450" s="217"/>
      <c r="AC3450" s="217"/>
      <c r="AD3450" s="213"/>
    </row>
    <row r="3451" spans="20:30" x14ac:dyDescent="0.2">
      <c r="T3451" s="212"/>
      <c r="U3451" s="213"/>
      <c r="V3451" s="213"/>
      <c r="W3451" s="213"/>
      <c r="X3451" s="214"/>
      <c r="Y3451" s="214"/>
      <c r="Z3451" s="214"/>
      <c r="AA3451" s="217"/>
      <c r="AB3451" s="217"/>
      <c r="AC3451" s="217"/>
      <c r="AD3451" s="213"/>
    </row>
    <row r="3452" spans="20:30" x14ac:dyDescent="0.2">
      <c r="T3452" s="212"/>
      <c r="U3452" s="213"/>
      <c r="V3452" s="213"/>
      <c r="W3452" s="213"/>
      <c r="X3452" s="214"/>
      <c r="Y3452" s="214"/>
      <c r="Z3452" s="214"/>
      <c r="AA3452" s="217"/>
      <c r="AB3452" s="217"/>
      <c r="AC3452" s="217"/>
      <c r="AD3452" s="213"/>
    </row>
    <row r="3453" spans="20:30" x14ac:dyDescent="0.2">
      <c r="T3453" s="212"/>
      <c r="U3453" s="213"/>
      <c r="V3453" s="213"/>
      <c r="W3453" s="213"/>
      <c r="X3453" s="214"/>
      <c r="Y3453" s="214"/>
      <c r="Z3453" s="214"/>
      <c r="AA3453" s="217"/>
      <c r="AB3453" s="217"/>
      <c r="AC3453" s="217"/>
      <c r="AD3453" s="213"/>
    </row>
    <row r="3454" spans="20:30" x14ac:dyDescent="0.2">
      <c r="T3454" s="212"/>
      <c r="U3454" s="213"/>
      <c r="V3454" s="213"/>
      <c r="W3454" s="213"/>
      <c r="X3454" s="214"/>
      <c r="Y3454" s="214"/>
      <c r="Z3454" s="214"/>
      <c r="AA3454" s="217"/>
      <c r="AB3454" s="217"/>
      <c r="AC3454" s="217"/>
      <c r="AD3454" s="213"/>
    </row>
    <row r="3455" spans="20:30" x14ac:dyDescent="0.2">
      <c r="T3455" s="212"/>
      <c r="U3455" s="213"/>
      <c r="V3455" s="213"/>
      <c r="W3455" s="213"/>
      <c r="X3455" s="214"/>
      <c r="Y3455" s="214"/>
      <c r="Z3455" s="214"/>
      <c r="AA3455" s="217"/>
      <c r="AB3455" s="217"/>
      <c r="AC3455" s="217"/>
      <c r="AD3455" s="213"/>
    </row>
    <row r="3456" spans="20:30" x14ac:dyDescent="0.2">
      <c r="T3456" s="212"/>
      <c r="U3456" s="213"/>
      <c r="V3456" s="213"/>
      <c r="W3456" s="213"/>
      <c r="X3456" s="214"/>
      <c r="Y3456" s="214"/>
      <c r="Z3456" s="214"/>
      <c r="AA3456" s="217"/>
      <c r="AB3456" s="217"/>
      <c r="AC3456" s="217"/>
      <c r="AD3456" s="213"/>
    </row>
    <row r="3457" spans="20:30" x14ac:dyDescent="0.2">
      <c r="T3457" s="212"/>
      <c r="U3457" s="213"/>
      <c r="V3457" s="213"/>
      <c r="W3457" s="213"/>
      <c r="X3457" s="214"/>
      <c r="Y3457" s="214"/>
      <c r="Z3457" s="214"/>
      <c r="AA3457" s="217"/>
      <c r="AB3457" s="217"/>
      <c r="AC3457" s="217"/>
      <c r="AD3457" s="213"/>
    </row>
    <row r="3458" spans="20:30" x14ac:dyDescent="0.2">
      <c r="T3458" s="212"/>
      <c r="U3458" s="213"/>
      <c r="V3458" s="213"/>
      <c r="W3458" s="213"/>
      <c r="X3458" s="214"/>
      <c r="Y3458" s="214"/>
      <c r="Z3458" s="214"/>
      <c r="AA3458" s="217"/>
      <c r="AB3458" s="217"/>
      <c r="AC3458" s="217"/>
      <c r="AD3458" s="213"/>
    </row>
    <row r="3459" spans="20:30" x14ac:dyDescent="0.2">
      <c r="T3459" s="212"/>
      <c r="U3459" s="213"/>
      <c r="V3459" s="213"/>
      <c r="W3459" s="213"/>
      <c r="X3459" s="214"/>
      <c r="Y3459" s="214"/>
      <c r="Z3459" s="214"/>
      <c r="AA3459" s="217"/>
      <c r="AB3459" s="217"/>
      <c r="AC3459" s="217"/>
      <c r="AD3459" s="213"/>
    </row>
    <row r="3460" spans="20:30" x14ac:dyDescent="0.2">
      <c r="T3460" s="212"/>
      <c r="U3460" s="213"/>
      <c r="V3460" s="213"/>
      <c r="W3460" s="213"/>
      <c r="X3460" s="214"/>
      <c r="Y3460" s="214"/>
      <c r="Z3460" s="214"/>
      <c r="AA3460" s="217"/>
      <c r="AB3460" s="217"/>
      <c r="AC3460" s="217"/>
      <c r="AD3460" s="213"/>
    </row>
    <row r="3461" spans="20:30" x14ac:dyDescent="0.2">
      <c r="T3461" s="212"/>
      <c r="U3461" s="213"/>
      <c r="V3461" s="213"/>
      <c r="W3461" s="213"/>
      <c r="X3461" s="214"/>
      <c r="Y3461" s="214"/>
      <c r="Z3461" s="214"/>
      <c r="AA3461" s="217"/>
      <c r="AB3461" s="217"/>
      <c r="AC3461" s="217"/>
      <c r="AD3461" s="213"/>
    </row>
    <row r="3462" spans="20:30" x14ac:dyDescent="0.2">
      <c r="T3462" s="212"/>
      <c r="U3462" s="213"/>
      <c r="V3462" s="213"/>
      <c r="W3462" s="213"/>
      <c r="X3462" s="214"/>
      <c r="Y3462" s="214"/>
      <c r="Z3462" s="214"/>
      <c r="AA3462" s="217"/>
      <c r="AB3462" s="217"/>
      <c r="AC3462" s="217"/>
      <c r="AD3462" s="213"/>
    </row>
    <row r="3463" spans="20:30" x14ac:dyDescent="0.2">
      <c r="T3463" s="212"/>
      <c r="U3463" s="213"/>
      <c r="V3463" s="213"/>
      <c r="W3463" s="213"/>
      <c r="X3463" s="214"/>
      <c r="Y3463" s="214"/>
      <c r="Z3463" s="214"/>
      <c r="AA3463" s="217"/>
      <c r="AB3463" s="217"/>
      <c r="AC3463" s="217"/>
      <c r="AD3463" s="213"/>
    </row>
    <row r="3464" spans="20:30" x14ac:dyDescent="0.2">
      <c r="T3464" s="212"/>
      <c r="U3464" s="213"/>
      <c r="V3464" s="213"/>
      <c r="W3464" s="213"/>
      <c r="X3464" s="214"/>
      <c r="Y3464" s="214"/>
      <c r="Z3464" s="214"/>
      <c r="AA3464" s="217"/>
      <c r="AB3464" s="217"/>
      <c r="AC3464" s="217"/>
      <c r="AD3464" s="213"/>
    </row>
    <row r="3465" spans="20:30" x14ac:dyDescent="0.2">
      <c r="T3465" s="212"/>
      <c r="U3465" s="213"/>
      <c r="V3465" s="213"/>
      <c r="W3465" s="213"/>
      <c r="X3465" s="214"/>
      <c r="Y3465" s="214"/>
      <c r="Z3465" s="214"/>
      <c r="AA3465" s="217"/>
      <c r="AB3465" s="217"/>
      <c r="AC3465" s="217"/>
      <c r="AD3465" s="213"/>
    </row>
    <row r="3466" spans="20:30" x14ac:dyDescent="0.2">
      <c r="T3466" s="212"/>
      <c r="U3466" s="213"/>
      <c r="V3466" s="213"/>
      <c r="W3466" s="213"/>
      <c r="X3466" s="214"/>
      <c r="Y3466" s="214"/>
      <c r="Z3466" s="214"/>
      <c r="AA3466" s="217"/>
      <c r="AB3466" s="217"/>
      <c r="AC3466" s="217"/>
      <c r="AD3466" s="213"/>
    </row>
    <row r="3467" spans="20:30" x14ac:dyDescent="0.2">
      <c r="T3467" s="212"/>
      <c r="U3467" s="213"/>
      <c r="V3467" s="213"/>
      <c r="W3467" s="213"/>
      <c r="X3467" s="214"/>
      <c r="Y3467" s="214"/>
      <c r="Z3467" s="214"/>
      <c r="AA3467" s="217"/>
      <c r="AB3467" s="217"/>
      <c r="AC3467" s="217"/>
      <c r="AD3467" s="213"/>
    </row>
    <row r="3468" spans="20:30" x14ac:dyDescent="0.2">
      <c r="T3468" s="212"/>
      <c r="U3468" s="213"/>
      <c r="V3468" s="213"/>
      <c r="W3468" s="213"/>
      <c r="X3468" s="214"/>
      <c r="Y3468" s="214"/>
      <c r="Z3468" s="214"/>
      <c r="AA3468" s="217"/>
      <c r="AB3468" s="217"/>
      <c r="AC3468" s="217"/>
      <c r="AD3468" s="213"/>
    </row>
    <row r="3469" spans="20:30" x14ac:dyDescent="0.2">
      <c r="T3469" s="212"/>
      <c r="U3469" s="213"/>
      <c r="V3469" s="213"/>
      <c r="W3469" s="213"/>
      <c r="X3469" s="214"/>
      <c r="Y3469" s="214"/>
      <c r="Z3469" s="214"/>
      <c r="AA3469" s="217"/>
      <c r="AB3469" s="217"/>
      <c r="AC3469" s="217"/>
      <c r="AD3469" s="213"/>
    </row>
    <row r="3470" spans="20:30" x14ac:dyDescent="0.2">
      <c r="T3470" s="212"/>
      <c r="U3470" s="213"/>
      <c r="V3470" s="213"/>
      <c r="W3470" s="213"/>
      <c r="X3470" s="214"/>
      <c r="Y3470" s="214"/>
      <c r="Z3470" s="214"/>
      <c r="AA3470" s="217"/>
      <c r="AB3470" s="217"/>
      <c r="AC3470" s="217"/>
      <c r="AD3470" s="213"/>
    </row>
    <row r="3471" spans="20:30" x14ac:dyDescent="0.2">
      <c r="T3471" s="212"/>
      <c r="U3471" s="213"/>
      <c r="V3471" s="213"/>
      <c r="W3471" s="213"/>
      <c r="X3471" s="214"/>
      <c r="Y3471" s="214"/>
      <c r="Z3471" s="214"/>
      <c r="AA3471" s="217"/>
      <c r="AB3471" s="217"/>
      <c r="AC3471" s="217"/>
      <c r="AD3471" s="213"/>
    </row>
    <row r="3472" spans="20:30" x14ac:dyDescent="0.2">
      <c r="T3472" s="212"/>
      <c r="U3472" s="213"/>
      <c r="V3472" s="213"/>
      <c r="W3472" s="213"/>
      <c r="X3472" s="214"/>
      <c r="Y3472" s="214"/>
      <c r="Z3472" s="214"/>
      <c r="AA3472" s="217"/>
      <c r="AB3472" s="217"/>
      <c r="AC3472" s="217"/>
      <c r="AD3472" s="213"/>
    </row>
    <row r="3473" spans="20:30" x14ac:dyDescent="0.2">
      <c r="T3473" s="212"/>
      <c r="U3473" s="213"/>
      <c r="V3473" s="213"/>
      <c r="W3473" s="213"/>
      <c r="X3473" s="214"/>
      <c r="Y3473" s="214"/>
      <c r="Z3473" s="214"/>
      <c r="AA3473" s="217"/>
      <c r="AB3473" s="217"/>
      <c r="AC3473" s="217"/>
      <c r="AD3473" s="213"/>
    </row>
    <row r="3474" spans="20:30" x14ac:dyDescent="0.2">
      <c r="T3474" s="212"/>
      <c r="U3474" s="213"/>
      <c r="V3474" s="213"/>
      <c r="W3474" s="213"/>
      <c r="X3474" s="214"/>
      <c r="Y3474" s="214"/>
      <c r="Z3474" s="214"/>
      <c r="AA3474" s="217"/>
      <c r="AB3474" s="217"/>
      <c r="AC3474" s="217"/>
      <c r="AD3474" s="213"/>
    </row>
    <row r="3475" spans="20:30" x14ac:dyDescent="0.2">
      <c r="T3475" s="212"/>
      <c r="U3475" s="213"/>
      <c r="V3475" s="213"/>
      <c r="W3475" s="213"/>
      <c r="X3475" s="214"/>
      <c r="Y3475" s="214"/>
      <c r="Z3475" s="214"/>
      <c r="AA3475" s="217"/>
      <c r="AB3475" s="217"/>
      <c r="AC3475" s="217"/>
      <c r="AD3475" s="213"/>
    </row>
    <row r="3476" spans="20:30" x14ac:dyDescent="0.2">
      <c r="T3476" s="212"/>
      <c r="U3476" s="213"/>
      <c r="V3476" s="213"/>
      <c r="W3476" s="213"/>
      <c r="X3476" s="214"/>
      <c r="Y3476" s="214"/>
      <c r="Z3476" s="214"/>
      <c r="AA3476" s="217"/>
      <c r="AB3476" s="217"/>
      <c r="AC3476" s="217"/>
      <c r="AD3476" s="213"/>
    </row>
    <row r="3477" spans="20:30" x14ac:dyDescent="0.2">
      <c r="T3477" s="212"/>
      <c r="U3477" s="213"/>
      <c r="V3477" s="213"/>
      <c r="W3477" s="213"/>
      <c r="X3477" s="214"/>
      <c r="Y3477" s="214"/>
      <c r="Z3477" s="214"/>
      <c r="AA3477" s="217"/>
      <c r="AB3477" s="217"/>
      <c r="AC3477" s="217"/>
      <c r="AD3477" s="213"/>
    </row>
    <row r="3478" spans="20:30" x14ac:dyDescent="0.2">
      <c r="T3478" s="212"/>
      <c r="U3478" s="213"/>
      <c r="V3478" s="213"/>
      <c r="W3478" s="213"/>
      <c r="X3478" s="214"/>
      <c r="Y3478" s="214"/>
      <c r="Z3478" s="214"/>
      <c r="AA3478" s="217"/>
      <c r="AB3478" s="217"/>
      <c r="AC3478" s="217"/>
      <c r="AD3478" s="213"/>
    </row>
    <row r="3479" spans="20:30" x14ac:dyDescent="0.2">
      <c r="T3479" s="212"/>
      <c r="U3479" s="213"/>
      <c r="V3479" s="213"/>
      <c r="W3479" s="213"/>
      <c r="X3479" s="214"/>
      <c r="Y3479" s="214"/>
      <c r="Z3479" s="214"/>
      <c r="AA3479" s="217"/>
      <c r="AB3479" s="217"/>
      <c r="AC3479" s="217"/>
      <c r="AD3479" s="213"/>
    </row>
    <row r="3480" spans="20:30" x14ac:dyDescent="0.2">
      <c r="T3480" s="212"/>
      <c r="U3480" s="213"/>
      <c r="V3480" s="213"/>
      <c r="W3480" s="213"/>
      <c r="X3480" s="214"/>
      <c r="Y3480" s="214"/>
      <c r="Z3480" s="214"/>
      <c r="AA3480" s="217"/>
      <c r="AB3480" s="217"/>
      <c r="AC3480" s="217"/>
      <c r="AD3480" s="213"/>
    </row>
    <row r="3481" spans="20:30" x14ac:dyDescent="0.2">
      <c r="T3481" s="212"/>
      <c r="U3481" s="213"/>
      <c r="V3481" s="213"/>
      <c r="W3481" s="213"/>
      <c r="X3481" s="214"/>
      <c r="Y3481" s="214"/>
      <c r="Z3481" s="214"/>
      <c r="AA3481" s="217"/>
      <c r="AB3481" s="217"/>
      <c r="AC3481" s="217"/>
      <c r="AD3481" s="213"/>
    </row>
    <row r="3482" spans="20:30" x14ac:dyDescent="0.2">
      <c r="T3482" s="212"/>
      <c r="U3482" s="213"/>
      <c r="V3482" s="213"/>
      <c r="W3482" s="213"/>
      <c r="X3482" s="214"/>
      <c r="Y3482" s="214"/>
      <c r="Z3482" s="214"/>
      <c r="AA3482" s="217"/>
      <c r="AB3482" s="217"/>
      <c r="AC3482" s="217"/>
      <c r="AD3482" s="213"/>
    </row>
    <row r="3483" spans="20:30" x14ac:dyDescent="0.2">
      <c r="T3483" s="212"/>
      <c r="U3483" s="213"/>
      <c r="V3483" s="213"/>
      <c r="W3483" s="213"/>
      <c r="X3483" s="214"/>
      <c r="Y3483" s="214"/>
      <c r="Z3483" s="214"/>
      <c r="AA3483" s="217"/>
      <c r="AB3483" s="217"/>
      <c r="AC3483" s="217"/>
      <c r="AD3483" s="213"/>
    </row>
    <row r="3484" spans="20:30" x14ac:dyDescent="0.2">
      <c r="T3484" s="212"/>
      <c r="U3484" s="213"/>
      <c r="V3484" s="213"/>
      <c r="W3484" s="213"/>
      <c r="X3484" s="214"/>
      <c r="Y3484" s="214"/>
      <c r="Z3484" s="214"/>
      <c r="AA3484" s="217"/>
      <c r="AB3484" s="217"/>
      <c r="AC3484" s="217"/>
      <c r="AD3484" s="213"/>
    </row>
    <row r="3485" spans="20:30" x14ac:dyDescent="0.2">
      <c r="T3485" s="212"/>
      <c r="U3485" s="213"/>
      <c r="V3485" s="213"/>
      <c r="W3485" s="213"/>
      <c r="X3485" s="214"/>
      <c r="Y3485" s="214"/>
      <c r="Z3485" s="214"/>
      <c r="AA3485" s="217"/>
      <c r="AB3485" s="217"/>
      <c r="AC3485" s="217"/>
      <c r="AD3485" s="213"/>
    </row>
    <row r="3486" spans="20:30" x14ac:dyDescent="0.2">
      <c r="T3486" s="212"/>
      <c r="U3486" s="213"/>
      <c r="V3486" s="213"/>
      <c r="W3486" s="213"/>
      <c r="X3486" s="214"/>
      <c r="Y3486" s="214"/>
      <c r="Z3486" s="214"/>
      <c r="AA3486" s="217"/>
      <c r="AB3486" s="217"/>
      <c r="AC3486" s="217"/>
      <c r="AD3486" s="213"/>
    </row>
    <row r="3487" spans="20:30" x14ac:dyDescent="0.2">
      <c r="T3487" s="212"/>
      <c r="U3487" s="213"/>
      <c r="V3487" s="213"/>
      <c r="W3487" s="213"/>
      <c r="X3487" s="214"/>
      <c r="Y3487" s="214"/>
      <c r="Z3487" s="214"/>
      <c r="AA3487" s="217"/>
      <c r="AB3487" s="217"/>
      <c r="AC3487" s="217"/>
      <c r="AD3487" s="213"/>
    </row>
    <row r="3488" spans="20:30" x14ac:dyDescent="0.2">
      <c r="T3488" s="212"/>
      <c r="U3488" s="213"/>
      <c r="V3488" s="213"/>
      <c r="W3488" s="213"/>
      <c r="X3488" s="214"/>
      <c r="Y3488" s="214"/>
      <c r="Z3488" s="214"/>
      <c r="AA3488" s="217"/>
      <c r="AB3488" s="217"/>
      <c r="AC3488" s="217"/>
      <c r="AD3488" s="213"/>
    </row>
    <row r="3489" spans="20:30" x14ac:dyDescent="0.2">
      <c r="T3489" s="212"/>
      <c r="U3489" s="213"/>
      <c r="V3489" s="213"/>
      <c r="W3489" s="213"/>
      <c r="X3489" s="214"/>
      <c r="Y3489" s="214"/>
      <c r="Z3489" s="214"/>
      <c r="AA3489" s="217"/>
      <c r="AB3489" s="217"/>
      <c r="AC3489" s="217"/>
      <c r="AD3489" s="213"/>
    </row>
    <row r="3490" spans="20:30" x14ac:dyDescent="0.2">
      <c r="T3490" s="212"/>
      <c r="U3490" s="213"/>
      <c r="V3490" s="213"/>
      <c r="W3490" s="213"/>
      <c r="X3490" s="214"/>
      <c r="Y3490" s="214"/>
      <c r="Z3490" s="214"/>
      <c r="AA3490" s="217"/>
      <c r="AB3490" s="217"/>
      <c r="AC3490" s="217"/>
      <c r="AD3490" s="213"/>
    </row>
    <row r="3491" spans="20:30" x14ac:dyDescent="0.2">
      <c r="T3491" s="212"/>
      <c r="U3491" s="213"/>
      <c r="V3491" s="213"/>
      <c r="W3491" s="213"/>
      <c r="X3491" s="214"/>
      <c r="Y3491" s="214"/>
      <c r="Z3491" s="214"/>
      <c r="AA3491" s="217"/>
      <c r="AB3491" s="217"/>
      <c r="AC3491" s="217"/>
      <c r="AD3491" s="213"/>
    </row>
    <row r="3492" spans="20:30" x14ac:dyDescent="0.2">
      <c r="T3492" s="212"/>
      <c r="U3492" s="213"/>
      <c r="V3492" s="213"/>
      <c r="W3492" s="213"/>
      <c r="X3492" s="214"/>
      <c r="Y3492" s="214"/>
      <c r="Z3492" s="214"/>
      <c r="AA3492" s="217"/>
      <c r="AB3492" s="217"/>
      <c r="AC3492" s="217"/>
      <c r="AD3492" s="213"/>
    </row>
    <row r="3493" spans="20:30" x14ac:dyDescent="0.2">
      <c r="T3493" s="212"/>
      <c r="U3493" s="213"/>
      <c r="V3493" s="213"/>
      <c r="W3493" s="213"/>
      <c r="X3493" s="214"/>
      <c r="Y3493" s="214"/>
      <c r="Z3493" s="214"/>
      <c r="AA3493" s="217"/>
      <c r="AB3493" s="217"/>
      <c r="AC3493" s="217"/>
      <c r="AD3493" s="213"/>
    </row>
    <row r="3494" spans="20:30" x14ac:dyDescent="0.2">
      <c r="T3494" s="212"/>
      <c r="U3494" s="213"/>
      <c r="V3494" s="213"/>
      <c r="W3494" s="213"/>
      <c r="X3494" s="214"/>
      <c r="Y3494" s="214"/>
      <c r="Z3494" s="214"/>
      <c r="AA3494" s="217"/>
      <c r="AB3494" s="217"/>
      <c r="AC3494" s="217"/>
      <c r="AD3494" s="213"/>
    </row>
    <row r="3495" spans="20:30" x14ac:dyDescent="0.2">
      <c r="T3495" s="212"/>
      <c r="U3495" s="213"/>
      <c r="V3495" s="213"/>
      <c r="W3495" s="213"/>
      <c r="X3495" s="214"/>
      <c r="Y3495" s="214"/>
      <c r="Z3495" s="214"/>
      <c r="AA3495" s="217"/>
      <c r="AB3495" s="217"/>
      <c r="AC3495" s="217"/>
      <c r="AD3495" s="213"/>
    </row>
    <row r="3496" spans="20:30" x14ac:dyDescent="0.2">
      <c r="T3496" s="212"/>
      <c r="U3496" s="213"/>
      <c r="V3496" s="213"/>
      <c r="W3496" s="213"/>
      <c r="X3496" s="214"/>
      <c r="Y3496" s="214"/>
      <c r="Z3496" s="214"/>
      <c r="AA3496" s="217"/>
      <c r="AB3496" s="217"/>
      <c r="AC3496" s="217"/>
      <c r="AD3496" s="213"/>
    </row>
    <row r="3497" spans="20:30" x14ac:dyDescent="0.2">
      <c r="T3497" s="212"/>
      <c r="U3497" s="213"/>
      <c r="V3497" s="213"/>
      <c r="W3497" s="213"/>
      <c r="X3497" s="214"/>
      <c r="Y3497" s="214"/>
      <c r="Z3497" s="214"/>
      <c r="AA3497" s="217"/>
      <c r="AB3497" s="217"/>
      <c r="AC3497" s="217"/>
      <c r="AD3497" s="213"/>
    </row>
    <row r="3498" spans="20:30" x14ac:dyDescent="0.2">
      <c r="T3498" s="212"/>
      <c r="U3498" s="213"/>
      <c r="V3498" s="213"/>
      <c r="W3498" s="213"/>
      <c r="X3498" s="214"/>
      <c r="Y3498" s="214"/>
      <c r="Z3498" s="214"/>
      <c r="AA3498" s="217"/>
      <c r="AB3498" s="217"/>
      <c r="AC3498" s="217"/>
      <c r="AD3498" s="213"/>
    </row>
    <row r="3499" spans="20:30" x14ac:dyDescent="0.2">
      <c r="T3499" s="212"/>
      <c r="U3499" s="213"/>
      <c r="V3499" s="213"/>
      <c r="W3499" s="213"/>
      <c r="X3499" s="214"/>
      <c r="Y3499" s="214"/>
      <c r="Z3499" s="214"/>
      <c r="AA3499" s="217"/>
      <c r="AB3499" s="217"/>
      <c r="AC3499" s="217"/>
      <c r="AD3499" s="213"/>
    </row>
    <row r="3500" spans="20:30" x14ac:dyDescent="0.2">
      <c r="T3500" s="212"/>
      <c r="U3500" s="213"/>
      <c r="V3500" s="213"/>
      <c r="W3500" s="213"/>
      <c r="X3500" s="214"/>
      <c r="Y3500" s="214"/>
      <c r="Z3500" s="214"/>
      <c r="AA3500" s="217"/>
      <c r="AB3500" s="217"/>
      <c r="AC3500" s="217"/>
      <c r="AD3500" s="213"/>
    </row>
    <row r="3501" spans="20:30" x14ac:dyDescent="0.2">
      <c r="T3501" s="212"/>
      <c r="U3501" s="213"/>
      <c r="V3501" s="213"/>
      <c r="W3501" s="213"/>
      <c r="X3501" s="214"/>
      <c r="Y3501" s="214"/>
      <c r="Z3501" s="214"/>
      <c r="AA3501" s="217"/>
      <c r="AB3501" s="217"/>
      <c r="AC3501" s="217"/>
      <c r="AD3501" s="213"/>
    </row>
    <row r="3502" spans="20:30" x14ac:dyDescent="0.2">
      <c r="T3502" s="212"/>
      <c r="U3502" s="213"/>
      <c r="V3502" s="213"/>
      <c r="W3502" s="213"/>
      <c r="X3502" s="214"/>
      <c r="Y3502" s="214"/>
      <c r="Z3502" s="214"/>
      <c r="AA3502" s="217"/>
      <c r="AB3502" s="217"/>
      <c r="AC3502" s="217"/>
      <c r="AD3502" s="213"/>
    </row>
    <row r="3503" spans="20:30" x14ac:dyDescent="0.2">
      <c r="T3503" s="212"/>
      <c r="U3503" s="213"/>
      <c r="V3503" s="213"/>
      <c r="W3503" s="213"/>
      <c r="X3503" s="214"/>
      <c r="Y3503" s="214"/>
      <c r="Z3503" s="214"/>
      <c r="AA3503" s="217"/>
      <c r="AB3503" s="217"/>
      <c r="AC3503" s="217"/>
      <c r="AD3503" s="213"/>
    </row>
    <row r="3504" spans="20:30" x14ac:dyDescent="0.2">
      <c r="T3504" s="212"/>
      <c r="U3504" s="213"/>
      <c r="V3504" s="213"/>
      <c r="W3504" s="213"/>
      <c r="X3504" s="214"/>
      <c r="Y3504" s="214"/>
      <c r="Z3504" s="214"/>
      <c r="AA3504" s="217"/>
      <c r="AB3504" s="217"/>
      <c r="AC3504" s="217"/>
      <c r="AD3504" s="213"/>
    </row>
    <row r="3505" spans="20:30" x14ac:dyDescent="0.2">
      <c r="T3505" s="212"/>
      <c r="U3505" s="213"/>
      <c r="V3505" s="213"/>
      <c r="W3505" s="213"/>
      <c r="X3505" s="214"/>
      <c r="Y3505" s="214"/>
      <c r="Z3505" s="214"/>
      <c r="AA3505" s="217"/>
      <c r="AB3505" s="217"/>
      <c r="AC3505" s="217"/>
      <c r="AD3505" s="213"/>
    </row>
    <row r="3506" spans="20:30" x14ac:dyDescent="0.2">
      <c r="T3506" s="212"/>
      <c r="U3506" s="213"/>
      <c r="V3506" s="213"/>
      <c r="W3506" s="213"/>
      <c r="X3506" s="214"/>
      <c r="Y3506" s="214"/>
      <c r="Z3506" s="214"/>
      <c r="AA3506" s="217"/>
      <c r="AB3506" s="217"/>
      <c r="AC3506" s="217"/>
      <c r="AD3506" s="213"/>
    </row>
    <row r="3507" spans="20:30" x14ac:dyDescent="0.2">
      <c r="T3507" s="212"/>
      <c r="U3507" s="213"/>
      <c r="V3507" s="213"/>
      <c r="W3507" s="213"/>
      <c r="X3507" s="214"/>
      <c r="Y3507" s="214"/>
      <c r="Z3507" s="214"/>
      <c r="AA3507" s="217"/>
      <c r="AB3507" s="217"/>
      <c r="AC3507" s="217"/>
      <c r="AD3507" s="213"/>
    </row>
    <row r="3508" spans="20:30" x14ac:dyDescent="0.2">
      <c r="T3508" s="212"/>
      <c r="U3508" s="213"/>
      <c r="V3508" s="213"/>
      <c r="W3508" s="213"/>
      <c r="X3508" s="214"/>
      <c r="Y3508" s="214"/>
      <c r="Z3508" s="214"/>
      <c r="AA3508" s="217"/>
      <c r="AB3508" s="217"/>
      <c r="AC3508" s="217"/>
      <c r="AD3508" s="213"/>
    </row>
    <row r="3509" spans="20:30" x14ac:dyDescent="0.2">
      <c r="T3509" s="212"/>
      <c r="U3509" s="213"/>
      <c r="V3509" s="213"/>
      <c r="W3509" s="213"/>
      <c r="X3509" s="214"/>
      <c r="Y3509" s="214"/>
      <c r="Z3509" s="214"/>
      <c r="AA3509" s="217"/>
      <c r="AB3509" s="217"/>
      <c r="AC3509" s="217"/>
      <c r="AD3509" s="213"/>
    </row>
    <row r="3510" spans="20:30" x14ac:dyDescent="0.2">
      <c r="T3510" s="212"/>
      <c r="U3510" s="213"/>
      <c r="V3510" s="213"/>
      <c r="W3510" s="213"/>
      <c r="X3510" s="214"/>
      <c r="Y3510" s="214"/>
      <c r="Z3510" s="214"/>
      <c r="AA3510" s="217"/>
      <c r="AB3510" s="217"/>
      <c r="AC3510" s="217"/>
      <c r="AD3510" s="213"/>
    </row>
    <row r="3511" spans="20:30" x14ac:dyDescent="0.2">
      <c r="T3511" s="212"/>
      <c r="U3511" s="213"/>
      <c r="V3511" s="213"/>
      <c r="W3511" s="213"/>
      <c r="X3511" s="214"/>
      <c r="Y3511" s="214"/>
      <c r="Z3511" s="214"/>
      <c r="AA3511" s="217"/>
      <c r="AB3511" s="217"/>
      <c r="AC3511" s="217"/>
      <c r="AD3511" s="213"/>
    </row>
    <row r="3512" spans="20:30" x14ac:dyDescent="0.2">
      <c r="T3512" s="212"/>
      <c r="U3512" s="213"/>
      <c r="V3512" s="213"/>
      <c r="W3512" s="213"/>
      <c r="X3512" s="214"/>
      <c r="Y3512" s="214"/>
      <c r="Z3512" s="214"/>
      <c r="AA3512" s="217"/>
      <c r="AB3512" s="217"/>
      <c r="AC3512" s="217"/>
      <c r="AD3512" s="213"/>
    </row>
    <row r="3513" spans="20:30" x14ac:dyDescent="0.2">
      <c r="T3513" s="212"/>
      <c r="U3513" s="213"/>
      <c r="V3513" s="213"/>
      <c r="W3513" s="213"/>
      <c r="X3513" s="214"/>
      <c r="Y3513" s="214"/>
      <c r="Z3513" s="214"/>
      <c r="AA3513" s="217"/>
      <c r="AB3513" s="217"/>
      <c r="AC3513" s="217"/>
      <c r="AD3513" s="213"/>
    </row>
    <row r="3514" spans="20:30" x14ac:dyDescent="0.2">
      <c r="T3514" s="212"/>
      <c r="U3514" s="213"/>
      <c r="V3514" s="213"/>
      <c r="W3514" s="213"/>
      <c r="X3514" s="214"/>
      <c r="Y3514" s="214"/>
      <c r="Z3514" s="214"/>
      <c r="AA3514" s="217"/>
      <c r="AB3514" s="217"/>
      <c r="AC3514" s="217"/>
      <c r="AD3514" s="213"/>
    </row>
    <row r="3515" spans="20:30" x14ac:dyDescent="0.2">
      <c r="T3515" s="212"/>
      <c r="U3515" s="213"/>
      <c r="V3515" s="213"/>
      <c r="W3515" s="213"/>
      <c r="X3515" s="214"/>
      <c r="Y3515" s="214"/>
      <c r="Z3515" s="214"/>
      <c r="AA3515" s="217"/>
      <c r="AB3515" s="217"/>
      <c r="AC3515" s="217"/>
      <c r="AD3515" s="213"/>
    </row>
    <row r="3516" spans="20:30" x14ac:dyDescent="0.2">
      <c r="T3516" s="212"/>
      <c r="U3516" s="213"/>
      <c r="V3516" s="213"/>
      <c r="W3516" s="213"/>
      <c r="X3516" s="214"/>
      <c r="Y3516" s="214"/>
      <c r="Z3516" s="214"/>
      <c r="AA3516" s="217"/>
      <c r="AB3516" s="217"/>
      <c r="AC3516" s="217"/>
      <c r="AD3516" s="213"/>
    </row>
    <row r="3517" spans="20:30" x14ac:dyDescent="0.2">
      <c r="T3517" s="212"/>
      <c r="U3517" s="213"/>
      <c r="V3517" s="213"/>
      <c r="W3517" s="213"/>
      <c r="X3517" s="214"/>
      <c r="Y3517" s="214"/>
      <c r="Z3517" s="214"/>
      <c r="AA3517" s="217"/>
      <c r="AB3517" s="217"/>
      <c r="AC3517" s="217"/>
      <c r="AD3517" s="213"/>
    </row>
    <row r="3518" spans="20:30" x14ac:dyDescent="0.2">
      <c r="T3518" s="212"/>
      <c r="U3518" s="213"/>
      <c r="V3518" s="213"/>
      <c r="W3518" s="213"/>
      <c r="X3518" s="214"/>
      <c r="Y3518" s="214"/>
      <c r="Z3518" s="214"/>
      <c r="AA3518" s="217"/>
      <c r="AB3518" s="217"/>
      <c r="AC3518" s="217"/>
      <c r="AD3518" s="213"/>
    </row>
    <row r="3519" spans="20:30" x14ac:dyDescent="0.2">
      <c r="T3519" s="212"/>
      <c r="U3519" s="213"/>
      <c r="V3519" s="213"/>
      <c r="W3519" s="213"/>
      <c r="X3519" s="214"/>
      <c r="Y3519" s="214"/>
      <c r="Z3519" s="214"/>
      <c r="AA3519" s="217"/>
      <c r="AB3519" s="217"/>
      <c r="AC3519" s="217"/>
      <c r="AD3519" s="213"/>
    </row>
    <row r="3520" spans="20:30" x14ac:dyDescent="0.2">
      <c r="T3520" s="212"/>
      <c r="U3520" s="213"/>
      <c r="V3520" s="213"/>
      <c r="W3520" s="213"/>
      <c r="X3520" s="214"/>
      <c r="Y3520" s="214"/>
      <c r="Z3520" s="214"/>
      <c r="AA3520" s="217"/>
      <c r="AB3520" s="217"/>
      <c r="AC3520" s="217"/>
      <c r="AD3520" s="213"/>
    </row>
    <row r="3521" spans="20:30" x14ac:dyDescent="0.2">
      <c r="T3521" s="212"/>
      <c r="U3521" s="213"/>
      <c r="V3521" s="213"/>
      <c r="W3521" s="213"/>
      <c r="X3521" s="214"/>
      <c r="Y3521" s="214"/>
      <c r="Z3521" s="214"/>
      <c r="AA3521" s="217"/>
      <c r="AB3521" s="217"/>
      <c r="AC3521" s="217"/>
      <c r="AD3521" s="213"/>
    </row>
    <row r="3522" spans="20:30" x14ac:dyDescent="0.2">
      <c r="T3522" s="212"/>
      <c r="U3522" s="213"/>
      <c r="V3522" s="213"/>
      <c r="W3522" s="213"/>
      <c r="X3522" s="214"/>
      <c r="Y3522" s="214"/>
      <c r="Z3522" s="214"/>
      <c r="AA3522" s="217"/>
      <c r="AB3522" s="217"/>
      <c r="AC3522" s="217"/>
      <c r="AD3522" s="213"/>
    </row>
    <row r="3523" spans="20:30" x14ac:dyDescent="0.2">
      <c r="T3523" s="212"/>
      <c r="U3523" s="213"/>
      <c r="V3523" s="213"/>
      <c r="W3523" s="213"/>
      <c r="X3523" s="214"/>
      <c r="Y3523" s="214"/>
      <c r="Z3523" s="214"/>
      <c r="AA3523" s="217"/>
      <c r="AB3523" s="217"/>
      <c r="AC3523" s="217"/>
      <c r="AD3523" s="213"/>
    </row>
    <row r="3524" spans="20:30" x14ac:dyDescent="0.2">
      <c r="T3524" s="212"/>
      <c r="U3524" s="213"/>
      <c r="V3524" s="213"/>
      <c r="W3524" s="213"/>
      <c r="X3524" s="214"/>
      <c r="Y3524" s="214"/>
      <c r="Z3524" s="214"/>
      <c r="AA3524" s="217"/>
      <c r="AB3524" s="217"/>
      <c r="AC3524" s="217"/>
      <c r="AD3524" s="213"/>
    </row>
    <row r="3525" spans="20:30" x14ac:dyDescent="0.2">
      <c r="T3525" s="212"/>
      <c r="U3525" s="213"/>
      <c r="V3525" s="213"/>
      <c r="W3525" s="213"/>
      <c r="X3525" s="214"/>
      <c r="Y3525" s="214"/>
      <c r="Z3525" s="214"/>
      <c r="AA3525" s="217"/>
      <c r="AB3525" s="217"/>
      <c r="AC3525" s="217"/>
      <c r="AD3525" s="213"/>
    </row>
    <row r="3526" spans="20:30" x14ac:dyDescent="0.2">
      <c r="T3526" s="212"/>
      <c r="U3526" s="213"/>
      <c r="V3526" s="213"/>
      <c r="W3526" s="213"/>
      <c r="X3526" s="214"/>
      <c r="Y3526" s="214"/>
      <c r="Z3526" s="214"/>
      <c r="AA3526" s="217"/>
      <c r="AB3526" s="217"/>
      <c r="AC3526" s="217"/>
      <c r="AD3526" s="213"/>
    </row>
    <row r="3527" spans="20:30" x14ac:dyDescent="0.2">
      <c r="T3527" s="212"/>
      <c r="U3527" s="213"/>
      <c r="V3527" s="213"/>
      <c r="W3527" s="213"/>
      <c r="X3527" s="214"/>
      <c r="Y3527" s="214"/>
      <c r="Z3527" s="214"/>
      <c r="AA3527" s="217"/>
      <c r="AB3527" s="217"/>
      <c r="AC3527" s="217"/>
      <c r="AD3527" s="213"/>
    </row>
    <row r="3528" spans="20:30" x14ac:dyDescent="0.2">
      <c r="T3528" s="212"/>
      <c r="U3528" s="213"/>
      <c r="V3528" s="213"/>
      <c r="W3528" s="213"/>
      <c r="X3528" s="214"/>
      <c r="Y3528" s="214"/>
      <c r="Z3528" s="214"/>
      <c r="AA3528" s="217"/>
      <c r="AB3528" s="217"/>
      <c r="AC3528" s="217"/>
      <c r="AD3528" s="213"/>
    </row>
    <row r="3529" spans="20:30" x14ac:dyDescent="0.2">
      <c r="T3529" s="212"/>
      <c r="U3529" s="213"/>
      <c r="V3529" s="213"/>
      <c r="W3529" s="213"/>
      <c r="X3529" s="214"/>
      <c r="Y3529" s="214"/>
      <c r="Z3529" s="214"/>
      <c r="AA3529" s="217"/>
      <c r="AB3529" s="217"/>
      <c r="AC3529" s="217"/>
      <c r="AD3529" s="213"/>
    </row>
    <row r="3530" spans="20:30" x14ac:dyDescent="0.2">
      <c r="T3530" s="212"/>
      <c r="U3530" s="213"/>
      <c r="V3530" s="213"/>
      <c r="W3530" s="213"/>
      <c r="X3530" s="214"/>
      <c r="Y3530" s="214"/>
      <c r="Z3530" s="214"/>
      <c r="AA3530" s="217"/>
      <c r="AB3530" s="217"/>
      <c r="AC3530" s="217"/>
      <c r="AD3530" s="213"/>
    </row>
    <row r="3531" spans="20:30" x14ac:dyDescent="0.2">
      <c r="T3531" s="212"/>
      <c r="U3531" s="213"/>
      <c r="V3531" s="213"/>
      <c r="W3531" s="213"/>
      <c r="X3531" s="214"/>
      <c r="Y3531" s="214"/>
      <c r="Z3531" s="214"/>
      <c r="AA3531" s="217"/>
      <c r="AB3531" s="217"/>
      <c r="AC3531" s="217"/>
      <c r="AD3531" s="213"/>
    </row>
    <row r="3532" spans="20:30" x14ac:dyDescent="0.2">
      <c r="T3532" s="212"/>
      <c r="U3532" s="213"/>
      <c r="V3532" s="213"/>
      <c r="W3532" s="213"/>
      <c r="X3532" s="214"/>
      <c r="Y3532" s="214"/>
      <c r="Z3532" s="214"/>
      <c r="AA3532" s="217"/>
      <c r="AB3532" s="217"/>
      <c r="AC3532" s="217"/>
      <c r="AD3532" s="213"/>
    </row>
    <row r="3533" spans="20:30" x14ac:dyDescent="0.2">
      <c r="T3533" s="212"/>
      <c r="U3533" s="213"/>
      <c r="V3533" s="213"/>
      <c r="W3533" s="213"/>
      <c r="X3533" s="214"/>
      <c r="Y3533" s="214"/>
      <c r="Z3533" s="214"/>
      <c r="AA3533" s="217"/>
      <c r="AB3533" s="217"/>
      <c r="AC3533" s="217"/>
      <c r="AD3533" s="213"/>
    </row>
    <row r="3534" spans="20:30" x14ac:dyDescent="0.2">
      <c r="T3534" s="212"/>
      <c r="U3534" s="213"/>
      <c r="V3534" s="213"/>
      <c r="W3534" s="213"/>
      <c r="X3534" s="214"/>
      <c r="Y3534" s="214"/>
      <c r="Z3534" s="214"/>
      <c r="AA3534" s="217"/>
      <c r="AB3534" s="217"/>
      <c r="AC3534" s="217"/>
      <c r="AD3534" s="213"/>
    </row>
    <row r="3535" spans="20:30" x14ac:dyDescent="0.2">
      <c r="T3535" s="212"/>
      <c r="U3535" s="213"/>
      <c r="V3535" s="213"/>
      <c r="W3535" s="213"/>
      <c r="X3535" s="214"/>
      <c r="Y3535" s="214"/>
      <c r="Z3535" s="214"/>
      <c r="AA3535" s="217"/>
      <c r="AB3535" s="217"/>
      <c r="AC3535" s="217"/>
      <c r="AD3535" s="213"/>
    </row>
    <row r="3536" spans="20:30" x14ac:dyDescent="0.2">
      <c r="T3536" s="212"/>
      <c r="U3536" s="213"/>
      <c r="V3536" s="213"/>
      <c r="W3536" s="213"/>
      <c r="X3536" s="214"/>
      <c r="Y3536" s="214"/>
      <c r="Z3536" s="214"/>
      <c r="AA3536" s="217"/>
      <c r="AB3536" s="217"/>
      <c r="AC3536" s="217"/>
      <c r="AD3536" s="213"/>
    </row>
    <row r="3537" spans="20:30" x14ac:dyDescent="0.2">
      <c r="T3537" s="212"/>
      <c r="U3537" s="213"/>
      <c r="V3537" s="213"/>
      <c r="W3537" s="213"/>
      <c r="X3537" s="214"/>
      <c r="Y3537" s="214"/>
      <c r="Z3537" s="214"/>
      <c r="AA3537" s="217"/>
      <c r="AB3537" s="217"/>
      <c r="AC3537" s="217"/>
      <c r="AD3537" s="213"/>
    </row>
    <row r="3538" spans="20:30" x14ac:dyDescent="0.2">
      <c r="T3538" s="212"/>
      <c r="U3538" s="213"/>
      <c r="V3538" s="213"/>
      <c r="W3538" s="213"/>
      <c r="X3538" s="214"/>
      <c r="Y3538" s="214"/>
      <c r="Z3538" s="214"/>
      <c r="AA3538" s="217"/>
      <c r="AB3538" s="217"/>
      <c r="AC3538" s="217"/>
      <c r="AD3538" s="213"/>
    </row>
    <row r="3539" spans="20:30" x14ac:dyDescent="0.2">
      <c r="T3539" s="212"/>
      <c r="U3539" s="213"/>
      <c r="V3539" s="213"/>
      <c r="W3539" s="213"/>
      <c r="X3539" s="214"/>
      <c r="Y3539" s="214"/>
      <c r="Z3539" s="214"/>
      <c r="AA3539" s="217"/>
      <c r="AB3539" s="217"/>
      <c r="AC3539" s="217"/>
      <c r="AD3539" s="213"/>
    </row>
    <row r="3540" spans="20:30" x14ac:dyDescent="0.2">
      <c r="T3540" s="212"/>
      <c r="U3540" s="213"/>
      <c r="V3540" s="213"/>
      <c r="W3540" s="213"/>
      <c r="X3540" s="214"/>
      <c r="Y3540" s="214"/>
      <c r="Z3540" s="214"/>
      <c r="AA3540" s="217"/>
      <c r="AB3540" s="217"/>
      <c r="AC3540" s="217"/>
      <c r="AD3540" s="213"/>
    </row>
    <row r="3541" spans="20:30" x14ac:dyDescent="0.2">
      <c r="T3541" s="212"/>
      <c r="U3541" s="213"/>
      <c r="V3541" s="213"/>
      <c r="W3541" s="213"/>
      <c r="X3541" s="214"/>
      <c r="Y3541" s="214"/>
      <c r="Z3541" s="214"/>
      <c r="AA3541" s="217"/>
      <c r="AB3541" s="217"/>
      <c r="AC3541" s="217"/>
      <c r="AD3541" s="213"/>
    </row>
    <row r="3542" spans="20:30" x14ac:dyDescent="0.2">
      <c r="T3542" s="212"/>
      <c r="U3542" s="213"/>
      <c r="V3542" s="213"/>
      <c r="W3542" s="213"/>
      <c r="X3542" s="214"/>
      <c r="Y3542" s="214"/>
      <c r="Z3542" s="214"/>
      <c r="AA3542" s="217"/>
      <c r="AB3542" s="217"/>
      <c r="AC3542" s="217"/>
      <c r="AD3542" s="213"/>
    </row>
    <row r="3543" spans="20:30" x14ac:dyDescent="0.2">
      <c r="T3543" s="212"/>
      <c r="U3543" s="213"/>
      <c r="V3543" s="213"/>
      <c r="W3543" s="213"/>
      <c r="X3543" s="214"/>
      <c r="Y3543" s="214"/>
      <c r="Z3543" s="214"/>
      <c r="AA3543" s="217"/>
      <c r="AB3543" s="217"/>
      <c r="AC3543" s="217"/>
      <c r="AD3543" s="213"/>
    </row>
    <row r="3544" spans="20:30" x14ac:dyDescent="0.2">
      <c r="T3544" s="212"/>
      <c r="U3544" s="213"/>
      <c r="V3544" s="213"/>
      <c r="W3544" s="213"/>
      <c r="X3544" s="214"/>
      <c r="Y3544" s="214"/>
      <c r="Z3544" s="214"/>
      <c r="AA3544" s="217"/>
      <c r="AB3544" s="217"/>
      <c r="AC3544" s="217"/>
      <c r="AD3544" s="213"/>
    </row>
    <row r="3545" spans="20:30" x14ac:dyDescent="0.2">
      <c r="T3545" s="212"/>
      <c r="U3545" s="213"/>
      <c r="V3545" s="213"/>
      <c r="W3545" s="213"/>
      <c r="X3545" s="214"/>
      <c r="Y3545" s="214"/>
      <c r="Z3545" s="214"/>
      <c r="AA3545" s="217"/>
      <c r="AB3545" s="217"/>
      <c r="AC3545" s="217"/>
      <c r="AD3545" s="213"/>
    </row>
    <row r="3546" spans="20:30" x14ac:dyDescent="0.2">
      <c r="T3546" s="212"/>
      <c r="U3546" s="213"/>
      <c r="V3546" s="213"/>
      <c r="W3546" s="213"/>
      <c r="X3546" s="214"/>
      <c r="Y3546" s="214"/>
      <c r="Z3546" s="214"/>
      <c r="AA3546" s="217"/>
      <c r="AB3546" s="217"/>
      <c r="AC3546" s="217"/>
      <c r="AD3546" s="213"/>
    </row>
    <row r="3547" spans="20:30" x14ac:dyDescent="0.2">
      <c r="T3547" s="212"/>
      <c r="U3547" s="213"/>
      <c r="V3547" s="213"/>
      <c r="W3547" s="213"/>
      <c r="X3547" s="214"/>
      <c r="Y3547" s="214"/>
      <c r="Z3547" s="214"/>
      <c r="AA3547" s="217"/>
      <c r="AB3547" s="217"/>
      <c r="AC3547" s="217"/>
      <c r="AD3547" s="213"/>
    </row>
    <row r="3548" spans="20:30" x14ac:dyDescent="0.2">
      <c r="T3548" s="212"/>
      <c r="U3548" s="213"/>
      <c r="V3548" s="213"/>
      <c r="W3548" s="213"/>
      <c r="X3548" s="214"/>
      <c r="Y3548" s="214"/>
      <c r="Z3548" s="214"/>
      <c r="AA3548" s="217"/>
      <c r="AB3548" s="217"/>
      <c r="AC3548" s="217"/>
      <c r="AD3548" s="213"/>
    </row>
    <row r="3549" spans="20:30" x14ac:dyDescent="0.2">
      <c r="T3549" s="212"/>
      <c r="U3549" s="213"/>
      <c r="V3549" s="213"/>
      <c r="W3549" s="213"/>
      <c r="X3549" s="214"/>
      <c r="Y3549" s="214"/>
      <c r="Z3549" s="214"/>
      <c r="AA3549" s="217"/>
      <c r="AB3549" s="217"/>
      <c r="AC3549" s="217"/>
      <c r="AD3549" s="213"/>
    </row>
    <row r="3550" spans="20:30" x14ac:dyDescent="0.2">
      <c r="T3550" s="212"/>
      <c r="U3550" s="213"/>
      <c r="V3550" s="213"/>
      <c r="W3550" s="213"/>
      <c r="X3550" s="214"/>
      <c r="Y3550" s="214"/>
      <c r="Z3550" s="214"/>
      <c r="AA3550" s="217"/>
      <c r="AB3550" s="217"/>
      <c r="AC3550" s="217"/>
      <c r="AD3550" s="213"/>
    </row>
    <row r="3551" spans="20:30" x14ac:dyDescent="0.2">
      <c r="T3551" s="212"/>
      <c r="U3551" s="213"/>
      <c r="V3551" s="213"/>
      <c r="W3551" s="213"/>
      <c r="X3551" s="214"/>
      <c r="Y3551" s="214"/>
      <c r="Z3551" s="214"/>
      <c r="AA3551" s="217"/>
      <c r="AB3551" s="217"/>
      <c r="AC3551" s="217"/>
      <c r="AD3551" s="213"/>
    </row>
    <row r="3552" spans="20:30" x14ac:dyDescent="0.2">
      <c r="T3552" s="212"/>
      <c r="U3552" s="213"/>
      <c r="V3552" s="213"/>
      <c r="W3552" s="213"/>
      <c r="X3552" s="214"/>
      <c r="Y3552" s="214"/>
      <c r="Z3552" s="214"/>
      <c r="AA3552" s="217"/>
      <c r="AB3552" s="217"/>
      <c r="AC3552" s="217"/>
      <c r="AD3552" s="213"/>
    </row>
    <row r="3553" spans="20:30" x14ac:dyDescent="0.2">
      <c r="T3553" s="212"/>
      <c r="U3553" s="213"/>
      <c r="V3553" s="213"/>
      <c r="W3553" s="213"/>
      <c r="X3553" s="214"/>
      <c r="Y3553" s="214"/>
      <c r="Z3553" s="214"/>
      <c r="AA3553" s="217"/>
      <c r="AB3553" s="217"/>
      <c r="AC3553" s="217"/>
      <c r="AD3553" s="213"/>
    </row>
    <row r="3554" spans="20:30" x14ac:dyDescent="0.2">
      <c r="T3554" s="212"/>
      <c r="U3554" s="213"/>
      <c r="V3554" s="213"/>
      <c r="W3554" s="213"/>
      <c r="X3554" s="214"/>
      <c r="Y3554" s="214"/>
      <c r="Z3554" s="214"/>
      <c r="AA3554" s="217"/>
      <c r="AB3554" s="217"/>
      <c r="AC3554" s="217"/>
      <c r="AD3554" s="213"/>
    </row>
    <row r="3555" spans="20:30" x14ac:dyDescent="0.2">
      <c r="T3555" s="212"/>
      <c r="U3555" s="213"/>
      <c r="V3555" s="213"/>
      <c r="W3555" s="213"/>
      <c r="X3555" s="214"/>
      <c r="Y3555" s="214"/>
      <c r="Z3555" s="214"/>
      <c r="AA3555" s="217"/>
      <c r="AB3555" s="217"/>
      <c r="AC3555" s="217"/>
      <c r="AD3555" s="213"/>
    </row>
    <row r="3556" spans="20:30" x14ac:dyDescent="0.2">
      <c r="T3556" s="212"/>
      <c r="U3556" s="213"/>
      <c r="V3556" s="213"/>
      <c r="W3556" s="213"/>
      <c r="X3556" s="214"/>
      <c r="Y3556" s="214"/>
      <c r="Z3556" s="214"/>
      <c r="AA3556" s="217"/>
      <c r="AB3556" s="217"/>
      <c r="AC3556" s="217"/>
      <c r="AD3556" s="213"/>
    </row>
    <row r="3557" spans="20:30" x14ac:dyDescent="0.2">
      <c r="T3557" s="212"/>
      <c r="U3557" s="213"/>
      <c r="V3557" s="213"/>
      <c r="W3557" s="213"/>
      <c r="X3557" s="214"/>
      <c r="Y3557" s="214"/>
      <c r="Z3557" s="214"/>
      <c r="AA3557" s="217"/>
      <c r="AB3557" s="217"/>
      <c r="AC3557" s="217"/>
      <c r="AD3557" s="213"/>
    </row>
    <row r="3558" spans="20:30" x14ac:dyDescent="0.2">
      <c r="T3558" s="212"/>
      <c r="U3558" s="213"/>
      <c r="V3558" s="213"/>
      <c r="W3558" s="213"/>
      <c r="X3558" s="214"/>
      <c r="Y3558" s="214"/>
      <c r="Z3558" s="214"/>
      <c r="AA3558" s="217"/>
      <c r="AB3558" s="217"/>
      <c r="AC3558" s="217"/>
      <c r="AD3558" s="213"/>
    </row>
    <row r="3559" spans="20:30" x14ac:dyDescent="0.2">
      <c r="T3559" s="212"/>
      <c r="U3559" s="213"/>
      <c r="V3559" s="213"/>
      <c r="W3559" s="213"/>
      <c r="X3559" s="214"/>
      <c r="Y3559" s="214"/>
      <c r="Z3559" s="214"/>
      <c r="AA3559" s="217"/>
      <c r="AB3559" s="217"/>
      <c r="AC3559" s="217"/>
      <c r="AD3559" s="213"/>
    </row>
    <row r="3560" spans="20:30" x14ac:dyDescent="0.2">
      <c r="T3560" s="212"/>
      <c r="U3560" s="213"/>
      <c r="V3560" s="213"/>
      <c r="W3560" s="213"/>
      <c r="X3560" s="214"/>
      <c r="Y3560" s="214"/>
      <c r="Z3560" s="214"/>
      <c r="AA3560" s="217"/>
      <c r="AB3560" s="217"/>
      <c r="AC3560" s="217"/>
      <c r="AD3560" s="213"/>
    </row>
    <row r="3561" spans="20:30" x14ac:dyDescent="0.2">
      <c r="T3561" s="212"/>
      <c r="U3561" s="213"/>
      <c r="V3561" s="213"/>
      <c r="W3561" s="213"/>
      <c r="X3561" s="214"/>
      <c r="Y3561" s="214"/>
      <c r="Z3561" s="214"/>
      <c r="AA3561" s="217"/>
      <c r="AB3561" s="217"/>
      <c r="AC3561" s="217"/>
      <c r="AD3561" s="213"/>
    </row>
    <row r="3562" spans="20:30" x14ac:dyDescent="0.2">
      <c r="T3562" s="212"/>
      <c r="U3562" s="213"/>
      <c r="V3562" s="213"/>
      <c r="W3562" s="213"/>
      <c r="X3562" s="214"/>
      <c r="Y3562" s="214"/>
      <c r="Z3562" s="214"/>
      <c r="AA3562" s="217"/>
      <c r="AB3562" s="217"/>
      <c r="AC3562" s="217"/>
      <c r="AD3562" s="213"/>
    </row>
    <row r="3563" spans="20:30" x14ac:dyDescent="0.2">
      <c r="T3563" s="212"/>
      <c r="U3563" s="213"/>
      <c r="V3563" s="213"/>
      <c r="W3563" s="213"/>
      <c r="X3563" s="214"/>
      <c r="Y3563" s="214"/>
      <c r="Z3563" s="214"/>
      <c r="AA3563" s="217"/>
      <c r="AB3563" s="217"/>
      <c r="AC3563" s="217"/>
      <c r="AD3563" s="213"/>
    </row>
    <row r="3564" spans="20:30" x14ac:dyDescent="0.2">
      <c r="T3564" s="212"/>
      <c r="U3564" s="213"/>
      <c r="V3564" s="213"/>
      <c r="W3564" s="213"/>
      <c r="X3564" s="214"/>
      <c r="Y3564" s="214"/>
      <c r="Z3564" s="214"/>
      <c r="AA3564" s="217"/>
      <c r="AB3564" s="217"/>
      <c r="AC3564" s="217"/>
      <c r="AD3564" s="213"/>
    </row>
    <row r="3565" spans="20:30" x14ac:dyDescent="0.2">
      <c r="T3565" s="212"/>
      <c r="U3565" s="213"/>
      <c r="V3565" s="213"/>
      <c r="W3565" s="213"/>
      <c r="X3565" s="214"/>
      <c r="Y3565" s="214"/>
      <c r="Z3565" s="214"/>
      <c r="AA3565" s="217"/>
      <c r="AB3565" s="217"/>
      <c r="AC3565" s="217"/>
      <c r="AD3565" s="213"/>
    </row>
    <row r="3566" spans="20:30" x14ac:dyDescent="0.2">
      <c r="T3566" s="212"/>
      <c r="U3566" s="213"/>
      <c r="V3566" s="213"/>
      <c r="W3566" s="213"/>
      <c r="X3566" s="214"/>
      <c r="Y3566" s="214"/>
      <c r="Z3566" s="214"/>
      <c r="AA3566" s="217"/>
      <c r="AB3566" s="217"/>
      <c r="AC3566" s="217"/>
      <c r="AD3566" s="213"/>
    </row>
    <row r="3567" spans="20:30" x14ac:dyDescent="0.2">
      <c r="T3567" s="212"/>
      <c r="U3567" s="213"/>
      <c r="V3567" s="213"/>
      <c r="W3567" s="213"/>
      <c r="X3567" s="214"/>
      <c r="Y3567" s="214"/>
      <c r="Z3567" s="214"/>
      <c r="AA3567" s="217"/>
      <c r="AB3567" s="217"/>
      <c r="AC3567" s="217"/>
      <c r="AD3567" s="213"/>
    </row>
    <row r="3568" spans="20:30" x14ac:dyDescent="0.2">
      <c r="T3568" s="212"/>
      <c r="U3568" s="213"/>
      <c r="V3568" s="213"/>
      <c r="W3568" s="213"/>
      <c r="X3568" s="214"/>
      <c r="Y3568" s="214"/>
      <c r="Z3568" s="214"/>
      <c r="AA3568" s="217"/>
      <c r="AB3568" s="217"/>
      <c r="AC3568" s="217"/>
      <c r="AD3568" s="213"/>
    </row>
    <row r="3569" spans="20:30" x14ac:dyDescent="0.2">
      <c r="T3569" s="212"/>
      <c r="U3569" s="213"/>
      <c r="V3569" s="213"/>
      <c r="W3569" s="213"/>
      <c r="X3569" s="214"/>
      <c r="Y3569" s="214"/>
      <c r="Z3569" s="214"/>
      <c r="AA3569" s="217"/>
      <c r="AB3569" s="217"/>
      <c r="AC3569" s="217"/>
      <c r="AD3569" s="213"/>
    </row>
    <row r="3570" spans="20:30" x14ac:dyDescent="0.2">
      <c r="T3570" s="212"/>
      <c r="U3570" s="213"/>
      <c r="V3570" s="213"/>
      <c r="W3570" s="213"/>
      <c r="X3570" s="214"/>
      <c r="Y3570" s="214"/>
      <c r="Z3570" s="214"/>
      <c r="AA3570" s="217"/>
      <c r="AB3570" s="217"/>
      <c r="AC3570" s="217"/>
      <c r="AD3570" s="213"/>
    </row>
    <row r="3571" spans="20:30" x14ac:dyDescent="0.2">
      <c r="T3571" s="212"/>
      <c r="U3571" s="213"/>
      <c r="V3571" s="213"/>
      <c r="W3571" s="213"/>
      <c r="X3571" s="214"/>
      <c r="Y3571" s="214"/>
      <c r="Z3571" s="214"/>
      <c r="AA3571" s="217"/>
      <c r="AB3571" s="217"/>
      <c r="AC3571" s="217"/>
      <c r="AD3571" s="213"/>
    </row>
    <row r="3572" spans="20:30" x14ac:dyDescent="0.2">
      <c r="T3572" s="212"/>
      <c r="U3572" s="213"/>
      <c r="V3572" s="213"/>
      <c r="W3572" s="213"/>
      <c r="X3572" s="214"/>
      <c r="Y3572" s="214"/>
      <c r="Z3572" s="214"/>
      <c r="AA3572" s="217"/>
      <c r="AB3572" s="217"/>
      <c r="AC3572" s="217"/>
      <c r="AD3572" s="213"/>
    </row>
    <row r="3573" spans="20:30" x14ac:dyDescent="0.2">
      <c r="T3573" s="212"/>
      <c r="U3573" s="213"/>
      <c r="V3573" s="213"/>
      <c r="W3573" s="213"/>
      <c r="X3573" s="214"/>
      <c r="Y3573" s="214"/>
      <c r="Z3573" s="214"/>
      <c r="AA3573" s="217"/>
      <c r="AB3573" s="217"/>
      <c r="AC3573" s="217"/>
      <c r="AD3573" s="213"/>
    </row>
    <row r="3574" spans="20:30" x14ac:dyDescent="0.2">
      <c r="T3574" s="212"/>
      <c r="U3574" s="213"/>
      <c r="V3574" s="213"/>
      <c r="W3574" s="213"/>
      <c r="X3574" s="214"/>
      <c r="Y3574" s="214"/>
      <c r="Z3574" s="214"/>
      <c r="AA3574" s="217"/>
      <c r="AB3574" s="217"/>
      <c r="AC3574" s="217"/>
      <c r="AD3574" s="213"/>
    </row>
    <row r="3575" spans="20:30" x14ac:dyDescent="0.2">
      <c r="T3575" s="212"/>
      <c r="U3575" s="213"/>
      <c r="V3575" s="213"/>
      <c r="W3575" s="213"/>
      <c r="X3575" s="214"/>
      <c r="Y3575" s="214"/>
      <c r="Z3575" s="214"/>
      <c r="AA3575" s="217"/>
      <c r="AB3575" s="217"/>
      <c r="AC3575" s="217"/>
      <c r="AD3575" s="213"/>
    </row>
    <row r="3576" spans="20:30" x14ac:dyDescent="0.2">
      <c r="T3576" s="212"/>
      <c r="U3576" s="213"/>
      <c r="V3576" s="213"/>
      <c r="W3576" s="213"/>
      <c r="X3576" s="214"/>
      <c r="Y3576" s="214"/>
      <c r="Z3576" s="214"/>
      <c r="AA3576" s="217"/>
      <c r="AB3576" s="217"/>
      <c r="AC3576" s="217"/>
      <c r="AD3576" s="213"/>
    </row>
    <row r="3577" spans="20:30" x14ac:dyDescent="0.2">
      <c r="T3577" s="212"/>
      <c r="U3577" s="213"/>
      <c r="V3577" s="213"/>
      <c r="W3577" s="213"/>
      <c r="X3577" s="214"/>
      <c r="Y3577" s="214"/>
      <c r="Z3577" s="214"/>
      <c r="AA3577" s="217"/>
      <c r="AB3577" s="217"/>
      <c r="AC3577" s="217"/>
      <c r="AD3577" s="213"/>
    </row>
    <row r="3578" spans="20:30" x14ac:dyDescent="0.2">
      <c r="T3578" s="212"/>
      <c r="U3578" s="213"/>
      <c r="V3578" s="213"/>
      <c r="W3578" s="213"/>
      <c r="X3578" s="214"/>
      <c r="Y3578" s="214"/>
      <c r="Z3578" s="214"/>
      <c r="AA3578" s="217"/>
      <c r="AB3578" s="217"/>
      <c r="AC3578" s="217"/>
      <c r="AD3578" s="213"/>
    </row>
    <row r="3579" spans="20:30" x14ac:dyDescent="0.2">
      <c r="T3579" s="212"/>
      <c r="U3579" s="213"/>
      <c r="V3579" s="213"/>
      <c r="W3579" s="213"/>
      <c r="X3579" s="214"/>
      <c r="Y3579" s="214"/>
      <c r="Z3579" s="214"/>
      <c r="AA3579" s="217"/>
      <c r="AB3579" s="217"/>
      <c r="AC3579" s="217"/>
      <c r="AD3579" s="213"/>
    </row>
    <row r="3580" spans="20:30" x14ac:dyDescent="0.2">
      <c r="T3580" s="212"/>
      <c r="U3580" s="213"/>
      <c r="V3580" s="213"/>
      <c r="W3580" s="213"/>
      <c r="X3580" s="214"/>
      <c r="Y3580" s="214"/>
      <c r="Z3580" s="214"/>
      <c r="AA3580" s="217"/>
      <c r="AB3580" s="217"/>
      <c r="AC3580" s="217"/>
      <c r="AD3580" s="213"/>
    </row>
    <row r="3581" spans="20:30" x14ac:dyDescent="0.2">
      <c r="T3581" s="212"/>
      <c r="U3581" s="213"/>
      <c r="V3581" s="213"/>
      <c r="W3581" s="213"/>
      <c r="X3581" s="214"/>
      <c r="Y3581" s="214"/>
      <c r="Z3581" s="214"/>
      <c r="AA3581" s="217"/>
      <c r="AB3581" s="217"/>
      <c r="AC3581" s="217"/>
      <c r="AD3581" s="213"/>
    </row>
    <row r="3582" spans="20:30" x14ac:dyDescent="0.2">
      <c r="T3582" s="212"/>
      <c r="U3582" s="213"/>
      <c r="V3582" s="213"/>
      <c r="W3582" s="213"/>
      <c r="X3582" s="214"/>
      <c r="Y3582" s="214"/>
      <c r="Z3582" s="214"/>
      <c r="AA3582" s="217"/>
      <c r="AB3582" s="217"/>
      <c r="AC3582" s="217"/>
      <c r="AD3582" s="213"/>
    </row>
    <row r="3583" spans="20:30" x14ac:dyDescent="0.2">
      <c r="T3583" s="212"/>
      <c r="U3583" s="213"/>
      <c r="V3583" s="213"/>
      <c r="W3583" s="213"/>
      <c r="X3583" s="214"/>
      <c r="Y3583" s="214"/>
      <c r="Z3583" s="214"/>
      <c r="AA3583" s="217"/>
      <c r="AB3583" s="217"/>
      <c r="AC3583" s="217"/>
      <c r="AD3583" s="213"/>
    </row>
    <row r="3584" spans="20:30" x14ac:dyDescent="0.2">
      <c r="T3584" s="212"/>
      <c r="U3584" s="213"/>
      <c r="V3584" s="213"/>
      <c r="W3584" s="213"/>
      <c r="X3584" s="214"/>
      <c r="Y3584" s="214"/>
      <c r="Z3584" s="214"/>
      <c r="AA3584" s="217"/>
      <c r="AB3584" s="217"/>
      <c r="AC3584" s="217"/>
      <c r="AD3584" s="213"/>
    </row>
    <row r="3585" spans="20:30" x14ac:dyDescent="0.2">
      <c r="T3585" s="212"/>
      <c r="U3585" s="213"/>
      <c r="V3585" s="213"/>
      <c r="W3585" s="213"/>
      <c r="X3585" s="214"/>
      <c r="Y3585" s="214"/>
      <c r="Z3585" s="214"/>
      <c r="AA3585" s="217"/>
      <c r="AB3585" s="217"/>
      <c r="AC3585" s="217"/>
      <c r="AD3585" s="213"/>
    </row>
    <row r="3586" spans="20:30" x14ac:dyDescent="0.2">
      <c r="T3586" s="212"/>
      <c r="U3586" s="213"/>
      <c r="V3586" s="213"/>
      <c r="W3586" s="213"/>
      <c r="X3586" s="214"/>
      <c r="Y3586" s="214"/>
      <c r="Z3586" s="214"/>
      <c r="AA3586" s="217"/>
      <c r="AB3586" s="217"/>
      <c r="AC3586" s="217"/>
      <c r="AD3586" s="213"/>
    </row>
    <row r="3587" spans="20:30" x14ac:dyDescent="0.2">
      <c r="T3587" s="212"/>
      <c r="U3587" s="213"/>
      <c r="V3587" s="213"/>
      <c r="W3587" s="213"/>
      <c r="X3587" s="214"/>
      <c r="Y3587" s="214"/>
      <c r="Z3587" s="214"/>
      <c r="AA3587" s="217"/>
      <c r="AB3587" s="217"/>
      <c r="AC3587" s="217"/>
      <c r="AD3587" s="213"/>
    </row>
    <row r="3588" spans="20:30" x14ac:dyDescent="0.2">
      <c r="T3588" s="212"/>
      <c r="U3588" s="213"/>
      <c r="V3588" s="213"/>
      <c r="W3588" s="213"/>
      <c r="X3588" s="214"/>
      <c r="Y3588" s="214"/>
      <c r="Z3588" s="214"/>
      <c r="AA3588" s="217"/>
      <c r="AB3588" s="217"/>
      <c r="AC3588" s="217"/>
      <c r="AD3588" s="213"/>
    </row>
    <row r="3589" spans="20:30" x14ac:dyDescent="0.2">
      <c r="T3589" s="212"/>
      <c r="U3589" s="213"/>
      <c r="V3589" s="213"/>
      <c r="W3589" s="213"/>
      <c r="X3589" s="214"/>
      <c r="Y3589" s="214"/>
      <c r="Z3589" s="214"/>
      <c r="AA3589" s="217"/>
      <c r="AB3589" s="217"/>
      <c r="AC3589" s="217"/>
      <c r="AD3589" s="213"/>
    </row>
    <row r="3590" spans="20:30" x14ac:dyDescent="0.2">
      <c r="T3590" s="212"/>
      <c r="U3590" s="213"/>
      <c r="V3590" s="213"/>
      <c r="W3590" s="213"/>
      <c r="X3590" s="214"/>
      <c r="Y3590" s="214"/>
      <c r="Z3590" s="214"/>
      <c r="AA3590" s="217"/>
      <c r="AB3590" s="217"/>
      <c r="AC3590" s="217"/>
      <c r="AD3590" s="213"/>
    </row>
    <row r="3591" spans="20:30" x14ac:dyDescent="0.2">
      <c r="T3591" s="212"/>
      <c r="U3591" s="213"/>
      <c r="V3591" s="213"/>
      <c r="W3591" s="213"/>
      <c r="X3591" s="214"/>
      <c r="Y3591" s="214"/>
      <c r="Z3591" s="214"/>
      <c r="AA3591" s="217"/>
      <c r="AB3591" s="217"/>
      <c r="AC3591" s="217"/>
      <c r="AD3591" s="213"/>
    </row>
    <row r="3592" spans="20:30" x14ac:dyDescent="0.2">
      <c r="T3592" s="212"/>
      <c r="U3592" s="213"/>
      <c r="V3592" s="213"/>
      <c r="W3592" s="213"/>
      <c r="X3592" s="214"/>
      <c r="Y3592" s="214"/>
      <c r="Z3592" s="214"/>
      <c r="AA3592" s="217"/>
      <c r="AB3592" s="217"/>
      <c r="AC3592" s="217"/>
      <c r="AD3592" s="213"/>
    </row>
    <row r="3593" spans="20:30" x14ac:dyDescent="0.2">
      <c r="T3593" s="212"/>
      <c r="U3593" s="213"/>
      <c r="V3593" s="213"/>
      <c r="W3593" s="213"/>
      <c r="X3593" s="214"/>
      <c r="Y3593" s="214"/>
      <c r="Z3593" s="214"/>
      <c r="AA3593" s="217"/>
      <c r="AB3593" s="217"/>
      <c r="AC3593" s="217"/>
      <c r="AD3593" s="213"/>
    </row>
    <row r="3594" spans="20:30" x14ac:dyDescent="0.2">
      <c r="T3594" s="212"/>
      <c r="U3594" s="213"/>
      <c r="V3594" s="213"/>
      <c r="W3594" s="213"/>
      <c r="X3594" s="214"/>
      <c r="Y3594" s="214"/>
      <c r="Z3594" s="214"/>
      <c r="AA3594" s="217"/>
      <c r="AB3594" s="217"/>
      <c r="AC3594" s="217"/>
      <c r="AD3594" s="213"/>
    </row>
    <row r="3595" spans="20:30" x14ac:dyDescent="0.2">
      <c r="T3595" s="212"/>
      <c r="U3595" s="213"/>
      <c r="V3595" s="213"/>
      <c r="W3595" s="213"/>
      <c r="X3595" s="214"/>
      <c r="Y3595" s="214"/>
      <c r="Z3595" s="214"/>
      <c r="AA3595" s="217"/>
      <c r="AB3595" s="217"/>
      <c r="AC3595" s="217"/>
      <c r="AD3595" s="213"/>
    </row>
    <row r="3596" spans="20:30" x14ac:dyDescent="0.2">
      <c r="T3596" s="212"/>
      <c r="U3596" s="213"/>
      <c r="V3596" s="213"/>
      <c r="W3596" s="213"/>
      <c r="X3596" s="214"/>
      <c r="Y3596" s="214"/>
      <c r="Z3596" s="214"/>
      <c r="AA3596" s="217"/>
      <c r="AB3596" s="217"/>
      <c r="AC3596" s="217"/>
      <c r="AD3596" s="213"/>
    </row>
    <row r="3597" spans="20:30" x14ac:dyDescent="0.2">
      <c r="T3597" s="212"/>
      <c r="U3597" s="213"/>
      <c r="V3597" s="213"/>
      <c r="W3597" s="213"/>
      <c r="X3597" s="214"/>
      <c r="Y3597" s="214"/>
      <c r="Z3597" s="214"/>
      <c r="AA3597" s="217"/>
      <c r="AB3597" s="217"/>
      <c r="AC3597" s="217"/>
      <c r="AD3597" s="213"/>
    </row>
    <row r="3598" spans="20:30" x14ac:dyDescent="0.2">
      <c r="T3598" s="212"/>
      <c r="U3598" s="213"/>
      <c r="V3598" s="213"/>
      <c r="W3598" s="213"/>
      <c r="X3598" s="214"/>
      <c r="Y3598" s="214"/>
      <c r="Z3598" s="214"/>
      <c r="AA3598" s="217"/>
      <c r="AB3598" s="217"/>
      <c r="AC3598" s="217"/>
      <c r="AD3598" s="213"/>
    </row>
    <row r="3599" spans="20:30" x14ac:dyDescent="0.2">
      <c r="T3599" s="212"/>
      <c r="U3599" s="213"/>
      <c r="V3599" s="213"/>
      <c r="W3599" s="213"/>
      <c r="X3599" s="214"/>
      <c r="Y3599" s="214"/>
      <c r="Z3599" s="214"/>
      <c r="AA3599" s="217"/>
      <c r="AB3599" s="217"/>
      <c r="AC3599" s="217"/>
      <c r="AD3599" s="213"/>
    </row>
    <row r="3600" spans="20:30" x14ac:dyDescent="0.2">
      <c r="T3600" s="212"/>
      <c r="U3600" s="213"/>
      <c r="V3600" s="213"/>
      <c r="W3600" s="213"/>
      <c r="X3600" s="214"/>
      <c r="Y3600" s="214"/>
      <c r="Z3600" s="214"/>
      <c r="AA3600" s="217"/>
      <c r="AB3600" s="217"/>
      <c r="AC3600" s="217"/>
      <c r="AD3600" s="213"/>
    </row>
    <row r="3601" spans="20:30" x14ac:dyDescent="0.2">
      <c r="T3601" s="212"/>
      <c r="U3601" s="213"/>
      <c r="V3601" s="213"/>
      <c r="W3601" s="213"/>
      <c r="X3601" s="214"/>
      <c r="Y3601" s="214"/>
      <c r="Z3601" s="214"/>
      <c r="AA3601" s="217"/>
      <c r="AB3601" s="217"/>
      <c r="AC3601" s="217"/>
      <c r="AD3601" s="213"/>
    </row>
    <row r="3602" spans="20:30" x14ac:dyDescent="0.2">
      <c r="T3602" s="212"/>
      <c r="U3602" s="213"/>
      <c r="V3602" s="213"/>
      <c r="W3602" s="213"/>
      <c r="X3602" s="214"/>
      <c r="Y3602" s="214"/>
      <c r="Z3602" s="214"/>
      <c r="AA3602" s="217"/>
      <c r="AB3602" s="217"/>
      <c r="AC3602" s="217"/>
      <c r="AD3602" s="213"/>
    </row>
    <row r="3603" spans="20:30" x14ac:dyDescent="0.2">
      <c r="T3603" s="212"/>
      <c r="U3603" s="213"/>
      <c r="V3603" s="213"/>
      <c r="W3603" s="213"/>
      <c r="X3603" s="214"/>
      <c r="Y3603" s="214"/>
      <c r="Z3603" s="214"/>
      <c r="AA3603" s="217"/>
      <c r="AB3603" s="217"/>
      <c r="AC3603" s="217"/>
      <c r="AD3603" s="213"/>
    </row>
    <row r="3604" spans="20:30" x14ac:dyDescent="0.2">
      <c r="T3604" s="212"/>
      <c r="U3604" s="213"/>
      <c r="V3604" s="213"/>
      <c r="W3604" s="213"/>
      <c r="X3604" s="214"/>
      <c r="Y3604" s="214"/>
      <c r="Z3604" s="214"/>
      <c r="AA3604" s="217"/>
      <c r="AB3604" s="217"/>
      <c r="AC3604" s="217"/>
      <c r="AD3604" s="213"/>
    </row>
    <row r="3605" spans="20:30" x14ac:dyDescent="0.2">
      <c r="T3605" s="212"/>
      <c r="U3605" s="213"/>
      <c r="V3605" s="213"/>
      <c r="W3605" s="213"/>
      <c r="X3605" s="214"/>
      <c r="Y3605" s="214"/>
      <c r="Z3605" s="214"/>
      <c r="AA3605" s="217"/>
      <c r="AB3605" s="217"/>
      <c r="AC3605" s="217"/>
      <c r="AD3605" s="213"/>
    </row>
    <row r="3606" spans="20:30" x14ac:dyDescent="0.2">
      <c r="T3606" s="212"/>
      <c r="U3606" s="213"/>
      <c r="V3606" s="213"/>
      <c r="W3606" s="213"/>
      <c r="X3606" s="214"/>
      <c r="Y3606" s="214"/>
      <c r="Z3606" s="214"/>
      <c r="AA3606" s="217"/>
      <c r="AB3606" s="217"/>
      <c r="AC3606" s="217"/>
      <c r="AD3606" s="213"/>
    </row>
    <row r="3607" spans="20:30" x14ac:dyDescent="0.2">
      <c r="T3607" s="212"/>
      <c r="U3607" s="213"/>
      <c r="V3607" s="213"/>
      <c r="W3607" s="213"/>
      <c r="X3607" s="214"/>
      <c r="Y3607" s="214"/>
      <c r="Z3607" s="214"/>
      <c r="AA3607" s="217"/>
      <c r="AB3607" s="217"/>
      <c r="AC3607" s="217"/>
      <c r="AD3607" s="213"/>
    </row>
    <row r="3608" spans="20:30" x14ac:dyDescent="0.2">
      <c r="T3608" s="212"/>
      <c r="U3608" s="213"/>
      <c r="V3608" s="213"/>
      <c r="W3608" s="213"/>
      <c r="X3608" s="214"/>
      <c r="Y3608" s="214"/>
      <c r="Z3608" s="214"/>
      <c r="AA3608" s="217"/>
      <c r="AB3608" s="217"/>
      <c r="AC3608" s="217"/>
      <c r="AD3608" s="213"/>
    </row>
    <row r="3609" spans="20:30" x14ac:dyDescent="0.2">
      <c r="T3609" s="212"/>
      <c r="U3609" s="213"/>
      <c r="V3609" s="213"/>
      <c r="W3609" s="213"/>
      <c r="X3609" s="214"/>
      <c r="Y3609" s="214"/>
      <c r="Z3609" s="214"/>
      <c r="AA3609" s="217"/>
      <c r="AB3609" s="217"/>
      <c r="AC3609" s="217"/>
      <c r="AD3609" s="213"/>
    </row>
    <row r="3610" spans="20:30" x14ac:dyDescent="0.2">
      <c r="T3610" s="212"/>
      <c r="U3610" s="213"/>
      <c r="V3610" s="213"/>
      <c r="W3610" s="213"/>
      <c r="X3610" s="214"/>
      <c r="Y3610" s="214"/>
      <c r="Z3610" s="214"/>
      <c r="AA3610" s="217"/>
      <c r="AB3610" s="217"/>
      <c r="AC3610" s="217"/>
      <c r="AD3610" s="213"/>
    </row>
    <row r="3611" spans="20:30" x14ac:dyDescent="0.2">
      <c r="T3611" s="212"/>
      <c r="U3611" s="213"/>
      <c r="V3611" s="213"/>
      <c r="W3611" s="213"/>
      <c r="X3611" s="214"/>
      <c r="Y3611" s="214"/>
      <c r="Z3611" s="214"/>
      <c r="AA3611" s="217"/>
      <c r="AB3611" s="217"/>
      <c r="AC3611" s="217"/>
      <c r="AD3611" s="213"/>
    </row>
    <row r="3612" spans="20:30" x14ac:dyDescent="0.2">
      <c r="T3612" s="212"/>
      <c r="U3612" s="213"/>
      <c r="V3612" s="213"/>
      <c r="W3612" s="213"/>
      <c r="X3612" s="214"/>
      <c r="Y3612" s="214"/>
      <c r="Z3612" s="214"/>
      <c r="AA3612" s="217"/>
      <c r="AB3612" s="217"/>
      <c r="AC3612" s="217"/>
      <c r="AD3612" s="213"/>
    </row>
    <row r="3613" spans="20:30" x14ac:dyDescent="0.2">
      <c r="T3613" s="212"/>
      <c r="U3613" s="213"/>
      <c r="V3613" s="213"/>
      <c r="W3613" s="213"/>
      <c r="X3613" s="214"/>
      <c r="Y3613" s="214"/>
      <c r="Z3613" s="214"/>
      <c r="AA3613" s="217"/>
      <c r="AB3613" s="217"/>
      <c r="AC3613" s="217"/>
      <c r="AD3613" s="213"/>
    </row>
    <row r="3614" spans="20:30" x14ac:dyDescent="0.2">
      <c r="T3614" s="212"/>
      <c r="U3614" s="213"/>
      <c r="V3614" s="213"/>
      <c r="W3614" s="213"/>
      <c r="X3614" s="214"/>
      <c r="Y3614" s="214"/>
      <c r="Z3614" s="214"/>
      <c r="AA3614" s="217"/>
      <c r="AB3614" s="217"/>
      <c r="AC3614" s="217"/>
      <c r="AD3614" s="213"/>
    </row>
    <row r="3615" spans="20:30" x14ac:dyDescent="0.2">
      <c r="T3615" s="212"/>
      <c r="U3615" s="213"/>
      <c r="V3615" s="213"/>
      <c r="W3615" s="213"/>
      <c r="X3615" s="214"/>
      <c r="Y3615" s="214"/>
      <c r="Z3615" s="214"/>
      <c r="AA3615" s="217"/>
      <c r="AB3615" s="217"/>
      <c r="AC3615" s="217"/>
      <c r="AD3615" s="213"/>
    </row>
    <row r="3616" spans="20:30" x14ac:dyDescent="0.2">
      <c r="T3616" s="212"/>
      <c r="U3616" s="213"/>
      <c r="V3616" s="213"/>
      <c r="W3616" s="213"/>
      <c r="X3616" s="214"/>
      <c r="Y3616" s="214"/>
      <c r="Z3616" s="214"/>
      <c r="AA3616" s="217"/>
      <c r="AB3616" s="217"/>
      <c r="AC3616" s="217"/>
      <c r="AD3616" s="213"/>
    </row>
    <row r="3617" spans="20:30" x14ac:dyDescent="0.2">
      <c r="T3617" s="212"/>
      <c r="U3617" s="213"/>
      <c r="V3617" s="213"/>
      <c r="W3617" s="213"/>
      <c r="X3617" s="214"/>
      <c r="Y3617" s="214"/>
      <c r="Z3617" s="214"/>
      <c r="AA3617" s="217"/>
      <c r="AB3617" s="217"/>
      <c r="AC3617" s="217"/>
      <c r="AD3617" s="213"/>
    </row>
    <row r="3618" spans="20:30" x14ac:dyDescent="0.2">
      <c r="T3618" s="212"/>
      <c r="U3618" s="213"/>
      <c r="V3618" s="213"/>
      <c r="W3618" s="213"/>
      <c r="X3618" s="214"/>
      <c r="Y3618" s="214"/>
      <c r="Z3618" s="214"/>
      <c r="AA3618" s="217"/>
      <c r="AB3618" s="217"/>
      <c r="AC3618" s="217"/>
      <c r="AD3618" s="213"/>
    </row>
    <row r="3619" spans="20:30" x14ac:dyDescent="0.2">
      <c r="T3619" s="212"/>
      <c r="U3619" s="213"/>
      <c r="V3619" s="213"/>
      <c r="W3619" s="213"/>
      <c r="X3619" s="214"/>
      <c r="Y3619" s="214"/>
      <c r="Z3619" s="214"/>
      <c r="AA3619" s="217"/>
      <c r="AB3619" s="217"/>
      <c r="AC3619" s="217"/>
      <c r="AD3619" s="213"/>
    </row>
    <row r="3620" spans="20:30" x14ac:dyDescent="0.2">
      <c r="T3620" s="212"/>
      <c r="U3620" s="213"/>
      <c r="V3620" s="213"/>
      <c r="W3620" s="213"/>
      <c r="X3620" s="214"/>
      <c r="Y3620" s="214"/>
      <c r="Z3620" s="214"/>
      <c r="AA3620" s="217"/>
      <c r="AB3620" s="217"/>
      <c r="AC3620" s="217"/>
      <c r="AD3620" s="213"/>
    </row>
    <row r="3621" spans="20:30" x14ac:dyDescent="0.2">
      <c r="T3621" s="212"/>
      <c r="U3621" s="213"/>
      <c r="V3621" s="213"/>
      <c r="W3621" s="213"/>
      <c r="X3621" s="214"/>
      <c r="Y3621" s="214"/>
      <c r="Z3621" s="214"/>
      <c r="AA3621" s="217"/>
      <c r="AB3621" s="217"/>
      <c r="AC3621" s="217"/>
      <c r="AD3621" s="213"/>
    </row>
    <row r="3622" spans="20:30" x14ac:dyDescent="0.2">
      <c r="T3622" s="212"/>
      <c r="U3622" s="213"/>
      <c r="V3622" s="213"/>
      <c r="W3622" s="213"/>
      <c r="X3622" s="214"/>
      <c r="Y3622" s="214"/>
      <c r="Z3622" s="214"/>
      <c r="AA3622" s="217"/>
      <c r="AB3622" s="217"/>
      <c r="AC3622" s="217"/>
      <c r="AD3622" s="213"/>
    </row>
    <row r="3623" spans="20:30" x14ac:dyDescent="0.2">
      <c r="T3623" s="212"/>
      <c r="U3623" s="213"/>
      <c r="V3623" s="213"/>
      <c r="W3623" s="213"/>
      <c r="X3623" s="214"/>
      <c r="Y3623" s="214"/>
      <c r="Z3623" s="214"/>
      <c r="AA3623" s="217"/>
      <c r="AB3623" s="217"/>
      <c r="AC3623" s="217"/>
      <c r="AD3623" s="213"/>
    </row>
    <row r="3624" spans="20:30" x14ac:dyDescent="0.2">
      <c r="T3624" s="212"/>
      <c r="U3624" s="213"/>
      <c r="V3624" s="213"/>
      <c r="W3624" s="213"/>
      <c r="X3624" s="214"/>
      <c r="Y3624" s="214"/>
      <c r="Z3624" s="214"/>
      <c r="AA3624" s="217"/>
      <c r="AB3624" s="217"/>
      <c r="AC3624" s="217"/>
      <c r="AD3624" s="213"/>
    </row>
    <row r="3625" spans="20:30" x14ac:dyDescent="0.2">
      <c r="T3625" s="212"/>
      <c r="U3625" s="213"/>
      <c r="V3625" s="213"/>
      <c r="W3625" s="213"/>
      <c r="X3625" s="214"/>
      <c r="Y3625" s="214"/>
      <c r="Z3625" s="214"/>
      <c r="AA3625" s="217"/>
      <c r="AB3625" s="217"/>
      <c r="AC3625" s="217"/>
      <c r="AD3625" s="213"/>
    </row>
    <row r="3626" spans="20:30" x14ac:dyDescent="0.2">
      <c r="T3626" s="212"/>
      <c r="U3626" s="213"/>
      <c r="V3626" s="213"/>
      <c r="W3626" s="213"/>
      <c r="X3626" s="214"/>
      <c r="Y3626" s="214"/>
      <c r="Z3626" s="214"/>
      <c r="AA3626" s="217"/>
      <c r="AB3626" s="217"/>
      <c r="AC3626" s="217"/>
      <c r="AD3626" s="213"/>
    </row>
    <row r="3627" spans="20:30" x14ac:dyDescent="0.2">
      <c r="T3627" s="212"/>
      <c r="U3627" s="213"/>
      <c r="V3627" s="213"/>
      <c r="W3627" s="213"/>
      <c r="X3627" s="214"/>
      <c r="Y3627" s="214"/>
      <c r="Z3627" s="214"/>
      <c r="AA3627" s="217"/>
      <c r="AB3627" s="217"/>
      <c r="AC3627" s="217"/>
      <c r="AD3627" s="213"/>
    </row>
    <row r="3628" spans="20:30" x14ac:dyDescent="0.2">
      <c r="T3628" s="212"/>
      <c r="U3628" s="213"/>
      <c r="V3628" s="213"/>
      <c r="W3628" s="213"/>
      <c r="X3628" s="214"/>
      <c r="Y3628" s="214"/>
      <c r="Z3628" s="214"/>
      <c r="AA3628" s="217"/>
      <c r="AB3628" s="217"/>
      <c r="AC3628" s="217"/>
      <c r="AD3628" s="213"/>
    </row>
    <row r="3629" spans="20:30" x14ac:dyDescent="0.2">
      <c r="T3629" s="212"/>
      <c r="U3629" s="213"/>
      <c r="V3629" s="213"/>
      <c r="W3629" s="213"/>
      <c r="X3629" s="214"/>
      <c r="Y3629" s="214"/>
      <c r="Z3629" s="214"/>
      <c r="AA3629" s="217"/>
      <c r="AB3629" s="217"/>
      <c r="AC3629" s="217"/>
      <c r="AD3629" s="213"/>
    </row>
    <row r="3630" spans="20:30" x14ac:dyDescent="0.2">
      <c r="T3630" s="212"/>
      <c r="U3630" s="213"/>
      <c r="V3630" s="213"/>
      <c r="W3630" s="213"/>
      <c r="X3630" s="214"/>
      <c r="Y3630" s="214"/>
      <c r="Z3630" s="214"/>
      <c r="AA3630" s="217"/>
      <c r="AB3630" s="217"/>
      <c r="AC3630" s="217"/>
      <c r="AD3630" s="213"/>
    </row>
    <row r="3631" spans="20:30" x14ac:dyDescent="0.2">
      <c r="T3631" s="212"/>
      <c r="U3631" s="213"/>
      <c r="V3631" s="213"/>
      <c r="W3631" s="213"/>
      <c r="X3631" s="214"/>
      <c r="Y3631" s="214"/>
      <c r="Z3631" s="214"/>
      <c r="AA3631" s="217"/>
      <c r="AB3631" s="217"/>
      <c r="AC3631" s="217"/>
      <c r="AD3631" s="213"/>
    </row>
    <row r="3632" spans="20:30" x14ac:dyDescent="0.2">
      <c r="T3632" s="212"/>
      <c r="U3632" s="213"/>
      <c r="V3632" s="213"/>
      <c r="W3632" s="213"/>
      <c r="X3632" s="214"/>
      <c r="Y3632" s="214"/>
      <c r="Z3632" s="214"/>
      <c r="AA3632" s="217"/>
      <c r="AB3632" s="217"/>
      <c r="AC3632" s="217"/>
      <c r="AD3632" s="213"/>
    </row>
    <row r="3633" spans="20:30" x14ac:dyDescent="0.2">
      <c r="T3633" s="212"/>
      <c r="U3633" s="213"/>
      <c r="V3633" s="213"/>
      <c r="W3633" s="213"/>
      <c r="X3633" s="214"/>
      <c r="Y3633" s="214"/>
      <c r="Z3633" s="214"/>
      <c r="AA3633" s="217"/>
      <c r="AB3633" s="217"/>
      <c r="AC3633" s="217"/>
      <c r="AD3633" s="213"/>
    </row>
    <row r="3634" spans="20:30" x14ac:dyDescent="0.2">
      <c r="T3634" s="212"/>
      <c r="U3634" s="213"/>
      <c r="V3634" s="213"/>
      <c r="W3634" s="213"/>
      <c r="X3634" s="214"/>
      <c r="Y3634" s="214"/>
      <c r="Z3634" s="214"/>
      <c r="AA3634" s="217"/>
      <c r="AB3634" s="217"/>
      <c r="AC3634" s="217"/>
      <c r="AD3634" s="213"/>
    </row>
    <row r="3635" spans="20:30" x14ac:dyDescent="0.2">
      <c r="T3635" s="212"/>
      <c r="U3635" s="213"/>
      <c r="V3635" s="213"/>
      <c r="W3635" s="213"/>
      <c r="X3635" s="214"/>
      <c r="Y3635" s="214"/>
      <c r="Z3635" s="214"/>
      <c r="AA3635" s="217"/>
      <c r="AB3635" s="217"/>
      <c r="AC3635" s="217"/>
      <c r="AD3635" s="213"/>
    </row>
    <row r="3636" spans="20:30" x14ac:dyDescent="0.2">
      <c r="T3636" s="212"/>
      <c r="U3636" s="213"/>
      <c r="V3636" s="213"/>
      <c r="W3636" s="213"/>
      <c r="X3636" s="214"/>
      <c r="Y3636" s="214"/>
      <c r="Z3636" s="214"/>
      <c r="AA3636" s="217"/>
      <c r="AB3636" s="217"/>
      <c r="AC3636" s="217"/>
      <c r="AD3636" s="213"/>
    </row>
    <row r="3637" spans="20:30" x14ac:dyDescent="0.2">
      <c r="T3637" s="212"/>
      <c r="U3637" s="213"/>
      <c r="V3637" s="213"/>
      <c r="W3637" s="213"/>
      <c r="X3637" s="214"/>
      <c r="Y3637" s="214"/>
      <c r="Z3637" s="214"/>
      <c r="AA3637" s="217"/>
      <c r="AB3637" s="217"/>
      <c r="AC3637" s="217"/>
      <c r="AD3637" s="213"/>
    </row>
    <row r="3638" spans="20:30" x14ac:dyDescent="0.2">
      <c r="T3638" s="212"/>
      <c r="U3638" s="213"/>
      <c r="V3638" s="213"/>
      <c r="W3638" s="213"/>
      <c r="X3638" s="214"/>
      <c r="Y3638" s="214"/>
      <c r="Z3638" s="214"/>
      <c r="AA3638" s="217"/>
      <c r="AB3638" s="217"/>
      <c r="AC3638" s="217"/>
      <c r="AD3638" s="213"/>
    </row>
    <row r="3639" spans="20:30" x14ac:dyDescent="0.2">
      <c r="T3639" s="212"/>
      <c r="U3639" s="213"/>
      <c r="V3639" s="213"/>
      <c r="W3639" s="213"/>
      <c r="X3639" s="214"/>
      <c r="Y3639" s="214"/>
      <c r="Z3639" s="214"/>
      <c r="AA3639" s="217"/>
      <c r="AB3639" s="217"/>
      <c r="AC3639" s="217"/>
      <c r="AD3639" s="213"/>
    </row>
    <row r="3640" spans="20:30" x14ac:dyDescent="0.2">
      <c r="T3640" s="212"/>
      <c r="U3640" s="213"/>
      <c r="V3640" s="213"/>
      <c r="W3640" s="213"/>
      <c r="X3640" s="214"/>
      <c r="Y3640" s="214"/>
      <c r="Z3640" s="214"/>
      <c r="AA3640" s="217"/>
      <c r="AB3640" s="217"/>
      <c r="AC3640" s="217"/>
      <c r="AD3640" s="213"/>
    </row>
    <row r="3641" spans="20:30" x14ac:dyDescent="0.2">
      <c r="T3641" s="212"/>
      <c r="U3641" s="213"/>
      <c r="V3641" s="213"/>
      <c r="W3641" s="213"/>
      <c r="X3641" s="214"/>
      <c r="Y3641" s="214"/>
      <c r="Z3641" s="214"/>
      <c r="AA3641" s="217"/>
      <c r="AB3641" s="217"/>
      <c r="AC3641" s="217"/>
      <c r="AD3641" s="213"/>
    </row>
    <row r="3642" spans="20:30" x14ac:dyDescent="0.2">
      <c r="T3642" s="212"/>
      <c r="U3642" s="213"/>
      <c r="V3642" s="213"/>
      <c r="W3642" s="213"/>
      <c r="X3642" s="214"/>
      <c r="Y3642" s="214"/>
      <c r="Z3642" s="214"/>
      <c r="AA3642" s="217"/>
      <c r="AB3642" s="217"/>
      <c r="AC3642" s="217"/>
      <c r="AD3642" s="213"/>
    </row>
    <row r="3643" spans="20:30" x14ac:dyDescent="0.2">
      <c r="T3643" s="212"/>
      <c r="U3643" s="213"/>
      <c r="V3643" s="213"/>
      <c r="W3643" s="213"/>
      <c r="X3643" s="214"/>
      <c r="Y3643" s="214"/>
      <c r="Z3643" s="214"/>
      <c r="AA3643" s="217"/>
      <c r="AB3643" s="217"/>
      <c r="AC3643" s="217"/>
      <c r="AD3643" s="213"/>
    </row>
    <row r="3644" spans="20:30" x14ac:dyDescent="0.2">
      <c r="T3644" s="212"/>
      <c r="U3644" s="213"/>
      <c r="V3644" s="213"/>
      <c r="W3644" s="213"/>
      <c r="X3644" s="214"/>
      <c r="Y3644" s="214"/>
      <c r="Z3644" s="214"/>
      <c r="AA3644" s="217"/>
      <c r="AB3644" s="217"/>
      <c r="AC3644" s="217"/>
      <c r="AD3644" s="213"/>
    </row>
    <row r="3645" spans="20:30" x14ac:dyDescent="0.2">
      <c r="T3645" s="212"/>
      <c r="U3645" s="213"/>
      <c r="V3645" s="213"/>
      <c r="W3645" s="213"/>
      <c r="X3645" s="214"/>
      <c r="Y3645" s="214"/>
      <c r="Z3645" s="214"/>
      <c r="AA3645" s="217"/>
      <c r="AB3645" s="217"/>
      <c r="AC3645" s="217"/>
      <c r="AD3645" s="213"/>
    </row>
    <row r="3646" spans="20:30" x14ac:dyDescent="0.2">
      <c r="T3646" s="212"/>
      <c r="U3646" s="213"/>
      <c r="V3646" s="213"/>
      <c r="W3646" s="213"/>
      <c r="X3646" s="214"/>
      <c r="Y3646" s="214"/>
      <c r="Z3646" s="214"/>
      <c r="AA3646" s="217"/>
      <c r="AB3646" s="217"/>
      <c r="AC3646" s="217"/>
      <c r="AD3646" s="213"/>
    </row>
    <row r="3647" spans="20:30" x14ac:dyDescent="0.2">
      <c r="T3647" s="212"/>
      <c r="U3647" s="213"/>
      <c r="V3647" s="213"/>
      <c r="W3647" s="213"/>
      <c r="X3647" s="214"/>
      <c r="Y3647" s="214"/>
      <c r="Z3647" s="214"/>
      <c r="AA3647" s="217"/>
      <c r="AB3647" s="217"/>
      <c r="AC3647" s="217"/>
      <c r="AD3647" s="213"/>
    </row>
    <row r="3648" spans="20:30" x14ac:dyDescent="0.2">
      <c r="T3648" s="212"/>
      <c r="U3648" s="213"/>
      <c r="V3648" s="213"/>
      <c r="W3648" s="213"/>
      <c r="X3648" s="214"/>
      <c r="Y3648" s="214"/>
      <c r="Z3648" s="214"/>
      <c r="AA3648" s="217"/>
      <c r="AB3648" s="217"/>
      <c r="AC3648" s="217"/>
      <c r="AD3648" s="213"/>
    </row>
    <row r="3649" spans="20:30" x14ac:dyDescent="0.2">
      <c r="T3649" s="212"/>
      <c r="U3649" s="213"/>
      <c r="V3649" s="213"/>
      <c r="W3649" s="213"/>
      <c r="X3649" s="214"/>
      <c r="Y3649" s="214"/>
      <c r="Z3649" s="214"/>
      <c r="AA3649" s="217"/>
      <c r="AB3649" s="217"/>
      <c r="AC3649" s="217"/>
      <c r="AD3649" s="213"/>
    </row>
    <row r="3650" spans="20:30" x14ac:dyDescent="0.2">
      <c r="T3650" s="212"/>
      <c r="U3650" s="213"/>
      <c r="V3650" s="213"/>
      <c r="W3650" s="213"/>
      <c r="X3650" s="214"/>
      <c r="Y3650" s="214"/>
      <c r="Z3650" s="214"/>
      <c r="AA3650" s="217"/>
      <c r="AB3650" s="217"/>
      <c r="AC3650" s="217"/>
      <c r="AD3650" s="213"/>
    </row>
    <row r="3651" spans="20:30" x14ac:dyDescent="0.2">
      <c r="T3651" s="212"/>
      <c r="U3651" s="213"/>
      <c r="V3651" s="213"/>
      <c r="W3651" s="213"/>
      <c r="X3651" s="214"/>
      <c r="Y3651" s="214"/>
      <c r="Z3651" s="214"/>
      <c r="AA3651" s="217"/>
      <c r="AB3651" s="217"/>
      <c r="AC3651" s="217"/>
      <c r="AD3651" s="213"/>
    </row>
    <row r="3652" spans="20:30" x14ac:dyDescent="0.2">
      <c r="T3652" s="212"/>
      <c r="U3652" s="213"/>
      <c r="V3652" s="213"/>
      <c r="W3652" s="213"/>
      <c r="X3652" s="214"/>
      <c r="Y3652" s="214"/>
      <c r="Z3652" s="214"/>
      <c r="AA3652" s="217"/>
      <c r="AB3652" s="217"/>
      <c r="AC3652" s="217"/>
      <c r="AD3652" s="213"/>
    </row>
    <row r="3653" spans="20:30" x14ac:dyDescent="0.2">
      <c r="T3653" s="212"/>
      <c r="U3653" s="213"/>
      <c r="V3653" s="213"/>
      <c r="W3653" s="213"/>
      <c r="X3653" s="214"/>
      <c r="Y3653" s="214"/>
      <c r="Z3653" s="214"/>
      <c r="AA3653" s="217"/>
      <c r="AB3653" s="217"/>
      <c r="AC3653" s="217"/>
      <c r="AD3653" s="213"/>
    </row>
    <row r="3654" spans="20:30" x14ac:dyDescent="0.2">
      <c r="T3654" s="212"/>
      <c r="U3654" s="213"/>
      <c r="V3654" s="213"/>
      <c r="W3654" s="213"/>
      <c r="X3654" s="214"/>
      <c r="Y3654" s="214"/>
      <c r="Z3654" s="214"/>
      <c r="AA3654" s="217"/>
      <c r="AB3654" s="217"/>
      <c r="AC3654" s="217"/>
      <c r="AD3654" s="213"/>
    </row>
    <row r="3655" spans="20:30" x14ac:dyDescent="0.2">
      <c r="T3655" s="212"/>
      <c r="U3655" s="213"/>
      <c r="V3655" s="213"/>
      <c r="W3655" s="213"/>
      <c r="X3655" s="214"/>
      <c r="Y3655" s="214"/>
      <c r="Z3655" s="214"/>
      <c r="AA3655" s="217"/>
      <c r="AB3655" s="217"/>
      <c r="AC3655" s="217"/>
      <c r="AD3655" s="213"/>
    </row>
    <row r="3656" spans="20:30" x14ac:dyDescent="0.2">
      <c r="T3656" s="212"/>
      <c r="U3656" s="213"/>
      <c r="V3656" s="213"/>
      <c r="W3656" s="213"/>
      <c r="X3656" s="214"/>
      <c r="Y3656" s="214"/>
      <c r="Z3656" s="214"/>
      <c r="AA3656" s="217"/>
      <c r="AB3656" s="217"/>
      <c r="AC3656" s="217"/>
      <c r="AD3656" s="213"/>
    </row>
    <row r="3657" spans="20:30" x14ac:dyDescent="0.2">
      <c r="T3657" s="212"/>
      <c r="U3657" s="213"/>
      <c r="V3657" s="213"/>
      <c r="W3657" s="213"/>
      <c r="X3657" s="214"/>
      <c r="Y3657" s="214"/>
      <c r="Z3657" s="214"/>
      <c r="AA3657" s="217"/>
      <c r="AB3657" s="217"/>
      <c r="AC3657" s="217"/>
      <c r="AD3657" s="213"/>
    </row>
    <row r="3658" spans="20:30" x14ac:dyDescent="0.2">
      <c r="T3658" s="212"/>
      <c r="U3658" s="213"/>
      <c r="V3658" s="213"/>
      <c r="W3658" s="213"/>
      <c r="X3658" s="214"/>
      <c r="Y3658" s="214"/>
      <c r="Z3658" s="214"/>
      <c r="AA3658" s="217"/>
      <c r="AB3658" s="217"/>
      <c r="AC3658" s="217"/>
      <c r="AD3658" s="213"/>
    </row>
    <row r="3659" spans="20:30" x14ac:dyDescent="0.2">
      <c r="T3659" s="212"/>
      <c r="U3659" s="213"/>
      <c r="V3659" s="213"/>
      <c r="W3659" s="213"/>
      <c r="X3659" s="214"/>
      <c r="Y3659" s="214"/>
      <c r="Z3659" s="214"/>
      <c r="AA3659" s="217"/>
      <c r="AB3659" s="217"/>
      <c r="AC3659" s="217"/>
      <c r="AD3659" s="213"/>
    </row>
    <row r="3660" spans="20:30" x14ac:dyDescent="0.2">
      <c r="T3660" s="212"/>
      <c r="U3660" s="213"/>
      <c r="V3660" s="213"/>
      <c r="W3660" s="213"/>
      <c r="X3660" s="214"/>
      <c r="Y3660" s="214"/>
      <c r="Z3660" s="214"/>
      <c r="AA3660" s="217"/>
      <c r="AB3660" s="217"/>
      <c r="AC3660" s="217"/>
      <c r="AD3660" s="213"/>
    </row>
    <row r="3661" spans="20:30" x14ac:dyDescent="0.2">
      <c r="T3661" s="212"/>
      <c r="U3661" s="213"/>
      <c r="V3661" s="213"/>
      <c r="W3661" s="213"/>
      <c r="X3661" s="214"/>
      <c r="Y3661" s="214"/>
      <c r="Z3661" s="214"/>
      <c r="AA3661" s="217"/>
      <c r="AB3661" s="217"/>
      <c r="AC3661" s="217"/>
      <c r="AD3661" s="213"/>
    </row>
    <row r="3662" spans="20:30" x14ac:dyDescent="0.2">
      <c r="T3662" s="212"/>
      <c r="U3662" s="213"/>
      <c r="V3662" s="213"/>
      <c r="W3662" s="213"/>
      <c r="X3662" s="214"/>
      <c r="Y3662" s="214"/>
      <c r="Z3662" s="214"/>
      <c r="AA3662" s="217"/>
      <c r="AB3662" s="217"/>
      <c r="AC3662" s="217"/>
      <c r="AD3662" s="213"/>
    </row>
    <row r="3663" spans="20:30" x14ac:dyDescent="0.2">
      <c r="T3663" s="212"/>
      <c r="U3663" s="213"/>
      <c r="V3663" s="213"/>
      <c r="W3663" s="213"/>
      <c r="X3663" s="214"/>
      <c r="Y3663" s="214"/>
      <c r="Z3663" s="214"/>
      <c r="AA3663" s="217"/>
      <c r="AB3663" s="217"/>
      <c r="AC3663" s="217"/>
      <c r="AD3663" s="213"/>
    </row>
    <row r="3664" spans="20:30" x14ac:dyDescent="0.2">
      <c r="T3664" s="212"/>
      <c r="U3664" s="213"/>
      <c r="V3664" s="213"/>
      <c r="W3664" s="213"/>
      <c r="X3664" s="214"/>
      <c r="Y3664" s="214"/>
      <c r="Z3664" s="214"/>
      <c r="AA3664" s="217"/>
      <c r="AB3664" s="217"/>
      <c r="AC3664" s="217"/>
      <c r="AD3664" s="213"/>
    </row>
    <row r="3665" spans="20:30" x14ac:dyDescent="0.2">
      <c r="T3665" s="212"/>
      <c r="U3665" s="213"/>
      <c r="V3665" s="213"/>
      <c r="W3665" s="213"/>
      <c r="X3665" s="214"/>
      <c r="Y3665" s="214"/>
      <c r="Z3665" s="214"/>
      <c r="AA3665" s="217"/>
      <c r="AB3665" s="217"/>
      <c r="AC3665" s="217"/>
      <c r="AD3665" s="213"/>
    </row>
    <row r="3666" spans="20:30" x14ac:dyDescent="0.2">
      <c r="T3666" s="212"/>
      <c r="U3666" s="213"/>
      <c r="V3666" s="213"/>
      <c r="W3666" s="213"/>
      <c r="X3666" s="214"/>
      <c r="Y3666" s="214"/>
      <c r="Z3666" s="214"/>
      <c r="AA3666" s="217"/>
      <c r="AB3666" s="217"/>
      <c r="AC3666" s="217"/>
      <c r="AD3666" s="213"/>
    </row>
    <row r="3667" spans="20:30" x14ac:dyDescent="0.2">
      <c r="T3667" s="212"/>
      <c r="U3667" s="213"/>
      <c r="V3667" s="213"/>
      <c r="W3667" s="213"/>
      <c r="X3667" s="214"/>
      <c r="Y3667" s="214"/>
      <c r="Z3667" s="214"/>
      <c r="AA3667" s="217"/>
      <c r="AB3667" s="217"/>
      <c r="AC3667" s="217"/>
      <c r="AD3667" s="213"/>
    </row>
    <row r="3668" spans="20:30" x14ac:dyDescent="0.2">
      <c r="T3668" s="212"/>
      <c r="U3668" s="213"/>
      <c r="V3668" s="213"/>
      <c r="W3668" s="213"/>
      <c r="X3668" s="214"/>
      <c r="Y3668" s="214"/>
      <c r="Z3668" s="214"/>
      <c r="AA3668" s="217"/>
      <c r="AB3668" s="217"/>
      <c r="AC3668" s="217"/>
      <c r="AD3668" s="213"/>
    </row>
    <row r="3669" spans="20:30" x14ac:dyDescent="0.2">
      <c r="T3669" s="212"/>
      <c r="U3669" s="213"/>
      <c r="V3669" s="213"/>
      <c r="W3669" s="213"/>
      <c r="X3669" s="214"/>
      <c r="Y3669" s="214"/>
      <c r="Z3669" s="214"/>
      <c r="AA3669" s="217"/>
      <c r="AB3669" s="217"/>
      <c r="AC3669" s="217"/>
      <c r="AD3669" s="213"/>
    </row>
    <row r="3670" spans="20:30" x14ac:dyDescent="0.2">
      <c r="T3670" s="212"/>
      <c r="U3670" s="213"/>
      <c r="V3670" s="213"/>
      <c r="W3670" s="213"/>
      <c r="X3670" s="214"/>
      <c r="Y3670" s="214"/>
      <c r="Z3670" s="214"/>
      <c r="AA3670" s="217"/>
      <c r="AB3670" s="217"/>
      <c r="AC3670" s="217"/>
      <c r="AD3670" s="213"/>
    </row>
    <row r="3671" spans="20:30" x14ac:dyDescent="0.2">
      <c r="T3671" s="212"/>
      <c r="U3671" s="213"/>
      <c r="V3671" s="213"/>
      <c r="W3671" s="213"/>
      <c r="X3671" s="214"/>
      <c r="Y3671" s="214"/>
      <c r="Z3671" s="214"/>
      <c r="AA3671" s="217"/>
      <c r="AB3671" s="217"/>
      <c r="AC3671" s="217"/>
      <c r="AD3671" s="213"/>
    </row>
    <row r="3672" spans="20:30" x14ac:dyDescent="0.2">
      <c r="T3672" s="212"/>
      <c r="U3672" s="213"/>
      <c r="V3672" s="213"/>
      <c r="W3672" s="213"/>
      <c r="X3672" s="214"/>
      <c r="Y3672" s="214"/>
      <c r="Z3672" s="214"/>
      <c r="AA3672" s="217"/>
      <c r="AB3672" s="217"/>
      <c r="AC3672" s="217"/>
      <c r="AD3672" s="213"/>
    </row>
    <row r="3673" spans="20:30" x14ac:dyDescent="0.2">
      <c r="T3673" s="212"/>
      <c r="U3673" s="213"/>
      <c r="V3673" s="213"/>
      <c r="W3673" s="213"/>
      <c r="X3673" s="214"/>
      <c r="Y3673" s="214"/>
      <c r="Z3673" s="214"/>
      <c r="AA3673" s="217"/>
      <c r="AB3673" s="217"/>
      <c r="AC3673" s="217"/>
      <c r="AD3673" s="213"/>
    </row>
    <row r="3674" spans="20:30" x14ac:dyDescent="0.2">
      <c r="T3674" s="212"/>
      <c r="U3674" s="213"/>
      <c r="V3674" s="213"/>
      <c r="W3674" s="213"/>
      <c r="X3674" s="214"/>
      <c r="Y3674" s="214"/>
      <c r="Z3674" s="214"/>
      <c r="AA3674" s="217"/>
      <c r="AB3674" s="217"/>
      <c r="AC3674" s="217"/>
      <c r="AD3674" s="213"/>
    </row>
    <row r="3675" spans="20:30" x14ac:dyDescent="0.2">
      <c r="T3675" s="212"/>
      <c r="U3675" s="213"/>
      <c r="V3675" s="213"/>
      <c r="W3675" s="213"/>
      <c r="X3675" s="214"/>
      <c r="Y3675" s="214"/>
      <c r="Z3675" s="214"/>
      <c r="AA3675" s="217"/>
      <c r="AB3675" s="217"/>
      <c r="AC3675" s="217"/>
      <c r="AD3675" s="213"/>
    </row>
    <row r="3676" spans="20:30" x14ac:dyDescent="0.2">
      <c r="T3676" s="212"/>
      <c r="U3676" s="213"/>
      <c r="V3676" s="213"/>
      <c r="W3676" s="213"/>
      <c r="X3676" s="214"/>
      <c r="Y3676" s="214"/>
      <c r="Z3676" s="214"/>
      <c r="AA3676" s="217"/>
      <c r="AB3676" s="217"/>
      <c r="AC3676" s="217"/>
      <c r="AD3676" s="213"/>
    </row>
    <row r="3677" spans="20:30" x14ac:dyDescent="0.2">
      <c r="T3677" s="212"/>
      <c r="U3677" s="213"/>
      <c r="V3677" s="213"/>
      <c r="W3677" s="213"/>
      <c r="X3677" s="214"/>
      <c r="Y3677" s="214"/>
      <c r="Z3677" s="214"/>
      <c r="AA3677" s="217"/>
      <c r="AB3677" s="217"/>
      <c r="AC3677" s="217"/>
      <c r="AD3677" s="213"/>
    </row>
    <row r="3678" spans="20:30" x14ac:dyDescent="0.2">
      <c r="T3678" s="212"/>
      <c r="U3678" s="213"/>
      <c r="V3678" s="213"/>
      <c r="W3678" s="213"/>
      <c r="X3678" s="214"/>
      <c r="Y3678" s="214"/>
      <c r="Z3678" s="214"/>
      <c r="AA3678" s="217"/>
      <c r="AB3678" s="217"/>
      <c r="AC3678" s="217"/>
      <c r="AD3678" s="213"/>
    </row>
    <row r="3679" spans="20:30" x14ac:dyDescent="0.2">
      <c r="T3679" s="212"/>
      <c r="U3679" s="213"/>
      <c r="V3679" s="213"/>
      <c r="W3679" s="213"/>
      <c r="X3679" s="214"/>
      <c r="Y3679" s="214"/>
      <c r="Z3679" s="214"/>
      <c r="AA3679" s="217"/>
      <c r="AB3679" s="217"/>
      <c r="AC3679" s="217"/>
      <c r="AD3679" s="213"/>
    </row>
    <row r="3680" spans="20:30" x14ac:dyDescent="0.2">
      <c r="T3680" s="212"/>
      <c r="U3680" s="213"/>
      <c r="V3680" s="213"/>
      <c r="W3680" s="213"/>
      <c r="X3680" s="214"/>
      <c r="Y3680" s="214"/>
      <c r="Z3680" s="214"/>
      <c r="AA3680" s="217"/>
      <c r="AB3680" s="217"/>
      <c r="AC3680" s="217"/>
      <c r="AD3680" s="213"/>
    </row>
    <row r="3681" spans="20:30" x14ac:dyDescent="0.2">
      <c r="T3681" s="212"/>
      <c r="U3681" s="213"/>
      <c r="V3681" s="213"/>
      <c r="W3681" s="213"/>
      <c r="X3681" s="214"/>
      <c r="Y3681" s="214"/>
      <c r="Z3681" s="214"/>
      <c r="AA3681" s="217"/>
      <c r="AB3681" s="217"/>
      <c r="AC3681" s="217"/>
      <c r="AD3681" s="213"/>
    </row>
    <row r="3682" spans="20:30" x14ac:dyDescent="0.2">
      <c r="T3682" s="212"/>
      <c r="U3682" s="213"/>
      <c r="V3682" s="213"/>
      <c r="W3682" s="213"/>
      <c r="X3682" s="214"/>
      <c r="Y3682" s="214"/>
      <c r="Z3682" s="214"/>
      <c r="AA3682" s="217"/>
      <c r="AB3682" s="217"/>
      <c r="AC3682" s="217"/>
      <c r="AD3682" s="213"/>
    </row>
    <row r="3683" spans="20:30" x14ac:dyDescent="0.2">
      <c r="T3683" s="212"/>
      <c r="U3683" s="213"/>
      <c r="V3683" s="213"/>
      <c r="W3683" s="213"/>
      <c r="X3683" s="214"/>
      <c r="Y3683" s="214"/>
      <c r="Z3683" s="214"/>
      <c r="AA3683" s="217"/>
      <c r="AB3683" s="217"/>
      <c r="AC3683" s="217"/>
      <c r="AD3683" s="213"/>
    </row>
    <row r="3684" spans="20:30" x14ac:dyDescent="0.2">
      <c r="T3684" s="212"/>
      <c r="U3684" s="213"/>
      <c r="V3684" s="213"/>
      <c r="W3684" s="213"/>
      <c r="X3684" s="214"/>
      <c r="Y3684" s="214"/>
      <c r="Z3684" s="214"/>
      <c r="AA3684" s="217"/>
      <c r="AB3684" s="217"/>
      <c r="AC3684" s="217"/>
      <c r="AD3684" s="213"/>
    </row>
    <row r="3685" spans="20:30" x14ac:dyDescent="0.2">
      <c r="T3685" s="212"/>
      <c r="U3685" s="213"/>
      <c r="V3685" s="213"/>
      <c r="W3685" s="213"/>
      <c r="X3685" s="214"/>
      <c r="Y3685" s="214"/>
      <c r="Z3685" s="214"/>
      <c r="AA3685" s="217"/>
      <c r="AB3685" s="217"/>
      <c r="AC3685" s="217"/>
      <c r="AD3685" s="213"/>
    </row>
    <row r="3686" spans="20:30" x14ac:dyDescent="0.2">
      <c r="T3686" s="212"/>
      <c r="U3686" s="213"/>
      <c r="V3686" s="213"/>
      <c r="W3686" s="213"/>
      <c r="X3686" s="214"/>
      <c r="Y3686" s="214"/>
      <c r="Z3686" s="214"/>
      <c r="AA3686" s="217"/>
      <c r="AB3686" s="217"/>
      <c r="AC3686" s="217"/>
      <c r="AD3686" s="213"/>
    </row>
    <row r="3687" spans="20:30" x14ac:dyDescent="0.2">
      <c r="T3687" s="212"/>
      <c r="U3687" s="213"/>
      <c r="V3687" s="213"/>
      <c r="W3687" s="213"/>
      <c r="X3687" s="214"/>
      <c r="Y3687" s="214"/>
      <c r="Z3687" s="214"/>
      <c r="AA3687" s="217"/>
      <c r="AB3687" s="217"/>
      <c r="AC3687" s="217"/>
      <c r="AD3687" s="213"/>
    </row>
    <row r="3688" spans="20:30" x14ac:dyDescent="0.2">
      <c r="T3688" s="212"/>
      <c r="U3688" s="213"/>
      <c r="V3688" s="213"/>
      <c r="W3688" s="213"/>
      <c r="X3688" s="214"/>
      <c r="Y3688" s="214"/>
      <c r="Z3688" s="214"/>
      <c r="AA3688" s="217"/>
      <c r="AB3688" s="217"/>
      <c r="AC3688" s="217"/>
      <c r="AD3688" s="213"/>
    </row>
    <row r="3689" spans="20:30" x14ac:dyDescent="0.2">
      <c r="T3689" s="212"/>
      <c r="U3689" s="213"/>
      <c r="V3689" s="213"/>
      <c r="W3689" s="213"/>
      <c r="X3689" s="214"/>
      <c r="Y3689" s="214"/>
      <c r="Z3689" s="214"/>
      <c r="AA3689" s="217"/>
      <c r="AB3689" s="217"/>
      <c r="AC3689" s="217"/>
      <c r="AD3689" s="213"/>
    </row>
    <row r="3690" spans="20:30" x14ac:dyDescent="0.2">
      <c r="T3690" s="212"/>
      <c r="U3690" s="213"/>
      <c r="V3690" s="213"/>
      <c r="W3690" s="213"/>
      <c r="X3690" s="214"/>
      <c r="Y3690" s="214"/>
      <c r="Z3690" s="214"/>
      <c r="AA3690" s="217"/>
      <c r="AB3690" s="217"/>
      <c r="AC3690" s="217"/>
      <c r="AD3690" s="213"/>
    </row>
    <row r="3691" spans="20:30" x14ac:dyDescent="0.2">
      <c r="T3691" s="212"/>
      <c r="U3691" s="213"/>
      <c r="V3691" s="213"/>
      <c r="W3691" s="213"/>
      <c r="X3691" s="214"/>
      <c r="Y3691" s="214"/>
      <c r="Z3691" s="214"/>
      <c r="AA3691" s="217"/>
      <c r="AB3691" s="217"/>
      <c r="AC3691" s="217"/>
      <c r="AD3691" s="213"/>
    </row>
    <row r="3692" spans="20:30" x14ac:dyDescent="0.2">
      <c r="T3692" s="212"/>
      <c r="U3692" s="213"/>
      <c r="V3692" s="213"/>
      <c r="W3692" s="213"/>
      <c r="X3692" s="214"/>
      <c r="Y3692" s="214"/>
      <c r="Z3692" s="214"/>
      <c r="AA3692" s="217"/>
      <c r="AB3692" s="217"/>
      <c r="AC3692" s="217"/>
      <c r="AD3692" s="213"/>
    </row>
    <row r="3693" spans="20:30" x14ac:dyDescent="0.2">
      <c r="T3693" s="212"/>
      <c r="U3693" s="213"/>
      <c r="V3693" s="213"/>
      <c r="W3693" s="213"/>
      <c r="X3693" s="214"/>
      <c r="Y3693" s="214"/>
      <c r="Z3693" s="214"/>
      <c r="AA3693" s="217"/>
      <c r="AB3693" s="217"/>
      <c r="AC3693" s="217"/>
      <c r="AD3693" s="213"/>
    </row>
    <row r="3694" spans="20:30" x14ac:dyDescent="0.2">
      <c r="T3694" s="212"/>
      <c r="U3694" s="213"/>
      <c r="V3694" s="213"/>
      <c r="W3694" s="213"/>
      <c r="X3694" s="214"/>
      <c r="Y3694" s="214"/>
      <c r="Z3694" s="214"/>
      <c r="AA3694" s="217"/>
      <c r="AB3694" s="217"/>
      <c r="AC3694" s="217"/>
      <c r="AD3694" s="213"/>
    </row>
    <row r="3695" spans="20:30" x14ac:dyDescent="0.2">
      <c r="T3695" s="212"/>
      <c r="U3695" s="213"/>
      <c r="V3695" s="213"/>
      <c r="W3695" s="213"/>
      <c r="X3695" s="214"/>
      <c r="Y3695" s="214"/>
      <c r="Z3695" s="214"/>
      <c r="AA3695" s="217"/>
      <c r="AB3695" s="217"/>
      <c r="AC3695" s="217"/>
      <c r="AD3695" s="213"/>
    </row>
    <row r="3696" spans="20:30" x14ac:dyDescent="0.2">
      <c r="T3696" s="212"/>
      <c r="U3696" s="213"/>
      <c r="V3696" s="213"/>
      <c r="W3696" s="213"/>
      <c r="X3696" s="214"/>
      <c r="Y3696" s="214"/>
      <c r="Z3696" s="214"/>
      <c r="AA3696" s="217"/>
      <c r="AB3696" s="217"/>
      <c r="AC3696" s="217"/>
      <c r="AD3696" s="213"/>
    </row>
    <row r="3697" spans="20:30" x14ac:dyDescent="0.2">
      <c r="T3697" s="212"/>
      <c r="U3697" s="213"/>
      <c r="V3697" s="213"/>
      <c r="W3697" s="213"/>
      <c r="X3697" s="214"/>
      <c r="Y3697" s="214"/>
      <c r="Z3697" s="214"/>
      <c r="AA3697" s="217"/>
      <c r="AB3697" s="217"/>
      <c r="AC3697" s="217"/>
      <c r="AD3697" s="213"/>
    </row>
    <row r="3698" spans="20:30" x14ac:dyDescent="0.2">
      <c r="T3698" s="212"/>
      <c r="U3698" s="213"/>
      <c r="V3698" s="213"/>
      <c r="W3698" s="213"/>
      <c r="X3698" s="214"/>
      <c r="Y3698" s="214"/>
      <c r="Z3698" s="214"/>
      <c r="AA3698" s="217"/>
      <c r="AB3698" s="217"/>
      <c r="AC3698" s="217"/>
      <c r="AD3698" s="213"/>
    </row>
    <row r="3699" spans="20:30" x14ac:dyDescent="0.2">
      <c r="T3699" s="212"/>
      <c r="U3699" s="213"/>
      <c r="V3699" s="213"/>
      <c r="W3699" s="213"/>
      <c r="X3699" s="214"/>
      <c r="Y3699" s="214"/>
      <c r="Z3699" s="214"/>
      <c r="AA3699" s="217"/>
      <c r="AB3699" s="217"/>
      <c r="AC3699" s="217"/>
      <c r="AD3699" s="213"/>
    </row>
    <row r="3700" spans="20:30" x14ac:dyDescent="0.2">
      <c r="T3700" s="212"/>
      <c r="U3700" s="213"/>
      <c r="V3700" s="213"/>
      <c r="W3700" s="213"/>
      <c r="X3700" s="214"/>
      <c r="Y3700" s="214"/>
      <c r="Z3700" s="214"/>
      <c r="AA3700" s="217"/>
      <c r="AB3700" s="217"/>
      <c r="AC3700" s="217"/>
      <c r="AD3700" s="213"/>
    </row>
    <row r="3701" spans="20:30" x14ac:dyDescent="0.2">
      <c r="T3701" s="212"/>
      <c r="U3701" s="213"/>
      <c r="V3701" s="213"/>
      <c r="W3701" s="213"/>
      <c r="X3701" s="214"/>
      <c r="Y3701" s="214"/>
      <c r="Z3701" s="214"/>
      <c r="AA3701" s="217"/>
      <c r="AB3701" s="217"/>
      <c r="AC3701" s="217"/>
      <c r="AD3701" s="213"/>
    </row>
    <row r="3702" spans="20:30" x14ac:dyDescent="0.2">
      <c r="T3702" s="212"/>
      <c r="U3702" s="213"/>
      <c r="V3702" s="213"/>
      <c r="W3702" s="213"/>
      <c r="X3702" s="214"/>
      <c r="Y3702" s="214"/>
      <c r="Z3702" s="214"/>
      <c r="AA3702" s="217"/>
      <c r="AB3702" s="217"/>
      <c r="AC3702" s="217"/>
      <c r="AD3702" s="213"/>
    </row>
    <row r="3703" spans="20:30" x14ac:dyDescent="0.2">
      <c r="T3703" s="212"/>
      <c r="U3703" s="213"/>
      <c r="V3703" s="213"/>
      <c r="W3703" s="213"/>
      <c r="X3703" s="214"/>
      <c r="Y3703" s="214"/>
      <c r="Z3703" s="214"/>
      <c r="AA3703" s="217"/>
      <c r="AB3703" s="217"/>
      <c r="AC3703" s="217"/>
      <c r="AD3703" s="213"/>
    </row>
    <row r="3704" spans="20:30" x14ac:dyDescent="0.2">
      <c r="T3704" s="212"/>
      <c r="U3704" s="213"/>
      <c r="V3704" s="213"/>
      <c r="W3704" s="213"/>
      <c r="X3704" s="214"/>
      <c r="Y3704" s="214"/>
      <c r="Z3704" s="214"/>
      <c r="AA3704" s="217"/>
      <c r="AB3704" s="217"/>
      <c r="AC3704" s="217"/>
      <c r="AD3704" s="213"/>
    </row>
    <row r="3705" spans="20:30" x14ac:dyDescent="0.2">
      <c r="T3705" s="212"/>
      <c r="U3705" s="213"/>
      <c r="V3705" s="213"/>
      <c r="W3705" s="213"/>
      <c r="X3705" s="214"/>
      <c r="Y3705" s="214"/>
      <c r="Z3705" s="214"/>
      <c r="AA3705" s="217"/>
      <c r="AB3705" s="217"/>
      <c r="AC3705" s="217"/>
      <c r="AD3705" s="213"/>
    </row>
    <row r="3706" spans="20:30" x14ac:dyDescent="0.2">
      <c r="T3706" s="212"/>
      <c r="U3706" s="213"/>
      <c r="V3706" s="213"/>
      <c r="W3706" s="213"/>
      <c r="X3706" s="214"/>
      <c r="Y3706" s="214"/>
      <c r="Z3706" s="214"/>
      <c r="AA3706" s="217"/>
      <c r="AB3706" s="217"/>
      <c r="AC3706" s="217"/>
      <c r="AD3706" s="213"/>
    </row>
    <row r="3707" spans="20:30" x14ac:dyDescent="0.2">
      <c r="T3707" s="212"/>
      <c r="U3707" s="213"/>
      <c r="V3707" s="213"/>
      <c r="W3707" s="213"/>
      <c r="X3707" s="214"/>
      <c r="Y3707" s="214"/>
      <c r="Z3707" s="214"/>
      <c r="AA3707" s="217"/>
      <c r="AB3707" s="217"/>
      <c r="AC3707" s="217"/>
      <c r="AD3707" s="213"/>
    </row>
    <row r="3708" spans="20:30" x14ac:dyDescent="0.2">
      <c r="T3708" s="212"/>
      <c r="U3708" s="213"/>
      <c r="V3708" s="213"/>
      <c r="W3708" s="213"/>
      <c r="X3708" s="214"/>
      <c r="Y3708" s="214"/>
      <c r="Z3708" s="214"/>
      <c r="AA3708" s="217"/>
      <c r="AB3708" s="217"/>
      <c r="AC3708" s="217"/>
      <c r="AD3708" s="213"/>
    </row>
    <row r="3709" spans="20:30" x14ac:dyDescent="0.2">
      <c r="T3709" s="212"/>
      <c r="U3709" s="213"/>
      <c r="V3709" s="213"/>
      <c r="W3709" s="213"/>
      <c r="X3709" s="214"/>
      <c r="Y3709" s="214"/>
      <c r="Z3709" s="214"/>
      <c r="AA3709" s="217"/>
      <c r="AB3709" s="217"/>
      <c r="AC3709" s="217"/>
      <c r="AD3709" s="213"/>
    </row>
    <row r="3710" spans="20:30" x14ac:dyDescent="0.2">
      <c r="T3710" s="212"/>
      <c r="U3710" s="213"/>
      <c r="V3710" s="213"/>
      <c r="W3710" s="213"/>
      <c r="X3710" s="214"/>
      <c r="Y3710" s="214"/>
      <c r="Z3710" s="214"/>
      <c r="AA3710" s="217"/>
      <c r="AB3710" s="217"/>
      <c r="AC3710" s="217"/>
      <c r="AD3710" s="213"/>
    </row>
    <row r="3711" spans="20:30" x14ac:dyDescent="0.2">
      <c r="T3711" s="212"/>
      <c r="U3711" s="213"/>
      <c r="V3711" s="213"/>
      <c r="W3711" s="213"/>
      <c r="X3711" s="214"/>
      <c r="Y3711" s="214"/>
      <c r="Z3711" s="214"/>
      <c r="AA3711" s="217"/>
      <c r="AB3711" s="217"/>
      <c r="AC3711" s="217"/>
      <c r="AD3711" s="213"/>
    </row>
    <row r="3712" spans="20:30" x14ac:dyDescent="0.2">
      <c r="T3712" s="212"/>
      <c r="U3712" s="213"/>
      <c r="V3712" s="213"/>
      <c r="W3712" s="213"/>
      <c r="X3712" s="214"/>
      <c r="Y3712" s="214"/>
      <c r="Z3712" s="214"/>
      <c r="AA3712" s="217"/>
      <c r="AB3712" s="217"/>
      <c r="AC3712" s="217"/>
      <c r="AD3712" s="213"/>
    </row>
    <row r="3713" spans="20:30" x14ac:dyDescent="0.2">
      <c r="T3713" s="212"/>
      <c r="U3713" s="213"/>
      <c r="V3713" s="213"/>
      <c r="W3713" s="213"/>
      <c r="X3713" s="214"/>
      <c r="Y3713" s="214"/>
      <c r="Z3713" s="214"/>
      <c r="AA3713" s="217"/>
      <c r="AB3713" s="217"/>
      <c r="AC3713" s="217"/>
      <c r="AD3713" s="213"/>
    </row>
    <row r="3714" spans="20:30" x14ac:dyDescent="0.2">
      <c r="T3714" s="212"/>
      <c r="U3714" s="213"/>
      <c r="V3714" s="213"/>
      <c r="W3714" s="213"/>
      <c r="X3714" s="214"/>
      <c r="Y3714" s="214"/>
      <c r="Z3714" s="214"/>
      <c r="AA3714" s="217"/>
      <c r="AB3714" s="217"/>
      <c r="AC3714" s="217"/>
      <c r="AD3714" s="213"/>
    </row>
    <row r="3715" spans="20:30" x14ac:dyDescent="0.2">
      <c r="T3715" s="212"/>
      <c r="U3715" s="213"/>
      <c r="V3715" s="213"/>
      <c r="W3715" s="213"/>
      <c r="X3715" s="214"/>
      <c r="Y3715" s="214"/>
      <c r="Z3715" s="214"/>
      <c r="AA3715" s="217"/>
      <c r="AB3715" s="217"/>
      <c r="AC3715" s="217"/>
      <c r="AD3715" s="213"/>
    </row>
    <row r="3716" spans="20:30" x14ac:dyDescent="0.2">
      <c r="T3716" s="212"/>
      <c r="U3716" s="213"/>
      <c r="V3716" s="213"/>
      <c r="W3716" s="213"/>
      <c r="X3716" s="214"/>
      <c r="Y3716" s="214"/>
      <c r="Z3716" s="214"/>
      <c r="AA3716" s="217"/>
      <c r="AB3716" s="217"/>
      <c r="AC3716" s="217"/>
      <c r="AD3716" s="213"/>
    </row>
    <row r="3717" spans="20:30" x14ac:dyDescent="0.2">
      <c r="T3717" s="212"/>
      <c r="U3717" s="213"/>
      <c r="V3717" s="213"/>
      <c r="W3717" s="213"/>
      <c r="X3717" s="214"/>
      <c r="Y3717" s="214"/>
      <c r="Z3717" s="214"/>
      <c r="AA3717" s="217"/>
      <c r="AB3717" s="217"/>
      <c r="AC3717" s="217"/>
      <c r="AD3717" s="213"/>
    </row>
    <row r="3718" spans="20:30" x14ac:dyDescent="0.2">
      <c r="T3718" s="212"/>
      <c r="U3718" s="213"/>
      <c r="V3718" s="213"/>
      <c r="W3718" s="213"/>
      <c r="X3718" s="214"/>
      <c r="Y3718" s="214"/>
      <c r="Z3718" s="214"/>
      <c r="AA3718" s="217"/>
      <c r="AB3718" s="217"/>
      <c r="AC3718" s="217"/>
      <c r="AD3718" s="213"/>
    </row>
    <row r="3719" spans="20:30" x14ac:dyDescent="0.2">
      <c r="T3719" s="212"/>
      <c r="U3719" s="213"/>
      <c r="V3719" s="213"/>
      <c r="W3719" s="213"/>
      <c r="X3719" s="214"/>
      <c r="Y3719" s="214"/>
      <c r="Z3719" s="214"/>
      <c r="AA3719" s="217"/>
      <c r="AB3719" s="217"/>
      <c r="AC3719" s="217"/>
      <c r="AD3719" s="213"/>
    </row>
    <row r="3720" spans="20:30" x14ac:dyDescent="0.2">
      <c r="T3720" s="212"/>
      <c r="U3720" s="213"/>
      <c r="V3720" s="213"/>
      <c r="W3720" s="213"/>
      <c r="X3720" s="214"/>
      <c r="Y3720" s="214"/>
      <c r="Z3720" s="214"/>
      <c r="AA3720" s="217"/>
      <c r="AB3720" s="217"/>
      <c r="AC3720" s="217"/>
      <c r="AD3720" s="213"/>
    </row>
    <row r="3721" spans="20:30" x14ac:dyDescent="0.2">
      <c r="T3721" s="212"/>
      <c r="U3721" s="213"/>
      <c r="V3721" s="213"/>
      <c r="W3721" s="213"/>
      <c r="X3721" s="214"/>
      <c r="Y3721" s="214"/>
      <c r="Z3721" s="214"/>
      <c r="AA3721" s="217"/>
      <c r="AB3721" s="217"/>
      <c r="AC3721" s="217"/>
      <c r="AD3721" s="213"/>
    </row>
    <row r="3722" spans="20:30" x14ac:dyDescent="0.2">
      <c r="T3722" s="212"/>
      <c r="U3722" s="213"/>
      <c r="V3722" s="213"/>
      <c r="W3722" s="213"/>
      <c r="X3722" s="214"/>
      <c r="Y3722" s="214"/>
      <c r="Z3722" s="214"/>
      <c r="AA3722" s="217"/>
      <c r="AB3722" s="217"/>
      <c r="AC3722" s="217"/>
      <c r="AD3722" s="213"/>
    </row>
    <row r="3723" spans="20:30" x14ac:dyDescent="0.2">
      <c r="T3723" s="212"/>
      <c r="U3723" s="213"/>
      <c r="V3723" s="213"/>
      <c r="W3723" s="213"/>
      <c r="X3723" s="214"/>
      <c r="Y3723" s="214"/>
      <c r="Z3723" s="214"/>
      <c r="AA3723" s="217"/>
      <c r="AB3723" s="217"/>
      <c r="AC3723" s="217"/>
      <c r="AD3723" s="213"/>
    </row>
    <row r="3724" spans="20:30" x14ac:dyDescent="0.2">
      <c r="T3724" s="212"/>
      <c r="U3724" s="213"/>
      <c r="V3724" s="213"/>
      <c r="W3724" s="213"/>
      <c r="X3724" s="214"/>
      <c r="Y3724" s="214"/>
      <c r="Z3724" s="214"/>
      <c r="AA3724" s="217"/>
      <c r="AB3724" s="217"/>
      <c r="AC3724" s="217"/>
      <c r="AD3724" s="213"/>
    </row>
    <row r="3725" spans="20:30" x14ac:dyDescent="0.2">
      <c r="T3725" s="212"/>
      <c r="U3725" s="213"/>
      <c r="V3725" s="213"/>
      <c r="W3725" s="213"/>
      <c r="X3725" s="214"/>
      <c r="Y3725" s="214"/>
      <c r="Z3725" s="214"/>
      <c r="AA3725" s="217"/>
      <c r="AB3725" s="217"/>
      <c r="AC3725" s="217"/>
      <c r="AD3725" s="213"/>
    </row>
    <row r="3726" spans="20:30" x14ac:dyDescent="0.2">
      <c r="T3726" s="212"/>
      <c r="U3726" s="213"/>
      <c r="V3726" s="213"/>
      <c r="W3726" s="213"/>
      <c r="X3726" s="214"/>
      <c r="Y3726" s="214"/>
      <c r="Z3726" s="214"/>
      <c r="AA3726" s="217"/>
      <c r="AB3726" s="217"/>
      <c r="AC3726" s="217"/>
      <c r="AD3726" s="213"/>
    </row>
    <row r="3727" spans="20:30" x14ac:dyDescent="0.2">
      <c r="T3727" s="212"/>
      <c r="U3727" s="213"/>
      <c r="V3727" s="213"/>
      <c r="W3727" s="213"/>
      <c r="X3727" s="214"/>
      <c r="Y3727" s="214"/>
      <c r="Z3727" s="214"/>
      <c r="AA3727" s="217"/>
      <c r="AB3727" s="217"/>
      <c r="AC3727" s="217"/>
      <c r="AD3727" s="213"/>
    </row>
    <row r="3728" spans="20:30" x14ac:dyDescent="0.2">
      <c r="T3728" s="212"/>
      <c r="U3728" s="213"/>
      <c r="V3728" s="213"/>
      <c r="W3728" s="213"/>
      <c r="X3728" s="214"/>
      <c r="Y3728" s="214"/>
      <c r="Z3728" s="214"/>
      <c r="AA3728" s="217"/>
      <c r="AB3728" s="217"/>
      <c r="AC3728" s="217"/>
      <c r="AD3728" s="213"/>
    </row>
    <row r="3729" spans="20:30" x14ac:dyDescent="0.2">
      <c r="T3729" s="212"/>
      <c r="U3729" s="213"/>
      <c r="V3729" s="213"/>
      <c r="W3729" s="213"/>
      <c r="X3729" s="214"/>
      <c r="Y3729" s="214"/>
      <c r="Z3729" s="214"/>
      <c r="AA3729" s="217"/>
      <c r="AB3729" s="217"/>
      <c r="AC3729" s="217"/>
      <c r="AD3729" s="213"/>
    </row>
    <row r="3730" spans="20:30" x14ac:dyDescent="0.2">
      <c r="T3730" s="212"/>
      <c r="U3730" s="213"/>
      <c r="V3730" s="213"/>
      <c r="W3730" s="213"/>
      <c r="X3730" s="214"/>
      <c r="Y3730" s="214"/>
      <c r="Z3730" s="214"/>
      <c r="AA3730" s="217"/>
      <c r="AB3730" s="217"/>
      <c r="AC3730" s="217"/>
      <c r="AD3730" s="213"/>
    </row>
    <row r="3731" spans="20:30" x14ac:dyDescent="0.2">
      <c r="T3731" s="212"/>
      <c r="U3731" s="213"/>
      <c r="V3731" s="213"/>
      <c r="W3731" s="213"/>
      <c r="X3731" s="214"/>
      <c r="Y3731" s="214"/>
      <c r="Z3731" s="214"/>
      <c r="AA3731" s="217"/>
      <c r="AB3731" s="217"/>
      <c r="AC3731" s="217"/>
      <c r="AD3731" s="213"/>
    </row>
    <row r="3732" spans="20:30" x14ac:dyDescent="0.2">
      <c r="T3732" s="212"/>
      <c r="U3732" s="213"/>
      <c r="V3732" s="213"/>
      <c r="W3732" s="213"/>
      <c r="X3732" s="214"/>
      <c r="Y3732" s="214"/>
      <c r="Z3732" s="214"/>
      <c r="AA3732" s="217"/>
      <c r="AB3732" s="217"/>
      <c r="AC3732" s="217"/>
      <c r="AD3732" s="213"/>
    </row>
    <row r="3733" spans="20:30" x14ac:dyDescent="0.2">
      <c r="T3733" s="212"/>
      <c r="U3733" s="213"/>
      <c r="V3733" s="213"/>
      <c r="W3733" s="213"/>
      <c r="X3733" s="214"/>
      <c r="Y3733" s="214"/>
      <c r="Z3733" s="214"/>
      <c r="AA3733" s="217"/>
      <c r="AB3733" s="217"/>
      <c r="AC3733" s="217"/>
      <c r="AD3733" s="213"/>
    </row>
    <row r="3734" spans="20:30" x14ac:dyDescent="0.2">
      <c r="T3734" s="212"/>
      <c r="U3734" s="213"/>
      <c r="V3734" s="213"/>
      <c r="W3734" s="213"/>
      <c r="X3734" s="214"/>
      <c r="Y3734" s="214"/>
      <c r="Z3734" s="214"/>
      <c r="AA3734" s="217"/>
      <c r="AB3734" s="217"/>
      <c r="AC3734" s="217"/>
      <c r="AD3734" s="213"/>
    </row>
    <row r="3735" spans="20:30" x14ac:dyDescent="0.2">
      <c r="T3735" s="212"/>
      <c r="U3735" s="213"/>
      <c r="V3735" s="213"/>
      <c r="W3735" s="213"/>
      <c r="X3735" s="214"/>
      <c r="Y3735" s="214"/>
      <c r="Z3735" s="214"/>
      <c r="AA3735" s="217"/>
      <c r="AB3735" s="217"/>
      <c r="AC3735" s="217"/>
      <c r="AD3735" s="213"/>
    </row>
    <row r="3736" spans="20:30" x14ac:dyDescent="0.2">
      <c r="T3736" s="212"/>
      <c r="U3736" s="213"/>
      <c r="V3736" s="213"/>
      <c r="W3736" s="213"/>
      <c r="X3736" s="214"/>
      <c r="Y3736" s="214"/>
      <c r="Z3736" s="214"/>
      <c r="AA3736" s="217"/>
      <c r="AB3736" s="217"/>
      <c r="AC3736" s="217"/>
      <c r="AD3736" s="213"/>
    </row>
    <row r="3737" spans="20:30" x14ac:dyDescent="0.2">
      <c r="T3737" s="212"/>
      <c r="U3737" s="213"/>
      <c r="V3737" s="213"/>
      <c r="W3737" s="213"/>
      <c r="X3737" s="214"/>
      <c r="Y3737" s="214"/>
      <c r="Z3737" s="214"/>
      <c r="AA3737" s="217"/>
      <c r="AB3737" s="217"/>
      <c r="AC3737" s="217"/>
      <c r="AD3737" s="213"/>
    </row>
    <row r="3738" spans="20:30" x14ac:dyDescent="0.2">
      <c r="T3738" s="212"/>
      <c r="U3738" s="213"/>
      <c r="V3738" s="213"/>
      <c r="W3738" s="213"/>
      <c r="X3738" s="214"/>
      <c r="Y3738" s="214"/>
      <c r="Z3738" s="214"/>
      <c r="AA3738" s="217"/>
      <c r="AB3738" s="217"/>
      <c r="AC3738" s="217"/>
      <c r="AD3738" s="213"/>
    </row>
    <row r="3739" spans="20:30" x14ac:dyDescent="0.2">
      <c r="T3739" s="212"/>
      <c r="U3739" s="213"/>
      <c r="V3739" s="213"/>
      <c r="W3739" s="213"/>
      <c r="X3739" s="214"/>
      <c r="Y3739" s="214"/>
      <c r="Z3739" s="214"/>
      <c r="AA3739" s="217"/>
      <c r="AB3739" s="217"/>
      <c r="AC3739" s="217"/>
      <c r="AD3739" s="213"/>
    </row>
    <row r="3740" spans="20:30" x14ac:dyDescent="0.2">
      <c r="T3740" s="212"/>
      <c r="U3740" s="213"/>
      <c r="V3740" s="213"/>
      <c r="W3740" s="213"/>
      <c r="X3740" s="214"/>
      <c r="Y3740" s="214"/>
      <c r="Z3740" s="214"/>
      <c r="AA3740" s="217"/>
      <c r="AB3740" s="217"/>
      <c r="AC3740" s="217"/>
      <c r="AD3740" s="213"/>
    </row>
    <row r="3741" spans="20:30" x14ac:dyDescent="0.2">
      <c r="T3741" s="212"/>
      <c r="U3741" s="213"/>
      <c r="V3741" s="213"/>
      <c r="W3741" s="213"/>
      <c r="X3741" s="214"/>
      <c r="Y3741" s="214"/>
      <c r="Z3741" s="214"/>
      <c r="AA3741" s="217"/>
      <c r="AB3741" s="217"/>
      <c r="AC3741" s="217"/>
      <c r="AD3741" s="213"/>
    </row>
    <row r="3742" spans="20:30" x14ac:dyDescent="0.2">
      <c r="T3742" s="212"/>
      <c r="U3742" s="213"/>
      <c r="V3742" s="213"/>
      <c r="W3742" s="213"/>
      <c r="X3742" s="214"/>
      <c r="Y3742" s="214"/>
      <c r="Z3742" s="214"/>
      <c r="AA3742" s="217"/>
      <c r="AB3742" s="217"/>
      <c r="AC3742" s="217"/>
      <c r="AD3742" s="213"/>
    </row>
    <row r="3743" spans="20:30" x14ac:dyDescent="0.2">
      <c r="T3743" s="212"/>
      <c r="U3743" s="213"/>
      <c r="V3743" s="213"/>
      <c r="W3743" s="213"/>
      <c r="X3743" s="214"/>
      <c r="Y3743" s="214"/>
      <c r="Z3743" s="214"/>
      <c r="AA3743" s="217"/>
      <c r="AB3743" s="217"/>
      <c r="AC3743" s="217"/>
      <c r="AD3743" s="213"/>
    </row>
    <row r="3744" spans="20:30" x14ac:dyDescent="0.2">
      <c r="T3744" s="212"/>
      <c r="U3744" s="213"/>
      <c r="V3744" s="213"/>
      <c r="W3744" s="213"/>
      <c r="X3744" s="214"/>
      <c r="Y3744" s="214"/>
      <c r="Z3744" s="214"/>
      <c r="AA3744" s="217"/>
      <c r="AB3744" s="217"/>
      <c r="AC3744" s="217"/>
      <c r="AD3744" s="213"/>
    </row>
    <row r="3745" spans="20:30" x14ac:dyDescent="0.2">
      <c r="T3745" s="212"/>
      <c r="U3745" s="213"/>
      <c r="V3745" s="213"/>
      <c r="W3745" s="213"/>
      <c r="X3745" s="214"/>
      <c r="Y3745" s="214"/>
      <c r="Z3745" s="214"/>
      <c r="AA3745" s="217"/>
      <c r="AB3745" s="217"/>
      <c r="AC3745" s="217"/>
      <c r="AD3745" s="213"/>
    </row>
    <row r="3746" spans="20:30" x14ac:dyDescent="0.2">
      <c r="T3746" s="212"/>
      <c r="U3746" s="213"/>
      <c r="V3746" s="213"/>
      <c r="W3746" s="213"/>
      <c r="X3746" s="214"/>
      <c r="Y3746" s="214"/>
      <c r="Z3746" s="214"/>
      <c r="AA3746" s="217"/>
      <c r="AB3746" s="217"/>
      <c r="AC3746" s="217"/>
      <c r="AD3746" s="213"/>
    </row>
    <row r="3747" spans="20:30" x14ac:dyDescent="0.2">
      <c r="T3747" s="212"/>
      <c r="U3747" s="213"/>
      <c r="V3747" s="213"/>
      <c r="W3747" s="213"/>
      <c r="X3747" s="214"/>
      <c r="Y3747" s="214"/>
      <c r="Z3747" s="214"/>
      <c r="AA3747" s="217"/>
      <c r="AB3747" s="217"/>
      <c r="AC3747" s="217"/>
      <c r="AD3747" s="213"/>
    </row>
    <row r="3748" spans="20:30" x14ac:dyDescent="0.2">
      <c r="T3748" s="212"/>
      <c r="U3748" s="213"/>
      <c r="V3748" s="213"/>
      <c r="W3748" s="213"/>
      <c r="X3748" s="214"/>
      <c r="Y3748" s="214"/>
      <c r="Z3748" s="214"/>
      <c r="AA3748" s="217"/>
      <c r="AB3748" s="217"/>
      <c r="AC3748" s="217"/>
      <c r="AD3748" s="213"/>
    </row>
    <row r="3749" spans="20:30" x14ac:dyDescent="0.2">
      <c r="T3749" s="212"/>
      <c r="U3749" s="213"/>
      <c r="V3749" s="213"/>
      <c r="W3749" s="213"/>
      <c r="X3749" s="214"/>
      <c r="Y3749" s="214"/>
      <c r="Z3749" s="214"/>
      <c r="AA3749" s="217"/>
      <c r="AB3749" s="217"/>
      <c r="AC3749" s="217"/>
      <c r="AD3749" s="213"/>
    </row>
    <row r="3750" spans="20:30" x14ac:dyDescent="0.2">
      <c r="T3750" s="212"/>
      <c r="U3750" s="213"/>
      <c r="V3750" s="213"/>
      <c r="W3750" s="213"/>
      <c r="X3750" s="214"/>
      <c r="Y3750" s="214"/>
      <c r="Z3750" s="214"/>
      <c r="AA3750" s="217"/>
      <c r="AB3750" s="217"/>
      <c r="AC3750" s="217"/>
      <c r="AD3750" s="213"/>
    </row>
    <row r="3751" spans="20:30" x14ac:dyDescent="0.2">
      <c r="T3751" s="212"/>
      <c r="U3751" s="213"/>
      <c r="V3751" s="213"/>
      <c r="W3751" s="213"/>
      <c r="X3751" s="214"/>
      <c r="Y3751" s="214"/>
      <c r="Z3751" s="214"/>
      <c r="AA3751" s="217"/>
      <c r="AB3751" s="217"/>
      <c r="AC3751" s="217"/>
      <c r="AD3751" s="213"/>
    </row>
    <row r="3752" spans="20:30" x14ac:dyDescent="0.2">
      <c r="T3752" s="212"/>
      <c r="U3752" s="213"/>
      <c r="V3752" s="213"/>
      <c r="W3752" s="213"/>
      <c r="X3752" s="214"/>
      <c r="Y3752" s="214"/>
      <c r="Z3752" s="214"/>
      <c r="AA3752" s="217"/>
      <c r="AB3752" s="217"/>
      <c r="AC3752" s="217"/>
      <c r="AD3752" s="213"/>
    </row>
    <row r="3753" spans="20:30" x14ac:dyDescent="0.2">
      <c r="T3753" s="212"/>
      <c r="U3753" s="213"/>
      <c r="V3753" s="213"/>
      <c r="W3753" s="213"/>
      <c r="X3753" s="214"/>
      <c r="Y3753" s="214"/>
      <c r="Z3753" s="214"/>
      <c r="AA3753" s="217"/>
      <c r="AB3753" s="217"/>
      <c r="AC3753" s="217"/>
      <c r="AD3753" s="213"/>
    </row>
    <row r="3754" spans="20:30" x14ac:dyDescent="0.2">
      <c r="T3754" s="212"/>
      <c r="U3754" s="213"/>
      <c r="V3754" s="213"/>
      <c r="W3754" s="213"/>
      <c r="X3754" s="214"/>
      <c r="Y3754" s="214"/>
      <c r="Z3754" s="214"/>
      <c r="AA3754" s="217"/>
      <c r="AB3754" s="217"/>
      <c r="AC3754" s="217"/>
      <c r="AD3754" s="213"/>
    </row>
    <row r="3755" spans="20:30" x14ac:dyDescent="0.2">
      <c r="T3755" s="212"/>
      <c r="U3755" s="213"/>
      <c r="V3755" s="213"/>
      <c r="W3755" s="213"/>
      <c r="X3755" s="214"/>
      <c r="Y3755" s="214"/>
      <c r="Z3755" s="214"/>
      <c r="AA3755" s="217"/>
      <c r="AB3755" s="217"/>
      <c r="AC3755" s="217"/>
      <c r="AD3755" s="213"/>
    </row>
    <row r="3756" spans="20:30" x14ac:dyDescent="0.2">
      <c r="T3756" s="212"/>
      <c r="U3756" s="213"/>
      <c r="V3756" s="213"/>
      <c r="W3756" s="213"/>
      <c r="X3756" s="214"/>
      <c r="Y3756" s="214"/>
      <c r="Z3756" s="214"/>
      <c r="AA3756" s="217"/>
      <c r="AB3756" s="217"/>
      <c r="AC3756" s="217"/>
      <c r="AD3756" s="213"/>
    </row>
    <row r="3757" spans="20:30" x14ac:dyDescent="0.2">
      <c r="T3757" s="212"/>
      <c r="U3757" s="213"/>
      <c r="V3757" s="213"/>
      <c r="W3757" s="213"/>
      <c r="X3757" s="214"/>
      <c r="Y3757" s="214"/>
      <c r="Z3757" s="214"/>
      <c r="AA3757" s="217"/>
      <c r="AB3757" s="217"/>
      <c r="AC3757" s="217"/>
      <c r="AD3757" s="213"/>
    </row>
    <row r="3758" spans="20:30" x14ac:dyDescent="0.2">
      <c r="T3758" s="212"/>
      <c r="U3758" s="213"/>
      <c r="V3758" s="213"/>
      <c r="W3758" s="213"/>
      <c r="X3758" s="214"/>
      <c r="Y3758" s="214"/>
      <c r="Z3758" s="214"/>
      <c r="AA3758" s="217"/>
      <c r="AB3758" s="217"/>
      <c r="AC3758" s="217"/>
      <c r="AD3758" s="213"/>
    </row>
    <row r="3759" spans="20:30" x14ac:dyDescent="0.2">
      <c r="T3759" s="212"/>
      <c r="U3759" s="213"/>
      <c r="V3759" s="213"/>
      <c r="W3759" s="213"/>
      <c r="X3759" s="214"/>
      <c r="Y3759" s="214"/>
      <c r="Z3759" s="214"/>
      <c r="AA3759" s="217"/>
      <c r="AB3759" s="217"/>
      <c r="AC3759" s="217"/>
      <c r="AD3759" s="213"/>
    </row>
    <row r="3760" spans="20:30" x14ac:dyDescent="0.2">
      <c r="T3760" s="212"/>
      <c r="U3760" s="213"/>
      <c r="V3760" s="213"/>
      <c r="W3760" s="213"/>
      <c r="X3760" s="214"/>
      <c r="Y3760" s="214"/>
      <c r="Z3760" s="214"/>
      <c r="AA3760" s="217"/>
      <c r="AB3760" s="217"/>
      <c r="AC3760" s="217"/>
      <c r="AD3760" s="213"/>
    </row>
    <row r="3761" spans="20:30" x14ac:dyDescent="0.2">
      <c r="T3761" s="212"/>
      <c r="U3761" s="213"/>
      <c r="V3761" s="213"/>
      <c r="W3761" s="213"/>
      <c r="X3761" s="214"/>
      <c r="Y3761" s="214"/>
      <c r="Z3761" s="214"/>
      <c r="AA3761" s="217"/>
      <c r="AB3761" s="217"/>
      <c r="AC3761" s="217"/>
      <c r="AD3761" s="213"/>
    </row>
    <row r="3762" spans="20:30" x14ac:dyDescent="0.2">
      <c r="T3762" s="212"/>
      <c r="U3762" s="213"/>
      <c r="V3762" s="213"/>
      <c r="W3762" s="213"/>
      <c r="X3762" s="214"/>
      <c r="Y3762" s="214"/>
      <c r="Z3762" s="214"/>
      <c r="AA3762" s="217"/>
      <c r="AB3762" s="217"/>
      <c r="AC3762" s="217"/>
      <c r="AD3762" s="213"/>
    </row>
    <row r="3763" spans="20:30" x14ac:dyDescent="0.2">
      <c r="T3763" s="212"/>
      <c r="U3763" s="213"/>
      <c r="V3763" s="213"/>
      <c r="W3763" s="213"/>
      <c r="X3763" s="214"/>
      <c r="Y3763" s="214"/>
      <c r="Z3763" s="214"/>
      <c r="AA3763" s="217"/>
      <c r="AB3763" s="217"/>
      <c r="AC3763" s="217"/>
      <c r="AD3763" s="213"/>
    </row>
    <row r="3764" spans="20:30" x14ac:dyDescent="0.2">
      <c r="T3764" s="212"/>
      <c r="U3764" s="213"/>
      <c r="V3764" s="213"/>
      <c r="W3764" s="213"/>
      <c r="X3764" s="214"/>
      <c r="Y3764" s="214"/>
      <c r="Z3764" s="214"/>
      <c r="AA3764" s="217"/>
      <c r="AB3764" s="217"/>
      <c r="AC3764" s="217"/>
      <c r="AD3764" s="213"/>
    </row>
    <row r="3765" spans="20:30" x14ac:dyDescent="0.2">
      <c r="T3765" s="212"/>
      <c r="U3765" s="213"/>
      <c r="V3765" s="213"/>
      <c r="W3765" s="213"/>
      <c r="X3765" s="214"/>
      <c r="Y3765" s="214"/>
      <c r="Z3765" s="214"/>
      <c r="AA3765" s="217"/>
      <c r="AB3765" s="217"/>
      <c r="AC3765" s="217"/>
      <c r="AD3765" s="213"/>
    </row>
    <row r="3766" spans="20:30" x14ac:dyDescent="0.2">
      <c r="T3766" s="212"/>
      <c r="U3766" s="213"/>
      <c r="V3766" s="213"/>
      <c r="W3766" s="213"/>
      <c r="X3766" s="214"/>
      <c r="Y3766" s="214"/>
      <c r="Z3766" s="214"/>
      <c r="AA3766" s="217"/>
      <c r="AB3766" s="217"/>
      <c r="AC3766" s="217"/>
      <c r="AD3766" s="213"/>
    </row>
    <row r="3767" spans="20:30" x14ac:dyDescent="0.2">
      <c r="T3767" s="212"/>
      <c r="U3767" s="213"/>
      <c r="V3767" s="213"/>
      <c r="W3767" s="213"/>
      <c r="X3767" s="214"/>
      <c r="Y3767" s="214"/>
      <c r="Z3767" s="214"/>
      <c r="AA3767" s="217"/>
      <c r="AB3767" s="217"/>
      <c r="AC3767" s="217"/>
      <c r="AD3767" s="213"/>
    </row>
    <row r="3768" spans="20:30" x14ac:dyDescent="0.2">
      <c r="T3768" s="212"/>
      <c r="U3768" s="213"/>
      <c r="V3768" s="213"/>
      <c r="W3768" s="213"/>
      <c r="X3768" s="214"/>
      <c r="Y3768" s="214"/>
      <c r="Z3768" s="214"/>
      <c r="AA3768" s="217"/>
      <c r="AB3768" s="217"/>
      <c r="AC3768" s="217"/>
      <c r="AD3768" s="213"/>
    </row>
    <row r="3769" spans="20:30" x14ac:dyDescent="0.2">
      <c r="T3769" s="212"/>
      <c r="U3769" s="213"/>
      <c r="V3769" s="213"/>
      <c r="W3769" s="213"/>
      <c r="X3769" s="214"/>
      <c r="Y3769" s="214"/>
      <c r="Z3769" s="214"/>
      <c r="AA3769" s="217"/>
      <c r="AB3769" s="217"/>
      <c r="AC3769" s="217"/>
      <c r="AD3769" s="213"/>
    </row>
    <row r="3770" spans="20:30" x14ac:dyDescent="0.2">
      <c r="T3770" s="212"/>
      <c r="U3770" s="213"/>
      <c r="V3770" s="213"/>
      <c r="W3770" s="213"/>
      <c r="X3770" s="214"/>
      <c r="Y3770" s="214"/>
      <c r="Z3770" s="214"/>
      <c r="AA3770" s="217"/>
      <c r="AB3770" s="217"/>
      <c r="AC3770" s="217"/>
      <c r="AD3770" s="213"/>
    </row>
    <row r="3771" spans="20:30" x14ac:dyDescent="0.2">
      <c r="T3771" s="212"/>
      <c r="U3771" s="213"/>
      <c r="V3771" s="213"/>
      <c r="W3771" s="213"/>
      <c r="X3771" s="214"/>
      <c r="Y3771" s="214"/>
      <c r="Z3771" s="214"/>
      <c r="AA3771" s="217"/>
      <c r="AB3771" s="217"/>
      <c r="AC3771" s="217"/>
      <c r="AD3771" s="213"/>
    </row>
    <row r="3772" spans="20:30" x14ac:dyDescent="0.2">
      <c r="T3772" s="212"/>
      <c r="U3772" s="213"/>
      <c r="V3772" s="213"/>
      <c r="W3772" s="213"/>
      <c r="X3772" s="214"/>
      <c r="Y3772" s="214"/>
      <c r="Z3772" s="214"/>
      <c r="AA3772" s="217"/>
      <c r="AB3772" s="217"/>
      <c r="AC3772" s="217"/>
      <c r="AD3772" s="213"/>
    </row>
    <row r="3773" spans="20:30" x14ac:dyDescent="0.2">
      <c r="T3773" s="212"/>
      <c r="U3773" s="213"/>
      <c r="V3773" s="213"/>
      <c r="W3773" s="213"/>
      <c r="X3773" s="214"/>
      <c r="Y3773" s="214"/>
      <c r="Z3773" s="214"/>
      <c r="AA3773" s="217"/>
      <c r="AB3773" s="217"/>
      <c r="AC3773" s="217"/>
      <c r="AD3773" s="213"/>
    </row>
    <row r="3774" spans="20:30" x14ac:dyDescent="0.2">
      <c r="T3774" s="212"/>
      <c r="U3774" s="213"/>
      <c r="V3774" s="213"/>
      <c r="W3774" s="213"/>
      <c r="X3774" s="214"/>
      <c r="Y3774" s="214"/>
      <c r="Z3774" s="214"/>
      <c r="AA3774" s="217"/>
      <c r="AB3774" s="217"/>
      <c r="AC3774" s="217"/>
      <c r="AD3774" s="213"/>
    </row>
    <row r="3775" spans="20:30" x14ac:dyDescent="0.2">
      <c r="T3775" s="212"/>
      <c r="U3775" s="213"/>
      <c r="V3775" s="213"/>
      <c r="W3775" s="213"/>
      <c r="X3775" s="214"/>
      <c r="Y3775" s="214"/>
      <c r="Z3775" s="214"/>
      <c r="AA3775" s="217"/>
      <c r="AB3775" s="217"/>
      <c r="AC3775" s="217"/>
      <c r="AD3775" s="213"/>
    </row>
    <row r="3776" spans="20:30" x14ac:dyDescent="0.2">
      <c r="T3776" s="212"/>
      <c r="U3776" s="213"/>
      <c r="V3776" s="213"/>
      <c r="W3776" s="213"/>
      <c r="X3776" s="214"/>
      <c r="Y3776" s="214"/>
      <c r="Z3776" s="214"/>
      <c r="AA3776" s="217"/>
      <c r="AB3776" s="217"/>
      <c r="AC3776" s="217"/>
      <c r="AD3776" s="213"/>
    </row>
    <row r="3777" spans="20:30" x14ac:dyDescent="0.2">
      <c r="T3777" s="212"/>
      <c r="U3777" s="213"/>
      <c r="V3777" s="213"/>
      <c r="W3777" s="213"/>
      <c r="X3777" s="214"/>
      <c r="Y3777" s="214"/>
      <c r="Z3777" s="214"/>
      <c r="AA3777" s="217"/>
      <c r="AB3777" s="217"/>
      <c r="AC3777" s="217"/>
      <c r="AD3777" s="213"/>
    </row>
    <row r="3778" spans="20:30" x14ac:dyDescent="0.2">
      <c r="T3778" s="212"/>
      <c r="U3778" s="213"/>
      <c r="V3778" s="213"/>
      <c r="W3778" s="213"/>
      <c r="X3778" s="214"/>
      <c r="Y3778" s="214"/>
      <c r="Z3778" s="214"/>
      <c r="AA3778" s="217"/>
      <c r="AB3778" s="217"/>
      <c r="AC3778" s="217"/>
      <c r="AD3778" s="213"/>
    </row>
    <row r="3779" spans="20:30" x14ac:dyDescent="0.2">
      <c r="T3779" s="212"/>
      <c r="U3779" s="213"/>
      <c r="V3779" s="213"/>
      <c r="W3779" s="213"/>
      <c r="X3779" s="214"/>
      <c r="Y3779" s="214"/>
      <c r="Z3779" s="214"/>
      <c r="AA3779" s="217"/>
      <c r="AB3779" s="217"/>
      <c r="AC3779" s="217"/>
      <c r="AD3779" s="213"/>
    </row>
    <row r="3780" spans="20:30" x14ac:dyDescent="0.2">
      <c r="T3780" s="212"/>
      <c r="U3780" s="213"/>
      <c r="V3780" s="213"/>
      <c r="W3780" s="213"/>
      <c r="X3780" s="214"/>
      <c r="Y3780" s="214"/>
      <c r="Z3780" s="214"/>
      <c r="AA3780" s="217"/>
      <c r="AB3780" s="217"/>
      <c r="AC3780" s="217"/>
      <c r="AD3780" s="213"/>
    </row>
    <row r="3781" spans="20:30" x14ac:dyDescent="0.2">
      <c r="T3781" s="212"/>
      <c r="U3781" s="213"/>
      <c r="V3781" s="213"/>
      <c r="W3781" s="213"/>
      <c r="X3781" s="214"/>
      <c r="Y3781" s="214"/>
      <c r="Z3781" s="214"/>
      <c r="AA3781" s="217"/>
      <c r="AB3781" s="217"/>
      <c r="AC3781" s="217"/>
      <c r="AD3781" s="213"/>
    </row>
    <row r="3782" spans="20:30" x14ac:dyDescent="0.2">
      <c r="T3782" s="212"/>
      <c r="U3782" s="213"/>
      <c r="V3782" s="213"/>
      <c r="W3782" s="213"/>
      <c r="X3782" s="214"/>
      <c r="Y3782" s="214"/>
      <c r="Z3782" s="214"/>
      <c r="AA3782" s="217"/>
      <c r="AB3782" s="217"/>
      <c r="AC3782" s="217"/>
      <c r="AD3782" s="213"/>
    </row>
    <row r="3783" spans="20:30" x14ac:dyDescent="0.2">
      <c r="T3783" s="212"/>
      <c r="U3783" s="213"/>
      <c r="V3783" s="213"/>
      <c r="W3783" s="213"/>
      <c r="X3783" s="214"/>
      <c r="Y3783" s="214"/>
      <c r="Z3783" s="214"/>
      <c r="AA3783" s="217"/>
      <c r="AB3783" s="217"/>
      <c r="AC3783" s="217"/>
      <c r="AD3783" s="213"/>
    </row>
    <row r="3784" spans="20:30" x14ac:dyDescent="0.2">
      <c r="T3784" s="212"/>
      <c r="U3784" s="213"/>
      <c r="V3784" s="213"/>
      <c r="W3784" s="213"/>
      <c r="X3784" s="214"/>
      <c r="Y3784" s="214"/>
      <c r="Z3784" s="214"/>
      <c r="AA3784" s="217"/>
      <c r="AB3784" s="217"/>
      <c r="AC3784" s="217"/>
      <c r="AD3784" s="213"/>
    </row>
    <row r="3785" spans="20:30" x14ac:dyDescent="0.2">
      <c r="T3785" s="212"/>
      <c r="U3785" s="213"/>
      <c r="V3785" s="213"/>
      <c r="W3785" s="213"/>
      <c r="X3785" s="214"/>
      <c r="Y3785" s="214"/>
      <c r="Z3785" s="214"/>
      <c r="AA3785" s="217"/>
      <c r="AB3785" s="217"/>
      <c r="AC3785" s="217"/>
      <c r="AD3785" s="213"/>
    </row>
    <row r="3786" spans="20:30" x14ac:dyDescent="0.2">
      <c r="T3786" s="212"/>
      <c r="U3786" s="213"/>
      <c r="V3786" s="213"/>
      <c r="W3786" s="213"/>
      <c r="X3786" s="214"/>
      <c r="Y3786" s="214"/>
      <c r="Z3786" s="214"/>
      <c r="AA3786" s="217"/>
      <c r="AB3786" s="217"/>
      <c r="AC3786" s="217"/>
      <c r="AD3786" s="213"/>
    </row>
    <row r="3787" spans="20:30" x14ac:dyDescent="0.2">
      <c r="T3787" s="212"/>
      <c r="U3787" s="213"/>
      <c r="V3787" s="213"/>
      <c r="W3787" s="213"/>
      <c r="X3787" s="214"/>
      <c r="Y3787" s="214"/>
      <c r="Z3787" s="214"/>
      <c r="AA3787" s="217"/>
      <c r="AB3787" s="217"/>
      <c r="AC3787" s="217"/>
      <c r="AD3787" s="213"/>
    </row>
    <row r="3788" spans="20:30" x14ac:dyDescent="0.2">
      <c r="T3788" s="212"/>
      <c r="U3788" s="213"/>
      <c r="V3788" s="213"/>
      <c r="W3788" s="213"/>
      <c r="X3788" s="214"/>
      <c r="Y3788" s="214"/>
      <c r="Z3788" s="214"/>
      <c r="AA3788" s="217"/>
      <c r="AB3788" s="217"/>
      <c r="AC3788" s="217"/>
      <c r="AD3788" s="213"/>
    </row>
    <row r="3789" spans="20:30" x14ac:dyDescent="0.2">
      <c r="T3789" s="212"/>
      <c r="U3789" s="213"/>
      <c r="V3789" s="213"/>
      <c r="W3789" s="213"/>
      <c r="X3789" s="214"/>
      <c r="Y3789" s="214"/>
      <c r="Z3789" s="214"/>
      <c r="AA3789" s="217"/>
      <c r="AB3789" s="217"/>
      <c r="AC3789" s="217"/>
      <c r="AD3789" s="213"/>
    </row>
    <row r="3790" spans="20:30" x14ac:dyDescent="0.2">
      <c r="T3790" s="212"/>
      <c r="U3790" s="213"/>
      <c r="V3790" s="213"/>
      <c r="W3790" s="213"/>
      <c r="X3790" s="214"/>
      <c r="Y3790" s="214"/>
      <c r="Z3790" s="214"/>
      <c r="AA3790" s="217"/>
      <c r="AB3790" s="217"/>
      <c r="AC3790" s="217"/>
      <c r="AD3790" s="213"/>
    </row>
    <row r="3791" spans="20:30" x14ac:dyDescent="0.2">
      <c r="T3791" s="212"/>
      <c r="U3791" s="213"/>
      <c r="V3791" s="213"/>
      <c r="W3791" s="213"/>
      <c r="X3791" s="214"/>
      <c r="Y3791" s="214"/>
      <c r="Z3791" s="214"/>
      <c r="AA3791" s="217"/>
      <c r="AB3791" s="217"/>
      <c r="AC3791" s="217"/>
      <c r="AD3791" s="213"/>
    </row>
    <row r="3792" spans="20:30" x14ac:dyDescent="0.2">
      <c r="T3792" s="212"/>
      <c r="U3792" s="213"/>
      <c r="V3792" s="213"/>
      <c r="W3792" s="213"/>
      <c r="X3792" s="214"/>
      <c r="Y3792" s="214"/>
      <c r="Z3792" s="214"/>
      <c r="AA3792" s="217"/>
      <c r="AB3792" s="217"/>
      <c r="AC3792" s="217"/>
      <c r="AD3792" s="213"/>
    </row>
    <row r="3793" spans="20:30" x14ac:dyDescent="0.2">
      <c r="T3793" s="212"/>
      <c r="U3793" s="213"/>
      <c r="V3793" s="213"/>
      <c r="W3793" s="213"/>
      <c r="X3793" s="214"/>
      <c r="Y3793" s="214"/>
      <c r="Z3793" s="214"/>
      <c r="AA3793" s="217"/>
      <c r="AB3793" s="217"/>
      <c r="AC3793" s="217"/>
      <c r="AD3793" s="213"/>
    </row>
    <row r="3794" spans="20:30" x14ac:dyDescent="0.2">
      <c r="T3794" s="212"/>
      <c r="U3794" s="213"/>
      <c r="V3794" s="213"/>
      <c r="W3794" s="213"/>
      <c r="X3794" s="214"/>
      <c r="Y3794" s="214"/>
      <c r="Z3794" s="214"/>
      <c r="AA3794" s="217"/>
      <c r="AB3794" s="217"/>
      <c r="AC3794" s="217"/>
      <c r="AD3794" s="213"/>
    </row>
    <row r="3795" spans="20:30" x14ac:dyDescent="0.2">
      <c r="T3795" s="212"/>
      <c r="U3795" s="213"/>
      <c r="V3795" s="213"/>
      <c r="W3795" s="213"/>
      <c r="X3795" s="214"/>
      <c r="Y3795" s="214"/>
      <c r="Z3795" s="214"/>
      <c r="AA3795" s="217"/>
      <c r="AB3795" s="217"/>
      <c r="AC3795" s="217"/>
      <c r="AD3795" s="213"/>
    </row>
    <row r="3796" spans="20:30" x14ac:dyDescent="0.2">
      <c r="T3796" s="212"/>
      <c r="U3796" s="213"/>
      <c r="V3796" s="213"/>
      <c r="W3796" s="213"/>
      <c r="X3796" s="214"/>
      <c r="Y3796" s="214"/>
      <c r="Z3796" s="214"/>
      <c r="AA3796" s="217"/>
      <c r="AB3796" s="217"/>
      <c r="AC3796" s="217"/>
      <c r="AD3796" s="213"/>
    </row>
    <row r="3797" spans="20:30" x14ac:dyDescent="0.2">
      <c r="T3797" s="212"/>
      <c r="U3797" s="213"/>
      <c r="V3797" s="213"/>
      <c r="W3797" s="213"/>
      <c r="X3797" s="214"/>
      <c r="Y3797" s="214"/>
      <c r="Z3797" s="214"/>
      <c r="AA3797" s="217"/>
      <c r="AB3797" s="217"/>
      <c r="AC3797" s="217"/>
      <c r="AD3797" s="213"/>
    </row>
    <row r="3798" spans="20:30" x14ac:dyDescent="0.2">
      <c r="T3798" s="212"/>
      <c r="U3798" s="213"/>
      <c r="V3798" s="213"/>
      <c r="W3798" s="213"/>
      <c r="X3798" s="214"/>
      <c r="Y3798" s="214"/>
      <c r="Z3798" s="214"/>
      <c r="AA3798" s="217"/>
      <c r="AB3798" s="217"/>
      <c r="AC3798" s="217"/>
      <c r="AD3798" s="213"/>
    </row>
    <row r="3799" spans="20:30" x14ac:dyDescent="0.2">
      <c r="T3799" s="212"/>
      <c r="U3799" s="213"/>
      <c r="V3799" s="213"/>
      <c r="W3799" s="213"/>
      <c r="X3799" s="214"/>
      <c r="Y3799" s="214"/>
      <c r="Z3799" s="214"/>
      <c r="AA3799" s="217"/>
      <c r="AB3799" s="217"/>
      <c r="AC3799" s="217"/>
      <c r="AD3799" s="213"/>
    </row>
    <row r="3800" spans="20:30" x14ac:dyDescent="0.2">
      <c r="T3800" s="212"/>
      <c r="U3800" s="213"/>
      <c r="V3800" s="213"/>
      <c r="W3800" s="213"/>
      <c r="X3800" s="214"/>
      <c r="Y3800" s="214"/>
      <c r="Z3800" s="214"/>
      <c r="AA3800" s="217"/>
      <c r="AB3800" s="217"/>
      <c r="AC3800" s="217"/>
      <c r="AD3800" s="213"/>
    </row>
    <row r="3801" spans="20:30" x14ac:dyDescent="0.2">
      <c r="T3801" s="212"/>
      <c r="U3801" s="213"/>
      <c r="V3801" s="213"/>
      <c r="W3801" s="213"/>
      <c r="X3801" s="214"/>
      <c r="Y3801" s="214"/>
      <c r="Z3801" s="214"/>
      <c r="AA3801" s="217"/>
      <c r="AB3801" s="217"/>
      <c r="AC3801" s="217"/>
      <c r="AD3801" s="213"/>
    </row>
    <row r="3802" spans="20:30" x14ac:dyDescent="0.2">
      <c r="T3802" s="212"/>
      <c r="U3802" s="213"/>
      <c r="V3802" s="213"/>
      <c r="W3802" s="213"/>
      <c r="X3802" s="214"/>
      <c r="Y3802" s="214"/>
      <c r="Z3802" s="214"/>
      <c r="AA3802" s="217"/>
      <c r="AB3802" s="217"/>
      <c r="AC3802" s="217"/>
      <c r="AD3802" s="213"/>
    </row>
    <row r="3803" spans="20:30" x14ac:dyDescent="0.2">
      <c r="T3803" s="212"/>
      <c r="U3803" s="213"/>
      <c r="V3803" s="213"/>
      <c r="W3803" s="213"/>
      <c r="X3803" s="214"/>
      <c r="Y3803" s="214"/>
      <c r="Z3803" s="214"/>
      <c r="AA3803" s="217"/>
      <c r="AB3803" s="217"/>
      <c r="AC3803" s="217"/>
      <c r="AD3803" s="213"/>
    </row>
    <row r="3804" spans="20:30" x14ac:dyDescent="0.2">
      <c r="T3804" s="212"/>
      <c r="U3804" s="213"/>
      <c r="V3804" s="213"/>
      <c r="W3804" s="213"/>
      <c r="X3804" s="214"/>
      <c r="Y3804" s="214"/>
      <c r="Z3804" s="214"/>
      <c r="AA3804" s="217"/>
      <c r="AB3804" s="217"/>
      <c r="AC3804" s="217"/>
      <c r="AD3804" s="213"/>
    </row>
    <row r="3805" spans="20:30" x14ac:dyDescent="0.2">
      <c r="T3805" s="212"/>
      <c r="U3805" s="213"/>
      <c r="V3805" s="213"/>
      <c r="W3805" s="213"/>
      <c r="X3805" s="214"/>
      <c r="Y3805" s="214"/>
      <c r="Z3805" s="214"/>
      <c r="AA3805" s="217"/>
      <c r="AB3805" s="217"/>
      <c r="AC3805" s="217"/>
      <c r="AD3805" s="213"/>
    </row>
    <row r="3806" spans="20:30" x14ac:dyDescent="0.2">
      <c r="T3806" s="212"/>
      <c r="U3806" s="213"/>
      <c r="V3806" s="213"/>
      <c r="W3806" s="213"/>
      <c r="X3806" s="214"/>
      <c r="Y3806" s="214"/>
      <c r="Z3806" s="214"/>
      <c r="AA3806" s="217"/>
      <c r="AB3806" s="217"/>
      <c r="AC3806" s="217"/>
      <c r="AD3806" s="213"/>
    </row>
    <row r="3807" spans="20:30" x14ac:dyDescent="0.2">
      <c r="T3807" s="212"/>
      <c r="U3807" s="213"/>
      <c r="V3807" s="213"/>
      <c r="W3807" s="213"/>
      <c r="X3807" s="214"/>
      <c r="Y3807" s="214"/>
      <c r="Z3807" s="214"/>
      <c r="AA3807" s="217"/>
      <c r="AB3807" s="217"/>
      <c r="AC3807" s="217"/>
      <c r="AD3807" s="213"/>
    </row>
    <row r="3808" spans="20:30" x14ac:dyDescent="0.2">
      <c r="T3808" s="212"/>
      <c r="U3808" s="213"/>
      <c r="V3808" s="213"/>
      <c r="W3808" s="213"/>
      <c r="X3808" s="214"/>
      <c r="Y3808" s="214"/>
      <c r="Z3808" s="214"/>
      <c r="AA3808" s="217"/>
      <c r="AB3808" s="217"/>
      <c r="AC3808" s="217"/>
      <c r="AD3808" s="213"/>
    </row>
    <row r="3809" spans="20:30" x14ac:dyDescent="0.2">
      <c r="T3809" s="212"/>
      <c r="U3809" s="213"/>
      <c r="V3809" s="213"/>
      <c r="W3809" s="213"/>
      <c r="X3809" s="214"/>
      <c r="Y3809" s="214"/>
      <c r="Z3809" s="214"/>
      <c r="AA3809" s="217"/>
      <c r="AB3809" s="217"/>
      <c r="AC3809" s="217"/>
      <c r="AD3809" s="213"/>
    </row>
    <row r="3810" spans="20:30" x14ac:dyDescent="0.2">
      <c r="T3810" s="212"/>
      <c r="U3810" s="213"/>
      <c r="V3810" s="213"/>
      <c r="W3810" s="213"/>
      <c r="X3810" s="214"/>
      <c r="Y3810" s="214"/>
      <c r="Z3810" s="214"/>
      <c r="AA3810" s="217"/>
      <c r="AB3810" s="217"/>
      <c r="AC3810" s="217"/>
      <c r="AD3810" s="213"/>
    </row>
    <row r="3811" spans="20:30" x14ac:dyDescent="0.2">
      <c r="T3811" s="212"/>
      <c r="U3811" s="213"/>
      <c r="V3811" s="213"/>
      <c r="W3811" s="213"/>
      <c r="X3811" s="214"/>
      <c r="Y3811" s="214"/>
      <c r="Z3811" s="214"/>
      <c r="AA3811" s="217"/>
      <c r="AB3811" s="217"/>
      <c r="AC3811" s="217"/>
      <c r="AD3811" s="213"/>
    </row>
    <row r="3812" spans="20:30" x14ac:dyDescent="0.2">
      <c r="T3812" s="212"/>
      <c r="U3812" s="213"/>
      <c r="V3812" s="213"/>
      <c r="W3812" s="213"/>
      <c r="X3812" s="214"/>
      <c r="Y3812" s="214"/>
      <c r="Z3812" s="214"/>
      <c r="AA3812" s="217"/>
      <c r="AB3812" s="217"/>
      <c r="AC3812" s="217"/>
      <c r="AD3812" s="213"/>
    </row>
    <row r="3813" spans="20:30" x14ac:dyDescent="0.2">
      <c r="T3813" s="212"/>
      <c r="U3813" s="213"/>
      <c r="V3813" s="213"/>
      <c r="W3813" s="213"/>
      <c r="X3813" s="214"/>
      <c r="Y3813" s="214"/>
      <c r="Z3813" s="214"/>
      <c r="AA3813" s="217"/>
      <c r="AB3813" s="217"/>
      <c r="AC3813" s="217"/>
      <c r="AD3813" s="213"/>
    </row>
    <row r="3814" spans="20:30" x14ac:dyDescent="0.2">
      <c r="T3814" s="212"/>
      <c r="U3814" s="213"/>
      <c r="V3814" s="213"/>
      <c r="W3814" s="213"/>
      <c r="X3814" s="214"/>
      <c r="Y3814" s="214"/>
      <c r="Z3814" s="214"/>
      <c r="AA3814" s="217"/>
      <c r="AB3814" s="217"/>
      <c r="AC3814" s="217"/>
      <c r="AD3814" s="213"/>
    </row>
    <row r="3815" spans="20:30" x14ac:dyDescent="0.2">
      <c r="T3815" s="212"/>
      <c r="U3815" s="213"/>
      <c r="V3815" s="213"/>
      <c r="W3815" s="213"/>
      <c r="X3815" s="214"/>
      <c r="Y3815" s="214"/>
      <c r="Z3815" s="214"/>
      <c r="AA3815" s="217"/>
      <c r="AB3815" s="217"/>
      <c r="AC3815" s="217"/>
      <c r="AD3815" s="213"/>
    </row>
    <row r="3816" spans="20:30" x14ac:dyDescent="0.2">
      <c r="T3816" s="212"/>
      <c r="U3816" s="213"/>
      <c r="V3816" s="213"/>
      <c r="W3816" s="213"/>
      <c r="X3816" s="214"/>
      <c r="Y3816" s="214"/>
      <c r="Z3816" s="214"/>
      <c r="AA3816" s="217"/>
      <c r="AB3816" s="217"/>
      <c r="AC3816" s="217"/>
      <c r="AD3816" s="213"/>
    </row>
    <row r="3817" spans="20:30" x14ac:dyDescent="0.2">
      <c r="T3817" s="212"/>
      <c r="U3817" s="213"/>
      <c r="V3817" s="213"/>
      <c r="W3817" s="213"/>
      <c r="X3817" s="214"/>
      <c r="Y3817" s="214"/>
      <c r="Z3817" s="214"/>
      <c r="AA3817" s="217"/>
      <c r="AB3817" s="217"/>
      <c r="AC3817" s="217"/>
      <c r="AD3817" s="213"/>
    </row>
    <row r="3818" spans="20:30" x14ac:dyDescent="0.2">
      <c r="T3818" s="212"/>
      <c r="U3818" s="213"/>
      <c r="V3818" s="213"/>
      <c r="W3818" s="213"/>
      <c r="X3818" s="214"/>
      <c r="Y3818" s="214"/>
      <c r="Z3818" s="214"/>
      <c r="AA3818" s="217"/>
      <c r="AB3818" s="217"/>
      <c r="AC3818" s="217"/>
      <c r="AD3818" s="213"/>
    </row>
    <row r="3819" spans="20:30" x14ac:dyDescent="0.2">
      <c r="T3819" s="212"/>
      <c r="U3819" s="213"/>
      <c r="V3819" s="213"/>
      <c r="W3819" s="213"/>
      <c r="X3819" s="214"/>
      <c r="Y3819" s="214"/>
      <c r="Z3819" s="214"/>
      <c r="AA3819" s="217"/>
      <c r="AB3819" s="217"/>
      <c r="AC3819" s="217"/>
      <c r="AD3819" s="213"/>
    </row>
    <row r="3820" spans="20:30" x14ac:dyDescent="0.2">
      <c r="T3820" s="212"/>
      <c r="U3820" s="213"/>
      <c r="V3820" s="213"/>
      <c r="W3820" s="213"/>
      <c r="X3820" s="214"/>
      <c r="Y3820" s="214"/>
      <c r="Z3820" s="214"/>
      <c r="AA3820" s="217"/>
      <c r="AB3820" s="217"/>
      <c r="AC3820" s="217"/>
      <c r="AD3820" s="213"/>
    </row>
    <row r="3821" spans="20:30" x14ac:dyDescent="0.2">
      <c r="T3821" s="212"/>
      <c r="U3821" s="213"/>
      <c r="V3821" s="213"/>
      <c r="W3821" s="213"/>
      <c r="X3821" s="214"/>
      <c r="Y3821" s="214"/>
      <c r="Z3821" s="214"/>
      <c r="AA3821" s="217"/>
      <c r="AB3821" s="217"/>
      <c r="AC3821" s="217"/>
      <c r="AD3821" s="213"/>
    </row>
    <row r="3822" spans="20:30" x14ac:dyDescent="0.2">
      <c r="T3822" s="212"/>
      <c r="U3822" s="213"/>
      <c r="V3822" s="213"/>
      <c r="W3822" s="213"/>
      <c r="X3822" s="214"/>
      <c r="Y3822" s="214"/>
      <c r="Z3822" s="214"/>
      <c r="AA3822" s="217"/>
      <c r="AB3822" s="217"/>
      <c r="AC3822" s="217"/>
      <c r="AD3822" s="213"/>
    </row>
    <row r="3823" spans="20:30" x14ac:dyDescent="0.2">
      <c r="T3823" s="212"/>
      <c r="U3823" s="213"/>
      <c r="V3823" s="213"/>
      <c r="W3823" s="213"/>
      <c r="X3823" s="214"/>
      <c r="Y3823" s="214"/>
      <c r="Z3823" s="214"/>
      <c r="AA3823" s="217"/>
      <c r="AB3823" s="217"/>
      <c r="AC3823" s="217"/>
      <c r="AD3823" s="213"/>
    </row>
    <row r="3824" spans="20:30" x14ac:dyDescent="0.2">
      <c r="T3824" s="212"/>
      <c r="U3824" s="213"/>
      <c r="V3824" s="213"/>
      <c r="W3824" s="213"/>
      <c r="X3824" s="214"/>
      <c r="Y3824" s="214"/>
      <c r="Z3824" s="214"/>
      <c r="AA3824" s="217"/>
      <c r="AB3824" s="217"/>
      <c r="AC3824" s="217"/>
      <c r="AD3824" s="213"/>
    </row>
    <row r="3825" spans="20:30" x14ac:dyDescent="0.2">
      <c r="T3825" s="212"/>
      <c r="U3825" s="213"/>
      <c r="V3825" s="213"/>
      <c r="W3825" s="213"/>
      <c r="X3825" s="214"/>
      <c r="Y3825" s="214"/>
      <c r="Z3825" s="214"/>
      <c r="AA3825" s="217"/>
      <c r="AB3825" s="217"/>
      <c r="AC3825" s="217"/>
      <c r="AD3825" s="213"/>
    </row>
    <row r="3826" spans="20:30" x14ac:dyDescent="0.2">
      <c r="T3826" s="212"/>
      <c r="U3826" s="213"/>
      <c r="V3826" s="213"/>
      <c r="W3826" s="213"/>
      <c r="X3826" s="214"/>
      <c r="Y3826" s="214"/>
      <c r="Z3826" s="214"/>
      <c r="AA3826" s="217"/>
      <c r="AB3826" s="217"/>
      <c r="AC3826" s="217"/>
      <c r="AD3826" s="213"/>
    </row>
    <row r="3827" spans="20:30" x14ac:dyDescent="0.2">
      <c r="T3827" s="212"/>
      <c r="U3827" s="213"/>
      <c r="V3827" s="213"/>
      <c r="W3827" s="213"/>
      <c r="X3827" s="214"/>
      <c r="Y3827" s="214"/>
      <c r="Z3827" s="214"/>
      <c r="AA3827" s="217"/>
      <c r="AB3827" s="217"/>
      <c r="AC3827" s="217"/>
      <c r="AD3827" s="213"/>
    </row>
    <row r="3828" spans="20:30" x14ac:dyDescent="0.2">
      <c r="T3828" s="212"/>
      <c r="U3828" s="213"/>
      <c r="V3828" s="213"/>
      <c r="W3828" s="213"/>
      <c r="X3828" s="214"/>
      <c r="Y3828" s="214"/>
      <c r="Z3828" s="214"/>
      <c r="AA3828" s="217"/>
      <c r="AB3828" s="217"/>
      <c r="AC3828" s="217"/>
      <c r="AD3828" s="213"/>
    </row>
    <row r="3829" spans="20:30" x14ac:dyDescent="0.2">
      <c r="T3829" s="212"/>
      <c r="U3829" s="213"/>
      <c r="V3829" s="213"/>
      <c r="W3829" s="213"/>
      <c r="X3829" s="214"/>
      <c r="Y3829" s="214"/>
      <c r="Z3829" s="214"/>
      <c r="AA3829" s="217"/>
      <c r="AB3829" s="217"/>
      <c r="AC3829" s="217"/>
      <c r="AD3829" s="213"/>
    </row>
    <row r="3830" spans="20:30" x14ac:dyDescent="0.2">
      <c r="T3830" s="212"/>
      <c r="U3830" s="213"/>
      <c r="V3830" s="213"/>
      <c r="W3830" s="213"/>
      <c r="X3830" s="214"/>
      <c r="Y3830" s="214"/>
      <c r="Z3830" s="214"/>
      <c r="AA3830" s="217"/>
      <c r="AB3830" s="217"/>
      <c r="AC3830" s="217"/>
      <c r="AD3830" s="213"/>
    </row>
    <row r="3831" spans="20:30" x14ac:dyDescent="0.2">
      <c r="T3831" s="212"/>
      <c r="U3831" s="213"/>
      <c r="V3831" s="213"/>
      <c r="W3831" s="213"/>
      <c r="X3831" s="214"/>
      <c r="Y3831" s="214"/>
      <c r="Z3831" s="214"/>
      <c r="AA3831" s="217"/>
      <c r="AB3831" s="217"/>
      <c r="AC3831" s="217"/>
      <c r="AD3831" s="213"/>
    </row>
    <row r="3832" spans="20:30" x14ac:dyDescent="0.2">
      <c r="T3832" s="212"/>
      <c r="U3832" s="213"/>
      <c r="V3832" s="213"/>
      <c r="W3832" s="213"/>
      <c r="X3832" s="214"/>
      <c r="Y3832" s="214"/>
      <c r="Z3832" s="214"/>
      <c r="AA3832" s="217"/>
      <c r="AB3832" s="217"/>
      <c r="AC3832" s="217"/>
      <c r="AD3832" s="213"/>
    </row>
    <row r="3833" spans="20:30" x14ac:dyDescent="0.2">
      <c r="T3833" s="212"/>
      <c r="U3833" s="213"/>
      <c r="V3833" s="213"/>
      <c r="W3833" s="213"/>
      <c r="X3833" s="214"/>
      <c r="Y3833" s="214"/>
      <c r="Z3833" s="214"/>
      <c r="AA3833" s="217"/>
      <c r="AB3833" s="217"/>
      <c r="AC3833" s="217"/>
      <c r="AD3833" s="213"/>
    </row>
    <row r="3834" spans="20:30" x14ac:dyDescent="0.2">
      <c r="T3834" s="212"/>
      <c r="U3834" s="213"/>
      <c r="V3834" s="213"/>
      <c r="W3834" s="213"/>
      <c r="X3834" s="214"/>
      <c r="Y3834" s="214"/>
      <c r="Z3834" s="214"/>
      <c r="AA3834" s="217"/>
      <c r="AB3834" s="217"/>
      <c r="AC3834" s="217"/>
      <c r="AD3834" s="213"/>
    </row>
    <row r="3835" spans="20:30" x14ac:dyDescent="0.2">
      <c r="T3835" s="212"/>
      <c r="U3835" s="213"/>
      <c r="V3835" s="213"/>
      <c r="W3835" s="213"/>
      <c r="X3835" s="214"/>
      <c r="Y3835" s="214"/>
      <c r="Z3835" s="214"/>
      <c r="AA3835" s="217"/>
      <c r="AB3835" s="217"/>
      <c r="AC3835" s="217"/>
      <c r="AD3835" s="213"/>
    </row>
    <row r="3836" spans="20:30" x14ac:dyDescent="0.2">
      <c r="T3836" s="212"/>
      <c r="U3836" s="213"/>
      <c r="V3836" s="213"/>
      <c r="W3836" s="213"/>
      <c r="X3836" s="214"/>
      <c r="Y3836" s="214"/>
      <c r="Z3836" s="214"/>
      <c r="AA3836" s="217"/>
      <c r="AB3836" s="217"/>
      <c r="AC3836" s="217"/>
      <c r="AD3836" s="213"/>
    </row>
    <row r="3837" spans="20:30" x14ac:dyDescent="0.2">
      <c r="T3837" s="212"/>
      <c r="U3837" s="213"/>
      <c r="V3837" s="213"/>
      <c r="W3837" s="213"/>
      <c r="X3837" s="214"/>
      <c r="Y3837" s="214"/>
      <c r="Z3837" s="214"/>
      <c r="AA3837" s="217"/>
      <c r="AB3837" s="217"/>
      <c r="AC3837" s="217"/>
      <c r="AD3837" s="213"/>
    </row>
    <row r="3838" spans="20:30" x14ac:dyDescent="0.2">
      <c r="T3838" s="212"/>
      <c r="U3838" s="213"/>
      <c r="V3838" s="213"/>
      <c r="W3838" s="213"/>
      <c r="X3838" s="214"/>
      <c r="Y3838" s="214"/>
      <c r="Z3838" s="214"/>
      <c r="AA3838" s="217"/>
      <c r="AB3838" s="217"/>
      <c r="AC3838" s="217"/>
      <c r="AD3838" s="213"/>
    </row>
    <row r="3839" spans="20:30" x14ac:dyDescent="0.2">
      <c r="T3839" s="212"/>
      <c r="U3839" s="213"/>
      <c r="V3839" s="213"/>
      <c r="W3839" s="213"/>
      <c r="X3839" s="214"/>
      <c r="Y3839" s="214"/>
      <c r="Z3839" s="214"/>
      <c r="AA3839" s="217"/>
      <c r="AB3839" s="217"/>
      <c r="AC3839" s="217"/>
      <c r="AD3839" s="213"/>
    </row>
    <row r="3840" spans="20:30" x14ac:dyDescent="0.2">
      <c r="T3840" s="212"/>
      <c r="U3840" s="213"/>
      <c r="V3840" s="213"/>
      <c r="W3840" s="213"/>
      <c r="X3840" s="214"/>
      <c r="Y3840" s="214"/>
      <c r="Z3840" s="214"/>
      <c r="AA3840" s="217"/>
      <c r="AB3840" s="217"/>
      <c r="AC3840" s="217"/>
      <c r="AD3840" s="213"/>
    </row>
    <row r="3841" spans="20:30" x14ac:dyDescent="0.2">
      <c r="T3841" s="212"/>
      <c r="U3841" s="213"/>
      <c r="V3841" s="213"/>
      <c r="W3841" s="213"/>
      <c r="X3841" s="214"/>
      <c r="Y3841" s="214"/>
      <c r="Z3841" s="214"/>
      <c r="AA3841" s="217"/>
      <c r="AB3841" s="217"/>
      <c r="AC3841" s="217"/>
      <c r="AD3841" s="213"/>
    </row>
    <row r="3842" spans="20:30" x14ac:dyDescent="0.2">
      <c r="T3842" s="212"/>
      <c r="U3842" s="213"/>
      <c r="V3842" s="213"/>
      <c r="W3842" s="213"/>
      <c r="X3842" s="214"/>
      <c r="Y3842" s="214"/>
      <c r="Z3842" s="214"/>
      <c r="AA3842" s="217"/>
      <c r="AB3842" s="217"/>
      <c r="AC3842" s="217"/>
      <c r="AD3842" s="213"/>
    </row>
    <row r="3843" spans="20:30" x14ac:dyDescent="0.2">
      <c r="T3843" s="212"/>
      <c r="U3843" s="213"/>
      <c r="V3843" s="213"/>
      <c r="W3843" s="213"/>
      <c r="X3843" s="214"/>
      <c r="Y3843" s="214"/>
      <c r="Z3843" s="214"/>
      <c r="AA3843" s="217"/>
      <c r="AB3843" s="217"/>
      <c r="AC3843" s="217"/>
      <c r="AD3843" s="213"/>
    </row>
    <row r="3844" spans="20:30" x14ac:dyDescent="0.2">
      <c r="T3844" s="212"/>
      <c r="U3844" s="213"/>
      <c r="V3844" s="213"/>
      <c r="W3844" s="213"/>
      <c r="X3844" s="214"/>
      <c r="Y3844" s="214"/>
      <c r="Z3844" s="214"/>
      <c r="AA3844" s="217"/>
      <c r="AB3844" s="217"/>
      <c r="AC3844" s="217"/>
      <c r="AD3844" s="213"/>
    </row>
    <row r="3845" spans="20:30" x14ac:dyDescent="0.2">
      <c r="T3845" s="212"/>
      <c r="U3845" s="213"/>
      <c r="V3845" s="213"/>
      <c r="W3845" s="213"/>
      <c r="X3845" s="214"/>
      <c r="Y3845" s="214"/>
      <c r="Z3845" s="214"/>
      <c r="AA3845" s="217"/>
      <c r="AB3845" s="217"/>
      <c r="AC3845" s="217"/>
      <c r="AD3845" s="213"/>
    </row>
    <row r="3846" spans="20:30" x14ac:dyDescent="0.2">
      <c r="T3846" s="212"/>
      <c r="U3846" s="213"/>
      <c r="V3846" s="213"/>
      <c r="W3846" s="213"/>
      <c r="X3846" s="214"/>
      <c r="Y3846" s="214"/>
      <c r="Z3846" s="214"/>
      <c r="AA3846" s="217"/>
      <c r="AB3846" s="217"/>
      <c r="AC3846" s="217"/>
      <c r="AD3846" s="213"/>
    </row>
    <row r="3847" spans="20:30" x14ac:dyDescent="0.2">
      <c r="T3847" s="212"/>
      <c r="U3847" s="213"/>
      <c r="V3847" s="213"/>
      <c r="W3847" s="213"/>
      <c r="X3847" s="214"/>
      <c r="Y3847" s="214"/>
      <c r="Z3847" s="214"/>
      <c r="AA3847" s="217"/>
      <c r="AB3847" s="217"/>
      <c r="AC3847" s="217"/>
      <c r="AD3847" s="213"/>
    </row>
    <row r="3848" spans="20:30" x14ac:dyDescent="0.2">
      <c r="T3848" s="212"/>
      <c r="U3848" s="213"/>
      <c r="V3848" s="213"/>
      <c r="W3848" s="213"/>
      <c r="X3848" s="214"/>
      <c r="Y3848" s="214"/>
      <c r="Z3848" s="214"/>
      <c r="AA3848" s="217"/>
      <c r="AB3848" s="217"/>
      <c r="AC3848" s="217"/>
      <c r="AD3848" s="213"/>
    </row>
    <row r="3849" spans="20:30" x14ac:dyDescent="0.2">
      <c r="T3849" s="212"/>
      <c r="U3849" s="213"/>
      <c r="V3849" s="213"/>
      <c r="W3849" s="213"/>
      <c r="X3849" s="214"/>
      <c r="Y3849" s="214"/>
      <c r="Z3849" s="214"/>
      <c r="AA3849" s="217"/>
      <c r="AB3849" s="217"/>
      <c r="AC3849" s="217"/>
      <c r="AD3849" s="213"/>
    </row>
    <row r="3850" spans="20:30" x14ac:dyDescent="0.2">
      <c r="T3850" s="212"/>
      <c r="U3850" s="213"/>
      <c r="V3850" s="213"/>
      <c r="W3850" s="213"/>
      <c r="X3850" s="214"/>
      <c r="Y3850" s="214"/>
      <c r="Z3850" s="214"/>
      <c r="AA3850" s="217"/>
      <c r="AB3850" s="217"/>
      <c r="AC3850" s="217"/>
      <c r="AD3850" s="213"/>
    </row>
    <row r="3851" spans="20:30" x14ac:dyDescent="0.2">
      <c r="T3851" s="212"/>
      <c r="U3851" s="213"/>
      <c r="V3851" s="213"/>
      <c r="W3851" s="213"/>
      <c r="X3851" s="214"/>
      <c r="Y3851" s="214"/>
      <c r="Z3851" s="214"/>
      <c r="AA3851" s="217"/>
      <c r="AB3851" s="217"/>
      <c r="AC3851" s="217"/>
      <c r="AD3851" s="213"/>
    </row>
    <row r="3852" spans="20:30" x14ac:dyDescent="0.2">
      <c r="T3852" s="212"/>
      <c r="U3852" s="213"/>
      <c r="V3852" s="213"/>
      <c r="W3852" s="213"/>
      <c r="X3852" s="214"/>
      <c r="Y3852" s="214"/>
      <c r="Z3852" s="214"/>
      <c r="AA3852" s="217"/>
      <c r="AB3852" s="217"/>
      <c r="AC3852" s="217"/>
      <c r="AD3852" s="213"/>
    </row>
    <row r="3853" spans="20:30" x14ac:dyDescent="0.2">
      <c r="T3853" s="212"/>
      <c r="U3853" s="213"/>
      <c r="V3853" s="213"/>
      <c r="W3853" s="213"/>
      <c r="X3853" s="214"/>
      <c r="Y3853" s="214"/>
      <c r="Z3853" s="214"/>
      <c r="AA3853" s="217"/>
      <c r="AB3853" s="217"/>
      <c r="AC3853" s="217"/>
      <c r="AD3853" s="213"/>
    </row>
    <row r="3854" spans="20:30" x14ac:dyDescent="0.2">
      <c r="T3854" s="212"/>
      <c r="U3854" s="213"/>
      <c r="V3854" s="213"/>
      <c r="W3854" s="213"/>
      <c r="X3854" s="214"/>
      <c r="Y3854" s="214"/>
      <c r="Z3854" s="214"/>
      <c r="AA3854" s="217"/>
      <c r="AB3854" s="217"/>
      <c r="AC3854" s="217"/>
      <c r="AD3854" s="213"/>
    </row>
    <row r="3855" spans="20:30" x14ac:dyDescent="0.2">
      <c r="T3855" s="212"/>
      <c r="U3855" s="213"/>
      <c r="V3855" s="213"/>
      <c r="W3855" s="213"/>
      <c r="X3855" s="214"/>
      <c r="Y3855" s="214"/>
      <c r="Z3855" s="214"/>
      <c r="AA3855" s="217"/>
      <c r="AB3855" s="217"/>
      <c r="AC3855" s="217"/>
      <c r="AD3855" s="213"/>
    </row>
    <row r="3856" spans="20:30" x14ac:dyDescent="0.2">
      <c r="T3856" s="212"/>
      <c r="U3856" s="213"/>
      <c r="V3856" s="213"/>
      <c r="W3856" s="213"/>
      <c r="X3856" s="214"/>
      <c r="Y3856" s="214"/>
      <c r="Z3856" s="214"/>
      <c r="AA3856" s="217"/>
      <c r="AB3856" s="217"/>
      <c r="AC3856" s="217"/>
      <c r="AD3856" s="213"/>
    </row>
    <row r="3857" spans="20:30" x14ac:dyDescent="0.2">
      <c r="T3857" s="212"/>
      <c r="U3857" s="213"/>
      <c r="V3857" s="213"/>
      <c r="W3857" s="213"/>
      <c r="X3857" s="214"/>
      <c r="Y3857" s="214"/>
      <c r="Z3857" s="214"/>
      <c r="AA3857" s="217"/>
      <c r="AB3857" s="217"/>
      <c r="AC3857" s="217"/>
      <c r="AD3857" s="213"/>
    </row>
    <row r="3858" spans="20:30" x14ac:dyDescent="0.2">
      <c r="T3858" s="212"/>
      <c r="U3858" s="213"/>
      <c r="V3858" s="213"/>
      <c r="W3858" s="213"/>
      <c r="X3858" s="214"/>
      <c r="Y3858" s="214"/>
      <c r="Z3858" s="214"/>
      <c r="AA3858" s="217"/>
      <c r="AB3858" s="217"/>
      <c r="AC3858" s="217"/>
      <c r="AD3858" s="213"/>
    </row>
    <row r="3859" spans="20:30" x14ac:dyDescent="0.2">
      <c r="T3859" s="212"/>
      <c r="U3859" s="213"/>
      <c r="V3859" s="213"/>
      <c r="W3859" s="213"/>
      <c r="X3859" s="214"/>
      <c r="Y3859" s="214"/>
      <c r="Z3859" s="214"/>
      <c r="AA3859" s="217"/>
      <c r="AB3859" s="217"/>
      <c r="AC3859" s="217"/>
      <c r="AD3859" s="213"/>
    </row>
    <row r="3860" spans="20:30" x14ac:dyDescent="0.2">
      <c r="T3860" s="212"/>
      <c r="U3860" s="213"/>
      <c r="V3860" s="213"/>
      <c r="W3860" s="213"/>
      <c r="X3860" s="214"/>
      <c r="Y3860" s="214"/>
      <c r="Z3860" s="214"/>
      <c r="AA3860" s="217"/>
      <c r="AB3860" s="217"/>
      <c r="AC3860" s="217"/>
      <c r="AD3860" s="213"/>
    </row>
    <row r="3861" spans="20:30" x14ac:dyDescent="0.2">
      <c r="T3861" s="212"/>
      <c r="U3861" s="213"/>
      <c r="V3861" s="213"/>
      <c r="W3861" s="213"/>
      <c r="X3861" s="214"/>
      <c r="Y3861" s="214"/>
      <c r="Z3861" s="214"/>
      <c r="AA3861" s="217"/>
      <c r="AB3861" s="217"/>
      <c r="AC3861" s="217"/>
      <c r="AD3861" s="213"/>
    </row>
    <row r="3862" spans="20:30" x14ac:dyDescent="0.2">
      <c r="T3862" s="212"/>
      <c r="U3862" s="213"/>
      <c r="V3862" s="213"/>
      <c r="W3862" s="213"/>
      <c r="X3862" s="214"/>
      <c r="Y3862" s="214"/>
      <c r="Z3862" s="214"/>
      <c r="AA3862" s="217"/>
      <c r="AB3862" s="217"/>
      <c r="AC3862" s="217"/>
      <c r="AD3862" s="213"/>
    </row>
    <row r="3863" spans="20:30" x14ac:dyDescent="0.2">
      <c r="T3863" s="212"/>
      <c r="U3863" s="213"/>
      <c r="V3863" s="213"/>
      <c r="W3863" s="213"/>
      <c r="X3863" s="214"/>
      <c r="Y3863" s="214"/>
      <c r="Z3863" s="214"/>
      <c r="AA3863" s="217"/>
      <c r="AB3863" s="217"/>
      <c r="AC3863" s="217"/>
      <c r="AD3863" s="213"/>
    </row>
    <row r="3864" spans="20:30" x14ac:dyDescent="0.2">
      <c r="T3864" s="212"/>
      <c r="U3864" s="213"/>
      <c r="V3864" s="213"/>
      <c r="W3864" s="213"/>
      <c r="X3864" s="214"/>
      <c r="Y3864" s="214"/>
      <c r="Z3864" s="214"/>
      <c r="AA3864" s="217"/>
      <c r="AB3864" s="217"/>
      <c r="AC3864" s="217"/>
      <c r="AD3864" s="213"/>
    </row>
    <row r="3865" spans="20:30" x14ac:dyDescent="0.2">
      <c r="T3865" s="212"/>
      <c r="U3865" s="213"/>
      <c r="V3865" s="213"/>
      <c r="W3865" s="213"/>
      <c r="X3865" s="214"/>
      <c r="Y3865" s="214"/>
      <c r="Z3865" s="214"/>
      <c r="AA3865" s="217"/>
      <c r="AB3865" s="217"/>
      <c r="AC3865" s="217"/>
      <c r="AD3865" s="213"/>
    </row>
    <row r="3866" spans="20:30" x14ac:dyDescent="0.2">
      <c r="T3866" s="212"/>
      <c r="U3866" s="213"/>
      <c r="V3866" s="213"/>
      <c r="W3866" s="213"/>
      <c r="X3866" s="214"/>
      <c r="Y3866" s="214"/>
      <c r="Z3866" s="214"/>
      <c r="AA3866" s="217"/>
      <c r="AB3866" s="217"/>
      <c r="AC3866" s="217"/>
      <c r="AD3866" s="213"/>
    </row>
    <row r="3867" spans="20:30" x14ac:dyDescent="0.2">
      <c r="T3867" s="212"/>
      <c r="U3867" s="213"/>
      <c r="V3867" s="213"/>
      <c r="W3867" s="213"/>
      <c r="X3867" s="214"/>
      <c r="Y3867" s="214"/>
      <c r="Z3867" s="214"/>
      <c r="AA3867" s="217"/>
      <c r="AB3867" s="217"/>
      <c r="AC3867" s="217"/>
      <c r="AD3867" s="213"/>
    </row>
    <row r="3868" spans="20:30" x14ac:dyDescent="0.2">
      <c r="T3868" s="212"/>
      <c r="U3868" s="213"/>
      <c r="V3868" s="213"/>
      <c r="W3868" s="213"/>
      <c r="X3868" s="214"/>
      <c r="Y3868" s="214"/>
      <c r="Z3868" s="214"/>
      <c r="AA3868" s="217"/>
      <c r="AB3868" s="217"/>
      <c r="AC3868" s="217"/>
      <c r="AD3868" s="213"/>
    </row>
    <row r="3869" spans="20:30" x14ac:dyDescent="0.2">
      <c r="T3869" s="212"/>
      <c r="U3869" s="213"/>
      <c r="V3869" s="213"/>
      <c r="W3869" s="213"/>
      <c r="X3869" s="214"/>
      <c r="Y3869" s="214"/>
      <c r="Z3869" s="214"/>
      <c r="AA3869" s="217"/>
      <c r="AB3869" s="217"/>
      <c r="AC3869" s="217"/>
      <c r="AD3869" s="213"/>
    </row>
    <row r="3870" spans="20:30" x14ac:dyDescent="0.2">
      <c r="T3870" s="212"/>
      <c r="U3870" s="213"/>
      <c r="V3870" s="213"/>
      <c r="W3870" s="213"/>
      <c r="X3870" s="214"/>
      <c r="Y3870" s="214"/>
      <c r="Z3870" s="214"/>
      <c r="AA3870" s="217"/>
      <c r="AB3870" s="217"/>
      <c r="AC3870" s="217"/>
      <c r="AD3870" s="213"/>
    </row>
    <row r="3871" spans="20:30" x14ac:dyDescent="0.2">
      <c r="T3871" s="212"/>
      <c r="U3871" s="213"/>
      <c r="V3871" s="213"/>
      <c r="W3871" s="213"/>
      <c r="X3871" s="214"/>
      <c r="Y3871" s="214"/>
      <c r="Z3871" s="214"/>
      <c r="AA3871" s="217"/>
      <c r="AB3871" s="217"/>
      <c r="AC3871" s="217"/>
      <c r="AD3871" s="213"/>
    </row>
    <row r="3872" spans="20:30" x14ac:dyDescent="0.2">
      <c r="T3872" s="212"/>
      <c r="U3872" s="213"/>
      <c r="V3872" s="213"/>
      <c r="W3872" s="213"/>
      <c r="X3872" s="214"/>
      <c r="Y3872" s="214"/>
      <c r="Z3872" s="214"/>
      <c r="AA3872" s="217"/>
      <c r="AB3872" s="217"/>
      <c r="AC3872" s="217"/>
      <c r="AD3872" s="213"/>
    </row>
    <row r="3873" spans="20:30" x14ac:dyDescent="0.2">
      <c r="T3873" s="212"/>
      <c r="U3873" s="213"/>
      <c r="V3873" s="213"/>
      <c r="W3873" s="213"/>
      <c r="X3873" s="214"/>
      <c r="Y3873" s="214"/>
      <c r="Z3873" s="214"/>
      <c r="AA3873" s="217"/>
      <c r="AB3873" s="217"/>
      <c r="AC3873" s="217"/>
      <c r="AD3873" s="213"/>
    </row>
    <row r="3874" spans="20:30" x14ac:dyDescent="0.2">
      <c r="T3874" s="212"/>
      <c r="U3874" s="213"/>
      <c r="V3874" s="213"/>
      <c r="W3874" s="213"/>
      <c r="X3874" s="214"/>
      <c r="Y3874" s="214"/>
      <c r="Z3874" s="214"/>
      <c r="AA3874" s="217"/>
      <c r="AB3874" s="217"/>
      <c r="AC3874" s="217"/>
      <c r="AD3874" s="213"/>
    </row>
    <row r="3875" spans="20:30" x14ac:dyDescent="0.2">
      <c r="T3875" s="212"/>
      <c r="U3875" s="213"/>
      <c r="V3875" s="213"/>
      <c r="W3875" s="213"/>
      <c r="X3875" s="214"/>
      <c r="Y3875" s="214"/>
      <c r="Z3875" s="214"/>
      <c r="AA3875" s="217"/>
      <c r="AB3875" s="217"/>
      <c r="AC3875" s="217"/>
      <c r="AD3875" s="213"/>
    </row>
    <row r="3876" spans="20:30" x14ac:dyDescent="0.2">
      <c r="T3876" s="212"/>
      <c r="U3876" s="213"/>
      <c r="V3876" s="213"/>
      <c r="W3876" s="213"/>
      <c r="X3876" s="214"/>
      <c r="Y3876" s="214"/>
      <c r="Z3876" s="214"/>
      <c r="AA3876" s="217"/>
      <c r="AB3876" s="217"/>
      <c r="AC3876" s="217"/>
      <c r="AD3876" s="213"/>
    </row>
    <row r="3877" spans="20:30" x14ac:dyDescent="0.2">
      <c r="T3877" s="212"/>
      <c r="U3877" s="213"/>
      <c r="V3877" s="213"/>
      <c r="W3877" s="213"/>
      <c r="X3877" s="214"/>
      <c r="Y3877" s="214"/>
      <c r="Z3877" s="214"/>
      <c r="AA3877" s="217"/>
      <c r="AB3877" s="217"/>
      <c r="AC3877" s="217"/>
      <c r="AD3877" s="213"/>
    </row>
    <row r="3878" spans="20:30" x14ac:dyDescent="0.2">
      <c r="T3878" s="212"/>
      <c r="U3878" s="213"/>
      <c r="V3878" s="213"/>
      <c r="W3878" s="213"/>
      <c r="X3878" s="214"/>
      <c r="Y3878" s="214"/>
      <c r="Z3878" s="214"/>
      <c r="AA3878" s="217"/>
      <c r="AB3878" s="217"/>
      <c r="AC3878" s="217"/>
      <c r="AD3878" s="213"/>
    </row>
    <row r="3879" spans="20:30" x14ac:dyDescent="0.2">
      <c r="T3879" s="212"/>
      <c r="U3879" s="213"/>
      <c r="V3879" s="213"/>
      <c r="W3879" s="213"/>
      <c r="X3879" s="214"/>
      <c r="Y3879" s="214"/>
      <c r="Z3879" s="214"/>
      <c r="AA3879" s="217"/>
      <c r="AB3879" s="217"/>
      <c r="AC3879" s="217"/>
      <c r="AD3879" s="213"/>
    </row>
    <row r="3880" spans="20:30" x14ac:dyDescent="0.2">
      <c r="T3880" s="212"/>
      <c r="U3880" s="213"/>
      <c r="V3880" s="213"/>
      <c r="W3880" s="213"/>
      <c r="X3880" s="214"/>
      <c r="Y3880" s="214"/>
      <c r="Z3880" s="214"/>
      <c r="AA3880" s="217"/>
      <c r="AB3880" s="217"/>
      <c r="AC3880" s="217"/>
      <c r="AD3880" s="213"/>
    </row>
    <row r="3881" spans="20:30" x14ac:dyDescent="0.2">
      <c r="T3881" s="212"/>
      <c r="U3881" s="213"/>
      <c r="V3881" s="213"/>
      <c r="W3881" s="213"/>
      <c r="X3881" s="214"/>
      <c r="Y3881" s="214"/>
      <c r="Z3881" s="214"/>
      <c r="AA3881" s="217"/>
      <c r="AB3881" s="217"/>
      <c r="AC3881" s="217"/>
      <c r="AD3881" s="213"/>
    </row>
    <row r="3882" spans="20:30" x14ac:dyDescent="0.2">
      <c r="T3882" s="212"/>
      <c r="U3882" s="213"/>
      <c r="V3882" s="213"/>
      <c r="W3882" s="213"/>
      <c r="X3882" s="214"/>
      <c r="Y3882" s="214"/>
      <c r="Z3882" s="214"/>
      <c r="AA3882" s="217"/>
      <c r="AB3882" s="217"/>
      <c r="AC3882" s="217"/>
      <c r="AD3882" s="213"/>
    </row>
    <row r="3883" spans="20:30" x14ac:dyDescent="0.2">
      <c r="T3883" s="212"/>
      <c r="U3883" s="213"/>
      <c r="V3883" s="213"/>
      <c r="W3883" s="213"/>
      <c r="X3883" s="214"/>
      <c r="Y3883" s="214"/>
      <c r="Z3883" s="214"/>
      <c r="AA3883" s="217"/>
      <c r="AB3883" s="217"/>
      <c r="AC3883" s="217"/>
      <c r="AD3883" s="213"/>
    </row>
    <row r="3884" spans="20:30" x14ac:dyDescent="0.2">
      <c r="T3884" s="212"/>
      <c r="U3884" s="213"/>
      <c r="V3884" s="213"/>
      <c r="W3884" s="213"/>
      <c r="X3884" s="214"/>
      <c r="Y3884" s="214"/>
      <c r="Z3884" s="214"/>
      <c r="AA3884" s="217"/>
      <c r="AB3884" s="217"/>
      <c r="AC3884" s="217"/>
      <c r="AD3884" s="213"/>
    </row>
    <row r="3885" spans="20:30" x14ac:dyDescent="0.2">
      <c r="T3885" s="212"/>
      <c r="U3885" s="213"/>
      <c r="V3885" s="213"/>
      <c r="W3885" s="213"/>
      <c r="X3885" s="214"/>
      <c r="Y3885" s="214"/>
      <c r="Z3885" s="214"/>
      <c r="AA3885" s="217"/>
      <c r="AB3885" s="217"/>
      <c r="AC3885" s="217"/>
      <c r="AD3885" s="213"/>
    </row>
    <row r="3886" spans="20:30" x14ac:dyDescent="0.2">
      <c r="T3886" s="212"/>
      <c r="U3886" s="213"/>
      <c r="V3886" s="213"/>
      <c r="W3886" s="213"/>
      <c r="X3886" s="214"/>
      <c r="Y3886" s="214"/>
      <c r="Z3886" s="214"/>
      <c r="AA3886" s="217"/>
      <c r="AB3886" s="217"/>
      <c r="AC3886" s="217"/>
      <c r="AD3886" s="213"/>
    </row>
    <row r="3887" spans="20:30" x14ac:dyDescent="0.2">
      <c r="T3887" s="212"/>
      <c r="U3887" s="213"/>
      <c r="V3887" s="213"/>
      <c r="W3887" s="213"/>
      <c r="X3887" s="214"/>
      <c r="Y3887" s="214"/>
      <c r="Z3887" s="214"/>
      <c r="AA3887" s="217"/>
      <c r="AB3887" s="217"/>
      <c r="AC3887" s="217"/>
      <c r="AD3887" s="213"/>
    </row>
    <row r="3888" spans="20:30" x14ac:dyDescent="0.2">
      <c r="T3888" s="212"/>
      <c r="U3888" s="213"/>
      <c r="V3888" s="213"/>
      <c r="W3888" s="213"/>
      <c r="X3888" s="214"/>
      <c r="Y3888" s="214"/>
      <c r="Z3888" s="214"/>
      <c r="AA3888" s="217"/>
      <c r="AB3888" s="217"/>
      <c r="AC3888" s="217"/>
      <c r="AD3888" s="213"/>
    </row>
    <row r="3889" spans="20:30" x14ac:dyDescent="0.2">
      <c r="T3889" s="212"/>
      <c r="U3889" s="213"/>
      <c r="V3889" s="213"/>
      <c r="W3889" s="213"/>
      <c r="X3889" s="214"/>
      <c r="Y3889" s="214"/>
      <c r="Z3889" s="214"/>
      <c r="AA3889" s="217"/>
      <c r="AB3889" s="217"/>
      <c r="AC3889" s="217"/>
      <c r="AD3889" s="213"/>
    </row>
    <row r="3890" spans="20:30" x14ac:dyDescent="0.2">
      <c r="T3890" s="212"/>
      <c r="U3890" s="213"/>
      <c r="V3890" s="213"/>
      <c r="W3890" s="213"/>
      <c r="X3890" s="214"/>
      <c r="Y3890" s="214"/>
      <c r="Z3890" s="214"/>
      <c r="AA3890" s="217"/>
      <c r="AB3890" s="217"/>
      <c r="AC3890" s="217"/>
      <c r="AD3890" s="213"/>
    </row>
    <row r="3891" spans="20:30" x14ac:dyDescent="0.2">
      <c r="T3891" s="212"/>
      <c r="U3891" s="213"/>
      <c r="V3891" s="213"/>
      <c r="W3891" s="213"/>
      <c r="X3891" s="214"/>
      <c r="Y3891" s="214"/>
      <c r="Z3891" s="214"/>
      <c r="AA3891" s="217"/>
      <c r="AB3891" s="217"/>
      <c r="AC3891" s="217"/>
      <c r="AD3891" s="213"/>
    </row>
    <row r="3892" spans="20:30" x14ac:dyDescent="0.2">
      <c r="T3892" s="212"/>
      <c r="U3892" s="213"/>
      <c r="V3892" s="213"/>
      <c r="W3892" s="213"/>
      <c r="X3892" s="214"/>
      <c r="Y3892" s="214"/>
      <c r="Z3892" s="214"/>
      <c r="AA3892" s="217"/>
      <c r="AB3892" s="217"/>
      <c r="AC3892" s="217"/>
      <c r="AD3892" s="213"/>
    </row>
    <row r="3893" spans="20:30" x14ac:dyDescent="0.2">
      <c r="T3893" s="212"/>
      <c r="U3893" s="213"/>
      <c r="V3893" s="213"/>
      <c r="W3893" s="213"/>
      <c r="X3893" s="214"/>
      <c r="Y3893" s="214"/>
      <c r="Z3893" s="214"/>
      <c r="AA3893" s="217"/>
      <c r="AB3893" s="217"/>
      <c r="AC3893" s="217"/>
      <c r="AD3893" s="213"/>
    </row>
    <row r="3894" spans="20:30" x14ac:dyDescent="0.2">
      <c r="T3894" s="212"/>
      <c r="U3894" s="213"/>
      <c r="V3894" s="213"/>
      <c r="W3894" s="213"/>
      <c r="X3894" s="214"/>
      <c r="Y3894" s="214"/>
      <c r="Z3894" s="214"/>
      <c r="AA3894" s="217"/>
      <c r="AB3894" s="217"/>
      <c r="AC3894" s="217"/>
      <c r="AD3894" s="213"/>
    </row>
    <row r="3895" spans="20:30" x14ac:dyDescent="0.2">
      <c r="T3895" s="212"/>
      <c r="U3895" s="213"/>
      <c r="V3895" s="213"/>
      <c r="W3895" s="213"/>
      <c r="X3895" s="214"/>
      <c r="Y3895" s="214"/>
      <c r="Z3895" s="214"/>
      <c r="AA3895" s="217"/>
      <c r="AB3895" s="217"/>
      <c r="AC3895" s="217"/>
      <c r="AD3895" s="213"/>
    </row>
    <row r="3896" spans="20:30" x14ac:dyDescent="0.2">
      <c r="T3896" s="212"/>
      <c r="U3896" s="213"/>
      <c r="V3896" s="213"/>
      <c r="W3896" s="213"/>
      <c r="X3896" s="214"/>
      <c r="Y3896" s="214"/>
      <c r="Z3896" s="214"/>
      <c r="AA3896" s="217"/>
      <c r="AB3896" s="217"/>
      <c r="AC3896" s="217"/>
      <c r="AD3896" s="213"/>
    </row>
    <row r="3897" spans="20:30" x14ac:dyDescent="0.2">
      <c r="T3897" s="212"/>
      <c r="U3897" s="213"/>
      <c r="V3897" s="213"/>
      <c r="W3897" s="213"/>
      <c r="X3897" s="214"/>
      <c r="Y3897" s="214"/>
      <c r="Z3897" s="214"/>
      <c r="AA3897" s="217"/>
      <c r="AB3897" s="217"/>
      <c r="AC3897" s="217"/>
      <c r="AD3897" s="213"/>
    </row>
    <row r="3898" spans="20:30" x14ac:dyDescent="0.2">
      <c r="T3898" s="212"/>
      <c r="U3898" s="213"/>
      <c r="V3898" s="213"/>
      <c r="W3898" s="213"/>
      <c r="X3898" s="214"/>
      <c r="Y3898" s="214"/>
      <c r="Z3898" s="214"/>
      <c r="AA3898" s="217"/>
      <c r="AB3898" s="217"/>
      <c r="AC3898" s="217"/>
      <c r="AD3898" s="213"/>
    </row>
    <row r="3899" spans="20:30" x14ac:dyDescent="0.2">
      <c r="T3899" s="212"/>
      <c r="U3899" s="213"/>
      <c r="V3899" s="213"/>
      <c r="W3899" s="213"/>
      <c r="X3899" s="214"/>
      <c r="Y3899" s="214"/>
      <c r="Z3899" s="214"/>
      <c r="AA3899" s="217"/>
      <c r="AB3899" s="217"/>
      <c r="AC3899" s="217"/>
      <c r="AD3899" s="213"/>
    </row>
    <row r="3900" spans="20:30" x14ac:dyDescent="0.2">
      <c r="T3900" s="212"/>
      <c r="U3900" s="213"/>
      <c r="V3900" s="213"/>
      <c r="W3900" s="213"/>
      <c r="X3900" s="214"/>
      <c r="Y3900" s="214"/>
      <c r="Z3900" s="214"/>
      <c r="AA3900" s="217"/>
      <c r="AB3900" s="217"/>
      <c r="AC3900" s="217"/>
      <c r="AD3900" s="213"/>
    </row>
    <row r="3901" spans="20:30" x14ac:dyDescent="0.2">
      <c r="T3901" s="212"/>
      <c r="U3901" s="213"/>
      <c r="V3901" s="213"/>
      <c r="W3901" s="213"/>
      <c r="X3901" s="214"/>
      <c r="Y3901" s="214"/>
      <c r="Z3901" s="214"/>
      <c r="AA3901" s="217"/>
      <c r="AB3901" s="217"/>
      <c r="AC3901" s="217"/>
      <c r="AD3901" s="213"/>
    </row>
    <row r="3902" spans="20:30" x14ac:dyDescent="0.2">
      <c r="T3902" s="212"/>
      <c r="U3902" s="213"/>
      <c r="V3902" s="213"/>
      <c r="W3902" s="213"/>
      <c r="X3902" s="214"/>
      <c r="Y3902" s="214"/>
      <c r="Z3902" s="214"/>
      <c r="AA3902" s="217"/>
      <c r="AB3902" s="217"/>
      <c r="AC3902" s="217"/>
      <c r="AD3902" s="213"/>
    </row>
    <row r="3903" spans="20:30" x14ac:dyDescent="0.2">
      <c r="T3903" s="212"/>
      <c r="U3903" s="213"/>
      <c r="V3903" s="213"/>
      <c r="W3903" s="213"/>
      <c r="X3903" s="214"/>
      <c r="Y3903" s="214"/>
      <c r="Z3903" s="214"/>
      <c r="AA3903" s="217"/>
      <c r="AB3903" s="217"/>
      <c r="AC3903" s="217"/>
      <c r="AD3903" s="213"/>
    </row>
    <row r="3904" spans="20:30" x14ac:dyDescent="0.2">
      <c r="T3904" s="212"/>
      <c r="U3904" s="213"/>
      <c r="V3904" s="213"/>
      <c r="W3904" s="213"/>
      <c r="X3904" s="214"/>
      <c r="Y3904" s="214"/>
      <c r="Z3904" s="214"/>
      <c r="AA3904" s="217"/>
      <c r="AB3904" s="217"/>
      <c r="AC3904" s="217"/>
      <c r="AD3904" s="213"/>
    </row>
    <row r="3905" spans="20:30" x14ac:dyDescent="0.2">
      <c r="T3905" s="212"/>
      <c r="U3905" s="213"/>
      <c r="V3905" s="213"/>
      <c r="W3905" s="213"/>
      <c r="X3905" s="214"/>
      <c r="Y3905" s="214"/>
      <c r="Z3905" s="214"/>
      <c r="AA3905" s="217"/>
      <c r="AB3905" s="217"/>
      <c r="AC3905" s="217"/>
      <c r="AD3905" s="213"/>
    </row>
    <row r="3906" spans="20:30" x14ac:dyDescent="0.2">
      <c r="T3906" s="212"/>
      <c r="U3906" s="213"/>
      <c r="V3906" s="213"/>
      <c r="W3906" s="213"/>
      <c r="X3906" s="214"/>
      <c r="Y3906" s="214"/>
      <c r="Z3906" s="214"/>
      <c r="AA3906" s="217"/>
      <c r="AB3906" s="217"/>
      <c r="AC3906" s="217"/>
      <c r="AD3906" s="213"/>
    </row>
    <row r="3907" spans="20:30" x14ac:dyDescent="0.2">
      <c r="T3907" s="212"/>
      <c r="U3907" s="213"/>
      <c r="V3907" s="213"/>
      <c r="W3907" s="213"/>
      <c r="X3907" s="214"/>
      <c r="Y3907" s="214"/>
      <c r="Z3907" s="214"/>
      <c r="AA3907" s="217"/>
      <c r="AB3907" s="217"/>
      <c r="AC3907" s="217"/>
      <c r="AD3907" s="213"/>
    </row>
    <row r="3908" spans="20:30" x14ac:dyDescent="0.2">
      <c r="T3908" s="212"/>
      <c r="U3908" s="213"/>
      <c r="V3908" s="213"/>
      <c r="W3908" s="213"/>
      <c r="X3908" s="214"/>
      <c r="Y3908" s="214"/>
      <c r="Z3908" s="214"/>
      <c r="AA3908" s="217"/>
      <c r="AB3908" s="217"/>
      <c r="AC3908" s="217"/>
      <c r="AD3908" s="213"/>
    </row>
    <row r="3909" spans="20:30" x14ac:dyDescent="0.2">
      <c r="T3909" s="212"/>
      <c r="U3909" s="213"/>
      <c r="V3909" s="213"/>
      <c r="W3909" s="213"/>
      <c r="X3909" s="214"/>
      <c r="Y3909" s="214"/>
      <c r="Z3909" s="214"/>
      <c r="AA3909" s="217"/>
      <c r="AB3909" s="217"/>
      <c r="AC3909" s="217"/>
      <c r="AD3909" s="213"/>
    </row>
    <row r="3910" spans="20:30" x14ac:dyDescent="0.2">
      <c r="T3910" s="212"/>
      <c r="U3910" s="213"/>
      <c r="V3910" s="213"/>
      <c r="W3910" s="213"/>
      <c r="X3910" s="214"/>
      <c r="Y3910" s="214"/>
      <c r="Z3910" s="214"/>
      <c r="AA3910" s="217"/>
      <c r="AB3910" s="217"/>
      <c r="AC3910" s="217"/>
      <c r="AD3910" s="213"/>
    </row>
    <row r="3911" spans="20:30" x14ac:dyDescent="0.2">
      <c r="T3911" s="212"/>
      <c r="U3911" s="213"/>
      <c r="V3911" s="213"/>
      <c r="W3911" s="213"/>
      <c r="X3911" s="214"/>
      <c r="Y3911" s="214"/>
      <c r="Z3911" s="214"/>
      <c r="AA3911" s="217"/>
      <c r="AB3911" s="217"/>
      <c r="AC3911" s="217"/>
      <c r="AD3911" s="213"/>
    </row>
    <row r="3912" spans="20:30" x14ac:dyDescent="0.2">
      <c r="T3912" s="212"/>
      <c r="U3912" s="213"/>
      <c r="V3912" s="213"/>
      <c r="W3912" s="213"/>
      <c r="X3912" s="214"/>
      <c r="Y3912" s="214"/>
      <c r="Z3912" s="214"/>
      <c r="AA3912" s="217"/>
      <c r="AB3912" s="217"/>
      <c r="AC3912" s="217"/>
      <c r="AD3912" s="213"/>
    </row>
    <row r="3913" spans="20:30" x14ac:dyDescent="0.2">
      <c r="T3913" s="212"/>
      <c r="U3913" s="213"/>
      <c r="V3913" s="213"/>
      <c r="W3913" s="213"/>
      <c r="X3913" s="214"/>
      <c r="Y3913" s="214"/>
      <c r="Z3913" s="214"/>
      <c r="AA3913" s="217"/>
      <c r="AB3913" s="217"/>
      <c r="AC3913" s="217"/>
      <c r="AD3913" s="213"/>
    </row>
    <row r="3914" spans="20:30" x14ac:dyDescent="0.2">
      <c r="T3914" s="212"/>
      <c r="U3914" s="213"/>
      <c r="V3914" s="213"/>
      <c r="W3914" s="213"/>
      <c r="X3914" s="214"/>
      <c r="Y3914" s="214"/>
      <c r="Z3914" s="214"/>
      <c r="AA3914" s="217"/>
      <c r="AB3914" s="217"/>
      <c r="AC3914" s="217"/>
      <c r="AD3914" s="213"/>
    </row>
    <row r="3915" spans="20:30" x14ac:dyDescent="0.2">
      <c r="T3915" s="212"/>
      <c r="U3915" s="213"/>
      <c r="V3915" s="213"/>
      <c r="W3915" s="213"/>
      <c r="X3915" s="214"/>
      <c r="Y3915" s="214"/>
      <c r="Z3915" s="214"/>
      <c r="AA3915" s="217"/>
      <c r="AB3915" s="217"/>
      <c r="AC3915" s="217"/>
      <c r="AD3915" s="213"/>
    </row>
    <row r="3916" spans="20:30" x14ac:dyDescent="0.2">
      <c r="T3916" s="212"/>
      <c r="U3916" s="213"/>
      <c r="V3916" s="213"/>
      <c r="W3916" s="213"/>
      <c r="X3916" s="214"/>
      <c r="Y3916" s="214"/>
      <c r="Z3916" s="214"/>
      <c r="AA3916" s="217"/>
      <c r="AB3916" s="217"/>
      <c r="AC3916" s="217"/>
      <c r="AD3916" s="213"/>
    </row>
    <row r="3917" spans="20:30" x14ac:dyDescent="0.2">
      <c r="T3917" s="212"/>
      <c r="U3917" s="213"/>
      <c r="V3917" s="213"/>
      <c r="W3917" s="213"/>
      <c r="X3917" s="214"/>
      <c r="Y3917" s="214"/>
      <c r="Z3917" s="214"/>
      <c r="AA3917" s="217"/>
      <c r="AB3917" s="217"/>
      <c r="AC3917" s="217"/>
      <c r="AD3917" s="213"/>
    </row>
    <row r="3918" spans="20:30" x14ac:dyDescent="0.2">
      <c r="T3918" s="212"/>
      <c r="U3918" s="213"/>
      <c r="V3918" s="213"/>
      <c r="W3918" s="213"/>
      <c r="X3918" s="214"/>
      <c r="Y3918" s="214"/>
      <c r="Z3918" s="214"/>
      <c r="AA3918" s="217"/>
      <c r="AB3918" s="217"/>
      <c r="AC3918" s="217"/>
      <c r="AD3918" s="213"/>
    </row>
    <row r="3919" spans="20:30" x14ac:dyDescent="0.2">
      <c r="T3919" s="212"/>
      <c r="U3919" s="213"/>
      <c r="V3919" s="213"/>
      <c r="W3919" s="213"/>
      <c r="X3919" s="214"/>
      <c r="Y3919" s="214"/>
      <c r="Z3919" s="214"/>
      <c r="AA3919" s="217"/>
      <c r="AB3919" s="217"/>
      <c r="AC3919" s="217"/>
      <c r="AD3919" s="213"/>
    </row>
    <row r="3920" spans="20:30" x14ac:dyDescent="0.2">
      <c r="T3920" s="212"/>
      <c r="U3920" s="213"/>
      <c r="V3920" s="213"/>
      <c r="W3920" s="213"/>
      <c r="X3920" s="214"/>
      <c r="Y3920" s="214"/>
      <c r="Z3920" s="214"/>
      <c r="AA3920" s="217"/>
      <c r="AB3920" s="217"/>
      <c r="AC3920" s="217"/>
      <c r="AD3920" s="213"/>
    </row>
    <row r="3921" spans="20:30" x14ac:dyDescent="0.2">
      <c r="T3921" s="212"/>
      <c r="U3921" s="213"/>
      <c r="V3921" s="213"/>
      <c r="W3921" s="213"/>
      <c r="X3921" s="214"/>
      <c r="Y3921" s="214"/>
      <c r="Z3921" s="214"/>
      <c r="AA3921" s="217"/>
      <c r="AB3921" s="217"/>
      <c r="AC3921" s="217"/>
      <c r="AD3921" s="213"/>
    </row>
    <row r="3922" spans="20:30" x14ac:dyDescent="0.2">
      <c r="T3922" s="212"/>
      <c r="U3922" s="213"/>
      <c r="V3922" s="213"/>
      <c r="W3922" s="213"/>
      <c r="X3922" s="214"/>
      <c r="Y3922" s="214"/>
      <c r="Z3922" s="214"/>
      <c r="AA3922" s="217"/>
      <c r="AB3922" s="217"/>
      <c r="AC3922" s="217"/>
      <c r="AD3922" s="213"/>
    </row>
    <row r="3923" spans="20:30" x14ac:dyDescent="0.2">
      <c r="T3923" s="212"/>
      <c r="U3923" s="213"/>
      <c r="V3923" s="213"/>
      <c r="W3923" s="213"/>
      <c r="X3923" s="214"/>
      <c r="Y3923" s="214"/>
      <c r="Z3923" s="214"/>
      <c r="AA3923" s="217"/>
      <c r="AB3923" s="217"/>
      <c r="AC3923" s="217"/>
      <c r="AD3923" s="213"/>
    </row>
    <row r="3924" spans="20:30" x14ac:dyDescent="0.2">
      <c r="T3924" s="212"/>
      <c r="U3924" s="213"/>
      <c r="V3924" s="213"/>
      <c r="W3924" s="213"/>
      <c r="X3924" s="214"/>
      <c r="Y3924" s="214"/>
      <c r="Z3924" s="214"/>
      <c r="AA3924" s="217"/>
      <c r="AB3924" s="217"/>
      <c r="AC3924" s="217"/>
      <c r="AD3924" s="213"/>
    </row>
    <row r="3925" spans="20:30" x14ac:dyDescent="0.2">
      <c r="T3925" s="212"/>
      <c r="U3925" s="213"/>
      <c r="V3925" s="213"/>
      <c r="W3925" s="213"/>
      <c r="X3925" s="214"/>
      <c r="Y3925" s="214"/>
      <c r="Z3925" s="214"/>
      <c r="AA3925" s="217"/>
      <c r="AB3925" s="217"/>
      <c r="AC3925" s="217"/>
      <c r="AD3925" s="213"/>
    </row>
    <row r="3926" spans="20:30" x14ac:dyDescent="0.2">
      <c r="T3926" s="212"/>
      <c r="U3926" s="213"/>
      <c r="V3926" s="213"/>
      <c r="W3926" s="213"/>
      <c r="X3926" s="214"/>
      <c r="Y3926" s="214"/>
      <c r="Z3926" s="214"/>
      <c r="AA3926" s="217"/>
      <c r="AB3926" s="217"/>
      <c r="AC3926" s="217"/>
      <c r="AD3926" s="213"/>
    </row>
    <row r="3927" spans="20:30" x14ac:dyDescent="0.2">
      <c r="T3927" s="212"/>
      <c r="U3927" s="213"/>
      <c r="V3927" s="213"/>
      <c r="W3927" s="213"/>
      <c r="X3927" s="214"/>
      <c r="Y3927" s="214"/>
      <c r="Z3927" s="214"/>
      <c r="AA3927" s="217"/>
      <c r="AB3927" s="217"/>
      <c r="AC3927" s="217"/>
      <c r="AD3927" s="213"/>
    </row>
    <row r="3928" spans="20:30" x14ac:dyDescent="0.2">
      <c r="T3928" s="212"/>
      <c r="U3928" s="213"/>
      <c r="V3928" s="213"/>
      <c r="W3928" s="213"/>
      <c r="X3928" s="214"/>
      <c r="Y3928" s="214"/>
      <c r="Z3928" s="214"/>
      <c r="AA3928" s="217"/>
      <c r="AB3928" s="217"/>
      <c r="AC3928" s="217"/>
      <c r="AD3928" s="213"/>
    </row>
    <row r="3929" spans="20:30" x14ac:dyDescent="0.2">
      <c r="T3929" s="212"/>
      <c r="U3929" s="213"/>
      <c r="V3929" s="213"/>
      <c r="W3929" s="213"/>
      <c r="X3929" s="214"/>
      <c r="Y3929" s="214"/>
      <c r="Z3929" s="214"/>
      <c r="AA3929" s="217"/>
      <c r="AB3929" s="217"/>
      <c r="AC3929" s="217"/>
      <c r="AD3929" s="213"/>
    </row>
    <row r="3930" spans="20:30" x14ac:dyDescent="0.2">
      <c r="T3930" s="212"/>
      <c r="U3930" s="213"/>
      <c r="V3930" s="213"/>
      <c r="W3930" s="213"/>
      <c r="X3930" s="214"/>
      <c r="Y3930" s="214"/>
      <c r="Z3930" s="214"/>
      <c r="AA3930" s="217"/>
      <c r="AB3930" s="217"/>
      <c r="AC3930" s="217"/>
      <c r="AD3930" s="213"/>
    </row>
    <row r="3931" spans="20:30" x14ac:dyDescent="0.2">
      <c r="T3931" s="212"/>
      <c r="U3931" s="213"/>
      <c r="V3931" s="213"/>
      <c r="W3931" s="213"/>
      <c r="X3931" s="214"/>
      <c r="Y3931" s="214"/>
      <c r="Z3931" s="214"/>
      <c r="AA3931" s="217"/>
      <c r="AB3931" s="217"/>
      <c r="AC3931" s="217"/>
      <c r="AD3931" s="213"/>
    </row>
    <row r="3932" spans="20:30" x14ac:dyDescent="0.2">
      <c r="T3932" s="212"/>
      <c r="U3932" s="213"/>
      <c r="V3932" s="213"/>
      <c r="W3932" s="213"/>
      <c r="X3932" s="214"/>
      <c r="Y3932" s="214"/>
      <c r="Z3932" s="214"/>
      <c r="AA3932" s="217"/>
      <c r="AB3932" s="217"/>
      <c r="AC3932" s="217"/>
      <c r="AD3932" s="213"/>
    </row>
    <row r="3933" spans="20:30" x14ac:dyDescent="0.2">
      <c r="T3933" s="212"/>
      <c r="U3933" s="213"/>
      <c r="V3933" s="213"/>
      <c r="W3933" s="213"/>
      <c r="X3933" s="214"/>
      <c r="Y3933" s="214"/>
      <c r="Z3933" s="214"/>
      <c r="AA3933" s="217"/>
      <c r="AB3933" s="217"/>
      <c r="AC3933" s="217"/>
      <c r="AD3933" s="213"/>
    </row>
    <row r="3934" spans="20:30" x14ac:dyDescent="0.2">
      <c r="T3934" s="212"/>
      <c r="U3934" s="213"/>
      <c r="V3934" s="213"/>
      <c r="W3934" s="213"/>
      <c r="X3934" s="214"/>
      <c r="Y3934" s="214"/>
      <c r="Z3934" s="214"/>
      <c r="AA3934" s="217"/>
      <c r="AB3934" s="217"/>
      <c r="AC3934" s="217"/>
      <c r="AD3934" s="213"/>
    </row>
    <row r="3935" spans="20:30" x14ac:dyDescent="0.2">
      <c r="T3935" s="212"/>
      <c r="U3935" s="213"/>
      <c r="V3935" s="213"/>
      <c r="W3935" s="213"/>
      <c r="X3935" s="214"/>
      <c r="Y3935" s="214"/>
      <c r="Z3935" s="214"/>
      <c r="AA3935" s="217"/>
      <c r="AB3935" s="217"/>
      <c r="AC3935" s="217"/>
      <c r="AD3935" s="213"/>
    </row>
    <row r="3936" spans="20:30" x14ac:dyDescent="0.2">
      <c r="T3936" s="212"/>
      <c r="U3936" s="213"/>
      <c r="V3936" s="213"/>
      <c r="W3936" s="213"/>
      <c r="X3936" s="214"/>
      <c r="Y3936" s="214"/>
      <c r="Z3936" s="214"/>
      <c r="AA3936" s="217"/>
      <c r="AB3936" s="217"/>
      <c r="AC3936" s="217"/>
      <c r="AD3936" s="213"/>
    </row>
    <row r="3937" spans="20:30" x14ac:dyDescent="0.2">
      <c r="T3937" s="212"/>
      <c r="U3937" s="213"/>
      <c r="V3937" s="213"/>
      <c r="W3937" s="213"/>
      <c r="X3937" s="214"/>
      <c r="Y3937" s="214"/>
      <c r="Z3937" s="214"/>
      <c r="AA3937" s="217"/>
      <c r="AB3937" s="217"/>
      <c r="AC3937" s="217"/>
      <c r="AD3937" s="213"/>
    </row>
    <row r="3938" spans="20:30" x14ac:dyDescent="0.2">
      <c r="T3938" s="212"/>
      <c r="U3938" s="213"/>
      <c r="V3938" s="213"/>
      <c r="W3938" s="213"/>
      <c r="X3938" s="214"/>
      <c r="Y3938" s="214"/>
      <c r="Z3938" s="214"/>
      <c r="AA3938" s="217"/>
      <c r="AB3938" s="217"/>
      <c r="AC3938" s="217"/>
      <c r="AD3938" s="213"/>
    </row>
    <row r="3939" spans="20:30" x14ac:dyDescent="0.2">
      <c r="T3939" s="212"/>
      <c r="U3939" s="213"/>
      <c r="V3939" s="213"/>
      <c r="W3939" s="213"/>
      <c r="X3939" s="214"/>
      <c r="Y3939" s="214"/>
      <c r="Z3939" s="214"/>
      <c r="AA3939" s="217"/>
      <c r="AB3939" s="217"/>
      <c r="AC3939" s="217"/>
      <c r="AD3939" s="213"/>
    </row>
    <row r="3940" spans="20:30" x14ac:dyDescent="0.2">
      <c r="T3940" s="212"/>
      <c r="U3940" s="213"/>
      <c r="V3940" s="213"/>
      <c r="W3940" s="213"/>
      <c r="X3940" s="214"/>
      <c r="Y3940" s="214"/>
      <c r="Z3940" s="214"/>
      <c r="AA3940" s="217"/>
      <c r="AB3940" s="217"/>
      <c r="AC3940" s="217"/>
      <c r="AD3940" s="213"/>
    </row>
    <row r="3941" spans="20:30" x14ac:dyDescent="0.2">
      <c r="T3941" s="212"/>
      <c r="U3941" s="213"/>
      <c r="V3941" s="213"/>
      <c r="W3941" s="213"/>
      <c r="X3941" s="214"/>
      <c r="Y3941" s="214"/>
      <c r="Z3941" s="214"/>
      <c r="AA3941" s="217"/>
      <c r="AB3941" s="217"/>
      <c r="AC3941" s="217"/>
      <c r="AD3941" s="213"/>
    </row>
    <row r="3942" spans="20:30" x14ac:dyDescent="0.2">
      <c r="T3942" s="212"/>
      <c r="U3942" s="213"/>
      <c r="V3942" s="213"/>
      <c r="W3942" s="213"/>
      <c r="X3942" s="214"/>
      <c r="Y3942" s="214"/>
      <c r="Z3942" s="214"/>
      <c r="AA3942" s="217"/>
      <c r="AB3942" s="217"/>
      <c r="AC3942" s="217"/>
      <c r="AD3942" s="213"/>
    </row>
    <row r="3943" spans="20:30" x14ac:dyDescent="0.2">
      <c r="T3943" s="212"/>
      <c r="U3943" s="213"/>
      <c r="V3943" s="213"/>
      <c r="W3943" s="213"/>
      <c r="X3943" s="214"/>
      <c r="Y3943" s="214"/>
      <c r="Z3943" s="214"/>
      <c r="AA3943" s="217"/>
      <c r="AB3943" s="217"/>
      <c r="AC3943" s="217"/>
      <c r="AD3943" s="213"/>
    </row>
    <row r="3944" spans="20:30" x14ac:dyDescent="0.2">
      <c r="T3944" s="212"/>
      <c r="U3944" s="213"/>
      <c r="V3944" s="213"/>
      <c r="W3944" s="213"/>
      <c r="X3944" s="214"/>
      <c r="Y3944" s="214"/>
      <c r="Z3944" s="214"/>
      <c r="AA3944" s="217"/>
      <c r="AB3944" s="217"/>
      <c r="AC3944" s="217"/>
      <c r="AD3944" s="213"/>
    </row>
    <row r="3945" spans="20:30" x14ac:dyDescent="0.2">
      <c r="T3945" s="212"/>
      <c r="U3945" s="213"/>
      <c r="V3945" s="213"/>
      <c r="W3945" s="213"/>
      <c r="X3945" s="214"/>
      <c r="Y3945" s="214"/>
      <c r="Z3945" s="214"/>
      <c r="AA3945" s="217"/>
      <c r="AB3945" s="217"/>
      <c r="AC3945" s="217"/>
      <c r="AD3945" s="213"/>
    </row>
    <row r="3946" spans="20:30" x14ac:dyDescent="0.2">
      <c r="T3946" s="212"/>
      <c r="U3946" s="213"/>
      <c r="V3946" s="213"/>
      <c r="W3946" s="213"/>
      <c r="X3946" s="214"/>
      <c r="Y3946" s="214"/>
      <c r="Z3946" s="214"/>
      <c r="AA3946" s="217"/>
      <c r="AB3946" s="217"/>
      <c r="AC3946" s="217"/>
      <c r="AD3946" s="213"/>
    </row>
    <row r="3947" spans="20:30" x14ac:dyDescent="0.2">
      <c r="T3947" s="212"/>
      <c r="U3947" s="213"/>
      <c r="V3947" s="213"/>
      <c r="W3947" s="213"/>
      <c r="X3947" s="214"/>
      <c r="Y3947" s="214"/>
      <c r="Z3947" s="214"/>
      <c r="AA3947" s="217"/>
      <c r="AB3947" s="217"/>
      <c r="AC3947" s="217"/>
      <c r="AD3947" s="213"/>
    </row>
    <row r="3948" spans="20:30" x14ac:dyDescent="0.2">
      <c r="T3948" s="212"/>
      <c r="U3948" s="213"/>
      <c r="V3948" s="213"/>
      <c r="W3948" s="213"/>
      <c r="X3948" s="214"/>
      <c r="Y3948" s="214"/>
      <c r="Z3948" s="214"/>
      <c r="AA3948" s="217"/>
      <c r="AB3948" s="217"/>
      <c r="AC3948" s="217"/>
      <c r="AD3948" s="213"/>
    </row>
    <row r="3949" spans="20:30" x14ac:dyDescent="0.2">
      <c r="T3949" s="212"/>
      <c r="U3949" s="213"/>
      <c r="V3949" s="213"/>
      <c r="W3949" s="213"/>
      <c r="X3949" s="214"/>
      <c r="Y3949" s="214"/>
      <c r="Z3949" s="214"/>
      <c r="AA3949" s="217"/>
      <c r="AB3949" s="217"/>
      <c r="AC3949" s="217"/>
      <c r="AD3949" s="213"/>
    </row>
    <row r="3950" spans="20:30" x14ac:dyDescent="0.2">
      <c r="T3950" s="212"/>
      <c r="U3950" s="213"/>
      <c r="V3950" s="213"/>
      <c r="W3950" s="213"/>
      <c r="X3950" s="214"/>
      <c r="Y3950" s="214"/>
      <c r="Z3950" s="214"/>
      <c r="AA3950" s="217"/>
      <c r="AB3950" s="217"/>
      <c r="AC3950" s="217"/>
      <c r="AD3950" s="213"/>
    </row>
    <row r="3951" spans="20:30" x14ac:dyDescent="0.2">
      <c r="T3951" s="212"/>
      <c r="U3951" s="213"/>
      <c r="V3951" s="213"/>
      <c r="W3951" s="213"/>
      <c r="X3951" s="214"/>
      <c r="Y3951" s="214"/>
      <c r="Z3951" s="214"/>
      <c r="AA3951" s="217"/>
      <c r="AB3951" s="217"/>
      <c r="AC3951" s="217"/>
      <c r="AD3951" s="213"/>
    </row>
    <row r="3952" spans="20:30" x14ac:dyDescent="0.2">
      <c r="T3952" s="212"/>
      <c r="U3952" s="213"/>
      <c r="V3952" s="213"/>
      <c r="W3952" s="213"/>
      <c r="X3952" s="214"/>
      <c r="Y3952" s="214"/>
      <c r="Z3952" s="214"/>
      <c r="AA3952" s="217"/>
      <c r="AB3952" s="217"/>
      <c r="AC3952" s="217"/>
      <c r="AD3952" s="213"/>
    </row>
    <row r="3953" spans="20:30" x14ac:dyDescent="0.2">
      <c r="T3953" s="212"/>
      <c r="U3953" s="213"/>
      <c r="V3953" s="213"/>
      <c r="W3953" s="213"/>
      <c r="X3953" s="214"/>
      <c r="Y3953" s="214"/>
      <c r="Z3953" s="214"/>
      <c r="AA3953" s="217"/>
      <c r="AB3953" s="217"/>
      <c r="AC3953" s="217"/>
      <c r="AD3953" s="213"/>
    </row>
    <row r="3954" spans="20:30" x14ac:dyDescent="0.2">
      <c r="T3954" s="212"/>
      <c r="U3954" s="213"/>
      <c r="V3954" s="213"/>
      <c r="W3954" s="213"/>
      <c r="X3954" s="214"/>
      <c r="Y3954" s="214"/>
      <c r="Z3954" s="214"/>
      <c r="AA3954" s="217"/>
      <c r="AB3954" s="217"/>
      <c r="AC3954" s="217"/>
      <c r="AD3954" s="213"/>
    </row>
    <row r="3955" spans="20:30" x14ac:dyDescent="0.2">
      <c r="T3955" s="212"/>
      <c r="U3955" s="213"/>
      <c r="V3955" s="213"/>
      <c r="W3955" s="213"/>
      <c r="X3955" s="214"/>
      <c r="Y3955" s="214"/>
      <c r="Z3955" s="214"/>
      <c r="AA3955" s="217"/>
      <c r="AB3955" s="217"/>
      <c r="AC3955" s="217"/>
      <c r="AD3955" s="213"/>
    </row>
    <row r="3956" spans="20:30" x14ac:dyDescent="0.2">
      <c r="T3956" s="212"/>
      <c r="U3956" s="213"/>
      <c r="V3956" s="213"/>
      <c r="W3956" s="213"/>
      <c r="X3956" s="214"/>
      <c r="Y3956" s="214"/>
      <c r="Z3956" s="214"/>
      <c r="AA3956" s="217"/>
      <c r="AB3956" s="217"/>
      <c r="AC3956" s="217"/>
      <c r="AD3956" s="213"/>
    </row>
    <row r="3957" spans="20:30" x14ac:dyDescent="0.2">
      <c r="T3957" s="212"/>
      <c r="U3957" s="213"/>
      <c r="V3957" s="213"/>
      <c r="W3957" s="213"/>
      <c r="X3957" s="214"/>
      <c r="Y3957" s="214"/>
      <c r="Z3957" s="214"/>
      <c r="AA3957" s="217"/>
      <c r="AB3957" s="217"/>
      <c r="AC3957" s="217"/>
      <c r="AD3957" s="213"/>
    </row>
    <row r="3958" spans="20:30" x14ac:dyDescent="0.2">
      <c r="T3958" s="212"/>
      <c r="U3958" s="213"/>
      <c r="V3958" s="213"/>
      <c r="W3958" s="213"/>
      <c r="X3958" s="214"/>
      <c r="Y3958" s="214"/>
      <c r="Z3958" s="214"/>
      <c r="AA3958" s="217"/>
      <c r="AB3958" s="217"/>
      <c r="AC3958" s="217"/>
      <c r="AD3958" s="213"/>
    </row>
    <row r="3959" spans="20:30" x14ac:dyDescent="0.2">
      <c r="T3959" s="212"/>
      <c r="U3959" s="213"/>
      <c r="V3959" s="213"/>
      <c r="W3959" s="213"/>
      <c r="X3959" s="214"/>
      <c r="Y3959" s="214"/>
      <c r="Z3959" s="214"/>
      <c r="AA3959" s="217"/>
      <c r="AB3959" s="217"/>
      <c r="AC3959" s="217"/>
      <c r="AD3959" s="213"/>
    </row>
    <row r="3960" spans="20:30" x14ac:dyDescent="0.2">
      <c r="T3960" s="212"/>
      <c r="U3960" s="213"/>
      <c r="V3960" s="213"/>
      <c r="W3960" s="213"/>
      <c r="X3960" s="214"/>
      <c r="Y3960" s="214"/>
      <c r="Z3960" s="214"/>
      <c r="AA3960" s="217"/>
      <c r="AB3960" s="217"/>
      <c r="AC3960" s="217"/>
      <c r="AD3960" s="213"/>
    </row>
    <row r="3961" spans="20:30" x14ac:dyDescent="0.2">
      <c r="T3961" s="212"/>
      <c r="U3961" s="213"/>
      <c r="V3961" s="213"/>
      <c r="W3961" s="213"/>
      <c r="X3961" s="214"/>
      <c r="Y3961" s="214"/>
      <c r="Z3961" s="214"/>
      <c r="AA3961" s="217"/>
      <c r="AB3961" s="217"/>
      <c r="AC3961" s="217"/>
      <c r="AD3961" s="213"/>
    </row>
    <row r="3962" spans="20:30" x14ac:dyDescent="0.2">
      <c r="T3962" s="212"/>
      <c r="U3962" s="213"/>
      <c r="V3962" s="213"/>
      <c r="W3962" s="213"/>
      <c r="X3962" s="214"/>
      <c r="Y3962" s="214"/>
      <c r="Z3962" s="214"/>
      <c r="AA3962" s="217"/>
      <c r="AB3962" s="217"/>
      <c r="AC3962" s="217"/>
      <c r="AD3962" s="213"/>
    </row>
    <row r="3963" spans="20:30" x14ac:dyDescent="0.2">
      <c r="T3963" s="212"/>
      <c r="U3963" s="213"/>
      <c r="V3963" s="213"/>
      <c r="W3963" s="213"/>
      <c r="X3963" s="214"/>
      <c r="Y3963" s="214"/>
      <c r="Z3963" s="214"/>
      <c r="AA3963" s="217"/>
      <c r="AB3963" s="217"/>
      <c r="AC3963" s="217"/>
      <c r="AD3963" s="213"/>
    </row>
    <row r="3964" spans="20:30" x14ac:dyDescent="0.2">
      <c r="T3964" s="212"/>
      <c r="U3964" s="213"/>
      <c r="V3964" s="213"/>
      <c r="W3964" s="213"/>
      <c r="X3964" s="214"/>
      <c r="Y3964" s="214"/>
      <c r="Z3964" s="214"/>
      <c r="AA3964" s="217"/>
      <c r="AB3964" s="217"/>
      <c r="AC3964" s="217"/>
      <c r="AD3964" s="213"/>
    </row>
    <row r="3965" spans="20:30" x14ac:dyDescent="0.2">
      <c r="T3965" s="212"/>
      <c r="U3965" s="213"/>
      <c r="V3965" s="213"/>
      <c r="W3965" s="213"/>
      <c r="X3965" s="214"/>
      <c r="Y3965" s="214"/>
      <c r="Z3965" s="214"/>
      <c r="AA3965" s="217"/>
      <c r="AB3965" s="217"/>
      <c r="AC3965" s="217"/>
      <c r="AD3965" s="213"/>
    </row>
    <row r="3966" spans="20:30" x14ac:dyDescent="0.2">
      <c r="T3966" s="212"/>
      <c r="U3966" s="213"/>
      <c r="V3966" s="213"/>
      <c r="W3966" s="213"/>
      <c r="X3966" s="214"/>
      <c r="Y3966" s="214"/>
      <c r="Z3966" s="214"/>
      <c r="AA3966" s="217"/>
      <c r="AB3966" s="217"/>
      <c r="AC3966" s="217"/>
      <c r="AD3966" s="213"/>
    </row>
    <row r="3967" spans="20:30" x14ac:dyDescent="0.2">
      <c r="T3967" s="212"/>
      <c r="U3967" s="213"/>
      <c r="V3967" s="213"/>
      <c r="W3967" s="213"/>
      <c r="X3967" s="214"/>
      <c r="Y3967" s="214"/>
      <c r="Z3967" s="214"/>
      <c r="AA3967" s="217"/>
      <c r="AB3967" s="217"/>
      <c r="AC3967" s="217"/>
      <c r="AD3967" s="213"/>
    </row>
    <row r="3968" spans="20:30" x14ac:dyDescent="0.2">
      <c r="T3968" s="212"/>
      <c r="U3968" s="213"/>
      <c r="V3968" s="213"/>
      <c r="W3968" s="213"/>
      <c r="X3968" s="214"/>
      <c r="Y3968" s="214"/>
      <c r="Z3968" s="214"/>
      <c r="AA3968" s="217"/>
      <c r="AB3968" s="217"/>
      <c r="AC3968" s="217"/>
      <c r="AD3968" s="213"/>
    </row>
    <row r="3969" spans="20:30" x14ac:dyDescent="0.2">
      <c r="T3969" s="212"/>
      <c r="U3969" s="213"/>
      <c r="V3969" s="213"/>
      <c r="W3969" s="213"/>
      <c r="X3969" s="214"/>
      <c r="Y3969" s="214"/>
      <c r="Z3969" s="214"/>
      <c r="AA3969" s="217"/>
      <c r="AB3969" s="217"/>
      <c r="AC3969" s="217"/>
      <c r="AD3969" s="213"/>
    </row>
    <row r="3970" spans="20:30" x14ac:dyDescent="0.2">
      <c r="T3970" s="212"/>
      <c r="U3970" s="213"/>
      <c r="V3970" s="213"/>
      <c r="W3970" s="213"/>
      <c r="X3970" s="214"/>
      <c r="Y3970" s="214"/>
      <c r="Z3970" s="214"/>
      <c r="AA3970" s="217"/>
      <c r="AB3970" s="217"/>
      <c r="AC3970" s="217"/>
      <c r="AD3970" s="213"/>
    </row>
    <row r="3971" spans="20:30" x14ac:dyDescent="0.2">
      <c r="T3971" s="212"/>
      <c r="U3971" s="213"/>
      <c r="V3971" s="213"/>
      <c r="W3971" s="213"/>
      <c r="X3971" s="214"/>
      <c r="Y3971" s="214"/>
      <c r="Z3971" s="214"/>
      <c r="AA3971" s="217"/>
      <c r="AB3971" s="217"/>
      <c r="AC3971" s="217"/>
      <c r="AD3971" s="213"/>
    </row>
    <row r="3972" spans="20:30" x14ac:dyDescent="0.2">
      <c r="T3972" s="212"/>
      <c r="U3972" s="213"/>
      <c r="V3972" s="213"/>
      <c r="W3972" s="213"/>
      <c r="X3972" s="214"/>
      <c r="Y3972" s="214"/>
      <c r="Z3972" s="214"/>
      <c r="AA3972" s="217"/>
      <c r="AB3972" s="217"/>
      <c r="AC3972" s="217"/>
      <c r="AD3972" s="213"/>
    </row>
    <row r="3973" spans="20:30" x14ac:dyDescent="0.2">
      <c r="T3973" s="212"/>
      <c r="U3973" s="213"/>
      <c r="V3973" s="213"/>
      <c r="W3973" s="213"/>
      <c r="X3973" s="214"/>
      <c r="Y3973" s="214"/>
      <c r="Z3973" s="214"/>
      <c r="AA3973" s="217"/>
      <c r="AB3973" s="217"/>
      <c r="AC3973" s="217"/>
      <c r="AD3973" s="213"/>
    </row>
    <row r="3974" spans="20:30" x14ac:dyDescent="0.2">
      <c r="T3974" s="212"/>
      <c r="U3974" s="213"/>
      <c r="V3974" s="213"/>
      <c r="W3974" s="213"/>
      <c r="X3974" s="214"/>
      <c r="Y3974" s="214"/>
      <c r="Z3974" s="214"/>
      <c r="AA3974" s="217"/>
      <c r="AB3974" s="217"/>
      <c r="AC3974" s="217"/>
      <c r="AD3974" s="213"/>
    </row>
    <row r="3975" spans="20:30" x14ac:dyDescent="0.2">
      <c r="T3975" s="212"/>
      <c r="U3975" s="213"/>
      <c r="V3975" s="213"/>
      <c r="W3975" s="213"/>
      <c r="X3975" s="214"/>
      <c r="Y3975" s="214"/>
      <c r="Z3975" s="214"/>
      <c r="AA3975" s="217"/>
      <c r="AB3975" s="217"/>
      <c r="AC3975" s="217"/>
      <c r="AD3975" s="213"/>
    </row>
    <row r="3976" spans="20:30" x14ac:dyDescent="0.2">
      <c r="T3976" s="212"/>
      <c r="U3976" s="213"/>
      <c r="V3976" s="213"/>
      <c r="W3976" s="213"/>
      <c r="X3976" s="214"/>
      <c r="Y3976" s="214"/>
      <c r="Z3976" s="214"/>
      <c r="AA3976" s="217"/>
      <c r="AB3976" s="217"/>
      <c r="AC3976" s="217"/>
      <c r="AD3976" s="213"/>
    </row>
    <row r="3977" spans="20:30" x14ac:dyDescent="0.2">
      <c r="T3977" s="212"/>
      <c r="U3977" s="213"/>
      <c r="V3977" s="213"/>
      <c r="W3977" s="213"/>
      <c r="X3977" s="214"/>
      <c r="Y3977" s="214"/>
      <c r="Z3977" s="214"/>
      <c r="AA3977" s="217"/>
      <c r="AB3977" s="217"/>
      <c r="AC3977" s="217"/>
      <c r="AD3977" s="213"/>
    </row>
    <row r="3978" spans="20:30" x14ac:dyDescent="0.2">
      <c r="T3978" s="212"/>
      <c r="U3978" s="213"/>
      <c r="V3978" s="213"/>
      <c r="W3978" s="213"/>
      <c r="X3978" s="214"/>
      <c r="Y3978" s="214"/>
      <c r="Z3978" s="214"/>
      <c r="AA3978" s="217"/>
      <c r="AB3978" s="217"/>
      <c r="AC3978" s="217"/>
      <c r="AD3978" s="213"/>
    </row>
    <row r="3979" spans="20:30" x14ac:dyDescent="0.2">
      <c r="T3979" s="212"/>
      <c r="U3979" s="213"/>
      <c r="V3979" s="213"/>
      <c r="W3979" s="213"/>
      <c r="X3979" s="214"/>
      <c r="Y3979" s="214"/>
      <c r="Z3979" s="214"/>
      <c r="AA3979" s="217"/>
      <c r="AB3979" s="217"/>
      <c r="AC3979" s="217"/>
      <c r="AD3979" s="213"/>
    </row>
    <row r="3980" spans="20:30" x14ac:dyDescent="0.2">
      <c r="T3980" s="212"/>
      <c r="U3980" s="213"/>
      <c r="V3980" s="213"/>
      <c r="W3980" s="213"/>
      <c r="X3980" s="214"/>
      <c r="Y3980" s="214"/>
      <c r="Z3980" s="214"/>
      <c r="AA3980" s="217"/>
      <c r="AB3980" s="217"/>
      <c r="AC3980" s="217"/>
      <c r="AD3980" s="213"/>
    </row>
    <row r="3981" spans="20:30" x14ac:dyDescent="0.2">
      <c r="T3981" s="212"/>
      <c r="U3981" s="213"/>
      <c r="V3981" s="213"/>
      <c r="W3981" s="213"/>
      <c r="X3981" s="214"/>
      <c r="Y3981" s="214"/>
      <c r="Z3981" s="214"/>
      <c r="AA3981" s="217"/>
      <c r="AB3981" s="217"/>
      <c r="AC3981" s="217"/>
      <c r="AD3981" s="213"/>
    </row>
    <row r="3982" spans="20:30" x14ac:dyDescent="0.2">
      <c r="T3982" s="212"/>
      <c r="U3982" s="213"/>
      <c r="V3982" s="213"/>
      <c r="W3982" s="213"/>
      <c r="X3982" s="214"/>
      <c r="Y3982" s="214"/>
      <c r="Z3982" s="214"/>
      <c r="AA3982" s="217"/>
      <c r="AB3982" s="217"/>
      <c r="AC3982" s="217"/>
      <c r="AD3982" s="213"/>
    </row>
    <row r="3983" spans="20:30" x14ac:dyDescent="0.2">
      <c r="T3983" s="212"/>
      <c r="U3983" s="213"/>
      <c r="V3983" s="213"/>
      <c r="W3983" s="213"/>
      <c r="X3983" s="214"/>
      <c r="Y3983" s="214"/>
      <c r="Z3983" s="214"/>
      <c r="AA3983" s="217"/>
      <c r="AB3983" s="217"/>
      <c r="AC3983" s="217"/>
      <c r="AD3983" s="213"/>
    </row>
    <row r="3984" spans="20:30" x14ac:dyDescent="0.2">
      <c r="T3984" s="212"/>
      <c r="U3984" s="213"/>
      <c r="V3984" s="213"/>
      <c r="W3984" s="213"/>
      <c r="X3984" s="214"/>
      <c r="Y3984" s="214"/>
      <c r="Z3984" s="214"/>
      <c r="AA3984" s="217"/>
      <c r="AB3984" s="217"/>
      <c r="AC3984" s="217"/>
      <c r="AD3984" s="213"/>
    </row>
    <row r="3985" spans="20:30" x14ac:dyDescent="0.2">
      <c r="T3985" s="212"/>
      <c r="U3985" s="213"/>
      <c r="V3985" s="213"/>
      <c r="W3985" s="213"/>
      <c r="X3985" s="214"/>
      <c r="Y3985" s="214"/>
      <c r="Z3985" s="214"/>
      <c r="AA3985" s="217"/>
      <c r="AB3985" s="217"/>
      <c r="AC3985" s="217"/>
      <c r="AD3985" s="213"/>
    </row>
    <row r="3986" spans="20:30" x14ac:dyDescent="0.2">
      <c r="T3986" s="212"/>
      <c r="U3986" s="213"/>
      <c r="V3986" s="213"/>
      <c r="W3986" s="213"/>
      <c r="X3986" s="214"/>
      <c r="Y3986" s="214"/>
      <c r="Z3986" s="214"/>
      <c r="AA3986" s="217"/>
      <c r="AB3986" s="217"/>
      <c r="AC3986" s="217"/>
      <c r="AD3986" s="213"/>
    </row>
    <row r="3987" spans="20:30" x14ac:dyDescent="0.2">
      <c r="T3987" s="212"/>
      <c r="U3987" s="213"/>
      <c r="V3987" s="213"/>
      <c r="W3987" s="213"/>
      <c r="X3987" s="214"/>
      <c r="Y3987" s="214"/>
      <c r="Z3987" s="214"/>
      <c r="AA3987" s="217"/>
      <c r="AB3987" s="217"/>
      <c r="AC3987" s="217"/>
      <c r="AD3987" s="213"/>
    </row>
    <row r="3988" spans="20:30" x14ac:dyDescent="0.2">
      <c r="T3988" s="212"/>
      <c r="U3988" s="213"/>
      <c r="V3988" s="213"/>
      <c r="W3988" s="213"/>
      <c r="X3988" s="214"/>
      <c r="Y3988" s="214"/>
      <c r="Z3988" s="214"/>
      <c r="AA3988" s="217"/>
      <c r="AB3988" s="217"/>
      <c r="AC3988" s="217"/>
      <c r="AD3988" s="213"/>
    </row>
    <row r="3989" spans="20:30" x14ac:dyDescent="0.2">
      <c r="T3989" s="212"/>
      <c r="U3989" s="213"/>
      <c r="V3989" s="213"/>
      <c r="W3989" s="213"/>
      <c r="X3989" s="214"/>
      <c r="Y3989" s="214"/>
      <c r="Z3989" s="214"/>
      <c r="AA3989" s="217"/>
      <c r="AB3989" s="217"/>
      <c r="AC3989" s="217"/>
      <c r="AD3989" s="213"/>
    </row>
    <row r="3990" spans="20:30" x14ac:dyDescent="0.2">
      <c r="T3990" s="212"/>
      <c r="U3990" s="213"/>
      <c r="V3990" s="213"/>
      <c r="W3990" s="213"/>
      <c r="X3990" s="214"/>
      <c r="Y3990" s="214"/>
      <c r="Z3990" s="214"/>
      <c r="AA3990" s="217"/>
      <c r="AB3990" s="217"/>
      <c r="AC3990" s="217"/>
      <c r="AD3990" s="213"/>
    </row>
    <row r="3991" spans="20:30" x14ac:dyDescent="0.2">
      <c r="T3991" s="212"/>
      <c r="U3991" s="213"/>
      <c r="V3991" s="213"/>
      <c r="W3991" s="213"/>
      <c r="X3991" s="214"/>
      <c r="Y3991" s="214"/>
      <c r="Z3991" s="214"/>
      <c r="AA3991" s="217"/>
      <c r="AB3991" s="217"/>
      <c r="AC3991" s="217"/>
      <c r="AD3991" s="213"/>
    </row>
    <row r="3992" spans="20:30" x14ac:dyDescent="0.2">
      <c r="T3992" s="212"/>
      <c r="U3992" s="213"/>
      <c r="V3992" s="213"/>
      <c r="W3992" s="213"/>
      <c r="X3992" s="214"/>
      <c r="Y3992" s="214"/>
      <c r="Z3992" s="214"/>
      <c r="AA3992" s="217"/>
      <c r="AB3992" s="217"/>
      <c r="AC3992" s="217"/>
      <c r="AD3992" s="213"/>
    </row>
    <row r="3993" spans="20:30" x14ac:dyDescent="0.2">
      <c r="T3993" s="212"/>
      <c r="U3993" s="213"/>
      <c r="V3993" s="213"/>
      <c r="W3993" s="213"/>
      <c r="X3993" s="214"/>
      <c r="Y3993" s="214"/>
      <c r="Z3993" s="214"/>
      <c r="AA3993" s="217"/>
      <c r="AB3993" s="217"/>
      <c r="AC3993" s="217"/>
      <c r="AD3993" s="213"/>
    </row>
    <row r="3994" spans="20:30" x14ac:dyDescent="0.2">
      <c r="T3994" s="212"/>
      <c r="U3994" s="213"/>
      <c r="V3994" s="213"/>
      <c r="W3994" s="213"/>
      <c r="X3994" s="214"/>
      <c r="Y3994" s="214"/>
      <c r="Z3994" s="214"/>
      <c r="AA3994" s="217"/>
      <c r="AB3994" s="217"/>
      <c r="AC3994" s="217"/>
      <c r="AD3994" s="213"/>
    </row>
    <row r="3995" spans="20:30" x14ac:dyDescent="0.2">
      <c r="T3995" s="212"/>
      <c r="U3995" s="213"/>
      <c r="V3995" s="213"/>
      <c r="W3995" s="213"/>
      <c r="X3995" s="214"/>
      <c r="Y3995" s="214"/>
      <c r="Z3995" s="214"/>
      <c r="AA3995" s="217"/>
      <c r="AB3995" s="217"/>
      <c r="AC3995" s="217"/>
      <c r="AD3995" s="213"/>
    </row>
    <row r="3996" spans="20:30" x14ac:dyDescent="0.2">
      <c r="T3996" s="212"/>
      <c r="U3996" s="213"/>
      <c r="V3996" s="213"/>
      <c r="W3996" s="213"/>
      <c r="X3996" s="214"/>
      <c r="Y3996" s="214"/>
      <c r="Z3996" s="214"/>
      <c r="AA3996" s="217"/>
      <c r="AB3996" s="217"/>
      <c r="AC3996" s="217"/>
      <c r="AD3996" s="213"/>
    </row>
    <row r="3997" spans="20:30" x14ac:dyDescent="0.2">
      <c r="T3997" s="212"/>
      <c r="U3997" s="213"/>
      <c r="V3997" s="213"/>
      <c r="W3997" s="213"/>
      <c r="X3997" s="214"/>
      <c r="Y3997" s="214"/>
      <c r="Z3997" s="214"/>
      <c r="AA3997" s="217"/>
      <c r="AB3997" s="217"/>
      <c r="AC3997" s="217"/>
      <c r="AD3997" s="213"/>
    </row>
    <row r="3998" spans="20:30" x14ac:dyDescent="0.2">
      <c r="T3998" s="212"/>
      <c r="U3998" s="213"/>
      <c r="V3998" s="213"/>
      <c r="W3998" s="213"/>
      <c r="X3998" s="214"/>
      <c r="Y3998" s="214"/>
      <c r="Z3998" s="214"/>
      <c r="AA3998" s="217"/>
      <c r="AB3998" s="217"/>
      <c r="AC3998" s="217"/>
      <c r="AD3998" s="213"/>
    </row>
    <row r="3999" spans="20:30" x14ac:dyDescent="0.2">
      <c r="T3999" s="212"/>
      <c r="U3999" s="213"/>
      <c r="V3999" s="213"/>
      <c r="W3999" s="213"/>
      <c r="X3999" s="214"/>
      <c r="Y3999" s="214"/>
      <c r="Z3999" s="214"/>
      <c r="AA3999" s="217"/>
      <c r="AB3999" s="217"/>
      <c r="AC3999" s="217"/>
      <c r="AD3999" s="213"/>
    </row>
    <row r="4000" spans="20:30" x14ac:dyDescent="0.2">
      <c r="T4000" s="212"/>
      <c r="U4000" s="213"/>
      <c r="V4000" s="213"/>
      <c r="W4000" s="213"/>
      <c r="X4000" s="214"/>
      <c r="Y4000" s="214"/>
      <c r="Z4000" s="214"/>
      <c r="AA4000" s="217"/>
      <c r="AB4000" s="217"/>
      <c r="AC4000" s="217"/>
      <c r="AD4000" s="213"/>
    </row>
    <row r="4001" spans="20:30" x14ac:dyDescent="0.2">
      <c r="T4001" s="212"/>
      <c r="U4001" s="213"/>
      <c r="V4001" s="213"/>
      <c r="W4001" s="213"/>
      <c r="X4001" s="214"/>
      <c r="Y4001" s="214"/>
      <c r="Z4001" s="214"/>
      <c r="AA4001" s="217"/>
      <c r="AB4001" s="217"/>
      <c r="AC4001" s="217"/>
      <c r="AD4001" s="213"/>
    </row>
    <row r="4002" spans="20:30" x14ac:dyDescent="0.2">
      <c r="T4002" s="212"/>
      <c r="U4002" s="213"/>
      <c r="V4002" s="213"/>
      <c r="W4002" s="213"/>
      <c r="X4002" s="214"/>
      <c r="Y4002" s="214"/>
      <c r="Z4002" s="214"/>
      <c r="AA4002" s="217"/>
      <c r="AB4002" s="217"/>
      <c r="AC4002" s="217"/>
      <c r="AD4002" s="213"/>
    </row>
    <row r="4003" spans="20:30" x14ac:dyDescent="0.2">
      <c r="T4003" s="212"/>
      <c r="U4003" s="213"/>
      <c r="V4003" s="213"/>
      <c r="W4003" s="213"/>
      <c r="X4003" s="214"/>
      <c r="Y4003" s="214"/>
      <c r="Z4003" s="214"/>
      <c r="AA4003" s="217"/>
      <c r="AB4003" s="217"/>
      <c r="AC4003" s="217"/>
      <c r="AD4003" s="213"/>
    </row>
    <row r="4004" spans="20:30" x14ac:dyDescent="0.2">
      <c r="T4004" s="212"/>
      <c r="U4004" s="213"/>
      <c r="V4004" s="213"/>
      <c r="W4004" s="213"/>
      <c r="X4004" s="214"/>
      <c r="Y4004" s="214"/>
      <c r="Z4004" s="214"/>
      <c r="AA4004" s="217"/>
      <c r="AB4004" s="217"/>
      <c r="AC4004" s="217"/>
      <c r="AD4004" s="213"/>
    </row>
    <row r="4005" spans="20:30" x14ac:dyDescent="0.2">
      <c r="T4005" s="212"/>
      <c r="U4005" s="213"/>
      <c r="V4005" s="213"/>
      <c r="W4005" s="213"/>
      <c r="X4005" s="214"/>
      <c r="Y4005" s="214"/>
      <c r="Z4005" s="214"/>
      <c r="AA4005" s="217"/>
      <c r="AB4005" s="217"/>
      <c r="AC4005" s="217"/>
      <c r="AD4005" s="213"/>
    </row>
    <row r="4006" spans="20:30" x14ac:dyDescent="0.2">
      <c r="T4006" s="212"/>
      <c r="U4006" s="213"/>
      <c r="V4006" s="213"/>
      <c r="W4006" s="213"/>
      <c r="X4006" s="214"/>
      <c r="Y4006" s="214"/>
      <c r="Z4006" s="214"/>
      <c r="AA4006" s="217"/>
      <c r="AB4006" s="217"/>
      <c r="AC4006" s="217"/>
      <c r="AD4006" s="213"/>
    </row>
    <row r="4007" spans="20:30" x14ac:dyDescent="0.2">
      <c r="T4007" s="212"/>
      <c r="U4007" s="213"/>
      <c r="V4007" s="213"/>
      <c r="W4007" s="213"/>
      <c r="X4007" s="214"/>
      <c r="Y4007" s="214"/>
      <c r="Z4007" s="214"/>
      <c r="AA4007" s="217"/>
      <c r="AB4007" s="217"/>
      <c r="AC4007" s="217"/>
      <c r="AD4007" s="213"/>
    </row>
    <row r="4008" spans="20:30" x14ac:dyDescent="0.2">
      <c r="T4008" s="212"/>
      <c r="U4008" s="213"/>
      <c r="V4008" s="213"/>
      <c r="W4008" s="213"/>
      <c r="X4008" s="214"/>
      <c r="Y4008" s="214"/>
      <c r="Z4008" s="214"/>
      <c r="AA4008" s="217"/>
      <c r="AB4008" s="217"/>
      <c r="AC4008" s="217"/>
      <c r="AD4008" s="213"/>
    </row>
    <row r="4009" spans="20:30" x14ac:dyDescent="0.2">
      <c r="T4009" s="212"/>
      <c r="U4009" s="213"/>
      <c r="V4009" s="213"/>
      <c r="W4009" s="213"/>
      <c r="X4009" s="214"/>
      <c r="Y4009" s="214"/>
      <c r="Z4009" s="214"/>
      <c r="AA4009" s="217"/>
      <c r="AB4009" s="217"/>
      <c r="AC4009" s="217"/>
      <c r="AD4009" s="213"/>
    </row>
    <row r="4010" spans="20:30" x14ac:dyDescent="0.2">
      <c r="T4010" s="212"/>
      <c r="U4010" s="213"/>
      <c r="V4010" s="213"/>
      <c r="W4010" s="213"/>
      <c r="X4010" s="214"/>
      <c r="Y4010" s="214"/>
      <c r="Z4010" s="214"/>
      <c r="AA4010" s="217"/>
      <c r="AB4010" s="217"/>
      <c r="AC4010" s="217"/>
      <c r="AD4010" s="213"/>
    </row>
    <row r="4011" spans="20:30" x14ac:dyDescent="0.2">
      <c r="T4011" s="212"/>
      <c r="U4011" s="213"/>
      <c r="V4011" s="213"/>
      <c r="W4011" s="213"/>
      <c r="X4011" s="214"/>
      <c r="Y4011" s="214"/>
      <c r="Z4011" s="214"/>
      <c r="AA4011" s="217"/>
      <c r="AB4011" s="217"/>
      <c r="AC4011" s="217"/>
      <c r="AD4011" s="213"/>
    </row>
    <row r="4012" spans="20:30" x14ac:dyDescent="0.2">
      <c r="T4012" s="212"/>
      <c r="U4012" s="213"/>
      <c r="V4012" s="213"/>
      <c r="W4012" s="213"/>
      <c r="X4012" s="214"/>
      <c r="Y4012" s="214"/>
      <c r="Z4012" s="214"/>
      <c r="AA4012" s="217"/>
      <c r="AB4012" s="217"/>
      <c r="AC4012" s="217"/>
      <c r="AD4012" s="213"/>
    </row>
    <row r="4013" spans="20:30" x14ac:dyDescent="0.2">
      <c r="T4013" s="212"/>
      <c r="U4013" s="213"/>
      <c r="V4013" s="213"/>
      <c r="W4013" s="213"/>
      <c r="X4013" s="214"/>
      <c r="Y4013" s="214"/>
      <c r="Z4013" s="214"/>
      <c r="AA4013" s="217"/>
      <c r="AB4013" s="217"/>
      <c r="AC4013" s="217"/>
      <c r="AD4013" s="213"/>
    </row>
    <row r="4014" spans="20:30" x14ac:dyDescent="0.2">
      <c r="T4014" s="212"/>
      <c r="U4014" s="213"/>
      <c r="V4014" s="213"/>
      <c r="W4014" s="213"/>
      <c r="X4014" s="214"/>
      <c r="Y4014" s="214"/>
      <c r="Z4014" s="214"/>
      <c r="AA4014" s="217"/>
      <c r="AB4014" s="217"/>
      <c r="AC4014" s="217"/>
      <c r="AD4014" s="213"/>
    </row>
    <row r="4015" spans="20:30" x14ac:dyDescent="0.2">
      <c r="T4015" s="212"/>
      <c r="U4015" s="213"/>
      <c r="V4015" s="213"/>
      <c r="W4015" s="213"/>
      <c r="X4015" s="214"/>
      <c r="Y4015" s="214"/>
      <c r="Z4015" s="214"/>
      <c r="AA4015" s="217"/>
      <c r="AB4015" s="217"/>
      <c r="AC4015" s="217"/>
      <c r="AD4015" s="213"/>
    </row>
    <row r="4016" spans="20:30" x14ac:dyDescent="0.2">
      <c r="T4016" s="212"/>
      <c r="U4016" s="213"/>
      <c r="V4016" s="213"/>
      <c r="W4016" s="213"/>
      <c r="X4016" s="214"/>
      <c r="Y4016" s="214"/>
      <c r="Z4016" s="214"/>
      <c r="AA4016" s="217"/>
      <c r="AB4016" s="217"/>
      <c r="AC4016" s="217"/>
      <c r="AD4016" s="213"/>
    </row>
    <row r="4017" spans="20:30" x14ac:dyDescent="0.2">
      <c r="T4017" s="212"/>
      <c r="U4017" s="213"/>
      <c r="V4017" s="213"/>
      <c r="W4017" s="213"/>
      <c r="X4017" s="214"/>
      <c r="Y4017" s="214"/>
      <c r="Z4017" s="214"/>
      <c r="AA4017" s="217"/>
      <c r="AB4017" s="217"/>
      <c r="AC4017" s="217"/>
      <c r="AD4017" s="213"/>
    </row>
    <row r="4018" spans="20:30" x14ac:dyDescent="0.2">
      <c r="T4018" s="212"/>
      <c r="U4018" s="213"/>
      <c r="V4018" s="213"/>
      <c r="W4018" s="213"/>
      <c r="X4018" s="214"/>
      <c r="Y4018" s="214"/>
      <c r="Z4018" s="214"/>
      <c r="AA4018" s="217"/>
      <c r="AB4018" s="217"/>
      <c r="AC4018" s="217"/>
      <c r="AD4018" s="213"/>
    </row>
    <row r="4019" spans="20:30" x14ac:dyDescent="0.2">
      <c r="T4019" s="212"/>
      <c r="U4019" s="213"/>
      <c r="V4019" s="213"/>
      <c r="W4019" s="213"/>
      <c r="X4019" s="214"/>
      <c r="Y4019" s="214"/>
      <c r="Z4019" s="214"/>
      <c r="AA4019" s="217"/>
      <c r="AB4019" s="217"/>
      <c r="AC4019" s="217"/>
      <c r="AD4019" s="213"/>
    </row>
    <row r="4020" spans="20:30" x14ac:dyDescent="0.2">
      <c r="T4020" s="212"/>
      <c r="U4020" s="213"/>
      <c r="V4020" s="213"/>
      <c r="W4020" s="213"/>
      <c r="X4020" s="214"/>
      <c r="Y4020" s="214"/>
      <c r="Z4020" s="214"/>
      <c r="AA4020" s="217"/>
      <c r="AB4020" s="217"/>
      <c r="AC4020" s="217"/>
      <c r="AD4020" s="213"/>
    </row>
    <row r="4021" spans="20:30" x14ac:dyDescent="0.2">
      <c r="T4021" s="212"/>
      <c r="U4021" s="213"/>
      <c r="V4021" s="213"/>
      <c r="W4021" s="213"/>
      <c r="X4021" s="214"/>
      <c r="Y4021" s="214"/>
      <c r="Z4021" s="214"/>
      <c r="AA4021" s="217"/>
      <c r="AB4021" s="217"/>
      <c r="AC4021" s="217"/>
      <c r="AD4021" s="213"/>
    </row>
    <row r="4022" spans="20:30" x14ac:dyDescent="0.2">
      <c r="T4022" s="212"/>
      <c r="U4022" s="213"/>
      <c r="V4022" s="213"/>
      <c r="W4022" s="213"/>
      <c r="X4022" s="214"/>
      <c r="Y4022" s="214"/>
      <c r="Z4022" s="214"/>
      <c r="AA4022" s="217"/>
      <c r="AB4022" s="217"/>
      <c r="AC4022" s="217"/>
      <c r="AD4022" s="213"/>
    </row>
    <row r="4023" spans="20:30" x14ac:dyDescent="0.2">
      <c r="T4023" s="212"/>
      <c r="U4023" s="213"/>
      <c r="V4023" s="213"/>
      <c r="W4023" s="213"/>
      <c r="X4023" s="214"/>
      <c r="Y4023" s="214"/>
      <c r="Z4023" s="214"/>
      <c r="AA4023" s="217"/>
      <c r="AB4023" s="217"/>
      <c r="AC4023" s="217"/>
      <c r="AD4023" s="213"/>
    </row>
    <row r="4024" spans="20:30" x14ac:dyDescent="0.2">
      <c r="T4024" s="212"/>
      <c r="U4024" s="213"/>
      <c r="V4024" s="213"/>
      <c r="W4024" s="213"/>
      <c r="X4024" s="214"/>
      <c r="Y4024" s="214"/>
      <c r="Z4024" s="214"/>
      <c r="AA4024" s="217"/>
      <c r="AB4024" s="217"/>
      <c r="AC4024" s="217"/>
      <c r="AD4024" s="213"/>
    </row>
    <row r="4025" spans="20:30" x14ac:dyDescent="0.2">
      <c r="T4025" s="212"/>
      <c r="U4025" s="213"/>
      <c r="V4025" s="213"/>
      <c r="W4025" s="213"/>
      <c r="X4025" s="214"/>
      <c r="Y4025" s="214"/>
      <c r="Z4025" s="214"/>
      <c r="AA4025" s="217"/>
      <c r="AB4025" s="217"/>
      <c r="AC4025" s="217"/>
      <c r="AD4025" s="213"/>
    </row>
    <row r="4026" spans="20:30" x14ac:dyDescent="0.2">
      <c r="T4026" s="212"/>
      <c r="U4026" s="213"/>
      <c r="V4026" s="213"/>
      <c r="W4026" s="213"/>
      <c r="X4026" s="214"/>
      <c r="Y4026" s="214"/>
      <c r="Z4026" s="214"/>
      <c r="AA4026" s="217"/>
      <c r="AB4026" s="217"/>
      <c r="AC4026" s="217"/>
      <c r="AD4026" s="213"/>
    </row>
    <row r="4027" spans="20:30" x14ac:dyDescent="0.2">
      <c r="T4027" s="212"/>
      <c r="U4027" s="213"/>
      <c r="V4027" s="213"/>
      <c r="W4027" s="213"/>
      <c r="X4027" s="214"/>
      <c r="Y4027" s="214"/>
      <c r="Z4027" s="214"/>
      <c r="AA4027" s="217"/>
      <c r="AB4027" s="217"/>
      <c r="AC4027" s="217"/>
      <c r="AD4027" s="213"/>
    </row>
    <row r="4028" spans="20:30" x14ac:dyDescent="0.2">
      <c r="T4028" s="212"/>
      <c r="U4028" s="213"/>
      <c r="V4028" s="213"/>
      <c r="W4028" s="213"/>
      <c r="X4028" s="214"/>
      <c r="Y4028" s="214"/>
      <c r="Z4028" s="214"/>
      <c r="AA4028" s="217"/>
      <c r="AB4028" s="217"/>
      <c r="AC4028" s="217"/>
      <c r="AD4028" s="213"/>
    </row>
    <row r="4029" spans="20:30" x14ac:dyDescent="0.2">
      <c r="T4029" s="212"/>
      <c r="U4029" s="213"/>
      <c r="V4029" s="213"/>
      <c r="W4029" s="213"/>
      <c r="X4029" s="214"/>
      <c r="Y4029" s="214"/>
      <c r="Z4029" s="214"/>
      <c r="AA4029" s="217"/>
      <c r="AB4029" s="217"/>
      <c r="AC4029" s="217"/>
      <c r="AD4029" s="213"/>
    </row>
    <row r="4030" spans="20:30" x14ac:dyDescent="0.2">
      <c r="T4030" s="212"/>
      <c r="U4030" s="213"/>
      <c r="V4030" s="213"/>
      <c r="W4030" s="213"/>
      <c r="X4030" s="214"/>
      <c r="Y4030" s="214"/>
      <c r="Z4030" s="214"/>
      <c r="AA4030" s="217"/>
      <c r="AB4030" s="217"/>
      <c r="AC4030" s="217"/>
      <c r="AD4030" s="213"/>
    </row>
    <row r="4031" spans="20:30" x14ac:dyDescent="0.2">
      <c r="T4031" s="212"/>
      <c r="U4031" s="213"/>
      <c r="V4031" s="213"/>
      <c r="W4031" s="213"/>
      <c r="X4031" s="214"/>
      <c r="Y4031" s="214"/>
      <c r="Z4031" s="214"/>
      <c r="AA4031" s="217"/>
      <c r="AB4031" s="217"/>
      <c r="AC4031" s="217"/>
      <c r="AD4031" s="213"/>
    </row>
    <row r="4032" spans="20:30" x14ac:dyDescent="0.2">
      <c r="T4032" s="212"/>
      <c r="U4032" s="213"/>
      <c r="V4032" s="213"/>
      <c r="W4032" s="213"/>
      <c r="X4032" s="214"/>
      <c r="Y4032" s="214"/>
      <c r="Z4032" s="214"/>
      <c r="AA4032" s="217"/>
      <c r="AB4032" s="217"/>
      <c r="AC4032" s="217"/>
      <c r="AD4032" s="213"/>
    </row>
    <row r="4033" spans="20:30" x14ac:dyDescent="0.2">
      <c r="T4033" s="212"/>
      <c r="U4033" s="213"/>
      <c r="V4033" s="213"/>
      <c r="W4033" s="213"/>
      <c r="X4033" s="214"/>
      <c r="Y4033" s="214"/>
      <c r="Z4033" s="214"/>
      <c r="AA4033" s="217"/>
      <c r="AB4033" s="217"/>
      <c r="AC4033" s="217"/>
      <c r="AD4033" s="213"/>
    </row>
    <row r="4034" spans="20:30" x14ac:dyDescent="0.2">
      <c r="T4034" s="212"/>
      <c r="U4034" s="213"/>
      <c r="V4034" s="213"/>
      <c r="W4034" s="213"/>
      <c r="X4034" s="214"/>
      <c r="Y4034" s="214"/>
      <c r="Z4034" s="214"/>
      <c r="AA4034" s="217"/>
      <c r="AB4034" s="217"/>
      <c r="AC4034" s="217"/>
      <c r="AD4034" s="213"/>
    </row>
    <row r="4035" spans="20:30" x14ac:dyDescent="0.2">
      <c r="T4035" s="212"/>
      <c r="U4035" s="213"/>
      <c r="V4035" s="213"/>
      <c r="W4035" s="213"/>
      <c r="X4035" s="214"/>
      <c r="Y4035" s="214"/>
      <c r="Z4035" s="214"/>
      <c r="AA4035" s="217"/>
      <c r="AB4035" s="217"/>
      <c r="AC4035" s="217"/>
      <c r="AD4035" s="213"/>
    </row>
    <row r="4036" spans="20:30" x14ac:dyDescent="0.2">
      <c r="T4036" s="212"/>
      <c r="U4036" s="213"/>
      <c r="V4036" s="213"/>
      <c r="W4036" s="213"/>
      <c r="X4036" s="214"/>
      <c r="Y4036" s="214"/>
      <c r="Z4036" s="214"/>
      <c r="AA4036" s="217"/>
      <c r="AB4036" s="217"/>
      <c r="AC4036" s="217"/>
      <c r="AD4036" s="213"/>
    </row>
    <row r="4037" spans="20:30" x14ac:dyDescent="0.2">
      <c r="T4037" s="212"/>
      <c r="U4037" s="213"/>
      <c r="V4037" s="213"/>
      <c r="W4037" s="213"/>
      <c r="X4037" s="214"/>
      <c r="Y4037" s="214"/>
      <c r="Z4037" s="214"/>
      <c r="AA4037" s="217"/>
      <c r="AB4037" s="217"/>
      <c r="AC4037" s="217"/>
      <c r="AD4037" s="213"/>
    </row>
    <row r="4038" spans="20:30" x14ac:dyDescent="0.2">
      <c r="T4038" s="212"/>
      <c r="U4038" s="213"/>
      <c r="V4038" s="213"/>
      <c r="W4038" s="213"/>
      <c r="X4038" s="214"/>
      <c r="Y4038" s="214"/>
      <c r="Z4038" s="214"/>
      <c r="AA4038" s="217"/>
      <c r="AB4038" s="217"/>
      <c r="AC4038" s="217"/>
      <c r="AD4038" s="213"/>
    </row>
    <row r="4039" spans="20:30" x14ac:dyDescent="0.2">
      <c r="T4039" s="212"/>
      <c r="U4039" s="213"/>
      <c r="V4039" s="213"/>
      <c r="W4039" s="213"/>
      <c r="X4039" s="214"/>
      <c r="Y4039" s="214"/>
      <c r="Z4039" s="214"/>
      <c r="AA4039" s="217"/>
      <c r="AB4039" s="217"/>
      <c r="AC4039" s="217"/>
      <c r="AD4039" s="213"/>
    </row>
    <row r="4040" spans="20:30" x14ac:dyDescent="0.2">
      <c r="T4040" s="212"/>
      <c r="U4040" s="213"/>
      <c r="V4040" s="213"/>
      <c r="W4040" s="213"/>
      <c r="X4040" s="214"/>
      <c r="Y4040" s="214"/>
      <c r="Z4040" s="214"/>
      <c r="AA4040" s="217"/>
      <c r="AB4040" s="217"/>
      <c r="AC4040" s="217"/>
      <c r="AD4040" s="213"/>
    </row>
    <row r="4041" spans="20:30" x14ac:dyDescent="0.2">
      <c r="T4041" s="212"/>
      <c r="U4041" s="213"/>
      <c r="V4041" s="213"/>
      <c r="W4041" s="213"/>
      <c r="X4041" s="214"/>
      <c r="Y4041" s="214"/>
      <c r="Z4041" s="214"/>
      <c r="AA4041" s="217"/>
      <c r="AB4041" s="217"/>
      <c r="AC4041" s="217"/>
      <c r="AD4041" s="213"/>
    </row>
    <row r="4042" spans="20:30" x14ac:dyDescent="0.2">
      <c r="T4042" s="212"/>
      <c r="U4042" s="213"/>
      <c r="V4042" s="213"/>
      <c r="W4042" s="213"/>
      <c r="X4042" s="214"/>
      <c r="Y4042" s="214"/>
      <c r="Z4042" s="214"/>
      <c r="AA4042" s="217"/>
      <c r="AB4042" s="217"/>
      <c r="AC4042" s="217"/>
      <c r="AD4042" s="213"/>
    </row>
    <row r="4043" spans="20:30" x14ac:dyDescent="0.2">
      <c r="T4043" s="212"/>
      <c r="U4043" s="213"/>
      <c r="V4043" s="213"/>
      <c r="W4043" s="213"/>
      <c r="X4043" s="214"/>
      <c r="Y4043" s="214"/>
      <c r="Z4043" s="214"/>
      <c r="AA4043" s="217"/>
      <c r="AB4043" s="217"/>
      <c r="AC4043" s="217"/>
      <c r="AD4043" s="213"/>
    </row>
    <row r="4044" spans="20:30" x14ac:dyDescent="0.2">
      <c r="T4044" s="212"/>
      <c r="U4044" s="213"/>
      <c r="V4044" s="213"/>
      <c r="W4044" s="213"/>
      <c r="X4044" s="214"/>
      <c r="Y4044" s="214"/>
      <c r="Z4044" s="214"/>
      <c r="AA4044" s="217"/>
      <c r="AB4044" s="217"/>
      <c r="AC4044" s="217"/>
      <c r="AD4044" s="213"/>
    </row>
    <row r="4045" spans="20:30" x14ac:dyDescent="0.2">
      <c r="T4045" s="212"/>
      <c r="U4045" s="213"/>
      <c r="V4045" s="213"/>
      <c r="W4045" s="213"/>
      <c r="X4045" s="214"/>
      <c r="Y4045" s="214"/>
      <c r="Z4045" s="214"/>
      <c r="AA4045" s="217"/>
      <c r="AB4045" s="217"/>
      <c r="AC4045" s="217"/>
      <c r="AD4045" s="213"/>
    </row>
    <row r="4046" spans="20:30" x14ac:dyDescent="0.2">
      <c r="T4046" s="212"/>
      <c r="U4046" s="213"/>
      <c r="V4046" s="213"/>
      <c r="W4046" s="213"/>
      <c r="X4046" s="214"/>
      <c r="Y4046" s="214"/>
      <c r="Z4046" s="214"/>
      <c r="AA4046" s="217"/>
      <c r="AB4046" s="217"/>
      <c r="AC4046" s="217"/>
      <c r="AD4046" s="213"/>
    </row>
    <row r="4047" spans="20:30" x14ac:dyDescent="0.2">
      <c r="T4047" s="212"/>
      <c r="U4047" s="213"/>
      <c r="V4047" s="213"/>
      <c r="W4047" s="213"/>
      <c r="X4047" s="214"/>
      <c r="Y4047" s="214"/>
      <c r="Z4047" s="214"/>
      <c r="AA4047" s="217"/>
      <c r="AB4047" s="217"/>
      <c r="AC4047" s="217"/>
      <c r="AD4047" s="213"/>
    </row>
    <row r="4048" spans="20:30" x14ac:dyDescent="0.2">
      <c r="T4048" s="212"/>
      <c r="U4048" s="213"/>
      <c r="V4048" s="213"/>
      <c r="W4048" s="213"/>
      <c r="X4048" s="214"/>
      <c r="Y4048" s="214"/>
      <c r="Z4048" s="214"/>
      <c r="AA4048" s="217"/>
      <c r="AB4048" s="217"/>
      <c r="AC4048" s="217"/>
      <c r="AD4048" s="213"/>
    </row>
    <row r="4049" spans="20:30" x14ac:dyDescent="0.2">
      <c r="T4049" s="212"/>
      <c r="U4049" s="213"/>
      <c r="V4049" s="213"/>
      <c r="W4049" s="213"/>
      <c r="X4049" s="214"/>
      <c r="Y4049" s="214"/>
      <c r="Z4049" s="214"/>
      <c r="AA4049" s="217"/>
      <c r="AB4049" s="217"/>
      <c r="AC4049" s="217"/>
      <c r="AD4049" s="213"/>
    </row>
    <row r="4050" spans="20:30" x14ac:dyDescent="0.2">
      <c r="T4050" s="212"/>
      <c r="U4050" s="213"/>
      <c r="V4050" s="213"/>
      <c r="W4050" s="213"/>
      <c r="X4050" s="214"/>
      <c r="Y4050" s="214"/>
      <c r="Z4050" s="214"/>
      <c r="AA4050" s="217"/>
      <c r="AB4050" s="217"/>
      <c r="AC4050" s="217"/>
      <c r="AD4050" s="213"/>
    </row>
    <row r="4051" spans="20:30" x14ac:dyDescent="0.2">
      <c r="T4051" s="212"/>
      <c r="U4051" s="213"/>
      <c r="V4051" s="213"/>
      <c r="W4051" s="213"/>
      <c r="X4051" s="214"/>
      <c r="Y4051" s="214"/>
      <c r="Z4051" s="214"/>
      <c r="AA4051" s="217"/>
      <c r="AB4051" s="217"/>
      <c r="AC4051" s="217"/>
      <c r="AD4051" s="213"/>
    </row>
    <row r="4052" spans="20:30" x14ac:dyDescent="0.2">
      <c r="T4052" s="212"/>
      <c r="U4052" s="213"/>
      <c r="V4052" s="213"/>
      <c r="W4052" s="213"/>
      <c r="X4052" s="214"/>
      <c r="Y4052" s="214"/>
      <c r="Z4052" s="214"/>
      <c r="AA4052" s="217"/>
      <c r="AB4052" s="217"/>
      <c r="AC4052" s="217"/>
      <c r="AD4052" s="213"/>
    </row>
    <row r="4053" spans="20:30" x14ac:dyDescent="0.2">
      <c r="T4053" s="212"/>
      <c r="U4053" s="213"/>
      <c r="V4053" s="213"/>
      <c r="W4053" s="213"/>
      <c r="X4053" s="214"/>
      <c r="Y4053" s="214"/>
      <c r="Z4053" s="214"/>
      <c r="AA4053" s="217"/>
      <c r="AB4053" s="217"/>
      <c r="AC4053" s="217"/>
      <c r="AD4053" s="213"/>
    </row>
    <row r="4054" spans="20:30" x14ac:dyDescent="0.2">
      <c r="T4054" s="212"/>
      <c r="U4054" s="213"/>
      <c r="V4054" s="213"/>
      <c r="W4054" s="213"/>
      <c r="X4054" s="214"/>
      <c r="Y4054" s="214"/>
      <c r="Z4054" s="214"/>
      <c r="AA4054" s="217"/>
      <c r="AB4054" s="217"/>
      <c r="AC4054" s="217"/>
      <c r="AD4054" s="213"/>
    </row>
    <row r="4055" spans="20:30" x14ac:dyDescent="0.2">
      <c r="T4055" s="212"/>
      <c r="U4055" s="213"/>
      <c r="V4055" s="213"/>
      <c r="W4055" s="213"/>
      <c r="X4055" s="214"/>
      <c r="Y4055" s="214"/>
      <c r="Z4055" s="214"/>
      <c r="AA4055" s="217"/>
      <c r="AB4055" s="217"/>
      <c r="AC4055" s="217"/>
      <c r="AD4055" s="213"/>
    </row>
    <row r="4056" spans="20:30" x14ac:dyDescent="0.2">
      <c r="T4056" s="212"/>
      <c r="U4056" s="213"/>
      <c r="V4056" s="213"/>
      <c r="W4056" s="213"/>
      <c r="X4056" s="214"/>
      <c r="Y4056" s="214"/>
      <c r="Z4056" s="214"/>
      <c r="AA4056" s="217"/>
      <c r="AB4056" s="217"/>
      <c r="AC4056" s="217"/>
      <c r="AD4056" s="213"/>
    </row>
    <row r="4057" spans="20:30" x14ac:dyDescent="0.2">
      <c r="T4057" s="212"/>
      <c r="U4057" s="213"/>
      <c r="V4057" s="213"/>
      <c r="W4057" s="213"/>
      <c r="X4057" s="214"/>
      <c r="Y4057" s="214"/>
      <c r="Z4057" s="214"/>
      <c r="AA4057" s="217"/>
      <c r="AB4057" s="217"/>
      <c r="AC4057" s="217"/>
      <c r="AD4057" s="213"/>
    </row>
    <row r="4058" spans="20:30" x14ac:dyDescent="0.2">
      <c r="T4058" s="212"/>
      <c r="U4058" s="213"/>
      <c r="V4058" s="213"/>
      <c r="W4058" s="213"/>
      <c r="X4058" s="214"/>
      <c r="Y4058" s="214"/>
      <c r="Z4058" s="214"/>
      <c r="AA4058" s="217"/>
      <c r="AB4058" s="217"/>
      <c r="AC4058" s="217"/>
      <c r="AD4058" s="213"/>
    </row>
    <row r="4059" spans="20:30" x14ac:dyDescent="0.2">
      <c r="T4059" s="212"/>
      <c r="U4059" s="213"/>
      <c r="V4059" s="213"/>
      <c r="W4059" s="213"/>
      <c r="X4059" s="214"/>
      <c r="Y4059" s="214"/>
      <c r="Z4059" s="214"/>
      <c r="AA4059" s="217"/>
      <c r="AB4059" s="217"/>
      <c r="AC4059" s="217"/>
      <c r="AD4059" s="213"/>
    </row>
    <row r="4060" spans="20:30" x14ac:dyDescent="0.2">
      <c r="T4060" s="212"/>
      <c r="U4060" s="213"/>
      <c r="V4060" s="213"/>
      <c r="W4060" s="213"/>
      <c r="X4060" s="214"/>
      <c r="Y4060" s="214"/>
      <c r="Z4060" s="214"/>
      <c r="AA4060" s="217"/>
      <c r="AB4060" s="217"/>
      <c r="AC4060" s="217"/>
      <c r="AD4060" s="213"/>
    </row>
    <row r="4061" spans="20:30" x14ac:dyDescent="0.2">
      <c r="T4061" s="212"/>
      <c r="U4061" s="213"/>
      <c r="V4061" s="213"/>
      <c r="W4061" s="213"/>
      <c r="X4061" s="214"/>
      <c r="Y4061" s="214"/>
      <c r="Z4061" s="214"/>
      <c r="AA4061" s="217"/>
      <c r="AB4061" s="217"/>
      <c r="AC4061" s="217"/>
      <c r="AD4061" s="213"/>
    </row>
    <row r="4062" spans="20:30" x14ac:dyDescent="0.2">
      <c r="T4062" s="212"/>
      <c r="U4062" s="213"/>
      <c r="V4062" s="213"/>
      <c r="W4062" s="213"/>
      <c r="X4062" s="214"/>
      <c r="Y4062" s="214"/>
      <c r="Z4062" s="214"/>
      <c r="AA4062" s="217"/>
      <c r="AB4062" s="217"/>
      <c r="AC4062" s="217"/>
      <c r="AD4062" s="213"/>
    </row>
    <row r="4063" spans="20:30" x14ac:dyDescent="0.2">
      <c r="T4063" s="212"/>
      <c r="U4063" s="213"/>
      <c r="V4063" s="213"/>
      <c r="W4063" s="213"/>
      <c r="X4063" s="214"/>
      <c r="Y4063" s="214"/>
      <c r="Z4063" s="214"/>
      <c r="AA4063" s="217"/>
      <c r="AB4063" s="217"/>
      <c r="AC4063" s="217"/>
      <c r="AD4063" s="213"/>
    </row>
    <row r="4064" spans="20:30" x14ac:dyDescent="0.2">
      <c r="T4064" s="212"/>
      <c r="U4064" s="213"/>
      <c r="V4064" s="213"/>
      <c r="W4064" s="213"/>
      <c r="X4064" s="214"/>
      <c r="Y4064" s="214"/>
      <c r="Z4064" s="214"/>
      <c r="AA4064" s="217"/>
      <c r="AB4064" s="217"/>
      <c r="AC4064" s="217"/>
      <c r="AD4064" s="213"/>
    </row>
    <row r="4065" spans="20:30" x14ac:dyDescent="0.2">
      <c r="T4065" s="212"/>
      <c r="U4065" s="213"/>
      <c r="V4065" s="213"/>
      <c r="W4065" s="213"/>
      <c r="X4065" s="214"/>
      <c r="Y4065" s="214"/>
      <c r="Z4065" s="214"/>
      <c r="AA4065" s="217"/>
      <c r="AB4065" s="217"/>
      <c r="AC4065" s="217"/>
      <c r="AD4065" s="213"/>
    </row>
    <row r="4066" spans="20:30" x14ac:dyDescent="0.2">
      <c r="T4066" s="212"/>
      <c r="U4066" s="213"/>
      <c r="V4066" s="213"/>
      <c r="W4066" s="213"/>
      <c r="X4066" s="214"/>
      <c r="Y4066" s="214"/>
      <c r="Z4066" s="214"/>
      <c r="AA4066" s="217"/>
      <c r="AB4066" s="217"/>
      <c r="AC4066" s="217"/>
      <c r="AD4066" s="213"/>
    </row>
    <row r="4067" spans="20:30" x14ac:dyDescent="0.2">
      <c r="T4067" s="212"/>
      <c r="U4067" s="213"/>
      <c r="V4067" s="213"/>
      <c r="W4067" s="213"/>
      <c r="X4067" s="214"/>
      <c r="Y4067" s="214"/>
      <c r="Z4067" s="214"/>
      <c r="AA4067" s="217"/>
      <c r="AB4067" s="217"/>
      <c r="AC4067" s="217"/>
      <c r="AD4067" s="213"/>
    </row>
    <row r="4068" spans="20:30" x14ac:dyDescent="0.2">
      <c r="T4068" s="212"/>
      <c r="U4068" s="213"/>
      <c r="V4068" s="213"/>
      <c r="W4068" s="213"/>
      <c r="X4068" s="214"/>
      <c r="Y4068" s="214"/>
      <c r="Z4068" s="214"/>
      <c r="AA4068" s="217"/>
      <c r="AB4068" s="217"/>
      <c r="AC4068" s="217"/>
      <c r="AD4068" s="213"/>
    </row>
    <row r="4069" spans="20:30" x14ac:dyDescent="0.2">
      <c r="T4069" s="212"/>
      <c r="U4069" s="213"/>
      <c r="V4069" s="213"/>
      <c r="W4069" s="213"/>
      <c r="X4069" s="214"/>
      <c r="Y4069" s="214"/>
      <c r="Z4069" s="214"/>
      <c r="AA4069" s="217"/>
      <c r="AB4069" s="217"/>
      <c r="AC4069" s="217"/>
      <c r="AD4069" s="213"/>
    </row>
    <row r="4070" spans="20:30" x14ac:dyDescent="0.2">
      <c r="T4070" s="212"/>
      <c r="U4070" s="213"/>
      <c r="V4070" s="213"/>
      <c r="W4070" s="213"/>
      <c r="X4070" s="214"/>
      <c r="Y4070" s="214"/>
      <c r="Z4070" s="214"/>
      <c r="AA4070" s="217"/>
      <c r="AB4070" s="217"/>
      <c r="AC4070" s="217"/>
      <c r="AD4070" s="213"/>
    </row>
    <row r="4071" spans="20:30" x14ac:dyDescent="0.2">
      <c r="T4071" s="212"/>
      <c r="U4071" s="213"/>
      <c r="V4071" s="213"/>
      <c r="W4071" s="213"/>
      <c r="X4071" s="214"/>
      <c r="Y4071" s="214"/>
      <c r="Z4071" s="214"/>
      <c r="AA4071" s="217"/>
      <c r="AB4071" s="217"/>
      <c r="AC4071" s="217"/>
      <c r="AD4071" s="213"/>
    </row>
    <row r="4072" spans="20:30" x14ac:dyDescent="0.2">
      <c r="T4072" s="212"/>
      <c r="U4072" s="213"/>
      <c r="V4072" s="213"/>
      <c r="W4072" s="213"/>
      <c r="X4072" s="214"/>
      <c r="Y4072" s="214"/>
      <c r="Z4072" s="214"/>
      <c r="AA4072" s="217"/>
      <c r="AB4072" s="217"/>
      <c r="AC4072" s="217"/>
      <c r="AD4072" s="213"/>
    </row>
    <row r="4073" spans="20:30" x14ac:dyDescent="0.2">
      <c r="T4073" s="212"/>
      <c r="U4073" s="213"/>
      <c r="V4073" s="213"/>
      <c r="W4073" s="213"/>
      <c r="X4073" s="214"/>
      <c r="Y4073" s="214"/>
      <c r="Z4073" s="214"/>
      <c r="AA4073" s="217"/>
      <c r="AB4073" s="217"/>
      <c r="AC4073" s="217"/>
      <c r="AD4073" s="213"/>
    </row>
    <row r="4074" spans="20:30" x14ac:dyDescent="0.2">
      <c r="T4074" s="212"/>
      <c r="U4074" s="213"/>
      <c r="V4074" s="213"/>
      <c r="W4074" s="213"/>
      <c r="X4074" s="214"/>
      <c r="Y4074" s="214"/>
      <c r="Z4074" s="214"/>
      <c r="AA4074" s="217"/>
      <c r="AB4074" s="217"/>
      <c r="AC4074" s="217"/>
      <c r="AD4074" s="213"/>
    </row>
    <row r="4075" spans="20:30" x14ac:dyDescent="0.2">
      <c r="T4075" s="212"/>
      <c r="U4075" s="213"/>
      <c r="V4075" s="213"/>
      <c r="W4075" s="213"/>
      <c r="X4075" s="214"/>
      <c r="Y4075" s="214"/>
      <c r="Z4075" s="214"/>
      <c r="AA4075" s="217"/>
      <c r="AB4075" s="217"/>
      <c r="AC4075" s="217"/>
      <c r="AD4075" s="213"/>
    </row>
    <row r="4076" spans="20:30" x14ac:dyDescent="0.2">
      <c r="T4076" s="212"/>
      <c r="U4076" s="213"/>
      <c r="V4076" s="213"/>
      <c r="W4076" s="213"/>
      <c r="X4076" s="214"/>
      <c r="Y4076" s="214"/>
      <c r="Z4076" s="214"/>
      <c r="AA4076" s="217"/>
      <c r="AB4076" s="217"/>
      <c r="AC4076" s="217"/>
      <c r="AD4076" s="213"/>
    </row>
    <row r="4077" spans="20:30" x14ac:dyDescent="0.2">
      <c r="T4077" s="212"/>
      <c r="U4077" s="213"/>
      <c r="V4077" s="213"/>
      <c r="W4077" s="213"/>
      <c r="X4077" s="214"/>
      <c r="Y4077" s="214"/>
      <c r="Z4077" s="214"/>
      <c r="AA4077" s="217"/>
      <c r="AB4077" s="217"/>
      <c r="AC4077" s="217"/>
      <c r="AD4077" s="213"/>
    </row>
    <row r="4078" spans="20:30" x14ac:dyDescent="0.2">
      <c r="T4078" s="212"/>
      <c r="U4078" s="213"/>
      <c r="V4078" s="213"/>
      <c r="W4078" s="213"/>
      <c r="X4078" s="214"/>
      <c r="Y4078" s="214"/>
      <c r="Z4078" s="214"/>
      <c r="AA4078" s="217"/>
      <c r="AB4078" s="217"/>
      <c r="AC4078" s="217"/>
      <c r="AD4078" s="213"/>
    </row>
    <row r="4079" spans="20:30" x14ac:dyDescent="0.2">
      <c r="T4079" s="212"/>
      <c r="U4079" s="213"/>
      <c r="V4079" s="213"/>
      <c r="W4079" s="213"/>
      <c r="X4079" s="214"/>
      <c r="Y4079" s="214"/>
      <c r="Z4079" s="214"/>
      <c r="AA4079" s="217"/>
      <c r="AB4079" s="217"/>
      <c r="AC4079" s="217"/>
      <c r="AD4079" s="213"/>
    </row>
    <row r="4080" spans="20:30" x14ac:dyDescent="0.2">
      <c r="T4080" s="212"/>
      <c r="U4080" s="213"/>
      <c r="V4080" s="213"/>
      <c r="W4080" s="213"/>
      <c r="X4080" s="214"/>
      <c r="Y4080" s="214"/>
      <c r="Z4080" s="214"/>
      <c r="AA4080" s="217"/>
      <c r="AB4080" s="217"/>
      <c r="AC4080" s="217"/>
      <c r="AD4080" s="213"/>
    </row>
    <row r="4081" spans="20:30" x14ac:dyDescent="0.2">
      <c r="T4081" s="212"/>
      <c r="U4081" s="213"/>
      <c r="V4081" s="213"/>
      <c r="W4081" s="213"/>
      <c r="X4081" s="214"/>
      <c r="Y4081" s="214"/>
      <c r="Z4081" s="214"/>
      <c r="AA4081" s="217"/>
      <c r="AB4081" s="217"/>
      <c r="AC4081" s="217"/>
      <c r="AD4081" s="213"/>
    </row>
    <row r="4082" spans="20:30" x14ac:dyDescent="0.2">
      <c r="T4082" s="212"/>
      <c r="U4082" s="213"/>
      <c r="V4082" s="213"/>
      <c r="W4082" s="213"/>
      <c r="X4082" s="214"/>
      <c r="Y4082" s="214"/>
      <c r="Z4082" s="214"/>
      <c r="AA4082" s="217"/>
      <c r="AB4082" s="217"/>
      <c r="AC4082" s="217"/>
      <c r="AD4082" s="213"/>
    </row>
    <row r="4083" spans="20:30" x14ac:dyDescent="0.2">
      <c r="T4083" s="212"/>
      <c r="U4083" s="213"/>
      <c r="V4083" s="213"/>
      <c r="W4083" s="213"/>
      <c r="X4083" s="214"/>
      <c r="Y4083" s="214"/>
      <c r="Z4083" s="214"/>
      <c r="AA4083" s="217"/>
      <c r="AB4083" s="217"/>
      <c r="AC4083" s="217"/>
      <c r="AD4083" s="213"/>
    </row>
    <row r="4084" spans="20:30" x14ac:dyDescent="0.2">
      <c r="T4084" s="212"/>
      <c r="U4084" s="213"/>
      <c r="V4084" s="213"/>
      <c r="W4084" s="213"/>
      <c r="X4084" s="214"/>
      <c r="Y4084" s="214"/>
      <c r="Z4084" s="214"/>
      <c r="AA4084" s="217"/>
      <c r="AB4084" s="217"/>
      <c r="AC4084" s="217"/>
      <c r="AD4084" s="213"/>
    </row>
    <row r="4085" spans="20:30" x14ac:dyDescent="0.2">
      <c r="T4085" s="212"/>
      <c r="U4085" s="213"/>
      <c r="V4085" s="213"/>
      <c r="W4085" s="213"/>
      <c r="X4085" s="214"/>
      <c r="Y4085" s="214"/>
      <c r="Z4085" s="214"/>
      <c r="AA4085" s="217"/>
      <c r="AB4085" s="217"/>
      <c r="AC4085" s="217"/>
      <c r="AD4085" s="213"/>
    </row>
    <row r="4086" spans="20:30" x14ac:dyDescent="0.2">
      <c r="T4086" s="212"/>
      <c r="U4086" s="213"/>
      <c r="V4086" s="213"/>
      <c r="W4086" s="213"/>
      <c r="X4086" s="214"/>
      <c r="Y4086" s="214"/>
      <c r="Z4086" s="214"/>
      <c r="AA4086" s="217"/>
      <c r="AB4086" s="217"/>
      <c r="AC4086" s="217"/>
      <c r="AD4086" s="213"/>
    </row>
    <row r="4087" spans="20:30" x14ac:dyDescent="0.2">
      <c r="T4087" s="212"/>
      <c r="U4087" s="213"/>
      <c r="V4087" s="213"/>
      <c r="W4087" s="213"/>
      <c r="X4087" s="214"/>
      <c r="Y4087" s="214"/>
      <c r="Z4087" s="214"/>
      <c r="AA4087" s="217"/>
      <c r="AB4087" s="217"/>
      <c r="AC4087" s="217"/>
      <c r="AD4087" s="213"/>
    </row>
    <row r="4088" spans="20:30" x14ac:dyDescent="0.2">
      <c r="T4088" s="212"/>
      <c r="U4088" s="213"/>
      <c r="V4088" s="213"/>
      <c r="W4088" s="213"/>
      <c r="X4088" s="214"/>
      <c r="Y4088" s="214"/>
      <c r="Z4088" s="214"/>
      <c r="AA4088" s="217"/>
      <c r="AB4088" s="217"/>
      <c r="AC4088" s="217"/>
      <c r="AD4088" s="213"/>
    </row>
    <row r="4089" spans="20:30" x14ac:dyDescent="0.2">
      <c r="T4089" s="212"/>
      <c r="U4089" s="213"/>
      <c r="V4089" s="213"/>
      <c r="W4089" s="213"/>
      <c r="X4089" s="214"/>
      <c r="Y4089" s="214"/>
      <c r="Z4089" s="214"/>
      <c r="AA4089" s="217"/>
      <c r="AB4089" s="217"/>
      <c r="AC4089" s="217"/>
      <c r="AD4089" s="213"/>
    </row>
    <row r="4090" spans="20:30" x14ac:dyDescent="0.2">
      <c r="T4090" s="212"/>
      <c r="U4090" s="213"/>
      <c r="V4090" s="213"/>
      <c r="W4090" s="213"/>
      <c r="X4090" s="214"/>
      <c r="Y4090" s="214"/>
      <c r="Z4090" s="214"/>
      <c r="AA4090" s="217"/>
      <c r="AB4090" s="217"/>
      <c r="AC4090" s="217"/>
      <c r="AD4090" s="213"/>
    </row>
    <row r="4091" spans="20:30" x14ac:dyDescent="0.2">
      <c r="T4091" s="212"/>
      <c r="U4091" s="213"/>
      <c r="V4091" s="213"/>
      <c r="W4091" s="213"/>
      <c r="X4091" s="214"/>
      <c r="Y4091" s="214"/>
      <c r="Z4091" s="214"/>
      <c r="AA4091" s="217"/>
      <c r="AB4091" s="217"/>
      <c r="AC4091" s="217"/>
      <c r="AD4091" s="213"/>
    </row>
    <row r="4092" spans="20:30" x14ac:dyDescent="0.2">
      <c r="T4092" s="212"/>
      <c r="U4092" s="213"/>
      <c r="V4092" s="213"/>
      <c r="W4092" s="213"/>
      <c r="X4092" s="214"/>
      <c r="Y4092" s="214"/>
      <c r="Z4092" s="214"/>
      <c r="AA4092" s="217"/>
      <c r="AB4092" s="217"/>
      <c r="AC4092" s="217"/>
      <c r="AD4092" s="213"/>
    </row>
    <row r="4093" spans="20:30" x14ac:dyDescent="0.2">
      <c r="T4093" s="212"/>
      <c r="U4093" s="213"/>
      <c r="V4093" s="213"/>
      <c r="W4093" s="213"/>
      <c r="X4093" s="214"/>
      <c r="Y4093" s="214"/>
      <c r="Z4093" s="214"/>
      <c r="AA4093" s="217"/>
      <c r="AB4093" s="217"/>
      <c r="AC4093" s="217"/>
      <c r="AD4093" s="213"/>
    </row>
    <row r="4094" spans="20:30" x14ac:dyDescent="0.2">
      <c r="T4094" s="212"/>
      <c r="U4094" s="213"/>
      <c r="V4094" s="213"/>
      <c r="W4094" s="213"/>
      <c r="X4094" s="214"/>
      <c r="Y4094" s="214"/>
      <c r="Z4094" s="214"/>
      <c r="AA4094" s="217"/>
      <c r="AB4094" s="217"/>
      <c r="AC4094" s="217"/>
      <c r="AD4094" s="213"/>
    </row>
    <row r="4095" spans="20:30" x14ac:dyDescent="0.2">
      <c r="T4095" s="212"/>
      <c r="U4095" s="213"/>
      <c r="V4095" s="213"/>
      <c r="W4095" s="213"/>
      <c r="X4095" s="214"/>
      <c r="Y4095" s="214"/>
      <c r="Z4095" s="214"/>
      <c r="AA4095" s="217"/>
      <c r="AB4095" s="217"/>
      <c r="AC4095" s="217"/>
      <c r="AD4095" s="213"/>
    </row>
    <row r="4096" spans="20:30" x14ac:dyDescent="0.2">
      <c r="T4096" s="212"/>
      <c r="U4096" s="213"/>
      <c r="V4096" s="213"/>
      <c r="W4096" s="213"/>
      <c r="X4096" s="214"/>
      <c r="Y4096" s="214"/>
      <c r="Z4096" s="214"/>
      <c r="AA4096" s="217"/>
      <c r="AB4096" s="217"/>
      <c r="AC4096" s="217"/>
      <c r="AD4096" s="213"/>
    </row>
    <row r="4097" spans="20:30" x14ac:dyDescent="0.2">
      <c r="T4097" s="212"/>
      <c r="U4097" s="213"/>
      <c r="V4097" s="213"/>
      <c r="W4097" s="213"/>
      <c r="X4097" s="214"/>
      <c r="Y4097" s="214"/>
      <c r="Z4097" s="214"/>
      <c r="AA4097" s="217"/>
      <c r="AB4097" s="217"/>
      <c r="AC4097" s="217"/>
      <c r="AD4097" s="213"/>
    </row>
    <row r="4098" spans="20:30" x14ac:dyDescent="0.2">
      <c r="T4098" s="212"/>
      <c r="U4098" s="213"/>
      <c r="V4098" s="213"/>
      <c r="W4098" s="213"/>
      <c r="X4098" s="214"/>
      <c r="Y4098" s="214"/>
      <c r="Z4098" s="214"/>
      <c r="AA4098" s="217"/>
      <c r="AB4098" s="217"/>
      <c r="AC4098" s="217"/>
      <c r="AD4098" s="213"/>
    </row>
    <row r="4099" spans="20:30" x14ac:dyDescent="0.2">
      <c r="T4099" s="212"/>
      <c r="U4099" s="213"/>
      <c r="V4099" s="213"/>
      <c r="W4099" s="213"/>
      <c r="X4099" s="214"/>
      <c r="Y4099" s="214"/>
      <c r="Z4099" s="214"/>
      <c r="AA4099" s="217"/>
      <c r="AB4099" s="217"/>
      <c r="AC4099" s="217"/>
      <c r="AD4099" s="213"/>
    </row>
    <row r="4100" spans="20:30" x14ac:dyDescent="0.2">
      <c r="T4100" s="212"/>
      <c r="U4100" s="213"/>
      <c r="V4100" s="213"/>
      <c r="W4100" s="213"/>
      <c r="X4100" s="214"/>
      <c r="Y4100" s="214"/>
      <c r="Z4100" s="214"/>
      <c r="AA4100" s="217"/>
      <c r="AB4100" s="217"/>
      <c r="AC4100" s="217"/>
      <c r="AD4100" s="213"/>
    </row>
    <row r="4101" spans="20:30" x14ac:dyDescent="0.2">
      <c r="T4101" s="212"/>
      <c r="U4101" s="213"/>
      <c r="V4101" s="213"/>
      <c r="W4101" s="213"/>
      <c r="X4101" s="214"/>
      <c r="Y4101" s="214"/>
      <c r="Z4101" s="214"/>
      <c r="AA4101" s="217"/>
      <c r="AB4101" s="217"/>
      <c r="AC4101" s="217"/>
      <c r="AD4101" s="213"/>
    </row>
    <row r="4102" spans="20:30" x14ac:dyDescent="0.2">
      <c r="T4102" s="212"/>
      <c r="U4102" s="213"/>
      <c r="V4102" s="213"/>
      <c r="W4102" s="213"/>
      <c r="X4102" s="214"/>
      <c r="Y4102" s="214"/>
      <c r="Z4102" s="214"/>
      <c r="AA4102" s="217"/>
      <c r="AB4102" s="217"/>
      <c r="AC4102" s="217"/>
      <c r="AD4102" s="213"/>
    </row>
    <row r="4103" spans="20:30" x14ac:dyDescent="0.2">
      <c r="T4103" s="212"/>
      <c r="U4103" s="213"/>
      <c r="V4103" s="213"/>
      <c r="W4103" s="213"/>
      <c r="X4103" s="214"/>
      <c r="Y4103" s="214"/>
      <c r="Z4103" s="214"/>
      <c r="AA4103" s="217"/>
      <c r="AB4103" s="217"/>
      <c r="AC4103" s="217"/>
      <c r="AD4103" s="213"/>
    </row>
    <row r="4104" spans="20:30" x14ac:dyDescent="0.2">
      <c r="T4104" s="212"/>
      <c r="U4104" s="213"/>
      <c r="V4104" s="213"/>
      <c r="W4104" s="213"/>
      <c r="X4104" s="214"/>
      <c r="Y4104" s="214"/>
      <c r="Z4104" s="214"/>
      <c r="AA4104" s="217"/>
      <c r="AB4104" s="217"/>
      <c r="AC4104" s="217"/>
      <c r="AD4104" s="213"/>
    </row>
    <row r="4105" spans="20:30" x14ac:dyDescent="0.2">
      <c r="T4105" s="212"/>
      <c r="U4105" s="213"/>
      <c r="V4105" s="213"/>
      <c r="W4105" s="213"/>
      <c r="X4105" s="214"/>
      <c r="Y4105" s="214"/>
      <c r="Z4105" s="214"/>
      <c r="AA4105" s="217"/>
      <c r="AB4105" s="217"/>
      <c r="AC4105" s="217"/>
      <c r="AD4105" s="213"/>
    </row>
    <row r="4106" spans="20:30" x14ac:dyDescent="0.2">
      <c r="T4106" s="212"/>
      <c r="U4106" s="213"/>
      <c r="V4106" s="213"/>
      <c r="W4106" s="213"/>
      <c r="X4106" s="214"/>
      <c r="Y4106" s="214"/>
      <c r="Z4106" s="214"/>
      <c r="AA4106" s="217"/>
      <c r="AB4106" s="217"/>
      <c r="AC4106" s="217"/>
      <c r="AD4106" s="213"/>
    </row>
    <row r="4107" spans="20:30" x14ac:dyDescent="0.2">
      <c r="T4107" s="212"/>
      <c r="U4107" s="213"/>
      <c r="V4107" s="213"/>
      <c r="W4107" s="213"/>
      <c r="X4107" s="214"/>
      <c r="Y4107" s="214"/>
      <c r="Z4107" s="214"/>
      <c r="AA4107" s="217"/>
      <c r="AB4107" s="217"/>
      <c r="AC4107" s="217"/>
      <c r="AD4107" s="213"/>
    </row>
    <row r="4108" spans="20:30" x14ac:dyDescent="0.2">
      <c r="T4108" s="212"/>
      <c r="U4108" s="213"/>
      <c r="V4108" s="213"/>
      <c r="W4108" s="213"/>
      <c r="X4108" s="214"/>
      <c r="Y4108" s="214"/>
      <c r="Z4108" s="214"/>
      <c r="AA4108" s="217"/>
      <c r="AB4108" s="217"/>
      <c r="AC4108" s="217"/>
      <c r="AD4108" s="213"/>
    </row>
    <row r="4109" spans="20:30" x14ac:dyDescent="0.2">
      <c r="T4109" s="212"/>
      <c r="U4109" s="213"/>
      <c r="V4109" s="213"/>
      <c r="W4109" s="213"/>
      <c r="X4109" s="214"/>
      <c r="Y4109" s="214"/>
      <c r="Z4109" s="214"/>
      <c r="AA4109" s="217"/>
      <c r="AB4109" s="217"/>
      <c r="AC4109" s="217"/>
      <c r="AD4109" s="213"/>
    </row>
    <row r="4110" spans="20:30" x14ac:dyDescent="0.2">
      <c r="T4110" s="212"/>
      <c r="U4110" s="213"/>
      <c r="V4110" s="213"/>
      <c r="W4110" s="213"/>
      <c r="X4110" s="214"/>
      <c r="Y4110" s="214"/>
      <c r="Z4110" s="214"/>
      <c r="AA4110" s="217"/>
      <c r="AB4110" s="217"/>
      <c r="AC4110" s="217"/>
      <c r="AD4110" s="213"/>
    </row>
    <row r="4111" spans="20:30" x14ac:dyDescent="0.2">
      <c r="T4111" s="212"/>
      <c r="U4111" s="213"/>
      <c r="V4111" s="213"/>
      <c r="W4111" s="213"/>
      <c r="X4111" s="214"/>
      <c r="Y4111" s="214"/>
      <c r="Z4111" s="214"/>
      <c r="AA4111" s="217"/>
      <c r="AB4111" s="217"/>
      <c r="AC4111" s="217"/>
      <c r="AD4111" s="213"/>
    </row>
    <row r="4112" spans="20:30" x14ac:dyDescent="0.2">
      <c r="T4112" s="212"/>
      <c r="U4112" s="213"/>
      <c r="V4112" s="213"/>
      <c r="W4112" s="213"/>
      <c r="X4112" s="214"/>
      <c r="Y4112" s="214"/>
      <c r="Z4112" s="214"/>
      <c r="AA4112" s="217"/>
      <c r="AB4112" s="217"/>
      <c r="AC4112" s="217"/>
      <c r="AD4112" s="213"/>
    </row>
    <row r="4113" spans="20:30" x14ac:dyDescent="0.2">
      <c r="T4113" s="212"/>
      <c r="U4113" s="213"/>
      <c r="V4113" s="213"/>
      <c r="W4113" s="213"/>
      <c r="X4113" s="214"/>
      <c r="Y4113" s="214"/>
      <c r="Z4113" s="214"/>
      <c r="AA4113" s="217"/>
      <c r="AB4113" s="217"/>
      <c r="AC4113" s="217"/>
      <c r="AD4113" s="213"/>
    </row>
    <row r="4114" spans="20:30" x14ac:dyDescent="0.2">
      <c r="T4114" s="212"/>
      <c r="U4114" s="213"/>
      <c r="V4114" s="213"/>
      <c r="W4114" s="213"/>
      <c r="X4114" s="214"/>
      <c r="Y4114" s="214"/>
      <c r="Z4114" s="214"/>
      <c r="AA4114" s="217"/>
      <c r="AB4114" s="217"/>
      <c r="AC4114" s="217"/>
      <c r="AD4114" s="213"/>
    </row>
    <row r="4115" spans="20:30" x14ac:dyDescent="0.2">
      <c r="T4115" s="212"/>
      <c r="U4115" s="213"/>
      <c r="V4115" s="213"/>
      <c r="W4115" s="213"/>
      <c r="X4115" s="214"/>
      <c r="Y4115" s="214"/>
      <c r="Z4115" s="214"/>
      <c r="AA4115" s="217"/>
      <c r="AB4115" s="217"/>
      <c r="AC4115" s="217"/>
      <c r="AD4115" s="213"/>
    </row>
    <row r="4116" spans="20:30" x14ac:dyDescent="0.2">
      <c r="T4116" s="212"/>
      <c r="U4116" s="213"/>
      <c r="V4116" s="213"/>
      <c r="W4116" s="213"/>
      <c r="X4116" s="214"/>
      <c r="Y4116" s="214"/>
      <c r="Z4116" s="214"/>
      <c r="AA4116" s="217"/>
      <c r="AB4116" s="217"/>
      <c r="AC4116" s="217"/>
      <c r="AD4116" s="213"/>
    </row>
    <row r="4117" spans="20:30" x14ac:dyDescent="0.2">
      <c r="T4117" s="212"/>
      <c r="U4117" s="213"/>
      <c r="V4117" s="213"/>
      <c r="W4117" s="213"/>
      <c r="X4117" s="214"/>
      <c r="Y4117" s="214"/>
      <c r="Z4117" s="214"/>
      <c r="AA4117" s="217"/>
      <c r="AB4117" s="217"/>
      <c r="AC4117" s="217"/>
      <c r="AD4117" s="213"/>
    </row>
    <row r="4118" spans="20:30" x14ac:dyDescent="0.2">
      <c r="T4118" s="212"/>
      <c r="U4118" s="213"/>
      <c r="V4118" s="213"/>
      <c r="W4118" s="213"/>
      <c r="X4118" s="214"/>
      <c r="Y4118" s="214"/>
      <c r="Z4118" s="214"/>
      <c r="AA4118" s="217"/>
      <c r="AB4118" s="217"/>
      <c r="AC4118" s="217"/>
      <c r="AD4118" s="213"/>
    </row>
    <row r="4119" spans="20:30" x14ac:dyDescent="0.2">
      <c r="T4119" s="212"/>
      <c r="U4119" s="213"/>
      <c r="V4119" s="213"/>
      <c r="W4119" s="213"/>
      <c r="X4119" s="214"/>
      <c r="Y4119" s="214"/>
      <c r="Z4119" s="214"/>
      <c r="AA4119" s="217"/>
      <c r="AB4119" s="217"/>
      <c r="AC4119" s="217"/>
      <c r="AD4119" s="213"/>
    </row>
    <row r="4120" spans="20:30" x14ac:dyDescent="0.2">
      <c r="T4120" s="212"/>
      <c r="U4120" s="213"/>
      <c r="V4120" s="213"/>
      <c r="W4120" s="213"/>
      <c r="X4120" s="214"/>
      <c r="Y4120" s="214"/>
      <c r="Z4120" s="214"/>
      <c r="AA4120" s="217"/>
      <c r="AB4120" s="217"/>
      <c r="AC4120" s="217"/>
      <c r="AD4120" s="213"/>
    </row>
    <row r="4121" spans="20:30" x14ac:dyDescent="0.2">
      <c r="T4121" s="212"/>
      <c r="U4121" s="213"/>
      <c r="V4121" s="213"/>
      <c r="W4121" s="213"/>
      <c r="X4121" s="214"/>
      <c r="Y4121" s="214"/>
      <c r="Z4121" s="214"/>
      <c r="AA4121" s="217"/>
      <c r="AB4121" s="217"/>
      <c r="AC4121" s="217"/>
      <c r="AD4121" s="213"/>
    </row>
    <row r="4122" spans="20:30" x14ac:dyDescent="0.2">
      <c r="T4122" s="212"/>
      <c r="U4122" s="213"/>
      <c r="V4122" s="213"/>
      <c r="W4122" s="213"/>
      <c r="X4122" s="214"/>
      <c r="Y4122" s="214"/>
      <c r="Z4122" s="214"/>
      <c r="AA4122" s="217"/>
      <c r="AB4122" s="217"/>
      <c r="AC4122" s="217"/>
      <c r="AD4122" s="213"/>
    </row>
    <row r="4123" spans="20:30" x14ac:dyDescent="0.2">
      <c r="T4123" s="212"/>
      <c r="U4123" s="213"/>
      <c r="V4123" s="213"/>
      <c r="W4123" s="213"/>
      <c r="X4123" s="214"/>
      <c r="Y4123" s="214"/>
      <c r="Z4123" s="214"/>
      <c r="AA4123" s="217"/>
      <c r="AB4123" s="217"/>
      <c r="AC4123" s="217"/>
      <c r="AD4123" s="213"/>
    </row>
    <row r="4124" spans="20:30" x14ac:dyDescent="0.2">
      <c r="T4124" s="212"/>
      <c r="U4124" s="213"/>
      <c r="V4124" s="213"/>
      <c r="W4124" s="213"/>
      <c r="X4124" s="214"/>
      <c r="Y4124" s="214"/>
      <c r="Z4124" s="214"/>
      <c r="AA4124" s="217"/>
      <c r="AB4124" s="217"/>
      <c r="AC4124" s="217"/>
      <c r="AD4124" s="213"/>
    </row>
    <row r="4125" spans="20:30" x14ac:dyDescent="0.2">
      <c r="T4125" s="212"/>
      <c r="U4125" s="213"/>
      <c r="V4125" s="213"/>
      <c r="W4125" s="213"/>
      <c r="X4125" s="214"/>
      <c r="Y4125" s="214"/>
      <c r="Z4125" s="214"/>
      <c r="AA4125" s="217"/>
      <c r="AB4125" s="217"/>
      <c r="AC4125" s="217"/>
      <c r="AD4125" s="213"/>
    </row>
    <row r="4126" spans="20:30" x14ac:dyDescent="0.2">
      <c r="T4126" s="212"/>
      <c r="U4126" s="213"/>
      <c r="V4126" s="213"/>
      <c r="W4126" s="213"/>
      <c r="X4126" s="214"/>
      <c r="Y4126" s="214"/>
      <c r="Z4126" s="214"/>
      <c r="AA4126" s="217"/>
      <c r="AB4126" s="217"/>
      <c r="AC4126" s="217"/>
      <c r="AD4126" s="213"/>
    </row>
    <row r="4127" spans="20:30" x14ac:dyDescent="0.2">
      <c r="T4127" s="212"/>
      <c r="U4127" s="213"/>
      <c r="V4127" s="213"/>
      <c r="W4127" s="213"/>
      <c r="X4127" s="214"/>
      <c r="Y4127" s="214"/>
      <c r="Z4127" s="214"/>
      <c r="AA4127" s="217"/>
      <c r="AB4127" s="217"/>
      <c r="AC4127" s="217"/>
      <c r="AD4127" s="213"/>
    </row>
    <row r="4128" spans="20:30" x14ac:dyDescent="0.2">
      <c r="T4128" s="212"/>
      <c r="U4128" s="213"/>
      <c r="V4128" s="213"/>
      <c r="W4128" s="213"/>
      <c r="X4128" s="214"/>
      <c r="Y4128" s="214"/>
      <c r="Z4128" s="214"/>
      <c r="AA4128" s="217"/>
      <c r="AB4128" s="217"/>
      <c r="AC4128" s="217"/>
      <c r="AD4128" s="213"/>
    </row>
    <row r="4129" spans="20:30" x14ac:dyDescent="0.2">
      <c r="T4129" s="212"/>
      <c r="U4129" s="213"/>
      <c r="V4129" s="213"/>
      <c r="W4129" s="213"/>
      <c r="X4129" s="214"/>
      <c r="Y4129" s="214"/>
      <c r="Z4129" s="214"/>
      <c r="AA4129" s="217"/>
      <c r="AB4129" s="217"/>
      <c r="AC4129" s="217"/>
      <c r="AD4129" s="213"/>
    </row>
    <row r="4130" spans="20:30" x14ac:dyDescent="0.2">
      <c r="T4130" s="212"/>
      <c r="U4130" s="213"/>
      <c r="V4130" s="213"/>
      <c r="W4130" s="213"/>
      <c r="X4130" s="214"/>
      <c r="Y4130" s="214"/>
      <c r="Z4130" s="214"/>
      <c r="AA4130" s="217"/>
      <c r="AB4130" s="217"/>
      <c r="AC4130" s="217"/>
      <c r="AD4130" s="213"/>
    </row>
    <row r="4131" spans="20:30" x14ac:dyDescent="0.2">
      <c r="T4131" s="212"/>
      <c r="U4131" s="213"/>
      <c r="V4131" s="213"/>
      <c r="W4131" s="213"/>
      <c r="X4131" s="214"/>
      <c r="Y4131" s="214"/>
      <c r="Z4131" s="214"/>
      <c r="AA4131" s="217"/>
      <c r="AB4131" s="217"/>
      <c r="AC4131" s="217"/>
      <c r="AD4131" s="213"/>
    </row>
    <row r="4132" spans="20:30" x14ac:dyDescent="0.2">
      <c r="T4132" s="212"/>
      <c r="U4132" s="213"/>
      <c r="V4132" s="213"/>
      <c r="W4132" s="213"/>
      <c r="X4132" s="214"/>
      <c r="Y4132" s="214"/>
      <c r="Z4132" s="214"/>
      <c r="AA4132" s="217"/>
      <c r="AB4132" s="217"/>
      <c r="AC4132" s="217"/>
      <c r="AD4132" s="213"/>
    </row>
    <row r="4133" spans="20:30" x14ac:dyDescent="0.2">
      <c r="T4133" s="212"/>
      <c r="U4133" s="213"/>
      <c r="V4133" s="213"/>
      <c r="W4133" s="213"/>
      <c r="X4133" s="214"/>
      <c r="Y4133" s="214"/>
      <c r="Z4133" s="214"/>
      <c r="AA4133" s="217"/>
      <c r="AB4133" s="217"/>
      <c r="AC4133" s="217"/>
      <c r="AD4133" s="213"/>
    </row>
    <row r="4134" spans="20:30" x14ac:dyDescent="0.2">
      <c r="T4134" s="212"/>
      <c r="U4134" s="213"/>
      <c r="V4134" s="213"/>
      <c r="W4134" s="213"/>
      <c r="X4134" s="214"/>
      <c r="Y4134" s="214"/>
      <c r="Z4134" s="214"/>
      <c r="AA4134" s="217"/>
      <c r="AB4134" s="217"/>
      <c r="AC4134" s="217"/>
      <c r="AD4134" s="213"/>
    </row>
    <row r="4135" spans="20:30" x14ac:dyDescent="0.2">
      <c r="T4135" s="212"/>
      <c r="U4135" s="213"/>
      <c r="V4135" s="213"/>
      <c r="W4135" s="213"/>
      <c r="X4135" s="214"/>
      <c r="Y4135" s="214"/>
      <c r="Z4135" s="214"/>
      <c r="AA4135" s="217"/>
      <c r="AB4135" s="217"/>
      <c r="AC4135" s="217"/>
      <c r="AD4135" s="213"/>
    </row>
    <row r="4136" spans="20:30" x14ac:dyDescent="0.2">
      <c r="T4136" s="212"/>
      <c r="U4136" s="213"/>
      <c r="V4136" s="213"/>
      <c r="W4136" s="213"/>
      <c r="X4136" s="214"/>
      <c r="Y4136" s="214"/>
      <c r="Z4136" s="214"/>
      <c r="AA4136" s="217"/>
      <c r="AB4136" s="217"/>
      <c r="AC4136" s="217"/>
      <c r="AD4136" s="213"/>
    </row>
    <row r="4137" spans="20:30" x14ac:dyDescent="0.2">
      <c r="T4137" s="212"/>
      <c r="U4137" s="213"/>
      <c r="V4137" s="213"/>
      <c r="W4137" s="213"/>
      <c r="X4137" s="214"/>
      <c r="Y4137" s="214"/>
      <c r="Z4137" s="214"/>
      <c r="AA4137" s="217"/>
      <c r="AB4137" s="217"/>
      <c r="AC4137" s="217"/>
      <c r="AD4137" s="213"/>
    </row>
    <row r="4138" spans="20:30" x14ac:dyDescent="0.2">
      <c r="T4138" s="212"/>
      <c r="U4138" s="213"/>
      <c r="V4138" s="213"/>
      <c r="W4138" s="213"/>
      <c r="X4138" s="214"/>
      <c r="Y4138" s="214"/>
      <c r="Z4138" s="214"/>
      <c r="AA4138" s="217"/>
      <c r="AB4138" s="217"/>
      <c r="AC4138" s="217"/>
      <c r="AD4138" s="213"/>
    </row>
    <row r="4139" spans="20:30" x14ac:dyDescent="0.2">
      <c r="T4139" s="212"/>
      <c r="U4139" s="213"/>
      <c r="V4139" s="213"/>
      <c r="W4139" s="213"/>
      <c r="X4139" s="214"/>
      <c r="Y4139" s="214"/>
      <c r="Z4139" s="214"/>
      <c r="AA4139" s="217"/>
      <c r="AB4139" s="217"/>
      <c r="AC4139" s="217"/>
      <c r="AD4139" s="213"/>
    </row>
    <row r="4140" spans="20:30" x14ac:dyDescent="0.2">
      <c r="T4140" s="212"/>
      <c r="U4140" s="213"/>
      <c r="V4140" s="213"/>
      <c r="W4140" s="213"/>
      <c r="X4140" s="214"/>
      <c r="Y4140" s="214"/>
      <c r="Z4140" s="214"/>
      <c r="AA4140" s="217"/>
      <c r="AB4140" s="217"/>
      <c r="AC4140" s="217"/>
      <c r="AD4140" s="213"/>
    </row>
    <row r="4141" spans="20:30" x14ac:dyDescent="0.2">
      <c r="T4141" s="212"/>
      <c r="U4141" s="213"/>
      <c r="V4141" s="213"/>
      <c r="W4141" s="213"/>
      <c r="X4141" s="214"/>
      <c r="Y4141" s="214"/>
      <c r="Z4141" s="214"/>
      <c r="AA4141" s="217"/>
      <c r="AB4141" s="217"/>
      <c r="AC4141" s="217"/>
      <c r="AD4141" s="213"/>
    </row>
    <row r="4142" spans="20:30" x14ac:dyDescent="0.2">
      <c r="T4142" s="212"/>
      <c r="U4142" s="213"/>
      <c r="V4142" s="213"/>
      <c r="W4142" s="213"/>
      <c r="X4142" s="214"/>
      <c r="Y4142" s="214"/>
      <c r="Z4142" s="214"/>
      <c r="AA4142" s="217"/>
      <c r="AB4142" s="217"/>
      <c r="AC4142" s="217"/>
      <c r="AD4142" s="213"/>
    </row>
    <row r="4143" spans="20:30" x14ac:dyDescent="0.2">
      <c r="T4143" s="212"/>
      <c r="U4143" s="213"/>
      <c r="V4143" s="213"/>
      <c r="W4143" s="213"/>
      <c r="X4143" s="214"/>
      <c r="Y4143" s="214"/>
      <c r="Z4143" s="214"/>
      <c r="AA4143" s="217"/>
      <c r="AB4143" s="217"/>
      <c r="AC4143" s="217"/>
      <c r="AD4143" s="213"/>
    </row>
    <row r="4144" spans="20:30" x14ac:dyDescent="0.2">
      <c r="T4144" s="212"/>
      <c r="U4144" s="213"/>
      <c r="V4144" s="213"/>
      <c r="W4144" s="213"/>
      <c r="X4144" s="214"/>
      <c r="Y4144" s="214"/>
      <c r="Z4144" s="214"/>
      <c r="AA4144" s="217"/>
      <c r="AB4144" s="217"/>
      <c r="AC4144" s="217"/>
      <c r="AD4144" s="213"/>
    </row>
    <row r="4145" spans="20:30" x14ac:dyDescent="0.2">
      <c r="T4145" s="212"/>
      <c r="U4145" s="213"/>
      <c r="V4145" s="213"/>
      <c r="W4145" s="213"/>
      <c r="X4145" s="214"/>
      <c r="Y4145" s="214"/>
      <c r="Z4145" s="214"/>
      <c r="AA4145" s="217"/>
      <c r="AB4145" s="217"/>
      <c r="AC4145" s="217"/>
      <c r="AD4145" s="213"/>
    </row>
    <row r="4146" spans="20:30" x14ac:dyDescent="0.2">
      <c r="T4146" s="212"/>
      <c r="U4146" s="213"/>
      <c r="V4146" s="213"/>
      <c r="W4146" s="213"/>
      <c r="X4146" s="214"/>
      <c r="Y4146" s="214"/>
      <c r="Z4146" s="214"/>
      <c r="AA4146" s="217"/>
      <c r="AB4146" s="217"/>
      <c r="AC4146" s="217"/>
      <c r="AD4146" s="213"/>
    </row>
    <row r="4147" spans="20:30" x14ac:dyDescent="0.2">
      <c r="T4147" s="212"/>
      <c r="U4147" s="213"/>
      <c r="V4147" s="213"/>
      <c r="W4147" s="213"/>
      <c r="X4147" s="214"/>
      <c r="Y4147" s="214"/>
      <c r="Z4147" s="214"/>
      <c r="AA4147" s="217"/>
      <c r="AB4147" s="217"/>
      <c r="AC4147" s="217"/>
      <c r="AD4147" s="213"/>
    </row>
    <row r="4148" spans="20:30" x14ac:dyDescent="0.2">
      <c r="T4148" s="212"/>
      <c r="U4148" s="213"/>
      <c r="V4148" s="213"/>
      <c r="W4148" s="213"/>
      <c r="X4148" s="214"/>
      <c r="Y4148" s="214"/>
      <c r="Z4148" s="214"/>
      <c r="AA4148" s="217"/>
      <c r="AB4148" s="217"/>
      <c r="AC4148" s="217"/>
      <c r="AD4148" s="213"/>
    </row>
    <row r="4149" spans="20:30" x14ac:dyDescent="0.2">
      <c r="T4149" s="212"/>
      <c r="U4149" s="213"/>
      <c r="V4149" s="213"/>
      <c r="W4149" s="213"/>
      <c r="X4149" s="214"/>
      <c r="Y4149" s="214"/>
      <c r="Z4149" s="214"/>
      <c r="AA4149" s="217"/>
      <c r="AB4149" s="217"/>
      <c r="AC4149" s="217"/>
      <c r="AD4149" s="213"/>
    </row>
    <row r="4150" spans="20:30" x14ac:dyDescent="0.2">
      <c r="T4150" s="212"/>
      <c r="U4150" s="213"/>
      <c r="V4150" s="213"/>
      <c r="W4150" s="213"/>
      <c r="X4150" s="214"/>
      <c r="Y4150" s="214"/>
      <c r="Z4150" s="214"/>
      <c r="AA4150" s="217"/>
      <c r="AB4150" s="217"/>
      <c r="AC4150" s="217"/>
      <c r="AD4150" s="213"/>
    </row>
    <row r="4151" spans="20:30" x14ac:dyDescent="0.2">
      <c r="T4151" s="212"/>
      <c r="U4151" s="213"/>
      <c r="V4151" s="213"/>
      <c r="W4151" s="213"/>
      <c r="X4151" s="214"/>
      <c r="Y4151" s="214"/>
      <c r="Z4151" s="214"/>
      <c r="AA4151" s="217"/>
      <c r="AB4151" s="217"/>
      <c r="AC4151" s="217"/>
      <c r="AD4151" s="213"/>
    </row>
    <row r="4152" spans="20:30" x14ac:dyDescent="0.2">
      <c r="T4152" s="212"/>
      <c r="U4152" s="213"/>
      <c r="V4152" s="213"/>
      <c r="W4152" s="213"/>
      <c r="X4152" s="214"/>
      <c r="Y4152" s="214"/>
      <c r="Z4152" s="214"/>
      <c r="AA4152" s="217"/>
      <c r="AB4152" s="217"/>
      <c r="AC4152" s="217"/>
      <c r="AD4152" s="213"/>
    </row>
    <row r="4153" spans="20:30" x14ac:dyDescent="0.2">
      <c r="T4153" s="212"/>
      <c r="U4153" s="213"/>
      <c r="V4153" s="213"/>
      <c r="W4153" s="213"/>
      <c r="X4153" s="214"/>
      <c r="Y4153" s="214"/>
      <c r="Z4153" s="214"/>
      <c r="AA4153" s="217"/>
      <c r="AB4153" s="217"/>
      <c r="AC4153" s="217"/>
      <c r="AD4153" s="213"/>
    </row>
    <row r="4154" spans="20:30" x14ac:dyDescent="0.2">
      <c r="T4154" s="212"/>
      <c r="U4154" s="213"/>
      <c r="V4154" s="213"/>
      <c r="W4154" s="213"/>
      <c r="X4154" s="214"/>
      <c r="Y4154" s="214"/>
      <c r="Z4154" s="214"/>
      <c r="AA4154" s="217"/>
      <c r="AB4154" s="217"/>
      <c r="AC4154" s="217"/>
      <c r="AD4154" s="213"/>
    </row>
    <row r="4155" spans="20:30" x14ac:dyDescent="0.2">
      <c r="T4155" s="212"/>
      <c r="U4155" s="213"/>
      <c r="V4155" s="213"/>
      <c r="W4155" s="213"/>
      <c r="X4155" s="214"/>
      <c r="Y4155" s="214"/>
      <c r="Z4155" s="214"/>
      <c r="AA4155" s="217"/>
      <c r="AB4155" s="217"/>
      <c r="AC4155" s="217"/>
      <c r="AD4155" s="213"/>
    </row>
    <row r="4156" spans="20:30" x14ac:dyDescent="0.2">
      <c r="T4156" s="212"/>
      <c r="U4156" s="213"/>
      <c r="V4156" s="213"/>
      <c r="W4156" s="213"/>
      <c r="X4156" s="214"/>
      <c r="Y4156" s="214"/>
      <c r="Z4156" s="214"/>
      <c r="AA4156" s="217"/>
      <c r="AB4156" s="217"/>
      <c r="AC4156" s="217"/>
      <c r="AD4156" s="213"/>
    </row>
    <row r="4157" spans="20:30" x14ac:dyDescent="0.2">
      <c r="T4157" s="212"/>
      <c r="U4157" s="213"/>
      <c r="V4157" s="213"/>
      <c r="W4157" s="213"/>
      <c r="X4157" s="214"/>
      <c r="Y4157" s="214"/>
      <c r="Z4157" s="214"/>
      <c r="AA4157" s="217"/>
      <c r="AB4157" s="217"/>
      <c r="AC4157" s="217"/>
      <c r="AD4157" s="213"/>
    </row>
    <row r="4158" spans="20:30" x14ac:dyDescent="0.2">
      <c r="T4158" s="212"/>
      <c r="U4158" s="213"/>
      <c r="V4158" s="213"/>
      <c r="W4158" s="213"/>
      <c r="X4158" s="214"/>
      <c r="Y4158" s="214"/>
      <c r="Z4158" s="214"/>
      <c r="AA4158" s="217"/>
      <c r="AB4158" s="217"/>
      <c r="AC4158" s="217"/>
      <c r="AD4158" s="213"/>
    </row>
    <row r="4159" spans="20:30" x14ac:dyDescent="0.2">
      <c r="T4159" s="212"/>
      <c r="U4159" s="213"/>
      <c r="V4159" s="213"/>
      <c r="W4159" s="213"/>
      <c r="X4159" s="214"/>
      <c r="Y4159" s="214"/>
      <c r="Z4159" s="214"/>
      <c r="AA4159" s="217"/>
      <c r="AB4159" s="217"/>
      <c r="AC4159" s="217"/>
      <c r="AD4159" s="213"/>
    </row>
    <row r="4160" spans="20:30" x14ac:dyDescent="0.2">
      <c r="T4160" s="212"/>
      <c r="U4160" s="213"/>
      <c r="V4160" s="213"/>
      <c r="W4160" s="213"/>
      <c r="X4160" s="214"/>
      <c r="Y4160" s="214"/>
      <c r="Z4160" s="214"/>
      <c r="AA4160" s="217"/>
      <c r="AB4160" s="217"/>
      <c r="AC4160" s="217"/>
      <c r="AD4160" s="213"/>
    </row>
    <row r="4161" spans="20:30" x14ac:dyDescent="0.2">
      <c r="T4161" s="212"/>
      <c r="U4161" s="213"/>
      <c r="V4161" s="213"/>
      <c r="W4161" s="213"/>
      <c r="X4161" s="214"/>
      <c r="Y4161" s="214"/>
      <c r="Z4161" s="214"/>
      <c r="AA4161" s="217"/>
      <c r="AB4161" s="217"/>
      <c r="AC4161" s="217"/>
      <c r="AD4161" s="213"/>
    </row>
    <row r="4162" spans="20:30" x14ac:dyDescent="0.2">
      <c r="T4162" s="212"/>
      <c r="U4162" s="213"/>
      <c r="V4162" s="213"/>
      <c r="W4162" s="213"/>
      <c r="X4162" s="214"/>
      <c r="Y4162" s="214"/>
      <c r="Z4162" s="214"/>
      <c r="AA4162" s="217"/>
      <c r="AB4162" s="217"/>
      <c r="AC4162" s="217"/>
      <c r="AD4162" s="213"/>
    </row>
    <row r="4163" spans="20:30" x14ac:dyDescent="0.2">
      <c r="T4163" s="212"/>
      <c r="U4163" s="213"/>
      <c r="V4163" s="213"/>
      <c r="W4163" s="213"/>
      <c r="X4163" s="214"/>
      <c r="Y4163" s="214"/>
      <c r="Z4163" s="214"/>
      <c r="AA4163" s="217"/>
      <c r="AB4163" s="217"/>
      <c r="AC4163" s="217"/>
      <c r="AD4163" s="213"/>
    </row>
    <row r="4164" spans="20:30" x14ac:dyDescent="0.2">
      <c r="T4164" s="212"/>
      <c r="U4164" s="213"/>
      <c r="V4164" s="213"/>
      <c r="W4164" s="213"/>
      <c r="X4164" s="214"/>
      <c r="Y4164" s="214"/>
      <c r="Z4164" s="214"/>
      <c r="AA4164" s="217"/>
      <c r="AB4164" s="217"/>
      <c r="AC4164" s="217"/>
      <c r="AD4164" s="213"/>
    </row>
    <row r="4165" spans="20:30" x14ac:dyDescent="0.2">
      <c r="T4165" s="212"/>
      <c r="U4165" s="213"/>
      <c r="V4165" s="213"/>
      <c r="W4165" s="213"/>
      <c r="X4165" s="214"/>
      <c r="Y4165" s="214"/>
      <c r="Z4165" s="214"/>
      <c r="AA4165" s="217"/>
      <c r="AB4165" s="217"/>
      <c r="AC4165" s="217"/>
      <c r="AD4165" s="213"/>
    </row>
    <row r="4166" spans="20:30" x14ac:dyDescent="0.2">
      <c r="T4166" s="212"/>
      <c r="U4166" s="213"/>
      <c r="V4166" s="213"/>
      <c r="W4166" s="213"/>
      <c r="X4166" s="214"/>
      <c r="Y4166" s="214"/>
      <c r="Z4166" s="214"/>
      <c r="AA4166" s="217"/>
      <c r="AB4166" s="217"/>
      <c r="AC4166" s="217"/>
      <c r="AD4166" s="213"/>
    </row>
    <row r="4167" spans="20:30" x14ac:dyDescent="0.2">
      <c r="T4167" s="212"/>
      <c r="U4167" s="213"/>
      <c r="V4167" s="213"/>
      <c r="W4167" s="213"/>
      <c r="X4167" s="214"/>
      <c r="Y4167" s="214"/>
      <c r="Z4167" s="214"/>
      <c r="AA4167" s="217"/>
      <c r="AB4167" s="217"/>
      <c r="AC4167" s="217"/>
      <c r="AD4167" s="213"/>
    </row>
    <row r="4168" spans="20:30" x14ac:dyDescent="0.2">
      <c r="T4168" s="212"/>
      <c r="U4168" s="213"/>
      <c r="V4168" s="213"/>
      <c r="W4168" s="213"/>
      <c r="X4168" s="214"/>
      <c r="Y4168" s="214"/>
      <c r="Z4168" s="214"/>
      <c r="AA4168" s="217"/>
      <c r="AB4168" s="217"/>
      <c r="AC4168" s="217"/>
      <c r="AD4168" s="213"/>
    </row>
    <row r="4169" spans="20:30" x14ac:dyDescent="0.2">
      <c r="T4169" s="212"/>
      <c r="U4169" s="213"/>
      <c r="V4169" s="213"/>
      <c r="W4169" s="213"/>
      <c r="X4169" s="214"/>
      <c r="Y4169" s="214"/>
      <c r="Z4169" s="214"/>
      <c r="AA4169" s="217"/>
      <c r="AB4169" s="217"/>
      <c r="AC4169" s="217"/>
      <c r="AD4169" s="213"/>
    </row>
    <row r="4170" spans="20:30" x14ac:dyDescent="0.2">
      <c r="T4170" s="212"/>
      <c r="U4170" s="213"/>
      <c r="V4170" s="213"/>
      <c r="W4170" s="213"/>
      <c r="X4170" s="214"/>
      <c r="Y4170" s="214"/>
      <c r="Z4170" s="214"/>
      <c r="AA4170" s="217"/>
      <c r="AB4170" s="217"/>
      <c r="AC4170" s="217"/>
      <c r="AD4170" s="213"/>
    </row>
    <row r="4171" spans="20:30" x14ac:dyDescent="0.2">
      <c r="T4171" s="212"/>
      <c r="U4171" s="213"/>
      <c r="V4171" s="213"/>
      <c r="W4171" s="213"/>
      <c r="X4171" s="214"/>
      <c r="Y4171" s="214"/>
      <c r="Z4171" s="214"/>
      <c r="AA4171" s="217"/>
      <c r="AB4171" s="217"/>
      <c r="AC4171" s="217"/>
      <c r="AD4171" s="213"/>
    </row>
    <row r="4172" spans="20:30" x14ac:dyDescent="0.2">
      <c r="T4172" s="212"/>
      <c r="U4172" s="213"/>
      <c r="V4172" s="213"/>
      <c r="W4172" s="213"/>
      <c r="X4172" s="214"/>
      <c r="Y4172" s="214"/>
      <c r="Z4172" s="214"/>
      <c r="AA4172" s="217"/>
      <c r="AB4172" s="217"/>
      <c r="AC4172" s="217"/>
      <c r="AD4172" s="213"/>
    </row>
    <row r="4173" spans="20:30" x14ac:dyDescent="0.2">
      <c r="T4173" s="212"/>
      <c r="U4173" s="213"/>
      <c r="V4173" s="213"/>
      <c r="W4173" s="213"/>
      <c r="X4173" s="214"/>
      <c r="Y4173" s="214"/>
      <c r="Z4173" s="214"/>
      <c r="AA4173" s="217"/>
      <c r="AB4173" s="217"/>
      <c r="AC4173" s="217"/>
      <c r="AD4173" s="213"/>
    </row>
    <row r="4174" spans="20:30" x14ac:dyDescent="0.2">
      <c r="T4174" s="212"/>
      <c r="U4174" s="213"/>
      <c r="V4174" s="213"/>
      <c r="W4174" s="213"/>
      <c r="X4174" s="214"/>
      <c r="Y4174" s="214"/>
      <c r="Z4174" s="214"/>
      <c r="AA4174" s="217"/>
      <c r="AB4174" s="217"/>
      <c r="AC4174" s="217"/>
      <c r="AD4174" s="213"/>
    </row>
    <row r="4175" spans="20:30" x14ac:dyDescent="0.2">
      <c r="T4175" s="212"/>
      <c r="U4175" s="213"/>
      <c r="V4175" s="213"/>
      <c r="W4175" s="213"/>
      <c r="X4175" s="214"/>
      <c r="Y4175" s="214"/>
      <c r="Z4175" s="214"/>
      <c r="AA4175" s="217"/>
      <c r="AB4175" s="217"/>
      <c r="AC4175" s="217"/>
      <c r="AD4175" s="213"/>
    </row>
    <row r="4176" spans="20:30" x14ac:dyDescent="0.2">
      <c r="T4176" s="212"/>
      <c r="U4176" s="213"/>
      <c r="V4176" s="213"/>
      <c r="W4176" s="213"/>
      <c r="X4176" s="214"/>
      <c r="Y4176" s="214"/>
      <c r="Z4176" s="214"/>
      <c r="AA4176" s="217"/>
      <c r="AB4176" s="217"/>
      <c r="AC4176" s="217"/>
      <c r="AD4176" s="213"/>
    </row>
    <row r="4177" spans="20:30" x14ac:dyDescent="0.2">
      <c r="T4177" s="212"/>
      <c r="U4177" s="213"/>
      <c r="V4177" s="213"/>
      <c r="W4177" s="213"/>
      <c r="X4177" s="214"/>
      <c r="Y4177" s="214"/>
      <c r="Z4177" s="214"/>
      <c r="AA4177" s="217"/>
      <c r="AB4177" s="217"/>
      <c r="AC4177" s="217"/>
      <c r="AD4177" s="213"/>
    </row>
    <row r="4178" spans="20:30" x14ac:dyDescent="0.2">
      <c r="T4178" s="212"/>
      <c r="U4178" s="213"/>
      <c r="V4178" s="213"/>
      <c r="W4178" s="213"/>
      <c r="X4178" s="214"/>
      <c r="Y4178" s="214"/>
      <c r="Z4178" s="214"/>
      <c r="AA4178" s="217"/>
      <c r="AB4178" s="217"/>
      <c r="AC4178" s="217"/>
      <c r="AD4178" s="213"/>
    </row>
    <row r="4179" spans="20:30" x14ac:dyDescent="0.2">
      <c r="T4179" s="212"/>
      <c r="U4179" s="213"/>
      <c r="V4179" s="213"/>
      <c r="W4179" s="213"/>
      <c r="X4179" s="214"/>
      <c r="Y4179" s="214"/>
      <c r="Z4179" s="214"/>
      <c r="AA4179" s="217"/>
      <c r="AB4179" s="217"/>
      <c r="AC4179" s="217"/>
      <c r="AD4179" s="213"/>
    </row>
    <row r="4180" spans="20:30" x14ac:dyDescent="0.2">
      <c r="T4180" s="212"/>
      <c r="U4180" s="213"/>
      <c r="V4180" s="213"/>
      <c r="W4180" s="213"/>
      <c r="X4180" s="214"/>
      <c r="Y4180" s="214"/>
      <c r="Z4180" s="214"/>
      <c r="AA4180" s="217"/>
      <c r="AB4180" s="217"/>
      <c r="AC4180" s="217"/>
      <c r="AD4180" s="213"/>
    </row>
    <row r="4181" spans="20:30" x14ac:dyDescent="0.2">
      <c r="T4181" s="212"/>
      <c r="U4181" s="213"/>
      <c r="V4181" s="213"/>
      <c r="W4181" s="213"/>
      <c r="X4181" s="214"/>
      <c r="Y4181" s="214"/>
      <c r="Z4181" s="214"/>
      <c r="AA4181" s="217"/>
      <c r="AB4181" s="217"/>
      <c r="AC4181" s="217"/>
      <c r="AD4181" s="213"/>
    </row>
    <row r="4182" spans="20:30" x14ac:dyDescent="0.2">
      <c r="T4182" s="212"/>
      <c r="U4182" s="213"/>
      <c r="V4182" s="213"/>
      <c r="W4182" s="213"/>
      <c r="X4182" s="214"/>
      <c r="Y4182" s="214"/>
      <c r="Z4182" s="214"/>
      <c r="AA4182" s="217"/>
      <c r="AB4182" s="217"/>
      <c r="AC4182" s="217"/>
      <c r="AD4182" s="213"/>
    </row>
    <row r="4183" spans="20:30" x14ac:dyDescent="0.2">
      <c r="T4183" s="212"/>
      <c r="U4183" s="213"/>
      <c r="V4183" s="213"/>
      <c r="W4183" s="213"/>
      <c r="X4183" s="214"/>
      <c r="Y4183" s="214"/>
      <c r="Z4183" s="214"/>
      <c r="AA4183" s="217"/>
      <c r="AB4183" s="217"/>
      <c r="AC4183" s="217"/>
      <c r="AD4183" s="213"/>
    </row>
    <row r="4184" spans="20:30" x14ac:dyDescent="0.2">
      <c r="T4184" s="212"/>
      <c r="U4184" s="213"/>
      <c r="V4184" s="213"/>
      <c r="W4184" s="213"/>
      <c r="X4184" s="214"/>
      <c r="Y4184" s="214"/>
      <c r="Z4184" s="214"/>
      <c r="AA4184" s="217"/>
      <c r="AB4184" s="217"/>
      <c r="AC4184" s="217"/>
      <c r="AD4184" s="213"/>
    </row>
    <row r="4185" spans="20:30" x14ac:dyDescent="0.2">
      <c r="T4185" s="212"/>
      <c r="U4185" s="213"/>
      <c r="V4185" s="213"/>
      <c r="W4185" s="213"/>
      <c r="X4185" s="214"/>
      <c r="Y4185" s="214"/>
      <c r="Z4185" s="214"/>
      <c r="AA4185" s="217"/>
      <c r="AB4185" s="217"/>
      <c r="AC4185" s="217"/>
      <c r="AD4185" s="213"/>
    </row>
    <row r="4186" spans="20:30" x14ac:dyDescent="0.2">
      <c r="T4186" s="212"/>
      <c r="U4186" s="213"/>
      <c r="V4186" s="213"/>
      <c r="W4186" s="213"/>
      <c r="X4186" s="214"/>
      <c r="Y4186" s="214"/>
      <c r="Z4186" s="214"/>
      <c r="AA4186" s="217"/>
      <c r="AB4186" s="217"/>
      <c r="AC4186" s="217"/>
      <c r="AD4186" s="213"/>
    </row>
    <row r="4187" spans="20:30" x14ac:dyDescent="0.2">
      <c r="T4187" s="212"/>
      <c r="U4187" s="213"/>
      <c r="V4187" s="213"/>
      <c r="W4187" s="213"/>
      <c r="X4187" s="214"/>
      <c r="Y4187" s="214"/>
      <c r="Z4187" s="214"/>
      <c r="AA4187" s="217"/>
      <c r="AB4187" s="217"/>
      <c r="AC4187" s="217"/>
      <c r="AD4187" s="213"/>
    </row>
    <row r="4188" spans="20:30" x14ac:dyDescent="0.2">
      <c r="T4188" s="212"/>
      <c r="U4188" s="213"/>
      <c r="V4188" s="213"/>
      <c r="W4188" s="213"/>
      <c r="X4188" s="214"/>
      <c r="Y4188" s="214"/>
      <c r="Z4188" s="214"/>
      <c r="AA4188" s="217"/>
      <c r="AB4188" s="217"/>
      <c r="AC4188" s="217"/>
      <c r="AD4188" s="213"/>
    </row>
    <row r="4189" spans="20:30" x14ac:dyDescent="0.2">
      <c r="T4189" s="212"/>
      <c r="U4189" s="213"/>
      <c r="V4189" s="213"/>
      <c r="W4189" s="213"/>
      <c r="X4189" s="214"/>
      <c r="Y4189" s="214"/>
      <c r="Z4189" s="214"/>
      <c r="AA4189" s="217"/>
      <c r="AB4189" s="217"/>
      <c r="AC4189" s="217"/>
      <c r="AD4189" s="213"/>
    </row>
    <row r="4190" spans="20:30" x14ac:dyDescent="0.2">
      <c r="T4190" s="212"/>
      <c r="U4190" s="213"/>
      <c r="V4190" s="213"/>
      <c r="W4190" s="213"/>
      <c r="X4190" s="214"/>
      <c r="Y4190" s="214"/>
      <c r="Z4190" s="214"/>
      <c r="AA4190" s="217"/>
      <c r="AB4190" s="217"/>
      <c r="AC4190" s="217"/>
      <c r="AD4190" s="213"/>
    </row>
    <row r="4191" spans="20:30" x14ac:dyDescent="0.2">
      <c r="T4191" s="212"/>
      <c r="U4191" s="213"/>
      <c r="V4191" s="213"/>
      <c r="W4191" s="213"/>
      <c r="X4191" s="214"/>
      <c r="Y4191" s="214"/>
      <c r="Z4191" s="214"/>
      <c r="AA4191" s="217"/>
      <c r="AB4191" s="217"/>
      <c r="AC4191" s="217"/>
      <c r="AD4191" s="213"/>
    </row>
    <row r="4192" spans="20:30" x14ac:dyDescent="0.2">
      <c r="T4192" s="212"/>
      <c r="U4192" s="213"/>
      <c r="V4192" s="213"/>
      <c r="W4192" s="213"/>
      <c r="X4192" s="214"/>
      <c r="Y4192" s="214"/>
      <c r="Z4192" s="214"/>
      <c r="AA4192" s="217"/>
      <c r="AB4192" s="217"/>
      <c r="AC4192" s="217"/>
      <c r="AD4192" s="213"/>
    </row>
    <row r="4193" spans="20:30" x14ac:dyDescent="0.2">
      <c r="T4193" s="212"/>
      <c r="U4193" s="213"/>
      <c r="V4193" s="213"/>
      <c r="W4193" s="213"/>
      <c r="X4193" s="214"/>
      <c r="Y4193" s="214"/>
      <c r="Z4193" s="214"/>
      <c r="AA4193" s="217"/>
      <c r="AB4193" s="217"/>
      <c r="AC4193" s="217"/>
      <c r="AD4193" s="213"/>
    </row>
    <row r="4194" spans="20:30" x14ac:dyDescent="0.2">
      <c r="T4194" s="212"/>
      <c r="U4194" s="213"/>
      <c r="V4194" s="213"/>
      <c r="W4194" s="213"/>
      <c r="X4194" s="214"/>
      <c r="Y4194" s="214"/>
      <c r="Z4194" s="214"/>
      <c r="AA4194" s="217"/>
      <c r="AB4194" s="217"/>
      <c r="AC4194" s="217"/>
      <c r="AD4194" s="213"/>
    </row>
    <row r="4195" spans="20:30" x14ac:dyDescent="0.2">
      <c r="T4195" s="212"/>
      <c r="U4195" s="213"/>
      <c r="V4195" s="213"/>
      <c r="W4195" s="213"/>
      <c r="X4195" s="214"/>
      <c r="Y4195" s="214"/>
      <c r="Z4195" s="214"/>
      <c r="AA4195" s="217"/>
      <c r="AB4195" s="217"/>
      <c r="AC4195" s="217"/>
      <c r="AD4195" s="213"/>
    </row>
    <row r="4196" spans="20:30" x14ac:dyDescent="0.2">
      <c r="T4196" s="212"/>
      <c r="U4196" s="213"/>
      <c r="V4196" s="213"/>
      <c r="W4196" s="213"/>
      <c r="X4196" s="214"/>
      <c r="Y4196" s="214"/>
      <c r="Z4196" s="214"/>
      <c r="AA4196" s="217"/>
      <c r="AB4196" s="217"/>
      <c r="AC4196" s="217"/>
      <c r="AD4196" s="213"/>
    </row>
    <row r="4197" spans="20:30" x14ac:dyDescent="0.2">
      <c r="T4197" s="212"/>
      <c r="U4197" s="213"/>
      <c r="V4197" s="213"/>
      <c r="W4197" s="213"/>
      <c r="X4197" s="214"/>
      <c r="Y4197" s="214"/>
      <c r="Z4197" s="214"/>
      <c r="AA4197" s="217"/>
      <c r="AB4197" s="217"/>
      <c r="AC4197" s="217"/>
      <c r="AD4197" s="213"/>
    </row>
    <row r="4198" spans="20:30" x14ac:dyDescent="0.2">
      <c r="T4198" s="212"/>
      <c r="U4198" s="213"/>
      <c r="V4198" s="213"/>
      <c r="W4198" s="213"/>
      <c r="X4198" s="214"/>
      <c r="Y4198" s="214"/>
      <c r="Z4198" s="214"/>
      <c r="AA4198" s="217"/>
      <c r="AB4198" s="217"/>
      <c r="AC4198" s="217"/>
      <c r="AD4198" s="213"/>
    </row>
    <row r="4199" spans="20:30" x14ac:dyDescent="0.2">
      <c r="T4199" s="212"/>
      <c r="U4199" s="213"/>
      <c r="V4199" s="213"/>
      <c r="W4199" s="213"/>
      <c r="X4199" s="214"/>
      <c r="Y4199" s="214"/>
      <c r="Z4199" s="214"/>
      <c r="AA4199" s="217"/>
      <c r="AB4199" s="217"/>
      <c r="AC4199" s="217"/>
      <c r="AD4199" s="213"/>
    </row>
    <row r="4200" spans="20:30" x14ac:dyDescent="0.2">
      <c r="T4200" s="212"/>
      <c r="U4200" s="213"/>
      <c r="V4200" s="213"/>
      <c r="W4200" s="213"/>
      <c r="X4200" s="214"/>
      <c r="Y4200" s="214"/>
      <c r="Z4200" s="214"/>
      <c r="AA4200" s="217"/>
      <c r="AB4200" s="217"/>
      <c r="AC4200" s="217"/>
      <c r="AD4200" s="213"/>
    </row>
    <row r="4201" spans="20:30" x14ac:dyDescent="0.2">
      <c r="T4201" s="212"/>
      <c r="U4201" s="213"/>
      <c r="V4201" s="213"/>
      <c r="W4201" s="213"/>
      <c r="X4201" s="214"/>
      <c r="Y4201" s="214"/>
      <c r="Z4201" s="214"/>
      <c r="AA4201" s="217"/>
      <c r="AB4201" s="217"/>
      <c r="AC4201" s="217"/>
      <c r="AD4201" s="213"/>
    </row>
    <row r="4202" spans="20:30" x14ac:dyDescent="0.2">
      <c r="T4202" s="212"/>
      <c r="U4202" s="213"/>
      <c r="V4202" s="213"/>
      <c r="W4202" s="213"/>
      <c r="X4202" s="214"/>
      <c r="Y4202" s="214"/>
      <c r="Z4202" s="214"/>
      <c r="AA4202" s="217"/>
      <c r="AB4202" s="217"/>
      <c r="AC4202" s="217"/>
      <c r="AD4202" s="213"/>
    </row>
    <row r="4203" spans="20:30" x14ac:dyDescent="0.2">
      <c r="T4203" s="212"/>
      <c r="U4203" s="213"/>
      <c r="V4203" s="213"/>
      <c r="W4203" s="213"/>
      <c r="X4203" s="214"/>
      <c r="Y4203" s="214"/>
      <c r="Z4203" s="214"/>
      <c r="AA4203" s="217"/>
      <c r="AB4203" s="217"/>
      <c r="AC4203" s="217"/>
      <c r="AD4203" s="213"/>
    </row>
    <row r="4204" spans="20:30" x14ac:dyDescent="0.2">
      <c r="T4204" s="212"/>
      <c r="U4204" s="213"/>
      <c r="V4204" s="213"/>
      <c r="W4204" s="213"/>
      <c r="X4204" s="214"/>
      <c r="Y4204" s="214"/>
      <c r="Z4204" s="214"/>
      <c r="AA4204" s="217"/>
      <c r="AB4204" s="217"/>
      <c r="AC4204" s="217"/>
      <c r="AD4204" s="213"/>
    </row>
    <row r="4205" spans="20:30" x14ac:dyDescent="0.2">
      <c r="T4205" s="212"/>
      <c r="U4205" s="213"/>
      <c r="V4205" s="213"/>
      <c r="W4205" s="213"/>
      <c r="X4205" s="214"/>
      <c r="Y4205" s="214"/>
      <c r="Z4205" s="214"/>
      <c r="AA4205" s="217"/>
      <c r="AB4205" s="217"/>
      <c r="AC4205" s="217"/>
      <c r="AD4205" s="213"/>
    </row>
    <row r="4206" spans="20:30" x14ac:dyDescent="0.2">
      <c r="T4206" s="212"/>
      <c r="U4206" s="213"/>
      <c r="V4206" s="213"/>
      <c r="W4206" s="213"/>
      <c r="X4206" s="214"/>
      <c r="Y4206" s="214"/>
      <c r="Z4206" s="214"/>
      <c r="AA4206" s="217"/>
      <c r="AB4206" s="217"/>
      <c r="AC4206" s="217"/>
      <c r="AD4206" s="213"/>
    </row>
    <row r="4207" spans="20:30" x14ac:dyDescent="0.2">
      <c r="T4207" s="212"/>
      <c r="U4207" s="213"/>
      <c r="V4207" s="213"/>
      <c r="W4207" s="213"/>
      <c r="X4207" s="214"/>
      <c r="Y4207" s="214"/>
      <c r="Z4207" s="214"/>
      <c r="AA4207" s="217"/>
      <c r="AB4207" s="217"/>
      <c r="AC4207" s="217"/>
      <c r="AD4207" s="213"/>
    </row>
    <row r="4208" spans="20:30" x14ac:dyDescent="0.2">
      <c r="T4208" s="212"/>
      <c r="U4208" s="213"/>
      <c r="V4208" s="213"/>
      <c r="W4208" s="213"/>
      <c r="X4208" s="214"/>
      <c r="Y4208" s="214"/>
      <c r="Z4208" s="214"/>
      <c r="AA4208" s="217"/>
      <c r="AB4208" s="217"/>
      <c r="AC4208" s="217"/>
      <c r="AD4208" s="213"/>
    </row>
    <row r="4209" spans="20:30" x14ac:dyDescent="0.2">
      <c r="T4209" s="212"/>
      <c r="U4209" s="213"/>
      <c r="V4209" s="213"/>
      <c r="W4209" s="213"/>
      <c r="X4209" s="214"/>
      <c r="Y4209" s="214"/>
      <c r="Z4209" s="214"/>
      <c r="AA4209" s="217"/>
      <c r="AB4209" s="217"/>
      <c r="AC4209" s="217"/>
      <c r="AD4209" s="213"/>
    </row>
    <row r="4210" spans="20:30" x14ac:dyDescent="0.2">
      <c r="T4210" s="212"/>
      <c r="U4210" s="213"/>
      <c r="V4210" s="213"/>
      <c r="W4210" s="213"/>
      <c r="X4210" s="214"/>
      <c r="Y4210" s="214"/>
      <c r="Z4210" s="214"/>
      <c r="AA4210" s="217"/>
      <c r="AB4210" s="217"/>
      <c r="AC4210" s="217"/>
      <c r="AD4210" s="213"/>
    </row>
    <row r="4211" spans="20:30" x14ac:dyDescent="0.2">
      <c r="T4211" s="212"/>
      <c r="U4211" s="213"/>
      <c r="V4211" s="213"/>
      <c r="W4211" s="213"/>
      <c r="X4211" s="214"/>
      <c r="Y4211" s="214"/>
      <c r="Z4211" s="214"/>
      <c r="AA4211" s="217"/>
      <c r="AB4211" s="217"/>
      <c r="AC4211" s="217"/>
      <c r="AD4211" s="213"/>
    </row>
    <row r="4212" spans="20:30" x14ac:dyDescent="0.2">
      <c r="T4212" s="212"/>
      <c r="U4212" s="213"/>
      <c r="V4212" s="213"/>
      <c r="W4212" s="213"/>
      <c r="X4212" s="214"/>
      <c r="Y4212" s="214"/>
      <c r="Z4212" s="214"/>
      <c r="AA4212" s="217"/>
      <c r="AB4212" s="217"/>
      <c r="AC4212" s="217"/>
      <c r="AD4212" s="213"/>
    </row>
    <row r="4213" spans="20:30" x14ac:dyDescent="0.2">
      <c r="T4213" s="212"/>
      <c r="U4213" s="213"/>
      <c r="V4213" s="213"/>
      <c r="W4213" s="213"/>
      <c r="X4213" s="214"/>
      <c r="Y4213" s="214"/>
      <c r="Z4213" s="214"/>
      <c r="AA4213" s="217"/>
      <c r="AB4213" s="217"/>
      <c r="AC4213" s="217"/>
      <c r="AD4213" s="213"/>
    </row>
    <row r="4214" spans="20:30" x14ac:dyDescent="0.2">
      <c r="T4214" s="212"/>
      <c r="U4214" s="213"/>
      <c r="V4214" s="213"/>
      <c r="W4214" s="213"/>
      <c r="X4214" s="214"/>
      <c r="Y4214" s="214"/>
      <c r="Z4214" s="214"/>
      <c r="AA4214" s="217"/>
      <c r="AB4214" s="217"/>
      <c r="AC4214" s="217"/>
      <c r="AD4214" s="213"/>
    </row>
    <row r="4215" spans="20:30" x14ac:dyDescent="0.2">
      <c r="T4215" s="212"/>
      <c r="U4215" s="213"/>
      <c r="V4215" s="213"/>
      <c r="W4215" s="213"/>
      <c r="X4215" s="214"/>
      <c r="Y4215" s="214"/>
      <c r="Z4215" s="214"/>
      <c r="AA4215" s="217"/>
      <c r="AB4215" s="217"/>
      <c r="AC4215" s="217"/>
      <c r="AD4215" s="213"/>
    </row>
    <row r="4216" spans="20:30" x14ac:dyDescent="0.2">
      <c r="T4216" s="212"/>
      <c r="U4216" s="213"/>
      <c r="V4216" s="213"/>
      <c r="W4216" s="213"/>
      <c r="X4216" s="214"/>
      <c r="Y4216" s="214"/>
      <c r="Z4216" s="214"/>
      <c r="AA4216" s="217"/>
      <c r="AB4216" s="217"/>
      <c r="AC4216" s="217"/>
      <c r="AD4216" s="213"/>
    </row>
    <row r="4217" spans="20:30" x14ac:dyDescent="0.2">
      <c r="T4217" s="212"/>
      <c r="U4217" s="213"/>
      <c r="V4217" s="213"/>
      <c r="W4217" s="213"/>
      <c r="X4217" s="214"/>
      <c r="Y4217" s="214"/>
      <c r="Z4217" s="214"/>
      <c r="AA4217" s="217"/>
      <c r="AB4217" s="217"/>
      <c r="AC4217" s="217"/>
      <c r="AD4217" s="213"/>
    </row>
    <row r="4218" spans="20:30" x14ac:dyDescent="0.2">
      <c r="T4218" s="212"/>
      <c r="U4218" s="213"/>
      <c r="V4218" s="213"/>
      <c r="W4218" s="213"/>
      <c r="X4218" s="214"/>
      <c r="Y4218" s="214"/>
      <c r="Z4218" s="214"/>
      <c r="AA4218" s="217"/>
      <c r="AB4218" s="217"/>
      <c r="AC4218" s="217"/>
      <c r="AD4218" s="213"/>
    </row>
    <row r="4219" spans="20:30" x14ac:dyDescent="0.2">
      <c r="T4219" s="212"/>
      <c r="U4219" s="213"/>
      <c r="V4219" s="213"/>
      <c r="W4219" s="213"/>
      <c r="X4219" s="214"/>
      <c r="Y4219" s="214"/>
      <c r="Z4219" s="214"/>
      <c r="AA4219" s="217"/>
      <c r="AB4219" s="217"/>
      <c r="AC4219" s="217"/>
      <c r="AD4219" s="213"/>
    </row>
    <row r="4220" spans="20:30" x14ac:dyDescent="0.2">
      <c r="T4220" s="212"/>
      <c r="U4220" s="213"/>
      <c r="V4220" s="213"/>
      <c r="W4220" s="213"/>
      <c r="X4220" s="214"/>
      <c r="Y4220" s="214"/>
      <c r="Z4220" s="214"/>
      <c r="AA4220" s="217"/>
      <c r="AB4220" s="217"/>
      <c r="AC4220" s="217"/>
      <c r="AD4220" s="213"/>
    </row>
    <row r="4221" spans="20:30" x14ac:dyDescent="0.2">
      <c r="T4221" s="212"/>
      <c r="U4221" s="213"/>
      <c r="V4221" s="213"/>
      <c r="W4221" s="213"/>
      <c r="X4221" s="214"/>
      <c r="Y4221" s="214"/>
      <c r="Z4221" s="214"/>
      <c r="AA4221" s="217"/>
      <c r="AB4221" s="217"/>
      <c r="AC4221" s="217"/>
      <c r="AD4221" s="213"/>
    </row>
    <row r="4222" spans="20:30" x14ac:dyDescent="0.2">
      <c r="T4222" s="212"/>
      <c r="U4222" s="213"/>
      <c r="V4222" s="213"/>
      <c r="W4222" s="213"/>
      <c r="X4222" s="214"/>
      <c r="Y4222" s="214"/>
      <c r="Z4222" s="214"/>
      <c r="AA4222" s="217"/>
      <c r="AB4222" s="217"/>
      <c r="AC4222" s="217"/>
      <c r="AD4222" s="213"/>
    </row>
    <row r="4223" spans="20:30" x14ac:dyDescent="0.2">
      <c r="T4223" s="212"/>
      <c r="U4223" s="213"/>
      <c r="V4223" s="213"/>
      <c r="W4223" s="213"/>
      <c r="X4223" s="214"/>
      <c r="Y4223" s="214"/>
      <c r="Z4223" s="214"/>
      <c r="AA4223" s="217"/>
      <c r="AB4223" s="217"/>
      <c r="AC4223" s="217"/>
      <c r="AD4223" s="213"/>
    </row>
    <row r="4224" spans="20:30" x14ac:dyDescent="0.2">
      <c r="T4224" s="212"/>
      <c r="U4224" s="213"/>
      <c r="V4224" s="213"/>
      <c r="W4224" s="213"/>
      <c r="X4224" s="214"/>
      <c r="Y4224" s="214"/>
      <c r="Z4224" s="214"/>
      <c r="AA4224" s="217"/>
      <c r="AB4224" s="217"/>
      <c r="AC4224" s="217"/>
      <c r="AD4224" s="213"/>
    </row>
    <row r="4225" spans="20:30" x14ac:dyDescent="0.2">
      <c r="T4225" s="212"/>
      <c r="U4225" s="213"/>
      <c r="V4225" s="213"/>
      <c r="W4225" s="213"/>
      <c r="X4225" s="214"/>
      <c r="Y4225" s="214"/>
      <c r="Z4225" s="214"/>
      <c r="AA4225" s="217"/>
      <c r="AB4225" s="217"/>
      <c r="AC4225" s="217"/>
      <c r="AD4225" s="213"/>
    </row>
    <row r="4226" spans="20:30" x14ac:dyDescent="0.2">
      <c r="T4226" s="212"/>
      <c r="U4226" s="213"/>
      <c r="V4226" s="213"/>
      <c r="W4226" s="213"/>
      <c r="X4226" s="214"/>
      <c r="Y4226" s="214"/>
      <c r="Z4226" s="214"/>
      <c r="AA4226" s="217"/>
      <c r="AB4226" s="217"/>
      <c r="AC4226" s="217"/>
      <c r="AD4226" s="213"/>
    </row>
    <row r="4227" spans="20:30" x14ac:dyDescent="0.2">
      <c r="T4227" s="212"/>
      <c r="U4227" s="213"/>
      <c r="V4227" s="213"/>
      <c r="W4227" s="213"/>
      <c r="X4227" s="214"/>
      <c r="Y4227" s="214"/>
      <c r="Z4227" s="214"/>
      <c r="AA4227" s="217"/>
      <c r="AB4227" s="217"/>
      <c r="AC4227" s="217"/>
      <c r="AD4227" s="213"/>
    </row>
    <row r="4228" spans="20:30" x14ac:dyDescent="0.2">
      <c r="T4228" s="212"/>
      <c r="U4228" s="213"/>
      <c r="V4228" s="213"/>
      <c r="W4228" s="213"/>
      <c r="X4228" s="214"/>
      <c r="Y4228" s="214"/>
      <c r="Z4228" s="214"/>
      <c r="AA4228" s="217"/>
      <c r="AB4228" s="217"/>
      <c r="AC4228" s="217"/>
      <c r="AD4228" s="213"/>
    </row>
    <row r="4229" spans="20:30" x14ac:dyDescent="0.2">
      <c r="T4229" s="212"/>
      <c r="U4229" s="213"/>
      <c r="V4229" s="213"/>
      <c r="W4229" s="213"/>
      <c r="X4229" s="214"/>
      <c r="Y4229" s="214"/>
      <c r="Z4229" s="214"/>
      <c r="AA4229" s="217"/>
      <c r="AB4229" s="217"/>
      <c r="AC4229" s="217"/>
      <c r="AD4229" s="213"/>
    </row>
    <row r="4230" spans="20:30" x14ac:dyDescent="0.2">
      <c r="T4230" s="212"/>
      <c r="U4230" s="213"/>
      <c r="V4230" s="213"/>
      <c r="W4230" s="213"/>
      <c r="X4230" s="214"/>
      <c r="Y4230" s="214"/>
      <c r="Z4230" s="214"/>
      <c r="AA4230" s="217"/>
      <c r="AB4230" s="217"/>
      <c r="AC4230" s="217"/>
      <c r="AD4230" s="213"/>
    </row>
    <row r="4231" spans="20:30" x14ac:dyDescent="0.2">
      <c r="T4231" s="212"/>
      <c r="U4231" s="213"/>
      <c r="V4231" s="213"/>
      <c r="W4231" s="213"/>
      <c r="X4231" s="214"/>
      <c r="Y4231" s="214"/>
      <c r="Z4231" s="214"/>
      <c r="AA4231" s="217"/>
      <c r="AB4231" s="217"/>
      <c r="AC4231" s="217"/>
      <c r="AD4231" s="213"/>
    </row>
    <row r="4232" spans="20:30" x14ac:dyDescent="0.2">
      <c r="T4232" s="212"/>
      <c r="U4232" s="213"/>
      <c r="V4232" s="213"/>
      <c r="W4232" s="213"/>
      <c r="X4232" s="214"/>
      <c r="Y4232" s="214"/>
      <c r="Z4232" s="214"/>
      <c r="AA4232" s="217"/>
      <c r="AB4232" s="217"/>
      <c r="AC4232" s="217"/>
      <c r="AD4232" s="213"/>
    </row>
    <row r="4233" spans="20:30" x14ac:dyDescent="0.2">
      <c r="T4233" s="212"/>
      <c r="U4233" s="213"/>
      <c r="V4233" s="213"/>
      <c r="W4233" s="213"/>
      <c r="X4233" s="214"/>
      <c r="Y4233" s="214"/>
      <c r="Z4233" s="214"/>
      <c r="AA4233" s="217"/>
      <c r="AB4233" s="217"/>
      <c r="AC4233" s="217"/>
      <c r="AD4233" s="213"/>
    </row>
    <row r="4234" spans="20:30" x14ac:dyDescent="0.2">
      <c r="T4234" s="212"/>
      <c r="U4234" s="213"/>
      <c r="V4234" s="213"/>
      <c r="W4234" s="213"/>
      <c r="X4234" s="214"/>
      <c r="Y4234" s="214"/>
      <c r="Z4234" s="214"/>
      <c r="AA4234" s="217"/>
      <c r="AB4234" s="217"/>
      <c r="AC4234" s="217"/>
      <c r="AD4234" s="213"/>
    </row>
    <row r="4235" spans="20:30" x14ac:dyDescent="0.2">
      <c r="T4235" s="212"/>
      <c r="U4235" s="213"/>
      <c r="V4235" s="213"/>
      <c r="W4235" s="213"/>
      <c r="X4235" s="214"/>
      <c r="Y4235" s="214"/>
      <c r="Z4235" s="214"/>
      <c r="AA4235" s="217"/>
      <c r="AB4235" s="217"/>
      <c r="AC4235" s="217"/>
      <c r="AD4235" s="213"/>
    </row>
    <row r="4236" spans="20:30" x14ac:dyDescent="0.2">
      <c r="T4236" s="212"/>
      <c r="U4236" s="213"/>
      <c r="V4236" s="213"/>
      <c r="W4236" s="213"/>
      <c r="X4236" s="214"/>
      <c r="Y4236" s="214"/>
      <c r="Z4236" s="214"/>
      <c r="AA4236" s="217"/>
      <c r="AB4236" s="217"/>
      <c r="AC4236" s="217"/>
      <c r="AD4236" s="213"/>
    </row>
    <row r="4237" spans="20:30" x14ac:dyDescent="0.2">
      <c r="T4237" s="212"/>
      <c r="U4237" s="213"/>
      <c r="V4237" s="213"/>
      <c r="W4237" s="213"/>
      <c r="X4237" s="214"/>
      <c r="Y4237" s="214"/>
      <c r="Z4237" s="214"/>
      <c r="AA4237" s="217"/>
      <c r="AB4237" s="217"/>
      <c r="AC4237" s="217"/>
      <c r="AD4237" s="213"/>
    </row>
    <row r="4238" spans="20:30" x14ac:dyDescent="0.2">
      <c r="T4238" s="212"/>
      <c r="U4238" s="213"/>
      <c r="V4238" s="213"/>
      <c r="W4238" s="213"/>
      <c r="X4238" s="214"/>
      <c r="Y4238" s="214"/>
      <c r="Z4238" s="214"/>
      <c r="AA4238" s="217"/>
      <c r="AB4238" s="217"/>
      <c r="AC4238" s="217"/>
      <c r="AD4238" s="213"/>
    </row>
    <row r="4239" spans="20:30" x14ac:dyDescent="0.2">
      <c r="T4239" s="212"/>
      <c r="U4239" s="213"/>
      <c r="V4239" s="213"/>
      <c r="W4239" s="213"/>
      <c r="X4239" s="214"/>
      <c r="Y4239" s="214"/>
      <c r="Z4239" s="214"/>
      <c r="AA4239" s="217"/>
      <c r="AB4239" s="217"/>
      <c r="AC4239" s="217"/>
      <c r="AD4239" s="213"/>
    </row>
    <row r="4240" spans="20:30" x14ac:dyDescent="0.2">
      <c r="T4240" s="212"/>
      <c r="U4240" s="213"/>
      <c r="V4240" s="213"/>
      <c r="W4240" s="213"/>
      <c r="X4240" s="214"/>
      <c r="Y4240" s="214"/>
      <c r="Z4240" s="214"/>
      <c r="AA4240" s="217"/>
      <c r="AB4240" s="217"/>
      <c r="AC4240" s="217"/>
      <c r="AD4240" s="213"/>
    </row>
    <row r="4241" spans="20:30" x14ac:dyDescent="0.2">
      <c r="T4241" s="212"/>
      <c r="U4241" s="213"/>
      <c r="V4241" s="213"/>
      <c r="W4241" s="213"/>
      <c r="X4241" s="214"/>
      <c r="Y4241" s="214"/>
      <c r="Z4241" s="214"/>
      <c r="AA4241" s="217"/>
      <c r="AB4241" s="217"/>
      <c r="AC4241" s="217"/>
      <c r="AD4241" s="213"/>
    </row>
    <row r="4242" spans="20:30" x14ac:dyDescent="0.2">
      <c r="T4242" s="212"/>
      <c r="U4242" s="213"/>
      <c r="V4242" s="213"/>
      <c r="W4242" s="213"/>
      <c r="X4242" s="214"/>
      <c r="Y4242" s="214"/>
      <c r="Z4242" s="214"/>
      <c r="AA4242" s="217"/>
      <c r="AB4242" s="217"/>
      <c r="AC4242" s="217"/>
      <c r="AD4242" s="213"/>
    </row>
    <row r="4243" spans="20:30" x14ac:dyDescent="0.2">
      <c r="T4243" s="212"/>
      <c r="U4243" s="213"/>
      <c r="V4243" s="213"/>
      <c r="W4243" s="213"/>
      <c r="X4243" s="214"/>
      <c r="Y4243" s="214"/>
      <c r="Z4243" s="214"/>
      <c r="AA4243" s="217"/>
      <c r="AB4243" s="217"/>
      <c r="AC4243" s="217"/>
      <c r="AD4243" s="213"/>
    </row>
    <row r="4244" spans="20:30" x14ac:dyDescent="0.2">
      <c r="T4244" s="212"/>
      <c r="U4244" s="213"/>
      <c r="V4244" s="213"/>
      <c r="W4244" s="213"/>
      <c r="X4244" s="214"/>
      <c r="Y4244" s="214"/>
      <c r="Z4244" s="214"/>
      <c r="AA4244" s="217"/>
      <c r="AB4244" s="217"/>
      <c r="AC4244" s="217"/>
      <c r="AD4244" s="213"/>
    </row>
    <row r="4245" spans="20:30" x14ac:dyDescent="0.2">
      <c r="T4245" s="212"/>
      <c r="U4245" s="213"/>
      <c r="V4245" s="213"/>
      <c r="W4245" s="213"/>
      <c r="X4245" s="214"/>
      <c r="Y4245" s="214"/>
      <c r="Z4245" s="214"/>
      <c r="AA4245" s="217"/>
      <c r="AB4245" s="217"/>
      <c r="AC4245" s="217"/>
      <c r="AD4245" s="213"/>
    </row>
    <row r="4246" spans="20:30" x14ac:dyDescent="0.2">
      <c r="T4246" s="212"/>
      <c r="U4246" s="213"/>
      <c r="V4246" s="213"/>
      <c r="W4246" s="213"/>
      <c r="X4246" s="214"/>
      <c r="Y4246" s="214"/>
      <c r="Z4246" s="214"/>
      <c r="AA4246" s="217"/>
      <c r="AB4246" s="217"/>
      <c r="AC4246" s="217"/>
      <c r="AD4246" s="213"/>
    </row>
    <row r="4247" spans="20:30" x14ac:dyDescent="0.2">
      <c r="T4247" s="212"/>
      <c r="U4247" s="213"/>
      <c r="V4247" s="213"/>
      <c r="W4247" s="213"/>
      <c r="X4247" s="214"/>
      <c r="Y4247" s="214"/>
      <c r="Z4247" s="214"/>
      <c r="AA4247" s="217"/>
      <c r="AB4247" s="217"/>
      <c r="AC4247" s="217"/>
      <c r="AD4247" s="213"/>
    </row>
    <row r="4248" spans="20:30" x14ac:dyDescent="0.2">
      <c r="T4248" s="212"/>
      <c r="U4248" s="213"/>
      <c r="V4248" s="213"/>
      <c r="W4248" s="213"/>
      <c r="X4248" s="214"/>
      <c r="Y4248" s="214"/>
      <c r="Z4248" s="214"/>
      <c r="AA4248" s="217"/>
      <c r="AB4248" s="217"/>
      <c r="AC4248" s="217"/>
      <c r="AD4248" s="213"/>
    </row>
    <row r="4249" spans="20:30" x14ac:dyDescent="0.2">
      <c r="T4249" s="212"/>
      <c r="U4249" s="213"/>
      <c r="V4249" s="213"/>
      <c r="W4249" s="213"/>
      <c r="X4249" s="214"/>
      <c r="Y4249" s="214"/>
      <c r="Z4249" s="214"/>
      <c r="AA4249" s="217"/>
      <c r="AB4249" s="217"/>
      <c r="AC4249" s="217"/>
      <c r="AD4249" s="213"/>
    </row>
    <row r="4250" spans="20:30" x14ac:dyDescent="0.2">
      <c r="T4250" s="212"/>
      <c r="U4250" s="213"/>
      <c r="V4250" s="213"/>
      <c r="W4250" s="213"/>
      <c r="X4250" s="214"/>
      <c r="Y4250" s="214"/>
      <c r="Z4250" s="214"/>
      <c r="AA4250" s="217"/>
      <c r="AB4250" s="217"/>
      <c r="AC4250" s="217"/>
      <c r="AD4250" s="213"/>
    </row>
    <row r="4251" spans="20:30" x14ac:dyDescent="0.2">
      <c r="T4251" s="212"/>
      <c r="U4251" s="213"/>
      <c r="V4251" s="213"/>
      <c r="W4251" s="213"/>
      <c r="X4251" s="214"/>
      <c r="Y4251" s="214"/>
      <c r="Z4251" s="214"/>
      <c r="AA4251" s="217"/>
      <c r="AB4251" s="217"/>
      <c r="AC4251" s="217"/>
      <c r="AD4251" s="213"/>
    </row>
    <row r="4252" spans="20:30" x14ac:dyDescent="0.2">
      <c r="T4252" s="212"/>
      <c r="U4252" s="213"/>
      <c r="V4252" s="213"/>
      <c r="W4252" s="213"/>
      <c r="X4252" s="214"/>
      <c r="Y4252" s="214"/>
      <c r="Z4252" s="214"/>
      <c r="AA4252" s="217"/>
      <c r="AB4252" s="217"/>
      <c r="AC4252" s="217"/>
      <c r="AD4252" s="213"/>
    </row>
    <row r="4253" spans="20:30" x14ac:dyDescent="0.2">
      <c r="T4253" s="212"/>
      <c r="U4253" s="213"/>
      <c r="V4253" s="213"/>
      <c r="W4253" s="213"/>
      <c r="X4253" s="214"/>
      <c r="Y4253" s="214"/>
      <c r="Z4253" s="214"/>
      <c r="AA4253" s="217"/>
      <c r="AB4253" s="217"/>
      <c r="AC4253" s="217"/>
      <c r="AD4253" s="213"/>
    </row>
    <row r="4254" spans="20:30" x14ac:dyDescent="0.2">
      <c r="T4254" s="212"/>
      <c r="U4254" s="213"/>
      <c r="V4254" s="213"/>
      <c r="W4254" s="213"/>
      <c r="X4254" s="214"/>
      <c r="Y4254" s="214"/>
      <c r="Z4254" s="214"/>
      <c r="AA4254" s="217"/>
      <c r="AB4254" s="217"/>
      <c r="AC4254" s="217"/>
      <c r="AD4254" s="213"/>
    </row>
    <row r="4255" spans="20:30" x14ac:dyDescent="0.2">
      <c r="T4255" s="212"/>
      <c r="U4255" s="213"/>
      <c r="V4255" s="213"/>
      <c r="W4255" s="213"/>
      <c r="X4255" s="214"/>
      <c r="Y4255" s="214"/>
      <c r="Z4255" s="214"/>
      <c r="AA4255" s="217"/>
      <c r="AB4255" s="217"/>
      <c r="AC4255" s="217"/>
      <c r="AD4255" s="213"/>
    </row>
    <row r="4256" spans="20:30" x14ac:dyDescent="0.2">
      <c r="T4256" s="212"/>
      <c r="U4256" s="213"/>
      <c r="V4256" s="213"/>
      <c r="W4256" s="213"/>
      <c r="X4256" s="214"/>
      <c r="Y4256" s="214"/>
      <c r="Z4256" s="214"/>
      <c r="AA4256" s="217"/>
      <c r="AB4256" s="217"/>
      <c r="AC4256" s="217"/>
      <c r="AD4256" s="213"/>
    </row>
    <row r="4257" spans="20:30" x14ac:dyDescent="0.2">
      <c r="T4257" s="212"/>
      <c r="U4257" s="213"/>
      <c r="V4257" s="213"/>
      <c r="W4257" s="213"/>
      <c r="X4257" s="214"/>
      <c r="Y4257" s="214"/>
      <c r="Z4257" s="214"/>
      <c r="AA4257" s="217"/>
      <c r="AB4257" s="217"/>
      <c r="AC4257" s="217"/>
      <c r="AD4257" s="213"/>
    </row>
    <row r="4258" spans="20:30" x14ac:dyDescent="0.2">
      <c r="T4258" s="212"/>
      <c r="U4258" s="213"/>
      <c r="V4258" s="213"/>
      <c r="W4258" s="213"/>
      <c r="X4258" s="214"/>
      <c r="Y4258" s="214"/>
      <c r="Z4258" s="214"/>
      <c r="AA4258" s="217"/>
      <c r="AB4258" s="217"/>
      <c r="AC4258" s="217"/>
      <c r="AD4258" s="213"/>
    </row>
    <row r="4259" spans="20:30" x14ac:dyDescent="0.2">
      <c r="T4259" s="212"/>
      <c r="U4259" s="213"/>
      <c r="V4259" s="213"/>
      <c r="W4259" s="213"/>
      <c r="X4259" s="214"/>
      <c r="Y4259" s="214"/>
      <c r="Z4259" s="214"/>
      <c r="AA4259" s="217"/>
      <c r="AB4259" s="217"/>
      <c r="AC4259" s="217"/>
      <c r="AD4259" s="213"/>
    </row>
    <row r="4260" spans="20:30" x14ac:dyDescent="0.2">
      <c r="T4260" s="212"/>
      <c r="U4260" s="213"/>
      <c r="V4260" s="213"/>
      <c r="W4260" s="213"/>
      <c r="X4260" s="214"/>
      <c r="Y4260" s="214"/>
      <c r="Z4260" s="214"/>
      <c r="AA4260" s="217"/>
      <c r="AB4260" s="217"/>
      <c r="AC4260" s="217"/>
      <c r="AD4260" s="213"/>
    </row>
    <row r="4261" spans="20:30" x14ac:dyDescent="0.2">
      <c r="T4261" s="212"/>
      <c r="U4261" s="213"/>
      <c r="V4261" s="213"/>
      <c r="W4261" s="213"/>
      <c r="X4261" s="214"/>
      <c r="Y4261" s="214"/>
      <c r="Z4261" s="214"/>
      <c r="AA4261" s="217"/>
      <c r="AB4261" s="217"/>
      <c r="AC4261" s="217"/>
      <c r="AD4261" s="213"/>
    </row>
    <row r="4262" spans="20:30" x14ac:dyDescent="0.2">
      <c r="T4262" s="212"/>
      <c r="U4262" s="213"/>
      <c r="V4262" s="213"/>
      <c r="W4262" s="213"/>
      <c r="X4262" s="214"/>
      <c r="Y4262" s="214"/>
      <c r="Z4262" s="214"/>
      <c r="AA4262" s="217"/>
      <c r="AB4262" s="217"/>
      <c r="AC4262" s="217"/>
      <c r="AD4262" s="213"/>
    </row>
    <row r="4263" spans="20:30" x14ac:dyDescent="0.2">
      <c r="T4263" s="212"/>
      <c r="U4263" s="213"/>
      <c r="V4263" s="213"/>
      <c r="W4263" s="213"/>
      <c r="X4263" s="214"/>
      <c r="Y4263" s="214"/>
      <c r="Z4263" s="214"/>
      <c r="AA4263" s="217"/>
      <c r="AB4263" s="217"/>
      <c r="AC4263" s="217"/>
      <c r="AD4263" s="213"/>
    </row>
    <row r="4264" spans="20:30" x14ac:dyDescent="0.2">
      <c r="T4264" s="212"/>
      <c r="U4264" s="213"/>
      <c r="V4264" s="213"/>
      <c r="W4264" s="213"/>
      <c r="X4264" s="214"/>
      <c r="Y4264" s="214"/>
      <c r="Z4264" s="214"/>
      <c r="AA4264" s="217"/>
      <c r="AB4264" s="217"/>
      <c r="AC4264" s="217"/>
      <c r="AD4264" s="213"/>
    </row>
    <row r="4265" spans="20:30" x14ac:dyDescent="0.2">
      <c r="T4265" s="212"/>
      <c r="U4265" s="213"/>
      <c r="V4265" s="213"/>
      <c r="W4265" s="213"/>
      <c r="X4265" s="214"/>
      <c r="Y4265" s="214"/>
      <c r="Z4265" s="214"/>
      <c r="AA4265" s="217"/>
      <c r="AB4265" s="217"/>
      <c r="AC4265" s="217"/>
      <c r="AD4265" s="213"/>
    </row>
    <row r="4266" spans="20:30" x14ac:dyDescent="0.2">
      <c r="T4266" s="212"/>
      <c r="U4266" s="213"/>
      <c r="V4266" s="213"/>
      <c r="W4266" s="213"/>
      <c r="X4266" s="214"/>
      <c r="Y4266" s="214"/>
      <c r="Z4266" s="214"/>
      <c r="AA4266" s="217"/>
      <c r="AB4266" s="217"/>
      <c r="AC4266" s="217"/>
      <c r="AD4266" s="213"/>
    </row>
    <row r="4267" spans="20:30" x14ac:dyDescent="0.2">
      <c r="T4267" s="212"/>
      <c r="U4267" s="213"/>
      <c r="V4267" s="213"/>
      <c r="W4267" s="213"/>
      <c r="X4267" s="214"/>
      <c r="Y4267" s="214"/>
      <c r="Z4267" s="214"/>
      <c r="AA4267" s="217"/>
      <c r="AB4267" s="217"/>
      <c r="AC4267" s="217"/>
      <c r="AD4267" s="213"/>
    </row>
    <row r="4268" spans="20:30" x14ac:dyDescent="0.2">
      <c r="T4268" s="212"/>
      <c r="U4268" s="213"/>
      <c r="V4268" s="213"/>
      <c r="W4268" s="213"/>
      <c r="X4268" s="214"/>
      <c r="Y4268" s="214"/>
      <c r="Z4268" s="214"/>
      <c r="AA4268" s="217"/>
      <c r="AB4268" s="217"/>
      <c r="AC4268" s="217"/>
      <c r="AD4268" s="213"/>
    </row>
    <row r="4269" spans="20:30" x14ac:dyDescent="0.2">
      <c r="T4269" s="212"/>
      <c r="U4269" s="213"/>
      <c r="V4269" s="213"/>
      <c r="W4269" s="213"/>
      <c r="X4269" s="214"/>
      <c r="Y4269" s="214"/>
      <c r="Z4269" s="214"/>
      <c r="AA4269" s="217"/>
      <c r="AB4269" s="217"/>
      <c r="AC4269" s="217"/>
      <c r="AD4269" s="213"/>
    </row>
    <row r="4270" spans="20:30" x14ac:dyDescent="0.2">
      <c r="T4270" s="212"/>
      <c r="U4270" s="213"/>
      <c r="V4270" s="213"/>
      <c r="W4270" s="213"/>
      <c r="X4270" s="214"/>
      <c r="Y4270" s="214"/>
      <c r="Z4270" s="214"/>
      <c r="AA4270" s="217"/>
      <c r="AB4270" s="217"/>
      <c r="AC4270" s="217"/>
      <c r="AD4270" s="213"/>
    </row>
    <row r="4271" spans="20:30" x14ac:dyDescent="0.2">
      <c r="T4271" s="212"/>
      <c r="U4271" s="213"/>
      <c r="V4271" s="213"/>
      <c r="W4271" s="213"/>
      <c r="X4271" s="214"/>
      <c r="Y4271" s="214"/>
      <c r="Z4271" s="214"/>
      <c r="AA4271" s="217"/>
      <c r="AB4271" s="217"/>
      <c r="AC4271" s="217"/>
      <c r="AD4271" s="213"/>
    </row>
    <row r="4272" spans="20:30" x14ac:dyDescent="0.2">
      <c r="T4272" s="212"/>
      <c r="U4272" s="213"/>
      <c r="V4272" s="213"/>
      <c r="W4272" s="213"/>
      <c r="X4272" s="214"/>
      <c r="Y4272" s="214"/>
      <c r="Z4272" s="214"/>
      <c r="AA4272" s="217"/>
      <c r="AB4272" s="217"/>
      <c r="AC4272" s="217"/>
      <c r="AD4272" s="213"/>
    </row>
    <row r="4273" spans="20:30" x14ac:dyDescent="0.2">
      <c r="T4273" s="212"/>
      <c r="U4273" s="213"/>
      <c r="V4273" s="213"/>
      <c r="W4273" s="213"/>
      <c r="X4273" s="214"/>
      <c r="Y4273" s="214"/>
      <c r="Z4273" s="214"/>
      <c r="AA4273" s="217"/>
      <c r="AB4273" s="217"/>
      <c r="AC4273" s="217"/>
      <c r="AD4273" s="213"/>
    </row>
    <row r="4274" spans="20:30" x14ac:dyDescent="0.2">
      <c r="T4274" s="212"/>
      <c r="U4274" s="213"/>
      <c r="V4274" s="213"/>
      <c r="W4274" s="213"/>
      <c r="X4274" s="214"/>
      <c r="Y4274" s="214"/>
      <c r="Z4274" s="214"/>
      <c r="AA4274" s="217"/>
      <c r="AB4274" s="217"/>
      <c r="AC4274" s="217"/>
      <c r="AD4274" s="213"/>
    </row>
    <row r="4275" spans="20:30" x14ac:dyDescent="0.2">
      <c r="T4275" s="212"/>
      <c r="U4275" s="213"/>
      <c r="V4275" s="213"/>
      <c r="W4275" s="213"/>
      <c r="X4275" s="214"/>
      <c r="Y4275" s="214"/>
      <c r="Z4275" s="214"/>
      <c r="AA4275" s="217"/>
      <c r="AB4275" s="217"/>
      <c r="AC4275" s="217"/>
      <c r="AD4275" s="213"/>
    </row>
    <row r="4276" spans="20:30" x14ac:dyDescent="0.2">
      <c r="T4276" s="212"/>
      <c r="U4276" s="213"/>
      <c r="V4276" s="213"/>
      <c r="W4276" s="213"/>
      <c r="X4276" s="214"/>
      <c r="Y4276" s="214"/>
      <c r="Z4276" s="214"/>
      <c r="AA4276" s="217"/>
      <c r="AB4276" s="217"/>
      <c r="AC4276" s="217"/>
      <c r="AD4276" s="213"/>
    </row>
    <row r="4277" spans="20:30" x14ac:dyDescent="0.2">
      <c r="T4277" s="212"/>
      <c r="U4277" s="213"/>
      <c r="V4277" s="213"/>
      <c r="W4277" s="213"/>
      <c r="X4277" s="214"/>
      <c r="Y4277" s="214"/>
      <c r="Z4277" s="214"/>
      <c r="AA4277" s="217"/>
      <c r="AB4277" s="217"/>
      <c r="AC4277" s="217"/>
      <c r="AD4277" s="213"/>
    </row>
    <row r="4278" spans="20:30" x14ac:dyDescent="0.2">
      <c r="T4278" s="212"/>
      <c r="U4278" s="213"/>
      <c r="V4278" s="213"/>
      <c r="W4278" s="213"/>
      <c r="X4278" s="214"/>
      <c r="Y4278" s="214"/>
      <c r="Z4278" s="214"/>
      <c r="AA4278" s="217"/>
      <c r="AB4278" s="217"/>
      <c r="AC4278" s="217"/>
      <c r="AD4278" s="213"/>
    </row>
    <row r="4279" spans="20:30" x14ac:dyDescent="0.2">
      <c r="T4279" s="212"/>
      <c r="U4279" s="213"/>
      <c r="V4279" s="213"/>
      <c r="W4279" s="213"/>
      <c r="X4279" s="214"/>
      <c r="Y4279" s="214"/>
      <c r="Z4279" s="214"/>
      <c r="AA4279" s="217"/>
      <c r="AB4279" s="217"/>
      <c r="AC4279" s="217"/>
      <c r="AD4279" s="213"/>
    </row>
    <row r="4280" spans="20:30" x14ac:dyDescent="0.2">
      <c r="T4280" s="212"/>
      <c r="U4280" s="213"/>
      <c r="V4280" s="213"/>
      <c r="W4280" s="213"/>
      <c r="X4280" s="214"/>
      <c r="Y4280" s="214"/>
      <c r="Z4280" s="214"/>
      <c r="AA4280" s="217"/>
      <c r="AB4280" s="217"/>
      <c r="AC4280" s="217"/>
      <c r="AD4280" s="213"/>
    </row>
    <row r="4281" spans="20:30" x14ac:dyDescent="0.2">
      <c r="T4281" s="212"/>
      <c r="U4281" s="213"/>
      <c r="V4281" s="213"/>
      <c r="W4281" s="213"/>
      <c r="X4281" s="214"/>
      <c r="Y4281" s="214"/>
      <c r="Z4281" s="214"/>
      <c r="AA4281" s="217"/>
      <c r="AB4281" s="217"/>
      <c r="AC4281" s="217"/>
      <c r="AD4281" s="213"/>
    </row>
    <row r="4282" spans="20:30" x14ac:dyDescent="0.2">
      <c r="T4282" s="212"/>
      <c r="U4282" s="213"/>
      <c r="V4282" s="213"/>
      <c r="W4282" s="213"/>
      <c r="X4282" s="214"/>
      <c r="Y4282" s="214"/>
      <c r="Z4282" s="214"/>
      <c r="AA4282" s="217"/>
      <c r="AB4282" s="217"/>
      <c r="AC4282" s="217"/>
      <c r="AD4282" s="213"/>
    </row>
    <row r="4283" spans="20:30" x14ac:dyDescent="0.2">
      <c r="T4283" s="212"/>
      <c r="U4283" s="213"/>
      <c r="V4283" s="213"/>
      <c r="W4283" s="213"/>
      <c r="X4283" s="214"/>
      <c r="Y4283" s="214"/>
      <c r="Z4283" s="214"/>
      <c r="AA4283" s="217"/>
      <c r="AB4283" s="217"/>
      <c r="AC4283" s="217"/>
      <c r="AD4283" s="213"/>
    </row>
    <row r="4284" spans="20:30" x14ac:dyDescent="0.2">
      <c r="T4284" s="212"/>
      <c r="U4284" s="213"/>
      <c r="V4284" s="213"/>
      <c r="W4284" s="213"/>
      <c r="X4284" s="214"/>
      <c r="Y4284" s="214"/>
      <c r="Z4284" s="214"/>
      <c r="AA4284" s="217"/>
      <c r="AB4284" s="217"/>
      <c r="AC4284" s="217"/>
      <c r="AD4284" s="213"/>
    </row>
    <row r="4285" spans="20:30" x14ac:dyDescent="0.2">
      <c r="T4285" s="212"/>
      <c r="U4285" s="213"/>
      <c r="V4285" s="213"/>
      <c r="W4285" s="213"/>
      <c r="X4285" s="214"/>
      <c r="Y4285" s="214"/>
      <c r="Z4285" s="214"/>
      <c r="AA4285" s="217"/>
      <c r="AB4285" s="217"/>
      <c r="AC4285" s="217"/>
      <c r="AD4285" s="213"/>
    </row>
    <row r="4286" spans="20:30" x14ac:dyDescent="0.2">
      <c r="T4286" s="212"/>
      <c r="U4286" s="213"/>
      <c r="V4286" s="213"/>
      <c r="W4286" s="213"/>
      <c r="X4286" s="214"/>
      <c r="Y4286" s="214"/>
      <c r="Z4286" s="214"/>
      <c r="AA4286" s="217"/>
      <c r="AB4286" s="217"/>
      <c r="AC4286" s="217"/>
      <c r="AD4286" s="213"/>
    </row>
    <row r="4287" spans="20:30" x14ac:dyDescent="0.2">
      <c r="T4287" s="212"/>
      <c r="U4287" s="213"/>
      <c r="V4287" s="213"/>
      <c r="W4287" s="213"/>
      <c r="X4287" s="214"/>
      <c r="Y4287" s="214"/>
      <c r="Z4287" s="214"/>
      <c r="AA4287" s="217"/>
      <c r="AB4287" s="217"/>
      <c r="AC4287" s="217"/>
      <c r="AD4287" s="213"/>
    </row>
    <row r="4288" spans="20:30" x14ac:dyDescent="0.2">
      <c r="T4288" s="212"/>
      <c r="U4288" s="213"/>
      <c r="V4288" s="213"/>
      <c r="W4288" s="213"/>
      <c r="X4288" s="214"/>
      <c r="Y4288" s="214"/>
      <c r="Z4288" s="214"/>
      <c r="AA4288" s="217"/>
      <c r="AB4288" s="217"/>
      <c r="AC4288" s="217"/>
      <c r="AD4288" s="213"/>
    </row>
    <row r="4289" spans="20:30" x14ac:dyDescent="0.2">
      <c r="T4289" s="212"/>
      <c r="U4289" s="213"/>
      <c r="V4289" s="213"/>
      <c r="W4289" s="213"/>
      <c r="X4289" s="214"/>
      <c r="Y4289" s="214"/>
      <c r="Z4289" s="214"/>
      <c r="AA4289" s="217"/>
      <c r="AB4289" s="217"/>
      <c r="AC4289" s="217"/>
      <c r="AD4289" s="213"/>
    </row>
    <row r="4290" spans="20:30" x14ac:dyDescent="0.2">
      <c r="T4290" s="212"/>
      <c r="U4290" s="213"/>
      <c r="V4290" s="213"/>
      <c r="W4290" s="213"/>
      <c r="X4290" s="214"/>
      <c r="Y4290" s="214"/>
      <c r="Z4290" s="214"/>
      <c r="AA4290" s="217"/>
      <c r="AB4290" s="217"/>
      <c r="AC4290" s="217"/>
      <c r="AD4290" s="213"/>
    </row>
    <row r="4291" spans="20:30" x14ac:dyDescent="0.2">
      <c r="T4291" s="212"/>
      <c r="U4291" s="213"/>
      <c r="V4291" s="213"/>
      <c r="W4291" s="213"/>
      <c r="X4291" s="214"/>
      <c r="Y4291" s="214"/>
      <c r="Z4291" s="214"/>
      <c r="AA4291" s="217"/>
      <c r="AB4291" s="217"/>
      <c r="AC4291" s="217"/>
      <c r="AD4291" s="213"/>
    </row>
    <row r="4292" spans="20:30" x14ac:dyDescent="0.2">
      <c r="T4292" s="212"/>
      <c r="U4292" s="213"/>
      <c r="V4292" s="213"/>
      <c r="W4292" s="213"/>
      <c r="X4292" s="214"/>
      <c r="Y4292" s="214"/>
      <c r="Z4292" s="214"/>
      <c r="AA4292" s="217"/>
      <c r="AB4292" s="217"/>
      <c r="AC4292" s="217"/>
      <c r="AD4292" s="213"/>
    </row>
    <row r="4293" spans="20:30" x14ac:dyDescent="0.2">
      <c r="T4293" s="212"/>
      <c r="U4293" s="213"/>
      <c r="V4293" s="213"/>
      <c r="W4293" s="213"/>
      <c r="X4293" s="214"/>
      <c r="Y4293" s="214"/>
      <c r="Z4293" s="214"/>
      <c r="AA4293" s="217"/>
      <c r="AB4293" s="217"/>
      <c r="AC4293" s="217"/>
      <c r="AD4293" s="213"/>
    </row>
    <row r="4294" spans="20:30" x14ac:dyDescent="0.2">
      <c r="T4294" s="212"/>
      <c r="U4294" s="213"/>
      <c r="V4294" s="213"/>
      <c r="W4294" s="213"/>
      <c r="X4294" s="214"/>
      <c r="Y4294" s="214"/>
      <c r="Z4294" s="214"/>
      <c r="AA4294" s="217"/>
      <c r="AB4294" s="217"/>
      <c r="AC4294" s="217"/>
      <c r="AD4294" s="213"/>
    </row>
    <row r="4295" spans="20:30" x14ac:dyDescent="0.2">
      <c r="T4295" s="212"/>
      <c r="U4295" s="213"/>
      <c r="V4295" s="213"/>
      <c r="W4295" s="213"/>
      <c r="X4295" s="214"/>
      <c r="Y4295" s="214"/>
      <c r="Z4295" s="214"/>
      <c r="AA4295" s="217"/>
      <c r="AB4295" s="217"/>
      <c r="AC4295" s="217"/>
      <c r="AD4295" s="213"/>
    </row>
    <row r="4296" spans="20:30" x14ac:dyDescent="0.2">
      <c r="T4296" s="212"/>
      <c r="U4296" s="213"/>
      <c r="V4296" s="213"/>
      <c r="W4296" s="213"/>
      <c r="X4296" s="214"/>
      <c r="Y4296" s="214"/>
      <c r="Z4296" s="214"/>
      <c r="AA4296" s="217"/>
      <c r="AB4296" s="217"/>
      <c r="AC4296" s="217"/>
      <c r="AD4296" s="213"/>
    </row>
    <row r="4297" spans="20:30" x14ac:dyDescent="0.2">
      <c r="T4297" s="212"/>
      <c r="U4297" s="213"/>
      <c r="V4297" s="213"/>
      <c r="W4297" s="213"/>
      <c r="X4297" s="214"/>
      <c r="Y4297" s="214"/>
      <c r="Z4297" s="214"/>
      <c r="AA4297" s="217"/>
      <c r="AB4297" s="217"/>
      <c r="AC4297" s="217"/>
      <c r="AD4297" s="213"/>
    </row>
    <row r="4298" spans="20:30" x14ac:dyDescent="0.2">
      <c r="T4298" s="212"/>
      <c r="U4298" s="213"/>
      <c r="V4298" s="213"/>
      <c r="W4298" s="213"/>
      <c r="X4298" s="214"/>
      <c r="Y4298" s="214"/>
      <c r="Z4298" s="214"/>
      <c r="AA4298" s="217"/>
      <c r="AB4298" s="217"/>
      <c r="AC4298" s="217"/>
      <c r="AD4298" s="213"/>
    </row>
    <row r="4299" spans="20:30" x14ac:dyDescent="0.2">
      <c r="T4299" s="212"/>
      <c r="U4299" s="213"/>
      <c r="V4299" s="213"/>
      <c r="W4299" s="213"/>
      <c r="X4299" s="214"/>
      <c r="Y4299" s="214"/>
      <c r="Z4299" s="214"/>
      <c r="AA4299" s="217"/>
      <c r="AB4299" s="217"/>
      <c r="AC4299" s="217"/>
      <c r="AD4299" s="213"/>
    </row>
    <row r="4300" spans="20:30" x14ac:dyDescent="0.2">
      <c r="T4300" s="212"/>
      <c r="U4300" s="213"/>
      <c r="V4300" s="213"/>
      <c r="W4300" s="213"/>
      <c r="X4300" s="214"/>
      <c r="Y4300" s="214"/>
      <c r="Z4300" s="214"/>
      <c r="AA4300" s="217"/>
      <c r="AB4300" s="217"/>
      <c r="AC4300" s="217"/>
      <c r="AD4300" s="213"/>
    </row>
    <row r="4301" spans="20:30" x14ac:dyDescent="0.2">
      <c r="T4301" s="212"/>
      <c r="U4301" s="213"/>
      <c r="V4301" s="213"/>
      <c r="W4301" s="213"/>
      <c r="X4301" s="214"/>
      <c r="Y4301" s="214"/>
      <c r="Z4301" s="214"/>
      <c r="AA4301" s="217"/>
      <c r="AB4301" s="217"/>
      <c r="AC4301" s="217"/>
      <c r="AD4301" s="213"/>
    </row>
    <row r="4302" spans="20:30" x14ac:dyDescent="0.2">
      <c r="T4302" s="212"/>
      <c r="U4302" s="213"/>
      <c r="V4302" s="213"/>
      <c r="W4302" s="213"/>
      <c r="X4302" s="214"/>
      <c r="Y4302" s="214"/>
      <c r="Z4302" s="214"/>
      <c r="AA4302" s="217"/>
      <c r="AB4302" s="217"/>
      <c r="AC4302" s="217"/>
      <c r="AD4302" s="213"/>
    </row>
    <row r="4303" spans="20:30" x14ac:dyDescent="0.2">
      <c r="T4303" s="212"/>
      <c r="U4303" s="213"/>
      <c r="V4303" s="213"/>
      <c r="W4303" s="213"/>
      <c r="X4303" s="214"/>
      <c r="Y4303" s="214"/>
      <c r="Z4303" s="214"/>
      <c r="AA4303" s="217"/>
      <c r="AB4303" s="217"/>
      <c r="AC4303" s="217"/>
      <c r="AD4303" s="213"/>
    </row>
    <row r="4304" spans="20:30" x14ac:dyDescent="0.2">
      <c r="T4304" s="212"/>
      <c r="U4304" s="213"/>
      <c r="V4304" s="213"/>
      <c r="W4304" s="213"/>
      <c r="X4304" s="214"/>
      <c r="Y4304" s="214"/>
      <c r="Z4304" s="214"/>
      <c r="AA4304" s="217"/>
      <c r="AB4304" s="217"/>
      <c r="AC4304" s="217"/>
      <c r="AD4304" s="213"/>
    </row>
    <row r="4305" spans="20:30" x14ac:dyDescent="0.2">
      <c r="T4305" s="212"/>
      <c r="U4305" s="213"/>
      <c r="V4305" s="213"/>
      <c r="W4305" s="213"/>
      <c r="X4305" s="214"/>
      <c r="Y4305" s="214"/>
      <c r="Z4305" s="214"/>
      <c r="AA4305" s="217"/>
      <c r="AB4305" s="217"/>
      <c r="AC4305" s="217"/>
      <c r="AD4305" s="213"/>
    </row>
    <row r="4306" spans="20:30" x14ac:dyDescent="0.2">
      <c r="T4306" s="212"/>
      <c r="U4306" s="213"/>
      <c r="V4306" s="213"/>
      <c r="W4306" s="213"/>
      <c r="X4306" s="214"/>
      <c r="Y4306" s="214"/>
      <c r="Z4306" s="214"/>
      <c r="AA4306" s="217"/>
      <c r="AB4306" s="217"/>
      <c r="AC4306" s="217"/>
      <c r="AD4306" s="213"/>
    </row>
    <row r="4307" spans="20:30" x14ac:dyDescent="0.2">
      <c r="T4307" s="212"/>
      <c r="U4307" s="213"/>
      <c r="V4307" s="213"/>
      <c r="W4307" s="213"/>
      <c r="X4307" s="214"/>
      <c r="Y4307" s="214"/>
      <c r="Z4307" s="214"/>
      <c r="AA4307" s="217"/>
      <c r="AB4307" s="217"/>
      <c r="AC4307" s="217"/>
      <c r="AD4307" s="213"/>
    </row>
    <row r="4308" spans="20:30" x14ac:dyDescent="0.2">
      <c r="T4308" s="212"/>
      <c r="U4308" s="213"/>
      <c r="V4308" s="213"/>
      <c r="W4308" s="213"/>
      <c r="X4308" s="214"/>
      <c r="Y4308" s="214"/>
      <c r="Z4308" s="214"/>
      <c r="AA4308" s="217"/>
      <c r="AB4308" s="217"/>
      <c r="AC4308" s="217"/>
      <c r="AD4308" s="213"/>
    </row>
    <row r="4309" spans="20:30" x14ac:dyDescent="0.2">
      <c r="T4309" s="212"/>
      <c r="U4309" s="213"/>
      <c r="V4309" s="213"/>
      <c r="W4309" s="213"/>
      <c r="X4309" s="214"/>
      <c r="Y4309" s="214"/>
      <c r="Z4309" s="214"/>
      <c r="AA4309" s="217"/>
      <c r="AB4309" s="217"/>
      <c r="AC4309" s="217"/>
      <c r="AD4309" s="213"/>
    </row>
    <row r="4310" spans="20:30" x14ac:dyDescent="0.2">
      <c r="T4310" s="212"/>
      <c r="U4310" s="213"/>
      <c r="V4310" s="213"/>
      <c r="W4310" s="213"/>
      <c r="X4310" s="214"/>
      <c r="Y4310" s="214"/>
      <c r="Z4310" s="214"/>
      <c r="AA4310" s="217"/>
      <c r="AB4310" s="217"/>
      <c r="AC4310" s="217"/>
      <c r="AD4310" s="213"/>
    </row>
    <row r="4311" spans="20:30" x14ac:dyDescent="0.2">
      <c r="T4311" s="212"/>
      <c r="U4311" s="213"/>
      <c r="V4311" s="213"/>
      <c r="W4311" s="213"/>
      <c r="X4311" s="214"/>
      <c r="Y4311" s="214"/>
      <c r="Z4311" s="214"/>
      <c r="AA4311" s="217"/>
      <c r="AB4311" s="217"/>
      <c r="AC4311" s="217"/>
      <c r="AD4311" s="213"/>
    </row>
    <row r="4312" spans="20:30" x14ac:dyDescent="0.2">
      <c r="T4312" s="212"/>
      <c r="U4312" s="213"/>
      <c r="V4312" s="213"/>
      <c r="W4312" s="213"/>
      <c r="X4312" s="214"/>
      <c r="Y4312" s="214"/>
      <c r="Z4312" s="214"/>
      <c r="AA4312" s="217"/>
      <c r="AB4312" s="217"/>
      <c r="AC4312" s="217"/>
      <c r="AD4312" s="213"/>
    </row>
    <row r="4313" spans="20:30" x14ac:dyDescent="0.2">
      <c r="T4313" s="212"/>
      <c r="U4313" s="213"/>
      <c r="V4313" s="213"/>
      <c r="W4313" s="213"/>
      <c r="X4313" s="214"/>
      <c r="Y4313" s="214"/>
      <c r="Z4313" s="214"/>
      <c r="AA4313" s="217"/>
      <c r="AB4313" s="217"/>
      <c r="AC4313" s="217"/>
      <c r="AD4313" s="213"/>
    </row>
    <row r="4314" spans="20:30" x14ac:dyDescent="0.2">
      <c r="T4314" s="212"/>
      <c r="U4314" s="213"/>
      <c r="V4314" s="213"/>
      <c r="W4314" s="213"/>
      <c r="X4314" s="214"/>
      <c r="Y4314" s="214"/>
      <c r="Z4314" s="214"/>
      <c r="AA4314" s="217"/>
      <c r="AB4314" s="217"/>
      <c r="AC4314" s="217"/>
      <c r="AD4314" s="213"/>
    </row>
    <row r="4315" spans="20:30" x14ac:dyDescent="0.2">
      <c r="T4315" s="212"/>
      <c r="U4315" s="213"/>
      <c r="V4315" s="213"/>
      <c r="W4315" s="213"/>
      <c r="X4315" s="214"/>
      <c r="Y4315" s="214"/>
      <c r="Z4315" s="214"/>
      <c r="AA4315" s="217"/>
      <c r="AB4315" s="217"/>
      <c r="AC4315" s="217"/>
      <c r="AD4315" s="213"/>
    </row>
    <row r="4316" spans="20:30" x14ac:dyDescent="0.2">
      <c r="T4316" s="212"/>
      <c r="U4316" s="213"/>
      <c r="V4316" s="213"/>
      <c r="W4316" s="213"/>
      <c r="X4316" s="214"/>
      <c r="Y4316" s="214"/>
      <c r="Z4316" s="214"/>
      <c r="AA4316" s="217"/>
      <c r="AB4316" s="217"/>
      <c r="AC4316" s="217"/>
      <c r="AD4316" s="213"/>
    </row>
    <row r="4317" spans="20:30" x14ac:dyDescent="0.2">
      <c r="T4317" s="212"/>
      <c r="U4317" s="213"/>
      <c r="V4317" s="213"/>
      <c r="W4317" s="213"/>
      <c r="X4317" s="214"/>
      <c r="Y4317" s="214"/>
      <c r="Z4317" s="214"/>
      <c r="AA4317" s="217"/>
      <c r="AB4317" s="217"/>
      <c r="AC4317" s="217"/>
      <c r="AD4317" s="213"/>
    </row>
    <row r="4318" spans="20:30" x14ac:dyDescent="0.2">
      <c r="T4318" s="212"/>
      <c r="U4318" s="213"/>
      <c r="V4318" s="213"/>
      <c r="W4318" s="213"/>
      <c r="X4318" s="214"/>
      <c r="Y4318" s="214"/>
      <c r="Z4318" s="214"/>
      <c r="AA4318" s="217"/>
      <c r="AB4318" s="217"/>
      <c r="AC4318" s="217"/>
      <c r="AD4318" s="213"/>
    </row>
    <row r="4319" spans="20:30" x14ac:dyDescent="0.2">
      <c r="T4319" s="212"/>
      <c r="U4319" s="213"/>
      <c r="V4319" s="213"/>
      <c r="W4319" s="213"/>
      <c r="X4319" s="214"/>
      <c r="Y4319" s="214"/>
      <c r="Z4319" s="214"/>
      <c r="AA4319" s="217"/>
      <c r="AB4319" s="217"/>
      <c r="AC4319" s="217"/>
      <c r="AD4319" s="213"/>
    </row>
    <row r="4320" spans="20:30" x14ac:dyDescent="0.2">
      <c r="T4320" s="212"/>
      <c r="U4320" s="213"/>
      <c r="V4320" s="213"/>
      <c r="W4320" s="213"/>
      <c r="X4320" s="214"/>
      <c r="Y4320" s="214"/>
      <c r="Z4320" s="214"/>
      <c r="AA4320" s="217"/>
      <c r="AB4320" s="217"/>
      <c r="AC4320" s="217"/>
      <c r="AD4320" s="213"/>
    </row>
    <row r="4321" spans="20:30" x14ac:dyDescent="0.2">
      <c r="T4321" s="212"/>
      <c r="U4321" s="213"/>
      <c r="V4321" s="213"/>
      <c r="W4321" s="213"/>
      <c r="X4321" s="214"/>
      <c r="Y4321" s="214"/>
      <c r="Z4321" s="214"/>
      <c r="AA4321" s="217"/>
      <c r="AB4321" s="217"/>
      <c r="AC4321" s="217"/>
      <c r="AD4321" s="213"/>
    </row>
    <row r="4322" spans="20:30" x14ac:dyDescent="0.2">
      <c r="T4322" s="212"/>
      <c r="U4322" s="213"/>
      <c r="V4322" s="213"/>
      <c r="W4322" s="213"/>
      <c r="X4322" s="214"/>
      <c r="Y4322" s="214"/>
      <c r="Z4322" s="214"/>
      <c r="AA4322" s="217"/>
      <c r="AB4322" s="217"/>
      <c r="AC4322" s="217"/>
      <c r="AD4322" s="213"/>
    </row>
    <row r="4323" spans="20:30" x14ac:dyDescent="0.2">
      <c r="T4323" s="212"/>
      <c r="U4323" s="213"/>
      <c r="V4323" s="213"/>
      <c r="W4323" s="213"/>
      <c r="X4323" s="214"/>
      <c r="Y4323" s="214"/>
      <c r="Z4323" s="214"/>
      <c r="AA4323" s="217"/>
      <c r="AB4323" s="217"/>
      <c r="AC4323" s="217"/>
      <c r="AD4323" s="213"/>
    </row>
    <row r="4324" spans="20:30" x14ac:dyDescent="0.2">
      <c r="T4324" s="212"/>
      <c r="U4324" s="213"/>
      <c r="V4324" s="213"/>
      <c r="W4324" s="213"/>
      <c r="X4324" s="214"/>
      <c r="Y4324" s="214"/>
      <c r="Z4324" s="214"/>
      <c r="AA4324" s="217"/>
      <c r="AB4324" s="217"/>
      <c r="AC4324" s="217"/>
      <c r="AD4324" s="213"/>
    </row>
    <row r="4325" spans="20:30" x14ac:dyDescent="0.2">
      <c r="T4325" s="212"/>
      <c r="U4325" s="213"/>
      <c r="V4325" s="213"/>
      <c r="W4325" s="213"/>
      <c r="X4325" s="214"/>
      <c r="Y4325" s="214"/>
      <c r="Z4325" s="214"/>
      <c r="AA4325" s="217"/>
      <c r="AB4325" s="217"/>
      <c r="AC4325" s="217"/>
      <c r="AD4325" s="213"/>
    </row>
    <row r="4326" spans="20:30" x14ac:dyDescent="0.2">
      <c r="T4326" s="212"/>
      <c r="U4326" s="213"/>
      <c r="V4326" s="213"/>
      <c r="W4326" s="213"/>
      <c r="X4326" s="214"/>
      <c r="Y4326" s="214"/>
      <c r="Z4326" s="214"/>
      <c r="AA4326" s="217"/>
      <c r="AB4326" s="217"/>
      <c r="AC4326" s="217"/>
      <c r="AD4326" s="213"/>
    </row>
    <row r="4327" spans="20:30" x14ac:dyDescent="0.2">
      <c r="T4327" s="212"/>
      <c r="U4327" s="213"/>
      <c r="V4327" s="213"/>
      <c r="W4327" s="213"/>
      <c r="X4327" s="214"/>
      <c r="Y4327" s="214"/>
      <c r="Z4327" s="214"/>
      <c r="AA4327" s="217"/>
      <c r="AB4327" s="217"/>
      <c r="AC4327" s="217"/>
      <c r="AD4327" s="213"/>
    </row>
    <row r="4328" spans="20:30" x14ac:dyDescent="0.2">
      <c r="T4328" s="212"/>
      <c r="U4328" s="213"/>
      <c r="V4328" s="213"/>
      <c r="W4328" s="213"/>
      <c r="X4328" s="214"/>
      <c r="Y4328" s="214"/>
      <c r="Z4328" s="214"/>
      <c r="AA4328" s="217"/>
      <c r="AB4328" s="217"/>
      <c r="AC4328" s="217"/>
      <c r="AD4328" s="213"/>
    </row>
    <row r="4329" spans="20:30" x14ac:dyDescent="0.2">
      <c r="T4329" s="212"/>
      <c r="U4329" s="213"/>
      <c r="V4329" s="213"/>
      <c r="W4329" s="213"/>
      <c r="X4329" s="214"/>
      <c r="Y4329" s="214"/>
      <c r="Z4329" s="214"/>
      <c r="AA4329" s="217"/>
      <c r="AB4329" s="217"/>
      <c r="AC4329" s="217"/>
      <c r="AD4329" s="213"/>
    </row>
    <row r="4330" spans="20:30" x14ac:dyDescent="0.2">
      <c r="T4330" s="212"/>
      <c r="U4330" s="213"/>
      <c r="V4330" s="213"/>
      <c r="W4330" s="213"/>
      <c r="X4330" s="214"/>
      <c r="Y4330" s="214"/>
      <c r="Z4330" s="214"/>
      <c r="AA4330" s="217"/>
      <c r="AB4330" s="217"/>
      <c r="AC4330" s="217"/>
      <c r="AD4330" s="213"/>
    </row>
    <row r="4331" spans="20:30" x14ac:dyDescent="0.2">
      <c r="T4331" s="212"/>
      <c r="U4331" s="213"/>
      <c r="V4331" s="213"/>
      <c r="W4331" s="213"/>
      <c r="X4331" s="214"/>
      <c r="Y4331" s="214"/>
      <c r="Z4331" s="214"/>
      <c r="AA4331" s="217"/>
      <c r="AB4331" s="217"/>
      <c r="AC4331" s="217"/>
      <c r="AD4331" s="213"/>
    </row>
    <row r="4332" spans="20:30" x14ac:dyDescent="0.2">
      <c r="T4332" s="212"/>
      <c r="U4332" s="213"/>
      <c r="V4332" s="213"/>
      <c r="W4332" s="213"/>
      <c r="X4332" s="214"/>
      <c r="Y4332" s="214"/>
      <c r="Z4332" s="214"/>
      <c r="AA4332" s="217"/>
      <c r="AB4332" s="217"/>
      <c r="AC4332" s="217"/>
      <c r="AD4332" s="213"/>
    </row>
    <row r="4333" spans="20:30" x14ac:dyDescent="0.2">
      <c r="T4333" s="212"/>
      <c r="U4333" s="213"/>
      <c r="V4333" s="213"/>
      <c r="W4333" s="213"/>
      <c r="X4333" s="214"/>
      <c r="Y4333" s="214"/>
      <c r="Z4333" s="214"/>
      <c r="AA4333" s="217"/>
      <c r="AB4333" s="217"/>
      <c r="AC4333" s="217"/>
      <c r="AD4333" s="213"/>
    </row>
    <row r="4334" spans="20:30" x14ac:dyDescent="0.2">
      <c r="T4334" s="212"/>
      <c r="U4334" s="213"/>
      <c r="V4334" s="213"/>
      <c r="W4334" s="213"/>
      <c r="X4334" s="214"/>
      <c r="Y4334" s="214"/>
      <c r="Z4334" s="214"/>
      <c r="AA4334" s="217"/>
      <c r="AB4334" s="217"/>
      <c r="AC4334" s="217"/>
      <c r="AD4334" s="213"/>
    </row>
    <row r="4335" spans="20:30" x14ac:dyDescent="0.2">
      <c r="T4335" s="212"/>
      <c r="U4335" s="213"/>
      <c r="V4335" s="213"/>
      <c r="W4335" s="213"/>
      <c r="X4335" s="214"/>
      <c r="Y4335" s="214"/>
      <c r="Z4335" s="214"/>
      <c r="AA4335" s="217"/>
      <c r="AB4335" s="217"/>
      <c r="AC4335" s="217"/>
      <c r="AD4335" s="213"/>
    </row>
    <row r="4336" spans="20:30" x14ac:dyDescent="0.2">
      <c r="T4336" s="212"/>
      <c r="U4336" s="213"/>
      <c r="V4336" s="213"/>
      <c r="W4336" s="213"/>
      <c r="X4336" s="214"/>
      <c r="Y4336" s="214"/>
      <c r="Z4336" s="214"/>
      <c r="AA4336" s="217"/>
      <c r="AB4336" s="217"/>
      <c r="AC4336" s="217"/>
      <c r="AD4336" s="213"/>
    </row>
    <row r="4337" spans="20:30" x14ac:dyDescent="0.2">
      <c r="T4337" s="212"/>
      <c r="U4337" s="213"/>
      <c r="V4337" s="213"/>
      <c r="W4337" s="213"/>
      <c r="X4337" s="214"/>
      <c r="Y4337" s="214"/>
      <c r="Z4337" s="214"/>
      <c r="AA4337" s="217"/>
      <c r="AB4337" s="217"/>
      <c r="AC4337" s="217"/>
      <c r="AD4337" s="213"/>
    </row>
    <row r="4338" spans="20:30" x14ac:dyDescent="0.2">
      <c r="T4338" s="212"/>
      <c r="U4338" s="213"/>
      <c r="V4338" s="213"/>
      <c r="W4338" s="213"/>
      <c r="X4338" s="214"/>
      <c r="Y4338" s="214"/>
      <c r="Z4338" s="214"/>
      <c r="AA4338" s="217"/>
      <c r="AB4338" s="217"/>
      <c r="AC4338" s="217"/>
      <c r="AD4338" s="213"/>
    </row>
    <row r="4339" spans="20:30" x14ac:dyDescent="0.2">
      <c r="T4339" s="212"/>
      <c r="U4339" s="213"/>
      <c r="V4339" s="213"/>
      <c r="W4339" s="213"/>
      <c r="X4339" s="214"/>
      <c r="Y4339" s="214"/>
      <c r="Z4339" s="214"/>
      <c r="AA4339" s="217"/>
      <c r="AB4339" s="217"/>
      <c r="AC4339" s="217"/>
      <c r="AD4339" s="213"/>
    </row>
    <row r="4340" spans="20:30" x14ac:dyDescent="0.2">
      <c r="T4340" s="212"/>
      <c r="U4340" s="213"/>
      <c r="V4340" s="213"/>
      <c r="W4340" s="213"/>
      <c r="X4340" s="214"/>
      <c r="Y4340" s="214"/>
      <c r="Z4340" s="214"/>
      <c r="AA4340" s="217"/>
      <c r="AB4340" s="217"/>
      <c r="AC4340" s="217"/>
      <c r="AD4340" s="213"/>
    </row>
    <row r="4341" spans="20:30" x14ac:dyDescent="0.2">
      <c r="T4341" s="212"/>
      <c r="U4341" s="213"/>
      <c r="V4341" s="213"/>
      <c r="W4341" s="213"/>
      <c r="X4341" s="214"/>
      <c r="Y4341" s="214"/>
      <c r="Z4341" s="214"/>
      <c r="AA4341" s="217"/>
      <c r="AB4341" s="217"/>
      <c r="AC4341" s="217"/>
      <c r="AD4341" s="213"/>
    </row>
    <row r="4342" spans="20:30" x14ac:dyDescent="0.2">
      <c r="T4342" s="212"/>
      <c r="U4342" s="213"/>
      <c r="V4342" s="213"/>
      <c r="W4342" s="213"/>
      <c r="X4342" s="214"/>
      <c r="Y4342" s="214"/>
      <c r="Z4342" s="214"/>
      <c r="AA4342" s="217"/>
      <c r="AB4342" s="217"/>
      <c r="AC4342" s="217"/>
      <c r="AD4342" s="213"/>
    </row>
    <row r="4343" spans="20:30" x14ac:dyDescent="0.2">
      <c r="T4343" s="212"/>
      <c r="U4343" s="213"/>
      <c r="V4343" s="213"/>
      <c r="W4343" s="213"/>
      <c r="X4343" s="214"/>
      <c r="Y4343" s="214"/>
      <c r="Z4343" s="214"/>
      <c r="AA4343" s="217"/>
      <c r="AB4343" s="217"/>
      <c r="AC4343" s="217"/>
      <c r="AD4343" s="213"/>
    </row>
    <row r="4344" spans="20:30" x14ac:dyDescent="0.2">
      <c r="T4344" s="212"/>
      <c r="U4344" s="213"/>
      <c r="V4344" s="213"/>
      <c r="W4344" s="213"/>
      <c r="X4344" s="214"/>
      <c r="Y4344" s="214"/>
      <c r="Z4344" s="214"/>
      <c r="AA4344" s="217"/>
      <c r="AB4344" s="217"/>
      <c r="AC4344" s="217"/>
      <c r="AD4344" s="213"/>
    </row>
    <row r="4345" spans="20:30" x14ac:dyDescent="0.2">
      <c r="T4345" s="212"/>
      <c r="U4345" s="213"/>
      <c r="V4345" s="213"/>
      <c r="W4345" s="213"/>
      <c r="X4345" s="214"/>
      <c r="Y4345" s="214"/>
      <c r="Z4345" s="214"/>
      <c r="AA4345" s="217"/>
      <c r="AB4345" s="217"/>
      <c r="AC4345" s="217"/>
      <c r="AD4345" s="213"/>
    </row>
    <row r="4346" spans="20:30" x14ac:dyDescent="0.2">
      <c r="T4346" s="212"/>
      <c r="U4346" s="213"/>
      <c r="V4346" s="213"/>
      <c r="W4346" s="213"/>
      <c r="X4346" s="214"/>
      <c r="Y4346" s="214"/>
      <c r="Z4346" s="214"/>
      <c r="AA4346" s="217"/>
      <c r="AB4346" s="217"/>
      <c r="AC4346" s="217"/>
      <c r="AD4346" s="213"/>
    </row>
    <row r="4347" spans="20:30" x14ac:dyDescent="0.2">
      <c r="T4347" s="212"/>
      <c r="U4347" s="213"/>
      <c r="V4347" s="213"/>
      <c r="W4347" s="213"/>
      <c r="X4347" s="214"/>
      <c r="Y4347" s="214"/>
      <c r="Z4347" s="214"/>
      <c r="AA4347" s="217"/>
      <c r="AB4347" s="217"/>
      <c r="AC4347" s="217"/>
      <c r="AD4347" s="213"/>
    </row>
    <row r="4348" spans="20:30" x14ac:dyDescent="0.2">
      <c r="T4348" s="212"/>
      <c r="U4348" s="213"/>
      <c r="V4348" s="213"/>
      <c r="W4348" s="213"/>
      <c r="X4348" s="214"/>
      <c r="Y4348" s="214"/>
      <c r="Z4348" s="214"/>
      <c r="AA4348" s="217"/>
      <c r="AB4348" s="217"/>
      <c r="AC4348" s="217"/>
      <c r="AD4348" s="213"/>
    </row>
    <row r="4349" spans="20:30" x14ac:dyDescent="0.2">
      <c r="T4349" s="212"/>
      <c r="U4349" s="213"/>
      <c r="V4349" s="213"/>
      <c r="W4349" s="213"/>
      <c r="X4349" s="214"/>
      <c r="Y4349" s="214"/>
      <c r="Z4349" s="214"/>
      <c r="AA4349" s="217"/>
      <c r="AB4349" s="217"/>
      <c r="AC4349" s="217"/>
      <c r="AD4349" s="213"/>
    </row>
    <row r="4350" spans="20:30" x14ac:dyDescent="0.2">
      <c r="T4350" s="212"/>
      <c r="U4350" s="213"/>
      <c r="V4350" s="213"/>
      <c r="W4350" s="213"/>
      <c r="X4350" s="214"/>
      <c r="Y4350" s="214"/>
      <c r="Z4350" s="214"/>
      <c r="AA4350" s="217"/>
      <c r="AB4350" s="217"/>
      <c r="AC4350" s="217"/>
      <c r="AD4350" s="213"/>
    </row>
    <row r="4351" spans="20:30" x14ac:dyDescent="0.2">
      <c r="T4351" s="212"/>
      <c r="U4351" s="213"/>
      <c r="V4351" s="213"/>
      <c r="W4351" s="213"/>
      <c r="X4351" s="214"/>
      <c r="Y4351" s="214"/>
      <c r="Z4351" s="214"/>
      <c r="AA4351" s="217"/>
      <c r="AB4351" s="217"/>
      <c r="AC4351" s="217"/>
      <c r="AD4351" s="213"/>
    </row>
    <row r="4352" spans="20:30" x14ac:dyDescent="0.2">
      <c r="T4352" s="212"/>
      <c r="U4352" s="213"/>
      <c r="V4352" s="213"/>
      <c r="W4352" s="213"/>
      <c r="X4352" s="214"/>
      <c r="Y4352" s="214"/>
      <c r="Z4352" s="214"/>
      <c r="AA4352" s="217"/>
      <c r="AB4352" s="217"/>
      <c r="AC4352" s="217"/>
      <c r="AD4352" s="213"/>
    </row>
    <row r="4353" spans="20:30" x14ac:dyDescent="0.2">
      <c r="T4353" s="212"/>
      <c r="U4353" s="213"/>
      <c r="V4353" s="213"/>
      <c r="W4353" s="213"/>
      <c r="X4353" s="214"/>
      <c r="Y4353" s="214"/>
      <c r="Z4353" s="214"/>
      <c r="AA4353" s="217"/>
      <c r="AB4353" s="217"/>
      <c r="AC4353" s="217"/>
      <c r="AD4353" s="213"/>
    </row>
    <row r="4354" spans="20:30" x14ac:dyDescent="0.2">
      <c r="T4354" s="212"/>
      <c r="U4354" s="213"/>
      <c r="V4354" s="213"/>
      <c r="W4354" s="213"/>
      <c r="X4354" s="214"/>
      <c r="Y4354" s="214"/>
      <c r="Z4354" s="214"/>
      <c r="AA4354" s="217"/>
      <c r="AB4354" s="217"/>
      <c r="AC4354" s="217"/>
      <c r="AD4354" s="213"/>
    </row>
    <row r="4355" spans="20:30" x14ac:dyDescent="0.2">
      <c r="T4355" s="212"/>
      <c r="U4355" s="213"/>
      <c r="V4355" s="213"/>
      <c r="W4355" s="213"/>
      <c r="X4355" s="214"/>
      <c r="Y4355" s="214"/>
      <c r="Z4355" s="214"/>
      <c r="AA4355" s="217"/>
      <c r="AB4355" s="217"/>
      <c r="AC4355" s="217"/>
      <c r="AD4355" s="213"/>
    </row>
    <row r="4356" spans="20:30" x14ac:dyDescent="0.2">
      <c r="T4356" s="212"/>
      <c r="U4356" s="213"/>
      <c r="V4356" s="213"/>
      <c r="W4356" s="213"/>
      <c r="X4356" s="214"/>
      <c r="Y4356" s="214"/>
      <c r="Z4356" s="214"/>
      <c r="AA4356" s="217"/>
      <c r="AB4356" s="217"/>
      <c r="AC4356" s="217"/>
      <c r="AD4356" s="213"/>
    </row>
    <row r="4357" spans="20:30" x14ac:dyDescent="0.2">
      <c r="T4357" s="212"/>
      <c r="U4357" s="213"/>
      <c r="V4357" s="213"/>
      <c r="W4357" s="213"/>
      <c r="X4357" s="214"/>
      <c r="Y4357" s="214"/>
      <c r="Z4357" s="214"/>
      <c r="AA4357" s="217"/>
      <c r="AB4357" s="217"/>
      <c r="AC4357" s="217"/>
      <c r="AD4357" s="213"/>
    </row>
    <row r="4358" spans="20:30" x14ac:dyDescent="0.2">
      <c r="T4358" s="212"/>
      <c r="U4358" s="213"/>
      <c r="V4358" s="213"/>
      <c r="W4358" s="213"/>
      <c r="X4358" s="214"/>
      <c r="Y4358" s="214"/>
      <c r="Z4358" s="214"/>
      <c r="AA4358" s="217"/>
      <c r="AB4358" s="217"/>
      <c r="AC4358" s="217"/>
      <c r="AD4358" s="213"/>
    </row>
    <row r="4359" spans="20:30" x14ac:dyDescent="0.2">
      <c r="T4359" s="212"/>
      <c r="U4359" s="213"/>
      <c r="V4359" s="213"/>
      <c r="W4359" s="213"/>
      <c r="X4359" s="214"/>
      <c r="Y4359" s="214"/>
      <c r="Z4359" s="214"/>
      <c r="AA4359" s="217"/>
      <c r="AB4359" s="217"/>
      <c r="AC4359" s="217"/>
      <c r="AD4359" s="213"/>
    </row>
    <row r="4360" spans="20:30" x14ac:dyDescent="0.2">
      <c r="T4360" s="212"/>
      <c r="U4360" s="213"/>
      <c r="V4360" s="213"/>
      <c r="W4360" s="213"/>
      <c r="X4360" s="214"/>
      <c r="Y4360" s="214"/>
      <c r="Z4360" s="214"/>
      <c r="AA4360" s="217"/>
      <c r="AB4360" s="217"/>
      <c r="AC4360" s="217"/>
      <c r="AD4360" s="213"/>
    </row>
    <row r="4361" spans="20:30" x14ac:dyDescent="0.2">
      <c r="T4361" s="212"/>
      <c r="U4361" s="213"/>
      <c r="V4361" s="213"/>
      <c r="W4361" s="213"/>
      <c r="X4361" s="214"/>
      <c r="Y4361" s="214"/>
      <c r="Z4361" s="214"/>
      <c r="AA4361" s="217"/>
      <c r="AB4361" s="217"/>
      <c r="AC4361" s="217"/>
      <c r="AD4361" s="213"/>
    </row>
    <row r="4362" spans="20:30" x14ac:dyDescent="0.2">
      <c r="T4362" s="212"/>
      <c r="U4362" s="213"/>
      <c r="V4362" s="213"/>
      <c r="W4362" s="213"/>
      <c r="X4362" s="214"/>
      <c r="Y4362" s="214"/>
      <c r="Z4362" s="214"/>
      <c r="AA4362" s="217"/>
      <c r="AB4362" s="217"/>
      <c r="AC4362" s="217"/>
      <c r="AD4362" s="213"/>
    </row>
    <row r="4363" spans="20:30" x14ac:dyDescent="0.2">
      <c r="T4363" s="212"/>
      <c r="U4363" s="213"/>
      <c r="V4363" s="213"/>
      <c r="W4363" s="213"/>
      <c r="X4363" s="214"/>
      <c r="Y4363" s="214"/>
      <c r="Z4363" s="214"/>
      <c r="AA4363" s="217"/>
      <c r="AB4363" s="217"/>
      <c r="AC4363" s="217"/>
      <c r="AD4363" s="213"/>
    </row>
    <row r="4364" spans="20:30" x14ac:dyDescent="0.2">
      <c r="T4364" s="212"/>
      <c r="U4364" s="213"/>
      <c r="V4364" s="213"/>
      <c r="W4364" s="213"/>
      <c r="X4364" s="214"/>
      <c r="Y4364" s="214"/>
      <c r="Z4364" s="214"/>
      <c r="AA4364" s="217"/>
      <c r="AB4364" s="217"/>
      <c r="AC4364" s="217"/>
      <c r="AD4364" s="213"/>
    </row>
    <row r="4365" spans="20:30" x14ac:dyDescent="0.2">
      <c r="T4365" s="212"/>
      <c r="U4365" s="213"/>
      <c r="V4365" s="213"/>
      <c r="W4365" s="213"/>
      <c r="X4365" s="214"/>
      <c r="Y4365" s="214"/>
      <c r="Z4365" s="214"/>
      <c r="AA4365" s="217"/>
      <c r="AB4365" s="217"/>
      <c r="AC4365" s="217"/>
      <c r="AD4365" s="213"/>
    </row>
    <row r="4366" spans="20:30" x14ac:dyDescent="0.2">
      <c r="T4366" s="212"/>
      <c r="U4366" s="213"/>
      <c r="V4366" s="213"/>
      <c r="W4366" s="213"/>
      <c r="X4366" s="214"/>
      <c r="Y4366" s="214"/>
      <c r="Z4366" s="214"/>
      <c r="AA4366" s="217"/>
      <c r="AB4366" s="217"/>
      <c r="AC4366" s="217"/>
      <c r="AD4366" s="213"/>
    </row>
    <row r="4367" spans="20:30" x14ac:dyDescent="0.2">
      <c r="T4367" s="212"/>
      <c r="U4367" s="213"/>
      <c r="V4367" s="213"/>
      <c r="W4367" s="213"/>
      <c r="X4367" s="214"/>
      <c r="Y4367" s="214"/>
      <c r="Z4367" s="214"/>
      <c r="AA4367" s="217"/>
      <c r="AB4367" s="217"/>
      <c r="AC4367" s="217"/>
      <c r="AD4367" s="213"/>
    </row>
    <row r="4368" spans="20:30" x14ac:dyDescent="0.2">
      <c r="T4368" s="212"/>
      <c r="U4368" s="213"/>
      <c r="V4368" s="213"/>
      <c r="W4368" s="213"/>
      <c r="X4368" s="214"/>
      <c r="Y4368" s="214"/>
      <c r="Z4368" s="214"/>
      <c r="AA4368" s="217"/>
      <c r="AB4368" s="217"/>
      <c r="AC4368" s="217"/>
      <c r="AD4368" s="213"/>
    </row>
    <row r="4369" spans="20:30" x14ac:dyDescent="0.2">
      <c r="T4369" s="212"/>
      <c r="U4369" s="213"/>
      <c r="V4369" s="213"/>
      <c r="W4369" s="213"/>
      <c r="X4369" s="214"/>
      <c r="Y4369" s="214"/>
      <c r="Z4369" s="214"/>
      <c r="AA4369" s="217"/>
      <c r="AB4369" s="217"/>
      <c r="AC4369" s="217"/>
      <c r="AD4369" s="213"/>
    </row>
    <row r="4370" spans="20:30" x14ac:dyDescent="0.2">
      <c r="T4370" s="212"/>
      <c r="U4370" s="213"/>
      <c r="V4370" s="213"/>
      <c r="W4370" s="213"/>
      <c r="X4370" s="214"/>
      <c r="Y4370" s="214"/>
      <c r="Z4370" s="214"/>
      <c r="AA4370" s="217"/>
      <c r="AB4370" s="217"/>
      <c r="AC4370" s="217"/>
      <c r="AD4370" s="213"/>
    </row>
    <row r="4371" spans="20:30" x14ac:dyDescent="0.2">
      <c r="T4371" s="212"/>
      <c r="U4371" s="213"/>
      <c r="V4371" s="213"/>
      <c r="W4371" s="213"/>
      <c r="X4371" s="214"/>
      <c r="Y4371" s="214"/>
      <c r="Z4371" s="214"/>
      <c r="AA4371" s="217"/>
      <c r="AB4371" s="217"/>
      <c r="AC4371" s="217"/>
      <c r="AD4371" s="213"/>
    </row>
    <row r="4372" spans="20:30" x14ac:dyDescent="0.2">
      <c r="T4372" s="212"/>
      <c r="U4372" s="213"/>
      <c r="V4372" s="213"/>
      <c r="W4372" s="213"/>
      <c r="X4372" s="214"/>
      <c r="Y4372" s="214"/>
      <c r="Z4372" s="214"/>
      <c r="AA4372" s="217"/>
      <c r="AB4372" s="217"/>
      <c r="AC4372" s="217"/>
      <c r="AD4372" s="213"/>
    </row>
    <row r="4373" spans="20:30" x14ac:dyDescent="0.2">
      <c r="T4373" s="212"/>
      <c r="U4373" s="213"/>
      <c r="V4373" s="213"/>
      <c r="W4373" s="213"/>
      <c r="X4373" s="214"/>
      <c r="Y4373" s="214"/>
      <c r="Z4373" s="214"/>
      <c r="AA4373" s="217"/>
      <c r="AB4373" s="217"/>
      <c r="AC4373" s="217"/>
      <c r="AD4373" s="213"/>
    </row>
    <row r="4374" spans="20:30" x14ac:dyDescent="0.2">
      <c r="T4374" s="212"/>
      <c r="U4374" s="213"/>
      <c r="V4374" s="213"/>
      <c r="W4374" s="213"/>
      <c r="X4374" s="214"/>
      <c r="Y4374" s="214"/>
      <c r="Z4374" s="214"/>
      <c r="AA4374" s="217"/>
      <c r="AB4374" s="217"/>
      <c r="AC4374" s="217"/>
      <c r="AD4374" s="213"/>
    </row>
    <row r="4375" spans="20:30" x14ac:dyDescent="0.2">
      <c r="T4375" s="212"/>
      <c r="U4375" s="213"/>
      <c r="V4375" s="213"/>
      <c r="W4375" s="213"/>
      <c r="X4375" s="214"/>
      <c r="Y4375" s="214"/>
      <c r="Z4375" s="214"/>
      <c r="AA4375" s="217"/>
      <c r="AB4375" s="217"/>
      <c r="AC4375" s="217"/>
      <c r="AD4375" s="213"/>
    </row>
    <row r="4376" spans="20:30" x14ac:dyDescent="0.2">
      <c r="T4376" s="212"/>
      <c r="U4376" s="213"/>
      <c r="V4376" s="213"/>
      <c r="W4376" s="213"/>
      <c r="X4376" s="214"/>
      <c r="Y4376" s="214"/>
      <c r="Z4376" s="214"/>
      <c r="AA4376" s="217"/>
      <c r="AB4376" s="217"/>
      <c r="AC4376" s="217"/>
      <c r="AD4376" s="213"/>
    </row>
    <row r="4377" spans="20:30" x14ac:dyDescent="0.2">
      <c r="T4377" s="212"/>
      <c r="U4377" s="213"/>
      <c r="V4377" s="213"/>
      <c r="W4377" s="213"/>
      <c r="X4377" s="214"/>
      <c r="Y4377" s="214"/>
      <c r="Z4377" s="214"/>
      <c r="AA4377" s="217"/>
      <c r="AB4377" s="217"/>
      <c r="AC4377" s="217"/>
      <c r="AD4377" s="213"/>
    </row>
    <row r="4378" spans="20:30" x14ac:dyDescent="0.2">
      <c r="T4378" s="212"/>
      <c r="U4378" s="213"/>
      <c r="V4378" s="213"/>
      <c r="W4378" s="213"/>
      <c r="X4378" s="214"/>
      <c r="Y4378" s="214"/>
      <c r="Z4378" s="214"/>
      <c r="AA4378" s="217"/>
      <c r="AB4378" s="217"/>
      <c r="AC4378" s="217"/>
      <c r="AD4378" s="213"/>
    </row>
    <row r="4379" spans="20:30" x14ac:dyDescent="0.2">
      <c r="T4379" s="212"/>
      <c r="U4379" s="213"/>
      <c r="V4379" s="213"/>
      <c r="W4379" s="213"/>
      <c r="X4379" s="214"/>
      <c r="Y4379" s="214"/>
      <c r="Z4379" s="214"/>
      <c r="AA4379" s="217"/>
      <c r="AB4379" s="217"/>
      <c r="AC4379" s="217"/>
      <c r="AD4379" s="213"/>
    </row>
    <row r="4380" spans="20:30" x14ac:dyDescent="0.2">
      <c r="T4380" s="212"/>
      <c r="U4380" s="213"/>
      <c r="V4380" s="213"/>
      <c r="W4380" s="213"/>
      <c r="X4380" s="214"/>
      <c r="Y4380" s="214"/>
      <c r="Z4380" s="214"/>
      <c r="AA4380" s="217"/>
      <c r="AB4380" s="217"/>
      <c r="AC4380" s="217"/>
      <c r="AD4380" s="213"/>
    </row>
    <row r="4381" spans="20:30" x14ac:dyDescent="0.2">
      <c r="T4381" s="212"/>
      <c r="U4381" s="213"/>
      <c r="V4381" s="213"/>
      <c r="W4381" s="213"/>
      <c r="X4381" s="214"/>
      <c r="Y4381" s="214"/>
      <c r="Z4381" s="214"/>
      <c r="AA4381" s="217"/>
      <c r="AB4381" s="217"/>
      <c r="AC4381" s="217"/>
      <c r="AD4381" s="213"/>
    </row>
    <row r="4382" spans="20:30" x14ac:dyDescent="0.2">
      <c r="T4382" s="212"/>
      <c r="U4382" s="213"/>
      <c r="V4382" s="213"/>
      <c r="W4382" s="213"/>
      <c r="X4382" s="214"/>
      <c r="Y4382" s="214"/>
      <c r="Z4382" s="214"/>
      <c r="AA4382" s="217"/>
      <c r="AB4382" s="217"/>
      <c r="AC4382" s="217"/>
      <c r="AD4382" s="213"/>
    </row>
    <row r="4383" spans="20:30" x14ac:dyDescent="0.2">
      <c r="T4383" s="212"/>
      <c r="U4383" s="213"/>
      <c r="V4383" s="213"/>
      <c r="W4383" s="213"/>
      <c r="X4383" s="214"/>
      <c r="Y4383" s="214"/>
      <c r="Z4383" s="214"/>
      <c r="AA4383" s="217"/>
      <c r="AB4383" s="217"/>
      <c r="AC4383" s="217"/>
      <c r="AD4383" s="213"/>
    </row>
    <row r="4384" spans="20:30" x14ac:dyDescent="0.2">
      <c r="T4384" s="212"/>
      <c r="U4384" s="213"/>
      <c r="V4384" s="213"/>
      <c r="W4384" s="213"/>
      <c r="X4384" s="214"/>
      <c r="Y4384" s="214"/>
      <c r="Z4384" s="214"/>
      <c r="AA4384" s="217"/>
      <c r="AB4384" s="217"/>
      <c r="AC4384" s="217"/>
      <c r="AD4384" s="213"/>
    </row>
    <row r="4385" spans="20:30" x14ac:dyDescent="0.2">
      <c r="T4385" s="212"/>
      <c r="U4385" s="213"/>
      <c r="V4385" s="213"/>
      <c r="W4385" s="213"/>
      <c r="X4385" s="214"/>
      <c r="Y4385" s="214"/>
      <c r="Z4385" s="214"/>
      <c r="AA4385" s="217"/>
      <c r="AB4385" s="217"/>
      <c r="AC4385" s="217"/>
      <c r="AD4385" s="213"/>
    </row>
    <row r="4386" spans="20:30" x14ac:dyDescent="0.2">
      <c r="T4386" s="212"/>
      <c r="U4386" s="213"/>
      <c r="V4386" s="213"/>
      <c r="W4386" s="213"/>
      <c r="X4386" s="214"/>
      <c r="Y4386" s="214"/>
      <c r="Z4386" s="214"/>
      <c r="AA4386" s="217"/>
      <c r="AB4386" s="217"/>
      <c r="AC4386" s="217"/>
      <c r="AD4386" s="213"/>
    </row>
    <row r="4387" spans="20:30" x14ac:dyDescent="0.2">
      <c r="T4387" s="212"/>
      <c r="U4387" s="213"/>
      <c r="V4387" s="213"/>
      <c r="W4387" s="213"/>
      <c r="X4387" s="214"/>
      <c r="Y4387" s="214"/>
      <c r="Z4387" s="214"/>
      <c r="AA4387" s="217"/>
      <c r="AB4387" s="217"/>
      <c r="AC4387" s="217"/>
      <c r="AD4387" s="213"/>
    </row>
    <row r="4388" spans="20:30" x14ac:dyDescent="0.2">
      <c r="T4388" s="212"/>
      <c r="U4388" s="213"/>
      <c r="V4388" s="213"/>
      <c r="W4388" s="213"/>
      <c r="X4388" s="214"/>
      <c r="Y4388" s="214"/>
      <c r="Z4388" s="214"/>
      <c r="AA4388" s="217"/>
      <c r="AB4388" s="217"/>
      <c r="AC4388" s="217"/>
      <c r="AD4388" s="213"/>
    </row>
    <row r="4389" spans="20:30" x14ac:dyDescent="0.2">
      <c r="T4389" s="212"/>
      <c r="U4389" s="213"/>
      <c r="V4389" s="213"/>
      <c r="W4389" s="213"/>
      <c r="X4389" s="214"/>
      <c r="Y4389" s="214"/>
      <c r="Z4389" s="214"/>
      <c r="AA4389" s="217"/>
      <c r="AB4389" s="217"/>
      <c r="AC4389" s="217"/>
      <c r="AD4389" s="213"/>
    </row>
    <row r="4390" spans="20:30" x14ac:dyDescent="0.2">
      <c r="T4390" s="212"/>
      <c r="U4390" s="213"/>
      <c r="V4390" s="213"/>
      <c r="W4390" s="213"/>
      <c r="X4390" s="214"/>
      <c r="Y4390" s="214"/>
      <c r="Z4390" s="214"/>
      <c r="AA4390" s="217"/>
      <c r="AB4390" s="217"/>
      <c r="AC4390" s="217"/>
      <c r="AD4390" s="213"/>
    </row>
    <row r="4391" spans="20:30" x14ac:dyDescent="0.2">
      <c r="T4391" s="212"/>
      <c r="U4391" s="213"/>
      <c r="V4391" s="213"/>
      <c r="W4391" s="213"/>
      <c r="X4391" s="214"/>
      <c r="Y4391" s="214"/>
      <c r="Z4391" s="214"/>
      <c r="AA4391" s="217"/>
      <c r="AB4391" s="217"/>
      <c r="AC4391" s="217"/>
      <c r="AD4391" s="213"/>
    </row>
    <row r="4392" spans="20:30" x14ac:dyDescent="0.2">
      <c r="T4392" s="212"/>
      <c r="U4392" s="213"/>
      <c r="V4392" s="213"/>
      <c r="W4392" s="213"/>
      <c r="X4392" s="214"/>
      <c r="Y4392" s="214"/>
      <c r="Z4392" s="214"/>
      <c r="AA4392" s="217"/>
      <c r="AB4392" s="217"/>
      <c r="AC4392" s="217"/>
      <c r="AD4392" s="213"/>
    </row>
    <row r="4393" spans="20:30" x14ac:dyDescent="0.2">
      <c r="T4393" s="212"/>
      <c r="U4393" s="213"/>
      <c r="V4393" s="213"/>
      <c r="W4393" s="213"/>
      <c r="X4393" s="214"/>
      <c r="Y4393" s="214"/>
      <c r="Z4393" s="214"/>
      <c r="AA4393" s="217"/>
      <c r="AB4393" s="217"/>
      <c r="AC4393" s="217"/>
      <c r="AD4393" s="213"/>
    </row>
    <row r="4394" spans="20:30" x14ac:dyDescent="0.2">
      <c r="T4394" s="212"/>
      <c r="U4394" s="213"/>
      <c r="V4394" s="213"/>
      <c r="W4394" s="213"/>
      <c r="X4394" s="214"/>
      <c r="Y4394" s="214"/>
      <c r="Z4394" s="214"/>
      <c r="AA4394" s="217"/>
      <c r="AB4394" s="217"/>
      <c r="AC4394" s="217"/>
      <c r="AD4394" s="213"/>
    </row>
    <row r="4395" spans="20:30" x14ac:dyDescent="0.2">
      <c r="T4395" s="212"/>
      <c r="U4395" s="213"/>
      <c r="V4395" s="213"/>
      <c r="W4395" s="213"/>
      <c r="X4395" s="214"/>
      <c r="Y4395" s="214"/>
      <c r="Z4395" s="214"/>
      <c r="AA4395" s="217"/>
      <c r="AB4395" s="217"/>
      <c r="AC4395" s="217"/>
      <c r="AD4395" s="213"/>
    </row>
    <row r="4396" spans="20:30" x14ac:dyDescent="0.2">
      <c r="T4396" s="212"/>
      <c r="U4396" s="213"/>
      <c r="V4396" s="213"/>
      <c r="W4396" s="213"/>
      <c r="X4396" s="214"/>
      <c r="Y4396" s="214"/>
      <c r="Z4396" s="214"/>
      <c r="AA4396" s="217"/>
      <c r="AB4396" s="217"/>
      <c r="AC4396" s="217"/>
      <c r="AD4396" s="213"/>
    </row>
    <row r="4397" spans="20:30" x14ac:dyDescent="0.2">
      <c r="T4397" s="212"/>
      <c r="U4397" s="213"/>
      <c r="V4397" s="213"/>
      <c r="W4397" s="213"/>
      <c r="X4397" s="214"/>
      <c r="Y4397" s="214"/>
      <c r="Z4397" s="214"/>
      <c r="AA4397" s="217"/>
      <c r="AB4397" s="217"/>
      <c r="AC4397" s="217"/>
      <c r="AD4397" s="213"/>
    </row>
    <row r="4398" spans="20:30" x14ac:dyDescent="0.2">
      <c r="T4398" s="212"/>
      <c r="U4398" s="213"/>
      <c r="V4398" s="213"/>
      <c r="W4398" s="213"/>
      <c r="X4398" s="214"/>
      <c r="Y4398" s="214"/>
      <c r="Z4398" s="214"/>
      <c r="AA4398" s="217"/>
      <c r="AB4398" s="217"/>
      <c r="AC4398" s="217"/>
      <c r="AD4398" s="213"/>
    </row>
    <row r="4399" spans="20:30" x14ac:dyDescent="0.2">
      <c r="T4399" s="212"/>
      <c r="U4399" s="213"/>
      <c r="V4399" s="213"/>
      <c r="W4399" s="213"/>
      <c r="X4399" s="214"/>
      <c r="Y4399" s="214"/>
      <c r="Z4399" s="214"/>
      <c r="AA4399" s="217"/>
      <c r="AB4399" s="217"/>
      <c r="AC4399" s="217"/>
      <c r="AD4399" s="213"/>
    </row>
    <row r="4400" spans="20:30" x14ac:dyDescent="0.2">
      <c r="T4400" s="212"/>
      <c r="U4400" s="213"/>
      <c r="V4400" s="213"/>
      <c r="W4400" s="213"/>
      <c r="X4400" s="214"/>
      <c r="Y4400" s="214"/>
      <c r="Z4400" s="214"/>
      <c r="AA4400" s="217"/>
      <c r="AB4400" s="217"/>
      <c r="AC4400" s="217"/>
      <c r="AD4400" s="213"/>
    </row>
    <row r="4401" spans="20:30" x14ac:dyDescent="0.2">
      <c r="T4401" s="212"/>
      <c r="U4401" s="213"/>
      <c r="V4401" s="213"/>
      <c r="W4401" s="213"/>
      <c r="X4401" s="214"/>
      <c r="Y4401" s="214"/>
      <c r="Z4401" s="214"/>
      <c r="AA4401" s="217"/>
      <c r="AB4401" s="217"/>
      <c r="AC4401" s="217"/>
      <c r="AD4401" s="213"/>
    </row>
    <row r="4402" spans="20:30" x14ac:dyDescent="0.2">
      <c r="T4402" s="212"/>
      <c r="U4402" s="213"/>
      <c r="V4402" s="213"/>
      <c r="W4402" s="213"/>
      <c r="X4402" s="214"/>
      <c r="Y4402" s="214"/>
      <c r="Z4402" s="214"/>
      <c r="AA4402" s="217"/>
      <c r="AB4402" s="217"/>
      <c r="AC4402" s="217"/>
      <c r="AD4402" s="213"/>
    </row>
    <row r="4403" spans="20:30" x14ac:dyDescent="0.2">
      <c r="T4403" s="212"/>
      <c r="U4403" s="213"/>
      <c r="V4403" s="213"/>
      <c r="W4403" s="213"/>
      <c r="X4403" s="214"/>
      <c r="Y4403" s="214"/>
      <c r="Z4403" s="214"/>
      <c r="AA4403" s="217"/>
      <c r="AB4403" s="217"/>
      <c r="AC4403" s="217"/>
      <c r="AD4403" s="213"/>
    </row>
    <row r="4404" spans="20:30" x14ac:dyDescent="0.2">
      <c r="T4404" s="212"/>
      <c r="U4404" s="213"/>
      <c r="V4404" s="213"/>
      <c r="W4404" s="213"/>
      <c r="X4404" s="214"/>
      <c r="Y4404" s="214"/>
      <c r="Z4404" s="214"/>
      <c r="AA4404" s="217"/>
      <c r="AB4404" s="217"/>
      <c r="AC4404" s="217"/>
      <c r="AD4404" s="213"/>
    </row>
    <row r="4405" spans="20:30" x14ac:dyDescent="0.2">
      <c r="T4405" s="212"/>
      <c r="U4405" s="213"/>
      <c r="V4405" s="213"/>
      <c r="W4405" s="213"/>
      <c r="X4405" s="214"/>
      <c r="Y4405" s="214"/>
      <c r="Z4405" s="214"/>
      <c r="AA4405" s="217"/>
      <c r="AB4405" s="217"/>
      <c r="AC4405" s="217"/>
      <c r="AD4405" s="213"/>
    </row>
    <row r="4406" spans="20:30" x14ac:dyDescent="0.2">
      <c r="T4406" s="212"/>
      <c r="U4406" s="213"/>
      <c r="V4406" s="213"/>
      <c r="W4406" s="213"/>
      <c r="X4406" s="214"/>
      <c r="Y4406" s="214"/>
      <c r="Z4406" s="214"/>
      <c r="AA4406" s="217"/>
      <c r="AB4406" s="217"/>
      <c r="AC4406" s="217"/>
      <c r="AD4406" s="213"/>
    </row>
    <row r="4407" spans="20:30" x14ac:dyDescent="0.2">
      <c r="T4407" s="212"/>
      <c r="U4407" s="213"/>
      <c r="V4407" s="213"/>
      <c r="W4407" s="213"/>
      <c r="X4407" s="214"/>
      <c r="Y4407" s="214"/>
      <c r="Z4407" s="214"/>
      <c r="AA4407" s="217"/>
      <c r="AB4407" s="217"/>
      <c r="AC4407" s="217"/>
      <c r="AD4407" s="213"/>
    </row>
    <row r="4408" spans="20:30" x14ac:dyDescent="0.2">
      <c r="T4408" s="212"/>
      <c r="U4408" s="213"/>
      <c r="V4408" s="213"/>
      <c r="W4408" s="213"/>
      <c r="X4408" s="214"/>
      <c r="Y4408" s="214"/>
      <c r="Z4408" s="214"/>
      <c r="AA4408" s="217"/>
      <c r="AB4408" s="217"/>
      <c r="AC4408" s="217"/>
      <c r="AD4408" s="213"/>
    </row>
    <row r="4409" spans="20:30" x14ac:dyDescent="0.2">
      <c r="T4409" s="212"/>
      <c r="U4409" s="213"/>
      <c r="V4409" s="213"/>
      <c r="W4409" s="213"/>
      <c r="X4409" s="214"/>
      <c r="Y4409" s="214"/>
      <c r="Z4409" s="214"/>
      <c r="AA4409" s="217"/>
      <c r="AB4409" s="217"/>
      <c r="AC4409" s="217"/>
      <c r="AD4409" s="213"/>
    </row>
    <row r="4410" spans="20:30" x14ac:dyDescent="0.2">
      <c r="T4410" s="212"/>
      <c r="U4410" s="213"/>
      <c r="V4410" s="213"/>
      <c r="W4410" s="213"/>
      <c r="X4410" s="214"/>
      <c r="Y4410" s="214"/>
      <c r="Z4410" s="214"/>
      <c r="AA4410" s="217"/>
      <c r="AB4410" s="217"/>
      <c r="AC4410" s="217"/>
      <c r="AD4410" s="213"/>
    </row>
    <row r="4411" spans="20:30" x14ac:dyDescent="0.2">
      <c r="T4411" s="212"/>
      <c r="U4411" s="213"/>
      <c r="V4411" s="213"/>
      <c r="W4411" s="213"/>
      <c r="X4411" s="214"/>
      <c r="Y4411" s="214"/>
      <c r="Z4411" s="214"/>
      <c r="AA4411" s="217"/>
      <c r="AB4411" s="217"/>
      <c r="AC4411" s="217"/>
      <c r="AD4411" s="213"/>
    </row>
    <row r="4412" spans="20:30" x14ac:dyDescent="0.2">
      <c r="T4412" s="212"/>
      <c r="U4412" s="213"/>
      <c r="V4412" s="213"/>
      <c r="W4412" s="213"/>
      <c r="X4412" s="214"/>
      <c r="Y4412" s="214"/>
      <c r="Z4412" s="214"/>
      <c r="AA4412" s="217"/>
      <c r="AB4412" s="217"/>
      <c r="AC4412" s="217"/>
      <c r="AD4412" s="213"/>
    </row>
    <row r="4413" spans="20:30" x14ac:dyDescent="0.2">
      <c r="T4413" s="212"/>
      <c r="U4413" s="213"/>
      <c r="V4413" s="213"/>
      <c r="W4413" s="213"/>
      <c r="X4413" s="214"/>
      <c r="Y4413" s="214"/>
      <c r="Z4413" s="214"/>
      <c r="AA4413" s="217"/>
      <c r="AB4413" s="217"/>
      <c r="AC4413" s="217"/>
      <c r="AD4413" s="213"/>
    </row>
    <row r="4414" spans="20:30" x14ac:dyDescent="0.2">
      <c r="T4414" s="212"/>
      <c r="U4414" s="213"/>
      <c r="V4414" s="213"/>
      <c r="W4414" s="213"/>
      <c r="X4414" s="214"/>
      <c r="Y4414" s="214"/>
      <c r="Z4414" s="214"/>
      <c r="AA4414" s="217"/>
      <c r="AB4414" s="217"/>
      <c r="AC4414" s="217"/>
      <c r="AD4414" s="213"/>
    </row>
    <row r="4415" spans="20:30" x14ac:dyDescent="0.2">
      <c r="T4415" s="212"/>
      <c r="U4415" s="213"/>
      <c r="V4415" s="213"/>
      <c r="W4415" s="213"/>
      <c r="X4415" s="214"/>
      <c r="Y4415" s="214"/>
      <c r="Z4415" s="214"/>
      <c r="AA4415" s="217"/>
      <c r="AB4415" s="217"/>
      <c r="AC4415" s="217"/>
      <c r="AD4415" s="213"/>
    </row>
    <row r="4416" spans="20:30" x14ac:dyDescent="0.2">
      <c r="T4416" s="212"/>
      <c r="U4416" s="213"/>
      <c r="V4416" s="213"/>
      <c r="W4416" s="213"/>
      <c r="X4416" s="214"/>
      <c r="Y4416" s="214"/>
      <c r="Z4416" s="214"/>
      <c r="AA4416" s="217"/>
      <c r="AB4416" s="217"/>
      <c r="AC4416" s="217"/>
      <c r="AD4416" s="213"/>
    </row>
    <row r="4417" spans="20:30" x14ac:dyDescent="0.2">
      <c r="T4417" s="212"/>
      <c r="U4417" s="213"/>
      <c r="V4417" s="213"/>
      <c r="W4417" s="213"/>
      <c r="X4417" s="214"/>
      <c r="Y4417" s="214"/>
      <c r="Z4417" s="214"/>
      <c r="AA4417" s="217"/>
      <c r="AB4417" s="217"/>
      <c r="AC4417" s="217"/>
      <c r="AD4417" s="213"/>
    </row>
    <row r="4418" spans="20:30" x14ac:dyDescent="0.2">
      <c r="T4418" s="212"/>
      <c r="U4418" s="213"/>
      <c r="V4418" s="213"/>
      <c r="W4418" s="213"/>
      <c r="X4418" s="214"/>
      <c r="Y4418" s="214"/>
      <c r="Z4418" s="214"/>
      <c r="AA4418" s="217"/>
      <c r="AB4418" s="217"/>
      <c r="AC4418" s="217"/>
      <c r="AD4418" s="213"/>
    </row>
    <row r="4419" spans="20:30" x14ac:dyDescent="0.2">
      <c r="T4419" s="212"/>
      <c r="U4419" s="213"/>
      <c r="V4419" s="213"/>
      <c r="W4419" s="213"/>
      <c r="X4419" s="214"/>
      <c r="Y4419" s="214"/>
      <c r="Z4419" s="214"/>
      <c r="AA4419" s="217"/>
      <c r="AB4419" s="217"/>
      <c r="AC4419" s="217"/>
      <c r="AD4419" s="213"/>
    </row>
    <row r="4420" spans="20:30" x14ac:dyDescent="0.2">
      <c r="T4420" s="212"/>
      <c r="U4420" s="213"/>
      <c r="V4420" s="213"/>
      <c r="W4420" s="213"/>
      <c r="X4420" s="214"/>
      <c r="Y4420" s="214"/>
      <c r="Z4420" s="214"/>
      <c r="AA4420" s="217"/>
      <c r="AB4420" s="217"/>
      <c r="AC4420" s="217"/>
      <c r="AD4420" s="213"/>
    </row>
    <row r="4421" spans="20:30" x14ac:dyDescent="0.2">
      <c r="T4421" s="212"/>
      <c r="U4421" s="213"/>
      <c r="V4421" s="213"/>
      <c r="W4421" s="213"/>
      <c r="X4421" s="214"/>
      <c r="Y4421" s="214"/>
      <c r="Z4421" s="214"/>
      <c r="AA4421" s="217"/>
      <c r="AB4421" s="217"/>
      <c r="AC4421" s="217"/>
      <c r="AD4421" s="213"/>
    </row>
    <row r="4422" spans="20:30" x14ac:dyDescent="0.2">
      <c r="T4422" s="212"/>
      <c r="U4422" s="213"/>
      <c r="V4422" s="213"/>
      <c r="W4422" s="213"/>
      <c r="X4422" s="214"/>
      <c r="Y4422" s="214"/>
      <c r="Z4422" s="214"/>
      <c r="AA4422" s="217"/>
      <c r="AB4422" s="217"/>
      <c r="AC4422" s="217"/>
      <c r="AD4422" s="213"/>
    </row>
    <row r="4423" spans="20:30" x14ac:dyDescent="0.2">
      <c r="T4423" s="212"/>
      <c r="U4423" s="213"/>
      <c r="V4423" s="213"/>
      <c r="W4423" s="213"/>
      <c r="X4423" s="214"/>
      <c r="Y4423" s="214"/>
      <c r="Z4423" s="214"/>
      <c r="AA4423" s="217"/>
      <c r="AB4423" s="217"/>
      <c r="AC4423" s="217"/>
      <c r="AD4423" s="213"/>
    </row>
    <row r="4424" spans="20:30" x14ac:dyDescent="0.2">
      <c r="T4424" s="212"/>
      <c r="U4424" s="213"/>
      <c r="V4424" s="213"/>
      <c r="W4424" s="213"/>
      <c r="X4424" s="214"/>
      <c r="Y4424" s="214"/>
      <c r="Z4424" s="214"/>
      <c r="AA4424" s="217"/>
      <c r="AB4424" s="217"/>
      <c r="AC4424" s="217"/>
      <c r="AD4424" s="213"/>
    </row>
    <row r="4425" spans="20:30" x14ac:dyDescent="0.2">
      <c r="T4425" s="212"/>
      <c r="U4425" s="213"/>
      <c r="V4425" s="213"/>
      <c r="W4425" s="213"/>
      <c r="X4425" s="214"/>
      <c r="Y4425" s="214"/>
      <c r="Z4425" s="214"/>
      <c r="AA4425" s="217"/>
      <c r="AB4425" s="217"/>
      <c r="AC4425" s="217"/>
      <c r="AD4425" s="213"/>
    </row>
    <row r="4426" spans="20:30" x14ac:dyDescent="0.2">
      <c r="T4426" s="212"/>
      <c r="U4426" s="213"/>
      <c r="V4426" s="213"/>
      <c r="W4426" s="213"/>
      <c r="X4426" s="214"/>
      <c r="Y4426" s="214"/>
      <c r="Z4426" s="214"/>
      <c r="AA4426" s="217"/>
      <c r="AB4426" s="217"/>
      <c r="AC4426" s="217"/>
      <c r="AD4426" s="213"/>
    </row>
    <row r="4427" spans="20:30" x14ac:dyDescent="0.2">
      <c r="T4427" s="212"/>
      <c r="U4427" s="213"/>
      <c r="V4427" s="213"/>
      <c r="W4427" s="213"/>
      <c r="X4427" s="214"/>
      <c r="Y4427" s="214"/>
      <c r="Z4427" s="214"/>
      <c r="AA4427" s="217"/>
      <c r="AB4427" s="217"/>
      <c r="AC4427" s="217"/>
      <c r="AD4427" s="213"/>
    </row>
    <row r="4428" spans="20:30" x14ac:dyDescent="0.2">
      <c r="T4428" s="212"/>
      <c r="U4428" s="213"/>
      <c r="V4428" s="213"/>
      <c r="W4428" s="213"/>
      <c r="X4428" s="214"/>
      <c r="Y4428" s="214"/>
      <c r="Z4428" s="214"/>
      <c r="AA4428" s="217"/>
      <c r="AB4428" s="217"/>
      <c r="AC4428" s="217"/>
      <c r="AD4428" s="213"/>
    </row>
    <row r="4429" spans="20:30" x14ac:dyDescent="0.2">
      <c r="T4429" s="212"/>
      <c r="U4429" s="213"/>
      <c r="V4429" s="213"/>
      <c r="W4429" s="213"/>
      <c r="X4429" s="214"/>
      <c r="Y4429" s="214"/>
      <c r="Z4429" s="214"/>
      <c r="AA4429" s="217"/>
      <c r="AB4429" s="217"/>
      <c r="AC4429" s="217"/>
      <c r="AD4429" s="213"/>
    </row>
    <row r="4430" spans="20:30" x14ac:dyDescent="0.2">
      <c r="T4430" s="212"/>
      <c r="U4430" s="213"/>
      <c r="V4430" s="213"/>
      <c r="W4430" s="213"/>
      <c r="X4430" s="214"/>
      <c r="Y4430" s="214"/>
      <c r="Z4430" s="214"/>
      <c r="AA4430" s="217"/>
      <c r="AB4430" s="217"/>
      <c r="AC4430" s="217"/>
      <c r="AD4430" s="213"/>
    </row>
    <row r="4431" spans="20:30" x14ac:dyDescent="0.2">
      <c r="T4431" s="212"/>
      <c r="U4431" s="213"/>
      <c r="V4431" s="213"/>
      <c r="W4431" s="213"/>
      <c r="X4431" s="214"/>
      <c r="Y4431" s="214"/>
      <c r="Z4431" s="214"/>
      <c r="AA4431" s="217"/>
      <c r="AB4431" s="217"/>
      <c r="AC4431" s="217"/>
      <c r="AD4431" s="213"/>
    </row>
    <row r="4432" spans="20:30" x14ac:dyDescent="0.2">
      <c r="T4432" s="212"/>
      <c r="U4432" s="213"/>
      <c r="V4432" s="213"/>
      <c r="W4432" s="213"/>
      <c r="X4432" s="214"/>
      <c r="Y4432" s="214"/>
      <c r="Z4432" s="214"/>
      <c r="AA4432" s="217"/>
      <c r="AB4432" s="217"/>
      <c r="AC4432" s="217"/>
      <c r="AD4432" s="213"/>
    </row>
    <row r="4433" spans="20:30" x14ac:dyDescent="0.2">
      <c r="T4433" s="212"/>
      <c r="U4433" s="213"/>
      <c r="V4433" s="213"/>
      <c r="W4433" s="213"/>
      <c r="X4433" s="214"/>
      <c r="Y4433" s="214"/>
      <c r="Z4433" s="214"/>
      <c r="AA4433" s="217"/>
      <c r="AB4433" s="217"/>
      <c r="AC4433" s="217"/>
      <c r="AD4433" s="213"/>
    </row>
    <row r="4434" spans="20:30" x14ac:dyDescent="0.2">
      <c r="T4434" s="212"/>
      <c r="U4434" s="213"/>
      <c r="V4434" s="213"/>
      <c r="W4434" s="213"/>
      <c r="X4434" s="214"/>
      <c r="Y4434" s="214"/>
      <c r="Z4434" s="214"/>
      <c r="AA4434" s="217"/>
      <c r="AB4434" s="217"/>
      <c r="AC4434" s="217"/>
      <c r="AD4434" s="213"/>
    </row>
    <row r="4435" spans="20:30" x14ac:dyDescent="0.2">
      <c r="T4435" s="212"/>
      <c r="U4435" s="213"/>
      <c r="V4435" s="213"/>
      <c r="W4435" s="213"/>
      <c r="X4435" s="214"/>
      <c r="Y4435" s="214"/>
      <c r="Z4435" s="214"/>
      <c r="AA4435" s="217"/>
      <c r="AB4435" s="217"/>
      <c r="AC4435" s="217"/>
      <c r="AD4435" s="213"/>
    </row>
    <row r="4436" spans="20:30" x14ac:dyDescent="0.2">
      <c r="T4436" s="212"/>
      <c r="U4436" s="213"/>
      <c r="V4436" s="213"/>
      <c r="W4436" s="213"/>
      <c r="X4436" s="214"/>
      <c r="Y4436" s="214"/>
      <c r="Z4436" s="214"/>
      <c r="AA4436" s="217"/>
      <c r="AB4436" s="217"/>
      <c r="AC4436" s="217"/>
      <c r="AD4436" s="213"/>
    </row>
    <row r="4437" spans="20:30" x14ac:dyDescent="0.2">
      <c r="T4437" s="212"/>
      <c r="U4437" s="213"/>
      <c r="V4437" s="213"/>
      <c r="W4437" s="213"/>
      <c r="X4437" s="214"/>
      <c r="Y4437" s="214"/>
      <c r="Z4437" s="214"/>
      <c r="AA4437" s="217"/>
      <c r="AB4437" s="217"/>
      <c r="AC4437" s="217"/>
      <c r="AD4437" s="213"/>
    </row>
    <row r="4438" spans="20:30" x14ac:dyDescent="0.2">
      <c r="T4438" s="212"/>
      <c r="U4438" s="213"/>
      <c r="V4438" s="213"/>
      <c r="W4438" s="213"/>
      <c r="X4438" s="214"/>
      <c r="Y4438" s="214"/>
      <c r="Z4438" s="214"/>
      <c r="AA4438" s="217"/>
      <c r="AB4438" s="217"/>
      <c r="AC4438" s="217"/>
      <c r="AD4438" s="213"/>
    </row>
    <row r="4439" spans="20:30" x14ac:dyDescent="0.2">
      <c r="T4439" s="212"/>
      <c r="U4439" s="213"/>
      <c r="V4439" s="213"/>
      <c r="W4439" s="213"/>
      <c r="X4439" s="214"/>
      <c r="Y4439" s="214"/>
      <c r="Z4439" s="214"/>
      <c r="AA4439" s="217"/>
      <c r="AB4439" s="217"/>
      <c r="AC4439" s="217"/>
      <c r="AD4439" s="213"/>
    </row>
    <row r="4440" spans="20:30" x14ac:dyDescent="0.2">
      <c r="T4440" s="212"/>
      <c r="U4440" s="213"/>
      <c r="V4440" s="213"/>
      <c r="W4440" s="213"/>
      <c r="X4440" s="214"/>
      <c r="Y4440" s="214"/>
      <c r="Z4440" s="214"/>
      <c r="AA4440" s="217"/>
      <c r="AB4440" s="217"/>
      <c r="AC4440" s="217"/>
      <c r="AD4440" s="213"/>
    </row>
    <row r="4441" spans="20:30" x14ac:dyDescent="0.2">
      <c r="T4441" s="212"/>
      <c r="U4441" s="213"/>
      <c r="V4441" s="213"/>
      <c r="W4441" s="213"/>
      <c r="X4441" s="214"/>
      <c r="Y4441" s="214"/>
      <c r="Z4441" s="214"/>
      <c r="AA4441" s="217"/>
      <c r="AB4441" s="217"/>
      <c r="AC4441" s="217"/>
      <c r="AD4441" s="213"/>
    </row>
    <row r="4442" spans="20:30" x14ac:dyDescent="0.2">
      <c r="T4442" s="212"/>
      <c r="U4442" s="213"/>
      <c r="V4442" s="213"/>
      <c r="W4442" s="213"/>
      <c r="X4442" s="214"/>
      <c r="Y4442" s="214"/>
      <c r="Z4442" s="214"/>
      <c r="AA4442" s="217"/>
      <c r="AB4442" s="217"/>
      <c r="AC4442" s="217"/>
      <c r="AD4442" s="213"/>
    </row>
    <row r="4443" spans="20:30" x14ac:dyDescent="0.2">
      <c r="T4443" s="212"/>
      <c r="U4443" s="213"/>
      <c r="V4443" s="213"/>
      <c r="W4443" s="213"/>
      <c r="X4443" s="214"/>
      <c r="Y4443" s="214"/>
      <c r="Z4443" s="214"/>
      <c r="AA4443" s="217"/>
      <c r="AB4443" s="217"/>
      <c r="AC4443" s="217"/>
      <c r="AD4443" s="213"/>
    </row>
    <row r="4444" spans="20:30" x14ac:dyDescent="0.2">
      <c r="T4444" s="212"/>
      <c r="U4444" s="213"/>
      <c r="V4444" s="213"/>
      <c r="W4444" s="213"/>
      <c r="X4444" s="214"/>
      <c r="Y4444" s="214"/>
      <c r="Z4444" s="214"/>
      <c r="AA4444" s="217"/>
      <c r="AB4444" s="217"/>
      <c r="AC4444" s="217"/>
      <c r="AD4444" s="213"/>
    </row>
    <row r="4445" spans="20:30" x14ac:dyDescent="0.2">
      <c r="T4445" s="212"/>
      <c r="U4445" s="213"/>
      <c r="V4445" s="213"/>
      <c r="W4445" s="213"/>
      <c r="X4445" s="214"/>
      <c r="Y4445" s="214"/>
      <c r="Z4445" s="214"/>
      <c r="AA4445" s="217"/>
      <c r="AB4445" s="217"/>
      <c r="AC4445" s="217"/>
      <c r="AD4445" s="213"/>
    </row>
    <row r="4446" spans="20:30" x14ac:dyDescent="0.2">
      <c r="T4446" s="212"/>
      <c r="U4446" s="213"/>
      <c r="V4446" s="213"/>
      <c r="W4446" s="213"/>
      <c r="X4446" s="214"/>
      <c r="Y4446" s="214"/>
      <c r="Z4446" s="214"/>
      <c r="AA4446" s="217"/>
      <c r="AB4446" s="217"/>
      <c r="AC4446" s="217"/>
      <c r="AD4446" s="213"/>
    </row>
    <row r="4447" spans="20:30" x14ac:dyDescent="0.2">
      <c r="T4447" s="212"/>
      <c r="U4447" s="213"/>
      <c r="V4447" s="213"/>
      <c r="W4447" s="213"/>
      <c r="X4447" s="214"/>
      <c r="Y4447" s="214"/>
      <c r="Z4447" s="214"/>
      <c r="AA4447" s="217"/>
      <c r="AB4447" s="217"/>
      <c r="AC4447" s="217"/>
      <c r="AD4447" s="213"/>
    </row>
    <row r="4448" spans="20:30" x14ac:dyDescent="0.2">
      <c r="T4448" s="212"/>
      <c r="U4448" s="213"/>
      <c r="V4448" s="213"/>
      <c r="W4448" s="213"/>
      <c r="X4448" s="214"/>
      <c r="Y4448" s="214"/>
      <c r="Z4448" s="214"/>
      <c r="AA4448" s="217"/>
      <c r="AB4448" s="217"/>
      <c r="AC4448" s="217"/>
      <c r="AD4448" s="213"/>
    </row>
    <row r="4449" spans="20:30" x14ac:dyDescent="0.2">
      <c r="T4449" s="212"/>
      <c r="U4449" s="213"/>
      <c r="V4449" s="213"/>
      <c r="W4449" s="213"/>
      <c r="X4449" s="214"/>
      <c r="Y4449" s="214"/>
      <c r="Z4449" s="214"/>
      <c r="AA4449" s="217"/>
      <c r="AB4449" s="217"/>
      <c r="AC4449" s="217"/>
      <c r="AD4449" s="213"/>
    </row>
    <row r="4450" spans="20:30" x14ac:dyDescent="0.2">
      <c r="T4450" s="212"/>
      <c r="U4450" s="213"/>
      <c r="V4450" s="213"/>
      <c r="W4450" s="213"/>
      <c r="X4450" s="214"/>
      <c r="Y4450" s="214"/>
      <c r="Z4450" s="214"/>
      <c r="AA4450" s="217"/>
      <c r="AB4450" s="217"/>
      <c r="AC4450" s="217"/>
      <c r="AD4450" s="213"/>
    </row>
    <row r="4451" spans="20:30" x14ac:dyDescent="0.2">
      <c r="T4451" s="212"/>
      <c r="U4451" s="213"/>
      <c r="V4451" s="213"/>
      <c r="W4451" s="213"/>
      <c r="X4451" s="214"/>
      <c r="Y4451" s="214"/>
      <c r="Z4451" s="214"/>
      <c r="AA4451" s="217"/>
      <c r="AB4451" s="217"/>
      <c r="AC4451" s="217"/>
      <c r="AD4451" s="213"/>
    </row>
    <row r="4452" spans="20:30" x14ac:dyDescent="0.2">
      <c r="T4452" s="212"/>
      <c r="U4452" s="213"/>
      <c r="V4452" s="213"/>
      <c r="W4452" s="213"/>
      <c r="X4452" s="214"/>
      <c r="Y4452" s="214"/>
      <c r="Z4452" s="214"/>
      <c r="AA4452" s="217"/>
      <c r="AB4452" s="217"/>
      <c r="AC4452" s="217"/>
      <c r="AD4452" s="213"/>
    </row>
    <row r="4453" spans="20:30" x14ac:dyDescent="0.2">
      <c r="T4453" s="212"/>
      <c r="U4453" s="213"/>
      <c r="V4453" s="213"/>
      <c r="W4453" s="213"/>
      <c r="X4453" s="214"/>
      <c r="Y4453" s="214"/>
      <c r="Z4453" s="214"/>
      <c r="AA4453" s="217"/>
      <c r="AB4453" s="217"/>
      <c r="AC4453" s="217"/>
      <c r="AD4453" s="213"/>
    </row>
    <row r="4454" spans="20:30" x14ac:dyDescent="0.2">
      <c r="T4454" s="212"/>
      <c r="U4454" s="213"/>
      <c r="V4454" s="213"/>
      <c r="W4454" s="213"/>
      <c r="X4454" s="214"/>
      <c r="Y4454" s="214"/>
      <c r="Z4454" s="214"/>
      <c r="AA4454" s="217"/>
      <c r="AB4454" s="217"/>
      <c r="AC4454" s="217"/>
      <c r="AD4454" s="213"/>
    </row>
    <row r="4455" spans="20:30" x14ac:dyDescent="0.2">
      <c r="T4455" s="212"/>
      <c r="U4455" s="213"/>
      <c r="V4455" s="213"/>
      <c r="W4455" s="213"/>
      <c r="X4455" s="214"/>
      <c r="Y4455" s="214"/>
      <c r="Z4455" s="214"/>
      <c r="AA4455" s="217"/>
      <c r="AB4455" s="217"/>
      <c r="AC4455" s="217"/>
      <c r="AD4455" s="213"/>
    </row>
    <row r="4456" spans="20:30" x14ac:dyDescent="0.2">
      <c r="T4456" s="212"/>
      <c r="U4456" s="213"/>
      <c r="V4456" s="213"/>
      <c r="W4456" s="213"/>
      <c r="X4456" s="214"/>
      <c r="Y4456" s="214"/>
      <c r="Z4456" s="214"/>
      <c r="AA4456" s="217"/>
      <c r="AB4456" s="217"/>
      <c r="AC4456" s="217"/>
      <c r="AD4456" s="213"/>
    </row>
    <row r="4457" spans="20:30" x14ac:dyDescent="0.2">
      <c r="T4457" s="212"/>
      <c r="U4457" s="213"/>
      <c r="V4457" s="213"/>
      <c r="W4457" s="213"/>
      <c r="X4457" s="214"/>
      <c r="Y4457" s="214"/>
      <c r="Z4457" s="214"/>
      <c r="AA4457" s="217"/>
      <c r="AB4457" s="217"/>
      <c r="AC4457" s="217"/>
      <c r="AD4457" s="213"/>
    </row>
    <row r="4458" spans="20:30" x14ac:dyDescent="0.2">
      <c r="T4458" s="212"/>
      <c r="U4458" s="213"/>
      <c r="V4458" s="213"/>
      <c r="W4458" s="213"/>
      <c r="X4458" s="214"/>
      <c r="Y4458" s="214"/>
      <c r="Z4458" s="214"/>
      <c r="AA4458" s="217"/>
      <c r="AB4458" s="217"/>
      <c r="AC4458" s="217"/>
      <c r="AD4458" s="213"/>
    </row>
    <row r="4459" spans="20:30" x14ac:dyDescent="0.2">
      <c r="T4459" s="212"/>
      <c r="U4459" s="213"/>
      <c r="V4459" s="213"/>
      <c r="W4459" s="213"/>
      <c r="X4459" s="214"/>
      <c r="Y4459" s="214"/>
      <c r="Z4459" s="214"/>
      <c r="AA4459" s="217"/>
      <c r="AB4459" s="217"/>
      <c r="AC4459" s="217"/>
      <c r="AD4459" s="213"/>
    </row>
    <row r="4460" spans="20:30" x14ac:dyDescent="0.2">
      <c r="T4460" s="212"/>
      <c r="U4460" s="213"/>
      <c r="V4460" s="213"/>
      <c r="W4460" s="213"/>
      <c r="X4460" s="214"/>
      <c r="Y4460" s="214"/>
      <c r="Z4460" s="214"/>
      <c r="AA4460" s="217"/>
      <c r="AB4460" s="217"/>
      <c r="AC4460" s="217"/>
      <c r="AD4460" s="213"/>
    </row>
    <row r="4461" spans="20:30" x14ac:dyDescent="0.2">
      <c r="T4461" s="212"/>
      <c r="U4461" s="213"/>
      <c r="V4461" s="213"/>
      <c r="W4461" s="213"/>
      <c r="X4461" s="214"/>
      <c r="Y4461" s="214"/>
      <c r="Z4461" s="214"/>
      <c r="AA4461" s="217"/>
      <c r="AB4461" s="217"/>
      <c r="AC4461" s="217"/>
      <c r="AD4461" s="213"/>
    </row>
    <row r="4462" spans="20:30" x14ac:dyDescent="0.2">
      <c r="T4462" s="212"/>
      <c r="U4462" s="213"/>
      <c r="V4462" s="213"/>
      <c r="W4462" s="213"/>
      <c r="X4462" s="214"/>
      <c r="Y4462" s="214"/>
      <c r="Z4462" s="214"/>
      <c r="AA4462" s="217"/>
      <c r="AB4462" s="217"/>
      <c r="AC4462" s="217"/>
      <c r="AD4462" s="213"/>
    </row>
    <row r="4463" spans="20:30" x14ac:dyDescent="0.2">
      <c r="T4463" s="212"/>
      <c r="U4463" s="213"/>
      <c r="V4463" s="213"/>
      <c r="W4463" s="213"/>
      <c r="X4463" s="214"/>
      <c r="Y4463" s="214"/>
      <c r="Z4463" s="214"/>
      <c r="AA4463" s="217"/>
      <c r="AB4463" s="217"/>
      <c r="AC4463" s="217"/>
      <c r="AD4463" s="213"/>
    </row>
    <row r="4464" spans="20:30" x14ac:dyDescent="0.2">
      <c r="T4464" s="212"/>
      <c r="U4464" s="213"/>
      <c r="V4464" s="213"/>
      <c r="W4464" s="213"/>
      <c r="X4464" s="214"/>
      <c r="Y4464" s="214"/>
      <c r="Z4464" s="214"/>
      <c r="AA4464" s="217"/>
      <c r="AB4464" s="217"/>
      <c r="AC4464" s="217"/>
      <c r="AD4464" s="213"/>
    </row>
    <row r="4465" spans="20:30" x14ac:dyDescent="0.2">
      <c r="T4465" s="212"/>
      <c r="U4465" s="213"/>
      <c r="V4465" s="213"/>
      <c r="W4465" s="213"/>
      <c r="X4465" s="214"/>
      <c r="Y4465" s="214"/>
      <c r="Z4465" s="214"/>
      <c r="AA4465" s="217"/>
      <c r="AB4465" s="217"/>
      <c r="AC4465" s="217"/>
      <c r="AD4465" s="213"/>
    </row>
    <row r="4466" spans="20:30" x14ac:dyDescent="0.2">
      <c r="T4466" s="212"/>
      <c r="U4466" s="213"/>
      <c r="V4466" s="213"/>
      <c r="W4466" s="213"/>
      <c r="X4466" s="214"/>
      <c r="Y4466" s="214"/>
      <c r="Z4466" s="214"/>
      <c r="AA4466" s="217"/>
      <c r="AB4466" s="217"/>
      <c r="AC4466" s="217"/>
      <c r="AD4466" s="213"/>
    </row>
    <row r="4467" spans="20:30" x14ac:dyDescent="0.2">
      <c r="T4467" s="212"/>
      <c r="U4467" s="213"/>
      <c r="V4467" s="213"/>
      <c r="W4467" s="213"/>
      <c r="X4467" s="214"/>
      <c r="Y4467" s="214"/>
      <c r="Z4467" s="214"/>
      <c r="AA4467" s="217"/>
      <c r="AB4467" s="217"/>
      <c r="AC4467" s="217"/>
      <c r="AD4467" s="213"/>
    </row>
    <row r="4468" spans="20:30" x14ac:dyDescent="0.2">
      <c r="T4468" s="212"/>
      <c r="U4468" s="213"/>
      <c r="V4468" s="213"/>
      <c r="W4468" s="213"/>
      <c r="X4468" s="214"/>
      <c r="Y4468" s="214"/>
      <c r="Z4468" s="214"/>
      <c r="AA4468" s="217"/>
      <c r="AB4468" s="217"/>
      <c r="AC4468" s="217"/>
      <c r="AD4468" s="213"/>
    </row>
    <row r="4469" spans="20:30" x14ac:dyDescent="0.2">
      <c r="T4469" s="212"/>
      <c r="U4469" s="213"/>
      <c r="V4469" s="213"/>
      <c r="W4469" s="213"/>
      <c r="X4469" s="214"/>
      <c r="Y4469" s="214"/>
      <c r="Z4469" s="214"/>
      <c r="AA4469" s="217"/>
      <c r="AB4469" s="217"/>
      <c r="AC4469" s="217"/>
      <c r="AD4469" s="213"/>
    </row>
    <row r="4470" spans="20:30" x14ac:dyDescent="0.2">
      <c r="T4470" s="212"/>
      <c r="U4470" s="213"/>
      <c r="V4470" s="213"/>
      <c r="W4470" s="213"/>
      <c r="X4470" s="214"/>
      <c r="Y4470" s="214"/>
      <c r="Z4470" s="214"/>
      <c r="AA4470" s="217"/>
      <c r="AB4470" s="217"/>
      <c r="AC4470" s="217"/>
      <c r="AD4470" s="213"/>
    </row>
    <row r="4471" spans="20:30" x14ac:dyDescent="0.2">
      <c r="T4471" s="212"/>
      <c r="U4471" s="213"/>
      <c r="V4471" s="213"/>
      <c r="W4471" s="213"/>
      <c r="X4471" s="214"/>
      <c r="Y4471" s="214"/>
      <c r="Z4471" s="214"/>
      <c r="AA4471" s="217"/>
      <c r="AB4471" s="217"/>
      <c r="AC4471" s="217"/>
      <c r="AD4471" s="213"/>
    </row>
    <row r="4472" spans="20:30" x14ac:dyDescent="0.2">
      <c r="T4472" s="212"/>
      <c r="U4472" s="213"/>
      <c r="V4472" s="213"/>
      <c r="W4472" s="213"/>
      <c r="X4472" s="214"/>
      <c r="Y4472" s="214"/>
      <c r="Z4472" s="214"/>
      <c r="AA4472" s="217"/>
      <c r="AB4472" s="217"/>
      <c r="AC4472" s="217"/>
      <c r="AD4472" s="213"/>
    </row>
    <row r="4473" spans="20:30" x14ac:dyDescent="0.2">
      <c r="T4473" s="212"/>
      <c r="U4473" s="213"/>
      <c r="V4473" s="213"/>
      <c r="W4473" s="213"/>
      <c r="X4473" s="214"/>
      <c r="Y4473" s="214"/>
      <c r="Z4473" s="214"/>
      <c r="AA4473" s="217"/>
      <c r="AB4473" s="217"/>
      <c r="AC4473" s="217"/>
      <c r="AD4473" s="213"/>
    </row>
    <row r="4474" spans="20:30" x14ac:dyDescent="0.2">
      <c r="T4474" s="212"/>
      <c r="U4474" s="213"/>
      <c r="V4474" s="213"/>
      <c r="W4474" s="213"/>
      <c r="X4474" s="214"/>
      <c r="Y4474" s="214"/>
      <c r="Z4474" s="214"/>
      <c r="AA4474" s="217"/>
      <c r="AB4474" s="217"/>
      <c r="AC4474" s="217"/>
      <c r="AD4474" s="213"/>
    </row>
    <row r="4475" spans="20:30" x14ac:dyDescent="0.2">
      <c r="T4475" s="212"/>
      <c r="U4475" s="213"/>
      <c r="V4475" s="213"/>
      <c r="W4475" s="213"/>
      <c r="X4475" s="214"/>
      <c r="Y4475" s="214"/>
      <c r="Z4475" s="214"/>
      <c r="AA4475" s="217"/>
      <c r="AB4475" s="217"/>
      <c r="AC4475" s="217"/>
      <c r="AD4475" s="213"/>
    </row>
    <row r="4476" spans="20:30" x14ac:dyDescent="0.2">
      <c r="T4476" s="212"/>
      <c r="U4476" s="213"/>
      <c r="V4476" s="213"/>
      <c r="W4476" s="213"/>
      <c r="X4476" s="214"/>
      <c r="Y4476" s="214"/>
      <c r="Z4476" s="214"/>
      <c r="AA4476" s="217"/>
      <c r="AB4476" s="217"/>
      <c r="AC4476" s="217"/>
      <c r="AD4476" s="213"/>
    </row>
    <row r="4477" spans="20:30" x14ac:dyDescent="0.2">
      <c r="T4477" s="212"/>
      <c r="U4477" s="213"/>
      <c r="V4477" s="213"/>
      <c r="W4477" s="213"/>
      <c r="X4477" s="214"/>
      <c r="Y4477" s="214"/>
      <c r="Z4477" s="214"/>
      <c r="AA4477" s="217"/>
      <c r="AB4477" s="217"/>
      <c r="AC4477" s="217"/>
      <c r="AD4477" s="213"/>
    </row>
    <row r="4478" spans="20:30" x14ac:dyDescent="0.2">
      <c r="T4478" s="212"/>
      <c r="U4478" s="213"/>
      <c r="V4478" s="213"/>
      <c r="W4478" s="213"/>
      <c r="X4478" s="214"/>
      <c r="Y4478" s="214"/>
      <c r="Z4478" s="214"/>
      <c r="AA4478" s="217"/>
      <c r="AB4478" s="217"/>
      <c r="AC4478" s="217"/>
      <c r="AD4478" s="213"/>
    </row>
    <row r="4479" spans="20:30" x14ac:dyDescent="0.2">
      <c r="T4479" s="212"/>
      <c r="U4479" s="213"/>
      <c r="V4479" s="213"/>
      <c r="W4479" s="213"/>
      <c r="X4479" s="214"/>
      <c r="Y4479" s="214"/>
      <c r="Z4479" s="214"/>
      <c r="AA4479" s="217"/>
      <c r="AB4479" s="217"/>
      <c r="AC4479" s="217"/>
      <c r="AD4479" s="213"/>
    </row>
    <row r="4480" spans="20:30" x14ac:dyDescent="0.2">
      <c r="T4480" s="212"/>
      <c r="U4480" s="213"/>
      <c r="V4480" s="213"/>
      <c r="W4480" s="213"/>
      <c r="X4480" s="214"/>
      <c r="Y4480" s="214"/>
      <c r="Z4480" s="214"/>
      <c r="AA4480" s="217"/>
      <c r="AB4480" s="217"/>
      <c r="AC4480" s="217"/>
      <c r="AD4480" s="213"/>
    </row>
    <row r="4481" spans="20:30" x14ac:dyDescent="0.2">
      <c r="T4481" s="212"/>
      <c r="U4481" s="213"/>
      <c r="V4481" s="213"/>
      <c r="W4481" s="213"/>
      <c r="X4481" s="214"/>
      <c r="Y4481" s="214"/>
      <c r="Z4481" s="214"/>
      <c r="AA4481" s="217"/>
      <c r="AB4481" s="217"/>
      <c r="AC4481" s="217"/>
      <c r="AD4481" s="213"/>
    </row>
    <row r="4482" spans="20:30" x14ac:dyDescent="0.2">
      <c r="T4482" s="212"/>
      <c r="U4482" s="213"/>
      <c r="V4482" s="213"/>
      <c r="W4482" s="213"/>
      <c r="X4482" s="214"/>
      <c r="Y4482" s="214"/>
      <c r="Z4482" s="214"/>
      <c r="AA4482" s="217"/>
      <c r="AB4482" s="217"/>
      <c r="AC4482" s="217"/>
      <c r="AD4482" s="213"/>
    </row>
    <row r="4483" spans="20:30" x14ac:dyDescent="0.2">
      <c r="T4483" s="212"/>
      <c r="U4483" s="213"/>
      <c r="V4483" s="213"/>
      <c r="W4483" s="213"/>
      <c r="X4483" s="214"/>
      <c r="Y4483" s="214"/>
      <c r="Z4483" s="214"/>
      <c r="AA4483" s="217"/>
      <c r="AB4483" s="217"/>
      <c r="AC4483" s="217"/>
      <c r="AD4483" s="213"/>
    </row>
    <row r="4484" spans="20:30" x14ac:dyDescent="0.2">
      <c r="T4484" s="212"/>
      <c r="U4484" s="213"/>
      <c r="V4484" s="213"/>
      <c r="W4484" s="213"/>
      <c r="X4484" s="214"/>
      <c r="Y4484" s="214"/>
      <c r="Z4484" s="214"/>
      <c r="AA4484" s="217"/>
      <c r="AB4484" s="217"/>
      <c r="AC4484" s="217"/>
      <c r="AD4484" s="213"/>
    </row>
    <row r="4485" spans="20:30" x14ac:dyDescent="0.2">
      <c r="T4485" s="212"/>
      <c r="U4485" s="213"/>
      <c r="V4485" s="213"/>
      <c r="W4485" s="213"/>
      <c r="X4485" s="214"/>
      <c r="Y4485" s="214"/>
      <c r="Z4485" s="214"/>
      <c r="AA4485" s="217"/>
      <c r="AB4485" s="217"/>
      <c r="AC4485" s="217"/>
      <c r="AD4485" s="213"/>
    </row>
    <row r="4486" spans="20:30" x14ac:dyDescent="0.2">
      <c r="T4486" s="212"/>
      <c r="U4486" s="213"/>
      <c r="V4486" s="213"/>
      <c r="W4486" s="213"/>
      <c r="X4486" s="214"/>
      <c r="Y4486" s="214"/>
      <c r="Z4486" s="214"/>
      <c r="AA4486" s="217"/>
      <c r="AB4486" s="217"/>
      <c r="AC4486" s="217"/>
      <c r="AD4486" s="213"/>
    </row>
    <row r="4487" spans="20:30" x14ac:dyDescent="0.2">
      <c r="T4487" s="212"/>
      <c r="U4487" s="213"/>
      <c r="V4487" s="213"/>
      <c r="W4487" s="213"/>
      <c r="X4487" s="214"/>
      <c r="Y4487" s="214"/>
      <c r="Z4487" s="214"/>
      <c r="AA4487" s="217"/>
      <c r="AB4487" s="217"/>
      <c r="AC4487" s="217"/>
      <c r="AD4487" s="213"/>
    </row>
    <row r="4488" spans="20:30" x14ac:dyDescent="0.2">
      <c r="T4488" s="212"/>
      <c r="U4488" s="213"/>
      <c r="V4488" s="213"/>
      <c r="W4488" s="213"/>
      <c r="X4488" s="214"/>
      <c r="Y4488" s="214"/>
      <c r="Z4488" s="214"/>
      <c r="AA4488" s="217"/>
      <c r="AB4488" s="217"/>
      <c r="AC4488" s="217"/>
      <c r="AD4488" s="213"/>
    </row>
    <row r="4489" spans="20:30" x14ac:dyDescent="0.2">
      <c r="T4489" s="212"/>
      <c r="U4489" s="213"/>
      <c r="V4489" s="213"/>
      <c r="W4489" s="213"/>
      <c r="X4489" s="214"/>
      <c r="Y4489" s="214"/>
      <c r="Z4489" s="214"/>
      <c r="AA4489" s="217"/>
      <c r="AB4489" s="217"/>
      <c r="AC4489" s="217"/>
      <c r="AD4489" s="213"/>
    </row>
    <row r="4490" spans="20:30" x14ac:dyDescent="0.2">
      <c r="T4490" s="212"/>
      <c r="U4490" s="213"/>
      <c r="V4490" s="213"/>
      <c r="W4490" s="213"/>
      <c r="X4490" s="214"/>
      <c r="Y4490" s="214"/>
      <c r="Z4490" s="214"/>
      <c r="AA4490" s="217"/>
      <c r="AB4490" s="217"/>
      <c r="AC4490" s="217"/>
      <c r="AD4490" s="213"/>
    </row>
    <row r="4491" spans="20:30" x14ac:dyDescent="0.2">
      <c r="T4491" s="212"/>
      <c r="U4491" s="213"/>
      <c r="V4491" s="213"/>
      <c r="W4491" s="213"/>
      <c r="X4491" s="214"/>
      <c r="Y4491" s="214"/>
      <c r="Z4491" s="214"/>
      <c r="AA4491" s="217"/>
      <c r="AB4491" s="217"/>
      <c r="AC4491" s="217"/>
      <c r="AD4491" s="213"/>
    </row>
    <row r="4492" spans="20:30" x14ac:dyDescent="0.2">
      <c r="T4492" s="212"/>
      <c r="U4492" s="213"/>
      <c r="V4492" s="213"/>
      <c r="W4492" s="213"/>
      <c r="X4492" s="214"/>
      <c r="Y4492" s="214"/>
      <c r="Z4492" s="214"/>
      <c r="AA4492" s="217"/>
      <c r="AB4492" s="217"/>
      <c r="AC4492" s="217"/>
      <c r="AD4492" s="213"/>
    </row>
    <row r="4493" spans="20:30" x14ac:dyDescent="0.2">
      <c r="T4493" s="212"/>
      <c r="U4493" s="213"/>
      <c r="V4493" s="213"/>
      <c r="W4493" s="213"/>
      <c r="X4493" s="214"/>
      <c r="Y4493" s="214"/>
      <c r="Z4493" s="214"/>
      <c r="AA4493" s="217"/>
      <c r="AB4493" s="217"/>
      <c r="AC4493" s="217"/>
      <c r="AD4493" s="213"/>
    </row>
    <row r="4494" spans="20:30" x14ac:dyDescent="0.2">
      <c r="T4494" s="212"/>
      <c r="U4494" s="213"/>
      <c r="V4494" s="213"/>
      <c r="W4494" s="213"/>
      <c r="X4494" s="214"/>
      <c r="Y4494" s="214"/>
      <c r="Z4494" s="214"/>
      <c r="AA4494" s="217"/>
      <c r="AB4494" s="217"/>
      <c r="AC4494" s="217"/>
      <c r="AD4494" s="213"/>
    </row>
    <row r="4495" spans="20:30" x14ac:dyDescent="0.2">
      <c r="T4495" s="212"/>
      <c r="U4495" s="213"/>
      <c r="V4495" s="213"/>
      <c r="W4495" s="213"/>
      <c r="X4495" s="214"/>
      <c r="Y4495" s="214"/>
      <c r="Z4495" s="214"/>
      <c r="AA4495" s="217"/>
      <c r="AB4495" s="217"/>
      <c r="AC4495" s="217"/>
      <c r="AD4495" s="213"/>
    </row>
    <row r="4496" spans="20:30" x14ac:dyDescent="0.2">
      <c r="T4496" s="212"/>
      <c r="U4496" s="213"/>
      <c r="V4496" s="213"/>
      <c r="W4496" s="213"/>
      <c r="X4496" s="214"/>
      <c r="Y4496" s="214"/>
      <c r="Z4496" s="214"/>
      <c r="AA4496" s="217"/>
      <c r="AB4496" s="217"/>
      <c r="AC4496" s="217"/>
      <c r="AD4496" s="213"/>
    </row>
    <row r="4497" spans="20:30" x14ac:dyDescent="0.2">
      <c r="T4497" s="212"/>
      <c r="U4497" s="213"/>
      <c r="V4497" s="213"/>
      <c r="W4497" s="213"/>
      <c r="X4497" s="214"/>
      <c r="Y4497" s="214"/>
      <c r="Z4497" s="214"/>
      <c r="AA4497" s="217"/>
      <c r="AB4497" s="217"/>
      <c r="AC4497" s="217"/>
      <c r="AD4497" s="213"/>
    </row>
    <row r="4498" spans="20:30" x14ac:dyDescent="0.2">
      <c r="T4498" s="212"/>
      <c r="U4498" s="213"/>
      <c r="V4498" s="213"/>
      <c r="W4498" s="213"/>
      <c r="X4498" s="214"/>
      <c r="Y4498" s="214"/>
      <c r="Z4498" s="214"/>
      <c r="AA4498" s="217"/>
      <c r="AB4498" s="217"/>
      <c r="AC4498" s="217"/>
      <c r="AD4498" s="213"/>
    </row>
    <row r="4499" spans="20:30" x14ac:dyDescent="0.2">
      <c r="T4499" s="212"/>
      <c r="U4499" s="213"/>
      <c r="V4499" s="213"/>
      <c r="W4499" s="213"/>
      <c r="X4499" s="214"/>
      <c r="Y4499" s="214"/>
      <c r="Z4499" s="214"/>
      <c r="AA4499" s="217"/>
      <c r="AB4499" s="217"/>
      <c r="AC4499" s="217"/>
      <c r="AD4499" s="213"/>
    </row>
    <row r="4500" spans="20:30" x14ac:dyDescent="0.2">
      <c r="T4500" s="212"/>
      <c r="U4500" s="213"/>
      <c r="V4500" s="213"/>
      <c r="W4500" s="213"/>
      <c r="X4500" s="214"/>
      <c r="Y4500" s="214"/>
      <c r="Z4500" s="214"/>
      <c r="AA4500" s="217"/>
      <c r="AB4500" s="217"/>
      <c r="AC4500" s="217"/>
      <c r="AD4500" s="213"/>
    </row>
    <row r="4501" spans="20:30" x14ac:dyDescent="0.2">
      <c r="T4501" s="212"/>
      <c r="U4501" s="213"/>
      <c r="V4501" s="213"/>
      <c r="W4501" s="213"/>
      <c r="X4501" s="214"/>
      <c r="Y4501" s="214"/>
      <c r="Z4501" s="214"/>
      <c r="AA4501" s="217"/>
      <c r="AB4501" s="217"/>
      <c r="AC4501" s="217"/>
      <c r="AD4501" s="213"/>
    </row>
    <row r="4502" spans="20:30" x14ac:dyDescent="0.2">
      <c r="T4502" s="212"/>
      <c r="U4502" s="213"/>
      <c r="V4502" s="213"/>
      <c r="W4502" s="213"/>
      <c r="X4502" s="214"/>
      <c r="Y4502" s="214"/>
      <c r="Z4502" s="214"/>
      <c r="AA4502" s="217"/>
      <c r="AB4502" s="217"/>
      <c r="AC4502" s="217"/>
      <c r="AD4502" s="213"/>
    </row>
    <row r="4503" spans="20:30" x14ac:dyDescent="0.2">
      <c r="T4503" s="212"/>
      <c r="U4503" s="213"/>
      <c r="V4503" s="213"/>
      <c r="W4503" s="213"/>
      <c r="X4503" s="214"/>
      <c r="Y4503" s="214"/>
      <c r="Z4503" s="214"/>
      <c r="AA4503" s="217"/>
      <c r="AB4503" s="217"/>
      <c r="AC4503" s="217"/>
      <c r="AD4503" s="213"/>
    </row>
    <row r="4504" spans="20:30" x14ac:dyDescent="0.2">
      <c r="T4504" s="212"/>
      <c r="U4504" s="213"/>
      <c r="V4504" s="213"/>
      <c r="W4504" s="213"/>
      <c r="X4504" s="214"/>
      <c r="Y4504" s="214"/>
      <c r="Z4504" s="214"/>
      <c r="AA4504" s="217"/>
      <c r="AB4504" s="217"/>
      <c r="AC4504" s="217"/>
      <c r="AD4504" s="213"/>
    </row>
    <row r="4505" spans="20:30" x14ac:dyDescent="0.2">
      <c r="T4505" s="212"/>
      <c r="U4505" s="213"/>
      <c r="V4505" s="213"/>
      <c r="W4505" s="213"/>
      <c r="X4505" s="214"/>
      <c r="Y4505" s="214"/>
      <c r="Z4505" s="214"/>
      <c r="AA4505" s="217"/>
      <c r="AB4505" s="217"/>
      <c r="AC4505" s="217"/>
      <c r="AD4505" s="213"/>
    </row>
    <row r="4506" spans="20:30" x14ac:dyDescent="0.2">
      <c r="T4506" s="212"/>
      <c r="U4506" s="213"/>
      <c r="V4506" s="213"/>
      <c r="W4506" s="213"/>
      <c r="X4506" s="214"/>
      <c r="Y4506" s="214"/>
      <c r="Z4506" s="214"/>
      <c r="AA4506" s="217"/>
      <c r="AB4506" s="217"/>
      <c r="AC4506" s="217"/>
      <c r="AD4506" s="213"/>
    </row>
    <row r="4507" spans="20:30" x14ac:dyDescent="0.2">
      <c r="T4507" s="212"/>
      <c r="U4507" s="213"/>
      <c r="V4507" s="213"/>
      <c r="W4507" s="213"/>
      <c r="X4507" s="214"/>
      <c r="Y4507" s="214"/>
      <c r="Z4507" s="214"/>
      <c r="AA4507" s="217"/>
      <c r="AB4507" s="217"/>
      <c r="AC4507" s="217"/>
      <c r="AD4507" s="213"/>
    </row>
    <row r="4508" spans="20:30" x14ac:dyDescent="0.2">
      <c r="T4508" s="212"/>
      <c r="U4508" s="213"/>
      <c r="V4508" s="213"/>
      <c r="W4508" s="213"/>
      <c r="X4508" s="214"/>
      <c r="Y4508" s="214"/>
      <c r="Z4508" s="214"/>
      <c r="AA4508" s="217"/>
      <c r="AB4508" s="217"/>
      <c r="AC4508" s="217"/>
      <c r="AD4508" s="213"/>
    </row>
    <row r="4509" spans="20:30" x14ac:dyDescent="0.2">
      <c r="T4509" s="212"/>
      <c r="U4509" s="213"/>
      <c r="V4509" s="213"/>
      <c r="W4509" s="213"/>
      <c r="X4509" s="214"/>
      <c r="Y4509" s="214"/>
      <c r="Z4509" s="214"/>
      <c r="AA4509" s="217"/>
      <c r="AB4509" s="217"/>
      <c r="AC4509" s="217"/>
      <c r="AD4509" s="213"/>
    </row>
    <row r="4510" spans="20:30" x14ac:dyDescent="0.2">
      <c r="T4510" s="212"/>
      <c r="U4510" s="213"/>
      <c r="V4510" s="213"/>
      <c r="W4510" s="213"/>
      <c r="X4510" s="214"/>
      <c r="Y4510" s="214"/>
      <c r="Z4510" s="214"/>
      <c r="AA4510" s="217"/>
      <c r="AB4510" s="217"/>
      <c r="AC4510" s="217"/>
      <c r="AD4510" s="213"/>
    </row>
    <row r="4511" spans="20:30" x14ac:dyDescent="0.2">
      <c r="T4511" s="212"/>
      <c r="U4511" s="213"/>
      <c r="V4511" s="213"/>
      <c r="W4511" s="213"/>
      <c r="X4511" s="214"/>
      <c r="Y4511" s="214"/>
      <c r="Z4511" s="214"/>
      <c r="AA4511" s="217"/>
      <c r="AB4511" s="217"/>
      <c r="AC4511" s="217"/>
      <c r="AD4511" s="213"/>
    </row>
    <row r="4512" spans="20:30" x14ac:dyDescent="0.2">
      <c r="T4512" s="212"/>
      <c r="U4512" s="213"/>
      <c r="V4512" s="213"/>
      <c r="W4512" s="213"/>
      <c r="X4512" s="214"/>
      <c r="Y4512" s="214"/>
      <c r="Z4512" s="214"/>
      <c r="AA4512" s="217"/>
      <c r="AB4512" s="217"/>
      <c r="AC4512" s="217"/>
      <c r="AD4512" s="213"/>
    </row>
    <row r="4513" spans="20:30" x14ac:dyDescent="0.2">
      <c r="T4513" s="212"/>
      <c r="U4513" s="213"/>
      <c r="V4513" s="213"/>
      <c r="W4513" s="213"/>
      <c r="X4513" s="214"/>
      <c r="Y4513" s="214"/>
      <c r="Z4513" s="214"/>
      <c r="AA4513" s="217"/>
      <c r="AB4513" s="217"/>
      <c r="AC4513" s="217"/>
      <c r="AD4513" s="213"/>
    </row>
    <row r="4514" spans="20:30" x14ac:dyDescent="0.2">
      <c r="T4514" s="212"/>
      <c r="U4514" s="213"/>
      <c r="V4514" s="213"/>
      <c r="W4514" s="213"/>
      <c r="X4514" s="214"/>
      <c r="Y4514" s="214"/>
      <c r="Z4514" s="214"/>
      <c r="AA4514" s="217"/>
      <c r="AB4514" s="217"/>
      <c r="AC4514" s="217"/>
      <c r="AD4514" s="213"/>
    </row>
    <row r="4515" spans="20:30" x14ac:dyDescent="0.2">
      <c r="T4515" s="212"/>
      <c r="U4515" s="213"/>
      <c r="V4515" s="213"/>
      <c r="W4515" s="213"/>
      <c r="X4515" s="214"/>
      <c r="Y4515" s="214"/>
      <c r="Z4515" s="214"/>
      <c r="AA4515" s="217"/>
      <c r="AB4515" s="217"/>
      <c r="AC4515" s="217"/>
      <c r="AD4515" s="213"/>
    </row>
    <row r="4516" spans="20:30" x14ac:dyDescent="0.2">
      <c r="T4516" s="212"/>
      <c r="U4516" s="213"/>
      <c r="V4516" s="213"/>
      <c r="W4516" s="213"/>
      <c r="X4516" s="214"/>
      <c r="Y4516" s="214"/>
      <c r="Z4516" s="214"/>
      <c r="AA4516" s="217"/>
      <c r="AB4516" s="217"/>
      <c r="AC4516" s="217"/>
      <c r="AD4516" s="213"/>
    </row>
    <row r="4517" spans="20:30" x14ac:dyDescent="0.2">
      <c r="T4517" s="212"/>
      <c r="U4517" s="213"/>
      <c r="V4517" s="213"/>
      <c r="W4517" s="213"/>
      <c r="X4517" s="214"/>
      <c r="Y4517" s="214"/>
      <c r="Z4517" s="214"/>
      <c r="AA4517" s="217"/>
      <c r="AB4517" s="217"/>
      <c r="AC4517" s="217"/>
      <c r="AD4517" s="213"/>
    </row>
    <row r="4518" spans="20:30" x14ac:dyDescent="0.2">
      <c r="T4518" s="212"/>
      <c r="U4518" s="213"/>
      <c r="V4518" s="213"/>
      <c r="W4518" s="213"/>
      <c r="X4518" s="214"/>
      <c r="Y4518" s="214"/>
      <c r="Z4518" s="214"/>
      <c r="AA4518" s="217"/>
      <c r="AB4518" s="217"/>
      <c r="AC4518" s="217"/>
      <c r="AD4518" s="213"/>
    </row>
    <row r="4519" spans="20:30" x14ac:dyDescent="0.2">
      <c r="T4519" s="212"/>
      <c r="U4519" s="213"/>
      <c r="V4519" s="213"/>
      <c r="W4519" s="213"/>
      <c r="X4519" s="214"/>
      <c r="Y4519" s="214"/>
      <c r="Z4519" s="214"/>
      <c r="AA4519" s="217"/>
      <c r="AB4519" s="217"/>
      <c r="AC4519" s="217"/>
      <c r="AD4519" s="213"/>
    </row>
    <row r="4520" spans="20:30" x14ac:dyDescent="0.2">
      <c r="T4520" s="212"/>
      <c r="U4520" s="213"/>
      <c r="V4520" s="213"/>
      <c r="W4520" s="213"/>
      <c r="X4520" s="214"/>
      <c r="Y4520" s="214"/>
      <c r="Z4520" s="214"/>
      <c r="AA4520" s="217"/>
      <c r="AB4520" s="217"/>
      <c r="AC4520" s="217"/>
      <c r="AD4520" s="213"/>
    </row>
    <row r="4521" spans="20:30" x14ac:dyDescent="0.2">
      <c r="T4521" s="212"/>
      <c r="U4521" s="213"/>
      <c r="V4521" s="213"/>
      <c r="W4521" s="213"/>
      <c r="X4521" s="214"/>
      <c r="Y4521" s="214"/>
      <c r="Z4521" s="214"/>
      <c r="AA4521" s="217"/>
      <c r="AB4521" s="217"/>
      <c r="AC4521" s="217"/>
      <c r="AD4521" s="213"/>
    </row>
    <row r="4522" spans="20:30" x14ac:dyDescent="0.2">
      <c r="T4522" s="212"/>
      <c r="U4522" s="213"/>
      <c r="V4522" s="213"/>
      <c r="W4522" s="213"/>
      <c r="X4522" s="214"/>
      <c r="Y4522" s="214"/>
      <c r="Z4522" s="214"/>
      <c r="AA4522" s="217"/>
      <c r="AB4522" s="217"/>
      <c r="AC4522" s="217"/>
      <c r="AD4522" s="213"/>
    </row>
    <row r="4523" spans="20:30" x14ac:dyDescent="0.2">
      <c r="T4523" s="212"/>
      <c r="U4523" s="213"/>
      <c r="V4523" s="213"/>
      <c r="W4523" s="213"/>
      <c r="X4523" s="214"/>
      <c r="Y4523" s="214"/>
      <c r="Z4523" s="214"/>
      <c r="AA4523" s="217"/>
      <c r="AB4523" s="217"/>
      <c r="AC4523" s="217"/>
      <c r="AD4523" s="213"/>
    </row>
    <row r="4524" spans="20:30" x14ac:dyDescent="0.2">
      <c r="T4524" s="212"/>
      <c r="U4524" s="213"/>
      <c r="V4524" s="213"/>
      <c r="W4524" s="213"/>
      <c r="X4524" s="214"/>
      <c r="Y4524" s="214"/>
      <c r="Z4524" s="214"/>
      <c r="AA4524" s="217"/>
      <c r="AB4524" s="217"/>
      <c r="AC4524" s="217"/>
      <c r="AD4524" s="213"/>
    </row>
    <row r="4525" spans="20:30" x14ac:dyDescent="0.2">
      <c r="T4525" s="212"/>
      <c r="U4525" s="213"/>
      <c r="V4525" s="213"/>
      <c r="W4525" s="213"/>
      <c r="X4525" s="214"/>
      <c r="Y4525" s="214"/>
      <c r="Z4525" s="214"/>
      <c r="AA4525" s="217"/>
      <c r="AB4525" s="217"/>
      <c r="AC4525" s="217"/>
      <c r="AD4525" s="213"/>
    </row>
    <row r="4526" spans="20:30" x14ac:dyDescent="0.2">
      <c r="T4526" s="212"/>
      <c r="U4526" s="213"/>
      <c r="V4526" s="213"/>
      <c r="W4526" s="213"/>
      <c r="X4526" s="214"/>
      <c r="Y4526" s="214"/>
      <c r="Z4526" s="214"/>
      <c r="AA4526" s="217"/>
      <c r="AB4526" s="217"/>
      <c r="AC4526" s="217"/>
      <c r="AD4526" s="213"/>
    </row>
    <row r="4527" spans="20:30" x14ac:dyDescent="0.2">
      <c r="T4527" s="212"/>
      <c r="U4527" s="213"/>
      <c r="V4527" s="213"/>
      <c r="W4527" s="213"/>
      <c r="X4527" s="214"/>
      <c r="Y4527" s="214"/>
      <c r="Z4527" s="214"/>
      <c r="AA4527" s="217"/>
      <c r="AB4527" s="217"/>
      <c r="AC4527" s="217"/>
      <c r="AD4527" s="213"/>
    </row>
    <row r="4528" spans="20:30" x14ac:dyDescent="0.2">
      <c r="T4528" s="212"/>
      <c r="U4528" s="213"/>
      <c r="V4528" s="213"/>
      <c r="W4528" s="213"/>
      <c r="X4528" s="214"/>
      <c r="Y4528" s="214"/>
      <c r="Z4528" s="214"/>
      <c r="AA4528" s="217"/>
      <c r="AB4528" s="217"/>
      <c r="AC4528" s="217"/>
      <c r="AD4528" s="213"/>
    </row>
    <row r="4529" spans="20:30" x14ac:dyDescent="0.2">
      <c r="T4529" s="212"/>
      <c r="U4529" s="213"/>
      <c r="V4529" s="213"/>
      <c r="W4529" s="213"/>
      <c r="X4529" s="214"/>
      <c r="Y4529" s="214"/>
      <c r="Z4529" s="214"/>
      <c r="AA4529" s="217"/>
      <c r="AB4529" s="217"/>
      <c r="AC4529" s="217"/>
      <c r="AD4529" s="213"/>
    </row>
    <row r="4530" spans="20:30" x14ac:dyDescent="0.2">
      <c r="T4530" s="212"/>
      <c r="U4530" s="213"/>
      <c r="V4530" s="213"/>
      <c r="W4530" s="213"/>
      <c r="X4530" s="214"/>
      <c r="Y4530" s="214"/>
      <c r="Z4530" s="214"/>
      <c r="AA4530" s="217"/>
      <c r="AB4530" s="217"/>
      <c r="AC4530" s="217"/>
      <c r="AD4530" s="213"/>
    </row>
    <row r="4531" spans="20:30" x14ac:dyDescent="0.2">
      <c r="T4531" s="212"/>
      <c r="U4531" s="213"/>
      <c r="V4531" s="213"/>
      <c r="W4531" s="213"/>
      <c r="X4531" s="214"/>
      <c r="Y4531" s="214"/>
      <c r="Z4531" s="214"/>
      <c r="AA4531" s="217"/>
      <c r="AB4531" s="217"/>
      <c r="AC4531" s="217"/>
      <c r="AD4531" s="213"/>
    </row>
    <row r="4532" spans="20:30" x14ac:dyDescent="0.2">
      <c r="T4532" s="212"/>
      <c r="U4532" s="213"/>
      <c r="V4532" s="213"/>
      <c r="W4532" s="213"/>
      <c r="X4532" s="214"/>
      <c r="Y4532" s="214"/>
      <c r="Z4532" s="214"/>
      <c r="AA4532" s="217"/>
      <c r="AB4532" s="217"/>
      <c r="AC4532" s="217"/>
      <c r="AD4532" s="213"/>
    </row>
    <row r="4533" spans="20:30" x14ac:dyDescent="0.2">
      <c r="T4533" s="212"/>
      <c r="U4533" s="213"/>
      <c r="V4533" s="213"/>
      <c r="W4533" s="213"/>
      <c r="X4533" s="214"/>
      <c r="Y4533" s="214"/>
      <c r="Z4533" s="214"/>
      <c r="AA4533" s="217"/>
      <c r="AB4533" s="217"/>
      <c r="AC4533" s="217"/>
      <c r="AD4533" s="213"/>
    </row>
    <row r="4534" spans="20:30" x14ac:dyDescent="0.2">
      <c r="T4534" s="212"/>
      <c r="U4534" s="213"/>
      <c r="V4534" s="213"/>
      <c r="W4534" s="213"/>
      <c r="X4534" s="214"/>
      <c r="Y4534" s="214"/>
      <c r="Z4534" s="214"/>
      <c r="AA4534" s="217"/>
      <c r="AB4534" s="217"/>
      <c r="AC4534" s="217"/>
      <c r="AD4534" s="213"/>
    </row>
    <row r="4535" spans="20:30" x14ac:dyDescent="0.2">
      <c r="T4535" s="212"/>
      <c r="U4535" s="213"/>
      <c r="V4535" s="213"/>
      <c r="W4535" s="213"/>
      <c r="X4535" s="214"/>
      <c r="Y4535" s="214"/>
      <c r="Z4535" s="214"/>
      <c r="AA4535" s="217"/>
      <c r="AB4535" s="217"/>
      <c r="AC4535" s="217"/>
      <c r="AD4535" s="213"/>
    </row>
    <row r="4536" spans="20:30" x14ac:dyDescent="0.2">
      <c r="T4536" s="212"/>
      <c r="U4536" s="213"/>
      <c r="V4536" s="213"/>
      <c r="W4536" s="213"/>
      <c r="X4536" s="214"/>
      <c r="Y4536" s="214"/>
      <c r="Z4536" s="214"/>
      <c r="AA4536" s="217"/>
      <c r="AB4536" s="217"/>
      <c r="AC4536" s="217"/>
      <c r="AD4536" s="213"/>
    </row>
    <row r="4537" spans="20:30" x14ac:dyDescent="0.2">
      <c r="T4537" s="212"/>
      <c r="U4537" s="213"/>
      <c r="V4537" s="213"/>
      <c r="W4537" s="213"/>
      <c r="X4537" s="214"/>
      <c r="Y4537" s="214"/>
      <c r="Z4537" s="214"/>
      <c r="AA4537" s="217"/>
      <c r="AB4537" s="217"/>
      <c r="AC4537" s="217"/>
      <c r="AD4537" s="213"/>
    </row>
    <row r="4538" spans="20:30" x14ac:dyDescent="0.2">
      <c r="T4538" s="212"/>
      <c r="U4538" s="213"/>
      <c r="V4538" s="213"/>
      <c r="W4538" s="213"/>
      <c r="X4538" s="214"/>
      <c r="Y4538" s="214"/>
      <c r="Z4538" s="214"/>
      <c r="AA4538" s="217"/>
      <c r="AB4538" s="217"/>
      <c r="AC4538" s="217"/>
      <c r="AD4538" s="213"/>
    </row>
    <row r="4539" spans="20:30" x14ac:dyDescent="0.2">
      <c r="T4539" s="212"/>
      <c r="U4539" s="213"/>
      <c r="V4539" s="213"/>
      <c r="W4539" s="213"/>
      <c r="X4539" s="214"/>
      <c r="Y4539" s="214"/>
      <c r="Z4539" s="214"/>
      <c r="AA4539" s="217"/>
      <c r="AB4539" s="217"/>
      <c r="AC4539" s="217"/>
      <c r="AD4539" s="213"/>
    </row>
    <row r="4540" spans="20:30" x14ac:dyDescent="0.2">
      <c r="T4540" s="212"/>
      <c r="U4540" s="213"/>
      <c r="V4540" s="213"/>
      <c r="W4540" s="213"/>
      <c r="X4540" s="214"/>
      <c r="Y4540" s="214"/>
      <c r="Z4540" s="214"/>
      <c r="AA4540" s="217"/>
      <c r="AB4540" s="217"/>
      <c r="AC4540" s="217"/>
      <c r="AD4540" s="213"/>
    </row>
    <row r="4541" spans="20:30" x14ac:dyDescent="0.2">
      <c r="T4541" s="212"/>
      <c r="U4541" s="213"/>
      <c r="V4541" s="213"/>
      <c r="W4541" s="213"/>
      <c r="X4541" s="214"/>
      <c r="Y4541" s="214"/>
      <c r="Z4541" s="214"/>
      <c r="AA4541" s="217"/>
      <c r="AB4541" s="217"/>
      <c r="AC4541" s="217"/>
      <c r="AD4541" s="213"/>
    </row>
    <row r="4542" spans="20:30" x14ac:dyDescent="0.2">
      <c r="T4542" s="212"/>
      <c r="U4542" s="213"/>
      <c r="V4542" s="213"/>
      <c r="W4542" s="213"/>
      <c r="X4542" s="214"/>
      <c r="Y4542" s="214"/>
      <c r="Z4542" s="214"/>
      <c r="AA4542" s="217"/>
      <c r="AB4542" s="217"/>
      <c r="AC4542" s="217"/>
      <c r="AD4542" s="213"/>
    </row>
    <row r="4543" spans="20:30" x14ac:dyDescent="0.2">
      <c r="T4543" s="212"/>
      <c r="U4543" s="213"/>
      <c r="V4543" s="213"/>
      <c r="W4543" s="213"/>
      <c r="X4543" s="214"/>
      <c r="Y4543" s="214"/>
      <c r="Z4543" s="214"/>
      <c r="AA4543" s="217"/>
      <c r="AB4543" s="217"/>
      <c r="AC4543" s="217"/>
      <c r="AD4543" s="213"/>
    </row>
    <row r="4544" spans="20:30" x14ac:dyDescent="0.2">
      <c r="T4544" s="212"/>
      <c r="U4544" s="213"/>
      <c r="V4544" s="213"/>
      <c r="W4544" s="213"/>
      <c r="X4544" s="214"/>
      <c r="Y4544" s="214"/>
      <c r="Z4544" s="214"/>
      <c r="AA4544" s="217"/>
      <c r="AB4544" s="217"/>
      <c r="AC4544" s="217"/>
      <c r="AD4544" s="213"/>
    </row>
    <row r="4545" spans="20:30" x14ac:dyDescent="0.2">
      <c r="T4545" s="212"/>
      <c r="U4545" s="213"/>
      <c r="V4545" s="213"/>
      <c r="W4545" s="213"/>
      <c r="X4545" s="214"/>
      <c r="Y4545" s="214"/>
      <c r="Z4545" s="214"/>
      <c r="AA4545" s="217"/>
      <c r="AB4545" s="217"/>
      <c r="AC4545" s="217"/>
      <c r="AD4545" s="213"/>
    </row>
    <row r="4546" spans="20:30" x14ac:dyDescent="0.2">
      <c r="T4546" s="212"/>
      <c r="U4546" s="213"/>
      <c r="V4546" s="213"/>
      <c r="W4546" s="213"/>
      <c r="X4546" s="214"/>
      <c r="Y4546" s="214"/>
      <c r="Z4546" s="214"/>
      <c r="AA4546" s="217"/>
      <c r="AB4546" s="217"/>
      <c r="AC4546" s="217"/>
      <c r="AD4546" s="213"/>
    </row>
    <row r="4547" spans="20:30" x14ac:dyDescent="0.2">
      <c r="T4547" s="212"/>
      <c r="U4547" s="213"/>
      <c r="V4547" s="213"/>
      <c r="W4547" s="213"/>
      <c r="X4547" s="214"/>
      <c r="Y4547" s="214"/>
      <c r="Z4547" s="214"/>
      <c r="AA4547" s="217"/>
      <c r="AB4547" s="217"/>
      <c r="AC4547" s="217"/>
      <c r="AD4547" s="213"/>
    </row>
    <row r="4548" spans="20:30" x14ac:dyDescent="0.2">
      <c r="T4548" s="212"/>
      <c r="U4548" s="213"/>
      <c r="V4548" s="213"/>
      <c r="W4548" s="213"/>
      <c r="X4548" s="214"/>
      <c r="Y4548" s="214"/>
      <c r="Z4548" s="214"/>
      <c r="AA4548" s="217"/>
      <c r="AB4548" s="217"/>
      <c r="AC4548" s="217"/>
      <c r="AD4548" s="213"/>
    </row>
    <row r="4549" spans="20:30" x14ac:dyDescent="0.2">
      <c r="T4549" s="212"/>
      <c r="U4549" s="213"/>
      <c r="V4549" s="213"/>
      <c r="W4549" s="213"/>
      <c r="X4549" s="214"/>
      <c r="Y4549" s="214"/>
      <c r="Z4549" s="214"/>
      <c r="AA4549" s="217"/>
      <c r="AB4549" s="217"/>
      <c r="AC4549" s="217"/>
      <c r="AD4549" s="213"/>
    </row>
    <row r="4550" spans="20:30" x14ac:dyDescent="0.2">
      <c r="T4550" s="212"/>
      <c r="U4550" s="213"/>
      <c r="V4550" s="213"/>
      <c r="W4550" s="213"/>
      <c r="X4550" s="214"/>
      <c r="Y4550" s="214"/>
      <c r="Z4550" s="214"/>
      <c r="AA4550" s="217"/>
      <c r="AB4550" s="217"/>
      <c r="AC4550" s="217"/>
      <c r="AD4550" s="213"/>
    </row>
    <row r="4551" spans="20:30" x14ac:dyDescent="0.2">
      <c r="T4551" s="212"/>
      <c r="U4551" s="213"/>
      <c r="V4551" s="213"/>
      <c r="W4551" s="213"/>
      <c r="X4551" s="214"/>
      <c r="Y4551" s="214"/>
      <c r="Z4551" s="214"/>
      <c r="AA4551" s="217"/>
      <c r="AB4551" s="217"/>
      <c r="AC4551" s="217"/>
      <c r="AD4551" s="213"/>
    </row>
    <row r="4552" spans="20:30" x14ac:dyDescent="0.2">
      <c r="T4552" s="212"/>
      <c r="U4552" s="213"/>
      <c r="V4552" s="213"/>
      <c r="W4552" s="213"/>
      <c r="X4552" s="214"/>
      <c r="Y4552" s="214"/>
      <c r="Z4552" s="214"/>
      <c r="AA4552" s="217"/>
      <c r="AB4552" s="217"/>
      <c r="AC4552" s="217"/>
      <c r="AD4552" s="213"/>
    </row>
    <row r="4553" spans="20:30" x14ac:dyDescent="0.2">
      <c r="T4553" s="212"/>
      <c r="U4553" s="213"/>
      <c r="V4553" s="213"/>
      <c r="W4553" s="213"/>
      <c r="X4553" s="214"/>
      <c r="Y4553" s="214"/>
      <c r="Z4553" s="214"/>
      <c r="AA4553" s="217"/>
      <c r="AB4553" s="217"/>
      <c r="AC4553" s="217"/>
      <c r="AD4553" s="213"/>
    </row>
    <row r="4554" spans="20:30" x14ac:dyDescent="0.2">
      <c r="T4554" s="212"/>
      <c r="U4554" s="213"/>
      <c r="V4554" s="213"/>
      <c r="W4554" s="213"/>
      <c r="X4554" s="214"/>
      <c r="Y4554" s="214"/>
      <c r="Z4554" s="214"/>
      <c r="AA4554" s="217"/>
      <c r="AB4554" s="217"/>
      <c r="AC4554" s="217"/>
      <c r="AD4554" s="213"/>
    </row>
    <row r="4555" spans="20:30" x14ac:dyDescent="0.2">
      <c r="T4555" s="212"/>
      <c r="U4555" s="213"/>
      <c r="V4555" s="213"/>
      <c r="W4555" s="213"/>
      <c r="X4555" s="214"/>
      <c r="Y4555" s="214"/>
      <c r="Z4555" s="214"/>
      <c r="AA4555" s="217"/>
      <c r="AB4555" s="217"/>
      <c r="AC4555" s="217"/>
      <c r="AD4555" s="213"/>
    </row>
    <row r="4556" spans="20:30" x14ac:dyDescent="0.2">
      <c r="T4556" s="212"/>
      <c r="U4556" s="213"/>
      <c r="V4556" s="213"/>
      <c r="W4556" s="213"/>
      <c r="X4556" s="214"/>
      <c r="Y4556" s="214"/>
      <c r="Z4556" s="214"/>
      <c r="AA4556" s="217"/>
      <c r="AB4556" s="217"/>
      <c r="AC4556" s="217"/>
      <c r="AD4556" s="213"/>
    </row>
    <row r="4557" spans="20:30" x14ac:dyDescent="0.2">
      <c r="T4557" s="212"/>
      <c r="U4557" s="213"/>
      <c r="V4557" s="213"/>
      <c r="W4557" s="213"/>
      <c r="X4557" s="214"/>
      <c r="Y4557" s="214"/>
      <c r="Z4557" s="214"/>
      <c r="AA4557" s="217"/>
      <c r="AB4557" s="217"/>
      <c r="AC4557" s="217"/>
      <c r="AD4557" s="213"/>
    </row>
    <row r="4558" spans="20:30" x14ac:dyDescent="0.2">
      <c r="T4558" s="212"/>
      <c r="U4558" s="213"/>
      <c r="V4558" s="213"/>
      <c r="W4558" s="213"/>
      <c r="X4558" s="214"/>
      <c r="Y4558" s="214"/>
      <c r="Z4558" s="214"/>
      <c r="AA4558" s="217"/>
      <c r="AB4558" s="217"/>
      <c r="AC4558" s="217"/>
      <c r="AD4558" s="213"/>
    </row>
    <row r="4559" spans="20:30" x14ac:dyDescent="0.2">
      <c r="T4559" s="212"/>
      <c r="U4559" s="213"/>
      <c r="V4559" s="213"/>
      <c r="W4559" s="213"/>
      <c r="X4559" s="214"/>
      <c r="Y4559" s="214"/>
      <c r="Z4559" s="214"/>
      <c r="AA4559" s="217"/>
      <c r="AB4559" s="217"/>
      <c r="AC4559" s="217"/>
      <c r="AD4559" s="213"/>
    </row>
    <row r="4560" spans="20:30" x14ac:dyDescent="0.2">
      <c r="T4560" s="212"/>
      <c r="U4560" s="213"/>
      <c r="V4560" s="213"/>
      <c r="W4560" s="213"/>
      <c r="X4560" s="214"/>
      <c r="Y4560" s="214"/>
      <c r="Z4560" s="214"/>
      <c r="AA4560" s="217"/>
      <c r="AB4560" s="217"/>
      <c r="AC4560" s="217"/>
      <c r="AD4560" s="213"/>
    </row>
    <row r="4561" spans="20:30" x14ac:dyDescent="0.2">
      <c r="T4561" s="212"/>
      <c r="U4561" s="213"/>
      <c r="V4561" s="213"/>
      <c r="W4561" s="213"/>
      <c r="X4561" s="214"/>
      <c r="Y4561" s="214"/>
      <c r="Z4561" s="214"/>
      <c r="AA4561" s="217"/>
      <c r="AB4561" s="217"/>
      <c r="AC4561" s="217"/>
      <c r="AD4561" s="213"/>
    </row>
    <row r="4562" spans="20:30" x14ac:dyDescent="0.2">
      <c r="T4562" s="212"/>
      <c r="U4562" s="213"/>
      <c r="V4562" s="213"/>
      <c r="W4562" s="213"/>
      <c r="X4562" s="214"/>
      <c r="Y4562" s="214"/>
      <c r="Z4562" s="214"/>
      <c r="AA4562" s="217"/>
      <c r="AB4562" s="217"/>
      <c r="AC4562" s="217"/>
      <c r="AD4562" s="213"/>
    </row>
    <row r="4563" spans="20:30" x14ac:dyDescent="0.2">
      <c r="T4563" s="212"/>
      <c r="U4563" s="213"/>
      <c r="V4563" s="213"/>
      <c r="W4563" s="213"/>
      <c r="X4563" s="214"/>
      <c r="Y4563" s="214"/>
      <c r="Z4563" s="214"/>
      <c r="AA4563" s="217"/>
      <c r="AB4563" s="217"/>
      <c r="AC4563" s="217"/>
      <c r="AD4563" s="213"/>
    </row>
    <row r="4564" spans="20:30" x14ac:dyDescent="0.2">
      <c r="T4564" s="212"/>
      <c r="U4564" s="213"/>
      <c r="V4564" s="213"/>
      <c r="W4564" s="213"/>
      <c r="X4564" s="214"/>
      <c r="Y4564" s="214"/>
      <c r="Z4564" s="214"/>
      <c r="AA4564" s="217"/>
      <c r="AB4564" s="217"/>
      <c r="AC4564" s="217"/>
      <c r="AD4564" s="213"/>
    </row>
    <row r="4565" spans="20:30" x14ac:dyDescent="0.2">
      <c r="T4565" s="212"/>
      <c r="U4565" s="213"/>
      <c r="V4565" s="213"/>
      <c r="W4565" s="213"/>
      <c r="X4565" s="214"/>
      <c r="Y4565" s="214"/>
      <c r="Z4565" s="214"/>
      <c r="AA4565" s="217"/>
      <c r="AB4565" s="217"/>
      <c r="AC4565" s="217"/>
      <c r="AD4565" s="213"/>
    </row>
    <row r="4566" spans="20:30" x14ac:dyDescent="0.2">
      <c r="T4566" s="212"/>
      <c r="U4566" s="213"/>
      <c r="V4566" s="213"/>
      <c r="W4566" s="213"/>
      <c r="X4566" s="214"/>
      <c r="Y4566" s="214"/>
      <c r="Z4566" s="214"/>
      <c r="AA4566" s="217"/>
      <c r="AB4566" s="217"/>
      <c r="AC4566" s="217"/>
      <c r="AD4566" s="213"/>
    </row>
    <row r="4567" spans="20:30" x14ac:dyDescent="0.2">
      <c r="T4567" s="212"/>
      <c r="U4567" s="213"/>
      <c r="V4567" s="213"/>
      <c r="W4567" s="213"/>
      <c r="X4567" s="214"/>
      <c r="Y4567" s="214"/>
      <c r="Z4567" s="214"/>
      <c r="AA4567" s="217"/>
      <c r="AB4567" s="217"/>
      <c r="AC4567" s="217"/>
      <c r="AD4567" s="213"/>
    </row>
    <row r="4568" spans="20:30" x14ac:dyDescent="0.2">
      <c r="T4568" s="212"/>
      <c r="U4568" s="213"/>
      <c r="V4568" s="213"/>
      <c r="W4568" s="213"/>
      <c r="X4568" s="214"/>
      <c r="Y4568" s="214"/>
      <c r="Z4568" s="214"/>
      <c r="AA4568" s="217"/>
      <c r="AB4568" s="217"/>
      <c r="AC4568" s="217"/>
      <c r="AD4568" s="213"/>
    </row>
    <row r="4569" spans="20:30" x14ac:dyDescent="0.2">
      <c r="T4569" s="212"/>
      <c r="U4569" s="213"/>
      <c r="V4569" s="213"/>
      <c r="W4569" s="213"/>
      <c r="X4569" s="214"/>
      <c r="Y4569" s="214"/>
      <c r="Z4569" s="214"/>
      <c r="AA4569" s="217"/>
      <c r="AB4569" s="217"/>
      <c r="AC4569" s="217"/>
      <c r="AD4569" s="213"/>
    </row>
    <row r="4570" spans="20:30" x14ac:dyDescent="0.2">
      <c r="T4570" s="212"/>
      <c r="U4570" s="213"/>
      <c r="V4570" s="213"/>
      <c r="W4570" s="213"/>
      <c r="X4570" s="214"/>
      <c r="Y4570" s="214"/>
      <c r="Z4570" s="214"/>
      <c r="AA4570" s="217"/>
      <c r="AB4570" s="217"/>
      <c r="AC4570" s="217"/>
      <c r="AD4570" s="213"/>
    </row>
    <row r="4571" spans="20:30" x14ac:dyDescent="0.2">
      <c r="T4571" s="212"/>
      <c r="U4571" s="213"/>
      <c r="V4571" s="213"/>
      <c r="W4571" s="213"/>
      <c r="X4571" s="214"/>
      <c r="Y4571" s="214"/>
      <c r="Z4571" s="214"/>
      <c r="AA4571" s="217"/>
      <c r="AB4571" s="217"/>
      <c r="AC4571" s="217"/>
      <c r="AD4571" s="213"/>
    </row>
    <row r="4572" spans="20:30" x14ac:dyDescent="0.2">
      <c r="T4572" s="212"/>
      <c r="U4572" s="213"/>
      <c r="V4572" s="213"/>
      <c r="W4572" s="213"/>
      <c r="X4572" s="214"/>
      <c r="Y4572" s="214"/>
      <c r="Z4572" s="214"/>
      <c r="AA4572" s="217"/>
      <c r="AB4572" s="217"/>
      <c r="AC4572" s="217"/>
      <c r="AD4572" s="213"/>
    </row>
    <row r="4573" spans="20:30" x14ac:dyDescent="0.2">
      <c r="T4573" s="212"/>
      <c r="U4573" s="213"/>
      <c r="V4573" s="213"/>
      <c r="W4573" s="213"/>
      <c r="X4573" s="214"/>
      <c r="Y4573" s="214"/>
      <c r="Z4573" s="214"/>
      <c r="AA4573" s="217"/>
      <c r="AB4573" s="217"/>
      <c r="AC4573" s="217"/>
      <c r="AD4573" s="213"/>
    </row>
    <row r="4574" spans="20:30" x14ac:dyDescent="0.2">
      <c r="T4574" s="212"/>
      <c r="U4574" s="213"/>
      <c r="V4574" s="213"/>
      <c r="W4574" s="213"/>
      <c r="X4574" s="214"/>
      <c r="Y4574" s="214"/>
      <c r="Z4574" s="214"/>
      <c r="AA4574" s="217"/>
      <c r="AB4574" s="217"/>
      <c r="AC4574" s="217"/>
      <c r="AD4574" s="213"/>
    </row>
    <row r="4575" spans="20:30" x14ac:dyDescent="0.2">
      <c r="T4575" s="212"/>
      <c r="U4575" s="213"/>
      <c r="V4575" s="213"/>
      <c r="W4575" s="213"/>
      <c r="X4575" s="214"/>
      <c r="Y4575" s="214"/>
      <c r="Z4575" s="214"/>
      <c r="AA4575" s="217"/>
      <c r="AB4575" s="217"/>
      <c r="AC4575" s="217"/>
      <c r="AD4575" s="213"/>
    </row>
    <row r="4576" spans="20:30" x14ac:dyDescent="0.2">
      <c r="T4576" s="212"/>
      <c r="U4576" s="213"/>
      <c r="V4576" s="213"/>
      <c r="W4576" s="213"/>
      <c r="X4576" s="214"/>
      <c r="Y4576" s="214"/>
      <c r="Z4576" s="214"/>
      <c r="AA4576" s="217"/>
      <c r="AB4576" s="217"/>
      <c r="AC4576" s="217"/>
      <c r="AD4576" s="213"/>
    </row>
    <row r="4577" spans="20:30" x14ac:dyDescent="0.2">
      <c r="T4577" s="212"/>
      <c r="U4577" s="213"/>
      <c r="V4577" s="213"/>
      <c r="W4577" s="213"/>
      <c r="X4577" s="214"/>
      <c r="Y4577" s="214"/>
      <c r="Z4577" s="214"/>
      <c r="AA4577" s="217"/>
      <c r="AB4577" s="217"/>
      <c r="AC4577" s="217"/>
      <c r="AD4577" s="213"/>
    </row>
    <row r="4578" spans="20:30" x14ac:dyDescent="0.2">
      <c r="T4578" s="212"/>
      <c r="U4578" s="213"/>
      <c r="V4578" s="213"/>
      <c r="W4578" s="213"/>
      <c r="X4578" s="214"/>
      <c r="Y4578" s="214"/>
      <c r="Z4578" s="214"/>
      <c r="AA4578" s="217"/>
      <c r="AB4578" s="217"/>
      <c r="AC4578" s="217"/>
      <c r="AD4578" s="213"/>
    </row>
    <row r="4579" spans="20:30" x14ac:dyDescent="0.2">
      <c r="T4579" s="212"/>
      <c r="U4579" s="213"/>
      <c r="V4579" s="213"/>
      <c r="W4579" s="213"/>
      <c r="X4579" s="214"/>
      <c r="Y4579" s="214"/>
      <c r="Z4579" s="214"/>
      <c r="AA4579" s="217"/>
      <c r="AB4579" s="217"/>
      <c r="AC4579" s="217"/>
      <c r="AD4579" s="213"/>
    </row>
    <row r="4580" spans="20:30" x14ac:dyDescent="0.2">
      <c r="T4580" s="212"/>
      <c r="U4580" s="213"/>
      <c r="V4580" s="213"/>
      <c r="W4580" s="213"/>
      <c r="X4580" s="214"/>
      <c r="Y4580" s="214"/>
      <c r="Z4580" s="214"/>
      <c r="AA4580" s="217"/>
      <c r="AB4580" s="217"/>
      <c r="AC4580" s="217"/>
      <c r="AD4580" s="213"/>
    </row>
    <row r="4581" spans="20:30" x14ac:dyDescent="0.2">
      <c r="T4581" s="212"/>
      <c r="U4581" s="213"/>
      <c r="V4581" s="213"/>
      <c r="W4581" s="213"/>
      <c r="X4581" s="214"/>
      <c r="Y4581" s="214"/>
      <c r="Z4581" s="214"/>
      <c r="AA4581" s="217"/>
      <c r="AB4581" s="217"/>
      <c r="AC4581" s="217"/>
      <c r="AD4581" s="213"/>
    </row>
    <row r="4582" spans="20:30" x14ac:dyDescent="0.2">
      <c r="T4582" s="212"/>
      <c r="U4582" s="213"/>
      <c r="V4582" s="213"/>
      <c r="W4582" s="213"/>
      <c r="X4582" s="214"/>
      <c r="Y4582" s="214"/>
      <c r="Z4582" s="214"/>
      <c r="AA4582" s="217"/>
      <c r="AB4582" s="217"/>
      <c r="AC4582" s="217"/>
      <c r="AD4582" s="213"/>
    </row>
    <row r="4583" spans="20:30" x14ac:dyDescent="0.2">
      <c r="T4583" s="212"/>
      <c r="U4583" s="213"/>
      <c r="V4583" s="213"/>
      <c r="W4583" s="213"/>
      <c r="X4583" s="214"/>
      <c r="Y4583" s="214"/>
      <c r="Z4583" s="214"/>
      <c r="AA4583" s="217"/>
      <c r="AB4583" s="217"/>
      <c r="AC4583" s="217"/>
      <c r="AD4583" s="213"/>
    </row>
    <row r="4584" spans="20:30" x14ac:dyDescent="0.2">
      <c r="T4584" s="212"/>
      <c r="U4584" s="213"/>
      <c r="V4584" s="213"/>
      <c r="W4584" s="213"/>
      <c r="X4584" s="214"/>
      <c r="Y4584" s="214"/>
      <c r="Z4584" s="214"/>
      <c r="AA4584" s="217"/>
      <c r="AB4584" s="217"/>
      <c r="AC4584" s="217"/>
      <c r="AD4584" s="213"/>
    </row>
    <row r="4585" spans="20:30" x14ac:dyDescent="0.2">
      <c r="T4585" s="212"/>
      <c r="U4585" s="213"/>
      <c r="V4585" s="213"/>
      <c r="W4585" s="213"/>
      <c r="X4585" s="214"/>
      <c r="Y4585" s="214"/>
      <c r="Z4585" s="214"/>
      <c r="AA4585" s="217"/>
      <c r="AB4585" s="217"/>
      <c r="AC4585" s="217"/>
      <c r="AD4585" s="213"/>
    </row>
    <row r="4586" spans="20:30" x14ac:dyDescent="0.2">
      <c r="T4586" s="212"/>
      <c r="U4586" s="213"/>
      <c r="V4586" s="213"/>
      <c r="W4586" s="213"/>
      <c r="X4586" s="214"/>
      <c r="Y4586" s="214"/>
      <c r="Z4586" s="214"/>
      <c r="AA4586" s="217"/>
      <c r="AB4586" s="217"/>
      <c r="AC4586" s="217"/>
      <c r="AD4586" s="213"/>
    </row>
    <row r="4587" spans="20:30" x14ac:dyDescent="0.2">
      <c r="T4587" s="212"/>
      <c r="U4587" s="213"/>
      <c r="V4587" s="213"/>
      <c r="W4587" s="213"/>
      <c r="X4587" s="214"/>
      <c r="Y4587" s="214"/>
      <c r="Z4587" s="214"/>
      <c r="AA4587" s="217"/>
      <c r="AB4587" s="217"/>
      <c r="AC4587" s="217"/>
      <c r="AD4587" s="213"/>
    </row>
    <row r="4588" spans="20:30" x14ac:dyDescent="0.2">
      <c r="T4588" s="212"/>
      <c r="U4588" s="213"/>
      <c r="V4588" s="213"/>
      <c r="W4588" s="213"/>
      <c r="X4588" s="214"/>
      <c r="Y4588" s="214"/>
      <c r="Z4588" s="214"/>
      <c r="AA4588" s="217"/>
      <c r="AB4588" s="217"/>
      <c r="AC4588" s="217"/>
      <c r="AD4588" s="213"/>
    </row>
    <row r="4589" spans="20:30" x14ac:dyDescent="0.2">
      <c r="T4589" s="212"/>
      <c r="U4589" s="213"/>
      <c r="V4589" s="213"/>
      <c r="W4589" s="213"/>
      <c r="X4589" s="214"/>
      <c r="Y4589" s="214"/>
      <c r="Z4589" s="214"/>
      <c r="AA4589" s="217"/>
      <c r="AB4589" s="217"/>
      <c r="AC4589" s="217"/>
      <c r="AD4589" s="213"/>
    </row>
    <row r="4590" spans="20:30" x14ac:dyDescent="0.2">
      <c r="T4590" s="212"/>
      <c r="U4590" s="213"/>
      <c r="V4590" s="213"/>
      <c r="W4590" s="213"/>
      <c r="X4590" s="214"/>
      <c r="Y4590" s="214"/>
      <c r="Z4590" s="214"/>
      <c r="AA4590" s="217"/>
      <c r="AB4590" s="217"/>
      <c r="AC4590" s="217"/>
      <c r="AD4590" s="213"/>
    </row>
    <row r="4591" spans="20:30" x14ac:dyDescent="0.2">
      <c r="T4591" s="212"/>
      <c r="U4591" s="213"/>
      <c r="V4591" s="213"/>
      <c r="W4591" s="213"/>
      <c r="X4591" s="214"/>
      <c r="Y4591" s="214"/>
      <c r="Z4591" s="214"/>
      <c r="AA4591" s="217"/>
      <c r="AB4591" s="217"/>
      <c r="AC4591" s="217"/>
      <c r="AD4591" s="213"/>
    </row>
    <row r="4592" spans="20:30" x14ac:dyDescent="0.2">
      <c r="T4592" s="212"/>
      <c r="U4592" s="213"/>
      <c r="V4592" s="213"/>
      <c r="W4592" s="213"/>
      <c r="X4592" s="214"/>
      <c r="Y4592" s="214"/>
      <c r="Z4592" s="214"/>
      <c r="AA4592" s="217"/>
      <c r="AB4592" s="217"/>
      <c r="AC4592" s="217"/>
      <c r="AD4592" s="213"/>
    </row>
    <row r="4593" spans="20:30" x14ac:dyDescent="0.2">
      <c r="T4593" s="212"/>
      <c r="U4593" s="213"/>
      <c r="V4593" s="213"/>
      <c r="W4593" s="213"/>
      <c r="X4593" s="214"/>
      <c r="Y4593" s="214"/>
      <c r="Z4593" s="214"/>
      <c r="AA4593" s="217"/>
      <c r="AB4593" s="217"/>
      <c r="AC4593" s="217"/>
      <c r="AD4593" s="213"/>
    </row>
    <row r="4594" spans="20:30" x14ac:dyDescent="0.2">
      <c r="T4594" s="212"/>
      <c r="U4594" s="213"/>
      <c r="V4594" s="213"/>
      <c r="W4594" s="213"/>
      <c r="X4594" s="214"/>
      <c r="Y4594" s="214"/>
      <c r="Z4594" s="214"/>
      <c r="AA4594" s="217"/>
      <c r="AB4594" s="217"/>
      <c r="AC4594" s="217"/>
      <c r="AD4594" s="213"/>
    </row>
    <row r="4595" spans="20:30" x14ac:dyDescent="0.2">
      <c r="T4595" s="212"/>
      <c r="U4595" s="213"/>
      <c r="V4595" s="213"/>
      <c r="W4595" s="213"/>
      <c r="X4595" s="214"/>
      <c r="Y4595" s="214"/>
      <c r="Z4595" s="214"/>
      <c r="AA4595" s="217"/>
      <c r="AB4595" s="217"/>
      <c r="AC4595" s="217"/>
      <c r="AD4595" s="213"/>
    </row>
    <row r="4596" spans="20:30" x14ac:dyDescent="0.2">
      <c r="T4596" s="212"/>
      <c r="U4596" s="213"/>
      <c r="V4596" s="213"/>
      <c r="W4596" s="213"/>
      <c r="X4596" s="214"/>
      <c r="Y4596" s="214"/>
      <c r="Z4596" s="214"/>
      <c r="AA4596" s="217"/>
      <c r="AB4596" s="217"/>
      <c r="AC4596" s="217"/>
      <c r="AD4596" s="213"/>
    </row>
    <row r="4597" spans="20:30" x14ac:dyDescent="0.2">
      <c r="T4597" s="212"/>
      <c r="U4597" s="213"/>
      <c r="V4597" s="213"/>
      <c r="W4597" s="213"/>
      <c r="X4597" s="214"/>
      <c r="Y4597" s="214"/>
      <c r="Z4597" s="214"/>
      <c r="AA4597" s="217"/>
      <c r="AB4597" s="217"/>
      <c r="AC4597" s="217"/>
      <c r="AD4597" s="213"/>
    </row>
    <row r="4598" spans="20:30" x14ac:dyDescent="0.2">
      <c r="T4598" s="212"/>
      <c r="U4598" s="213"/>
      <c r="V4598" s="213"/>
      <c r="W4598" s="213"/>
      <c r="X4598" s="214"/>
      <c r="Y4598" s="214"/>
      <c r="Z4598" s="214"/>
      <c r="AA4598" s="217"/>
      <c r="AB4598" s="217"/>
      <c r="AC4598" s="217"/>
      <c r="AD4598" s="213"/>
    </row>
    <row r="4599" spans="20:30" x14ac:dyDescent="0.2">
      <c r="T4599" s="212"/>
      <c r="U4599" s="213"/>
      <c r="V4599" s="213"/>
      <c r="W4599" s="213"/>
      <c r="X4599" s="214"/>
      <c r="Y4599" s="214"/>
      <c r="Z4599" s="214"/>
      <c r="AA4599" s="217"/>
      <c r="AB4599" s="217"/>
      <c r="AC4599" s="217"/>
      <c r="AD4599" s="213"/>
    </row>
    <row r="4600" spans="20:30" x14ac:dyDescent="0.2">
      <c r="T4600" s="212"/>
      <c r="U4600" s="213"/>
      <c r="V4600" s="213"/>
      <c r="W4600" s="213"/>
      <c r="X4600" s="214"/>
      <c r="Y4600" s="214"/>
      <c r="Z4600" s="214"/>
      <c r="AA4600" s="217"/>
      <c r="AB4600" s="217"/>
      <c r="AC4600" s="217"/>
      <c r="AD4600" s="213"/>
    </row>
    <row r="4601" spans="20:30" x14ac:dyDescent="0.2">
      <c r="T4601" s="212"/>
      <c r="U4601" s="213"/>
      <c r="V4601" s="213"/>
      <c r="W4601" s="213"/>
      <c r="X4601" s="214"/>
      <c r="Y4601" s="214"/>
      <c r="Z4601" s="214"/>
      <c r="AA4601" s="217"/>
      <c r="AB4601" s="217"/>
      <c r="AC4601" s="217"/>
      <c r="AD4601" s="213"/>
    </row>
    <row r="4602" spans="20:30" x14ac:dyDescent="0.2">
      <c r="T4602" s="212"/>
      <c r="U4602" s="213"/>
      <c r="V4602" s="213"/>
      <c r="W4602" s="213"/>
      <c r="X4602" s="214"/>
      <c r="Y4602" s="214"/>
      <c r="Z4602" s="214"/>
      <c r="AA4602" s="217"/>
      <c r="AB4602" s="217"/>
      <c r="AC4602" s="217"/>
      <c r="AD4602" s="213"/>
    </row>
    <row r="4603" spans="20:30" x14ac:dyDescent="0.2">
      <c r="T4603" s="212"/>
      <c r="U4603" s="213"/>
      <c r="V4603" s="213"/>
      <c r="W4603" s="213"/>
      <c r="X4603" s="214"/>
      <c r="Y4603" s="214"/>
      <c r="Z4603" s="214"/>
      <c r="AA4603" s="217"/>
      <c r="AB4603" s="217"/>
      <c r="AC4603" s="217"/>
      <c r="AD4603" s="213"/>
    </row>
    <row r="4604" spans="20:30" x14ac:dyDescent="0.2">
      <c r="T4604" s="212"/>
      <c r="U4604" s="213"/>
      <c r="V4604" s="213"/>
      <c r="W4604" s="213"/>
      <c r="X4604" s="214"/>
      <c r="Y4604" s="214"/>
      <c r="Z4604" s="214"/>
      <c r="AA4604" s="217"/>
      <c r="AB4604" s="217"/>
      <c r="AC4604" s="217"/>
      <c r="AD4604" s="213"/>
    </row>
    <row r="4605" spans="20:30" x14ac:dyDescent="0.2">
      <c r="T4605" s="212"/>
      <c r="U4605" s="213"/>
      <c r="V4605" s="213"/>
      <c r="W4605" s="213"/>
      <c r="X4605" s="214"/>
      <c r="Y4605" s="214"/>
      <c r="Z4605" s="214"/>
      <c r="AA4605" s="217"/>
      <c r="AB4605" s="217"/>
      <c r="AC4605" s="217"/>
      <c r="AD4605" s="213"/>
    </row>
    <row r="4606" spans="20:30" x14ac:dyDescent="0.2">
      <c r="T4606" s="212"/>
      <c r="U4606" s="213"/>
      <c r="V4606" s="213"/>
      <c r="W4606" s="213"/>
      <c r="X4606" s="214"/>
      <c r="Y4606" s="214"/>
      <c r="Z4606" s="214"/>
      <c r="AA4606" s="217"/>
      <c r="AB4606" s="217"/>
      <c r="AC4606" s="217"/>
      <c r="AD4606" s="213"/>
    </row>
    <row r="4607" spans="20:30" x14ac:dyDescent="0.2">
      <c r="T4607" s="212"/>
      <c r="U4607" s="213"/>
      <c r="V4607" s="213"/>
      <c r="W4607" s="213"/>
      <c r="X4607" s="214"/>
      <c r="Y4607" s="214"/>
      <c r="Z4607" s="214"/>
      <c r="AA4607" s="217"/>
      <c r="AB4607" s="217"/>
      <c r="AC4607" s="217"/>
      <c r="AD4607" s="213"/>
    </row>
    <row r="4608" spans="20:30" x14ac:dyDescent="0.2">
      <c r="T4608" s="212"/>
      <c r="U4608" s="213"/>
      <c r="V4608" s="213"/>
      <c r="W4608" s="213"/>
      <c r="X4608" s="214"/>
      <c r="Y4608" s="214"/>
      <c r="Z4608" s="214"/>
      <c r="AA4608" s="217"/>
      <c r="AB4608" s="217"/>
      <c r="AC4608" s="217"/>
      <c r="AD4608" s="213"/>
    </row>
    <row r="4609" spans="20:30" x14ac:dyDescent="0.2">
      <c r="T4609" s="212"/>
      <c r="U4609" s="213"/>
      <c r="V4609" s="213"/>
      <c r="W4609" s="213"/>
      <c r="X4609" s="214"/>
      <c r="Y4609" s="214"/>
      <c r="Z4609" s="214"/>
      <c r="AA4609" s="217"/>
      <c r="AB4609" s="217"/>
      <c r="AC4609" s="217"/>
      <c r="AD4609" s="213"/>
    </row>
    <row r="4610" spans="20:30" x14ac:dyDescent="0.2">
      <c r="T4610" s="212"/>
      <c r="U4610" s="213"/>
      <c r="V4610" s="213"/>
      <c r="W4610" s="213"/>
      <c r="X4610" s="214"/>
      <c r="Y4610" s="214"/>
      <c r="Z4610" s="214"/>
      <c r="AA4610" s="217"/>
      <c r="AB4610" s="217"/>
      <c r="AC4610" s="217"/>
      <c r="AD4610" s="213"/>
    </row>
    <row r="4611" spans="20:30" x14ac:dyDescent="0.2">
      <c r="T4611" s="212"/>
      <c r="U4611" s="213"/>
      <c r="V4611" s="213"/>
      <c r="W4611" s="213"/>
      <c r="X4611" s="214"/>
      <c r="Y4611" s="214"/>
      <c r="Z4611" s="214"/>
      <c r="AA4611" s="217"/>
      <c r="AB4611" s="217"/>
      <c r="AC4611" s="217"/>
      <c r="AD4611" s="213"/>
    </row>
    <row r="4612" spans="20:30" x14ac:dyDescent="0.2">
      <c r="T4612" s="212"/>
      <c r="U4612" s="213"/>
      <c r="V4612" s="213"/>
      <c r="W4612" s="213"/>
      <c r="X4612" s="214"/>
      <c r="Y4612" s="214"/>
      <c r="Z4612" s="214"/>
      <c r="AA4612" s="217"/>
      <c r="AB4612" s="217"/>
      <c r="AC4612" s="217"/>
      <c r="AD4612" s="213"/>
    </row>
    <row r="4613" spans="20:30" x14ac:dyDescent="0.2">
      <c r="T4613" s="212"/>
      <c r="U4613" s="213"/>
      <c r="V4613" s="213"/>
      <c r="W4613" s="213"/>
      <c r="X4613" s="214"/>
      <c r="Y4613" s="214"/>
      <c r="Z4613" s="214"/>
      <c r="AA4613" s="217"/>
      <c r="AB4613" s="217"/>
      <c r="AC4613" s="217"/>
      <c r="AD4613" s="213"/>
    </row>
    <row r="4614" spans="20:30" x14ac:dyDescent="0.2">
      <c r="T4614" s="212"/>
      <c r="U4614" s="213"/>
      <c r="V4614" s="213"/>
      <c r="W4614" s="213"/>
      <c r="X4614" s="214"/>
      <c r="Y4614" s="214"/>
      <c r="Z4614" s="214"/>
      <c r="AA4614" s="217"/>
      <c r="AB4614" s="217"/>
      <c r="AC4614" s="217"/>
      <c r="AD4614" s="213"/>
    </row>
    <row r="4615" spans="20:30" x14ac:dyDescent="0.2">
      <c r="T4615" s="212"/>
      <c r="U4615" s="213"/>
      <c r="V4615" s="213"/>
      <c r="W4615" s="213"/>
      <c r="X4615" s="214"/>
      <c r="Y4615" s="214"/>
      <c r="Z4615" s="214"/>
      <c r="AA4615" s="217"/>
      <c r="AB4615" s="217"/>
      <c r="AC4615" s="217"/>
      <c r="AD4615" s="213"/>
    </row>
    <row r="4616" spans="20:30" x14ac:dyDescent="0.2">
      <c r="T4616" s="212"/>
      <c r="U4616" s="213"/>
      <c r="V4616" s="213"/>
      <c r="W4616" s="213"/>
      <c r="X4616" s="214"/>
      <c r="Y4616" s="214"/>
      <c r="Z4616" s="214"/>
      <c r="AA4616" s="217"/>
      <c r="AB4616" s="217"/>
      <c r="AC4616" s="217"/>
      <c r="AD4616" s="213"/>
    </row>
    <row r="4617" spans="20:30" x14ac:dyDescent="0.2">
      <c r="T4617" s="212"/>
      <c r="U4617" s="213"/>
      <c r="V4617" s="213"/>
      <c r="W4617" s="213"/>
      <c r="X4617" s="214"/>
      <c r="Y4617" s="214"/>
      <c r="Z4617" s="214"/>
      <c r="AA4617" s="217"/>
      <c r="AB4617" s="217"/>
      <c r="AC4617" s="217"/>
      <c r="AD4617" s="213"/>
    </row>
    <row r="4618" spans="20:30" x14ac:dyDescent="0.2">
      <c r="T4618" s="212"/>
      <c r="U4618" s="213"/>
      <c r="V4618" s="213"/>
      <c r="W4618" s="213"/>
      <c r="X4618" s="214"/>
      <c r="Y4618" s="214"/>
      <c r="Z4618" s="214"/>
      <c r="AA4618" s="217"/>
      <c r="AB4618" s="217"/>
      <c r="AC4618" s="217"/>
      <c r="AD4618" s="213"/>
    </row>
    <row r="4619" spans="20:30" x14ac:dyDescent="0.2">
      <c r="T4619" s="212"/>
      <c r="U4619" s="213"/>
      <c r="V4619" s="213"/>
      <c r="W4619" s="213"/>
      <c r="X4619" s="214"/>
      <c r="Y4619" s="214"/>
      <c r="Z4619" s="214"/>
      <c r="AA4619" s="217"/>
      <c r="AB4619" s="217"/>
      <c r="AC4619" s="217"/>
      <c r="AD4619" s="213"/>
    </row>
    <row r="4620" spans="20:30" x14ac:dyDescent="0.2">
      <c r="T4620" s="212"/>
      <c r="U4620" s="213"/>
      <c r="V4620" s="213"/>
      <c r="W4620" s="213"/>
      <c r="X4620" s="214"/>
      <c r="Y4620" s="214"/>
      <c r="Z4620" s="214"/>
      <c r="AA4620" s="217"/>
      <c r="AB4620" s="217"/>
      <c r="AC4620" s="217"/>
      <c r="AD4620" s="213"/>
    </row>
    <row r="4621" spans="20:30" x14ac:dyDescent="0.2">
      <c r="T4621" s="212"/>
      <c r="U4621" s="213"/>
      <c r="V4621" s="213"/>
      <c r="W4621" s="213"/>
      <c r="X4621" s="214"/>
      <c r="Y4621" s="214"/>
      <c r="Z4621" s="214"/>
      <c r="AA4621" s="217"/>
      <c r="AB4621" s="217"/>
      <c r="AC4621" s="217"/>
      <c r="AD4621" s="213"/>
    </row>
    <row r="4622" spans="20:30" x14ac:dyDescent="0.2">
      <c r="T4622" s="212"/>
      <c r="U4622" s="213"/>
      <c r="V4622" s="213"/>
      <c r="W4622" s="213"/>
      <c r="X4622" s="214"/>
      <c r="Y4622" s="214"/>
      <c r="Z4622" s="214"/>
      <c r="AA4622" s="217"/>
      <c r="AB4622" s="217"/>
      <c r="AC4622" s="217"/>
      <c r="AD4622" s="213"/>
    </row>
    <row r="4623" spans="20:30" x14ac:dyDescent="0.2">
      <c r="T4623" s="212"/>
      <c r="U4623" s="213"/>
      <c r="V4623" s="213"/>
      <c r="W4623" s="213"/>
      <c r="X4623" s="214"/>
      <c r="Y4623" s="214"/>
      <c r="Z4623" s="214"/>
      <c r="AA4623" s="217"/>
      <c r="AB4623" s="217"/>
      <c r="AC4623" s="217"/>
      <c r="AD4623" s="213"/>
    </row>
    <row r="4624" spans="20:30" x14ac:dyDescent="0.2">
      <c r="T4624" s="212"/>
      <c r="U4624" s="213"/>
      <c r="V4624" s="213"/>
      <c r="W4624" s="213"/>
      <c r="X4624" s="214"/>
      <c r="Y4624" s="214"/>
      <c r="Z4624" s="214"/>
      <c r="AA4624" s="217"/>
      <c r="AB4624" s="217"/>
      <c r="AC4624" s="217"/>
      <c r="AD4624" s="213"/>
    </row>
    <row r="4625" spans="20:30" x14ac:dyDescent="0.2">
      <c r="T4625" s="212"/>
      <c r="U4625" s="213"/>
      <c r="V4625" s="213"/>
      <c r="W4625" s="213"/>
      <c r="X4625" s="214"/>
      <c r="Y4625" s="214"/>
      <c r="Z4625" s="214"/>
      <c r="AA4625" s="217"/>
      <c r="AB4625" s="217"/>
      <c r="AC4625" s="217"/>
      <c r="AD4625" s="213"/>
    </row>
    <row r="4626" spans="20:30" x14ac:dyDescent="0.2">
      <c r="T4626" s="212"/>
      <c r="U4626" s="213"/>
      <c r="V4626" s="213"/>
      <c r="W4626" s="213"/>
      <c r="X4626" s="214"/>
      <c r="Y4626" s="214"/>
      <c r="Z4626" s="214"/>
      <c r="AA4626" s="217"/>
      <c r="AB4626" s="217"/>
      <c r="AC4626" s="217"/>
      <c r="AD4626" s="213"/>
    </row>
    <row r="4627" spans="20:30" x14ac:dyDescent="0.2">
      <c r="T4627" s="212"/>
      <c r="U4627" s="213"/>
      <c r="V4627" s="213"/>
      <c r="W4627" s="213"/>
      <c r="X4627" s="214"/>
      <c r="Y4627" s="214"/>
      <c r="Z4627" s="214"/>
      <c r="AA4627" s="217"/>
      <c r="AB4627" s="217"/>
      <c r="AC4627" s="217"/>
      <c r="AD4627" s="213"/>
    </row>
    <row r="4628" spans="20:30" x14ac:dyDescent="0.2">
      <c r="T4628" s="212"/>
      <c r="U4628" s="213"/>
      <c r="V4628" s="213"/>
      <c r="W4628" s="213"/>
      <c r="X4628" s="214"/>
      <c r="Y4628" s="214"/>
      <c r="Z4628" s="214"/>
      <c r="AA4628" s="217"/>
      <c r="AB4628" s="217"/>
      <c r="AC4628" s="217"/>
      <c r="AD4628" s="213"/>
    </row>
    <row r="4629" spans="20:30" x14ac:dyDescent="0.2">
      <c r="T4629" s="212"/>
      <c r="U4629" s="213"/>
      <c r="V4629" s="213"/>
      <c r="W4629" s="213"/>
      <c r="X4629" s="214"/>
      <c r="Y4629" s="214"/>
      <c r="Z4629" s="214"/>
      <c r="AA4629" s="217"/>
      <c r="AB4629" s="217"/>
      <c r="AC4629" s="217"/>
      <c r="AD4629" s="213"/>
    </row>
    <row r="4630" spans="20:30" x14ac:dyDescent="0.2">
      <c r="T4630" s="212"/>
      <c r="U4630" s="213"/>
      <c r="V4630" s="213"/>
      <c r="W4630" s="213"/>
      <c r="X4630" s="214"/>
      <c r="Y4630" s="214"/>
      <c r="Z4630" s="214"/>
      <c r="AA4630" s="217"/>
      <c r="AB4630" s="217"/>
      <c r="AC4630" s="217"/>
      <c r="AD4630" s="213"/>
    </row>
    <row r="4631" spans="20:30" x14ac:dyDescent="0.2">
      <c r="T4631" s="212"/>
      <c r="U4631" s="213"/>
      <c r="V4631" s="213"/>
      <c r="W4631" s="213"/>
      <c r="X4631" s="214"/>
      <c r="Y4631" s="214"/>
      <c r="Z4631" s="214"/>
      <c r="AA4631" s="217"/>
      <c r="AB4631" s="217"/>
      <c r="AC4631" s="217"/>
      <c r="AD4631" s="213"/>
    </row>
    <row r="4632" spans="20:30" x14ac:dyDescent="0.2">
      <c r="T4632" s="212"/>
      <c r="U4632" s="213"/>
      <c r="V4632" s="213"/>
      <c r="W4632" s="213"/>
      <c r="X4632" s="214"/>
      <c r="Y4632" s="214"/>
      <c r="Z4632" s="214"/>
      <c r="AA4632" s="217"/>
      <c r="AB4632" s="217"/>
      <c r="AC4632" s="217"/>
      <c r="AD4632" s="213"/>
    </row>
    <row r="4633" spans="20:30" x14ac:dyDescent="0.2">
      <c r="T4633" s="212"/>
      <c r="U4633" s="213"/>
      <c r="V4633" s="213"/>
      <c r="W4633" s="213"/>
      <c r="X4633" s="214"/>
      <c r="Y4633" s="214"/>
      <c r="Z4633" s="214"/>
      <c r="AA4633" s="217"/>
      <c r="AB4633" s="217"/>
      <c r="AC4633" s="217"/>
      <c r="AD4633" s="213"/>
    </row>
    <row r="4634" spans="20:30" x14ac:dyDescent="0.2">
      <c r="T4634" s="212"/>
      <c r="U4634" s="213"/>
      <c r="V4634" s="213"/>
      <c r="W4634" s="213"/>
      <c r="X4634" s="214"/>
      <c r="Y4634" s="214"/>
      <c r="Z4634" s="214"/>
      <c r="AA4634" s="217"/>
      <c r="AB4634" s="217"/>
      <c r="AC4634" s="217"/>
      <c r="AD4634" s="213"/>
    </row>
    <row r="4635" spans="20:30" x14ac:dyDescent="0.2">
      <c r="T4635" s="212"/>
      <c r="U4635" s="213"/>
      <c r="V4635" s="213"/>
      <c r="W4635" s="213"/>
      <c r="X4635" s="214"/>
      <c r="Y4635" s="214"/>
      <c r="Z4635" s="214"/>
      <c r="AA4635" s="217"/>
      <c r="AB4635" s="217"/>
      <c r="AC4635" s="217"/>
      <c r="AD4635" s="213"/>
    </row>
    <row r="4636" spans="20:30" x14ac:dyDescent="0.2">
      <c r="T4636" s="212"/>
      <c r="U4636" s="213"/>
      <c r="V4636" s="213"/>
      <c r="W4636" s="213"/>
      <c r="X4636" s="214"/>
      <c r="Y4636" s="214"/>
      <c r="Z4636" s="214"/>
      <c r="AA4636" s="217"/>
      <c r="AB4636" s="217"/>
      <c r="AC4636" s="217"/>
      <c r="AD4636" s="213"/>
    </row>
    <row r="4637" spans="20:30" x14ac:dyDescent="0.2">
      <c r="T4637" s="212"/>
      <c r="U4637" s="213"/>
      <c r="V4637" s="213"/>
      <c r="W4637" s="213"/>
      <c r="X4637" s="214"/>
      <c r="Y4637" s="214"/>
      <c r="Z4637" s="214"/>
      <c r="AA4637" s="217"/>
      <c r="AB4637" s="217"/>
      <c r="AC4637" s="217"/>
      <c r="AD4637" s="213"/>
    </row>
    <row r="4638" spans="20:30" x14ac:dyDescent="0.2">
      <c r="T4638" s="212"/>
      <c r="U4638" s="213"/>
      <c r="V4638" s="213"/>
      <c r="W4638" s="213"/>
      <c r="X4638" s="214"/>
      <c r="Y4638" s="214"/>
      <c r="Z4638" s="214"/>
      <c r="AA4638" s="217"/>
      <c r="AB4638" s="217"/>
      <c r="AC4638" s="217"/>
      <c r="AD4638" s="213"/>
    </row>
    <row r="4639" spans="20:30" x14ac:dyDescent="0.2">
      <c r="T4639" s="212"/>
      <c r="U4639" s="213"/>
      <c r="V4639" s="213"/>
      <c r="W4639" s="213"/>
      <c r="X4639" s="214"/>
      <c r="Y4639" s="214"/>
      <c r="Z4639" s="214"/>
      <c r="AA4639" s="217"/>
      <c r="AB4639" s="217"/>
      <c r="AC4639" s="217"/>
      <c r="AD4639" s="213"/>
    </row>
    <row r="4640" spans="20:30" x14ac:dyDescent="0.2">
      <c r="T4640" s="212"/>
      <c r="U4640" s="213"/>
      <c r="V4640" s="213"/>
      <c r="W4640" s="213"/>
      <c r="X4640" s="214"/>
      <c r="Y4640" s="214"/>
      <c r="Z4640" s="214"/>
      <c r="AA4640" s="217"/>
      <c r="AB4640" s="217"/>
      <c r="AC4640" s="217"/>
      <c r="AD4640" s="213"/>
    </row>
    <row r="4641" spans="20:30" x14ac:dyDescent="0.2">
      <c r="T4641" s="212"/>
      <c r="U4641" s="213"/>
      <c r="V4641" s="213"/>
      <c r="W4641" s="213"/>
      <c r="X4641" s="214"/>
      <c r="Y4641" s="214"/>
      <c r="Z4641" s="214"/>
      <c r="AA4641" s="217"/>
      <c r="AB4641" s="217"/>
      <c r="AC4641" s="217"/>
      <c r="AD4641" s="213"/>
    </row>
    <row r="4642" spans="20:30" x14ac:dyDescent="0.2">
      <c r="T4642" s="212"/>
      <c r="U4642" s="213"/>
      <c r="V4642" s="213"/>
      <c r="W4642" s="213"/>
      <c r="X4642" s="214"/>
      <c r="Y4642" s="214"/>
      <c r="Z4642" s="214"/>
      <c r="AA4642" s="217"/>
      <c r="AB4642" s="217"/>
      <c r="AC4642" s="217"/>
      <c r="AD4642" s="213"/>
    </row>
    <row r="4643" spans="20:30" x14ac:dyDescent="0.2">
      <c r="T4643" s="212"/>
      <c r="U4643" s="213"/>
      <c r="V4643" s="213"/>
      <c r="W4643" s="213"/>
      <c r="X4643" s="214"/>
      <c r="Y4643" s="214"/>
      <c r="Z4643" s="214"/>
      <c r="AA4643" s="217"/>
      <c r="AB4643" s="217"/>
      <c r="AC4643" s="217"/>
      <c r="AD4643" s="213"/>
    </row>
    <row r="4644" spans="20:30" x14ac:dyDescent="0.2">
      <c r="T4644" s="212"/>
      <c r="U4644" s="213"/>
      <c r="V4644" s="213"/>
      <c r="W4644" s="213"/>
      <c r="X4644" s="214"/>
      <c r="Y4644" s="214"/>
      <c r="Z4644" s="214"/>
      <c r="AA4644" s="217"/>
      <c r="AB4644" s="217"/>
      <c r="AC4644" s="217"/>
      <c r="AD4644" s="213"/>
    </row>
    <row r="4645" spans="20:30" x14ac:dyDescent="0.2">
      <c r="T4645" s="212"/>
      <c r="U4645" s="213"/>
      <c r="V4645" s="213"/>
      <c r="W4645" s="213"/>
      <c r="X4645" s="214"/>
      <c r="Y4645" s="214"/>
      <c r="Z4645" s="214"/>
      <c r="AA4645" s="217"/>
      <c r="AB4645" s="217"/>
      <c r="AC4645" s="217"/>
      <c r="AD4645" s="213"/>
    </row>
    <row r="4646" spans="20:30" x14ac:dyDescent="0.2">
      <c r="T4646" s="212"/>
      <c r="U4646" s="213"/>
      <c r="V4646" s="213"/>
      <c r="W4646" s="213"/>
      <c r="X4646" s="214"/>
      <c r="Y4646" s="214"/>
      <c r="Z4646" s="214"/>
      <c r="AA4646" s="217"/>
      <c r="AB4646" s="217"/>
      <c r="AC4646" s="217"/>
      <c r="AD4646" s="213"/>
    </row>
    <row r="4647" spans="20:30" x14ac:dyDescent="0.2">
      <c r="T4647" s="212"/>
      <c r="U4647" s="213"/>
      <c r="V4647" s="213"/>
      <c r="W4647" s="213"/>
      <c r="X4647" s="214"/>
      <c r="Y4647" s="214"/>
      <c r="Z4647" s="214"/>
      <c r="AA4647" s="217"/>
      <c r="AB4647" s="217"/>
      <c r="AC4647" s="217"/>
      <c r="AD4647" s="213"/>
    </row>
    <row r="4648" spans="20:30" x14ac:dyDescent="0.2">
      <c r="T4648" s="212"/>
      <c r="U4648" s="213"/>
      <c r="V4648" s="213"/>
      <c r="W4648" s="213"/>
      <c r="X4648" s="214"/>
      <c r="Y4648" s="214"/>
      <c r="Z4648" s="214"/>
      <c r="AA4648" s="217"/>
      <c r="AB4648" s="217"/>
      <c r="AC4648" s="217"/>
      <c r="AD4648" s="213"/>
    </row>
    <row r="4649" spans="20:30" x14ac:dyDescent="0.2">
      <c r="T4649" s="212"/>
      <c r="U4649" s="213"/>
      <c r="V4649" s="213"/>
      <c r="W4649" s="213"/>
      <c r="X4649" s="214"/>
      <c r="Y4649" s="214"/>
      <c r="Z4649" s="214"/>
      <c r="AA4649" s="217"/>
      <c r="AB4649" s="217"/>
      <c r="AC4649" s="217"/>
      <c r="AD4649" s="213"/>
    </row>
    <row r="4650" spans="20:30" x14ac:dyDescent="0.2">
      <c r="T4650" s="212"/>
      <c r="U4650" s="213"/>
      <c r="V4650" s="213"/>
      <c r="W4650" s="213"/>
      <c r="X4650" s="214"/>
      <c r="Y4650" s="214"/>
      <c r="Z4650" s="214"/>
      <c r="AA4650" s="217"/>
      <c r="AB4650" s="217"/>
      <c r="AC4650" s="217"/>
      <c r="AD4650" s="213"/>
    </row>
    <row r="4651" spans="20:30" x14ac:dyDescent="0.2">
      <c r="T4651" s="212"/>
      <c r="U4651" s="213"/>
      <c r="V4651" s="213"/>
      <c r="W4651" s="213"/>
      <c r="X4651" s="214"/>
      <c r="Y4651" s="214"/>
      <c r="Z4651" s="214"/>
      <c r="AA4651" s="217"/>
      <c r="AB4651" s="217"/>
      <c r="AC4651" s="217"/>
      <c r="AD4651" s="213"/>
    </row>
    <row r="4652" spans="20:30" x14ac:dyDescent="0.2">
      <c r="T4652" s="212"/>
      <c r="U4652" s="213"/>
      <c r="V4652" s="213"/>
      <c r="W4652" s="213"/>
      <c r="X4652" s="214"/>
      <c r="Y4652" s="214"/>
      <c r="Z4652" s="214"/>
      <c r="AA4652" s="217"/>
      <c r="AB4652" s="217"/>
      <c r="AC4652" s="217"/>
      <c r="AD4652" s="213"/>
    </row>
    <row r="4653" spans="20:30" x14ac:dyDescent="0.2">
      <c r="T4653" s="212"/>
      <c r="U4653" s="213"/>
      <c r="V4653" s="213"/>
      <c r="W4653" s="213"/>
      <c r="X4653" s="214"/>
      <c r="Y4653" s="214"/>
      <c r="Z4653" s="214"/>
      <c r="AA4653" s="217"/>
      <c r="AB4653" s="217"/>
      <c r="AC4653" s="217"/>
      <c r="AD4653" s="213"/>
    </row>
    <row r="4654" spans="20:30" x14ac:dyDescent="0.2">
      <c r="T4654" s="212"/>
      <c r="U4654" s="213"/>
      <c r="V4654" s="213"/>
      <c r="W4654" s="213"/>
      <c r="X4654" s="214"/>
      <c r="Y4654" s="214"/>
      <c r="Z4654" s="214"/>
      <c r="AA4654" s="217"/>
      <c r="AB4654" s="217"/>
      <c r="AC4654" s="217"/>
      <c r="AD4654" s="213"/>
    </row>
    <row r="4655" spans="20:30" x14ac:dyDescent="0.2">
      <c r="T4655" s="212"/>
      <c r="U4655" s="213"/>
      <c r="V4655" s="213"/>
      <c r="W4655" s="213"/>
      <c r="X4655" s="214"/>
      <c r="Y4655" s="214"/>
      <c r="Z4655" s="214"/>
      <c r="AA4655" s="217"/>
      <c r="AB4655" s="217"/>
      <c r="AC4655" s="217"/>
      <c r="AD4655" s="213"/>
    </row>
    <row r="4656" spans="20:30" x14ac:dyDescent="0.2">
      <c r="T4656" s="212"/>
      <c r="U4656" s="213"/>
      <c r="V4656" s="213"/>
      <c r="W4656" s="213"/>
      <c r="X4656" s="214"/>
      <c r="Y4656" s="214"/>
      <c r="Z4656" s="214"/>
      <c r="AA4656" s="217"/>
      <c r="AB4656" s="217"/>
      <c r="AC4656" s="217"/>
      <c r="AD4656" s="213"/>
    </row>
    <row r="4657" spans="20:30" x14ac:dyDescent="0.2">
      <c r="T4657" s="212"/>
      <c r="U4657" s="213"/>
      <c r="V4657" s="213"/>
      <c r="W4657" s="213"/>
      <c r="X4657" s="214"/>
      <c r="Y4657" s="214"/>
      <c r="Z4657" s="214"/>
      <c r="AA4657" s="217"/>
      <c r="AB4657" s="217"/>
      <c r="AC4657" s="217"/>
      <c r="AD4657" s="213"/>
    </row>
    <row r="4658" spans="20:30" x14ac:dyDescent="0.2">
      <c r="T4658" s="212"/>
      <c r="U4658" s="213"/>
      <c r="V4658" s="213"/>
      <c r="W4658" s="213"/>
      <c r="X4658" s="214"/>
      <c r="Y4658" s="214"/>
      <c r="Z4658" s="214"/>
      <c r="AA4658" s="217"/>
      <c r="AB4658" s="217"/>
      <c r="AC4658" s="217"/>
      <c r="AD4658" s="213"/>
    </row>
    <row r="4659" spans="20:30" x14ac:dyDescent="0.2">
      <c r="T4659" s="212"/>
      <c r="U4659" s="213"/>
      <c r="V4659" s="213"/>
      <c r="W4659" s="213"/>
      <c r="X4659" s="214"/>
      <c r="Y4659" s="214"/>
      <c r="Z4659" s="214"/>
      <c r="AA4659" s="217"/>
      <c r="AB4659" s="217"/>
      <c r="AC4659" s="217"/>
      <c r="AD4659" s="213"/>
    </row>
    <row r="4660" spans="20:30" x14ac:dyDescent="0.2">
      <c r="T4660" s="212"/>
      <c r="U4660" s="213"/>
      <c r="V4660" s="213"/>
      <c r="W4660" s="213"/>
      <c r="X4660" s="214"/>
      <c r="Y4660" s="214"/>
      <c r="Z4660" s="214"/>
      <c r="AA4660" s="217"/>
      <c r="AB4660" s="217"/>
      <c r="AC4660" s="217"/>
      <c r="AD4660" s="213"/>
    </row>
    <row r="4661" spans="20:30" x14ac:dyDescent="0.2">
      <c r="T4661" s="212"/>
      <c r="U4661" s="213"/>
      <c r="V4661" s="213"/>
      <c r="W4661" s="213"/>
      <c r="X4661" s="214"/>
      <c r="Y4661" s="214"/>
      <c r="Z4661" s="214"/>
      <c r="AA4661" s="217"/>
      <c r="AB4661" s="217"/>
      <c r="AC4661" s="217"/>
      <c r="AD4661" s="213"/>
    </row>
    <row r="4662" spans="20:30" x14ac:dyDescent="0.2">
      <c r="T4662" s="212"/>
      <c r="U4662" s="213"/>
      <c r="V4662" s="213"/>
      <c r="W4662" s="213"/>
      <c r="X4662" s="214"/>
      <c r="Y4662" s="214"/>
      <c r="Z4662" s="214"/>
      <c r="AA4662" s="217"/>
      <c r="AB4662" s="217"/>
      <c r="AC4662" s="217"/>
      <c r="AD4662" s="213"/>
    </row>
    <row r="4663" spans="20:30" x14ac:dyDescent="0.2">
      <c r="T4663" s="212"/>
      <c r="U4663" s="213"/>
      <c r="V4663" s="213"/>
      <c r="W4663" s="213"/>
      <c r="X4663" s="214"/>
      <c r="Y4663" s="214"/>
      <c r="Z4663" s="214"/>
      <c r="AA4663" s="217"/>
      <c r="AB4663" s="217"/>
      <c r="AC4663" s="217"/>
      <c r="AD4663" s="213"/>
    </row>
    <row r="4664" spans="20:30" x14ac:dyDescent="0.2">
      <c r="T4664" s="212"/>
      <c r="U4664" s="213"/>
      <c r="V4664" s="213"/>
      <c r="W4664" s="213"/>
      <c r="X4664" s="214"/>
      <c r="Y4664" s="214"/>
      <c r="Z4664" s="214"/>
      <c r="AA4664" s="217"/>
      <c r="AB4664" s="217"/>
      <c r="AC4664" s="217"/>
      <c r="AD4664" s="213"/>
    </row>
    <row r="4665" spans="20:30" x14ac:dyDescent="0.2">
      <c r="T4665" s="212"/>
      <c r="U4665" s="213"/>
      <c r="V4665" s="213"/>
      <c r="W4665" s="213"/>
      <c r="X4665" s="214"/>
      <c r="Y4665" s="214"/>
      <c r="Z4665" s="214"/>
      <c r="AA4665" s="217"/>
      <c r="AB4665" s="217"/>
      <c r="AC4665" s="217"/>
      <c r="AD4665" s="213"/>
    </row>
    <row r="4666" spans="20:30" x14ac:dyDescent="0.2">
      <c r="T4666" s="212"/>
      <c r="U4666" s="213"/>
      <c r="V4666" s="213"/>
      <c r="W4666" s="213"/>
      <c r="X4666" s="214"/>
      <c r="Y4666" s="214"/>
      <c r="Z4666" s="214"/>
      <c r="AA4666" s="217"/>
      <c r="AB4666" s="217"/>
      <c r="AC4666" s="217"/>
      <c r="AD4666" s="213"/>
    </row>
    <row r="4667" spans="20:30" x14ac:dyDescent="0.2">
      <c r="T4667" s="212"/>
      <c r="U4667" s="213"/>
      <c r="V4667" s="213"/>
      <c r="W4667" s="213"/>
      <c r="X4667" s="214"/>
      <c r="Y4667" s="214"/>
      <c r="Z4667" s="214"/>
      <c r="AA4667" s="217"/>
      <c r="AB4667" s="217"/>
      <c r="AC4667" s="217"/>
      <c r="AD4667" s="213"/>
    </row>
    <row r="4668" spans="20:30" x14ac:dyDescent="0.2">
      <c r="T4668" s="212"/>
      <c r="U4668" s="213"/>
      <c r="V4668" s="213"/>
      <c r="W4668" s="213"/>
      <c r="X4668" s="214"/>
      <c r="Y4668" s="214"/>
      <c r="Z4668" s="214"/>
      <c r="AA4668" s="217"/>
      <c r="AB4668" s="217"/>
      <c r="AC4668" s="217"/>
      <c r="AD4668" s="213"/>
    </row>
    <row r="4669" spans="20:30" x14ac:dyDescent="0.2">
      <c r="T4669" s="212"/>
      <c r="U4669" s="213"/>
      <c r="V4669" s="213"/>
      <c r="W4669" s="213"/>
      <c r="X4669" s="214"/>
      <c r="Y4669" s="214"/>
      <c r="Z4669" s="214"/>
      <c r="AA4669" s="217"/>
      <c r="AB4669" s="217"/>
      <c r="AC4669" s="217"/>
      <c r="AD4669" s="213"/>
    </row>
    <row r="4670" spans="20:30" x14ac:dyDescent="0.2">
      <c r="T4670" s="212"/>
      <c r="U4670" s="213"/>
      <c r="V4670" s="213"/>
      <c r="W4670" s="213"/>
      <c r="X4670" s="214"/>
      <c r="Y4670" s="214"/>
      <c r="Z4670" s="214"/>
      <c r="AA4670" s="217"/>
      <c r="AB4670" s="217"/>
      <c r="AC4670" s="217"/>
      <c r="AD4670" s="213"/>
    </row>
    <row r="4671" spans="20:30" x14ac:dyDescent="0.2">
      <c r="T4671" s="212"/>
      <c r="U4671" s="213"/>
      <c r="V4671" s="213"/>
      <c r="W4671" s="213"/>
      <c r="X4671" s="214"/>
      <c r="Y4671" s="214"/>
      <c r="Z4671" s="214"/>
      <c r="AA4671" s="217"/>
      <c r="AB4671" s="217"/>
      <c r="AC4671" s="217"/>
      <c r="AD4671" s="213"/>
    </row>
    <row r="4672" spans="20:30" x14ac:dyDescent="0.2">
      <c r="T4672" s="212"/>
      <c r="U4672" s="213"/>
      <c r="V4672" s="213"/>
      <c r="W4672" s="213"/>
      <c r="X4672" s="214"/>
      <c r="Y4672" s="214"/>
      <c r="Z4672" s="214"/>
      <c r="AA4672" s="217"/>
      <c r="AB4672" s="217"/>
      <c r="AC4672" s="217"/>
      <c r="AD4672" s="213"/>
    </row>
    <row r="4673" spans="20:30" x14ac:dyDescent="0.2">
      <c r="T4673" s="212"/>
      <c r="U4673" s="213"/>
      <c r="V4673" s="213"/>
      <c r="W4673" s="213"/>
      <c r="X4673" s="214"/>
      <c r="Y4673" s="214"/>
      <c r="Z4673" s="214"/>
      <c r="AA4673" s="217"/>
      <c r="AB4673" s="217"/>
      <c r="AC4673" s="217"/>
      <c r="AD4673" s="213"/>
    </row>
    <row r="4674" spans="20:30" x14ac:dyDescent="0.2">
      <c r="T4674" s="212"/>
      <c r="U4674" s="213"/>
      <c r="V4674" s="213"/>
      <c r="W4674" s="213"/>
      <c r="X4674" s="214"/>
      <c r="Y4674" s="214"/>
      <c r="Z4674" s="214"/>
      <c r="AA4674" s="217"/>
      <c r="AB4674" s="217"/>
      <c r="AC4674" s="217"/>
      <c r="AD4674" s="213"/>
    </row>
    <row r="4675" spans="20:30" x14ac:dyDescent="0.2">
      <c r="T4675" s="212"/>
      <c r="U4675" s="213"/>
      <c r="V4675" s="213"/>
      <c r="W4675" s="213"/>
      <c r="X4675" s="214"/>
      <c r="Y4675" s="214"/>
      <c r="Z4675" s="214"/>
      <c r="AA4675" s="217"/>
      <c r="AB4675" s="217"/>
      <c r="AC4675" s="217"/>
      <c r="AD4675" s="213"/>
    </row>
    <row r="4676" spans="20:30" x14ac:dyDescent="0.2">
      <c r="T4676" s="212"/>
      <c r="U4676" s="213"/>
      <c r="V4676" s="213"/>
      <c r="W4676" s="213"/>
      <c r="X4676" s="214"/>
      <c r="Y4676" s="214"/>
      <c r="Z4676" s="214"/>
      <c r="AA4676" s="217"/>
      <c r="AB4676" s="217"/>
      <c r="AC4676" s="217"/>
      <c r="AD4676" s="213"/>
    </row>
    <row r="4677" spans="20:30" x14ac:dyDescent="0.2">
      <c r="T4677" s="212"/>
      <c r="U4677" s="213"/>
      <c r="V4677" s="213"/>
      <c r="W4677" s="213"/>
      <c r="X4677" s="214"/>
      <c r="Y4677" s="214"/>
      <c r="Z4677" s="214"/>
      <c r="AA4677" s="217"/>
      <c r="AB4677" s="217"/>
      <c r="AC4677" s="217"/>
      <c r="AD4677" s="213"/>
    </row>
    <row r="4678" spans="20:30" x14ac:dyDescent="0.2">
      <c r="T4678" s="212"/>
      <c r="U4678" s="213"/>
      <c r="V4678" s="213"/>
      <c r="W4678" s="213"/>
      <c r="X4678" s="214"/>
      <c r="Y4678" s="214"/>
      <c r="Z4678" s="214"/>
      <c r="AA4678" s="217"/>
      <c r="AB4678" s="217"/>
      <c r="AC4678" s="217"/>
      <c r="AD4678" s="213"/>
    </row>
    <row r="4679" spans="20:30" x14ac:dyDescent="0.2">
      <c r="T4679" s="212"/>
      <c r="U4679" s="213"/>
      <c r="V4679" s="213"/>
      <c r="W4679" s="213"/>
      <c r="X4679" s="214"/>
      <c r="Y4679" s="214"/>
      <c r="Z4679" s="214"/>
      <c r="AA4679" s="217"/>
      <c r="AB4679" s="217"/>
      <c r="AC4679" s="217"/>
      <c r="AD4679" s="213"/>
    </row>
    <row r="4680" spans="20:30" x14ac:dyDescent="0.2">
      <c r="T4680" s="212"/>
      <c r="U4680" s="213"/>
      <c r="V4680" s="213"/>
      <c r="W4680" s="213"/>
      <c r="X4680" s="214"/>
      <c r="Y4680" s="214"/>
      <c r="Z4680" s="214"/>
      <c r="AA4680" s="217"/>
      <c r="AB4680" s="217"/>
      <c r="AC4680" s="217"/>
      <c r="AD4680" s="213"/>
    </row>
    <row r="4681" spans="20:30" x14ac:dyDescent="0.2">
      <c r="T4681" s="212"/>
      <c r="U4681" s="213"/>
      <c r="V4681" s="213"/>
      <c r="W4681" s="213"/>
      <c r="X4681" s="214"/>
      <c r="Y4681" s="214"/>
      <c r="Z4681" s="214"/>
      <c r="AA4681" s="217"/>
      <c r="AB4681" s="217"/>
      <c r="AC4681" s="217"/>
      <c r="AD4681" s="213"/>
    </row>
    <row r="4682" spans="20:30" x14ac:dyDescent="0.2">
      <c r="T4682" s="212"/>
      <c r="U4682" s="213"/>
      <c r="V4682" s="213"/>
      <c r="W4682" s="213"/>
      <c r="X4682" s="214"/>
      <c r="Y4682" s="214"/>
      <c r="Z4682" s="214"/>
      <c r="AA4682" s="217"/>
      <c r="AB4682" s="217"/>
      <c r="AC4682" s="217"/>
      <c r="AD4682" s="213"/>
    </row>
    <row r="4683" spans="20:30" x14ac:dyDescent="0.2">
      <c r="T4683" s="212"/>
      <c r="U4683" s="213"/>
      <c r="V4683" s="213"/>
      <c r="W4683" s="213"/>
      <c r="X4683" s="214"/>
      <c r="Y4683" s="214"/>
      <c r="Z4683" s="214"/>
      <c r="AA4683" s="217"/>
      <c r="AB4683" s="217"/>
      <c r="AC4683" s="217"/>
      <c r="AD4683" s="213"/>
    </row>
    <row r="4684" spans="20:30" x14ac:dyDescent="0.2">
      <c r="T4684" s="212"/>
      <c r="U4684" s="213"/>
      <c r="V4684" s="213"/>
      <c r="W4684" s="213"/>
      <c r="X4684" s="214"/>
      <c r="Y4684" s="214"/>
      <c r="Z4684" s="214"/>
      <c r="AA4684" s="217"/>
      <c r="AB4684" s="217"/>
      <c r="AC4684" s="217"/>
      <c r="AD4684" s="213"/>
    </row>
    <row r="4685" spans="20:30" x14ac:dyDescent="0.2">
      <c r="T4685" s="212"/>
      <c r="U4685" s="213"/>
      <c r="V4685" s="213"/>
      <c r="W4685" s="213"/>
      <c r="X4685" s="214"/>
      <c r="Y4685" s="214"/>
      <c r="Z4685" s="214"/>
      <c r="AA4685" s="217"/>
      <c r="AB4685" s="217"/>
      <c r="AC4685" s="217"/>
      <c r="AD4685" s="213"/>
    </row>
    <row r="4686" spans="20:30" x14ac:dyDescent="0.2">
      <c r="T4686" s="212"/>
      <c r="U4686" s="213"/>
      <c r="V4686" s="213"/>
      <c r="W4686" s="213"/>
      <c r="X4686" s="214"/>
      <c r="Y4686" s="214"/>
      <c r="Z4686" s="214"/>
      <c r="AA4686" s="217"/>
      <c r="AB4686" s="217"/>
      <c r="AC4686" s="217"/>
      <c r="AD4686" s="213"/>
    </row>
    <row r="4687" spans="20:30" x14ac:dyDescent="0.2">
      <c r="T4687" s="212"/>
      <c r="U4687" s="213"/>
      <c r="V4687" s="213"/>
      <c r="W4687" s="213"/>
      <c r="X4687" s="214"/>
      <c r="Y4687" s="214"/>
      <c r="Z4687" s="214"/>
      <c r="AA4687" s="217"/>
      <c r="AB4687" s="217"/>
      <c r="AC4687" s="217"/>
      <c r="AD4687" s="213"/>
    </row>
    <row r="4688" spans="20:30" x14ac:dyDescent="0.2">
      <c r="T4688" s="212"/>
      <c r="U4688" s="213"/>
      <c r="V4688" s="213"/>
      <c r="W4688" s="213"/>
      <c r="X4688" s="214"/>
      <c r="Y4688" s="214"/>
      <c r="Z4688" s="214"/>
      <c r="AA4688" s="217"/>
      <c r="AB4688" s="217"/>
      <c r="AC4688" s="217"/>
      <c r="AD4688" s="213"/>
    </row>
    <row r="4689" spans="20:30" x14ac:dyDescent="0.2">
      <c r="T4689" s="212"/>
      <c r="U4689" s="213"/>
      <c r="V4689" s="213"/>
      <c r="W4689" s="213"/>
      <c r="X4689" s="214"/>
      <c r="Y4689" s="214"/>
      <c r="Z4689" s="214"/>
      <c r="AA4689" s="217"/>
      <c r="AB4689" s="217"/>
      <c r="AC4689" s="217"/>
      <c r="AD4689" s="213"/>
    </row>
    <row r="4690" spans="20:30" x14ac:dyDescent="0.2">
      <c r="T4690" s="212"/>
      <c r="U4690" s="213"/>
      <c r="V4690" s="213"/>
      <c r="W4690" s="213"/>
      <c r="X4690" s="214"/>
      <c r="Y4690" s="214"/>
      <c r="Z4690" s="214"/>
      <c r="AA4690" s="217"/>
      <c r="AB4690" s="217"/>
      <c r="AC4690" s="217"/>
      <c r="AD4690" s="213"/>
    </row>
    <row r="4691" spans="20:30" x14ac:dyDescent="0.2">
      <c r="T4691" s="212"/>
      <c r="U4691" s="213"/>
      <c r="V4691" s="213"/>
      <c r="W4691" s="213"/>
      <c r="X4691" s="214"/>
      <c r="Y4691" s="214"/>
      <c r="Z4691" s="214"/>
      <c r="AA4691" s="217"/>
      <c r="AB4691" s="217"/>
      <c r="AC4691" s="217"/>
      <c r="AD4691" s="213"/>
    </row>
    <row r="4692" spans="20:30" x14ac:dyDescent="0.2">
      <c r="T4692" s="212"/>
      <c r="U4692" s="213"/>
      <c r="V4692" s="213"/>
      <c r="W4692" s="213"/>
      <c r="X4692" s="214"/>
      <c r="Y4692" s="214"/>
      <c r="Z4692" s="214"/>
      <c r="AA4692" s="217"/>
      <c r="AB4692" s="217"/>
      <c r="AC4692" s="217"/>
      <c r="AD4692" s="213"/>
    </row>
    <row r="4693" spans="20:30" x14ac:dyDescent="0.2">
      <c r="T4693" s="212"/>
      <c r="U4693" s="213"/>
      <c r="V4693" s="213"/>
      <c r="W4693" s="213"/>
      <c r="X4693" s="214"/>
      <c r="Y4693" s="214"/>
      <c r="Z4693" s="214"/>
      <c r="AA4693" s="217"/>
      <c r="AB4693" s="217"/>
      <c r="AC4693" s="217"/>
      <c r="AD4693" s="213"/>
    </row>
    <row r="4694" spans="20:30" x14ac:dyDescent="0.2">
      <c r="T4694" s="212"/>
      <c r="U4694" s="213"/>
      <c r="V4694" s="213"/>
      <c r="W4694" s="213"/>
      <c r="X4694" s="214"/>
      <c r="Y4694" s="214"/>
      <c r="Z4694" s="214"/>
      <c r="AA4694" s="217"/>
      <c r="AB4694" s="217"/>
      <c r="AC4694" s="217"/>
      <c r="AD4694" s="213"/>
    </row>
    <row r="4695" spans="20:30" x14ac:dyDescent="0.2">
      <c r="T4695" s="212"/>
      <c r="U4695" s="213"/>
      <c r="V4695" s="213"/>
      <c r="W4695" s="213"/>
      <c r="X4695" s="214"/>
      <c r="Y4695" s="214"/>
      <c r="Z4695" s="214"/>
      <c r="AA4695" s="217"/>
      <c r="AB4695" s="217"/>
      <c r="AC4695" s="217"/>
      <c r="AD4695" s="213"/>
    </row>
    <row r="4696" spans="20:30" x14ac:dyDescent="0.2">
      <c r="T4696" s="212"/>
      <c r="U4696" s="213"/>
      <c r="V4696" s="213"/>
      <c r="W4696" s="213"/>
      <c r="X4696" s="214"/>
      <c r="Y4696" s="214"/>
      <c r="Z4696" s="214"/>
      <c r="AA4696" s="217"/>
      <c r="AB4696" s="217"/>
      <c r="AC4696" s="217"/>
      <c r="AD4696" s="213"/>
    </row>
    <row r="4697" spans="20:30" x14ac:dyDescent="0.2">
      <c r="T4697" s="212"/>
      <c r="U4697" s="213"/>
      <c r="V4697" s="213"/>
      <c r="W4697" s="213"/>
      <c r="X4697" s="214"/>
      <c r="Y4697" s="214"/>
      <c r="Z4697" s="214"/>
      <c r="AA4697" s="217"/>
      <c r="AB4697" s="217"/>
      <c r="AC4697" s="217"/>
      <c r="AD4697" s="213"/>
    </row>
    <row r="4698" spans="20:30" x14ac:dyDescent="0.2">
      <c r="T4698" s="212"/>
      <c r="U4698" s="213"/>
      <c r="V4698" s="213"/>
      <c r="W4698" s="213"/>
      <c r="X4698" s="214"/>
      <c r="Y4698" s="214"/>
      <c r="Z4698" s="214"/>
      <c r="AA4698" s="217"/>
      <c r="AB4698" s="217"/>
      <c r="AC4698" s="217"/>
      <c r="AD4698" s="213"/>
    </row>
    <row r="4699" spans="20:30" x14ac:dyDescent="0.2">
      <c r="T4699" s="212"/>
      <c r="U4699" s="213"/>
      <c r="V4699" s="213"/>
      <c r="W4699" s="213"/>
      <c r="X4699" s="214"/>
      <c r="Y4699" s="214"/>
      <c r="Z4699" s="214"/>
      <c r="AA4699" s="217"/>
      <c r="AB4699" s="217"/>
      <c r="AC4699" s="217"/>
      <c r="AD4699" s="213"/>
    </row>
    <row r="4700" spans="20:30" x14ac:dyDescent="0.2">
      <c r="T4700" s="212"/>
      <c r="U4700" s="213"/>
      <c r="V4700" s="213"/>
      <c r="W4700" s="213"/>
      <c r="X4700" s="214"/>
      <c r="Y4700" s="214"/>
      <c r="Z4700" s="214"/>
      <c r="AA4700" s="217"/>
      <c r="AB4700" s="217"/>
      <c r="AC4700" s="217"/>
      <c r="AD4700" s="213"/>
    </row>
    <row r="4701" spans="20:30" x14ac:dyDescent="0.2">
      <c r="T4701" s="212"/>
      <c r="U4701" s="213"/>
      <c r="V4701" s="213"/>
      <c r="W4701" s="213"/>
      <c r="X4701" s="214"/>
      <c r="Y4701" s="214"/>
      <c r="Z4701" s="214"/>
      <c r="AA4701" s="217"/>
      <c r="AB4701" s="217"/>
      <c r="AC4701" s="217"/>
      <c r="AD4701" s="213"/>
    </row>
    <row r="4702" spans="20:30" x14ac:dyDescent="0.2">
      <c r="T4702" s="212"/>
      <c r="U4702" s="213"/>
      <c r="V4702" s="213"/>
      <c r="W4702" s="213"/>
      <c r="X4702" s="214"/>
      <c r="Y4702" s="214"/>
      <c r="Z4702" s="214"/>
      <c r="AA4702" s="217"/>
      <c r="AB4702" s="217"/>
      <c r="AC4702" s="217"/>
      <c r="AD4702" s="213"/>
    </row>
    <row r="4703" spans="20:30" x14ac:dyDescent="0.2">
      <c r="T4703" s="212"/>
      <c r="U4703" s="213"/>
      <c r="V4703" s="213"/>
      <c r="W4703" s="213"/>
      <c r="X4703" s="214"/>
      <c r="Y4703" s="214"/>
      <c r="Z4703" s="214"/>
      <c r="AA4703" s="217"/>
      <c r="AB4703" s="217"/>
      <c r="AC4703" s="217"/>
      <c r="AD4703" s="213"/>
    </row>
    <row r="4704" spans="20:30" x14ac:dyDescent="0.2">
      <c r="T4704" s="212"/>
      <c r="U4704" s="213"/>
      <c r="V4704" s="213"/>
      <c r="W4704" s="213"/>
      <c r="X4704" s="214"/>
      <c r="Y4704" s="214"/>
      <c r="Z4704" s="214"/>
      <c r="AA4704" s="217"/>
      <c r="AB4704" s="217"/>
      <c r="AC4704" s="217"/>
      <c r="AD4704" s="213"/>
    </row>
    <row r="4705" spans="20:30" x14ac:dyDescent="0.2">
      <c r="T4705" s="212"/>
      <c r="U4705" s="213"/>
      <c r="V4705" s="213"/>
      <c r="W4705" s="213"/>
      <c r="X4705" s="214"/>
      <c r="Y4705" s="214"/>
      <c r="Z4705" s="214"/>
      <c r="AA4705" s="217"/>
      <c r="AB4705" s="217"/>
      <c r="AC4705" s="217"/>
      <c r="AD4705" s="213"/>
    </row>
    <row r="4706" spans="20:30" x14ac:dyDescent="0.2">
      <c r="T4706" s="212"/>
      <c r="U4706" s="213"/>
      <c r="V4706" s="213"/>
      <c r="W4706" s="213"/>
      <c r="X4706" s="214"/>
      <c r="Y4706" s="214"/>
      <c r="Z4706" s="214"/>
      <c r="AA4706" s="217"/>
      <c r="AB4706" s="217"/>
      <c r="AC4706" s="217"/>
      <c r="AD4706" s="213"/>
    </row>
    <row r="4707" spans="20:30" x14ac:dyDescent="0.2">
      <c r="T4707" s="212"/>
      <c r="U4707" s="213"/>
      <c r="V4707" s="213"/>
      <c r="W4707" s="213"/>
      <c r="X4707" s="214"/>
      <c r="Y4707" s="214"/>
      <c r="Z4707" s="214"/>
      <c r="AA4707" s="217"/>
      <c r="AB4707" s="217"/>
      <c r="AC4707" s="217"/>
      <c r="AD4707" s="213"/>
    </row>
    <row r="4708" spans="20:30" x14ac:dyDescent="0.2">
      <c r="T4708" s="212"/>
      <c r="U4708" s="213"/>
      <c r="V4708" s="213"/>
      <c r="W4708" s="213"/>
      <c r="X4708" s="214"/>
      <c r="Y4708" s="214"/>
      <c r="Z4708" s="214"/>
      <c r="AA4708" s="217"/>
      <c r="AB4708" s="217"/>
      <c r="AC4708" s="217"/>
      <c r="AD4708" s="213"/>
    </row>
    <row r="4709" spans="20:30" x14ac:dyDescent="0.2">
      <c r="T4709" s="212"/>
      <c r="U4709" s="213"/>
      <c r="V4709" s="213"/>
      <c r="W4709" s="213"/>
      <c r="X4709" s="214"/>
      <c r="Y4709" s="214"/>
      <c r="Z4709" s="214"/>
      <c r="AA4709" s="217"/>
      <c r="AB4709" s="217"/>
      <c r="AC4709" s="217"/>
      <c r="AD4709" s="213"/>
    </row>
    <row r="4710" spans="20:30" x14ac:dyDescent="0.2">
      <c r="T4710" s="212"/>
      <c r="U4710" s="213"/>
      <c r="V4710" s="213"/>
      <c r="W4710" s="213"/>
      <c r="X4710" s="214"/>
      <c r="Y4710" s="214"/>
      <c r="Z4710" s="214"/>
      <c r="AA4710" s="217"/>
      <c r="AB4710" s="217"/>
      <c r="AC4710" s="217"/>
      <c r="AD4710" s="213"/>
    </row>
    <row r="4711" spans="20:30" x14ac:dyDescent="0.2">
      <c r="T4711" s="212"/>
      <c r="U4711" s="213"/>
      <c r="V4711" s="213"/>
      <c r="W4711" s="213"/>
      <c r="X4711" s="214"/>
      <c r="Y4711" s="214"/>
      <c r="Z4711" s="214"/>
      <c r="AA4711" s="217"/>
      <c r="AB4711" s="217"/>
      <c r="AC4711" s="217"/>
      <c r="AD4711" s="213"/>
    </row>
    <row r="4712" spans="20:30" x14ac:dyDescent="0.2">
      <c r="T4712" s="212"/>
      <c r="U4712" s="213"/>
      <c r="V4712" s="213"/>
      <c r="W4712" s="213"/>
      <c r="X4712" s="214"/>
      <c r="Y4712" s="214"/>
      <c r="Z4712" s="214"/>
      <c r="AA4712" s="217"/>
      <c r="AB4712" s="217"/>
      <c r="AC4712" s="217"/>
      <c r="AD4712" s="213"/>
    </row>
    <row r="4713" spans="20:30" x14ac:dyDescent="0.2">
      <c r="T4713" s="212"/>
      <c r="U4713" s="213"/>
      <c r="V4713" s="213"/>
      <c r="W4713" s="213"/>
      <c r="X4713" s="214"/>
      <c r="Y4713" s="214"/>
      <c r="Z4713" s="214"/>
      <c r="AA4713" s="217"/>
      <c r="AB4713" s="217"/>
      <c r="AC4713" s="217"/>
      <c r="AD4713" s="213"/>
    </row>
    <row r="4714" spans="20:30" x14ac:dyDescent="0.2">
      <c r="T4714" s="212"/>
      <c r="U4714" s="213"/>
      <c r="V4714" s="213"/>
      <c r="W4714" s="213"/>
      <c r="X4714" s="214"/>
      <c r="Y4714" s="214"/>
      <c r="Z4714" s="214"/>
      <c r="AA4714" s="217"/>
      <c r="AB4714" s="217"/>
      <c r="AC4714" s="217"/>
      <c r="AD4714" s="213"/>
    </row>
    <row r="4715" spans="20:30" x14ac:dyDescent="0.2">
      <c r="T4715" s="212"/>
      <c r="U4715" s="213"/>
      <c r="V4715" s="213"/>
      <c r="W4715" s="213"/>
      <c r="X4715" s="214"/>
      <c r="Y4715" s="214"/>
      <c r="Z4715" s="214"/>
      <c r="AA4715" s="217"/>
      <c r="AB4715" s="217"/>
      <c r="AC4715" s="217"/>
      <c r="AD4715" s="213"/>
    </row>
    <row r="4716" spans="20:30" x14ac:dyDescent="0.2">
      <c r="T4716" s="212"/>
      <c r="U4716" s="213"/>
      <c r="V4716" s="213"/>
      <c r="W4716" s="213"/>
      <c r="X4716" s="214"/>
      <c r="Y4716" s="214"/>
      <c r="Z4716" s="214"/>
      <c r="AA4716" s="217"/>
      <c r="AB4716" s="217"/>
      <c r="AC4716" s="217"/>
      <c r="AD4716" s="213"/>
    </row>
    <row r="4717" spans="20:30" x14ac:dyDescent="0.2">
      <c r="T4717" s="212"/>
      <c r="U4717" s="213"/>
      <c r="V4717" s="213"/>
      <c r="W4717" s="213"/>
      <c r="X4717" s="214"/>
      <c r="Y4717" s="214"/>
      <c r="Z4717" s="214"/>
      <c r="AA4717" s="217"/>
      <c r="AB4717" s="217"/>
      <c r="AC4717" s="217"/>
      <c r="AD4717" s="213"/>
    </row>
    <row r="4718" spans="20:30" x14ac:dyDescent="0.2">
      <c r="T4718" s="212"/>
      <c r="U4718" s="213"/>
      <c r="V4718" s="213"/>
      <c r="W4718" s="213"/>
      <c r="X4718" s="214"/>
      <c r="Y4718" s="214"/>
      <c r="Z4718" s="214"/>
      <c r="AA4718" s="217"/>
      <c r="AB4718" s="217"/>
      <c r="AC4718" s="217"/>
      <c r="AD4718" s="213"/>
    </row>
    <row r="4719" spans="20:30" x14ac:dyDescent="0.2">
      <c r="T4719" s="212"/>
      <c r="U4719" s="213"/>
      <c r="V4719" s="213"/>
      <c r="W4719" s="213"/>
      <c r="X4719" s="214"/>
      <c r="Y4719" s="214"/>
      <c r="Z4719" s="214"/>
      <c r="AA4719" s="217"/>
      <c r="AB4719" s="217"/>
      <c r="AC4719" s="217"/>
      <c r="AD4719" s="213"/>
    </row>
    <row r="4720" spans="20:30" x14ac:dyDescent="0.2">
      <c r="T4720" s="212"/>
      <c r="U4720" s="213"/>
      <c r="V4720" s="213"/>
      <c r="W4720" s="213"/>
      <c r="X4720" s="214"/>
      <c r="Y4720" s="214"/>
      <c r="Z4720" s="214"/>
      <c r="AA4720" s="217"/>
      <c r="AB4720" s="217"/>
      <c r="AC4720" s="217"/>
      <c r="AD4720" s="213"/>
    </row>
    <row r="4721" spans="20:30" x14ac:dyDescent="0.2">
      <c r="T4721" s="212"/>
      <c r="U4721" s="213"/>
      <c r="V4721" s="213"/>
      <c r="W4721" s="213"/>
      <c r="X4721" s="214"/>
      <c r="Y4721" s="214"/>
      <c r="Z4721" s="214"/>
      <c r="AA4721" s="217"/>
      <c r="AB4721" s="217"/>
      <c r="AC4721" s="217"/>
      <c r="AD4721" s="213"/>
    </row>
    <row r="4722" spans="20:30" x14ac:dyDescent="0.2">
      <c r="T4722" s="212"/>
      <c r="U4722" s="213"/>
      <c r="V4722" s="213"/>
      <c r="W4722" s="213"/>
      <c r="X4722" s="214"/>
      <c r="Y4722" s="214"/>
      <c r="Z4722" s="214"/>
      <c r="AA4722" s="217"/>
      <c r="AB4722" s="217"/>
      <c r="AC4722" s="217"/>
      <c r="AD4722" s="213"/>
    </row>
    <row r="4723" spans="20:30" x14ac:dyDescent="0.2">
      <c r="T4723" s="212"/>
      <c r="U4723" s="213"/>
      <c r="V4723" s="213"/>
      <c r="W4723" s="213"/>
      <c r="X4723" s="214"/>
      <c r="Y4723" s="214"/>
      <c r="Z4723" s="214"/>
      <c r="AA4723" s="217"/>
      <c r="AB4723" s="217"/>
      <c r="AC4723" s="217"/>
      <c r="AD4723" s="213"/>
    </row>
    <row r="4724" spans="20:30" x14ac:dyDescent="0.2">
      <c r="T4724" s="212"/>
      <c r="U4724" s="213"/>
      <c r="V4724" s="213"/>
      <c r="W4724" s="213"/>
      <c r="X4724" s="214"/>
      <c r="Y4724" s="214"/>
      <c r="Z4724" s="214"/>
      <c r="AA4724" s="217"/>
      <c r="AB4724" s="217"/>
      <c r="AC4724" s="217"/>
      <c r="AD4724" s="213"/>
    </row>
    <row r="4725" spans="20:30" x14ac:dyDescent="0.2">
      <c r="T4725" s="212"/>
      <c r="U4725" s="213"/>
      <c r="V4725" s="213"/>
      <c r="W4725" s="213"/>
      <c r="X4725" s="214"/>
      <c r="Y4725" s="214"/>
      <c r="Z4725" s="214"/>
      <c r="AA4725" s="217"/>
      <c r="AB4725" s="217"/>
      <c r="AC4725" s="217"/>
      <c r="AD4725" s="213"/>
    </row>
    <row r="4726" spans="20:30" x14ac:dyDescent="0.2">
      <c r="T4726" s="212"/>
      <c r="U4726" s="213"/>
      <c r="V4726" s="213"/>
      <c r="W4726" s="213"/>
      <c r="X4726" s="214"/>
      <c r="Y4726" s="214"/>
      <c r="Z4726" s="214"/>
      <c r="AA4726" s="217"/>
      <c r="AB4726" s="217"/>
      <c r="AC4726" s="217"/>
      <c r="AD4726" s="213"/>
    </row>
    <row r="4727" spans="20:30" x14ac:dyDescent="0.2">
      <c r="T4727" s="212"/>
      <c r="U4727" s="213"/>
      <c r="V4727" s="213"/>
      <c r="W4727" s="213"/>
      <c r="X4727" s="214"/>
      <c r="Y4727" s="214"/>
      <c r="Z4727" s="214"/>
      <c r="AA4727" s="217"/>
      <c r="AB4727" s="217"/>
      <c r="AC4727" s="217"/>
      <c r="AD4727" s="213"/>
    </row>
    <row r="4728" spans="20:30" x14ac:dyDescent="0.2">
      <c r="T4728" s="212"/>
      <c r="U4728" s="213"/>
      <c r="V4728" s="213"/>
      <c r="W4728" s="213"/>
      <c r="X4728" s="214"/>
      <c r="Y4728" s="214"/>
      <c r="Z4728" s="214"/>
      <c r="AA4728" s="217"/>
      <c r="AB4728" s="217"/>
      <c r="AC4728" s="217"/>
      <c r="AD4728" s="213"/>
    </row>
    <row r="4729" spans="20:30" x14ac:dyDescent="0.2">
      <c r="T4729" s="212"/>
      <c r="U4729" s="213"/>
      <c r="V4729" s="213"/>
      <c r="W4729" s="213"/>
      <c r="X4729" s="214"/>
      <c r="Y4729" s="214"/>
      <c r="Z4729" s="214"/>
      <c r="AA4729" s="217"/>
      <c r="AB4729" s="217"/>
      <c r="AC4729" s="217"/>
      <c r="AD4729" s="213"/>
    </row>
    <row r="4730" spans="20:30" x14ac:dyDescent="0.2">
      <c r="T4730" s="212"/>
      <c r="U4730" s="213"/>
      <c r="V4730" s="213"/>
      <c r="W4730" s="213"/>
      <c r="X4730" s="214"/>
      <c r="Y4730" s="214"/>
      <c r="Z4730" s="214"/>
      <c r="AA4730" s="217"/>
      <c r="AB4730" s="217"/>
      <c r="AC4730" s="217"/>
      <c r="AD4730" s="213"/>
    </row>
    <row r="4731" spans="20:30" x14ac:dyDescent="0.2">
      <c r="T4731" s="212"/>
      <c r="U4731" s="213"/>
      <c r="V4731" s="213"/>
      <c r="W4731" s="213"/>
      <c r="X4731" s="214"/>
      <c r="Y4731" s="214"/>
      <c r="Z4731" s="214"/>
      <c r="AA4731" s="217"/>
      <c r="AB4731" s="217"/>
      <c r="AC4731" s="217"/>
      <c r="AD4731" s="213"/>
    </row>
    <row r="4732" spans="20:30" x14ac:dyDescent="0.2">
      <c r="T4732" s="212"/>
      <c r="U4732" s="213"/>
      <c r="V4732" s="213"/>
      <c r="W4732" s="213"/>
      <c r="X4732" s="214"/>
      <c r="Y4732" s="214"/>
      <c r="Z4732" s="214"/>
      <c r="AA4732" s="217"/>
      <c r="AB4732" s="217"/>
      <c r="AC4732" s="217"/>
      <c r="AD4732" s="213"/>
    </row>
    <row r="4733" spans="20:30" x14ac:dyDescent="0.2">
      <c r="T4733" s="212"/>
      <c r="U4733" s="213"/>
      <c r="V4733" s="213"/>
      <c r="W4733" s="213"/>
      <c r="X4733" s="214"/>
      <c r="Y4733" s="214"/>
      <c r="Z4733" s="214"/>
      <c r="AA4733" s="217"/>
      <c r="AB4733" s="217"/>
      <c r="AC4733" s="217"/>
      <c r="AD4733" s="213"/>
    </row>
    <row r="4734" spans="20:30" x14ac:dyDescent="0.2">
      <c r="T4734" s="212"/>
      <c r="U4734" s="213"/>
      <c r="V4734" s="213"/>
      <c r="W4734" s="213"/>
      <c r="X4734" s="214"/>
      <c r="Y4734" s="214"/>
      <c r="Z4734" s="214"/>
      <c r="AA4734" s="217"/>
      <c r="AB4734" s="217"/>
      <c r="AC4734" s="217"/>
      <c r="AD4734" s="213"/>
    </row>
    <row r="4735" spans="20:30" x14ac:dyDescent="0.2">
      <c r="T4735" s="212"/>
      <c r="U4735" s="213"/>
      <c r="V4735" s="213"/>
      <c r="W4735" s="213"/>
      <c r="X4735" s="214"/>
      <c r="Y4735" s="214"/>
      <c r="Z4735" s="214"/>
      <c r="AA4735" s="217"/>
      <c r="AB4735" s="217"/>
      <c r="AC4735" s="217"/>
      <c r="AD4735" s="213"/>
    </row>
    <row r="4736" spans="20:30" x14ac:dyDescent="0.2">
      <c r="T4736" s="212"/>
      <c r="U4736" s="213"/>
      <c r="V4736" s="213"/>
      <c r="W4736" s="213"/>
      <c r="X4736" s="214"/>
      <c r="Y4736" s="214"/>
      <c r="Z4736" s="214"/>
      <c r="AA4736" s="217"/>
      <c r="AB4736" s="217"/>
      <c r="AC4736" s="217"/>
      <c r="AD4736" s="213"/>
    </row>
    <row r="4737" spans="20:30" x14ac:dyDescent="0.2">
      <c r="T4737" s="212"/>
      <c r="U4737" s="213"/>
      <c r="V4737" s="213"/>
      <c r="W4737" s="213"/>
      <c r="X4737" s="214"/>
      <c r="Y4737" s="214"/>
      <c r="Z4737" s="214"/>
      <c r="AA4737" s="217"/>
      <c r="AB4737" s="217"/>
      <c r="AC4737" s="217"/>
      <c r="AD4737" s="213"/>
    </row>
    <row r="4738" spans="20:30" x14ac:dyDescent="0.2">
      <c r="T4738" s="212"/>
      <c r="U4738" s="213"/>
      <c r="V4738" s="213"/>
      <c r="W4738" s="213"/>
      <c r="X4738" s="214"/>
      <c r="Y4738" s="214"/>
      <c r="Z4738" s="214"/>
      <c r="AA4738" s="217"/>
      <c r="AB4738" s="217"/>
      <c r="AC4738" s="217"/>
      <c r="AD4738" s="213"/>
    </row>
    <row r="4739" spans="20:30" x14ac:dyDescent="0.2">
      <c r="T4739" s="212"/>
      <c r="U4739" s="213"/>
      <c r="V4739" s="213"/>
      <c r="W4739" s="213"/>
      <c r="X4739" s="214"/>
      <c r="Y4739" s="214"/>
      <c r="Z4739" s="214"/>
      <c r="AA4739" s="217"/>
      <c r="AB4739" s="217"/>
      <c r="AC4739" s="217"/>
      <c r="AD4739" s="213"/>
    </row>
    <row r="4740" spans="20:30" x14ac:dyDescent="0.2">
      <c r="T4740" s="212"/>
      <c r="U4740" s="213"/>
      <c r="V4740" s="213"/>
      <c r="W4740" s="213"/>
      <c r="X4740" s="214"/>
      <c r="Y4740" s="214"/>
      <c r="Z4740" s="214"/>
      <c r="AA4740" s="217"/>
      <c r="AB4740" s="217"/>
      <c r="AC4740" s="217"/>
      <c r="AD4740" s="213"/>
    </row>
    <row r="4741" spans="20:30" x14ac:dyDescent="0.2">
      <c r="T4741" s="212"/>
      <c r="U4741" s="213"/>
      <c r="V4741" s="213"/>
      <c r="W4741" s="213"/>
      <c r="X4741" s="214"/>
      <c r="Y4741" s="214"/>
      <c r="Z4741" s="214"/>
      <c r="AA4741" s="217"/>
      <c r="AB4741" s="217"/>
      <c r="AC4741" s="217"/>
      <c r="AD4741" s="213"/>
    </row>
    <row r="4742" spans="20:30" x14ac:dyDescent="0.2">
      <c r="T4742" s="212"/>
      <c r="U4742" s="213"/>
      <c r="V4742" s="213"/>
      <c r="W4742" s="213"/>
      <c r="X4742" s="214"/>
      <c r="Y4742" s="214"/>
      <c r="Z4742" s="214"/>
      <c r="AA4742" s="217"/>
      <c r="AB4742" s="217"/>
      <c r="AC4742" s="217"/>
      <c r="AD4742" s="213"/>
    </row>
    <row r="4743" spans="20:30" x14ac:dyDescent="0.2">
      <c r="T4743" s="212"/>
      <c r="U4743" s="213"/>
      <c r="V4743" s="213"/>
      <c r="W4743" s="213"/>
      <c r="X4743" s="214"/>
      <c r="Y4743" s="214"/>
      <c r="Z4743" s="214"/>
      <c r="AA4743" s="217"/>
      <c r="AB4743" s="217"/>
      <c r="AC4743" s="217"/>
      <c r="AD4743" s="213"/>
    </row>
    <row r="4744" spans="20:30" x14ac:dyDescent="0.2">
      <c r="T4744" s="212"/>
      <c r="U4744" s="213"/>
      <c r="V4744" s="213"/>
      <c r="W4744" s="213"/>
      <c r="X4744" s="214"/>
      <c r="Y4744" s="214"/>
      <c r="Z4744" s="214"/>
      <c r="AA4744" s="217"/>
      <c r="AB4744" s="217"/>
      <c r="AC4744" s="217"/>
      <c r="AD4744" s="213"/>
    </row>
    <row r="4745" spans="20:30" x14ac:dyDescent="0.2">
      <c r="T4745" s="212"/>
      <c r="U4745" s="213"/>
      <c r="V4745" s="213"/>
      <c r="W4745" s="213"/>
      <c r="X4745" s="214"/>
      <c r="Y4745" s="214"/>
      <c r="Z4745" s="214"/>
      <c r="AA4745" s="217"/>
      <c r="AB4745" s="217"/>
      <c r="AC4745" s="217"/>
      <c r="AD4745" s="213"/>
    </row>
    <row r="4746" spans="20:30" x14ac:dyDescent="0.2">
      <c r="T4746" s="212"/>
      <c r="U4746" s="213"/>
      <c r="V4746" s="213"/>
      <c r="W4746" s="213"/>
      <c r="X4746" s="214"/>
      <c r="Y4746" s="214"/>
      <c r="Z4746" s="214"/>
      <c r="AA4746" s="217"/>
      <c r="AB4746" s="217"/>
      <c r="AC4746" s="217"/>
      <c r="AD4746" s="213"/>
    </row>
    <row r="4747" spans="20:30" x14ac:dyDescent="0.2">
      <c r="T4747" s="212"/>
      <c r="U4747" s="213"/>
      <c r="V4747" s="213"/>
      <c r="W4747" s="213"/>
      <c r="X4747" s="214"/>
      <c r="Y4747" s="214"/>
      <c r="Z4747" s="214"/>
      <c r="AA4747" s="217"/>
      <c r="AB4747" s="217"/>
      <c r="AC4747" s="217"/>
      <c r="AD4747" s="213"/>
    </row>
    <row r="4748" spans="20:30" x14ac:dyDescent="0.2">
      <c r="T4748" s="212"/>
      <c r="U4748" s="213"/>
      <c r="V4748" s="213"/>
      <c r="W4748" s="213"/>
      <c r="X4748" s="214"/>
      <c r="Y4748" s="214"/>
      <c r="Z4748" s="214"/>
      <c r="AA4748" s="217"/>
      <c r="AB4748" s="217"/>
      <c r="AC4748" s="217"/>
      <c r="AD4748" s="213"/>
    </row>
    <row r="4749" spans="20:30" x14ac:dyDescent="0.2">
      <c r="T4749" s="212"/>
      <c r="U4749" s="213"/>
      <c r="V4749" s="213"/>
      <c r="W4749" s="213"/>
      <c r="X4749" s="214"/>
      <c r="Y4749" s="214"/>
      <c r="Z4749" s="214"/>
      <c r="AA4749" s="217"/>
      <c r="AB4749" s="217"/>
      <c r="AC4749" s="217"/>
      <c r="AD4749" s="213"/>
    </row>
    <row r="4750" spans="20:30" x14ac:dyDescent="0.2">
      <c r="T4750" s="212"/>
      <c r="U4750" s="213"/>
      <c r="V4750" s="213"/>
      <c r="W4750" s="213"/>
      <c r="X4750" s="214"/>
      <c r="Y4750" s="214"/>
      <c r="Z4750" s="214"/>
      <c r="AA4750" s="217"/>
      <c r="AB4750" s="217"/>
      <c r="AC4750" s="217"/>
      <c r="AD4750" s="213"/>
    </row>
    <row r="4751" spans="20:30" x14ac:dyDescent="0.2">
      <c r="T4751" s="212"/>
      <c r="U4751" s="213"/>
      <c r="V4751" s="213"/>
      <c r="W4751" s="213"/>
      <c r="X4751" s="214"/>
      <c r="Y4751" s="214"/>
      <c r="Z4751" s="214"/>
      <c r="AA4751" s="217"/>
      <c r="AB4751" s="217"/>
      <c r="AC4751" s="217"/>
      <c r="AD4751" s="213"/>
    </row>
    <row r="4752" spans="20:30" x14ac:dyDescent="0.2">
      <c r="T4752" s="212"/>
      <c r="U4752" s="213"/>
      <c r="V4752" s="213"/>
      <c r="W4752" s="213"/>
      <c r="X4752" s="214"/>
      <c r="Y4752" s="214"/>
      <c r="Z4752" s="214"/>
      <c r="AA4752" s="217"/>
      <c r="AB4752" s="217"/>
      <c r="AC4752" s="217"/>
      <c r="AD4752" s="213"/>
    </row>
    <row r="4753" spans="20:30" x14ac:dyDescent="0.2">
      <c r="T4753" s="212"/>
      <c r="U4753" s="213"/>
      <c r="V4753" s="213"/>
      <c r="W4753" s="213"/>
      <c r="X4753" s="214"/>
      <c r="Y4753" s="214"/>
      <c r="Z4753" s="214"/>
      <c r="AA4753" s="217"/>
      <c r="AB4753" s="217"/>
      <c r="AC4753" s="217"/>
      <c r="AD4753" s="213"/>
    </row>
    <row r="4754" spans="20:30" x14ac:dyDescent="0.2">
      <c r="T4754" s="212"/>
      <c r="U4754" s="213"/>
      <c r="V4754" s="213"/>
      <c r="W4754" s="213"/>
      <c r="X4754" s="214"/>
      <c r="Y4754" s="214"/>
      <c r="Z4754" s="214"/>
      <c r="AA4754" s="217"/>
      <c r="AB4754" s="217"/>
      <c r="AC4754" s="217"/>
      <c r="AD4754" s="213"/>
    </row>
    <row r="4755" spans="20:30" x14ac:dyDescent="0.2">
      <c r="T4755" s="212"/>
      <c r="U4755" s="213"/>
      <c r="V4755" s="213"/>
      <c r="W4755" s="213"/>
      <c r="X4755" s="214"/>
      <c r="Y4755" s="214"/>
      <c r="Z4755" s="214"/>
      <c r="AA4755" s="217"/>
      <c r="AB4755" s="217"/>
      <c r="AC4755" s="217"/>
      <c r="AD4755" s="213"/>
    </row>
    <row r="4756" spans="20:30" x14ac:dyDescent="0.2">
      <c r="T4756" s="212"/>
      <c r="U4756" s="213"/>
      <c r="V4756" s="213"/>
      <c r="W4756" s="213"/>
      <c r="X4756" s="214"/>
      <c r="Y4756" s="214"/>
      <c r="Z4756" s="214"/>
      <c r="AA4756" s="217"/>
      <c r="AB4756" s="217"/>
      <c r="AC4756" s="217"/>
      <c r="AD4756" s="213"/>
    </row>
    <row r="4757" spans="20:30" x14ac:dyDescent="0.2">
      <c r="T4757" s="212"/>
      <c r="U4757" s="213"/>
      <c r="V4757" s="213"/>
      <c r="W4757" s="213"/>
      <c r="X4757" s="214"/>
      <c r="Y4757" s="214"/>
      <c r="Z4757" s="214"/>
      <c r="AA4757" s="217"/>
      <c r="AB4757" s="217"/>
      <c r="AC4757" s="217"/>
      <c r="AD4757" s="213"/>
    </row>
    <row r="4758" spans="20:30" x14ac:dyDescent="0.2">
      <c r="T4758" s="212"/>
      <c r="U4758" s="213"/>
      <c r="V4758" s="213"/>
      <c r="W4758" s="213"/>
      <c r="X4758" s="214"/>
      <c r="Y4758" s="214"/>
      <c r="Z4758" s="214"/>
      <c r="AA4758" s="217"/>
      <c r="AB4758" s="217"/>
      <c r="AC4758" s="217"/>
      <c r="AD4758" s="213"/>
    </row>
    <row r="4759" spans="20:30" x14ac:dyDescent="0.2">
      <c r="T4759" s="212"/>
      <c r="U4759" s="213"/>
      <c r="V4759" s="213"/>
      <c r="W4759" s="213"/>
      <c r="X4759" s="214"/>
      <c r="Y4759" s="214"/>
      <c r="Z4759" s="214"/>
      <c r="AA4759" s="217"/>
      <c r="AB4759" s="217"/>
      <c r="AC4759" s="217"/>
      <c r="AD4759" s="213"/>
    </row>
    <row r="4760" spans="20:30" x14ac:dyDescent="0.2">
      <c r="T4760" s="212"/>
      <c r="U4760" s="213"/>
      <c r="V4760" s="213"/>
      <c r="W4760" s="213"/>
      <c r="X4760" s="214"/>
      <c r="Y4760" s="214"/>
      <c r="Z4760" s="214"/>
      <c r="AA4760" s="217"/>
      <c r="AB4760" s="217"/>
      <c r="AC4760" s="217"/>
      <c r="AD4760" s="213"/>
    </row>
    <row r="4761" spans="20:30" x14ac:dyDescent="0.2">
      <c r="T4761" s="212"/>
      <c r="U4761" s="213"/>
      <c r="V4761" s="213"/>
      <c r="W4761" s="213"/>
      <c r="X4761" s="214"/>
      <c r="Y4761" s="214"/>
      <c r="Z4761" s="214"/>
      <c r="AA4761" s="217"/>
      <c r="AB4761" s="217"/>
      <c r="AC4761" s="217"/>
      <c r="AD4761" s="213"/>
    </row>
    <row r="4762" spans="20:30" x14ac:dyDescent="0.2">
      <c r="T4762" s="212"/>
      <c r="U4762" s="213"/>
      <c r="V4762" s="213"/>
      <c r="W4762" s="213"/>
      <c r="X4762" s="214"/>
      <c r="Y4762" s="214"/>
      <c r="Z4762" s="214"/>
      <c r="AA4762" s="217"/>
      <c r="AB4762" s="217"/>
      <c r="AC4762" s="217"/>
      <c r="AD4762" s="213"/>
    </row>
    <row r="4763" spans="20:30" x14ac:dyDescent="0.2">
      <c r="T4763" s="212"/>
      <c r="U4763" s="213"/>
      <c r="V4763" s="213"/>
      <c r="W4763" s="213"/>
      <c r="X4763" s="214"/>
      <c r="Y4763" s="214"/>
      <c r="Z4763" s="214"/>
      <c r="AA4763" s="217"/>
      <c r="AB4763" s="217"/>
      <c r="AC4763" s="217"/>
      <c r="AD4763" s="213"/>
    </row>
    <row r="4764" spans="20:30" x14ac:dyDescent="0.2">
      <c r="T4764" s="212"/>
      <c r="U4764" s="213"/>
      <c r="V4764" s="213"/>
      <c r="W4764" s="213"/>
      <c r="X4764" s="214"/>
      <c r="Y4764" s="214"/>
      <c r="Z4764" s="214"/>
      <c r="AA4764" s="217"/>
      <c r="AB4764" s="217"/>
      <c r="AC4764" s="217"/>
      <c r="AD4764" s="213"/>
    </row>
    <row r="4765" spans="20:30" x14ac:dyDescent="0.2">
      <c r="T4765" s="212"/>
      <c r="U4765" s="213"/>
      <c r="V4765" s="213"/>
      <c r="W4765" s="213"/>
      <c r="X4765" s="214"/>
      <c r="Y4765" s="214"/>
      <c r="Z4765" s="214"/>
      <c r="AA4765" s="217"/>
      <c r="AB4765" s="217"/>
      <c r="AC4765" s="217"/>
      <c r="AD4765" s="213"/>
    </row>
    <row r="4766" spans="20:30" x14ac:dyDescent="0.2">
      <c r="T4766" s="212"/>
      <c r="U4766" s="213"/>
      <c r="V4766" s="213"/>
      <c r="W4766" s="213"/>
      <c r="X4766" s="214"/>
      <c r="Y4766" s="214"/>
      <c r="Z4766" s="214"/>
      <c r="AA4766" s="217"/>
      <c r="AB4766" s="217"/>
      <c r="AC4766" s="217"/>
      <c r="AD4766" s="213"/>
    </row>
    <row r="4767" spans="20:30" x14ac:dyDescent="0.2">
      <c r="T4767" s="212"/>
      <c r="U4767" s="213"/>
      <c r="V4767" s="213"/>
      <c r="W4767" s="213"/>
      <c r="X4767" s="214"/>
      <c r="Y4767" s="214"/>
      <c r="Z4767" s="214"/>
      <c r="AA4767" s="217"/>
      <c r="AB4767" s="217"/>
      <c r="AC4767" s="217"/>
      <c r="AD4767" s="213"/>
    </row>
    <row r="4768" spans="20:30" x14ac:dyDescent="0.2">
      <c r="T4768" s="212"/>
      <c r="U4768" s="213"/>
      <c r="V4768" s="213"/>
      <c r="W4768" s="213"/>
      <c r="X4768" s="214"/>
      <c r="Y4768" s="214"/>
      <c r="Z4768" s="214"/>
      <c r="AA4768" s="217"/>
      <c r="AB4768" s="217"/>
      <c r="AC4768" s="217"/>
      <c r="AD4768" s="213"/>
    </row>
    <row r="4769" spans="20:30" x14ac:dyDescent="0.2">
      <c r="T4769" s="212"/>
      <c r="U4769" s="213"/>
      <c r="V4769" s="213"/>
      <c r="W4769" s="213"/>
      <c r="X4769" s="214"/>
      <c r="Y4769" s="214"/>
      <c r="Z4769" s="214"/>
      <c r="AA4769" s="217"/>
      <c r="AB4769" s="217"/>
      <c r="AC4769" s="217"/>
      <c r="AD4769" s="213"/>
    </row>
    <row r="4770" spans="20:30" x14ac:dyDescent="0.2">
      <c r="T4770" s="212"/>
      <c r="U4770" s="213"/>
      <c r="V4770" s="213"/>
      <c r="W4770" s="213"/>
      <c r="X4770" s="214"/>
      <c r="Y4770" s="214"/>
      <c r="Z4770" s="214"/>
      <c r="AA4770" s="217"/>
      <c r="AB4770" s="217"/>
      <c r="AC4770" s="217"/>
      <c r="AD4770" s="213"/>
    </row>
    <row r="4771" spans="20:30" x14ac:dyDescent="0.2">
      <c r="T4771" s="212"/>
      <c r="U4771" s="213"/>
      <c r="V4771" s="213"/>
      <c r="W4771" s="213"/>
      <c r="X4771" s="214"/>
      <c r="Y4771" s="214"/>
      <c r="Z4771" s="214"/>
      <c r="AA4771" s="217"/>
      <c r="AB4771" s="217"/>
      <c r="AC4771" s="217"/>
      <c r="AD4771" s="213"/>
    </row>
    <row r="4772" spans="20:30" x14ac:dyDescent="0.2">
      <c r="T4772" s="212"/>
      <c r="U4772" s="213"/>
      <c r="V4772" s="213"/>
      <c r="W4772" s="213"/>
      <c r="X4772" s="214"/>
      <c r="Y4772" s="214"/>
      <c r="Z4772" s="214"/>
      <c r="AA4772" s="217"/>
      <c r="AB4772" s="217"/>
      <c r="AC4772" s="217"/>
      <c r="AD4772" s="213"/>
    </row>
    <row r="4773" spans="20:30" x14ac:dyDescent="0.2">
      <c r="T4773" s="212"/>
      <c r="U4773" s="213"/>
      <c r="V4773" s="213"/>
      <c r="W4773" s="213"/>
      <c r="X4773" s="214"/>
      <c r="Y4773" s="214"/>
      <c r="Z4773" s="214"/>
      <c r="AA4773" s="217"/>
      <c r="AB4773" s="217"/>
      <c r="AC4773" s="217"/>
      <c r="AD4773" s="213"/>
    </row>
    <row r="4774" spans="20:30" x14ac:dyDescent="0.2">
      <c r="T4774" s="212"/>
      <c r="U4774" s="213"/>
      <c r="V4774" s="213"/>
      <c r="W4774" s="213"/>
      <c r="X4774" s="214"/>
      <c r="Y4774" s="214"/>
      <c r="Z4774" s="214"/>
      <c r="AA4774" s="217"/>
      <c r="AB4774" s="217"/>
      <c r="AC4774" s="217"/>
      <c r="AD4774" s="213"/>
    </row>
    <row r="4775" spans="20:30" x14ac:dyDescent="0.2">
      <c r="T4775" s="212"/>
      <c r="U4775" s="213"/>
      <c r="V4775" s="213"/>
      <c r="W4775" s="213"/>
      <c r="X4775" s="214"/>
      <c r="Y4775" s="214"/>
      <c r="Z4775" s="214"/>
      <c r="AA4775" s="217"/>
      <c r="AB4775" s="217"/>
      <c r="AC4775" s="217"/>
      <c r="AD4775" s="213"/>
    </row>
    <row r="4776" spans="20:30" x14ac:dyDescent="0.2">
      <c r="T4776" s="212"/>
      <c r="U4776" s="213"/>
      <c r="V4776" s="213"/>
      <c r="W4776" s="213"/>
      <c r="X4776" s="214"/>
      <c r="Y4776" s="214"/>
      <c r="Z4776" s="214"/>
      <c r="AA4776" s="217"/>
      <c r="AB4776" s="217"/>
      <c r="AC4776" s="217"/>
      <c r="AD4776" s="213"/>
    </row>
    <row r="4777" spans="20:30" x14ac:dyDescent="0.2">
      <c r="T4777" s="212"/>
      <c r="U4777" s="213"/>
      <c r="V4777" s="213"/>
      <c r="W4777" s="213"/>
      <c r="X4777" s="214"/>
      <c r="Y4777" s="214"/>
      <c r="Z4777" s="214"/>
      <c r="AA4777" s="217"/>
      <c r="AB4777" s="217"/>
      <c r="AC4777" s="217"/>
      <c r="AD4777" s="213"/>
    </row>
    <row r="4778" spans="20:30" x14ac:dyDescent="0.2">
      <c r="T4778" s="212"/>
      <c r="U4778" s="213"/>
      <c r="V4778" s="213"/>
      <c r="W4778" s="213"/>
      <c r="X4778" s="214"/>
      <c r="Y4778" s="214"/>
      <c r="Z4778" s="214"/>
      <c r="AA4778" s="217"/>
      <c r="AB4778" s="217"/>
      <c r="AC4778" s="217"/>
      <c r="AD4778" s="213"/>
    </row>
    <row r="4779" spans="20:30" x14ac:dyDescent="0.2">
      <c r="T4779" s="212"/>
      <c r="U4779" s="213"/>
      <c r="V4779" s="213"/>
      <c r="W4779" s="213"/>
      <c r="X4779" s="214"/>
      <c r="Y4779" s="214"/>
      <c r="Z4779" s="214"/>
      <c r="AA4779" s="217"/>
      <c r="AB4779" s="217"/>
      <c r="AC4779" s="217"/>
      <c r="AD4779" s="213"/>
    </row>
    <row r="4780" spans="20:30" x14ac:dyDescent="0.2">
      <c r="T4780" s="212"/>
      <c r="U4780" s="213"/>
      <c r="V4780" s="213"/>
      <c r="W4780" s="213"/>
      <c r="X4780" s="214"/>
      <c r="Y4780" s="214"/>
      <c r="Z4780" s="214"/>
      <c r="AA4780" s="217"/>
      <c r="AB4780" s="217"/>
      <c r="AC4780" s="217"/>
      <c r="AD4780" s="213"/>
    </row>
    <row r="4781" spans="20:30" x14ac:dyDescent="0.2">
      <c r="T4781" s="212"/>
      <c r="U4781" s="213"/>
      <c r="V4781" s="213"/>
      <c r="W4781" s="213"/>
      <c r="X4781" s="214"/>
      <c r="Y4781" s="214"/>
      <c r="Z4781" s="214"/>
      <c r="AA4781" s="217"/>
      <c r="AB4781" s="217"/>
      <c r="AC4781" s="217"/>
      <c r="AD4781" s="213"/>
    </row>
    <row r="4782" spans="20:30" x14ac:dyDescent="0.2">
      <c r="T4782" s="212"/>
      <c r="U4782" s="213"/>
      <c r="V4782" s="213"/>
      <c r="W4782" s="213"/>
      <c r="X4782" s="214"/>
      <c r="Y4782" s="214"/>
      <c r="Z4782" s="214"/>
      <c r="AA4782" s="217"/>
      <c r="AB4782" s="217"/>
      <c r="AC4782" s="217"/>
      <c r="AD4782" s="213"/>
    </row>
    <row r="4783" spans="20:30" x14ac:dyDescent="0.2">
      <c r="T4783" s="212"/>
      <c r="U4783" s="213"/>
      <c r="V4783" s="213"/>
      <c r="W4783" s="213"/>
      <c r="X4783" s="214"/>
      <c r="Y4783" s="214"/>
      <c r="Z4783" s="214"/>
      <c r="AA4783" s="217"/>
      <c r="AB4783" s="217"/>
      <c r="AC4783" s="217"/>
      <c r="AD4783" s="213"/>
    </row>
    <row r="4784" spans="20:30" x14ac:dyDescent="0.2">
      <c r="T4784" s="212"/>
      <c r="U4784" s="213"/>
      <c r="V4784" s="213"/>
      <c r="W4784" s="213"/>
      <c r="X4784" s="214"/>
      <c r="Y4784" s="214"/>
      <c r="Z4784" s="214"/>
      <c r="AA4784" s="217"/>
      <c r="AB4784" s="217"/>
      <c r="AC4784" s="217"/>
      <c r="AD4784" s="213"/>
    </row>
    <row r="4785" spans="20:30" x14ac:dyDescent="0.2">
      <c r="T4785" s="212"/>
      <c r="U4785" s="213"/>
      <c r="V4785" s="213"/>
      <c r="W4785" s="213"/>
      <c r="X4785" s="214"/>
      <c r="Y4785" s="214"/>
      <c r="Z4785" s="214"/>
      <c r="AA4785" s="217"/>
      <c r="AB4785" s="217"/>
      <c r="AC4785" s="217"/>
      <c r="AD4785" s="213"/>
    </row>
    <row r="4786" spans="20:30" x14ac:dyDescent="0.2">
      <c r="T4786" s="212"/>
      <c r="U4786" s="213"/>
      <c r="V4786" s="213"/>
      <c r="W4786" s="213"/>
      <c r="X4786" s="214"/>
      <c r="Y4786" s="214"/>
      <c r="Z4786" s="214"/>
      <c r="AA4786" s="217"/>
      <c r="AB4786" s="217"/>
      <c r="AC4786" s="217"/>
      <c r="AD4786" s="213"/>
    </row>
    <row r="4787" spans="20:30" x14ac:dyDescent="0.2">
      <c r="T4787" s="212"/>
      <c r="U4787" s="213"/>
      <c r="V4787" s="213"/>
      <c r="W4787" s="213"/>
      <c r="X4787" s="214"/>
      <c r="Y4787" s="214"/>
      <c r="Z4787" s="214"/>
      <c r="AA4787" s="217"/>
      <c r="AB4787" s="217"/>
      <c r="AC4787" s="217"/>
      <c r="AD4787" s="213"/>
    </row>
    <row r="4788" spans="20:30" x14ac:dyDescent="0.2">
      <c r="T4788" s="212"/>
      <c r="U4788" s="213"/>
      <c r="V4788" s="213"/>
      <c r="W4788" s="213"/>
      <c r="X4788" s="214"/>
      <c r="Y4788" s="214"/>
      <c r="Z4788" s="214"/>
      <c r="AA4788" s="217"/>
      <c r="AB4788" s="217"/>
      <c r="AC4788" s="217"/>
      <c r="AD4788" s="213"/>
    </row>
    <row r="4789" spans="20:30" x14ac:dyDescent="0.2">
      <c r="T4789" s="212"/>
      <c r="U4789" s="213"/>
      <c r="V4789" s="213"/>
      <c r="W4789" s="213"/>
      <c r="X4789" s="214"/>
      <c r="Y4789" s="214"/>
      <c r="Z4789" s="214"/>
      <c r="AA4789" s="217"/>
      <c r="AB4789" s="217"/>
      <c r="AC4789" s="217"/>
      <c r="AD4789" s="213"/>
    </row>
    <row r="4790" spans="20:30" x14ac:dyDescent="0.2">
      <c r="T4790" s="212"/>
      <c r="U4790" s="213"/>
      <c r="V4790" s="213"/>
      <c r="W4790" s="213"/>
      <c r="X4790" s="214"/>
      <c r="Y4790" s="214"/>
      <c r="Z4790" s="214"/>
      <c r="AA4790" s="217"/>
      <c r="AB4790" s="217"/>
      <c r="AC4790" s="217"/>
      <c r="AD4790" s="213"/>
    </row>
    <row r="4791" spans="20:30" x14ac:dyDescent="0.2">
      <c r="T4791" s="212"/>
      <c r="U4791" s="213"/>
      <c r="V4791" s="213"/>
      <c r="W4791" s="213"/>
      <c r="X4791" s="214"/>
      <c r="Y4791" s="214"/>
      <c r="Z4791" s="214"/>
      <c r="AA4791" s="217"/>
      <c r="AB4791" s="217"/>
      <c r="AC4791" s="217"/>
      <c r="AD4791" s="213"/>
    </row>
    <row r="4792" spans="20:30" x14ac:dyDescent="0.2">
      <c r="T4792" s="212"/>
      <c r="U4792" s="213"/>
      <c r="V4792" s="213"/>
      <c r="W4792" s="213"/>
      <c r="X4792" s="214"/>
      <c r="Y4792" s="214"/>
      <c r="Z4792" s="214"/>
      <c r="AA4792" s="217"/>
      <c r="AB4792" s="217"/>
      <c r="AC4792" s="217"/>
      <c r="AD4792" s="213"/>
    </row>
    <row r="4793" spans="20:30" x14ac:dyDescent="0.2">
      <c r="T4793" s="212"/>
      <c r="U4793" s="213"/>
      <c r="V4793" s="213"/>
      <c r="W4793" s="213"/>
      <c r="X4793" s="214"/>
      <c r="Y4793" s="214"/>
      <c r="Z4793" s="214"/>
      <c r="AA4793" s="217"/>
      <c r="AB4793" s="217"/>
      <c r="AC4793" s="217"/>
      <c r="AD4793" s="213"/>
    </row>
    <row r="4794" spans="20:30" x14ac:dyDescent="0.2">
      <c r="T4794" s="212"/>
      <c r="U4794" s="213"/>
      <c r="V4794" s="213"/>
      <c r="W4794" s="213"/>
      <c r="X4794" s="214"/>
      <c r="Y4794" s="214"/>
      <c r="Z4794" s="214"/>
      <c r="AA4794" s="217"/>
      <c r="AB4794" s="217"/>
      <c r="AC4794" s="217"/>
      <c r="AD4794" s="213"/>
    </row>
    <row r="4795" spans="20:30" x14ac:dyDescent="0.2">
      <c r="T4795" s="212"/>
      <c r="U4795" s="213"/>
      <c r="V4795" s="213"/>
      <c r="W4795" s="213"/>
      <c r="X4795" s="214"/>
      <c r="Y4795" s="214"/>
      <c r="Z4795" s="214"/>
      <c r="AA4795" s="217"/>
      <c r="AB4795" s="217"/>
      <c r="AC4795" s="217"/>
      <c r="AD4795" s="213"/>
    </row>
    <row r="4796" spans="20:30" x14ac:dyDescent="0.2">
      <c r="T4796" s="212"/>
      <c r="U4796" s="213"/>
      <c r="V4796" s="213"/>
      <c r="W4796" s="213"/>
      <c r="X4796" s="214"/>
      <c r="Y4796" s="214"/>
      <c r="Z4796" s="214"/>
      <c r="AA4796" s="217"/>
      <c r="AB4796" s="217"/>
      <c r="AC4796" s="217"/>
      <c r="AD4796" s="213"/>
    </row>
    <row r="4797" spans="20:30" x14ac:dyDescent="0.2">
      <c r="T4797" s="212"/>
      <c r="U4797" s="213"/>
      <c r="V4797" s="213"/>
      <c r="W4797" s="213"/>
      <c r="X4797" s="214"/>
      <c r="Y4797" s="214"/>
      <c r="Z4797" s="214"/>
      <c r="AA4797" s="217"/>
      <c r="AB4797" s="217"/>
      <c r="AC4797" s="217"/>
      <c r="AD4797" s="213"/>
    </row>
    <row r="4798" spans="20:30" x14ac:dyDescent="0.2">
      <c r="T4798" s="212"/>
      <c r="U4798" s="213"/>
      <c r="V4798" s="213"/>
      <c r="W4798" s="213"/>
      <c r="X4798" s="214"/>
      <c r="Y4798" s="214"/>
      <c r="Z4798" s="214"/>
      <c r="AA4798" s="217"/>
      <c r="AB4798" s="217"/>
      <c r="AC4798" s="217"/>
      <c r="AD4798" s="213"/>
    </row>
    <row r="4799" spans="20:30" x14ac:dyDescent="0.2">
      <c r="T4799" s="212"/>
      <c r="U4799" s="213"/>
      <c r="V4799" s="213"/>
      <c r="W4799" s="213"/>
      <c r="X4799" s="214"/>
      <c r="Y4799" s="214"/>
      <c r="Z4799" s="214"/>
      <c r="AA4799" s="217"/>
      <c r="AB4799" s="217"/>
      <c r="AC4799" s="217"/>
      <c r="AD4799" s="213"/>
    </row>
    <row r="4800" spans="20:30" x14ac:dyDescent="0.2">
      <c r="T4800" s="212"/>
      <c r="U4800" s="213"/>
      <c r="V4800" s="213"/>
      <c r="W4800" s="213"/>
      <c r="X4800" s="214"/>
      <c r="Y4800" s="214"/>
      <c r="Z4800" s="214"/>
      <c r="AA4800" s="217"/>
      <c r="AB4800" s="217"/>
      <c r="AC4800" s="217"/>
      <c r="AD4800" s="213"/>
    </row>
    <row r="4801" spans="20:30" x14ac:dyDescent="0.2">
      <c r="T4801" s="212"/>
      <c r="U4801" s="213"/>
      <c r="V4801" s="213"/>
      <c r="W4801" s="213"/>
      <c r="X4801" s="214"/>
      <c r="Y4801" s="214"/>
      <c r="Z4801" s="214"/>
      <c r="AA4801" s="217"/>
      <c r="AB4801" s="217"/>
      <c r="AC4801" s="217"/>
      <c r="AD4801" s="213"/>
    </row>
    <row r="4802" spans="20:30" x14ac:dyDescent="0.2">
      <c r="T4802" s="212"/>
      <c r="U4802" s="213"/>
      <c r="V4802" s="213"/>
      <c r="W4802" s="213"/>
      <c r="X4802" s="214"/>
      <c r="Y4802" s="214"/>
      <c r="Z4802" s="214"/>
      <c r="AA4802" s="217"/>
      <c r="AB4802" s="217"/>
      <c r="AC4802" s="217"/>
      <c r="AD4802" s="213"/>
    </row>
    <row r="4803" spans="20:30" x14ac:dyDescent="0.2">
      <c r="T4803" s="212"/>
      <c r="U4803" s="213"/>
      <c r="V4803" s="213"/>
      <c r="W4803" s="213"/>
      <c r="X4803" s="214"/>
      <c r="Y4803" s="214"/>
      <c r="Z4803" s="214"/>
      <c r="AA4803" s="217"/>
      <c r="AB4803" s="217"/>
      <c r="AC4803" s="217"/>
      <c r="AD4803" s="213"/>
    </row>
    <row r="4804" spans="20:30" x14ac:dyDescent="0.2">
      <c r="T4804" s="212"/>
      <c r="U4804" s="213"/>
      <c r="V4804" s="213"/>
      <c r="W4804" s="213"/>
      <c r="X4804" s="214"/>
      <c r="Y4804" s="214"/>
      <c r="Z4804" s="214"/>
      <c r="AA4804" s="217"/>
      <c r="AB4804" s="217"/>
      <c r="AC4804" s="217"/>
      <c r="AD4804" s="213"/>
    </row>
    <row r="4805" spans="20:30" x14ac:dyDescent="0.2">
      <c r="T4805" s="212"/>
      <c r="U4805" s="213"/>
      <c r="V4805" s="213"/>
      <c r="W4805" s="213"/>
      <c r="X4805" s="214"/>
      <c r="Y4805" s="214"/>
      <c r="Z4805" s="214"/>
      <c r="AA4805" s="217"/>
      <c r="AB4805" s="217"/>
      <c r="AC4805" s="217"/>
      <c r="AD4805" s="213"/>
    </row>
    <row r="4806" spans="20:30" x14ac:dyDescent="0.2">
      <c r="T4806" s="212"/>
      <c r="U4806" s="213"/>
      <c r="V4806" s="213"/>
      <c r="W4806" s="213"/>
      <c r="X4806" s="214"/>
      <c r="Y4806" s="214"/>
      <c r="Z4806" s="214"/>
      <c r="AA4806" s="217"/>
      <c r="AB4806" s="217"/>
      <c r="AC4806" s="217"/>
      <c r="AD4806" s="213"/>
    </row>
    <row r="4807" spans="20:30" x14ac:dyDescent="0.2">
      <c r="T4807" s="212"/>
      <c r="U4807" s="213"/>
      <c r="V4807" s="213"/>
      <c r="W4807" s="213"/>
      <c r="X4807" s="214"/>
      <c r="Y4807" s="214"/>
      <c r="Z4807" s="214"/>
      <c r="AA4807" s="217"/>
      <c r="AB4807" s="217"/>
      <c r="AC4807" s="217"/>
      <c r="AD4807" s="213"/>
    </row>
    <row r="4808" spans="20:30" x14ac:dyDescent="0.2">
      <c r="T4808" s="212"/>
      <c r="U4808" s="213"/>
      <c r="V4808" s="213"/>
      <c r="W4808" s="213"/>
      <c r="X4808" s="214"/>
      <c r="Y4808" s="214"/>
      <c r="Z4808" s="214"/>
      <c r="AA4808" s="217"/>
      <c r="AB4808" s="217"/>
      <c r="AC4808" s="217"/>
      <c r="AD4808" s="213"/>
    </row>
    <row r="4809" spans="20:30" x14ac:dyDescent="0.2">
      <c r="T4809" s="212"/>
      <c r="U4809" s="213"/>
      <c r="V4809" s="213"/>
      <c r="W4809" s="213"/>
      <c r="X4809" s="214"/>
      <c r="Y4809" s="214"/>
      <c r="Z4809" s="214"/>
      <c r="AA4809" s="217"/>
      <c r="AB4809" s="217"/>
      <c r="AC4809" s="217"/>
      <c r="AD4809" s="213"/>
    </row>
    <row r="4810" spans="20:30" x14ac:dyDescent="0.2">
      <c r="T4810" s="212"/>
      <c r="U4810" s="213"/>
      <c r="V4810" s="213"/>
      <c r="W4810" s="213"/>
      <c r="X4810" s="214"/>
      <c r="Y4810" s="214"/>
      <c r="Z4810" s="214"/>
      <c r="AA4810" s="217"/>
      <c r="AB4810" s="217"/>
      <c r="AC4810" s="217"/>
      <c r="AD4810" s="213"/>
    </row>
    <row r="4811" spans="20:30" x14ac:dyDescent="0.2">
      <c r="T4811" s="212"/>
      <c r="U4811" s="213"/>
      <c r="V4811" s="213"/>
      <c r="W4811" s="213"/>
      <c r="X4811" s="214"/>
      <c r="Y4811" s="214"/>
      <c r="Z4811" s="214"/>
      <c r="AA4811" s="217"/>
      <c r="AB4811" s="217"/>
      <c r="AC4811" s="217"/>
      <c r="AD4811" s="213"/>
    </row>
    <row r="4812" spans="20:30" x14ac:dyDescent="0.2">
      <c r="T4812" s="212"/>
      <c r="U4812" s="213"/>
      <c r="V4812" s="213"/>
      <c r="W4812" s="213"/>
      <c r="X4812" s="214"/>
      <c r="Y4812" s="214"/>
      <c r="Z4812" s="214"/>
      <c r="AA4812" s="217"/>
      <c r="AB4812" s="217"/>
      <c r="AC4812" s="217"/>
      <c r="AD4812" s="213"/>
    </row>
    <row r="4813" spans="20:30" x14ac:dyDescent="0.2">
      <c r="T4813" s="212"/>
      <c r="U4813" s="213"/>
      <c r="V4813" s="213"/>
      <c r="W4813" s="213"/>
      <c r="X4813" s="214"/>
      <c r="Y4813" s="214"/>
      <c r="Z4813" s="214"/>
      <c r="AA4813" s="217"/>
      <c r="AB4813" s="217"/>
      <c r="AC4813" s="217"/>
      <c r="AD4813" s="213"/>
    </row>
    <row r="4814" spans="20:30" x14ac:dyDescent="0.2">
      <c r="T4814" s="212"/>
      <c r="U4814" s="213"/>
      <c r="V4814" s="213"/>
      <c r="W4814" s="213"/>
      <c r="X4814" s="214"/>
      <c r="Y4814" s="214"/>
      <c r="Z4814" s="214"/>
      <c r="AA4814" s="217"/>
      <c r="AB4814" s="217"/>
      <c r="AC4814" s="217"/>
      <c r="AD4814" s="213"/>
    </row>
    <row r="4815" spans="20:30" x14ac:dyDescent="0.2">
      <c r="T4815" s="212"/>
      <c r="U4815" s="213"/>
      <c r="V4815" s="213"/>
      <c r="W4815" s="213"/>
      <c r="X4815" s="214"/>
      <c r="Y4815" s="214"/>
      <c r="Z4815" s="214"/>
      <c r="AA4815" s="217"/>
      <c r="AB4815" s="217"/>
      <c r="AC4815" s="217"/>
      <c r="AD4815" s="213"/>
    </row>
    <row r="4816" spans="20:30" x14ac:dyDescent="0.2">
      <c r="T4816" s="212"/>
      <c r="U4816" s="213"/>
      <c r="V4816" s="213"/>
      <c r="W4816" s="213"/>
      <c r="X4816" s="214"/>
      <c r="Y4816" s="214"/>
      <c r="Z4816" s="214"/>
      <c r="AA4816" s="217"/>
      <c r="AB4816" s="217"/>
      <c r="AC4816" s="217"/>
      <c r="AD4816" s="213"/>
    </row>
    <row r="4817" spans="20:30" x14ac:dyDescent="0.2">
      <c r="T4817" s="212"/>
      <c r="U4817" s="213"/>
      <c r="V4817" s="213"/>
      <c r="W4817" s="213"/>
      <c r="X4817" s="214"/>
      <c r="Y4817" s="214"/>
      <c r="Z4817" s="214"/>
      <c r="AA4817" s="217"/>
      <c r="AB4817" s="217"/>
      <c r="AC4817" s="217"/>
      <c r="AD4817" s="213"/>
    </row>
    <row r="4818" spans="20:30" x14ac:dyDescent="0.2">
      <c r="T4818" s="212"/>
      <c r="U4818" s="213"/>
      <c r="V4818" s="213"/>
      <c r="W4818" s="213"/>
      <c r="X4818" s="214"/>
      <c r="Y4818" s="214"/>
      <c r="Z4818" s="214"/>
      <c r="AA4818" s="217"/>
      <c r="AB4818" s="217"/>
      <c r="AC4818" s="217"/>
      <c r="AD4818" s="213"/>
    </row>
    <row r="4819" spans="20:30" x14ac:dyDescent="0.2">
      <c r="T4819" s="212"/>
      <c r="U4819" s="213"/>
      <c r="V4819" s="213"/>
      <c r="W4819" s="213"/>
      <c r="X4819" s="214"/>
      <c r="Y4819" s="214"/>
      <c r="Z4819" s="214"/>
      <c r="AA4819" s="217"/>
      <c r="AB4819" s="217"/>
      <c r="AC4819" s="217"/>
      <c r="AD4819" s="213"/>
    </row>
    <row r="4820" spans="20:30" x14ac:dyDescent="0.2">
      <c r="T4820" s="212"/>
      <c r="U4820" s="213"/>
      <c r="V4820" s="213"/>
      <c r="W4820" s="213"/>
      <c r="X4820" s="214"/>
      <c r="Y4820" s="214"/>
      <c r="Z4820" s="214"/>
      <c r="AA4820" s="217"/>
      <c r="AB4820" s="217"/>
      <c r="AC4820" s="217"/>
      <c r="AD4820" s="213"/>
    </row>
    <row r="4821" spans="20:30" x14ac:dyDescent="0.2">
      <c r="T4821" s="212"/>
      <c r="U4821" s="213"/>
      <c r="V4821" s="213"/>
      <c r="W4821" s="213"/>
      <c r="X4821" s="214"/>
      <c r="Y4821" s="214"/>
      <c r="Z4821" s="214"/>
      <c r="AA4821" s="217"/>
      <c r="AB4821" s="217"/>
      <c r="AC4821" s="217"/>
      <c r="AD4821" s="213"/>
    </row>
    <row r="4822" spans="20:30" x14ac:dyDescent="0.2">
      <c r="T4822" s="212"/>
      <c r="U4822" s="213"/>
      <c r="V4822" s="213"/>
      <c r="W4822" s="213"/>
      <c r="X4822" s="214"/>
      <c r="Y4822" s="214"/>
      <c r="Z4822" s="214"/>
      <c r="AA4822" s="217"/>
      <c r="AB4822" s="217"/>
      <c r="AC4822" s="217"/>
      <c r="AD4822" s="213"/>
    </row>
    <row r="4823" spans="20:30" x14ac:dyDescent="0.2">
      <c r="T4823" s="212"/>
      <c r="U4823" s="213"/>
      <c r="V4823" s="213"/>
      <c r="W4823" s="213"/>
      <c r="X4823" s="214"/>
      <c r="Y4823" s="214"/>
      <c r="Z4823" s="214"/>
      <c r="AA4823" s="217"/>
      <c r="AB4823" s="217"/>
      <c r="AC4823" s="217"/>
      <c r="AD4823" s="213"/>
    </row>
    <row r="4824" spans="20:30" x14ac:dyDescent="0.2">
      <c r="T4824" s="212"/>
      <c r="U4824" s="213"/>
      <c r="V4824" s="213"/>
      <c r="W4824" s="213"/>
      <c r="X4824" s="214"/>
      <c r="Y4824" s="214"/>
      <c r="Z4824" s="214"/>
      <c r="AA4824" s="217"/>
      <c r="AB4824" s="217"/>
      <c r="AC4824" s="217"/>
      <c r="AD4824" s="213"/>
    </row>
    <row r="4825" spans="20:30" x14ac:dyDescent="0.2">
      <c r="T4825" s="212"/>
      <c r="U4825" s="213"/>
      <c r="V4825" s="213"/>
      <c r="W4825" s="213"/>
      <c r="X4825" s="214"/>
      <c r="Y4825" s="214"/>
      <c r="Z4825" s="214"/>
      <c r="AA4825" s="217"/>
      <c r="AB4825" s="217"/>
      <c r="AC4825" s="217"/>
      <c r="AD4825" s="213"/>
    </row>
    <row r="4826" spans="20:30" x14ac:dyDescent="0.2">
      <c r="T4826" s="212"/>
      <c r="U4826" s="213"/>
      <c r="V4826" s="213"/>
      <c r="W4826" s="213"/>
      <c r="X4826" s="214"/>
      <c r="Y4826" s="214"/>
      <c r="Z4826" s="214"/>
      <c r="AA4826" s="217"/>
      <c r="AB4826" s="217"/>
      <c r="AC4826" s="217"/>
      <c r="AD4826" s="213"/>
    </row>
    <row r="4827" spans="20:30" x14ac:dyDescent="0.2">
      <c r="T4827" s="212"/>
      <c r="U4827" s="213"/>
      <c r="V4827" s="213"/>
      <c r="W4827" s="213"/>
      <c r="X4827" s="214"/>
      <c r="Y4827" s="214"/>
      <c r="Z4827" s="214"/>
      <c r="AA4827" s="217"/>
      <c r="AB4827" s="217"/>
      <c r="AC4827" s="217"/>
      <c r="AD4827" s="213"/>
    </row>
    <row r="4828" spans="20:30" x14ac:dyDescent="0.2">
      <c r="T4828" s="212"/>
      <c r="U4828" s="213"/>
      <c r="V4828" s="213"/>
      <c r="W4828" s="213"/>
      <c r="X4828" s="214"/>
      <c r="Y4828" s="214"/>
      <c r="Z4828" s="214"/>
      <c r="AA4828" s="217"/>
      <c r="AB4828" s="217"/>
      <c r="AC4828" s="217"/>
      <c r="AD4828" s="213"/>
    </row>
    <row r="4829" spans="20:30" x14ac:dyDescent="0.2">
      <c r="T4829" s="212"/>
      <c r="U4829" s="213"/>
      <c r="V4829" s="213"/>
      <c r="W4829" s="213"/>
      <c r="X4829" s="214"/>
      <c r="Y4829" s="214"/>
      <c r="Z4829" s="214"/>
      <c r="AA4829" s="217"/>
      <c r="AB4829" s="217"/>
      <c r="AC4829" s="217"/>
      <c r="AD4829" s="213"/>
    </row>
    <row r="4830" spans="20:30" x14ac:dyDescent="0.2">
      <c r="T4830" s="212"/>
      <c r="U4830" s="213"/>
      <c r="V4830" s="213"/>
      <c r="W4830" s="213"/>
      <c r="X4830" s="214"/>
      <c r="Y4830" s="214"/>
      <c r="Z4830" s="214"/>
      <c r="AA4830" s="217"/>
      <c r="AB4830" s="217"/>
      <c r="AC4830" s="217"/>
      <c r="AD4830" s="213"/>
    </row>
    <row r="4831" spans="20:30" x14ac:dyDescent="0.2">
      <c r="T4831" s="212"/>
      <c r="U4831" s="213"/>
      <c r="V4831" s="213"/>
      <c r="W4831" s="213"/>
      <c r="X4831" s="214"/>
      <c r="Y4831" s="214"/>
      <c r="Z4831" s="214"/>
      <c r="AA4831" s="217"/>
      <c r="AB4831" s="217"/>
      <c r="AC4831" s="217"/>
      <c r="AD4831" s="213"/>
    </row>
    <row r="4832" spans="20:30" x14ac:dyDescent="0.2">
      <c r="T4832" s="212"/>
      <c r="U4832" s="213"/>
      <c r="V4832" s="213"/>
      <c r="W4832" s="213"/>
      <c r="X4832" s="214"/>
      <c r="Y4832" s="214"/>
      <c r="Z4832" s="214"/>
      <c r="AA4832" s="217"/>
      <c r="AB4832" s="217"/>
      <c r="AC4832" s="217"/>
      <c r="AD4832" s="213"/>
    </row>
    <row r="4833" spans="20:30" x14ac:dyDescent="0.2">
      <c r="T4833" s="212"/>
      <c r="U4833" s="213"/>
      <c r="V4833" s="213"/>
      <c r="W4833" s="213"/>
      <c r="X4833" s="214"/>
      <c r="Y4833" s="214"/>
      <c r="Z4833" s="214"/>
      <c r="AA4833" s="217"/>
      <c r="AB4833" s="217"/>
      <c r="AC4833" s="217"/>
      <c r="AD4833" s="213"/>
    </row>
    <row r="4834" spans="20:30" x14ac:dyDescent="0.2">
      <c r="T4834" s="212"/>
      <c r="U4834" s="213"/>
      <c r="V4834" s="213"/>
      <c r="W4834" s="213"/>
      <c r="X4834" s="214"/>
      <c r="Y4834" s="214"/>
      <c r="Z4834" s="214"/>
      <c r="AA4834" s="217"/>
      <c r="AB4834" s="217"/>
      <c r="AC4834" s="217"/>
      <c r="AD4834" s="213"/>
    </row>
    <row r="4835" spans="20:30" x14ac:dyDescent="0.2">
      <c r="T4835" s="212"/>
      <c r="U4835" s="213"/>
      <c r="V4835" s="213"/>
      <c r="W4835" s="213"/>
      <c r="X4835" s="214"/>
      <c r="Y4835" s="214"/>
      <c r="Z4835" s="214"/>
      <c r="AA4835" s="217"/>
      <c r="AB4835" s="217"/>
      <c r="AC4835" s="217"/>
      <c r="AD4835" s="213"/>
    </row>
    <row r="4836" spans="20:30" x14ac:dyDescent="0.2">
      <c r="T4836" s="212"/>
      <c r="U4836" s="213"/>
      <c r="V4836" s="213"/>
      <c r="W4836" s="213"/>
      <c r="X4836" s="214"/>
      <c r="Y4836" s="214"/>
      <c r="Z4836" s="214"/>
      <c r="AA4836" s="217"/>
      <c r="AB4836" s="217"/>
      <c r="AC4836" s="217"/>
      <c r="AD4836" s="213"/>
    </row>
    <row r="4837" spans="20:30" x14ac:dyDescent="0.2">
      <c r="T4837" s="212"/>
      <c r="U4837" s="213"/>
      <c r="V4837" s="213"/>
      <c r="W4837" s="213"/>
      <c r="X4837" s="214"/>
      <c r="Y4837" s="214"/>
      <c r="Z4837" s="214"/>
      <c r="AA4837" s="217"/>
      <c r="AB4837" s="217"/>
      <c r="AC4837" s="217"/>
      <c r="AD4837" s="213"/>
    </row>
    <row r="4838" spans="20:30" x14ac:dyDescent="0.2">
      <c r="T4838" s="212"/>
      <c r="U4838" s="213"/>
      <c r="V4838" s="213"/>
      <c r="W4838" s="213"/>
      <c r="X4838" s="214"/>
      <c r="Y4838" s="214"/>
      <c r="Z4838" s="214"/>
      <c r="AA4838" s="217"/>
      <c r="AB4838" s="217"/>
      <c r="AC4838" s="217"/>
      <c r="AD4838" s="213"/>
    </row>
    <row r="4839" spans="20:30" x14ac:dyDescent="0.2">
      <c r="T4839" s="212"/>
      <c r="U4839" s="213"/>
      <c r="V4839" s="213"/>
      <c r="W4839" s="213"/>
      <c r="X4839" s="214"/>
      <c r="Y4839" s="214"/>
      <c r="Z4839" s="214"/>
      <c r="AA4839" s="217"/>
      <c r="AB4839" s="217"/>
      <c r="AC4839" s="217"/>
      <c r="AD4839" s="213"/>
    </row>
    <row r="4840" spans="20:30" x14ac:dyDescent="0.2">
      <c r="T4840" s="212"/>
      <c r="U4840" s="213"/>
      <c r="V4840" s="213"/>
      <c r="W4840" s="213"/>
      <c r="X4840" s="214"/>
      <c r="Y4840" s="214"/>
      <c r="Z4840" s="214"/>
      <c r="AA4840" s="217"/>
      <c r="AB4840" s="217"/>
      <c r="AC4840" s="217"/>
      <c r="AD4840" s="213"/>
    </row>
    <row r="4841" spans="20:30" x14ac:dyDescent="0.2">
      <c r="T4841" s="212"/>
      <c r="U4841" s="213"/>
      <c r="V4841" s="213"/>
      <c r="W4841" s="213"/>
      <c r="X4841" s="214"/>
      <c r="Y4841" s="214"/>
      <c r="Z4841" s="214"/>
      <c r="AA4841" s="217"/>
      <c r="AB4841" s="217"/>
      <c r="AC4841" s="217"/>
      <c r="AD4841" s="213"/>
    </row>
    <row r="4842" spans="20:30" x14ac:dyDescent="0.2">
      <c r="T4842" s="212"/>
      <c r="U4842" s="213"/>
      <c r="V4842" s="213"/>
      <c r="W4842" s="213"/>
      <c r="X4842" s="214"/>
      <c r="Y4842" s="214"/>
      <c r="Z4842" s="214"/>
      <c r="AA4842" s="217"/>
      <c r="AB4842" s="217"/>
      <c r="AC4842" s="217"/>
      <c r="AD4842" s="213"/>
    </row>
    <row r="4843" spans="20:30" x14ac:dyDescent="0.2">
      <c r="T4843" s="212"/>
      <c r="U4843" s="213"/>
      <c r="V4843" s="213"/>
      <c r="W4843" s="213"/>
      <c r="X4843" s="214"/>
      <c r="Y4843" s="214"/>
      <c r="Z4843" s="214"/>
      <c r="AA4843" s="217"/>
      <c r="AB4843" s="217"/>
      <c r="AC4843" s="217"/>
      <c r="AD4843" s="213"/>
    </row>
    <row r="4844" spans="20:30" x14ac:dyDescent="0.2">
      <c r="T4844" s="212"/>
      <c r="U4844" s="213"/>
      <c r="V4844" s="213"/>
      <c r="W4844" s="213"/>
      <c r="X4844" s="214"/>
      <c r="Y4844" s="214"/>
      <c r="Z4844" s="214"/>
      <c r="AA4844" s="217"/>
      <c r="AB4844" s="217"/>
      <c r="AC4844" s="217"/>
      <c r="AD4844" s="213"/>
    </row>
    <row r="4845" spans="20:30" x14ac:dyDescent="0.2">
      <c r="T4845" s="212"/>
      <c r="U4845" s="213"/>
      <c r="V4845" s="213"/>
      <c r="W4845" s="213"/>
      <c r="X4845" s="214"/>
      <c r="Y4845" s="214"/>
      <c r="Z4845" s="214"/>
      <c r="AA4845" s="217"/>
      <c r="AB4845" s="217"/>
      <c r="AC4845" s="217"/>
      <c r="AD4845" s="213"/>
    </row>
    <row r="4846" spans="20:30" x14ac:dyDescent="0.2">
      <c r="T4846" s="212"/>
      <c r="U4846" s="213"/>
      <c r="V4846" s="213"/>
      <c r="W4846" s="213"/>
      <c r="X4846" s="214"/>
      <c r="Y4846" s="214"/>
      <c r="Z4846" s="214"/>
      <c r="AA4846" s="217"/>
      <c r="AB4846" s="217"/>
      <c r="AC4846" s="217"/>
      <c r="AD4846" s="213"/>
    </row>
    <row r="4847" spans="20:30" x14ac:dyDescent="0.2">
      <c r="T4847" s="212"/>
      <c r="U4847" s="213"/>
      <c r="V4847" s="213"/>
      <c r="W4847" s="213"/>
      <c r="X4847" s="214"/>
      <c r="Y4847" s="214"/>
      <c r="Z4847" s="214"/>
      <c r="AA4847" s="217"/>
      <c r="AB4847" s="217"/>
      <c r="AC4847" s="217"/>
      <c r="AD4847" s="213"/>
    </row>
    <row r="4848" spans="20:30" x14ac:dyDescent="0.2">
      <c r="T4848" s="212"/>
      <c r="U4848" s="213"/>
      <c r="V4848" s="213"/>
      <c r="W4848" s="213"/>
      <c r="X4848" s="214"/>
      <c r="Y4848" s="214"/>
      <c r="Z4848" s="214"/>
      <c r="AA4848" s="217"/>
      <c r="AB4848" s="217"/>
      <c r="AC4848" s="217"/>
      <c r="AD4848" s="213"/>
    </row>
    <row r="4849" spans="20:30" x14ac:dyDescent="0.2">
      <c r="T4849" s="212"/>
      <c r="U4849" s="213"/>
      <c r="V4849" s="213"/>
      <c r="W4849" s="213"/>
      <c r="X4849" s="214"/>
      <c r="Y4849" s="214"/>
      <c r="Z4849" s="214"/>
      <c r="AA4849" s="217"/>
      <c r="AB4849" s="217"/>
      <c r="AC4849" s="217"/>
      <c r="AD4849" s="213"/>
    </row>
    <row r="4850" spans="20:30" x14ac:dyDescent="0.2">
      <c r="T4850" s="212"/>
      <c r="U4850" s="213"/>
      <c r="V4850" s="213"/>
      <c r="W4850" s="213"/>
      <c r="X4850" s="214"/>
      <c r="Y4850" s="214"/>
      <c r="Z4850" s="214"/>
      <c r="AA4850" s="217"/>
      <c r="AB4850" s="217"/>
      <c r="AC4850" s="217"/>
      <c r="AD4850" s="213"/>
    </row>
    <row r="4851" spans="20:30" x14ac:dyDescent="0.2">
      <c r="T4851" s="212"/>
      <c r="U4851" s="213"/>
      <c r="V4851" s="213"/>
      <c r="W4851" s="213"/>
      <c r="X4851" s="214"/>
      <c r="Y4851" s="214"/>
      <c r="Z4851" s="214"/>
      <c r="AA4851" s="217"/>
      <c r="AB4851" s="217"/>
      <c r="AC4851" s="217"/>
      <c r="AD4851" s="213"/>
    </row>
    <row r="4852" spans="20:30" x14ac:dyDescent="0.2">
      <c r="T4852" s="212"/>
      <c r="U4852" s="213"/>
      <c r="V4852" s="213"/>
      <c r="W4852" s="213"/>
      <c r="X4852" s="214"/>
      <c r="Y4852" s="214"/>
      <c r="Z4852" s="214"/>
      <c r="AA4852" s="217"/>
      <c r="AB4852" s="217"/>
      <c r="AC4852" s="217"/>
      <c r="AD4852" s="213"/>
    </row>
    <row r="4853" spans="20:30" x14ac:dyDescent="0.2">
      <c r="T4853" s="212"/>
      <c r="U4853" s="213"/>
      <c r="V4853" s="213"/>
      <c r="W4853" s="213"/>
      <c r="X4853" s="214"/>
      <c r="Y4853" s="214"/>
      <c r="Z4853" s="214"/>
      <c r="AA4853" s="217"/>
      <c r="AB4853" s="217"/>
      <c r="AC4853" s="217"/>
      <c r="AD4853" s="213"/>
    </row>
    <row r="4854" spans="20:30" x14ac:dyDescent="0.2">
      <c r="T4854" s="212"/>
      <c r="U4854" s="213"/>
      <c r="V4854" s="213"/>
      <c r="W4854" s="213"/>
      <c r="X4854" s="214"/>
      <c r="Y4854" s="214"/>
      <c r="Z4854" s="214"/>
      <c r="AA4854" s="217"/>
      <c r="AB4854" s="217"/>
      <c r="AC4854" s="217"/>
      <c r="AD4854" s="213"/>
    </row>
    <row r="4855" spans="20:30" x14ac:dyDescent="0.2">
      <c r="T4855" s="212"/>
      <c r="U4855" s="213"/>
      <c r="V4855" s="213"/>
      <c r="W4855" s="213"/>
      <c r="X4855" s="214"/>
      <c r="Y4855" s="214"/>
      <c r="Z4855" s="214"/>
      <c r="AA4855" s="217"/>
      <c r="AB4855" s="217"/>
      <c r="AC4855" s="217"/>
      <c r="AD4855" s="213"/>
    </row>
    <row r="4856" spans="20:30" x14ac:dyDescent="0.2">
      <c r="T4856" s="212"/>
      <c r="U4856" s="213"/>
      <c r="V4856" s="213"/>
      <c r="W4856" s="213"/>
      <c r="X4856" s="214"/>
      <c r="Y4856" s="214"/>
      <c r="Z4856" s="214"/>
      <c r="AA4856" s="217"/>
      <c r="AB4856" s="217"/>
      <c r="AC4856" s="217"/>
      <c r="AD4856" s="213"/>
    </row>
    <row r="4857" spans="20:30" x14ac:dyDescent="0.2">
      <c r="T4857" s="212"/>
      <c r="U4857" s="213"/>
      <c r="V4857" s="213"/>
      <c r="W4857" s="213"/>
      <c r="X4857" s="214"/>
      <c r="Y4857" s="214"/>
      <c r="Z4857" s="214"/>
      <c r="AA4857" s="217"/>
      <c r="AB4857" s="217"/>
      <c r="AC4857" s="217"/>
      <c r="AD4857" s="213"/>
    </row>
    <row r="4858" spans="20:30" x14ac:dyDescent="0.2">
      <c r="T4858" s="212"/>
      <c r="U4858" s="213"/>
      <c r="V4858" s="213"/>
      <c r="W4858" s="213"/>
      <c r="X4858" s="214"/>
      <c r="Y4858" s="214"/>
      <c r="Z4858" s="214"/>
      <c r="AA4858" s="217"/>
      <c r="AB4858" s="217"/>
      <c r="AC4858" s="217"/>
      <c r="AD4858" s="213"/>
    </row>
    <row r="4859" spans="20:30" x14ac:dyDescent="0.2">
      <c r="T4859" s="212"/>
      <c r="U4859" s="213"/>
      <c r="V4859" s="213"/>
      <c r="W4859" s="213"/>
      <c r="X4859" s="214"/>
      <c r="Y4859" s="214"/>
      <c r="Z4859" s="214"/>
      <c r="AA4859" s="217"/>
      <c r="AB4859" s="217"/>
      <c r="AC4859" s="217"/>
      <c r="AD4859" s="213"/>
    </row>
    <row r="4860" spans="20:30" x14ac:dyDescent="0.2">
      <c r="T4860" s="212"/>
      <c r="U4860" s="213"/>
      <c r="V4860" s="213"/>
      <c r="W4860" s="213"/>
      <c r="X4860" s="214"/>
      <c r="Y4860" s="214"/>
      <c r="Z4860" s="214"/>
      <c r="AA4860" s="217"/>
      <c r="AB4860" s="217"/>
      <c r="AC4860" s="217"/>
      <c r="AD4860" s="213"/>
    </row>
    <row r="4861" spans="20:30" x14ac:dyDescent="0.2">
      <c r="T4861" s="212"/>
      <c r="U4861" s="213"/>
      <c r="V4861" s="213"/>
      <c r="W4861" s="213"/>
      <c r="X4861" s="214"/>
      <c r="Y4861" s="214"/>
      <c r="Z4861" s="214"/>
      <c r="AA4861" s="217"/>
      <c r="AB4861" s="217"/>
      <c r="AC4861" s="217"/>
      <c r="AD4861" s="213"/>
    </row>
    <row r="4862" spans="20:30" x14ac:dyDescent="0.2">
      <c r="T4862" s="212"/>
      <c r="U4862" s="213"/>
      <c r="V4862" s="213"/>
      <c r="W4862" s="213"/>
      <c r="X4862" s="214"/>
      <c r="Y4862" s="214"/>
      <c r="Z4862" s="214"/>
      <c r="AA4862" s="217"/>
      <c r="AB4862" s="217"/>
      <c r="AC4862" s="217"/>
      <c r="AD4862" s="213"/>
    </row>
    <row r="4863" spans="20:30" x14ac:dyDescent="0.2">
      <c r="T4863" s="212"/>
      <c r="U4863" s="213"/>
      <c r="V4863" s="213"/>
      <c r="W4863" s="213"/>
      <c r="X4863" s="214"/>
      <c r="Y4863" s="214"/>
      <c r="Z4863" s="214"/>
      <c r="AA4863" s="217"/>
      <c r="AB4863" s="217"/>
      <c r="AC4863" s="217"/>
      <c r="AD4863" s="213"/>
    </row>
    <row r="4864" spans="20:30" x14ac:dyDescent="0.2">
      <c r="T4864" s="212"/>
      <c r="U4864" s="213"/>
      <c r="V4864" s="213"/>
      <c r="W4864" s="213"/>
      <c r="X4864" s="214"/>
      <c r="Y4864" s="214"/>
      <c r="Z4864" s="214"/>
      <c r="AA4864" s="217"/>
      <c r="AB4864" s="217"/>
      <c r="AC4864" s="217"/>
      <c r="AD4864" s="213"/>
    </row>
    <row r="4865" spans="20:30" x14ac:dyDescent="0.2">
      <c r="T4865" s="212"/>
      <c r="U4865" s="213"/>
      <c r="V4865" s="213"/>
      <c r="W4865" s="213"/>
      <c r="X4865" s="214"/>
      <c r="Y4865" s="214"/>
      <c r="Z4865" s="214"/>
      <c r="AA4865" s="217"/>
      <c r="AB4865" s="217"/>
      <c r="AC4865" s="217"/>
      <c r="AD4865" s="213"/>
    </row>
    <row r="4866" spans="20:30" x14ac:dyDescent="0.2">
      <c r="T4866" s="212"/>
      <c r="U4866" s="213"/>
      <c r="V4866" s="213"/>
      <c r="W4866" s="213"/>
      <c r="X4866" s="214"/>
      <c r="Y4866" s="214"/>
      <c r="Z4866" s="214"/>
      <c r="AA4866" s="217"/>
      <c r="AB4866" s="217"/>
      <c r="AC4866" s="217"/>
      <c r="AD4866" s="213"/>
    </row>
    <row r="4867" spans="20:30" x14ac:dyDescent="0.2">
      <c r="T4867" s="212"/>
      <c r="U4867" s="213"/>
      <c r="V4867" s="213"/>
      <c r="W4867" s="213"/>
      <c r="X4867" s="214"/>
      <c r="Y4867" s="214"/>
      <c r="Z4867" s="214"/>
      <c r="AA4867" s="217"/>
      <c r="AB4867" s="217"/>
      <c r="AC4867" s="217"/>
      <c r="AD4867" s="213"/>
    </row>
    <row r="4868" spans="20:30" x14ac:dyDescent="0.2">
      <c r="T4868" s="212"/>
      <c r="U4868" s="213"/>
      <c r="V4868" s="213"/>
      <c r="W4868" s="213"/>
      <c r="X4868" s="214"/>
      <c r="Y4868" s="214"/>
      <c r="Z4868" s="214"/>
      <c r="AA4868" s="217"/>
      <c r="AB4868" s="217"/>
      <c r="AC4868" s="217"/>
      <c r="AD4868" s="213"/>
    </row>
    <row r="4869" spans="20:30" x14ac:dyDescent="0.2">
      <c r="T4869" s="212"/>
      <c r="U4869" s="213"/>
      <c r="V4869" s="213"/>
      <c r="W4869" s="213"/>
      <c r="X4869" s="214"/>
      <c r="Y4869" s="214"/>
      <c r="Z4869" s="214"/>
      <c r="AA4869" s="217"/>
      <c r="AB4869" s="217"/>
      <c r="AC4869" s="217"/>
      <c r="AD4869" s="213"/>
    </row>
    <row r="4870" spans="20:30" x14ac:dyDescent="0.2">
      <c r="T4870" s="212"/>
      <c r="U4870" s="213"/>
      <c r="V4870" s="213"/>
      <c r="W4870" s="213"/>
      <c r="X4870" s="214"/>
      <c r="Y4870" s="214"/>
      <c r="Z4870" s="214"/>
      <c r="AA4870" s="217"/>
      <c r="AB4870" s="217"/>
      <c r="AC4870" s="217"/>
      <c r="AD4870" s="213"/>
    </row>
    <row r="4871" spans="20:30" x14ac:dyDescent="0.2">
      <c r="T4871" s="212"/>
      <c r="U4871" s="213"/>
      <c r="V4871" s="213"/>
      <c r="W4871" s="213"/>
      <c r="X4871" s="214"/>
      <c r="Y4871" s="214"/>
      <c r="Z4871" s="214"/>
      <c r="AA4871" s="217"/>
      <c r="AB4871" s="217"/>
      <c r="AC4871" s="217"/>
      <c r="AD4871" s="213"/>
    </row>
    <row r="4872" spans="20:30" x14ac:dyDescent="0.2">
      <c r="T4872" s="212"/>
      <c r="U4872" s="213"/>
      <c r="V4872" s="213"/>
      <c r="W4872" s="213"/>
      <c r="X4872" s="214"/>
      <c r="Y4872" s="214"/>
      <c r="Z4872" s="214"/>
      <c r="AA4872" s="217"/>
      <c r="AB4872" s="217"/>
      <c r="AC4872" s="217"/>
      <c r="AD4872" s="213"/>
    </row>
    <row r="4873" spans="20:30" x14ac:dyDescent="0.2">
      <c r="T4873" s="212"/>
      <c r="U4873" s="213"/>
      <c r="V4873" s="213"/>
      <c r="W4873" s="213"/>
      <c r="X4873" s="214"/>
      <c r="Y4873" s="214"/>
      <c r="Z4873" s="214"/>
      <c r="AA4873" s="217"/>
      <c r="AB4873" s="217"/>
      <c r="AC4873" s="217"/>
      <c r="AD4873" s="213"/>
    </row>
    <row r="4874" spans="20:30" x14ac:dyDescent="0.2">
      <c r="T4874" s="212"/>
      <c r="U4874" s="213"/>
      <c r="V4874" s="213"/>
      <c r="W4874" s="213"/>
      <c r="X4874" s="214"/>
      <c r="Y4874" s="214"/>
      <c r="Z4874" s="214"/>
      <c r="AA4874" s="217"/>
      <c r="AB4874" s="217"/>
      <c r="AC4874" s="217"/>
      <c r="AD4874" s="213"/>
    </row>
    <row r="4875" spans="20:30" x14ac:dyDescent="0.2">
      <c r="T4875" s="212"/>
      <c r="U4875" s="213"/>
      <c r="V4875" s="213"/>
      <c r="W4875" s="213"/>
      <c r="X4875" s="214"/>
      <c r="Y4875" s="214"/>
      <c r="Z4875" s="214"/>
      <c r="AA4875" s="217"/>
      <c r="AB4875" s="217"/>
      <c r="AC4875" s="217"/>
      <c r="AD4875" s="213"/>
    </row>
    <row r="4876" spans="20:30" x14ac:dyDescent="0.2">
      <c r="T4876" s="212"/>
      <c r="U4876" s="213"/>
      <c r="V4876" s="213"/>
      <c r="W4876" s="213"/>
      <c r="X4876" s="214"/>
      <c r="Y4876" s="214"/>
      <c r="Z4876" s="214"/>
      <c r="AA4876" s="217"/>
      <c r="AB4876" s="217"/>
      <c r="AC4876" s="217"/>
      <c r="AD4876" s="213"/>
    </row>
    <row r="4877" spans="20:30" x14ac:dyDescent="0.2">
      <c r="T4877" s="212"/>
      <c r="U4877" s="213"/>
      <c r="V4877" s="213"/>
      <c r="W4877" s="213"/>
      <c r="X4877" s="214"/>
      <c r="Y4877" s="214"/>
      <c r="Z4877" s="214"/>
      <c r="AA4877" s="217"/>
      <c r="AB4877" s="217"/>
      <c r="AC4877" s="217"/>
      <c r="AD4877" s="213"/>
    </row>
    <row r="4878" spans="20:30" x14ac:dyDescent="0.2">
      <c r="T4878" s="212"/>
      <c r="U4878" s="213"/>
      <c r="V4878" s="213"/>
      <c r="W4878" s="213"/>
      <c r="X4878" s="214"/>
      <c r="Y4878" s="214"/>
      <c r="Z4878" s="214"/>
      <c r="AA4878" s="217"/>
      <c r="AB4878" s="217"/>
      <c r="AC4878" s="217"/>
      <c r="AD4878" s="213"/>
    </row>
    <row r="4879" spans="20:30" x14ac:dyDescent="0.2">
      <c r="T4879" s="212"/>
      <c r="U4879" s="213"/>
      <c r="V4879" s="213"/>
      <c r="W4879" s="213"/>
      <c r="X4879" s="214"/>
      <c r="Y4879" s="214"/>
      <c r="Z4879" s="214"/>
      <c r="AA4879" s="217"/>
      <c r="AB4879" s="217"/>
      <c r="AC4879" s="217"/>
      <c r="AD4879" s="213"/>
    </row>
    <row r="4880" spans="20:30" x14ac:dyDescent="0.2">
      <c r="T4880" s="212"/>
      <c r="U4880" s="213"/>
      <c r="V4880" s="213"/>
      <c r="W4880" s="213"/>
      <c r="X4880" s="214"/>
      <c r="Y4880" s="214"/>
      <c r="Z4880" s="214"/>
      <c r="AA4880" s="217"/>
      <c r="AB4880" s="217"/>
      <c r="AC4880" s="217"/>
      <c r="AD4880" s="213"/>
    </row>
    <row r="4881" spans="20:30" x14ac:dyDescent="0.2">
      <c r="T4881" s="212"/>
      <c r="U4881" s="213"/>
      <c r="V4881" s="213"/>
      <c r="W4881" s="213"/>
      <c r="X4881" s="214"/>
      <c r="Y4881" s="214"/>
      <c r="Z4881" s="214"/>
      <c r="AA4881" s="217"/>
      <c r="AB4881" s="217"/>
      <c r="AC4881" s="217"/>
      <c r="AD4881" s="213"/>
    </row>
    <row r="4882" spans="20:30" x14ac:dyDescent="0.2">
      <c r="T4882" s="212"/>
      <c r="U4882" s="213"/>
      <c r="V4882" s="213"/>
      <c r="W4882" s="213"/>
      <c r="X4882" s="214"/>
      <c r="Y4882" s="214"/>
      <c r="Z4882" s="214"/>
      <c r="AA4882" s="217"/>
      <c r="AB4882" s="217"/>
      <c r="AC4882" s="217"/>
      <c r="AD4882" s="213"/>
    </row>
    <row r="4883" spans="20:30" x14ac:dyDescent="0.2">
      <c r="T4883" s="212"/>
      <c r="U4883" s="213"/>
      <c r="V4883" s="213"/>
      <c r="W4883" s="213"/>
      <c r="X4883" s="214"/>
      <c r="Y4883" s="214"/>
      <c r="Z4883" s="214"/>
      <c r="AA4883" s="217"/>
      <c r="AB4883" s="217"/>
      <c r="AC4883" s="217"/>
      <c r="AD4883" s="213"/>
    </row>
    <row r="4884" spans="20:30" x14ac:dyDescent="0.2">
      <c r="T4884" s="212"/>
      <c r="U4884" s="213"/>
      <c r="V4884" s="213"/>
      <c r="W4884" s="213"/>
      <c r="X4884" s="214"/>
      <c r="Y4884" s="214"/>
      <c r="Z4884" s="214"/>
      <c r="AA4884" s="217"/>
      <c r="AB4884" s="217"/>
      <c r="AC4884" s="217"/>
      <c r="AD4884" s="213"/>
    </row>
    <row r="4885" spans="20:30" x14ac:dyDescent="0.2">
      <c r="T4885" s="212"/>
      <c r="U4885" s="213"/>
      <c r="V4885" s="213"/>
      <c r="W4885" s="213"/>
      <c r="X4885" s="214"/>
      <c r="Y4885" s="214"/>
      <c r="Z4885" s="214"/>
      <c r="AA4885" s="217"/>
      <c r="AB4885" s="217"/>
      <c r="AC4885" s="217"/>
      <c r="AD4885" s="213"/>
    </row>
    <row r="4886" spans="20:30" x14ac:dyDescent="0.2">
      <c r="T4886" s="212"/>
      <c r="U4886" s="213"/>
      <c r="V4886" s="213"/>
      <c r="W4886" s="213"/>
      <c r="X4886" s="214"/>
      <c r="Y4886" s="214"/>
      <c r="Z4886" s="214"/>
      <c r="AA4886" s="217"/>
      <c r="AB4886" s="217"/>
      <c r="AC4886" s="217"/>
      <c r="AD4886" s="213"/>
    </row>
    <row r="4887" spans="20:30" x14ac:dyDescent="0.2">
      <c r="T4887" s="212"/>
      <c r="U4887" s="213"/>
      <c r="V4887" s="213"/>
      <c r="W4887" s="213"/>
      <c r="X4887" s="214"/>
      <c r="Y4887" s="214"/>
      <c r="Z4887" s="214"/>
      <c r="AA4887" s="217"/>
      <c r="AB4887" s="217"/>
      <c r="AC4887" s="217"/>
      <c r="AD4887" s="213"/>
    </row>
    <row r="4888" spans="20:30" x14ac:dyDescent="0.2">
      <c r="T4888" s="212"/>
      <c r="U4888" s="213"/>
      <c r="V4888" s="213"/>
      <c r="W4888" s="213"/>
      <c r="X4888" s="214"/>
      <c r="Y4888" s="214"/>
      <c r="Z4888" s="214"/>
      <c r="AA4888" s="217"/>
      <c r="AB4888" s="217"/>
      <c r="AC4888" s="217"/>
      <c r="AD4888" s="213"/>
    </row>
    <row r="4889" spans="20:30" x14ac:dyDescent="0.2">
      <c r="T4889" s="212"/>
      <c r="U4889" s="213"/>
      <c r="V4889" s="213"/>
      <c r="W4889" s="213"/>
      <c r="X4889" s="214"/>
      <c r="Y4889" s="214"/>
      <c r="Z4889" s="214"/>
      <c r="AA4889" s="217"/>
      <c r="AB4889" s="217"/>
      <c r="AC4889" s="217"/>
      <c r="AD4889" s="213"/>
    </row>
    <row r="4890" spans="20:30" x14ac:dyDescent="0.2">
      <c r="T4890" s="212"/>
      <c r="U4890" s="213"/>
      <c r="V4890" s="213"/>
      <c r="W4890" s="213"/>
      <c r="X4890" s="214"/>
      <c r="Y4890" s="214"/>
      <c r="Z4890" s="214"/>
      <c r="AA4890" s="217"/>
      <c r="AB4890" s="217"/>
      <c r="AC4890" s="217"/>
      <c r="AD4890" s="213"/>
    </row>
    <row r="4891" spans="20:30" x14ac:dyDescent="0.2">
      <c r="T4891" s="212"/>
      <c r="U4891" s="213"/>
      <c r="V4891" s="213"/>
      <c r="W4891" s="213"/>
      <c r="X4891" s="214"/>
      <c r="Y4891" s="214"/>
      <c r="Z4891" s="214"/>
      <c r="AA4891" s="217"/>
      <c r="AB4891" s="217"/>
      <c r="AC4891" s="217"/>
      <c r="AD4891" s="213"/>
    </row>
    <row r="4892" spans="20:30" x14ac:dyDescent="0.2">
      <c r="T4892" s="212"/>
      <c r="U4892" s="213"/>
      <c r="V4892" s="213"/>
      <c r="W4892" s="213"/>
      <c r="X4892" s="214"/>
      <c r="Y4892" s="214"/>
      <c r="Z4892" s="214"/>
      <c r="AA4892" s="217"/>
      <c r="AB4892" s="217"/>
      <c r="AC4892" s="217"/>
      <c r="AD4892" s="213"/>
    </row>
    <row r="4893" spans="20:30" x14ac:dyDescent="0.2">
      <c r="T4893" s="212"/>
      <c r="U4893" s="213"/>
      <c r="V4893" s="213"/>
      <c r="W4893" s="213"/>
      <c r="X4893" s="214"/>
      <c r="Y4893" s="214"/>
      <c r="Z4893" s="214"/>
      <c r="AA4893" s="217"/>
      <c r="AB4893" s="217"/>
      <c r="AC4893" s="217"/>
      <c r="AD4893" s="213"/>
    </row>
    <row r="4894" spans="20:30" x14ac:dyDescent="0.2">
      <c r="T4894" s="212"/>
      <c r="U4894" s="213"/>
      <c r="V4894" s="213"/>
      <c r="W4894" s="213"/>
      <c r="X4894" s="214"/>
      <c r="Y4894" s="214"/>
      <c r="Z4894" s="214"/>
      <c r="AA4894" s="217"/>
      <c r="AB4894" s="217"/>
      <c r="AC4894" s="217"/>
      <c r="AD4894" s="213"/>
    </row>
    <row r="4895" spans="20:30" x14ac:dyDescent="0.2">
      <c r="T4895" s="212"/>
      <c r="U4895" s="213"/>
      <c r="V4895" s="213"/>
      <c r="W4895" s="213"/>
      <c r="X4895" s="214"/>
      <c r="Y4895" s="214"/>
      <c r="Z4895" s="214"/>
      <c r="AA4895" s="217"/>
      <c r="AB4895" s="217"/>
      <c r="AC4895" s="217"/>
      <c r="AD4895" s="213"/>
    </row>
    <row r="4896" spans="20:30" x14ac:dyDescent="0.2">
      <c r="T4896" s="212"/>
      <c r="U4896" s="213"/>
      <c r="V4896" s="213"/>
      <c r="W4896" s="213"/>
      <c r="X4896" s="214"/>
      <c r="Y4896" s="214"/>
      <c r="Z4896" s="214"/>
      <c r="AA4896" s="217"/>
      <c r="AB4896" s="217"/>
      <c r="AC4896" s="217"/>
      <c r="AD4896" s="213"/>
    </row>
    <row r="4897" spans="20:30" x14ac:dyDescent="0.2">
      <c r="T4897" s="212"/>
      <c r="U4897" s="213"/>
      <c r="V4897" s="213"/>
      <c r="W4897" s="213"/>
      <c r="X4897" s="214"/>
      <c r="Y4897" s="214"/>
      <c r="Z4897" s="214"/>
      <c r="AA4897" s="217"/>
      <c r="AB4897" s="217"/>
      <c r="AC4897" s="217"/>
      <c r="AD4897" s="213"/>
    </row>
    <row r="4898" spans="20:30" x14ac:dyDescent="0.2">
      <c r="T4898" s="212"/>
      <c r="U4898" s="213"/>
      <c r="V4898" s="213"/>
      <c r="W4898" s="213"/>
      <c r="X4898" s="214"/>
      <c r="Y4898" s="214"/>
      <c r="Z4898" s="214"/>
      <c r="AA4898" s="217"/>
      <c r="AB4898" s="217"/>
      <c r="AC4898" s="217"/>
      <c r="AD4898" s="213"/>
    </row>
    <row r="4899" spans="20:30" x14ac:dyDescent="0.2">
      <c r="T4899" s="212"/>
      <c r="U4899" s="213"/>
      <c r="V4899" s="213"/>
      <c r="W4899" s="213"/>
      <c r="X4899" s="214"/>
      <c r="Y4899" s="214"/>
      <c r="Z4899" s="214"/>
      <c r="AA4899" s="217"/>
      <c r="AB4899" s="217"/>
      <c r="AC4899" s="217"/>
      <c r="AD4899" s="213"/>
    </row>
    <row r="4900" spans="20:30" x14ac:dyDescent="0.2">
      <c r="T4900" s="212"/>
      <c r="U4900" s="213"/>
      <c r="V4900" s="213"/>
      <c r="W4900" s="213"/>
      <c r="X4900" s="214"/>
      <c r="Y4900" s="214"/>
      <c r="Z4900" s="214"/>
      <c r="AA4900" s="217"/>
      <c r="AB4900" s="217"/>
      <c r="AC4900" s="217"/>
      <c r="AD4900" s="213"/>
    </row>
    <row r="4901" spans="20:30" x14ac:dyDescent="0.2">
      <c r="T4901" s="212"/>
      <c r="U4901" s="213"/>
      <c r="V4901" s="213"/>
      <c r="W4901" s="213"/>
      <c r="X4901" s="214"/>
      <c r="Y4901" s="214"/>
      <c r="Z4901" s="214"/>
      <c r="AA4901" s="217"/>
      <c r="AB4901" s="217"/>
      <c r="AC4901" s="217"/>
      <c r="AD4901" s="213"/>
    </row>
    <row r="4902" spans="20:30" x14ac:dyDescent="0.2">
      <c r="T4902" s="212"/>
      <c r="U4902" s="213"/>
      <c r="V4902" s="213"/>
      <c r="W4902" s="213"/>
      <c r="X4902" s="214"/>
      <c r="Y4902" s="214"/>
      <c r="Z4902" s="214"/>
      <c r="AA4902" s="217"/>
      <c r="AB4902" s="217"/>
      <c r="AC4902" s="217"/>
      <c r="AD4902" s="213"/>
    </row>
    <row r="4903" spans="20:30" x14ac:dyDescent="0.2">
      <c r="T4903" s="212"/>
      <c r="U4903" s="213"/>
      <c r="V4903" s="213"/>
      <c r="W4903" s="213"/>
      <c r="X4903" s="214"/>
      <c r="Y4903" s="214"/>
      <c r="Z4903" s="214"/>
      <c r="AA4903" s="217"/>
      <c r="AB4903" s="217"/>
      <c r="AC4903" s="217"/>
      <c r="AD4903" s="213"/>
    </row>
    <row r="4904" spans="20:30" x14ac:dyDescent="0.2">
      <c r="T4904" s="212"/>
      <c r="U4904" s="213"/>
      <c r="V4904" s="213"/>
      <c r="W4904" s="213"/>
      <c r="X4904" s="214"/>
      <c r="Y4904" s="214"/>
      <c r="Z4904" s="214"/>
      <c r="AA4904" s="217"/>
      <c r="AB4904" s="217"/>
      <c r="AC4904" s="217"/>
      <c r="AD4904" s="213"/>
    </row>
    <row r="4905" spans="20:30" x14ac:dyDescent="0.2">
      <c r="T4905" s="212"/>
      <c r="U4905" s="213"/>
      <c r="V4905" s="213"/>
      <c r="W4905" s="213"/>
      <c r="X4905" s="214"/>
      <c r="Y4905" s="214"/>
      <c r="Z4905" s="214"/>
      <c r="AA4905" s="217"/>
      <c r="AB4905" s="217"/>
      <c r="AC4905" s="217"/>
      <c r="AD4905" s="213"/>
    </row>
    <row r="4906" spans="20:30" x14ac:dyDescent="0.2">
      <c r="T4906" s="212"/>
      <c r="U4906" s="213"/>
      <c r="V4906" s="213"/>
      <c r="W4906" s="213"/>
      <c r="X4906" s="214"/>
      <c r="Y4906" s="214"/>
      <c r="Z4906" s="214"/>
      <c r="AA4906" s="217"/>
      <c r="AB4906" s="217"/>
      <c r="AC4906" s="217"/>
      <c r="AD4906" s="213"/>
    </row>
    <row r="4907" spans="20:30" x14ac:dyDescent="0.2">
      <c r="T4907" s="212"/>
      <c r="U4907" s="213"/>
      <c r="V4907" s="213"/>
      <c r="W4907" s="213"/>
      <c r="X4907" s="214"/>
      <c r="Y4907" s="214"/>
      <c r="Z4907" s="214"/>
      <c r="AA4907" s="217"/>
      <c r="AB4907" s="217"/>
      <c r="AC4907" s="217"/>
      <c r="AD4907" s="213"/>
    </row>
    <row r="4908" spans="20:30" x14ac:dyDescent="0.2">
      <c r="T4908" s="212"/>
      <c r="U4908" s="213"/>
      <c r="V4908" s="213"/>
      <c r="W4908" s="213"/>
      <c r="X4908" s="214"/>
      <c r="Y4908" s="214"/>
      <c r="Z4908" s="214"/>
      <c r="AA4908" s="217"/>
      <c r="AB4908" s="217"/>
      <c r="AC4908" s="217"/>
      <c r="AD4908" s="213"/>
    </row>
    <row r="4909" spans="20:30" x14ac:dyDescent="0.2">
      <c r="T4909" s="212"/>
      <c r="U4909" s="213"/>
      <c r="V4909" s="213"/>
      <c r="W4909" s="213"/>
      <c r="X4909" s="214"/>
      <c r="Y4909" s="214"/>
      <c r="Z4909" s="214"/>
      <c r="AA4909" s="217"/>
      <c r="AB4909" s="217"/>
      <c r="AC4909" s="217"/>
      <c r="AD4909" s="213"/>
    </row>
    <row r="4910" spans="20:30" x14ac:dyDescent="0.2">
      <c r="T4910" s="212"/>
      <c r="U4910" s="213"/>
      <c r="V4910" s="213"/>
      <c r="W4910" s="213"/>
      <c r="X4910" s="214"/>
      <c r="Y4910" s="214"/>
      <c r="Z4910" s="214"/>
      <c r="AA4910" s="217"/>
      <c r="AB4910" s="217"/>
      <c r="AC4910" s="217"/>
      <c r="AD4910" s="213"/>
    </row>
    <row r="4911" spans="20:30" x14ac:dyDescent="0.2">
      <c r="T4911" s="212"/>
      <c r="U4911" s="213"/>
      <c r="V4911" s="213"/>
      <c r="W4911" s="213"/>
      <c r="X4911" s="214"/>
      <c r="Y4911" s="214"/>
      <c r="Z4911" s="214"/>
      <c r="AA4911" s="217"/>
      <c r="AB4911" s="217"/>
      <c r="AC4911" s="217"/>
      <c r="AD4911" s="213"/>
    </row>
    <row r="4912" spans="20:30" x14ac:dyDescent="0.2">
      <c r="T4912" s="212"/>
      <c r="U4912" s="213"/>
      <c r="V4912" s="213"/>
      <c r="W4912" s="213"/>
      <c r="X4912" s="214"/>
      <c r="Y4912" s="214"/>
      <c r="Z4912" s="214"/>
      <c r="AA4912" s="217"/>
      <c r="AB4912" s="217"/>
      <c r="AC4912" s="217"/>
      <c r="AD4912" s="213"/>
    </row>
    <row r="4913" spans="20:30" x14ac:dyDescent="0.2">
      <c r="T4913" s="212"/>
      <c r="U4913" s="213"/>
      <c r="V4913" s="213"/>
      <c r="W4913" s="213"/>
      <c r="X4913" s="214"/>
      <c r="Y4913" s="214"/>
      <c r="Z4913" s="214"/>
      <c r="AA4913" s="217"/>
      <c r="AB4913" s="217"/>
      <c r="AC4913" s="217"/>
      <c r="AD4913" s="213"/>
    </row>
    <row r="4914" spans="20:30" x14ac:dyDescent="0.2">
      <c r="T4914" s="212"/>
      <c r="U4914" s="213"/>
      <c r="V4914" s="213"/>
      <c r="W4914" s="213"/>
      <c r="X4914" s="214"/>
      <c r="Y4914" s="214"/>
      <c r="Z4914" s="214"/>
      <c r="AA4914" s="217"/>
      <c r="AB4914" s="217"/>
      <c r="AC4914" s="217"/>
      <c r="AD4914" s="213"/>
    </row>
    <row r="4915" spans="20:30" x14ac:dyDescent="0.2">
      <c r="T4915" s="212"/>
      <c r="U4915" s="213"/>
      <c r="V4915" s="213"/>
      <c r="W4915" s="213"/>
      <c r="X4915" s="214"/>
      <c r="Y4915" s="214"/>
      <c r="Z4915" s="214"/>
      <c r="AA4915" s="217"/>
      <c r="AB4915" s="217"/>
      <c r="AC4915" s="217"/>
      <c r="AD4915" s="213"/>
    </row>
    <row r="4916" spans="20:30" x14ac:dyDescent="0.2">
      <c r="T4916" s="212"/>
      <c r="U4916" s="213"/>
      <c r="V4916" s="213"/>
      <c r="W4916" s="213"/>
      <c r="X4916" s="214"/>
      <c r="Y4916" s="214"/>
      <c r="Z4916" s="214"/>
      <c r="AA4916" s="217"/>
      <c r="AB4916" s="217"/>
      <c r="AC4916" s="217"/>
      <c r="AD4916" s="213"/>
    </row>
    <row r="4917" spans="20:30" x14ac:dyDescent="0.2">
      <c r="T4917" s="212"/>
      <c r="U4917" s="213"/>
      <c r="V4917" s="213"/>
      <c r="W4917" s="213"/>
      <c r="X4917" s="214"/>
      <c r="Y4917" s="214"/>
      <c r="Z4917" s="214"/>
      <c r="AA4917" s="217"/>
      <c r="AB4917" s="217"/>
      <c r="AC4917" s="217"/>
      <c r="AD4917" s="213"/>
    </row>
    <row r="4918" spans="20:30" x14ac:dyDescent="0.2">
      <c r="T4918" s="212"/>
      <c r="U4918" s="213"/>
      <c r="V4918" s="213"/>
      <c r="W4918" s="213"/>
      <c r="X4918" s="214"/>
      <c r="Y4918" s="214"/>
      <c r="Z4918" s="214"/>
      <c r="AA4918" s="217"/>
      <c r="AB4918" s="217"/>
      <c r="AC4918" s="217"/>
      <c r="AD4918" s="213"/>
    </row>
    <row r="4919" spans="20:30" x14ac:dyDescent="0.2">
      <c r="T4919" s="212"/>
      <c r="U4919" s="213"/>
      <c r="V4919" s="213"/>
      <c r="W4919" s="213"/>
      <c r="X4919" s="214"/>
      <c r="Y4919" s="214"/>
      <c r="Z4919" s="214"/>
      <c r="AA4919" s="217"/>
      <c r="AB4919" s="217"/>
      <c r="AC4919" s="217"/>
      <c r="AD4919" s="213"/>
    </row>
    <row r="4920" spans="20:30" x14ac:dyDescent="0.2">
      <c r="T4920" s="212"/>
      <c r="U4920" s="213"/>
      <c r="V4920" s="213"/>
      <c r="W4920" s="213"/>
      <c r="X4920" s="214"/>
      <c r="Y4920" s="214"/>
      <c r="Z4920" s="214"/>
      <c r="AA4920" s="217"/>
      <c r="AB4920" s="217"/>
      <c r="AC4920" s="217"/>
      <c r="AD4920" s="213"/>
    </row>
    <row r="4921" spans="20:30" x14ac:dyDescent="0.2">
      <c r="T4921" s="212"/>
      <c r="U4921" s="213"/>
      <c r="V4921" s="213"/>
      <c r="W4921" s="213"/>
      <c r="X4921" s="214"/>
      <c r="Y4921" s="214"/>
      <c r="Z4921" s="214"/>
      <c r="AA4921" s="217"/>
      <c r="AB4921" s="217"/>
      <c r="AC4921" s="217"/>
      <c r="AD4921" s="213"/>
    </row>
    <row r="4922" spans="20:30" x14ac:dyDescent="0.2">
      <c r="T4922" s="212"/>
      <c r="U4922" s="213"/>
      <c r="V4922" s="213"/>
      <c r="W4922" s="213"/>
      <c r="X4922" s="214"/>
      <c r="Y4922" s="214"/>
      <c r="Z4922" s="214"/>
      <c r="AA4922" s="217"/>
      <c r="AB4922" s="217"/>
      <c r="AC4922" s="217"/>
      <c r="AD4922" s="213"/>
    </row>
    <row r="4923" spans="20:30" x14ac:dyDescent="0.2">
      <c r="T4923" s="212"/>
      <c r="U4923" s="213"/>
      <c r="V4923" s="213"/>
      <c r="W4923" s="213"/>
      <c r="X4923" s="214"/>
      <c r="Y4923" s="214"/>
      <c r="Z4923" s="214"/>
      <c r="AA4923" s="217"/>
      <c r="AB4923" s="217"/>
      <c r="AC4923" s="217"/>
      <c r="AD4923" s="213"/>
    </row>
    <row r="4924" spans="20:30" x14ac:dyDescent="0.2">
      <c r="T4924" s="212"/>
      <c r="U4924" s="213"/>
      <c r="V4924" s="213"/>
      <c r="W4924" s="213"/>
      <c r="X4924" s="214"/>
      <c r="Y4924" s="214"/>
      <c r="Z4924" s="214"/>
      <c r="AA4924" s="217"/>
      <c r="AB4924" s="217"/>
      <c r="AC4924" s="217"/>
      <c r="AD4924" s="213"/>
    </row>
    <row r="4925" spans="20:30" x14ac:dyDescent="0.2">
      <c r="T4925" s="212"/>
      <c r="U4925" s="213"/>
      <c r="V4925" s="213"/>
      <c r="W4925" s="213"/>
      <c r="X4925" s="214"/>
      <c r="Y4925" s="214"/>
      <c r="Z4925" s="214"/>
      <c r="AA4925" s="217"/>
      <c r="AB4925" s="217"/>
      <c r="AC4925" s="217"/>
      <c r="AD4925" s="213"/>
    </row>
    <row r="4926" spans="20:30" x14ac:dyDescent="0.2">
      <c r="T4926" s="212"/>
      <c r="U4926" s="213"/>
      <c r="V4926" s="213"/>
      <c r="W4926" s="213"/>
      <c r="X4926" s="214"/>
      <c r="Y4926" s="214"/>
      <c r="Z4926" s="214"/>
      <c r="AA4926" s="217"/>
      <c r="AB4926" s="217"/>
      <c r="AC4926" s="217"/>
      <c r="AD4926" s="213"/>
    </row>
    <row r="4927" spans="20:30" x14ac:dyDescent="0.2">
      <c r="T4927" s="212"/>
      <c r="U4927" s="213"/>
      <c r="V4927" s="213"/>
      <c r="W4927" s="213"/>
      <c r="X4927" s="214"/>
      <c r="Y4927" s="214"/>
      <c r="Z4927" s="214"/>
      <c r="AA4927" s="217"/>
      <c r="AB4927" s="217"/>
      <c r="AC4927" s="217"/>
      <c r="AD4927" s="213"/>
    </row>
    <row r="4928" spans="20:30" x14ac:dyDescent="0.2">
      <c r="T4928" s="212"/>
      <c r="U4928" s="213"/>
      <c r="V4928" s="213"/>
      <c r="W4928" s="213"/>
      <c r="X4928" s="214"/>
      <c r="Y4928" s="214"/>
      <c r="Z4928" s="214"/>
      <c r="AA4928" s="217"/>
      <c r="AB4928" s="217"/>
      <c r="AC4928" s="217"/>
      <c r="AD4928" s="213"/>
    </row>
    <row r="4929" spans="20:30" x14ac:dyDescent="0.2">
      <c r="T4929" s="212"/>
      <c r="U4929" s="213"/>
      <c r="V4929" s="213"/>
      <c r="W4929" s="213"/>
      <c r="X4929" s="214"/>
      <c r="Y4929" s="214"/>
      <c r="Z4929" s="214"/>
      <c r="AA4929" s="217"/>
      <c r="AB4929" s="217"/>
      <c r="AC4929" s="217"/>
      <c r="AD4929" s="213"/>
    </row>
    <row r="4930" spans="20:30" x14ac:dyDescent="0.2">
      <c r="T4930" s="212"/>
      <c r="U4930" s="213"/>
      <c r="V4930" s="213"/>
      <c r="W4930" s="213"/>
      <c r="X4930" s="214"/>
      <c r="Y4930" s="214"/>
      <c r="Z4930" s="214"/>
      <c r="AA4930" s="217"/>
      <c r="AB4930" s="217"/>
      <c r="AC4930" s="217"/>
      <c r="AD4930" s="213"/>
    </row>
    <row r="4931" spans="20:30" x14ac:dyDescent="0.2">
      <c r="T4931" s="212"/>
      <c r="U4931" s="213"/>
      <c r="V4931" s="213"/>
      <c r="W4931" s="213"/>
      <c r="X4931" s="214"/>
      <c r="Y4931" s="214"/>
      <c r="Z4931" s="214"/>
      <c r="AA4931" s="217"/>
      <c r="AB4931" s="217"/>
      <c r="AC4931" s="217"/>
      <c r="AD4931" s="213"/>
    </row>
    <row r="4932" spans="20:30" x14ac:dyDescent="0.2">
      <c r="T4932" s="212"/>
      <c r="U4932" s="213"/>
      <c r="V4932" s="213"/>
      <c r="W4932" s="213"/>
      <c r="X4932" s="214"/>
      <c r="Y4932" s="214"/>
      <c r="Z4932" s="214"/>
      <c r="AA4932" s="217"/>
      <c r="AB4932" s="217"/>
      <c r="AC4932" s="217"/>
      <c r="AD4932" s="213"/>
    </row>
    <row r="4933" spans="20:30" x14ac:dyDescent="0.2">
      <c r="T4933" s="212"/>
      <c r="U4933" s="213"/>
      <c r="V4933" s="213"/>
      <c r="W4933" s="213"/>
      <c r="X4933" s="214"/>
      <c r="Y4933" s="214"/>
      <c r="Z4933" s="214"/>
      <c r="AA4933" s="217"/>
      <c r="AB4933" s="217"/>
      <c r="AC4933" s="217"/>
      <c r="AD4933" s="213"/>
    </row>
    <row r="4934" spans="20:30" x14ac:dyDescent="0.2">
      <c r="T4934" s="212"/>
      <c r="U4934" s="213"/>
      <c r="V4934" s="213"/>
      <c r="W4934" s="213"/>
      <c r="X4934" s="214"/>
      <c r="Y4934" s="214"/>
      <c r="Z4934" s="214"/>
      <c r="AA4934" s="217"/>
      <c r="AB4934" s="217"/>
      <c r="AC4934" s="217"/>
      <c r="AD4934" s="213"/>
    </row>
    <row r="4935" spans="20:30" x14ac:dyDescent="0.2">
      <c r="T4935" s="212"/>
      <c r="U4935" s="213"/>
      <c r="V4935" s="213"/>
      <c r="W4935" s="213"/>
      <c r="X4935" s="214"/>
      <c r="Y4935" s="214"/>
      <c r="Z4935" s="214"/>
      <c r="AA4935" s="217"/>
      <c r="AB4935" s="217"/>
      <c r="AC4935" s="217"/>
      <c r="AD4935" s="213"/>
    </row>
    <row r="4936" spans="20:30" x14ac:dyDescent="0.2">
      <c r="T4936" s="212"/>
      <c r="U4936" s="213"/>
      <c r="V4936" s="213"/>
      <c r="W4936" s="213"/>
      <c r="X4936" s="214"/>
      <c r="Y4936" s="214"/>
      <c r="Z4936" s="214"/>
      <c r="AA4936" s="217"/>
      <c r="AB4936" s="217"/>
      <c r="AC4936" s="217"/>
      <c r="AD4936" s="213"/>
    </row>
    <row r="4937" spans="20:30" x14ac:dyDescent="0.2">
      <c r="T4937" s="212"/>
      <c r="U4937" s="213"/>
      <c r="V4937" s="213"/>
      <c r="W4937" s="213"/>
      <c r="X4937" s="214"/>
      <c r="Y4937" s="214"/>
      <c r="Z4937" s="214"/>
      <c r="AA4937" s="217"/>
      <c r="AB4937" s="217"/>
      <c r="AC4937" s="217"/>
      <c r="AD4937" s="213"/>
    </row>
    <row r="4938" spans="20:30" x14ac:dyDescent="0.2">
      <c r="T4938" s="212"/>
      <c r="U4938" s="213"/>
      <c r="V4938" s="213"/>
      <c r="W4938" s="213"/>
      <c r="X4938" s="214"/>
      <c r="Y4938" s="214"/>
      <c r="Z4938" s="214"/>
      <c r="AA4938" s="217"/>
      <c r="AB4938" s="217"/>
      <c r="AC4938" s="217"/>
      <c r="AD4938" s="213"/>
    </row>
    <row r="4939" spans="20:30" x14ac:dyDescent="0.2">
      <c r="T4939" s="212"/>
      <c r="U4939" s="213"/>
      <c r="V4939" s="213"/>
      <c r="W4939" s="213"/>
      <c r="X4939" s="214"/>
      <c r="Y4939" s="214"/>
      <c r="Z4939" s="214"/>
      <c r="AA4939" s="217"/>
      <c r="AB4939" s="217"/>
      <c r="AC4939" s="217"/>
      <c r="AD4939" s="213"/>
    </row>
    <row r="4940" spans="20:30" x14ac:dyDescent="0.2">
      <c r="T4940" s="212"/>
      <c r="U4940" s="213"/>
      <c r="V4940" s="213"/>
      <c r="W4940" s="213"/>
      <c r="X4940" s="214"/>
      <c r="Y4940" s="214"/>
      <c r="Z4940" s="214"/>
      <c r="AA4940" s="217"/>
      <c r="AB4940" s="217"/>
      <c r="AC4940" s="217"/>
      <c r="AD4940" s="213"/>
    </row>
    <row r="4941" spans="20:30" x14ac:dyDescent="0.2">
      <c r="T4941" s="212"/>
      <c r="U4941" s="213"/>
      <c r="V4941" s="213"/>
      <c r="W4941" s="213"/>
      <c r="X4941" s="214"/>
      <c r="Y4941" s="214"/>
      <c r="Z4941" s="214"/>
      <c r="AA4941" s="217"/>
      <c r="AB4941" s="217"/>
      <c r="AC4941" s="217"/>
      <c r="AD4941" s="213"/>
    </row>
    <row r="4942" spans="20:30" x14ac:dyDescent="0.2">
      <c r="T4942" s="212"/>
      <c r="U4942" s="213"/>
      <c r="V4942" s="213"/>
      <c r="W4942" s="213"/>
      <c r="X4942" s="214"/>
      <c r="Y4942" s="214"/>
      <c r="Z4942" s="214"/>
      <c r="AA4942" s="217"/>
      <c r="AB4942" s="217"/>
      <c r="AC4942" s="217"/>
      <c r="AD4942" s="213"/>
    </row>
    <row r="4943" spans="20:30" x14ac:dyDescent="0.2">
      <c r="T4943" s="212"/>
      <c r="U4943" s="213"/>
      <c r="V4943" s="213"/>
      <c r="W4943" s="213"/>
      <c r="X4943" s="214"/>
      <c r="Y4943" s="214"/>
      <c r="Z4943" s="214"/>
      <c r="AA4943" s="217"/>
      <c r="AB4943" s="217"/>
      <c r="AC4943" s="217"/>
      <c r="AD4943" s="213"/>
    </row>
    <row r="4944" spans="20:30" x14ac:dyDescent="0.2">
      <c r="T4944" s="212"/>
      <c r="U4944" s="213"/>
      <c r="V4944" s="213"/>
      <c r="W4944" s="213"/>
      <c r="X4944" s="214"/>
      <c r="Y4944" s="214"/>
      <c r="Z4944" s="214"/>
      <c r="AA4944" s="217"/>
      <c r="AB4944" s="217"/>
      <c r="AC4944" s="217"/>
      <c r="AD4944" s="213"/>
    </row>
    <row r="4945" spans="20:30" x14ac:dyDescent="0.2">
      <c r="T4945" s="212"/>
      <c r="U4945" s="213"/>
      <c r="V4945" s="213"/>
      <c r="W4945" s="213"/>
      <c r="X4945" s="214"/>
      <c r="Y4945" s="214"/>
      <c r="Z4945" s="214"/>
      <c r="AA4945" s="217"/>
      <c r="AB4945" s="217"/>
      <c r="AC4945" s="217"/>
      <c r="AD4945" s="213"/>
    </row>
    <row r="4946" spans="20:30" x14ac:dyDescent="0.2">
      <c r="T4946" s="212"/>
      <c r="U4946" s="213"/>
      <c r="V4946" s="213"/>
      <c r="W4946" s="213"/>
      <c r="X4946" s="214"/>
      <c r="Y4946" s="214"/>
      <c r="Z4946" s="214"/>
      <c r="AA4946" s="217"/>
      <c r="AB4946" s="217"/>
      <c r="AC4946" s="217"/>
      <c r="AD4946" s="213"/>
    </row>
    <row r="4947" spans="20:30" x14ac:dyDescent="0.2">
      <c r="T4947" s="212"/>
      <c r="U4947" s="213"/>
      <c r="V4947" s="213"/>
      <c r="W4947" s="213"/>
      <c r="X4947" s="214"/>
      <c r="Y4947" s="214"/>
      <c r="Z4947" s="214"/>
      <c r="AA4947" s="217"/>
      <c r="AB4947" s="217"/>
      <c r="AC4947" s="217"/>
      <c r="AD4947" s="213"/>
    </row>
    <row r="4948" spans="20:30" x14ac:dyDescent="0.2">
      <c r="T4948" s="212"/>
      <c r="U4948" s="213"/>
      <c r="V4948" s="213"/>
      <c r="W4948" s="213"/>
      <c r="X4948" s="214"/>
      <c r="Y4948" s="214"/>
      <c r="Z4948" s="214"/>
      <c r="AA4948" s="217"/>
      <c r="AB4948" s="217"/>
      <c r="AC4948" s="217"/>
      <c r="AD4948" s="213"/>
    </row>
    <row r="4949" spans="20:30" x14ac:dyDescent="0.2">
      <c r="T4949" s="212"/>
      <c r="U4949" s="213"/>
      <c r="V4949" s="213"/>
      <c r="W4949" s="213"/>
      <c r="X4949" s="214"/>
      <c r="Y4949" s="214"/>
      <c r="Z4949" s="214"/>
      <c r="AA4949" s="217"/>
      <c r="AB4949" s="217"/>
      <c r="AC4949" s="217"/>
      <c r="AD4949" s="213"/>
    </row>
    <row r="4950" spans="20:30" x14ac:dyDescent="0.2">
      <c r="T4950" s="212"/>
      <c r="U4950" s="213"/>
      <c r="V4950" s="213"/>
      <c r="W4950" s="213"/>
      <c r="X4950" s="214"/>
      <c r="Y4950" s="214"/>
      <c r="Z4950" s="214"/>
      <c r="AA4950" s="217"/>
      <c r="AB4950" s="217"/>
      <c r="AC4950" s="217"/>
      <c r="AD4950" s="213"/>
    </row>
    <row r="4951" spans="20:30" x14ac:dyDescent="0.2">
      <c r="T4951" s="212"/>
      <c r="U4951" s="213"/>
      <c r="V4951" s="213"/>
      <c r="W4951" s="213"/>
      <c r="X4951" s="214"/>
      <c r="Y4951" s="214"/>
      <c r="Z4951" s="214"/>
      <c r="AA4951" s="217"/>
      <c r="AB4951" s="217"/>
      <c r="AC4951" s="217"/>
      <c r="AD4951" s="213"/>
    </row>
    <row r="4952" spans="20:30" x14ac:dyDescent="0.2">
      <c r="T4952" s="212"/>
      <c r="U4952" s="213"/>
      <c r="V4952" s="213"/>
      <c r="W4952" s="213"/>
      <c r="X4952" s="214"/>
      <c r="Y4952" s="214"/>
      <c r="Z4952" s="214"/>
      <c r="AA4952" s="217"/>
      <c r="AB4952" s="217"/>
      <c r="AC4952" s="217"/>
      <c r="AD4952" s="213"/>
    </row>
    <row r="4953" spans="20:30" x14ac:dyDescent="0.2">
      <c r="T4953" s="212"/>
      <c r="U4953" s="213"/>
      <c r="V4953" s="213"/>
      <c r="W4953" s="213"/>
      <c r="X4953" s="214"/>
      <c r="Y4953" s="214"/>
      <c r="Z4953" s="214"/>
      <c r="AA4953" s="217"/>
      <c r="AB4953" s="217"/>
      <c r="AC4953" s="217"/>
      <c r="AD4953" s="213"/>
    </row>
    <row r="4954" spans="20:30" x14ac:dyDescent="0.2">
      <c r="T4954" s="212"/>
      <c r="U4954" s="213"/>
      <c r="V4954" s="213"/>
      <c r="W4954" s="213"/>
      <c r="X4954" s="214"/>
      <c r="Y4954" s="214"/>
      <c r="Z4954" s="214"/>
      <c r="AA4954" s="217"/>
      <c r="AB4954" s="217"/>
      <c r="AC4954" s="217"/>
      <c r="AD4954" s="213"/>
    </row>
    <row r="4955" spans="20:30" x14ac:dyDescent="0.2">
      <c r="T4955" s="212"/>
      <c r="U4955" s="213"/>
      <c r="V4955" s="213"/>
      <c r="W4955" s="213"/>
      <c r="X4955" s="214"/>
      <c r="Y4955" s="214"/>
      <c r="Z4955" s="214"/>
      <c r="AA4955" s="217"/>
      <c r="AB4955" s="217"/>
      <c r="AC4955" s="217"/>
      <c r="AD4955" s="213"/>
    </row>
    <row r="4956" spans="20:30" x14ac:dyDescent="0.2">
      <c r="T4956" s="212"/>
      <c r="U4956" s="213"/>
      <c r="V4956" s="213"/>
      <c r="W4956" s="213"/>
      <c r="X4956" s="214"/>
      <c r="Y4956" s="214"/>
      <c r="Z4956" s="214"/>
      <c r="AA4956" s="217"/>
      <c r="AB4956" s="217"/>
      <c r="AC4956" s="217"/>
      <c r="AD4956" s="213"/>
    </row>
    <row r="4957" spans="20:30" x14ac:dyDescent="0.2">
      <c r="T4957" s="212"/>
      <c r="U4957" s="213"/>
      <c r="V4957" s="213"/>
      <c r="W4957" s="213"/>
      <c r="X4957" s="214"/>
      <c r="Y4957" s="214"/>
      <c r="Z4957" s="214"/>
      <c r="AA4957" s="217"/>
      <c r="AB4957" s="217"/>
      <c r="AC4957" s="217"/>
      <c r="AD4957" s="213"/>
    </row>
    <row r="4958" spans="20:30" x14ac:dyDescent="0.2">
      <c r="T4958" s="212"/>
      <c r="U4958" s="213"/>
      <c r="V4958" s="213"/>
      <c r="W4958" s="213"/>
      <c r="X4958" s="214"/>
      <c r="Y4958" s="214"/>
      <c r="Z4958" s="214"/>
      <c r="AA4958" s="217"/>
      <c r="AB4958" s="217"/>
      <c r="AC4958" s="217"/>
      <c r="AD4958" s="213"/>
    </row>
    <row r="4959" spans="20:30" x14ac:dyDescent="0.2">
      <c r="T4959" s="212"/>
      <c r="U4959" s="213"/>
      <c r="V4959" s="213"/>
      <c r="W4959" s="213"/>
      <c r="X4959" s="214"/>
      <c r="Y4959" s="214"/>
      <c r="Z4959" s="214"/>
      <c r="AA4959" s="217"/>
      <c r="AB4959" s="217"/>
      <c r="AC4959" s="217"/>
      <c r="AD4959" s="213"/>
    </row>
    <row r="4960" spans="20:30" x14ac:dyDescent="0.2">
      <c r="T4960" s="212"/>
      <c r="U4960" s="213"/>
      <c r="V4960" s="213"/>
      <c r="W4960" s="213"/>
      <c r="X4960" s="214"/>
      <c r="Y4960" s="214"/>
      <c r="Z4960" s="214"/>
      <c r="AA4960" s="217"/>
      <c r="AB4960" s="217"/>
      <c r="AC4960" s="217"/>
      <c r="AD4960" s="213"/>
    </row>
    <row r="4961" spans="20:30" x14ac:dyDescent="0.2">
      <c r="T4961" s="212"/>
      <c r="U4961" s="213"/>
      <c r="V4961" s="213"/>
      <c r="W4961" s="213"/>
      <c r="X4961" s="214"/>
      <c r="Y4961" s="214"/>
      <c r="Z4961" s="214"/>
      <c r="AA4961" s="217"/>
      <c r="AB4961" s="217"/>
      <c r="AC4961" s="217"/>
      <c r="AD4961" s="213"/>
    </row>
    <row r="4962" spans="20:30" x14ac:dyDescent="0.2">
      <c r="T4962" s="212"/>
      <c r="U4962" s="213"/>
      <c r="V4962" s="213"/>
      <c r="W4962" s="213"/>
      <c r="X4962" s="214"/>
      <c r="Y4962" s="214"/>
      <c r="Z4962" s="214"/>
      <c r="AA4962" s="217"/>
      <c r="AB4962" s="217"/>
      <c r="AC4962" s="217"/>
      <c r="AD4962" s="213"/>
    </row>
    <row r="4963" spans="20:30" x14ac:dyDescent="0.2">
      <c r="T4963" s="212"/>
      <c r="U4963" s="213"/>
      <c r="V4963" s="213"/>
      <c r="W4963" s="213"/>
      <c r="X4963" s="214"/>
      <c r="Y4963" s="214"/>
      <c r="Z4963" s="214"/>
      <c r="AA4963" s="217"/>
      <c r="AB4963" s="217"/>
      <c r="AC4963" s="217"/>
      <c r="AD4963" s="213"/>
    </row>
    <row r="4964" spans="20:30" x14ac:dyDescent="0.2">
      <c r="T4964" s="212"/>
      <c r="U4964" s="213"/>
      <c r="V4964" s="213"/>
      <c r="W4964" s="213"/>
      <c r="X4964" s="214"/>
      <c r="Y4964" s="214"/>
      <c r="Z4964" s="214"/>
      <c r="AA4964" s="217"/>
      <c r="AB4964" s="217"/>
      <c r="AC4964" s="217"/>
      <c r="AD4964" s="213"/>
    </row>
    <row r="4965" spans="20:30" x14ac:dyDescent="0.2">
      <c r="T4965" s="212"/>
      <c r="U4965" s="213"/>
      <c r="V4965" s="213"/>
      <c r="W4965" s="213"/>
      <c r="X4965" s="214"/>
      <c r="Y4965" s="214"/>
      <c r="Z4965" s="214"/>
      <c r="AA4965" s="217"/>
      <c r="AB4965" s="217"/>
      <c r="AC4965" s="217"/>
      <c r="AD4965" s="213"/>
    </row>
    <row r="4966" spans="20:30" x14ac:dyDescent="0.2">
      <c r="T4966" s="212"/>
      <c r="U4966" s="213"/>
      <c r="V4966" s="213"/>
      <c r="W4966" s="213"/>
      <c r="X4966" s="214"/>
      <c r="Y4966" s="214"/>
      <c r="Z4966" s="214"/>
      <c r="AA4966" s="217"/>
      <c r="AB4966" s="217"/>
      <c r="AC4966" s="217"/>
      <c r="AD4966" s="213"/>
    </row>
    <row r="4967" spans="20:30" x14ac:dyDescent="0.2">
      <c r="T4967" s="212"/>
      <c r="U4967" s="213"/>
      <c r="V4967" s="213"/>
      <c r="W4967" s="213"/>
      <c r="X4967" s="214"/>
      <c r="Y4967" s="214"/>
      <c r="Z4967" s="214"/>
      <c r="AA4967" s="217"/>
      <c r="AB4967" s="217"/>
      <c r="AC4967" s="217"/>
      <c r="AD4967" s="213"/>
    </row>
    <row r="4968" spans="20:30" x14ac:dyDescent="0.2">
      <c r="T4968" s="212"/>
      <c r="U4968" s="213"/>
      <c r="V4968" s="213"/>
      <c r="W4968" s="213"/>
      <c r="X4968" s="214"/>
      <c r="Y4968" s="214"/>
      <c r="Z4968" s="214"/>
      <c r="AA4968" s="217"/>
      <c r="AB4968" s="217"/>
      <c r="AC4968" s="217"/>
      <c r="AD4968" s="213"/>
    </row>
    <row r="4969" spans="20:30" x14ac:dyDescent="0.2">
      <c r="T4969" s="212"/>
      <c r="U4969" s="213"/>
      <c r="V4969" s="213"/>
      <c r="W4969" s="213"/>
      <c r="X4969" s="214"/>
      <c r="Y4969" s="214"/>
      <c r="Z4969" s="214"/>
      <c r="AA4969" s="217"/>
      <c r="AB4969" s="217"/>
      <c r="AC4969" s="217"/>
      <c r="AD4969" s="213"/>
    </row>
    <row r="4970" spans="20:30" x14ac:dyDescent="0.2">
      <c r="T4970" s="212"/>
      <c r="U4970" s="213"/>
      <c r="V4970" s="213"/>
      <c r="W4970" s="213"/>
      <c r="X4970" s="214"/>
      <c r="Y4970" s="214"/>
      <c r="Z4970" s="214"/>
      <c r="AA4970" s="217"/>
      <c r="AB4970" s="217"/>
      <c r="AC4970" s="217"/>
      <c r="AD4970" s="213"/>
    </row>
    <row r="4971" spans="20:30" x14ac:dyDescent="0.2">
      <c r="T4971" s="212"/>
      <c r="U4971" s="213"/>
      <c r="V4971" s="213"/>
      <c r="W4971" s="213"/>
      <c r="X4971" s="214"/>
      <c r="Y4971" s="214"/>
      <c r="Z4971" s="214"/>
      <c r="AA4971" s="217"/>
      <c r="AB4971" s="217"/>
      <c r="AC4971" s="217"/>
      <c r="AD4971" s="213"/>
    </row>
    <row r="4972" spans="20:30" x14ac:dyDescent="0.2">
      <c r="T4972" s="212"/>
      <c r="U4972" s="213"/>
      <c r="V4972" s="213"/>
      <c r="W4972" s="213"/>
      <c r="X4972" s="214"/>
      <c r="Y4972" s="214"/>
      <c r="Z4972" s="214"/>
      <c r="AA4972" s="217"/>
      <c r="AB4972" s="217"/>
      <c r="AC4972" s="217"/>
      <c r="AD4972" s="213"/>
    </row>
    <row r="4973" spans="20:30" x14ac:dyDescent="0.2">
      <c r="T4973" s="212"/>
      <c r="U4973" s="213"/>
      <c r="V4973" s="213"/>
      <c r="W4973" s="213"/>
      <c r="X4973" s="214"/>
      <c r="Y4973" s="214"/>
      <c r="Z4973" s="214"/>
      <c r="AA4973" s="217"/>
      <c r="AB4973" s="217"/>
      <c r="AC4973" s="217"/>
      <c r="AD4973" s="213"/>
    </row>
    <row r="4974" spans="20:30" x14ac:dyDescent="0.2">
      <c r="T4974" s="212"/>
      <c r="U4974" s="213"/>
      <c r="V4974" s="213"/>
      <c r="W4974" s="213"/>
      <c r="X4974" s="214"/>
      <c r="Y4974" s="214"/>
      <c r="Z4974" s="214"/>
      <c r="AA4974" s="217"/>
      <c r="AB4974" s="217"/>
      <c r="AC4974" s="217"/>
      <c r="AD4974" s="213"/>
    </row>
    <row r="4975" spans="20:30" x14ac:dyDescent="0.2">
      <c r="T4975" s="212"/>
      <c r="U4975" s="213"/>
      <c r="V4975" s="213"/>
      <c r="W4975" s="213"/>
      <c r="X4975" s="214"/>
      <c r="Y4975" s="214"/>
      <c r="Z4975" s="214"/>
      <c r="AA4975" s="217"/>
      <c r="AB4975" s="217"/>
      <c r="AC4975" s="217"/>
      <c r="AD4975" s="213"/>
    </row>
    <row r="4976" spans="20:30" x14ac:dyDescent="0.2">
      <c r="T4976" s="212"/>
      <c r="U4976" s="213"/>
      <c r="V4976" s="213"/>
      <c r="W4976" s="213"/>
      <c r="X4976" s="214"/>
      <c r="Y4976" s="214"/>
      <c r="Z4976" s="214"/>
      <c r="AA4976" s="217"/>
      <c r="AB4976" s="217"/>
      <c r="AC4976" s="217"/>
      <c r="AD4976" s="213"/>
    </row>
    <row r="4977" spans="20:30" x14ac:dyDescent="0.2">
      <c r="T4977" s="212"/>
      <c r="U4977" s="213"/>
      <c r="V4977" s="213"/>
      <c r="W4977" s="213"/>
      <c r="X4977" s="214"/>
      <c r="Y4977" s="214"/>
      <c r="Z4977" s="214"/>
      <c r="AA4977" s="217"/>
      <c r="AB4977" s="217"/>
      <c r="AC4977" s="217"/>
      <c r="AD4977" s="213"/>
    </row>
    <row r="4978" spans="20:30" x14ac:dyDescent="0.2">
      <c r="T4978" s="212"/>
      <c r="U4978" s="213"/>
      <c r="V4978" s="213"/>
      <c r="W4978" s="213"/>
      <c r="X4978" s="214"/>
      <c r="Y4978" s="214"/>
      <c r="Z4978" s="214"/>
      <c r="AA4978" s="217"/>
      <c r="AB4978" s="217"/>
      <c r="AC4978" s="217"/>
      <c r="AD4978" s="213"/>
    </row>
    <row r="4979" spans="20:30" x14ac:dyDescent="0.2">
      <c r="T4979" s="212"/>
      <c r="U4979" s="213"/>
      <c r="V4979" s="213"/>
      <c r="W4979" s="213"/>
      <c r="X4979" s="214"/>
      <c r="Y4979" s="214"/>
      <c r="Z4979" s="214"/>
      <c r="AA4979" s="217"/>
      <c r="AB4979" s="217"/>
      <c r="AC4979" s="217"/>
      <c r="AD4979" s="213"/>
    </row>
    <row r="4980" spans="20:30" x14ac:dyDescent="0.2">
      <c r="T4980" s="212"/>
      <c r="U4980" s="213"/>
      <c r="V4980" s="213"/>
      <c r="W4980" s="213"/>
      <c r="X4980" s="214"/>
      <c r="Y4980" s="214"/>
      <c r="Z4980" s="214"/>
      <c r="AA4980" s="217"/>
      <c r="AB4980" s="217"/>
      <c r="AC4980" s="217"/>
      <c r="AD4980" s="213"/>
    </row>
    <row r="4981" spans="20:30" x14ac:dyDescent="0.2">
      <c r="T4981" s="212"/>
      <c r="U4981" s="213"/>
      <c r="V4981" s="213"/>
      <c r="W4981" s="213"/>
      <c r="X4981" s="214"/>
      <c r="Y4981" s="214"/>
      <c r="Z4981" s="214"/>
      <c r="AA4981" s="217"/>
      <c r="AB4981" s="217"/>
      <c r="AC4981" s="217"/>
      <c r="AD4981" s="213"/>
    </row>
    <row r="4982" spans="20:30" x14ac:dyDescent="0.2">
      <c r="T4982" s="212"/>
      <c r="U4982" s="213"/>
      <c r="V4982" s="213"/>
      <c r="W4982" s="213"/>
      <c r="X4982" s="214"/>
      <c r="Y4982" s="214"/>
      <c r="Z4982" s="214"/>
      <c r="AA4982" s="217"/>
      <c r="AB4982" s="217"/>
      <c r="AC4982" s="217"/>
      <c r="AD4982" s="213"/>
    </row>
    <row r="4983" spans="20:30" x14ac:dyDescent="0.2">
      <c r="T4983" s="212"/>
      <c r="U4983" s="213"/>
      <c r="V4983" s="213"/>
      <c r="W4983" s="213"/>
      <c r="X4983" s="214"/>
      <c r="Y4983" s="214"/>
      <c r="Z4983" s="214"/>
      <c r="AA4983" s="217"/>
      <c r="AB4983" s="217"/>
      <c r="AC4983" s="217"/>
      <c r="AD4983" s="213"/>
    </row>
    <row r="4984" spans="20:30" x14ac:dyDescent="0.2">
      <c r="T4984" s="212"/>
      <c r="U4984" s="213"/>
      <c r="V4984" s="213"/>
      <c r="W4984" s="213"/>
      <c r="X4984" s="214"/>
      <c r="Y4984" s="214"/>
      <c r="Z4984" s="214"/>
      <c r="AA4984" s="217"/>
      <c r="AB4984" s="217"/>
      <c r="AC4984" s="217"/>
      <c r="AD4984" s="213"/>
    </row>
    <row r="4985" spans="20:30" x14ac:dyDescent="0.2">
      <c r="T4985" s="212"/>
      <c r="U4985" s="213"/>
      <c r="V4985" s="213"/>
      <c r="W4985" s="213"/>
      <c r="X4985" s="214"/>
      <c r="Y4985" s="214"/>
      <c r="Z4985" s="214"/>
      <c r="AA4985" s="217"/>
      <c r="AB4985" s="217"/>
      <c r="AC4985" s="217"/>
      <c r="AD4985" s="213"/>
    </row>
    <row r="4986" spans="20:30" x14ac:dyDescent="0.2">
      <c r="T4986" s="212"/>
      <c r="U4986" s="213"/>
      <c r="V4986" s="213"/>
      <c r="W4986" s="213"/>
      <c r="X4986" s="214"/>
      <c r="Y4986" s="214"/>
      <c r="Z4986" s="214"/>
      <c r="AA4986" s="217"/>
      <c r="AB4986" s="217"/>
      <c r="AC4986" s="217"/>
      <c r="AD4986" s="213"/>
    </row>
    <row r="4987" spans="20:30" x14ac:dyDescent="0.2">
      <c r="T4987" s="212"/>
      <c r="U4987" s="213"/>
      <c r="V4987" s="213"/>
      <c r="W4987" s="213"/>
      <c r="X4987" s="214"/>
      <c r="Y4987" s="214"/>
      <c r="Z4987" s="214"/>
      <c r="AA4987" s="217"/>
      <c r="AB4987" s="217"/>
      <c r="AC4987" s="217"/>
      <c r="AD4987" s="213"/>
    </row>
    <row r="4988" spans="20:30" x14ac:dyDescent="0.2">
      <c r="T4988" s="212"/>
      <c r="U4988" s="213"/>
      <c r="V4988" s="213"/>
      <c r="W4988" s="213"/>
      <c r="X4988" s="214"/>
      <c r="Y4988" s="214"/>
      <c r="Z4988" s="214"/>
      <c r="AA4988" s="217"/>
      <c r="AB4988" s="217"/>
      <c r="AC4988" s="217"/>
      <c r="AD4988" s="213"/>
    </row>
    <row r="4989" spans="20:30" x14ac:dyDescent="0.2">
      <c r="T4989" s="212"/>
      <c r="U4989" s="213"/>
      <c r="V4989" s="213"/>
      <c r="W4989" s="213"/>
      <c r="X4989" s="214"/>
      <c r="Y4989" s="214"/>
      <c r="Z4989" s="214"/>
      <c r="AA4989" s="217"/>
      <c r="AB4989" s="217"/>
      <c r="AC4989" s="217"/>
      <c r="AD4989" s="213"/>
    </row>
    <row r="4990" spans="20:30" x14ac:dyDescent="0.2">
      <c r="T4990" s="212"/>
      <c r="U4990" s="213"/>
      <c r="V4990" s="213"/>
      <c r="W4990" s="213"/>
      <c r="X4990" s="214"/>
      <c r="Y4990" s="214"/>
      <c r="Z4990" s="214"/>
      <c r="AA4990" s="217"/>
      <c r="AB4990" s="217"/>
      <c r="AC4990" s="217"/>
      <c r="AD4990" s="213"/>
    </row>
    <row r="4991" spans="20:30" x14ac:dyDescent="0.2">
      <c r="T4991" s="212"/>
      <c r="U4991" s="213"/>
      <c r="V4991" s="213"/>
      <c r="W4991" s="213"/>
      <c r="X4991" s="214"/>
      <c r="Y4991" s="214"/>
      <c r="Z4991" s="214"/>
      <c r="AA4991" s="217"/>
      <c r="AB4991" s="217"/>
      <c r="AC4991" s="217"/>
      <c r="AD4991" s="213"/>
    </row>
    <row r="4992" spans="20:30" x14ac:dyDescent="0.2">
      <c r="T4992" s="212"/>
      <c r="U4992" s="213"/>
      <c r="V4992" s="213"/>
      <c r="W4992" s="213"/>
      <c r="X4992" s="214"/>
      <c r="Y4992" s="214"/>
      <c r="Z4992" s="214"/>
      <c r="AA4992" s="217"/>
      <c r="AB4992" s="217"/>
      <c r="AC4992" s="217"/>
      <c r="AD4992" s="213"/>
    </row>
    <row r="4993" spans="20:30" x14ac:dyDescent="0.2">
      <c r="T4993" s="212"/>
      <c r="U4993" s="213"/>
      <c r="V4993" s="213"/>
      <c r="W4993" s="213"/>
      <c r="X4993" s="214"/>
      <c r="Y4993" s="214"/>
      <c r="Z4993" s="214"/>
      <c r="AA4993" s="217"/>
      <c r="AB4993" s="217"/>
      <c r="AC4993" s="217"/>
      <c r="AD4993" s="213"/>
    </row>
    <row r="4994" spans="20:30" x14ac:dyDescent="0.2">
      <c r="T4994" s="212"/>
      <c r="U4994" s="213"/>
      <c r="V4994" s="213"/>
      <c r="W4994" s="213"/>
      <c r="X4994" s="214"/>
      <c r="Y4994" s="214"/>
      <c r="Z4994" s="214"/>
      <c r="AA4994" s="217"/>
      <c r="AB4994" s="217"/>
      <c r="AC4994" s="217"/>
      <c r="AD4994" s="213"/>
    </row>
    <row r="4995" spans="20:30" x14ac:dyDescent="0.2">
      <c r="T4995" s="212"/>
      <c r="U4995" s="213"/>
      <c r="V4995" s="213"/>
      <c r="W4995" s="213"/>
      <c r="X4995" s="214"/>
      <c r="Y4995" s="214"/>
      <c r="Z4995" s="214"/>
      <c r="AA4995" s="217"/>
      <c r="AB4995" s="217"/>
      <c r="AC4995" s="217"/>
      <c r="AD4995" s="213"/>
    </row>
    <row r="4996" spans="20:30" x14ac:dyDescent="0.2">
      <c r="T4996" s="212"/>
      <c r="U4996" s="213"/>
      <c r="V4996" s="213"/>
      <c r="W4996" s="213"/>
      <c r="X4996" s="214"/>
      <c r="Y4996" s="214"/>
      <c r="Z4996" s="214"/>
      <c r="AA4996" s="217"/>
      <c r="AB4996" s="217"/>
      <c r="AC4996" s="217"/>
      <c r="AD4996" s="213"/>
    </row>
    <row r="4997" spans="20:30" x14ac:dyDescent="0.2">
      <c r="T4997" s="212"/>
      <c r="U4997" s="213"/>
      <c r="V4997" s="213"/>
      <c r="W4997" s="213"/>
      <c r="X4997" s="214"/>
      <c r="Y4997" s="214"/>
      <c r="Z4997" s="214"/>
      <c r="AA4997" s="217"/>
      <c r="AB4997" s="217"/>
      <c r="AC4997" s="217"/>
      <c r="AD4997" s="213"/>
    </row>
    <row r="4998" spans="20:30" x14ac:dyDescent="0.2">
      <c r="T4998" s="212"/>
      <c r="U4998" s="213"/>
      <c r="V4998" s="213"/>
      <c r="W4998" s="213"/>
      <c r="X4998" s="214"/>
      <c r="Y4998" s="214"/>
      <c r="Z4998" s="214"/>
      <c r="AA4998" s="217"/>
      <c r="AB4998" s="217"/>
      <c r="AC4998" s="217"/>
      <c r="AD4998" s="213"/>
    </row>
    <row r="4999" spans="20:30" x14ac:dyDescent="0.2">
      <c r="T4999" s="212"/>
      <c r="U4999" s="213"/>
      <c r="V4999" s="213"/>
      <c r="W4999" s="213"/>
      <c r="X4999" s="214"/>
      <c r="Y4999" s="214"/>
      <c r="Z4999" s="214"/>
      <c r="AA4999" s="217"/>
      <c r="AB4999" s="217"/>
      <c r="AC4999" s="217"/>
      <c r="AD4999" s="213"/>
    </row>
    <row r="5000" spans="20:30" x14ac:dyDescent="0.2">
      <c r="T5000" s="212"/>
      <c r="U5000" s="213"/>
      <c r="V5000" s="213"/>
      <c r="W5000" s="213"/>
      <c r="X5000" s="214"/>
      <c r="Y5000" s="214"/>
      <c r="Z5000" s="214"/>
      <c r="AA5000" s="217"/>
      <c r="AB5000" s="217"/>
      <c r="AC5000" s="217"/>
      <c r="AD5000" s="213"/>
    </row>
    <row r="5001" spans="20:30" x14ac:dyDescent="0.2">
      <c r="T5001" s="212"/>
      <c r="U5001" s="213"/>
      <c r="V5001" s="213"/>
      <c r="W5001" s="213"/>
      <c r="X5001" s="214"/>
      <c r="Y5001" s="214"/>
      <c r="Z5001" s="214"/>
      <c r="AA5001" s="217"/>
      <c r="AB5001" s="217"/>
      <c r="AC5001" s="217"/>
      <c r="AD5001" s="213"/>
    </row>
    <row r="5002" spans="20:30" x14ac:dyDescent="0.2">
      <c r="T5002" s="212"/>
      <c r="U5002" s="213"/>
      <c r="V5002" s="213"/>
      <c r="W5002" s="213"/>
      <c r="X5002" s="214"/>
      <c r="Y5002" s="214"/>
      <c r="Z5002" s="214"/>
      <c r="AA5002" s="217"/>
      <c r="AB5002" s="217"/>
      <c r="AC5002" s="217"/>
      <c r="AD5002" s="213"/>
    </row>
    <row r="5003" spans="20:30" x14ac:dyDescent="0.2">
      <c r="T5003" s="212"/>
      <c r="U5003" s="213"/>
      <c r="V5003" s="213"/>
      <c r="W5003" s="213"/>
      <c r="X5003" s="214"/>
      <c r="Y5003" s="214"/>
      <c r="Z5003" s="214"/>
      <c r="AA5003" s="217"/>
      <c r="AB5003" s="217"/>
      <c r="AC5003" s="217"/>
      <c r="AD5003" s="213"/>
    </row>
    <row r="5004" spans="20:30" x14ac:dyDescent="0.2">
      <c r="T5004" s="212"/>
      <c r="U5004" s="213"/>
      <c r="V5004" s="213"/>
      <c r="W5004" s="213"/>
      <c r="X5004" s="214"/>
      <c r="Y5004" s="214"/>
      <c r="Z5004" s="214"/>
      <c r="AA5004" s="217"/>
      <c r="AB5004" s="217"/>
      <c r="AC5004" s="217"/>
      <c r="AD5004" s="213"/>
    </row>
    <row r="5005" spans="20:30" x14ac:dyDescent="0.2">
      <c r="T5005" s="212"/>
      <c r="U5005" s="213"/>
      <c r="V5005" s="213"/>
      <c r="W5005" s="213"/>
      <c r="X5005" s="214"/>
      <c r="Y5005" s="214"/>
      <c r="Z5005" s="214"/>
      <c r="AA5005" s="217"/>
      <c r="AB5005" s="217"/>
      <c r="AC5005" s="217"/>
      <c r="AD5005" s="213"/>
    </row>
    <row r="5006" spans="20:30" x14ac:dyDescent="0.2">
      <c r="T5006" s="212"/>
      <c r="U5006" s="213"/>
      <c r="V5006" s="213"/>
      <c r="W5006" s="213"/>
      <c r="X5006" s="214"/>
      <c r="Y5006" s="214"/>
      <c r="Z5006" s="214"/>
      <c r="AA5006" s="217"/>
      <c r="AB5006" s="217"/>
      <c r="AC5006" s="217"/>
      <c r="AD5006" s="213"/>
    </row>
    <row r="5007" spans="20:30" x14ac:dyDescent="0.2">
      <c r="T5007" s="212"/>
      <c r="U5007" s="213"/>
      <c r="V5007" s="213"/>
      <c r="W5007" s="213"/>
      <c r="X5007" s="214"/>
      <c r="Y5007" s="214"/>
      <c r="Z5007" s="214"/>
      <c r="AA5007" s="217"/>
      <c r="AB5007" s="217"/>
      <c r="AC5007" s="217"/>
      <c r="AD5007" s="213"/>
    </row>
    <row r="5008" spans="20:30" x14ac:dyDescent="0.2">
      <c r="T5008" s="212"/>
      <c r="U5008" s="213"/>
      <c r="V5008" s="213"/>
      <c r="W5008" s="213"/>
      <c r="X5008" s="214"/>
      <c r="Y5008" s="214"/>
      <c r="Z5008" s="214"/>
      <c r="AA5008" s="217"/>
      <c r="AB5008" s="217"/>
      <c r="AC5008" s="217"/>
      <c r="AD5008" s="213"/>
    </row>
    <row r="5009" spans="20:30" x14ac:dyDescent="0.2">
      <c r="T5009" s="212"/>
      <c r="U5009" s="213"/>
      <c r="V5009" s="213"/>
      <c r="W5009" s="213"/>
      <c r="X5009" s="214"/>
      <c r="Y5009" s="214"/>
      <c r="Z5009" s="214"/>
      <c r="AA5009" s="217"/>
      <c r="AB5009" s="217"/>
      <c r="AC5009" s="217"/>
      <c r="AD5009" s="213"/>
    </row>
    <row r="5010" spans="20:30" x14ac:dyDescent="0.2">
      <c r="T5010" s="212"/>
      <c r="U5010" s="213"/>
      <c r="V5010" s="213"/>
      <c r="W5010" s="213"/>
      <c r="X5010" s="214"/>
      <c r="Y5010" s="214"/>
      <c r="Z5010" s="214"/>
      <c r="AA5010" s="217"/>
      <c r="AB5010" s="217"/>
      <c r="AC5010" s="217"/>
      <c r="AD5010" s="213"/>
    </row>
    <row r="5011" spans="20:30" x14ac:dyDescent="0.2">
      <c r="T5011" s="212"/>
      <c r="U5011" s="213"/>
      <c r="V5011" s="213"/>
      <c r="W5011" s="213"/>
      <c r="X5011" s="214"/>
      <c r="Y5011" s="214"/>
      <c r="Z5011" s="214"/>
      <c r="AA5011" s="217"/>
      <c r="AB5011" s="217"/>
      <c r="AC5011" s="217"/>
      <c r="AD5011" s="213"/>
    </row>
    <row r="5012" spans="20:30" x14ac:dyDescent="0.2">
      <c r="T5012" s="212"/>
      <c r="U5012" s="213"/>
      <c r="V5012" s="213"/>
      <c r="W5012" s="213"/>
      <c r="X5012" s="214"/>
      <c r="Y5012" s="214"/>
      <c r="Z5012" s="214"/>
      <c r="AA5012" s="217"/>
      <c r="AB5012" s="217"/>
      <c r="AC5012" s="217"/>
      <c r="AD5012" s="213"/>
    </row>
    <row r="5013" spans="20:30" x14ac:dyDescent="0.2">
      <c r="T5013" s="212"/>
      <c r="U5013" s="213"/>
      <c r="V5013" s="213"/>
      <c r="W5013" s="213"/>
      <c r="X5013" s="214"/>
      <c r="Y5013" s="214"/>
      <c r="Z5013" s="214"/>
      <c r="AA5013" s="217"/>
      <c r="AB5013" s="217"/>
      <c r="AC5013" s="217"/>
      <c r="AD5013" s="213"/>
    </row>
    <row r="5014" spans="20:30" x14ac:dyDescent="0.2">
      <c r="T5014" s="212"/>
      <c r="U5014" s="213"/>
      <c r="V5014" s="213"/>
      <c r="W5014" s="213"/>
      <c r="X5014" s="214"/>
      <c r="Y5014" s="214"/>
      <c r="Z5014" s="214"/>
      <c r="AA5014" s="217"/>
      <c r="AB5014" s="217"/>
      <c r="AC5014" s="217"/>
      <c r="AD5014" s="213"/>
    </row>
    <row r="5015" spans="20:30" x14ac:dyDescent="0.2">
      <c r="T5015" s="212"/>
      <c r="U5015" s="213"/>
      <c r="V5015" s="213"/>
      <c r="W5015" s="213"/>
      <c r="X5015" s="214"/>
      <c r="Y5015" s="214"/>
      <c r="Z5015" s="214"/>
      <c r="AA5015" s="217"/>
      <c r="AB5015" s="217"/>
      <c r="AC5015" s="217"/>
      <c r="AD5015" s="213"/>
    </row>
    <row r="5016" spans="20:30" x14ac:dyDescent="0.2">
      <c r="T5016" s="212"/>
      <c r="U5016" s="213"/>
      <c r="V5016" s="213"/>
      <c r="W5016" s="213"/>
      <c r="X5016" s="214"/>
      <c r="Y5016" s="214"/>
      <c r="Z5016" s="214"/>
      <c r="AA5016" s="217"/>
      <c r="AB5016" s="217"/>
      <c r="AC5016" s="217"/>
      <c r="AD5016" s="213"/>
    </row>
    <row r="5017" spans="20:30" x14ac:dyDescent="0.2">
      <c r="T5017" s="212"/>
      <c r="U5017" s="213"/>
      <c r="V5017" s="213"/>
      <c r="W5017" s="213"/>
      <c r="X5017" s="214"/>
      <c r="Y5017" s="214"/>
      <c r="Z5017" s="214"/>
      <c r="AA5017" s="217"/>
      <c r="AB5017" s="217"/>
      <c r="AC5017" s="217"/>
      <c r="AD5017" s="213"/>
    </row>
    <row r="5018" spans="20:30" x14ac:dyDescent="0.2">
      <c r="T5018" s="212"/>
      <c r="U5018" s="213"/>
      <c r="V5018" s="213"/>
      <c r="W5018" s="213"/>
      <c r="X5018" s="214"/>
      <c r="Y5018" s="214"/>
      <c r="Z5018" s="214"/>
      <c r="AA5018" s="217"/>
      <c r="AB5018" s="217"/>
      <c r="AC5018" s="217"/>
      <c r="AD5018" s="213"/>
    </row>
    <row r="5019" spans="20:30" x14ac:dyDescent="0.2">
      <c r="T5019" s="212"/>
      <c r="U5019" s="213"/>
      <c r="V5019" s="213"/>
      <c r="W5019" s="213"/>
      <c r="X5019" s="214"/>
      <c r="Y5019" s="214"/>
      <c r="Z5019" s="214"/>
      <c r="AA5019" s="217"/>
      <c r="AB5019" s="217"/>
      <c r="AC5019" s="217"/>
      <c r="AD5019" s="213"/>
    </row>
    <row r="5020" spans="20:30" x14ac:dyDescent="0.2">
      <c r="T5020" s="212"/>
      <c r="U5020" s="213"/>
      <c r="V5020" s="213"/>
      <c r="W5020" s="213"/>
      <c r="X5020" s="214"/>
      <c r="Y5020" s="214"/>
      <c r="Z5020" s="214"/>
      <c r="AA5020" s="217"/>
      <c r="AB5020" s="217"/>
      <c r="AC5020" s="217"/>
      <c r="AD5020" s="213"/>
    </row>
    <row r="5021" spans="20:30" x14ac:dyDescent="0.2">
      <c r="T5021" s="212"/>
      <c r="U5021" s="213"/>
      <c r="V5021" s="213"/>
      <c r="W5021" s="213"/>
      <c r="X5021" s="214"/>
      <c r="Y5021" s="214"/>
      <c r="Z5021" s="214"/>
      <c r="AA5021" s="217"/>
      <c r="AB5021" s="217"/>
      <c r="AC5021" s="217"/>
      <c r="AD5021" s="213"/>
    </row>
    <row r="5022" spans="20:30" x14ac:dyDescent="0.2">
      <c r="T5022" s="212"/>
      <c r="U5022" s="213"/>
      <c r="V5022" s="213"/>
      <c r="W5022" s="213"/>
      <c r="X5022" s="214"/>
      <c r="Y5022" s="214"/>
      <c r="Z5022" s="214"/>
      <c r="AA5022" s="217"/>
      <c r="AB5022" s="217"/>
      <c r="AC5022" s="217"/>
      <c r="AD5022" s="213"/>
    </row>
    <row r="5023" spans="20:30" x14ac:dyDescent="0.2">
      <c r="T5023" s="212"/>
      <c r="U5023" s="213"/>
      <c r="V5023" s="213"/>
      <c r="W5023" s="213"/>
      <c r="X5023" s="214"/>
      <c r="Y5023" s="214"/>
      <c r="Z5023" s="214"/>
      <c r="AA5023" s="217"/>
      <c r="AB5023" s="217"/>
      <c r="AC5023" s="217"/>
      <c r="AD5023" s="213"/>
    </row>
    <row r="5024" spans="20:30" x14ac:dyDescent="0.2">
      <c r="T5024" s="212"/>
      <c r="U5024" s="213"/>
      <c r="V5024" s="213"/>
      <c r="W5024" s="213"/>
      <c r="X5024" s="214"/>
      <c r="Y5024" s="214"/>
      <c r="Z5024" s="214"/>
      <c r="AA5024" s="217"/>
      <c r="AB5024" s="217"/>
      <c r="AC5024" s="217"/>
      <c r="AD5024" s="213"/>
    </row>
    <row r="5025" spans="20:30" x14ac:dyDescent="0.2">
      <c r="T5025" s="212"/>
      <c r="U5025" s="213"/>
      <c r="V5025" s="213"/>
      <c r="W5025" s="213"/>
      <c r="X5025" s="214"/>
      <c r="Y5025" s="214"/>
      <c r="Z5025" s="214"/>
      <c r="AA5025" s="217"/>
      <c r="AB5025" s="217"/>
      <c r="AC5025" s="217"/>
      <c r="AD5025" s="213"/>
    </row>
    <row r="5026" spans="20:30" x14ac:dyDescent="0.2">
      <c r="T5026" s="212"/>
      <c r="U5026" s="213"/>
      <c r="V5026" s="213"/>
      <c r="W5026" s="213"/>
      <c r="X5026" s="214"/>
      <c r="Y5026" s="214"/>
      <c r="Z5026" s="214"/>
      <c r="AA5026" s="217"/>
      <c r="AB5026" s="217"/>
      <c r="AC5026" s="217"/>
      <c r="AD5026" s="213"/>
    </row>
    <row r="5027" spans="20:30" x14ac:dyDescent="0.2">
      <c r="T5027" s="212"/>
      <c r="U5027" s="213"/>
      <c r="V5027" s="213"/>
      <c r="W5027" s="213"/>
      <c r="X5027" s="214"/>
      <c r="Y5027" s="214"/>
      <c r="Z5027" s="214"/>
      <c r="AA5027" s="217"/>
      <c r="AB5027" s="217"/>
      <c r="AC5027" s="217"/>
      <c r="AD5027" s="213"/>
    </row>
    <row r="5028" spans="20:30" x14ac:dyDescent="0.2">
      <c r="T5028" s="212"/>
      <c r="U5028" s="213"/>
      <c r="V5028" s="213"/>
      <c r="W5028" s="213"/>
      <c r="X5028" s="214"/>
      <c r="Y5028" s="214"/>
      <c r="Z5028" s="214"/>
      <c r="AA5028" s="217"/>
      <c r="AB5028" s="217"/>
      <c r="AC5028" s="217"/>
      <c r="AD5028" s="213"/>
    </row>
    <row r="5029" spans="20:30" x14ac:dyDescent="0.2">
      <c r="T5029" s="212"/>
      <c r="U5029" s="213"/>
      <c r="V5029" s="213"/>
      <c r="W5029" s="213"/>
      <c r="X5029" s="214"/>
      <c r="Y5029" s="214"/>
      <c r="Z5029" s="214"/>
      <c r="AA5029" s="217"/>
      <c r="AB5029" s="217"/>
      <c r="AC5029" s="217"/>
      <c r="AD5029" s="213"/>
    </row>
    <row r="5030" spans="20:30" x14ac:dyDescent="0.2">
      <c r="T5030" s="212"/>
      <c r="U5030" s="213"/>
      <c r="V5030" s="213"/>
      <c r="W5030" s="213"/>
      <c r="X5030" s="214"/>
      <c r="Y5030" s="214"/>
      <c r="Z5030" s="214"/>
      <c r="AA5030" s="217"/>
      <c r="AB5030" s="217"/>
      <c r="AC5030" s="217"/>
      <c r="AD5030" s="213"/>
    </row>
    <row r="5031" spans="20:30" x14ac:dyDescent="0.2">
      <c r="T5031" s="212"/>
      <c r="U5031" s="213"/>
      <c r="V5031" s="213"/>
      <c r="W5031" s="213"/>
      <c r="X5031" s="214"/>
      <c r="Y5031" s="214"/>
      <c r="Z5031" s="214"/>
      <c r="AA5031" s="217"/>
      <c r="AB5031" s="217"/>
      <c r="AC5031" s="217"/>
      <c r="AD5031" s="213"/>
    </row>
    <row r="5032" spans="20:30" x14ac:dyDescent="0.2">
      <c r="T5032" s="212"/>
      <c r="U5032" s="213"/>
      <c r="V5032" s="213"/>
      <c r="W5032" s="213"/>
      <c r="X5032" s="214"/>
      <c r="Y5032" s="214"/>
      <c r="Z5032" s="214"/>
      <c r="AA5032" s="217"/>
      <c r="AB5032" s="217"/>
      <c r="AC5032" s="217"/>
      <c r="AD5032" s="213"/>
    </row>
    <row r="5033" spans="20:30" x14ac:dyDescent="0.2">
      <c r="T5033" s="212"/>
      <c r="U5033" s="213"/>
      <c r="V5033" s="213"/>
      <c r="W5033" s="213"/>
      <c r="X5033" s="214"/>
      <c r="Y5033" s="214"/>
      <c r="Z5033" s="214"/>
      <c r="AA5033" s="217"/>
      <c r="AB5033" s="217"/>
      <c r="AC5033" s="217"/>
      <c r="AD5033" s="213"/>
    </row>
    <row r="5034" spans="20:30" x14ac:dyDescent="0.2">
      <c r="T5034" s="212"/>
      <c r="U5034" s="213"/>
      <c r="V5034" s="213"/>
      <c r="W5034" s="213"/>
      <c r="X5034" s="214"/>
      <c r="Y5034" s="214"/>
      <c r="Z5034" s="214"/>
      <c r="AA5034" s="217"/>
      <c r="AB5034" s="217"/>
      <c r="AC5034" s="217"/>
      <c r="AD5034" s="213"/>
    </row>
    <row r="5035" spans="20:30" x14ac:dyDescent="0.2">
      <c r="T5035" s="212"/>
      <c r="U5035" s="213"/>
      <c r="V5035" s="213"/>
      <c r="W5035" s="213"/>
      <c r="X5035" s="214"/>
      <c r="Y5035" s="214"/>
      <c r="Z5035" s="214"/>
      <c r="AA5035" s="217"/>
      <c r="AB5035" s="217"/>
      <c r="AC5035" s="217"/>
      <c r="AD5035" s="213"/>
    </row>
    <row r="5036" spans="20:30" x14ac:dyDescent="0.2">
      <c r="T5036" s="212"/>
      <c r="U5036" s="213"/>
      <c r="V5036" s="213"/>
      <c r="W5036" s="213"/>
      <c r="X5036" s="214"/>
      <c r="Y5036" s="214"/>
      <c r="Z5036" s="214"/>
      <c r="AA5036" s="217"/>
      <c r="AB5036" s="217"/>
      <c r="AC5036" s="217"/>
      <c r="AD5036" s="213"/>
    </row>
    <row r="5037" spans="20:30" x14ac:dyDescent="0.2">
      <c r="T5037" s="212"/>
      <c r="U5037" s="213"/>
      <c r="V5037" s="213"/>
      <c r="W5037" s="213"/>
      <c r="X5037" s="214"/>
      <c r="Y5037" s="214"/>
      <c r="Z5037" s="214"/>
      <c r="AA5037" s="217"/>
      <c r="AB5037" s="217"/>
      <c r="AC5037" s="217"/>
      <c r="AD5037" s="213"/>
    </row>
    <row r="5038" spans="20:30" x14ac:dyDescent="0.2">
      <c r="T5038" s="212"/>
      <c r="U5038" s="213"/>
      <c r="V5038" s="213"/>
      <c r="W5038" s="213"/>
      <c r="X5038" s="214"/>
      <c r="Y5038" s="214"/>
      <c r="Z5038" s="214"/>
      <c r="AA5038" s="217"/>
      <c r="AB5038" s="217"/>
      <c r="AC5038" s="217"/>
      <c r="AD5038" s="213"/>
    </row>
    <row r="5039" spans="20:30" x14ac:dyDescent="0.2">
      <c r="T5039" s="212"/>
      <c r="U5039" s="213"/>
      <c r="V5039" s="213"/>
      <c r="W5039" s="213"/>
      <c r="X5039" s="214"/>
      <c r="Y5039" s="214"/>
      <c r="Z5039" s="214"/>
      <c r="AA5039" s="217"/>
      <c r="AB5039" s="217"/>
      <c r="AC5039" s="217"/>
      <c r="AD5039" s="213"/>
    </row>
    <row r="5040" spans="20:30" x14ac:dyDescent="0.2">
      <c r="T5040" s="212"/>
      <c r="U5040" s="213"/>
      <c r="V5040" s="213"/>
      <c r="W5040" s="213"/>
      <c r="X5040" s="214"/>
      <c r="Y5040" s="214"/>
      <c r="Z5040" s="214"/>
      <c r="AA5040" s="217"/>
      <c r="AB5040" s="217"/>
      <c r="AC5040" s="217"/>
      <c r="AD5040" s="213"/>
    </row>
    <row r="5041" spans="20:30" x14ac:dyDescent="0.2">
      <c r="T5041" s="212"/>
      <c r="U5041" s="213"/>
      <c r="V5041" s="213"/>
      <c r="W5041" s="213"/>
      <c r="X5041" s="214"/>
      <c r="Y5041" s="214"/>
      <c r="Z5041" s="214"/>
      <c r="AA5041" s="217"/>
      <c r="AB5041" s="217"/>
      <c r="AC5041" s="217"/>
      <c r="AD5041" s="213"/>
    </row>
    <row r="5042" spans="20:30" x14ac:dyDescent="0.2">
      <c r="T5042" s="212"/>
      <c r="U5042" s="213"/>
      <c r="V5042" s="213"/>
      <c r="W5042" s="213"/>
      <c r="X5042" s="214"/>
      <c r="Y5042" s="214"/>
      <c r="Z5042" s="214"/>
      <c r="AA5042" s="217"/>
      <c r="AB5042" s="217"/>
      <c r="AC5042" s="217"/>
      <c r="AD5042" s="213"/>
    </row>
    <row r="5043" spans="20:30" x14ac:dyDescent="0.2">
      <c r="T5043" s="212"/>
      <c r="U5043" s="213"/>
      <c r="V5043" s="213"/>
      <c r="W5043" s="213"/>
      <c r="X5043" s="214"/>
      <c r="Y5043" s="214"/>
      <c r="Z5043" s="214"/>
      <c r="AA5043" s="217"/>
      <c r="AB5043" s="217"/>
      <c r="AC5043" s="217"/>
      <c r="AD5043" s="213"/>
    </row>
    <row r="5044" spans="20:30" x14ac:dyDescent="0.2">
      <c r="T5044" s="212"/>
      <c r="U5044" s="213"/>
      <c r="V5044" s="213"/>
      <c r="W5044" s="213"/>
      <c r="X5044" s="214"/>
      <c r="Y5044" s="214"/>
      <c r="Z5044" s="214"/>
      <c r="AA5044" s="217"/>
      <c r="AB5044" s="217"/>
      <c r="AC5044" s="217"/>
      <c r="AD5044" s="213"/>
    </row>
    <row r="5045" spans="20:30" x14ac:dyDescent="0.2">
      <c r="T5045" s="212"/>
      <c r="U5045" s="213"/>
      <c r="V5045" s="213"/>
      <c r="W5045" s="213"/>
      <c r="X5045" s="214"/>
      <c r="Y5045" s="214"/>
      <c r="Z5045" s="214"/>
      <c r="AA5045" s="217"/>
      <c r="AB5045" s="217"/>
      <c r="AC5045" s="217"/>
      <c r="AD5045" s="213"/>
    </row>
    <row r="5046" spans="20:30" x14ac:dyDescent="0.2">
      <c r="T5046" s="212"/>
      <c r="U5046" s="213"/>
      <c r="V5046" s="213"/>
      <c r="W5046" s="213"/>
      <c r="X5046" s="214"/>
      <c r="Y5046" s="214"/>
      <c r="Z5046" s="214"/>
      <c r="AA5046" s="217"/>
      <c r="AB5046" s="217"/>
      <c r="AC5046" s="217"/>
      <c r="AD5046" s="213"/>
    </row>
    <row r="5047" spans="20:30" x14ac:dyDescent="0.2">
      <c r="T5047" s="212"/>
      <c r="U5047" s="213"/>
      <c r="V5047" s="213"/>
      <c r="W5047" s="213"/>
      <c r="X5047" s="214"/>
      <c r="Y5047" s="214"/>
      <c r="Z5047" s="214"/>
      <c r="AA5047" s="217"/>
      <c r="AB5047" s="217"/>
      <c r="AC5047" s="217"/>
      <c r="AD5047" s="213"/>
    </row>
    <row r="5048" spans="20:30" x14ac:dyDescent="0.2">
      <c r="T5048" s="212"/>
      <c r="U5048" s="213"/>
      <c r="V5048" s="213"/>
      <c r="W5048" s="213"/>
      <c r="X5048" s="214"/>
      <c r="Y5048" s="214"/>
      <c r="Z5048" s="214"/>
      <c r="AA5048" s="217"/>
      <c r="AB5048" s="217"/>
      <c r="AC5048" s="217"/>
      <c r="AD5048" s="213"/>
    </row>
    <row r="5049" spans="20:30" x14ac:dyDescent="0.2">
      <c r="T5049" s="212"/>
      <c r="U5049" s="213"/>
      <c r="V5049" s="213"/>
      <c r="W5049" s="213"/>
      <c r="X5049" s="214"/>
      <c r="Y5049" s="214"/>
      <c r="Z5049" s="214"/>
      <c r="AA5049" s="217"/>
      <c r="AB5049" s="217"/>
      <c r="AC5049" s="217"/>
      <c r="AD5049" s="213"/>
    </row>
    <row r="5050" spans="20:30" x14ac:dyDescent="0.2">
      <c r="T5050" s="212"/>
      <c r="U5050" s="213"/>
      <c r="V5050" s="213"/>
      <c r="W5050" s="213"/>
      <c r="X5050" s="214"/>
      <c r="Y5050" s="214"/>
      <c r="Z5050" s="214"/>
      <c r="AA5050" s="217"/>
      <c r="AB5050" s="217"/>
      <c r="AC5050" s="217"/>
      <c r="AD5050" s="213"/>
    </row>
    <row r="5051" spans="20:30" x14ac:dyDescent="0.2">
      <c r="T5051" s="212"/>
      <c r="U5051" s="213"/>
      <c r="V5051" s="213"/>
      <c r="W5051" s="213"/>
      <c r="X5051" s="214"/>
      <c r="Y5051" s="214"/>
      <c r="Z5051" s="214"/>
      <c r="AA5051" s="217"/>
      <c r="AB5051" s="217"/>
      <c r="AC5051" s="217"/>
      <c r="AD5051" s="213"/>
    </row>
    <row r="5052" spans="20:30" x14ac:dyDescent="0.2">
      <c r="T5052" s="212"/>
      <c r="U5052" s="213"/>
      <c r="V5052" s="213"/>
      <c r="W5052" s="213"/>
      <c r="X5052" s="214"/>
      <c r="Y5052" s="214"/>
      <c r="Z5052" s="214"/>
      <c r="AA5052" s="217"/>
      <c r="AB5052" s="217"/>
      <c r="AC5052" s="217"/>
      <c r="AD5052" s="213"/>
    </row>
    <row r="5053" spans="20:30" x14ac:dyDescent="0.2">
      <c r="T5053" s="212"/>
      <c r="U5053" s="213"/>
      <c r="V5053" s="213"/>
      <c r="W5053" s="213"/>
      <c r="X5053" s="214"/>
      <c r="Y5053" s="214"/>
      <c r="Z5053" s="214"/>
      <c r="AA5053" s="217"/>
      <c r="AB5053" s="217"/>
      <c r="AC5053" s="217"/>
      <c r="AD5053" s="213"/>
    </row>
    <row r="5054" spans="20:30" x14ac:dyDescent="0.2">
      <c r="T5054" s="212"/>
      <c r="U5054" s="213"/>
      <c r="V5054" s="213"/>
      <c r="W5054" s="213"/>
      <c r="X5054" s="214"/>
      <c r="Y5054" s="214"/>
      <c r="Z5054" s="214"/>
      <c r="AA5054" s="217"/>
      <c r="AB5054" s="217"/>
      <c r="AC5054" s="217"/>
      <c r="AD5054" s="213"/>
    </row>
    <row r="5055" spans="20:30" x14ac:dyDescent="0.2">
      <c r="T5055" s="212"/>
      <c r="U5055" s="213"/>
      <c r="V5055" s="213"/>
      <c r="W5055" s="213"/>
      <c r="X5055" s="214"/>
      <c r="Y5055" s="214"/>
      <c r="Z5055" s="214"/>
      <c r="AA5055" s="217"/>
      <c r="AB5055" s="217"/>
      <c r="AC5055" s="217"/>
      <c r="AD5055" s="213"/>
    </row>
    <row r="5056" spans="20:30" x14ac:dyDescent="0.2">
      <c r="T5056" s="212"/>
      <c r="U5056" s="213"/>
      <c r="V5056" s="213"/>
      <c r="W5056" s="213"/>
      <c r="X5056" s="214"/>
      <c r="Y5056" s="214"/>
      <c r="Z5056" s="214"/>
      <c r="AA5056" s="217"/>
      <c r="AB5056" s="217"/>
      <c r="AC5056" s="217"/>
      <c r="AD5056" s="213"/>
    </row>
    <row r="5057" spans="20:30" x14ac:dyDescent="0.2">
      <c r="T5057" s="212"/>
      <c r="U5057" s="213"/>
      <c r="V5057" s="213"/>
      <c r="W5057" s="213"/>
      <c r="X5057" s="214"/>
      <c r="Y5057" s="214"/>
      <c r="Z5057" s="214"/>
      <c r="AA5057" s="217"/>
      <c r="AB5057" s="217"/>
      <c r="AC5057" s="217"/>
      <c r="AD5057" s="213"/>
    </row>
    <row r="5058" spans="20:30" x14ac:dyDescent="0.2">
      <c r="T5058" s="212"/>
      <c r="U5058" s="213"/>
      <c r="V5058" s="213"/>
      <c r="W5058" s="213"/>
      <c r="X5058" s="214"/>
      <c r="Y5058" s="214"/>
      <c r="Z5058" s="214"/>
      <c r="AA5058" s="217"/>
      <c r="AB5058" s="217"/>
      <c r="AC5058" s="217"/>
      <c r="AD5058" s="213"/>
    </row>
    <row r="5059" spans="20:30" x14ac:dyDescent="0.2">
      <c r="T5059" s="212"/>
      <c r="U5059" s="213"/>
      <c r="V5059" s="213"/>
      <c r="W5059" s="213"/>
      <c r="X5059" s="214"/>
      <c r="Y5059" s="214"/>
      <c r="Z5059" s="214"/>
      <c r="AA5059" s="217"/>
      <c r="AB5059" s="217"/>
      <c r="AC5059" s="217"/>
      <c r="AD5059" s="213"/>
    </row>
    <row r="5060" spans="20:30" x14ac:dyDescent="0.2">
      <c r="T5060" s="212"/>
      <c r="U5060" s="213"/>
      <c r="V5060" s="213"/>
      <c r="W5060" s="213"/>
      <c r="X5060" s="214"/>
      <c r="Y5060" s="214"/>
      <c r="Z5060" s="214"/>
      <c r="AA5060" s="217"/>
      <c r="AB5060" s="217"/>
      <c r="AC5060" s="217"/>
      <c r="AD5060" s="213"/>
    </row>
    <row r="5061" spans="20:30" x14ac:dyDescent="0.2">
      <c r="T5061" s="212"/>
      <c r="U5061" s="213"/>
      <c r="V5061" s="213"/>
      <c r="W5061" s="213"/>
      <c r="X5061" s="214"/>
      <c r="Y5061" s="214"/>
      <c r="Z5061" s="214"/>
      <c r="AA5061" s="217"/>
      <c r="AB5061" s="217"/>
      <c r="AC5061" s="217"/>
      <c r="AD5061" s="213"/>
    </row>
    <row r="5062" spans="20:30" x14ac:dyDescent="0.2">
      <c r="T5062" s="212"/>
      <c r="U5062" s="213"/>
      <c r="V5062" s="213"/>
      <c r="W5062" s="213"/>
      <c r="X5062" s="214"/>
      <c r="Y5062" s="214"/>
      <c r="Z5062" s="214"/>
      <c r="AA5062" s="217"/>
      <c r="AB5062" s="217"/>
      <c r="AC5062" s="217"/>
      <c r="AD5062" s="213"/>
    </row>
    <row r="5063" spans="20:30" x14ac:dyDescent="0.2">
      <c r="T5063" s="212"/>
      <c r="U5063" s="213"/>
      <c r="V5063" s="213"/>
      <c r="W5063" s="213"/>
      <c r="X5063" s="214"/>
      <c r="Y5063" s="214"/>
      <c r="Z5063" s="214"/>
      <c r="AA5063" s="217"/>
      <c r="AB5063" s="217"/>
      <c r="AC5063" s="217"/>
      <c r="AD5063" s="213"/>
    </row>
    <row r="5064" spans="20:30" x14ac:dyDescent="0.2">
      <c r="T5064" s="212"/>
      <c r="U5064" s="213"/>
      <c r="V5064" s="213"/>
      <c r="W5064" s="213"/>
      <c r="X5064" s="214"/>
      <c r="Y5064" s="214"/>
      <c r="Z5064" s="214"/>
      <c r="AA5064" s="217"/>
      <c r="AB5064" s="217"/>
      <c r="AC5064" s="217"/>
      <c r="AD5064" s="213"/>
    </row>
    <row r="5065" spans="20:30" x14ac:dyDescent="0.2">
      <c r="T5065" s="212"/>
      <c r="U5065" s="213"/>
      <c r="V5065" s="213"/>
      <c r="W5065" s="213"/>
      <c r="X5065" s="214"/>
      <c r="Y5065" s="214"/>
      <c r="Z5065" s="214"/>
      <c r="AA5065" s="217"/>
      <c r="AB5065" s="217"/>
      <c r="AC5065" s="217"/>
      <c r="AD5065" s="213"/>
    </row>
    <row r="5066" spans="20:30" x14ac:dyDescent="0.2">
      <c r="T5066" s="212"/>
      <c r="U5066" s="213"/>
      <c r="V5066" s="213"/>
      <c r="W5066" s="213"/>
      <c r="X5066" s="214"/>
      <c r="Y5066" s="214"/>
      <c r="Z5066" s="214"/>
      <c r="AA5066" s="217"/>
      <c r="AB5066" s="217"/>
      <c r="AC5066" s="217"/>
      <c r="AD5066" s="213"/>
    </row>
    <row r="5067" spans="20:30" x14ac:dyDescent="0.2">
      <c r="T5067" s="212"/>
      <c r="U5067" s="213"/>
      <c r="V5067" s="213"/>
      <c r="W5067" s="213"/>
      <c r="X5067" s="214"/>
      <c r="Y5067" s="214"/>
      <c r="Z5067" s="214"/>
      <c r="AA5067" s="217"/>
      <c r="AB5067" s="217"/>
      <c r="AC5067" s="217"/>
      <c r="AD5067" s="213"/>
    </row>
    <row r="5068" spans="20:30" x14ac:dyDescent="0.2">
      <c r="T5068" s="212"/>
      <c r="U5068" s="213"/>
      <c r="V5068" s="213"/>
      <c r="W5068" s="213"/>
      <c r="X5068" s="214"/>
      <c r="Y5068" s="214"/>
      <c r="Z5068" s="214"/>
      <c r="AA5068" s="217"/>
      <c r="AB5068" s="217"/>
      <c r="AC5068" s="217"/>
      <c r="AD5068" s="213"/>
    </row>
    <row r="5069" spans="20:30" x14ac:dyDescent="0.2">
      <c r="T5069" s="212"/>
      <c r="U5069" s="213"/>
      <c r="V5069" s="213"/>
      <c r="W5069" s="213"/>
      <c r="X5069" s="214"/>
      <c r="Y5069" s="214"/>
      <c r="Z5069" s="214"/>
      <c r="AA5069" s="217"/>
      <c r="AB5069" s="217"/>
      <c r="AC5069" s="217"/>
      <c r="AD5069" s="213"/>
    </row>
    <row r="5070" spans="20:30" x14ac:dyDescent="0.2">
      <c r="T5070" s="212"/>
      <c r="U5070" s="213"/>
      <c r="V5070" s="213"/>
      <c r="W5070" s="213"/>
      <c r="X5070" s="214"/>
      <c r="Y5070" s="214"/>
      <c r="Z5070" s="214"/>
      <c r="AA5070" s="217"/>
      <c r="AB5070" s="217"/>
      <c r="AC5070" s="217"/>
      <c r="AD5070" s="213"/>
    </row>
    <row r="5071" spans="20:30" x14ac:dyDescent="0.2">
      <c r="T5071" s="212"/>
      <c r="U5071" s="213"/>
      <c r="V5071" s="213"/>
      <c r="W5071" s="213"/>
      <c r="X5071" s="214"/>
      <c r="Y5071" s="214"/>
      <c r="Z5071" s="214"/>
      <c r="AA5071" s="217"/>
      <c r="AB5071" s="217"/>
      <c r="AC5071" s="217"/>
      <c r="AD5071" s="213"/>
    </row>
    <row r="5072" spans="20:30" x14ac:dyDescent="0.2">
      <c r="T5072" s="212"/>
      <c r="U5072" s="213"/>
      <c r="V5072" s="213"/>
      <c r="W5072" s="213"/>
      <c r="X5072" s="214"/>
      <c r="Y5072" s="214"/>
      <c r="Z5072" s="214"/>
      <c r="AA5072" s="217"/>
      <c r="AB5072" s="217"/>
      <c r="AC5072" s="217"/>
      <c r="AD5072" s="213"/>
    </row>
    <row r="5073" spans="20:30" x14ac:dyDescent="0.2">
      <c r="T5073" s="212"/>
      <c r="U5073" s="213"/>
      <c r="V5073" s="213"/>
      <c r="W5073" s="213"/>
      <c r="X5073" s="214"/>
      <c r="Y5073" s="214"/>
      <c r="Z5073" s="214"/>
      <c r="AA5073" s="217"/>
      <c r="AB5073" s="217"/>
      <c r="AC5073" s="217"/>
      <c r="AD5073" s="213"/>
    </row>
    <row r="5074" spans="20:30" x14ac:dyDescent="0.2">
      <c r="T5074" s="212"/>
      <c r="U5074" s="213"/>
      <c r="V5074" s="213"/>
      <c r="W5074" s="213"/>
      <c r="X5074" s="214"/>
      <c r="Y5074" s="214"/>
      <c r="Z5074" s="214"/>
      <c r="AA5074" s="217"/>
      <c r="AB5074" s="217"/>
      <c r="AC5074" s="217"/>
      <c r="AD5074" s="213"/>
    </row>
    <row r="5075" spans="20:30" x14ac:dyDescent="0.2">
      <c r="T5075" s="212"/>
      <c r="U5075" s="213"/>
      <c r="V5075" s="213"/>
      <c r="W5075" s="213"/>
      <c r="X5075" s="214"/>
      <c r="Y5075" s="214"/>
      <c r="Z5075" s="214"/>
      <c r="AA5075" s="217"/>
      <c r="AB5075" s="217"/>
      <c r="AC5075" s="217"/>
      <c r="AD5075" s="213"/>
    </row>
    <row r="5076" spans="20:30" x14ac:dyDescent="0.2">
      <c r="T5076" s="212"/>
      <c r="U5076" s="213"/>
      <c r="V5076" s="213"/>
      <c r="W5076" s="213"/>
      <c r="X5076" s="214"/>
      <c r="Y5076" s="214"/>
      <c r="Z5076" s="214"/>
      <c r="AA5076" s="217"/>
      <c r="AB5076" s="217"/>
      <c r="AC5076" s="217"/>
      <c r="AD5076" s="213"/>
    </row>
    <row r="5077" spans="20:30" x14ac:dyDescent="0.2">
      <c r="T5077" s="212"/>
      <c r="U5077" s="213"/>
      <c r="V5077" s="213"/>
      <c r="W5077" s="213"/>
      <c r="X5077" s="214"/>
      <c r="Y5077" s="214"/>
      <c r="Z5077" s="214"/>
      <c r="AA5077" s="217"/>
      <c r="AB5077" s="217"/>
      <c r="AC5077" s="217"/>
      <c r="AD5077" s="213"/>
    </row>
    <row r="5078" spans="20:30" x14ac:dyDescent="0.2">
      <c r="T5078" s="212"/>
      <c r="U5078" s="213"/>
      <c r="V5078" s="213"/>
      <c r="W5078" s="213"/>
      <c r="X5078" s="214"/>
      <c r="Y5078" s="214"/>
      <c r="Z5078" s="214"/>
      <c r="AA5078" s="217"/>
      <c r="AB5078" s="217"/>
      <c r="AC5078" s="217"/>
      <c r="AD5078" s="213"/>
    </row>
    <row r="5079" spans="20:30" x14ac:dyDescent="0.2">
      <c r="T5079" s="212"/>
      <c r="U5079" s="213"/>
      <c r="V5079" s="213"/>
      <c r="W5079" s="213"/>
      <c r="X5079" s="214"/>
      <c r="Y5079" s="214"/>
      <c r="Z5079" s="214"/>
      <c r="AA5079" s="217"/>
      <c r="AB5079" s="217"/>
      <c r="AC5079" s="217"/>
      <c r="AD5079" s="213"/>
    </row>
    <row r="5080" spans="20:30" x14ac:dyDescent="0.2">
      <c r="T5080" s="212"/>
      <c r="U5080" s="213"/>
      <c r="V5080" s="213"/>
      <c r="W5080" s="213"/>
      <c r="X5080" s="214"/>
      <c r="Y5080" s="214"/>
      <c r="Z5080" s="214"/>
      <c r="AA5080" s="217"/>
      <c r="AB5080" s="217"/>
      <c r="AC5080" s="217"/>
      <c r="AD5080" s="213"/>
    </row>
    <row r="5081" spans="20:30" x14ac:dyDescent="0.2">
      <c r="T5081" s="212"/>
      <c r="U5081" s="213"/>
      <c r="V5081" s="213"/>
      <c r="W5081" s="213"/>
      <c r="X5081" s="214"/>
      <c r="Y5081" s="214"/>
      <c r="Z5081" s="214"/>
      <c r="AA5081" s="217"/>
      <c r="AB5081" s="217"/>
      <c r="AC5081" s="217"/>
      <c r="AD5081" s="213"/>
    </row>
    <row r="5082" spans="20:30" x14ac:dyDescent="0.2">
      <c r="T5082" s="212"/>
      <c r="U5082" s="213"/>
      <c r="V5082" s="213"/>
      <c r="W5082" s="213"/>
      <c r="X5082" s="214"/>
      <c r="Y5082" s="214"/>
      <c r="Z5082" s="214"/>
      <c r="AA5082" s="217"/>
      <c r="AB5082" s="217"/>
      <c r="AC5082" s="217"/>
      <c r="AD5082" s="213"/>
    </row>
    <row r="5083" spans="20:30" x14ac:dyDescent="0.2">
      <c r="T5083" s="212"/>
      <c r="U5083" s="213"/>
      <c r="V5083" s="213"/>
      <c r="W5083" s="213"/>
      <c r="X5083" s="214"/>
      <c r="Y5083" s="214"/>
      <c r="Z5083" s="214"/>
      <c r="AA5083" s="217"/>
      <c r="AB5083" s="217"/>
      <c r="AC5083" s="217"/>
      <c r="AD5083" s="213"/>
    </row>
    <row r="5084" spans="20:30" x14ac:dyDescent="0.2">
      <c r="T5084" s="212"/>
      <c r="U5084" s="213"/>
      <c r="V5084" s="213"/>
      <c r="W5084" s="213"/>
      <c r="X5084" s="214"/>
      <c r="Y5084" s="214"/>
      <c r="Z5084" s="214"/>
      <c r="AA5084" s="217"/>
      <c r="AB5084" s="217"/>
      <c r="AC5084" s="217"/>
      <c r="AD5084" s="213"/>
    </row>
    <row r="5085" spans="20:30" x14ac:dyDescent="0.2">
      <c r="T5085" s="212"/>
      <c r="U5085" s="213"/>
      <c r="V5085" s="213"/>
      <c r="W5085" s="213"/>
      <c r="X5085" s="214"/>
      <c r="Y5085" s="214"/>
      <c r="Z5085" s="214"/>
      <c r="AA5085" s="217"/>
      <c r="AB5085" s="217"/>
      <c r="AC5085" s="217"/>
      <c r="AD5085" s="213"/>
    </row>
    <row r="5086" spans="20:30" x14ac:dyDescent="0.2">
      <c r="T5086" s="212"/>
      <c r="U5086" s="213"/>
      <c r="V5086" s="213"/>
      <c r="W5086" s="213"/>
      <c r="X5086" s="214"/>
      <c r="Y5086" s="214"/>
      <c r="Z5086" s="214"/>
      <c r="AA5086" s="217"/>
      <c r="AB5086" s="217"/>
      <c r="AC5086" s="217"/>
      <c r="AD5086" s="213"/>
    </row>
    <row r="5087" spans="20:30" x14ac:dyDescent="0.2">
      <c r="T5087" s="212"/>
      <c r="U5087" s="213"/>
      <c r="V5087" s="213"/>
      <c r="W5087" s="213"/>
      <c r="X5087" s="214"/>
      <c r="Y5087" s="214"/>
      <c r="Z5087" s="214"/>
      <c r="AA5087" s="217"/>
      <c r="AB5087" s="217"/>
      <c r="AC5087" s="217"/>
      <c r="AD5087" s="213"/>
    </row>
    <row r="5088" spans="20:30" x14ac:dyDescent="0.2">
      <c r="T5088" s="212"/>
      <c r="U5088" s="213"/>
      <c r="V5088" s="213"/>
      <c r="W5088" s="213"/>
      <c r="X5088" s="214"/>
      <c r="Y5088" s="214"/>
      <c r="Z5088" s="214"/>
      <c r="AA5088" s="217"/>
      <c r="AB5088" s="217"/>
      <c r="AC5088" s="217"/>
      <c r="AD5088" s="213"/>
    </row>
    <row r="5089" spans="20:30" x14ac:dyDescent="0.2">
      <c r="T5089" s="212"/>
      <c r="U5089" s="213"/>
      <c r="V5089" s="213"/>
      <c r="W5089" s="213"/>
      <c r="X5089" s="214"/>
      <c r="Y5089" s="214"/>
      <c r="Z5089" s="214"/>
      <c r="AA5089" s="217"/>
      <c r="AB5089" s="217"/>
      <c r="AC5089" s="217"/>
      <c r="AD5089" s="213"/>
    </row>
    <row r="5090" spans="20:30" x14ac:dyDescent="0.2">
      <c r="T5090" s="212"/>
      <c r="U5090" s="213"/>
      <c r="V5090" s="213"/>
      <c r="W5090" s="213"/>
      <c r="X5090" s="214"/>
      <c r="Y5090" s="214"/>
      <c r="Z5090" s="214"/>
      <c r="AA5090" s="217"/>
      <c r="AB5090" s="217"/>
      <c r="AC5090" s="217"/>
      <c r="AD5090" s="213"/>
    </row>
    <row r="5091" spans="20:30" x14ac:dyDescent="0.2">
      <c r="T5091" s="212"/>
      <c r="U5091" s="213"/>
      <c r="V5091" s="213"/>
      <c r="W5091" s="213"/>
      <c r="X5091" s="214"/>
      <c r="Y5091" s="214"/>
      <c r="Z5091" s="214"/>
      <c r="AA5091" s="217"/>
      <c r="AB5091" s="217"/>
      <c r="AC5091" s="217"/>
      <c r="AD5091" s="213"/>
    </row>
    <row r="5092" spans="20:30" x14ac:dyDescent="0.2">
      <c r="T5092" s="212"/>
      <c r="U5092" s="213"/>
      <c r="V5092" s="213"/>
      <c r="W5092" s="213"/>
      <c r="X5092" s="214"/>
      <c r="Y5092" s="214"/>
      <c r="Z5092" s="214"/>
      <c r="AA5092" s="217"/>
      <c r="AB5092" s="217"/>
      <c r="AC5092" s="217"/>
      <c r="AD5092" s="213"/>
    </row>
    <row r="5093" spans="20:30" x14ac:dyDescent="0.2">
      <c r="T5093" s="212"/>
      <c r="U5093" s="213"/>
      <c r="V5093" s="213"/>
      <c r="W5093" s="213"/>
      <c r="X5093" s="214"/>
      <c r="Y5093" s="214"/>
      <c r="Z5093" s="214"/>
      <c r="AA5093" s="217"/>
      <c r="AB5093" s="217"/>
      <c r="AC5093" s="217"/>
      <c r="AD5093" s="213"/>
    </row>
    <row r="5094" spans="20:30" x14ac:dyDescent="0.2">
      <c r="T5094" s="212"/>
      <c r="U5094" s="213"/>
      <c r="V5094" s="213"/>
      <c r="W5094" s="213"/>
      <c r="X5094" s="214"/>
      <c r="Y5094" s="214"/>
      <c r="Z5094" s="214"/>
      <c r="AA5094" s="217"/>
      <c r="AB5094" s="217"/>
      <c r="AC5094" s="217"/>
      <c r="AD5094" s="213"/>
    </row>
    <row r="5095" spans="20:30" x14ac:dyDescent="0.2">
      <c r="T5095" s="212"/>
      <c r="U5095" s="213"/>
      <c r="V5095" s="213"/>
      <c r="W5095" s="213"/>
      <c r="X5095" s="214"/>
      <c r="Y5095" s="214"/>
      <c r="Z5095" s="214"/>
      <c r="AA5095" s="217"/>
      <c r="AB5095" s="217"/>
      <c r="AC5095" s="217"/>
      <c r="AD5095" s="213"/>
    </row>
    <row r="5096" spans="20:30" x14ac:dyDescent="0.2">
      <c r="T5096" s="212"/>
      <c r="U5096" s="213"/>
      <c r="V5096" s="213"/>
      <c r="W5096" s="213"/>
      <c r="X5096" s="214"/>
      <c r="Y5096" s="214"/>
      <c r="Z5096" s="214"/>
      <c r="AA5096" s="217"/>
      <c r="AB5096" s="217"/>
      <c r="AC5096" s="217"/>
      <c r="AD5096" s="213"/>
    </row>
    <row r="5097" spans="20:30" x14ac:dyDescent="0.2">
      <c r="T5097" s="212"/>
      <c r="U5097" s="213"/>
      <c r="V5097" s="213"/>
      <c r="W5097" s="213"/>
      <c r="X5097" s="214"/>
      <c r="Y5097" s="214"/>
      <c r="Z5097" s="214"/>
      <c r="AA5097" s="217"/>
      <c r="AB5097" s="217"/>
      <c r="AC5097" s="217"/>
      <c r="AD5097" s="213"/>
    </row>
    <row r="5098" spans="20:30" x14ac:dyDescent="0.2">
      <c r="T5098" s="212"/>
      <c r="U5098" s="213"/>
      <c r="V5098" s="213"/>
      <c r="W5098" s="213"/>
      <c r="X5098" s="214"/>
      <c r="Y5098" s="214"/>
      <c r="Z5098" s="214"/>
      <c r="AA5098" s="217"/>
      <c r="AB5098" s="217"/>
      <c r="AC5098" s="217"/>
      <c r="AD5098" s="213"/>
    </row>
    <row r="5099" spans="20:30" x14ac:dyDescent="0.2">
      <c r="T5099" s="212"/>
      <c r="U5099" s="213"/>
      <c r="V5099" s="213"/>
      <c r="W5099" s="213"/>
      <c r="X5099" s="214"/>
      <c r="Y5099" s="214"/>
      <c r="Z5099" s="214"/>
      <c r="AA5099" s="217"/>
      <c r="AB5099" s="217"/>
      <c r="AC5099" s="217"/>
      <c r="AD5099" s="213"/>
    </row>
    <row r="5100" spans="20:30" x14ac:dyDescent="0.2">
      <c r="T5100" s="212"/>
      <c r="U5100" s="213"/>
      <c r="V5100" s="213"/>
      <c r="W5100" s="213"/>
      <c r="X5100" s="214"/>
      <c r="Y5100" s="214"/>
      <c r="Z5100" s="214"/>
      <c r="AA5100" s="217"/>
      <c r="AB5100" s="217"/>
      <c r="AC5100" s="217"/>
      <c r="AD5100" s="213"/>
    </row>
    <row r="5101" spans="20:30" x14ac:dyDescent="0.2">
      <c r="T5101" s="212"/>
      <c r="U5101" s="213"/>
      <c r="V5101" s="213"/>
      <c r="W5101" s="213"/>
      <c r="X5101" s="214"/>
      <c r="Y5101" s="214"/>
      <c r="Z5101" s="214"/>
      <c r="AA5101" s="217"/>
      <c r="AB5101" s="217"/>
      <c r="AC5101" s="217"/>
      <c r="AD5101" s="213"/>
    </row>
    <row r="5102" spans="20:30" x14ac:dyDescent="0.2">
      <c r="T5102" s="212"/>
      <c r="U5102" s="213"/>
      <c r="V5102" s="213"/>
      <c r="W5102" s="213"/>
      <c r="X5102" s="214"/>
      <c r="Y5102" s="214"/>
      <c r="Z5102" s="214"/>
      <c r="AA5102" s="217"/>
      <c r="AB5102" s="217"/>
      <c r="AC5102" s="217"/>
      <c r="AD5102" s="213"/>
    </row>
    <row r="5103" spans="20:30" x14ac:dyDescent="0.2">
      <c r="T5103" s="212"/>
      <c r="U5103" s="213"/>
      <c r="V5103" s="213"/>
      <c r="W5103" s="213"/>
      <c r="X5103" s="214"/>
      <c r="Y5103" s="214"/>
      <c r="Z5103" s="214"/>
      <c r="AA5103" s="217"/>
      <c r="AB5103" s="217"/>
      <c r="AC5103" s="217"/>
      <c r="AD5103" s="213"/>
    </row>
    <row r="5104" spans="20:30" x14ac:dyDescent="0.2">
      <c r="T5104" s="212"/>
      <c r="U5104" s="213"/>
      <c r="V5104" s="213"/>
      <c r="W5104" s="213"/>
      <c r="X5104" s="214"/>
      <c r="Y5104" s="214"/>
      <c r="Z5104" s="214"/>
      <c r="AA5104" s="217"/>
      <c r="AB5104" s="217"/>
      <c r="AC5104" s="217"/>
      <c r="AD5104" s="213"/>
    </row>
    <row r="5105" spans="20:30" x14ac:dyDescent="0.2">
      <c r="T5105" s="212"/>
      <c r="U5105" s="213"/>
      <c r="V5105" s="213"/>
      <c r="W5105" s="213"/>
      <c r="X5105" s="214"/>
      <c r="Y5105" s="214"/>
      <c r="Z5105" s="214"/>
      <c r="AA5105" s="217"/>
      <c r="AB5105" s="217"/>
      <c r="AC5105" s="217"/>
      <c r="AD5105" s="213"/>
    </row>
    <row r="5106" spans="20:30" x14ac:dyDescent="0.2">
      <c r="T5106" s="212"/>
      <c r="U5106" s="213"/>
      <c r="V5106" s="213"/>
      <c r="W5106" s="213"/>
      <c r="X5106" s="214"/>
      <c r="Y5106" s="214"/>
      <c r="Z5106" s="214"/>
      <c r="AA5106" s="217"/>
      <c r="AB5106" s="217"/>
      <c r="AC5106" s="217"/>
      <c r="AD5106" s="213"/>
    </row>
    <row r="5107" spans="20:30" x14ac:dyDescent="0.2">
      <c r="T5107" s="212"/>
      <c r="U5107" s="213"/>
      <c r="V5107" s="213"/>
      <c r="W5107" s="213"/>
      <c r="X5107" s="214"/>
      <c r="Y5107" s="214"/>
      <c r="Z5107" s="214"/>
      <c r="AA5107" s="217"/>
      <c r="AB5107" s="217"/>
      <c r="AC5107" s="217"/>
      <c r="AD5107" s="213"/>
    </row>
    <row r="5108" spans="20:30" x14ac:dyDescent="0.2">
      <c r="T5108" s="212"/>
      <c r="U5108" s="213"/>
      <c r="V5108" s="213"/>
      <c r="W5108" s="213"/>
      <c r="X5108" s="214"/>
      <c r="Y5108" s="214"/>
      <c r="Z5108" s="214"/>
      <c r="AA5108" s="217"/>
      <c r="AB5108" s="217"/>
      <c r="AC5108" s="217"/>
      <c r="AD5108" s="213"/>
    </row>
    <row r="5109" spans="20:30" x14ac:dyDescent="0.2">
      <c r="T5109" s="212"/>
      <c r="U5109" s="213"/>
      <c r="V5109" s="213"/>
      <c r="W5109" s="213"/>
      <c r="X5109" s="214"/>
      <c r="Y5109" s="214"/>
      <c r="Z5109" s="214"/>
      <c r="AA5109" s="217"/>
      <c r="AB5109" s="217"/>
      <c r="AC5109" s="217"/>
      <c r="AD5109" s="213"/>
    </row>
    <row r="5110" spans="20:30" x14ac:dyDescent="0.2">
      <c r="T5110" s="212"/>
      <c r="U5110" s="213"/>
      <c r="V5110" s="213"/>
      <c r="W5110" s="213"/>
      <c r="X5110" s="214"/>
      <c r="Y5110" s="214"/>
      <c r="Z5110" s="214"/>
      <c r="AA5110" s="217"/>
      <c r="AB5110" s="217"/>
      <c r="AC5110" s="217"/>
      <c r="AD5110" s="213"/>
    </row>
    <row r="5111" spans="20:30" x14ac:dyDescent="0.2">
      <c r="T5111" s="212"/>
      <c r="U5111" s="213"/>
      <c r="V5111" s="213"/>
      <c r="W5111" s="213"/>
      <c r="X5111" s="214"/>
      <c r="Y5111" s="214"/>
      <c r="Z5111" s="214"/>
      <c r="AA5111" s="217"/>
      <c r="AB5111" s="217"/>
      <c r="AC5111" s="217"/>
      <c r="AD5111" s="213"/>
    </row>
    <row r="5112" spans="20:30" x14ac:dyDescent="0.2">
      <c r="T5112" s="212"/>
      <c r="U5112" s="213"/>
      <c r="V5112" s="213"/>
      <c r="W5112" s="213"/>
      <c r="X5112" s="214"/>
      <c r="Y5112" s="214"/>
      <c r="Z5112" s="214"/>
      <c r="AA5112" s="217"/>
      <c r="AB5112" s="217"/>
      <c r="AC5112" s="217"/>
      <c r="AD5112" s="213"/>
    </row>
    <row r="5113" spans="20:30" x14ac:dyDescent="0.2">
      <c r="T5113" s="212"/>
      <c r="U5113" s="213"/>
      <c r="V5113" s="213"/>
      <c r="W5113" s="213"/>
      <c r="X5113" s="214"/>
      <c r="Y5113" s="214"/>
      <c r="Z5113" s="214"/>
      <c r="AA5113" s="217"/>
      <c r="AB5113" s="217"/>
      <c r="AC5113" s="217"/>
      <c r="AD5113" s="213"/>
    </row>
    <row r="5114" spans="20:30" x14ac:dyDescent="0.2">
      <c r="T5114" s="212"/>
      <c r="U5114" s="213"/>
      <c r="V5114" s="213"/>
      <c r="W5114" s="213"/>
      <c r="X5114" s="214"/>
      <c r="Y5114" s="214"/>
      <c r="Z5114" s="214"/>
      <c r="AA5114" s="217"/>
      <c r="AB5114" s="217"/>
      <c r="AC5114" s="217"/>
      <c r="AD5114" s="213"/>
    </row>
    <row r="5115" spans="20:30" x14ac:dyDescent="0.2">
      <c r="T5115" s="212"/>
      <c r="U5115" s="213"/>
      <c r="V5115" s="213"/>
      <c r="W5115" s="213"/>
      <c r="X5115" s="214"/>
      <c r="Y5115" s="214"/>
      <c r="Z5115" s="214"/>
      <c r="AA5115" s="217"/>
      <c r="AB5115" s="217"/>
      <c r="AC5115" s="217"/>
      <c r="AD5115" s="213"/>
    </row>
    <row r="5116" spans="20:30" x14ac:dyDescent="0.2">
      <c r="T5116" s="212"/>
      <c r="U5116" s="213"/>
      <c r="V5116" s="213"/>
      <c r="W5116" s="213"/>
      <c r="X5116" s="214"/>
      <c r="Y5116" s="214"/>
      <c r="Z5116" s="214"/>
      <c r="AA5116" s="217"/>
      <c r="AB5116" s="217"/>
      <c r="AC5116" s="217"/>
      <c r="AD5116" s="213"/>
    </row>
    <row r="5117" spans="20:30" x14ac:dyDescent="0.2">
      <c r="T5117" s="212"/>
      <c r="U5117" s="213"/>
      <c r="V5117" s="213"/>
      <c r="W5117" s="213"/>
      <c r="X5117" s="214"/>
      <c r="Y5117" s="214"/>
      <c r="Z5117" s="214"/>
      <c r="AA5117" s="217"/>
      <c r="AB5117" s="217"/>
      <c r="AC5117" s="217"/>
      <c r="AD5117" s="213"/>
    </row>
    <row r="5118" spans="20:30" x14ac:dyDescent="0.2">
      <c r="T5118" s="212"/>
      <c r="U5118" s="213"/>
      <c r="V5118" s="213"/>
      <c r="W5118" s="213"/>
      <c r="X5118" s="214"/>
      <c r="Y5118" s="214"/>
      <c r="Z5118" s="214"/>
      <c r="AA5118" s="217"/>
      <c r="AB5118" s="217"/>
      <c r="AC5118" s="217"/>
      <c r="AD5118" s="213"/>
    </row>
    <row r="5119" spans="20:30" x14ac:dyDescent="0.2">
      <c r="T5119" s="212"/>
      <c r="U5119" s="213"/>
      <c r="V5119" s="213"/>
      <c r="W5119" s="213"/>
      <c r="X5119" s="214"/>
      <c r="Y5119" s="214"/>
      <c r="Z5119" s="214"/>
      <c r="AA5119" s="217"/>
      <c r="AB5119" s="217"/>
      <c r="AC5119" s="217"/>
      <c r="AD5119" s="213"/>
    </row>
    <row r="5120" spans="20:30" x14ac:dyDescent="0.2">
      <c r="T5120" s="212"/>
      <c r="U5120" s="213"/>
      <c r="V5120" s="213"/>
      <c r="W5120" s="213"/>
      <c r="X5120" s="214"/>
      <c r="Y5120" s="214"/>
      <c r="Z5120" s="214"/>
      <c r="AA5120" s="217"/>
      <c r="AB5120" s="217"/>
      <c r="AC5120" s="217"/>
      <c r="AD5120" s="213"/>
    </row>
    <row r="5121" spans="20:30" x14ac:dyDescent="0.2">
      <c r="T5121" s="212"/>
      <c r="U5121" s="213"/>
      <c r="V5121" s="213"/>
      <c r="W5121" s="213"/>
      <c r="X5121" s="214"/>
      <c r="Y5121" s="214"/>
      <c r="Z5121" s="214"/>
      <c r="AA5121" s="217"/>
      <c r="AB5121" s="217"/>
      <c r="AC5121" s="217"/>
      <c r="AD5121" s="213"/>
    </row>
    <row r="5122" spans="20:30" x14ac:dyDescent="0.2">
      <c r="T5122" s="212"/>
      <c r="U5122" s="213"/>
      <c r="V5122" s="213"/>
      <c r="W5122" s="213"/>
      <c r="X5122" s="214"/>
      <c r="Y5122" s="214"/>
      <c r="Z5122" s="214"/>
      <c r="AA5122" s="217"/>
      <c r="AB5122" s="217"/>
      <c r="AC5122" s="217"/>
      <c r="AD5122" s="213"/>
    </row>
    <row r="5123" spans="20:30" x14ac:dyDescent="0.2">
      <c r="T5123" s="212"/>
      <c r="U5123" s="213"/>
      <c r="V5123" s="213"/>
      <c r="W5123" s="213"/>
      <c r="X5123" s="214"/>
      <c r="Y5123" s="214"/>
      <c r="Z5123" s="214"/>
      <c r="AA5123" s="217"/>
      <c r="AB5123" s="217"/>
      <c r="AC5123" s="217"/>
      <c r="AD5123" s="213"/>
    </row>
    <row r="5124" spans="20:30" x14ac:dyDescent="0.2">
      <c r="T5124" s="212"/>
      <c r="U5124" s="213"/>
      <c r="V5124" s="213"/>
      <c r="W5124" s="213"/>
      <c r="X5124" s="214"/>
      <c r="Y5124" s="214"/>
      <c r="Z5124" s="214"/>
      <c r="AA5124" s="217"/>
      <c r="AB5124" s="217"/>
      <c r="AC5124" s="217"/>
      <c r="AD5124" s="213"/>
    </row>
    <row r="5125" spans="20:30" x14ac:dyDescent="0.2">
      <c r="T5125" s="212"/>
      <c r="U5125" s="213"/>
      <c r="V5125" s="213"/>
      <c r="W5125" s="213"/>
      <c r="X5125" s="214"/>
      <c r="Y5125" s="214"/>
      <c r="Z5125" s="214"/>
      <c r="AA5125" s="217"/>
      <c r="AB5125" s="217"/>
      <c r="AC5125" s="217"/>
      <c r="AD5125" s="213"/>
    </row>
    <row r="5126" spans="20:30" x14ac:dyDescent="0.2">
      <c r="T5126" s="212"/>
      <c r="U5126" s="213"/>
      <c r="V5126" s="213"/>
      <c r="W5126" s="213"/>
      <c r="X5126" s="214"/>
      <c r="Y5126" s="214"/>
      <c r="Z5126" s="214"/>
      <c r="AA5126" s="217"/>
      <c r="AB5126" s="217"/>
      <c r="AC5126" s="217"/>
      <c r="AD5126" s="213"/>
    </row>
    <row r="5127" spans="20:30" x14ac:dyDescent="0.2">
      <c r="T5127" s="212"/>
      <c r="U5127" s="213"/>
      <c r="V5127" s="213"/>
      <c r="W5127" s="213"/>
      <c r="X5127" s="214"/>
      <c r="Y5127" s="214"/>
      <c r="Z5127" s="214"/>
      <c r="AA5127" s="217"/>
      <c r="AB5127" s="217"/>
      <c r="AC5127" s="217"/>
      <c r="AD5127" s="213"/>
    </row>
    <row r="5128" spans="20:30" x14ac:dyDescent="0.2">
      <c r="T5128" s="212"/>
      <c r="U5128" s="213"/>
      <c r="V5128" s="213"/>
      <c r="W5128" s="213"/>
      <c r="X5128" s="214"/>
      <c r="Y5128" s="214"/>
      <c r="Z5128" s="214"/>
      <c r="AA5128" s="217"/>
      <c r="AB5128" s="217"/>
      <c r="AC5128" s="217"/>
      <c r="AD5128" s="213"/>
    </row>
    <row r="5129" spans="20:30" x14ac:dyDescent="0.2">
      <c r="T5129" s="212"/>
      <c r="U5129" s="213"/>
      <c r="V5129" s="213"/>
      <c r="W5129" s="213"/>
      <c r="X5129" s="214"/>
      <c r="Y5129" s="214"/>
      <c r="Z5129" s="214"/>
      <c r="AA5129" s="217"/>
      <c r="AB5129" s="217"/>
      <c r="AC5129" s="217"/>
      <c r="AD5129" s="213"/>
    </row>
    <row r="5130" spans="20:30" x14ac:dyDescent="0.2">
      <c r="T5130" s="212"/>
      <c r="U5130" s="213"/>
      <c r="V5130" s="213"/>
      <c r="W5130" s="213"/>
      <c r="X5130" s="214"/>
      <c r="Y5130" s="214"/>
      <c r="Z5130" s="214"/>
      <c r="AA5130" s="217"/>
      <c r="AB5130" s="217"/>
      <c r="AC5130" s="217"/>
      <c r="AD5130" s="213"/>
    </row>
    <row r="5131" spans="20:30" x14ac:dyDescent="0.2">
      <c r="T5131" s="212"/>
      <c r="U5131" s="213"/>
      <c r="V5131" s="213"/>
      <c r="W5131" s="213"/>
      <c r="X5131" s="214"/>
      <c r="Y5131" s="214"/>
      <c r="Z5131" s="214"/>
      <c r="AA5131" s="217"/>
      <c r="AB5131" s="217"/>
      <c r="AC5131" s="217"/>
      <c r="AD5131" s="213"/>
    </row>
    <row r="5132" spans="20:30" x14ac:dyDescent="0.2">
      <c r="T5132" s="212"/>
      <c r="U5132" s="213"/>
      <c r="V5132" s="213"/>
      <c r="W5132" s="213"/>
      <c r="X5132" s="214"/>
      <c r="Y5132" s="214"/>
      <c r="Z5132" s="214"/>
      <c r="AA5132" s="217"/>
      <c r="AB5132" s="217"/>
      <c r="AC5132" s="217"/>
      <c r="AD5132" s="213"/>
    </row>
    <row r="5133" spans="20:30" x14ac:dyDescent="0.2">
      <c r="T5133" s="212"/>
      <c r="U5133" s="213"/>
      <c r="V5133" s="213"/>
      <c r="W5133" s="213"/>
      <c r="X5133" s="214"/>
      <c r="Y5133" s="214"/>
      <c r="Z5133" s="214"/>
      <c r="AA5133" s="217"/>
      <c r="AB5133" s="217"/>
      <c r="AC5133" s="217"/>
      <c r="AD5133" s="213"/>
    </row>
    <row r="5134" spans="20:30" x14ac:dyDescent="0.2">
      <c r="T5134" s="212"/>
      <c r="U5134" s="213"/>
      <c r="V5134" s="213"/>
      <c r="W5134" s="213"/>
      <c r="X5134" s="214"/>
      <c r="Y5134" s="214"/>
      <c r="Z5134" s="214"/>
      <c r="AA5134" s="217"/>
      <c r="AB5134" s="217"/>
      <c r="AC5134" s="217"/>
      <c r="AD5134" s="213"/>
    </row>
    <row r="5135" spans="20:30" x14ac:dyDescent="0.2">
      <c r="T5135" s="212"/>
      <c r="U5135" s="213"/>
      <c r="V5135" s="213"/>
      <c r="W5135" s="213"/>
      <c r="X5135" s="214"/>
      <c r="Y5135" s="214"/>
      <c r="Z5135" s="214"/>
      <c r="AA5135" s="217"/>
      <c r="AB5135" s="217"/>
      <c r="AC5135" s="217"/>
      <c r="AD5135" s="213"/>
    </row>
    <row r="5136" spans="20:30" x14ac:dyDescent="0.2">
      <c r="T5136" s="212"/>
      <c r="U5136" s="213"/>
      <c r="V5136" s="213"/>
      <c r="W5136" s="213"/>
      <c r="X5136" s="214"/>
      <c r="Y5136" s="214"/>
      <c r="Z5136" s="214"/>
      <c r="AA5136" s="217"/>
      <c r="AB5136" s="217"/>
      <c r="AC5136" s="217"/>
      <c r="AD5136" s="213"/>
    </row>
    <row r="5137" spans="20:30" x14ac:dyDescent="0.2">
      <c r="T5137" s="212"/>
      <c r="U5137" s="213"/>
      <c r="V5137" s="213"/>
      <c r="W5137" s="213"/>
      <c r="X5137" s="214"/>
      <c r="Y5137" s="214"/>
      <c r="Z5137" s="214"/>
      <c r="AA5137" s="217"/>
      <c r="AB5137" s="217"/>
      <c r="AC5137" s="217"/>
      <c r="AD5137" s="213"/>
    </row>
    <row r="5138" spans="20:30" x14ac:dyDescent="0.2">
      <c r="T5138" s="212"/>
      <c r="U5138" s="213"/>
      <c r="V5138" s="213"/>
      <c r="W5138" s="213"/>
      <c r="X5138" s="214"/>
      <c r="Y5138" s="214"/>
      <c r="Z5138" s="214"/>
      <c r="AA5138" s="217"/>
      <c r="AB5138" s="217"/>
      <c r="AC5138" s="217"/>
      <c r="AD5138" s="213"/>
    </row>
    <row r="5139" spans="20:30" x14ac:dyDescent="0.2">
      <c r="T5139" s="212"/>
      <c r="U5139" s="213"/>
      <c r="V5139" s="213"/>
      <c r="W5139" s="213"/>
      <c r="X5139" s="214"/>
      <c r="Y5139" s="214"/>
      <c r="Z5139" s="214"/>
      <c r="AA5139" s="217"/>
      <c r="AB5139" s="217"/>
      <c r="AC5139" s="217"/>
      <c r="AD5139" s="213"/>
    </row>
    <row r="5140" spans="20:30" x14ac:dyDescent="0.2">
      <c r="T5140" s="212"/>
      <c r="U5140" s="213"/>
      <c r="V5140" s="213"/>
      <c r="W5140" s="213"/>
      <c r="X5140" s="214"/>
      <c r="Y5140" s="214"/>
      <c r="Z5140" s="214"/>
      <c r="AA5140" s="217"/>
      <c r="AB5140" s="217"/>
      <c r="AC5140" s="217"/>
      <c r="AD5140" s="213"/>
    </row>
    <row r="5141" spans="20:30" x14ac:dyDescent="0.2">
      <c r="T5141" s="212"/>
      <c r="U5141" s="213"/>
      <c r="V5141" s="213"/>
      <c r="W5141" s="213"/>
      <c r="X5141" s="214"/>
      <c r="Y5141" s="214"/>
      <c r="Z5141" s="214"/>
      <c r="AA5141" s="217"/>
      <c r="AB5141" s="217"/>
      <c r="AC5141" s="217"/>
      <c r="AD5141" s="213"/>
    </row>
    <row r="5142" spans="20:30" x14ac:dyDescent="0.2">
      <c r="T5142" s="212"/>
      <c r="U5142" s="213"/>
      <c r="V5142" s="213"/>
      <c r="W5142" s="213"/>
      <c r="X5142" s="214"/>
      <c r="Y5142" s="214"/>
      <c r="Z5142" s="214"/>
      <c r="AA5142" s="217"/>
      <c r="AB5142" s="217"/>
      <c r="AC5142" s="217"/>
      <c r="AD5142" s="213"/>
    </row>
    <row r="5143" spans="20:30" x14ac:dyDescent="0.2">
      <c r="T5143" s="212"/>
      <c r="U5143" s="213"/>
      <c r="V5143" s="213"/>
      <c r="W5143" s="213"/>
      <c r="X5143" s="214"/>
      <c r="Y5143" s="214"/>
      <c r="Z5143" s="214"/>
      <c r="AA5143" s="217"/>
      <c r="AB5143" s="217"/>
      <c r="AC5143" s="217"/>
      <c r="AD5143" s="213"/>
    </row>
    <row r="5144" spans="20:30" x14ac:dyDescent="0.2">
      <c r="T5144" s="212"/>
      <c r="U5144" s="213"/>
      <c r="V5144" s="213"/>
      <c r="W5144" s="213"/>
      <c r="X5144" s="214"/>
      <c r="Y5144" s="214"/>
      <c r="Z5144" s="214"/>
      <c r="AA5144" s="217"/>
      <c r="AB5144" s="217"/>
      <c r="AC5144" s="217"/>
      <c r="AD5144" s="213"/>
    </row>
    <row r="5145" spans="20:30" x14ac:dyDescent="0.2">
      <c r="T5145" s="212"/>
      <c r="U5145" s="213"/>
      <c r="V5145" s="213"/>
      <c r="W5145" s="213"/>
      <c r="X5145" s="214"/>
      <c r="Y5145" s="214"/>
      <c r="Z5145" s="214"/>
      <c r="AA5145" s="217"/>
      <c r="AB5145" s="217"/>
      <c r="AC5145" s="217"/>
      <c r="AD5145" s="213"/>
    </row>
    <row r="5146" spans="20:30" x14ac:dyDescent="0.2">
      <c r="T5146" s="212"/>
      <c r="U5146" s="213"/>
      <c r="V5146" s="213"/>
      <c r="W5146" s="213"/>
      <c r="X5146" s="214"/>
      <c r="Y5146" s="214"/>
      <c r="Z5146" s="214"/>
      <c r="AA5146" s="217"/>
      <c r="AB5146" s="217"/>
      <c r="AC5146" s="217"/>
      <c r="AD5146" s="213"/>
    </row>
    <row r="5147" spans="20:30" x14ac:dyDescent="0.2">
      <c r="T5147" s="212"/>
      <c r="U5147" s="213"/>
      <c r="V5147" s="213"/>
      <c r="W5147" s="213"/>
      <c r="X5147" s="214"/>
      <c r="Y5147" s="214"/>
      <c r="Z5147" s="214"/>
      <c r="AA5147" s="217"/>
      <c r="AB5147" s="217"/>
      <c r="AC5147" s="217"/>
      <c r="AD5147" s="213"/>
    </row>
    <row r="5148" spans="20:30" x14ac:dyDescent="0.2">
      <c r="T5148" s="212"/>
      <c r="U5148" s="213"/>
      <c r="V5148" s="213"/>
      <c r="W5148" s="213"/>
      <c r="X5148" s="214"/>
      <c r="Y5148" s="214"/>
      <c r="Z5148" s="214"/>
      <c r="AA5148" s="217"/>
      <c r="AB5148" s="217"/>
      <c r="AC5148" s="217"/>
      <c r="AD5148" s="213"/>
    </row>
    <row r="5149" spans="20:30" x14ac:dyDescent="0.2">
      <c r="T5149" s="212"/>
      <c r="U5149" s="213"/>
      <c r="V5149" s="213"/>
      <c r="W5149" s="213"/>
      <c r="X5149" s="214"/>
      <c r="Y5149" s="214"/>
      <c r="Z5149" s="214"/>
      <c r="AA5149" s="217"/>
      <c r="AB5149" s="217"/>
      <c r="AC5149" s="217"/>
      <c r="AD5149" s="213"/>
    </row>
    <row r="5150" spans="20:30" x14ac:dyDescent="0.2">
      <c r="T5150" s="212"/>
      <c r="U5150" s="213"/>
      <c r="V5150" s="213"/>
      <c r="W5150" s="213"/>
      <c r="X5150" s="214"/>
      <c r="Y5150" s="214"/>
      <c r="Z5150" s="214"/>
      <c r="AA5150" s="217"/>
      <c r="AB5150" s="217"/>
      <c r="AC5150" s="217"/>
      <c r="AD5150" s="213"/>
    </row>
    <row r="5151" spans="20:30" x14ac:dyDescent="0.2">
      <c r="T5151" s="212"/>
      <c r="U5151" s="213"/>
      <c r="V5151" s="213"/>
      <c r="W5151" s="213"/>
      <c r="X5151" s="214"/>
      <c r="Y5151" s="214"/>
      <c r="Z5151" s="214"/>
      <c r="AA5151" s="217"/>
      <c r="AB5151" s="217"/>
      <c r="AC5151" s="217"/>
      <c r="AD5151" s="213"/>
    </row>
    <row r="5152" spans="20:30" x14ac:dyDescent="0.2">
      <c r="T5152" s="212"/>
      <c r="U5152" s="213"/>
      <c r="V5152" s="213"/>
      <c r="W5152" s="213"/>
      <c r="X5152" s="214"/>
      <c r="Y5152" s="214"/>
      <c r="Z5152" s="214"/>
      <c r="AA5152" s="217"/>
      <c r="AB5152" s="217"/>
      <c r="AC5152" s="217"/>
      <c r="AD5152" s="213"/>
    </row>
    <row r="5153" spans="20:30" x14ac:dyDescent="0.2">
      <c r="T5153" s="212"/>
      <c r="U5153" s="213"/>
      <c r="V5153" s="213"/>
      <c r="W5153" s="213"/>
      <c r="X5153" s="214"/>
      <c r="Y5153" s="214"/>
      <c r="Z5153" s="214"/>
      <c r="AA5153" s="217"/>
      <c r="AB5153" s="217"/>
      <c r="AC5153" s="217"/>
      <c r="AD5153" s="213"/>
    </row>
    <row r="5154" spans="20:30" x14ac:dyDescent="0.2">
      <c r="T5154" s="212"/>
      <c r="U5154" s="213"/>
      <c r="V5154" s="213"/>
      <c r="W5154" s="213"/>
      <c r="X5154" s="214"/>
      <c r="Y5154" s="214"/>
      <c r="Z5154" s="214"/>
      <c r="AA5154" s="217"/>
      <c r="AB5154" s="217"/>
      <c r="AC5154" s="217"/>
      <c r="AD5154" s="213"/>
    </row>
    <row r="5155" spans="20:30" x14ac:dyDescent="0.2">
      <c r="T5155" s="212"/>
      <c r="U5155" s="213"/>
      <c r="V5155" s="213"/>
      <c r="W5155" s="213"/>
      <c r="X5155" s="214"/>
      <c r="Y5155" s="214"/>
      <c r="Z5155" s="214"/>
      <c r="AA5155" s="217"/>
      <c r="AB5155" s="217"/>
      <c r="AC5155" s="217"/>
      <c r="AD5155" s="213"/>
    </row>
    <row r="5156" spans="20:30" x14ac:dyDescent="0.2">
      <c r="T5156" s="212"/>
      <c r="U5156" s="213"/>
      <c r="V5156" s="213"/>
      <c r="W5156" s="213"/>
      <c r="X5156" s="214"/>
      <c r="Y5156" s="214"/>
      <c r="Z5156" s="214"/>
      <c r="AA5156" s="217"/>
      <c r="AB5156" s="217"/>
      <c r="AC5156" s="217"/>
      <c r="AD5156" s="213"/>
    </row>
    <row r="5157" spans="20:30" x14ac:dyDescent="0.2">
      <c r="T5157" s="212"/>
      <c r="U5157" s="213"/>
      <c r="V5157" s="213"/>
      <c r="W5157" s="213"/>
      <c r="X5157" s="214"/>
      <c r="Y5157" s="214"/>
      <c r="Z5157" s="214"/>
      <c r="AA5157" s="217"/>
      <c r="AB5157" s="217"/>
      <c r="AC5157" s="217"/>
      <c r="AD5157" s="213"/>
    </row>
    <row r="5158" spans="20:30" x14ac:dyDescent="0.2">
      <c r="T5158" s="212"/>
      <c r="U5158" s="213"/>
      <c r="V5158" s="213"/>
      <c r="W5158" s="213"/>
      <c r="X5158" s="214"/>
      <c r="Y5158" s="214"/>
      <c r="Z5158" s="214"/>
      <c r="AA5158" s="217"/>
      <c r="AB5158" s="217"/>
      <c r="AC5158" s="217"/>
      <c r="AD5158" s="213"/>
    </row>
    <row r="5159" spans="20:30" x14ac:dyDescent="0.2">
      <c r="T5159" s="212"/>
      <c r="U5159" s="213"/>
      <c r="V5159" s="213"/>
      <c r="W5159" s="213"/>
      <c r="X5159" s="214"/>
      <c r="Y5159" s="214"/>
      <c r="Z5159" s="214"/>
      <c r="AA5159" s="217"/>
      <c r="AB5159" s="217"/>
      <c r="AC5159" s="217"/>
      <c r="AD5159" s="213"/>
    </row>
    <row r="5160" spans="20:30" x14ac:dyDescent="0.2">
      <c r="T5160" s="212"/>
      <c r="U5160" s="213"/>
      <c r="V5160" s="213"/>
      <c r="W5160" s="213"/>
      <c r="X5160" s="214"/>
      <c r="Y5160" s="214"/>
      <c r="Z5160" s="214"/>
      <c r="AA5160" s="217"/>
      <c r="AB5160" s="217"/>
      <c r="AC5160" s="217"/>
      <c r="AD5160" s="213"/>
    </row>
    <row r="5161" spans="20:30" x14ac:dyDescent="0.2">
      <c r="T5161" s="212"/>
      <c r="U5161" s="213"/>
      <c r="V5161" s="213"/>
      <c r="W5161" s="213"/>
      <c r="X5161" s="214"/>
      <c r="Y5161" s="214"/>
      <c r="Z5161" s="214"/>
      <c r="AA5161" s="217"/>
      <c r="AB5161" s="217"/>
      <c r="AC5161" s="217"/>
      <c r="AD5161" s="213"/>
    </row>
    <row r="5162" spans="20:30" x14ac:dyDescent="0.2">
      <c r="T5162" s="212"/>
      <c r="U5162" s="213"/>
      <c r="V5162" s="213"/>
      <c r="W5162" s="213"/>
      <c r="X5162" s="214"/>
      <c r="Y5162" s="214"/>
      <c r="Z5162" s="214"/>
      <c r="AA5162" s="217"/>
      <c r="AB5162" s="217"/>
      <c r="AC5162" s="217"/>
      <c r="AD5162" s="213"/>
    </row>
    <row r="5163" spans="20:30" x14ac:dyDescent="0.2">
      <c r="T5163" s="212"/>
      <c r="U5163" s="213"/>
      <c r="V5163" s="213"/>
      <c r="W5163" s="213"/>
      <c r="X5163" s="214"/>
      <c r="Y5163" s="214"/>
      <c r="Z5163" s="214"/>
      <c r="AA5163" s="217"/>
      <c r="AB5163" s="217"/>
      <c r="AC5163" s="217"/>
      <c r="AD5163" s="213"/>
    </row>
    <row r="5164" spans="20:30" x14ac:dyDescent="0.2">
      <c r="T5164" s="212"/>
      <c r="U5164" s="213"/>
      <c r="V5164" s="213"/>
      <c r="W5164" s="213"/>
      <c r="X5164" s="214"/>
      <c r="Y5164" s="214"/>
      <c r="Z5164" s="214"/>
      <c r="AA5164" s="217"/>
      <c r="AB5164" s="217"/>
      <c r="AC5164" s="217"/>
      <c r="AD5164" s="213"/>
    </row>
    <row r="5165" spans="20:30" x14ac:dyDescent="0.2">
      <c r="T5165" s="212"/>
      <c r="U5165" s="213"/>
      <c r="V5165" s="213"/>
      <c r="W5165" s="213"/>
      <c r="X5165" s="214"/>
      <c r="Y5165" s="214"/>
      <c r="Z5165" s="214"/>
      <c r="AA5165" s="217"/>
      <c r="AB5165" s="217"/>
      <c r="AC5165" s="217"/>
      <c r="AD5165" s="213"/>
    </row>
    <row r="5166" spans="20:30" x14ac:dyDescent="0.2">
      <c r="T5166" s="212"/>
      <c r="U5166" s="213"/>
      <c r="V5166" s="213"/>
      <c r="W5166" s="213"/>
      <c r="X5166" s="214"/>
      <c r="Y5166" s="214"/>
      <c r="Z5166" s="214"/>
      <c r="AA5166" s="217"/>
      <c r="AB5166" s="217"/>
      <c r="AC5166" s="217"/>
      <c r="AD5166" s="213"/>
    </row>
    <row r="5167" spans="20:30" x14ac:dyDescent="0.2">
      <c r="T5167" s="212"/>
      <c r="U5167" s="213"/>
      <c r="V5167" s="213"/>
      <c r="W5167" s="213"/>
      <c r="X5167" s="214"/>
      <c r="Y5167" s="214"/>
      <c r="Z5167" s="214"/>
      <c r="AA5167" s="217"/>
      <c r="AB5167" s="217"/>
      <c r="AC5167" s="217"/>
      <c r="AD5167" s="213"/>
    </row>
    <row r="5168" spans="20:30" x14ac:dyDescent="0.2">
      <c r="T5168" s="212"/>
      <c r="U5168" s="213"/>
      <c r="V5168" s="213"/>
      <c r="W5168" s="213"/>
      <c r="X5168" s="214"/>
      <c r="Y5168" s="214"/>
      <c r="Z5168" s="214"/>
      <c r="AA5168" s="217"/>
      <c r="AB5168" s="217"/>
      <c r="AC5168" s="217"/>
      <c r="AD5168" s="213"/>
    </row>
    <row r="5169" spans="20:30" x14ac:dyDescent="0.2">
      <c r="T5169" s="212"/>
      <c r="U5169" s="213"/>
      <c r="V5169" s="213"/>
      <c r="W5169" s="213"/>
      <c r="X5169" s="214"/>
      <c r="Y5169" s="214"/>
      <c r="Z5169" s="214"/>
      <c r="AA5169" s="217"/>
      <c r="AB5169" s="217"/>
      <c r="AC5169" s="217"/>
      <c r="AD5169" s="213"/>
    </row>
    <row r="5170" spans="20:30" x14ac:dyDescent="0.2">
      <c r="T5170" s="212"/>
      <c r="U5170" s="213"/>
      <c r="V5170" s="213"/>
      <c r="W5170" s="213"/>
      <c r="X5170" s="214"/>
      <c r="Y5170" s="214"/>
      <c r="Z5170" s="214"/>
      <c r="AA5170" s="217"/>
      <c r="AB5170" s="217"/>
      <c r="AC5170" s="217"/>
      <c r="AD5170" s="213"/>
    </row>
    <row r="5171" spans="20:30" x14ac:dyDescent="0.2">
      <c r="T5171" s="212"/>
      <c r="U5171" s="213"/>
      <c r="V5171" s="213"/>
      <c r="W5171" s="213"/>
      <c r="X5171" s="214"/>
      <c r="Y5171" s="214"/>
      <c r="Z5171" s="214"/>
      <c r="AA5171" s="217"/>
      <c r="AB5171" s="217"/>
      <c r="AC5171" s="217"/>
      <c r="AD5171" s="213"/>
    </row>
    <row r="5172" spans="20:30" x14ac:dyDescent="0.2">
      <c r="T5172" s="212"/>
      <c r="U5172" s="213"/>
      <c r="V5172" s="213"/>
      <c r="W5172" s="213"/>
      <c r="X5172" s="214"/>
      <c r="Y5172" s="214"/>
      <c r="Z5172" s="214"/>
      <c r="AA5172" s="217"/>
      <c r="AB5172" s="217"/>
      <c r="AC5172" s="217"/>
      <c r="AD5172" s="213"/>
    </row>
    <row r="5173" spans="20:30" x14ac:dyDescent="0.2">
      <c r="T5173" s="212"/>
      <c r="U5173" s="213"/>
      <c r="V5173" s="213"/>
      <c r="W5173" s="213"/>
      <c r="X5173" s="214"/>
      <c r="Y5173" s="214"/>
      <c r="Z5173" s="214"/>
      <c r="AA5173" s="217"/>
      <c r="AB5173" s="217"/>
      <c r="AC5173" s="217"/>
      <c r="AD5173" s="213"/>
    </row>
    <row r="5174" spans="20:30" x14ac:dyDescent="0.2">
      <c r="T5174" s="212"/>
      <c r="U5174" s="213"/>
      <c r="V5174" s="213"/>
      <c r="W5174" s="213"/>
      <c r="X5174" s="214"/>
      <c r="Y5174" s="214"/>
      <c r="Z5174" s="214"/>
      <c r="AA5174" s="217"/>
      <c r="AB5174" s="217"/>
      <c r="AC5174" s="217"/>
      <c r="AD5174" s="213"/>
    </row>
    <row r="5175" spans="20:30" x14ac:dyDescent="0.2">
      <c r="T5175" s="212"/>
      <c r="U5175" s="213"/>
      <c r="V5175" s="213"/>
      <c r="W5175" s="213"/>
      <c r="X5175" s="214"/>
      <c r="Y5175" s="214"/>
      <c r="Z5175" s="214"/>
      <c r="AA5175" s="217"/>
      <c r="AB5175" s="217"/>
      <c r="AC5175" s="217"/>
      <c r="AD5175" s="213"/>
    </row>
    <row r="5176" spans="20:30" x14ac:dyDescent="0.2">
      <c r="T5176" s="212"/>
      <c r="U5176" s="213"/>
      <c r="V5176" s="213"/>
      <c r="W5176" s="213"/>
      <c r="X5176" s="214"/>
      <c r="Y5176" s="214"/>
      <c r="Z5176" s="214"/>
      <c r="AA5176" s="217"/>
      <c r="AB5176" s="217"/>
      <c r="AC5176" s="217"/>
      <c r="AD5176" s="213"/>
    </row>
    <row r="5177" spans="20:30" x14ac:dyDescent="0.2">
      <c r="T5177" s="212"/>
      <c r="U5177" s="213"/>
      <c r="V5177" s="213"/>
      <c r="W5177" s="213"/>
      <c r="X5177" s="214"/>
      <c r="Y5177" s="214"/>
      <c r="Z5177" s="214"/>
      <c r="AA5177" s="217"/>
      <c r="AB5177" s="217"/>
      <c r="AC5177" s="217"/>
      <c r="AD5177" s="213"/>
    </row>
    <row r="5178" spans="20:30" x14ac:dyDescent="0.2">
      <c r="T5178" s="212"/>
      <c r="U5178" s="213"/>
      <c r="V5178" s="213"/>
      <c r="W5178" s="213"/>
      <c r="X5178" s="214"/>
      <c r="Y5178" s="214"/>
      <c r="Z5178" s="214"/>
      <c r="AA5178" s="217"/>
      <c r="AB5178" s="217"/>
      <c r="AC5178" s="217"/>
      <c r="AD5178" s="213"/>
    </row>
    <row r="5179" spans="20:30" x14ac:dyDescent="0.2">
      <c r="T5179" s="212"/>
      <c r="U5179" s="213"/>
      <c r="V5179" s="213"/>
      <c r="W5179" s="213"/>
      <c r="X5179" s="214"/>
      <c r="Y5179" s="214"/>
      <c r="Z5179" s="214"/>
      <c r="AA5179" s="217"/>
      <c r="AB5179" s="217"/>
      <c r="AC5179" s="217"/>
      <c r="AD5179" s="213"/>
    </row>
    <row r="5180" spans="20:30" x14ac:dyDescent="0.2">
      <c r="T5180" s="212"/>
      <c r="U5180" s="213"/>
      <c r="V5180" s="213"/>
      <c r="W5180" s="213"/>
      <c r="X5180" s="214"/>
      <c r="Y5180" s="214"/>
      <c r="Z5180" s="214"/>
      <c r="AA5180" s="217"/>
      <c r="AB5180" s="217"/>
      <c r="AC5180" s="217"/>
      <c r="AD5180" s="213"/>
    </row>
    <row r="5181" spans="20:30" x14ac:dyDescent="0.2">
      <c r="T5181" s="212"/>
      <c r="U5181" s="213"/>
      <c r="V5181" s="213"/>
      <c r="W5181" s="213"/>
      <c r="X5181" s="214"/>
      <c r="Y5181" s="214"/>
      <c r="Z5181" s="214"/>
      <c r="AA5181" s="217"/>
      <c r="AB5181" s="217"/>
      <c r="AC5181" s="217"/>
      <c r="AD5181" s="213"/>
    </row>
    <row r="5182" spans="20:30" x14ac:dyDescent="0.2">
      <c r="T5182" s="212"/>
      <c r="U5182" s="213"/>
      <c r="V5182" s="213"/>
      <c r="W5182" s="213"/>
      <c r="X5182" s="214"/>
      <c r="Y5182" s="214"/>
      <c r="Z5182" s="214"/>
      <c r="AA5182" s="217"/>
      <c r="AB5182" s="217"/>
      <c r="AC5182" s="217"/>
      <c r="AD5182" s="213"/>
    </row>
    <row r="5183" spans="20:30" x14ac:dyDescent="0.2">
      <c r="T5183" s="212"/>
      <c r="U5183" s="213"/>
      <c r="V5183" s="213"/>
      <c r="W5183" s="213"/>
      <c r="X5183" s="214"/>
      <c r="Y5183" s="214"/>
      <c r="Z5183" s="214"/>
      <c r="AA5183" s="217"/>
      <c r="AB5183" s="217"/>
      <c r="AC5183" s="217"/>
      <c r="AD5183" s="213"/>
    </row>
    <row r="5184" spans="20:30" x14ac:dyDescent="0.2">
      <c r="T5184" s="212"/>
      <c r="U5184" s="213"/>
      <c r="V5184" s="213"/>
      <c r="W5184" s="213"/>
      <c r="X5184" s="214"/>
      <c r="Y5184" s="214"/>
      <c r="Z5184" s="214"/>
      <c r="AA5184" s="217"/>
      <c r="AB5184" s="217"/>
      <c r="AC5184" s="217"/>
      <c r="AD5184" s="213"/>
    </row>
    <row r="5185" spans="20:30" x14ac:dyDescent="0.2">
      <c r="T5185" s="212"/>
      <c r="U5185" s="213"/>
      <c r="V5185" s="213"/>
      <c r="W5185" s="213"/>
      <c r="X5185" s="214"/>
      <c r="Y5185" s="214"/>
      <c r="Z5185" s="214"/>
      <c r="AA5185" s="217"/>
      <c r="AB5185" s="217"/>
      <c r="AC5185" s="217"/>
      <c r="AD5185" s="213"/>
    </row>
    <row r="5186" spans="20:30" x14ac:dyDescent="0.2">
      <c r="T5186" s="212"/>
      <c r="U5186" s="213"/>
      <c r="V5186" s="213"/>
      <c r="W5186" s="213"/>
      <c r="X5186" s="214"/>
      <c r="Y5186" s="214"/>
      <c r="Z5186" s="214"/>
      <c r="AA5186" s="217"/>
      <c r="AB5186" s="217"/>
      <c r="AC5186" s="217"/>
      <c r="AD5186" s="213"/>
    </row>
    <row r="5187" spans="20:30" x14ac:dyDescent="0.2">
      <c r="T5187" s="212"/>
      <c r="U5187" s="213"/>
      <c r="V5187" s="213"/>
      <c r="W5187" s="213"/>
      <c r="X5187" s="214"/>
      <c r="Y5187" s="214"/>
      <c r="Z5187" s="214"/>
      <c r="AA5187" s="217"/>
      <c r="AB5187" s="217"/>
      <c r="AC5187" s="217"/>
      <c r="AD5187" s="213"/>
    </row>
    <row r="5188" spans="20:30" x14ac:dyDescent="0.2">
      <c r="T5188" s="212"/>
      <c r="U5188" s="213"/>
      <c r="V5188" s="213"/>
      <c r="W5188" s="213"/>
      <c r="X5188" s="214"/>
      <c r="Y5188" s="214"/>
      <c r="Z5188" s="214"/>
      <c r="AA5188" s="217"/>
      <c r="AB5188" s="217"/>
      <c r="AC5188" s="217"/>
      <c r="AD5188" s="213"/>
    </row>
    <row r="5189" spans="20:30" x14ac:dyDescent="0.2">
      <c r="T5189" s="212"/>
      <c r="U5189" s="213"/>
      <c r="V5189" s="213"/>
      <c r="W5189" s="213"/>
      <c r="X5189" s="214"/>
      <c r="Y5189" s="214"/>
      <c r="Z5189" s="214"/>
      <c r="AA5189" s="217"/>
      <c r="AB5189" s="217"/>
      <c r="AC5189" s="217"/>
      <c r="AD5189" s="213"/>
    </row>
    <row r="5190" spans="20:30" x14ac:dyDescent="0.2">
      <c r="T5190" s="212"/>
      <c r="U5190" s="213"/>
      <c r="V5190" s="213"/>
      <c r="W5190" s="213"/>
      <c r="X5190" s="214"/>
      <c r="Y5190" s="214"/>
      <c r="Z5190" s="214"/>
      <c r="AA5190" s="217"/>
      <c r="AB5190" s="217"/>
      <c r="AC5190" s="217"/>
      <c r="AD5190" s="213"/>
    </row>
    <row r="5191" spans="20:30" x14ac:dyDescent="0.2">
      <c r="T5191" s="212"/>
      <c r="U5191" s="213"/>
      <c r="V5191" s="213"/>
      <c r="W5191" s="213"/>
      <c r="X5191" s="214"/>
      <c r="Y5191" s="214"/>
      <c r="Z5191" s="214"/>
      <c r="AA5191" s="217"/>
      <c r="AB5191" s="217"/>
      <c r="AC5191" s="217"/>
      <c r="AD5191" s="213"/>
    </row>
    <row r="5192" spans="20:30" x14ac:dyDescent="0.2">
      <c r="T5192" s="212"/>
      <c r="U5192" s="213"/>
      <c r="V5192" s="213"/>
      <c r="W5192" s="213"/>
      <c r="X5192" s="214"/>
      <c r="Y5192" s="214"/>
      <c r="Z5192" s="214"/>
      <c r="AA5192" s="217"/>
      <c r="AB5192" s="217"/>
      <c r="AC5192" s="217"/>
      <c r="AD5192" s="213"/>
    </row>
    <row r="5193" spans="20:30" x14ac:dyDescent="0.2">
      <c r="T5193" s="212"/>
      <c r="U5193" s="213"/>
      <c r="V5193" s="213"/>
      <c r="W5193" s="213"/>
      <c r="X5193" s="214"/>
      <c r="Y5193" s="214"/>
      <c r="Z5193" s="214"/>
      <c r="AA5193" s="217"/>
      <c r="AB5193" s="217"/>
      <c r="AC5193" s="217"/>
      <c r="AD5193" s="213"/>
    </row>
    <row r="5194" spans="20:30" x14ac:dyDescent="0.2">
      <c r="T5194" s="212"/>
      <c r="U5194" s="213"/>
      <c r="V5194" s="213"/>
      <c r="W5194" s="213"/>
      <c r="X5194" s="214"/>
      <c r="Y5194" s="214"/>
      <c r="Z5194" s="214"/>
      <c r="AA5194" s="217"/>
      <c r="AB5194" s="217"/>
      <c r="AC5194" s="217"/>
      <c r="AD5194" s="213"/>
    </row>
    <row r="5195" spans="20:30" x14ac:dyDescent="0.2">
      <c r="T5195" s="212"/>
      <c r="U5195" s="213"/>
      <c r="V5195" s="213"/>
      <c r="W5195" s="213"/>
      <c r="X5195" s="214"/>
      <c r="Y5195" s="214"/>
      <c r="Z5195" s="214"/>
      <c r="AA5195" s="217"/>
      <c r="AB5195" s="217"/>
      <c r="AC5195" s="217"/>
      <c r="AD5195" s="213"/>
    </row>
    <row r="5196" spans="20:30" x14ac:dyDescent="0.2">
      <c r="T5196" s="212"/>
      <c r="U5196" s="213"/>
      <c r="V5196" s="213"/>
      <c r="W5196" s="213"/>
      <c r="X5196" s="214"/>
      <c r="Y5196" s="214"/>
      <c r="Z5196" s="214"/>
      <c r="AA5196" s="217"/>
      <c r="AB5196" s="217"/>
      <c r="AC5196" s="217"/>
      <c r="AD5196" s="213"/>
    </row>
    <row r="5197" spans="20:30" x14ac:dyDescent="0.2">
      <c r="T5197" s="212"/>
      <c r="U5197" s="213"/>
      <c r="V5197" s="213"/>
      <c r="W5197" s="213"/>
      <c r="X5197" s="214"/>
      <c r="Y5197" s="214"/>
      <c r="Z5197" s="214"/>
      <c r="AA5197" s="217"/>
      <c r="AB5197" s="217"/>
      <c r="AC5197" s="217"/>
      <c r="AD5197" s="213"/>
    </row>
    <row r="5198" spans="20:30" x14ac:dyDescent="0.2">
      <c r="T5198" s="212"/>
      <c r="U5198" s="213"/>
      <c r="V5198" s="213"/>
      <c r="W5198" s="213"/>
      <c r="X5198" s="214"/>
      <c r="Y5198" s="214"/>
      <c r="Z5198" s="214"/>
      <c r="AA5198" s="217"/>
      <c r="AB5198" s="217"/>
      <c r="AC5198" s="217"/>
      <c r="AD5198" s="213"/>
    </row>
    <row r="5199" spans="20:30" x14ac:dyDescent="0.2">
      <c r="T5199" s="212"/>
      <c r="U5199" s="213"/>
      <c r="V5199" s="213"/>
      <c r="W5199" s="213"/>
      <c r="X5199" s="214"/>
      <c r="Y5199" s="214"/>
      <c r="Z5199" s="214"/>
      <c r="AA5199" s="217"/>
      <c r="AB5199" s="217"/>
      <c r="AC5199" s="217"/>
      <c r="AD5199" s="213"/>
    </row>
    <row r="5200" spans="20:30" x14ac:dyDescent="0.2">
      <c r="T5200" s="212"/>
      <c r="U5200" s="213"/>
      <c r="V5200" s="213"/>
      <c r="W5200" s="213"/>
      <c r="X5200" s="214"/>
      <c r="Y5200" s="214"/>
      <c r="Z5200" s="214"/>
      <c r="AA5200" s="217"/>
      <c r="AB5200" s="217"/>
      <c r="AC5200" s="217"/>
      <c r="AD5200" s="213"/>
    </row>
    <row r="5201" spans="20:30" x14ac:dyDescent="0.2">
      <c r="T5201" s="212"/>
      <c r="U5201" s="213"/>
      <c r="V5201" s="213"/>
      <c r="W5201" s="213"/>
      <c r="X5201" s="214"/>
      <c r="Y5201" s="214"/>
      <c r="Z5201" s="214"/>
      <c r="AA5201" s="217"/>
      <c r="AB5201" s="217"/>
      <c r="AC5201" s="217"/>
      <c r="AD5201" s="213"/>
    </row>
    <row r="5202" spans="20:30" x14ac:dyDescent="0.2">
      <c r="T5202" s="212"/>
      <c r="U5202" s="213"/>
      <c r="V5202" s="213"/>
      <c r="W5202" s="213"/>
      <c r="X5202" s="214"/>
      <c r="Y5202" s="214"/>
      <c r="Z5202" s="214"/>
      <c r="AA5202" s="217"/>
      <c r="AB5202" s="217"/>
      <c r="AC5202" s="217"/>
      <c r="AD5202" s="213"/>
    </row>
    <row r="5203" spans="20:30" x14ac:dyDescent="0.2">
      <c r="T5203" s="212"/>
      <c r="U5203" s="213"/>
      <c r="V5203" s="213"/>
      <c r="W5203" s="213"/>
      <c r="X5203" s="214"/>
      <c r="Y5203" s="214"/>
      <c r="Z5203" s="214"/>
      <c r="AA5203" s="217"/>
      <c r="AB5203" s="217"/>
      <c r="AC5203" s="217"/>
      <c r="AD5203" s="213"/>
    </row>
    <row r="5204" spans="20:30" x14ac:dyDescent="0.2">
      <c r="T5204" s="212"/>
      <c r="U5204" s="213"/>
      <c r="V5204" s="213"/>
      <c r="W5204" s="213"/>
      <c r="X5204" s="214"/>
      <c r="Y5204" s="214"/>
      <c r="Z5204" s="214"/>
      <c r="AA5204" s="217"/>
      <c r="AB5204" s="217"/>
      <c r="AC5204" s="217"/>
      <c r="AD5204" s="213"/>
    </row>
    <row r="5205" spans="20:30" x14ac:dyDescent="0.2">
      <c r="T5205" s="212"/>
      <c r="U5205" s="213"/>
      <c r="V5205" s="213"/>
      <c r="W5205" s="213"/>
      <c r="X5205" s="214"/>
      <c r="Y5205" s="214"/>
      <c r="Z5205" s="214"/>
      <c r="AA5205" s="217"/>
      <c r="AB5205" s="217"/>
      <c r="AC5205" s="217"/>
      <c r="AD5205" s="213"/>
    </row>
    <row r="5206" spans="20:30" x14ac:dyDescent="0.2">
      <c r="T5206" s="212"/>
      <c r="U5206" s="213"/>
      <c r="V5206" s="213"/>
      <c r="W5206" s="213"/>
      <c r="X5206" s="214"/>
      <c r="Y5206" s="214"/>
      <c r="Z5206" s="214"/>
      <c r="AA5206" s="217"/>
      <c r="AB5206" s="217"/>
      <c r="AC5206" s="217"/>
      <c r="AD5206" s="213"/>
    </row>
    <row r="5207" spans="20:30" x14ac:dyDescent="0.2">
      <c r="T5207" s="212"/>
      <c r="U5207" s="213"/>
      <c r="V5207" s="213"/>
      <c r="W5207" s="213"/>
      <c r="X5207" s="214"/>
      <c r="Y5207" s="214"/>
      <c r="Z5207" s="214"/>
      <c r="AA5207" s="217"/>
      <c r="AB5207" s="217"/>
      <c r="AC5207" s="217"/>
      <c r="AD5207" s="213"/>
    </row>
    <row r="5208" spans="20:30" x14ac:dyDescent="0.2">
      <c r="T5208" s="212"/>
      <c r="U5208" s="213"/>
      <c r="V5208" s="213"/>
      <c r="W5208" s="213"/>
      <c r="X5208" s="214"/>
      <c r="Y5208" s="214"/>
      <c r="Z5208" s="214"/>
      <c r="AA5208" s="217"/>
      <c r="AB5208" s="217"/>
      <c r="AC5208" s="217"/>
      <c r="AD5208" s="213"/>
    </row>
    <row r="5209" spans="20:30" x14ac:dyDescent="0.2">
      <c r="T5209" s="212"/>
      <c r="U5209" s="213"/>
      <c r="V5209" s="213"/>
      <c r="W5209" s="213"/>
      <c r="X5209" s="214"/>
      <c r="Y5209" s="214"/>
      <c r="Z5209" s="214"/>
      <c r="AA5209" s="217"/>
      <c r="AB5209" s="217"/>
      <c r="AC5209" s="217"/>
      <c r="AD5209" s="213"/>
    </row>
    <row r="5210" spans="20:30" x14ac:dyDescent="0.2">
      <c r="T5210" s="212"/>
      <c r="U5210" s="213"/>
      <c r="V5210" s="213"/>
      <c r="W5210" s="213"/>
      <c r="X5210" s="214"/>
      <c r="Y5210" s="214"/>
      <c r="Z5210" s="214"/>
      <c r="AA5210" s="217"/>
      <c r="AB5210" s="217"/>
      <c r="AC5210" s="217"/>
      <c r="AD5210" s="213"/>
    </row>
    <row r="5211" spans="20:30" x14ac:dyDescent="0.2">
      <c r="T5211" s="212"/>
      <c r="U5211" s="213"/>
      <c r="V5211" s="213"/>
      <c r="W5211" s="213"/>
      <c r="X5211" s="214"/>
      <c r="Y5211" s="214"/>
      <c r="Z5211" s="214"/>
      <c r="AA5211" s="217"/>
      <c r="AB5211" s="217"/>
      <c r="AC5211" s="217"/>
      <c r="AD5211" s="213"/>
    </row>
    <row r="5212" spans="20:30" x14ac:dyDescent="0.2">
      <c r="T5212" s="212"/>
      <c r="U5212" s="213"/>
      <c r="V5212" s="213"/>
      <c r="W5212" s="213"/>
      <c r="X5212" s="214"/>
      <c r="Y5212" s="214"/>
      <c r="Z5212" s="214"/>
      <c r="AA5212" s="217"/>
      <c r="AB5212" s="217"/>
      <c r="AC5212" s="217"/>
      <c r="AD5212" s="213"/>
    </row>
    <row r="5213" spans="20:30" x14ac:dyDescent="0.2">
      <c r="T5213" s="212"/>
      <c r="U5213" s="213"/>
      <c r="V5213" s="213"/>
      <c r="W5213" s="213"/>
      <c r="X5213" s="214"/>
      <c r="Y5213" s="214"/>
      <c r="Z5213" s="214"/>
      <c r="AA5213" s="217"/>
      <c r="AB5213" s="217"/>
      <c r="AC5213" s="217"/>
      <c r="AD5213" s="213"/>
    </row>
    <row r="5214" spans="20:30" x14ac:dyDescent="0.2">
      <c r="T5214" s="212"/>
      <c r="U5214" s="213"/>
      <c r="V5214" s="213"/>
      <c r="W5214" s="213"/>
      <c r="X5214" s="214"/>
      <c r="Y5214" s="214"/>
      <c r="Z5214" s="214"/>
      <c r="AA5214" s="217"/>
      <c r="AB5214" s="217"/>
      <c r="AC5214" s="217"/>
      <c r="AD5214" s="213"/>
    </row>
    <row r="5215" spans="20:30" x14ac:dyDescent="0.2">
      <c r="T5215" s="212"/>
      <c r="U5215" s="213"/>
      <c r="V5215" s="213"/>
      <c r="W5215" s="213"/>
      <c r="X5215" s="214"/>
      <c r="Y5215" s="214"/>
      <c r="Z5215" s="214"/>
      <c r="AA5215" s="217"/>
      <c r="AB5215" s="217"/>
      <c r="AC5215" s="217"/>
      <c r="AD5215" s="213"/>
    </row>
    <row r="5216" spans="20:30" x14ac:dyDescent="0.2">
      <c r="T5216" s="212"/>
      <c r="U5216" s="213"/>
      <c r="V5216" s="213"/>
      <c r="W5216" s="213"/>
      <c r="X5216" s="214"/>
      <c r="Y5216" s="214"/>
      <c r="Z5216" s="214"/>
      <c r="AA5216" s="217"/>
      <c r="AB5216" s="217"/>
      <c r="AC5216" s="217"/>
      <c r="AD5216" s="213"/>
    </row>
    <row r="5217" spans="20:30" x14ac:dyDescent="0.2">
      <c r="T5217" s="212"/>
      <c r="U5217" s="213"/>
      <c r="V5217" s="213"/>
      <c r="W5217" s="213"/>
      <c r="X5217" s="214"/>
      <c r="Y5217" s="214"/>
      <c r="Z5217" s="214"/>
      <c r="AA5217" s="217"/>
      <c r="AB5217" s="217"/>
      <c r="AC5217" s="217"/>
      <c r="AD5217" s="213"/>
    </row>
    <row r="5218" spans="20:30" x14ac:dyDescent="0.2">
      <c r="T5218" s="212"/>
      <c r="U5218" s="213"/>
      <c r="V5218" s="213"/>
      <c r="W5218" s="213"/>
      <c r="X5218" s="214"/>
      <c r="Y5218" s="214"/>
      <c r="Z5218" s="214"/>
      <c r="AA5218" s="217"/>
      <c r="AB5218" s="217"/>
      <c r="AC5218" s="217"/>
      <c r="AD5218" s="213"/>
    </row>
    <row r="5219" spans="20:30" x14ac:dyDescent="0.2">
      <c r="T5219" s="212"/>
      <c r="U5219" s="213"/>
      <c r="V5219" s="213"/>
      <c r="W5219" s="213"/>
      <c r="X5219" s="214"/>
      <c r="Y5219" s="214"/>
      <c r="Z5219" s="214"/>
      <c r="AA5219" s="217"/>
      <c r="AB5219" s="217"/>
      <c r="AC5219" s="217"/>
      <c r="AD5219" s="213"/>
    </row>
    <row r="5220" spans="20:30" x14ac:dyDescent="0.2">
      <c r="T5220" s="212"/>
      <c r="U5220" s="213"/>
      <c r="V5220" s="213"/>
      <c r="W5220" s="213"/>
      <c r="X5220" s="214"/>
      <c r="Y5220" s="214"/>
      <c r="Z5220" s="214"/>
      <c r="AA5220" s="217"/>
      <c r="AB5220" s="217"/>
      <c r="AC5220" s="217"/>
      <c r="AD5220" s="213"/>
    </row>
    <row r="5221" spans="20:30" x14ac:dyDescent="0.2">
      <c r="T5221" s="212"/>
      <c r="U5221" s="213"/>
      <c r="V5221" s="213"/>
      <c r="W5221" s="213"/>
      <c r="X5221" s="214"/>
      <c r="Y5221" s="214"/>
      <c r="Z5221" s="214"/>
      <c r="AA5221" s="217"/>
      <c r="AB5221" s="217"/>
      <c r="AC5221" s="217"/>
      <c r="AD5221" s="213"/>
    </row>
    <row r="5222" spans="20:30" x14ac:dyDescent="0.2">
      <c r="T5222" s="212"/>
      <c r="U5222" s="213"/>
      <c r="V5222" s="213"/>
      <c r="W5222" s="213"/>
      <c r="X5222" s="214"/>
      <c r="Y5222" s="214"/>
      <c r="Z5222" s="214"/>
      <c r="AA5222" s="217"/>
      <c r="AB5222" s="217"/>
      <c r="AC5222" s="217"/>
      <c r="AD5222" s="213"/>
    </row>
    <row r="5223" spans="20:30" x14ac:dyDescent="0.2">
      <c r="T5223" s="212"/>
      <c r="U5223" s="213"/>
      <c r="V5223" s="213"/>
      <c r="W5223" s="213"/>
      <c r="X5223" s="214"/>
      <c r="Y5223" s="214"/>
      <c r="Z5223" s="214"/>
      <c r="AA5223" s="217"/>
      <c r="AB5223" s="217"/>
      <c r="AC5223" s="217"/>
      <c r="AD5223" s="213"/>
    </row>
    <row r="5224" spans="20:30" x14ac:dyDescent="0.2">
      <c r="T5224" s="212"/>
      <c r="U5224" s="213"/>
      <c r="V5224" s="213"/>
      <c r="W5224" s="213"/>
      <c r="X5224" s="214"/>
      <c r="Y5224" s="214"/>
      <c r="Z5224" s="214"/>
      <c r="AA5224" s="217"/>
      <c r="AB5224" s="217"/>
      <c r="AC5224" s="217"/>
      <c r="AD5224" s="213"/>
    </row>
    <row r="5225" spans="20:30" x14ac:dyDescent="0.2">
      <c r="T5225" s="212"/>
      <c r="U5225" s="213"/>
      <c r="V5225" s="213"/>
      <c r="W5225" s="213"/>
      <c r="X5225" s="214"/>
      <c r="Y5225" s="214"/>
      <c r="Z5225" s="214"/>
      <c r="AA5225" s="217"/>
      <c r="AB5225" s="217"/>
      <c r="AC5225" s="217"/>
      <c r="AD5225" s="213"/>
    </row>
    <row r="5226" spans="20:30" x14ac:dyDescent="0.2">
      <c r="T5226" s="212"/>
      <c r="U5226" s="213"/>
      <c r="V5226" s="213"/>
      <c r="W5226" s="213"/>
      <c r="X5226" s="214"/>
      <c r="Y5226" s="214"/>
      <c r="Z5226" s="214"/>
      <c r="AA5226" s="217"/>
      <c r="AB5226" s="217"/>
      <c r="AC5226" s="217"/>
      <c r="AD5226" s="213"/>
    </row>
    <row r="5227" spans="20:30" x14ac:dyDescent="0.2">
      <c r="T5227" s="212"/>
      <c r="U5227" s="213"/>
      <c r="V5227" s="213"/>
      <c r="W5227" s="213"/>
      <c r="X5227" s="214"/>
      <c r="Y5227" s="214"/>
      <c r="Z5227" s="214"/>
      <c r="AA5227" s="217"/>
      <c r="AB5227" s="217"/>
      <c r="AC5227" s="217"/>
      <c r="AD5227" s="213"/>
    </row>
    <row r="5228" spans="20:30" x14ac:dyDescent="0.2">
      <c r="T5228" s="212"/>
      <c r="U5228" s="213"/>
      <c r="V5228" s="213"/>
      <c r="W5228" s="213"/>
      <c r="X5228" s="214"/>
      <c r="Y5228" s="214"/>
      <c r="Z5228" s="214"/>
      <c r="AA5228" s="217"/>
      <c r="AB5228" s="217"/>
      <c r="AC5228" s="217"/>
      <c r="AD5228" s="213"/>
    </row>
    <row r="5229" spans="20:30" x14ac:dyDescent="0.2">
      <c r="T5229" s="212"/>
      <c r="U5229" s="213"/>
      <c r="V5229" s="213"/>
      <c r="W5229" s="213"/>
      <c r="X5229" s="214"/>
      <c r="Y5229" s="214"/>
      <c r="Z5229" s="214"/>
      <c r="AA5229" s="217"/>
      <c r="AB5229" s="217"/>
      <c r="AC5229" s="217"/>
      <c r="AD5229" s="213"/>
    </row>
    <row r="5230" spans="20:30" x14ac:dyDescent="0.2">
      <c r="T5230" s="212"/>
      <c r="U5230" s="213"/>
      <c r="V5230" s="213"/>
      <c r="W5230" s="213"/>
      <c r="X5230" s="214"/>
      <c r="Y5230" s="214"/>
      <c r="Z5230" s="214"/>
      <c r="AA5230" s="217"/>
      <c r="AB5230" s="217"/>
      <c r="AC5230" s="217"/>
      <c r="AD5230" s="213"/>
    </row>
    <row r="5231" spans="20:30" x14ac:dyDescent="0.2">
      <c r="T5231" s="212"/>
      <c r="U5231" s="213"/>
      <c r="V5231" s="213"/>
      <c r="W5231" s="213"/>
      <c r="X5231" s="214"/>
      <c r="Y5231" s="214"/>
      <c r="Z5231" s="214"/>
      <c r="AA5231" s="217"/>
      <c r="AB5231" s="217"/>
      <c r="AC5231" s="217"/>
      <c r="AD5231" s="213"/>
    </row>
    <row r="5232" spans="20:30" x14ac:dyDescent="0.2">
      <c r="T5232" s="212"/>
      <c r="U5232" s="213"/>
      <c r="V5232" s="213"/>
      <c r="W5232" s="213"/>
      <c r="X5232" s="214"/>
      <c r="Y5232" s="214"/>
      <c r="Z5232" s="214"/>
      <c r="AA5232" s="217"/>
      <c r="AB5232" s="217"/>
      <c r="AC5232" s="217"/>
      <c r="AD5232" s="213"/>
    </row>
    <row r="5233" spans="20:30" x14ac:dyDescent="0.2">
      <c r="T5233" s="212"/>
      <c r="U5233" s="213"/>
      <c r="V5233" s="213"/>
      <c r="W5233" s="213"/>
      <c r="X5233" s="214"/>
      <c r="Y5233" s="214"/>
      <c r="Z5233" s="214"/>
      <c r="AA5233" s="217"/>
      <c r="AB5233" s="217"/>
      <c r="AC5233" s="217"/>
      <c r="AD5233" s="213"/>
    </row>
    <row r="5234" spans="20:30" x14ac:dyDescent="0.2">
      <c r="T5234" s="212"/>
      <c r="U5234" s="213"/>
      <c r="V5234" s="213"/>
      <c r="W5234" s="213"/>
      <c r="X5234" s="214"/>
      <c r="Y5234" s="214"/>
      <c r="Z5234" s="214"/>
      <c r="AA5234" s="217"/>
      <c r="AB5234" s="217"/>
      <c r="AC5234" s="217"/>
      <c r="AD5234" s="213"/>
    </row>
    <row r="5235" spans="20:30" x14ac:dyDescent="0.2">
      <c r="T5235" s="212"/>
      <c r="U5235" s="213"/>
      <c r="V5235" s="213"/>
      <c r="W5235" s="213"/>
      <c r="X5235" s="214"/>
      <c r="Y5235" s="214"/>
      <c r="Z5235" s="214"/>
      <c r="AA5235" s="217"/>
      <c r="AB5235" s="217"/>
      <c r="AC5235" s="217"/>
      <c r="AD5235" s="213"/>
    </row>
    <row r="5236" spans="20:30" x14ac:dyDescent="0.2">
      <c r="T5236" s="212"/>
      <c r="U5236" s="213"/>
      <c r="V5236" s="213"/>
      <c r="W5236" s="213"/>
      <c r="X5236" s="214"/>
      <c r="Y5236" s="214"/>
      <c r="Z5236" s="214"/>
      <c r="AA5236" s="217"/>
      <c r="AB5236" s="217"/>
      <c r="AC5236" s="217"/>
      <c r="AD5236" s="213"/>
    </row>
    <row r="5237" spans="20:30" x14ac:dyDescent="0.2">
      <c r="T5237" s="212"/>
      <c r="U5237" s="213"/>
      <c r="V5237" s="213"/>
      <c r="W5237" s="213"/>
      <c r="X5237" s="214"/>
      <c r="Y5237" s="214"/>
      <c r="Z5237" s="214"/>
      <c r="AA5237" s="217"/>
      <c r="AB5237" s="217"/>
      <c r="AC5237" s="217"/>
      <c r="AD5237" s="213"/>
    </row>
    <row r="5238" spans="20:30" x14ac:dyDescent="0.2">
      <c r="T5238" s="212"/>
      <c r="U5238" s="213"/>
      <c r="V5238" s="213"/>
      <c r="W5238" s="213"/>
      <c r="X5238" s="214"/>
      <c r="Y5238" s="214"/>
      <c r="Z5238" s="214"/>
      <c r="AA5238" s="217"/>
      <c r="AB5238" s="217"/>
      <c r="AC5238" s="217"/>
      <c r="AD5238" s="213"/>
    </row>
    <row r="5239" spans="20:30" x14ac:dyDescent="0.2">
      <c r="T5239" s="212"/>
      <c r="U5239" s="213"/>
      <c r="V5239" s="213"/>
      <c r="W5239" s="213"/>
      <c r="X5239" s="214"/>
      <c r="Y5239" s="214"/>
      <c r="Z5239" s="214"/>
      <c r="AA5239" s="217"/>
      <c r="AB5239" s="217"/>
      <c r="AC5239" s="217"/>
      <c r="AD5239" s="213"/>
    </row>
    <row r="5240" spans="20:30" x14ac:dyDescent="0.2">
      <c r="T5240" s="212"/>
      <c r="U5240" s="213"/>
      <c r="V5240" s="213"/>
      <c r="W5240" s="213"/>
      <c r="X5240" s="214"/>
      <c r="Y5240" s="214"/>
      <c r="Z5240" s="214"/>
      <c r="AA5240" s="217"/>
      <c r="AB5240" s="217"/>
      <c r="AC5240" s="217"/>
      <c r="AD5240" s="213"/>
    </row>
    <row r="5241" spans="20:30" x14ac:dyDescent="0.2">
      <c r="T5241" s="212"/>
      <c r="U5241" s="213"/>
      <c r="V5241" s="213"/>
      <c r="W5241" s="213"/>
      <c r="X5241" s="214"/>
      <c r="Y5241" s="214"/>
      <c r="Z5241" s="214"/>
      <c r="AA5241" s="217"/>
      <c r="AB5241" s="217"/>
      <c r="AC5241" s="217"/>
      <c r="AD5241" s="213"/>
    </row>
    <row r="5242" spans="20:30" x14ac:dyDescent="0.2">
      <c r="T5242" s="212"/>
      <c r="U5242" s="213"/>
      <c r="V5242" s="213"/>
      <c r="W5242" s="213"/>
      <c r="X5242" s="214"/>
      <c r="Y5242" s="214"/>
      <c r="Z5242" s="214"/>
      <c r="AA5242" s="217"/>
      <c r="AB5242" s="217"/>
      <c r="AC5242" s="217"/>
      <c r="AD5242" s="213"/>
    </row>
    <row r="5243" spans="20:30" x14ac:dyDescent="0.2">
      <c r="T5243" s="212"/>
      <c r="U5243" s="213"/>
      <c r="V5243" s="213"/>
      <c r="W5243" s="213"/>
      <c r="X5243" s="214"/>
      <c r="Y5243" s="214"/>
      <c r="Z5243" s="214"/>
      <c r="AA5243" s="217"/>
      <c r="AB5243" s="217"/>
      <c r="AC5243" s="217"/>
      <c r="AD5243" s="213"/>
    </row>
    <row r="5244" spans="20:30" x14ac:dyDescent="0.2">
      <c r="T5244" s="212"/>
      <c r="U5244" s="213"/>
      <c r="V5244" s="213"/>
      <c r="W5244" s="213"/>
      <c r="X5244" s="214"/>
      <c r="Y5244" s="214"/>
      <c r="Z5244" s="214"/>
      <c r="AA5244" s="217"/>
      <c r="AB5244" s="217"/>
      <c r="AC5244" s="217"/>
      <c r="AD5244" s="213"/>
    </row>
    <row r="5245" spans="20:30" x14ac:dyDescent="0.2">
      <c r="T5245" s="212"/>
      <c r="U5245" s="213"/>
      <c r="V5245" s="213"/>
      <c r="W5245" s="213"/>
      <c r="X5245" s="214"/>
      <c r="Y5245" s="214"/>
      <c r="Z5245" s="214"/>
      <c r="AA5245" s="217"/>
      <c r="AB5245" s="217"/>
      <c r="AC5245" s="217"/>
      <c r="AD5245" s="213"/>
    </row>
    <row r="5246" spans="20:30" x14ac:dyDescent="0.2">
      <c r="T5246" s="212"/>
      <c r="U5246" s="213"/>
      <c r="V5246" s="213"/>
      <c r="W5246" s="213"/>
      <c r="X5246" s="214"/>
      <c r="Y5246" s="214"/>
      <c r="Z5246" s="214"/>
      <c r="AA5246" s="217"/>
      <c r="AB5246" s="217"/>
      <c r="AC5246" s="217"/>
      <c r="AD5246" s="213"/>
    </row>
    <row r="5247" spans="20:30" x14ac:dyDescent="0.2">
      <c r="T5247" s="212"/>
      <c r="U5247" s="213"/>
      <c r="V5247" s="213"/>
      <c r="W5247" s="213"/>
      <c r="X5247" s="214"/>
      <c r="Y5247" s="214"/>
      <c r="Z5247" s="214"/>
      <c r="AA5247" s="217"/>
      <c r="AB5247" s="217"/>
      <c r="AC5247" s="217"/>
      <c r="AD5247" s="213"/>
    </row>
    <row r="5248" spans="20:30" x14ac:dyDescent="0.2">
      <c r="T5248" s="212"/>
      <c r="U5248" s="213"/>
      <c r="V5248" s="213"/>
      <c r="W5248" s="213"/>
      <c r="X5248" s="214"/>
      <c r="Y5248" s="214"/>
      <c r="Z5248" s="214"/>
      <c r="AA5248" s="217"/>
      <c r="AB5248" s="217"/>
      <c r="AC5248" s="217"/>
      <c r="AD5248" s="213"/>
    </row>
    <row r="5249" spans="20:30" x14ac:dyDescent="0.2">
      <c r="T5249" s="212"/>
      <c r="U5249" s="213"/>
      <c r="V5249" s="213"/>
      <c r="W5249" s="213"/>
      <c r="X5249" s="214"/>
      <c r="Y5249" s="214"/>
      <c r="Z5249" s="214"/>
      <c r="AA5249" s="217"/>
      <c r="AB5249" s="217"/>
      <c r="AC5249" s="217"/>
      <c r="AD5249" s="213"/>
    </row>
    <row r="5250" spans="20:30" x14ac:dyDescent="0.2">
      <c r="T5250" s="212"/>
      <c r="U5250" s="213"/>
      <c r="V5250" s="213"/>
      <c r="W5250" s="213"/>
      <c r="X5250" s="214"/>
      <c r="Y5250" s="214"/>
      <c r="Z5250" s="214"/>
      <c r="AA5250" s="217"/>
      <c r="AB5250" s="217"/>
      <c r="AC5250" s="217"/>
      <c r="AD5250" s="213"/>
    </row>
    <row r="5251" spans="20:30" x14ac:dyDescent="0.2">
      <c r="T5251" s="212"/>
      <c r="U5251" s="213"/>
      <c r="V5251" s="213"/>
      <c r="W5251" s="213"/>
      <c r="X5251" s="214"/>
      <c r="Y5251" s="214"/>
      <c r="Z5251" s="214"/>
      <c r="AA5251" s="217"/>
      <c r="AB5251" s="217"/>
      <c r="AC5251" s="217"/>
      <c r="AD5251" s="213"/>
    </row>
    <row r="5252" spans="20:30" x14ac:dyDescent="0.2">
      <c r="T5252" s="212"/>
      <c r="U5252" s="213"/>
      <c r="V5252" s="213"/>
      <c r="W5252" s="213"/>
      <c r="X5252" s="214"/>
      <c r="Y5252" s="214"/>
      <c r="Z5252" s="214"/>
      <c r="AA5252" s="217"/>
      <c r="AB5252" s="217"/>
      <c r="AC5252" s="217"/>
      <c r="AD5252" s="213"/>
    </row>
    <row r="5253" spans="20:30" x14ac:dyDescent="0.2">
      <c r="T5253" s="212"/>
      <c r="U5253" s="213"/>
      <c r="V5253" s="213"/>
      <c r="W5253" s="213"/>
      <c r="X5253" s="214"/>
      <c r="Y5253" s="214"/>
      <c r="Z5253" s="214"/>
      <c r="AA5253" s="217"/>
      <c r="AB5253" s="217"/>
      <c r="AC5253" s="217"/>
      <c r="AD5253" s="213"/>
    </row>
    <row r="5254" spans="20:30" x14ac:dyDescent="0.2">
      <c r="T5254" s="212"/>
      <c r="U5254" s="213"/>
      <c r="V5254" s="213"/>
      <c r="W5254" s="213"/>
      <c r="X5254" s="214"/>
      <c r="Y5254" s="214"/>
      <c r="Z5254" s="214"/>
      <c r="AA5254" s="217"/>
      <c r="AB5254" s="217"/>
      <c r="AC5254" s="217"/>
      <c r="AD5254" s="213"/>
    </row>
    <row r="5255" spans="20:30" x14ac:dyDescent="0.2">
      <c r="T5255" s="212"/>
      <c r="U5255" s="213"/>
      <c r="V5255" s="213"/>
      <c r="W5255" s="213"/>
      <c r="X5255" s="214"/>
      <c r="Y5255" s="214"/>
      <c r="Z5255" s="214"/>
      <c r="AA5255" s="217"/>
      <c r="AB5255" s="217"/>
      <c r="AC5255" s="217"/>
      <c r="AD5255" s="213"/>
    </row>
    <row r="5256" spans="20:30" x14ac:dyDescent="0.2">
      <c r="T5256" s="212"/>
      <c r="U5256" s="213"/>
      <c r="V5256" s="213"/>
      <c r="W5256" s="213"/>
      <c r="X5256" s="214"/>
      <c r="Y5256" s="214"/>
      <c r="Z5256" s="214"/>
      <c r="AA5256" s="217"/>
      <c r="AB5256" s="217"/>
      <c r="AC5256" s="217"/>
      <c r="AD5256" s="213"/>
    </row>
    <row r="5257" spans="20:30" x14ac:dyDescent="0.2">
      <c r="T5257" s="212"/>
      <c r="U5257" s="213"/>
      <c r="V5257" s="213"/>
      <c r="W5257" s="213"/>
      <c r="X5257" s="214"/>
      <c r="Y5257" s="214"/>
      <c r="Z5257" s="214"/>
      <c r="AA5257" s="217"/>
      <c r="AB5257" s="217"/>
      <c r="AC5257" s="217"/>
      <c r="AD5257" s="213"/>
    </row>
    <row r="5258" spans="20:30" x14ac:dyDescent="0.2">
      <c r="T5258" s="212"/>
      <c r="U5258" s="213"/>
      <c r="V5258" s="213"/>
      <c r="W5258" s="213"/>
      <c r="X5258" s="214"/>
      <c r="Y5258" s="214"/>
      <c r="Z5258" s="214"/>
      <c r="AA5258" s="217"/>
      <c r="AB5258" s="217"/>
      <c r="AC5258" s="217"/>
      <c r="AD5258" s="213"/>
    </row>
    <row r="5259" spans="20:30" x14ac:dyDescent="0.2">
      <c r="T5259" s="212"/>
      <c r="U5259" s="213"/>
      <c r="V5259" s="213"/>
      <c r="W5259" s="213"/>
      <c r="X5259" s="214"/>
      <c r="Y5259" s="214"/>
      <c r="Z5259" s="214"/>
      <c r="AA5259" s="217"/>
      <c r="AB5259" s="217"/>
      <c r="AC5259" s="217"/>
      <c r="AD5259" s="213"/>
    </row>
    <row r="5260" spans="20:30" x14ac:dyDescent="0.2">
      <c r="T5260" s="212"/>
      <c r="U5260" s="213"/>
      <c r="V5260" s="213"/>
      <c r="W5260" s="213"/>
      <c r="X5260" s="214"/>
      <c r="Y5260" s="214"/>
      <c r="Z5260" s="214"/>
      <c r="AA5260" s="217"/>
      <c r="AB5260" s="217"/>
      <c r="AC5260" s="217"/>
      <c r="AD5260" s="213"/>
    </row>
    <row r="5261" spans="20:30" x14ac:dyDescent="0.2">
      <c r="T5261" s="212"/>
      <c r="U5261" s="213"/>
      <c r="V5261" s="213"/>
      <c r="W5261" s="213"/>
      <c r="X5261" s="214"/>
      <c r="Y5261" s="214"/>
      <c r="Z5261" s="214"/>
      <c r="AA5261" s="217"/>
      <c r="AB5261" s="217"/>
      <c r="AC5261" s="217"/>
      <c r="AD5261" s="213"/>
    </row>
    <row r="5262" spans="20:30" x14ac:dyDescent="0.2">
      <c r="T5262" s="212"/>
      <c r="U5262" s="213"/>
      <c r="V5262" s="213"/>
      <c r="W5262" s="213"/>
      <c r="X5262" s="214"/>
      <c r="Y5262" s="214"/>
      <c r="Z5262" s="214"/>
      <c r="AA5262" s="217"/>
      <c r="AB5262" s="217"/>
      <c r="AC5262" s="217"/>
      <c r="AD5262" s="213"/>
    </row>
    <row r="5263" spans="20:30" x14ac:dyDescent="0.2">
      <c r="T5263" s="212"/>
      <c r="U5263" s="213"/>
      <c r="V5263" s="213"/>
      <c r="W5263" s="213"/>
      <c r="X5263" s="214"/>
      <c r="Y5263" s="214"/>
      <c r="Z5263" s="214"/>
      <c r="AA5263" s="217"/>
      <c r="AB5263" s="217"/>
      <c r="AC5263" s="217"/>
      <c r="AD5263" s="213"/>
    </row>
    <row r="5264" spans="20:30" x14ac:dyDescent="0.2">
      <c r="T5264" s="212"/>
      <c r="U5264" s="213"/>
      <c r="V5264" s="213"/>
      <c r="W5264" s="213"/>
      <c r="X5264" s="214"/>
      <c r="Y5264" s="214"/>
      <c r="Z5264" s="214"/>
      <c r="AA5264" s="217"/>
      <c r="AB5264" s="217"/>
      <c r="AC5264" s="217"/>
      <c r="AD5264" s="213"/>
    </row>
    <row r="5265" spans="20:30" x14ac:dyDescent="0.2">
      <c r="T5265" s="212"/>
      <c r="U5265" s="213"/>
      <c r="V5265" s="213"/>
      <c r="W5265" s="213"/>
      <c r="X5265" s="214"/>
      <c r="Y5265" s="214"/>
      <c r="Z5265" s="214"/>
      <c r="AA5265" s="217"/>
      <c r="AB5265" s="217"/>
      <c r="AC5265" s="217"/>
      <c r="AD5265" s="213"/>
    </row>
    <row r="5266" spans="20:30" x14ac:dyDescent="0.2">
      <c r="T5266" s="212"/>
      <c r="U5266" s="213"/>
      <c r="V5266" s="213"/>
      <c r="W5266" s="213"/>
      <c r="X5266" s="214"/>
      <c r="Y5266" s="214"/>
      <c r="Z5266" s="214"/>
      <c r="AA5266" s="217"/>
      <c r="AB5266" s="217"/>
      <c r="AC5266" s="217"/>
      <c r="AD5266" s="213"/>
    </row>
    <row r="5267" spans="20:30" x14ac:dyDescent="0.2">
      <c r="T5267" s="212"/>
      <c r="U5267" s="213"/>
      <c r="V5267" s="213"/>
      <c r="W5267" s="213"/>
      <c r="X5267" s="214"/>
      <c r="Y5267" s="214"/>
      <c r="Z5267" s="214"/>
      <c r="AA5267" s="217"/>
      <c r="AB5267" s="217"/>
      <c r="AC5267" s="217"/>
      <c r="AD5267" s="213"/>
    </row>
    <row r="5268" spans="20:30" x14ac:dyDescent="0.2">
      <c r="T5268" s="212"/>
      <c r="U5268" s="213"/>
      <c r="V5268" s="213"/>
      <c r="W5268" s="213"/>
      <c r="X5268" s="214"/>
      <c r="Y5268" s="214"/>
      <c r="Z5268" s="214"/>
      <c r="AA5268" s="217"/>
      <c r="AB5268" s="217"/>
      <c r="AC5268" s="217"/>
      <c r="AD5268" s="213"/>
    </row>
    <row r="5269" spans="20:30" x14ac:dyDescent="0.2">
      <c r="T5269" s="212"/>
      <c r="U5269" s="213"/>
      <c r="V5269" s="213"/>
      <c r="W5269" s="213"/>
      <c r="X5269" s="214"/>
      <c r="Y5269" s="214"/>
      <c r="Z5269" s="214"/>
      <c r="AA5269" s="217"/>
      <c r="AB5269" s="217"/>
      <c r="AC5269" s="217"/>
      <c r="AD5269" s="213"/>
    </row>
    <row r="5270" spans="20:30" x14ac:dyDescent="0.2">
      <c r="T5270" s="212"/>
      <c r="U5270" s="213"/>
      <c r="V5270" s="213"/>
      <c r="W5270" s="213"/>
      <c r="X5270" s="214"/>
      <c r="Y5270" s="214"/>
      <c r="Z5270" s="214"/>
      <c r="AA5270" s="217"/>
      <c r="AB5270" s="217"/>
      <c r="AC5270" s="217"/>
      <c r="AD5270" s="213"/>
    </row>
    <row r="5271" spans="20:30" x14ac:dyDescent="0.2">
      <c r="T5271" s="212"/>
      <c r="U5271" s="213"/>
      <c r="V5271" s="213"/>
      <c r="W5271" s="213"/>
      <c r="X5271" s="214"/>
      <c r="Y5271" s="214"/>
      <c r="Z5271" s="214"/>
      <c r="AA5271" s="217"/>
      <c r="AB5271" s="217"/>
      <c r="AC5271" s="217"/>
      <c r="AD5271" s="213"/>
    </row>
    <row r="5272" spans="20:30" x14ac:dyDescent="0.2">
      <c r="T5272" s="212"/>
      <c r="U5272" s="213"/>
      <c r="V5272" s="213"/>
      <c r="W5272" s="213"/>
      <c r="X5272" s="214"/>
      <c r="Y5272" s="214"/>
      <c r="Z5272" s="214"/>
      <c r="AA5272" s="217"/>
      <c r="AB5272" s="217"/>
      <c r="AC5272" s="217"/>
      <c r="AD5272" s="213"/>
    </row>
    <row r="5273" spans="20:30" x14ac:dyDescent="0.2">
      <c r="T5273" s="212"/>
      <c r="U5273" s="213"/>
      <c r="V5273" s="213"/>
      <c r="W5273" s="213"/>
      <c r="X5273" s="214"/>
      <c r="Y5273" s="214"/>
      <c r="Z5273" s="214"/>
      <c r="AA5273" s="217"/>
      <c r="AB5273" s="217"/>
      <c r="AC5273" s="217"/>
      <c r="AD5273" s="213"/>
    </row>
    <row r="5274" spans="20:30" x14ac:dyDescent="0.2">
      <c r="T5274" s="212"/>
      <c r="U5274" s="213"/>
      <c r="V5274" s="213"/>
      <c r="W5274" s="213"/>
      <c r="X5274" s="214"/>
      <c r="Y5274" s="214"/>
      <c r="Z5274" s="214"/>
      <c r="AA5274" s="217"/>
      <c r="AB5274" s="217"/>
      <c r="AC5274" s="217"/>
      <c r="AD5274" s="213"/>
    </row>
    <row r="5275" spans="20:30" x14ac:dyDescent="0.2">
      <c r="T5275" s="212"/>
      <c r="U5275" s="213"/>
      <c r="V5275" s="213"/>
      <c r="W5275" s="213"/>
      <c r="X5275" s="214"/>
      <c r="Y5275" s="214"/>
      <c r="Z5275" s="214"/>
      <c r="AA5275" s="217"/>
      <c r="AB5275" s="217"/>
      <c r="AC5275" s="217"/>
      <c r="AD5275" s="213"/>
    </row>
    <row r="5276" spans="20:30" x14ac:dyDescent="0.2">
      <c r="T5276" s="212"/>
      <c r="U5276" s="213"/>
      <c r="V5276" s="213"/>
      <c r="W5276" s="213"/>
      <c r="X5276" s="214"/>
      <c r="Y5276" s="214"/>
      <c r="Z5276" s="214"/>
      <c r="AA5276" s="217"/>
      <c r="AB5276" s="217"/>
      <c r="AC5276" s="217"/>
      <c r="AD5276" s="213"/>
    </row>
    <row r="5277" spans="20:30" x14ac:dyDescent="0.2">
      <c r="T5277" s="212"/>
      <c r="U5277" s="213"/>
      <c r="V5277" s="213"/>
      <c r="W5277" s="213"/>
      <c r="X5277" s="214"/>
      <c r="Y5277" s="214"/>
      <c r="Z5277" s="214"/>
      <c r="AA5277" s="217"/>
      <c r="AB5277" s="217"/>
      <c r="AC5277" s="217"/>
      <c r="AD5277" s="213"/>
    </row>
    <row r="5278" spans="20:30" x14ac:dyDescent="0.2">
      <c r="T5278" s="212"/>
      <c r="U5278" s="213"/>
      <c r="V5278" s="213"/>
      <c r="W5278" s="213"/>
      <c r="X5278" s="214"/>
      <c r="Y5278" s="214"/>
      <c r="Z5278" s="214"/>
      <c r="AA5278" s="217"/>
      <c r="AB5278" s="217"/>
      <c r="AC5278" s="217"/>
      <c r="AD5278" s="213"/>
    </row>
    <row r="5279" spans="20:30" x14ac:dyDescent="0.2">
      <c r="T5279" s="212"/>
      <c r="U5279" s="213"/>
      <c r="V5279" s="213"/>
      <c r="W5279" s="213"/>
      <c r="X5279" s="214"/>
      <c r="Y5279" s="214"/>
      <c r="Z5279" s="214"/>
      <c r="AA5279" s="217"/>
      <c r="AB5279" s="217"/>
      <c r="AC5279" s="217"/>
      <c r="AD5279" s="213"/>
    </row>
    <row r="5280" spans="20:30" x14ac:dyDescent="0.2">
      <c r="T5280" s="212"/>
      <c r="U5280" s="213"/>
      <c r="V5280" s="213"/>
      <c r="W5280" s="213"/>
      <c r="X5280" s="214"/>
      <c r="Y5280" s="214"/>
      <c r="Z5280" s="214"/>
      <c r="AA5280" s="217"/>
      <c r="AB5280" s="217"/>
      <c r="AC5280" s="217"/>
      <c r="AD5280" s="213"/>
    </row>
    <row r="5281" spans="20:30" x14ac:dyDescent="0.2">
      <c r="T5281" s="212"/>
      <c r="U5281" s="213"/>
      <c r="V5281" s="213"/>
      <c r="W5281" s="213"/>
      <c r="X5281" s="214"/>
      <c r="Y5281" s="214"/>
      <c r="Z5281" s="214"/>
      <c r="AA5281" s="217"/>
      <c r="AB5281" s="217"/>
      <c r="AC5281" s="217"/>
      <c r="AD5281" s="213"/>
    </row>
    <row r="5282" spans="20:30" x14ac:dyDescent="0.2">
      <c r="T5282" s="212"/>
      <c r="U5282" s="213"/>
      <c r="V5282" s="213"/>
      <c r="W5282" s="213"/>
      <c r="X5282" s="214"/>
      <c r="Y5282" s="214"/>
      <c r="Z5282" s="214"/>
      <c r="AA5282" s="217"/>
      <c r="AB5282" s="217"/>
      <c r="AC5282" s="217"/>
      <c r="AD5282" s="213"/>
    </row>
    <row r="5283" spans="20:30" x14ac:dyDescent="0.2">
      <c r="T5283" s="212"/>
      <c r="U5283" s="213"/>
      <c r="V5283" s="213"/>
      <c r="W5283" s="213"/>
      <c r="X5283" s="214"/>
      <c r="Y5283" s="214"/>
      <c r="Z5283" s="214"/>
      <c r="AA5283" s="217"/>
      <c r="AB5283" s="217"/>
      <c r="AC5283" s="217"/>
      <c r="AD5283" s="213"/>
    </row>
    <row r="5284" spans="20:30" x14ac:dyDescent="0.2">
      <c r="T5284" s="212"/>
      <c r="U5284" s="213"/>
      <c r="V5284" s="213"/>
      <c r="W5284" s="213"/>
      <c r="X5284" s="214"/>
      <c r="Y5284" s="214"/>
      <c r="Z5284" s="214"/>
      <c r="AA5284" s="217"/>
      <c r="AB5284" s="217"/>
      <c r="AC5284" s="217"/>
      <c r="AD5284" s="213"/>
    </row>
    <row r="5285" spans="20:30" x14ac:dyDescent="0.2">
      <c r="T5285" s="212"/>
      <c r="U5285" s="213"/>
      <c r="V5285" s="213"/>
      <c r="W5285" s="213"/>
      <c r="X5285" s="214"/>
      <c r="Y5285" s="214"/>
      <c r="Z5285" s="214"/>
      <c r="AA5285" s="217"/>
      <c r="AB5285" s="217"/>
      <c r="AC5285" s="217"/>
      <c r="AD5285" s="213"/>
    </row>
    <row r="5286" spans="20:30" x14ac:dyDescent="0.2">
      <c r="T5286" s="212"/>
      <c r="U5286" s="213"/>
      <c r="V5286" s="213"/>
      <c r="W5286" s="213"/>
      <c r="X5286" s="214"/>
      <c r="Y5286" s="214"/>
      <c r="Z5286" s="214"/>
      <c r="AA5286" s="217"/>
      <c r="AB5286" s="217"/>
      <c r="AC5286" s="217"/>
      <c r="AD5286" s="213"/>
    </row>
    <row r="5287" spans="20:30" x14ac:dyDescent="0.2">
      <c r="T5287" s="212"/>
      <c r="U5287" s="213"/>
      <c r="V5287" s="213"/>
      <c r="W5287" s="213"/>
      <c r="X5287" s="214"/>
      <c r="Y5287" s="214"/>
      <c r="Z5287" s="214"/>
      <c r="AA5287" s="217"/>
      <c r="AB5287" s="217"/>
      <c r="AC5287" s="217"/>
      <c r="AD5287" s="213"/>
    </row>
    <row r="5288" spans="20:30" x14ac:dyDescent="0.2">
      <c r="T5288" s="212"/>
      <c r="U5288" s="213"/>
      <c r="V5288" s="213"/>
      <c r="W5288" s="213"/>
      <c r="X5288" s="214"/>
      <c r="Y5288" s="214"/>
      <c r="Z5288" s="214"/>
      <c r="AA5288" s="217"/>
      <c r="AB5288" s="217"/>
      <c r="AC5288" s="217"/>
      <c r="AD5288" s="213"/>
    </row>
    <row r="5289" spans="20:30" x14ac:dyDescent="0.2">
      <c r="T5289" s="212"/>
      <c r="U5289" s="213"/>
      <c r="V5289" s="213"/>
      <c r="W5289" s="213"/>
      <c r="X5289" s="214"/>
      <c r="Y5289" s="214"/>
      <c r="Z5289" s="214"/>
      <c r="AA5289" s="217"/>
      <c r="AB5289" s="217"/>
      <c r="AC5289" s="217"/>
      <c r="AD5289" s="213"/>
    </row>
    <row r="5290" spans="20:30" x14ac:dyDescent="0.2">
      <c r="T5290" s="212"/>
      <c r="U5290" s="213"/>
      <c r="V5290" s="213"/>
      <c r="W5290" s="213"/>
      <c r="X5290" s="214"/>
      <c r="Y5290" s="214"/>
      <c r="Z5290" s="214"/>
      <c r="AA5290" s="217"/>
      <c r="AB5290" s="217"/>
      <c r="AC5290" s="217"/>
      <c r="AD5290" s="213"/>
    </row>
    <row r="5291" spans="20:30" x14ac:dyDescent="0.2">
      <c r="T5291" s="212"/>
      <c r="U5291" s="213"/>
      <c r="V5291" s="213"/>
      <c r="W5291" s="213"/>
      <c r="X5291" s="214"/>
      <c r="Y5291" s="214"/>
      <c r="Z5291" s="214"/>
      <c r="AA5291" s="217"/>
      <c r="AB5291" s="217"/>
      <c r="AC5291" s="217"/>
      <c r="AD5291" s="213"/>
    </row>
    <row r="5292" spans="20:30" x14ac:dyDescent="0.2">
      <c r="T5292" s="212"/>
      <c r="U5292" s="213"/>
      <c r="V5292" s="213"/>
      <c r="W5292" s="213"/>
      <c r="X5292" s="214"/>
      <c r="Y5292" s="214"/>
      <c r="Z5292" s="214"/>
      <c r="AA5292" s="217"/>
      <c r="AB5292" s="217"/>
      <c r="AC5292" s="217"/>
      <c r="AD5292" s="213"/>
    </row>
    <row r="5293" spans="20:30" x14ac:dyDescent="0.2">
      <c r="T5293" s="212"/>
      <c r="U5293" s="213"/>
      <c r="V5293" s="213"/>
      <c r="W5293" s="213"/>
      <c r="X5293" s="214"/>
      <c r="Y5293" s="214"/>
      <c r="Z5293" s="214"/>
      <c r="AA5293" s="217"/>
      <c r="AB5293" s="217"/>
      <c r="AC5293" s="217"/>
      <c r="AD5293" s="213"/>
    </row>
    <row r="5294" spans="20:30" x14ac:dyDescent="0.2">
      <c r="T5294" s="212"/>
      <c r="U5294" s="213"/>
      <c r="V5294" s="213"/>
      <c r="W5294" s="213"/>
      <c r="X5294" s="214"/>
      <c r="Y5294" s="214"/>
      <c r="Z5294" s="214"/>
      <c r="AA5294" s="217"/>
      <c r="AB5294" s="217"/>
      <c r="AC5294" s="217"/>
      <c r="AD5294" s="213"/>
    </row>
    <row r="5295" spans="20:30" x14ac:dyDescent="0.2">
      <c r="T5295" s="212"/>
      <c r="U5295" s="213"/>
      <c r="V5295" s="213"/>
      <c r="W5295" s="213"/>
      <c r="X5295" s="214"/>
      <c r="Y5295" s="214"/>
      <c r="Z5295" s="214"/>
      <c r="AA5295" s="217"/>
      <c r="AB5295" s="217"/>
      <c r="AC5295" s="217"/>
      <c r="AD5295" s="213"/>
    </row>
    <row r="5296" spans="20:30" x14ac:dyDescent="0.2">
      <c r="T5296" s="212"/>
      <c r="U5296" s="213"/>
      <c r="V5296" s="213"/>
      <c r="W5296" s="213"/>
      <c r="X5296" s="214"/>
      <c r="Y5296" s="214"/>
      <c r="Z5296" s="214"/>
      <c r="AA5296" s="217"/>
      <c r="AB5296" s="217"/>
      <c r="AC5296" s="217"/>
      <c r="AD5296" s="213"/>
    </row>
    <row r="5297" spans="20:30" x14ac:dyDescent="0.2">
      <c r="T5297" s="212"/>
      <c r="U5297" s="213"/>
      <c r="V5297" s="213"/>
      <c r="W5297" s="213"/>
      <c r="X5297" s="214"/>
      <c r="Y5297" s="214"/>
      <c r="Z5297" s="214"/>
      <c r="AA5297" s="217"/>
      <c r="AB5297" s="217"/>
      <c r="AC5297" s="217"/>
      <c r="AD5297" s="213"/>
    </row>
    <row r="5298" spans="20:30" x14ac:dyDescent="0.2">
      <c r="T5298" s="212"/>
      <c r="U5298" s="213"/>
      <c r="V5298" s="213"/>
      <c r="W5298" s="213"/>
      <c r="X5298" s="214"/>
      <c r="Y5298" s="214"/>
      <c r="Z5298" s="214"/>
      <c r="AA5298" s="217"/>
      <c r="AB5298" s="217"/>
      <c r="AC5298" s="217"/>
      <c r="AD5298" s="213"/>
    </row>
    <row r="5299" spans="20:30" x14ac:dyDescent="0.2">
      <c r="T5299" s="212"/>
      <c r="U5299" s="213"/>
      <c r="V5299" s="213"/>
      <c r="W5299" s="213"/>
      <c r="X5299" s="214"/>
      <c r="Y5299" s="214"/>
      <c r="Z5299" s="214"/>
      <c r="AA5299" s="217"/>
      <c r="AB5299" s="217"/>
      <c r="AC5299" s="217"/>
      <c r="AD5299" s="213"/>
    </row>
    <row r="5300" spans="20:30" x14ac:dyDescent="0.2">
      <c r="T5300" s="212"/>
      <c r="U5300" s="213"/>
      <c r="V5300" s="213"/>
      <c r="W5300" s="213"/>
      <c r="X5300" s="214"/>
      <c r="Y5300" s="214"/>
      <c r="Z5300" s="214"/>
      <c r="AA5300" s="217"/>
      <c r="AB5300" s="217"/>
      <c r="AC5300" s="217"/>
      <c r="AD5300" s="213"/>
    </row>
    <row r="5301" spans="20:30" x14ac:dyDescent="0.2">
      <c r="T5301" s="212"/>
      <c r="U5301" s="213"/>
      <c r="V5301" s="213"/>
      <c r="W5301" s="213"/>
      <c r="X5301" s="214"/>
      <c r="Y5301" s="214"/>
      <c r="Z5301" s="214"/>
      <c r="AA5301" s="217"/>
      <c r="AB5301" s="217"/>
      <c r="AC5301" s="217"/>
      <c r="AD5301" s="213"/>
    </row>
    <row r="5302" spans="20:30" x14ac:dyDescent="0.2">
      <c r="T5302" s="212"/>
      <c r="U5302" s="213"/>
      <c r="V5302" s="213"/>
      <c r="W5302" s="213"/>
      <c r="X5302" s="214"/>
      <c r="Y5302" s="214"/>
      <c r="Z5302" s="214"/>
      <c r="AA5302" s="217"/>
      <c r="AB5302" s="217"/>
      <c r="AC5302" s="217"/>
      <c r="AD5302" s="213"/>
    </row>
    <row r="5303" spans="20:30" x14ac:dyDescent="0.2">
      <c r="T5303" s="212"/>
      <c r="U5303" s="213"/>
      <c r="V5303" s="213"/>
      <c r="W5303" s="213"/>
      <c r="X5303" s="214"/>
      <c r="Y5303" s="214"/>
      <c r="Z5303" s="214"/>
      <c r="AA5303" s="217"/>
      <c r="AB5303" s="217"/>
      <c r="AC5303" s="217"/>
      <c r="AD5303" s="213"/>
    </row>
    <row r="5304" spans="20:30" x14ac:dyDescent="0.2">
      <c r="T5304" s="212"/>
      <c r="U5304" s="213"/>
      <c r="V5304" s="213"/>
      <c r="W5304" s="213"/>
      <c r="X5304" s="214"/>
      <c r="Y5304" s="214"/>
      <c r="Z5304" s="214"/>
      <c r="AA5304" s="217"/>
      <c r="AB5304" s="217"/>
      <c r="AC5304" s="217"/>
      <c r="AD5304" s="213"/>
    </row>
    <row r="5305" spans="20:30" x14ac:dyDescent="0.2">
      <c r="T5305" s="212"/>
      <c r="U5305" s="213"/>
      <c r="V5305" s="213"/>
      <c r="W5305" s="213"/>
      <c r="X5305" s="214"/>
      <c r="Y5305" s="214"/>
      <c r="Z5305" s="214"/>
      <c r="AA5305" s="217"/>
      <c r="AB5305" s="217"/>
      <c r="AC5305" s="217"/>
      <c r="AD5305" s="213"/>
    </row>
    <row r="5306" spans="20:30" x14ac:dyDescent="0.2">
      <c r="T5306" s="212"/>
      <c r="U5306" s="213"/>
      <c r="V5306" s="213"/>
      <c r="W5306" s="213"/>
      <c r="X5306" s="214"/>
      <c r="Y5306" s="214"/>
      <c r="Z5306" s="214"/>
      <c r="AA5306" s="217"/>
      <c r="AB5306" s="217"/>
      <c r="AC5306" s="217"/>
      <c r="AD5306" s="213"/>
    </row>
    <row r="5307" spans="20:30" x14ac:dyDescent="0.2">
      <c r="T5307" s="212"/>
      <c r="U5307" s="213"/>
      <c r="V5307" s="213"/>
      <c r="W5307" s="213"/>
      <c r="X5307" s="214"/>
      <c r="Y5307" s="214"/>
      <c r="Z5307" s="214"/>
      <c r="AA5307" s="217"/>
      <c r="AB5307" s="217"/>
      <c r="AC5307" s="217"/>
      <c r="AD5307" s="213"/>
    </row>
    <row r="5308" spans="20:30" x14ac:dyDescent="0.2">
      <c r="T5308" s="212"/>
      <c r="U5308" s="213"/>
      <c r="V5308" s="213"/>
      <c r="W5308" s="213"/>
      <c r="X5308" s="214"/>
      <c r="Y5308" s="214"/>
      <c r="Z5308" s="214"/>
      <c r="AA5308" s="217"/>
      <c r="AB5308" s="217"/>
      <c r="AC5308" s="217"/>
      <c r="AD5308" s="213"/>
    </row>
    <row r="5309" spans="20:30" x14ac:dyDescent="0.2">
      <c r="T5309" s="212"/>
      <c r="U5309" s="213"/>
      <c r="V5309" s="213"/>
      <c r="W5309" s="213"/>
      <c r="X5309" s="214"/>
      <c r="Y5309" s="214"/>
      <c r="Z5309" s="214"/>
      <c r="AA5309" s="217"/>
      <c r="AB5309" s="217"/>
      <c r="AC5309" s="217"/>
      <c r="AD5309" s="213"/>
    </row>
    <row r="5310" spans="20:30" x14ac:dyDescent="0.2">
      <c r="T5310" s="212"/>
      <c r="U5310" s="213"/>
      <c r="V5310" s="213"/>
      <c r="W5310" s="213"/>
      <c r="X5310" s="214"/>
      <c r="Y5310" s="214"/>
      <c r="Z5310" s="214"/>
      <c r="AA5310" s="217"/>
      <c r="AB5310" s="217"/>
      <c r="AC5310" s="217"/>
      <c r="AD5310" s="213"/>
    </row>
    <row r="5311" spans="20:30" x14ac:dyDescent="0.2">
      <c r="T5311" s="212"/>
      <c r="U5311" s="213"/>
      <c r="V5311" s="213"/>
      <c r="W5311" s="213"/>
      <c r="X5311" s="214"/>
      <c r="Y5311" s="214"/>
      <c r="Z5311" s="214"/>
      <c r="AA5311" s="217"/>
      <c r="AB5311" s="217"/>
      <c r="AC5311" s="217"/>
      <c r="AD5311" s="213"/>
    </row>
    <row r="5312" spans="20:30" x14ac:dyDescent="0.2">
      <c r="T5312" s="212"/>
      <c r="U5312" s="213"/>
      <c r="V5312" s="213"/>
      <c r="W5312" s="213"/>
      <c r="X5312" s="214"/>
      <c r="Y5312" s="214"/>
      <c r="Z5312" s="214"/>
      <c r="AA5312" s="217"/>
      <c r="AB5312" s="217"/>
      <c r="AC5312" s="217"/>
      <c r="AD5312" s="213"/>
    </row>
    <row r="5313" spans="20:30" x14ac:dyDescent="0.2">
      <c r="T5313" s="212"/>
      <c r="U5313" s="213"/>
      <c r="V5313" s="213"/>
      <c r="W5313" s="213"/>
      <c r="X5313" s="214"/>
      <c r="Y5313" s="214"/>
      <c r="Z5313" s="214"/>
      <c r="AA5313" s="217"/>
      <c r="AB5313" s="217"/>
      <c r="AC5313" s="217"/>
      <c r="AD5313" s="213"/>
    </row>
    <row r="5314" spans="20:30" x14ac:dyDescent="0.2">
      <c r="T5314" s="212"/>
      <c r="U5314" s="213"/>
      <c r="V5314" s="213"/>
      <c r="W5314" s="213"/>
      <c r="X5314" s="214"/>
      <c r="Y5314" s="214"/>
      <c r="Z5314" s="214"/>
      <c r="AA5314" s="217"/>
      <c r="AB5314" s="217"/>
      <c r="AC5314" s="217"/>
      <c r="AD5314" s="213"/>
    </row>
    <row r="5315" spans="20:30" x14ac:dyDescent="0.2">
      <c r="T5315" s="212"/>
      <c r="U5315" s="213"/>
      <c r="V5315" s="213"/>
      <c r="W5315" s="213"/>
      <c r="X5315" s="214"/>
      <c r="Y5315" s="214"/>
      <c r="Z5315" s="214"/>
      <c r="AA5315" s="217"/>
      <c r="AB5315" s="217"/>
      <c r="AC5315" s="217"/>
      <c r="AD5315" s="213"/>
    </row>
    <row r="5316" spans="20:30" x14ac:dyDescent="0.2">
      <c r="T5316" s="212"/>
      <c r="U5316" s="213"/>
      <c r="V5316" s="213"/>
      <c r="W5316" s="213"/>
      <c r="X5316" s="214"/>
      <c r="Y5316" s="214"/>
      <c r="Z5316" s="214"/>
      <c r="AA5316" s="217"/>
      <c r="AB5316" s="217"/>
      <c r="AC5316" s="217"/>
      <c r="AD5316" s="213"/>
    </row>
    <row r="5317" spans="20:30" x14ac:dyDescent="0.2">
      <c r="T5317" s="212"/>
      <c r="U5317" s="213"/>
      <c r="V5317" s="213"/>
      <c r="W5317" s="213"/>
      <c r="X5317" s="214"/>
      <c r="Y5317" s="214"/>
      <c r="Z5317" s="214"/>
      <c r="AA5317" s="217"/>
      <c r="AB5317" s="217"/>
      <c r="AC5317" s="217"/>
      <c r="AD5317" s="213"/>
    </row>
    <row r="5318" spans="20:30" x14ac:dyDescent="0.2">
      <c r="T5318" s="212"/>
      <c r="U5318" s="213"/>
      <c r="V5318" s="213"/>
      <c r="W5318" s="213"/>
      <c r="X5318" s="214"/>
      <c r="Y5318" s="214"/>
      <c r="Z5318" s="214"/>
      <c r="AA5318" s="217"/>
      <c r="AB5318" s="217"/>
      <c r="AC5318" s="217"/>
      <c r="AD5318" s="213"/>
    </row>
    <row r="5319" spans="20:30" x14ac:dyDescent="0.2">
      <c r="T5319" s="212"/>
      <c r="U5319" s="213"/>
      <c r="V5319" s="213"/>
      <c r="W5319" s="213"/>
      <c r="X5319" s="214"/>
      <c r="Y5319" s="214"/>
      <c r="Z5319" s="214"/>
      <c r="AA5319" s="217"/>
      <c r="AB5319" s="217"/>
      <c r="AC5319" s="217"/>
      <c r="AD5319" s="213"/>
    </row>
    <row r="5320" spans="20:30" x14ac:dyDescent="0.2">
      <c r="T5320" s="212"/>
      <c r="U5320" s="213"/>
      <c r="V5320" s="213"/>
      <c r="W5320" s="213"/>
      <c r="X5320" s="214"/>
      <c r="Y5320" s="214"/>
      <c r="Z5320" s="214"/>
      <c r="AA5320" s="217"/>
      <c r="AB5320" s="217"/>
      <c r="AC5320" s="217"/>
      <c r="AD5320" s="213"/>
    </row>
    <row r="5321" spans="20:30" x14ac:dyDescent="0.2">
      <c r="T5321" s="212"/>
      <c r="U5321" s="213"/>
      <c r="V5321" s="213"/>
      <c r="W5321" s="213"/>
      <c r="X5321" s="214"/>
      <c r="Y5321" s="214"/>
      <c r="Z5321" s="214"/>
      <c r="AA5321" s="217"/>
      <c r="AB5321" s="217"/>
      <c r="AC5321" s="217"/>
      <c r="AD5321" s="213"/>
    </row>
    <row r="5322" spans="20:30" x14ac:dyDescent="0.2">
      <c r="T5322" s="212"/>
      <c r="U5322" s="213"/>
      <c r="V5322" s="213"/>
      <c r="W5322" s="213"/>
      <c r="X5322" s="214"/>
      <c r="Y5322" s="214"/>
      <c r="Z5322" s="214"/>
      <c r="AA5322" s="217"/>
      <c r="AB5322" s="217"/>
      <c r="AC5322" s="217"/>
      <c r="AD5322" s="213"/>
    </row>
    <row r="5323" spans="20:30" x14ac:dyDescent="0.2">
      <c r="T5323" s="212"/>
      <c r="U5323" s="213"/>
      <c r="V5323" s="213"/>
      <c r="W5323" s="213"/>
      <c r="X5323" s="214"/>
      <c r="Y5323" s="214"/>
      <c r="Z5323" s="214"/>
      <c r="AA5323" s="217"/>
      <c r="AB5323" s="217"/>
      <c r="AC5323" s="217"/>
      <c r="AD5323" s="213"/>
    </row>
    <row r="5324" spans="20:30" x14ac:dyDescent="0.2">
      <c r="T5324" s="212"/>
      <c r="U5324" s="213"/>
      <c r="V5324" s="213"/>
      <c r="W5324" s="213"/>
      <c r="X5324" s="214"/>
      <c r="Y5324" s="214"/>
      <c r="Z5324" s="214"/>
      <c r="AA5324" s="217"/>
      <c r="AB5324" s="217"/>
      <c r="AC5324" s="217"/>
      <c r="AD5324" s="213"/>
    </row>
    <row r="5325" spans="20:30" x14ac:dyDescent="0.2">
      <c r="T5325" s="212"/>
      <c r="U5325" s="213"/>
      <c r="V5325" s="213"/>
      <c r="W5325" s="213"/>
      <c r="X5325" s="214"/>
      <c r="Y5325" s="214"/>
      <c r="Z5325" s="214"/>
      <c r="AA5325" s="217"/>
      <c r="AB5325" s="217"/>
      <c r="AC5325" s="217"/>
      <c r="AD5325" s="213"/>
    </row>
    <row r="5326" spans="20:30" x14ac:dyDescent="0.2">
      <c r="T5326" s="212"/>
      <c r="U5326" s="213"/>
      <c r="V5326" s="213"/>
      <c r="W5326" s="213"/>
      <c r="X5326" s="214"/>
      <c r="Y5326" s="214"/>
      <c r="Z5326" s="214"/>
      <c r="AA5326" s="217"/>
      <c r="AB5326" s="217"/>
      <c r="AC5326" s="217"/>
      <c r="AD5326" s="213"/>
    </row>
    <row r="5327" spans="20:30" x14ac:dyDescent="0.2">
      <c r="T5327" s="212"/>
      <c r="U5327" s="213"/>
      <c r="V5327" s="213"/>
      <c r="W5327" s="213"/>
      <c r="X5327" s="214"/>
      <c r="Y5327" s="214"/>
      <c r="Z5327" s="214"/>
      <c r="AA5327" s="217"/>
      <c r="AB5327" s="217"/>
      <c r="AC5327" s="217"/>
      <c r="AD5327" s="213"/>
    </row>
    <row r="5328" spans="20:30" x14ac:dyDescent="0.2">
      <c r="T5328" s="212"/>
      <c r="U5328" s="213"/>
      <c r="V5328" s="213"/>
      <c r="W5328" s="213"/>
      <c r="X5328" s="214"/>
      <c r="Y5328" s="214"/>
      <c r="Z5328" s="214"/>
      <c r="AA5328" s="217"/>
      <c r="AB5328" s="217"/>
      <c r="AC5328" s="217"/>
      <c r="AD5328" s="213"/>
    </row>
    <row r="5329" spans="20:30" x14ac:dyDescent="0.2">
      <c r="T5329" s="212"/>
      <c r="U5329" s="213"/>
      <c r="V5329" s="213"/>
      <c r="W5329" s="213"/>
      <c r="X5329" s="214"/>
      <c r="Y5329" s="214"/>
      <c r="Z5329" s="214"/>
      <c r="AA5329" s="217"/>
      <c r="AB5329" s="217"/>
      <c r="AC5329" s="217"/>
      <c r="AD5329" s="213"/>
    </row>
    <row r="5330" spans="20:30" x14ac:dyDescent="0.2">
      <c r="T5330" s="212"/>
      <c r="U5330" s="213"/>
      <c r="V5330" s="213"/>
      <c r="W5330" s="213"/>
      <c r="X5330" s="214"/>
      <c r="Y5330" s="214"/>
      <c r="Z5330" s="214"/>
      <c r="AA5330" s="217"/>
      <c r="AB5330" s="217"/>
      <c r="AC5330" s="217"/>
      <c r="AD5330" s="213"/>
    </row>
    <row r="5331" spans="20:30" x14ac:dyDescent="0.2">
      <c r="T5331" s="212"/>
      <c r="U5331" s="213"/>
      <c r="V5331" s="213"/>
      <c r="W5331" s="213"/>
      <c r="X5331" s="214"/>
      <c r="Y5331" s="214"/>
      <c r="Z5331" s="214"/>
      <c r="AA5331" s="217"/>
      <c r="AB5331" s="217"/>
      <c r="AC5331" s="217"/>
      <c r="AD5331" s="213"/>
    </row>
    <row r="5332" spans="20:30" x14ac:dyDescent="0.2">
      <c r="T5332" s="212"/>
      <c r="U5332" s="213"/>
      <c r="V5332" s="213"/>
      <c r="W5332" s="213"/>
      <c r="X5332" s="214"/>
      <c r="Y5332" s="214"/>
      <c r="Z5332" s="214"/>
      <c r="AA5332" s="217"/>
      <c r="AB5332" s="217"/>
      <c r="AC5332" s="217"/>
      <c r="AD5332" s="213"/>
    </row>
    <row r="5333" spans="20:30" x14ac:dyDescent="0.2">
      <c r="T5333" s="212"/>
      <c r="U5333" s="213"/>
      <c r="V5333" s="213"/>
      <c r="W5333" s="213"/>
      <c r="X5333" s="214"/>
      <c r="Y5333" s="214"/>
      <c r="Z5333" s="214"/>
      <c r="AA5333" s="217"/>
      <c r="AB5333" s="217"/>
      <c r="AC5333" s="217"/>
      <c r="AD5333" s="213"/>
    </row>
    <row r="5334" spans="20:30" x14ac:dyDescent="0.2">
      <c r="T5334" s="212"/>
      <c r="U5334" s="213"/>
      <c r="V5334" s="213"/>
      <c r="W5334" s="213"/>
      <c r="X5334" s="214"/>
      <c r="Y5334" s="214"/>
      <c r="Z5334" s="214"/>
      <c r="AA5334" s="217"/>
      <c r="AB5334" s="217"/>
      <c r="AC5334" s="217"/>
      <c r="AD5334" s="213"/>
    </row>
    <row r="5335" spans="20:30" x14ac:dyDescent="0.2">
      <c r="T5335" s="212"/>
      <c r="U5335" s="213"/>
      <c r="V5335" s="213"/>
      <c r="W5335" s="213"/>
      <c r="X5335" s="214"/>
      <c r="Y5335" s="214"/>
      <c r="Z5335" s="214"/>
      <c r="AA5335" s="217"/>
      <c r="AB5335" s="217"/>
      <c r="AC5335" s="217"/>
      <c r="AD5335" s="213"/>
    </row>
    <row r="5336" spans="20:30" x14ac:dyDescent="0.2">
      <c r="T5336" s="212"/>
      <c r="U5336" s="213"/>
      <c r="V5336" s="213"/>
      <c r="W5336" s="213"/>
      <c r="X5336" s="214"/>
      <c r="Y5336" s="214"/>
      <c r="Z5336" s="214"/>
      <c r="AA5336" s="217"/>
      <c r="AB5336" s="217"/>
      <c r="AC5336" s="217"/>
      <c r="AD5336" s="213"/>
    </row>
    <row r="5337" spans="20:30" x14ac:dyDescent="0.2">
      <c r="T5337" s="212"/>
      <c r="U5337" s="213"/>
      <c r="V5337" s="213"/>
      <c r="W5337" s="213"/>
      <c r="X5337" s="214"/>
      <c r="Y5337" s="214"/>
      <c r="Z5337" s="214"/>
      <c r="AA5337" s="217"/>
      <c r="AB5337" s="217"/>
      <c r="AC5337" s="217"/>
      <c r="AD5337" s="213"/>
    </row>
    <row r="5338" spans="20:30" x14ac:dyDescent="0.2">
      <c r="T5338" s="212"/>
      <c r="U5338" s="213"/>
      <c r="V5338" s="213"/>
      <c r="W5338" s="213"/>
      <c r="X5338" s="214"/>
      <c r="Y5338" s="214"/>
      <c r="Z5338" s="214"/>
      <c r="AA5338" s="217"/>
      <c r="AB5338" s="217"/>
      <c r="AC5338" s="217"/>
      <c r="AD5338" s="213"/>
    </row>
    <row r="5339" spans="20:30" x14ac:dyDescent="0.2">
      <c r="T5339" s="212"/>
      <c r="U5339" s="213"/>
      <c r="V5339" s="213"/>
      <c r="W5339" s="213"/>
      <c r="X5339" s="214"/>
      <c r="Y5339" s="214"/>
      <c r="Z5339" s="214"/>
      <c r="AA5339" s="217"/>
      <c r="AB5339" s="217"/>
      <c r="AC5339" s="217"/>
      <c r="AD5339" s="213"/>
    </row>
    <row r="5340" spans="20:30" x14ac:dyDescent="0.2">
      <c r="T5340" s="212"/>
      <c r="U5340" s="213"/>
      <c r="V5340" s="213"/>
      <c r="W5340" s="213"/>
      <c r="X5340" s="214"/>
      <c r="Y5340" s="214"/>
      <c r="Z5340" s="214"/>
      <c r="AA5340" s="217"/>
      <c r="AB5340" s="217"/>
      <c r="AC5340" s="217"/>
      <c r="AD5340" s="213"/>
    </row>
    <row r="5341" spans="20:30" x14ac:dyDescent="0.2">
      <c r="T5341" s="212"/>
      <c r="U5341" s="213"/>
      <c r="V5341" s="213"/>
      <c r="W5341" s="213"/>
      <c r="X5341" s="214"/>
      <c r="Y5341" s="214"/>
      <c r="Z5341" s="214"/>
      <c r="AA5341" s="217"/>
      <c r="AB5341" s="217"/>
      <c r="AC5341" s="217"/>
      <c r="AD5341" s="213"/>
    </row>
    <row r="5342" spans="20:30" x14ac:dyDescent="0.2">
      <c r="T5342" s="212"/>
      <c r="U5342" s="213"/>
      <c r="V5342" s="213"/>
      <c r="W5342" s="213"/>
      <c r="X5342" s="214"/>
      <c r="Y5342" s="214"/>
      <c r="Z5342" s="214"/>
      <c r="AA5342" s="217"/>
      <c r="AB5342" s="217"/>
      <c r="AC5342" s="217"/>
      <c r="AD5342" s="213"/>
    </row>
    <row r="5343" spans="20:30" x14ac:dyDescent="0.2">
      <c r="T5343" s="212"/>
      <c r="U5343" s="213"/>
      <c r="V5343" s="213"/>
      <c r="W5343" s="213"/>
      <c r="X5343" s="214"/>
      <c r="Y5343" s="214"/>
      <c r="Z5343" s="214"/>
      <c r="AA5343" s="217"/>
      <c r="AB5343" s="217"/>
      <c r="AC5343" s="217"/>
      <c r="AD5343" s="213"/>
    </row>
    <row r="5344" spans="20:30" x14ac:dyDescent="0.2">
      <c r="T5344" s="212"/>
      <c r="U5344" s="213"/>
      <c r="V5344" s="213"/>
      <c r="W5344" s="213"/>
      <c r="X5344" s="214"/>
      <c r="Y5344" s="214"/>
      <c r="Z5344" s="214"/>
      <c r="AA5344" s="217"/>
      <c r="AB5344" s="217"/>
      <c r="AC5344" s="217"/>
      <c r="AD5344" s="213"/>
    </row>
    <row r="5345" spans="20:30" x14ac:dyDescent="0.2">
      <c r="T5345" s="212"/>
      <c r="U5345" s="213"/>
      <c r="V5345" s="213"/>
      <c r="W5345" s="213"/>
      <c r="X5345" s="214"/>
      <c r="Y5345" s="214"/>
      <c r="Z5345" s="214"/>
      <c r="AA5345" s="217"/>
      <c r="AB5345" s="217"/>
      <c r="AC5345" s="217"/>
      <c r="AD5345" s="213"/>
    </row>
    <row r="5346" spans="20:30" x14ac:dyDescent="0.2">
      <c r="T5346" s="212"/>
      <c r="U5346" s="213"/>
      <c r="V5346" s="213"/>
      <c r="W5346" s="213"/>
      <c r="X5346" s="214"/>
      <c r="Y5346" s="214"/>
      <c r="Z5346" s="214"/>
      <c r="AA5346" s="217"/>
      <c r="AB5346" s="217"/>
      <c r="AC5346" s="217"/>
      <c r="AD5346" s="213"/>
    </row>
    <row r="5347" spans="20:30" x14ac:dyDescent="0.2">
      <c r="T5347" s="212"/>
      <c r="U5347" s="213"/>
      <c r="V5347" s="213"/>
      <c r="W5347" s="213"/>
      <c r="X5347" s="214"/>
      <c r="Y5347" s="214"/>
      <c r="Z5347" s="214"/>
      <c r="AA5347" s="217"/>
      <c r="AB5347" s="217"/>
      <c r="AC5347" s="217"/>
      <c r="AD5347" s="213"/>
    </row>
    <row r="5348" spans="20:30" x14ac:dyDescent="0.2">
      <c r="T5348" s="212"/>
      <c r="U5348" s="213"/>
      <c r="V5348" s="213"/>
      <c r="W5348" s="213"/>
      <c r="X5348" s="214"/>
      <c r="Y5348" s="214"/>
      <c r="Z5348" s="214"/>
      <c r="AA5348" s="217"/>
      <c r="AB5348" s="217"/>
      <c r="AC5348" s="217"/>
      <c r="AD5348" s="213"/>
    </row>
    <row r="5349" spans="20:30" x14ac:dyDescent="0.2">
      <c r="T5349" s="212"/>
      <c r="U5349" s="213"/>
      <c r="V5349" s="213"/>
      <c r="W5349" s="213"/>
      <c r="X5349" s="214"/>
      <c r="Y5349" s="214"/>
      <c r="Z5349" s="214"/>
      <c r="AA5349" s="217"/>
      <c r="AB5349" s="217"/>
      <c r="AC5349" s="217"/>
      <c r="AD5349" s="213"/>
    </row>
    <row r="5350" spans="20:30" x14ac:dyDescent="0.2">
      <c r="T5350" s="212"/>
      <c r="U5350" s="213"/>
      <c r="V5350" s="213"/>
      <c r="W5350" s="213"/>
      <c r="X5350" s="214"/>
      <c r="Y5350" s="214"/>
      <c r="Z5350" s="214"/>
      <c r="AA5350" s="217"/>
      <c r="AB5350" s="217"/>
      <c r="AC5350" s="217"/>
      <c r="AD5350" s="213"/>
    </row>
    <row r="5351" spans="20:30" x14ac:dyDescent="0.2">
      <c r="T5351" s="212"/>
      <c r="U5351" s="213"/>
      <c r="V5351" s="213"/>
      <c r="W5351" s="213"/>
      <c r="X5351" s="214"/>
      <c r="Y5351" s="214"/>
      <c r="Z5351" s="214"/>
      <c r="AA5351" s="217"/>
      <c r="AB5351" s="217"/>
      <c r="AC5351" s="217"/>
      <c r="AD5351" s="213"/>
    </row>
    <row r="5352" spans="20:30" x14ac:dyDescent="0.2">
      <c r="T5352" s="212"/>
      <c r="U5352" s="213"/>
      <c r="V5352" s="213"/>
      <c r="W5352" s="213"/>
      <c r="X5352" s="214"/>
      <c r="Y5352" s="214"/>
      <c r="Z5352" s="214"/>
      <c r="AA5352" s="217"/>
      <c r="AB5352" s="217"/>
      <c r="AC5352" s="217"/>
      <c r="AD5352" s="213"/>
    </row>
    <row r="5353" spans="20:30" x14ac:dyDescent="0.2">
      <c r="T5353" s="212"/>
      <c r="U5353" s="213"/>
      <c r="V5353" s="213"/>
      <c r="W5353" s="213"/>
      <c r="X5353" s="214"/>
      <c r="Y5353" s="214"/>
      <c r="Z5353" s="214"/>
      <c r="AA5353" s="217"/>
      <c r="AB5353" s="217"/>
      <c r="AC5353" s="217"/>
      <c r="AD5353" s="213"/>
    </row>
    <row r="5354" spans="20:30" x14ac:dyDescent="0.2">
      <c r="T5354" s="212"/>
      <c r="U5354" s="213"/>
      <c r="V5354" s="213"/>
      <c r="W5354" s="213"/>
      <c r="X5354" s="214"/>
      <c r="Y5354" s="214"/>
      <c r="Z5354" s="214"/>
      <c r="AA5354" s="217"/>
      <c r="AB5354" s="217"/>
      <c r="AC5354" s="217"/>
      <c r="AD5354" s="213"/>
    </row>
    <row r="5355" spans="20:30" x14ac:dyDescent="0.2">
      <c r="T5355" s="212"/>
      <c r="U5355" s="213"/>
      <c r="V5355" s="213"/>
      <c r="W5355" s="213"/>
      <c r="X5355" s="214"/>
      <c r="Y5355" s="214"/>
      <c r="Z5355" s="214"/>
      <c r="AA5355" s="217"/>
      <c r="AB5355" s="217"/>
      <c r="AC5355" s="217"/>
      <c r="AD5355" s="213"/>
    </row>
    <row r="5356" spans="20:30" x14ac:dyDescent="0.2">
      <c r="T5356" s="212"/>
      <c r="U5356" s="213"/>
      <c r="V5356" s="213"/>
      <c r="W5356" s="213"/>
      <c r="X5356" s="214"/>
      <c r="Y5356" s="214"/>
      <c r="Z5356" s="214"/>
      <c r="AA5356" s="217"/>
      <c r="AB5356" s="217"/>
      <c r="AC5356" s="217"/>
      <c r="AD5356" s="213"/>
    </row>
    <row r="5357" spans="20:30" x14ac:dyDescent="0.2">
      <c r="T5357" s="212"/>
      <c r="U5357" s="213"/>
      <c r="V5357" s="213"/>
      <c r="W5357" s="213"/>
      <c r="X5357" s="214"/>
      <c r="Y5357" s="214"/>
      <c r="Z5357" s="214"/>
      <c r="AA5357" s="217"/>
      <c r="AB5357" s="217"/>
      <c r="AC5357" s="217"/>
      <c r="AD5357" s="213"/>
    </row>
    <row r="5358" spans="20:30" x14ac:dyDescent="0.2">
      <c r="T5358" s="212"/>
      <c r="U5358" s="213"/>
      <c r="V5358" s="213"/>
      <c r="W5358" s="213"/>
      <c r="X5358" s="214"/>
      <c r="Y5358" s="214"/>
      <c r="Z5358" s="214"/>
      <c r="AA5358" s="217"/>
      <c r="AB5358" s="217"/>
      <c r="AC5358" s="217"/>
      <c r="AD5358" s="213"/>
    </row>
    <row r="5359" spans="20:30" x14ac:dyDescent="0.2">
      <c r="T5359" s="212"/>
      <c r="U5359" s="213"/>
      <c r="V5359" s="213"/>
      <c r="W5359" s="213"/>
      <c r="X5359" s="214"/>
      <c r="Y5359" s="214"/>
      <c r="Z5359" s="214"/>
      <c r="AA5359" s="217"/>
      <c r="AB5359" s="217"/>
      <c r="AC5359" s="217"/>
      <c r="AD5359" s="213"/>
    </row>
    <row r="5360" spans="20:30" x14ac:dyDescent="0.2">
      <c r="T5360" s="212"/>
      <c r="U5360" s="213"/>
      <c r="V5360" s="213"/>
      <c r="W5360" s="213"/>
      <c r="X5360" s="214"/>
      <c r="Y5360" s="214"/>
      <c r="Z5360" s="214"/>
      <c r="AA5360" s="217"/>
      <c r="AB5360" s="217"/>
      <c r="AC5360" s="217"/>
      <c r="AD5360" s="213"/>
    </row>
    <row r="5361" spans="20:30" x14ac:dyDescent="0.2">
      <c r="T5361" s="212"/>
      <c r="U5361" s="213"/>
      <c r="V5361" s="213"/>
      <c r="W5361" s="213"/>
      <c r="X5361" s="214"/>
      <c r="Y5361" s="214"/>
      <c r="Z5361" s="214"/>
      <c r="AA5361" s="217"/>
      <c r="AB5361" s="217"/>
      <c r="AC5361" s="217"/>
      <c r="AD5361" s="213"/>
    </row>
    <row r="5362" spans="20:30" x14ac:dyDescent="0.2">
      <c r="T5362" s="212"/>
      <c r="U5362" s="213"/>
      <c r="V5362" s="213"/>
      <c r="W5362" s="213"/>
      <c r="X5362" s="214"/>
      <c r="Y5362" s="214"/>
      <c r="Z5362" s="214"/>
      <c r="AA5362" s="217"/>
      <c r="AB5362" s="217"/>
      <c r="AC5362" s="217"/>
      <c r="AD5362" s="213"/>
    </row>
    <row r="5363" spans="20:30" x14ac:dyDescent="0.2">
      <c r="T5363" s="212"/>
      <c r="U5363" s="213"/>
      <c r="V5363" s="213"/>
      <c r="W5363" s="213"/>
      <c r="X5363" s="214"/>
      <c r="Y5363" s="214"/>
      <c r="Z5363" s="214"/>
      <c r="AA5363" s="217"/>
      <c r="AB5363" s="217"/>
      <c r="AC5363" s="217"/>
      <c r="AD5363" s="213"/>
    </row>
    <row r="5364" spans="20:30" x14ac:dyDescent="0.2">
      <c r="T5364" s="212"/>
      <c r="U5364" s="213"/>
      <c r="V5364" s="213"/>
      <c r="W5364" s="213"/>
      <c r="X5364" s="214"/>
      <c r="Y5364" s="214"/>
      <c r="Z5364" s="214"/>
      <c r="AA5364" s="217"/>
      <c r="AB5364" s="217"/>
      <c r="AC5364" s="217"/>
      <c r="AD5364" s="213"/>
    </row>
    <row r="5365" spans="20:30" x14ac:dyDescent="0.2">
      <c r="T5365" s="212"/>
      <c r="U5365" s="213"/>
      <c r="V5365" s="213"/>
      <c r="W5365" s="213"/>
      <c r="X5365" s="214"/>
      <c r="Y5365" s="214"/>
      <c r="Z5365" s="214"/>
      <c r="AA5365" s="217"/>
      <c r="AB5365" s="217"/>
      <c r="AC5365" s="217"/>
      <c r="AD5365" s="213"/>
    </row>
    <row r="5366" spans="20:30" x14ac:dyDescent="0.2">
      <c r="T5366" s="212"/>
      <c r="U5366" s="213"/>
      <c r="V5366" s="213"/>
      <c r="W5366" s="213"/>
      <c r="X5366" s="214"/>
      <c r="Y5366" s="214"/>
      <c r="Z5366" s="214"/>
      <c r="AA5366" s="217"/>
      <c r="AB5366" s="217"/>
      <c r="AC5366" s="217"/>
      <c r="AD5366" s="213"/>
    </row>
    <row r="5367" spans="20:30" x14ac:dyDescent="0.2">
      <c r="T5367" s="212"/>
      <c r="U5367" s="213"/>
      <c r="V5367" s="213"/>
      <c r="W5367" s="213"/>
      <c r="X5367" s="214"/>
      <c r="Y5367" s="214"/>
      <c r="Z5367" s="214"/>
      <c r="AA5367" s="217"/>
      <c r="AB5367" s="217"/>
      <c r="AC5367" s="217"/>
      <c r="AD5367" s="213"/>
    </row>
    <row r="5368" spans="20:30" x14ac:dyDescent="0.2">
      <c r="T5368" s="212"/>
      <c r="U5368" s="213"/>
      <c r="V5368" s="213"/>
      <c r="W5368" s="213"/>
      <c r="X5368" s="214"/>
      <c r="Y5368" s="214"/>
      <c r="Z5368" s="214"/>
      <c r="AA5368" s="217"/>
      <c r="AB5368" s="217"/>
      <c r="AC5368" s="217"/>
      <c r="AD5368" s="213"/>
    </row>
    <row r="5369" spans="20:30" x14ac:dyDescent="0.2">
      <c r="T5369" s="212"/>
      <c r="U5369" s="213"/>
      <c r="V5369" s="213"/>
      <c r="W5369" s="213"/>
      <c r="X5369" s="214"/>
      <c r="Y5369" s="214"/>
      <c r="Z5369" s="214"/>
      <c r="AA5369" s="217"/>
      <c r="AB5369" s="217"/>
      <c r="AC5369" s="217"/>
      <c r="AD5369" s="213"/>
    </row>
    <row r="5370" spans="20:30" x14ac:dyDescent="0.2">
      <c r="T5370" s="212"/>
      <c r="U5370" s="213"/>
      <c r="V5370" s="213"/>
      <c r="W5370" s="213"/>
      <c r="X5370" s="214"/>
      <c r="Y5370" s="214"/>
      <c r="Z5370" s="214"/>
      <c r="AA5370" s="217"/>
      <c r="AB5370" s="217"/>
      <c r="AC5370" s="217"/>
      <c r="AD5370" s="213"/>
    </row>
    <row r="5371" spans="20:30" x14ac:dyDescent="0.2">
      <c r="T5371" s="212"/>
      <c r="U5371" s="213"/>
      <c r="V5371" s="213"/>
      <c r="W5371" s="213"/>
      <c r="X5371" s="214"/>
      <c r="Y5371" s="214"/>
      <c r="Z5371" s="214"/>
      <c r="AA5371" s="217"/>
      <c r="AB5371" s="217"/>
      <c r="AC5371" s="217"/>
      <c r="AD5371" s="213"/>
    </row>
    <row r="5372" spans="20:30" x14ac:dyDescent="0.2">
      <c r="T5372" s="212"/>
      <c r="U5372" s="213"/>
      <c r="V5372" s="213"/>
      <c r="W5372" s="213"/>
      <c r="X5372" s="214"/>
      <c r="Y5372" s="214"/>
      <c r="Z5372" s="214"/>
      <c r="AA5372" s="217"/>
      <c r="AB5372" s="217"/>
      <c r="AC5372" s="217"/>
      <c r="AD5372" s="213"/>
    </row>
    <row r="5373" spans="20:30" x14ac:dyDescent="0.2">
      <c r="T5373" s="212"/>
      <c r="U5373" s="213"/>
      <c r="V5373" s="213"/>
      <c r="W5373" s="213"/>
      <c r="X5373" s="214"/>
      <c r="Y5373" s="214"/>
      <c r="Z5373" s="214"/>
      <c r="AA5373" s="217"/>
      <c r="AB5373" s="217"/>
      <c r="AC5373" s="217"/>
      <c r="AD5373" s="213"/>
    </row>
    <row r="5374" spans="20:30" x14ac:dyDescent="0.2">
      <c r="T5374" s="212"/>
      <c r="U5374" s="213"/>
      <c r="V5374" s="213"/>
      <c r="W5374" s="213"/>
      <c r="X5374" s="214"/>
      <c r="Y5374" s="214"/>
      <c r="Z5374" s="214"/>
      <c r="AA5374" s="217"/>
      <c r="AB5374" s="217"/>
      <c r="AC5374" s="217"/>
      <c r="AD5374" s="213"/>
    </row>
    <row r="5375" spans="20:30" x14ac:dyDescent="0.2">
      <c r="T5375" s="212"/>
      <c r="U5375" s="213"/>
      <c r="V5375" s="213"/>
      <c r="W5375" s="213"/>
      <c r="X5375" s="214"/>
      <c r="Y5375" s="214"/>
      <c r="Z5375" s="214"/>
      <c r="AA5375" s="217"/>
      <c r="AB5375" s="217"/>
      <c r="AC5375" s="217"/>
      <c r="AD5375" s="213"/>
    </row>
    <row r="5376" spans="20:30" x14ac:dyDescent="0.2">
      <c r="T5376" s="212"/>
      <c r="U5376" s="213"/>
      <c r="V5376" s="213"/>
      <c r="W5376" s="213"/>
      <c r="X5376" s="214"/>
      <c r="Y5376" s="214"/>
      <c r="Z5376" s="214"/>
      <c r="AA5376" s="217"/>
      <c r="AB5376" s="217"/>
      <c r="AC5376" s="217"/>
      <c r="AD5376" s="213"/>
    </row>
    <row r="5377" spans="20:30" x14ac:dyDescent="0.2">
      <c r="T5377" s="212"/>
      <c r="U5377" s="213"/>
      <c r="V5377" s="213"/>
      <c r="W5377" s="213"/>
      <c r="X5377" s="214"/>
      <c r="Y5377" s="214"/>
      <c r="Z5377" s="214"/>
      <c r="AA5377" s="217"/>
      <c r="AB5377" s="217"/>
      <c r="AC5377" s="217"/>
      <c r="AD5377" s="213"/>
    </row>
    <row r="5378" spans="20:30" x14ac:dyDescent="0.2">
      <c r="T5378" s="212"/>
      <c r="U5378" s="213"/>
      <c r="V5378" s="213"/>
      <c r="W5378" s="213"/>
      <c r="X5378" s="214"/>
      <c r="Y5378" s="214"/>
      <c r="Z5378" s="214"/>
      <c r="AA5378" s="217"/>
      <c r="AB5378" s="217"/>
      <c r="AC5378" s="217"/>
      <c r="AD5378" s="213"/>
    </row>
    <row r="5379" spans="20:30" x14ac:dyDescent="0.2">
      <c r="T5379" s="212"/>
      <c r="U5379" s="213"/>
      <c r="V5379" s="213"/>
      <c r="W5379" s="213"/>
      <c r="X5379" s="214"/>
      <c r="Y5379" s="214"/>
      <c r="Z5379" s="214"/>
      <c r="AA5379" s="217"/>
      <c r="AB5379" s="217"/>
      <c r="AC5379" s="217"/>
      <c r="AD5379" s="213"/>
    </row>
    <row r="5380" spans="20:30" x14ac:dyDescent="0.2">
      <c r="T5380" s="212"/>
      <c r="U5380" s="213"/>
      <c r="V5380" s="213"/>
      <c r="W5380" s="213"/>
      <c r="X5380" s="214"/>
      <c r="Y5380" s="214"/>
      <c r="Z5380" s="214"/>
      <c r="AA5380" s="217"/>
      <c r="AB5380" s="217"/>
      <c r="AC5380" s="217"/>
      <c r="AD5380" s="213"/>
    </row>
    <row r="5381" spans="20:30" x14ac:dyDescent="0.2">
      <c r="T5381" s="212"/>
      <c r="U5381" s="213"/>
      <c r="V5381" s="213"/>
      <c r="W5381" s="213"/>
      <c r="X5381" s="214"/>
      <c r="Y5381" s="214"/>
      <c r="Z5381" s="214"/>
      <c r="AA5381" s="217"/>
      <c r="AB5381" s="217"/>
      <c r="AC5381" s="217"/>
      <c r="AD5381" s="213"/>
    </row>
    <row r="5382" spans="20:30" x14ac:dyDescent="0.2">
      <c r="T5382" s="212"/>
      <c r="U5382" s="213"/>
      <c r="V5382" s="213"/>
      <c r="W5382" s="213"/>
      <c r="X5382" s="214"/>
      <c r="Y5382" s="214"/>
      <c r="Z5382" s="214"/>
      <c r="AA5382" s="217"/>
      <c r="AB5382" s="217"/>
      <c r="AC5382" s="217"/>
      <c r="AD5382" s="213"/>
    </row>
    <row r="5383" spans="20:30" x14ac:dyDescent="0.2">
      <c r="T5383" s="212"/>
      <c r="U5383" s="213"/>
      <c r="V5383" s="213"/>
      <c r="W5383" s="213"/>
      <c r="X5383" s="214"/>
      <c r="Y5383" s="214"/>
      <c r="Z5383" s="214"/>
      <c r="AA5383" s="217"/>
      <c r="AB5383" s="217"/>
      <c r="AC5383" s="217"/>
      <c r="AD5383" s="213"/>
    </row>
    <row r="5384" spans="20:30" x14ac:dyDescent="0.2">
      <c r="T5384" s="212"/>
      <c r="U5384" s="213"/>
      <c r="V5384" s="213"/>
      <c r="W5384" s="213"/>
      <c r="X5384" s="214"/>
      <c r="Y5384" s="214"/>
      <c r="Z5384" s="214"/>
      <c r="AA5384" s="217"/>
      <c r="AB5384" s="217"/>
      <c r="AC5384" s="217"/>
      <c r="AD5384" s="213"/>
    </row>
    <row r="5385" spans="20:30" x14ac:dyDescent="0.2">
      <c r="T5385" s="212"/>
      <c r="U5385" s="213"/>
      <c r="V5385" s="213"/>
      <c r="W5385" s="213"/>
      <c r="X5385" s="214"/>
      <c r="Y5385" s="214"/>
      <c r="Z5385" s="214"/>
      <c r="AA5385" s="217"/>
      <c r="AB5385" s="217"/>
      <c r="AC5385" s="217"/>
      <c r="AD5385" s="213"/>
    </row>
    <row r="5386" spans="20:30" x14ac:dyDescent="0.2">
      <c r="T5386" s="212"/>
      <c r="U5386" s="213"/>
      <c r="V5386" s="213"/>
      <c r="W5386" s="213"/>
      <c r="X5386" s="214"/>
      <c r="Y5386" s="214"/>
      <c r="Z5386" s="214"/>
      <c r="AA5386" s="217"/>
      <c r="AB5386" s="217"/>
      <c r="AC5386" s="217"/>
      <c r="AD5386" s="213"/>
    </row>
    <row r="5387" spans="20:30" x14ac:dyDescent="0.2">
      <c r="T5387" s="212"/>
      <c r="U5387" s="213"/>
      <c r="V5387" s="213"/>
      <c r="W5387" s="213"/>
      <c r="X5387" s="214"/>
      <c r="Y5387" s="214"/>
      <c r="Z5387" s="214"/>
      <c r="AA5387" s="217"/>
      <c r="AB5387" s="217"/>
      <c r="AC5387" s="217"/>
      <c r="AD5387" s="213"/>
    </row>
    <row r="5388" spans="20:30" x14ac:dyDescent="0.2">
      <c r="T5388" s="212"/>
      <c r="U5388" s="213"/>
      <c r="V5388" s="213"/>
      <c r="W5388" s="213"/>
      <c r="X5388" s="214"/>
      <c r="Y5388" s="214"/>
      <c r="Z5388" s="214"/>
      <c r="AA5388" s="217"/>
      <c r="AB5388" s="217"/>
      <c r="AC5388" s="217"/>
      <c r="AD5388" s="213"/>
    </row>
    <row r="5389" spans="20:30" x14ac:dyDescent="0.2">
      <c r="T5389" s="212"/>
      <c r="U5389" s="213"/>
      <c r="V5389" s="213"/>
      <c r="W5389" s="213"/>
      <c r="X5389" s="214"/>
      <c r="Y5389" s="214"/>
      <c r="Z5389" s="214"/>
      <c r="AA5389" s="217"/>
      <c r="AB5389" s="217"/>
      <c r="AC5389" s="217"/>
      <c r="AD5389" s="213"/>
    </row>
    <row r="5390" spans="20:30" x14ac:dyDescent="0.2">
      <c r="T5390" s="212"/>
      <c r="U5390" s="213"/>
      <c r="V5390" s="213"/>
      <c r="W5390" s="213"/>
      <c r="X5390" s="214"/>
      <c r="Y5390" s="214"/>
      <c r="Z5390" s="214"/>
      <c r="AA5390" s="217"/>
      <c r="AB5390" s="217"/>
      <c r="AC5390" s="217"/>
      <c r="AD5390" s="213"/>
    </row>
    <row r="5391" spans="20:30" x14ac:dyDescent="0.2">
      <c r="T5391" s="212"/>
      <c r="U5391" s="213"/>
      <c r="V5391" s="213"/>
      <c r="W5391" s="213"/>
      <c r="X5391" s="214"/>
      <c r="Y5391" s="214"/>
      <c r="Z5391" s="214"/>
      <c r="AA5391" s="217"/>
      <c r="AB5391" s="217"/>
      <c r="AC5391" s="217"/>
      <c r="AD5391" s="213"/>
    </row>
    <row r="5392" spans="20:30" x14ac:dyDescent="0.2">
      <c r="T5392" s="212"/>
      <c r="U5392" s="213"/>
      <c r="V5392" s="213"/>
      <c r="W5392" s="213"/>
      <c r="X5392" s="214"/>
      <c r="Y5392" s="214"/>
      <c r="Z5392" s="214"/>
      <c r="AA5392" s="217"/>
      <c r="AB5392" s="217"/>
      <c r="AC5392" s="217"/>
      <c r="AD5392" s="213"/>
    </row>
    <row r="5393" spans="20:30" x14ac:dyDescent="0.2">
      <c r="T5393" s="212"/>
      <c r="U5393" s="213"/>
      <c r="V5393" s="213"/>
      <c r="W5393" s="213"/>
      <c r="X5393" s="214"/>
      <c r="Y5393" s="214"/>
      <c r="Z5393" s="214"/>
      <c r="AA5393" s="217"/>
      <c r="AB5393" s="217"/>
      <c r="AC5393" s="217"/>
      <c r="AD5393" s="213"/>
    </row>
    <row r="5394" spans="20:30" x14ac:dyDescent="0.2">
      <c r="T5394" s="212"/>
      <c r="U5394" s="213"/>
      <c r="V5394" s="213"/>
      <c r="W5394" s="213"/>
      <c r="X5394" s="214"/>
      <c r="Y5394" s="214"/>
      <c r="Z5394" s="214"/>
      <c r="AA5394" s="217"/>
      <c r="AB5394" s="217"/>
      <c r="AC5394" s="217"/>
      <c r="AD5394" s="213"/>
    </row>
    <row r="5395" spans="20:30" x14ac:dyDescent="0.2">
      <c r="T5395" s="212"/>
      <c r="U5395" s="213"/>
      <c r="V5395" s="213"/>
      <c r="W5395" s="213"/>
      <c r="X5395" s="214"/>
      <c r="Y5395" s="214"/>
      <c r="Z5395" s="214"/>
      <c r="AA5395" s="217"/>
      <c r="AB5395" s="217"/>
      <c r="AC5395" s="217"/>
      <c r="AD5395" s="213"/>
    </row>
    <row r="5396" spans="20:30" x14ac:dyDescent="0.2">
      <c r="T5396" s="212"/>
      <c r="U5396" s="213"/>
      <c r="V5396" s="213"/>
      <c r="W5396" s="213"/>
      <c r="X5396" s="214"/>
      <c r="Y5396" s="214"/>
      <c r="Z5396" s="214"/>
      <c r="AA5396" s="217"/>
      <c r="AB5396" s="217"/>
      <c r="AC5396" s="217"/>
      <c r="AD5396" s="213"/>
    </row>
    <row r="5397" spans="20:30" x14ac:dyDescent="0.2">
      <c r="T5397" s="212"/>
      <c r="U5397" s="213"/>
      <c r="V5397" s="213"/>
      <c r="W5397" s="213"/>
      <c r="X5397" s="214"/>
      <c r="Y5397" s="214"/>
      <c r="Z5397" s="214"/>
      <c r="AA5397" s="217"/>
      <c r="AB5397" s="217"/>
      <c r="AC5397" s="217"/>
      <c r="AD5397" s="213"/>
    </row>
    <row r="5398" spans="20:30" x14ac:dyDescent="0.2">
      <c r="T5398" s="212"/>
      <c r="U5398" s="213"/>
      <c r="V5398" s="213"/>
      <c r="W5398" s="213"/>
      <c r="X5398" s="214"/>
      <c r="Y5398" s="214"/>
      <c r="Z5398" s="214"/>
      <c r="AA5398" s="217"/>
      <c r="AB5398" s="217"/>
      <c r="AC5398" s="217"/>
      <c r="AD5398" s="213"/>
    </row>
    <row r="5399" spans="20:30" x14ac:dyDescent="0.2">
      <c r="T5399" s="212"/>
      <c r="U5399" s="213"/>
      <c r="V5399" s="213"/>
      <c r="W5399" s="213"/>
      <c r="X5399" s="214"/>
      <c r="Y5399" s="214"/>
      <c r="Z5399" s="214"/>
      <c r="AA5399" s="217"/>
      <c r="AB5399" s="217"/>
      <c r="AC5399" s="217"/>
      <c r="AD5399" s="213"/>
    </row>
    <row r="5400" spans="20:30" x14ac:dyDescent="0.2">
      <c r="T5400" s="212"/>
      <c r="U5400" s="213"/>
      <c r="V5400" s="213"/>
      <c r="W5400" s="213"/>
      <c r="X5400" s="214"/>
      <c r="Y5400" s="214"/>
      <c r="Z5400" s="214"/>
      <c r="AA5400" s="217"/>
      <c r="AB5400" s="217"/>
      <c r="AC5400" s="217"/>
      <c r="AD5400" s="213"/>
    </row>
    <row r="5401" spans="20:30" x14ac:dyDescent="0.2">
      <c r="T5401" s="212"/>
      <c r="U5401" s="213"/>
      <c r="V5401" s="213"/>
      <c r="W5401" s="213"/>
      <c r="X5401" s="214"/>
      <c r="Y5401" s="214"/>
      <c r="Z5401" s="214"/>
      <c r="AA5401" s="217"/>
      <c r="AB5401" s="217"/>
      <c r="AC5401" s="217"/>
      <c r="AD5401" s="213"/>
    </row>
    <row r="5402" spans="20:30" x14ac:dyDescent="0.2">
      <c r="T5402" s="212"/>
      <c r="U5402" s="213"/>
      <c r="V5402" s="213"/>
      <c r="W5402" s="213"/>
      <c r="X5402" s="214"/>
      <c r="Y5402" s="214"/>
      <c r="Z5402" s="214"/>
      <c r="AA5402" s="217"/>
      <c r="AB5402" s="217"/>
      <c r="AC5402" s="217"/>
      <c r="AD5402" s="213"/>
    </row>
    <row r="5403" spans="20:30" x14ac:dyDescent="0.2">
      <c r="T5403" s="212"/>
      <c r="U5403" s="213"/>
      <c r="V5403" s="213"/>
      <c r="W5403" s="213"/>
      <c r="X5403" s="214"/>
      <c r="Y5403" s="214"/>
      <c r="Z5403" s="214"/>
      <c r="AA5403" s="217"/>
      <c r="AB5403" s="217"/>
      <c r="AC5403" s="217"/>
      <c r="AD5403" s="213"/>
    </row>
    <row r="5404" spans="20:30" x14ac:dyDescent="0.2">
      <c r="T5404" s="212"/>
      <c r="U5404" s="213"/>
      <c r="V5404" s="213"/>
      <c r="W5404" s="213"/>
      <c r="X5404" s="214"/>
      <c r="Y5404" s="214"/>
      <c r="Z5404" s="214"/>
      <c r="AA5404" s="217"/>
      <c r="AB5404" s="217"/>
      <c r="AC5404" s="217"/>
      <c r="AD5404" s="213"/>
    </row>
    <row r="5405" spans="20:30" x14ac:dyDescent="0.2">
      <c r="T5405" s="212"/>
      <c r="U5405" s="213"/>
      <c r="V5405" s="213"/>
      <c r="W5405" s="213"/>
      <c r="X5405" s="214"/>
      <c r="Y5405" s="214"/>
      <c r="Z5405" s="214"/>
      <c r="AA5405" s="217"/>
      <c r="AB5405" s="217"/>
      <c r="AC5405" s="217"/>
      <c r="AD5405" s="213"/>
    </row>
    <row r="5406" spans="20:30" x14ac:dyDescent="0.2">
      <c r="T5406" s="212"/>
      <c r="U5406" s="213"/>
      <c r="V5406" s="213"/>
      <c r="W5406" s="213"/>
      <c r="X5406" s="214"/>
      <c r="Y5406" s="214"/>
      <c r="Z5406" s="214"/>
      <c r="AA5406" s="217"/>
      <c r="AB5406" s="217"/>
      <c r="AC5406" s="217"/>
      <c r="AD5406" s="213"/>
    </row>
    <row r="5407" spans="20:30" x14ac:dyDescent="0.2">
      <c r="T5407" s="212"/>
      <c r="U5407" s="213"/>
      <c r="V5407" s="213"/>
      <c r="W5407" s="213"/>
      <c r="X5407" s="214"/>
      <c r="Y5407" s="214"/>
      <c r="Z5407" s="214"/>
      <c r="AA5407" s="217"/>
      <c r="AB5407" s="217"/>
      <c r="AC5407" s="217"/>
      <c r="AD5407" s="213"/>
    </row>
    <row r="5408" spans="20:30" x14ac:dyDescent="0.2">
      <c r="T5408" s="212"/>
      <c r="U5408" s="213"/>
      <c r="V5408" s="213"/>
      <c r="W5408" s="213"/>
      <c r="X5408" s="214"/>
      <c r="Y5408" s="214"/>
      <c r="Z5408" s="214"/>
      <c r="AA5408" s="217"/>
      <c r="AB5408" s="217"/>
      <c r="AC5408" s="217"/>
      <c r="AD5408" s="213"/>
    </row>
    <row r="5409" spans="20:30" x14ac:dyDescent="0.2">
      <c r="T5409" s="212"/>
      <c r="U5409" s="213"/>
      <c r="V5409" s="213"/>
      <c r="W5409" s="213"/>
      <c r="X5409" s="214"/>
      <c r="Y5409" s="214"/>
      <c r="Z5409" s="214"/>
      <c r="AA5409" s="217"/>
      <c r="AB5409" s="217"/>
      <c r="AC5409" s="217"/>
      <c r="AD5409" s="213"/>
    </row>
    <row r="5410" spans="20:30" x14ac:dyDescent="0.2">
      <c r="T5410" s="212"/>
      <c r="U5410" s="213"/>
      <c r="V5410" s="213"/>
      <c r="W5410" s="213"/>
      <c r="X5410" s="214"/>
      <c r="Y5410" s="214"/>
      <c r="Z5410" s="214"/>
      <c r="AA5410" s="217"/>
      <c r="AB5410" s="217"/>
      <c r="AC5410" s="217"/>
      <c r="AD5410" s="213"/>
    </row>
    <row r="5411" spans="20:30" x14ac:dyDescent="0.2">
      <c r="T5411" s="212"/>
      <c r="U5411" s="213"/>
      <c r="V5411" s="213"/>
      <c r="W5411" s="213"/>
      <c r="X5411" s="214"/>
      <c r="Y5411" s="214"/>
      <c r="Z5411" s="214"/>
      <c r="AA5411" s="217"/>
      <c r="AB5411" s="217"/>
      <c r="AC5411" s="217"/>
      <c r="AD5411" s="213"/>
    </row>
    <row r="5412" spans="20:30" x14ac:dyDescent="0.2">
      <c r="T5412" s="212"/>
      <c r="U5412" s="213"/>
      <c r="V5412" s="213"/>
      <c r="W5412" s="213"/>
      <c r="X5412" s="214"/>
      <c r="Y5412" s="214"/>
      <c r="Z5412" s="214"/>
      <c r="AA5412" s="217"/>
      <c r="AB5412" s="217"/>
      <c r="AC5412" s="217"/>
      <c r="AD5412" s="213"/>
    </row>
    <row r="5413" spans="20:30" x14ac:dyDescent="0.2">
      <c r="T5413" s="212"/>
      <c r="U5413" s="213"/>
      <c r="V5413" s="213"/>
      <c r="W5413" s="213"/>
      <c r="X5413" s="214"/>
      <c r="Y5413" s="214"/>
      <c r="Z5413" s="214"/>
      <c r="AA5413" s="217"/>
      <c r="AB5413" s="217"/>
      <c r="AC5413" s="217"/>
      <c r="AD5413" s="213"/>
    </row>
    <row r="5414" spans="20:30" x14ac:dyDescent="0.2">
      <c r="T5414" s="212"/>
      <c r="U5414" s="213"/>
      <c r="V5414" s="213"/>
      <c r="W5414" s="213"/>
      <c r="X5414" s="214"/>
      <c r="Y5414" s="214"/>
      <c r="Z5414" s="214"/>
      <c r="AA5414" s="217"/>
      <c r="AB5414" s="217"/>
      <c r="AC5414" s="217"/>
      <c r="AD5414" s="213"/>
    </row>
    <row r="5415" spans="20:30" x14ac:dyDescent="0.2">
      <c r="T5415" s="212"/>
      <c r="U5415" s="213"/>
      <c r="V5415" s="213"/>
      <c r="W5415" s="213"/>
      <c r="X5415" s="214"/>
      <c r="Y5415" s="214"/>
      <c r="Z5415" s="214"/>
      <c r="AA5415" s="217"/>
      <c r="AB5415" s="217"/>
      <c r="AC5415" s="217"/>
      <c r="AD5415" s="213"/>
    </row>
    <row r="5416" spans="20:30" x14ac:dyDescent="0.2">
      <c r="T5416" s="212"/>
      <c r="U5416" s="213"/>
      <c r="V5416" s="213"/>
      <c r="W5416" s="213"/>
      <c r="X5416" s="214"/>
      <c r="Y5416" s="214"/>
      <c r="Z5416" s="214"/>
      <c r="AA5416" s="217"/>
      <c r="AB5416" s="217"/>
      <c r="AC5416" s="217"/>
      <c r="AD5416" s="213"/>
    </row>
    <row r="5417" spans="20:30" x14ac:dyDescent="0.2">
      <c r="T5417" s="212"/>
      <c r="U5417" s="213"/>
      <c r="V5417" s="213"/>
      <c r="W5417" s="213"/>
      <c r="X5417" s="214"/>
      <c r="Y5417" s="214"/>
      <c r="Z5417" s="214"/>
      <c r="AA5417" s="217"/>
      <c r="AB5417" s="217"/>
      <c r="AC5417" s="217"/>
      <c r="AD5417" s="213"/>
    </row>
    <row r="5418" spans="20:30" x14ac:dyDescent="0.2">
      <c r="T5418" s="212"/>
      <c r="U5418" s="213"/>
      <c r="V5418" s="213"/>
      <c r="W5418" s="213"/>
      <c r="X5418" s="214"/>
      <c r="Y5418" s="214"/>
      <c r="Z5418" s="214"/>
      <c r="AA5418" s="217"/>
      <c r="AB5418" s="217"/>
      <c r="AC5418" s="217"/>
      <c r="AD5418" s="213"/>
    </row>
    <row r="5419" spans="20:30" x14ac:dyDescent="0.2">
      <c r="T5419" s="212"/>
      <c r="U5419" s="213"/>
      <c r="V5419" s="213"/>
      <c r="W5419" s="213"/>
      <c r="X5419" s="214"/>
      <c r="Y5419" s="214"/>
      <c r="Z5419" s="214"/>
      <c r="AA5419" s="217"/>
      <c r="AB5419" s="217"/>
      <c r="AC5419" s="217"/>
      <c r="AD5419" s="213"/>
    </row>
    <row r="5420" spans="20:30" x14ac:dyDescent="0.2">
      <c r="T5420" s="212"/>
      <c r="U5420" s="213"/>
      <c r="V5420" s="213"/>
      <c r="W5420" s="213"/>
      <c r="X5420" s="214"/>
      <c r="Y5420" s="214"/>
      <c r="Z5420" s="214"/>
      <c r="AA5420" s="217"/>
      <c r="AB5420" s="217"/>
      <c r="AC5420" s="217"/>
      <c r="AD5420" s="213"/>
    </row>
    <row r="5421" spans="20:30" x14ac:dyDescent="0.2">
      <c r="T5421" s="212"/>
      <c r="U5421" s="213"/>
      <c r="V5421" s="213"/>
      <c r="W5421" s="213"/>
      <c r="X5421" s="214"/>
      <c r="Y5421" s="214"/>
      <c r="Z5421" s="214"/>
      <c r="AA5421" s="217"/>
      <c r="AB5421" s="217"/>
      <c r="AC5421" s="217"/>
      <c r="AD5421" s="213"/>
    </row>
    <row r="5422" spans="20:30" x14ac:dyDescent="0.2">
      <c r="T5422" s="212"/>
      <c r="U5422" s="213"/>
      <c r="V5422" s="213"/>
      <c r="W5422" s="213"/>
      <c r="X5422" s="214"/>
      <c r="Y5422" s="214"/>
      <c r="Z5422" s="214"/>
      <c r="AA5422" s="217"/>
      <c r="AB5422" s="217"/>
      <c r="AC5422" s="217"/>
      <c r="AD5422" s="213"/>
    </row>
    <row r="5423" spans="20:30" x14ac:dyDescent="0.2">
      <c r="T5423" s="212"/>
      <c r="U5423" s="213"/>
      <c r="V5423" s="213"/>
      <c r="W5423" s="213"/>
      <c r="X5423" s="214"/>
      <c r="Y5423" s="214"/>
      <c r="Z5423" s="214"/>
      <c r="AA5423" s="217"/>
      <c r="AB5423" s="217"/>
      <c r="AC5423" s="217"/>
      <c r="AD5423" s="213"/>
    </row>
    <row r="5424" spans="20:30" x14ac:dyDescent="0.2">
      <c r="T5424" s="212"/>
      <c r="U5424" s="213"/>
      <c r="V5424" s="213"/>
      <c r="W5424" s="213"/>
      <c r="X5424" s="214"/>
      <c r="Y5424" s="214"/>
      <c r="Z5424" s="214"/>
      <c r="AA5424" s="217"/>
      <c r="AB5424" s="217"/>
      <c r="AC5424" s="217"/>
      <c r="AD5424" s="213"/>
    </row>
    <row r="5425" spans="20:30" x14ac:dyDescent="0.2">
      <c r="T5425" s="212"/>
      <c r="U5425" s="213"/>
      <c r="V5425" s="213"/>
      <c r="W5425" s="213"/>
      <c r="X5425" s="214"/>
      <c r="Y5425" s="214"/>
      <c r="Z5425" s="214"/>
      <c r="AA5425" s="217"/>
      <c r="AB5425" s="217"/>
      <c r="AC5425" s="217"/>
      <c r="AD5425" s="213"/>
    </row>
    <row r="5426" spans="20:30" x14ac:dyDescent="0.2">
      <c r="T5426" s="212"/>
      <c r="U5426" s="213"/>
      <c r="V5426" s="213"/>
      <c r="W5426" s="213"/>
      <c r="X5426" s="214"/>
      <c r="Y5426" s="214"/>
      <c r="Z5426" s="214"/>
      <c r="AA5426" s="217"/>
      <c r="AB5426" s="217"/>
      <c r="AC5426" s="217"/>
      <c r="AD5426" s="213"/>
    </row>
    <row r="5427" spans="20:30" x14ac:dyDescent="0.2">
      <c r="T5427" s="212"/>
      <c r="U5427" s="213"/>
      <c r="V5427" s="213"/>
      <c r="W5427" s="213"/>
      <c r="X5427" s="214"/>
      <c r="Y5427" s="214"/>
      <c r="Z5427" s="214"/>
      <c r="AA5427" s="217"/>
      <c r="AB5427" s="217"/>
      <c r="AC5427" s="217"/>
      <c r="AD5427" s="213"/>
    </row>
    <row r="5428" spans="20:30" x14ac:dyDescent="0.2">
      <c r="T5428" s="212"/>
      <c r="U5428" s="213"/>
      <c r="V5428" s="213"/>
      <c r="W5428" s="213"/>
      <c r="X5428" s="214"/>
      <c r="Y5428" s="214"/>
      <c r="Z5428" s="214"/>
      <c r="AA5428" s="217"/>
      <c r="AB5428" s="217"/>
      <c r="AC5428" s="217"/>
      <c r="AD5428" s="213"/>
    </row>
    <row r="5429" spans="20:30" x14ac:dyDescent="0.2">
      <c r="T5429" s="212"/>
      <c r="U5429" s="213"/>
      <c r="V5429" s="213"/>
      <c r="W5429" s="213"/>
      <c r="X5429" s="214"/>
      <c r="Y5429" s="214"/>
      <c r="Z5429" s="214"/>
      <c r="AA5429" s="217"/>
      <c r="AB5429" s="217"/>
      <c r="AC5429" s="217"/>
      <c r="AD5429" s="213"/>
    </row>
    <row r="5430" spans="20:30" x14ac:dyDescent="0.2">
      <c r="T5430" s="212"/>
      <c r="U5430" s="213"/>
      <c r="V5430" s="213"/>
      <c r="W5430" s="213"/>
      <c r="X5430" s="214"/>
      <c r="Y5430" s="214"/>
      <c r="Z5430" s="214"/>
      <c r="AA5430" s="217"/>
      <c r="AB5430" s="217"/>
      <c r="AC5430" s="217"/>
      <c r="AD5430" s="213"/>
    </row>
    <row r="5431" spans="20:30" x14ac:dyDescent="0.2">
      <c r="T5431" s="212"/>
      <c r="U5431" s="213"/>
      <c r="V5431" s="213"/>
      <c r="W5431" s="213"/>
      <c r="X5431" s="214"/>
      <c r="Y5431" s="214"/>
      <c r="Z5431" s="214"/>
      <c r="AA5431" s="217"/>
      <c r="AB5431" s="217"/>
      <c r="AC5431" s="217"/>
      <c r="AD5431" s="213"/>
    </row>
    <row r="5432" spans="20:30" x14ac:dyDescent="0.2">
      <c r="T5432" s="212"/>
      <c r="U5432" s="213"/>
      <c r="V5432" s="213"/>
      <c r="W5432" s="213"/>
      <c r="X5432" s="214"/>
      <c r="Y5432" s="214"/>
      <c r="Z5432" s="214"/>
      <c r="AA5432" s="217"/>
      <c r="AB5432" s="217"/>
      <c r="AC5432" s="217"/>
      <c r="AD5432" s="213"/>
    </row>
    <row r="5433" spans="20:30" x14ac:dyDescent="0.2">
      <c r="T5433" s="212"/>
      <c r="U5433" s="213"/>
      <c r="V5433" s="213"/>
      <c r="W5433" s="213"/>
      <c r="X5433" s="214"/>
      <c r="Y5433" s="214"/>
      <c r="Z5433" s="214"/>
      <c r="AA5433" s="217"/>
      <c r="AB5433" s="217"/>
      <c r="AC5433" s="217"/>
      <c r="AD5433" s="213"/>
    </row>
    <row r="5434" spans="20:30" x14ac:dyDescent="0.2">
      <c r="T5434" s="212"/>
      <c r="U5434" s="213"/>
      <c r="V5434" s="213"/>
      <c r="W5434" s="213"/>
      <c r="X5434" s="214"/>
      <c r="Y5434" s="214"/>
      <c r="Z5434" s="214"/>
      <c r="AA5434" s="217"/>
      <c r="AB5434" s="217"/>
      <c r="AC5434" s="217"/>
      <c r="AD5434" s="213"/>
    </row>
    <row r="5435" spans="20:30" x14ac:dyDescent="0.2">
      <c r="T5435" s="212"/>
      <c r="U5435" s="213"/>
      <c r="V5435" s="213"/>
      <c r="W5435" s="213"/>
      <c r="X5435" s="214"/>
      <c r="Y5435" s="214"/>
      <c r="Z5435" s="214"/>
      <c r="AA5435" s="217"/>
      <c r="AB5435" s="217"/>
      <c r="AC5435" s="217"/>
      <c r="AD5435" s="213"/>
    </row>
    <row r="5436" spans="20:30" x14ac:dyDescent="0.2">
      <c r="T5436" s="212"/>
      <c r="U5436" s="213"/>
      <c r="V5436" s="213"/>
      <c r="W5436" s="213"/>
      <c r="X5436" s="214"/>
      <c r="Y5436" s="214"/>
      <c r="Z5436" s="214"/>
      <c r="AA5436" s="217"/>
      <c r="AB5436" s="217"/>
      <c r="AC5436" s="217"/>
      <c r="AD5436" s="213"/>
    </row>
    <row r="5437" spans="20:30" x14ac:dyDescent="0.2">
      <c r="T5437" s="212"/>
      <c r="U5437" s="213"/>
      <c r="V5437" s="213"/>
      <c r="W5437" s="213"/>
      <c r="X5437" s="214"/>
      <c r="Y5437" s="214"/>
      <c r="Z5437" s="214"/>
      <c r="AA5437" s="217"/>
      <c r="AB5437" s="217"/>
      <c r="AC5437" s="217"/>
      <c r="AD5437" s="213"/>
    </row>
    <row r="5438" spans="20:30" x14ac:dyDescent="0.2">
      <c r="T5438" s="212"/>
      <c r="U5438" s="213"/>
      <c r="V5438" s="213"/>
      <c r="W5438" s="213"/>
      <c r="X5438" s="214"/>
      <c r="Y5438" s="214"/>
      <c r="Z5438" s="214"/>
      <c r="AA5438" s="217"/>
      <c r="AB5438" s="217"/>
      <c r="AC5438" s="217"/>
      <c r="AD5438" s="213"/>
    </row>
    <row r="5439" spans="20:30" x14ac:dyDescent="0.2">
      <c r="T5439" s="212"/>
      <c r="U5439" s="213"/>
      <c r="V5439" s="213"/>
      <c r="W5439" s="213"/>
      <c r="X5439" s="214"/>
      <c r="Y5439" s="214"/>
      <c r="Z5439" s="214"/>
      <c r="AA5439" s="217"/>
      <c r="AB5439" s="217"/>
      <c r="AC5439" s="217"/>
      <c r="AD5439" s="213"/>
    </row>
    <row r="5440" spans="20:30" x14ac:dyDescent="0.2">
      <c r="T5440" s="212"/>
      <c r="U5440" s="213"/>
      <c r="V5440" s="213"/>
      <c r="W5440" s="213"/>
      <c r="X5440" s="214"/>
      <c r="Y5440" s="214"/>
      <c r="Z5440" s="214"/>
      <c r="AA5440" s="217"/>
      <c r="AB5440" s="217"/>
      <c r="AC5440" s="217"/>
      <c r="AD5440" s="213"/>
    </row>
    <row r="5441" spans="20:30" x14ac:dyDescent="0.2">
      <c r="T5441" s="212"/>
      <c r="U5441" s="213"/>
      <c r="V5441" s="213"/>
      <c r="W5441" s="213"/>
      <c r="X5441" s="214"/>
      <c r="Y5441" s="214"/>
      <c r="Z5441" s="214"/>
      <c r="AA5441" s="217"/>
      <c r="AB5441" s="217"/>
      <c r="AC5441" s="217"/>
      <c r="AD5441" s="213"/>
    </row>
    <row r="5442" spans="20:30" x14ac:dyDescent="0.2">
      <c r="T5442" s="212"/>
      <c r="U5442" s="213"/>
      <c r="V5442" s="213"/>
      <c r="W5442" s="213"/>
      <c r="X5442" s="214"/>
      <c r="Y5442" s="214"/>
      <c r="Z5442" s="214"/>
      <c r="AA5442" s="217"/>
      <c r="AB5442" s="217"/>
      <c r="AC5442" s="217"/>
      <c r="AD5442" s="213"/>
    </row>
    <row r="5443" spans="20:30" x14ac:dyDescent="0.2">
      <c r="T5443" s="212"/>
      <c r="U5443" s="213"/>
      <c r="V5443" s="213"/>
      <c r="W5443" s="213"/>
      <c r="X5443" s="214"/>
      <c r="Y5443" s="214"/>
      <c r="Z5443" s="214"/>
      <c r="AA5443" s="217"/>
      <c r="AB5443" s="217"/>
      <c r="AC5443" s="217"/>
      <c r="AD5443" s="213"/>
    </row>
    <row r="5444" spans="20:30" x14ac:dyDescent="0.2">
      <c r="T5444" s="212"/>
      <c r="U5444" s="213"/>
      <c r="V5444" s="213"/>
      <c r="W5444" s="213"/>
      <c r="X5444" s="214"/>
      <c r="Y5444" s="214"/>
      <c r="Z5444" s="214"/>
      <c r="AA5444" s="217"/>
      <c r="AB5444" s="217"/>
      <c r="AC5444" s="217"/>
      <c r="AD5444" s="213"/>
    </row>
    <row r="5445" spans="20:30" x14ac:dyDescent="0.2">
      <c r="T5445" s="212"/>
      <c r="U5445" s="213"/>
      <c r="V5445" s="213"/>
      <c r="W5445" s="213"/>
      <c r="X5445" s="214"/>
      <c r="Y5445" s="214"/>
      <c r="Z5445" s="214"/>
      <c r="AA5445" s="217"/>
      <c r="AB5445" s="217"/>
      <c r="AC5445" s="217"/>
      <c r="AD5445" s="213"/>
    </row>
    <row r="5446" spans="20:30" x14ac:dyDescent="0.2">
      <c r="T5446" s="212"/>
      <c r="U5446" s="213"/>
      <c r="V5446" s="213"/>
      <c r="W5446" s="213"/>
      <c r="X5446" s="214"/>
      <c r="Y5446" s="214"/>
      <c r="Z5446" s="214"/>
      <c r="AA5446" s="217"/>
      <c r="AB5446" s="217"/>
      <c r="AC5446" s="217"/>
      <c r="AD5446" s="213"/>
    </row>
    <row r="5447" spans="20:30" x14ac:dyDescent="0.2">
      <c r="T5447" s="212"/>
      <c r="U5447" s="213"/>
      <c r="V5447" s="213"/>
      <c r="W5447" s="213"/>
      <c r="X5447" s="214"/>
      <c r="Y5447" s="214"/>
      <c r="Z5447" s="214"/>
      <c r="AA5447" s="217"/>
      <c r="AB5447" s="217"/>
      <c r="AC5447" s="217"/>
      <c r="AD5447" s="213"/>
    </row>
    <row r="5448" spans="20:30" x14ac:dyDescent="0.2">
      <c r="T5448" s="212"/>
      <c r="U5448" s="213"/>
      <c r="V5448" s="213"/>
      <c r="W5448" s="213"/>
      <c r="X5448" s="214"/>
      <c r="Y5448" s="214"/>
      <c r="Z5448" s="214"/>
      <c r="AA5448" s="217"/>
      <c r="AB5448" s="217"/>
      <c r="AC5448" s="217"/>
      <c r="AD5448" s="213"/>
    </row>
    <row r="5449" spans="20:30" x14ac:dyDescent="0.2">
      <c r="T5449" s="212"/>
      <c r="U5449" s="213"/>
      <c r="V5449" s="213"/>
      <c r="W5449" s="213"/>
      <c r="X5449" s="214"/>
      <c r="Y5449" s="214"/>
      <c r="Z5449" s="214"/>
      <c r="AA5449" s="217"/>
      <c r="AB5449" s="217"/>
      <c r="AC5449" s="217"/>
      <c r="AD5449" s="213"/>
    </row>
    <row r="5450" spans="20:30" x14ac:dyDescent="0.2">
      <c r="T5450" s="212"/>
      <c r="U5450" s="213"/>
      <c r="V5450" s="213"/>
      <c r="W5450" s="213"/>
      <c r="X5450" s="214"/>
      <c r="Y5450" s="214"/>
      <c r="Z5450" s="214"/>
      <c r="AA5450" s="217"/>
      <c r="AB5450" s="217"/>
      <c r="AC5450" s="217"/>
      <c r="AD5450" s="213"/>
    </row>
    <row r="5451" spans="20:30" x14ac:dyDescent="0.2">
      <c r="T5451" s="212"/>
      <c r="U5451" s="213"/>
      <c r="V5451" s="213"/>
      <c r="W5451" s="213"/>
      <c r="X5451" s="214"/>
      <c r="Y5451" s="214"/>
      <c r="Z5451" s="214"/>
      <c r="AA5451" s="217"/>
      <c r="AB5451" s="217"/>
      <c r="AC5451" s="217"/>
      <c r="AD5451" s="213"/>
    </row>
    <row r="5452" spans="20:30" x14ac:dyDescent="0.2">
      <c r="T5452" s="212"/>
      <c r="U5452" s="213"/>
      <c r="V5452" s="213"/>
      <c r="W5452" s="213"/>
      <c r="X5452" s="214"/>
      <c r="Y5452" s="214"/>
      <c r="Z5452" s="214"/>
      <c r="AA5452" s="217"/>
      <c r="AB5452" s="217"/>
      <c r="AC5452" s="217"/>
      <c r="AD5452" s="213"/>
    </row>
    <row r="5453" spans="20:30" x14ac:dyDescent="0.2">
      <c r="T5453" s="212"/>
      <c r="U5453" s="213"/>
      <c r="V5453" s="213"/>
      <c r="W5453" s="213"/>
      <c r="X5453" s="214"/>
      <c r="Y5453" s="214"/>
      <c r="Z5453" s="214"/>
      <c r="AA5453" s="217"/>
      <c r="AB5453" s="217"/>
      <c r="AC5453" s="217"/>
      <c r="AD5453" s="213"/>
    </row>
    <row r="5454" spans="20:30" x14ac:dyDescent="0.2">
      <c r="T5454" s="212"/>
      <c r="U5454" s="213"/>
      <c r="V5454" s="213"/>
      <c r="W5454" s="213"/>
      <c r="X5454" s="214"/>
      <c r="Y5454" s="214"/>
      <c r="Z5454" s="214"/>
      <c r="AA5454" s="217"/>
      <c r="AB5454" s="217"/>
      <c r="AC5454" s="217"/>
      <c r="AD5454" s="213"/>
    </row>
    <row r="5455" spans="20:30" x14ac:dyDescent="0.2">
      <c r="T5455" s="212"/>
      <c r="U5455" s="213"/>
      <c r="V5455" s="213"/>
      <c r="W5455" s="213"/>
      <c r="X5455" s="214"/>
      <c r="Y5455" s="214"/>
      <c r="Z5455" s="214"/>
      <c r="AA5455" s="217"/>
      <c r="AB5455" s="217"/>
      <c r="AC5455" s="217"/>
      <c r="AD5455" s="213"/>
    </row>
    <row r="5456" spans="20:30" x14ac:dyDescent="0.2">
      <c r="T5456" s="212"/>
      <c r="U5456" s="213"/>
      <c r="V5456" s="213"/>
      <c r="W5456" s="213"/>
      <c r="X5456" s="214"/>
      <c r="Y5456" s="214"/>
      <c r="Z5456" s="214"/>
      <c r="AA5456" s="217"/>
      <c r="AB5456" s="217"/>
      <c r="AC5456" s="217"/>
      <c r="AD5456" s="213"/>
    </row>
    <row r="5457" spans="20:30" x14ac:dyDescent="0.2">
      <c r="T5457" s="212"/>
      <c r="U5457" s="213"/>
      <c r="V5457" s="213"/>
      <c r="W5457" s="213"/>
      <c r="X5457" s="214"/>
      <c r="Y5457" s="214"/>
      <c r="Z5457" s="214"/>
      <c r="AA5457" s="217"/>
      <c r="AB5457" s="217"/>
      <c r="AC5457" s="217"/>
      <c r="AD5457" s="213"/>
    </row>
    <row r="5458" spans="20:30" x14ac:dyDescent="0.2">
      <c r="T5458" s="212"/>
      <c r="U5458" s="213"/>
      <c r="V5458" s="213"/>
      <c r="W5458" s="213"/>
      <c r="X5458" s="214"/>
      <c r="Y5458" s="214"/>
      <c r="Z5458" s="214"/>
      <c r="AA5458" s="217"/>
      <c r="AB5458" s="217"/>
      <c r="AC5458" s="217"/>
      <c r="AD5458" s="213"/>
    </row>
    <row r="5459" spans="20:30" x14ac:dyDescent="0.2">
      <c r="T5459" s="212"/>
      <c r="U5459" s="213"/>
      <c r="V5459" s="213"/>
      <c r="W5459" s="213"/>
      <c r="X5459" s="214"/>
      <c r="Y5459" s="214"/>
      <c r="Z5459" s="214"/>
      <c r="AA5459" s="217"/>
      <c r="AB5459" s="217"/>
      <c r="AC5459" s="217"/>
      <c r="AD5459" s="213"/>
    </row>
    <row r="5460" spans="20:30" x14ac:dyDescent="0.2">
      <c r="T5460" s="212"/>
      <c r="U5460" s="213"/>
      <c r="V5460" s="213"/>
      <c r="W5460" s="213"/>
      <c r="X5460" s="214"/>
      <c r="Y5460" s="214"/>
      <c r="Z5460" s="214"/>
      <c r="AA5460" s="217"/>
      <c r="AB5460" s="217"/>
      <c r="AC5460" s="217"/>
      <c r="AD5460" s="213"/>
    </row>
    <row r="5461" spans="20:30" x14ac:dyDescent="0.2">
      <c r="T5461" s="212"/>
      <c r="U5461" s="213"/>
      <c r="V5461" s="213"/>
      <c r="W5461" s="213"/>
      <c r="X5461" s="214"/>
      <c r="Y5461" s="214"/>
      <c r="Z5461" s="214"/>
      <c r="AA5461" s="217"/>
      <c r="AB5461" s="217"/>
      <c r="AC5461" s="217"/>
      <c r="AD5461" s="213"/>
    </row>
    <row r="5462" spans="20:30" x14ac:dyDescent="0.2">
      <c r="T5462" s="212"/>
      <c r="U5462" s="213"/>
      <c r="V5462" s="213"/>
      <c r="W5462" s="213"/>
      <c r="X5462" s="214"/>
      <c r="Y5462" s="214"/>
      <c r="Z5462" s="214"/>
      <c r="AA5462" s="217"/>
      <c r="AB5462" s="217"/>
      <c r="AC5462" s="217"/>
      <c r="AD5462" s="213"/>
    </row>
    <row r="5463" spans="20:30" x14ac:dyDescent="0.2">
      <c r="T5463" s="212"/>
      <c r="U5463" s="213"/>
      <c r="V5463" s="213"/>
      <c r="W5463" s="213"/>
      <c r="X5463" s="214"/>
      <c r="Y5463" s="214"/>
      <c r="Z5463" s="214"/>
      <c r="AA5463" s="217"/>
      <c r="AB5463" s="217"/>
      <c r="AC5463" s="217"/>
      <c r="AD5463" s="213"/>
    </row>
    <row r="5464" spans="20:30" x14ac:dyDescent="0.2">
      <c r="T5464" s="212"/>
      <c r="U5464" s="213"/>
      <c r="V5464" s="213"/>
      <c r="W5464" s="213"/>
      <c r="X5464" s="214"/>
      <c r="Y5464" s="214"/>
      <c r="Z5464" s="214"/>
      <c r="AA5464" s="217"/>
      <c r="AB5464" s="217"/>
      <c r="AC5464" s="217"/>
      <c r="AD5464" s="213"/>
    </row>
    <row r="5465" spans="20:30" x14ac:dyDescent="0.2">
      <c r="T5465" s="212"/>
      <c r="U5465" s="213"/>
      <c r="V5465" s="213"/>
      <c r="W5465" s="213"/>
      <c r="X5465" s="214"/>
      <c r="Y5465" s="214"/>
      <c r="Z5465" s="214"/>
      <c r="AA5465" s="217"/>
      <c r="AB5465" s="217"/>
      <c r="AC5465" s="217"/>
      <c r="AD5465" s="213"/>
    </row>
    <row r="5466" spans="20:30" x14ac:dyDescent="0.2">
      <c r="T5466" s="212"/>
      <c r="U5466" s="213"/>
      <c r="V5466" s="213"/>
      <c r="W5466" s="213"/>
      <c r="X5466" s="214"/>
      <c r="Y5466" s="214"/>
      <c r="Z5466" s="214"/>
      <c r="AA5466" s="217"/>
      <c r="AB5466" s="217"/>
      <c r="AC5466" s="217"/>
      <c r="AD5466" s="213"/>
    </row>
    <row r="5467" spans="20:30" x14ac:dyDescent="0.2">
      <c r="T5467" s="212"/>
      <c r="U5467" s="213"/>
      <c r="V5467" s="213"/>
      <c r="W5467" s="213"/>
      <c r="X5467" s="214"/>
      <c r="Y5467" s="214"/>
      <c r="Z5467" s="214"/>
      <c r="AA5467" s="217"/>
      <c r="AB5467" s="217"/>
      <c r="AC5467" s="217"/>
      <c r="AD5467" s="213"/>
    </row>
    <row r="5468" spans="20:30" x14ac:dyDescent="0.2">
      <c r="T5468" s="212"/>
      <c r="U5468" s="213"/>
      <c r="V5468" s="213"/>
      <c r="W5468" s="213"/>
      <c r="X5468" s="214"/>
      <c r="Y5468" s="214"/>
      <c r="Z5468" s="214"/>
      <c r="AA5468" s="217"/>
      <c r="AB5468" s="217"/>
      <c r="AC5468" s="217"/>
      <c r="AD5468" s="213"/>
    </row>
    <row r="5469" spans="20:30" x14ac:dyDescent="0.2">
      <c r="T5469" s="212"/>
      <c r="U5469" s="213"/>
      <c r="V5469" s="213"/>
      <c r="W5469" s="213"/>
      <c r="X5469" s="214"/>
      <c r="Y5469" s="214"/>
      <c r="Z5469" s="214"/>
      <c r="AA5469" s="217"/>
      <c r="AB5469" s="217"/>
      <c r="AC5469" s="217"/>
      <c r="AD5469" s="213"/>
    </row>
    <row r="5470" spans="20:30" x14ac:dyDescent="0.2">
      <c r="T5470" s="212"/>
      <c r="U5470" s="213"/>
      <c r="V5470" s="213"/>
      <c r="W5470" s="213"/>
      <c r="X5470" s="214"/>
      <c r="Y5470" s="214"/>
      <c r="Z5470" s="214"/>
      <c r="AA5470" s="217"/>
      <c r="AB5470" s="217"/>
      <c r="AC5470" s="217"/>
      <c r="AD5470" s="213"/>
    </row>
    <row r="5471" spans="20:30" x14ac:dyDescent="0.2">
      <c r="T5471" s="212"/>
      <c r="U5471" s="213"/>
      <c r="V5471" s="213"/>
      <c r="W5471" s="213"/>
      <c r="X5471" s="214"/>
      <c r="Y5471" s="214"/>
      <c r="Z5471" s="214"/>
      <c r="AA5471" s="217"/>
      <c r="AB5471" s="217"/>
      <c r="AC5471" s="217"/>
      <c r="AD5471" s="213"/>
    </row>
    <row r="5472" spans="20:30" x14ac:dyDescent="0.2">
      <c r="T5472" s="212"/>
      <c r="U5472" s="213"/>
      <c r="V5472" s="213"/>
      <c r="W5472" s="213"/>
      <c r="X5472" s="214"/>
      <c r="Y5472" s="214"/>
      <c r="Z5472" s="214"/>
      <c r="AA5472" s="217"/>
      <c r="AB5472" s="217"/>
      <c r="AC5472" s="217"/>
      <c r="AD5472" s="213"/>
    </row>
    <row r="5473" spans="20:30" x14ac:dyDescent="0.2">
      <c r="T5473" s="212"/>
      <c r="U5473" s="213"/>
      <c r="V5473" s="213"/>
      <c r="W5473" s="213"/>
      <c r="X5473" s="214"/>
      <c r="Y5473" s="214"/>
      <c r="Z5473" s="214"/>
      <c r="AA5473" s="217"/>
      <c r="AB5473" s="217"/>
      <c r="AC5473" s="217"/>
      <c r="AD5473" s="213"/>
    </row>
    <row r="5474" spans="20:30" x14ac:dyDescent="0.2">
      <c r="T5474" s="212"/>
      <c r="U5474" s="213"/>
      <c r="V5474" s="213"/>
      <c r="W5474" s="213"/>
      <c r="X5474" s="214"/>
      <c r="Y5474" s="214"/>
      <c r="Z5474" s="214"/>
      <c r="AA5474" s="217"/>
      <c r="AB5474" s="217"/>
      <c r="AC5474" s="217"/>
      <c r="AD5474" s="213"/>
    </row>
    <row r="5475" spans="20:30" x14ac:dyDescent="0.2">
      <c r="T5475" s="212"/>
      <c r="U5475" s="213"/>
      <c r="V5475" s="213"/>
      <c r="W5475" s="213"/>
      <c r="X5475" s="214"/>
      <c r="Y5475" s="214"/>
      <c r="Z5475" s="214"/>
      <c r="AA5475" s="217"/>
      <c r="AB5475" s="217"/>
      <c r="AC5475" s="217"/>
      <c r="AD5475" s="213"/>
    </row>
    <row r="5476" spans="20:30" x14ac:dyDescent="0.2">
      <c r="T5476" s="212"/>
      <c r="U5476" s="213"/>
      <c r="V5476" s="213"/>
      <c r="W5476" s="213"/>
      <c r="X5476" s="214"/>
      <c r="Y5476" s="214"/>
      <c r="Z5476" s="214"/>
      <c r="AA5476" s="217"/>
      <c r="AB5476" s="217"/>
      <c r="AC5476" s="217"/>
      <c r="AD5476" s="213"/>
    </row>
    <row r="5477" spans="20:30" x14ac:dyDescent="0.2">
      <c r="T5477" s="212"/>
      <c r="U5477" s="213"/>
      <c r="V5477" s="213"/>
      <c r="W5477" s="213"/>
      <c r="X5477" s="214"/>
      <c r="Y5477" s="214"/>
      <c r="Z5477" s="214"/>
      <c r="AA5477" s="217"/>
      <c r="AB5477" s="217"/>
      <c r="AC5477" s="217"/>
      <c r="AD5477" s="213"/>
    </row>
    <row r="5478" spans="20:30" x14ac:dyDescent="0.2">
      <c r="T5478" s="212"/>
      <c r="U5478" s="213"/>
      <c r="V5478" s="213"/>
      <c r="W5478" s="213"/>
      <c r="X5478" s="214"/>
      <c r="Y5478" s="214"/>
      <c r="Z5478" s="214"/>
      <c r="AA5478" s="217"/>
      <c r="AB5478" s="217"/>
      <c r="AC5478" s="217"/>
      <c r="AD5478" s="213"/>
    </row>
    <row r="5479" spans="20:30" x14ac:dyDescent="0.2">
      <c r="T5479" s="212"/>
      <c r="U5479" s="213"/>
      <c r="V5479" s="213"/>
      <c r="W5479" s="213"/>
      <c r="X5479" s="214"/>
      <c r="Y5479" s="214"/>
      <c r="Z5479" s="214"/>
      <c r="AA5479" s="217"/>
      <c r="AB5479" s="217"/>
      <c r="AC5479" s="217"/>
      <c r="AD5479" s="213"/>
    </row>
    <row r="5480" spans="20:30" x14ac:dyDescent="0.2">
      <c r="T5480" s="212"/>
      <c r="U5480" s="213"/>
      <c r="V5480" s="213"/>
      <c r="W5480" s="213"/>
      <c r="X5480" s="214"/>
      <c r="Y5480" s="214"/>
      <c r="Z5480" s="214"/>
      <c r="AA5480" s="217"/>
      <c r="AB5480" s="217"/>
      <c r="AC5480" s="217"/>
      <c r="AD5480" s="213"/>
    </row>
    <row r="5481" spans="20:30" x14ac:dyDescent="0.2">
      <c r="T5481" s="212"/>
      <c r="U5481" s="213"/>
      <c r="V5481" s="213"/>
      <c r="W5481" s="213"/>
      <c r="X5481" s="214"/>
      <c r="Y5481" s="214"/>
      <c r="Z5481" s="214"/>
      <c r="AA5481" s="217"/>
      <c r="AB5481" s="217"/>
      <c r="AC5481" s="217"/>
      <c r="AD5481" s="213"/>
    </row>
    <row r="5482" spans="20:30" x14ac:dyDescent="0.2">
      <c r="T5482" s="212"/>
      <c r="U5482" s="213"/>
      <c r="V5482" s="213"/>
      <c r="W5482" s="213"/>
      <c r="X5482" s="214"/>
      <c r="Y5482" s="214"/>
      <c r="Z5482" s="214"/>
      <c r="AA5482" s="217"/>
      <c r="AB5482" s="217"/>
      <c r="AC5482" s="217"/>
      <c r="AD5482" s="213"/>
    </row>
    <row r="5483" spans="20:30" x14ac:dyDescent="0.2">
      <c r="T5483" s="212"/>
      <c r="U5483" s="213"/>
      <c r="V5483" s="213"/>
      <c r="W5483" s="213"/>
      <c r="X5483" s="214"/>
      <c r="Y5483" s="214"/>
      <c r="Z5483" s="214"/>
      <c r="AA5483" s="217"/>
      <c r="AB5483" s="217"/>
      <c r="AC5483" s="217"/>
      <c r="AD5483" s="213"/>
    </row>
    <row r="5484" spans="20:30" x14ac:dyDescent="0.2">
      <c r="T5484" s="212"/>
      <c r="U5484" s="213"/>
      <c r="V5484" s="213"/>
      <c r="W5484" s="213"/>
      <c r="X5484" s="214"/>
      <c r="Y5484" s="214"/>
      <c r="Z5484" s="214"/>
      <c r="AA5484" s="217"/>
      <c r="AB5484" s="217"/>
      <c r="AC5484" s="217"/>
      <c r="AD5484" s="213"/>
    </row>
    <row r="5485" spans="20:30" x14ac:dyDescent="0.2">
      <c r="T5485" s="212"/>
      <c r="U5485" s="213"/>
      <c r="V5485" s="213"/>
      <c r="W5485" s="213"/>
      <c r="X5485" s="214"/>
      <c r="Y5485" s="214"/>
      <c r="Z5485" s="214"/>
      <c r="AA5485" s="217"/>
      <c r="AB5485" s="217"/>
      <c r="AC5485" s="217"/>
      <c r="AD5485" s="213"/>
    </row>
    <row r="5486" spans="20:30" x14ac:dyDescent="0.2">
      <c r="T5486" s="212"/>
      <c r="U5486" s="213"/>
      <c r="V5486" s="213"/>
      <c r="W5486" s="213"/>
      <c r="X5486" s="214"/>
      <c r="Y5486" s="214"/>
      <c r="Z5486" s="214"/>
      <c r="AA5486" s="217"/>
      <c r="AB5486" s="217"/>
      <c r="AC5486" s="217"/>
      <c r="AD5486" s="213"/>
    </row>
    <row r="5487" spans="20:30" x14ac:dyDescent="0.2">
      <c r="T5487" s="212"/>
      <c r="U5487" s="213"/>
      <c r="V5487" s="213"/>
      <c r="W5487" s="213"/>
      <c r="X5487" s="214"/>
      <c r="Y5487" s="214"/>
      <c r="Z5487" s="214"/>
      <c r="AA5487" s="217"/>
      <c r="AB5487" s="217"/>
      <c r="AC5487" s="217"/>
      <c r="AD5487" s="213"/>
    </row>
    <row r="5488" spans="20:30" x14ac:dyDescent="0.2">
      <c r="T5488" s="212"/>
      <c r="U5488" s="213"/>
      <c r="V5488" s="213"/>
      <c r="W5488" s="213"/>
      <c r="X5488" s="214"/>
      <c r="Y5488" s="214"/>
      <c r="Z5488" s="214"/>
      <c r="AA5488" s="217"/>
      <c r="AB5488" s="217"/>
      <c r="AC5488" s="217"/>
      <c r="AD5488" s="213"/>
    </row>
    <row r="5489" spans="20:30" x14ac:dyDescent="0.2">
      <c r="T5489" s="212"/>
      <c r="U5489" s="213"/>
      <c r="V5489" s="213"/>
      <c r="W5489" s="213"/>
      <c r="X5489" s="214"/>
      <c r="Y5489" s="214"/>
      <c r="Z5489" s="214"/>
      <c r="AA5489" s="217"/>
      <c r="AB5489" s="217"/>
      <c r="AC5489" s="217"/>
      <c r="AD5489" s="213"/>
    </row>
    <row r="5490" spans="20:30" x14ac:dyDescent="0.2">
      <c r="T5490" s="212"/>
      <c r="U5490" s="213"/>
      <c r="V5490" s="213"/>
      <c r="W5490" s="213"/>
      <c r="X5490" s="214"/>
      <c r="Y5490" s="214"/>
      <c r="Z5490" s="214"/>
      <c r="AA5490" s="217"/>
      <c r="AB5490" s="217"/>
      <c r="AC5490" s="217"/>
      <c r="AD5490" s="213"/>
    </row>
    <row r="5491" spans="20:30" x14ac:dyDescent="0.2">
      <c r="T5491" s="212"/>
      <c r="U5491" s="213"/>
      <c r="V5491" s="213"/>
      <c r="W5491" s="213"/>
      <c r="X5491" s="214"/>
      <c r="Y5491" s="214"/>
      <c r="Z5491" s="214"/>
      <c r="AA5491" s="217"/>
      <c r="AB5491" s="217"/>
      <c r="AC5491" s="217"/>
      <c r="AD5491" s="213"/>
    </row>
    <row r="5492" spans="20:30" x14ac:dyDescent="0.2">
      <c r="T5492" s="212"/>
      <c r="U5492" s="213"/>
      <c r="V5492" s="213"/>
      <c r="W5492" s="213"/>
      <c r="X5492" s="214"/>
      <c r="Y5492" s="214"/>
      <c r="Z5492" s="214"/>
      <c r="AA5492" s="217"/>
      <c r="AB5492" s="217"/>
      <c r="AC5492" s="217"/>
      <c r="AD5492" s="213"/>
    </row>
    <row r="5493" spans="20:30" x14ac:dyDescent="0.2">
      <c r="T5493" s="212"/>
      <c r="U5493" s="213"/>
      <c r="V5493" s="213"/>
      <c r="W5493" s="213"/>
      <c r="X5493" s="214"/>
      <c r="Y5493" s="214"/>
      <c r="Z5493" s="214"/>
      <c r="AA5493" s="217"/>
      <c r="AB5493" s="217"/>
      <c r="AC5493" s="217"/>
      <c r="AD5493" s="213"/>
    </row>
    <row r="5494" spans="20:30" x14ac:dyDescent="0.2">
      <c r="T5494" s="212"/>
      <c r="U5494" s="213"/>
      <c r="V5494" s="213"/>
      <c r="W5494" s="213"/>
      <c r="X5494" s="214"/>
      <c r="Y5494" s="214"/>
      <c r="Z5494" s="214"/>
      <c r="AA5494" s="217"/>
      <c r="AB5494" s="217"/>
      <c r="AC5494" s="217"/>
      <c r="AD5494" s="213"/>
    </row>
    <row r="5495" spans="20:30" x14ac:dyDescent="0.2">
      <c r="T5495" s="212"/>
      <c r="U5495" s="213"/>
      <c r="V5495" s="213"/>
      <c r="W5495" s="213"/>
      <c r="X5495" s="214"/>
      <c r="Y5495" s="214"/>
      <c r="Z5495" s="214"/>
      <c r="AA5495" s="217"/>
      <c r="AB5495" s="217"/>
      <c r="AC5495" s="217"/>
      <c r="AD5495" s="213"/>
    </row>
    <row r="5496" spans="20:30" x14ac:dyDescent="0.2">
      <c r="T5496" s="212"/>
      <c r="U5496" s="213"/>
      <c r="V5496" s="213"/>
      <c r="W5496" s="213"/>
      <c r="X5496" s="214"/>
      <c r="Y5496" s="214"/>
      <c r="Z5496" s="214"/>
      <c r="AA5496" s="217"/>
      <c r="AB5496" s="217"/>
      <c r="AC5496" s="217"/>
      <c r="AD5496" s="213"/>
    </row>
    <row r="5497" spans="20:30" x14ac:dyDescent="0.2">
      <c r="T5497" s="212"/>
      <c r="U5497" s="213"/>
      <c r="V5497" s="213"/>
      <c r="W5497" s="213"/>
      <c r="X5497" s="214"/>
      <c r="Y5497" s="214"/>
      <c r="Z5497" s="214"/>
      <c r="AA5497" s="217"/>
      <c r="AB5497" s="217"/>
      <c r="AC5497" s="217"/>
      <c r="AD5497" s="213"/>
    </row>
    <row r="5498" spans="20:30" x14ac:dyDescent="0.2">
      <c r="T5498" s="212"/>
      <c r="U5498" s="213"/>
      <c r="V5498" s="213"/>
      <c r="W5498" s="213"/>
      <c r="X5498" s="214"/>
      <c r="Y5498" s="214"/>
      <c r="Z5498" s="214"/>
      <c r="AA5498" s="217"/>
      <c r="AB5498" s="217"/>
      <c r="AC5498" s="217"/>
      <c r="AD5498" s="213"/>
    </row>
    <row r="5499" spans="20:30" x14ac:dyDescent="0.2">
      <c r="T5499" s="212"/>
      <c r="U5499" s="213"/>
      <c r="V5499" s="213"/>
      <c r="W5499" s="213"/>
      <c r="X5499" s="214"/>
      <c r="Y5499" s="214"/>
      <c r="Z5499" s="214"/>
      <c r="AA5499" s="217"/>
      <c r="AB5499" s="217"/>
      <c r="AC5499" s="217"/>
      <c r="AD5499" s="213"/>
    </row>
    <row r="5500" spans="20:30" x14ac:dyDescent="0.2">
      <c r="T5500" s="212"/>
      <c r="U5500" s="213"/>
      <c r="V5500" s="213"/>
      <c r="W5500" s="213"/>
      <c r="X5500" s="214"/>
      <c r="Y5500" s="214"/>
      <c r="Z5500" s="214"/>
      <c r="AA5500" s="217"/>
      <c r="AB5500" s="217"/>
      <c r="AC5500" s="217"/>
      <c r="AD5500" s="213"/>
    </row>
    <row r="5501" spans="20:30" x14ac:dyDescent="0.2">
      <c r="T5501" s="212"/>
      <c r="U5501" s="213"/>
      <c r="V5501" s="213"/>
      <c r="W5501" s="213"/>
      <c r="X5501" s="214"/>
      <c r="Y5501" s="214"/>
      <c r="Z5501" s="214"/>
      <c r="AA5501" s="217"/>
      <c r="AB5501" s="217"/>
      <c r="AC5501" s="217"/>
      <c r="AD5501" s="213"/>
    </row>
    <row r="5502" spans="20:30" x14ac:dyDescent="0.2">
      <c r="T5502" s="212"/>
      <c r="U5502" s="213"/>
      <c r="V5502" s="213"/>
      <c r="W5502" s="213"/>
      <c r="X5502" s="214"/>
      <c r="Y5502" s="214"/>
      <c r="Z5502" s="214"/>
      <c r="AA5502" s="217"/>
      <c r="AB5502" s="217"/>
      <c r="AC5502" s="217"/>
      <c r="AD5502" s="213"/>
    </row>
    <row r="5503" spans="20:30" x14ac:dyDescent="0.2">
      <c r="T5503" s="212"/>
      <c r="U5503" s="213"/>
      <c r="V5503" s="213"/>
      <c r="W5503" s="213"/>
      <c r="X5503" s="214"/>
      <c r="Y5503" s="214"/>
      <c r="Z5503" s="214"/>
      <c r="AA5503" s="217"/>
      <c r="AB5503" s="217"/>
      <c r="AC5503" s="217"/>
      <c r="AD5503" s="213"/>
    </row>
    <row r="5504" spans="20:30" x14ac:dyDescent="0.2">
      <c r="T5504" s="212"/>
      <c r="U5504" s="213"/>
      <c r="V5504" s="213"/>
      <c r="W5504" s="213"/>
      <c r="X5504" s="214"/>
      <c r="Y5504" s="214"/>
      <c r="Z5504" s="214"/>
      <c r="AA5504" s="217"/>
      <c r="AB5504" s="217"/>
      <c r="AC5504" s="217"/>
      <c r="AD5504" s="213"/>
    </row>
    <row r="5505" spans="20:30" x14ac:dyDescent="0.2">
      <c r="T5505" s="212"/>
      <c r="U5505" s="213"/>
      <c r="V5505" s="213"/>
      <c r="W5505" s="213"/>
      <c r="X5505" s="214"/>
      <c r="Y5505" s="214"/>
      <c r="Z5505" s="214"/>
      <c r="AA5505" s="217"/>
      <c r="AB5505" s="217"/>
      <c r="AC5505" s="217"/>
      <c r="AD5505" s="213"/>
    </row>
    <row r="5506" spans="20:30" x14ac:dyDescent="0.2">
      <c r="T5506" s="212"/>
      <c r="U5506" s="213"/>
      <c r="V5506" s="213"/>
      <c r="W5506" s="213"/>
      <c r="X5506" s="214"/>
      <c r="Y5506" s="214"/>
      <c r="Z5506" s="214"/>
      <c r="AA5506" s="217"/>
      <c r="AB5506" s="217"/>
      <c r="AC5506" s="217"/>
      <c r="AD5506" s="213"/>
    </row>
    <row r="5507" spans="20:30" x14ac:dyDescent="0.2">
      <c r="T5507" s="212"/>
      <c r="U5507" s="213"/>
      <c r="V5507" s="213"/>
      <c r="W5507" s="213"/>
      <c r="X5507" s="214"/>
      <c r="Y5507" s="214"/>
      <c r="Z5507" s="214"/>
      <c r="AA5507" s="217"/>
      <c r="AB5507" s="217"/>
      <c r="AC5507" s="217"/>
      <c r="AD5507" s="213"/>
    </row>
    <row r="5508" spans="20:30" x14ac:dyDescent="0.2">
      <c r="T5508" s="212"/>
      <c r="U5508" s="213"/>
      <c r="V5508" s="213"/>
      <c r="W5508" s="213"/>
      <c r="X5508" s="214"/>
      <c r="Y5508" s="214"/>
      <c r="Z5508" s="214"/>
      <c r="AA5508" s="217"/>
      <c r="AB5508" s="217"/>
      <c r="AC5508" s="217"/>
      <c r="AD5508" s="213"/>
    </row>
    <row r="5509" spans="20:30" x14ac:dyDescent="0.2">
      <c r="T5509" s="212"/>
      <c r="U5509" s="213"/>
      <c r="V5509" s="213"/>
      <c r="W5509" s="213"/>
      <c r="X5509" s="214"/>
      <c r="Y5509" s="214"/>
      <c r="Z5509" s="214"/>
      <c r="AA5509" s="217"/>
      <c r="AB5509" s="217"/>
      <c r="AC5509" s="217"/>
      <c r="AD5509" s="213"/>
    </row>
    <row r="5510" spans="20:30" x14ac:dyDescent="0.2">
      <c r="T5510" s="212"/>
      <c r="U5510" s="213"/>
      <c r="V5510" s="213"/>
      <c r="W5510" s="213"/>
      <c r="X5510" s="214"/>
      <c r="Y5510" s="214"/>
      <c r="Z5510" s="214"/>
      <c r="AA5510" s="217"/>
      <c r="AB5510" s="217"/>
      <c r="AC5510" s="217"/>
      <c r="AD5510" s="213"/>
    </row>
    <row r="5511" spans="20:30" x14ac:dyDescent="0.2">
      <c r="T5511" s="212"/>
      <c r="U5511" s="213"/>
      <c r="V5511" s="213"/>
      <c r="W5511" s="213"/>
      <c r="X5511" s="214"/>
      <c r="Y5511" s="214"/>
      <c r="Z5511" s="214"/>
      <c r="AA5511" s="217"/>
      <c r="AB5511" s="217"/>
      <c r="AC5511" s="217"/>
      <c r="AD5511" s="213"/>
    </row>
    <row r="5512" spans="20:30" x14ac:dyDescent="0.2">
      <c r="T5512" s="212"/>
      <c r="U5512" s="213"/>
      <c r="V5512" s="213"/>
      <c r="W5512" s="213"/>
      <c r="X5512" s="214"/>
      <c r="Y5512" s="214"/>
      <c r="Z5512" s="214"/>
      <c r="AA5512" s="217"/>
      <c r="AB5512" s="217"/>
      <c r="AC5512" s="217"/>
      <c r="AD5512" s="213"/>
    </row>
    <row r="5513" spans="20:30" x14ac:dyDescent="0.2">
      <c r="T5513" s="212"/>
      <c r="U5513" s="213"/>
      <c r="V5513" s="213"/>
      <c r="W5513" s="213"/>
      <c r="X5513" s="214"/>
      <c r="Y5513" s="214"/>
      <c r="Z5513" s="214"/>
      <c r="AA5513" s="217"/>
      <c r="AB5513" s="217"/>
      <c r="AC5513" s="217"/>
      <c r="AD5513" s="213"/>
    </row>
    <row r="5514" spans="20:30" x14ac:dyDescent="0.2">
      <c r="T5514" s="212"/>
      <c r="U5514" s="213"/>
      <c r="V5514" s="213"/>
      <c r="W5514" s="213"/>
      <c r="X5514" s="214"/>
      <c r="Y5514" s="214"/>
      <c r="Z5514" s="214"/>
      <c r="AA5514" s="217"/>
      <c r="AB5514" s="217"/>
      <c r="AC5514" s="217"/>
      <c r="AD5514" s="213"/>
    </row>
    <row r="5515" spans="20:30" x14ac:dyDescent="0.2">
      <c r="T5515" s="212"/>
      <c r="U5515" s="213"/>
      <c r="V5515" s="213"/>
      <c r="W5515" s="213"/>
      <c r="X5515" s="214"/>
      <c r="Y5515" s="214"/>
      <c r="Z5515" s="214"/>
      <c r="AA5515" s="217"/>
      <c r="AB5515" s="217"/>
      <c r="AC5515" s="217"/>
      <c r="AD5515" s="213"/>
    </row>
    <row r="5516" spans="20:30" x14ac:dyDescent="0.2">
      <c r="T5516" s="212"/>
      <c r="U5516" s="213"/>
      <c r="V5516" s="213"/>
      <c r="W5516" s="213"/>
      <c r="X5516" s="214"/>
      <c r="Y5516" s="214"/>
      <c r="Z5516" s="214"/>
      <c r="AA5516" s="217"/>
      <c r="AB5516" s="217"/>
      <c r="AC5516" s="217"/>
      <c r="AD5516" s="213"/>
    </row>
    <row r="5517" spans="20:30" x14ac:dyDescent="0.2">
      <c r="T5517" s="212"/>
      <c r="U5517" s="213"/>
      <c r="V5517" s="213"/>
      <c r="W5517" s="213"/>
      <c r="X5517" s="214"/>
      <c r="Y5517" s="214"/>
      <c r="Z5517" s="214"/>
      <c r="AA5517" s="217"/>
      <c r="AB5517" s="217"/>
      <c r="AC5517" s="217"/>
      <c r="AD5517" s="213"/>
    </row>
    <row r="5518" spans="20:30" x14ac:dyDescent="0.2">
      <c r="T5518" s="212"/>
      <c r="U5518" s="213"/>
      <c r="V5518" s="213"/>
      <c r="W5518" s="213"/>
      <c r="X5518" s="214"/>
      <c r="Y5518" s="214"/>
      <c r="Z5518" s="214"/>
      <c r="AA5518" s="217"/>
      <c r="AB5518" s="217"/>
      <c r="AC5518" s="217"/>
      <c r="AD5518" s="213"/>
    </row>
    <row r="5519" spans="20:30" x14ac:dyDescent="0.2">
      <c r="T5519" s="212"/>
      <c r="U5519" s="213"/>
      <c r="V5519" s="213"/>
      <c r="W5519" s="213"/>
      <c r="X5519" s="214"/>
      <c r="Y5519" s="214"/>
      <c r="Z5519" s="214"/>
      <c r="AA5519" s="217"/>
      <c r="AB5519" s="217"/>
      <c r="AC5519" s="217"/>
      <c r="AD5519" s="213"/>
    </row>
    <row r="5520" spans="20:30" x14ac:dyDescent="0.2">
      <c r="T5520" s="212"/>
      <c r="U5520" s="213"/>
      <c r="V5520" s="213"/>
      <c r="W5520" s="213"/>
      <c r="X5520" s="214"/>
      <c r="Y5520" s="214"/>
      <c r="Z5520" s="214"/>
      <c r="AA5520" s="217"/>
      <c r="AB5520" s="217"/>
      <c r="AC5520" s="217"/>
      <c r="AD5520" s="213"/>
    </row>
    <row r="5521" spans="20:30" x14ac:dyDescent="0.2">
      <c r="T5521" s="212"/>
      <c r="U5521" s="213"/>
      <c r="V5521" s="213"/>
      <c r="W5521" s="213"/>
      <c r="X5521" s="214"/>
      <c r="Y5521" s="214"/>
      <c r="Z5521" s="214"/>
      <c r="AA5521" s="217"/>
      <c r="AB5521" s="217"/>
      <c r="AC5521" s="217"/>
      <c r="AD5521" s="213"/>
    </row>
    <row r="5522" spans="20:30" x14ac:dyDescent="0.2">
      <c r="T5522" s="212"/>
      <c r="U5522" s="213"/>
      <c r="V5522" s="213"/>
      <c r="W5522" s="213"/>
      <c r="X5522" s="214"/>
      <c r="Y5522" s="214"/>
      <c r="Z5522" s="214"/>
      <c r="AA5522" s="217"/>
      <c r="AB5522" s="217"/>
      <c r="AC5522" s="217"/>
      <c r="AD5522" s="213"/>
    </row>
    <row r="5523" spans="20:30" x14ac:dyDescent="0.2">
      <c r="T5523" s="212"/>
      <c r="U5523" s="213"/>
      <c r="V5523" s="213"/>
      <c r="W5523" s="213"/>
      <c r="X5523" s="214"/>
      <c r="Y5523" s="214"/>
      <c r="Z5523" s="214"/>
      <c r="AA5523" s="217"/>
      <c r="AB5523" s="217"/>
      <c r="AC5523" s="217"/>
      <c r="AD5523" s="213"/>
    </row>
    <row r="5524" spans="20:30" x14ac:dyDescent="0.2">
      <c r="T5524" s="212"/>
      <c r="U5524" s="213"/>
      <c r="V5524" s="213"/>
      <c r="W5524" s="213"/>
      <c r="X5524" s="214"/>
      <c r="Y5524" s="214"/>
      <c r="Z5524" s="214"/>
      <c r="AA5524" s="217"/>
      <c r="AB5524" s="217"/>
      <c r="AC5524" s="217"/>
      <c r="AD5524" s="213"/>
    </row>
    <row r="5525" spans="20:30" x14ac:dyDescent="0.2">
      <c r="T5525" s="212"/>
      <c r="U5525" s="213"/>
      <c r="V5525" s="213"/>
      <c r="W5525" s="213"/>
      <c r="X5525" s="214"/>
      <c r="Y5525" s="214"/>
      <c r="Z5525" s="214"/>
      <c r="AA5525" s="217"/>
      <c r="AB5525" s="217"/>
      <c r="AC5525" s="217"/>
      <c r="AD5525" s="213"/>
    </row>
    <row r="5526" spans="20:30" x14ac:dyDescent="0.2">
      <c r="T5526" s="212"/>
      <c r="U5526" s="213"/>
      <c r="V5526" s="213"/>
      <c r="W5526" s="213"/>
      <c r="X5526" s="214"/>
      <c r="Y5526" s="214"/>
      <c r="Z5526" s="214"/>
      <c r="AA5526" s="217"/>
      <c r="AB5526" s="217"/>
      <c r="AC5526" s="217"/>
      <c r="AD5526" s="213"/>
    </row>
    <row r="5527" spans="20:30" x14ac:dyDescent="0.2">
      <c r="T5527" s="212"/>
      <c r="U5527" s="213"/>
      <c r="V5527" s="213"/>
      <c r="W5527" s="213"/>
      <c r="X5527" s="214"/>
      <c r="Y5527" s="214"/>
      <c r="Z5527" s="214"/>
      <c r="AA5527" s="217"/>
      <c r="AB5527" s="217"/>
      <c r="AC5527" s="217"/>
      <c r="AD5527" s="213"/>
    </row>
    <row r="5528" spans="20:30" x14ac:dyDescent="0.2">
      <c r="T5528" s="212"/>
      <c r="U5528" s="213"/>
      <c r="V5528" s="213"/>
      <c r="W5528" s="213"/>
      <c r="X5528" s="214"/>
      <c r="Y5528" s="214"/>
      <c r="Z5528" s="214"/>
      <c r="AA5528" s="217"/>
      <c r="AB5528" s="217"/>
      <c r="AC5528" s="217"/>
      <c r="AD5528" s="213"/>
    </row>
    <row r="5529" spans="20:30" x14ac:dyDescent="0.2">
      <c r="T5529" s="212"/>
      <c r="U5529" s="213"/>
      <c r="V5529" s="213"/>
      <c r="W5529" s="213"/>
      <c r="X5529" s="214"/>
      <c r="Y5529" s="214"/>
      <c r="Z5529" s="214"/>
      <c r="AA5529" s="217"/>
      <c r="AB5529" s="217"/>
      <c r="AC5529" s="217"/>
      <c r="AD5529" s="213"/>
    </row>
    <row r="5530" spans="20:30" x14ac:dyDescent="0.2">
      <c r="T5530" s="212"/>
      <c r="U5530" s="213"/>
      <c r="V5530" s="213"/>
      <c r="W5530" s="213"/>
      <c r="X5530" s="214"/>
      <c r="Y5530" s="214"/>
      <c r="Z5530" s="214"/>
      <c r="AA5530" s="217"/>
      <c r="AB5530" s="217"/>
      <c r="AC5530" s="217"/>
      <c r="AD5530" s="213"/>
    </row>
    <row r="5531" spans="20:30" x14ac:dyDescent="0.2">
      <c r="T5531" s="212"/>
      <c r="U5531" s="213"/>
      <c r="V5531" s="213"/>
      <c r="W5531" s="213"/>
      <c r="X5531" s="214"/>
      <c r="Y5531" s="214"/>
      <c r="Z5531" s="214"/>
      <c r="AA5531" s="217"/>
      <c r="AB5531" s="217"/>
      <c r="AC5531" s="217"/>
      <c r="AD5531" s="213"/>
    </row>
    <row r="5532" spans="20:30" x14ac:dyDescent="0.2">
      <c r="T5532" s="212"/>
      <c r="U5532" s="213"/>
      <c r="V5532" s="213"/>
      <c r="W5532" s="213"/>
      <c r="X5532" s="214"/>
      <c r="Y5532" s="214"/>
      <c r="Z5532" s="214"/>
      <c r="AA5532" s="217"/>
      <c r="AB5532" s="217"/>
      <c r="AC5532" s="217"/>
      <c r="AD5532" s="213"/>
    </row>
    <row r="5533" spans="20:30" x14ac:dyDescent="0.2">
      <c r="T5533" s="212"/>
      <c r="U5533" s="213"/>
      <c r="V5533" s="213"/>
      <c r="W5533" s="213"/>
      <c r="X5533" s="214"/>
      <c r="Y5533" s="214"/>
      <c r="Z5533" s="214"/>
      <c r="AA5533" s="217"/>
      <c r="AB5533" s="217"/>
      <c r="AC5533" s="217"/>
      <c r="AD5533" s="213"/>
    </row>
    <row r="5534" spans="20:30" x14ac:dyDescent="0.2">
      <c r="T5534" s="212"/>
      <c r="U5534" s="213"/>
      <c r="V5534" s="213"/>
      <c r="W5534" s="213"/>
      <c r="X5534" s="214"/>
      <c r="Y5534" s="214"/>
      <c r="Z5534" s="214"/>
      <c r="AA5534" s="217"/>
      <c r="AB5534" s="217"/>
      <c r="AC5534" s="217"/>
      <c r="AD5534" s="213"/>
    </row>
    <row r="5535" spans="20:30" x14ac:dyDescent="0.2">
      <c r="T5535" s="212"/>
      <c r="U5535" s="213"/>
      <c r="V5535" s="213"/>
      <c r="W5535" s="213"/>
      <c r="X5535" s="214"/>
      <c r="Y5535" s="214"/>
      <c r="Z5535" s="214"/>
      <c r="AA5535" s="217"/>
      <c r="AB5535" s="217"/>
      <c r="AC5535" s="217"/>
      <c r="AD5535" s="213"/>
    </row>
    <row r="5536" spans="20:30" x14ac:dyDescent="0.2">
      <c r="T5536" s="212"/>
      <c r="U5536" s="213"/>
      <c r="V5536" s="213"/>
      <c r="W5536" s="213"/>
      <c r="X5536" s="214"/>
      <c r="Y5536" s="214"/>
      <c r="Z5536" s="214"/>
      <c r="AA5536" s="217"/>
      <c r="AB5536" s="217"/>
      <c r="AC5536" s="217"/>
      <c r="AD5536" s="213"/>
    </row>
    <row r="5537" spans="20:30" x14ac:dyDescent="0.2">
      <c r="T5537" s="212"/>
      <c r="U5537" s="213"/>
      <c r="V5537" s="213"/>
      <c r="W5537" s="213"/>
      <c r="X5537" s="214"/>
      <c r="Y5537" s="214"/>
      <c r="Z5537" s="214"/>
      <c r="AA5537" s="217"/>
      <c r="AB5537" s="217"/>
      <c r="AC5537" s="217"/>
      <c r="AD5537" s="213"/>
    </row>
    <row r="5538" spans="20:30" x14ac:dyDescent="0.2">
      <c r="T5538" s="212"/>
      <c r="U5538" s="213"/>
      <c r="V5538" s="213"/>
      <c r="W5538" s="213"/>
      <c r="X5538" s="214"/>
      <c r="Y5538" s="214"/>
      <c r="Z5538" s="214"/>
      <c r="AA5538" s="217"/>
      <c r="AB5538" s="217"/>
      <c r="AC5538" s="217"/>
      <c r="AD5538" s="213"/>
    </row>
    <row r="5539" spans="20:30" x14ac:dyDescent="0.2">
      <c r="T5539" s="212"/>
      <c r="U5539" s="213"/>
      <c r="V5539" s="213"/>
      <c r="W5539" s="213"/>
      <c r="X5539" s="214"/>
      <c r="Y5539" s="214"/>
      <c r="Z5539" s="214"/>
      <c r="AA5539" s="217"/>
      <c r="AB5539" s="217"/>
      <c r="AC5539" s="217"/>
      <c r="AD5539" s="213"/>
    </row>
    <row r="5540" spans="20:30" x14ac:dyDescent="0.2">
      <c r="T5540" s="212"/>
      <c r="U5540" s="213"/>
      <c r="V5540" s="213"/>
      <c r="W5540" s="213"/>
      <c r="X5540" s="214"/>
      <c r="Y5540" s="214"/>
      <c r="Z5540" s="214"/>
      <c r="AA5540" s="217"/>
      <c r="AB5540" s="217"/>
      <c r="AC5540" s="217"/>
      <c r="AD5540" s="213"/>
    </row>
    <row r="5541" spans="20:30" x14ac:dyDescent="0.2">
      <c r="T5541" s="212"/>
      <c r="U5541" s="213"/>
      <c r="V5541" s="213"/>
      <c r="W5541" s="213"/>
      <c r="X5541" s="214"/>
      <c r="Y5541" s="214"/>
      <c r="Z5541" s="214"/>
      <c r="AA5541" s="217"/>
      <c r="AB5541" s="217"/>
      <c r="AC5541" s="217"/>
      <c r="AD5541" s="213"/>
    </row>
    <row r="5542" spans="20:30" x14ac:dyDescent="0.2">
      <c r="T5542" s="212"/>
      <c r="U5542" s="213"/>
      <c r="V5542" s="213"/>
      <c r="W5542" s="213"/>
      <c r="X5542" s="214"/>
      <c r="Y5542" s="214"/>
      <c r="Z5542" s="214"/>
      <c r="AA5542" s="217"/>
      <c r="AB5542" s="217"/>
      <c r="AC5542" s="217"/>
      <c r="AD5542" s="213"/>
    </row>
    <row r="5543" spans="20:30" x14ac:dyDescent="0.2">
      <c r="T5543" s="212"/>
      <c r="U5543" s="213"/>
      <c r="V5543" s="213"/>
      <c r="W5543" s="213"/>
      <c r="X5543" s="214"/>
      <c r="Y5543" s="214"/>
      <c r="Z5543" s="214"/>
      <c r="AA5543" s="217"/>
      <c r="AB5543" s="217"/>
      <c r="AC5543" s="217"/>
      <c r="AD5543" s="213"/>
    </row>
    <row r="5544" spans="20:30" x14ac:dyDescent="0.2">
      <c r="T5544" s="212"/>
      <c r="U5544" s="213"/>
      <c r="V5544" s="213"/>
      <c r="W5544" s="213"/>
      <c r="X5544" s="214"/>
      <c r="Y5544" s="214"/>
      <c r="Z5544" s="214"/>
      <c r="AA5544" s="217"/>
      <c r="AB5544" s="217"/>
      <c r="AC5544" s="217"/>
      <c r="AD5544" s="213"/>
    </row>
    <row r="5545" spans="20:30" x14ac:dyDescent="0.2">
      <c r="T5545" s="212"/>
      <c r="U5545" s="213"/>
      <c r="V5545" s="213"/>
      <c r="W5545" s="213"/>
      <c r="X5545" s="214"/>
      <c r="Y5545" s="214"/>
      <c r="Z5545" s="214"/>
      <c r="AA5545" s="217"/>
      <c r="AB5545" s="217"/>
      <c r="AC5545" s="217"/>
      <c r="AD5545" s="213"/>
    </row>
    <row r="5546" spans="20:30" x14ac:dyDescent="0.2">
      <c r="T5546" s="212"/>
      <c r="U5546" s="213"/>
      <c r="V5546" s="213"/>
      <c r="W5546" s="213"/>
      <c r="X5546" s="214"/>
      <c r="Y5546" s="214"/>
      <c r="Z5546" s="214"/>
      <c r="AA5546" s="217"/>
      <c r="AB5546" s="217"/>
      <c r="AC5546" s="217"/>
      <c r="AD5546" s="213"/>
    </row>
    <row r="5547" spans="20:30" x14ac:dyDescent="0.2">
      <c r="T5547" s="212"/>
      <c r="U5547" s="213"/>
      <c r="V5547" s="213"/>
      <c r="W5547" s="213"/>
      <c r="X5547" s="214"/>
      <c r="Y5547" s="214"/>
      <c r="Z5547" s="214"/>
      <c r="AA5547" s="217"/>
      <c r="AB5547" s="217"/>
      <c r="AC5547" s="217"/>
      <c r="AD5547" s="213"/>
    </row>
    <row r="5548" spans="20:30" x14ac:dyDescent="0.2">
      <c r="T5548" s="212"/>
      <c r="U5548" s="213"/>
      <c r="V5548" s="213"/>
      <c r="W5548" s="213"/>
      <c r="X5548" s="214"/>
      <c r="Y5548" s="214"/>
      <c r="Z5548" s="214"/>
      <c r="AA5548" s="217"/>
      <c r="AB5548" s="217"/>
      <c r="AC5548" s="217"/>
      <c r="AD5548" s="213"/>
    </row>
    <row r="5549" spans="20:30" x14ac:dyDescent="0.2">
      <c r="T5549" s="212"/>
      <c r="U5549" s="213"/>
      <c r="V5549" s="213"/>
      <c r="W5549" s="213"/>
      <c r="X5549" s="214"/>
      <c r="Y5549" s="214"/>
      <c r="Z5549" s="214"/>
      <c r="AA5549" s="217"/>
      <c r="AB5549" s="217"/>
      <c r="AC5549" s="217"/>
      <c r="AD5549" s="213"/>
    </row>
    <row r="5550" spans="20:30" x14ac:dyDescent="0.2">
      <c r="T5550" s="212"/>
      <c r="U5550" s="213"/>
      <c r="V5550" s="213"/>
      <c r="W5550" s="213"/>
      <c r="X5550" s="214"/>
      <c r="Y5550" s="214"/>
      <c r="Z5550" s="214"/>
      <c r="AA5550" s="217"/>
      <c r="AB5550" s="217"/>
      <c r="AC5550" s="217"/>
      <c r="AD5550" s="213"/>
    </row>
    <row r="5551" spans="20:30" x14ac:dyDescent="0.2">
      <c r="T5551" s="212"/>
      <c r="U5551" s="213"/>
      <c r="V5551" s="213"/>
      <c r="W5551" s="213"/>
      <c r="X5551" s="214"/>
      <c r="Y5551" s="214"/>
      <c r="Z5551" s="214"/>
      <c r="AA5551" s="217"/>
      <c r="AB5551" s="217"/>
      <c r="AC5551" s="217"/>
      <c r="AD5551" s="213"/>
    </row>
    <row r="5552" spans="20:30" x14ac:dyDescent="0.2">
      <c r="T5552" s="212"/>
      <c r="U5552" s="213"/>
      <c r="V5552" s="213"/>
      <c r="W5552" s="213"/>
      <c r="X5552" s="214"/>
      <c r="Y5552" s="214"/>
      <c r="Z5552" s="214"/>
      <c r="AA5552" s="217"/>
      <c r="AB5552" s="217"/>
      <c r="AC5552" s="217"/>
      <c r="AD5552" s="213"/>
    </row>
    <row r="5553" spans="20:30" x14ac:dyDescent="0.2">
      <c r="T5553" s="212"/>
      <c r="U5553" s="213"/>
      <c r="V5553" s="213"/>
      <c r="W5553" s="213"/>
      <c r="X5553" s="214"/>
      <c r="Y5553" s="214"/>
      <c r="Z5553" s="214"/>
      <c r="AA5553" s="217"/>
      <c r="AB5553" s="217"/>
      <c r="AC5553" s="217"/>
      <c r="AD5553" s="213"/>
    </row>
    <row r="5554" spans="20:30" x14ac:dyDescent="0.2">
      <c r="T5554" s="212"/>
      <c r="U5554" s="213"/>
      <c r="V5554" s="213"/>
      <c r="W5554" s="213"/>
      <c r="X5554" s="214"/>
      <c r="Y5554" s="214"/>
      <c r="Z5554" s="214"/>
      <c r="AA5554" s="217"/>
      <c r="AB5554" s="217"/>
      <c r="AC5554" s="217"/>
      <c r="AD5554" s="213"/>
    </row>
    <row r="5555" spans="20:30" x14ac:dyDescent="0.2">
      <c r="T5555" s="212"/>
      <c r="U5555" s="213"/>
      <c r="V5555" s="213"/>
      <c r="W5555" s="213"/>
      <c r="X5555" s="214"/>
      <c r="Y5555" s="214"/>
      <c r="Z5555" s="214"/>
      <c r="AA5555" s="217"/>
      <c r="AB5555" s="217"/>
      <c r="AC5555" s="217"/>
      <c r="AD5555" s="213"/>
    </row>
    <row r="5556" spans="20:30" x14ac:dyDescent="0.2">
      <c r="T5556" s="212"/>
      <c r="U5556" s="213"/>
      <c r="V5556" s="213"/>
      <c r="W5556" s="213"/>
      <c r="X5556" s="214"/>
      <c r="Y5556" s="214"/>
      <c r="Z5556" s="214"/>
      <c r="AA5556" s="217"/>
      <c r="AB5556" s="217"/>
      <c r="AC5556" s="217"/>
      <c r="AD5556" s="213"/>
    </row>
    <row r="5557" spans="20:30" x14ac:dyDescent="0.2">
      <c r="T5557" s="212"/>
      <c r="U5557" s="213"/>
      <c r="V5557" s="213"/>
      <c r="W5557" s="213"/>
      <c r="X5557" s="214"/>
      <c r="Y5557" s="214"/>
      <c r="Z5557" s="214"/>
      <c r="AA5557" s="217"/>
      <c r="AB5557" s="217"/>
      <c r="AC5557" s="217"/>
      <c r="AD5557" s="213"/>
    </row>
    <row r="5558" spans="20:30" x14ac:dyDescent="0.2">
      <c r="T5558" s="212"/>
      <c r="U5558" s="213"/>
      <c r="V5558" s="213"/>
      <c r="W5558" s="213"/>
      <c r="X5558" s="214"/>
      <c r="Y5558" s="214"/>
      <c r="Z5558" s="214"/>
      <c r="AA5558" s="217"/>
      <c r="AB5558" s="217"/>
      <c r="AC5558" s="217"/>
      <c r="AD5558" s="213"/>
    </row>
    <row r="5559" spans="20:30" x14ac:dyDescent="0.2">
      <c r="T5559" s="212"/>
      <c r="U5559" s="213"/>
      <c r="V5559" s="213"/>
      <c r="W5559" s="213"/>
      <c r="X5559" s="214"/>
      <c r="Y5559" s="214"/>
      <c r="Z5559" s="214"/>
      <c r="AA5559" s="217"/>
      <c r="AB5559" s="217"/>
      <c r="AC5559" s="217"/>
      <c r="AD5559" s="213"/>
    </row>
    <row r="5560" spans="20:30" x14ac:dyDescent="0.2">
      <c r="T5560" s="212"/>
      <c r="U5560" s="213"/>
      <c r="V5560" s="213"/>
      <c r="W5560" s="213"/>
      <c r="X5560" s="214"/>
      <c r="Y5560" s="214"/>
      <c r="Z5560" s="214"/>
      <c r="AA5560" s="217"/>
      <c r="AB5560" s="217"/>
      <c r="AC5560" s="217"/>
      <c r="AD5560" s="213"/>
    </row>
    <row r="5561" spans="20:30" x14ac:dyDescent="0.2">
      <c r="T5561" s="212"/>
      <c r="U5561" s="213"/>
      <c r="V5561" s="213"/>
      <c r="W5561" s="213"/>
      <c r="X5561" s="214"/>
      <c r="Y5561" s="214"/>
      <c r="Z5561" s="214"/>
      <c r="AA5561" s="217"/>
      <c r="AB5561" s="217"/>
      <c r="AC5561" s="217"/>
      <c r="AD5561" s="213"/>
    </row>
    <row r="5562" spans="20:30" x14ac:dyDescent="0.2">
      <c r="T5562" s="212"/>
      <c r="U5562" s="213"/>
      <c r="V5562" s="213"/>
      <c r="W5562" s="213"/>
      <c r="X5562" s="214"/>
      <c r="Y5562" s="214"/>
      <c r="Z5562" s="214"/>
      <c r="AA5562" s="217"/>
      <c r="AB5562" s="217"/>
      <c r="AC5562" s="217"/>
      <c r="AD5562" s="213"/>
    </row>
    <row r="5563" spans="20:30" x14ac:dyDescent="0.2">
      <c r="T5563" s="212"/>
      <c r="U5563" s="213"/>
      <c r="V5563" s="213"/>
      <c r="W5563" s="213"/>
      <c r="X5563" s="214"/>
      <c r="Y5563" s="214"/>
      <c r="Z5563" s="214"/>
      <c r="AA5563" s="217"/>
      <c r="AB5563" s="217"/>
      <c r="AC5563" s="217"/>
      <c r="AD5563" s="213"/>
    </row>
    <row r="5564" spans="20:30" x14ac:dyDescent="0.2">
      <c r="T5564" s="212"/>
      <c r="U5564" s="213"/>
      <c r="V5564" s="213"/>
      <c r="W5564" s="213"/>
      <c r="X5564" s="214"/>
      <c r="Y5564" s="214"/>
      <c r="Z5564" s="214"/>
      <c r="AA5564" s="217"/>
      <c r="AB5564" s="217"/>
      <c r="AC5564" s="217"/>
      <c r="AD5564" s="213"/>
    </row>
    <row r="5565" spans="20:30" x14ac:dyDescent="0.2">
      <c r="T5565" s="212"/>
      <c r="U5565" s="213"/>
      <c r="V5565" s="213"/>
      <c r="W5565" s="213"/>
      <c r="X5565" s="214"/>
      <c r="Y5565" s="214"/>
      <c r="Z5565" s="214"/>
      <c r="AA5565" s="217"/>
      <c r="AB5565" s="217"/>
      <c r="AC5565" s="217"/>
      <c r="AD5565" s="213"/>
    </row>
    <row r="5566" spans="20:30" x14ac:dyDescent="0.2">
      <c r="T5566" s="212"/>
      <c r="U5566" s="213"/>
      <c r="V5566" s="213"/>
      <c r="W5566" s="213"/>
      <c r="X5566" s="214"/>
      <c r="Y5566" s="214"/>
      <c r="Z5566" s="214"/>
      <c r="AA5566" s="217"/>
      <c r="AB5566" s="217"/>
      <c r="AC5566" s="217"/>
      <c r="AD5566" s="213"/>
    </row>
    <row r="5567" spans="20:30" x14ac:dyDescent="0.2">
      <c r="T5567" s="212"/>
      <c r="U5567" s="213"/>
      <c r="V5567" s="213"/>
      <c r="W5567" s="213"/>
      <c r="X5567" s="214"/>
      <c r="Y5567" s="214"/>
      <c r="Z5567" s="214"/>
      <c r="AA5567" s="217"/>
      <c r="AB5567" s="217"/>
      <c r="AC5567" s="217"/>
      <c r="AD5567" s="213"/>
    </row>
    <row r="5568" spans="20:30" x14ac:dyDescent="0.2">
      <c r="T5568" s="212"/>
      <c r="U5568" s="213"/>
      <c r="V5568" s="213"/>
      <c r="W5568" s="213"/>
      <c r="X5568" s="214"/>
      <c r="Y5568" s="214"/>
      <c r="Z5568" s="214"/>
      <c r="AA5568" s="217"/>
      <c r="AB5568" s="217"/>
      <c r="AC5568" s="217"/>
      <c r="AD5568" s="213"/>
    </row>
    <row r="5569" spans="20:30" x14ac:dyDescent="0.2">
      <c r="T5569" s="212"/>
      <c r="U5569" s="213"/>
      <c r="V5569" s="213"/>
      <c r="W5569" s="213"/>
      <c r="X5569" s="214"/>
      <c r="Y5569" s="214"/>
      <c r="Z5569" s="214"/>
      <c r="AA5569" s="217"/>
      <c r="AB5569" s="217"/>
      <c r="AC5569" s="217"/>
      <c r="AD5569" s="213"/>
    </row>
    <row r="5570" spans="20:30" x14ac:dyDescent="0.2">
      <c r="T5570" s="212"/>
      <c r="U5570" s="213"/>
      <c r="V5570" s="213"/>
      <c r="W5570" s="213"/>
      <c r="X5570" s="214"/>
      <c r="Y5570" s="214"/>
      <c r="Z5570" s="214"/>
      <c r="AA5570" s="217"/>
      <c r="AB5570" s="217"/>
      <c r="AC5570" s="217"/>
      <c r="AD5570" s="213"/>
    </row>
    <row r="5571" spans="20:30" x14ac:dyDescent="0.2">
      <c r="T5571" s="212"/>
      <c r="U5571" s="213"/>
      <c r="V5571" s="213"/>
      <c r="W5571" s="213"/>
      <c r="X5571" s="214"/>
      <c r="Y5571" s="214"/>
      <c r="Z5571" s="214"/>
      <c r="AA5571" s="217"/>
      <c r="AB5571" s="217"/>
      <c r="AC5571" s="217"/>
      <c r="AD5571" s="213"/>
    </row>
    <row r="5572" spans="20:30" x14ac:dyDescent="0.2">
      <c r="T5572" s="212"/>
      <c r="U5572" s="213"/>
      <c r="V5572" s="213"/>
      <c r="W5572" s="213"/>
      <c r="X5572" s="214"/>
      <c r="Y5572" s="214"/>
      <c r="Z5572" s="214"/>
      <c r="AA5572" s="217"/>
      <c r="AB5572" s="217"/>
      <c r="AC5572" s="217"/>
      <c r="AD5572" s="213"/>
    </row>
    <row r="5573" spans="20:30" x14ac:dyDescent="0.2">
      <c r="T5573" s="212"/>
      <c r="U5573" s="213"/>
      <c r="V5573" s="213"/>
      <c r="W5573" s="213"/>
      <c r="X5573" s="214"/>
      <c r="Y5573" s="214"/>
      <c r="Z5573" s="214"/>
      <c r="AA5573" s="217"/>
      <c r="AB5573" s="217"/>
      <c r="AC5573" s="217"/>
      <c r="AD5573" s="213"/>
    </row>
    <row r="5574" spans="20:30" x14ac:dyDescent="0.2">
      <c r="T5574" s="212"/>
      <c r="U5574" s="213"/>
      <c r="V5574" s="213"/>
      <c r="W5574" s="213"/>
      <c r="X5574" s="214"/>
      <c r="Y5574" s="214"/>
      <c r="Z5574" s="214"/>
      <c r="AA5574" s="217"/>
      <c r="AB5574" s="217"/>
      <c r="AC5574" s="217"/>
      <c r="AD5574" s="213"/>
    </row>
    <row r="5575" spans="20:30" x14ac:dyDescent="0.2">
      <c r="T5575" s="212"/>
      <c r="U5575" s="213"/>
      <c r="V5575" s="213"/>
      <c r="W5575" s="213"/>
      <c r="X5575" s="214"/>
      <c r="Y5575" s="214"/>
      <c r="Z5575" s="214"/>
      <c r="AA5575" s="217"/>
      <c r="AB5575" s="217"/>
      <c r="AC5575" s="217"/>
      <c r="AD5575" s="213"/>
    </row>
    <row r="5576" spans="20:30" x14ac:dyDescent="0.2">
      <c r="T5576" s="212"/>
      <c r="U5576" s="213"/>
      <c r="V5576" s="213"/>
      <c r="W5576" s="213"/>
      <c r="X5576" s="214"/>
      <c r="Y5576" s="214"/>
      <c r="Z5576" s="214"/>
      <c r="AA5576" s="217"/>
      <c r="AB5576" s="217"/>
      <c r="AC5576" s="217"/>
      <c r="AD5576" s="213"/>
    </row>
    <row r="5577" spans="20:30" x14ac:dyDescent="0.2">
      <c r="T5577" s="212"/>
      <c r="U5577" s="213"/>
      <c r="V5577" s="213"/>
      <c r="W5577" s="213"/>
      <c r="X5577" s="214"/>
      <c r="Y5577" s="214"/>
      <c r="Z5577" s="214"/>
      <c r="AA5577" s="217"/>
      <c r="AB5577" s="217"/>
      <c r="AC5577" s="217"/>
      <c r="AD5577" s="213"/>
    </row>
    <row r="5578" spans="20:30" x14ac:dyDescent="0.2">
      <c r="T5578" s="212"/>
      <c r="U5578" s="213"/>
      <c r="V5578" s="213"/>
      <c r="W5578" s="213"/>
      <c r="X5578" s="214"/>
      <c r="Y5578" s="214"/>
      <c r="Z5578" s="214"/>
      <c r="AA5578" s="217"/>
      <c r="AB5578" s="217"/>
      <c r="AC5578" s="217"/>
      <c r="AD5578" s="213"/>
    </row>
    <row r="5579" spans="20:30" x14ac:dyDescent="0.2">
      <c r="T5579" s="212"/>
      <c r="U5579" s="213"/>
      <c r="V5579" s="213"/>
      <c r="W5579" s="213"/>
      <c r="X5579" s="214"/>
      <c r="Y5579" s="214"/>
      <c r="Z5579" s="214"/>
      <c r="AA5579" s="217"/>
      <c r="AB5579" s="217"/>
      <c r="AC5579" s="217"/>
      <c r="AD5579" s="213"/>
    </row>
    <row r="5580" spans="20:30" x14ac:dyDescent="0.2">
      <c r="T5580" s="212"/>
      <c r="U5580" s="213"/>
      <c r="V5580" s="213"/>
      <c r="W5580" s="213"/>
      <c r="X5580" s="214"/>
      <c r="Y5580" s="214"/>
      <c r="Z5580" s="214"/>
      <c r="AA5580" s="217"/>
      <c r="AB5580" s="217"/>
      <c r="AC5580" s="217"/>
      <c r="AD5580" s="213"/>
    </row>
    <row r="5581" spans="20:30" x14ac:dyDescent="0.2">
      <c r="T5581" s="212"/>
      <c r="U5581" s="213"/>
      <c r="V5581" s="213"/>
      <c r="W5581" s="213"/>
      <c r="X5581" s="214"/>
      <c r="Y5581" s="214"/>
      <c r="Z5581" s="214"/>
      <c r="AA5581" s="217"/>
      <c r="AB5581" s="217"/>
      <c r="AC5581" s="217"/>
      <c r="AD5581" s="213"/>
    </row>
    <row r="5582" spans="20:30" x14ac:dyDescent="0.2">
      <c r="T5582" s="212"/>
      <c r="U5582" s="213"/>
      <c r="V5582" s="213"/>
      <c r="W5582" s="213"/>
      <c r="X5582" s="214"/>
      <c r="Y5582" s="214"/>
      <c r="Z5582" s="214"/>
      <c r="AA5582" s="217"/>
      <c r="AB5582" s="217"/>
      <c r="AC5582" s="217"/>
      <c r="AD5582" s="213"/>
    </row>
    <row r="5583" spans="20:30" x14ac:dyDescent="0.2">
      <c r="T5583" s="212"/>
      <c r="U5583" s="213"/>
      <c r="V5583" s="213"/>
      <c r="W5583" s="213"/>
      <c r="X5583" s="214"/>
      <c r="Y5583" s="214"/>
      <c r="Z5583" s="214"/>
      <c r="AA5583" s="217"/>
      <c r="AB5583" s="217"/>
      <c r="AC5583" s="217"/>
      <c r="AD5583" s="213"/>
    </row>
    <row r="5584" spans="20:30" x14ac:dyDescent="0.2">
      <c r="T5584" s="212"/>
      <c r="U5584" s="213"/>
      <c r="V5584" s="213"/>
      <c r="W5584" s="213"/>
      <c r="X5584" s="214"/>
      <c r="Y5584" s="214"/>
      <c r="Z5584" s="214"/>
      <c r="AA5584" s="217"/>
      <c r="AB5584" s="217"/>
      <c r="AC5584" s="217"/>
      <c r="AD5584" s="213"/>
    </row>
    <row r="5585" spans="20:30" x14ac:dyDescent="0.2">
      <c r="T5585" s="212"/>
      <c r="U5585" s="213"/>
      <c r="V5585" s="213"/>
      <c r="W5585" s="213"/>
      <c r="X5585" s="214"/>
      <c r="Y5585" s="214"/>
      <c r="Z5585" s="214"/>
      <c r="AA5585" s="217"/>
      <c r="AB5585" s="217"/>
      <c r="AC5585" s="217"/>
      <c r="AD5585" s="213"/>
    </row>
    <row r="5586" spans="20:30" x14ac:dyDescent="0.2">
      <c r="T5586" s="212"/>
      <c r="U5586" s="213"/>
      <c r="V5586" s="213"/>
      <c r="W5586" s="213"/>
      <c r="X5586" s="214"/>
      <c r="Y5586" s="214"/>
      <c r="Z5586" s="214"/>
      <c r="AA5586" s="217"/>
      <c r="AB5586" s="217"/>
      <c r="AC5586" s="217"/>
      <c r="AD5586" s="213"/>
    </row>
    <row r="5587" spans="20:30" x14ac:dyDescent="0.2">
      <c r="T5587" s="212"/>
      <c r="U5587" s="213"/>
      <c r="V5587" s="213"/>
      <c r="W5587" s="213"/>
      <c r="X5587" s="214"/>
      <c r="Y5587" s="214"/>
      <c r="Z5587" s="214"/>
      <c r="AA5587" s="217"/>
      <c r="AB5587" s="217"/>
      <c r="AC5587" s="217"/>
      <c r="AD5587" s="213"/>
    </row>
    <row r="5588" spans="20:30" x14ac:dyDescent="0.2">
      <c r="T5588" s="212"/>
      <c r="U5588" s="213"/>
      <c r="V5588" s="213"/>
      <c r="W5588" s="213"/>
      <c r="X5588" s="214"/>
      <c r="Y5588" s="214"/>
      <c r="Z5588" s="214"/>
      <c r="AA5588" s="217"/>
      <c r="AB5588" s="217"/>
      <c r="AC5588" s="217"/>
      <c r="AD5588" s="213"/>
    </row>
    <row r="5589" spans="20:30" x14ac:dyDescent="0.2">
      <c r="T5589" s="212"/>
      <c r="U5589" s="213"/>
      <c r="V5589" s="213"/>
      <c r="W5589" s="213"/>
      <c r="X5589" s="214"/>
      <c r="Y5589" s="214"/>
      <c r="Z5589" s="214"/>
      <c r="AA5589" s="217"/>
      <c r="AB5589" s="217"/>
      <c r="AC5589" s="217"/>
      <c r="AD5589" s="213"/>
    </row>
    <row r="5590" spans="20:30" x14ac:dyDescent="0.2">
      <c r="T5590" s="212"/>
      <c r="U5590" s="213"/>
      <c r="V5590" s="213"/>
      <c r="W5590" s="213"/>
      <c r="X5590" s="214"/>
      <c r="Y5590" s="214"/>
      <c r="Z5590" s="214"/>
      <c r="AA5590" s="217"/>
      <c r="AB5590" s="217"/>
      <c r="AC5590" s="217"/>
      <c r="AD5590" s="213"/>
    </row>
    <row r="5591" spans="20:30" x14ac:dyDescent="0.2">
      <c r="T5591" s="212"/>
      <c r="U5591" s="213"/>
      <c r="V5591" s="213"/>
      <c r="W5591" s="213"/>
      <c r="X5591" s="214"/>
      <c r="Y5591" s="214"/>
      <c r="Z5591" s="214"/>
      <c r="AA5591" s="217"/>
      <c r="AB5591" s="217"/>
      <c r="AC5591" s="217"/>
      <c r="AD5591" s="213"/>
    </row>
    <row r="5592" spans="20:30" x14ac:dyDescent="0.2">
      <c r="T5592" s="212"/>
      <c r="U5592" s="213"/>
      <c r="V5592" s="213"/>
      <c r="W5592" s="213"/>
      <c r="X5592" s="214"/>
      <c r="Y5592" s="214"/>
      <c r="Z5592" s="214"/>
      <c r="AA5592" s="217"/>
      <c r="AB5592" s="217"/>
      <c r="AC5592" s="217"/>
      <c r="AD5592" s="213"/>
    </row>
    <row r="5593" spans="20:30" x14ac:dyDescent="0.2">
      <c r="T5593" s="212"/>
      <c r="U5593" s="213"/>
      <c r="V5593" s="213"/>
      <c r="W5593" s="213"/>
      <c r="X5593" s="214"/>
      <c r="Y5593" s="214"/>
      <c r="Z5593" s="214"/>
      <c r="AA5593" s="217"/>
      <c r="AB5593" s="217"/>
      <c r="AC5593" s="217"/>
      <c r="AD5593" s="213"/>
    </row>
    <row r="5594" spans="20:30" x14ac:dyDescent="0.2">
      <c r="T5594" s="212"/>
      <c r="U5594" s="213"/>
      <c r="V5594" s="213"/>
      <c r="W5594" s="213"/>
      <c r="X5594" s="214"/>
      <c r="Y5594" s="214"/>
      <c r="Z5594" s="214"/>
      <c r="AA5594" s="217"/>
      <c r="AB5594" s="217"/>
      <c r="AC5594" s="217"/>
      <c r="AD5594" s="213"/>
    </row>
    <row r="5595" spans="20:30" x14ac:dyDescent="0.2">
      <c r="T5595" s="212"/>
      <c r="U5595" s="213"/>
      <c r="V5595" s="213"/>
      <c r="W5595" s="213"/>
      <c r="X5595" s="214"/>
      <c r="Y5595" s="214"/>
      <c r="Z5595" s="214"/>
      <c r="AA5595" s="217"/>
      <c r="AB5595" s="217"/>
      <c r="AC5595" s="217"/>
      <c r="AD5595" s="213"/>
    </row>
    <row r="5596" spans="20:30" x14ac:dyDescent="0.2">
      <c r="T5596" s="212"/>
      <c r="U5596" s="213"/>
      <c r="V5596" s="213"/>
      <c r="W5596" s="213"/>
      <c r="X5596" s="214"/>
      <c r="Y5596" s="214"/>
      <c r="Z5596" s="214"/>
      <c r="AA5596" s="217"/>
      <c r="AB5596" s="217"/>
      <c r="AC5596" s="217"/>
      <c r="AD5596" s="213"/>
    </row>
    <row r="5597" spans="20:30" x14ac:dyDescent="0.2">
      <c r="T5597" s="212"/>
      <c r="U5597" s="213"/>
      <c r="V5597" s="213"/>
      <c r="W5597" s="213"/>
      <c r="X5597" s="214"/>
      <c r="Y5597" s="214"/>
      <c r="Z5597" s="214"/>
      <c r="AA5597" s="217"/>
      <c r="AB5597" s="217"/>
      <c r="AC5597" s="217"/>
      <c r="AD5597" s="213"/>
    </row>
    <row r="5598" spans="20:30" x14ac:dyDescent="0.2">
      <c r="T5598" s="212"/>
      <c r="U5598" s="213"/>
      <c r="V5598" s="213"/>
      <c r="W5598" s="213"/>
      <c r="X5598" s="214"/>
      <c r="Y5598" s="214"/>
      <c r="Z5598" s="214"/>
      <c r="AA5598" s="217"/>
      <c r="AB5598" s="217"/>
      <c r="AC5598" s="217"/>
      <c r="AD5598" s="213"/>
    </row>
    <row r="5599" spans="20:30" x14ac:dyDescent="0.2">
      <c r="T5599" s="212"/>
      <c r="U5599" s="213"/>
      <c r="V5599" s="213"/>
      <c r="W5599" s="213"/>
      <c r="X5599" s="214"/>
      <c r="Y5599" s="214"/>
      <c r="Z5599" s="214"/>
      <c r="AA5599" s="217"/>
      <c r="AB5599" s="217"/>
      <c r="AC5599" s="217"/>
      <c r="AD5599" s="213"/>
    </row>
    <row r="5600" spans="20:30" x14ac:dyDescent="0.2">
      <c r="T5600" s="212"/>
      <c r="U5600" s="213"/>
      <c r="V5600" s="213"/>
      <c r="W5600" s="213"/>
      <c r="X5600" s="214"/>
      <c r="Y5600" s="214"/>
      <c r="Z5600" s="214"/>
      <c r="AA5600" s="217"/>
      <c r="AB5600" s="217"/>
      <c r="AC5600" s="217"/>
      <c r="AD5600" s="213"/>
    </row>
    <row r="5601" spans="20:30" x14ac:dyDescent="0.2">
      <c r="T5601" s="212"/>
      <c r="U5601" s="213"/>
      <c r="V5601" s="213"/>
      <c r="W5601" s="213"/>
      <c r="X5601" s="214"/>
      <c r="Y5601" s="214"/>
      <c r="Z5601" s="214"/>
      <c r="AA5601" s="217"/>
      <c r="AB5601" s="217"/>
      <c r="AC5601" s="217"/>
      <c r="AD5601" s="213"/>
    </row>
    <row r="5602" spans="20:30" x14ac:dyDescent="0.2">
      <c r="T5602" s="212"/>
      <c r="U5602" s="213"/>
      <c r="V5602" s="213"/>
      <c r="W5602" s="213"/>
      <c r="X5602" s="214"/>
      <c r="Y5602" s="214"/>
      <c r="Z5602" s="214"/>
      <c r="AA5602" s="217"/>
      <c r="AB5602" s="217"/>
      <c r="AC5602" s="217"/>
      <c r="AD5602" s="213"/>
    </row>
    <row r="5603" spans="20:30" x14ac:dyDescent="0.2">
      <c r="T5603" s="212"/>
      <c r="U5603" s="213"/>
      <c r="V5603" s="213"/>
      <c r="W5603" s="213"/>
      <c r="X5603" s="214"/>
      <c r="Y5603" s="214"/>
      <c r="Z5603" s="214"/>
      <c r="AA5603" s="217"/>
      <c r="AB5603" s="217"/>
      <c r="AC5603" s="217"/>
      <c r="AD5603" s="213"/>
    </row>
    <row r="5604" spans="20:30" x14ac:dyDescent="0.2">
      <c r="T5604" s="212"/>
      <c r="U5604" s="213"/>
      <c r="V5604" s="213"/>
      <c r="W5604" s="213"/>
      <c r="X5604" s="214"/>
      <c r="Y5604" s="214"/>
      <c r="Z5604" s="214"/>
      <c r="AA5604" s="217"/>
      <c r="AB5604" s="217"/>
      <c r="AC5604" s="217"/>
      <c r="AD5604" s="213"/>
    </row>
    <row r="5605" spans="20:30" x14ac:dyDescent="0.2">
      <c r="T5605" s="212"/>
      <c r="U5605" s="213"/>
      <c r="V5605" s="213"/>
      <c r="W5605" s="213"/>
      <c r="X5605" s="214"/>
      <c r="Y5605" s="214"/>
      <c r="Z5605" s="214"/>
      <c r="AA5605" s="217"/>
      <c r="AB5605" s="217"/>
      <c r="AC5605" s="217"/>
      <c r="AD5605" s="213"/>
    </row>
    <row r="5606" spans="20:30" x14ac:dyDescent="0.2">
      <c r="T5606" s="212"/>
      <c r="U5606" s="213"/>
      <c r="V5606" s="213"/>
      <c r="W5606" s="213"/>
      <c r="X5606" s="214"/>
      <c r="Y5606" s="214"/>
      <c r="Z5606" s="214"/>
      <c r="AA5606" s="217"/>
      <c r="AB5606" s="217"/>
      <c r="AC5606" s="217"/>
      <c r="AD5606" s="213"/>
    </row>
    <row r="5607" spans="20:30" x14ac:dyDescent="0.2">
      <c r="T5607" s="212"/>
      <c r="U5607" s="213"/>
      <c r="V5607" s="213"/>
      <c r="W5607" s="213"/>
      <c r="X5607" s="214"/>
      <c r="Y5607" s="214"/>
      <c r="Z5607" s="214"/>
      <c r="AA5607" s="217"/>
      <c r="AB5607" s="217"/>
      <c r="AC5607" s="217"/>
      <c r="AD5607" s="213"/>
    </row>
    <row r="5608" spans="20:30" x14ac:dyDescent="0.2">
      <c r="T5608" s="212"/>
      <c r="U5608" s="213"/>
      <c r="V5608" s="213"/>
      <c r="W5608" s="213"/>
      <c r="X5608" s="214"/>
      <c r="Y5608" s="214"/>
      <c r="Z5608" s="214"/>
      <c r="AA5608" s="217"/>
      <c r="AB5608" s="217"/>
      <c r="AC5608" s="217"/>
      <c r="AD5608" s="213"/>
    </row>
    <row r="5609" spans="20:30" x14ac:dyDescent="0.2">
      <c r="T5609" s="212"/>
      <c r="U5609" s="213"/>
      <c r="V5609" s="213"/>
      <c r="W5609" s="213"/>
      <c r="X5609" s="214"/>
      <c r="Y5609" s="214"/>
      <c r="Z5609" s="214"/>
      <c r="AA5609" s="217"/>
      <c r="AB5609" s="217"/>
      <c r="AC5609" s="217"/>
      <c r="AD5609" s="213"/>
    </row>
    <row r="5610" spans="20:30" x14ac:dyDescent="0.2">
      <c r="T5610" s="212"/>
      <c r="U5610" s="213"/>
      <c r="V5610" s="213"/>
      <c r="W5610" s="213"/>
      <c r="X5610" s="214"/>
      <c r="Y5610" s="214"/>
      <c r="Z5610" s="214"/>
      <c r="AA5610" s="217"/>
      <c r="AB5610" s="217"/>
      <c r="AC5610" s="217"/>
      <c r="AD5610" s="213"/>
    </row>
    <row r="5611" spans="20:30" x14ac:dyDescent="0.2">
      <c r="T5611" s="212"/>
      <c r="U5611" s="213"/>
      <c r="V5611" s="213"/>
      <c r="W5611" s="213"/>
      <c r="X5611" s="214"/>
      <c r="Y5611" s="214"/>
      <c r="Z5611" s="214"/>
      <c r="AA5611" s="217"/>
      <c r="AB5611" s="217"/>
      <c r="AC5611" s="217"/>
      <c r="AD5611" s="213"/>
    </row>
    <row r="5612" spans="20:30" x14ac:dyDescent="0.2">
      <c r="T5612" s="212"/>
      <c r="U5612" s="213"/>
      <c r="V5612" s="213"/>
      <c r="W5612" s="213"/>
      <c r="X5612" s="214"/>
      <c r="Y5612" s="214"/>
      <c r="Z5612" s="214"/>
      <c r="AA5612" s="217"/>
      <c r="AB5612" s="217"/>
      <c r="AC5612" s="217"/>
      <c r="AD5612" s="213"/>
    </row>
    <row r="5613" spans="20:30" x14ac:dyDescent="0.2">
      <c r="T5613" s="212"/>
      <c r="U5613" s="213"/>
      <c r="V5613" s="213"/>
      <c r="W5613" s="213"/>
      <c r="X5613" s="214"/>
      <c r="Y5613" s="214"/>
      <c r="Z5613" s="214"/>
      <c r="AA5613" s="217"/>
      <c r="AB5613" s="217"/>
      <c r="AC5613" s="217"/>
      <c r="AD5613" s="213"/>
    </row>
    <row r="5614" spans="20:30" x14ac:dyDescent="0.2">
      <c r="T5614" s="212"/>
      <c r="U5614" s="213"/>
      <c r="V5614" s="213"/>
      <c r="W5614" s="213"/>
      <c r="X5614" s="214"/>
      <c r="Y5614" s="214"/>
      <c r="Z5614" s="214"/>
      <c r="AA5614" s="217"/>
      <c r="AB5614" s="217"/>
      <c r="AC5614" s="217"/>
      <c r="AD5614" s="213"/>
    </row>
    <row r="5615" spans="20:30" x14ac:dyDescent="0.2">
      <c r="T5615" s="212"/>
      <c r="U5615" s="213"/>
      <c r="V5615" s="213"/>
      <c r="W5615" s="213"/>
      <c r="X5615" s="214"/>
      <c r="Y5615" s="214"/>
      <c r="Z5615" s="214"/>
      <c r="AA5615" s="217"/>
      <c r="AB5615" s="217"/>
      <c r="AC5615" s="217"/>
      <c r="AD5615" s="213"/>
    </row>
    <row r="5616" spans="20:30" x14ac:dyDescent="0.2">
      <c r="T5616" s="212"/>
      <c r="U5616" s="213"/>
      <c r="V5616" s="213"/>
      <c r="W5616" s="213"/>
      <c r="X5616" s="214"/>
      <c r="Y5616" s="214"/>
      <c r="Z5616" s="214"/>
      <c r="AA5616" s="217"/>
      <c r="AB5616" s="217"/>
      <c r="AC5616" s="217"/>
      <c r="AD5616" s="213"/>
    </row>
    <row r="5617" spans="20:30" x14ac:dyDescent="0.2">
      <c r="T5617" s="212"/>
      <c r="U5617" s="213"/>
      <c r="V5617" s="213"/>
      <c r="W5617" s="213"/>
      <c r="X5617" s="214"/>
      <c r="Y5617" s="214"/>
      <c r="Z5617" s="214"/>
      <c r="AA5617" s="217"/>
      <c r="AB5617" s="217"/>
      <c r="AC5617" s="217"/>
      <c r="AD5617" s="213"/>
    </row>
    <row r="5618" spans="20:30" x14ac:dyDescent="0.2">
      <c r="T5618" s="212"/>
      <c r="U5618" s="213"/>
      <c r="V5618" s="213"/>
      <c r="W5618" s="213"/>
      <c r="X5618" s="214"/>
      <c r="Y5618" s="214"/>
      <c r="Z5618" s="214"/>
      <c r="AA5618" s="217"/>
      <c r="AB5618" s="217"/>
      <c r="AC5618" s="217"/>
      <c r="AD5618" s="213"/>
    </row>
    <row r="5619" spans="20:30" x14ac:dyDescent="0.2">
      <c r="T5619" s="212"/>
      <c r="U5619" s="213"/>
      <c r="V5619" s="213"/>
      <c r="W5619" s="213"/>
      <c r="X5619" s="214"/>
      <c r="Y5619" s="214"/>
      <c r="Z5619" s="214"/>
      <c r="AA5619" s="217"/>
      <c r="AB5619" s="217"/>
      <c r="AC5619" s="217"/>
      <c r="AD5619" s="213"/>
    </row>
    <row r="5620" spans="20:30" x14ac:dyDescent="0.2">
      <c r="T5620" s="212"/>
      <c r="U5620" s="213"/>
      <c r="V5620" s="213"/>
      <c r="W5620" s="213"/>
      <c r="X5620" s="214"/>
      <c r="Y5620" s="214"/>
      <c r="Z5620" s="214"/>
      <c r="AA5620" s="217"/>
      <c r="AB5620" s="217"/>
      <c r="AC5620" s="217"/>
      <c r="AD5620" s="213"/>
    </row>
    <row r="5621" spans="20:30" x14ac:dyDescent="0.2">
      <c r="T5621" s="212"/>
      <c r="U5621" s="213"/>
      <c r="V5621" s="213"/>
      <c r="W5621" s="213"/>
      <c r="X5621" s="214"/>
      <c r="Y5621" s="214"/>
      <c r="Z5621" s="214"/>
      <c r="AA5621" s="217"/>
      <c r="AB5621" s="217"/>
      <c r="AC5621" s="217"/>
      <c r="AD5621" s="213"/>
    </row>
    <row r="5622" spans="20:30" x14ac:dyDescent="0.2">
      <c r="T5622" s="212"/>
      <c r="U5622" s="213"/>
      <c r="V5622" s="213"/>
      <c r="W5622" s="213"/>
      <c r="X5622" s="214"/>
      <c r="Y5622" s="214"/>
      <c r="Z5622" s="214"/>
      <c r="AA5622" s="217"/>
      <c r="AB5622" s="217"/>
      <c r="AC5622" s="217"/>
      <c r="AD5622" s="213"/>
    </row>
    <row r="5623" spans="20:30" x14ac:dyDescent="0.2">
      <c r="T5623" s="212"/>
      <c r="U5623" s="213"/>
      <c r="V5623" s="213"/>
      <c r="W5623" s="213"/>
      <c r="X5623" s="214"/>
      <c r="Y5623" s="214"/>
      <c r="Z5623" s="214"/>
      <c r="AA5623" s="217"/>
      <c r="AB5623" s="217"/>
      <c r="AC5623" s="217"/>
      <c r="AD5623" s="213"/>
    </row>
    <row r="5624" spans="20:30" x14ac:dyDescent="0.2">
      <c r="T5624" s="212"/>
      <c r="U5624" s="213"/>
      <c r="V5624" s="213"/>
      <c r="W5624" s="213"/>
      <c r="X5624" s="214"/>
      <c r="Y5624" s="214"/>
      <c r="Z5624" s="214"/>
      <c r="AA5624" s="217"/>
      <c r="AB5624" s="217"/>
      <c r="AC5624" s="217"/>
      <c r="AD5624" s="213"/>
    </row>
    <row r="5625" spans="20:30" x14ac:dyDescent="0.2">
      <c r="T5625" s="212"/>
      <c r="U5625" s="213"/>
      <c r="V5625" s="213"/>
      <c r="W5625" s="213"/>
      <c r="X5625" s="214"/>
      <c r="Y5625" s="214"/>
      <c r="Z5625" s="214"/>
      <c r="AA5625" s="217"/>
      <c r="AB5625" s="217"/>
      <c r="AC5625" s="217"/>
      <c r="AD5625" s="213"/>
    </row>
    <row r="5626" spans="20:30" x14ac:dyDescent="0.2">
      <c r="T5626" s="212"/>
      <c r="U5626" s="213"/>
      <c r="V5626" s="213"/>
      <c r="W5626" s="213"/>
      <c r="X5626" s="214"/>
      <c r="Y5626" s="214"/>
      <c r="Z5626" s="214"/>
      <c r="AA5626" s="217"/>
      <c r="AB5626" s="217"/>
      <c r="AC5626" s="217"/>
      <c r="AD5626" s="213"/>
    </row>
    <row r="5627" spans="20:30" x14ac:dyDescent="0.2">
      <c r="T5627" s="212"/>
      <c r="U5627" s="213"/>
      <c r="V5627" s="213"/>
      <c r="W5627" s="213"/>
      <c r="X5627" s="214"/>
      <c r="Y5627" s="214"/>
      <c r="Z5627" s="214"/>
      <c r="AA5627" s="217"/>
      <c r="AB5627" s="217"/>
      <c r="AC5627" s="217"/>
      <c r="AD5627" s="213"/>
    </row>
    <row r="5628" spans="20:30" x14ac:dyDescent="0.2">
      <c r="T5628" s="212"/>
      <c r="U5628" s="213"/>
      <c r="V5628" s="213"/>
      <c r="W5628" s="213"/>
      <c r="X5628" s="214"/>
      <c r="Y5628" s="214"/>
      <c r="Z5628" s="214"/>
      <c r="AA5628" s="217"/>
      <c r="AB5628" s="217"/>
      <c r="AC5628" s="217"/>
      <c r="AD5628" s="213"/>
    </row>
    <row r="5629" spans="20:30" x14ac:dyDescent="0.2">
      <c r="T5629" s="212"/>
      <c r="U5629" s="213"/>
      <c r="V5629" s="213"/>
      <c r="W5629" s="213"/>
      <c r="X5629" s="214"/>
      <c r="Y5629" s="214"/>
      <c r="Z5629" s="214"/>
      <c r="AA5629" s="217"/>
      <c r="AB5629" s="217"/>
      <c r="AC5629" s="217"/>
      <c r="AD5629" s="213"/>
    </row>
    <row r="5630" spans="20:30" x14ac:dyDescent="0.2">
      <c r="T5630" s="212"/>
      <c r="U5630" s="213"/>
      <c r="V5630" s="213"/>
      <c r="W5630" s="213"/>
      <c r="X5630" s="214"/>
      <c r="Y5630" s="214"/>
      <c r="Z5630" s="214"/>
      <c r="AA5630" s="217"/>
      <c r="AB5630" s="217"/>
      <c r="AC5630" s="217"/>
      <c r="AD5630" s="213"/>
    </row>
    <row r="5631" spans="20:30" x14ac:dyDescent="0.2">
      <c r="T5631" s="212"/>
      <c r="U5631" s="213"/>
      <c r="V5631" s="213"/>
      <c r="W5631" s="213"/>
      <c r="X5631" s="214"/>
      <c r="Y5631" s="214"/>
      <c r="Z5631" s="214"/>
      <c r="AA5631" s="217"/>
      <c r="AB5631" s="217"/>
      <c r="AC5631" s="217"/>
      <c r="AD5631" s="213"/>
    </row>
    <row r="5632" spans="20:30" x14ac:dyDescent="0.2">
      <c r="T5632" s="212"/>
      <c r="U5632" s="213"/>
      <c r="V5632" s="213"/>
      <c r="W5632" s="213"/>
      <c r="X5632" s="214"/>
      <c r="Y5632" s="214"/>
      <c r="Z5632" s="214"/>
      <c r="AA5632" s="217"/>
      <c r="AB5632" s="217"/>
      <c r="AC5632" s="217"/>
      <c r="AD5632" s="213"/>
    </row>
    <row r="5633" spans="20:30" x14ac:dyDescent="0.2">
      <c r="T5633" s="212"/>
      <c r="U5633" s="213"/>
      <c r="V5633" s="213"/>
      <c r="W5633" s="213"/>
      <c r="X5633" s="214"/>
      <c r="Y5633" s="214"/>
      <c r="Z5633" s="214"/>
      <c r="AA5633" s="217"/>
      <c r="AB5633" s="217"/>
      <c r="AC5633" s="217"/>
      <c r="AD5633" s="213"/>
    </row>
    <row r="5634" spans="20:30" x14ac:dyDescent="0.2">
      <c r="T5634" s="212"/>
      <c r="U5634" s="213"/>
      <c r="V5634" s="213"/>
      <c r="W5634" s="213"/>
      <c r="X5634" s="214"/>
      <c r="Y5634" s="214"/>
      <c r="Z5634" s="214"/>
      <c r="AA5634" s="217"/>
      <c r="AB5634" s="217"/>
      <c r="AC5634" s="217"/>
      <c r="AD5634" s="213"/>
    </row>
    <row r="5635" spans="20:30" x14ac:dyDescent="0.2">
      <c r="T5635" s="212"/>
      <c r="U5635" s="213"/>
      <c r="V5635" s="213"/>
      <c r="W5635" s="213"/>
      <c r="X5635" s="214"/>
      <c r="Y5635" s="214"/>
      <c r="Z5635" s="214"/>
      <c r="AA5635" s="217"/>
      <c r="AB5635" s="217"/>
      <c r="AC5635" s="217"/>
      <c r="AD5635" s="213"/>
    </row>
    <row r="5636" spans="20:30" x14ac:dyDescent="0.2">
      <c r="T5636" s="212"/>
      <c r="U5636" s="213"/>
      <c r="V5636" s="213"/>
      <c r="W5636" s="213"/>
      <c r="X5636" s="214"/>
      <c r="Y5636" s="214"/>
      <c r="Z5636" s="214"/>
      <c r="AA5636" s="217"/>
      <c r="AB5636" s="217"/>
      <c r="AC5636" s="217"/>
      <c r="AD5636" s="213"/>
    </row>
    <row r="5637" spans="20:30" x14ac:dyDescent="0.2">
      <c r="T5637" s="212"/>
      <c r="U5637" s="213"/>
      <c r="V5637" s="213"/>
      <c r="W5637" s="213"/>
      <c r="X5637" s="214"/>
      <c r="Y5637" s="214"/>
      <c r="Z5637" s="214"/>
      <c r="AA5637" s="217"/>
      <c r="AB5637" s="217"/>
      <c r="AC5637" s="217"/>
      <c r="AD5637" s="213"/>
    </row>
    <row r="5638" spans="20:30" x14ac:dyDescent="0.2">
      <c r="T5638" s="212"/>
      <c r="U5638" s="213"/>
      <c r="V5638" s="213"/>
      <c r="W5638" s="213"/>
      <c r="X5638" s="214"/>
      <c r="Y5638" s="214"/>
      <c r="Z5638" s="214"/>
      <c r="AA5638" s="217"/>
      <c r="AB5638" s="217"/>
      <c r="AC5638" s="217"/>
      <c r="AD5638" s="213"/>
    </row>
    <row r="5639" spans="20:30" x14ac:dyDescent="0.2">
      <c r="T5639" s="212"/>
      <c r="U5639" s="213"/>
      <c r="V5639" s="213"/>
      <c r="W5639" s="213"/>
      <c r="X5639" s="214"/>
      <c r="Y5639" s="214"/>
      <c r="Z5639" s="214"/>
      <c r="AA5639" s="217"/>
      <c r="AB5639" s="217"/>
      <c r="AC5639" s="217"/>
      <c r="AD5639" s="213"/>
    </row>
    <row r="5640" spans="20:30" x14ac:dyDescent="0.2">
      <c r="T5640" s="212"/>
      <c r="U5640" s="213"/>
      <c r="V5640" s="213"/>
      <c r="W5640" s="213"/>
      <c r="X5640" s="214"/>
      <c r="Y5640" s="214"/>
      <c r="Z5640" s="214"/>
      <c r="AA5640" s="217"/>
      <c r="AB5640" s="217"/>
      <c r="AC5640" s="217"/>
      <c r="AD5640" s="213"/>
    </row>
    <row r="5641" spans="20:30" x14ac:dyDescent="0.2">
      <c r="T5641" s="212"/>
      <c r="U5641" s="213"/>
      <c r="V5641" s="213"/>
      <c r="W5641" s="213"/>
      <c r="X5641" s="214"/>
      <c r="Y5641" s="214"/>
      <c r="Z5641" s="214"/>
      <c r="AA5641" s="217"/>
      <c r="AB5641" s="217"/>
      <c r="AC5641" s="217"/>
      <c r="AD5641" s="213"/>
    </row>
    <row r="5642" spans="20:30" x14ac:dyDescent="0.2">
      <c r="T5642" s="212"/>
      <c r="U5642" s="213"/>
      <c r="V5642" s="213"/>
      <c r="W5642" s="213"/>
      <c r="X5642" s="214"/>
      <c r="Y5642" s="214"/>
      <c r="Z5642" s="214"/>
      <c r="AA5642" s="217"/>
      <c r="AB5642" s="217"/>
      <c r="AC5642" s="217"/>
      <c r="AD5642" s="213"/>
    </row>
    <row r="5643" spans="20:30" x14ac:dyDescent="0.2">
      <c r="T5643" s="212"/>
      <c r="U5643" s="213"/>
      <c r="V5643" s="213"/>
      <c r="W5643" s="213"/>
      <c r="X5643" s="214"/>
      <c r="Y5643" s="214"/>
      <c r="Z5643" s="214"/>
      <c r="AA5643" s="217"/>
      <c r="AB5643" s="217"/>
      <c r="AC5643" s="217"/>
      <c r="AD5643" s="213"/>
    </row>
    <row r="5644" spans="20:30" x14ac:dyDescent="0.2">
      <c r="T5644" s="212"/>
      <c r="U5644" s="213"/>
      <c r="V5644" s="213"/>
      <c r="W5644" s="213"/>
      <c r="X5644" s="214"/>
      <c r="Y5644" s="214"/>
      <c r="Z5644" s="214"/>
      <c r="AA5644" s="217"/>
      <c r="AB5644" s="217"/>
      <c r="AC5644" s="217"/>
      <c r="AD5644" s="213"/>
    </row>
    <row r="5645" spans="20:30" x14ac:dyDescent="0.2">
      <c r="T5645" s="212"/>
      <c r="U5645" s="213"/>
      <c r="V5645" s="213"/>
      <c r="W5645" s="213"/>
      <c r="X5645" s="214"/>
      <c r="Y5645" s="214"/>
      <c r="Z5645" s="214"/>
      <c r="AA5645" s="217"/>
      <c r="AB5645" s="217"/>
      <c r="AC5645" s="217"/>
      <c r="AD5645" s="213"/>
    </row>
    <row r="5646" spans="20:30" x14ac:dyDescent="0.2">
      <c r="T5646" s="212"/>
      <c r="U5646" s="213"/>
      <c r="V5646" s="213"/>
      <c r="W5646" s="213"/>
      <c r="X5646" s="214"/>
      <c r="Y5646" s="214"/>
      <c r="Z5646" s="214"/>
      <c r="AA5646" s="217"/>
      <c r="AB5646" s="217"/>
      <c r="AC5646" s="217"/>
      <c r="AD5646" s="213"/>
    </row>
    <row r="5647" spans="20:30" x14ac:dyDescent="0.2">
      <c r="T5647" s="212"/>
      <c r="U5647" s="213"/>
      <c r="V5647" s="213"/>
      <c r="W5647" s="213"/>
      <c r="X5647" s="214"/>
      <c r="Y5647" s="214"/>
      <c r="Z5647" s="214"/>
      <c r="AA5647" s="217"/>
      <c r="AB5647" s="217"/>
      <c r="AC5647" s="217"/>
      <c r="AD5647" s="213"/>
    </row>
    <row r="5648" spans="20:30" x14ac:dyDescent="0.2">
      <c r="T5648" s="212"/>
      <c r="U5648" s="213"/>
      <c r="V5648" s="213"/>
      <c r="W5648" s="213"/>
      <c r="X5648" s="214"/>
      <c r="Y5648" s="214"/>
      <c r="Z5648" s="214"/>
      <c r="AA5648" s="217"/>
      <c r="AB5648" s="217"/>
      <c r="AC5648" s="217"/>
      <c r="AD5648" s="213"/>
    </row>
    <row r="5649" spans="20:30" x14ac:dyDescent="0.2">
      <c r="T5649" s="212"/>
      <c r="U5649" s="213"/>
      <c r="V5649" s="213"/>
      <c r="W5649" s="213"/>
      <c r="X5649" s="214"/>
      <c r="Y5649" s="214"/>
      <c r="Z5649" s="214"/>
      <c r="AA5649" s="217"/>
      <c r="AB5649" s="217"/>
      <c r="AC5649" s="217"/>
      <c r="AD5649" s="213"/>
    </row>
    <row r="5650" spans="20:30" x14ac:dyDescent="0.2">
      <c r="T5650" s="212"/>
      <c r="U5650" s="213"/>
      <c r="V5650" s="213"/>
      <c r="W5650" s="213"/>
      <c r="X5650" s="214"/>
      <c r="Y5650" s="214"/>
      <c r="Z5650" s="214"/>
      <c r="AA5650" s="217"/>
      <c r="AB5650" s="217"/>
      <c r="AC5650" s="217"/>
      <c r="AD5650" s="213"/>
    </row>
    <row r="5651" spans="20:30" x14ac:dyDescent="0.2">
      <c r="T5651" s="212"/>
      <c r="U5651" s="213"/>
      <c r="V5651" s="213"/>
      <c r="W5651" s="213"/>
      <c r="X5651" s="214"/>
      <c r="Y5651" s="214"/>
      <c r="Z5651" s="214"/>
      <c r="AA5651" s="217"/>
      <c r="AB5651" s="217"/>
      <c r="AC5651" s="217"/>
      <c r="AD5651" s="213"/>
    </row>
    <row r="5652" spans="20:30" x14ac:dyDescent="0.2">
      <c r="T5652" s="212"/>
      <c r="U5652" s="213"/>
      <c r="V5652" s="213"/>
      <c r="W5652" s="213"/>
      <c r="X5652" s="214"/>
      <c r="Y5652" s="214"/>
      <c r="Z5652" s="214"/>
      <c r="AA5652" s="217"/>
      <c r="AB5652" s="217"/>
      <c r="AC5652" s="217"/>
      <c r="AD5652" s="213"/>
    </row>
    <row r="5653" spans="20:30" x14ac:dyDescent="0.2">
      <c r="T5653" s="212"/>
      <c r="U5653" s="213"/>
      <c r="V5653" s="213"/>
      <c r="W5653" s="213"/>
      <c r="X5653" s="214"/>
      <c r="Y5653" s="214"/>
      <c r="Z5653" s="214"/>
      <c r="AA5653" s="217"/>
      <c r="AB5653" s="217"/>
      <c r="AC5653" s="217"/>
      <c r="AD5653" s="213"/>
    </row>
    <row r="5654" spans="20:30" x14ac:dyDescent="0.2">
      <c r="T5654" s="212"/>
      <c r="U5654" s="213"/>
      <c r="V5654" s="213"/>
      <c r="W5654" s="213"/>
      <c r="X5654" s="214"/>
      <c r="Y5654" s="214"/>
      <c r="Z5654" s="214"/>
      <c r="AA5654" s="217"/>
      <c r="AB5654" s="217"/>
      <c r="AC5654" s="217"/>
      <c r="AD5654" s="213"/>
    </row>
    <row r="5655" spans="20:30" x14ac:dyDescent="0.2">
      <c r="T5655" s="212"/>
      <c r="U5655" s="213"/>
      <c r="V5655" s="213"/>
      <c r="W5655" s="213"/>
      <c r="X5655" s="214"/>
      <c r="Y5655" s="214"/>
      <c r="Z5655" s="214"/>
      <c r="AA5655" s="217"/>
      <c r="AB5655" s="217"/>
      <c r="AC5655" s="217"/>
      <c r="AD5655" s="213"/>
    </row>
    <row r="5656" spans="20:30" x14ac:dyDescent="0.2">
      <c r="T5656" s="212"/>
      <c r="U5656" s="213"/>
      <c r="V5656" s="213"/>
      <c r="W5656" s="213"/>
      <c r="X5656" s="214"/>
      <c r="Y5656" s="214"/>
      <c r="Z5656" s="214"/>
      <c r="AA5656" s="217"/>
      <c r="AB5656" s="217"/>
      <c r="AC5656" s="217"/>
      <c r="AD5656" s="213"/>
    </row>
    <row r="5657" spans="20:30" x14ac:dyDescent="0.2">
      <c r="T5657" s="212"/>
      <c r="U5657" s="213"/>
      <c r="V5657" s="213"/>
      <c r="W5657" s="213"/>
      <c r="X5657" s="214"/>
      <c r="Y5657" s="214"/>
      <c r="Z5657" s="214"/>
      <c r="AA5657" s="217"/>
      <c r="AB5657" s="217"/>
      <c r="AC5657" s="217"/>
      <c r="AD5657" s="213"/>
    </row>
    <row r="5658" spans="20:30" x14ac:dyDescent="0.2">
      <c r="T5658" s="212"/>
      <c r="U5658" s="213"/>
      <c r="V5658" s="213"/>
      <c r="W5658" s="213"/>
      <c r="X5658" s="214"/>
      <c r="Y5658" s="214"/>
      <c r="Z5658" s="214"/>
      <c r="AA5658" s="217"/>
      <c r="AB5658" s="217"/>
      <c r="AC5658" s="217"/>
      <c r="AD5658" s="213"/>
    </row>
    <row r="5659" spans="20:30" x14ac:dyDescent="0.2">
      <c r="T5659" s="212"/>
      <c r="U5659" s="213"/>
      <c r="V5659" s="213"/>
      <c r="W5659" s="213"/>
      <c r="X5659" s="214"/>
      <c r="Y5659" s="214"/>
      <c r="Z5659" s="214"/>
      <c r="AA5659" s="217"/>
      <c r="AB5659" s="217"/>
      <c r="AC5659" s="217"/>
      <c r="AD5659" s="213"/>
    </row>
    <row r="5660" spans="20:30" x14ac:dyDescent="0.2">
      <c r="T5660" s="212"/>
      <c r="U5660" s="213"/>
      <c r="V5660" s="213"/>
      <c r="W5660" s="213"/>
      <c r="X5660" s="214"/>
      <c r="Y5660" s="214"/>
      <c r="Z5660" s="214"/>
      <c r="AA5660" s="217"/>
      <c r="AB5660" s="217"/>
      <c r="AC5660" s="217"/>
      <c r="AD5660" s="213"/>
    </row>
    <row r="5661" spans="20:30" x14ac:dyDescent="0.2">
      <c r="T5661" s="212"/>
      <c r="U5661" s="213"/>
      <c r="V5661" s="213"/>
      <c r="W5661" s="213"/>
      <c r="X5661" s="214"/>
      <c r="Y5661" s="214"/>
      <c r="Z5661" s="214"/>
      <c r="AA5661" s="217"/>
      <c r="AB5661" s="217"/>
      <c r="AC5661" s="217"/>
      <c r="AD5661" s="213"/>
    </row>
    <row r="5662" spans="20:30" x14ac:dyDescent="0.2">
      <c r="T5662" s="212"/>
      <c r="U5662" s="213"/>
      <c r="V5662" s="213"/>
      <c r="W5662" s="213"/>
      <c r="X5662" s="214"/>
      <c r="Y5662" s="214"/>
      <c r="Z5662" s="214"/>
      <c r="AA5662" s="217"/>
      <c r="AB5662" s="217"/>
      <c r="AC5662" s="217"/>
      <c r="AD5662" s="213"/>
    </row>
    <row r="5663" spans="20:30" x14ac:dyDescent="0.2">
      <c r="T5663" s="212"/>
      <c r="U5663" s="213"/>
      <c r="V5663" s="213"/>
      <c r="W5663" s="213"/>
      <c r="X5663" s="214"/>
      <c r="Y5663" s="214"/>
      <c r="Z5663" s="214"/>
      <c r="AA5663" s="217"/>
      <c r="AB5663" s="217"/>
      <c r="AC5663" s="217"/>
      <c r="AD5663" s="213"/>
    </row>
    <row r="5664" spans="20:30" x14ac:dyDescent="0.2">
      <c r="T5664" s="212"/>
      <c r="U5664" s="213"/>
      <c r="V5664" s="213"/>
      <c r="W5664" s="213"/>
      <c r="X5664" s="214"/>
      <c r="Y5664" s="214"/>
      <c r="Z5664" s="214"/>
      <c r="AA5664" s="217"/>
      <c r="AB5664" s="217"/>
      <c r="AC5664" s="217"/>
      <c r="AD5664" s="213"/>
    </row>
    <row r="5665" spans="20:30" x14ac:dyDescent="0.2">
      <c r="T5665" s="212"/>
      <c r="U5665" s="213"/>
      <c r="V5665" s="213"/>
      <c r="W5665" s="213"/>
      <c r="X5665" s="214"/>
      <c r="Y5665" s="214"/>
      <c r="Z5665" s="214"/>
      <c r="AA5665" s="217"/>
      <c r="AB5665" s="217"/>
      <c r="AC5665" s="217"/>
      <c r="AD5665" s="213"/>
    </row>
    <row r="5666" spans="20:30" x14ac:dyDescent="0.2">
      <c r="T5666" s="212"/>
      <c r="U5666" s="213"/>
      <c r="V5666" s="213"/>
      <c r="W5666" s="213"/>
      <c r="X5666" s="214"/>
      <c r="Y5666" s="214"/>
      <c r="Z5666" s="214"/>
      <c r="AA5666" s="217"/>
      <c r="AB5666" s="217"/>
      <c r="AC5666" s="217"/>
      <c r="AD5666" s="213"/>
    </row>
    <row r="5667" spans="20:30" x14ac:dyDescent="0.2">
      <c r="T5667" s="212"/>
      <c r="U5667" s="213"/>
      <c r="V5667" s="213"/>
      <c r="W5667" s="213"/>
      <c r="X5667" s="214"/>
      <c r="Y5667" s="214"/>
      <c r="Z5667" s="214"/>
      <c r="AA5667" s="217"/>
      <c r="AB5667" s="217"/>
      <c r="AC5667" s="217"/>
      <c r="AD5667" s="213"/>
    </row>
    <row r="5668" spans="20:30" x14ac:dyDescent="0.2">
      <c r="T5668" s="212"/>
      <c r="U5668" s="213"/>
      <c r="V5668" s="213"/>
      <c r="W5668" s="213"/>
      <c r="X5668" s="214"/>
      <c r="Y5668" s="214"/>
      <c r="Z5668" s="214"/>
      <c r="AA5668" s="217"/>
      <c r="AB5668" s="217"/>
      <c r="AC5668" s="217"/>
      <c r="AD5668" s="213"/>
    </row>
    <row r="5669" spans="20:30" x14ac:dyDescent="0.2">
      <c r="T5669" s="212"/>
      <c r="U5669" s="213"/>
      <c r="V5669" s="213"/>
      <c r="W5669" s="213"/>
      <c r="X5669" s="214"/>
      <c r="Y5669" s="214"/>
      <c r="Z5669" s="214"/>
      <c r="AA5669" s="217"/>
      <c r="AB5669" s="217"/>
      <c r="AC5669" s="217"/>
      <c r="AD5669" s="213"/>
    </row>
    <row r="5670" spans="20:30" x14ac:dyDescent="0.2">
      <c r="T5670" s="212"/>
      <c r="U5670" s="213"/>
      <c r="V5670" s="213"/>
      <c r="W5670" s="213"/>
      <c r="X5670" s="214"/>
      <c r="Y5670" s="214"/>
      <c r="Z5670" s="214"/>
      <c r="AA5670" s="217"/>
      <c r="AB5670" s="217"/>
      <c r="AC5670" s="217"/>
      <c r="AD5670" s="213"/>
    </row>
    <row r="5671" spans="20:30" x14ac:dyDescent="0.2">
      <c r="T5671" s="212"/>
      <c r="U5671" s="213"/>
      <c r="V5671" s="213"/>
      <c r="W5671" s="213"/>
      <c r="X5671" s="214"/>
      <c r="Y5671" s="214"/>
      <c r="Z5671" s="214"/>
      <c r="AA5671" s="217"/>
      <c r="AB5671" s="217"/>
      <c r="AC5671" s="217"/>
      <c r="AD5671" s="213"/>
    </row>
    <row r="5672" spans="20:30" x14ac:dyDescent="0.2">
      <c r="T5672" s="212"/>
      <c r="U5672" s="213"/>
      <c r="V5672" s="213"/>
      <c r="W5672" s="213"/>
      <c r="X5672" s="214"/>
      <c r="Y5672" s="214"/>
      <c r="Z5672" s="214"/>
      <c r="AA5672" s="217"/>
      <c r="AB5672" s="217"/>
      <c r="AC5672" s="217"/>
      <c r="AD5672" s="213"/>
    </row>
    <row r="5673" spans="20:30" x14ac:dyDescent="0.2">
      <c r="T5673" s="212"/>
      <c r="U5673" s="213"/>
      <c r="V5673" s="213"/>
      <c r="W5673" s="213"/>
      <c r="X5673" s="214"/>
      <c r="Y5673" s="214"/>
      <c r="Z5673" s="214"/>
      <c r="AA5673" s="217"/>
      <c r="AB5673" s="217"/>
      <c r="AC5673" s="217"/>
      <c r="AD5673" s="213"/>
    </row>
    <row r="5674" spans="20:30" x14ac:dyDescent="0.2">
      <c r="T5674" s="212"/>
      <c r="U5674" s="213"/>
      <c r="V5674" s="213"/>
      <c r="W5674" s="213"/>
      <c r="X5674" s="214"/>
      <c r="Y5674" s="214"/>
      <c r="Z5674" s="214"/>
      <c r="AA5674" s="217"/>
      <c r="AB5674" s="217"/>
      <c r="AC5674" s="217"/>
      <c r="AD5674" s="213"/>
    </row>
    <row r="5675" spans="20:30" x14ac:dyDescent="0.2">
      <c r="T5675" s="212"/>
      <c r="U5675" s="213"/>
      <c r="V5675" s="213"/>
      <c r="W5675" s="213"/>
      <c r="X5675" s="214"/>
      <c r="Y5675" s="214"/>
      <c r="Z5675" s="214"/>
      <c r="AA5675" s="217"/>
      <c r="AB5675" s="217"/>
      <c r="AC5675" s="217"/>
      <c r="AD5675" s="213"/>
    </row>
    <row r="5676" spans="20:30" x14ac:dyDescent="0.2">
      <c r="T5676" s="212"/>
      <c r="U5676" s="213"/>
      <c r="V5676" s="213"/>
      <c r="W5676" s="213"/>
      <c r="X5676" s="214"/>
      <c r="Y5676" s="214"/>
      <c r="Z5676" s="214"/>
      <c r="AA5676" s="217"/>
      <c r="AB5676" s="217"/>
      <c r="AC5676" s="217"/>
      <c r="AD5676" s="213"/>
    </row>
    <row r="5677" spans="20:30" x14ac:dyDescent="0.2">
      <c r="T5677" s="212"/>
      <c r="U5677" s="213"/>
      <c r="V5677" s="213"/>
      <c r="W5677" s="213"/>
      <c r="X5677" s="214"/>
      <c r="Y5677" s="214"/>
      <c r="Z5677" s="214"/>
      <c r="AA5677" s="217"/>
      <c r="AB5677" s="217"/>
      <c r="AC5677" s="217"/>
      <c r="AD5677" s="213"/>
    </row>
    <row r="5678" spans="20:30" x14ac:dyDescent="0.2">
      <c r="T5678" s="212"/>
      <c r="U5678" s="213"/>
      <c r="V5678" s="213"/>
      <c r="W5678" s="213"/>
      <c r="X5678" s="214"/>
      <c r="Y5678" s="214"/>
      <c r="Z5678" s="214"/>
      <c r="AA5678" s="217"/>
      <c r="AB5678" s="217"/>
      <c r="AC5678" s="217"/>
      <c r="AD5678" s="213"/>
    </row>
    <row r="5679" spans="20:30" x14ac:dyDescent="0.2">
      <c r="T5679" s="212"/>
      <c r="U5679" s="213"/>
      <c r="V5679" s="213"/>
      <c r="W5679" s="213"/>
      <c r="X5679" s="214"/>
      <c r="Y5679" s="214"/>
      <c r="Z5679" s="214"/>
      <c r="AA5679" s="217"/>
      <c r="AB5679" s="217"/>
      <c r="AC5679" s="217"/>
      <c r="AD5679" s="213"/>
    </row>
    <row r="5680" spans="20:30" x14ac:dyDescent="0.2">
      <c r="T5680" s="212"/>
      <c r="U5680" s="213"/>
      <c r="V5680" s="213"/>
      <c r="W5680" s="213"/>
      <c r="X5680" s="214"/>
      <c r="Y5680" s="214"/>
      <c r="Z5680" s="214"/>
      <c r="AA5680" s="217"/>
      <c r="AB5680" s="217"/>
      <c r="AC5680" s="217"/>
      <c r="AD5680" s="213"/>
    </row>
    <row r="5681" spans="20:30" x14ac:dyDescent="0.2">
      <c r="T5681" s="212"/>
      <c r="U5681" s="213"/>
      <c r="V5681" s="213"/>
      <c r="W5681" s="213"/>
      <c r="X5681" s="214"/>
      <c r="Y5681" s="214"/>
      <c r="Z5681" s="214"/>
      <c r="AA5681" s="217"/>
      <c r="AB5681" s="217"/>
      <c r="AC5681" s="217"/>
      <c r="AD5681" s="213"/>
    </row>
    <row r="5682" spans="20:30" x14ac:dyDescent="0.2">
      <c r="T5682" s="212"/>
      <c r="U5682" s="213"/>
      <c r="V5682" s="213"/>
      <c r="W5682" s="213"/>
      <c r="X5682" s="214"/>
      <c r="Y5682" s="214"/>
      <c r="Z5682" s="214"/>
      <c r="AA5682" s="217"/>
      <c r="AB5682" s="217"/>
      <c r="AC5682" s="217"/>
      <c r="AD5682" s="213"/>
    </row>
    <row r="5683" spans="20:30" x14ac:dyDescent="0.2">
      <c r="T5683" s="212"/>
      <c r="U5683" s="213"/>
      <c r="V5683" s="213"/>
      <c r="W5683" s="213"/>
      <c r="X5683" s="214"/>
      <c r="Y5683" s="214"/>
      <c r="Z5683" s="214"/>
      <c r="AA5683" s="217"/>
      <c r="AB5683" s="217"/>
      <c r="AC5683" s="217"/>
      <c r="AD5683" s="213"/>
    </row>
    <row r="5684" spans="20:30" x14ac:dyDescent="0.2">
      <c r="T5684" s="212"/>
      <c r="U5684" s="213"/>
      <c r="V5684" s="213"/>
      <c r="W5684" s="213"/>
      <c r="X5684" s="214"/>
      <c r="Y5684" s="214"/>
      <c r="Z5684" s="214"/>
      <c r="AA5684" s="217"/>
      <c r="AB5684" s="217"/>
      <c r="AC5684" s="217"/>
      <c r="AD5684" s="213"/>
    </row>
    <row r="5685" spans="20:30" x14ac:dyDescent="0.2">
      <c r="T5685" s="212"/>
      <c r="U5685" s="213"/>
      <c r="V5685" s="213"/>
      <c r="W5685" s="213"/>
      <c r="X5685" s="214"/>
      <c r="Y5685" s="214"/>
      <c r="Z5685" s="214"/>
      <c r="AA5685" s="217"/>
      <c r="AB5685" s="217"/>
      <c r="AC5685" s="217"/>
      <c r="AD5685" s="213"/>
    </row>
    <row r="5686" spans="20:30" x14ac:dyDescent="0.2">
      <c r="T5686" s="212"/>
      <c r="U5686" s="213"/>
      <c r="V5686" s="213"/>
      <c r="W5686" s="213"/>
      <c r="X5686" s="214"/>
      <c r="Y5686" s="214"/>
      <c r="Z5686" s="214"/>
      <c r="AA5686" s="217"/>
      <c r="AB5686" s="217"/>
      <c r="AC5686" s="217"/>
      <c r="AD5686" s="213"/>
    </row>
    <row r="5687" spans="20:30" x14ac:dyDescent="0.2">
      <c r="T5687" s="212"/>
      <c r="U5687" s="213"/>
      <c r="V5687" s="213"/>
      <c r="W5687" s="213"/>
      <c r="X5687" s="214"/>
      <c r="Y5687" s="214"/>
      <c r="Z5687" s="214"/>
      <c r="AA5687" s="217"/>
      <c r="AB5687" s="217"/>
      <c r="AC5687" s="217"/>
      <c r="AD5687" s="213"/>
    </row>
    <row r="5688" spans="20:30" x14ac:dyDescent="0.2">
      <c r="T5688" s="212"/>
      <c r="U5688" s="213"/>
      <c r="V5688" s="213"/>
      <c r="W5688" s="213"/>
      <c r="X5688" s="214"/>
      <c r="Y5688" s="214"/>
      <c r="Z5688" s="214"/>
      <c r="AA5688" s="217"/>
      <c r="AB5688" s="217"/>
      <c r="AC5688" s="217"/>
      <c r="AD5688" s="213"/>
    </row>
    <row r="5689" spans="20:30" x14ac:dyDescent="0.2">
      <c r="T5689" s="212"/>
      <c r="U5689" s="213"/>
      <c r="V5689" s="213"/>
      <c r="W5689" s="213"/>
      <c r="X5689" s="214"/>
      <c r="Y5689" s="214"/>
      <c r="Z5689" s="214"/>
      <c r="AA5689" s="217"/>
      <c r="AB5689" s="217"/>
      <c r="AC5689" s="217"/>
      <c r="AD5689" s="213"/>
    </row>
    <row r="5690" spans="20:30" x14ac:dyDescent="0.2">
      <c r="T5690" s="212"/>
      <c r="U5690" s="213"/>
      <c r="V5690" s="213"/>
      <c r="W5690" s="213"/>
      <c r="X5690" s="214"/>
      <c r="Y5690" s="214"/>
      <c r="Z5690" s="214"/>
      <c r="AA5690" s="217"/>
      <c r="AB5690" s="217"/>
      <c r="AC5690" s="217"/>
      <c r="AD5690" s="213"/>
    </row>
    <row r="5691" spans="20:30" x14ac:dyDescent="0.2">
      <c r="T5691" s="212"/>
      <c r="U5691" s="213"/>
      <c r="V5691" s="213"/>
      <c r="W5691" s="213"/>
      <c r="X5691" s="214"/>
      <c r="Y5691" s="214"/>
      <c r="Z5691" s="214"/>
      <c r="AA5691" s="217"/>
      <c r="AB5691" s="217"/>
      <c r="AC5691" s="217"/>
      <c r="AD5691" s="213"/>
    </row>
    <row r="5692" spans="20:30" x14ac:dyDescent="0.2">
      <c r="T5692" s="212"/>
      <c r="U5692" s="213"/>
      <c r="V5692" s="213"/>
      <c r="W5692" s="213"/>
      <c r="X5692" s="214"/>
      <c r="Y5692" s="214"/>
      <c r="Z5692" s="214"/>
      <c r="AA5692" s="217"/>
      <c r="AB5692" s="217"/>
      <c r="AC5692" s="217"/>
      <c r="AD5692" s="213"/>
    </row>
    <row r="5693" spans="20:30" x14ac:dyDescent="0.2">
      <c r="T5693" s="212"/>
      <c r="U5693" s="213"/>
      <c r="V5693" s="213"/>
      <c r="W5693" s="213"/>
      <c r="X5693" s="214"/>
      <c r="Y5693" s="214"/>
      <c r="Z5693" s="214"/>
      <c r="AA5693" s="217"/>
      <c r="AB5693" s="217"/>
      <c r="AC5693" s="217"/>
      <c r="AD5693" s="213"/>
    </row>
    <row r="5694" spans="20:30" x14ac:dyDescent="0.2">
      <c r="T5694" s="212"/>
      <c r="U5694" s="213"/>
      <c r="V5694" s="213"/>
      <c r="W5694" s="213"/>
      <c r="X5694" s="214"/>
      <c r="Y5694" s="214"/>
      <c r="Z5694" s="214"/>
      <c r="AA5694" s="217"/>
      <c r="AB5694" s="217"/>
      <c r="AC5694" s="217"/>
      <c r="AD5694" s="213"/>
    </row>
    <row r="5695" spans="20:30" x14ac:dyDescent="0.2">
      <c r="T5695" s="212"/>
      <c r="U5695" s="213"/>
      <c r="V5695" s="213"/>
      <c r="W5695" s="213"/>
      <c r="X5695" s="214"/>
      <c r="Y5695" s="214"/>
      <c r="Z5695" s="214"/>
      <c r="AA5695" s="217"/>
      <c r="AB5695" s="217"/>
      <c r="AC5695" s="217"/>
      <c r="AD5695" s="213"/>
    </row>
    <row r="5696" spans="20:30" x14ac:dyDescent="0.2">
      <c r="T5696" s="212"/>
      <c r="U5696" s="213"/>
      <c r="V5696" s="213"/>
      <c r="W5696" s="213"/>
      <c r="X5696" s="214"/>
      <c r="Y5696" s="214"/>
      <c r="Z5696" s="214"/>
      <c r="AA5696" s="217"/>
      <c r="AB5696" s="217"/>
      <c r="AC5696" s="217"/>
      <c r="AD5696" s="213"/>
    </row>
    <row r="5697" spans="20:30" x14ac:dyDescent="0.2">
      <c r="T5697" s="212"/>
      <c r="U5697" s="213"/>
      <c r="V5697" s="213"/>
      <c r="W5697" s="213"/>
      <c r="X5697" s="214"/>
      <c r="Y5697" s="214"/>
      <c r="Z5697" s="214"/>
      <c r="AA5697" s="217"/>
      <c r="AB5697" s="217"/>
      <c r="AC5697" s="217"/>
      <c r="AD5697" s="213"/>
    </row>
    <row r="5698" spans="20:30" x14ac:dyDescent="0.2">
      <c r="T5698" s="212"/>
      <c r="U5698" s="213"/>
      <c r="V5698" s="213"/>
      <c r="W5698" s="213"/>
      <c r="X5698" s="214"/>
      <c r="Y5698" s="214"/>
      <c r="Z5698" s="214"/>
      <c r="AA5698" s="217"/>
      <c r="AB5698" s="217"/>
      <c r="AC5698" s="217"/>
      <c r="AD5698" s="213"/>
    </row>
    <row r="5699" spans="20:30" x14ac:dyDescent="0.2">
      <c r="T5699" s="212"/>
      <c r="U5699" s="213"/>
      <c r="V5699" s="213"/>
      <c r="W5699" s="213"/>
      <c r="X5699" s="214"/>
      <c r="Y5699" s="214"/>
      <c r="Z5699" s="214"/>
      <c r="AA5699" s="217"/>
      <c r="AB5699" s="217"/>
      <c r="AC5699" s="217"/>
      <c r="AD5699" s="213"/>
    </row>
    <row r="5700" spans="20:30" x14ac:dyDescent="0.2">
      <c r="T5700" s="212"/>
      <c r="U5700" s="213"/>
      <c r="V5700" s="213"/>
      <c r="W5700" s="213"/>
      <c r="X5700" s="214"/>
      <c r="Y5700" s="214"/>
      <c r="Z5700" s="214"/>
      <c r="AA5700" s="217"/>
      <c r="AB5700" s="217"/>
      <c r="AC5700" s="217"/>
      <c r="AD5700" s="213"/>
    </row>
    <row r="5701" spans="20:30" x14ac:dyDescent="0.2">
      <c r="T5701" s="212"/>
      <c r="U5701" s="213"/>
      <c r="V5701" s="213"/>
      <c r="W5701" s="213"/>
      <c r="X5701" s="214"/>
      <c r="Y5701" s="214"/>
      <c r="Z5701" s="214"/>
      <c r="AA5701" s="217"/>
      <c r="AB5701" s="217"/>
      <c r="AC5701" s="217"/>
      <c r="AD5701" s="213"/>
    </row>
    <row r="5702" spans="20:30" x14ac:dyDescent="0.2">
      <c r="T5702" s="212"/>
      <c r="U5702" s="213"/>
      <c r="V5702" s="213"/>
      <c r="W5702" s="213"/>
      <c r="X5702" s="214"/>
      <c r="Y5702" s="214"/>
      <c r="Z5702" s="214"/>
      <c r="AA5702" s="217"/>
      <c r="AB5702" s="217"/>
      <c r="AC5702" s="217"/>
      <c r="AD5702" s="213"/>
    </row>
    <row r="5703" spans="20:30" x14ac:dyDescent="0.2">
      <c r="T5703" s="212"/>
      <c r="U5703" s="213"/>
      <c r="V5703" s="213"/>
      <c r="W5703" s="213"/>
      <c r="X5703" s="214"/>
      <c r="Y5703" s="214"/>
      <c r="Z5703" s="214"/>
      <c r="AA5703" s="217"/>
      <c r="AB5703" s="217"/>
      <c r="AC5703" s="217"/>
      <c r="AD5703" s="213"/>
    </row>
    <row r="5704" spans="20:30" x14ac:dyDescent="0.2">
      <c r="T5704" s="212"/>
      <c r="U5704" s="213"/>
      <c r="V5704" s="213"/>
      <c r="W5704" s="213"/>
      <c r="X5704" s="214"/>
      <c r="Y5704" s="214"/>
      <c r="Z5704" s="214"/>
      <c r="AA5704" s="217"/>
      <c r="AB5704" s="217"/>
      <c r="AC5704" s="217"/>
      <c r="AD5704" s="213"/>
    </row>
    <row r="5705" spans="20:30" x14ac:dyDescent="0.2">
      <c r="T5705" s="212"/>
      <c r="U5705" s="213"/>
      <c r="V5705" s="213"/>
      <c r="W5705" s="213"/>
      <c r="X5705" s="214"/>
      <c r="Y5705" s="214"/>
      <c r="Z5705" s="214"/>
      <c r="AA5705" s="217"/>
      <c r="AB5705" s="217"/>
      <c r="AC5705" s="217"/>
      <c r="AD5705" s="213"/>
    </row>
    <row r="5706" spans="20:30" x14ac:dyDescent="0.2">
      <c r="T5706" s="212"/>
      <c r="U5706" s="213"/>
      <c r="V5706" s="213"/>
      <c r="W5706" s="213"/>
      <c r="X5706" s="214"/>
      <c r="Y5706" s="214"/>
      <c r="Z5706" s="214"/>
      <c r="AA5706" s="217"/>
      <c r="AB5706" s="217"/>
      <c r="AC5706" s="217"/>
      <c r="AD5706" s="213"/>
    </row>
    <row r="5707" spans="20:30" x14ac:dyDescent="0.2">
      <c r="T5707" s="212"/>
      <c r="U5707" s="213"/>
      <c r="V5707" s="213"/>
      <c r="W5707" s="213"/>
      <c r="X5707" s="214"/>
      <c r="Y5707" s="214"/>
      <c r="Z5707" s="214"/>
      <c r="AA5707" s="217"/>
      <c r="AB5707" s="217"/>
      <c r="AC5707" s="217"/>
      <c r="AD5707" s="213"/>
    </row>
    <row r="5708" spans="20:30" x14ac:dyDescent="0.2">
      <c r="T5708" s="212"/>
      <c r="U5708" s="213"/>
      <c r="V5708" s="213"/>
      <c r="W5708" s="213"/>
      <c r="X5708" s="214"/>
      <c r="Y5708" s="214"/>
      <c r="Z5708" s="214"/>
      <c r="AA5708" s="217"/>
      <c r="AB5708" s="217"/>
      <c r="AC5708" s="217"/>
      <c r="AD5708" s="213"/>
    </row>
    <row r="5709" spans="20:30" x14ac:dyDescent="0.2">
      <c r="T5709" s="212"/>
      <c r="U5709" s="213"/>
      <c r="V5709" s="213"/>
      <c r="W5709" s="213"/>
      <c r="X5709" s="214"/>
      <c r="Y5709" s="214"/>
      <c r="Z5709" s="214"/>
      <c r="AA5709" s="217"/>
      <c r="AB5709" s="217"/>
      <c r="AC5709" s="217"/>
      <c r="AD5709" s="213"/>
    </row>
    <row r="5710" spans="20:30" x14ac:dyDescent="0.2">
      <c r="T5710" s="212"/>
      <c r="U5710" s="213"/>
      <c r="V5710" s="213"/>
      <c r="W5710" s="213"/>
      <c r="X5710" s="214"/>
      <c r="Y5710" s="214"/>
      <c r="Z5710" s="214"/>
      <c r="AA5710" s="217"/>
      <c r="AB5710" s="217"/>
      <c r="AC5710" s="217"/>
      <c r="AD5710" s="213"/>
    </row>
    <row r="5711" spans="20:30" x14ac:dyDescent="0.2">
      <c r="T5711" s="212"/>
      <c r="U5711" s="213"/>
      <c r="V5711" s="213"/>
      <c r="W5711" s="213"/>
      <c r="X5711" s="214"/>
      <c r="Y5711" s="214"/>
      <c r="Z5711" s="214"/>
      <c r="AA5711" s="217"/>
      <c r="AB5711" s="217"/>
      <c r="AC5711" s="217"/>
      <c r="AD5711" s="213"/>
    </row>
    <row r="5712" spans="20:30" x14ac:dyDescent="0.2">
      <c r="T5712" s="212"/>
      <c r="U5712" s="213"/>
      <c r="V5712" s="213"/>
      <c r="W5712" s="213"/>
      <c r="X5712" s="214"/>
      <c r="Y5712" s="214"/>
      <c r="Z5712" s="214"/>
      <c r="AA5712" s="217"/>
      <c r="AB5712" s="217"/>
      <c r="AC5712" s="217"/>
      <c r="AD5712" s="213"/>
    </row>
    <row r="5713" spans="20:30" x14ac:dyDescent="0.2">
      <c r="T5713" s="212"/>
      <c r="U5713" s="213"/>
      <c r="V5713" s="213"/>
      <c r="W5713" s="213"/>
      <c r="X5713" s="214"/>
      <c r="Y5713" s="214"/>
      <c r="Z5713" s="214"/>
      <c r="AA5713" s="217"/>
      <c r="AB5713" s="217"/>
      <c r="AC5713" s="217"/>
      <c r="AD5713" s="213"/>
    </row>
    <row r="5714" spans="20:30" x14ac:dyDescent="0.2">
      <c r="T5714" s="212"/>
      <c r="U5714" s="213"/>
      <c r="V5714" s="213"/>
      <c r="W5714" s="213"/>
      <c r="X5714" s="214"/>
      <c r="Y5714" s="214"/>
      <c r="Z5714" s="214"/>
      <c r="AA5714" s="217"/>
      <c r="AB5714" s="217"/>
      <c r="AC5714" s="217"/>
      <c r="AD5714" s="213"/>
    </row>
    <row r="5715" spans="20:30" x14ac:dyDescent="0.2">
      <c r="T5715" s="212"/>
      <c r="U5715" s="213"/>
      <c r="V5715" s="213"/>
      <c r="W5715" s="213"/>
      <c r="X5715" s="214"/>
      <c r="Y5715" s="214"/>
      <c r="Z5715" s="214"/>
      <c r="AA5715" s="217"/>
      <c r="AB5715" s="217"/>
      <c r="AC5715" s="217"/>
      <c r="AD5715" s="213"/>
    </row>
    <row r="5716" spans="20:30" x14ac:dyDescent="0.2">
      <c r="T5716" s="212"/>
      <c r="U5716" s="213"/>
      <c r="V5716" s="213"/>
      <c r="W5716" s="213"/>
      <c r="X5716" s="214"/>
      <c r="Y5716" s="214"/>
      <c r="Z5716" s="214"/>
      <c r="AA5716" s="217"/>
      <c r="AB5716" s="217"/>
      <c r="AC5716" s="217"/>
      <c r="AD5716" s="213"/>
    </row>
    <row r="5717" spans="20:30" x14ac:dyDescent="0.2">
      <c r="T5717" s="212"/>
      <c r="U5717" s="213"/>
      <c r="V5717" s="213"/>
      <c r="W5717" s="213"/>
      <c r="X5717" s="214"/>
      <c r="Y5717" s="214"/>
      <c r="Z5717" s="214"/>
      <c r="AA5717" s="217"/>
      <c r="AB5717" s="217"/>
      <c r="AC5717" s="217"/>
      <c r="AD5717" s="213"/>
    </row>
    <row r="5718" spans="20:30" x14ac:dyDescent="0.2">
      <c r="T5718" s="212"/>
      <c r="U5718" s="213"/>
      <c r="V5718" s="213"/>
      <c r="W5718" s="213"/>
      <c r="X5718" s="214"/>
      <c r="Y5718" s="214"/>
      <c r="Z5718" s="214"/>
      <c r="AA5718" s="217"/>
      <c r="AB5718" s="217"/>
      <c r="AC5718" s="217"/>
      <c r="AD5718" s="213"/>
    </row>
    <row r="5719" spans="20:30" x14ac:dyDescent="0.2">
      <c r="T5719" s="212"/>
      <c r="U5719" s="213"/>
      <c r="V5719" s="213"/>
      <c r="W5719" s="213"/>
      <c r="X5719" s="214"/>
      <c r="Y5719" s="214"/>
      <c r="Z5719" s="214"/>
      <c r="AA5719" s="217"/>
      <c r="AB5719" s="217"/>
      <c r="AC5719" s="217"/>
      <c r="AD5719" s="213"/>
    </row>
    <row r="5720" spans="20:30" x14ac:dyDescent="0.2">
      <c r="T5720" s="212"/>
      <c r="U5720" s="213"/>
      <c r="V5720" s="213"/>
      <c r="W5720" s="213"/>
      <c r="X5720" s="214"/>
      <c r="Y5720" s="214"/>
      <c r="Z5720" s="214"/>
      <c r="AA5720" s="217"/>
      <c r="AB5720" s="217"/>
      <c r="AC5720" s="217"/>
      <c r="AD5720" s="213"/>
    </row>
    <row r="5721" spans="20:30" x14ac:dyDescent="0.2">
      <c r="T5721" s="212"/>
      <c r="U5721" s="213"/>
      <c r="V5721" s="213"/>
      <c r="W5721" s="213"/>
      <c r="X5721" s="214"/>
      <c r="Y5721" s="214"/>
      <c r="Z5721" s="214"/>
      <c r="AA5721" s="217"/>
      <c r="AB5721" s="217"/>
      <c r="AC5721" s="217"/>
      <c r="AD5721" s="213"/>
    </row>
    <row r="5722" spans="20:30" x14ac:dyDescent="0.2">
      <c r="T5722" s="212"/>
      <c r="U5722" s="213"/>
      <c r="V5722" s="213"/>
      <c r="W5722" s="213"/>
      <c r="X5722" s="214"/>
      <c r="Y5722" s="214"/>
      <c r="Z5722" s="214"/>
      <c r="AA5722" s="217"/>
      <c r="AB5722" s="217"/>
      <c r="AC5722" s="217"/>
      <c r="AD5722" s="213"/>
    </row>
    <row r="5723" spans="20:30" x14ac:dyDescent="0.2">
      <c r="T5723" s="212"/>
      <c r="U5723" s="213"/>
      <c r="V5723" s="213"/>
      <c r="W5723" s="213"/>
      <c r="X5723" s="214"/>
      <c r="Y5723" s="214"/>
      <c r="Z5723" s="214"/>
      <c r="AA5723" s="217"/>
      <c r="AB5723" s="217"/>
      <c r="AC5723" s="217"/>
      <c r="AD5723" s="213"/>
    </row>
    <row r="5724" spans="20:30" x14ac:dyDescent="0.2">
      <c r="T5724" s="212"/>
      <c r="U5724" s="213"/>
      <c r="V5724" s="213"/>
      <c r="W5724" s="213"/>
      <c r="X5724" s="214"/>
      <c r="Y5724" s="214"/>
      <c r="Z5724" s="214"/>
      <c r="AA5724" s="217"/>
      <c r="AB5724" s="217"/>
      <c r="AC5724" s="217"/>
      <c r="AD5724" s="213"/>
    </row>
    <row r="5725" spans="20:30" x14ac:dyDescent="0.2">
      <c r="T5725" s="212"/>
      <c r="U5725" s="213"/>
      <c r="V5725" s="213"/>
      <c r="W5725" s="213"/>
      <c r="X5725" s="214"/>
      <c r="Y5725" s="214"/>
      <c r="Z5725" s="214"/>
      <c r="AA5725" s="217"/>
      <c r="AB5725" s="217"/>
      <c r="AC5725" s="217"/>
      <c r="AD5725" s="213"/>
    </row>
    <row r="5726" spans="20:30" x14ac:dyDescent="0.2">
      <c r="T5726" s="212"/>
      <c r="U5726" s="213"/>
      <c r="V5726" s="213"/>
      <c r="W5726" s="213"/>
      <c r="X5726" s="214"/>
      <c r="Y5726" s="214"/>
      <c r="Z5726" s="214"/>
      <c r="AA5726" s="217"/>
      <c r="AB5726" s="217"/>
      <c r="AC5726" s="217"/>
      <c r="AD5726" s="213"/>
    </row>
    <row r="5727" spans="20:30" x14ac:dyDescent="0.2">
      <c r="T5727" s="212"/>
      <c r="U5727" s="213"/>
      <c r="V5727" s="213"/>
      <c r="W5727" s="213"/>
      <c r="X5727" s="214"/>
      <c r="Y5727" s="214"/>
      <c r="Z5727" s="214"/>
      <c r="AA5727" s="217"/>
      <c r="AB5727" s="217"/>
      <c r="AC5727" s="217"/>
      <c r="AD5727" s="213"/>
    </row>
    <row r="5728" spans="20:30" x14ac:dyDescent="0.2">
      <c r="T5728" s="212"/>
      <c r="U5728" s="213"/>
      <c r="V5728" s="213"/>
      <c r="W5728" s="213"/>
      <c r="X5728" s="214"/>
      <c r="Y5728" s="214"/>
      <c r="Z5728" s="214"/>
      <c r="AA5728" s="217"/>
      <c r="AB5728" s="217"/>
      <c r="AC5728" s="217"/>
      <c r="AD5728" s="213"/>
    </row>
    <row r="5729" spans="20:30" x14ac:dyDescent="0.2">
      <c r="T5729" s="212"/>
      <c r="U5729" s="213"/>
      <c r="V5729" s="213"/>
      <c r="W5729" s="213"/>
      <c r="X5729" s="214"/>
      <c r="Y5729" s="214"/>
      <c r="Z5729" s="214"/>
      <c r="AA5729" s="217"/>
      <c r="AB5729" s="217"/>
      <c r="AC5729" s="217"/>
      <c r="AD5729" s="213"/>
    </row>
    <row r="5730" spans="20:30" x14ac:dyDescent="0.2">
      <c r="T5730" s="212"/>
      <c r="U5730" s="213"/>
      <c r="V5730" s="213"/>
      <c r="W5730" s="213"/>
      <c r="X5730" s="214"/>
      <c r="Y5730" s="214"/>
      <c r="Z5730" s="214"/>
      <c r="AA5730" s="217"/>
      <c r="AB5730" s="217"/>
      <c r="AC5730" s="217"/>
      <c r="AD5730" s="213"/>
    </row>
    <row r="5731" spans="20:30" x14ac:dyDescent="0.2">
      <c r="T5731" s="212"/>
      <c r="U5731" s="213"/>
      <c r="V5731" s="213"/>
      <c r="W5731" s="213"/>
      <c r="X5731" s="214"/>
      <c r="Y5731" s="214"/>
      <c r="Z5731" s="214"/>
      <c r="AA5731" s="217"/>
      <c r="AB5731" s="217"/>
      <c r="AC5731" s="217"/>
      <c r="AD5731" s="213"/>
    </row>
    <row r="5732" spans="20:30" x14ac:dyDescent="0.2">
      <c r="T5732" s="212"/>
      <c r="U5732" s="213"/>
      <c r="V5732" s="213"/>
      <c r="W5732" s="213"/>
      <c r="X5732" s="214"/>
      <c r="Y5732" s="214"/>
      <c r="Z5732" s="214"/>
      <c r="AA5732" s="217"/>
      <c r="AB5732" s="217"/>
      <c r="AC5732" s="217"/>
      <c r="AD5732" s="213"/>
    </row>
    <row r="5733" spans="20:30" x14ac:dyDescent="0.2">
      <c r="T5733" s="212"/>
      <c r="U5733" s="213"/>
      <c r="V5733" s="213"/>
      <c r="W5733" s="213"/>
      <c r="X5733" s="214"/>
      <c r="Y5733" s="214"/>
      <c r="Z5733" s="214"/>
      <c r="AA5733" s="217"/>
      <c r="AB5733" s="217"/>
      <c r="AC5733" s="217"/>
      <c r="AD5733" s="213"/>
    </row>
    <row r="5734" spans="20:30" x14ac:dyDescent="0.2">
      <c r="T5734" s="212"/>
      <c r="U5734" s="213"/>
      <c r="V5734" s="213"/>
      <c r="W5734" s="213"/>
      <c r="X5734" s="214"/>
      <c r="Y5734" s="214"/>
      <c r="Z5734" s="214"/>
      <c r="AA5734" s="217"/>
      <c r="AB5734" s="217"/>
      <c r="AC5734" s="217"/>
      <c r="AD5734" s="213"/>
    </row>
    <row r="5735" spans="20:30" x14ac:dyDescent="0.2">
      <c r="T5735" s="212"/>
      <c r="U5735" s="213"/>
      <c r="V5735" s="213"/>
      <c r="W5735" s="213"/>
      <c r="X5735" s="214"/>
      <c r="Y5735" s="214"/>
      <c r="Z5735" s="214"/>
      <c r="AA5735" s="217"/>
      <c r="AB5735" s="217"/>
      <c r="AC5735" s="217"/>
      <c r="AD5735" s="213"/>
    </row>
    <row r="5736" spans="20:30" x14ac:dyDescent="0.2">
      <c r="T5736" s="212"/>
      <c r="U5736" s="213"/>
      <c r="V5736" s="213"/>
      <c r="W5736" s="213"/>
      <c r="X5736" s="214"/>
      <c r="Y5736" s="214"/>
      <c r="Z5736" s="214"/>
      <c r="AA5736" s="217"/>
      <c r="AB5736" s="217"/>
      <c r="AC5736" s="217"/>
      <c r="AD5736" s="213"/>
    </row>
    <row r="5737" spans="20:30" x14ac:dyDescent="0.2">
      <c r="T5737" s="212"/>
      <c r="U5737" s="213"/>
      <c r="V5737" s="213"/>
      <c r="W5737" s="213"/>
      <c r="X5737" s="214"/>
      <c r="Y5737" s="214"/>
      <c r="Z5737" s="214"/>
      <c r="AA5737" s="217"/>
      <c r="AB5737" s="217"/>
      <c r="AC5737" s="217"/>
      <c r="AD5737" s="213"/>
    </row>
    <row r="5738" spans="20:30" x14ac:dyDescent="0.2">
      <c r="T5738" s="212"/>
      <c r="U5738" s="213"/>
      <c r="V5738" s="213"/>
      <c r="W5738" s="213"/>
      <c r="X5738" s="214"/>
      <c r="Y5738" s="214"/>
      <c r="Z5738" s="214"/>
      <c r="AA5738" s="217"/>
      <c r="AB5738" s="217"/>
      <c r="AC5738" s="217"/>
      <c r="AD5738" s="213"/>
    </row>
    <row r="5739" spans="20:30" x14ac:dyDescent="0.2">
      <c r="T5739" s="212"/>
      <c r="U5739" s="213"/>
      <c r="V5739" s="213"/>
      <c r="W5739" s="213"/>
      <c r="X5739" s="214"/>
      <c r="Y5739" s="214"/>
      <c r="Z5739" s="214"/>
      <c r="AA5739" s="217"/>
      <c r="AB5739" s="217"/>
      <c r="AC5739" s="217"/>
      <c r="AD5739" s="213"/>
    </row>
    <row r="5740" spans="20:30" x14ac:dyDescent="0.2">
      <c r="T5740" s="212"/>
      <c r="U5740" s="213"/>
      <c r="V5740" s="213"/>
      <c r="W5740" s="213"/>
      <c r="X5740" s="214"/>
      <c r="Y5740" s="214"/>
      <c r="Z5740" s="214"/>
      <c r="AA5740" s="217"/>
      <c r="AB5740" s="217"/>
      <c r="AC5740" s="217"/>
      <c r="AD5740" s="213"/>
    </row>
    <row r="5741" spans="20:30" x14ac:dyDescent="0.2">
      <c r="T5741" s="212"/>
      <c r="U5741" s="213"/>
      <c r="V5741" s="213"/>
      <c r="W5741" s="213"/>
      <c r="X5741" s="214"/>
      <c r="Y5741" s="214"/>
      <c r="Z5741" s="214"/>
      <c r="AA5741" s="217"/>
      <c r="AB5741" s="217"/>
      <c r="AC5741" s="217"/>
      <c r="AD5741" s="213"/>
    </row>
    <row r="5742" spans="20:30" x14ac:dyDescent="0.2">
      <c r="T5742" s="212"/>
      <c r="U5742" s="213"/>
      <c r="V5742" s="213"/>
      <c r="W5742" s="213"/>
      <c r="X5742" s="214"/>
      <c r="Y5742" s="214"/>
      <c r="Z5742" s="214"/>
      <c r="AA5742" s="217"/>
      <c r="AB5742" s="217"/>
      <c r="AC5742" s="217"/>
      <c r="AD5742" s="213"/>
    </row>
    <row r="5743" spans="20:30" x14ac:dyDescent="0.2">
      <c r="T5743" s="212"/>
      <c r="U5743" s="213"/>
      <c r="V5743" s="213"/>
      <c r="W5743" s="213"/>
      <c r="X5743" s="214"/>
      <c r="Y5743" s="214"/>
      <c r="Z5743" s="214"/>
      <c r="AA5743" s="217"/>
      <c r="AB5743" s="217"/>
      <c r="AC5743" s="217"/>
      <c r="AD5743" s="213"/>
    </row>
    <row r="5744" spans="20:30" x14ac:dyDescent="0.2">
      <c r="T5744" s="212"/>
      <c r="U5744" s="213"/>
      <c r="V5744" s="213"/>
      <c r="W5744" s="213"/>
      <c r="X5744" s="214"/>
      <c r="Y5744" s="214"/>
      <c r="Z5744" s="214"/>
      <c r="AA5744" s="217"/>
      <c r="AB5744" s="217"/>
      <c r="AC5744" s="217"/>
      <c r="AD5744" s="213"/>
    </row>
    <row r="5745" spans="20:30" x14ac:dyDescent="0.2">
      <c r="T5745" s="212"/>
      <c r="U5745" s="213"/>
      <c r="V5745" s="213"/>
      <c r="W5745" s="213"/>
      <c r="X5745" s="214"/>
      <c r="Y5745" s="214"/>
      <c r="Z5745" s="214"/>
      <c r="AA5745" s="217"/>
      <c r="AB5745" s="217"/>
      <c r="AC5745" s="217"/>
      <c r="AD5745" s="213"/>
    </row>
    <row r="5746" spans="20:30" x14ac:dyDescent="0.2">
      <c r="T5746" s="212"/>
      <c r="U5746" s="213"/>
      <c r="V5746" s="213"/>
      <c r="W5746" s="213"/>
      <c r="X5746" s="214"/>
      <c r="Y5746" s="214"/>
      <c r="Z5746" s="214"/>
      <c r="AA5746" s="217"/>
      <c r="AB5746" s="217"/>
      <c r="AC5746" s="217"/>
      <c r="AD5746" s="213"/>
    </row>
    <row r="5747" spans="20:30" x14ac:dyDescent="0.2">
      <c r="T5747" s="212"/>
      <c r="U5747" s="213"/>
      <c r="V5747" s="213"/>
      <c r="W5747" s="213"/>
      <c r="X5747" s="214"/>
      <c r="Y5747" s="214"/>
      <c r="Z5747" s="214"/>
      <c r="AA5747" s="217"/>
      <c r="AB5747" s="217"/>
      <c r="AC5747" s="217"/>
      <c r="AD5747" s="213"/>
    </row>
    <row r="5748" spans="20:30" x14ac:dyDescent="0.2">
      <c r="T5748" s="212"/>
      <c r="U5748" s="213"/>
      <c r="V5748" s="213"/>
      <c r="W5748" s="213"/>
      <c r="X5748" s="214"/>
      <c r="Y5748" s="214"/>
      <c r="Z5748" s="214"/>
      <c r="AA5748" s="217"/>
      <c r="AB5748" s="217"/>
      <c r="AC5748" s="217"/>
      <c r="AD5748" s="213"/>
    </row>
    <row r="5749" spans="20:30" x14ac:dyDescent="0.2">
      <c r="T5749" s="212"/>
      <c r="U5749" s="213"/>
      <c r="V5749" s="213"/>
      <c r="W5749" s="213"/>
      <c r="X5749" s="214"/>
      <c r="Y5749" s="214"/>
      <c r="Z5749" s="214"/>
      <c r="AA5749" s="217"/>
      <c r="AB5749" s="217"/>
      <c r="AC5749" s="217"/>
      <c r="AD5749" s="213"/>
    </row>
    <row r="5750" spans="20:30" x14ac:dyDescent="0.2">
      <c r="T5750" s="212"/>
      <c r="U5750" s="213"/>
      <c r="V5750" s="213"/>
      <c r="W5750" s="213"/>
      <c r="X5750" s="214"/>
      <c r="Y5750" s="214"/>
      <c r="Z5750" s="214"/>
      <c r="AA5750" s="217"/>
      <c r="AB5750" s="217"/>
      <c r="AC5750" s="217"/>
      <c r="AD5750" s="213"/>
    </row>
    <row r="5751" spans="20:30" x14ac:dyDescent="0.2">
      <c r="T5751" s="212"/>
      <c r="U5751" s="213"/>
      <c r="V5751" s="213"/>
      <c r="W5751" s="213"/>
      <c r="X5751" s="214"/>
      <c r="Y5751" s="214"/>
      <c r="Z5751" s="214"/>
      <c r="AA5751" s="217"/>
      <c r="AB5751" s="217"/>
      <c r="AC5751" s="217"/>
      <c r="AD5751" s="213"/>
    </row>
    <row r="5752" spans="20:30" x14ac:dyDescent="0.2">
      <c r="T5752" s="212"/>
      <c r="U5752" s="213"/>
      <c r="V5752" s="213"/>
      <c r="W5752" s="213"/>
      <c r="X5752" s="214"/>
      <c r="Y5752" s="214"/>
      <c r="Z5752" s="214"/>
      <c r="AA5752" s="217"/>
      <c r="AB5752" s="217"/>
      <c r="AC5752" s="217"/>
      <c r="AD5752" s="213"/>
    </row>
    <row r="5753" spans="20:30" x14ac:dyDescent="0.2">
      <c r="T5753" s="212"/>
      <c r="U5753" s="213"/>
      <c r="V5753" s="213"/>
      <c r="W5753" s="213"/>
      <c r="X5753" s="214"/>
      <c r="Y5753" s="214"/>
      <c r="Z5753" s="214"/>
      <c r="AA5753" s="217"/>
      <c r="AB5753" s="217"/>
      <c r="AC5753" s="217"/>
      <c r="AD5753" s="213"/>
    </row>
    <row r="5754" spans="20:30" x14ac:dyDescent="0.2">
      <c r="T5754" s="212"/>
      <c r="U5754" s="213"/>
      <c r="V5754" s="213"/>
      <c r="W5754" s="213"/>
      <c r="X5754" s="214"/>
      <c r="Y5754" s="214"/>
      <c r="Z5754" s="214"/>
      <c r="AA5754" s="217"/>
      <c r="AB5754" s="217"/>
      <c r="AC5754" s="217"/>
      <c r="AD5754" s="213"/>
    </row>
    <row r="5755" spans="20:30" x14ac:dyDescent="0.2">
      <c r="T5755" s="212"/>
      <c r="U5755" s="213"/>
      <c r="V5755" s="213"/>
      <c r="W5755" s="213"/>
      <c r="X5755" s="214"/>
      <c r="Y5755" s="214"/>
      <c r="Z5755" s="214"/>
      <c r="AA5755" s="217"/>
      <c r="AB5755" s="217"/>
      <c r="AC5755" s="217"/>
      <c r="AD5755" s="213"/>
    </row>
    <row r="5756" spans="20:30" x14ac:dyDescent="0.2">
      <c r="T5756" s="212"/>
      <c r="U5756" s="213"/>
      <c r="V5756" s="213"/>
      <c r="W5756" s="213"/>
      <c r="X5756" s="214"/>
      <c r="Y5756" s="214"/>
      <c r="Z5756" s="214"/>
      <c r="AA5756" s="217"/>
      <c r="AB5756" s="217"/>
      <c r="AC5756" s="217"/>
      <c r="AD5756" s="213"/>
    </row>
    <row r="5757" spans="20:30" x14ac:dyDescent="0.2">
      <c r="T5757" s="212"/>
      <c r="U5757" s="213"/>
      <c r="V5757" s="213"/>
      <c r="W5757" s="213"/>
      <c r="X5757" s="214"/>
      <c r="Y5757" s="214"/>
      <c r="Z5757" s="214"/>
      <c r="AA5757" s="217"/>
      <c r="AB5757" s="217"/>
      <c r="AC5757" s="217"/>
      <c r="AD5757" s="213"/>
    </row>
    <row r="5758" spans="20:30" x14ac:dyDescent="0.2">
      <c r="T5758" s="212"/>
      <c r="U5758" s="213"/>
      <c r="V5758" s="213"/>
      <c r="W5758" s="213"/>
      <c r="X5758" s="214"/>
      <c r="Y5758" s="214"/>
      <c r="Z5758" s="214"/>
      <c r="AA5758" s="217"/>
      <c r="AB5758" s="217"/>
      <c r="AC5758" s="217"/>
      <c r="AD5758" s="213"/>
    </row>
    <row r="5759" spans="20:30" x14ac:dyDescent="0.2">
      <c r="T5759" s="212"/>
      <c r="U5759" s="213"/>
      <c r="V5759" s="213"/>
      <c r="W5759" s="213"/>
      <c r="X5759" s="214"/>
      <c r="Y5759" s="214"/>
      <c r="Z5759" s="214"/>
      <c r="AA5759" s="217"/>
      <c r="AB5759" s="217"/>
      <c r="AC5759" s="217"/>
      <c r="AD5759" s="213"/>
    </row>
    <row r="5760" spans="20:30" x14ac:dyDescent="0.2">
      <c r="T5760" s="212"/>
      <c r="U5760" s="213"/>
      <c r="V5760" s="213"/>
      <c r="W5760" s="213"/>
      <c r="X5760" s="214"/>
      <c r="Y5760" s="214"/>
      <c r="Z5760" s="214"/>
      <c r="AA5760" s="217"/>
      <c r="AB5760" s="217"/>
      <c r="AC5760" s="217"/>
      <c r="AD5760" s="213"/>
    </row>
    <row r="5761" spans="20:30" x14ac:dyDescent="0.2">
      <c r="T5761" s="212"/>
      <c r="U5761" s="213"/>
      <c r="V5761" s="213"/>
      <c r="W5761" s="213"/>
      <c r="X5761" s="214"/>
      <c r="Y5761" s="214"/>
      <c r="Z5761" s="214"/>
      <c r="AA5761" s="217"/>
      <c r="AB5761" s="217"/>
      <c r="AC5761" s="217"/>
      <c r="AD5761" s="213"/>
    </row>
    <row r="5762" spans="20:30" x14ac:dyDescent="0.2">
      <c r="T5762" s="212"/>
      <c r="U5762" s="213"/>
      <c r="V5762" s="213"/>
      <c r="W5762" s="213"/>
      <c r="X5762" s="214"/>
      <c r="Y5762" s="214"/>
      <c r="Z5762" s="214"/>
      <c r="AA5762" s="217"/>
      <c r="AB5762" s="217"/>
      <c r="AC5762" s="217"/>
      <c r="AD5762" s="213"/>
    </row>
    <row r="5763" spans="20:30" x14ac:dyDescent="0.2">
      <c r="T5763" s="212"/>
      <c r="U5763" s="213"/>
      <c r="V5763" s="213"/>
      <c r="W5763" s="213"/>
      <c r="X5763" s="214"/>
      <c r="Y5763" s="214"/>
      <c r="Z5763" s="214"/>
      <c r="AA5763" s="217"/>
      <c r="AB5763" s="217"/>
      <c r="AC5763" s="217"/>
      <c r="AD5763" s="213"/>
    </row>
    <row r="5764" spans="20:30" x14ac:dyDescent="0.2">
      <c r="T5764" s="212"/>
      <c r="U5764" s="213"/>
      <c r="V5764" s="213"/>
      <c r="W5764" s="213"/>
      <c r="X5764" s="214"/>
      <c r="Y5764" s="214"/>
      <c r="Z5764" s="214"/>
      <c r="AA5764" s="217"/>
      <c r="AB5764" s="217"/>
      <c r="AC5764" s="217"/>
      <c r="AD5764" s="213"/>
    </row>
    <row r="5765" spans="20:30" x14ac:dyDescent="0.2">
      <c r="T5765" s="212"/>
      <c r="U5765" s="213"/>
      <c r="V5765" s="213"/>
      <c r="W5765" s="213"/>
      <c r="X5765" s="214"/>
      <c r="Y5765" s="214"/>
      <c r="Z5765" s="214"/>
      <c r="AA5765" s="217"/>
      <c r="AB5765" s="217"/>
      <c r="AC5765" s="217"/>
      <c r="AD5765" s="213"/>
    </row>
    <row r="5766" spans="20:30" x14ac:dyDescent="0.2">
      <c r="T5766" s="212"/>
      <c r="U5766" s="213"/>
      <c r="V5766" s="213"/>
      <c r="W5766" s="213"/>
      <c r="X5766" s="214"/>
      <c r="Y5766" s="214"/>
      <c r="Z5766" s="214"/>
      <c r="AA5766" s="217"/>
      <c r="AB5766" s="217"/>
      <c r="AC5766" s="217"/>
      <c r="AD5766" s="213"/>
    </row>
    <row r="5767" spans="20:30" x14ac:dyDescent="0.2">
      <c r="T5767" s="212"/>
      <c r="U5767" s="213"/>
      <c r="V5767" s="213"/>
      <c r="W5767" s="213"/>
      <c r="X5767" s="214"/>
      <c r="Y5767" s="214"/>
      <c r="Z5767" s="214"/>
      <c r="AA5767" s="217"/>
      <c r="AB5767" s="217"/>
      <c r="AC5767" s="217"/>
      <c r="AD5767" s="213"/>
    </row>
    <row r="5768" spans="20:30" x14ac:dyDescent="0.2">
      <c r="T5768" s="212"/>
      <c r="U5768" s="213"/>
      <c r="V5768" s="213"/>
      <c r="W5768" s="213"/>
      <c r="X5768" s="214"/>
      <c r="Y5768" s="214"/>
      <c r="Z5768" s="214"/>
      <c r="AA5768" s="217"/>
      <c r="AB5768" s="217"/>
      <c r="AC5768" s="217"/>
      <c r="AD5768" s="213"/>
    </row>
    <row r="5769" spans="20:30" x14ac:dyDescent="0.2">
      <c r="T5769" s="212"/>
      <c r="U5769" s="213"/>
      <c r="V5769" s="213"/>
      <c r="W5769" s="213"/>
      <c r="X5769" s="214"/>
      <c r="Y5769" s="214"/>
      <c r="Z5769" s="214"/>
      <c r="AA5769" s="217"/>
      <c r="AB5769" s="217"/>
      <c r="AC5769" s="217"/>
      <c r="AD5769" s="213"/>
    </row>
    <row r="5770" spans="20:30" x14ac:dyDescent="0.2">
      <c r="T5770" s="212"/>
      <c r="U5770" s="213"/>
      <c r="V5770" s="213"/>
      <c r="W5770" s="213"/>
      <c r="X5770" s="214"/>
      <c r="Y5770" s="214"/>
      <c r="Z5770" s="214"/>
      <c r="AA5770" s="217"/>
      <c r="AB5770" s="217"/>
      <c r="AC5770" s="217"/>
      <c r="AD5770" s="213"/>
    </row>
    <row r="5771" spans="20:30" x14ac:dyDescent="0.2">
      <c r="T5771" s="212"/>
      <c r="U5771" s="213"/>
      <c r="V5771" s="213"/>
      <c r="W5771" s="213"/>
      <c r="X5771" s="214"/>
      <c r="Y5771" s="214"/>
      <c r="Z5771" s="214"/>
      <c r="AA5771" s="217"/>
      <c r="AB5771" s="217"/>
      <c r="AC5771" s="217"/>
      <c r="AD5771" s="213"/>
    </row>
    <row r="5772" spans="20:30" x14ac:dyDescent="0.2">
      <c r="T5772" s="212"/>
      <c r="U5772" s="213"/>
      <c r="V5772" s="213"/>
      <c r="W5772" s="213"/>
      <c r="X5772" s="214"/>
      <c r="Y5772" s="214"/>
      <c r="Z5772" s="214"/>
      <c r="AA5772" s="217"/>
      <c r="AB5772" s="217"/>
      <c r="AC5772" s="217"/>
      <c r="AD5772" s="213"/>
    </row>
    <row r="5773" spans="20:30" x14ac:dyDescent="0.2">
      <c r="T5773" s="212"/>
      <c r="U5773" s="213"/>
      <c r="V5773" s="213"/>
      <c r="W5773" s="213"/>
      <c r="X5773" s="214"/>
      <c r="Y5773" s="214"/>
      <c r="Z5773" s="214"/>
      <c r="AA5773" s="217"/>
      <c r="AB5773" s="217"/>
      <c r="AC5773" s="217"/>
      <c r="AD5773" s="213"/>
    </row>
    <row r="5774" spans="20:30" x14ac:dyDescent="0.2">
      <c r="T5774" s="212"/>
      <c r="U5774" s="213"/>
      <c r="V5774" s="213"/>
      <c r="W5774" s="213"/>
      <c r="X5774" s="214"/>
      <c r="Y5774" s="214"/>
      <c r="Z5774" s="214"/>
      <c r="AA5774" s="217"/>
      <c r="AB5774" s="217"/>
      <c r="AC5774" s="217"/>
      <c r="AD5774" s="213"/>
    </row>
    <row r="5775" spans="20:30" x14ac:dyDescent="0.2">
      <c r="T5775" s="212"/>
      <c r="U5775" s="213"/>
      <c r="V5775" s="213"/>
      <c r="W5775" s="213"/>
      <c r="X5775" s="214"/>
      <c r="Y5775" s="214"/>
      <c r="Z5775" s="214"/>
      <c r="AA5775" s="217"/>
      <c r="AB5775" s="217"/>
      <c r="AC5775" s="217"/>
      <c r="AD5775" s="213"/>
    </row>
    <row r="5776" spans="20:30" x14ac:dyDescent="0.2">
      <c r="T5776" s="212"/>
      <c r="U5776" s="213"/>
      <c r="V5776" s="213"/>
      <c r="W5776" s="213"/>
      <c r="X5776" s="214"/>
      <c r="Y5776" s="214"/>
      <c r="Z5776" s="214"/>
      <c r="AA5776" s="217"/>
      <c r="AB5776" s="217"/>
      <c r="AC5776" s="217"/>
      <c r="AD5776" s="213"/>
    </row>
    <row r="5777" spans="20:30" x14ac:dyDescent="0.2">
      <c r="T5777" s="212"/>
      <c r="U5777" s="213"/>
      <c r="V5777" s="213"/>
      <c r="W5777" s="213"/>
      <c r="X5777" s="214"/>
      <c r="Y5777" s="214"/>
      <c r="Z5777" s="214"/>
      <c r="AA5777" s="217"/>
      <c r="AB5777" s="217"/>
      <c r="AC5777" s="217"/>
      <c r="AD5777" s="213"/>
    </row>
    <row r="5778" spans="20:30" x14ac:dyDescent="0.2">
      <c r="T5778" s="212"/>
      <c r="U5778" s="213"/>
      <c r="V5778" s="213"/>
      <c r="W5778" s="213"/>
      <c r="X5778" s="214"/>
      <c r="Y5778" s="214"/>
      <c r="Z5778" s="214"/>
      <c r="AA5778" s="217"/>
      <c r="AB5778" s="217"/>
      <c r="AC5778" s="217"/>
      <c r="AD5778" s="213"/>
    </row>
    <row r="5779" spans="20:30" x14ac:dyDescent="0.2">
      <c r="T5779" s="212"/>
      <c r="U5779" s="213"/>
      <c r="V5779" s="213"/>
      <c r="W5779" s="213"/>
      <c r="X5779" s="214"/>
      <c r="Y5779" s="214"/>
      <c r="Z5779" s="214"/>
      <c r="AA5779" s="217"/>
      <c r="AB5779" s="217"/>
      <c r="AC5779" s="217"/>
      <c r="AD5779" s="213"/>
    </row>
    <row r="5780" spans="20:30" x14ac:dyDescent="0.2">
      <c r="T5780" s="212"/>
      <c r="U5780" s="213"/>
      <c r="V5780" s="213"/>
      <c r="W5780" s="213"/>
      <c r="X5780" s="214"/>
      <c r="Y5780" s="214"/>
      <c r="Z5780" s="214"/>
      <c r="AA5780" s="217"/>
      <c r="AB5780" s="217"/>
      <c r="AC5780" s="217"/>
      <c r="AD5780" s="213"/>
    </row>
    <row r="5781" spans="20:30" x14ac:dyDescent="0.2">
      <c r="T5781" s="212"/>
      <c r="U5781" s="213"/>
      <c r="V5781" s="213"/>
      <c r="W5781" s="213"/>
      <c r="X5781" s="214"/>
      <c r="Y5781" s="214"/>
      <c r="Z5781" s="214"/>
      <c r="AA5781" s="217"/>
      <c r="AB5781" s="217"/>
      <c r="AC5781" s="217"/>
      <c r="AD5781" s="213"/>
    </row>
    <row r="5782" spans="20:30" x14ac:dyDescent="0.2">
      <c r="T5782" s="212"/>
      <c r="U5782" s="213"/>
      <c r="V5782" s="213"/>
      <c r="W5782" s="213"/>
      <c r="X5782" s="214"/>
      <c r="Y5782" s="214"/>
      <c r="Z5782" s="214"/>
      <c r="AA5782" s="217"/>
      <c r="AB5782" s="217"/>
      <c r="AC5782" s="217"/>
      <c r="AD5782" s="213"/>
    </row>
    <row r="5783" spans="20:30" x14ac:dyDescent="0.2">
      <c r="T5783" s="212"/>
      <c r="U5783" s="213"/>
      <c r="V5783" s="213"/>
      <c r="W5783" s="213"/>
      <c r="X5783" s="214"/>
      <c r="Y5783" s="214"/>
      <c r="Z5783" s="214"/>
      <c r="AA5783" s="217"/>
      <c r="AB5783" s="217"/>
      <c r="AC5783" s="217"/>
      <c r="AD5783" s="213"/>
    </row>
    <row r="5784" spans="20:30" x14ac:dyDescent="0.2">
      <c r="T5784" s="212"/>
      <c r="U5784" s="213"/>
      <c r="V5784" s="213"/>
      <c r="W5784" s="213"/>
      <c r="X5784" s="214"/>
      <c r="Y5784" s="214"/>
      <c r="Z5784" s="214"/>
      <c r="AA5784" s="217"/>
      <c r="AB5784" s="217"/>
      <c r="AC5784" s="217"/>
      <c r="AD5784" s="213"/>
    </row>
    <row r="5785" spans="20:30" x14ac:dyDescent="0.2">
      <c r="T5785" s="212"/>
      <c r="U5785" s="213"/>
      <c r="V5785" s="213"/>
      <c r="W5785" s="213"/>
      <c r="X5785" s="214"/>
      <c r="Y5785" s="214"/>
      <c r="Z5785" s="214"/>
      <c r="AA5785" s="217"/>
      <c r="AB5785" s="217"/>
      <c r="AC5785" s="217"/>
      <c r="AD5785" s="213"/>
    </row>
    <row r="5786" spans="20:30" x14ac:dyDescent="0.2">
      <c r="T5786" s="212"/>
      <c r="U5786" s="213"/>
      <c r="V5786" s="213"/>
      <c r="W5786" s="213"/>
      <c r="X5786" s="214"/>
      <c r="Y5786" s="214"/>
      <c r="Z5786" s="214"/>
      <c r="AA5786" s="217"/>
      <c r="AB5786" s="217"/>
      <c r="AC5786" s="217"/>
      <c r="AD5786" s="213"/>
    </row>
    <row r="5787" spans="20:30" x14ac:dyDescent="0.2">
      <c r="T5787" s="212"/>
      <c r="U5787" s="213"/>
      <c r="V5787" s="213"/>
      <c r="W5787" s="213"/>
      <c r="X5787" s="214"/>
      <c r="Y5787" s="214"/>
      <c r="Z5787" s="214"/>
      <c r="AA5787" s="217"/>
      <c r="AB5787" s="217"/>
      <c r="AC5787" s="217"/>
      <c r="AD5787" s="213"/>
    </row>
    <row r="5788" spans="20:30" x14ac:dyDescent="0.2">
      <c r="T5788" s="212"/>
      <c r="U5788" s="213"/>
      <c r="V5788" s="213"/>
      <c r="W5788" s="213"/>
      <c r="X5788" s="214"/>
      <c r="Y5788" s="214"/>
      <c r="Z5788" s="214"/>
      <c r="AA5788" s="217"/>
      <c r="AB5788" s="217"/>
      <c r="AC5788" s="217"/>
      <c r="AD5788" s="213"/>
    </row>
    <row r="5789" spans="20:30" x14ac:dyDescent="0.2">
      <c r="T5789" s="212"/>
      <c r="U5789" s="213"/>
      <c r="V5789" s="213"/>
      <c r="W5789" s="213"/>
      <c r="X5789" s="214"/>
      <c r="Y5789" s="214"/>
      <c r="Z5789" s="214"/>
      <c r="AA5789" s="217"/>
      <c r="AB5789" s="217"/>
      <c r="AC5789" s="217"/>
      <c r="AD5789" s="213"/>
    </row>
    <row r="5790" spans="20:30" x14ac:dyDescent="0.2">
      <c r="T5790" s="212"/>
      <c r="U5790" s="213"/>
      <c r="V5790" s="213"/>
      <c r="W5790" s="213"/>
      <c r="X5790" s="214"/>
      <c r="Y5790" s="214"/>
      <c r="Z5790" s="214"/>
      <c r="AA5790" s="217"/>
      <c r="AB5790" s="217"/>
      <c r="AC5790" s="217"/>
      <c r="AD5790" s="213"/>
    </row>
    <row r="5791" spans="20:30" x14ac:dyDescent="0.2">
      <c r="T5791" s="212"/>
      <c r="U5791" s="213"/>
      <c r="V5791" s="213"/>
      <c r="W5791" s="213"/>
      <c r="X5791" s="214"/>
      <c r="Y5791" s="214"/>
      <c r="Z5791" s="214"/>
      <c r="AA5791" s="217"/>
      <c r="AB5791" s="217"/>
      <c r="AC5791" s="217"/>
      <c r="AD5791" s="213"/>
    </row>
    <row r="5792" spans="20:30" x14ac:dyDescent="0.2">
      <c r="T5792" s="212"/>
      <c r="U5792" s="213"/>
      <c r="V5792" s="213"/>
      <c r="W5792" s="213"/>
      <c r="X5792" s="214"/>
      <c r="Y5792" s="214"/>
      <c r="Z5792" s="214"/>
      <c r="AA5792" s="217"/>
      <c r="AB5792" s="217"/>
      <c r="AC5792" s="217"/>
      <c r="AD5792" s="213"/>
    </row>
    <row r="5793" spans="20:30" x14ac:dyDescent="0.2">
      <c r="T5793" s="212"/>
      <c r="U5793" s="213"/>
      <c r="V5793" s="213"/>
      <c r="W5793" s="213"/>
      <c r="X5793" s="214"/>
      <c r="Y5793" s="214"/>
      <c r="Z5793" s="214"/>
      <c r="AA5793" s="217"/>
      <c r="AB5793" s="217"/>
      <c r="AC5793" s="217"/>
      <c r="AD5793" s="213"/>
    </row>
    <row r="5794" spans="20:30" x14ac:dyDescent="0.2">
      <c r="T5794" s="212"/>
      <c r="U5794" s="213"/>
      <c r="V5794" s="213"/>
      <c r="W5794" s="213"/>
      <c r="X5794" s="214"/>
      <c r="Y5794" s="214"/>
      <c r="Z5794" s="214"/>
      <c r="AA5794" s="217"/>
      <c r="AB5794" s="217"/>
      <c r="AC5794" s="217"/>
      <c r="AD5794" s="213"/>
    </row>
    <row r="5795" spans="20:30" x14ac:dyDescent="0.2">
      <c r="T5795" s="212"/>
      <c r="U5795" s="213"/>
      <c r="V5795" s="213"/>
      <c r="W5795" s="213"/>
      <c r="X5795" s="214"/>
      <c r="Y5795" s="214"/>
      <c r="Z5795" s="214"/>
      <c r="AA5795" s="217"/>
      <c r="AB5795" s="217"/>
      <c r="AC5795" s="217"/>
      <c r="AD5795" s="213"/>
    </row>
    <row r="5796" spans="20:30" x14ac:dyDescent="0.2">
      <c r="T5796" s="212"/>
      <c r="U5796" s="213"/>
      <c r="V5796" s="213"/>
      <c r="W5796" s="213"/>
      <c r="X5796" s="214"/>
      <c r="Y5796" s="214"/>
      <c r="Z5796" s="214"/>
      <c r="AA5796" s="217"/>
      <c r="AB5796" s="217"/>
      <c r="AC5796" s="217"/>
      <c r="AD5796" s="213"/>
    </row>
    <row r="5797" spans="20:30" x14ac:dyDescent="0.2">
      <c r="T5797" s="212"/>
      <c r="U5797" s="213"/>
      <c r="V5797" s="213"/>
      <c r="W5797" s="213"/>
      <c r="X5797" s="214"/>
      <c r="Y5797" s="214"/>
      <c r="Z5797" s="214"/>
      <c r="AA5797" s="217"/>
      <c r="AB5797" s="217"/>
      <c r="AC5797" s="217"/>
      <c r="AD5797" s="213"/>
    </row>
    <row r="5798" spans="20:30" x14ac:dyDescent="0.2">
      <c r="T5798" s="212"/>
      <c r="U5798" s="213"/>
      <c r="V5798" s="213"/>
      <c r="W5798" s="213"/>
      <c r="X5798" s="214"/>
      <c r="Y5798" s="214"/>
      <c r="Z5798" s="214"/>
      <c r="AA5798" s="217"/>
      <c r="AB5798" s="217"/>
      <c r="AC5798" s="217"/>
      <c r="AD5798" s="213"/>
    </row>
    <row r="5799" spans="20:30" x14ac:dyDescent="0.2">
      <c r="T5799" s="212"/>
      <c r="U5799" s="213"/>
      <c r="V5799" s="213"/>
      <c r="W5799" s="213"/>
      <c r="X5799" s="214"/>
      <c r="Y5799" s="214"/>
      <c r="Z5799" s="214"/>
      <c r="AA5799" s="217"/>
      <c r="AB5799" s="217"/>
      <c r="AC5799" s="217"/>
      <c r="AD5799" s="213"/>
    </row>
    <row r="5800" spans="20:30" x14ac:dyDescent="0.2">
      <c r="T5800" s="212"/>
      <c r="U5800" s="213"/>
      <c r="V5800" s="213"/>
      <c r="W5800" s="213"/>
      <c r="X5800" s="214"/>
      <c r="Y5800" s="214"/>
      <c r="Z5800" s="214"/>
      <c r="AA5800" s="217"/>
      <c r="AB5800" s="217"/>
      <c r="AC5800" s="217"/>
      <c r="AD5800" s="213"/>
    </row>
    <row r="5801" spans="20:30" x14ac:dyDescent="0.2">
      <c r="T5801" s="212"/>
      <c r="U5801" s="213"/>
      <c r="V5801" s="213"/>
      <c r="W5801" s="213"/>
      <c r="X5801" s="214"/>
      <c r="Y5801" s="214"/>
      <c r="Z5801" s="214"/>
      <c r="AA5801" s="217"/>
      <c r="AB5801" s="217"/>
      <c r="AC5801" s="217"/>
      <c r="AD5801" s="213"/>
    </row>
    <row r="5802" spans="20:30" x14ac:dyDescent="0.2">
      <c r="T5802" s="212"/>
      <c r="U5802" s="213"/>
      <c r="V5802" s="213"/>
      <c r="W5802" s="213"/>
      <c r="X5802" s="214"/>
      <c r="Y5802" s="214"/>
      <c r="Z5802" s="214"/>
      <c r="AA5802" s="217"/>
      <c r="AB5802" s="217"/>
      <c r="AC5802" s="217"/>
      <c r="AD5802" s="213"/>
    </row>
    <row r="5803" spans="20:30" x14ac:dyDescent="0.2">
      <c r="T5803" s="212"/>
      <c r="U5803" s="213"/>
      <c r="V5803" s="213"/>
      <c r="W5803" s="213"/>
      <c r="X5803" s="214"/>
      <c r="Y5803" s="214"/>
      <c r="Z5803" s="214"/>
      <c r="AA5803" s="217"/>
      <c r="AB5803" s="217"/>
      <c r="AC5803" s="217"/>
      <c r="AD5803" s="213"/>
    </row>
    <row r="5804" spans="20:30" x14ac:dyDescent="0.2">
      <c r="T5804" s="212"/>
      <c r="U5804" s="213"/>
      <c r="V5804" s="213"/>
      <c r="W5804" s="213"/>
      <c r="X5804" s="214"/>
      <c r="Y5804" s="214"/>
      <c r="Z5804" s="214"/>
      <c r="AA5804" s="217"/>
      <c r="AB5804" s="217"/>
      <c r="AC5804" s="217"/>
      <c r="AD5804" s="213"/>
    </row>
    <row r="5805" spans="20:30" x14ac:dyDescent="0.2">
      <c r="T5805" s="212"/>
      <c r="U5805" s="213"/>
      <c r="V5805" s="213"/>
      <c r="W5805" s="213"/>
      <c r="X5805" s="214"/>
      <c r="Y5805" s="214"/>
      <c r="Z5805" s="214"/>
      <c r="AA5805" s="217"/>
      <c r="AB5805" s="217"/>
      <c r="AC5805" s="217"/>
      <c r="AD5805" s="213"/>
    </row>
    <row r="5806" spans="20:30" x14ac:dyDescent="0.2">
      <c r="T5806" s="212"/>
      <c r="U5806" s="213"/>
      <c r="V5806" s="213"/>
      <c r="W5806" s="213"/>
      <c r="X5806" s="214"/>
      <c r="Y5806" s="214"/>
      <c r="Z5806" s="214"/>
      <c r="AA5806" s="217"/>
      <c r="AB5806" s="217"/>
      <c r="AC5806" s="217"/>
      <c r="AD5806" s="213"/>
    </row>
    <row r="5807" spans="20:30" x14ac:dyDescent="0.2">
      <c r="T5807" s="212"/>
      <c r="U5807" s="213"/>
      <c r="V5807" s="213"/>
      <c r="W5807" s="213"/>
      <c r="X5807" s="214"/>
      <c r="Y5807" s="214"/>
      <c r="Z5807" s="214"/>
      <c r="AA5807" s="217"/>
      <c r="AB5807" s="217"/>
      <c r="AC5807" s="217"/>
      <c r="AD5807" s="213"/>
    </row>
    <row r="5808" spans="20:30" x14ac:dyDescent="0.2">
      <c r="T5808" s="212"/>
      <c r="U5808" s="213"/>
      <c r="V5808" s="213"/>
      <c r="W5808" s="213"/>
      <c r="X5808" s="214"/>
      <c r="Y5808" s="214"/>
      <c r="Z5808" s="214"/>
      <c r="AA5808" s="217"/>
      <c r="AB5808" s="217"/>
      <c r="AC5808" s="217"/>
      <c r="AD5808" s="213"/>
    </row>
    <row r="5809" spans="20:30" x14ac:dyDescent="0.2">
      <c r="T5809" s="212"/>
      <c r="U5809" s="213"/>
      <c r="V5809" s="213"/>
      <c r="W5809" s="213"/>
      <c r="X5809" s="214"/>
      <c r="Y5809" s="214"/>
      <c r="Z5809" s="214"/>
      <c r="AA5809" s="217"/>
      <c r="AB5809" s="217"/>
      <c r="AC5809" s="217"/>
      <c r="AD5809" s="213"/>
    </row>
    <row r="5810" spans="20:30" x14ac:dyDescent="0.2">
      <c r="T5810" s="212"/>
      <c r="U5810" s="213"/>
      <c r="V5810" s="213"/>
      <c r="W5810" s="213"/>
      <c r="X5810" s="214"/>
      <c r="Y5810" s="214"/>
      <c r="Z5810" s="214"/>
      <c r="AA5810" s="217"/>
      <c r="AB5810" s="217"/>
      <c r="AC5810" s="217"/>
      <c r="AD5810" s="213"/>
    </row>
    <row r="5811" spans="20:30" x14ac:dyDescent="0.2">
      <c r="T5811" s="212"/>
      <c r="U5811" s="213"/>
      <c r="V5811" s="213"/>
      <c r="W5811" s="213"/>
      <c r="X5811" s="214"/>
      <c r="Y5811" s="214"/>
      <c r="Z5811" s="214"/>
      <c r="AA5811" s="217"/>
      <c r="AB5811" s="217"/>
      <c r="AC5811" s="217"/>
      <c r="AD5811" s="213"/>
    </row>
    <row r="5812" spans="20:30" x14ac:dyDescent="0.2">
      <c r="T5812" s="212"/>
      <c r="U5812" s="213"/>
      <c r="V5812" s="213"/>
      <c r="W5812" s="213"/>
      <c r="X5812" s="214"/>
      <c r="Y5812" s="214"/>
      <c r="Z5812" s="214"/>
      <c r="AA5812" s="217"/>
      <c r="AB5812" s="217"/>
      <c r="AC5812" s="217"/>
      <c r="AD5812" s="213"/>
    </row>
    <row r="5813" spans="20:30" x14ac:dyDescent="0.2">
      <c r="T5813" s="212"/>
      <c r="U5813" s="213"/>
      <c r="V5813" s="213"/>
      <c r="W5813" s="213"/>
      <c r="X5813" s="214"/>
      <c r="Y5813" s="214"/>
      <c r="Z5813" s="214"/>
      <c r="AA5813" s="217"/>
      <c r="AB5813" s="217"/>
      <c r="AC5813" s="217"/>
      <c r="AD5813" s="213"/>
    </row>
    <row r="5814" spans="20:30" x14ac:dyDescent="0.2">
      <c r="T5814" s="212"/>
      <c r="U5814" s="213"/>
      <c r="V5814" s="213"/>
      <c r="W5814" s="213"/>
      <c r="X5814" s="214"/>
      <c r="Y5814" s="214"/>
      <c r="Z5814" s="214"/>
      <c r="AA5814" s="217"/>
      <c r="AB5814" s="217"/>
      <c r="AC5814" s="217"/>
      <c r="AD5814" s="213"/>
    </row>
    <row r="5815" spans="20:30" x14ac:dyDescent="0.2">
      <c r="T5815" s="212"/>
      <c r="U5815" s="213"/>
      <c r="V5815" s="213"/>
      <c r="W5815" s="213"/>
      <c r="X5815" s="214"/>
      <c r="Y5815" s="214"/>
      <c r="Z5815" s="214"/>
      <c r="AA5815" s="217"/>
      <c r="AB5815" s="217"/>
      <c r="AC5815" s="217"/>
      <c r="AD5815" s="213"/>
    </row>
    <row r="5816" spans="20:30" x14ac:dyDescent="0.2">
      <c r="T5816" s="212"/>
      <c r="U5816" s="213"/>
      <c r="V5816" s="213"/>
      <c r="W5816" s="213"/>
      <c r="X5816" s="214"/>
      <c r="Y5816" s="214"/>
      <c r="Z5816" s="214"/>
      <c r="AA5816" s="217"/>
      <c r="AB5816" s="217"/>
      <c r="AC5816" s="217"/>
      <c r="AD5816" s="213"/>
    </row>
    <row r="5817" spans="20:30" x14ac:dyDescent="0.2">
      <c r="T5817" s="212"/>
      <c r="U5817" s="213"/>
      <c r="V5817" s="213"/>
      <c r="W5817" s="213"/>
      <c r="X5817" s="214"/>
      <c r="Y5817" s="214"/>
      <c r="Z5817" s="214"/>
      <c r="AA5817" s="217"/>
      <c r="AB5817" s="217"/>
      <c r="AC5817" s="217"/>
      <c r="AD5817" s="213"/>
    </row>
    <row r="5818" spans="20:30" x14ac:dyDescent="0.2">
      <c r="T5818" s="212"/>
      <c r="U5818" s="213"/>
      <c r="V5818" s="213"/>
      <c r="W5818" s="213"/>
      <c r="X5818" s="214"/>
      <c r="Y5818" s="214"/>
      <c r="Z5818" s="214"/>
      <c r="AA5818" s="217"/>
      <c r="AB5818" s="217"/>
      <c r="AC5818" s="217"/>
      <c r="AD5818" s="213"/>
    </row>
    <row r="5819" spans="20:30" x14ac:dyDescent="0.2">
      <c r="T5819" s="212"/>
      <c r="U5819" s="213"/>
      <c r="V5819" s="213"/>
      <c r="W5819" s="213"/>
      <c r="X5819" s="214"/>
      <c r="Y5819" s="214"/>
      <c r="Z5819" s="214"/>
      <c r="AA5819" s="217"/>
      <c r="AB5819" s="217"/>
      <c r="AC5819" s="217"/>
      <c r="AD5819" s="213"/>
    </row>
    <row r="5820" spans="20:30" x14ac:dyDescent="0.2">
      <c r="T5820" s="212"/>
      <c r="U5820" s="213"/>
      <c r="V5820" s="213"/>
      <c r="W5820" s="213"/>
      <c r="X5820" s="214"/>
      <c r="Y5820" s="214"/>
      <c r="Z5820" s="214"/>
      <c r="AA5820" s="217"/>
      <c r="AB5820" s="217"/>
      <c r="AC5820" s="217"/>
      <c r="AD5820" s="213"/>
    </row>
    <row r="5821" spans="20:30" x14ac:dyDescent="0.2">
      <c r="T5821" s="212"/>
      <c r="U5821" s="213"/>
      <c r="V5821" s="213"/>
      <c r="W5821" s="213"/>
      <c r="X5821" s="214"/>
      <c r="Y5821" s="214"/>
      <c r="Z5821" s="214"/>
      <c r="AA5821" s="217"/>
      <c r="AB5821" s="217"/>
      <c r="AC5821" s="217"/>
      <c r="AD5821" s="213"/>
    </row>
    <row r="5822" spans="20:30" x14ac:dyDescent="0.2">
      <c r="T5822" s="212"/>
      <c r="U5822" s="213"/>
      <c r="V5822" s="213"/>
      <c r="W5822" s="213"/>
      <c r="X5822" s="214"/>
      <c r="Y5822" s="214"/>
      <c r="Z5822" s="214"/>
      <c r="AA5822" s="217"/>
      <c r="AB5822" s="217"/>
      <c r="AC5822" s="217"/>
      <c r="AD5822" s="213"/>
    </row>
    <row r="5823" spans="20:30" x14ac:dyDescent="0.2">
      <c r="T5823" s="212"/>
      <c r="U5823" s="213"/>
      <c r="V5823" s="213"/>
      <c r="W5823" s="213"/>
      <c r="X5823" s="214"/>
      <c r="Y5823" s="214"/>
      <c r="Z5823" s="214"/>
      <c r="AA5823" s="217"/>
      <c r="AB5823" s="217"/>
      <c r="AC5823" s="217"/>
      <c r="AD5823" s="213"/>
    </row>
    <row r="5824" spans="20:30" x14ac:dyDescent="0.2">
      <c r="T5824" s="212"/>
      <c r="U5824" s="213"/>
      <c r="V5824" s="213"/>
      <c r="W5824" s="213"/>
      <c r="X5824" s="214"/>
      <c r="Y5824" s="214"/>
      <c r="Z5824" s="214"/>
      <c r="AA5824" s="217"/>
      <c r="AB5824" s="217"/>
      <c r="AC5824" s="217"/>
      <c r="AD5824" s="213"/>
    </row>
    <row r="5825" spans="20:30" x14ac:dyDescent="0.2">
      <c r="T5825" s="212"/>
      <c r="U5825" s="213"/>
      <c r="V5825" s="213"/>
      <c r="W5825" s="213"/>
      <c r="X5825" s="214"/>
      <c r="Y5825" s="214"/>
      <c r="Z5825" s="214"/>
      <c r="AA5825" s="217"/>
      <c r="AB5825" s="217"/>
      <c r="AC5825" s="217"/>
      <c r="AD5825" s="213"/>
    </row>
    <row r="5826" spans="20:30" x14ac:dyDescent="0.2">
      <c r="T5826" s="212"/>
      <c r="U5826" s="213"/>
      <c r="V5826" s="213"/>
      <c r="W5826" s="213"/>
      <c r="X5826" s="214"/>
      <c r="Y5826" s="214"/>
      <c r="Z5826" s="214"/>
      <c r="AA5826" s="217"/>
      <c r="AB5826" s="217"/>
      <c r="AC5826" s="217"/>
      <c r="AD5826" s="213"/>
    </row>
    <row r="5827" spans="20:30" x14ac:dyDescent="0.2">
      <c r="T5827" s="212"/>
      <c r="U5827" s="213"/>
      <c r="V5827" s="213"/>
      <c r="W5827" s="213"/>
      <c r="X5827" s="214"/>
      <c r="Y5827" s="214"/>
      <c r="Z5827" s="214"/>
      <c r="AA5827" s="217"/>
      <c r="AB5827" s="217"/>
      <c r="AC5827" s="217"/>
      <c r="AD5827" s="213"/>
    </row>
    <row r="5828" spans="20:30" x14ac:dyDescent="0.2">
      <c r="T5828" s="212"/>
      <c r="U5828" s="213"/>
      <c r="V5828" s="213"/>
      <c r="W5828" s="213"/>
      <c r="X5828" s="214"/>
      <c r="Y5828" s="214"/>
      <c r="Z5828" s="214"/>
      <c r="AA5828" s="217"/>
      <c r="AB5828" s="217"/>
      <c r="AC5828" s="217"/>
      <c r="AD5828" s="213"/>
    </row>
    <row r="5829" spans="20:30" x14ac:dyDescent="0.2">
      <c r="T5829" s="212"/>
      <c r="U5829" s="213"/>
      <c r="V5829" s="213"/>
      <c r="W5829" s="213"/>
      <c r="X5829" s="214"/>
      <c r="Y5829" s="214"/>
      <c r="Z5829" s="214"/>
      <c r="AA5829" s="217"/>
      <c r="AB5829" s="217"/>
      <c r="AC5829" s="217"/>
      <c r="AD5829" s="213"/>
    </row>
    <row r="5830" spans="20:30" x14ac:dyDescent="0.2">
      <c r="T5830" s="212"/>
      <c r="U5830" s="213"/>
      <c r="V5830" s="213"/>
      <c r="W5830" s="213"/>
      <c r="X5830" s="214"/>
      <c r="Y5830" s="214"/>
      <c r="Z5830" s="214"/>
      <c r="AA5830" s="217"/>
      <c r="AB5830" s="217"/>
      <c r="AC5830" s="217"/>
      <c r="AD5830" s="213"/>
    </row>
    <row r="5831" spans="20:30" x14ac:dyDescent="0.2">
      <c r="T5831" s="212"/>
      <c r="U5831" s="213"/>
      <c r="V5831" s="213"/>
      <c r="W5831" s="213"/>
      <c r="X5831" s="214"/>
      <c r="Y5831" s="214"/>
      <c r="Z5831" s="214"/>
      <c r="AA5831" s="217"/>
      <c r="AB5831" s="217"/>
      <c r="AC5831" s="217"/>
      <c r="AD5831" s="213"/>
    </row>
    <row r="5832" spans="20:30" x14ac:dyDescent="0.2">
      <c r="T5832" s="212"/>
      <c r="U5832" s="213"/>
      <c r="V5832" s="213"/>
      <c r="W5832" s="213"/>
      <c r="X5832" s="214"/>
      <c r="Y5832" s="214"/>
      <c r="Z5832" s="214"/>
      <c r="AA5832" s="217"/>
      <c r="AB5832" s="217"/>
      <c r="AC5832" s="217"/>
      <c r="AD5832" s="213"/>
    </row>
    <row r="5833" spans="20:30" x14ac:dyDescent="0.2">
      <c r="T5833" s="212"/>
      <c r="U5833" s="213"/>
      <c r="V5833" s="213"/>
      <c r="W5833" s="213"/>
      <c r="X5833" s="214"/>
      <c r="Y5833" s="214"/>
      <c r="Z5833" s="214"/>
      <c r="AA5833" s="217"/>
      <c r="AB5833" s="217"/>
      <c r="AC5833" s="217"/>
      <c r="AD5833" s="213"/>
    </row>
    <row r="5834" spans="20:30" x14ac:dyDescent="0.2">
      <c r="T5834" s="212"/>
      <c r="U5834" s="213"/>
      <c r="V5834" s="213"/>
      <c r="W5834" s="213"/>
      <c r="X5834" s="214"/>
      <c r="Y5834" s="214"/>
      <c r="Z5834" s="214"/>
      <c r="AA5834" s="217"/>
      <c r="AB5834" s="217"/>
      <c r="AC5834" s="217"/>
      <c r="AD5834" s="213"/>
    </row>
    <row r="5835" spans="20:30" x14ac:dyDescent="0.2">
      <c r="T5835" s="212"/>
      <c r="U5835" s="213"/>
      <c r="V5835" s="213"/>
      <c r="W5835" s="213"/>
      <c r="X5835" s="214"/>
      <c r="Y5835" s="214"/>
      <c r="Z5835" s="214"/>
      <c r="AA5835" s="217"/>
      <c r="AB5835" s="217"/>
      <c r="AC5835" s="217"/>
      <c r="AD5835" s="213"/>
    </row>
    <row r="5836" spans="20:30" x14ac:dyDescent="0.2">
      <c r="T5836" s="212"/>
      <c r="U5836" s="213"/>
      <c r="V5836" s="213"/>
      <c r="W5836" s="213"/>
      <c r="X5836" s="214"/>
      <c r="Y5836" s="214"/>
      <c r="Z5836" s="214"/>
      <c r="AA5836" s="217"/>
      <c r="AB5836" s="217"/>
      <c r="AC5836" s="217"/>
      <c r="AD5836" s="213"/>
    </row>
    <row r="5837" spans="20:30" x14ac:dyDescent="0.2">
      <c r="T5837" s="212"/>
      <c r="U5837" s="213"/>
      <c r="V5837" s="213"/>
      <c r="W5837" s="213"/>
      <c r="X5837" s="214"/>
      <c r="Y5837" s="214"/>
      <c r="Z5837" s="214"/>
      <c r="AA5837" s="217"/>
      <c r="AB5837" s="217"/>
      <c r="AC5837" s="217"/>
      <c r="AD5837" s="213"/>
    </row>
    <row r="5838" spans="20:30" x14ac:dyDescent="0.2">
      <c r="T5838" s="212"/>
      <c r="U5838" s="213"/>
      <c r="V5838" s="213"/>
      <c r="W5838" s="213"/>
      <c r="X5838" s="214"/>
      <c r="Y5838" s="214"/>
      <c r="Z5838" s="214"/>
      <c r="AA5838" s="217"/>
      <c r="AB5838" s="217"/>
      <c r="AC5838" s="217"/>
      <c r="AD5838" s="213"/>
    </row>
    <row r="5839" spans="20:30" x14ac:dyDescent="0.2">
      <c r="T5839" s="212"/>
      <c r="U5839" s="213"/>
      <c r="V5839" s="213"/>
      <c r="W5839" s="213"/>
      <c r="X5839" s="214"/>
      <c r="Y5839" s="214"/>
      <c r="Z5839" s="214"/>
      <c r="AA5839" s="217"/>
      <c r="AB5839" s="217"/>
      <c r="AC5839" s="217"/>
      <c r="AD5839" s="213"/>
    </row>
    <row r="5840" spans="20:30" x14ac:dyDescent="0.2">
      <c r="T5840" s="212"/>
      <c r="U5840" s="213"/>
      <c r="V5840" s="213"/>
      <c r="W5840" s="213"/>
      <c r="X5840" s="214"/>
      <c r="Y5840" s="214"/>
      <c r="Z5840" s="214"/>
      <c r="AA5840" s="217"/>
      <c r="AB5840" s="217"/>
      <c r="AC5840" s="217"/>
      <c r="AD5840" s="213"/>
    </row>
    <row r="5841" spans="20:30" x14ac:dyDescent="0.2">
      <c r="T5841" s="212"/>
      <c r="U5841" s="213"/>
      <c r="V5841" s="213"/>
      <c r="W5841" s="213"/>
      <c r="X5841" s="214"/>
      <c r="Y5841" s="214"/>
      <c r="Z5841" s="214"/>
      <c r="AA5841" s="217"/>
      <c r="AB5841" s="217"/>
      <c r="AC5841" s="217"/>
      <c r="AD5841" s="213"/>
    </row>
    <row r="5842" spans="20:30" x14ac:dyDescent="0.2">
      <c r="T5842" s="212"/>
      <c r="U5842" s="213"/>
      <c r="V5842" s="213"/>
      <c r="W5842" s="213"/>
      <c r="X5842" s="214"/>
      <c r="Y5842" s="214"/>
      <c r="Z5842" s="214"/>
      <c r="AA5842" s="217"/>
      <c r="AB5842" s="217"/>
      <c r="AC5842" s="217"/>
      <c r="AD5842" s="213"/>
    </row>
    <row r="5843" spans="20:30" x14ac:dyDescent="0.2">
      <c r="T5843" s="212"/>
      <c r="U5843" s="213"/>
      <c r="V5843" s="213"/>
      <c r="W5843" s="213"/>
      <c r="X5843" s="214"/>
      <c r="Y5843" s="214"/>
      <c r="Z5843" s="214"/>
      <c r="AA5843" s="217"/>
      <c r="AB5843" s="217"/>
      <c r="AC5843" s="217"/>
      <c r="AD5843" s="213"/>
    </row>
    <row r="5844" spans="20:30" x14ac:dyDescent="0.2">
      <c r="T5844" s="212"/>
      <c r="U5844" s="213"/>
      <c r="V5844" s="213"/>
      <c r="W5844" s="213"/>
      <c r="X5844" s="214"/>
      <c r="Y5844" s="214"/>
      <c r="Z5844" s="214"/>
      <c r="AA5844" s="217"/>
      <c r="AB5844" s="217"/>
      <c r="AC5844" s="217"/>
      <c r="AD5844" s="213"/>
    </row>
    <row r="5845" spans="20:30" x14ac:dyDescent="0.2">
      <c r="T5845" s="212"/>
      <c r="U5845" s="213"/>
      <c r="V5845" s="213"/>
      <c r="W5845" s="213"/>
      <c r="X5845" s="214"/>
      <c r="Y5845" s="214"/>
      <c r="Z5845" s="214"/>
      <c r="AA5845" s="217"/>
      <c r="AB5845" s="217"/>
      <c r="AC5845" s="217"/>
      <c r="AD5845" s="213"/>
    </row>
    <row r="5846" spans="20:30" x14ac:dyDescent="0.2">
      <c r="T5846" s="212"/>
      <c r="U5846" s="213"/>
      <c r="V5846" s="213"/>
      <c r="W5846" s="213"/>
      <c r="X5846" s="214"/>
      <c r="Y5846" s="214"/>
      <c r="Z5846" s="214"/>
      <c r="AA5846" s="217"/>
      <c r="AB5846" s="217"/>
      <c r="AC5846" s="217"/>
      <c r="AD5846" s="213"/>
    </row>
    <row r="5847" spans="20:30" x14ac:dyDescent="0.2">
      <c r="T5847" s="212"/>
      <c r="U5847" s="213"/>
      <c r="V5847" s="213"/>
      <c r="W5847" s="213"/>
      <c r="X5847" s="214"/>
      <c r="Y5847" s="214"/>
      <c r="Z5847" s="214"/>
      <c r="AA5847" s="217"/>
      <c r="AB5847" s="217"/>
      <c r="AC5847" s="217"/>
      <c r="AD5847" s="213"/>
    </row>
    <row r="5848" spans="20:30" x14ac:dyDescent="0.2">
      <c r="T5848" s="212"/>
      <c r="U5848" s="213"/>
      <c r="V5848" s="213"/>
      <c r="W5848" s="213"/>
      <c r="X5848" s="214"/>
      <c r="Y5848" s="214"/>
      <c r="Z5848" s="214"/>
      <c r="AA5848" s="217"/>
      <c r="AB5848" s="217"/>
      <c r="AC5848" s="217"/>
      <c r="AD5848" s="213"/>
    </row>
    <row r="5849" spans="20:30" x14ac:dyDescent="0.2">
      <c r="T5849" s="212"/>
      <c r="U5849" s="213"/>
      <c r="V5849" s="213"/>
      <c r="W5849" s="213"/>
      <c r="X5849" s="214"/>
      <c r="Y5849" s="214"/>
      <c r="Z5849" s="214"/>
      <c r="AA5849" s="217"/>
      <c r="AB5849" s="217"/>
      <c r="AC5849" s="217"/>
      <c r="AD5849" s="213"/>
    </row>
    <row r="5850" spans="20:30" x14ac:dyDescent="0.2">
      <c r="T5850" s="212"/>
      <c r="U5850" s="213"/>
      <c r="V5850" s="213"/>
      <c r="W5850" s="213"/>
      <c r="X5850" s="214"/>
      <c r="Y5850" s="214"/>
      <c r="Z5850" s="214"/>
      <c r="AA5850" s="217"/>
      <c r="AB5850" s="217"/>
      <c r="AC5850" s="217"/>
      <c r="AD5850" s="213"/>
    </row>
    <row r="5851" spans="20:30" x14ac:dyDescent="0.2">
      <c r="T5851" s="212"/>
      <c r="U5851" s="213"/>
      <c r="V5851" s="213"/>
      <c r="W5851" s="213"/>
      <c r="X5851" s="214"/>
      <c r="Y5851" s="214"/>
      <c r="Z5851" s="214"/>
      <c r="AA5851" s="217"/>
      <c r="AB5851" s="217"/>
      <c r="AC5851" s="217"/>
      <c r="AD5851" s="213"/>
    </row>
    <row r="5852" spans="20:30" x14ac:dyDescent="0.2">
      <c r="T5852" s="212"/>
      <c r="U5852" s="213"/>
      <c r="V5852" s="213"/>
      <c r="W5852" s="213"/>
      <c r="X5852" s="214"/>
      <c r="Y5852" s="214"/>
      <c r="Z5852" s="214"/>
      <c r="AA5852" s="217"/>
      <c r="AB5852" s="217"/>
      <c r="AC5852" s="217"/>
      <c r="AD5852" s="213"/>
    </row>
    <row r="5853" spans="20:30" x14ac:dyDescent="0.2">
      <c r="T5853" s="212"/>
      <c r="U5853" s="213"/>
      <c r="V5853" s="213"/>
      <c r="W5853" s="213"/>
      <c r="X5853" s="214"/>
      <c r="Y5853" s="214"/>
      <c r="Z5853" s="214"/>
      <c r="AA5853" s="217"/>
      <c r="AB5853" s="217"/>
      <c r="AC5853" s="217"/>
      <c r="AD5853" s="213"/>
    </row>
    <row r="5854" spans="20:30" x14ac:dyDescent="0.2">
      <c r="T5854" s="212"/>
      <c r="U5854" s="213"/>
      <c r="V5854" s="213"/>
      <c r="W5854" s="213"/>
      <c r="X5854" s="214"/>
      <c r="Y5854" s="214"/>
      <c r="Z5854" s="214"/>
      <c r="AA5854" s="217"/>
      <c r="AB5854" s="217"/>
      <c r="AC5854" s="217"/>
      <c r="AD5854" s="213"/>
    </row>
    <row r="5855" spans="20:30" x14ac:dyDescent="0.2">
      <c r="T5855" s="212"/>
      <c r="U5855" s="213"/>
      <c r="V5855" s="213"/>
      <c r="W5855" s="213"/>
      <c r="X5855" s="214"/>
      <c r="Y5855" s="214"/>
      <c r="Z5855" s="214"/>
      <c r="AA5855" s="217"/>
      <c r="AB5855" s="217"/>
      <c r="AC5855" s="217"/>
      <c r="AD5855" s="213"/>
    </row>
    <row r="5856" spans="20:30" x14ac:dyDescent="0.2">
      <c r="T5856" s="212"/>
      <c r="U5856" s="213"/>
      <c r="V5856" s="213"/>
      <c r="W5856" s="213"/>
      <c r="X5856" s="214"/>
      <c r="Y5856" s="214"/>
      <c r="Z5856" s="214"/>
      <c r="AA5856" s="217"/>
      <c r="AB5856" s="217"/>
      <c r="AC5856" s="217"/>
      <c r="AD5856" s="213"/>
    </row>
    <row r="5857" spans="20:30" x14ac:dyDescent="0.2">
      <c r="T5857" s="212"/>
      <c r="U5857" s="213"/>
      <c r="V5857" s="213"/>
      <c r="W5857" s="213"/>
      <c r="X5857" s="214"/>
      <c r="Y5857" s="214"/>
      <c r="Z5857" s="214"/>
      <c r="AA5857" s="217"/>
      <c r="AB5857" s="217"/>
      <c r="AC5857" s="217"/>
      <c r="AD5857" s="213"/>
    </row>
    <row r="5858" spans="20:30" x14ac:dyDescent="0.2">
      <c r="T5858" s="212"/>
      <c r="U5858" s="213"/>
      <c r="V5858" s="213"/>
      <c r="W5858" s="213"/>
      <c r="X5858" s="214"/>
      <c r="Y5858" s="214"/>
      <c r="Z5858" s="214"/>
      <c r="AA5858" s="217"/>
      <c r="AB5858" s="217"/>
      <c r="AC5858" s="217"/>
      <c r="AD5858" s="213"/>
    </row>
    <row r="5859" spans="20:30" x14ac:dyDescent="0.2">
      <c r="T5859" s="212"/>
      <c r="U5859" s="213"/>
      <c r="V5859" s="213"/>
      <c r="W5859" s="213"/>
      <c r="X5859" s="214"/>
      <c r="Y5859" s="214"/>
      <c r="Z5859" s="214"/>
      <c r="AA5859" s="217"/>
      <c r="AB5859" s="217"/>
      <c r="AC5859" s="217"/>
      <c r="AD5859" s="213"/>
    </row>
    <row r="5860" spans="20:30" x14ac:dyDescent="0.2">
      <c r="T5860" s="212"/>
      <c r="U5860" s="213"/>
      <c r="V5860" s="213"/>
      <c r="W5860" s="213"/>
      <c r="X5860" s="214"/>
      <c r="Y5860" s="214"/>
      <c r="Z5860" s="214"/>
      <c r="AA5860" s="217"/>
      <c r="AB5860" s="217"/>
      <c r="AC5860" s="217"/>
      <c r="AD5860" s="213"/>
    </row>
    <row r="5861" spans="20:30" x14ac:dyDescent="0.2">
      <c r="T5861" s="212"/>
      <c r="U5861" s="213"/>
      <c r="V5861" s="213"/>
      <c r="W5861" s="213"/>
      <c r="X5861" s="214"/>
      <c r="Y5861" s="214"/>
      <c r="Z5861" s="214"/>
      <c r="AA5861" s="217"/>
      <c r="AB5861" s="217"/>
      <c r="AC5861" s="217"/>
      <c r="AD5861" s="213"/>
    </row>
    <row r="5862" spans="20:30" x14ac:dyDescent="0.2">
      <c r="T5862" s="212"/>
      <c r="U5862" s="213"/>
      <c r="V5862" s="213"/>
      <c r="W5862" s="213"/>
      <c r="X5862" s="214"/>
      <c r="Y5862" s="214"/>
      <c r="Z5862" s="214"/>
      <c r="AA5862" s="217"/>
      <c r="AB5862" s="217"/>
      <c r="AC5862" s="217"/>
      <c r="AD5862" s="213"/>
    </row>
    <row r="5863" spans="20:30" x14ac:dyDescent="0.2">
      <c r="T5863" s="212"/>
      <c r="U5863" s="213"/>
      <c r="V5863" s="213"/>
      <c r="W5863" s="213"/>
      <c r="X5863" s="214"/>
      <c r="Y5863" s="214"/>
      <c r="Z5863" s="214"/>
      <c r="AA5863" s="217"/>
      <c r="AB5863" s="217"/>
      <c r="AC5863" s="217"/>
      <c r="AD5863" s="213"/>
    </row>
    <row r="5864" spans="20:30" x14ac:dyDescent="0.2">
      <c r="T5864" s="212"/>
      <c r="U5864" s="213"/>
      <c r="V5864" s="213"/>
      <c r="W5864" s="213"/>
      <c r="X5864" s="214"/>
      <c r="Y5864" s="214"/>
      <c r="Z5864" s="214"/>
      <c r="AA5864" s="217"/>
      <c r="AB5864" s="217"/>
      <c r="AC5864" s="217"/>
      <c r="AD5864" s="213"/>
    </row>
    <row r="5865" spans="20:30" x14ac:dyDescent="0.2">
      <c r="T5865" s="212"/>
      <c r="U5865" s="213"/>
      <c r="V5865" s="213"/>
      <c r="W5865" s="213"/>
      <c r="X5865" s="214"/>
      <c r="Y5865" s="214"/>
      <c r="Z5865" s="214"/>
      <c r="AA5865" s="217"/>
      <c r="AB5865" s="217"/>
      <c r="AC5865" s="217"/>
      <c r="AD5865" s="213"/>
    </row>
    <row r="5866" spans="20:30" x14ac:dyDescent="0.2">
      <c r="T5866" s="212"/>
      <c r="U5866" s="213"/>
      <c r="V5866" s="213"/>
      <c r="W5866" s="213"/>
      <c r="X5866" s="214"/>
      <c r="Y5866" s="214"/>
      <c r="Z5866" s="214"/>
      <c r="AA5866" s="217"/>
      <c r="AB5866" s="217"/>
      <c r="AC5866" s="217"/>
      <c r="AD5866" s="213"/>
    </row>
    <row r="5867" spans="20:30" x14ac:dyDescent="0.2">
      <c r="T5867" s="212"/>
      <c r="U5867" s="213"/>
      <c r="V5867" s="213"/>
      <c r="W5867" s="213"/>
      <c r="X5867" s="214"/>
      <c r="Y5867" s="214"/>
      <c r="Z5867" s="214"/>
      <c r="AA5867" s="217"/>
      <c r="AB5867" s="217"/>
      <c r="AC5867" s="217"/>
      <c r="AD5867" s="213"/>
    </row>
    <row r="5868" spans="20:30" x14ac:dyDescent="0.2">
      <c r="T5868" s="212"/>
      <c r="U5868" s="213"/>
      <c r="V5868" s="213"/>
      <c r="W5868" s="213"/>
      <c r="X5868" s="214"/>
      <c r="Y5868" s="214"/>
      <c r="Z5868" s="214"/>
      <c r="AA5868" s="217"/>
      <c r="AB5868" s="217"/>
      <c r="AC5868" s="217"/>
      <c r="AD5868" s="213"/>
    </row>
    <row r="5869" spans="20:30" x14ac:dyDescent="0.2">
      <c r="T5869" s="212"/>
      <c r="U5869" s="213"/>
      <c r="V5869" s="213"/>
      <c r="W5869" s="213"/>
      <c r="X5869" s="214"/>
      <c r="Y5869" s="214"/>
      <c r="Z5869" s="214"/>
      <c r="AA5869" s="217"/>
      <c r="AB5869" s="217"/>
      <c r="AC5869" s="217"/>
      <c r="AD5869" s="213"/>
    </row>
    <row r="5870" spans="20:30" x14ac:dyDescent="0.2">
      <c r="T5870" s="212"/>
      <c r="U5870" s="213"/>
      <c r="V5870" s="213"/>
      <c r="W5870" s="213"/>
      <c r="X5870" s="214"/>
      <c r="Y5870" s="214"/>
      <c r="Z5870" s="214"/>
      <c r="AA5870" s="217"/>
      <c r="AB5870" s="217"/>
      <c r="AC5870" s="217"/>
      <c r="AD5870" s="213"/>
    </row>
    <row r="5871" spans="20:30" x14ac:dyDescent="0.2">
      <c r="T5871" s="212"/>
      <c r="U5871" s="213"/>
      <c r="V5871" s="213"/>
      <c r="W5871" s="213"/>
      <c r="X5871" s="214"/>
      <c r="Y5871" s="214"/>
      <c r="Z5871" s="214"/>
      <c r="AA5871" s="217"/>
      <c r="AB5871" s="217"/>
      <c r="AC5871" s="217"/>
      <c r="AD5871" s="213"/>
    </row>
    <row r="5872" spans="20:30" x14ac:dyDescent="0.2">
      <c r="T5872" s="212"/>
      <c r="U5872" s="213"/>
      <c r="V5872" s="213"/>
      <c r="W5872" s="213"/>
      <c r="X5872" s="214"/>
      <c r="Y5872" s="214"/>
      <c r="Z5872" s="214"/>
      <c r="AA5872" s="217"/>
      <c r="AB5872" s="217"/>
      <c r="AC5872" s="217"/>
      <c r="AD5872" s="213"/>
    </row>
    <row r="5873" spans="20:30" x14ac:dyDescent="0.2">
      <c r="T5873" s="212"/>
      <c r="U5873" s="213"/>
      <c r="V5873" s="213"/>
      <c r="W5873" s="213"/>
      <c r="X5873" s="214"/>
      <c r="Y5873" s="214"/>
      <c r="Z5873" s="214"/>
      <c r="AA5873" s="217"/>
      <c r="AB5873" s="217"/>
      <c r="AC5873" s="217"/>
      <c r="AD5873" s="213"/>
    </row>
    <row r="5874" spans="20:30" x14ac:dyDescent="0.2">
      <c r="T5874" s="212"/>
      <c r="U5874" s="213"/>
      <c r="V5874" s="213"/>
      <c r="W5874" s="213"/>
      <c r="X5874" s="214"/>
      <c r="Y5874" s="214"/>
      <c r="Z5874" s="214"/>
      <c r="AA5874" s="217"/>
      <c r="AB5874" s="217"/>
      <c r="AC5874" s="217"/>
      <c r="AD5874" s="213"/>
    </row>
    <row r="5875" spans="20:30" x14ac:dyDescent="0.2">
      <c r="T5875" s="212"/>
      <c r="U5875" s="213"/>
      <c r="V5875" s="213"/>
      <c r="W5875" s="213"/>
      <c r="X5875" s="214"/>
      <c r="Y5875" s="214"/>
      <c r="Z5875" s="214"/>
      <c r="AA5875" s="217"/>
      <c r="AB5875" s="217"/>
      <c r="AC5875" s="217"/>
      <c r="AD5875" s="213"/>
    </row>
    <row r="5876" spans="20:30" x14ac:dyDescent="0.2">
      <c r="T5876" s="212"/>
      <c r="U5876" s="213"/>
      <c r="V5876" s="213"/>
      <c r="W5876" s="213"/>
      <c r="X5876" s="214"/>
      <c r="Y5876" s="214"/>
      <c r="Z5876" s="214"/>
      <c r="AA5876" s="217"/>
      <c r="AB5876" s="217"/>
      <c r="AC5876" s="217"/>
      <c r="AD5876" s="213"/>
    </row>
    <row r="5877" spans="20:30" x14ac:dyDescent="0.2">
      <c r="T5877" s="212"/>
      <c r="U5877" s="213"/>
      <c r="V5877" s="213"/>
      <c r="W5877" s="213"/>
      <c r="X5877" s="214"/>
      <c r="Y5877" s="214"/>
      <c r="Z5877" s="214"/>
      <c r="AA5877" s="217"/>
      <c r="AB5877" s="217"/>
      <c r="AC5877" s="217"/>
      <c r="AD5877" s="213"/>
    </row>
    <row r="5878" spans="20:30" x14ac:dyDescent="0.2">
      <c r="T5878" s="212"/>
      <c r="U5878" s="213"/>
      <c r="V5878" s="213"/>
      <c r="W5878" s="213"/>
      <c r="X5878" s="214"/>
      <c r="Y5878" s="214"/>
      <c r="Z5878" s="214"/>
      <c r="AA5878" s="217"/>
      <c r="AB5878" s="217"/>
      <c r="AC5878" s="217"/>
      <c r="AD5878" s="213"/>
    </row>
    <row r="5879" spans="20:30" x14ac:dyDescent="0.2">
      <c r="T5879" s="212"/>
      <c r="U5879" s="213"/>
      <c r="V5879" s="213"/>
      <c r="W5879" s="213"/>
      <c r="X5879" s="214"/>
      <c r="Y5879" s="214"/>
      <c r="Z5879" s="214"/>
      <c r="AA5879" s="217"/>
      <c r="AB5879" s="217"/>
      <c r="AC5879" s="217"/>
      <c r="AD5879" s="213"/>
    </row>
    <row r="5880" spans="20:30" x14ac:dyDescent="0.2">
      <c r="T5880" s="212"/>
      <c r="U5880" s="213"/>
      <c r="V5880" s="213"/>
      <c r="W5880" s="213"/>
      <c r="X5880" s="214"/>
      <c r="Y5880" s="214"/>
      <c r="Z5880" s="214"/>
      <c r="AA5880" s="217"/>
      <c r="AB5880" s="217"/>
      <c r="AC5880" s="217"/>
      <c r="AD5880" s="213"/>
    </row>
    <row r="5881" spans="20:30" x14ac:dyDescent="0.2">
      <c r="T5881" s="212"/>
      <c r="U5881" s="213"/>
      <c r="V5881" s="213"/>
      <c r="W5881" s="213"/>
      <c r="X5881" s="214"/>
      <c r="Y5881" s="214"/>
      <c r="Z5881" s="214"/>
      <c r="AA5881" s="217"/>
      <c r="AB5881" s="217"/>
      <c r="AC5881" s="217"/>
      <c r="AD5881" s="213"/>
    </row>
    <row r="5882" spans="20:30" x14ac:dyDescent="0.2">
      <c r="T5882" s="212"/>
      <c r="U5882" s="213"/>
      <c r="V5882" s="213"/>
      <c r="W5882" s="213"/>
      <c r="X5882" s="214"/>
      <c r="Y5882" s="214"/>
      <c r="Z5882" s="214"/>
      <c r="AA5882" s="217"/>
      <c r="AB5882" s="217"/>
      <c r="AC5882" s="217"/>
      <c r="AD5882" s="213"/>
    </row>
    <row r="5883" spans="20:30" x14ac:dyDescent="0.2">
      <c r="T5883" s="212"/>
      <c r="U5883" s="213"/>
      <c r="V5883" s="213"/>
      <c r="W5883" s="213"/>
      <c r="X5883" s="214"/>
      <c r="Y5883" s="214"/>
      <c r="Z5883" s="214"/>
      <c r="AA5883" s="217"/>
      <c r="AB5883" s="217"/>
      <c r="AC5883" s="217"/>
      <c r="AD5883" s="213"/>
    </row>
    <row r="5884" spans="20:30" x14ac:dyDescent="0.2">
      <c r="T5884" s="212"/>
      <c r="U5884" s="213"/>
      <c r="V5884" s="213"/>
      <c r="W5884" s="213"/>
      <c r="X5884" s="214"/>
      <c r="Y5884" s="214"/>
      <c r="Z5884" s="214"/>
      <c r="AA5884" s="217"/>
      <c r="AB5884" s="217"/>
      <c r="AC5884" s="217"/>
      <c r="AD5884" s="213"/>
    </row>
    <row r="5885" spans="20:30" x14ac:dyDescent="0.2">
      <c r="T5885" s="212"/>
      <c r="U5885" s="213"/>
      <c r="V5885" s="213"/>
      <c r="W5885" s="213"/>
      <c r="X5885" s="214"/>
      <c r="Y5885" s="214"/>
      <c r="Z5885" s="214"/>
      <c r="AA5885" s="217"/>
      <c r="AB5885" s="217"/>
      <c r="AC5885" s="217"/>
      <c r="AD5885" s="213"/>
    </row>
    <row r="5886" spans="20:30" x14ac:dyDescent="0.2">
      <c r="T5886" s="212"/>
      <c r="U5886" s="213"/>
      <c r="V5886" s="213"/>
      <c r="W5886" s="213"/>
      <c r="X5886" s="214"/>
      <c r="Y5886" s="214"/>
      <c r="Z5886" s="214"/>
      <c r="AA5886" s="217"/>
      <c r="AB5886" s="217"/>
      <c r="AC5886" s="217"/>
      <c r="AD5886" s="213"/>
    </row>
    <row r="5887" spans="20:30" x14ac:dyDescent="0.2">
      <c r="T5887" s="212"/>
      <c r="U5887" s="213"/>
      <c r="V5887" s="213"/>
      <c r="W5887" s="213"/>
      <c r="X5887" s="214"/>
      <c r="Y5887" s="214"/>
      <c r="Z5887" s="214"/>
      <c r="AA5887" s="217"/>
      <c r="AB5887" s="217"/>
      <c r="AC5887" s="217"/>
      <c r="AD5887" s="213"/>
    </row>
    <row r="5888" spans="20:30" x14ac:dyDescent="0.2">
      <c r="T5888" s="212"/>
      <c r="U5888" s="213"/>
      <c r="V5888" s="213"/>
      <c r="W5888" s="213"/>
      <c r="X5888" s="214"/>
      <c r="Y5888" s="214"/>
      <c r="Z5888" s="214"/>
      <c r="AA5888" s="217"/>
      <c r="AB5888" s="217"/>
      <c r="AC5888" s="217"/>
      <c r="AD5888" s="213"/>
    </row>
    <row r="5889" spans="20:30" x14ac:dyDescent="0.2">
      <c r="T5889" s="212"/>
      <c r="U5889" s="213"/>
      <c r="V5889" s="213"/>
      <c r="W5889" s="213"/>
      <c r="X5889" s="214"/>
      <c r="Y5889" s="214"/>
      <c r="Z5889" s="214"/>
      <c r="AA5889" s="217"/>
      <c r="AB5889" s="217"/>
      <c r="AC5889" s="217"/>
      <c r="AD5889" s="213"/>
    </row>
    <row r="5890" spans="20:30" x14ac:dyDescent="0.2">
      <c r="T5890" s="212"/>
      <c r="U5890" s="213"/>
      <c r="V5890" s="213"/>
      <c r="W5890" s="213"/>
      <c r="X5890" s="214"/>
      <c r="Y5890" s="214"/>
      <c r="Z5890" s="214"/>
      <c r="AA5890" s="217"/>
      <c r="AB5890" s="217"/>
      <c r="AC5890" s="217"/>
      <c r="AD5890" s="213"/>
    </row>
    <row r="5891" spans="20:30" x14ac:dyDescent="0.2">
      <c r="T5891" s="212"/>
      <c r="U5891" s="213"/>
      <c r="V5891" s="213"/>
      <c r="W5891" s="213"/>
      <c r="X5891" s="214"/>
      <c r="Y5891" s="214"/>
      <c r="Z5891" s="214"/>
      <c r="AA5891" s="217"/>
      <c r="AB5891" s="217"/>
      <c r="AC5891" s="217"/>
      <c r="AD5891" s="213"/>
    </row>
    <row r="5892" spans="20:30" x14ac:dyDescent="0.2">
      <c r="T5892" s="212"/>
      <c r="U5892" s="213"/>
      <c r="V5892" s="213"/>
      <c r="W5892" s="213"/>
      <c r="X5892" s="214"/>
      <c r="Y5892" s="214"/>
      <c r="Z5892" s="214"/>
      <c r="AA5892" s="217"/>
      <c r="AB5892" s="217"/>
      <c r="AC5892" s="217"/>
      <c r="AD5892" s="213"/>
    </row>
    <row r="5893" spans="20:30" x14ac:dyDescent="0.2">
      <c r="T5893" s="212"/>
      <c r="U5893" s="213"/>
      <c r="V5893" s="213"/>
      <c r="W5893" s="213"/>
      <c r="X5893" s="214"/>
      <c r="Y5893" s="214"/>
      <c r="Z5893" s="214"/>
      <c r="AA5893" s="217"/>
      <c r="AB5893" s="217"/>
      <c r="AC5893" s="217"/>
      <c r="AD5893" s="213"/>
    </row>
    <row r="5894" spans="20:30" x14ac:dyDescent="0.2">
      <c r="T5894" s="212"/>
      <c r="U5894" s="213"/>
      <c r="V5894" s="213"/>
      <c r="W5894" s="213"/>
      <c r="X5894" s="214"/>
      <c r="Y5894" s="214"/>
      <c r="Z5894" s="214"/>
      <c r="AA5894" s="217"/>
      <c r="AB5894" s="217"/>
      <c r="AC5894" s="217"/>
      <c r="AD5894" s="213"/>
    </row>
    <row r="5895" spans="20:30" x14ac:dyDescent="0.2">
      <c r="T5895" s="212"/>
      <c r="U5895" s="213"/>
      <c r="V5895" s="213"/>
      <c r="W5895" s="213"/>
      <c r="X5895" s="214"/>
      <c r="Y5895" s="214"/>
      <c r="Z5895" s="214"/>
      <c r="AA5895" s="217"/>
      <c r="AB5895" s="217"/>
      <c r="AC5895" s="217"/>
      <c r="AD5895" s="213"/>
    </row>
    <row r="5896" spans="20:30" x14ac:dyDescent="0.2">
      <c r="T5896" s="212"/>
      <c r="U5896" s="213"/>
      <c r="V5896" s="213"/>
      <c r="W5896" s="213"/>
      <c r="X5896" s="214"/>
      <c r="Y5896" s="214"/>
      <c r="Z5896" s="214"/>
      <c r="AA5896" s="217"/>
      <c r="AB5896" s="217"/>
      <c r="AC5896" s="217"/>
      <c r="AD5896" s="213"/>
    </row>
    <row r="5897" spans="20:30" x14ac:dyDescent="0.2">
      <c r="T5897" s="212"/>
      <c r="U5897" s="213"/>
      <c r="V5897" s="213"/>
      <c r="W5897" s="213"/>
      <c r="X5897" s="214"/>
      <c r="Y5897" s="214"/>
      <c r="Z5897" s="214"/>
      <c r="AA5897" s="217"/>
      <c r="AB5897" s="217"/>
      <c r="AC5897" s="217"/>
      <c r="AD5897" s="213"/>
    </row>
    <row r="5898" spans="20:30" x14ac:dyDescent="0.2">
      <c r="T5898" s="212"/>
      <c r="U5898" s="213"/>
      <c r="V5898" s="213"/>
      <c r="W5898" s="213"/>
      <c r="X5898" s="214"/>
      <c r="Y5898" s="214"/>
      <c r="Z5898" s="214"/>
      <c r="AA5898" s="217"/>
      <c r="AB5898" s="217"/>
      <c r="AC5898" s="217"/>
      <c r="AD5898" s="213"/>
    </row>
    <row r="5899" spans="20:30" x14ac:dyDescent="0.2">
      <c r="T5899" s="212"/>
      <c r="U5899" s="213"/>
      <c r="V5899" s="213"/>
      <c r="W5899" s="213"/>
      <c r="X5899" s="214"/>
      <c r="Y5899" s="214"/>
      <c r="Z5899" s="214"/>
      <c r="AA5899" s="217"/>
      <c r="AB5899" s="217"/>
      <c r="AC5899" s="217"/>
      <c r="AD5899" s="213"/>
    </row>
    <row r="5900" spans="20:30" x14ac:dyDescent="0.2">
      <c r="T5900" s="212"/>
      <c r="U5900" s="213"/>
      <c r="V5900" s="213"/>
      <c r="W5900" s="213"/>
      <c r="X5900" s="214"/>
      <c r="Y5900" s="214"/>
      <c r="Z5900" s="214"/>
      <c r="AA5900" s="217"/>
      <c r="AB5900" s="217"/>
      <c r="AC5900" s="217"/>
      <c r="AD5900" s="213"/>
    </row>
    <row r="5901" spans="20:30" x14ac:dyDescent="0.2">
      <c r="T5901" s="212"/>
      <c r="U5901" s="213"/>
      <c r="V5901" s="213"/>
      <c r="W5901" s="213"/>
      <c r="X5901" s="214"/>
      <c r="Y5901" s="214"/>
      <c r="Z5901" s="214"/>
      <c r="AA5901" s="217"/>
      <c r="AB5901" s="217"/>
      <c r="AC5901" s="217"/>
      <c r="AD5901" s="213"/>
    </row>
    <row r="5902" spans="20:30" x14ac:dyDescent="0.2">
      <c r="T5902" s="212"/>
      <c r="U5902" s="213"/>
      <c r="V5902" s="213"/>
      <c r="W5902" s="213"/>
      <c r="X5902" s="214"/>
      <c r="Y5902" s="214"/>
      <c r="Z5902" s="214"/>
      <c r="AA5902" s="217"/>
      <c r="AB5902" s="217"/>
      <c r="AC5902" s="217"/>
      <c r="AD5902" s="213"/>
    </row>
    <row r="5903" spans="20:30" x14ac:dyDescent="0.2">
      <c r="T5903" s="212"/>
      <c r="U5903" s="213"/>
      <c r="V5903" s="213"/>
      <c r="W5903" s="213"/>
      <c r="X5903" s="214"/>
      <c r="Y5903" s="214"/>
      <c r="Z5903" s="214"/>
      <c r="AA5903" s="217"/>
      <c r="AB5903" s="217"/>
      <c r="AC5903" s="217"/>
      <c r="AD5903" s="213"/>
    </row>
    <row r="5904" spans="20:30" x14ac:dyDescent="0.2">
      <c r="T5904" s="212"/>
      <c r="U5904" s="213"/>
      <c r="V5904" s="213"/>
      <c r="W5904" s="213"/>
      <c r="X5904" s="214"/>
      <c r="Y5904" s="214"/>
      <c r="Z5904" s="214"/>
      <c r="AA5904" s="217"/>
      <c r="AB5904" s="217"/>
      <c r="AC5904" s="217"/>
      <c r="AD5904" s="213"/>
    </row>
    <row r="5905" spans="20:30" x14ac:dyDescent="0.2">
      <c r="T5905" s="212"/>
      <c r="U5905" s="213"/>
      <c r="V5905" s="213"/>
      <c r="W5905" s="213"/>
      <c r="X5905" s="214"/>
      <c r="Y5905" s="214"/>
      <c r="Z5905" s="214"/>
      <c r="AA5905" s="217"/>
      <c r="AB5905" s="217"/>
      <c r="AC5905" s="217"/>
      <c r="AD5905" s="213"/>
    </row>
    <row r="5906" spans="20:30" x14ac:dyDescent="0.2">
      <c r="T5906" s="212"/>
      <c r="U5906" s="213"/>
      <c r="V5906" s="213"/>
      <c r="W5906" s="213"/>
      <c r="X5906" s="214"/>
      <c r="Y5906" s="214"/>
      <c r="Z5906" s="214"/>
      <c r="AA5906" s="217"/>
      <c r="AB5906" s="217"/>
      <c r="AC5906" s="217"/>
      <c r="AD5906" s="213"/>
    </row>
    <row r="5907" spans="20:30" x14ac:dyDescent="0.2">
      <c r="T5907" s="212"/>
      <c r="U5907" s="213"/>
      <c r="V5907" s="213"/>
      <c r="W5907" s="213"/>
      <c r="X5907" s="214"/>
      <c r="Y5907" s="214"/>
      <c r="Z5907" s="214"/>
      <c r="AA5907" s="217"/>
      <c r="AB5907" s="217"/>
      <c r="AC5907" s="217"/>
      <c r="AD5907" s="213"/>
    </row>
    <row r="5908" spans="20:30" x14ac:dyDescent="0.2">
      <c r="T5908" s="212"/>
      <c r="U5908" s="213"/>
      <c r="V5908" s="213"/>
      <c r="W5908" s="213"/>
      <c r="X5908" s="214"/>
      <c r="Y5908" s="214"/>
      <c r="Z5908" s="214"/>
      <c r="AA5908" s="217"/>
      <c r="AB5908" s="217"/>
      <c r="AC5908" s="217"/>
      <c r="AD5908" s="213"/>
    </row>
    <row r="5909" spans="20:30" x14ac:dyDescent="0.2">
      <c r="T5909" s="212"/>
      <c r="U5909" s="213"/>
      <c r="V5909" s="213"/>
      <c r="W5909" s="213"/>
      <c r="X5909" s="214"/>
      <c r="Y5909" s="214"/>
      <c r="Z5909" s="214"/>
      <c r="AA5909" s="217"/>
      <c r="AB5909" s="217"/>
      <c r="AC5909" s="217"/>
      <c r="AD5909" s="213"/>
    </row>
    <row r="5910" spans="20:30" x14ac:dyDescent="0.2">
      <c r="T5910" s="212"/>
      <c r="U5910" s="213"/>
      <c r="V5910" s="213"/>
      <c r="W5910" s="213"/>
      <c r="X5910" s="214"/>
      <c r="Y5910" s="214"/>
      <c r="Z5910" s="214"/>
      <c r="AA5910" s="217"/>
      <c r="AB5910" s="217"/>
      <c r="AC5910" s="217"/>
      <c r="AD5910" s="213"/>
    </row>
    <row r="5911" spans="20:30" x14ac:dyDescent="0.2">
      <c r="T5911" s="212"/>
      <c r="U5911" s="213"/>
      <c r="V5911" s="213"/>
      <c r="W5911" s="213"/>
      <c r="X5911" s="214"/>
      <c r="Y5911" s="214"/>
      <c r="Z5911" s="214"/>
      <c r="AA5911" s="217"/>
      <c r="AB5911" s="217"/>
      <c r="AC5911" s="217"/>
      <c r="AD5911" s="213"/>
    </row>
    <row r="5912" spans="20:30" x14ac:dyDescent="0.2">
      <c r="T5912" s="212"/>
      <c r="U5912" s="213"/>
      <c r="V5912" s="213"/>
      <c r="W5912" s="213"/>
      <c r="X5912" s="214"/>
      <c r="Y5912" s="214"/>
      <c r="Z5912" s="214"/>
      <c r="AA5912" s="217"/>
      <c r="AB5912" s="217"/>
      <c r="AC5912" s="217"/>
      <c r="AD5912" s="213"/>
    </row>
    <row r="5913" spans="20:30" x14ac:dyDescent="0.2">
      <c r="T5913" s="212"/>
      <c r="U5913" s="213"/>
      <c r="V5913" s="213"/>
      <c r="W5913" s="213"/>
      <c r="X5913" s="214"/>
      <c r="Y5913" s="214"/>
      <c r="Z5913" s="214"/>
      <c r="AA5913" s="217"/>
      <c r="AB5913" s="217"/>
      <c r="AC5913" s="217"/>
      <c r="AD5913" s="213"/>
    </row>
    <row r="5914" spans="20:30" x14ac:dyDescent="0.2">
      <c r="T5914" s="212"/>
      <c r="U5914" s="213"/>
      <c r="V5914" s="213"/>
      <c r="W5914" s="213"/>
      <c r="X5914" s="214"/>
      <c r="Y5914" s="214"/>
      <c r="Z5914" s="214"/>
      <c r="AA5914" s="217"/>
      <c r="AB5914" s="217"/>
      <c r="AC5914" s="217"/>
      <c r="AD5914" s="213"/>
    </row>
    <row r="5915" spans="20:30" x14ac:dyDescent="0.2">
      <c r="T5915" s="212"/>
      <c r="U5915" s="213"/>
      <c r="V5915" s="213"/>
      <c r="W5915" s="213"/>
      <c r="X5915" s="214"/>
      <c r="Y5915" s="214"/>
      <c r="Z5915" s="214"/>
      <c r="AA5915" s="217"/>
      <c r="AB5915" s="217"/>
      <c r="AC5915" s="217"/>
      <c r="AD5915" s="213"/>
    </row>
    <row r="5916" spans="20:30" x14ac:dyDescent="0.2">
      <c r="T5916" s="212"/>
      <c r="U5916" s="213"/>
      <c r="V5916" s="213"/>
      <c r="W5916" s="213"/>
      <c r="X5916" s="214"/>
      <c r="Y5916" s="214"/>
      <c r="Z5916" s="214"/>
      <c r="AA5916" s="217"/>
      <c r="AB5916" s="217"/>
      <c r="AC5916" s="217"/>
      <c r="AD5916" s="213"/>
    </row>
    <row r="5917" spans="20:30" x14ac:dyDescent="0.2">
      <c r="T5917" s="212"/>
      <c r="U5917" s="213"/>
      <c r="V5917" s="213"/>
      <c r="W5917" s="213"/>
      <c r="X5917" s="214"/>
      <c r="Y5917" s="214"/>
      <c r="Z5917" s="214"/>
      <c r="AA5917" s="217"/>
      <c r="AB5917" s="217"/>
      <c r="AC5917" s="217"/>
      <c r="AD5917" s="213"/>
    </row>
    <row r="5918" spans="20:30" x14ac:dyDescent="0.2">
      <c r="T5918" s="212"/>
      <c r="U5918" s="213"/>
      <c r="V5918" s="213"/>
      <c r="W5918" s="213"/>
      <c r="X5918" s="214"/>
      <c r="Y5918" s="214"/>
      <c r="Z5918" s="214"/>
      <c r="AA5918" s="217"/>
      <c r="AB5918" s="217"/>
      <c r="AC5918" s="217"/>
      <c r="AD5918" s="213"/>
    </row>
    <row r="5919" spans="20:30" x14ac:dyDescent="0.2">
      <c r="T5919" s="212"/>
      <c r="U5919" s="213"/>
      <c r="V5919" s="213"/>
      <c r="W5919" s="213"/>
      <c r="X5919" s="214"/>
      <c r="Y5919" s="214"/>
      <c r="Z5919" s="214"/>
      <c r="AA5919" s="217"/>
      <c r="AB5919" s="217"/>
      <c r="AC5919" s="217"/>
      <c r="AD5919" s="213"/>
    </row>
    <row r="5920" spans="20:30" x14ac:dyDescent="0.2">
      <c r="T5920" s="212"/>
      <c r="U5920" s="213"/>
      <c r="V5920" s="213"/>
      <c r="W5920" s="213"/>
      <c r="X5920" s="214"/>
      <c r="Y5920" s="214"/>
      <c r="Z5920" s="214"/>
      <c r="AA5920" s="217"/>
      <c r="AB5920" s="217"/>
      <c r="AC5920" s="217"/>
      <c r="AD5920" s="213"/>
    </row>
    <row r="5921" spans="20:30" x14ac:dyDescent="0.2">
      <c r="T5921" s="212"/>
      <c r="U5921" s="213"/>
      <c r="V5921" s="213"/>
      <c r="W5921" s="213"/>
      <c r="X5921" s="214"/>
      <c r="Y5921" s="214"/>
      <c r="Z5921" s="214"/>
      <c r="AA5921" s="217"/>
      <c r="AB5921" s="217"/>
      <c r="AC5921" s="217"/>
      <c r="AD5921" s="213"/>
    </row>
    <row r="5922" spans="20:30" x14ac:dyDescent="0.2">
      <c r="T5922" s="212"/>
      <c r="U5922" s="213"/>
      <c r="V5922" s="213"/>
      <c r="W5922" s="213"/>
      <c r="X5922" s="214"/>
      <c r="Y5922" s="214"/>
      <c r="Z5922" s="214"/>
      <c r="AA5922" s="217"/>
      <c r="AB5922" s="217"/>
      <c r="AC5922" s="217"/>
      <c r="AD5922" s="213"/>
    </row>
    <row r="5923" spans="20:30" x14ac:dyDescent="0.2">
      <c r="T5923" s="212"/>
      <c r="U5923" s="213"/>
      <c r="V5923" s="213"/>
      <c r="W5923" s="213"/>
      <c r="X5923" s="214"/>
      <c r="Y5923" s="214"/>
      <c r="Z5923" s="214"/>
      <c r="AA5923" s="217"/>
      <c r="AB5923" s="217"/>
      <c r="AC5923" s="217"/>
      <c r="AD5923" s="213"/>
    </row>
    <row r="5924" spans="20:30" x14ac:dyDescent="0.2">
      <c r="T5924" s="212"/>
      <c r="U5924" s="213"/>
      <c r="V5924" s="213"/>
      <c r="W5924" s="213"/>
      <c r="X5924" s="214"/>
      <c r="Y5924" s="214"/>
      <c r="Z5924" s="214"/>
      <c r="AA5924" s="217"/>
      <c r="AB5924" s="217"/>
      <c r="AC5924" s="217"/>
      <c r="AD5924" s="213"/>
    </row>
    <row r="5925" spans="20:30" x14ac:dyDescent="0.2">
      <c r="T5925" s="212"/>
      <c r="U5925" s="213"/>
      <c r="V5925" s="213"/>
      <c r="W5925" s="213"/>
      <c r="X5925" s="214"/>
      <c r="Y5925" s="214"/>
      <c r="Z5925" s="214"/>
      <c r="AA5925" s="217"/>
      <c r="AB5925" s="217"/>
      <c r="AC5925" s="217"/>
      <c r="AD5925" s="213"/>
    </row>
    <row r="5926" spans="20:30" x14ac:dyDescent="0.2">
      <c r="T5926" s="212"/>
      <c r="U5926" s="213"/>
      <c r="V5926" s="213"/>
      <c r="W5926" s="213"/>
      <c r="X5926" s="214"/>
      <c r="Y5926" s="214"/>
      <c r="Z5926" s="214"/>
      <c r="AA5926" s="217"/>
      <c r="AB5926" s="217"/>
      <c r="AC5926" s="217"/>
      <c r="AD5926" s="213"/>
    </row>
    <row r="5927" spans="20:30" x14ac:dyDescent="0.2">
      <c r="T5927" s="212"/>
      <c r="U5927" s="213"/>
      <c r="V5927" s="213"/>
      <c r="W5927" s="213"/>
      <c r="X5927" s="214"/>
      <c r="Y5927" s="214"/>
      <c r="Z5927" s="214"/>
      <c r="AA5927" s="217"/>
      <c r="AB5927" s="217"/>
      <c r="AC5927" s="217"/>
      <c r="AD5927" s="213"/>
    </row>
    <row r="5928" spans="20:30" x14ac:dyDescent="0.2">
      <c r="T5928" s="212"/>
      <c r="U5928" s="213"/>
      <c r="V5928" s="213"/>
      <c r="W5928" s="213"/>
      <c r="X5928" s="214"/>
      <c r="Y5928" s="214"/>
      <c r="Z5928" s="214"/>
      <c r="AA5928" s="217"/>
      <c r="AB5928" s="217"/>
      <c r="AC5928" s="217"/>
      <c r="AD5928" s="213"/>
    </row>
    <row r="5929" spans="20:30" x14ac:dyDescent="0.2">
      <c r="T5929" s="212"/>
      <c r="U5929" s="213"/>
      <c r="V5929" s="213"/>
      <c r="W5929" s="213"/>
      <c r="X5929" s="214"/>
      <c r="Y5929" s="214"/>
      <c r="Z5929" s="214"/>
      <c r="AA5929" s="217"/>
      <c r="AB5929" s="217"/>
      <c r="AC5929" s="217"/>
      <c r="AD5929" s="213"/>
    </row>
    <row r="5930" spans="20:30" x14ac:dyDescent="0.2">
      <c r="T5930" s="212"/>
      <c r="U5930" s="213"/>
      <c r="V5930" s="213"/>
      <c r="W5930" s="213"/>
      <c r="X5930" s="214"/>
      <c r="Y5930" s="214"/>
      <c r="Z5930" s="214"/>
      <c r="AA5930" s="217"/>
      <c r="AB5930" s="217"/>
      <c r="AC5930" s="217"/>
      <c r="AD5930" s="213"/>
    </row>
    <row r="5931" spans="20:30" x14ac:dyDescent="0.2">
      <c r="T5931" s="212"/>
      <c r="U5931" s="213"/>
      <c r="V5931" s="213"/>
      <c r="W5931" s="213"/>
      <c r="X5931" s="214"/>
      <c r="Y5931" s="214"/>
      <c r="Z5931" s="214"/>
      <c r="AA5931" s="217"/>
      <c r="AB5931" s="217"/>
      <c r="AC5931" s="217"/>
      <c r="AD5931" s="213"/>
    </row>
    <row r="5932" spans="20:30" x14ac:dyDescent="0.2">
      <c r="T5932" s="212"/>
      <c r="U5932" s="213"/>
      <c r="V5932" s="213"/>
      <c r="W5932" s="213"/>
      <c r="X5932" s="214"/>
      <c r="Y5932" s="214"/>
      <c r="Z5932" s="214"/>
      <c r="AA5932" s="217"/>
      <c r="AB5932" s="217"/>
      <c r="AC5932" s="217"/>
      <c r="AD5932" s="213"/>
    </row>
    <row r="5933" spans="20:30" x14ac:dyDescent="0.2">
      <c r="T5933" s="212"/>
      <c r="U5933" s="213"/>
      <c r="V5933" s="213"/>
      <c r="W5933" s="213"/>
      <c r="X5933" s="214"/>
      <c r="Y5933" s="214"/>
      <c r="Z5933" s="214"/>
      <c r="AA5933" s="217"/>
      <c r="AB5933" s="217"/>
      <c r="AC5933" s="217"/>
      <c r="AD5933" s="213"/>
    </row>
    <row r="5934" spans="20:30" x14ac:dyDescent="0.2">
      <c r="T5934" s="212"/>
      <c r="U5934" s="213"/>
      <c r="V5934" s="213"/>
      <c r="W5934" s="213"/>
      <c r="X5934" s="214"/>
      <c r="Y5934" s="214"/>
      <c r="Z5934" s="214"/>
      <c r="AA5934" s="217"/>
      <c r="AB5934" s="217"/>
      <c r="AC5934" s="217"/>
      <c r="AD5934" s="213"/>
    </row>
    <row r="5935" spans="20:30" x14ac:dyDescent="0.2">
      <c r="T5935" s="212"/>
      <c r="U5935" s="213"/>
      <c r="V5935" s="213"/>
      <c r="W5935" s="213"/>
      <c r="X5935" s="214"/>
      <c r="Y5935" s="214"/>
      <c r="Z5935" s="214"/>
      <c r="AA5935" s="217"/>
      <c r="AB5935" s="217"/>
      <c r="AC5935" s="217"/>
      <c r="AD5935" s="213"/>
    </row>
    <row r="5936" spans="20:30" x14ac:dyDescent="0.2">
      <c r="T5936" s="212"/>
      <c r="U5936" s="213"/>
      <c r="V5936" s="213"/>
      <c r="W5936" s="213"/>
      <c r="X5936" s="214"/>
      <c r="Y5936" s="214"/>
      <c r="Z5936" s="214"/>
      <c r="AA5936" s="217"/>
      <c r="AB5936" s="217"/>
      <c r="AC5936" s="217"/>
      <c r="AD5936" s="213"/>
    </row>
    <row r="5937" spans="20:30" x14ac:dyDescent="0.2">
      <c r="T5937" s="212"/>
      <c r="U5937" s="213"/>
      <c r="V5937" s="213"/>
      <c r="W5937" s="213"/>
      <c r="X5937" s="214"/>
      <c r="Y5937" s="214"/>
      <c r="Z5937" s="214"/>
      <c r="AA5937" s="217"/>
      <c r="AB5937" s="217"/>
      <c r="AC5937" s="217"/>
      <c r="AD5937" s="213"/>
    </row>
    <row r="5938" spans="20:30" x14ac:dyDescent="0.2">
      <c r="T5938" s="212"/>
      <c r="U5938" s="213"/>
      <c r="V5938" s="213"/>
      <c r="W5938" s="213"/>
      <c r="X5938" s="214"/>
      <c r="Y5938" s="214"/>
      <c r="Z5938" s="214"/>
      <c r="AA5938" s="217"/>
      <c r="AB5938" s="217"/>
      <c r="AC5938" s="217"/>
      <c r="AD5938" s="213"/>
    </row>
    <row r="5939" spans="20:30" x14ac:dyDescent="0.2">
      <c r="T5939" s="212"/>
      <c r="U5939" s="213"/>
      <c r="V5939" s="213"/>
      <c r="W5939" s="213"/>
      <c r="X5939" s="214"/>
      <c r="Y5939" s="214"/>
      <c r="Z5939" s="214"/>
      <c r="AA5939" s="217"/>
      <c r="AB5939" s="217"/>
      <c r="AC5939" s="217"/>
      <c r="AD5939" s="213"/>
    </row>
    <row r="5940" spans="20:30" x14ac:dyDescent="0.2">
      <c r="T5940" s="212"/>
      <c r="U5940" s="213"/>
      <c r="V5940" s="213"/>
      <c r="W5940" s="213"/>
      <c r="X5940" s="214"/>
      <c r="Y5940" s="214"/>
      <c r="Z5940" s="214"/>
      <c r="AA5940" s="217"/>
      <c r="AB5940" s="217"/>
      <c r="AC5940" s="217"/>
      <c r="AD5940" s="213"/>
    </row>
    <row r="5941" spans="20:30" x14ac:dyDescent="0.2">
      <c r="T5941" s="212"/>
      <c r="U5941" s="213"/>
      <c r="V5941" s="213"/>
      <c r="W5941" s="213"/>
      <c r="X5941" s="214"/>
      <c r="Y5941" s="214"/>
      <c r="Z5941" s="214"/>
      <c r="AA5941" s="217"/>
      <c r="AB5941" s="217"/>
      <c r="AC5941" s="217"/>
      <c r="AD5941" s="213"/>
    </row>
    <row r="5942" spans="20:30" x14ac:dyDescent="0.2">
      <c r="T5942" s="212"/>
      <c r="U5942" s="213"/>
      <c r="V5942" s="213"/>
      <c r="W5942" s="213"/>
      <c r="X5942" s="214"/>
      <c r="Y5942" s="214"/>
      <c r="Z5942" s="214"/>
      <c r="AA5942" s="217"/>
      <c r="AB5942" s="217"/>
      <c r="AC5942" s="217"/>
      <c r="AD5942" s="213"/>
    </row>
    <row r="5943" spans="20:30" x14ac:dyDescent="0.2">
      <c r="T5943" s="212"/>
      <c r="U5943" s="213"/>
      <c r="V5943" s="213"/>
      <c r="W5943" s="213"/>
      <c r="X5943" s="214"/>
      <c r="Y5943" s="214"/>
      <c r="Z5943" s="214"/>
      <c r="AA5943" s="217"/>
      <c r="AB5943" s="217"/>
      <c r="AC5943" s="217"/>
      <c r="AD5943" s="213"/>
    </row>
    <row r="5944" spans="20:30" x14ac:dyDescent="0.2">
      <c r="T5944" s="212"/>
      <c r="U5944" s="213"/>
      <c r="V5944" s="213"/>
      <c r="W5944" s="213"/>
      <c r="X5944" s="214"/>
      <c r="Y5944" s="214"/>
      <c r="Z5944" s="214"/>
      <c r="AA5944" s="217"/>
      <c r="AB5944" s="217"/>
      <c r="AC5944" s="217"/>
      <c r="AD5944" s="213"/>
    </row>
    <row r="5945" spans="20:30" x14ac:dyDescent="0.2">
      <c r="T5945" s="212"/>
      <c r="U5945" s="213"/>
      <c r="V5945" s="213"/>
      <c r="W5945" s="213"/>
      <c r="X5945" s="214"/>
      <c r="Y5945" s="214"/>
      <c r="Z5945" s="214"/>
      <c r="AA5945" s="217"/>
      <c r="AB5945" s="217"/>
      <c r="AC5945" s="217"/>
      <c r="AD5945" s="213"/>
    </row>
    <row r="5946" spans="20:30" x14ac:dyDescent="0.2">
      <c r="T5946" s="212"/>
      <c r="U5946" s="213"/>
      <c r="V5946" s="213"/>
      <c r="W5946" s="213"/>
      <c r="X5946" s="214"/>
      <c r="Y5946" s="214"/>
      <c r="Z5946" s="214"/>
      <c r="AA5946" s="217"/>
      <c r="AB5946" s="217"/>
      <c r="AC5946" s="217"/>
      <c r="AD5946" s="213"/>
    </row>
    <row r="5947" spans="20:30" x14ac:dyDescent="0.2">
      <c r="T5947" s="212"/>
      <c r="U5947" s="213"/>
      <c r="V5947" s="213"/>
      <c r="W5947" s="213"/>
      <c r="X5947" s="214"/>
      <c r="Y5947" s="214"/>
      <c r="Z5947" s="214"/>
      <c r="AA5947" s="217"/>
      <c r="AB5947" s="217"/>
      <c r="AC5947" s="217"/>
      <c r="AD5947" s="213"/>
    </row>
    <row r="5948" spans="20:30" x14ac:dyDescent="0.2">
      <c r="T5948" s="212"/>
      <c r="U5948" s="213"/>
      <c r="V5948" s="213"/>
      <c r="W5948" s="213"/>
      <c r="X5948" s="214"/>
      <c r="Y5948" s="214"/>
      <c r="Z5948" s="214"/>
      <c r="AA5948" s="217"/>
      <c r="AB5948" s="217"/>
      <c r="AC5948" s="217"/>
      <c r="AD5948" s="213"/>
    </row>
    <row r="5949" spans="20:30" x14ac:dyDescent="0.2">
      <c r="T5949" s="212"/>
      <c r="U5949" s="213"/>
      <c r="V5949" s="213"/>
      <c r="W5949" s="213"/>
      <c r="X5949" s="214"/>
      <c r="Y5949" s="214"/>
      <c r="Z5949" s="214"/>
      <c r="AA5949" s="217"/>
      <c r="AB5949" s="217"/>
      <c r="AC5949" s="217"/>
      <c r="AD5949" s="213"/>
    </row>
    <row r="5950" spans="20:30" x14ac:dyDescent="0.2">
      <c r="T5950" s="212"/>
      <c r="U5950" s="213"/>
      <c r="V5950" s="213"/>
      <c r="W5950" s="213"/>
      <c r="X5950" s="214"/>
      <c r="Y5950" s="214"/>
      <c r="Z5950" s="214"/>
      <c r="AA5950" s="217"/>
      <c r="AB5950" s="217"/>
      <c r="AC5950" s="217"/>
      <c r="AD5950" s="213"/>
    </row>
    <row r="5951" spans="20:30" x14ac:dyDescent="0.2">
      <c r="T5951" s="212"/>
      <c r="U5951" s="213"/>
      <c r="V5951" s="213"/>
      <c r="W5951" s="213"/>
      <c r="X5951" s="214"/>
      <c r="Y5951" s="214"/>
      <c r="Z5951" s="214"/>
      <c r="AA5951" s="217"/>
      <c r="AB5951" s="217"/>
      <c r="AC5951" s="217"/>
      <c r="AD5951" s="213"/>
    </row>
    <row r="5952" spans="20:30" x14ac:dyDescent="0.2">
      <c r="T5952" s="212"/>
      <c r="U5952" s="213"/>
      <c r="V5952" s="213"/>
      <c r="W5952" s="213"/>
      <c r="X5952" s="214"/>
      <c r="Y5952" s="214"/>
      <c r="Z5952" s="214"/>
      <c r="AA5952" s="217"/>
      <c r="AB5952" s="217"/>
      <c r="AC5952" s="217"/>
      <c r="AD5952" s="213"/>
    </row>
    <row r="5953" spans="20:30" x14ac:dyDescent="0.2">
      <c r="T5953" s="212"/>
      <c r="U5953" s="213"/>
      <c r="V5953" s="213"/>
      <c r="W5953" s="213"/>
      <c r="X5953" s="214"/>
      <c r="Y5953" s="214"/>
      <c r="Z5953" s="214"/>
      <c r="AA5953" s="217"/>
      <c r="AB5953" s="217"/>
      <c r="AC5953" s="217"/>
      <c r="AD5953" s="213"/>
    </row>
    <row r="5954" spans="20:30" x14ac:dyDescent="0.2">
      <c r="T5954" s="212"/>
      <c r="U5954" s="213"/>
      <c r="V5954" s="213"/>
      <c r="W5954" s="213"/>
      <c r="X5954" s="214"/>
      <c r="Y5954" s="214"/>
      <c r="Z5954" s="214"/>
      <c r="AA5954" s="217"/>
      <c r="AB5954" s="217"/>
      <c r="AC5954" s="217"/>
      <c r="AD5954" s="213"/>
    </row>
    <row r="5955" spans="20:30" x14ac:dyDescent="0.2">
      <c r="T5955" s="212"/>
      <c r="U5955" s="213"/>
      <c r="V5955" s="213"/>
      <c r="W5955" s="213"/>
      <c r="X5955" s="214"/>
      <c r="Y5955" s="214"/>
      <c r="Z5955" s="214"/>
      <c r="AA5955" s="217"/>
      <c r="AB5955" s="217"/>
      <c r="AC5955" s="217"/>
      <c r="AD5955" s="213"/>
    </row>
    <row r="5956" spans="20:30" x14ac:dyDescent="0.2">
      <c r="T5956" s="212"/>
      <c r="U5956" s="213"/>
      <c r="V5956" s="213"/>
      <c r="W5956" s="213"/>
      <c r="X5956" s="214"/>
      <c r="Y5956" s="214"/>
      <c r="Z5956" s="214"/>
      <c r="AA5956" s="217"/>
      <c r="AB5956" s="217"/>
      <c r="AC5956" s="217"/>
      <c r="AD5956" s="213"/>
    </row>
    <row r="5957" spans="20:30" x14ac:dyDescent="0.2">
      <c r="T5957" s="212"/>
      <c r="U5957" s="213"/>
      <c r="V5957" s="213"/>
      <c r="W5957" s="213"/>
      <c r="X5957" s="214"/>
      <c r="Y5957" s="214"/>
      <c r="Z5957" s="214"/>
      <c r="AA5957" s="217"/>
      <c r="AB5957" s="217"/>
      <c r="AC5957" s="217"/>
      <c r="AD5957" s="213"/>
    </row>
    <row r="5958" spans="20:30" x14ac:dyDescent="0.2">
      <c r="T5958" s="212"/>
      <c r="U5958" s="213"/>
      <c r="V5958" s="213"/>
      <c r="W5958" s="213"/>
      <c r="X5958" s="214"/>
      <c r="Y5958" s="214"/>
      <c r="Z5958" s="214"/>
      <c r="AA5958" s="217"/>
      <c r="AB5958" s="217"/>
      <c r="AC5958" s="217"/>
      <c r="AD5958" s="213"/>
    </row>
    <row r="5959" spans="20:30" x14ac:dyDescent="0.2">
      <c r="T5959" s="212"/>
      <c r="U5959" s="213"/>
      <c r="V5959" s="213"/>
      <c r="W5959" s="213"/>
      <c r="X5959" s="214"/>
      <c r="Y5959" s="214"/>
      <c r="Z5959" s="214"/>
      <c r="AA5959" s="217"/>
      <c r="AB5959" s="217"/>
      <c r="AC5959" s="217"/>
      <c r="AD5959" s="213"/>
    </row>
    <row r="5960" spans="20:30" x14ac:dyDescent="0.2">
      <c r="T5960" s="212"/>
      <c r="U5960" s="213"/>
      <c r="V5960" s="213"/>
      <c r="W5960" s="213"/>
      <c r="X5960" s="214"/>
      <c r="Y5960" s="214"/>
      <c r="Z5960" s="214"/>
      <c r="AA5960" s="217"/>
      <c r="AB5960" s="217"/>
      <c r="AC5960" s="217"/>
      <c r="AD5960" s="213"/>
    </row>
    <row r="5961" spans="20:30" x14ac:dyDescent="0.2">
      <c r="T5961" s="212"/>
      <c r="U5961" s="213"/>
      <c r="V5961" s="213"/>
      <c r="W5961" s="213"/>
      <c r="X5961" s="214"/>
      <c r="Y5961" s="214"/>
      <c r="Z5961" s="214"/>
      <c r="AA5961" s="217"/>
      <c r="AB5961" s="217"/>
      <c r="AC5961" s="217"/>
      <c r="AD5961" s="213"/>
    </row>
    <row r="5962" spans="20:30" x14ac:dyDescent="0.2">
      <c r="T5962" s="212"/>
      <c r="U5962" s="213"/>
      <c r="V5962" s="213"/>
      <c r="W5962" s="213"/>
      <c r="X5962" s="214"/>
      <c r="Y5962" s="214"/>
      <c r="Z5962" s="214"/>
      <c r="AA5962" s="217"/>
      <c r="AB5962" s="217"/>
      <c r="AC5962" s="217"/>
      <c r="AD5962" s="213"/>
    </row>
    <row r="5963" spans="20:30" x14ac:dyDescent="0.2">
      <c r="T5963" s="212"/>
      <c r="U5963" s="213"/>
      <c r="V5963" s="213"/>
      <c r="W5963" s="213"/>
      <c r="X5963" s="214"/>
      <c r="Y5963" s="214"/>
      <c r="Z5963" s="214"/>
      <c r="AA5963" s="217"/>
      <c r="AB5963" s="217"/>
      <c r="AC5963" s="217"/>
      <c r="AD5963" s="213"/>
    </row>
    <row r="5964" spans="20:30" x14ac:dyDescent="0.2">
      <c r="T5964" s="212"/>
      <c r="U5964" s="213"/>
      <c r="V5964" s="213"/>
      <c r="W5964" s="213"/>
      <c r="X5964" s="214"/>
      <c r="Y5964" s="214"/>
      <c r="Z5964" s="214"/>
      <c r="AA5964" s="217"/>
      <c r="AB5964" s="217"/>
      <c r="AC5964" s="217"/>
      <c r="AD5964" s="213"/>
    </row>
    <row r="5965" spans="20:30" x14ac:dyDescent="0.2">
      <c r="T5965" s="212"/>
      <c r="U5965" s="213"/>
      <c r="V5965" s="213"/>
      <c r="W5965" s="213"/>
      <c r="X5965" s="214"/>
      <c r="Y5965" s="214"/>
      <c r="Z5965" s="214"/>
      <c r="AA5965" s="217"/>
      <c r="AB5965" s="217"/>
      <c r="AC5965" s="217"/>
      <c r="AD5965" s="213"/>
    </row>
    <row r="5966" spans="20:30" x14ac:dyDescent="0.2">
      <c r="T5966" s="212"/>
      <c r="U5966" s="213"/>
      <c r="V5966" s="213"/>
      <c r="W5966" s="213"/>
      <c r="X5966" s="214"/>
      <c r="Y5966" s="214"/>
      <c r="Z5966" s="214"/>
      <c r="AA5966" s="217"/>
      <c r="AB5966" s="217"/>
      <c r="AC5966" s="217"/>
      <c r="AD5966" s="213"/>
    </row>
    <row r="5967" spans="20:30" x14ac:dyDescent="0.2">
      <c r="T5967" s="212"/>
      <c r="U5967" s="213"/>
      <c r="V5967" s="213"/>
      <c r="W5967" s="213"/>
      <c r="X5967" s="214"/>
      <c r="Y5967" s="214"/>
      <c r="Z5967" s="214"/>
      <c r="AA5967" s="217"/>
      <c r="AB5967" s="217"/>
      <c r="AC5967" s="217"/>
      <c r="AD5967" s="213"/>
    </row>
    <row r="5968" spans="20:30" x14ac:dyDescent="0.2">
      <c r="T5968" s="212"/>
      <c r="U5968" s="213"/>
      <c r="V5968" s="213"/>
      <c r="W5968" s="213"/>
      <c r="X5968" s="214"/>
      <c r="Y5968" s="214"/>
      <c r="Z5968" s="214"/>
      <c r="AA5968" s="217"/>
      <c r="AB5968" s="217"/>
      <c r="AC5968" s="217"/>
      <c r="AD5968" s="213"/>
    </row>
    <row r="5969" spans="20:30" x14ac:dyDescent="0.2">
      <c r="T5969" s="212"/>
      <c r="U5969" s="213"/>
      <c r="V5969" s="213"/>
      <c r="W5969" s="213"/>
      <c r="X5969" s="214"/>
      <c r="Y5969" s="214"/>
      <c r="Z5969" s="214"/>
      <c r="AA5969" s="217"/>
      <c r="AB5969" s="217"/>
      <c r="AC5969" s="217"/>
      <c r="AD5969" s="213"/>
    </row>
    <row r="5970" spans="20:30" x14ac:dyDescent="0.2">
      <c r="T5970" s="212"/>
      <c r="U5970" s="213"/>
      <c r="V5970" s="213"/>
      <c r="W5970" s="213"/>
      <c r="X5970" s="214"/>
      <c r="Y5970" s="214"/>
      <c r="Z5970" s="214"/>
      <c r="AA5970" s="217"/>
      <c r="AB5970" s="217"/>
      <c r="AC5970" s="217"/>
      <c r="AD5970" s="213"/>
    </row>
    <row r="5971" spans="20:30" x14ac:dyDescent="0.2">
      <c r="T5971" s="212"/>
      <c r="U5971" s="213"/>
      <c r="V5971" s="213"/>
      <c r="W5971" s="213"/>
      <c r="X5971" s="214"/>
      <c r="Y5971" s="214"/>
      <c r="Z5971" s="214"/>
      <c r="AA5971" s="217"/>
      <c r="AB5971" s="217"/>
      <c r="AC5971" s="217"/>
      <c r="AD5971" s="213"/>
    </row>
    <row r="5972" spans="20:30" x14ac:dyDescent="0.2">
      <c r="T5972" s="212"/>
      <c r="U5972" s="213"/>
      <c r="V5972" s="213"/>
      <c r="W5972" s="213"/>
      <c r="X5972" s="214"/>
      <c r="Y5972" s="214"/>
      <c r="Z5972" s="214"/>
      <c r="AA5972" s="217"/>
      <c r="AB5972" s="217"/>
      <c r="AC5972" s="217"/>
      <c r="AD5972" s="213"/>
    </row>
    <row r="5973" spans="20:30" x14ac:dyDescent="0.2">
      <c r="T5973" s="212"/>
      <c r="U5973" s="213"/>
      <c r="V5973" s="213"/>
      <c r="W5973" s="213"/>
      <c r="X5973" s="214"/>
      <c r="Y5973" s="214"/>
      <c r="Z5973" s="214"/>
      <c r="AA5973" s="217"/>
      <c r="AB5973" s="217"/>
      <c r="AC5973" s="217"/>
      <c r="AD5973" s="213"/>
    </row>
    <row r="5974" spans="20:30" x14ac:dyDescent="0.2">
      <c r="T5974" s="212"/>
      <c r="U5974" s="213"/>
      <c r="V5974" s="213"/>
      <c r="W5974" s="213"/>
      <c r="X5974" s="214"/>
      <c r="Y5974" s="214"/>
      <c r="Z5974" s="214"/>
      <c r="AA5974" s="217"/>
      <c r="AB5974" s="217"/>
      <c r="AC5974" s="217"/>
      <c r="AD5974" s="213"/>
    </row>
    <row r="5975" spans="20:30" x14ac:dyDescent="0.2">
      <c r="T5975" s="212"/>
      <c r="U5975" s="213"/>
      <c r="V5975" s="213"/>
      <c r="W5975" s="213"/>
      <c r="X5975" s="214"/>
      <c r="Y5975" s="214"/>
      <c r="Z5975" s="214"/>
      <c r="AA5975" s="217"/>
      <c r="AB5975" s="217"/>
      <c r="AC5975" s="217"/>
      <c r="AD5975" s="213"/>
    </row>
    <row r="5976" spans="20:30" x14ac:dyDescent="0.2">
      <c r="T5976" s="212"/>
      <c r="U5976" s="213"/>
      <c r="V5976" s="213"/>
      <c r="W5976" s="213"/>
      <c r="X5976" s="214"/>
      <c r="Y5976" s="214"/>
      <c r="Z5976" s="214"/>
      <c r="AA5976" s="217"/>
      <c r="AB5976" s="217"/>
      <c r="AC5976" s="217"/>
      <c r="AD5976" s="213"/>
    </row>
    <row r="5977" spans="20:30" x14ac:dyDescent="0.2">
      <c r="T5977" s="212"/>
      <c r="U5977" s="213"/>
      <c r="V5977" s="213"/>
      <c r="W5977" s="213"/>
      <c r="X5977" s="214"/>
      <c r="Y5977" s="214"/>
      <c r="Z5977" s="214"/>
      <c r="AA5977" s="217"/>
      <c r="AB5977" s="217"/>
      <c r="AC5977" s="217"/>
      <c r="AD5977" s="213"/>
    </row>
    <row r="5978" spans="20:30" x14ac:dyDescent="0.2">
      <c r="T5978" s="212"/>
      <c r="U5978" s="213"/>
      <c r="V5978" s="213"/>
      <c r="W5978" s="213"/>
      <c r="X5978" s="214"/>
      <c r="Y5978" s="214"/>
      <c r="Z5978" s="214"/>
      <c r="AA5978" s="217"/>
      <c r="AB5978" s="217"/>
      <c r="AC5978" s="217"/>
      <c r="AD5978" s="213"/>
    </row>
    <row r="5979" spans="20:30" x14ac:dyDescent="0.2">
      <c r="T5979" s="212"/>
      <c r="U5979" s="213"/>
      <c r="V5979" s="213"/>
      <c r="W5979" s="213"/>
      <c r="X5979" s="214"/>
      <c r="Y5979" s="214"/>
      <c r="Z5979" s="214"/>
      <c r="AA5979" s="217"/>
      <c r="AB5979" s="217"/>
      <c r="AC5979" s="217"/>
      <c r="AD5979" s="213"/>
    </row>
    <row r="5980" spans="20:30" x14ac:dyDescent="0.2">
      <c r="T5980" s="212"/>
      <c r="U5980" s="213"/>
      <c r="V5980" s="213"/>
      <c r="W5980" s="213"/>
      <c r="X5980" s="214"/>
      <c r="Y5980" s="214"/>
      <c r="Z5980" s="214"/>
      <c r="AA5980" s="217"/>
      <c r="AB5980" s="217"/>
      <c r="AC5980" s="217"/>
      <c r="AD5980" s="213"/>
    </row>
    <row r="5981" spans="20:30" x14ac:dyDescent="0.2">
      <c r="T5981" s="212"/>
      <c r="U5981" s="213"/>
      <c r="V5981" s="213"/>
      <c r="W5981" s="213"/>
      <c r="X5981" s="214"/>
      <c r="Y5981" s="214"/>
      <c r="Z5981" s="214"/>
      <c r="AA5981" s="217"/>
      <c r="AB5981" s="217"/>
      <c r="AC5981" s="217"/>
      <c r="AD5981" s="213"/>
    </row>
    <row r="5982" spans="20:30" x14ac:dyDescent="0.2">
      <c r="T5982" s="212"/>
      <c r="U5982" s="213"/>
      <c r="V5982" s="213"/>
      <c r="W5982" s="213"/>
      <c r="X5982" s="214"/>
      <c r="Y5982" s="214"/>
      <c r="Z5982" s="214"/>
      <c r="AA5982" s="217"/>
      <c r="AB5982" s="217"/>
      <c r="AC5982" s="217"/>
      <c r="AD5982" s="213"/>
    </row>
    <row r="5983" spans="20:30" x14ac:dyDescent="0.2">
      <c r="T5983" s="212"/>
      <c r="U5983" s="213"/>
      <c r="V5983" s="213"/>
      <c r="W5983" s="213"/>
      <c r="X5983" s="214"/>
      <c r="Y5983" s="214"/>
      <c r="Z5983" s="214"/>
      <c r="AA5983" s="217"/>
      <c r="AB5983" s="217"/>
      <c r="AC5983" s="217"/>
      <c r="AD5983" s="213"/>
    </row>
    <row r="5984" spans="20:30" x14ac:dyDescent="0.2">
      <c r="T5984" s="212"/>
      <c r="U5984" s="213"/>
      <c r="V5984" s="213"/>
      <c r="W5984" s="213"/>
      <c r="X5984" s="214"/>
      <c r="Y5984" s="214"/>
      <c r="Z5984" s="214"/>
      <c r="AA5984" s="217"/>
      <c r="AB5984" s="217"/>
      <c r="AC5984" s="217"/>
      <c r="AD5984" s="213"/>
    </row>
    <row r="5985" spans="20:30" x14ac:dyDescent="0.2">
      <c r="T5985" s="212"/>
      <c r="U5985" s="213"/>
      <c r="V5985" s="213"/>
      <c r="W5985" s="213"/>
      <c r="X5985" s="214"/>
      <c r="Y5985" s="214"/>
      <c r="Z5985" s="214"/>
      <c r="AA5985" s="217"/>
      <c r="AB5985" s="217"/>
      <c r="AC5985" s="217"/>
      <c r="AD5985" s="213"/>
    </row>
    <row r="5986" spans="20:30" x14ac:dyDescent="0.2">
      <c r="T5986" s="212"/>
      <c r="U5986" s="213"/>
      <c r="V5986" s="213"/>
      <c r="W5986" s="213"/>
      <c r="X5986" s="214"/>
      <c r="Y5986" s="214"/>
      <c r="Z5986" s="214"/>
      <c r="AA5986" s="217"/>
      <c r="AB5986" s="217"/>
      <c r="AC5986" s="217"/>
      <c r="AD5986" s="213"/>
    </row>
    <row r="5987" spans="20:30" x14ac:dyDescent="0.2">
      <c r="T5987" s="212"/>
      <c r="U5987" s="213"/>
      <c r="V5987" s="213"/>
      <c r="W5987" s="213"/>
      <c r="X5987" s="214"/>
      <c r="Y5987" s="214"/>
      <c r="Z5987" s="214"/>
      <c r="AA5987" s="217"/>
      <c r="AB5987" s="217"/>
      <c r="AC5987" s="217"/>
      <c r="AD5987" s="213"/>
    </row>
    <row r="5988" spans="20:30" x14ac:dyDescent="0.2">
      <c r="T5988" s="212"/>
      <c r="U5988" s="213"/>
      <c r="V5988" s="213"/>
      <c r="W5988" s="213"/>
      <c r="X5988" s="214"/>
      <c r="Y5988" s="214"/>
      <c r="Z5988" s="214"/>
      <c r="AA5988" s="217"/>
      <c r="AB5988" s="217"/>
      <c r="AC5988" s="217"/>
      <c r="AD5988" s="213"/>
    </row>
    <row r="5989" spans="20:30" x14ac:dyDescent="0.2">
      <c r="T5989" s="212"/>
      <c r="U5989" s="213"/>
      <c r="V5989" s="213"/>
      <c r="W5989" s="213"/>
      <c r="X5989" s="214"/>
      <c r="Y5989" s="214"/>
      <c r="Z5989" s="214"/>
      <c r="AA5989" s="217"/>
      <c r="AB5989" s="217"/>
      <c r="AC5989" s="217"/>
      <c r="AD5989" s="213"/>
    </row>
    <row r="5990" spans="20:30" x14ac:dyDescent="0.2">
      <c r="T5990" s="212"/>
      <c r="U5990" s="213"/>
      <c r="V5990" s="213"/>
      <c r="W5990" s="213"/>
      <c r="X5990" s="214"/>
      <c r="Y5990" s="214"/>
      <c r="Z5990" s="214"/>
      <c r="AA5990" s="217"/>
      <c r="AB5990" s="217"/>
      <c r="AC5990" s="217"/>
      <c r="AD5990" s="213"/>
    </row>
    <row r="5991" spans="20:30" x14ac:dyDescent="0.2">
      <c r="T5991" s="212"/>
      <c r="U5991" s="213"/>
      <c r="V5991" s="213"/>
      <c r="W5991" s="213"/>
      <c r="X5991" s="214"/>
      <c r="Y5991" s="214"/>
      <c r="Z5991" s="214"/>
      <c r="AA5991" s="217"/>
      <c r="AB5991" s="217"/>
      <c r="AC5991" s="217"/>
      <c r="AD5991" s="213"/>
    </row>
    <row r="5992" spans="20:30" x14ac:dyDescent="0.2">
      <c r="T5992" s="212"/>
      <c r="U5992" s="213"/>
      <c r="V5992" s="213"/>
      <c r="W5992" s="213"/>
      <c r="X5992" s="214"/>
      <c r="Y5992" s="214"/>
      <c r="Z5992" s="214"/>
      <c r="AA5992" s="217"/>
      <c r="AB5992" s="217"/>
      <c r="AC5992" s="217"/>
      <c r="AD5992" s="213"/>
    </row>
    <row r="5993" spans="20:30" x14ac:dyDescent="0.2">
      <c r="T5993" s="212"/>
      <c r="U5993" s="213"/>
      <c r="V5993" s="213"/>
      <c r="W5993" s="213"/>
      <c r="X5993" s="214"/>
      <c r="Y5993" s="214"/>
      <c r="Z5993" s="214"/>
      <c r="AA5993" s="217"/>
      <c r="AB5993" s="217"/>
      <c r="AC5993" s="217"/>
      <c r="AD5993" s="213"/>
    </row>
    <row r="5994" spans="20:30" x14ac:dyDescent="0.2">
      <c r="T5994" s="212"/>
      <c r="U5994" s="213"/>
      <c r="V5994" s="213"/>
      <c r="W5994" s="213"/>
      <c r="X5994" s="214"/>
      <c r="Y5994" s="214"/>
      <c r="Z5994" s="214"/>
      <c r="AA5994" s="217"/>
      <c r="AB5994" s="217"/>
      <c r="AC5994" s="217"/>
      <c r="AD5994" s="213"/>
    </row>
    <row r="5995" spans="20:30" x14ac:dyDescent="0.2">
      <c r="T5995" s="212"/>
      <c r="U5995" s="213"/>
      <c r="V5995" s="213"/>
      <c r="W5995" s="213"/>
      <c r="X5995" s="214"/>
      <c r="Y5995" s="214"/>
      <c r="Z5995" s="214"/>
      <c r="AA5995" s="217"/>
      <c r="AB5995" s="217"/>
      <c r="AC5995" s="217"/>
      <c r="AD5995" s="213"/>
    </row>
    <row r="5996" spans="20:30" x14ac:dyDescent="0.2">
      <c r="T5996" s="212"/>
      <c r="U5996" s="213"/>
      <c r="V5996" s="213"/>
      <c r="W5996" s="213"/>
      <c r="X5996" s="214"/>
      <c r="Y5996" s="214"/>
      <c r="Z5996" s="214"/>
      <c r="AA5996" s="217"/>
      <c r="AB5996" s="217"/>
      <c r="AC5996" s="217"/>
      <c r="AD5996" s="213"/>
    </row>
    <row r="5997" spans="20:30" x14ac:dyDescent="0.2">
      <c r="T5997" s="212"/>
      <c r="U5997" s="213"/>
      <c r="V5997" s="213"/>
      <c r="W5997" s="213"/>
      <c r="X5997" s="214"/>
      <c r="Y5997" s="214"/>
      <c r="Z5997" s="214"/>
      <c r="AA5997" s="217"/>
      <c r="AB5997" s="217"/>
      <c r="AC5997" s="217"/>
      <c r="AD5997" s="213"/>
    </row>
    <row r="5998" spans="20:30" x14ac:dyDescent="0.2">
      <c r="T5998" s="212"/>
      <c r="U5998" s="213"/>
      <c r="V5998" s="213"/>
      <c r="W5998" s="213"/>
      <c r="X5998" s="214"/>
      <c r="Y5998" s="214"/>
      <c r="Z5998" s="214"/>
      <c r="AA5998" s="217"/>
      <c r="AB5998" s="217"/>
      <c r="AC5998" s="217"/>
      <c r="AD5998" s="213"/>
    </row>
    <row r="5999" spans="20:30" x14ac:dyDescent="0.2">
      <c r="T5999" s="212"/>
      <c r="U5999" s="213"/>
      <c r="V5999" s="213"/>
      <c r="W5999" s="213"/>
      <c r="X5999" s="214"/>
      <c r="Y5999" s="214"/>
      <c r="Z5999" s="214"/>
      <c r="AA5999" s="217"/>
      <c r="AB5999" s="217"/>
      <c r="AC5999" s="217"/>
      <c r="AD5999" s="213"/>
    </row>
    <row r="6000" spans="20:30" x14ac:dyDescent="0.2">
      <c r="T6000" s="212"/>
      <c r="U6000" s="213"/>
      <c r="V6000" s="213"/>
      <c r="W6000" s="213"/>
      <c r="X6000" s="214"/>
      <c r="Y6000" s="214"/>
      <c r="Z6000" s="214"/>
      <c r="AA6000" s="217"/>
      <c r="AB6000" s="217"/>
      <c r="AC6000" s="217"/>
      <c r="AD6000" s="213"/>
    </row>
    <row r="6001" spans="20:30" x14ac:dyDescent="0.2">
      <c r="T6001" s="212"/>
      <c r="U6001" s="213"/>
      <c r="V6001" s="213"/>
      <c r="W6001" s="213"/>
      <c r="X6001" s="214"/>
      <c r="Y6001" s="214"/>
      <c r="Z6001" s="214"/>
      <c r="AA6001" s="217"/>
      <c r="AB6001" s="217"/>
      <c r="AC6001" s="217"/>
      <c r="AD6001" s="213"/>
    </row>
    <row r="6002" spans="20:30" x14ac:dyDescent="0.2">
      <c r="T6002" s="212"/>
      <c r="U6002" s="213"/>
      <c r="V6002" s="213"/>
      <c r="W6002" s="213"/>
      <c r="X6002" s="214"/>
      <c r="Y6002" s="214"/>
      <c r="Z6002" s="214"/>
      <c r="AA6002" s="217"/>
      <c r="AB6002" s="217"/>
      <c r="AC6002" s="217"/>
      <c r="AD6002" s="213"/>
    </row>
    <row r="6003" spans="20:30" x14ac:dyDescent="0.2">
      <c r="T6003" s="212"/>
      <c r="U6003" s="213"/>
      <c r="V6003" s="213"/>
      <c r="W6003" s="213"/>
      <c r="X6003" s="214"/>
      <c r="Y6003" s="214"/>
      <c r="Z6003" s="214"/>
      <c r="AA6003" s="217"/>
      <c r="AB6003" s="217"/>
      <c r="AC6003" s="217"/>
      <c r="AD6003" s="213"/>
    </row>
    <row r="6004" spans="20:30" x14ac:dyDescent="0.2">
      <c r="T6004" s="212"/>
      <c r="U6004" s="213"/>
      <c r="V6004" s="213"/>
      <c r="W6004" s="213"/>
      <c r="X6004" s="214"/>
      <c r="Y6004" s="214"/>
      <c r="Z6004" s="214"/>
      <c r="AA6004" s="217"/>
      <c r="AB6004" s="217"/>
      <c r="AC6004" s="217"/>
      <c r="AD6004" s="213"/>
    </row>
    <row r="6005" spans="20:30" x14ac:dyDescent="0.2">
      <c r="T6005" s="212"/>
      <c r="U6005" s="213"/>
      <c r="V6005" s="213"/>
      <c r="W6005" s="213"/>
      <c r="X6005" s="214"/>
      <c r="Y6005" s="214"/>
      <c r="Z6005" s="214"/>
      <c r="AA6005" s="217"/>
      <c r="AB6005" s="217"/>
      <c r="AC6005" s="217"/>
      <c r="AD6005" s="213"/>
    </row>
    <row r="6006" spans="20:30" x14ac:dyDescent="0.2">
      <c r="T6006" s="212"/>
      <c r="U6006" s="213"/>
      <c r="V6006" s="213"/>
      <c r="W6006" s="213"/>
      <c r="X6006" s="214"/>
      <c r="Y6006" s="214"/>
      <c r="Z6006" s="214"/>
      <c r="AA6006" s="217"/>
      <c r="AB6006" s="217"/>
      <c r="AC6006" s="217"/>
      <c r="AD6006" s="213"/>
    </row>
    <row r="6007" spans="20:30" x14ac:dyDescent="0.2">
      <c r="T6007" s="212"/>
      <c r="U6007" s="213"/>
      <c r="V6007" s="213"/>
      <c r="W6007" s="213"/>
      <c r="X6007" s="214"/>
      <c r="Y6007" s="214"/>
      <c r="Z6007" s="214"/>
      <c r="AA6007" s="217"/>
      <c r="AB6007" s="217"/>
      <c r="AC6007" s="217"/>
      <c r="AD6007" s="213"/>
    </row>
    <row r="6008" spans="20:30" x14ac:dyDescent="0.2">
      <c r="T6008" s="212"/>
      <c r="U6008" s="213"/>
      <c r="V6008" s="213"/>
      <c r="W6008" s="213"/>
      <c r="X6008" s="214"/>
      <c r="Y6008" s="214"/>
      <c r="Z6008" s="214"/>
      <c r="AA6008" s="217"/>
      <c r="AB6008" s="217"/>
      <c r="AC6008" s="217"/>
      <c r="AD6008" s="213"/>
    </row>
    <row r="6009" spans="20:30" x14ac:dyDescent="0.2">
      <c r="T6009" s="212"/>
      <c r="U6009" s="213"/>
      <c r="V6009" s="213"/>
      <c r="W6009" s="213"/>
      <c r="X6009" s="214"/>
      <c r="Y6009" s="214"/>
      <c r="Z6009" s="214"/>
      <c r="AA6009" s="217"/>
      <c r="AB6009" s="217"/>
      <c r="AC6009" s="217"/>
      <c r="AD6009" s="213"/>
    </row>
    <row r="6010" spans="20:30" x14ac:dyDescent="0.2">
      <c r="T6010" s="212"/>
      <c r="U6010" s="213"/>
      <c r="V6010" s="213"/>
      <c r="W6010" s="213"/>
      <c r="X6010" s="214"/>
      <c r="Y6010" s="214"/>
      <c r="Z6010" s="214"/>
      <c r="AA6010" s="217"/>
      <c r="AB6010" s="217"/>
      <c r="AC6010" s="217"/>
      <c r="AD6010" s="213"/>
    </row>
    <row r="6011" spans="20:30" x14ac:dyDescent="0.2">
      <c r="T6011" s="212"/>
      <c r="U6011" s="213"/>
      <c r="V6011" s="213"/>
      <c r="W6011" s="213"/>
      <c r="X6011" s="214"/>
      <c r="Y6011" s="214"/>
      <c r="Z6011" s="214"/>
      <c r="AA6011" s="217"/>
      <c r="AB6011" s="217"/>
      <c r="AC6011" s="217"/>
      <c r="AD6011" s="213"/>
    </row>
    <row r="6012" spans="20:30" x14ac:dyDescent="0.2">
      <c r="T6012" s="212"/>
      <c r="U6012" s="213"/>
      <c r="V6012" s="213"/>
      <c r="W6012" s="213"/>
      <c r="X6012" s="214"/>
      <c r="Y6012" s="214"/>
      <c r="Z6012" s="214"/>
      <c r="AA6012" s="217"/>
      <c r="AB6012" s="217"/>
      <c r="AC6012" s="217"/>
      <c r="AD6012" s="213"/>
    </row>
    <row r="6013" spans="20:30" x14ac:dyDescent="0.2">
      <c r="T6013" s="212"/>
      <c r="U6013" s="213"/>
      <c r="V6013" s="213"/>
      <c r="W6013" s="213"/>
      <c r="X6013" s="214"/>
      <c r="Y6013" s="214"/>
      <c r="Z6013" s="214"/>
      <c r="AA6013" s="217"/>
      <c r="AB6013" s="217"/>
      <c r="AC6013" s="217"/>
      <c r="AD6013" s="213"/>
    </row>
    <row r="6014" spans="20:30" x14ac:dyDescent="0.2">
      <c r="T6014" s="212"/>
      <c r="U6014" s="213"/>
      <c r="V6014" s="213"/>
      <c r="W6014" s="213"/>
      <c r="X6014" s="214"/>
      <c r="Y6014" s="214"/>
      <c r="Z6014" s="214"/>
      <c r="AA6014" s="217"/>
      <c r="AB6014" s="217"/>
      <c r="AC6014" s="217"/>
      <c r="AD6014" s="213"/>
    </row>
    <row r="6015" spans="20:30" x14ac:dyDescent="0.2">
      <c r="T6015" s="212"/>
      <c r="U6015" s="213"/>
      <c r="V6015" s="213"/>
      <c r="W6015" s="213"/>
      <c r="X6015" s="214"/>
      <c r="Y6015" s="214"/>
      <c r="Z6015" s="214"/>
      <c r="AA6015" s="217"/>
      <c r="AB6015" s="217"/>
      <c r="AC6015" s="217"/>
      <c r="AD6015" s="213"/>
    </row>
    <row r="6016" spans="20:30" x14ac:dyDescent="0.2">
      <c r="T6016" s="212"/>
      <c r="U6016" s="213"/>
      <c r="V6016" s="213"/>
      <c r="W6016" s="213"/>
      <c r="X6016" s="214"/>
      <c r="Y6016" s="214"/>
      <c r="Z6016" s="214"/>
      <c r="AA6016" s="217"/>
      <c r="AB6016" s="217"/>
      <c r="AC6016" s="217"/>
      <c r="AD6016" s="213"/>
    </row>
    <row r="6017" spans="20:30" x14ac:dyDescent="0.2">
      <c r="T6017" s="212"/>
      <c r="U6017" s="213"/>
      <c r="V6017" s="213"/>
      <c r="W6017" s="213"/>
      <c r="X6017" s="214"/>
      <c r="Y6017" s="214"/>
      <c r="Z6017" s="214"/>
      <c r="AA6017" s="217"/>
      <c r="AB6017" s="217"/>
      <c r="AC6017" s="217"/>
      <c r="AD6017" s="213"/>
    </row>
    <row r="6018" spans="20:30" x14ac:dyDescent="0.2">
      <c r="T6018" s="212"/>
      <c r="U6018" s="213"/>
      <c r="V6018" s="213"/>
      <c r="W6018" s="213"/>
      <c r="X6018" s="214"/>
      <c r="Y6018" s="214"/>
      <c r="Z6018" s="214"/>
      <c r="AA6018" s="217"/>
      <c r="AB6018" s="217"/>
      <c r="AC6018" s="217"/>
      <c r="AD6018" s="213"/>
    </row>
    <row r="6019" spans="20:30" x14ac:dyDescent="0.2">
      <c r="T6019" s="212"/>
      <c r="U6019" s="213"/>
      <c r="V6019" s="213"/>
      <c r="W6019" s="213"/>
      <c r="X6019" s="214"/>
      <c r="Y6019" s="214"/>
      <c r="Z6019" s="214"/>
      <c r="AA6019" s="217"/>
      <c r="AB6019" s="217"/>
      <c r="AC6019" s="217"/>
      <c r="AD6019" s="213"/>
    </row>
    <row r="6020" spans="20:30" x14ac:dyDescent="0.2">
      <c r="T6020" s="212"/>
      <c r="U6020" s="213"/>
      <c r="V6020" s="213"/>
      <c r="W6020" s="213"/>
      <c r="X6020" s="214"/>
      <c r="Y6020" s="214"/>
      <c r="Z6020" s="214"/>
      <c r="AA6020" s="217"/>
      <c r="AB6020" s="217"/>
      <c r="AC6020" s="217"/>
      <c r="AD6020" s="213"/>
    </row>
    <row r="6021" spans="20:30" x14ac:dyDescent="0.2">
      <c r="T6021" s="212"/>
      <c r="U6021" s="213"/>
      <c r="V6021" s="213"/>
      <c r="W6021" s="213"/>
      <c r="X6021" s="214"/>
      <c r="Y6021" s="214"/>
      <c r="Z6021" s="214"/>
      <c r="AA6021" s="217"/>
      <c r="AB6021" s="217"/>
      <c r="AC6021" s="217"/>
      <c r="AD6021" s="213"/>
    </row>
    <row r="6022" spans="20:30" x14ac:dyDescent="0.2">
      <c r="T6022" s="212"/>
      <c r="U6022" s="213"/>
      <c r="V6022" s="213"/>
      <c r="W6022" s="213"/>
      <c r="X6022" s="214"/>
      <c r="Y6022" s="214"/>
      <c r="Z6022" s="214"/>
      <c r="AA6022" s="217"/>
      <c r="AB6022" s="217"/>
      <c r="AC6022" s="217"/>
      <c r="AD6022" s="213"/>
    </row>
    <row r="6023" spans="20:30" x14ac:dyDescent="0.2">
      <c r="T6023" s="212"/>
      <c r="U6023" s="213"/>
      <c r="V6023" s="213"/>
      <c r="W6023" s="213"/>
      <c r="X6023" s="214"/>
      <c r="Y6023" s="214"/>
      <c r="Z6023" s="214"/>
      <c r="AA6023" s="217"/>
      <c r="AB6023" s="217"/>
      <c r="AC6023" s="217"/>
      <c r="AD6023" s="213"/>
    </row>
    <row r="6024" spans="20:30" x14ac:dyDescent="0.2">
      <c r="T6024" s="212"/>
      <c r="U6024" s="213"/>
      <c r="V6024" s="213"/>
      <c r="W6024" s="213"/>
      <c r="X6024" s="214"/>
      <c r="Y6024" s="214"/>
      <c r="Z6024" s="214"/>
      <c r="AA6024" s="217"/>
      <c r="AB6024" s="217"/>
      <c r="AC6024" s="217"/>
      <c r="AD6024" s="213"/>
    </row>
    <row r="6025" spans="20:30" x14ac:dyDescent="0.2">
      <c r="T6025" s="212"/>
      <c r="U6025" s="213"/>
      <c r="V6025" s="213"/>
      <c r="W6025" s="213"/>
      <c r="X6025" s="214"/>
      <c r="Y6025" s="214"/>
      <c r="Z6025" s="214"/>
      <c r="AA6025" s="217"/>
      <c r="AB6025" s="217"/>
      <c r="AC6025" s="217"/>
      <c r="AD6025" s="213"/>
    </row>
    <row r="6026" spans="20:30" x14ac:dyDescent="0.2">
      <c r="T6026" s="212"/>
      <c r="U6026" s="213"/>
      <c r="V6026" s="213"/>
      <c r="W6026" s="213"/>
      <c r="X6026" s="214"/>
      <c r="Y6026" s="214"/>
      <c r="Z6026" s="214"/>
      <c r="AA6026" s="217"/>
      <c r="AB6026" s="217"/>
      <c r="AC6026" s="217"/>
      <c r="AD6026" s="213"/>
    </row>
    <row r="6027" spans="20:30" x14ac:dyDescent="0.2">
      <c r="T6027" s="212"/>
      <c r="U6027" s="213"/>
      <c r="V6027" s="213"/>
      <c r="W6027" s="213"/>
      <c r="X6027" s="214"/>
      <c r="Y6027" s="214"/>
      <c r="Z6027" s="214"/>
      <c r="AA6027" s="217"/>
      <c r="AB6027" s="217"/>
      <c r="AC6027" s="217"/>
      <c r="AD6027" s="213"/>
    </row>
    <row r="6028" spans="20:30" x14ac:dyDescent="0.2">
      <c r="T6028" s="212"/>
      <c r="U6028" s="213"/>
      <c r="V6028" s="213"/>
      <c r="W6028" s="213"/>
      <c r="X6028" s="214"/>
      <c r="Y6028" s="214"/>
      <c r="Z6028" s="214"/>
      <c r="AA6028" s="217"/>
      <c r="AB6028" s="217"/>
      <c r="AC6028" s="217"/>
      <c r="AD6028" s="213"/>
    </row>
    <row r="6029" spans="20:30" x14ac:dyDescent="0.2">
      <c r="T6029" s="212"/>
      <c r="U6029" s="213"/>
      <c r="V6029" s="213"/>
      <c r="W6029" s="213"/>
      <c r="X6029" s="214"/>
      <c r="Y6029" s="214"/>
      <c r="Z6029" s="214"/>
      <c r="AA6029" s="217"/>
      <c r="AB6029" s="217"/>
      <c r="AC6029" s="217"/>
      <c r="AD6029" s="213"/>
    </row>
    <row r="6030" spans="20:30" x14ac:dyDescent="0.2">
      <c r="T6030" s="212"/>
      <c r="U6030" s="213"/>
      <c r="V6030" s="213"/>
      <c r="W6030" s="213"/>
      <c r="X6030" s="214"/>
      <c r="Y6030" s="214"/>
      <c r="Z6030" s="214"/>
      <c r="AA6030" s="217"/>
      <c r="AB6030" s="217"/>
      <c r="AC6030" s="217"/>
      <c r="AD6030" s="213"/>
    </row>
    <row r="6031" spans="20:30" x14ac:dyDescent="0.2">
      <c r="T6031" s="212"/>
      <c r="U6031" s="213"/>
      <c r="V6031" s="213"/>
      <c r="W6031" s="213"/>
      <c r="X6031" s="214"/>
      <c r="Y6031" s="214"/>
      <c r="Z6031" s="214"/>
      <c r="AA6031" s="217"/>
      <c r="AB6031" s="217"/>
      <c r="AC6031" s="217"/>
      <c r="AD6031" s="213"/>
    </row>
    <row r="6032" spans="20:30" x14ac:dyDescent="0.2">
      <c r="T6032" s="212"/>
      <c r="U6032" s="213"/>
      <c r="V6032" s="213"/>
      <c r="W6032" s="213"/>
      <c r="X6032" s="214"/>
      <c r="Y6032" s="214"/>
      <c r="Z6032" s="214"/>
      <c r="AA6032" s="217"/>
      <c r="AB6032" s="217"/>
      <c r="AC6032" s="217"/>
      <c r="AD6032" s="213"/>
    </row>
    <row r="6033" spans="20:30" x14ac:dyDescent="0.2">
      <c r="T6033" s="212"/>
      <c r="U6033" s="213"/>
      <c r="V6033" s="213"/>
      <c r="W6033" s="213"/>
      <c r="X6033" s="214"/>
      <c r="Y6033" s="214"/>
      <c r="Z6033" s="214"/>
      <c r="AA6033" s="217"/>
      <c r="AB6033" s="217"/>
      <c r="AC6033" s="217"/>
      <c r="AD6033" s="213"/>
    </row>
    <row r="6034" spans="20:30" x14ac:dyDescent="0.2">
      <c r="T6034" s="212"/>
      <c r="U6034" s="213"/>
      <c r="V6034" s="213"/>
      <c r="W6034" s="213"/>
      <c r="X6034" s="214"/>
      <c r="Y6034" s="214"/>
      <c r="Z6034" s="214"/>
      <c r="AA6034" s="217"/>
      <c r="AB6034" s="217"/>
      <c r="AC6034" s="217"/>
      <c r="AD6034" s="213"/>
    </row>
    <row r="6035" spans="20:30" x14ac:dyDescent="0.2">
      <c r="T6035" s="212"/>
      <c r="U6035" s="213"/>
      <c r="V6035" s="213"/>
      <c r="W6035" s="213"/>
      <c r="X6035" s="214"/>
      <c r="Y6035" s="214"/>
      <c r="Z6035" s="214"/>
      <c r="AA6035" s="217"/>
      <c r="AB6035" s="217"/>
      <c r="AC6035" s="217"/>
      <c r="AD6035" s="213"/>
    </row>
    <row r="6036" spans="20:30" x14ac:dyDescent="0.2">
      <c r="T6036" s="212"/>
      <c r="U6036" s="213"/>
      <c r="V6036" s="213"/>
      <c r="W6036" s="213"/>
      <c r="X6036" s="214"/>
      <c r="Y6036" s="214"/>
      <c r="Z6036" s="214"/>
      <c r="AA6036" s="217"/>
      <c r="AB6036" s="217"/>
      <c r="AC6036" s="217"/>
      <c r="AD6036" s="213"/>
    </row>
    <row r="6037" spans="20:30" x14ac:dyDescent="0.2">
      <c r="T6037" s="212"/>
      <c r="U6037" s="213"/>
      <c r="V6037" s="213"/>
      <c r="W6037" s="213"/>
      <c r="X6037" s="214"/>
      <c r="Y6037" s="214"/>
      <c r="Z6037" s="214"/>
      <c r="AA6037" s="217"/>
      <c r="AB6037" s="217"/>
      <c r="AC6037" s="217"/>
      <c r="AD6037" s="213"/>
    </row>
    <row r="6038" spans="20:30" x14ac:dyDescent="0.2">
      <c r="T6038" s="212"/>
      <c r="U6038" s="213"/>
      <c r="V6038" s="213"/>
      <c r="W6038" s="213"/>
      <c r="X6038" s="214"/>
      <c r="Y6038" s="214"/>
      <c r="Z6038" s="214"/>
      <c r="AA6038" s="217"/>
      <c r="AB6038" s="217"/>
      <c r="AC6038" s="217"/>
      <c r="AD6038" s="213"/>
    </row>
    <row r="6039" spans="20:30" x14ac:dyDescent="0.2">
      <c r="T6039" s="212"/>
      <c r="U6039" s="213"/>
      <c r="V6039" s="213"/>
      <c r="W6039" s="213"/>
      <c r="X6039" s="214"/>
      <c r="Y6039" s="214"/>
      <c r="Z6039" s="214"/>
      <c r="AA6039" s="217"/>
      <c r="AB6039" s="217"/>
      <c r="AC6039" s="217"/>
      <c r="AD6039" s="213"/>
    </row>
    <row r="6040" spans="20:30" x14ac:dyDescent="0.2">
      <c r="T6040" s="212"/>
      <c r="U6040" s="213"/>
      <c r="V6040" s="213"/>
      <c r="W6040" s="213"/>
      <c r="X6040" s="214"/>
      <c r="Y6040" s="214"/>
      <c r="Z6040" s="214"/>
      <c r="AA6040" s="217"/>
      <c r="AB6040" s="217"/>
      <c r="AC6040" s="217"/>
      <c r="AD6040" s="213"/>
    </row>
    <row r="6041" spans="20:30" x14ac:dyDescent="0.2">
      <c r="T6041" s="212"/>
      <c r="U6041" s="213"/>
      <c r="V6041" s="213"/>
      <c r="W6041" s="213"/>
      <c r="X6041" s="214"/>
      <c r="Y6041" s="214"/>
      <c r="Z6041" s="214"/>
      <c r="AA6041" s="217"/>
      <c r="AB6041" s="217"/>
      <c r="AC6041" s="217"/>
      <c r="AD6041" s="213"/>
    </row>
    <row r="6042" spans="20:30" x14ac:dyDescent="0.2">
      <c r="T6042" s="212"/>
      <c r="U6042" s="213"/>
      <c r="V6042" s="213"/>
      <c r="W6042" s="213"/>
      <c r="X6042" s="214"/>
      <c r="Y6042" s="214"/>
      <c r="Z6042" s="214"/>
      <c r="AA6042" s="217"/>
      <c r="AB6042" s="217"/>
      <c r="AC6042" s="217"/>
      <c r="AD6042" s="213"/>
    </row>
    <row r="6043" spans="20:30" x14ac:dyDescent="0.2">
      <c r="T6043" s="212"/>
      <c r="U6043" s="213"/>
      <c r="V6043" s="213"/>
      <c r="W6043" s="213"/>
      <c r="X6043" s="214"/>
      <c r="Y6043" s="214"/>
      <c r="Z6043" s="214"/>
      <c r="AA6043" s="217"/>
      <c r="AB6043" s="217"/>
      <c r="AC6043" s="217"/>
      <c r="AD6043" s="213"/>
    </row>
    <row r="6044" spans="20:30" x14ac:dyDescent="0.2">
      <c r="T6044" s="212"/>
      <c r="U6044" s="213"/>
      <c r="V6044" s="213"/>
      <c r="W6044" s="213"/>
      <c r="X6044" s="214"/>
      <c r="Y6044" s="214"/>
      <c r="Z6044" s="214"/>
      <c r="AA6044" s="217"/>
      <c r="AB6044" s="217"/>
      <c r="AC6044" s="217"/>
      <c r="AD6044" s="213"/>
    </row>
    <row r="6045" spans="20:30" x14ac:dyDescent="0.2">
      <c r="T6045" s="212"/>
      <c r="U6045" s="213"/>
      <c r="V6045" s="213"/>
      <c r="W6045" s="213"/>
      <c r="X6045" s="214"/>
      <c r="Y6045" s="214"/>
      <c r="Z6045" s="214"/>
      <c r="AA6045" s="217"/>
      <c r="AB6045" s="217"/>
      <c r="AC6045" s="217"/>
      <c r="AD6045" s="213"/>
    </row>
    <row r="6046" spans="20:30" x14ac:dyDescent="0.2">
      <c r="T6046" s="212"/>
      <c r="U6046" s="213"/>
      <c r="V6046" s="213"/>
      <c r="W6046" s="213"/>
      <c r="X6046" s="214"/>
      <c r="Y6046" s="214"/>
      <c r="Z6046" s="214"/>
      <c r="AA6046" s="217"/>
      <c r="AB6046" s="217"/>
      <c r="AC6046" s="217"/>
      <c r="AD6046" s="213"/>
    </row>
    <row r="6047" spans="20:30" x14ac:dyDescent="0.2">
      <c r="T6047" s="212"/>
      <c r="U6047" s="213"/>
      <c r="V6047" s="213"/>
      <c r="W6047" s="213"/>
      <c r="X6047" s="214"/>
      <c r="Y6047" s="214"/>
      <c r="Z6047" s="214"/>
      <c r="AA6047" s="217"/>
      <c r="AB6047" s="217"/>
      <c r="AC6047" s="217"/>
      <c r="AD6047" s="213"/>
    </row>
    <row r="6048" spans="20:30" x14ac:dyDescent="0.2">
      <c r="T6048" s="212"/>
      <c r="U6048" s="213"/>
      <c r="V6048" s="213"/>
      <c r="W6048" s="213"/>
      <c r="X6048" s="214"/>
      <c r="Y6048" s="214"/>
      <c r="Z6048" s="214"/>
      <c r="AA6048" s="217"/>
      <c r="AB6048" s="217"/>
      <c r="AC6048" s="217"/>
      <c r="AD6048" s="213"/>
    </row>
    <row r="6049" spans="20:30" x14ac:dyDescent="0.2">
      <c r="T6049" s="212"/>
      <c r="U6049" s="213"/>
      <c r="V6049" s="213"/>
      <c r="W6049" s="213"/>
      <c r="X6049" s="214"/>
      <c r="Y6049" s="214"/>
      <c r="Z6049" s="214"/>
      <c r="AA6049" s="217"/>
      <c r="AB6049" s="217"/>
      <c r="AC6049" s="217"/>
      <c r="AD6049" s="213"/>
    </row>
    <row r="6050" spans="20:30" x14ac:dyDescent="0.2">
      <c r="T6050" s="212"/>
      <c r="U6050" s="213"/>
      <c r="V6050" s="213"/>
      <c r="W6050" s="213"/>
      <c r="X6050" s="214"/>
      <c r="Y6050" s="214"/>
      <c r="Z6050" s="214"/>
      <c r="AA6050" s="217"/>
      <c r="AB6050" s="217"/>
      <c r="AC6050" s="217"/>
      <c r="AD6050" s="213"/>
    </row>
    <row r="6051" spans="20:30" x14ac:dyDescent="0.2">
      <c r="T6051" s="212"/>
      <c r="U6051" s="213"/>
      <c r="V6051" s="213"/>
      <c r="W6051" s="213"/>
      <c r="X6051" s="214"/>
      <c r="Y6051" s="214"/>
      <c r="Z6051" s="214"/>
      <c r="AA6051" s="217"/>
      <c r="AB6051" s="217"/>
      <c r="AC6051" s="217"/>
      <c r="AD6051" s="213"/>
    </row>
    <row r="6052" spans="20:30" x14ac:dyDescent="0.2">
      <c r="T6052" s="212"/>
      <c r="U6052" s="213"/>
      <c r="V6052" s="213"/>
      <c r="W6052" s="213"/>
      <c r="X6052" s="214"/>
      <c r="Y6052" s="214"/>
      <c r="Z6052" s="214"/>
      <c r="AA6052" s="217"/>
      <c r="AB6052" s="217"/>
      <c r="AC6052" s="217"/>
      <c r="AD6052" s="213"/>
    </row>
    <row r="6053" spans="20:30" x14ac:dyDescent="0.2">
      <c r="T6053" s="212"/>
      <c r="U6053" s="213"/>
      <c r="V6053" s="213"/>
      <c r="W6053" s="213"/>
      <c r="X6053" s="214"/>
      <c r="Y6053" s="214"/>
      <c r="Z6053" s="214"/>
      <c r="AA6053" s="217"/>
      <c r="AB6053" s="217"/>
      <c r="AC6053" s="217"/>
      <c r="AD6053" s="213"/>
    </row>
    <row r="6054" spans="20:30" x14ac:dyDescent="0.2">
      <c r="T6054" s="212"/>
      <c r="U6054" s="213"/>
      <c r="V6054" s="213"/>
      <c r="W6054" s="213"/>
      <c r="X6054" s="214"/>
      <c r="Y6054" s="214"/>
      <c r="Z6054" s="214"/>
      <c r="AA6054" s="217"/>
      <c r="AB6054" s="217"/>
      <c r="AC6054" s="217"/>
      <c r="AD6054" s="213"/>
    </row>
    <row r="6055" spans="20:30" x14ac:dyDescent="0.2">
      <c r="T6055" s="212"/>
      <c r="U6055" s="213"/>
      <c r="V6055" s="213"/>
      <c r="W6055" s="213"/>
      <c r="X6055" s="214"/>
      <c r="Y6055" s="214"/>
      <c r="Z6055" s="214"/>
      <c r="AA6055" s="217"/>
      <c r="AB6055" s="217"/>
      <c r="AC6055" s="217"/>
      <c r="AD6055" s="213"/>
    </row>
    <row r="6056" spans="20:30" x14ac:dyDescent="0.2">
      <c r="T6056" s="212"/>
      <c r="U6056" s="213"/>
      <c r="V6056" s="213"/>
      <c r="W6056" s="213"/>
      <c r="X6056" s="214"/>
      <c r="Y6056" s="214"/>
      <c r="Z6056" s="214"/>
      <c r="AA6056" s="217"/>
      <c r="AB6056" s="217"/>
      <c r="AC6056" s="217"/>
      <c r="AD6056" s="213"/>
    </row>
    <row r="6057" spans="20:30" x14ac:dyDescent="0.2">
      <c r="T6057" s="212"/>
      <c r="U6057" s="213"/>
      <c r="V6057" s="213"/>
      <c r="W6057" s="213"/>
      <c r="X6057" s="214"/>
      <c r="Y6057" s="214"/>
      <c r="Z6057" s="214"/>
      <c r="AA6057" s="217"/>
      <c r="AB6057" s="217"/>
      <c r="AC6057" s="217"/>
      <c r="AD6057" s="213"/>
    </row>
    <row r="6058" spans="20:30" x14ac:dyDescent="0.2">
      <c r="T6058" s="212"/>
      <c r="U6058" s="213"/>
      <c r="V6058" s="213"/>
      <c r="W6058" s="213"/>
      <c r="X6058" s="214"/>
      <c r="Y6058" s="214"/>
      <c r="Z6058" s="214"/>
      <c r="AA6058" s="217"/>
      <c r="AB6058" s="217"/>
      <c r="AC6058" s="217"/>
      <c r="AD6058" s="213"/>
    </row>
    <row r="6059" spans="20:30" x14ac:dyDescent="0.2">
      <c r="T6059" s="212"/>
      <c r="U6059" s="213"/>
      <c r="V6059" s="213"/>
      <c r="W6059" s="213"/>
      <c r="X6059" s="214"/>
      <c r="Y6059" s="214"/>
      <c r="Z6059" s="214"/>
      <c r="AA6059" s="217"/>
      <c r="AB6059" s="217"/>
      <c r="AC6059" s="217"/>
      <c r="AD6059" s="213"/>
    </row>
    <row r="6060" spans="20:30" x14ac:dyDescent="0.2">
      <c r="T6060" s="212"/>
      <c r="U6060" s="213"/>
      <c r="V6060" s="213"/>
      <c r="W6060" s="213"/>
      <c r="X6060" s="214"/>
      <c r="Y6060" s="214"/>
      <c r="Z6060" s="214"/>
      <c r="AA6060" s="217"/>
      <c r="AB6060" s="217"/>
      <c r="AC6060" s="217"/>
      <c r="AD6060" s="213"/>
    </row>
    <row r="6061" spans="20:30" x14ac:dyDescent="0.2">
      <c r="T6061" s="212"/>
      <c r="U6061" s="213"/>
      <c r="V6061" s="213"/>
      <c r="W6061" s="213"/>
      <c r="X6061" s="214"/>
      <c r="Y6061" s="214"/>
      <c r="Z6061" s="214"/>
      <c r="AA6061" s="217"/>
      <c r="AB6061" s="217"/>
      <c r="AC6061" s="217"/>
      <c r="AD6061" s="213"/>
    </row>
    <row r="6062" spans="20:30" x14ac:dyDescent="0.2">
      <c r="T6062" s="212"/>
      <c r="U6062" s="213"/>
      <c r="V6062" s="213"/>
      <c r="W6062" s="213"/>
      <c r="X6062" s="214"/>
      <c r="Y6062" s="214"/>
      <c r="Z6062" s="214"/>
      <c r="AA6062" s="217"/>
      <c r="AB6062" s="217"/>
      <c r="AC6062" s="217"/>
      <c r="AD6062" s="213"/>
    </row>
    <row r="6063" spans="20:30" x14ac:dyDescent="0.2">
      <c r="T6063" s="212"/>
      <c r="U6063" s="213"/>
      <c r="V6063" s="213"/>
      <c r="W6063" s="213"/>
      <c r="X6063" s="214"/>
      <c r="Y6063" s="214"/>
      <c r="Z6063" s="214"/>
      <c r="AA6063" s="217"/>
      <c r="AB6063" s="217"/>
      <c r="AC6063" s="217"/>
      <c r="AD6063" s="213"/>
    </row>
    <row r="6064" spans="20:30" x14ac:dyDescent="0.2">
      <c r="T6064" s="212"/>
      <c r="U6064" s="213"/>
      <c r="V6064" s="213"/>
      <c r="W6064" s="213"/>
      <c r="X6064" s="214"/>
      <c r="Y6064" s="214"/>
      <c r="Z6064" s="214"/>
      <c r="AA6064" s="217"/>
      <c r="AB6064" s="217"/>
      <c r="AC6064" s="217"/>
      <c r="AD6064" s="213"/>
    </row>
    <row r="6065" spans="20:30" x14ac:dyDescent="0.2">
      <c r="T6065" s="212"/>
      <c r="U6065" s="213"/>
      <c r="V6065" s="213"/>
      <c r="W6065" s="213"/>
      <c r="X6065" s="214"/>
      <c r="Y6065" s="214"/>
      <c r="Z6065" s="214"/>
      <c r="AA6065" s="217"/>
      <c r="AB6065" s="217"/>
      <c r="AC6065" s="217"/>
      <c r="AD6065" s="213"/>
    </row>
    <row r="6066" spans="20:30" x14ac:dyDescent="0.2">
      <c r="T6066" s="212"/>
      <c r="U6066" s="213"/>
      <c r="V6066" s="213"/>
      <c r="W6066" s="213"/>
      <c r="X6066" s="214"/>
      <c r="Y6066" s="214"/>
      <c r="Z6066" s="214"/>
      <c r="AA6066" s="217"/>
      <c r="AB6066" s="217"/>
      <c r="AC6066" s="217"/>
      <c r="AD6066" s="213"/>
    </row>
    <row r="6067" spans="20:30" x14ac:dyDescent="0.2">
      <c r="T6067" s="212"/>
      <c r="U6067" s="213"/>
      <c r="V6067" s="213"/>
      <c r="W6067" s="213"/>
      <c r="X6067" s="214"/>
      <c r="Y6067" s="214"/>
      <c r="Z6067" s="214"/>
      <c r="AA6067" s="217"/>
      <c r="AB6067" s="217"/>
      <c r="AC6067" s="217"/>
      <c r="AD6067" s="213"/>
    </row>
    <row r="6068" spans="20:30" x14ac:dyDescent="0.2">
      <c r="T6068" s="212"/>
      <c r="U6068" s="213"/>
      <c r="V6068" s="213"/>
      <c r="W6068" s="213"/>
      <c r="X6068" s="214"/>
      <c r="Y6068" s="214"/>
      <c r="Z6068" s="214"/>
      <c r="AA6068" s="217"/>
      <c r="AB6068" s="217"/>
      <c r="AC6068" s="217"/>
      <c r="AD6068" s="213"/>
    </row>
    <row r="6069" spans="20:30" x14ac:dyDescent="0.2">
      <c r="T6069" s="212"/>
      <c r="U6069" s="213"/>
      <c r="V6069" s="213"/>
      <c r="W6069" s="213"/>
      <c r="X6069" s="214"/>
      <c r="Y6069" s="214"/>
      <c r="Z6069" s="214"/>
      <c r="AA6069" s="217"/>
      <c r="AB6069" s="217"/>
      <c r="AC6069" s="217"/>
      <c r="AD6069" s="213"/>
    </row>
    <row r="6070" spans="20:30" x14ac:dyDescent="0.2">
      <c r="T6070" s="212"/>
      <c r="U6070" s="213"/>
      <c r="V6070" s="213"/>
      <c r="W6070" s="213"/>
      <c r="X6070" s="214"/>
      <c r="Y6070" s="214"/>
      <c r="Z6070" s="214"/>
      <c r="AA6070" s="217"/>
      <c r="AB6070" s="217"/>
      <c r="AC6070" s="217"/>
      <c r="AD6070" s="213"/>
    </row>
    <row r="6071" spans="20:30" x14ac:dyDescent="0.2">
      <c r="T6071" s="212"/>
      <c r="U6071" s="213"/>
      <c r="V6071" s="213"/>
      <c r="W6071" s="213"/>
      <c r="X6071" s="214"/>
      <c r="Y6071" s="214"/>
      <c r="Z6071" s="214"/>
      <c r="AA6071" s="217"/>
      <c r="AB6071" s="217"/>
      <c r="AC6071" s="217"/>
      <c r="AD6071" s="213"/>
    </row>
    <row r="6072" spans="20:30" x14ac:dyDescent="0.2">
      <c r="T6072" s="212"/>
      <c r="U6072" s="213"/>
      <c r="V6072" s="213"/>
      <c r="W6072" s="213"/>
      <c r="X6072" s="214"/>
      <c r="Y6072" s="214"/>
      <c r="Z6072" s="214"/>
      <c r="AA6072" s="217"/>
      <c r="AB6072" s="217"/>
      <c r="AC6072" s="217"/>
      <c r="AD6072" s="213"/>
    </row>
    <row r="6073" spans="20:30" x14ac:dyDescent="0.2">
      <c r="T6073" s="212"/>
      <c r="U6073" s="213"/>
      <c r="V6073" s="213"/>
      <c r="W6073" s="213"/>
      <c r="X6073" s="214"/>
      <c r="Y6073" s="214"/>
      <c r="Z6073" s="214"/>
      <c r="AA6073" s="217"/>
      <c r="AB6073" s="217"/>
      <c r="AC6073" s="217"/>
      <c r="AD6073" s="213"/>
    </row>
    <row r="6074" spans="20:30" x14ac:dyDescent="0.2">
      <c r="T6074" s="212"/>
      <c r="U6074" s="213"/>
      <c r="V6074" s="213"/>
      <c r="W6074" s="213"/>
      <c r="X6074" s="214"/>
      <c r="Y6074" s="214"/>
      <c r="Z6074" s="214"/>
      <c r="AA6074" s="217"/>
      <c r="AB6074" s="217"/>
      <c r="AC6074" s="217"/>
      <c r="AD6074" s="213"/>
    </row>
    <row r="6075" spans="20:30" x14ac:dyDescent="0.2">
      <c r="T6075" s="212"/>
      <c r="U6075" s="213"/>
      <c r="V6075" s="213"/>
      <c r="W6075" s="213"/>
      <c r="X6075" s="214"/>
      <c r="Y6075" s="214"/>
      <c r="Z6075" s="214"/>
      <c r="AA6075" s="217"/>
      <c r="AB6075" s="217"/>
      <c r="AC6075" s="217"/>
      <c r="AD6075" s="213"/>
    </row>
    <row r="6076" spans="20:30" x14ac:dyDescent="0.2">
      <c r="T6076" s="212"/>
      <c r="U6076" s="213"/>
      <c r="V6076" s="213"/>
      <c r="W6076" s="213"/>
      <c r="X6076" s="214"/>
      <c r="Y6076" s="214"/>
      <c r="Z6076" s="214"/>
      <c r="AA6076" s="217"/>
      <c r="AB6076" s="217"/>
      <c r="AC6076" s="217"/>
      <c r="AD6076" s="213"/>
    </row>
    <row r="6077" spans="20:30" x14ac:dyDescent="0.2">
      <c r="T6077" s="212"/>
      <c r="U6077" s="213"/>
      <c r="V6077" s="213"/>
      <c r="W6077" s="213"/>
      <c r="X6077" s="214"/>
      <c r="Y6077" s="214"/>
      <c r="Z6077" s="214"/>
      <c r="AA6077" s="217"/>
      <c r="AB6077" s="217"/>
      <c r="AC6077" s="217"/>
      <c r="AD6077" s="213"/>
    </row>
    <row r="6078" spans="20:30" x14ac:dyDescent="0.2">
      <c r="T6078" s="212"/>
      <c r="U6078" s="213"/>
      <c r="V6078" s="213"/>
      <c r="W6078" s="213"/>
      <c r="X6078" s="214"/>
      <c r="Y6078" s="214"/>
      <c r="Z6078" s="214"/>
      <c r="AA6078" s="217"/>
      <c r="AB6078" s="217"/>
      <c r="AC6078" s="217"/>
      <c r="AD6078" s="213"/>
    </row>
    <row r="6079" spans="20:30" x14ac:dyDescent="0.2">
      <c r="T6079" s="212"/>
      <c r="U6079" s="213"/>
      <c r="V6079" s="213"/>
      <c r="W6079" s="213"/>
      <c r="X6079" s="214"/>
      <c r="Y6079" s="214"/>
      <c r="Z6079" s="214"/>
      <c r="AA6079" s="217"/>
      <c r="AB6079" s="217"/>
      <c r="AC6079" s="217"/>
      <c r="AD6079" s="213"/>
    </row>
    <row r="6080" spans="20:30" x14ac:dyDescent="0.2">
      <c r="T6080" s="212"/>
      <c r="U6080" s="213"/>
      <c r="V6080" s="213"/>
      <c r="W6080" s="213"/>
      <c r="X6080" s="214"/>
      <c r="Y6080" s="214"/>
      <c r="Z6080" s="214"/>
      <c r="AA6080" s="217"/>
      <c r="AB6080" s="217"/>
      <c r="AC6080" s="217"/>
      <c r="AD6080" s="213"/>
    </row>
    <row r="6081" spans="20:30" x14ac:dyDescent="0.2">
      <c r="T6081" s="212"/>
      <c r="U6081" s="213"/>
      <c r="V6081" s="213"/>
      <c r="W6081" s="213"/>
      <c r="X6081" s="214"/>
      <c r="Y6081" s="214"/>
      <c r="Z6081" s="214"/>
      <c r="AA6081" s="217"/>
      <c r="AB6081" s="217"/>
      <c r="AC6081" s="217"/>
      <c r="AD6081" s="213"/>
    </row>
    <row r="6082" spans="20:30" x14ac:dyDescent="0.2">
      <c r="T6082" s="212"/>
      <c r="U6082" s="213"/>
      <c r="V6082" s="213"/>
      <c r="W6082" s="213"/>
      <c r="X6082" s="214"/>
      <c r="Y6082" s="214"/>
      <c r="Z6082" s="214"/>
      <c r="AA6082" s="217"/>
      <c r="AB6082" s="217"/>
      <c r="AC6082" s="217"/>
      <c r="AD6082" s="213"/>
    </row>
    <row r="6083" spans="20:30" x14ac:dyDescent="0.2">
      <c r="T6083" s="212"/>
      <c r="U6083" s="213"/>
      <c r="V6083" s="213"/>
      <c r="W6083" s="213"/>
      <c r="X6083" s="214"/>
      <c r="Y6083" s="214"/>
      <c r="Z6083" s="214"/>
      <c r="AA6083" s="217"/>
      <c r="AB6083" s="217"/>
      <c r="AC6083" s="217"/>
      <c r="AD6083" s="213"/>
    </row>
    <row r="6084" spans="20:30" x14ac:dyDescent="0.2">
      <c r="T6084" s="212"/>
      <c r="U6084" s="213"/>
      <c r="V6084" s="213"/>
      <c r="W6084" s="213"/>
      <c r="X6084" s="214"/>
      <c r="Y6084" s="214"/>
      <c r="Z6084" s="214"/>
      <c r="AA6084" s="217"/>
      <c r="AB6084" s="217"/>
      <c r="AC6084" s="217"/>
      <c r="AD6084" s="213"/>
    </row>
    <row r="6085" spans="20:30" x14ac:dyDescent="0.2">
      <c r="T6085" s="212"/>
      <c r="U6085" s="213"/>
      <c r="V6085" s="213"/>
      <c r="W6085" s="213"/>
      <c r="X6085" s="214"/>
      <c r="Y6085" s="214"/>
      <c r="Z6085" s="214"/>
      <c r="AA6085" s="217"/>
      <c r="AB6085" s="217"/>
      <c r="AC6085" s="217"/>
      <c r="AD6085" s="213"/>
    </row>
    <row r="6086" spans="20:30" x14ac:dyDescent="0.2">
      <c r="T6086" s="212"/>
      <c r="U6086" s="213"/>
      <c r="V6086" s="213"/>
      <c r="W6086" s="213"/>
      <c r="X6086" s="214"/>
      <c r="Y6086" s="214"/>
      <c r="Z6086" s="214"/>
      <c r="AA6086" s="217"/>
      <c r="AB6086" s="217"/>
      <c r="AC6086" s="217"/>
      <c r="AD6086" s="213"/>
    </row>
    <row r="6087" spans="20:30" x14ac:dyDescent="0.2">
      <c r="T6087" s="212"/>
      <c r="U6087" s="213"/>
      <c r="V6087" s="213"/>
      <c r="W6087" s="213"/>
      <c r="X6087" s="214"/>
      <c r="Y6087" s="214"/>
      <c r="Z6087" s="214"/>
      <c r="AA6087" s="217"/>
      <c r="AB6087" s="217"/>
      <c r="AC6087" s="217"/>
      <c r="AD6087" s="213"/>
    </row>
    <row r="6088" spans="20:30" x14ac:dyDescent="0.2">
      <c r="T6088" s="212"/>
      <c r="U6088" s="213"/>
      <c r="V6088" s="213"/>
      <c r="W6088" s="213"/>
      <c r="X6088" s="214"/>
      <c r="Y6088" s="214"/>
      <c r="Z6088" s="214"/>
      <c r="AA6088" s="217"/>
      <c r="AB6088" s="217"/>
      <c r="AC6088" s="217"/>
      <c r="AD6088" s="213"/>
    </row>
    <row r="6089" spans="20:30" x14ac:dyDescent="0.2">
      <c r="T6089" s="212"/>
      <c r="U6089" s="213"/>
      <c r="V6089" s="213"/>
      <c r="W6089" s="213"/>
      <c r="X6089" s="214"/>
      <c r="Y6089" s="214"/>
      <c r="Z6089" s="214"/>
      <c r="AA6089" s="217"/>
      <c r="AB6089" s="217"/>
      <c r="AC6089" s="217"/>
      <c r="AD6089" s="213"/>
    </row>
    <row r="6090" spans="20:30" x14ac:dyDescent="0.2">
      <c r="T6090" s="212"/>
      <c r="U6090" s="213"/>
      <c r="V6090" s="213"/>
      <c r="W6090" s="213"/>
      <c r="X6090" s="214"/>
      <c r="Y6090" s="214"/>
      <c r="Z6090" s="214"/>
      <c r="AA6090" s="217"/>
      <c r="AB6090" s="217"/>
      <c r="AC6090" s="217"/>
      <c r="AD6090" s="213"/>
    </row>
    <row r="6091" spans="20:30" x14ac:dyDescent="0.2">
      <c r="T6091" s="212"/>
      <c r="U6091" s="213"/>
      <c r="V6091" s="213"/>
      <c r="W6091" s="213"/>
      <c r="X6091" s="214"/>
      <c r="Y6091" s="214"/>
      <c r="Z6091" s="214"/>
      <c r="AA6091" s="217"/>
      <c r="AB6091" s="217"/>
      <c r="AC6091" s="217"/>
      <c r="AD6091" s="213"/>
    </row>
    <row r="6092" spans="20:30" x14ac:dyDescent="0.2">
      <c r="T6092" s="212"/>
      <c r="U6092" s="213"/>
      <c r="V6092" s="213"/>
      <c r="W6092" s="213"/>
      <c r="X6092" s="214"/>
      <c r="Y6092" s="214"/>
      <c r="Z6092" s="214"/>
      <c r="AA6092" s="217"/>
      <c r="AB6092" s="217"/>
      <c r="AC6092" s="217"/>
      <c r="AD6092" s="213"/>
    </row>
    <row r="6093" spans="20:30" x14ac:dyDescent="0.2">
      <c r="T6093" s="212"/>
      <c r="U6093" s="213"/>
      <c r="V6093" s="213"/>
      <c r="W6093" s="213"/>
      <c r="X6093" s="214"/>
      <c r="Y6093" s="214"/>
      <c r="Z6093" s="214"/>
      <c r="AA6093" s="217"/>
      <c r="AB6093" s="217"/>
      <c r="AC6093" s="217"/>
      <c r="AD6093" s="213"/>
    </row>
    <row r="6094" spans="20:30" x14ac:dyDescent="0.2">
      <c r="T6094" s="212"/>
      <c r="U6094" s="213"/>
      <c r="V6094" s="213"/>
      <c r="W6094" s="213"/>
      <c r="X6094" s="214"/>
      <c r="Y6094" s="214"/>
      <c r="Z6094" s="214"/>
      <c r="AA6094" s="217"/>
      <c r="AB6094" s="217"/>
      <c r="AC6094" s="217"/>
      <c r="AD6094" s="213"/>
    </row>
    <row r="6095" spans="20:30" x14ac:dyDescent="0.2">
      <c r="T6095" s="212"/>
      <c r="U6095" s="213"/>
      <c r="V6095" s="213"/>
      <c r="W6095" s="213"/>
      <c r="X6095" s="214"/>
      <c r="Y6095" s="214"/>
      <c r="Z6095" s="214"/>
      <c r="AA6095" s="217"/>
      <c r="AB6095" s="217"/>
      <c r="AC6095" s="217"/>
      <c r="AD6095" s="213"/>
    </row>
    <row r="6096" spans="20:30" x14ac:dyDescent="0.2">
      <c r="T6096" s="212"/>
      <c r="U6096" s="213"/>
      <c r="V6096" s="213"/>
      <c r="W6096" s="213"/>
      <c r="X6096" s="214"/>
      <c r="Y6096" s="214"/>
      <c r="Z6096" s="214"/>
      <c r="AA6096" s="217"/>
      <c r="AB6096" s="217"/>
      <c r="AC6096" s="217"/>
      <c r="AD6096" s="213"/>
    </row>
    <row r="6097" spans="20:30" x14ac:dyDescent="0.2">
      <c r="T6097" s="212"/>
      <c r="U6097" s="213"/>
      <c r="V6097" s="213"/>
      <c r="W6097" s="213"/>
      <c r="X6097" s="214"/>
      <c r="Y6097" s="214"/>
      <c r="Z6097" s="214"/>
      <c r="AA6097" s="217"/>
      <c r="AB6097" s="217"/>
      <c r="AC6097" s="217"/>
      <c r="AD6097" s="213"/>
    </row>
    <row r="6098" spans="20:30" x14ac:dyDescent="0.2">
      <c r="T6098" s="212"/>
      <c r="U6098" s="213"/>
      <c r="V6098" s="213"/>
      <c r="W6098" s="213"/>
      <c r="X6098" s="214"/>
      <c r="Y6098" s="214"/>
      <c r="Z6098" s="214"/>
      <c r="AA6098" s="217"/>
      <c r="AB6098" s="217"/>
      <c r="AC6098" s="217"/>
      <c r="AD6098" s="213"/>
    </row>
    <row r="6099" spans="20:30" x14ac:dyDescent="0.2">
      <c r="T6099" s="212"/>
      <c r="U6099" s="213"/>
      <c r="V6099" s="213"/>
      <c r="W6099" s="213"/>
      <c r="X6099" s="214"/>
      <c r="Y6099" s="214"/>
      <c r="Z6099" s="214"/>
      <c r="AA6099" s="217"/>
      <c r="AB6099" s="217"/>
      <c r="AC6099" s="217"/>
      <c r="AD6099" s="213"/>
    </row>
    <row r="6100" spans="20:30" x14ac:dyDescent="0.2">
      <c r="T6100" s="212"/>
      <c r="U6100" s="213"/>
      <c r="V6100" s="213"/>
      <c r="W6100" s="213"/>
      <c r="X6100" s="214"/>
      <c r="Y6100" s="214"/>
      <c r="Z6100" s="214"/>
      <c r="AA6100" s="217"/>
      <c r="AB6100" s="217"/>
      <c r="AC6100" s="217"/>
      <c r="AD6100" s="213"/>
    </row>
    <row r="6101" spans="20:30" x14ac:dyDescent="0.2">
      <c r="T6101" s="212"/>
      <c r="U6101" s="213"/>
      <c r="V6101" s="213"/>
      <c r="W6101" s="213"/>
      <c r="X6101" s="214"/>
      <c r="Y6101" s="214"/>
      <c r="Z6101" s="214"/>
      <c r="AA6101" s="217"/>
      <c r="AB6101" s="217"/>
      <c r="AC6101" s="217"/>
      <c r="AD6101" s="213"/>
    </row>
    <row r="6102" spans="20:30" x14ac:dyDescent="0.2">
      <c r="T6102" s="212"/>
      <c r="U6102" s="213"/>
      <c r="V6102" s="213"/>
      <c r="W6102" s="213"/>
      <c r="X6102" s="214"/>
      <c r="Y6102" s="214"/>
      <c r="Z6102" s="214"/>
      <c r="AA6102" s="217"/>
      <c r="AB6102" s="217"/>
      <c r="AC6102" s="217"/>
      <c r="AD6102" s="213"/>
    </row>
    <row r="6103" spans="20:30" x14ac:dyDescent="0.2">
      <c r="T6103" s="212"/>
      <c r="U6103" s="213"/>
      <c r="V6103" s="213"/>
      <c r="W6103" s="213"/>
      <c r="X6103" s="214"/>
      <c r="Y6103" s="214"/>
      <c r="Z6103" s="214"/>
      <c r="AA6103" s="217"/>
      <c r="AB6103" s="217"/>
      <c r="AC6103" s="217"/>
      <c r="AD6103" s="213"/>
    </row>
    <row r="6104" spans="20:30" x14ac:dyDescent="0.2">
      <c r="T6104" s="212"/>
      <c r="U6104" s="213"/>
      <c r="V6104" s="213"/>
      <c r="W6104" s="213"/>
      <c r="X6104" s="214"/>
      <c r="Y6104" s="214"/>
      <c r="Z6104" s="214"/>
      <c r="AA6104" s="217"/>
      <c r="AB6104" s="217"/>
      <c r="AC6104" s="217"/>
      <c r="AD6104" s="213"/>
    </row>
    <row r="6105" spans="20:30" x14ac:dyDescent="0.2">
      <c r="T6105" s="212"/>
      <c r="U6105" s="213"/>
      <c r="V6105" s="213"/>
      <c r="W6105" s="213"/>
      <c r="X6105" s="214"/>
      <c r="Y6105" s="214"/>
      <c r="Z6105" s="214"/>
      <c r="AA6105" s="217"/>
      <c r="AB6105" s="217"/>
      <c r="AC6105" s="217"/>
      <c r="AD6105" s="213"/>
    </row>
    <row r="6106" spans="20:30" x14ac:dyDescent="0.2">
      <c r="T6106" s="212"/>
      <c r="U6106" s="213"/>
      <c r="V6106" s="213"/>
      <c r="W6106" s="213"/>
      <c r="X6106" s="214"/>
      <c r="Y6106" s="214"/>
      <c r="Z6106" s="214"/>
      <c r="AA6106" s="217"/>
      <c r="AB6106" s="217"/>
      <c r="AC6106" s="217"/>
      <c r="AD6106" s="213"/>
    </row>
    <row r="6107" spans="20:30" x14ac:dyDescent="0.2">
      <c r="T6107" s="212"/>
      <c r="U6107" s="213"/>
      <c r="V6107" s="213"/>
      <c r="W6107" s="213"/>
      <c r="X6107" s="214"/>
      <c r="Y6107" s="214"/>
      <c r="Z6107" s="214"/>
      <c r="AA6107" s="217"/>
      <c r="AB6107" s="217"/>
      <c r="AC6107" s="217"/>
      <c r="AD6107" s="213"/>
    </row>
    <row r="6108" spans="20:30" x14ac:dyDescent="0.2">
      <c r="T6108" s="212"/>
      <c r="U6108" s="213"/>
      <c r="V6108" s="213"/>
      <c r="W6108" s="213"/>
      <c r="X6108" s="214"/>
      <c r="Y6108" s="214"/>
      <c r="Z6108" s="214"/>
      <c r="AA6108" s="217"/>
      <c r="AB6108" s="217"/>
      <c r="AC6108" s="217"/>
      <c r="AD6108" s="213"/>
    </row>
    <row r="6109" spans="20:30" x14ac:dyDescent="0.2">
      <c r="T6109" s="212"/>
      <c r="U6109" s="213"/>
      <c r="V6109" s="213"/>
      <c r="W6109" s="213"/>
      <c r="X6109" s="214"/>
      <c r="Y6109" s="214"/>
      <c r="Z6109" s="214"/>
      <c r="AA6109" s="217"/>
      <c r="AB6109" s="217"/>
      <c r="AC6109" s="217"/>
      <c r="AD6109" s="213"/>
    </row>
    <row r="6110" spans="20:30" x14ac:dyDescent="0.2">
      <c r="T6110" s="212"/>
      <c r="U6110" s="213"/>
      <c r="V6110" s="213"/>
      <c r="W6110" s="213"/>
      <c r="X6110" s="214"/>
      <c r="Y6110" s="214"/>
      <c r="Z6110" s="214"/>
      <c r="AA6110" s="217"/>
      <c r="AB6110" s="217"/>
      <c r="AC6110" s="217"/>
      <c r="AD6110" s="213"/>
    </row>
    <row r="6111" spans="20:30" x14ac:dyDescent="0.2">
      <c r="T6111" s="212"/>
      <c r="U6111" s="213"/>
      <c r="V6111" s="213"/>
      <c r="W6111" s="213"/>
      <c r="X6111" s="214"/>
      <c r="Y6111" s="214"/>
      <c r="Z6111" s="214"/>
      <c r="AA6111" s="217"/>
      <c r="AB6111" s="217"/>
      <c r="AC6111" s="217"/>
      <c r="AD6111" s="213"/>
    </row>
    <row r="6112" spans="20:30" x14ac:dyDescent="0.2">
      <c r="T6112" s="212"/>
      <c r="U6112" s="213"/>
      <c r="V6112" s="213"/>
      <c r="W6112" s="213"/>
      <c r="X6112" s="214"/>
      <c r="Y6112" s="214"/>
      <c r="Z6112" s="214"/>
      <c r="AA6112" s="217"/>
      <c r="AB6112" s="217"/>
      <c r="AC6112" s="217"/>
      <c r="AD6112" s="213"/>
    </row>
    <row r="6113" spans="20:30" x14ac:dyDescent="0.2">
      <c r="T6113" s="212"/>
      <c r="U6113" s="213"/>
      <c r="V6113" s="213"/>
      <c r="W6113" s="213"/>
      <c r="X6113" s="214"/>
      <c r="Y6113" s="214"/>
      <c r="Z6113" s="214"/>
      <c r="AA6113" s="217"/>
      <c r="AB6113" s="217"/>
      <c r="AC6113" s="217"/>
      <c r="AD6113" s="213"/>
    </row>
    <row r="6114" spans="20:30" x14ac:dyDescent="0.2">
      <c r="T6114" s="212"/>
      <c r="U6114" s="213"/>
      <c r="V6114" s="213"/>
      <c r="W6114" s="213"/>
      <c r="X6114" s="214"/>
      <c r="Y6114" s="214"/>
      <c r="Z6114" s="214"/>
      <c r="AA6114" s="217"/>
      <c r="AB6114" s="217"/>
      <c r="AC6114" s="217"/>
      <c r="AD6114" s="213"/>
    </row>
    <row r="6115" spans="20:30" x14ac:dyDescent="0.2">
      <c r="T6115" s="212"/>
      <c r="U6115" s="213"/>
      <c r="V6115" s="213"/>
      <c r="W6115" s="213"/>
      <c r="X6115" s="214"/>
      <c r="Y6115" s="214"/>
      <c r="Z6115" s="214"/>
      <c r="AA6115" s="217"/>
      <c r="AB6115" s="217"/>
      <c r="AC6115" s="217"/>
      <c r="AD6115" s="213"/>
    </row>
    <row r="6116" spans="20:30" x14ac:dyDescent="0.2">
      <c r="T6116" s="212"/>
      <c r="U6116" s="213"/>
      <c r="V6116" s="213"/>
      <c r="W6116" s="213"/>
      <c r="X6116" s="214"/>
      <c r="Y6116" s="214"/>
      <c r="Z6116" s="214"/>
      <c r="AA6116" s="217"/>
      <c r="AB6116" s="217"/>
      <c r="AC6116" s="217"/>
      <c r="AD6116" s="213"/>
    </row>
    <row r="6117" spans="20:30" x14ac:dyDescent="0.2">
      <c r="T6117" s="212"/>
      <c r="U6117" s="213"/>
      <c r="V6117" s="213"/>
      <c r="W6117" s="213"/>
      <c r="X6117" s="214"/>
      <c r="Y6117" s="214"/>
      <c r="Z6117" s="214"/>
      <c r="AA6117" s="217"/>
      <c r="AB6117" s="217"/>
      <c r="AC6117" s="217"/>
      <c r="AD6117" s="213"/>
    </row>
    <row r="6118" spans="20:30" x14ac:dyDescent="0.2">
      <c r="T6118" s="212"/>
      <c r="U6118" s="213"/>
      <c r="V6118" s="213"/>
      <c r="W6118" s="213"/>
      <c r="X6118" s="214"/>
      <c r="Y6118" s="214"/>
      <c r="Z6118" s="214"/>
      <c r="AA6118" s="217"/>
      <c r="AB6118" s="217"/>
      <c r="AC6118" s="217"/>
      <c r="AD6118" s="213"/>
    </row>
    <row r="6119" spans="20:30" x14ac:dyDescent="0.2">
      <c r="T6119" s="212"/>
      <c r="U6119" s="213"/>
      <c r="V6119" s="213"/>
      <c r="W6119" s="213"/>
      <c r="X6119" s="214"/>
      <c r="Y6119" s="214"/>
      <c r="Z6119" s="214"/>
      <c r="AA6119" s="217"/>
      <c r="AB6119" s="217"/>
      <c r="AC6119" s="217"/>
      <c r="AD6119" s="213"/>
    </row>
    <row r="6120" spans="20:30" x14ac:dyDescent="0.2">
      <c r="T6120" s="212"/>
      <c r="U6120" s="213"/>
      <c r="V6120" s="213"/>
      <c r="W6120" s="213"/>
      <c r="X6120" s="214"/>
      <c r="Y6120" s="214"/>
      <c r="Z6120" s="214"/>
      <c r="AA6120" s="217"/>
      <c r="AB6120" s="217"/>
      <c r="AC6120" s="217"/>
      <c r="AD6120" s="213"/>
    </row>
    <row r="6121" spans="20:30" x14ac:dyDescent="0.2">
      <c r="T6121" s="212"/>
      <c r="U6121" s="213"/>
      <c r="V6121" s="213"/>
      <c r="W6121" s="213"/>
      <c r="X6121" s="214"/>
      <c r="Y6121" s="214"/>
      <c r="Z6121" s="214"/>
      <c r="AA6121" s="217"/>
      <c r="AB6121" s="217"/>
      <c r="AC6121" s="217"/>
      <c r="AD6121" s="213"/>
    </row>
    <row r="6122" spans="20:30" x14ac:dyDescent="0.2">
      <c r="T6122" s="212"/>
      <c r="U6122" s="213"/>
      <c r="V6122" s="213"/>
      <c r="W6122" s="213"/>
      <c r="X6122" s="214"/>
      <c r="Y6122" s="214"/>
      <c r="Z6122" s="214"/>
      <c r="AA6122" s="217"/>
      <c r="AB6122" s="217"/>
      <c r="AC6122" s="217"/>
      <c r="AD6122" s="213"/>
    </row>
    <row r="6123" spans="20:30" x14ac:dyDescent="0.2">
      <c r="T6123" s="212"/>
      <c r="U6123" s="213"/>
      <c r="V6123" s="213"/>
      <c r="W6123" s="213"/>
      <c r="X6123" s="214"/>
      <c r="Y6123" s="214"/>
      <c r="Z6123" s="214"/>
      <c r="AA6123" s="217"/>
      <c r="AB6123" s="217"/>
      <c r="AC6123" s="217"/>
      <c r="AD6123" s="213"/>
    </row>
    <row r="6124" spans="20:30" x14ac:dyDescent="0.2">
      <c r="T6124" s="212"/>
      <c r="U6124" s="213"/>
      <c r="V6124" s="213"/>
      <c r="W6124" s="213"/>
      <c r="X6124" s="214"/>
      <c r="Y6124" s="214"/>
      <c r="Z6124" s="214"/>
      <c r="AA6124" s="217"/>
      <c r="AB6124" s="217"/>
      <c r="AC6124" s="217"/>
      <c r="AD6124" s="213"/>
    </row>
    <row r="6125" spans="20:30" x14ac:dyDescent="0.2">
      <c r="T6125" s="212"/>
      <c r="U6125" s="213"/>
      <c r="V6125" s="213"/>
      <c r="W6125" s="213"/>
      <c r="X6125" s="214"/>
      <c r="Y6125" s="214"/>
      <c r="Z6125" s="214"/>
      <c r="AA6125" s="217"/>
      <c r="AB6125" s="217"/>
      <c r="AC6125" s="217"/>
      <c r="AD6125" s="213"/>
    </row>
    <row r="6126" spans="20:30" x14ac:dyDescent="0.2">
      <c r="T6126" s="212"/>
      <c r="U6126" s="213"/>
      <c r="V6126" s="213"/>
      <c r="W6126" s="213"/>
      <c r="X6126" s="214"/>
      <c r="Y6126" s="214"/>
      <c r="Z6126" s="214"/>
      <c r="AA6126" s="217"/>
      <c r="AB6126" s="217"/>
      <c r="AC6126" s="217"/>
      <c r="AD6126" s="213"/>
    </row>
    <row r="6127" spans="20:30" x14ac:dyDescent="0.2">
      <c r="T6127" s="212"/>
      <c r="U6127" s="213"/>
      <c r="V6127" s="213"/>
      <c r="W6127" s="213"/>
      <c r="X6127" s="214"/>
      <c r="Y6127" s="214"/>
      <c r="Z6127" s="214"/>
      <c r="AA6127" s="217"/>
      <c r="AB6127" s="217"/>
      <c r="AC6127" s="217"/>
      <c r="AD6127" s="213"/>
    </row>
    <row r="6128" spans="20:30" x14ac:dyDescent="0.2">
      <c r="T6128" s="212"/>
      <c r="U6128" s="213"/>
      <c r="V6128" s="213"/>
      <c r="W6128" s="213"/>
      <c r="X6128" s="214"/>
      <c r="Y6128" s="214"/>
      <c r="Z6128" s="214"/>
      <c r="AA6128" s="217"/>
      <c r="AB6128" s="217"/>
      <c r="AC6128" s="217"/>
      <c r="AD6128" s="213"/>
    </row>
    <row r="6129" spans="20:30" x14ac:dyDescent="0.2">
      <c r="T6129" s="212"/>
      <c r="U6129" s="213"/>
      <c r="V6129" s="213"/>
      <c r="W6129" s="213"/>
      <c r="X6129" s="214"/>
      <c r="Y6129" s="214"/>
      <c r="Z6129" s="214"/>
      <c r="AA6129" s="217"/>
      <c r="AB6129" s="217"/>
      <c r="AC6129" s="217"/>
      <c r="AD6129" s="213"/>
    </row>
    <row r="6130" spans="20:30" x14ac:dyDescent="0.2">
      <c r="T6130" s="212"/>
      <c r="U6130" s="213"/>
      <c r="V6130" s="213"/>
      <c r="W6130" s="213"/>
      <c r="X6130" s="214"/>
      <c r="Y6130" s="214"/>
      <c r="Z6130" s="214"/>
      <c r="AA6130" s="217"/>
      <c r="AB6130" s="217"/>
      <c r="AC6130" s="217"/>
      <c r="AD6130" s="213"/>
    </row>
    <row r="6131" spans="20:30" x14ac:dyDescent="0.2">
      <c r="T6131" s="212"/>
      <c r="U6131" s="213"/>
      <c r="V6131" s="213"/>
      <c r="W6131" s="213"/>
      <c r="X6131" s="214"/>
      <c r="Y6131" s="214"/>
      <c r="Z6131" s="214"/>
      <c r="AA6131" s="217"/>
      <c r="AB6131" s="217"/>
      <c r="AC6131" s="217"/>
      <c r="AD6131" s="213"/>
    </row>
    <row r="6132" spans="20:30" x14ac:dyDescent="0.2">
      <c r="T6132" s="212"/>
      <c r="U6132" s="213"/>
      <c r="V6132" s="213"/>
      <c r="W6132" s="213"/>
      <c r="X6132" s="214"/>
      <c r="Y6132" s="214"/>
      <c r="Z6132" s="214"/>
      <c r="AA6132" s="217"/>
      <c r="AB6132" s="217"/>
      <c r="AC6132" s="217"/>
      <c r="AD6132" s="213"/>
    </row>
    <row r="6133" spans="20:30" x14ac:dyDescent="0.2">
      <c r="T6133" s="212"/>
      <c r="U6133" s="213"/>
      <c r="V6133" s="213"/>
      <c r="W6133" s="213"/>
      <c r="X6133" s="214"/>
      <c r="Y6133" s="214"/>
      <c r="Z6133" s="214"/>
      <c r="AA6133" s="217"/>
      <c r="AB6133" s="217"/>
      <c r="AC6133" s="217"/>
      <c r="AD6133" s="213"/>
    </row>
    <row r="6134" spans="20:30" x14ac:dyDescent="0.2">
      <c r="T6134" s="212"/>
      <c r="U6134" s="213"/>
      <c r="V6134" s="213"/>
      <c r="W6134" s="213"/>
      <c r="X6134" s="214"/>
      <c r="Y6134" s="214"/>
      <c r="Z6134" s="214"/>
      <c r="AA6134" s="217"/>
      <c r="AB6134" s="217"/>
      <c r="AC6134" s="217"/>
      <c r="AD6134" s="213"/>
    </row>
    <row r="6135" spans="20:30" x14ac:dyDescent="0.2">
      <c r="T6135" s="212"/>
      <c r="U6135" s="213"/>
      <c r="V6135" s="213"/>
      <c r="W6135" s="213"/>
      <c r="X6135" s="214"/>
      <c r="Y6135" s="214"/>
      <c r="Z6135" s="214"/>
      <c r="AA6135" s="217"/>
      <c r="AB6135" s="217"/>
      <c r="AC6135" s="217"/>
      <c r="AD6135" s="213"/>
    </row>
    <row r="6136" spans="20:30" x14ac:dyDescent="0.2">
      <c r="T6136" s="212"/>
      <c r="U6136" s="213"/>
      <c r="V6136" s="213"/>
      <c r="W6136" s="213"/>
      <c r="X6136" s="214"/>
      <c r="Y6136" s="214"/>
      <c r="Z6136" s="214"/>
      <c r="AA6136" s="217"/>
      <c r="AB6136" s="217"/>
      <c r="AC6136" s="217"/>
      <c r="AD6136" s="213"/>
    </row>
    <row r="6137" spans="20:30" x14ac:dyDescent="0.2">
      <c r="T6137" s="212"/>
      <c r="U6137" s="213"/>
      <c r="V6137" s="213"/>
      <c r="W6137" s="213"/>
      <c r="X6137" s="214"/>
      <c r="Y6137" s="214"/>
      <c r="Z6137" s="214"/>
      <c r="AA6137" s="217"/>
      <c r="AB6137" s="217"/>
      <c r="AC6137" s="217"/>
      <c r="AD6137" s="213"/>
    </row>
    <row r="6138" spans="20:30" x14ac:dyDescent="0.2">
      <c r="T6138" s="212"/>
      <c r="U6138" s="213"/>
      <c r="V6138" s="213"/>
      <c r="W6138" s="213"/>
      <c r="X6138" s="214"/>
      <c r="Y6138" s="214"/>
      <c r="Z6138" s="214"/>
      <c r="AA6138" s="217"/>
      <c r="AB6138" s="217"/>
      <c r="AC6138" s="217"/>
      <c r="AD6138" s="213"/>
    </row>
    <row r="6139" spans="20:30" x14ac:dyDescent="0.2">
      <c r="T6139" s="212"/>
      <c r="U6139" s="213"/>
      <c r="V6139" s="213"/>
      <c r="W6139" s="213"/>
      <c r="X6139" s="214"/>
      <c r="Y6139" s="214"/>
      <c r="Z6139" s="214"/>
      <c r="AA6139" s="217"/>
      <c r="AB6139" s="217"/>
      <c r="AC6139" s="217"/>
      <c r="AD6139" s="213"/>
    </row>
    <row r="6140" spans="20:30" x14ac:dyDescent="0.2">
      <c r="T6140" s="212"/>
      <c r="U6140" s="213"/>
      <c r="V6140" s="213"/>
      <c r="W6140" s="213"/>
      <c r="X6140" s="214"/>
      <c r="Y6140" s="214"/>
      <c r="Z6140" s="214"/>
      <c r="AA6140" s="217"/>
      <c r="AB6140" s="217"/>
      <c r="AC6140" s="217"/>
      <c r="AD6140" s="213"/>
    </row>
    <row r="6141" spans="20:30" x14ac:dyDescent="0.2">
      <c r="T6141" s="212"/>
      <c r="U6141" s="213"/>
      <c r="V6141" s="213"/>
      <c r="W6141" s="213"/>
      <c r="X6141" s="214"/>
      <c r="Y6141" s="214"/>
      <c r="Z6141" s="214"/>
      <c r="AA6141" s="217"/>
      <c r="AB6141" s="217"/>
      <c r="AC6141" s="217"/>
      <c r="AD6141" s="213"/>
    </row>
    <row r="6142" spans="20:30" x14ac:dyDescent="0.2">
      <c r="T6142" s="212"/>
      <c r="U6142" s="213"/>
      <c r="V6142" s="213"/>
      <c r="W6142" s="213"/>
      <c r="X6142" s="214"/>
      <c r="Y6142" s="214"/>
      <c r="Z6142" s="214"/>
      <c r="AA6142" s="217"/>
      <c r="AB6142" s="217"/>
      <c r="AC6142" s="217"/>
      <c r="AD6142" s="213"/>
    </row>
    <row r="6143" spans="20:30" x14ac:dyDescent="0.2">
      <c r="T6143" s="212"/>
      <c r="U6143" s="213"/>
      <c r="V6143" s="213"/>
      <c r="W6143" s="213"/>
      <c r="X6143" s="214"/>
      <c r="Y6143" s="214"/>
      <c r="Z6143" s="214"/>
      <c r="AA6143" s="217"/>
      <c r="AB6143" s="217"/>
      <c r="AC6143" s="217"/>
      <c r="AD6143" s="213"/>
    </row>
    <row r="6144" spans="20:30" x14ac:dyDescent="0.2">
      <c r="T6144" s="212"/>
      <c r="U6144" s="213"/>
      <c r="V6144" s="213"/>
      <c r="W6144" s="213"/>
      <c r="X6144" s="214"/>
      <c r="Y6144" s="214"/>
      <c r="Z6144" s="214"/>
      <c r="AA6144" s="217"/>
      <c r="AB6144" s="217"/>
      <c r="AC6144" s="217"/>
      <c r="AD6144" s="213"/>
    </row>
    <row r="6145" spans="20:30" x14ac:dyDescent="0.2">
      <c r="T6145" s="212"/>
      <c r="U6145" s="213"/>
      <c r="V6145" s="213"/>
      <c r="W6145" s="213"/>
      <c r="X6145" s="214"/>
      <c r="Y6145" s="214"/>
      <c r="Z6145" s="214"/>
      <c r="AA6145" s="217"/>
      <c r="AB6145" s="217"/>
      <c r="AC6145" s="217"/>
      <c r="AD6145" s="213"/>
    </row>
    <row r="6146" spans="20:30" x14ac:dyDescent="0.2">
      <c r="T6146" s="212"/>
      <c r="U6146" s="213"/>
      <c r="V6146" s="213"/>
      <c r="W6146" s="213"/>
      <c r="X6146" s="214"/>
      <c r="Y6146" s="214"/>
      <c r="Z6146" s="214"/>
      <c r="AA6146" s="217"/>
      <c r="AB6146" s="217"/>
      <c r="AC6146" s="217"/>
      <c r="AD6146" s="213"/>
    </row>
    <row r="6147" spans="20:30" x14ac:dyDescent="0.2">
      <c r="T6147" s="212"/>
      <c r="U6147" s="213"/>
      <c r="V6147" s="213"/>
      <c r="W6147" s="213"/>
      <c r="X6147" s="214"/>
      <c r="Y6147" s="214"/>
      <c r="Z6147" s="214"/>
      <c r="AA6147" s="217"/>
      <c r="AB6147" s="217"/>
      <c r="AC6147" s="217"/>
      <c r="AD6147" s="213"/>
    </row>
    <row r="6148" spans="20:30" x14ac:dyDescent="0.2">
      <c r="T6148" s="212"/>
      <c r="U6148" s="213"/>
      <c r="V6148" s="213"/>
      <c r="W6148" s="213"/>
      <c r="X6148" s="214"/>
      <c r="Y6148" s="214"/>
      <c r="Z6148" s="214"/>
      <c r="AA6148" s="217"/>
      <c r="AB6148" s="217"/>
      <c r="AC6148" s="217"/>
      <c r="AD6148" s="213"/>
    </row>
    <row r="6149" spans="20:30" x14ac:dyDescent="0.2">
      <c r="T6149" s="212"/>
      <c r="U6149" s="213"/>
      <c r="V6149" s="213"/>
      <c r="W6149" s="213"/>
      <c r="X6149" s="214"/>
      <c r="Y6149" s="214"/>
      <c r="Z6149" s="214"/>
      <c r="AA6149" s="217"/>
      <c r="AB6149" s="217"/>
      <c r="AC6149" s="217"/>
      <c r="AD6149" s="213"/>
    </row>
    <row r="6150" spans="20:30" x14ac:dyDescent="0.2">
      <c r="T6150" s="212"/>
      <c r="U6150" s="213"/>
      <c r="V6150" s="213"/>
      <c r="W6150" s="213"/>
      <c r="X6150" s="214"/>
      <c r="Y6150" s="214"/>
      <c r="Z6150" s="214"/>
      <c r="AA6150" s="217"/>
      <c r="AB6150" s="217"/>
      <c r="AC6150" s="217"/>
      <c r="AD6150" s="213"/>
    </row>
    <row r="6151" spans="20:30" x14ac:dyDescent="0.2">
      <c r="T6151" s="212"/>
      <c r="U6151" s="213"/>
      <c r="V6151" s="213"/>
      <c r="W6151" s="213"/>
      <c r="X6151" s="214"/>
      <c r="Y6151" s="214"/>
      <c r="Z6151" s="214"/>
      <c r="AA6151" s="217"/>
      <c r="AB6151" s="217"/>
      <c r="AC6151" s="217"/>
      <c r="AD6151" s="213"/>
    </row>
    <row r="6152" spans="20:30" x14ac:dyDescent="0.2">
      <c r="T6152" s="212"/>
      <c r="U6152" s="213"/>
      <c r="V6152" s="213"/>
      <c r="W6152" s="213"/>
      <c r="X6152" s="214"/>
      <c r="Y6152" s="214"/>
      <c r="Z6152" s="214"/>
      <c r="AA6152" s="217"/>
      <c r="AB6152" s="217"/>
      <c r="AC6152" s="217"/>
      <c r="AD6152" s="213"/>
    </row>
    <row r="6153" spans="20:30" x14ac:dyDescent="0.2">
      <c r="T6153" s="212"/>
      <c r="U6153" s="213"/>
      <c r="V6153" s="213"/>
      <c r="W6153" s="213"/>
      <c r="X6153" s="214"/>
      <c r="Y6153" s="214"/>
      <c r="Z6153" s="214"/>
      <c r="AA6153" s="217"/>
      <c r="AB6153" s="217"/>
      <c r="AC6153" s="217"/>
      <c r="AD6153" s="213"/>
    </row>
    <row r="6154" spans="20:30" x14ac:dyDescent="0.2">
      <c r="T6154" s="212"/>
      <c r="U6154" s="213"/>
      <c r="V6154" s="213"/>
      <c r="W6154" s="213"/>
      <c r="X6154" s="214"/>
      <c r="Y6154" s="214"/>
      <c r="Z6154" s="214"/>
      <c r="AA6154" s="217"/>
      <c r="AB6154" s="217"/>
      <c r="AC6154" s="217"/>
      <c r="AD6154" s="213"/>
    </row>
    <row r="6155" spans="20:30" x14ac:dyDescent="0.2">
      <c r="T6155" s="212"/>
      <c r="U6155" s="213"/>
      <c r="V6155" s="213"/>
      <c r="W6155" s="213"/>
      <c r="X6155" s="214"/>
      <c r="Y6155" s="214"/>
      <c r="Z6155" s="214"/>
      <c r="AA6155" s="217"/>
      <c r="AB6155" s="217"/>
      <c r="AC6155" s="217"/>
      <c r="AD6155" s="213"/>
    </row>
    <row r="6156" spans="20:30" x14ac:dyDescent="0.2">
      <c r="T6156" s="212"/>
      <c r="U6156" s="213"/>
      <c r="V6156" s="213"/>
      <c r="W6156" s="213"/>
      <c r="X6156" s="214"/>
      <c r="Y6156" s="214"/>
      <c r="Z6156" s="214"/>
      <c r="AA6156" s="217"/>
      <c r="AB6156" s="217"/>
      <c r="AC6156" s="217"/>
      <c r="AD6156" s="213"/>
    </row>
    <row r="6157" spans="20:30" x14ac:dyDescent="0.2">
      <c r="T6157" s="212"/>
      <c r="U6157" s="213"/>
      <c r="V6157" s="213"/>
      <c r="W6157" s="213"/>
      <c r="X6157" s="214"/>
      <c r="Y6157" s="214"/>
      <c r="Z6157" s="214"/>
      <c r="AA6157" s="217"/>
      <c r="AB6157" s="217"/>
      <c r="AC6157" s="217"/>
      <c r="AD6157" s="213"/>
    </row>
    <row r="6158" spans="20:30" x14ac:dyDescent="0.2">
      <c r="T6158" s="212"/>
      <c r="U6158" s="213"/>
      <c r="V6158" s="213"/>
      <c r="W6158" s="213"/>
      <c r="X6158" s="214"/>
      <c r="Y6158" s="214"/>
      <c r="Z6158" s="214"/>
      <c r="AA6158" s="217"/>
      <c r="AB6158" s="217"/>
      <c r="AC6158" s="217"/>
      <c r="AD6158" s="213"/>
    </row>
    <row r="6159" spans="20:30" x14ac:dyDescent="0.2">
      <c r="T6159" s="212"/>
      <c r="U6159" s="213"/>
      <c r="V6159" s="213"/>
      <c r="W6159" s="213"/>
      <c r="X6159" s="214"/>
      <c r="Y6159" s="214"/>
      <c r="Z6159" s="214"/>
      <c r="AA6159" s="217"/>
      <c r="AB6159" s="217"/>
      <c r="AC6159" s="217"/>
      <c r="AD6159" s="213"/>
    </row>
    <row r="6160" spans="20:30" x14ac:dyDescent="0.2">
      <c r="T6160" s="212"/>
      <c r="U6160" s="213"/>
      <c r="V6160" s="213"/>
      <c r="W6160" s="213"/>
      <c r="X6160" s="214"/>
      <c r="Y6160" s="214"/>
      <c r="Z6160" s="214"/>
      <c r="AA6160" s="217"/>
      <c r="AB6160" s="217"/>
      <c r="AC6160" s="217"/>
      <c r="AD6160" s="213"/>
    </row>
    <row r="6161" spans="20:30" x14ac:dyDescent="0.2">
      <c r="T6161" s="212"/>
      <c r="U6161" s="213"/>
      <c r="V6161" s="213"/>
      <c r="W6161" s="213"/>
      <c r="X6161" s="214"/>
      <c r="Y6161" s="214"/>
      <c r="Z6161" s="214"/>
      <c r="AA6161" s="217"/>
      <c r="AB6161" s="217"/>
      <c r="AC6161" s="217"/>
      <c r="AD6161" s="213"/>
    </row>
    <row r="6162" spans="20:30" x14ac:dyDescent="0.2">
      <c r="T6162" s="212"/>
      <c r="U6162" s="213"/>
      <c r="V6162" s="213"/>
      <c r="W6162" s="213"/>
      <c r="X6162" s="214"/>
      <c r="Y6162" s="214"/>
      <c r="Z6162" s="214"/>
      <c r="AA6162" s="217"/>
      <c r="AB6162" s="217"/>
      <c r="AC6162" s="217"/>
      <c r="AD6162" s="213"/>
    </row>
    <row r="6163" spans="20:30" x14ac:dyDescent="0.2">
      <c r="T6163" s="212"/>
      <c r="U6163" s="213"/>
      <c r="V6163" s="213"/>
      <c r="W6163" s="213"/>
      <c r="X6163" s="214"/>
      <c r="Y6163" s="214"/>
      <c r="Z6163" s="214"/>
      <c r="AA6163" s="217"/>
      <c r="AB6163" s="217"/>
      <c r="AC6163" s="217"/>
      <c r="AD6163" s="213"/>
    </row>
    <row r="6164" spans="20:30" x14ac:dyDescent="0.2">
      <c r="T6164" s="212"/>
      <c r="U6164" s="213"/>
      <c r="V6164" s="213"/>
      <c r="W6164" s="213"/>
      <c r="X6164" s="214"/>
      <c r="Y6164" s="214"/>
      <c r="Z6164" s="214"/>
      <c r="AA6164" s="217"/>
      <c r="AB6164" s="217"/>
      <c r="AC6164" s="217"/>
      <c r="AD6164" s="213"/>
    </row>
    <row r="6165" spans="20:30" x14ac:dyDescent="0.2">
      <c r="T6165" s="212"/>
      <c r="U6165" s="213"/>
      <c r="V6165" s="213"/>
      <c r="W6165" s="213"/>
      <c r="X6165" s="214"/>
      <c r="Y6165" s="214"/>
      <c r="Z6165" s="214"/>
      <c r="AA6165" s="217"/>
      <c r="AB6165" s="217"/>
      <c r="AC6165" s="217"/>
      <c r="AD6165" s="213"/>
    </row>
    <row r="6166" spans="20:30" x14ac:dyDescent="0.2">
      <c r="T6166" s="212"/>
      <c r="U6166" s="213"/>
      <c r="V6166" s="213"/>
      <c r="W6166" s="213"/>
      <c r="X6166" s="214"/>
      <c r="Y6166" s="214"/>
      <c r="Z6166" s="214"/>
      <c r="AA6166" s="217"/>
      <c r="AB6166" s="217"/>
      <c r="AC6166" s="217"/>
      <c r="AD6166" s="213"/>
    </row>
    <row r="6167" spans="20:30" x14ac:dyDescent="0.2">
      <c r="T6167" s="212"/>
      <c r="U6167" s="213"/>
      <c r="V6167" s="213"/>
      <c r="W6167" s="213"/>
      <c r="X6167" s="214"/>
      <c r="Y6167" s="214"/>
      <c r="Z6167" s="214"/>
      <c r="AA6167" s="217"/>
      <c r="AB6167" s="217"/>
      <c r="AC6167" s="217"/>
      <c r="AD6167" s="213"/>
    </row>
    <row r="6168" spans="20:30" x14ac:dyDescent="0.2">
      <c r="T6168" s="212"/>
      <c r="U6168" s="213"/>
      <c r="V6168" s="213"/>
      <c r="W6168" s="213"/>
      <c r="X6168" s="214"/>
      <c r="Y6168" s="214"/>
      <c r="Z6168" s="214"/>
      <c r="AA6168" s="217"/>
      <c r="AB6168" s="217"/>
      <c r="AC6168" s="217"/>
      <c r="AD6168" s="213"/>
    </row>
    <row r="6169" spans="20:30" x14ac:dyDescent="0.2">
      <c r="T6169" s="212"/>
      <c r="U6169" s="213"/>
      <c r="V6169" s="213"/>
      <c r="W6169" s="213"/>
      <c r="X6169" s="214"/>
      <c r="Y6169" s="214"/>
      <c r="Z6169" s="214"/>
      <c r="AA6169" s="217"/>
      <c r="AB6169" s="217"/>
      <c r="AC6169" s="217"/>
      <c r="AD6169" s="213"/>
    </row>
    <row r="6170" spans="20:30" x14ac:dyDescent="0.2">
      <c r="T6170" s="212"/>
      <c r="U6170" s="213"/>
      <c r="V6170" s="213"/>
      <c r="W6170" s="213"/>
      <c r="X6170" s="214"/>
      <c r="Y6170" s="214"/>
      <c r="Z6170" s="214"/>
      <c r="AA6170" s="217"/>
      <c r="AB6170" s="217"/>
      <c r="AC6170" s="217"/>
      <c r="AD6170" s="213"/>
    </row>
    <row r="6171" spans="20:30" x14ac:dyDescent="0.2">
      <c r="T6171" s="212"/>
      <c r="U6171" s="213"/>
      <c r="V6171" s="213"/>
      <c r="W6171" s="213"/>
      <c r="X6171" s="214"/>
      <c r="Y6171" s="214"/>
      <c r="Z6171" s="214"/>
      <c r="AA6171" s="217"/>
      <c r="AB6171" s="217"/>
      <c r="AC6171" s="217"/>
      <c r="AD6171" s="213"/>
    </row>
    <row r="6172" spans="20:30" x14ac:dyDescent="0.2">
      <c r="T6172" s="212"/>
      <c r="U6172" s="213"/>
      <c r="V6172" s="213"/>
      <c r="W6172" s="213"/>
      <c r="X6172" s="214"/>
      <c r="Y6172" s="214"/>
      <c r="Z6172" s="214"/>
      <c r="AA6172" s="217"/>
      <c r="AB6172" s="217"/>
      <c r="AC6172" s="217"/>
      <c r="AD6172" s="213"/>
    </row>
    <row r="6173" spans="20:30" x14ac:dyDescent="0.2">
      <c r="T6173" s="212"/>
      <c r="U6173" s="213"/>
      <c r="V6173" s="213"/>
      <c r="W6173" s="213"/>
      <c r="X6173" s="214"/>
      <c r="Y6173" s="214"/>
      <c r="Z6173" s="214"/>
      <c r="AA6173" s="217"/>
      <c r="AB6173" s="217"/>
      <c r="AC6173" s="217"/>
      <c r="AD6173" s="213"/>
    </row>
    <row r="6174" spans="20:30" x14ac:dyDescent="0.2">
      <c r="T6174" s="212"/>
      <c r="U6174" s="213"/>
      <c r="V6174" s="213"/>
      <c r="W6174" s="213"/>
      <c r="X6174" s="214"/>
      <c r="Y6174" s="214"/>
      <c r="Z6174" s="214"/>
      <c r="AA6174" s="217"/>
      <c r="AB6174" s="217"/>
      <c r="AC6174" s="217"/>
      <c r="AD6174" s="213"/>
    </row>
    <row r="6175" spans="20:30" x14ac:dyDescent="0.2">
      <c r="T6175" s="212"/>
      <c r="U6175" s="213"/>
      <c r="V6175" s="213"/>
      <c r="W6175" s="213"/>
      <c r="X6175" s="214"/>
      <c r="Y6175" s="214"/>
      <c r="Z6175" s="214"/>
      <c r="AA6175" s="217"/>
      <c r="AB6175" s="217"/>
      <c r="AC6175" s="217"/>
      <c r="AD6175" s="213"/>
    </row>
    <row r="6176" spans="20:30" x14ac:dyDescent="0.2">
      <c r="T6176" s="212"/>
      <c r="U6176" s="213"/>
      <c r="V6176" s="213"/>
      <c r="W6176" s="213"/>
      <c r="X6176" s="214"/>
      <c r="Y6176" s="214"/>
      <c r="Z6176" s="214"/>
      <c r="AA6176" s="217"/>
      <c r="AB6176" s="217"/>
      <c r="AC6176" s="217"/>
      <c r="AD6176" s="213"/>
    </row>
    <row r="6177" spans="20:30" x14ac:dyDescent="0.2">
      <c r="T6177" s="212"/>
      <c r="U6177" s="213"/>
      <c r="V6177" s="213"/>
      <c r="W6177" s="213"/>
      <c r="X6177" s="214"/>
      <c r="Y6177" s="214"/>
      <c r="Z6177" s="214"/>
      <c r="AA6177" s="217"/>
      <c r="AB6177" s="217"/>
      <c r="AC6177" s="217"/>
      <c r="AD6177" s="213"/>
    </row>
    <row r="6178" spans="20:30" x14ac:dyDescent="0.2">
      <c r="T6178" s="212"/>
      <c r="U6178" s="213"/>
      <c r="V6178" s="213"/>
      <c r="W6178" s="213"/>
      <c r="X6178" s="214"/>
      <c r="Y6178" s="214"/>
      <c r="Z6178" s="214"/>
      <c r="AA6178" s="217"/>
      <c r="AB6178" s="217"/>
      <c r="AC6178" s="217"/>
      <c r="AD6178" s="213"/>
    </row>
    <row r="6179" spans="20:30" x14ac:dyDescent="0.2">
      <c r="T6179" s="212"/>
      <c r="U6179" s="213"/>
      <c r="V6179" s="213"/>
      <c r="W6179" s="213"/>
      <c r="X6179" s="214"/>
      <c r="Y6179" s="214"/>
      <c r="Z6179" s="214"/>
      <c r="AA6179" s="217"/>
      <c r="AB6179" s="217"/>
      <c r="AC6179" s="217"/>
      <c r="AD6179" s="213"/>
    </row>
    <row r="6180" spans="20:30" x14ac:dyDescent="0.2">
      <c r="T6180" s="212"/>
      <c r="U6180" s="213"/>
      <c r="V6180" s="213"/>
      <c r="W6180" s="213"/>
      <c r="X6180" s="214"/>
      <c r="Y6180" s="214"/>
      <c r="Z6180" s="214"/>
      <c r="AA6180" s="217"/>
      <c r="AB6180" s="217"/>
      <c r="AC6180" s="217"/>
      <c r="AD6180" s="213"/>
    </row>
    <row r="6181" spans="20:30" x14ac:dyDescent="0.2">
      <c r="T6181" s="212"/>
      <c r="U6181" s="213"/>
      <c r="V6181" s="213"/>
      <c r="W6181" s="213"/>
      <c r="X6181" s="214"/>
      <c r="Y6181" s="214"/>
      <c r="Z6181" s="214"/>
      <c r="AA6181" s="217"/>
      <c r="AB6181" s="217"/>
      <c r="AC6181" s="217"/>
      <c r="AD6181" s="213"/>
    </row>
    <row r="6182" spans="20:30" x14ac:dyDescent="0.2">
      <c r="T6182" s="212"/>
      <c r="U6182" s="213"/>
      <c r="V6182" s="213"/>
      <c r="W6182" s="213"/>
      <c r="X6182" s="214"/>
      <c r="Y6182" s="214"/>
      <c r="Z6182" s="214"/>
      <c r="AA6182" s="217"/>
      <c r="AB6182" s="217"/>
      <c r="AC6182" s="217"/>
      <c r="AD6182" s="213"/>
    </row>
    <row r="6183" spans="20:30" x14ac:dyDescent="0.2">
      <c r="T6183" s="212"/>
      <c r="U6183" s="213"/>
      <c r="V6183" s="213"/>
      <c r="W6183" s="213"/>
      <c r="X6183" s="214"/>
      <c r="Y6183" s="214"/>
      <c r="Z6183" s="214"/>
      <c r="AA6183" s="217"/>
      <c r="AB6183" s="217"/>
      <c r="AC6183" s="217"/>
      <c r="AD6183" s="213"/>
    </row>
    <row r="6184" spans="20:30" x14ac:dyDescent="0.2">
      <c r="T6184" s="212"/>
      <c r="U6184" s="213"/>
      <c r="V6184" s="213"/>
      <c r="W6184" s="213"/>
      <c r="X6184" s="214"/>
      <c r="Y6184" s="214"/>
      <c r="Z6184" s="214"/>
      <c r="AA6184" s="217"/>
      <c r="AB6184" s="217"/>
      <c r="AC6184" s="217"/>
      <c r="AD6184" s="213"/>
    </row>
    <row r="6185" spans="20:30" x14ac:dyDescent="0.2">
      <c r="T6185" s="212"/>
      <c r="U6185" s="213"/>
      <c r="V6185" s="213"/>
      <c r="W6185" s="213"/>
      <c r="X6185" s="214"/>
      <c r="Y6185" s="214"/>
      <c r="Z6185" s="214"/>
      <c r="AA6185" s="217"/>
      <c r="AB6185" s="217"/>
      <c r="AC6185" s="217"/>
      <c r="AD6185" s="213"/>
    </row>
    <row r="6186" spans="20:30" x14ac:dyDescent="0.2">
      <c r="T6186" s="212"/>
      <c r="U6186" s="213"/>
      <c r="V6186" s="213"/>
      <c r="W6186" s="213"/>
      <c r="X6186" s="214"/>
      <c r="Y6186" s="214"/>
      <c r="Z6186" s="214"/>
      <c r="AA6186" s="217"/>
      <c r="AB6186" s="217"/>
      <c r="AC6186" s="217"/>
      <c r="AD6186" s="213"/>
    </row>
    <row r="6187" spans="20:30" x14ac:dyDescent="0.2">
      <c r="T6187" s="212"/>
      <c r="U6187" s="213"/>
      <c r="V6187" s="213"/>
      <c r="W6187" s="213"/>
      <c r="X6187" s="214"/>
      <c r="Y6187" s="214"/>
      <c r="Z6187" s="214"/>
      <c r="AA6187" s="217"/>
      <c r="AB6187" s="217"/>
      <c r="AC6187" s="217"/>
      <c r="AD6187" s="213"/>
    </row>
    <row r="6188" spans="20:30" x14ac:dyDescent="0.2">
      <c r="T6188" s="212"/>
      <c r="U6188" s="213"/>
      <c r="V6188" s="213"/>
      <c r="W6188" s="213"/>
      <c r="X6188" s="214"/>
      <c r="Y6188" s="214"/>
      <c r="Z6188" s="214"/>
      <c r="AA6188" s="217"/>
      <c r="AB6188" s="217"/>
      <c r="AC6188" s="217"/>
      <c r="AD6188" s="213"/>
    </row>
    <row r="6189" spans="20:30" x14ac:dyDescent="0.2">
      <c r="T6189" s="212"/>
      <c r="U6189" s="213"/>
      <c r="V6189" s="213"/>
      <c r="W6189" s="213"/>
      <c r="X6189" s="214"/>
      <c r="Y6189" s="214"/>
      <c r="Z6189" s="214"/>
      <c r="AA6189" s="217"/>
      <c r="AB6189" s="217"/>
      <c r="AC6189" s="217"/>
      <c r="AD6189" s="213"/>
    </row>
    <row r="6190" spans="20:30" x14ac:dyDescent="0.2">
      <c r="T6190" s="212"/>
      <c r="U6190" s="213"/>
      <c r="V6190" s="213"/>
      <c r="W6190" s="213"/>
      <c r="X6190" s="214"/>
      <c r="Y6190" s="214"/>
      <c r="Z6190" s="214"/>
      <c r="AA6190" s="217"/>
      <c r="AB6190" s="217"/>
      <c r="AC6190" s="217"/>
      <c r="AD6190" s="213"/>
    </row>
    <row r="6191" spans="20:30" x14ac:dyDescent="0.2">
      <c r="T6191" s="212"/>
      <c r="U6191" s="213"/>
      <c r="V6191" s="213"/>
      <c r="W6191" s="213"/>
      <c r="X6191" s="214"/>
      <c r="Y6191" s="214"/>
      <c r="Z6191" s="214"/>
      <c r="AA6191" s="217"/>
      <c r="AB6191" s="217"/>
      <c r="AC6191" s="217"/>
      <c r="AD6191" s="213"/>
    </row>
    <row r="6192" spans="20:30" x14ac:dyDescent="0.2">
      <c r="T6192" s="212"/>
      <c r="U6192" s="213"/>
      <c r="V6192" s="213"/>
      <c r="W6192" s="213"/>
      <c r="X6192" s="214"/>
      <c r="Y6192" s="214"/>
      <c r="Z6192" s="214"/>
      <c r="AA6192" s="217"/>
      <c r="AB6192" s="217"/>
      <c r="AC6192" s="217"/>
      <c r="AD6192" s="213"/>
    </row>
    <row r="6193" spans="20:30" x14ac:dyDescent="0.2">
      <c r="T6193" s="212"/>
      <c r="U6193" s="213"/>
      <c r="V6193" s="213"/>
      <c r="W6193" s="213"/>
      <c r="X6193" s="214"/>
      <c r="Y6193" s="214"/>
      <c r="Z6193" s="214"/>
      <c r="AA6193" s="217"/>
      <c r="AB6193" s="217"/>
      <c r="AC6193" s="217"/>
      <c r="AD6193" s="213"/>
    </row>
    <row r="6194" spans="20:30" x14ac:dyDescent="0.2">
      <c r="T6194" s="212"/>
      <c r="U6194" s="213"/>
      <c r="V6194" s="213"/>
      <c r="W6194" s="213"/>
      <c r="X6194" s="214"/>
      <c r="Y6194" s="214"/>
      <c r="Z6194" s="214"/>
      <c r="AA6194" s="217"/>
      <c r="AB6194" s="217"/>
      <c r="AC6194" s="217"/>
      <c r="AD6194" s="213"/>
    </row>
    <row r="6195" spans="20:30" x14ac:dyDescent="0.2">
      <c r="T6195" s="212"/>
      <c r="U6195" s="213"/>
      <c r="V6195" s="213"/>
      <c r="W6195" s="213"/>
      <c r="X6195" s="214"/>
      <c r="Y6195" s="214"/>
      <c r="Z6195" s="214"/>
      <c r="AA6195" s="217"/>
      <c r="AB6195" s="217"/>
      <c r="AC6195" s="217"/>
      <c r="AD6195" s="213"/>
    </row>
    <row r="6196" spans="20:30" x14ac:dyDescent="0.2">
      <c r="T6196" s="212"/>
      <c r="U6196" s="213"/>
      <c r="V6196" s="213"/>
      <c r="W6196" s="213"/>
      <c r="X6196" s="214"/>
      <c r="Y6196" s="214"/>
      <c r="Z6196" s="214"/>
      <c r="AA6196" s="217"/>
      <c r="AB6196" s="217"/>
      <c r="AC6196" s="217"/>
      <c r="AD6196" s="213"/>
    </row>
    <row r="6197" spans="20:30" x14ac:dyDescent="0.2">
      <c r="T6197" s="212"/>
      <c r="U6197" s="213"/>
      <c r="V6197" s="213"/>
      <c r="W6197" s="213"/>
      <c r="X6197" s="214"/>
      <c r="Y6197" s="214"/>
      <c r="Z6197" s="214"/>
      <c r="AA6197" s="217"/>
      <c r="AB6197" s="217"/>
      <c r="AC6197" s="217"/>
      <c r="AD6197" s="213"/>
    </row>
    <row r="6198" spans="20:30" x14ac:dyDescent="0.2">
      <c r="T6198" s="212"/>
      <c r="U6198" s="213"/>
      <c r="V6198" s="213"/>
      <c r="W6198" s="213"/>
      <c r="X6198" s="214"/>
      <c r="Y6198" s="214"/>
      <c r="Z6198" s="214"/>
      <c r="AA6198" s="217"/>
      <c r="AB6198" s="217"/>
      <c r="AC6198" s="217"/>
      <c r="AD6198" s="213"/>
    </row>
    <row r="6199" spans="20:30" x14ac:dyDescent="0.2">
      <c r="T6199" s="212"/>
      <c r="U6199" s="213"/>
      <c r="V6199" s="213"/>
      <c r="W6199" s="213"/>
      <c r="X6199" s="214"/>
      <c r="Y6199" s="214"/>
      <c r="Z6199" s="214"/>
      <c r="AA6199" s="217"/>
      <c r="AB6199" s="217"/>
      <c r="AC6199" s="217"/>
      <c r="AD6199" s="213"/>
    </row>
    <row r="6200" spans="20:30" x14ac:dyDescent="0.2">
      <c r="T6200" s="212"/>
      <c r="U6200" s="213"/>
      <c r="V6200" s="213"/>
      <c r="W6200" s="213"/>
      <c r="X6200" s="214"/>
      <c r="Y6200" s="214"/>
      <c r="Z6200" s="214"/>
      <c r="AA6200" s="217"/>
      <c r="AB6200" s="217"/>
      <c r="AC6200" s="217"/>
      <c r="AD6200" s="213"/>
    </row>
    <row r="6201" spans="20:30" x14ac:dyDescent="0.2">
      <c r="T6201" s="212"/>
      <c r="U6201" s="213"/>
      <c r="V6201" s="213"/>
      <c r="W6201" s="213"/>
      <c r="X6201" s="214"/>
      <c r="Y6201" s="214"/>
      <c r="Z6201" s="214"/>
      <c r="AA6201" s="217"/>
      <c r="AB6201" s="217"/>
      <c r="AC6201" s="217"/>
      <c r="AD6201" s="213"/>
    </row>
    <row r="6202" spans="20:30" x14ac:dyDescent="0.2">
      <c r="T6202" s="212"/>
      <c r="U6202" s="213"/>
      <c r="V6202" s="213"/>
      <c r="W6202" s="213"/>
      <c r="X6202" s="214"/>
      <c r="Y6202" s="214"/>
      <c r="Z6202" s="214"/>
      <c r="AA6202" s="217"/>
      <c r="AB6202" s="217"/>
      <c r="AC6202" s="217"/>
      <c r="AD6202" s="213"/>
    </row>
    <row r="6203" spans="20:30" x14ac:dyDescent="0.2">
      <c r="T6203" s="212"/>
      <c r="U6203" s="213"/>
      <c r="V6203" s="213"/>
      <c r="W6203" s="213"/>
      <c r="X6203" s="214"/>
      <c r="Y6203" s="214"/>
      <c r="Z6203" s="214"/>
      <c r="AA6203" s="217"/>
      <c r="AB6203" s="217"/>
      <c r="AC6203" s="217"/>
      <c r="AD6203" s="213"/>
    </row>
    <row r="6204" spans="20:30" x14ac:dyDescent="0.2">
      <c r="T6204" s="212"/>
      <c r="U6204" s="213"/>
      <c r="V6204" s="213"/>
      <c r="W6204" s="213"/>
      <c r="X6204" s="214"/>
      <c r="Y6204" s="214"/>
      <c r="Z6204" s="214"/>
      <c r="AA6204" s="217"/>
      <c r="AB6204" s="217"/>
      <c r="AC6204" s="217"/>
      <c r="AD6204" s="213"/>
    </row>
    <row r="6205" spans="20:30" x14ac:dyDescent="0.2">
      <c r="T6205" s="212"/>
      <c r="U6205" s="213"/>
      <c r="V6205" s="213"/>
      <c r="W6205" s="213"/>
      <c r="X6205" s="214"/>
      <c r="Y6205" s="214"/>
      <c r="Z6205" s="214"/>
      <c r="AA6205" s="217"/>
      <c r="AB6205" s="217"/>
      <c r="AC6205" s="217"/>
      <c r="AD6205" s="213"/>
    </row>
    <row r="6206" spans="20:30" x14ac:dyDescent="0.2">
      <c r="T6206" s="212"/>
      <c r="U6206" s="213"/>
      <c r="V6206" s="213"/>
      <c r="W6206" s="213"/>
      <c r="X6206" s="214"/>
      <c r="Y6206" s="214"/>
      <c r="Z6206" s="214"/>
      <c r="AA6206" s="217"/>
      <c r="AB6206" s="217"/>
      <c r="AC6206" s="217"/>
      <c r="AD6206" s="213"/>
    </row>
    <row r="6207" spans="20:30" x14ac:dyDescent="0.2">
      <c r="T6207" s="212"/>
      <c r="U6207" s="213"/>
      <c r="V6207" s="213"/>
      <c r="W6207" s="213"/>
      <c r="X6207" s="214"/>
      <c r="Y6207" s="214"/>
      <c r="Z6207" s="214"/>
      <c r="AA6207" s="217"/>
      <c r="AB6207" s="217"/>
      <c r="AC6207" s="217"/>
      <c r="AD6207" s="213"/>
    </row>
    <row r="6208" spans="20:30" x14ac:dyDescent="0.2">
      <c r="T6208" s="212"/>
      <c r="U6208" s="213"/>
      <c r="V6208" s="213"/>
      <c r="W6208" s="213"/>
      <c r="X6208" s="214"/>
      <c r="Y6208" s="214"/>
      <c r="Z6208" s="214"/>
      <c r="AA6208" s="217"/>
      <c r="AB6208" s="217"/>
      <c r="AC6208" s="217"/>
      <c r="AD6208" s="213"/>
    </row>
    <row r="6209" spans="20:30" x14ac:dyDescent="0.2">
      <c r="T6209" s="212"/>
      <c r="U6209" s="213"/>
      <c r="V6209" s="213"/>
      <c r="W6209" s="213"/>
      <c r="X6209" s="214"/>
      <c r="Y6209" s="214"/>
      <c r="Z6209" s="214"/>
      <c r="AA6209" s="217"/>
      <c r="AB6209" s="217"/>
      <c r="AC6209" s="217"/>
      <c r="AD6209" s="213"/>
    </row>
    <row r="6210" spans="20:30" x14ac:dyDescent="0.2">
      <c r="T6210" s="212"/>
      <c r="U6210" s="213"/>
      <c r="V6210" s="213"/>
      <c r="W6210" s="213"/>
      <c r="X6210" s="214"/>
      <c r="Y6210" s="214"/>
      <c r="Z6210" s="214"/>
      <c r="AA6210" s="217"/>
      <c r="AB6210" s="217"/>
      <c r="AC6210" s="217"/>
      <c r="AD6210" s="213"/>
    </row>
    <row r="6211" spans="20:30" x14ac:dyDescent="0.2">
      <c r="T6211" s="212"/>
      <c r="U6211" s="213"/>
      <c r="V6211" s="213"/>
      <c r="W6211" s="213"/>
      <c r="X6211" s="214"/>
      <c r="Y6211" s="214"/>
      <c r="Z6211" s="214"/>
      <c r="AA6211" s="217"/>
      <c r="AB6211" s="217"/>
      <c r="AC6211" s="217"/>
      <c r="AD6211" s="213"/>
    </row>
    <row r="6212" spans="20:30" x14ac:dyDescent="0.2">
      <c r="T6212" s="212"/>
      <c r="U6212" s="213"/>
      <c r="V6212" s="213"/>
      <c r="W6212" s="213"/>
      <c r="X6212" s="214"/>
      <c r="Y6212" s="214"/>
      <c r="Z6212" s="214"/>
      <c r="AA6212" s="217"/>
      <c r="AB6212" s="217"/>
      <c r="AC6212" s="217"/>
      <c r="AD6212" s="213"/>
    </row>
    <row r="6213" spans="20:30" x14ac:dyDescent="0.2">
      <c r="T6213" s="212"/>
      <c r="U6213" s="213"/>
      <c r="V6213" s="213"/>
      <c r="W6213" s="213"/>
      <c r="X6213" s="214"/>
      <c r="Y6213" s="214"/>
      <c r="Z6213" s="214"/>
      <c r="AA6213" s="217"/>
      <c r="AB6213" s="217"/>
      <c r="AC6213" s="217"/>
      <c r="AD6213" s="213"/>
    </row>
    <row r="6214" spans="20:30" x14ac:dyDescent="0.2">
      <c r="T6214" s="212"/>
      <c r="U6214" s="213"/>
      <c r="V6214" s="213"/>
      <c r="W6214" s="213"/>
      <c r="X6214" s="214"/>
      <c r="Y6214" s="214"/>
      <c r="Z6214" s="214"/>
      <c r="AA6214" s="217"/>
      <c r="AB6214" s="217"/>
      <c r="AC6214" s="217"/>
      <c r="AD6214" s="213"/>
    </row>
    <row r="6215" spans="20:30" x14ac:dyDescent="0.2">
      <c r="T6215" s="212"/>
      <c r="U6215" s="213"/>
      <c r="V6215" s="213"/>
      <c r="W6215" s="213"/>
      <c r="X6215" s="214"/>
      <c r="Y6215" s="214"/>
      <c r="Z6215" s="214"/>
      <c r="AA6215" s="217"/>
      <c r="AB6215" s="217"/>
      <c r="AC6215" s="217"/>
      <c r="AD6215" s="213"/>
    </row>
    <row r="6216" spans="20:30" x14ac:dyDescent="0.2">
      <c r="T6216" s="212"/>
      <c r="U6216" s="213"/>
      <c r="V6216" s="213"/>
      <c r="W6216" s="213"/>
      <c r="X6216" s="214"/>
      <c r="Y6216" s="214"/>
      <c r="Z6216" s="214"/>
      <c r="AA6216" s="217"/>
      <c r="AB6216" s="217"/>
      <c r="AC6216" s="217"/>
      <c r="AD6216" s="213"/>
    </row>
    <row r="6217" spans="20:30" x14ac:dyDescent="0.2">
      <c r="T6217" s="212"/>
      <c r="U6217" s="213"/>
      <c r="V6217" s="213"/>
      <c r="W6217" s="213"/>
      <c r="X6217" s="214"/>
      <c r="Y6217" s="214"/>
      <c r="Z6217" s="214"/>
      <c r="AA6217" s="217"/>
      <c r="AB6217" s="217"/>
      <c r="AC6217" s="217"/>
      <c r="AD6217" s="213"/>
    </row>
    <row r="6218" spans="20:30" x14ac:dyDescent="0.2">
      <c r="T6218" s="212"/>
      <c r="U6218" s="213"/>
      <c r="V6218" s="213"/>
      <c r="W6218" s="213"/>
      <c r="X6218" s="214"/>
      <c r="Y6218" s="214"/>
      <c r="Z6218" s="214"/>
      <c r="AA6218" s="217"/>
      <c r="AB6218" s="217"/>
      <c r="AC6218" s="217"/>
      <c r="AD6218" s="213"/>
    </row>
    <row r="6219" spans="20:30" x14ac:dyDescent="0.2">
      <c r="T6219" s="212"/>
      <c r="U6219" s="213"/>
      <c r="V6219" s="213"/>
      <c r="W6219" s="213"/>
      <c r="X6219" s="214"/>
      <c r="Y6219" s="214"/>
      <c r="Z6219" s="214"/>
      <c r="AA6219" s="217"/>
      <c r="AB6219" s="217"/>
      <c r="AC6219" s="217"/>
      <c r="AD6219" s="213"/>
    </row>
    <row r="6220" spans="20:30" x14ac:dyDescent="0.2">
      <c r="T6220" s="212"/>
      <c r="U6220" s="213"/>
      <c r="V6220" s="213"/>
      <c r="W6220" s="213"/>
      <c r="X6220" s="214"/>
      <c r="Y6220" s="214"/>
      <c r="Z6220" s="214"/>
      <c r="AA6220" s="217"/>
      <c r="AB6220" s="217"/>
      <c r="AC6220" s="217"/>
      <c r="AD6220" s="213"/>
    </row>
    <row r="6221" spans="20:30" x14ac:dyDescent="0.2">
      <c r="T6221" s="212"/>
      <c r="U6221" s="213"/>
      <c r="V6221" s="213"/>
      <c r="W6221" s="213"/>
      <c r="X6221" s="214"/>
      <c r="Y6221" s="214"/>
      <c r="Z6221" s="214"/>
      <c r="AA6221" s="217"/>
      <c r="AB6221" s="217"/>
      <c r="AC6221" s="217"/>
      <c r="AD6221" s="213"/>
    </row>
    <row r="6222" spans="20:30" x14ac:dyDescent="0.2">
      <c r="T6222" s="212"/>
      <c r="U6222" s="213"/>
      <c r="V6222" s="213"/>
      <c r="W6222" s="213"/>
      <c r="X6222" s="214"/>
      <c r="Y6222" s="214"/>
      <c r="Z6222" s="214"/>
      <c r="AA6222" s="217"/>
      <c r="AB6222" s="217"/>
      <c r="AC6222" s="217"/>
      <c r="AD6222" s="213"/>
    </row>
    <row r="6223" spans="20:30" x14ac:dyDescent="0.2">
      <c r="T6223" s="212"/>
      <c r="U6223" s="213"/>
      <c r="V6223" s="213"/>
      <c r="W6223" s="213"/>
      <c r="X6223" s="214"/>
      <c r="Y6223" s="214"/>
      <c r="Z6223" s="214"/>
      <c r="AA6223" s="217"/>
      <c r="AB6223" s="217"/>
      <c r="AC6223" s="217"/>
      <c r="AD6223" s="213"/>
    </row>
    <row r="6224" spans="20:30" x14ac:dyDescent="0.2">
      <c r="T6224" s="212"/>
      <c r="U6224" s="213"/>
      <c r="V6224" s="213"/>
      <c r="W6224" s="213"/>
      <c r="X6224" s="214"/>
      <c r="Y6224" s="214"/>
      <c r="Z6224" s="214"/>
      <c r="AA6224" s="217"/>
      <c r="AB6224" s="217"/>
      <c r="AC6224" s="217"/>
      <c r="AD6224" s="213"/>
    </row>
    <row r="6225" spans="20:30" x14ac:dyDescent="0.2">
      <c r="T6225" s="212"/>
      <c r="U6225" s="213"/>
      <c r="V6225" s="213"/>
      <c r="W6225" s="213"/>
      <c r="X6225" s="214"/>
      <c r="Y6225" s="214"/>
      <c r="Z6225" s="214"/>
      <c r="AA6225" s="217"/>
      <c r="AB6225" s="217"/>
      <c r="AC6225" s="217"/>
      <c r="AD6225" s="213"/>
    </row>
    <row r="6226" spans="20:30" x14ac:dyDescent="0.2">
      <c r="T6226" s="212"/>
      <c r="U6226" s="213"/>
      <c r="V6226" s="213"/>
      <c r="W6226" s="213"/>
      <c r="X6226" s="214"/>
      <c r="Y6226" s="214"/>
      <c r="Z6226" s="214"/>
      <c r="AA6226" s="217"/>
      <c r="AB6226" s="217"/>
      <c r="AC6226" s="217"/>
      <c r="AD6226" s="213"/>
    </row>
    <row r="6227" spans="20:30" x14ac:dyDescent="0.2">
      <c r="T6227" s="212"/>
      <c r="U6227" s="213"/>
      <c r="V6227" s="213"/>
      <c r="W6227" s="213"/>
      <c r="X6227" s="214"/>
      <c r="Y6227" s="214"/>
      <c r="Z6227" s="214"/>
      <c r="AA6227" s="217"/>
      <c r="AB6227" s="217"/>
      <c r="AC6227" s="217"/>
      <c r="AD6227" s="213"/>
    </row>
    <row r="6228" spans="20:30" x14ac:dyDescent="0.2">
      <c r="T6228" s="212"/>
      <c r="U6228" s="213"/>
      <c r="V6228" s="213"/>
      <c r="W6228" s="213"/>
      <c r="X6228" s="214"/>
      <c r="Y6228" s="214"/>
      <c r="Z6228" s="214"/>
      <c r="AA6228" s="217"/>
      <c r="AB6228" s="217"/>
      <c r="AC6228" s="217"/>
      <c r="AD6228" s="213"/>
    </row>
    <row r="6229" spans="20:30" x14ac:dyDescent="0.2">
      <c r="T6229" s="212"/>
      <c r="U6229" s="213"/>
      <c r="V6229" s="213"/>
      <c r="W6229" s="213"/>
      <c r="X6229" s="214"/>
      <c r="Y6229" s="214"/>
      <c r="Z6229" s="214"/>
      <c r="AA6229" s="217"/>
      <c r="AB6229" s="217"/>
      <c r="AC6229" s="217"/>
      <c r="AD6229" s="213"/>
    </row>
    <row r="6230" spans="20:30" x14ac:dyDescent="0.2">
      <c r="T6230" s="212"/>
      <c r="U6230" s="213"/>
      <c r="V6230" s="213"/>
      <c r="W6230" s="213"/>
      <c r="X6230" s="214"/>
      <c r="Y6230" s="214"/>
      <c r="Z6230" s="214"/>
      <c r="AA6230" s="217"/>
      <c r="AB6230" s="217"/>
      <c r="AC6230" s="217"/>
      <c r="AD6230" s="213"/>
    </row>
    <row r="6231" spans="20:30" x14ac:dyDescent="0.2">
      <c r="T6231" s="212"/>
      <c r="U6231" s="213"/>
      <c r="V6231" s="213"/>
      <c r="W6231" s="213"/>
      <c r="X6231" s="214"/>
      <c r="Y6231" s="214"/>
      <c r="Z6231" s="214"/>
      <c r="AA6231" s="217"/>
      <c r="AB6231" s="217"/>
      <c r="AC6231" s="217"/>
      <c r="AD6231" s="213"/>
    </row>
    <row r="6232" spans="20:30" x14ac:dyDescent="0.2">
      <c r="T6232" s="212"/>
      <c r="U6232" s="213"/>
      <c r="V6232" s="213"/>
      <c r="W6232" s="213"/>
      <c r="X6232" s="214"/>
      <c r="Y6232" s="214"/>
      <c r="Z6232" s="214"/>
      <c r="AA6232" s="217"/>
      <c r="AB6232" s="217"/>
      <c r="AC6232" s="217"/>
      <c r="AD6232" s="213"/>
    </row>
    <row r="6233" spans="20:30" x14ac:dyDescent="0.2">
      <c r="T6233" s="212"/>
      <c r="U6233" s="213"/>
      <c r="V6233" s="213"/>
      <c r="W6233" s="213"/>
      <c r="X6233" s="214"/>
      <c r="Y6233" s="214"/>
      <c r="Z6233" s="214"/>
      <c r="AA6233" s="217"/>
      <c r="AB6233" s="217"/>
      <c r="AC6233" s="217"/>
      <c r="AD6233" s="213"/>
    </row>
    <row r="6234" spans="20:30" x14ac:dyDescent="0.2">
      <c r="T6234" s="212"/>
      <c r="U6234" s="213"/>
      <c r="V6234" s="213"/>
      <c r="W6234" s="213"/>
      <c r="X6234" s="214"/>
      <c r="Y6234" s="214"/>
      <c r="Z6234" s="214"/>
      <c r="AA6234" s="217"/>
      <c r="AB6234" s="217"/>
      <c r="AC6234" s="217"/>
      <c r="AD6234" s="213"/>
    </row>
    <row r="6235" spans="20:30" x14ac:dyDescent="0.2">
      <c r="T6235" s="212"/>
      <c r="U6235" s="213"/>
      <c r="V6235" s="213"/>
      <c r="W6235" s="213"/>
      <c r="X6235" s="214"/>
      <c r="Y6235" s="214"/>
      <c r="Z6235" s="214"/>
      <c r="AA6235" s="217"/>
      <c r="AB6235" s="217"/>
      <c r="AC6235" s="217"/>
      <c r="AD6235" s="213"/>
    </row>
    <row r="6236" spans="20:30" x14ac:dyDescent="0.2">
      <c r="T6236" s="212"/>
      <c r="U6236" s="213"/>
      <c r="V6236" s="213"/>
      <c r="W6236" s="213"/>
      <c r="X6236" s="214"/>
      <c r="Y6236" s="214"/>
      <c r="Z6236" s="214"/>
      <c r="AA6236" s="217"/>
      <c r="AB6236" s="217"/>
      <c r="AC6236" s="217"/>
      <c r="AD6236" s="213"/>
    </row>
    <row r="6237" spans="20:30" x14ac:dyDescent="0.2">
      <c r="T6237" s="212"/>
      <c r="U6237" s="213"/>
      <c r="V6237" s="213"/>
      <c r="W6237" s="213"/>
      <c r="X6237" s="214"/>
      <c r="Y6237" s="214"/>
      <c r="Z6237" s="214"/>
      <c r="AA6237" s="217"/>
      <c r="AB6237" s="217"/>
      <c r="AC6237" s="217"/>
      <c r="AD6237" s="213"/>
    </row>
    <row r="6238" spans="20:30" x14ac:dyDescent="0.2">
      <c r="T6238" s="212"/>
      <c r="U6238" s="213"/>
      <c r="V6238" s="213"/>
      <c r="W6238" s="213"/>
      <c r="X6238" s="214"/>
      <c r="Y6238" s="214"/>
      <c r="Z6238" s="214"/>
      <c r="AA6238" s="217"/>
      <c r="AB6238" s="217"/>
      <c r="AC6238" s="217"/>
      <c r="AD6238" s="213"/>
    </row>
    <row r="6239" spans="20:30" x14ac:dyDescent="0.2">
      <c r="T6239" s="212"/>
      <c r="U6239" s="213"/>
      <c r="V6239" s="213"/>
      <c r="W6239" s="213"/>
      <c r="X6239" s="214"/>
      <c r="Y6239" s="214"/>
      <c r="Z6239" s="214"/>
      <c r="AA6239" s="217"/>
      <c r="AB6239" s="217"/>
      <c r="AC6239" s="217"/>
      <c r="AD6239" s="213"/>
    </row>
    <row r="6240" spans="20:30" x14ac:dyDescent="0.2">
      <c r="T6240" s="212"/>
      <c r="U6240" s="213"/>
      <c r="V6240" s="213"/>
      <c r="W6240" s="213"/>
      <c r="X6240" s="214"/>
      <c r="Y6240" s="214"/>
      <c r="Z6240" s="214"/>
      <c r="AA6240" s="217"/>
      <c r="AB6240" s="217"/>
      <c r="AC6240" s="217"/>
      <c r="AD6240" s="213"/>
    </row>
    <row r="6241" spans="20:30" x14ac:dyDescent="0.2">
      <c r="T6241" s="212"/>
      <c r="U6241" s="213"/>
      <c r="V6241" s="213"/>
      <c r="W6241" s="213"/>
      <c r="X6241" s="214"/>
      <c r="Y6241" s="214"/>
      <c r="Z6241" s="214"/>
      <c r="AA6241" s="217"/>
      <c r="AB6241" s="217"/>
      <c r="AC6241" s="217"/>
      <c r="AD6241" s="213"/>
    </row>
    <row r="6242" spans="20:30" x14ac:dyDescent="0.2">
      <c r="T6242" s="212"/>
      <c r="U6242" s="213"/>
      <c r="V6242" s="213"/>
      <c r="W6242" s="213"/>
      <c r="X6242" s="214"/>
      <c r="Y6242" s="214"/>
      <c r="Z6242" s="214"/>
      <c r="AA6242" s="217"/>
      <c r="AB6242" s="217"/>
      <c r="AC6242" s="217"/>
      <c r="AD6242" s="213"/>
    </row>
    <row r="6243" spans="20:30" x14ac:dyDescent="0.2">
      <c r="T6243" s="212"/>
      <c r="U6243" s="213"/>
      <c r="V6243" s="213"/>
      <c r="W6243" s="213"/>
      <c r="X6243" s="214"/>
      <c r="Y6243" s="214"/>
      <c r="Z6243" s="214"/>
      <c r="AA6243" s="217"/>
      <c r="AB6243" s="217"/>
      <c r="AC6243" s="217"/>
      <c r="AD6243" s="213"/>
    </row>
    <row r="6244" spans="20:30" x14ac:dyDescent="0.2">
      <c r="T6244" s="212"/>
      <c r="U6244" s="213"/>
      <c r="V6244" s="213"/>
      <c r="W6244" s="213"/>
      <c r="X6244" s="214"/>
      <c r="Y6244" s="214"/>
      <c r="Z6244" s="214"/>
      <c r="AA6244" s="217"/>
      <c r="AB6244" s="217"/>
      <c r="AC6244" s="217"/>
      <c r="AD6244" s="213"/>
    </row>
    <row r="6245" spans="20:30" x14ac:dyDescent="0.2">
      <c r="T6245" s="212"/>
      <c r="U6245" s="213"/>
      <c r="V6245" s="213"/>
      <c r="W6245" s="213"/>
      <c r="X6245" s="214"/>
      <c r="Y6245" s="214"/>
      <c r="Z6245" s="214"/>
      <c r="AA6245" s="217"/>
      <c r="AB6245" s="217"/>
      <c r="AC6245" s="217"/>
      <c r="AD6245" s="213"/>
    </row>
    <row r="6246" spans="20:30" x14ac:dyDescent="0.2">
      <c r="T6246" s="212"/>
      <c r="U6246" s="213"/>
      <c r="V6246" s="213"/>
      <c r="W6246" s="213"/>
      <c r="X6246" s="214"/>
      <c r="Y6246" s="214"/>
      <c r="Z6246" s="214"/>
      <c r="AA6246" s="217"/>
      <c r="AB6246" s="217"/>
      <c r="AC6246" s="217"/>
      <c r="AD6246" s="213"/>
    </row>
    <row r="6247" spans="20:30" x14ac:dyDescent="0.2">
      <c r="T6247" s="212"/>
      <c r="U6247" s="213"/>
      <c r="V6247" s="213"/>
      <c r="W6247" s="213"/>
      <c r="X6247" s="214"/>
      <c r="Y6247" s="214"/>
      <c r="Z6247" s="214"/>
      <c r="AA6247" s="217"/>
      <c r="AB6247" s="217"/>
      <c r="AC6247" s="217"/>
      <c r="AD6247" s="213"/>
    </row>
    <row r="6248" spans="20:30" x14ac:dyDescent="0.2">
      <c r="T6248" s="212"/>
      <c r="U6248" s="213"/>
      <c r="V6248" s="213"/>
      <c r="W6248" s="213"/>
      <c r="X6248" s="214"/>
      <c r="Y6248" s="214"/>
      <c r="Z6248" s="214"/>
      <c r="AA6248" s="217"/>
      <c r="AB6248" s="217"/>
      <c r="AC6248" s="217"/>
      <c r="AD6248" s="213"/>
    </row>
    <row r="6249" spans="20:30" x14ac:dyDescent="0.2">
      <c r="T6249" s="212"/>
      <c r="U6249" s="213"/>
      <c r="V6249" s="213"/>
      <c r="W6249" s="213"/>
      <c r="X6249" s="214"/>
      <c r="Y6249" s="214"/>
      <c r="Z6249" s="214"/>
      <c r="AA6249" s="217"/>
      <c r="AB6249" s="217"/>
      <c r="AC6249" s="217"/>
      <c r="AD6249" s="213"/>
    </row>
    <row r="6250" spans="20:30" x14ac:dyDescent="0.2">
      <c r="T6250" s="212"/>
      <c r="U6250" s="213"/>
      <c r="V6250" s="213"/>
      <c r="W6250" s="213"/>
      <c r="X6250" s="214"/>
      <c r="Y6250" s="214"/>
      <c r="Z6250" s="214"/>
      <c r="AA6250" s="217"/>
      <c r="AB6250" s="217"/>
      <c r="AC6250" s="217"/>
      <c r="AD6250" s="213"/>
    </row>
    <row r="6251" spans="20:30" x14ac:dyDescent="0.2">
      <c r="T6251" s="212"/>
      <c r="U6251" s="213"/>
      <c r="V6251" s="213"/>
      <c r="W6251" s="213"/>
      <c r="X6251" s="214"/>
      <c r="Y6251" s="214"/>
      <c r="Z6251" s="214"/>
      <c r="AA6251" s="217"/>
      <c r="AB6251" s="217"/>
      <c r="AC6251" s="217"/>
      <c r="AD6251" s="213"/>
    </row>
    <row r="6252" spans="20:30" x14ac:dyDescent="0.2">
      <c r="T6252" s="212"/>
      <c r="U6252" s="213"/>
      <c r="V6252" s="213"/>
      <c r="W6252" s="213"/>
      <c r="X6252" s="214"/>
      <c r="Y6252" s="214"/>
      <c r="Z6252" s="214"/>
      <c r="AA6252" s="217"/>
      <c r="AB6252" s="217"/>
      <c r="AC6252" s="217"/>
      <c r="AD6252" s="213"/>
    </row>
    <row r="6253" spans="20:30" x14ac:dyDescent="0.2">
      <c r="T6253" s="212"/>
      <c r="U6253" s="213"/>
      <c r="V6253" s="213"/>
      <c r="W6253" s="213"/>
      <c r="X6253" s="214"/>
      <c r="Y6253" s="214"/>
      <c r="Z6253" s="214"/>
      <c r="AA6253" s="217"/>
      <c r="AB6253" s="217"/>
      <c r="AC6253" s="217"/>
      <c r="AD6253" s="213"/>
    </row>
    <row r="6254" spans="20:30" x14ac:dyDescent="0.2">
      <c r="T6254" s="212"/>
      <c r="U6254" s="213"/>
      <c r="V6254" s="213"/>
      <c r="W6254" s="213"/>
      <c r="X6254" s="214"/>
      <c r="Y6254" s="214"/>
      <c r="Z6254" s="214"/>
      <c r="AA6254" s="217"/>
      <c r="AB6254" s="217"/>
      <c r="AC6254" s="217"/>
      <c r="AD6254" s="213"/>
    </row>
    <row r="6255" spans="20:30" x14ac:dyDescent="0.2">
      <c r="T6255" s="212"/>
      <c r="U6255" s="213"/>
      <c r="V6255" s="213"/>
      <c r="W6255" s="213"/>
      <c r="X6255" s="214"/>
      <c r="Y6255" s="214"/>
      <c r="Z6255" s="214"/>
      <c r="AA6255" s="217"/>
      <c r="AB6255" s="217"/>
      <c r="AC6255" s="217"/>
      <c r="AD6255" s="213"/>
    </row>
    <row r="6256" spans="20:30" x14ac:dyDescent="0.2">
      <c r="T6256" s="212"/>
      <c r="U6256" s="213"/>
      <c r="V6256" s="213"/>
      <c r="W6256" s="213"/>
      <c r="X6256" s="214"/>
      <c r="Y6256" s="214"/>
      <c r="Z6256" s="214"/>
      <c r="AA6256" s="217"/>
      <c r="AB6256" s="217"/>
      <c r="AC6256" s="217"/>
      <c r="AD6256" s="213"/>
    </row>
    <row r="6257" spans="20:30" x14ac:dyDescent="0.2">
      <c r="T6257" s="212"/>
      <c r="U6257" s="213"/>
      <c r="V6257" s="213"/>
      <c r="W6257" s="213"/>
      <c r="X6257" s="214"/>
      <c r="Y6257" s="214"/>
      <c r="Z6257" s="214"/>
      <c r="AA6257" s="217"/>
      <c r="AB6257" s="217"/>
      <c r="AC6257" s="217"/>
      <c r="AD6257" s="213"/>
    </row>
    <row r="6258" spans="20:30" x14ac:dyDescent="0.2">
      <c r="T6258" s="212"/>
      <c r="U6258" s="213"/>
      <c r="V6258" s="213"/>
      <c r="W6258" s="213"/>
      <c r="X6258" s="214"/>
      <c r="Y6258" s="214"/>
      <c r="Z6258" s="214"/>
      <c r="AA6258" s="217"/>
      <c r="AB6258" s="217"/>
      <c r="AC6258" s="217"/>
      <c r="AD6258" s="213"/>
    </row>
    <row r="6259" spans="20:30" x14ac:dyDescent="0.2">
      <c r="T6259" s="212"/>
      <c r="U6259" s="213"/>
      <c r="V6259" s="213"/>
      <c r="W6259" s="213"/>
      <c r="X6259" s="214"/>
      <c r="Y6259" s="214"/>
      <c r="Z6259" s="214"/>
      <c r="AA6259" s="217"/>
      <c r="AB6259" s="217"/>
      <c r="AC6259" s="217"/>
      <c r="AD6259" s="213"/>
    </row>
    <row r="6260" spans="20:30" x14ac:dyDescent="0.2">
      <c r="T6260" s="212"/>
      <c r="U6260" s="213"/>
      <c r="V6260" s="213"/>
      <c r="W6260" s="213"/>
      <c r="X6260" s="214"/>
      <c r="Y6260" s="214"/>
      <c r="Z6260" s="214"/>
      <c r="AA6260" s="217"/>
      <c r="AB6260" s="217"/>
      <c r="AC6260" s="217"/>
      <c r="AD6260" s="213"/>
    </row>
    <row r="6261" spans="20:30" x14ac:dyDescent="0.2">
      <c r="T6261" s="212"/>
      <c r="U6261" s="213"/>
      <c r="V6261" s="213"/>
      <c r="W6261" s="213"/>
      <c r="X6261" s="214"/>
      <c r="Y6261" s="214"/>
      <c r="Z6261" s="214"/>
      <c r="AA6261" s="217"/>
      <c r="AB6261" s="217"/>
      <c r="AC6261" s="217"/>
      <c r="AD6261" s="213"/>
    </row>
    <row r="6262" spans="20:30" x14ac:dyDescent="0.2">
      <c r="T6262" s="212"/>
      <c r="U6262" s="213"/>
      <c r="V6262" s="213"/>
      <c r="W6262" s="213"/>
      <c r="X6262" s="214"/>
      <c r="Y6262" s="214"/>
      <c r="Z6262" s="214"/>
      <c r="AA6262" s="217"/>
      <c r="AB6262" s="217"/>
      <c r="AC6262" s="217"/>
      <c r="AD6262" s="213"/>
    </row>
    <row r="6263" spans="20:30" x14ac:dyDescent="0.2">
      <c r="T6263" s="212"/>
      <c r="U6263" s="213"/>
      <c r="V6263" s="213"/>
      <c r="W6263" s="213"/>
      <c r="X6263" s="214"/>
      <c r="Y6263" s="214"/>
      <c r="Z6263" s="214"/>
      <c r="AA6263" s="217"/>
      <c r="AB6263" s="217"/>
      <c r="AC6263" s="217"/>
      <c r="AD6263" s="213"/>
    </row>
    <row r="6264" spans="20:30" x14ac:dyDescent="0.2">
      <c r="T6264" s="212"/>
      <c r="U6264" s="213"/>
      <c r="V6264" s="213"/>
      <c r="W6264" s="213"/>
      <c r="X6264" s="214"/>
      <c r="Y6264" s="214"/>
      <c r="Z6264" s="214"/>
      <c r="AA6264" s="217"/>
      <c r="AB6264" s="217"/>
      <c r="AC6264" s="217"/>
      <c r="AD6264" s="213"/>
    </row>
    <row r="6265" spans="20:30" x14ac:dyDescent="0.2">
      <c r="T6265" s="212"/>
      <c r="U6265" s="213"/>
      <c r="V6265" s="213"/>
      <c r="W6265" s="213"/>
      <c r="X6265" s="214"/>
      <c r="Y6265" s="214"/>
      <c r="Z6265" s="214"/>
      <c r="AA6265" s="217"/>
      <c r="AB6265" s="217"/>
      <c r="AC6265" s="217"/>
      <c r="AD6265" s="213"/>
    </row>
    <row r="6266" spans="20:30" x14ac:dyDescent="0.2">
      <c r="T6266" s="212"/>
      <c r="U6266" s="213"/>
      <c r="V6266" s="213"/>
      <c r="W6266" s="213"/>
      <c r="X6266" s="214"/>
      <c r="Y6266" s="214"/>
      <c r="Z6266" s="214"/>
      <c r="AA6266" s="217"/>
      <c r="AB6266" s="217"/>
      <c r="AC6266" s="217"/>
      <c r="AD6266" s="213"/>
    </row>
    <row r="6267" spans="20:30" x14ac:dyDescent="0.2">
      <c r="T6267" s="212"/>
      <c r="U6267" s="213"/>
      <c r="V6267" s="213"/>
      <c r="W6267" s="213"/>
      <c r="X6267" s="214"/>
      <c r="Y6267" s="214"/>
      <c r="Z6267" s="214"/>
      <c r="AA6267" s="217"/>
      <c r="AB6267" s="217"/>
      <c r="AC6267" s="217"/>
      <c r="AD6267" s="213"/>
    </row>
    <row r="6268" spans="20:30" x14ac:dyDescent="0.2">
      <c r="T6268" s="212"/>
      <c r="U6268" s="213"/>
      <c r="V6268" s="213"/>
      <c r="W6268" s="213"/>
      <c r="X6268" s="214"/>
      <c r="Y6268" s="214"/>
      <c r="Z6268" s="214"/>
      <c r="AA6268" s="217"/>
      <c r="AB6268" s="217"/>
      <c r="AC6268" s="217"/>
      <c r="AD6268" s="213"/>
    </row>
    <row r="6269" spans="20:30" x14ac:dyDescent="0.2">
      <c r="T6269" s="212"/>
      <c r="U6269" s="213"/>
      <c r="V6269" s="213"/>
      <c r="W6269" s="213"/>
      <c r="X6269" s="214"/>
      <c r="Y6269" s="214"/>
      <c r="Z6269" s="214"/>
      <c r="AA6269" s="217"/>
      <c r="AB6269" s="217"/>
      <c r="AC6269" s="217"/>
      <c r="AD6269" s="213"/>
    </row>
    <row r="6270" spans="20:30" x14ac:dyDescent="0.2">
      <c r="T6270" s="212"/>
      <c r="U6270" s="213"/>
      <c r="V6270" s="213"/>
      <c r="W6270" s="213"/>
      <c r="X6270" s="214"/>
      <c r="Y6270" s="214"/>
      <c r="Z6270" s="214"/>
      <c r="AA6270" s="217"/>
      <c r="AB6270" s="217"/>
      <c r="AC6270" s="217"/>
      <c r="AD6270" s="213"/>
    </row>
    <row r="6271" spans="20:30" x14ac:dyDescent="0.2">
      <c r="T6271" s="212"/>
      <c r="U6271" s="213"/>
      <c r="V6271" s="213"/>
      <c r="W6271" s="213"/>
      <c r="X6271" s="214"/>
      <c r="Y6271" s="214"/>
      <c r="Z6271" s="214"/>
      <c r="AA6271" s="217"/>
      <c r="AB6271" s="217"/>
      <c r="AC6271" s="217"/>
      <c r="AD6271" s="213"/>
    </row>
    <row r="6272" spans="20:30" x14ac:dyDescent="0.2">
      <c r="T6272" s="212"/>
      <c r="U6272" s="213"/>
      <c r="V6272" s="213"/>
      <c r="W6272" s="213"/>
      <c r="X6272" s="214"/>
      <c r="Y6272" s="214"/>
      <c r="Z6272" s="214"/>
      <c r="AA6272" s="217"/>
      <c r="AB6272" s="217"/>
      <c r="AC6272" s="217"/>
      <c r="AD6272" s="213"/>
    </row>
    <row r="6273" spans="20:30" x14ac:dyDescent="0.2">
      <c r="T6273" s="212"/>
      <c r="U6273" s="213"/>
      <c r="V6273" s="213"/>
      <c r="W6273" s="213"/>
      <c r="X6273" s="214"/>
      <c r="Y6273" s="214"/>
      <c r="Z6273" s="214"/>
      <c r="AA6273" s="217"/>
      <c r="AB6273" s="217"/>
      <c r="AC6273" s="217"/>
      <c r="AD6273" s="213"/>
    </row>
    <row r="6274" spans="20:30" x14ac:dyDescent="0.2">
      <c r="T6274" s="212"/>
      <c r="U6274" s="213"/>
      <c r="V6274" s="213"/>
      <c r="W6274" s="213"/>
      <c r="X6274" s="214"/>
      <c r="Y6274" s="214"/>
      <c r="Z6274" s="214"/>
      <c r="AA6274" s="217"/>
      <c r="AB6274" s="217"/>
      <c r="AC6274" s="217"/>
      <c r="AD6274" s="213"/>
    </row>
    <row r="6275" spans="20:30" x14ac:dyDescent="0.2">
      <c r="T6275" s="212"/>
      <c r="U6275" s="213"/>
      <c r="V6275" s="213"/>
      <c r="W6275" s="213"/>
      <c r="X6275" s="214"/>
      <c r="Y6275" s="214"/>
      <c r="Z6275" s="214"/>
      <c r="AA6275" s="217"/>
      <c r="AB6275" s="217"/>
      <c r="AC6275" s="217"/>
      <c r="AD6275" s="213"/>
    </row>
    <row r="6276" spans="20:30" x14ac:dyDescent="0.2">
      <c r="T6276" s="212"/>
      <c r="U6276" s="213"/>
      <c r="V6276" s="213"/>
      <c r="W6276" s="213"/>
      <c r="X6276" s="214"/>
      <c r="Y6276" s="214"/>
      <c r="Z6276" s="214"/>
      <c r="AA6276" s="217"/>
      <c r="AB6276" s="217"/>
      <c r="AC6276" s="217"/>
      <c r="AD6276" s="213"/>
    </row>
    <row r="6277" spans="20:30" x14ac:dyDescent="0.2">
      <c r="T6277" s="212"/>
      <c r="U6277" s="213"/>
      <c r="V6277" s="213"/>
      <c r="W6277" s="213"/>
      <c r="X6277" s="214"/>
      <c r="Y6277" s="214"/>
      <c r="Z6277" s="214"/>
      <c r="AA6277" s="217"/>
      <c r="AB6277" s="217"/>
      <c r="AC6277" s="217"/>
      <c r="AD6277" s="213"/>
    </row>
    <row r="6278" spans="20:30" x14ac:dyDescent="0.2">
      <c r="T6278" s="212"/>
      <c r="U6278" s="213"/>
      <c r="V6278" s="213"/>
      <c r="W6278" s="213"/>
      <c r="X6278" s="214"/>
      <c r="Y6278" s="214"/>
      <c r="Z6278" s="214"/>
      <c r="AA6278" s="217"/>
      <c r="AB6278" s="217"/>
      <c r="AC6278" s="217"/>
      <c r="AD6278" s="213"/>
    </row>
    <row r="6279" spans="20:30" x14ac:dyDescent="0.2">
      <c r="T6279" s="212"/>
      <c r="U6279" s="213"/>
      <c r="V6279" s="213"/>
      <c r="W6279" s="213"/>
      <c r="X6279" s="214"/>
      <c r="Y6279" s="214"/>
      <c r="Z6279" s="214"/>
      <c r="AA6279" s="217"/>
      <c r="AB6279" s="217"/>
      <c r="AC6279" s="217"/>
      <c r="AD6279" s="213"/>
    </row>
    <row r="6280" spans="20:30" x14ac:dyDescent="0.2">
      <c r="T6280" s="212"/>
      <c r="U6280" s="213"/>
      <c r="V6280" s="213"/>
      <c r="W6280" s="213"/>
      <c r="X6280" s="214"/>
      <c r="Y6280" s="214"/>
      <c r="Z6280" s="214"/>
      <c r="AA6280" s="217"/>
      <c r="AB6280" s="217"/>
      <c r="AC6280" s="217"/>
      <c r="AD6280" s="213"/>
    </row>
    <row r="6281" spans="20:30" x14ac:dyDescent="0.2">
      <c r="T6281" s="212"/>
      <c r="U6281" s="213"/>
      <c r="V6281" s="213"/>
      <c r="W6281" s="213"/>
      <c r="X6281" s="214"/>
      <c r="Y6281" s="214"/>
      <c r="Z6281" s="214"/>
      <c r="AA6281" s="217"/>
      <c r="AB6281" s="217"/>
      <c r="AC6281" s="217"/>
      <c r="AD6281" s="213"/>
    </row>
    <row r="6282" spans="20:30" x14ac:dyDescent="0.2">
      <c r="T6282" s="212"/>
      <c r="U6282" s="213"/>
      <c r="V6282" s="213"/>
      <c r="W6282" s="213"/>
      <c r="X6282" s="214"/>
      <c r="Y6282" s="214"/>
      <c r="Z6282" s="214"/>
      <c r="AA6282" s="217"/>
      <c r="AB6282" s="217"/>
      <c r="AC6282" s="217"/>
      <c r="AD6282" s="213"/>
    </row>
    <row r="6283" spans="20:30" x14ac:dyDescent="0.2">
      <c r="T6283" s="212"/>
      <c r="U6283" s="213"/>
      <c r="V6283" s="213"/>
      <c r="W6283" s="213"/>
      <c r="X6283" s="214"/>
      <c r="Y6283" s="214"/>
      <c r="Z6283" s="214"/>
      <c r="AA6283" s="217"/>
      <c r="AB6283" s="217"/>
      <c r="AC6283" s="217"/>
      <c r="AD6283" s="213"/>
    </row>
    <row r="6284" spans="20:30" x14ac:dyDescent="0.2">
      <c r="T6284" s="212"/>
      <c r="U6284" s="213"/>
      <c r="V6284" s="213"/>
      <c r="W6284" s="213"/>
      <c r="X6284" s="214"/>
      <c r="Y6284" s="214"/>
      <c r="Z6284" s="214"/>
      <c r="AA6284" s="217"/>
      <c r="AB6284" s="217"/>
      <c r="AC6284" s="217"/>
      <c r="AD6284" s="213"/>
    </row>
    <row r="6285" spans="20:30" x14ac:dyDescent="0.2">
      <c r="T6285" s="212"/>
      <c r="U6285" s="213"/>
      <c r="V6285" s="213"/>
      <c r="W6285" s="213"/>
      <c r="X6285" s="214"/>
      <c r="Y6285" s="214"/>
      <c r="Z6285" s="214"/>
      <c r="AA6285" s="217"/>
      <c r="AB6285" s="217"/>
      <c r="AC6285" s="217"/>
      <c r="AD6285" s="213"/>
    </row>
    <row r="6286" spans="20:30" x14ac:dyDescent="0.2">
      <c r="T6286" s="212"/>
      <c r="U6286" s="213"/>
      <c r="V6286" s="213"/>
      <c r="W6286" s="213"/>
      <c r="X6286" s="214"/>
      <c r="Y6286" s="214"/>
      <c r="Z6286" s="214"/>
      <c r="AA6286" s="217"/>
      <c r="AB6286" s="217"/>
      <c r="AC6286" s="217"/>
      <c r="AD6286" s="213"/>
    </row>
    <row r="6287" spans="20:30" x14ac:dyDescent="0.2">
      <c r="T6287" s="212"/>
      <c r="U6287" s="213"/>
      <c r="V6287" s="213"/>
      <c r="W6287" s="213"/>
      <c r="X6287" s="214"/>
      <c r="Y6287" s="214"/>
      <c r="Z6287" s="214"/>
      <c r="AA6287" s="217"/>
      <c r="AB6287" s="217"/>
      <c r="AC6287" s="217"/>
      <c r="AD6287" s="213"/>
    </row>
    <row r="6288" spans="20:30" x14ac:dyDescent="0.2">
      <c r="T6288" s="212"/>
      <c r="U6288" s="213"/>
      <c r="V6288" s="213"/>
      <c r="W6288" s="213"/>
      <c r="X6288" s="214"/>
      <c r="Y6288" s="214"/>
      <c r="Z6288" s="214"/>
      <c r="AA6288" s="217"/>
      <c r="AB6288" s="217"/>
      <c r="AC6288" s="217"/>
      <c r="AD6288" s="213"/>
    </row>
    <row r="6289" spans="20:30" x14ac:dyDescent="0.2">
      <c r="T6289" s="212"/>
      <c r="U6289" s="213"/>
      <c r="V6289" s="213"/>
      <c r="W6289" s="213"/>
      <c r="X6289" s="214"/>
      <c r="Y6289" s="214"/>
      <c r="Z6289" s="214"/>
      <c r="AA6289" s="217"/>
      <c r="AB6289" s="217"/>
      <c r="AC6289" s="217"/>
      <c r="AD6289" s="213"/>
    </row>
    <row r="6290" spans="20:30" x14ac:dyDescent="0.2">
      <c r="T6290" s="212"/>
      <c r="U6290" s="213"/>
      <c r="V6290" s="213"/>
      <c r="W6290" s="213"/>
      <c r="X6290" s="214"/>
      <c r="Y6290" s="214"/>
      <c r="Z6290" s="214"/>
      <c r="AA6290" s="217"/>
      <c r="AB6290" s="217"/>
      <c r="AC6290" s="217"/>
      <c r="AD6290" s="213"/>
    </row>
    <row r="6291" spans="20:30" x14ac:dyDescent="0.2">
      <c r="T6291" s="212"/>
      <c r="U6291" s="213"/>
      <c r="V6291" s="213"/>
      <c r="W6291" s="213"/>
      <c r="X6291" s="214"/>
      <c r="Y6291" s="214"/>
      <c r="Z6291" s="214"/>
      <c r="AA6291" s="217"/>
      <c r="AB6291" s="217"/>
      <c r="AC6291" s="217"/>
      <c r="AD6291" s="213"/>
    </row>
    <row r="6292" spans="20:30" x14ac:dyDescent="0.2">
      <c r="T6292" s="212"/>
      <c r="U6292" s="213"/>
      <c r="V6292" s="213"/>
      <c r="W6292" s="213"/>
      <c r="X6292" s="214"/>
      <c r="Y6292" s="214"/>
      <c r="Z6292" s="214"/>
      <c r="AA6292" s="217"/>
      <c r="AB6292" s="217"/>
      <c r="AC6292" s="217"/>
      <c r="AD6292" s="213"/>
    </row>
    <row r="6293" spans="20:30" x14ac:dyDescent="0.2">
      <c r="T6293" s="212"/>
      <c r="U6293" s="213"/>
      <c r="V6293" s="213"/>
      <c r="W6293" s="213"/>
      <c r="X6293" s="214"/>
      <c r="Y6293" s="214"/>
      <c r="Z6293" s="214"/>
      <c r="AA6293" s="217"/>
      <c r="AB6293" s="217"/>
      <c r="AC6293" s="217"/>
      <c r="AD6293" s="213"/>
    </row>
    <row r="6294" spans="20:30" x14ac:dyDescent="0.2">
      <c r="T6294" s="212"/>
      <c r="U6294" s="213"/>
      <c r="V6294" s="213"/>
      <c r="W6294" s="213"/>
      <c r="X6294" s="214"/>
      <c r="Y6294" s="214"/>
      <c r="Z6294" s="214"/>
      <c r="AA6294" s="217"/>
      <c r="AB6294" s="217"/>
      <c r="AC6294" s="217"/>
      <c r="AD6294" s="213"/>
    </row>
    <row r="6295" spans="20:30" x14ac:dyDescent="0.2">
      <c r="T6295" s="212"/>
      <c r="U6295" s="213"/>
      <c r="V6295" s="213"/>
      <c r="W6295" s="213"/>
      <c r="X6295" s="214"/>
      <c r="Y6295" s="214"/>
      <c r="Z6295" s="214"/>
      <c r="AA6295" s="217"/>
      <c r="AB6295" s="217"/>
      <c r="AC6295" s="217"/>
      <c r="AD6295" s="213"/>
    </row>
    <row r="6296" spans="20:30" x14ac:dyDescent="0.2">
      <c r="T6296" s="212"/>
      <c r="U6296" s="213"/>
      <c r="V6296" s="213"/>
      <c r="W6296" s="213"/>
      <c r="X6296" s="214"/>
      <c r="Y6296" s="214"/>
      <c r="Z6296" s="214"/>
      <c r="AA6296" s="217"/>
      <c r="AB6296" s="217"/>
      <c r="AC6296" s="217"/>
      <c r="AD6296" s="213"/>
    </row>
    <row r="6297" spans="20:30" x14ac:dyDescent="0.2">
      <c r="T6297" s="212"/>
      <c r="U6297" s="213"/>
      <c r="V6297" s="213"/>
      <c r="W6297" s="213"/>
      <c r="X6297" s="214"/>
      <c r="Y6297" s="214"/>
      <c r="Z6297" s="214"/>
      <c r="AA6297" s="217"/>
      <c r="AB6297" s="217"/>
      <c r="AC6297" s="217"/>
      <c r="AD6297" s="213"/>
    </row>
    <row r="6298" spans="20:30" x14ac:dyDescent="0.2">
      <c r="T6298" s="212"/>
      <c r="U6298" s="213"/>
      <c r="V6298" s="213"/>
      <c r="W6298" s="213"/>
      <c r="X6298" s="214"/>
      <c r="Y6298" s="214"/>
      <c r="Z6298" s="214"/>
      <c r="AA6298" s="217"/>
      <c r="AB6298" s="217"/>
      <c r="AC6298" s="217"/>
      <c r="AD6298" s="213"/>
    </row>
    <row r="6299" spans="20:30" x14ac:dyDescent="0.2">
      <c r="T6299" s="212"/>
      <c r="U6299" s="213"/>
      <c r="V6299" s="213"/>
      <c r="W6299" s="213"/>
      <c r="X6299" s="214"/>
      <c r="Y6299" s="214"/>
      <c r="Z6299" s="214"/>
      <c r="AA6299" s="217"/>
      <c r="AB6299" s="217"/>
      <c r="AC6299" s="217"/>
      <c r="AD6299" s="213"/>
    </row>
    <row r="6300" spans="20:30" x14ac:dyDescent="0.2">
      <c r="T6300" s="212"/>
      <c r="U6300" s="213"/>
      <c r="V6300" s="213"/>
      <c r="W6300" s="213"/>
      <c r="X6300" s="214"/>
      <c r="Y6300" s="214"/>
      <c r="Z6300" s="214"/>
      <c r="AA6300" s="217"/>
      <c r="AB6300" s="217"/>
      <c r="AC6300" s="217"/>
      <c r="AD6300" s="213"/>
    </row>
    <row r="6301" spans="20:30" x14ac:dyDescent="0.2">
      <c r="T6301" s="212"/>
      <c r="U6301" s="213"/>
      <c r="V6301" s="213"/>
      <c r="W6301" s="213"/>
      <c r="X6301" s="214"/>
      <c r="Y6301" s="214"/>
      <c r="Z6301" s="214"/>
      <c r="AA6301" s="217"/>
      <c r="AB6301" s="217"/>
      <c r="AC6301" s="217"/>
      <c r="AD6301" s="213"/>
    </row>
    <row r="6302" spans="20:30" x14ac:dyDescent="0.2">
      <c r="T6302" s="212"/>
      <c r="U6302" s="213"/>
      <c r="V6302" s="213"/>
      <c r="W6302" s="213"/>
      <c r="X6302" s="214"/>
      <c r="Y6302" s="214"/>
      <c r="Z6302" s="214"/>
      <c r="AA6302" s="217"/>
      <c r="AB6302" s="217"/>
      <c r="AC6302" s="217"/>
      <c r="AD6302" s="213"/>
    </row>
    <row r="6303" spans="20:30" x14ac:dyDescent="0.2">
      <c r="T6303" s="212"/>
      <c r="U6303" s="213"/>
      <c r="V6303" s="213"/>
      <c r="W6303" s="213"/>
      <c r="X6303" s="214"/>
      <c r="Y6303" s="214"/>
      <c r="Z6303" s="214"/>
      <c r="AA6303" s="217"/>
      <c r="AB6303" s="217"/>
      <c r="AC6303" s="217"/>
      <c r="AD6303" s="213"/>
    </row>
    <row r="6304" spans="20:30" x14ac:dyDescent="0.2">
      <c r="T6304" s="212"/>
      <c r="U6304" s="213"/>
      <c r="V6304" s="213"/>
      <c r="W6304" s="213"/>
      <c r="X6304" s="214"/>
      <c r="Y6304" s="214"/>
      <c r="Z6304" s="214"/>
      <c r="AA6304" s="217"/>
      <c r="AB6304" s="217"/>
      <c r="AC6304" s="217"/>
      <c r="AD6304" s="213"/>
    </row>
    <row r="6305" spans="20:30" x14ac:dyDescent="0.2">
      <c r="T6305" s="212"/>
      <c r="U6305" s="213"/>
      <c r="V6305" s="213"/>
      <c r="W6305" s="213"/>
      <c r="X6305" s="214"/>
      <c r="Y6305" s="214"/>
      <c r="Z6305" s="214"/>
      <c r="AA6305" s="217"/>
      <c r="AB6305" s="217"/>
      <c r="AC6305" s="217"/>
      <c r="AD6305" s="213"/>
    </row>
    <row r="6306" spans="20:30" x14ac:dyDescent="0.2">
      <c r="T6306" s="212"/>
      <c r="U6306" s="213"/>
      <c r="V6306" s="213"/>
      <c r="W6306" s="213"/>
      <c r="X6306" s="214"/>
      <c r="Y6306" s="214"/>
      <c r="Z6306" s="214"/>
      <c r="AA6306" s="217"/>
      <c r="AB6306" s="217"/>
      <c r="AC6306" s="217"/>
      <c r="AD6306" s="213"/>
    </row>
    <row r="6307" spans="20:30" x14ac:dyDescent="0.2">
      <c r="T6307" s="212"/>
      <c r="U6307" s="213"/>
      <c r="V6307" s="213"/>
      <c r="W6307" s="213"/>
      <c r="X6307" s="214"/>
      <c r="Y6307" s="214"/>
      <c r="Z6307" s="214"/>
      <c r="AA6307" s="217"/>
      <c r="AB6307" s="217"/>
      <c r="AC6307" s="217"/>
      <c r="AD6307" s="213"/>
    </row>
    <row r="6308" spans="20:30" x14ac:dyDescent="0.2">
      <c r="T6308" s="212"/>
      <c r="U6308" s="213"/>
      <c r="V6308" s="213"/>
      <c r="W6308" s="213"/>
      <c r="X6308" s="214"/>
      <c r="Y6308" s="214"/>
      <c r="Z6308" s="214"/>
      <c r="AA6308" s="217"/>
      <c r="AB6308" s="217"/>
      <c r="AC6308" s="217"/>
      <c r="AD6308" s="213"/>
    </row>
    <row r="6309" spans="20:30" x14ac:dyDescent="0.2">
      <c r="T6309" s="212"/>
      <c r="U6309" s="213"/>
      <c r="V6309" s="213"/>
      <c r="W6309" s="213"/>
      <c r="X6309" s="214"/>
      <c r="Y6309" s="214"/>
      <c r="Z6309" s="214"/>
      <c r="AA6309" s="217"/>
      <c r="AB6309" s="217"/>
      <c r="AC6309" s="217"/>
      <c r="AD6309" s="213"/>
    </row>
    <row r="6310" spans="20:30" x14ac:dyDescent="0.2">
      <c r="T6310" s="212"/>
      <c r="U6310" s="213"/>
      <c r="V6310" s="213"/>
      <c r="W6310" s="213"/>
      <c r="X6310" s="214"/>
      <c r="Y6310" s="214"/>
      <c r="Z6310" s="214"/>
      <c r="AA6310" s="217"/>
      <c r="AB6310" s="217"/>
      <c r="AC6310" s="217"/>
      <c r="AD6310" s="213"/>
    </row>
    <row r="6311" spans="20:30" x14ac:dyDescent="0.2">
      <c r="T6311" s="212"/>
      <c r="U6311" s="213"/>
      <c r="V6311" s="213"/>
      <c r="W6311" s="213"/>
      <c r="X6311" s="214"/>
      <c r="Y6311" s="214"/>
      <c r="Z6311" s="214"/>
      <c r="AA6311" s="217"/>
      <c r="AB6311" s="217"/>
      <c r="AC6311" s="217"/>
      <c r="AD6311" s="213"/>
    </row>
    <row r="6312" spans="20:30" x14ac:dyDescent="0.2">
      <c r="T6312" s="212"/>
      <c r="U6312" s="213"/>
      <c r="V6312" s="213"/>
      <c r="W6312" s="213"/>
      <c r="X6312" s="214"/>
      <c r="Y6312" s="214"/>
      <c r="Z6312" s="214"/>
      <c r="AA6312" s="217"/>
      <c r="AB6312" s="217"/>
      <c r="AC6312" s="217"/>
      <c r="AD6312" s="213"/>
    </row>
    <row r="6313" spans="20:30" x14ac:dyDescent="0.2">
      <c r="T6313" s="212"/>
      <c r="U6313" s="213"/>
      <c r="V6313" s="213"/>
      <c r="W6313" s="213"/>
      <c r="X6313" s="214"/>
      <c r="Y6313" s="214"/>
      <c r="Z6313" s="214"/>
      <c r="AA6313" s="217"/>
      <c r="AB6313" s="217"/>
      <c r="AC6313" s="217"/>
      <c r="AD6313" s="213"/>
    </row>
    <row r="6314" spans="20:30" x14ac:dyDescent="0.2">
      <c r="T6314" s="212"/>
      <c r="U6314" s="213"/>
      <c r="V6314" s="213"/>
      <c r="W6314" s="213"/>
      <c r="X6314" s="214"/>
      <c r="Y6314" s="214"/>
      <c r="Z6314" s="214"/>
      <c r="AA6314" s="217"/>
      <c r="AB6314" s="217"/>
      <c r="AC6314" s="217"/>
      <c r="AD6314" s="213"/>
    </row>
    <row r="6315" spans="20:30" x14ac:dyDescent="0.2">
      <c r="T6315" s="212"/>
      <c r="U6315" s="213"/>
      <c r="V6315" s="213"/>
      <c r="W6315" s="213"/>
      <c r="X6315" s="214"/>
      <c r="Y6315" s="214"/>
      <c r="Z6315" s="214"/>
      <c r="AA6315" s="217"/>
      <c r="AB6315" s="217"/>
      <c r="AC6315" s="217"/>
      <c r="AD6315" s="213"/>
    </row>
    <row r="6316" spans="20:30" x14ac:dyDescent="0.2">
      <c r="T6316" s="212"/>
      <c r="U6316" s="213"/>
      <c r="V6316" s="213"/>
      <c r="W6316" s="213"/>
      <c r="X6316" s="214"/>
      <c r="Y6316" s="214"/>
      <c r="Z6316" s="214"/>
      <c r="AA6316" s="217"/>
      <c r="AB6316" s="217"/>
      <c r="AC6316" s="217"/>
      <c r="AD6316" s="213"/>
    </row>
    <row r="6317" spans="20:30" x14ac:dyDescent="0.2">
      <c r="T6317" s="212"/>
      <c r="U6317" s="213"/>
      <c r="V6317" s="213"/>
      <c r="W6317" s="213"/>
      <c r="X6317" s="214"/>
      <c r="Y6317" s="214"/>
      <c r="Z6317" s="214"/>
      <c r="AA6317" s="217"/>
      <c r="AB6317" s="217"/>
      <c r="AC6317" s="217"/>
      <c r="AD6317" s="213"/>
    </row>
    <row r="6318" spans="20:30" x14ac:dyDescent="0.2">
      <c r="T6318" s="212"/>
      <c r="U6318" s="213"/>
      <c r="V6318" s="213"/>
      <c r="W6318" s="213"/>
      <c r="X6318" s="214"/>
      <c r="Y6318" s="214"/>
      <c r="Z6318" s="214"/>
      <c r="AA6318" s="217"/>
      <c r="AB6318" s="217"/>
      <c r="AC6318" s="217"/>
      <c r="AD6318" s="213"/>
    </row>
    <row r="6319" spans="20:30" x14ac:dyDescent="0.2">
      <c r="T6319" s="212"/>
      <c r="U6319" s="213"/>
      <c r="V6319" s="213"/>
      <c r="W6319" s="213"/>
      <c r="X6319" s="214"/>
      <c r="Y6319" s="214"/>
      <c r="Z6319" s="214"/>
      <c r="AA6319" s="217"/>
      <c r="AB6319" s="217"/>
      <c r="AC6319" s="217"/>
      <c r="AD6319" s="213"/>
    </row>
    <row r="6320" spans="20:30" x14ac:dyDescent="0.2">
      <c r="T6320" s="212"/>
      <c r="U6320" s="213"/>
      <c r="V6320" s="213"/>
      <c r="W6320" s="213"/>
      <c r="X6320" s="214"/>
      <c r="Y6320" s="214"/>
      <c r="Z6320" s="214"/>
      <c r="AA6320" s="217"/>
      <c r="AB6320" s="217"/>
      <c r="AC6320" s="217"/>
      <c r="AD6320" s="213"/>
    </row>
    <row r="6321" spans="20:30" x14ac:dyDescent="0.2">
      <c r="T6321" s="212"/>
      <c r="U6321" s="213"/>
      <c r="V6321" s="213"/>
      <c r="W6321" s="213"/>
      <c r="X6321" s="214"/>
      <c r="Y6321" s="214"/>
      <c r="Z6321" s="214"/>
      <c r="AA6321" s="217"/>
      <c r="AB6321" s="217"/>
      <c r="AC6321" s="217"/>
      <c r="AD6321" s="213"/>
    </row>
    <row r="6322" spans="20:30" x14ac:dyDescent="0.2">
      <c r="T6322" s="212"/>
      <c r="U6322" s="213"/>
      <c r="V6322" s="213"/>
      <c r="W6322" s="213"/>
      <c r="X6322" s="214"/>
      <c r="Y6322" s="214"/>
      <c r="Z6322" s="214"/>
      <c r="AA6322" s="217"/>
      <c r="AB6322" s="217"/>
      <c r="AC6322" s="217"/>
      <c r="AD6322" s="213"/>
    </row>
    <row r="6323" spans="20:30" x14ac:dyDescent="0.2">
      <c r="T6323" s="212"/>
      <c r="U6323" s="213"/>
      <c r="V6323" s="213"/>
      <c r="W6323" s="213"/>
      <c r="X6323" s="214"/>
      <c r="Y6323" s="214"/>
      <c r="Z6323" s="214"/>
      <c r="AA6323" s="217"/>
      <c r="AB6323" s="217"/>
      <c r="AC6323" s="217"/>
      <c r="AD6323" s="213"/>
    </row>
    <row r="6324" spans="20:30" x14ac:dyDescent="0.2">
      <c r="T6324" s="212"/>
      <c r="U6324" s="213"/>
      <c r="V6324" s="213"/>
      <c r="W6324" s="213"/>
      <c r="X6324" s="214"/>
      <c r="Y6324" s="214"/>
      <c r="Z6324" s="214"/>
      <c r="AA6324" s="217"/>
      <c r="AB6324" s="217"/>
      <c r="AC6324" s="217"/>
      <c r="AD6324" s="213"/>
    </row>
    <row r="6325" spans="20:30" x14ac:dyDescent="0.2">
      <c r="T6325" s="212"/>
      <c r="U6325" s="213"/>
      <c r="V6325" s="213"/>
      <c r="W6325" s="213"/>
      <c r="X6325" s="214"/>
      <c r="Y6325" s="214"/>
      <c r="Z6325" s="214"/>
      <c r="AA6325" s="217"/>
      <c r="AB6325" s="217"/>
      <c r="AC6325" s="217"/>
      <c r="AD6325" s="213"/>
    </row>
    <row r="6326" spans="20:30" x14ac:dyDescent="0.2">
      <c r="T6326" s="212"/>
      <c r="U6326" s="213"/>
      <c r="V6326" s="213"/>
      <c r="W6326" s="213"/>
      <c r="X6326" s="214"/>
      <c r="Y6326" s="214"/>
      <c r="Z6326" s="214"/>
      <c r="AA6326" s="217"/>
      <c r="AB6326" s="217"/>
      <c r="AC6326" s="217"/>
      <c r="AD6326" s="213"/>
    </row>
    <row r="6327" spans="20:30" x14ac:dyDescent="0.2">
      <c r="T6327" s="212"/>
      <c r="U6327" s="213"/>
      <c r="V6327" s="213"/>
      <c r="W6327" s="213"/>
      <c r="X6327" s="214"/>
      <c r="Y6327" s="214"/>
      <c r="Z6327" s="214"/>
      <c r="AA6327" s="217"/>
      <c r="AB6327" s="217"/>
      <c r="AC6327" s="217"/>
      <c r="AD6327" s="213"/>
    </row>
    <row r="6328" spans="20:30" x14ac:dyDescent="0.2">
      <c r="T6328" s="212"/>
      <c r="U6328" s="213"/>
      <c r="V6328" s="213"/>
      <c r="W6328" s="213"/>
      <c r="X6328" s="214"/>
      <c r="Y6328" s="214"/>
      <c r="Z6328" s="214"/>
      <c r="AA6328" s="217"/>
      <c r="AB6328" s="217"/>
      <c r="AC6328" s="217"/>
      <c r="AD6328" s="213"/>
    </row>
    <row r="6329" spans="20:30" x14ac:dyDescent="0.2">
      <c r="T6329" s="212"/>
      <c r="U6329" s="213"/>
      <c r="V6329" s="213"/>
      <c r="W6329" s="213"/>
      <c r="X6329" s="214"/>
      <c r="Y6329" s="214"/>
      <c r="Z6329" s="214"/>
      <c r="AA6329" s="217"/>
      <c r="AB6329" s="217"/>
      <c r="AC6329" s="217"/>
      <c r="AD6329" s="213"/>
    </row>
    <row r="6330" spans="20:30" x14ac:dyDescent="0.2">
      <c r="T6330" s="212"/>
      <c r="U6330" s="213"/>
      <c r="V6330" s="213"/>
      <c r="W6330" s="213"/>
      <c r="X6330" s="214"/>
      <c r="Y6330" s="214"/>
      <c r="Z6330" s="214"/>
      <c r="AA6330" s="217"/>
      <c r="AB6330" s="217"/>
      <c r="AC6330" s="217"/>
      <c r="AD6330" s="213"/>
    </row>
    <row r="6331" spans="20:30" x14ac:dyDescent="0.2">
      <c r="T6331" s="212"/>
      <c r="U6331" s="213"/>
      <c r="V6331" s="213"/>
      <c r="W6331" s="213"/>
      <c r="X6331" s="214"/>
      <c r="Y6331" s="214"/>
      <c r="Z6331" s="214"/>
      <c r="AA6331" s="217"/>
      <c r="AB6331" s="217"/>
      <c r="AC6331" s="217"/>
      <c r="AD6331" s="213"/>
    </row>
    <row r="6332" spans="20:30" x14ac:dyDescent="0.2">
      <c r="T6332" s="212"/>
      <c r="U6332" s="213"/>
      <c r="V6332" s="213"/>
      <c r="W6332" s="213"/>
      <c r="X6332" s="214"/>
      <c r="Y6332" s="214"/>
      <c r="Z6332" s="214"/>
      <c r="AA6332" s="217"/>
      <c r="AB6332" s="217"/>
      <c r="AC6332" s="217"/>
      <c r="AD6332" s="213"/>
    </row>
    <row r="6333" spans="20:30" x14ac:dyDescent="0.2">
      <c r="T6333" s="212"/>
      <c r="U6333" s="213"/>
      <c r="V6333" s="213"/>
      <c r="W6333" s="213"/>
      <c r="X6333" s="214"/>
      <c r="Y6333" s="214"/>
      <c r="Z6333" s="214"/>
      <c r="AA6333" s="217"/>
      <c r="AB6333" s="217"/>
      <c r="AC6333" s="217"/>
      <c r="AD6333" s="213"/>
    </row>
    <row r="6334" spans="20:30" x14ac:dyDescent="0.2">
      <c r="T6334" s="212"/>
      <c r="U6334" s="213"/>
      <c r="V6334" s="213"/>
      <c r="W6334" s="213"/>
      <c r="X6334" s="214"/>
      <c r="Y6334" s="214"/>
      <c r="Z6334" s="214"/>
      <c r="AA6334" s="217"/>
      <c r="AB6334" s="217"/>
      <c r="AC6334" s="217"/>
      <c r="AD6334" s="213"/>
    </row>
    <row r="6335" spans="20:30" x14ac:dyDescent="0.2">
      <c r="T6335" s="212"/>
      <c r="U6335" s="213"/>
      <c r="V6335" s="213"/>
      <c r="W6335" s="213"/>
      <c r="X6335" s="214"/>
      <c r="Y6335" s="214"/>
      <c r="Z6335" s="214"/>
      <c r="AA6335" s="217"/>
      <c r="AB6335" s="217"/>
      <c r="AC6335" s="217"/>
      <c r="AD6335" s="213"/>
    </row>
    <row r="6336" spans="20:30" x14ac:dyDescent="0.2">
      <c r="T6336" s="212"/>
      <c r="U6336" s="213"/>
      <c r="V6336" s="213"/>
      <c r="W6336" s="213"/>
      <c r="X6336" s="214"/>
      <c r="Y6336" s="214"/>
      <c r="Z6336" s="214"/>
      <c r="AA6336" s="217"/>
      <c r="AB6336" s="217"/>
      <c r="AC6336" s="217"/>
      <c r="AD6336" s="213"/>
    </row>
    <row r="6337" spans="20:30" x14ac:dyDescent="0.2">
      <c r="T6337" s="212"/>
      <c r="U6337" s="213"/>
      <c r="V6337" s="213"/>
      <c r="W6337" s="213"/>
      <c r="X6337" s="214"/>
      <c r="Y6337" s="214"/>
      <c r="Z6337" s="214"/>
      <c r="AA6337" s="217"/>
      <c r="AB6337" s="217"/>
      <c r="AC6337" s="217"/>
      <c r="AD6337" s="213"/>
    </row>
    <row r="6338" spans="20:30" x14ac:dyDescent="0.2">
      <c r="T6338" s="212"/>
      <c r="U6338" s="213"/>
      <c r="V6338" s="213"/>
      <c r="W6338" s="213"/>
      <c r="X6338" s="214"/>
      <c r="Y6338" s="214"/>
      <c r="Z6338" s="214"/>
      <c r="AA6338" s="217"/>
      <c r="AB6338" s="217"/>
      <c r="AC6338" s="217"/>
      <c r="AD6338" s="213"/>
    </row>
    <row r="6339" spans="20:30" x14ac:dyDescent="0.2">
      <c r="T6339" s="212"/>
      <c r="U6339" s="213"/>
      <c r="V6339" s="213"/>
      <c r="W6339" s="213"/>
      <c r="X6339" s="214"/>
      <c r="Y6339" s="214"/>
      <c r="Z6339" s="214"/>
      <c r="AA6339" s="217"/>
      <c r="AB6339" s="217"/>
      <c r="AC6339" s="217"/>
      <c r="AD6339" s="213"/>
    </row>
    <row r="6340" spans="20:30" x14ac:dyDescent="0.2">
      <c r="T6340" s="212"/>
      <c r="U6340" s="213"/>
      <c r="V6340" s="213"/>
      <c r="W6340" s="213"/>
      <c r="X6340" s="214"/>
      <c r="Y6340" s="214"/>
      <c r="Z6340" s="214"/>
      <c r="AA6340" s="217"/>
      <c r="AB6340" s="217"/>
      <c r="AC6340" s="217"/>
      <c r="AD6340" s="213"/>
    </row>
    <row r="6341" spans="20:30" x14ac:dyDescent="0.2">
      <c r="T6341" s="212"/>
      <c r="U6341" s="213"/>
      <c r="V6341" s="213"/>
      <c r="W6341" s="213"/>
      <c r="X6341" s="214"/>
      <c r="Y6341" s="214"/>
      <c r="Z6341" s="214"/>
      <c r="AA6341" s="217"/>
      <c r="AB6341" s="217"/>
      <c r="AC6341" s="217"/>
      <c r="AD6341" s="213"/>
    </row>
    <row r="6342" spans="20:30" x14ac:dyDescent="0.2">
      <c r="T6342" s="212"/>
      <c r="U6342" s="213"/>
      <c r="V6342" s="213"/>
      <c r="W6342" s="213"/>
      <c r="X6342" s="214"/>
      <c r="Y6342" s="214"/>
      <c r="Z6342" s="214"/>
      <c r="AA6342" s="217"/>
      <c r="AB6342" s="217"/>
      <c r="AC6342" s="217"/>
      <c r="AD6342" s="213"/>
    </row>
    <row r="6343" spans="20:30" x14ac:dyDescent="0.2">
      <c r="T6343" s="212"/>
      <c r="U6343" s="213"/>
      <c r="V6343" s="213"/>
      <c r="W6343" s="213"/>
      <c r="X6343" s="214"/>
      <c r="Y6343" s="214"/>
      <c r="Z6343" s="214"/>
      <c r="AA6343" s="217"/>
      <c r="AB6343" s="217"/>
      <c r="AC6343" s="217"/>
      <c r="AD6343" s="213"/>
    </row>
    <row r="6344" spans="20:30" x14ac:dyDescent="0.2">
      <c r="T6344" s="212"/>
      <c r="U6344" s="213"/>
      <c r="V6344" s="213"/>
      <c r="W6344" s="213"/>
      <c r="X6344" s="214"/>
      <c r="Y6344" s="214"/>
      <c r="Z6344" s="214"/>
      <c r="AA6344" s="217"/>
      <c r="AB6344" s="217"/>
      <c r="AC6344" s="217"/>
      <c r="AD6344" s="213"/>
    </row>
    <row r="6345" spans="20:30" x14ac:dyDescent="0.2">
      <c r="T6345" s="212"/>
      <c r="U6345" s="213"/>
      <c r="V6345" s="213"/>
      <c r="W6345" s="213"/>
      <c r="X6345" s="214"/>
      <c r="Y6345" s="214"/>
      <c r="Z6345" s="214"/>
      <c r="AA6345" s="217"/>
      <c r="AB6345" s="217"/>
      <c r="AC6345" s="217"/>
      <c r="AD6345" s="213"/>
    </row>
    <row r="6346" spans="20:30" x14ac:dyDescent="0.2">
      <c r="T6346" s="212"/>
      <c r="U6346" s="213"/>
      <c r="V6346" s="213"/>
      <c r="W6346" s="213"/>
      <c r="X6346" s="214"/>
      <c r="Y6346" s="214"/>
      <c r="Z6346" s="214"/>
      <c r="AA6346" s="217"/>
      <c r="AB6346" s="217"/>
      <c r="AC6346" s="217"/>
      <c r="AD6346" s="213"/>
    </row>
    <row r="6347" spans="20:30" x14ac:dyDescent="0.2">
      <c r="T6347" s="212"/>
      <c r="U6347" s="213"/>
      <c r="V6347" s="213"/>
      <c r="W6347" s="213"/>
      <c r="X6347" s="214"/>
      <c r="Y6347" s="214"/>
      <c r="Z6347" s="214"/>
      <c r="AA6347" s="217"/>
      <c r="AB6347" s="217"/>
      <c r="AC6347" s="217"/>
      <c r="AD6347" s="213"/>
    </row>
    <row r="6348" spans="20:30" x14ac:dyDescent="0.2">
      <c r="T6348" s="212"/>
      <c r="U6348" s="213"/>
      <c r="V6348" s="213"/>
      <c r="W6348" s="213"/>
      <c r="X6348" s="214"/>
      <c r="Y6348" s="214"/>
      <c r="Z6348" s="214"/>
      <c r="AA6348" s="217"/>
      <c r="AB6348" s="217"/>
      <c r="AC6348" s="217"/>
      <c r="AD6348" s="213"/>
    </row>
    <row r="6349" spans="20:30" x14ac:dyDescent="0.2">
      <c r="T6349" s="212"/>
      <c r="U6349" s="213"/>
      <c r="V6349" s="213"/>
      <c r="W6349" s="213"/>
      <c r="X6349" s="214"/>
      <c r="Y6349" s="214"/>
      <c r="Z6349" s="214"/>
      <c r="AA6349" s="217"/>
      <c r="AB6349" s="217"/>
      <c r="AC6349" s="217"/>
      <c r="AD6349" s="213"/>
    </row>
    <row r="6350" spans="20:30" x14ac:dyDescent="0.2">
      <c r="T6350" s="212"/>
      <c r="U6350" s="213"/>
      <c r="V6350" s="213"/>
      <c r="W6350" s="213"/>
      <c r="X6350" s="214"/>
      <c r="Y6350" s="214"/>
      <c r="Z6350" s="214"/>
      <c r="AA6350" s="217"/>
      <c r="AB6350" s="217"/>
      <c r="AC6350" s="217"/>
      <c r="AD6350" s="213"/>
    </row>
    <row r="6351" spans="20:30" x14ac:dyDescent="0.2">
      <c r="T6351" s="212"/>
      <c r="U6351" s="213"/>
      <c r="V6351" s="213"/>
      <c r="W6351" s="213"/>
      <c r="X6351" s="214"/>
      <c r="Y6351" s="214"/>
      <c r="Z6351" s="214"/>
      <c r="AA6351" s="217"/>
      <c r="AB6351" s="217"/>
      <c r="AC6351" s="217"/>
      <c r="AD6351" s="213"/>
    </row>
    <row r="6352" spans="20:30" x14ac:dyDescent="0.2">
      <c r="T6352" s="212"/>
      <c r="U6352" s="213"/>
      <c r="V6352" s="213"/>
      <c r="W6352" s="213"/>
      <c r="X6352" s="214"/>
      <c r="Y6352" s="214"/>
      <c r="Z6352" s="214"/>
      <c r="AA6352" s="217"/>
      <c r="AB6352" s="217"/>
      <c r="AC6352" s="217"/>
      <c r="AD6352" s="213"/>
    </row>
    <row r="6353" spans="20:30" x14ac:dyDescent="0.2">
      <c r="T6353" s="212"/>
      <c r="U6353" s="213"/>
      <c r="V6353" s="213"/>
      <c r="W6353" s="213"/>
      <c r="X6353" s="214"/>
      <c r="Y6353" s="214"/>
      <c r="Z6353" s="214"/>
      <c r="AA6353" s="217"/>
      <c r="AB6353" s="217"/>
      <c r="AC6353" s="217"/>
      <c r="AD6353" s="213"/>
    </row>
    <row r="6354" spans="20:30" x14ac:dyDescent="0.2">
      <c r="T6354" s="212"/>
      <c r="U6354" s="213"/>
      <c r="V6354" s="213"/>
      <c r="W6354" s="213"/>
      <c r="X6354" s="214"/>
      <c r="Y6354" s="214"/>
      <c r="Z6354" s="214"/>
      <c r="AA6354" s="217"/>
      <c r="AB6354" s="217"/>
      <c r="AC6354" s="217"/>
      <c r="AD6354" s="213"/>
    </row>
    <row r="6355" spans="20:30" x14ac:dyDescent="0.2">
      <c r="T6355" s="212"/>
      <c r="U6355" s="213"/>
      <c r="V6355" s="213"/>
      <c r="W6355" s="213"/>
      <c r="X6355" s="214"/>
      <c r="Y6355" s="214"/>
      <c r="Z6355" s="214"/>
      <c r="AA6355" s="217"/>
      <c r="AB6355" s="217"/>
      <c r="AC6355" s="217"/>
      <c r="AD6355" s="213"/>
    </row>
    <row r="6356" spans="20:30" x14ac:dyDescent="0.2">
      <c r="T6356" s="212"/>
      <c r="U6356" s="213"/>
      <c r="V6356" s="213"/>
      <c r="W6356" s="213"/>
      <c r="X6356" s="214"/>
      <c r="Y6356" s="214"/>
      <c r="Z6356" s="214"/>
      <c r="AA6356" s="217"/>
      <c r="AB6356" s="217"/>
      <c r="AC6356" s="217"/>
      <c r="AD6356" s="213"/>
    </row>
    <row r="6357" spans="20:30" x14ac:dyDescent="0.2">
      <c r="T6357" s="212"/>
      <c r="U6357" s="213"/>
      <c r="V6357" s="213"/>
      <c r="W6357" s="213"/>
      <c r="X6357" s="214"/>
      <c r="Y6357" s="214"/>
      <c r="Z6357" s="214"/>
      <c r="AA6357" s="217"/>
      <c r="AB6357" s="217"/>
      <c r="AC6357" s="217"/>
      <c r="AD6357" s="213"/>
    </row>
    <row r="6358" spans="20:30" x14ac:dyDescent="0.2">
      <c r="T6358" s="212"/>
      <c r="U6358" s="213"/>
      <c r="V6358" s="213"/>
      <c r="W6358" s="213"/>
      <c r="X6358" s="214"/>
      <c r="Y6358" s="214"/>
      <c r="Z6358" s="214"/>
      <c r="AA6358" s="217"/>
      <c r="AB6358" s="217"/>
      <c r="AC6358" s="217"/>
      <c r="AD6358" s="213"/>
    </row>
    <row r="6359" spans="20:30" x14ac:dyDescent="0.2">
      <c r="T6359" s="212"/>
      <c r="U6359" s="213"/>
      <c r="V6359" s="213"/>
      <c r="W6359" s="213"/>
      <c r="X6359" s="214"/>
      <c r="Y6359" s="214"/>
      <c r="Z6359" s="214"/>
      <c r="AA6359" s="217"/>
      <c r="AB6359" s="217"/>
      <c r="AC6359" s="217"/>
      <c r="AD6359" s="213"/>
    </row>
    <row r="6360" spans="20:30" x14ac:dyDescent="0.2">
      <c r="T6360" s="212"/>
      <c r="U6360" s="213"/>
      <c r="V6360" s="213"/>
      <c r="W6360" s="213"/>
      <c r="X6360" s="214"/>
      <c r="Y6360" s="214"/>
      <c r="Z6360" s="214"/>
      <c r="AA6360" s="217"/>
      <c r="AB6360" s="217"/>
      <c r="AC6360" s="217"/>
      <c r="AD6360" s="213"/>
    </row>
    <row r="6361" spans="20:30" x14ac:dyDescent="0.2">
      <c r="T6361" s="212"/>
      <c r="U6361" s="213"/>
      <c r="V6361" s="213"/>
      <c r="W6361" s="213"/>
      <c r="X6361" s="214"/>
      <c r="Y6361" s="214"/>
      <c r="Z6361" s="214"/>
      <c r="AA6361" s="217"/>
      <c r="AB6361" s="217"/>
      <c r="AC6361" s="217"/>
      <c r="AD6361" s="213"/>
    </row>
    <row r="6362" spans="20:30" x14ac:dyDescent="0.2">
      <c r="T6362" s="212"/>
      <c r="U6362" s="213"/>
      <c r="V6362" s="213"/>
      <c r="W6362" s="213"/>
      <c r="X6362" s="214"/>
      <c r="Y6362" s="214"/>
      <c r="Z6362" s="214"/>
      <c r="AA6362" s="217"/>
      <c r="AB6362" s="217"/>
      <c r="AC6362" s="217"/>
      <c r="AD6362" s="213"/>
    </row>
    <row r="6363" spans="20:30" x14ac:dyDescent="0.2">
      <c r="T6363" s="212"/>
      <c r="U6363" s="213"/>
      <c r="V6363" s="213"/>
      <c r="W6363" s="213"/>
      <c r="X6363" s="214"/>
      <c r="Y6363" s="214"/>
      <c r="Z6363" s="214"/>
      <c r="AA6363" s="217"/>
      <c r="AB6363" s="217"/>
      <c r="AC6363" s="217"/>
      <c r="AD6363" s="213"/>
    </row>
    <row r="6364" spans="20:30" x14ac:dyDescent="0.2">
      <c r="T6364" s="212"/>
      <c r="U6364" s="213"/>
      <c r="V6364" s="213"/>
      <c r="W6364" s="213"/>
      <c r="X6364" s="214"/>
      <c r="Y6364" s="214"/>
      <c r="Z6364" s="214"/>
      <c r="AA6364" s="217"/>
      <c r="AB6364" s="217"/>
      <c r="AC6364" s="217"/>
      <c r="AD6364" s="213"/>
    </row>
    <row r="6365" spans="20:30" x14ac:dyDescent="0.2">
      <c r="T6365" s="212"/>
      <c r="U6365" s="213"/>
      <c r="V6365" s="213"/>
      <c r="W6365" s="213"/>
      <c r="X6365" s="214"/>
      <c r="Y6365" s="214"/>
      <c r="Z6365" s="214"/>
      <c r="AA6365" s="217"/>
      <c r="AB6365" s="217"/>
      <c r="AC6365" s="217"/>
      <c r="AD6365" s="213"/>
    </row>
    <row r="6366" spans="20:30" x14ac:dyDescent="0.2">
      <c r="T6366" s="212"/>
      <c r="U6366" s="213"/>
      <c r="V6366" s="213"/>
      <c r="W6366" s="213"/>
      <c r="X6366" s="214"/>
      <c r="Y6366" s="214"/>
      <c r="Z6366" s="214"/>
      <c r="AA6366" s="217"/>
      <c r="AB6366" s="217"/>
      <c r="AC6366" s="217"/>
      <c r="AD6366" s="213"/>
    </row>
    <row r="6367" spans="20:30" x14ac:dyDescent="0.2">
      <c r="T6367" s="212"/>
      <c r="U6367" s="213"/>
      <c r="V6367" s="213"/>
      <c r="W6367" s="213"/>
      <c r="X6367" s="214"/>
      <c r="Y6367" s="214"/>
      <c r="Z6367" s="214"/>
      <c r="AA6367" s="217"/>
      <c r="AB6367" s="217"/>
      <c r="AC6367" s="217"/>
      <c r="AD6367" s="213"/>
    </row>
    <row r="6368" spans="20:30" x14ac:dyDescent="0.2">
      <c r="T6368" s="212"/>
      <c r="U6368" s="213"/>
      <c r="V6368" s="213"/>
      <c r="W6368" s="213"/>
      <c r="X6368" s="214"/>
      <c r="Y6368" s="214"/>
      <c r="Z6368" s="214"/>
      <c r="AA6368" s="217"/>
      <c r="AB6368" s="217"/>
      <c r="AC6368" s="217"/>
      <c r="AD6368" s="213"/>
    </row>
    <row r="6369" spans="20:30" x14ac:dyDescent="0.2">
      <c r="T6369" s="212"/>
      <c r="U6369" s="213"/>
      <c r="V6369" s="213"/>
      <c r="W6369" s="213"/>
      <c r="X6369" s="214"/>
      <c r="Y6369" s="214"/>
      <c r="Z6369" s="214"/>
      <c r="AA6369" s="217"/>
      <c r="AB6369" s="217"/>
      <c r="AC6369" s="217"/>
      <c r="AD6369" s="213"/>
    </row>
    <row r="6370" spans="20:30" x14ac:dyDescent="0.2">
      <c r="T6370" s="212"/>
      <c r="U6370" s="213"/>
      <c r="V6370" s="213"/>
      <c r="W6370" s="213"/>
      <c r="X6370" s="214"/>
      <c r="Y6370" s="214"/>
      <c r="Z6370" s="214"/>
      <c r="AA6370" s="217"/>
      <c r="AB6370" s="217"/>
      <c r="AC6370" s="217"/>
      <c r="AD6370" s="213"/>
    </row>
    <row r="6371" spans="20:30" x14ac:dyDescent="0.2">
      <c r="T6371" s="212"/>
      <c r="U6371" s="213"/>
      <c r="V6371" s="213"/>
      <c r="W6371" s="213"/>
      <c r="X6371" s="214"/>
      <c r="Y6371" s="214"/>
      <c r="Z6371" s="214"/>
      <c r="AA6371" s="217"/>
      <c r="AB6371" s="217"/>
      <c r="AC6371" s="217"/>
      <c r="AD6371" s="213"/>
    </row>
    <row r="6372" spans="20:30" x14ac:dyDescent="0.2">
      <c r="T6372" s="212"/>
      <c r="U6372" s="213"/>
      <c r="V6372" s="213"/>
      <c r="W6372" s="213"/>
      <c r="X6372" s="214"/>
      <c r="Y6372" s="214"/>
      <c r="Z6372" s="214"/>
      <c r="AA6372" s="217"/>
      <c r="AB6372" s="217"/>
      <c r="AC6372" s="217"/>
      <c r="AD6372" s="213"/>
    </row>
    <row r="6373" spans="20:30" x14ac:dyDescent="0.2">
      <c r="T6373" s="212"/>
      <c r="U6373" s="213"/>
      <c r="V6373" s="213"/>
      <c r="W6373" s="213"/>
      <c r="X6373" s="214"/>
      <c r="Y6373" s="214"/>
      <c r="Z6373" s="214"/>
      <c r="AA6373" s="217"/>
      <c r="AB6373" s="217"/>
      <c r="AC6373" s="217"/>
      <c r="AD6373" s="213"/>
    </row>
    <row r="6374" spans="20:30" x14ac:dyDescent="0.2">
      <c r="T6374" s="212"/>
      <c r="U6374" s="213"/>
      <c r="V6374" s="213"/>
      <c r="W6374" s="213"/>
      <c r="X6374" s="214"/>
      <c r="Y6374" s="214"/>
      <c r="Z6374" s="214"/>
      <c r="AA6374" s="217"/>
      <c r="AB6374" s="217"/>
      <c r="AC6374" s="217"/>
      <c r="AD6374" s="213"/>
    </row>
    <row r="6375" spans="20:30" x14ac:dyDescent="0.2">
      <c r="T6375" s="212"/>
      <c r="U6375" s="213"/>
      <c r="V6375" s="213"/>
      <c r="W6375" s="213"/>
      <c r="X6375" s="214"/>
      <c r="Y6375" s="214"/>
      <c r="Z6375" s="214"/>
      <c r="AA6375" s="217"/>
      <c r="AB6375" s="217"/>
      <c r="AC6375" s="217"/>
      <c r="AD6375" s="213"/>
    </row>
    <row r="6376" spans="20:30" x14ac:dyDescent="0.2">
      <c r="T6376" s="212"/>
      <c r="U6376" s="213"/>
      <c r="V6376" s="213"/>
      <c r="W6376" s="213"/>
      <c r="X6376" s="214"/>
      <c r="Y6376" s="214"/>
      <c r="Z6376" s="214"/>
      <c r="AA6376" s="217"/>
      <c r="AB6376" s="217"/>
      <c r="AC6376" s="217"/>
      <c r="AD6376" s="213"/>
    </row>
    <row r="6377" spans="20:30" x14ac:dyDescent="0.2">
      <c r="T6377" s="212"/>
      <c r="U6377" s="213"/>
      <c r="V6377" s="213"/>
      <c r="W6377" s="213"/>
      <c r="X6377" s="214"/>
      <c r="Y6377" s="214"/>
      <c r="Z6377" s="214"/>
      <c r="AA6377" s="217"/>
      <c r="AB6377" s="217"/>
      <c r="AC6377" s="217"/>
      <c r="AD6377" s="213"/>
    </row>
    <row r="6378" spans="20:30" x14ac:dyDescent="0.2">
      <c r="T6378" s="212"/>
      <c r="U6378" s="213"/>
      <c r="V6378" s="213"/>
      <c r="W6378" s="213"/>
      <c r="X6378" s="214"/>
      <c r="Y6378" s="214"/>
      <c r="Z6378" s="214"/>
      <c r="AA6378" s="217"/>
      <c r="AB6378" s="217"/>
      <c r="AC6378" s="217"/>
      <c r="AD6378" s="213"/>
    </row>
    <row r="6379" spans="20:30" x14ac:dyDescent="0.2">
      <c r="T6379" s="212"/>
      <c r="U6379" s="213"/>
      <c r="V6379" s="213"/>
      <c r="W6379" s="213"/>
      <c r="X6379" s="214"/>
      <c r="Y6379" s="214"/>
      <c r="Z6379" s="214"/>
      <c r="AA6379" s="217"/>
      <c r="AB6379" s="217"/>
      <c r="AC6379" s="217"/>
      <c r="AD6379" s="213"/>
    </row>
    <row r="6380" spans="20:30" x14ac:dyDescent="0.2">
      <c r="T6380" s="212"/>
      <c r="U6380" s="213"/>
      <c r="V6380" s="213"/>
      <c r="W6380" s="213"/>
      <c r="X6380" s="214"/>
      <c r="Y6380" s="214"/>
      <c r="Z6380" s="214"/>
      <c r="AA6380" s="217"/>
      <c r="AB6380" s="217"/>
      <c r="AC6380" s="217"/>
      <c r="AD6380" s="213"/>
    </row>
    <row r="6381" spans="20:30" x14ac:dyDescent="0.2">
      <c r="T6381" s="212"/>
      <c r="U6381" s="213"/>
      <c r="V6381" s="213"/>
      <c r="W6381" s="213"/>
      <c r="X6381" s="214"/>
      <c r="Y6381" s="214"/>
      <c r="Z6381" s="214"/>
      <c r="AA6381" s="217"/>
      <c r="AB6381" s="217"/>
      <c r="AC6381" s="217"/>
      <c r="AD6381" s="213"/>
    </row>
    <row r="6382" spans="20:30" x14ac:dyDescent="0.2">
      <c r="T6382" s="212"/>
      <c r="U6382" s="213"/>
      <c r="V6382" s="213"/>
      <c r="W6382" s="213"/>
      <c r="X6382" s="214"/>
      <c r="Y6382" s="214"/>
      <c r="Z6382" s="214"/>
      <c r="AA6382" s="217"/>
      <c r="AB6382" s="217"/>
      <c r="AC6382" s="217"/>
      <c r="AD6382" s="213"/>
    </row>
    <row r="6383" spans="20:30" x14ac:dyDescent="0.2">
      <c r="T6383" s="212"/>
      <c r="U6383" s="213"/>
      <c r="V6383" s="213"/>
      <c r="W6383" s="213"/>
      <c r="X6383" s="214"/>
      <c r="Y6383" s="214"/>
      <c r="Z6383" s="214"/>
      <c r="AA6383" s="217"/>
      <c r="AB6383" s="217"/>
      <c r="AC6383" s="217"/>
      <c r="AD6383" s="213"/>
    </row>
    <row r="6384" spans="20:30" x14ac:dyDescent="0.2">
      <c r="T6384" s="212"/>
      <c r="U6384" s="213"/>
      <c r="V6384" s="213"/>
      <c r="W6384" s="213"/>
      <c r="X6384" s="214"/>
      <c r="Y6384" s="214"/>
      <c r="Z6384" s="214"/>
      <c r="AA6384" s="217"/>
      <c r="AB6384" s="217"/>
      <c r="AC6384" s="217"/>
      <c r="AD6384" s="213"/>
    </row>
    <row r="6385" spans="20:30" x14ac:dyDescent="0.2">
      <c r="T6385" s="212"/>
      <c r="U6385" s="213"/>
      <c r="V6385" s="213"/>
      <c r="W6385" s="213"/>
      <c r="X6385" s="214"/>
      <c r="Y6385" s="214"/>
      <c r="Z6385" s="214"/>
      <c r="AA6385" s="217"/>
      <c r="AB6385" s="217"/>
      <c r="AC6385" s="217"/>
      <c r="AD6385" s="213"/>
    </row>
    <row r="6386" spans="20:30" x14ac:dyDescent="0.2">
      <c r="T6386" s="212"/>
      <c r="U6386" s="213"/>
      <c r="V6386" s="213"/>
      <c r="W6386" s="213"/>
      <c r="X6386" s="214"/>
      <c r="Y6386" s="214"/>
      <c r="Z6386" s="214"/>
      <c r="AA6386" s="217"/>
      <c r="AB6386" s="217"/>
      <c r="AC6386" s="217"/>
      <c r="AD6386" s="213"/>
    </row>
    <row r="6387" spans="20:30" x14ac:dyDescent="0.2">
      <c r="T6387" s="212"/>
      <c r="U6387" s="213"/>
      <c r="V6387" s="213"/>
      <c r="W6387" s="213"/>
      <c r="X6387" s="214"/>
      <c r="Y6387" s="214"/>
      <c r="Z6387" s="214"/>
      <c r="AA6387" s="217"/>
      <c r="AB6387" s="217"/>
      <c r="AC6387" s="217"/>
      <c r="AD6387" s="213"/>
    </row>
    <row r="6388" spans="20:30" x14ac:dyDescent="0.2">
      <c r="T6388" s="212"/>
      <c r="U6388" s="213"/>
      <c r="V6388" s="213"/>
      <c r="W6388" s="213"/>
      <c r="X6388" s="214"/>
      <c r="Y6388" s="214"/>
      <c r="Z6388" s="214"/>
      <c r="AA6388" s="217"/>
      <c r="AB6388" s="217"/>
      <c r="AC6388" s="217"/>
      <c r="AD6388" s="213"/>
    </row>
    <row r="6389" spans="20:30" x14ac:dyDescent="0.2">
      <c r="T6389" s="212"/>
      <c r="U6389" s="213"/>
      <c r="V6389" s="213"/>
      <c r="W6389" s="213"/>
      <c r="X6389" s="214"/>
      <c r="Y6389" s="214"/>
      <c r="Z6389" s="214"/>
      <c r="AA6389" s="217"/>
      <c r="AB6389" s="217"/>
      <c r="AC6389" s="217"/>
      <c r="AD6389" s="213"/>
    </row>
    <row r="6390" spans="20:30" x14ac:dyDescent="0.2">
      <c r="T6390" s="212"/>
      <c r="U6390" s="213"/>
      <c r="V6390" s="213"/>
      <c r="W6390" s="213"/>
      <c r="X6390" s="214"/>
      <c r="Y6390" s="214"/>
      <c r="Z6390" s="214"/>
      <c r="AA6390" s="217"/>
      <c r="AB6390" s="217"/>
      <c r="AC6390" s="217"/>
      <c r="AD6390" s="213"/>
    </row>
    <row r="6391" spans="20:30" x14ac:dyDescent="0.2">
      <c r="T6391" s="212"/>
      <c r="U6391" s="213"/>
      <c r="V6391" s="213"/>
      <c r="W6391" s="213"/>
      <c r="X6391" s="214"/>
      <c r="Y6391" s="214"/>
      <c r="Z6391" s="214"/>
      <c r="AA6391" s="217"/>
      <c r="AB6391" s="217"/>
      <c r="AC6391" s="217"/>
      <c r="AD6391" s="213"/>
    </row>
    <row r="6392" spans="20:30" x14ac:dyDescent="0.2">
      <c r="T6392" s="212"/>
      <c r="U6392" s="213"/>
      <c r="V6392" s="213"/>
      <c r="W6392" s="213"/>
      <c r="X6392" s="214"/>
      <c r="Y6392" s="214"/>
      <c r="Z6392" s="214"/>
      <c r="AA6392" s="217"/>
      <c r="AB6392" s="217"/>
      <c r="AC6392" s="217"/>
      <c r="AD6392" s="213"/>
    </row>
    <row r="6393" spans="20:30" x14ac:dyDescent="0.2">
      <c r="T6393" s="212"/>
      <c r="U6393" s="213"/>
      <c r="V6393" s="213"/>
      <c r="W6393" s="213"/>
      <c r="X6393" s="214"/>
      <c r="Y6393" s="214"/>
      <c r="Z6393" s="214"/>
      <c r="AA6393" s="217"/>
      <c r="AB6393" s="217"/>
      <c r="AC6393" s="217"/>
      <c r="AD6393" s="213"/>
    </row>
    <row r="6394" spans="20:30" x14ac:dyDescent="0.2">
      <c r="T6394" s="212"/>
      <c r="U6394" s="213"/>
      <c r="V6394" s="213"/>
      <c r="W6394" s="213"/>
      <c r="X6394" s="214"/>
      <c r="Y6394" s="214"/>
      <c r="Z6394" s="214"/>
      <c r="AA6394" s="217"/>
      <c r="AB6394" s="217"/>
      <c r="AC6394" s="217"/>
      <c r="AD6394" s="213"/>
    </row>
    <row r="6395" spans="20:30" x14ac:dyDescent="0.2">
      <c r="T6395" s="212"/>
      <c r="U6395" s="213"/>
      <c r="V6395" s="213"/>
      <c r="W6395" s="213"/>
      <c r="X6395" s="214"/>
      <c r="Y6395" s="214"/>
      <c r="Z6395" s="214"/>
      <c r="AA6395" s="217"/>
      <c r="AB6395" s="217"/>
      <c r="AC6395" s="217"/>
      <c r="AD6395" s="213"/>
    </row>
    <row r="6396" spans="20:30" x14ac:dyDescent="0.2">
      <c r="T6396" s="212"/>
      <c r="U6396" s="213"/>
      <c r="V6396" s="213"/>
      <c r="W6396" s="213"/>
      <c r="X6396" s="214"/>
      <c r="Y6396" s="214"/>
      <c r="Z6396" s="214"/>
      <c r="AA6396" s="217"/>
      <c r="AB6396" s="217"/>
      <c r="AC6396" s="217"/>
      <c r="AD6396" s="213"/>
    </row>
    <row r="6397" spans="20:30" x14ac:dyDescent="0.2">
      <c r="T6397" s="212"/>
      <c r="U6397" s="213"/>
      <c r="V6397" s="213"/>
      <c r="W6397" s="213"/>
      <c r="X6397" s="214"/>
      <c r="Y6397" s="214"/>
      <c r="Z6397" s="214"/>
      <c r="AA6397" s="217"/>
      <c r="AB6397" s="217"/>
      <c r="AC6397" s="217"/>
      <c r="AD6397" s="213"/>
    </row>
    <row r="6398" spans="20:30" x14ac:dyDescent="0.2">
      <c r="T6398" s="212"/>
      <c r="U6398" s="213"/>
      <c r="V6398" s="213"/>
      <c r="W6398" s="213"/>
      <c r="X6398" s="214"/>
      <c r="Y6398" s="214"/>
      <c r="Z6398" s="214"/>
      <c r="AA6398" s="217"/>
      <c r="AB6398" s="217"/>
      <c r="AC6398" s="217"/>
      <c r="AD6398" s="213"/>
    </row>
    <row r="6399" spans="20:30" x14ac:dyDescent="0.2">
      <c r="T6399" s="212"/>
      <c r="U6399" s="213"/>
      <c r="V6399" s="213"/>
      <c r="W6399" s="213"/>
      <c r="X6399" s="214"/>
      <c r="Y6399" s="214"/>
      <c r="Z6399" s="214"/>
      <c r="AA6399" s="217"/>
      <c r="AB6399" s="217"/>
      <c r="AC6399" s="217"/>
      <c r="AD6399" s="213"/>
    </row>
    <row r="6400" spans="20:30" x14ac:dyDescent="0.2">
      <c r="T6400" s="212"/>
      <c r="U6400" s="213"/>
      <c r="V6400" s="213"/>
      <c r="W6400" s="213"/>
      <c r="X6400" s="214"/>
      <c r="Y6400" s="214"/>
      <c r="Z6400" s="214"/>
      <c r="AA6400" s="217"/>
      <c r="AB6400" s="217"/>
      <c r="AC6400" s="217"/>
      <c r="AD6400" s="213"/>
    </row>
    <row r="6401" spans="20:30" x14ac:dyDescent="0.2">
      <c r="T6401" s="212"/>
      <c r="U6401" s="213"/>
      <c r="V6401" s="213"/>
      <c r="W6401" s="213"/>
      <c r="X6401" s="214"/>
      <c r="Y6401" s="214"/>
      <c r="Z6401" s="214"/>
      <c r="AA6401" s="217"/>
      <c r="AB6401" s="217"/>
      <c r="AC6401" s="217"/>
      <c r="AD6401" s="213"/>
    </row>
    <row r="6402" spans="20:30" x14ac:dyDescent="0.2">
      <c r="T6402" s="212"/>
      <c r="U6402" s="213"/>
      <c r="V6402" s="213"/>
      <c r="W6402" s="213"/>
      <c r="X6402" s="214"/>
      <c r="Y6402" s="214"/>
      <c r="Z6402" s="214"/>
      <c r="AA6402" s="217"/>
      <c r="AB6402" s="217"/>
      <c r="AC6402" s="217"/>
      <c r="AD6402" s="213"/>
    </row>
    <row r="6403" spans="20:30" x14ac:dyDescent="0.2">
      <c r="T6403" s="212"/>
      <c r="U6403" s="213"/>
      <c r="V6403" s="213"/>
      <c r="W6403" s="213"/>
      <c r="X6403" s="214"/>
      <c r="Y6403" s="214"/>
      <c r="Z6403" s="214"/>
      <c r="AA6403" s="217"/>
      <c r="AB6403" s="217"/>
      <c r="AC6403" s="217"/>
      <c r="AD6403" s="213"/>
    </row>
    <row r="6404" spans="20:30" x14ac:dyDescent="0.2">
      <c r="T6404" s="212"/>
      <c r="U6404" s="213"/>
      <c r="V6404" s="213"/>
      <c r="W6404" s="213"/>
      <c r="X6404" s="214"/>
      <c r="Y6404" s="214"/>
      <c r="Z6404" s="214"/>
      <c r="AA6404" s="217"/>
      <c r="AB6404" s="217"/>
      <c r="AC6404" s="217"/>
      <c r="AD6404" s="213"/>
    </row>
    <row r="6405" spans="20:30" x14ac:dyDescent="0.2">
      <c r="T6405" s="212"/>
      <c r="U6405" s="213"/>
      <c r="V6405" s="213"/>
      <c r="W6405" s="213"/>
      <c r="X6405" s="214"/>
      <c r="Y6405" s="214"/>
      <c r="Z6405" s="214"/>
      <c r="AA6405" s="217"/>
      <c r="AB6405" s="217"/>
      <c r="AC6405" s="217"/>
      <c r="AD6405" s="213"/>
    </row>
    <row r="6406" spans="20:30" x14ac:dyDescent="0.2">
      <c r="T6406" s="212"/>
      <c r="U6406" s="213"/>
      <c r="V6406" s="213"/>
      <c r="W6406" s="213"/>
      <c r="X6406" s="214"/>
      <c r="Y6406" s="214"/>
      <c r="Z6406" s="214"/>
      <c r="AA6406" s="217"/>
      <c r="AB6406" s="217"/>
      <c r="AC6406" s="217"/>
      <c r="AD6406" s="213"/>
    </row>
    <row r="6407" spans="20:30" x14ac:dyDescent="0.2">
      <c r="T6407" s="212"/>
      <c r="U6407" s="213"/>
      <c r="V6407" s="213"/>
      <c r="W6407" s="213"/>
      <c r="X6407" s="214"/>
      <c r="Y6407" s="214"/>
      <c r="Z6407" s="214"/>
      <c r="AA6407" s="217"/>
      <c r="AB6407" s="217"/>
      <c r="AC6407" s="217"/>
      <c r="AD6407" s="213"/>
    </row>
    <row r="6408" spans="20:30" x14ac:dyDescent="0.2">
      <c r="T6408" s="212"/>
      <c r="U6408" s="213"/>
      <c r="V6408" s="213"/>
      <c r="W6408" s="213"/>
      <c r="X6408" s="214"/>
      <c r="Y6408" s="214"/>
      <c r="Z6408" s="214"/>
      <c r="AA6408" s="217"/>
      <c r="AB6408" s="217"/>
      <c r="AC6408" s="217"/>
      <c r="AD6408" s="213"/>
    </row>
    <row r="6409" spans="20:30" x14ac:dyDescent="0.2">
      <c r="T6409" s="212"/>
      <c r="U6409" s="213"/>
      <c r="V6409" s="213"/>
      <c r="W6409" s="213"/>
      <c r="X6409" s="214"/>
      <c r="Y6409" s="214"/>
      <c r="Z6409" s="214"/>
      <c r="AA6409" s="217"/>
      <c r="AB6409" s="217"/>
      <c r="AC6409" s="217"/>
      <c r="AD6409" s="213"/>
    </row>
    <row r="6410" spans="20:30" x14ac:dyDescent="0.2">
      <c r="T6410" s="212"/>
      <c r="U6410" s="213"/>
      <c r="V6410" s="213"/>
      <c r="W6410" s="213"/>
      <c r="X6410" s="214"/>
      <c r="Y6410" s="214"/>
      <c r="Z6410" s="214"/>
      <c r="AA6410" s="217"/>
      <c r="AB6410" s="217"/>
      <c r="AC6410" s="217"/>
      <c r="AD6410" s="213"/>
    </row>
    <row r="6411" spans="20:30" x14ac:dyDescent="0.2">
      <c r="T6411" s="212"/>
      <c r="U6411" s="213"/>
      <c r="V6411" s="213"/>
      <c r="W6411" s="213"/>
      <c r="X6411" s="214"/>
      <c r="Y6411" s="214"/>
      <c r="Z6411" s="214"/>
      <c r="AA6411" s="217"/>
      <c r="AB6411" s="217"/>
      <c r="AC6411" s="217"/>
      <c r="AD6411" s="213"/>
    </row>
    <row r="6412" spans="20:30" x14ac:dyDescent="0.2">
      <c r="T6412" s="212"/>
      <c r="U6412" s="213"/>
      <c r="V6412" s="213"/>
      <c r="W6412" s="213"/>
      <c r="X6412" s="214"/>
      <c r="Y6412" s="214"/>
      <c r="Z6412" s="214"/>
      <c r="AA6412" s="217"/>
      <c r="AB6412" s="217"/>
      <c r="AC6412" s="217"/>
      <c r="AD6412" s="213"/>
    </row>
    <row r="6413" spans="20:30" x14ac:dyDescent="0.2">
      <c r="T6413" s="212"/>
      <c r="U6413" s="213"/>
      <c r="V6413" s="213"/>
      <c r="W6413" s="213"/>
      <c r="X6413" s="214"/>
      <c r="Y6413" s="214"/>
      <c r="Z6413" s="214"/>
      <c r="AA6413" s="217"/>
      <c r="AB6413" s="217"/>
      <c r="AC6413" s="217"/>
      <c r="AD6413" s="213"/>
    </row>
    <row r="6414" spans="20:30" x14ac:dyDescent="0.2">
      <c r="T6414" s="212"/>
      <c r="U6414" s="213"/>
      <c r="V6414" s="213"/>
      <c r="W6414" s="213"/>
      <c r="X6414" s="214"/>
      <c r="Y6414" s="214"/>
      <c r="Z6414" s="214"/>
      <c r="AA6414" s="217"/>
      <c r="AB6414" s="217"/>
      <c r="AC6414" s="217"/>
      <c r="AD6414" s="213"/>
    </row>
    <row r="6415" spans="20:30" x14ac:dyDescent="0.2">
      <c r="T6415" s="212"/>
      <c r="U6415" s="213"/>
      <c r="V6415" s="213"/>
      <c r="W6415" s="213"/>
      <c r="X6415" s="214"/>
      <c r="Y6415" s="214"/>
      <c r="Z6415" s="214"/>
      <c r="AA6415" s="217"/>
      <c r="AB6415" s="217"/>
      <c r="AC6415" s="217"/>
      <c r="AD6415" s="213"/>
    </row>
    <row r="6416" spans="20:30" x14ac:dyDescent="0.2">
      <c r="T6416" s="212"/>
      <c r="U6416" s="213"/>
      <c r="V6416" s="213"/>
      <c r="W6416" s="213"/>
      <c r="X6416" s="214"/>
      <c r="Y6416" s="214"/>
      <c r="Z6416" s="214"/>
      <c r="AA6416" s="217"/>
      <c r="AB6416" s="217"/>
      <c r="AC6416" s="217"/>
      <c r="AD6416" s="213"/>
    </row>
    <row r="6417" spans="20:30" x14ac:dyDescent="0.2">
      <c r="T6417" s="212"/>
      <c r="U6417" s="213"/>
      <c r="V6417" s="213"/>
      <c r="W6417" s="213"/>
      <c r="X6417" s="214"/>
      <c r="Y6417" s="214"/>
      <c r="Z6417" s="214"/>
      <c r="AA6417" s="217"/>
      <c r="AB6417" s="217"/>
      <c r="AC6417" s="217"/>
      <c r="AD6417" s="213"/>
    </row>
    <row r="6418" spans="20:30" x14ac:dyDescent="0.2">
      <c r="T6418" s="212"/>
      <c r="U6418" s="213"/>
      <c r="V6418" s="213"/>
      <c r="W6418" s="213"/>
      <c r="X6418" s="214"/>
      <c r="Y6418" s="214"/>
      <c r="Z6418" s="214"/>
      <c r="AA6418" s="217"/>
      <c r="AB6418" s="217"/>
      <c r="AC6418" s="217"/>
      <c r="AD6418" s="213"/>
    </row>
    <row r="6419" spans="20:30" x14ac:dyDescent="0.2">
      <c r="T6419" s="212"/>
      <c r="U6419" s="213"/>
      <c r="V6419" s="213"/>
      <c r="W6419" s="213"/>
      <c r="X6419" s="214"/>
      <c r="Y6419" s="214"/>
      <c r="Z6419" s="214"/>
      <c r="AA6419" s="217"/>
      <c r="AB6419" s="217"/>
      <c r="AC6419" s="217"/>
      <c r="AD6419" s="213"/>
    </row>
    <row r="6420" spans="20:30" x14ac:dyDescent="0.2">
      <c r="T6420" s="212"/>
      <c r="U6420" s="213"/>
      <c r="V6420" s="213"/>
      <c r="W6420" s="213"/>
      <c r="X6420" s="214"/>
      <c r="Y6420" s="214"/>
      <c r="Z6420" s="214"/>
      <c r="AA6420" s="217"/>
      <c r="AB6420" s="217"/>
      <c r="AC6420" s="217"/>
      <c r="AD6420" s="213"/>
    </row>
    <row r="6421" spans="20:30" x14ac:dyDescent="0.2">
      <c r="T6421" s="212"/>
      <c r="U6421" s="213"/>
      <c r="V6421" s="213"/>
      <c r="W6421" s="213"/>
      <c r="X6421" s="214"/>
      <c r="Y6421" s="214"/>
      <c r="Z6421" s="214"/>
      <c r="AA6421" s="217"/>
      <c r="AB6421" s="217"/>
      <c r="AC6421" s="217"/>
      <c r="AD6421" s="213"/>
    </row>
    <row r="6422" spans="20:30" x14ac:dyDescent="0.2">
      <c r="T6422" s="212"/>
      <c r="U6422" s="213"/>
      <c r="V6422" s="213"/>
      <c r="W6422" s="213"/>
      <c r="X6422" s="214"/>
      <c r="Y6422" s="214"/>
      <c r="Z6422" s="214"/>
      <c r="AA6422" s="217"/>
      <c r="AB6422" s="217"/>
      <c r="AC6422" s="217"/>
      <c r="AD6422" s="213"/>
    </row>
    <row r="6423" spans="20:30" x14ac:dyDescent="0.2">
      <c r="T6423" s="212"/>
      <c r="U6423" s="213"/>
      <c r="V6423" s="213"/>
      <c r="W6423" s="213"/>
      <c r="X6423" s="214"/>
      <c r="Y6423" s="214"/>
      <c r="Z6423" s="214"/>
      <c r="AA6423" s="217"/>
      <c r="AB6423" s="217"/>
      <c r="AC6423" s="217"/>
      <c r="AD6423" s="213"/>
    </row>
    <row r="6424" spans="20:30" x14ac:dyDescent="0.2">
      <c r="T6424" s="212"/>
      <c r="U6424" s="213"/>
      <c r="V6424" s="213"/>
      <c r="W6424" s="213"/>
      <c r="X6424" s="214"/>
      <c r="Y6424" s="214"/>
      <c r="Z6424" s="214"/>
      <c r="AA6424" s="217"/>
      <c r="AB6424" s="217"/>
      <c r="AC6424" s="217"/>
      <c r="AD6424" s="213"/>
    </row>
    <row r="6425" spans="20:30" x14ac:dyDescent="0.2">
      <c r="T6425" s="212"/>
      <c r="U6425" s="213"/>
      <c r="V6425" s="213"/>
      <c r="W6425" s="213"/>
      <c r="X6425" s="214"/>
      <c r="Y6425" s="214"/>
      <c r="Z6425" s="214"/>
      <c r="AA6425" s="217"/>
      <c r="AB6425" s="217"/>
      <c r="AC6425" s="217"/>
      <c r="AD6425" s="213"/>
    </row>
    <row r="6426" spans="20:30" x14ac:dyDescent="0.2">
      <c r="T6426" s="212"/>
      <c r="U6426" s="213"/>
      <c r="V6426" s="213"/>
      <c r="W6426" s="213"/>
      <c r="X6426" s="214"/>
      <c r="Y6426" s="214"/>
      <c r="Z6426" s="214"/>
      <c r="AA6426" s="217"/>
      <c r="AB6426" s="217"/>
      <c r="AC6426" s="217"/>
      <c r="AD6426" s="213"/>
    </row>
    <row r="6427" spans="20:30" x14ac:dyDescent="0.2">
      <c r="T6427" s="212"/>
      <c r="U6427" s="213"/>
      <c r="V6427" s="213"/>
      <c r="W6427" s="213"/>
      <c r="X6427" s="214"/>
      <c r="Y6427" s="214"/>
      <c r="Z6427" s="214"/>
      <c r="AA6427" s="217"/>
      <c r="AB6427" s="217"/>
      <c r="AC6427" s="217"/>
      <c r="AD6427" s="213"/>
    </row>
    <row r="6428" spans="20:30" x14ac:dyDescent="0.2">
      <c r="T6428" s="212"/>
      <c r="U6428" s="213"/>
      <c r="V6428" s="213"/>
      <c r="W6428" s="213"/>
      <c r="X6428" s="214"/>
      <c r="Y6428" s="214"/>
      <c r="Z6428" s="214"/>
      <c r="AA6428" s="217"/>
      <c r="AB6428" s="217"/>
      <c r="AC6428" s="217"/>
      <c r="AD6428" s="213"/>
    </row>
    <row r="6429" spans="20:30" x14ac:dyDescent="0.2">
      <c r="T6429" s="212"/>
      <c r="U6429" s="213"/>
      <c r="V6429" s="213"/>
      <c r="W6429" s="213"/>
      <c r="X6429" s="214"/>
      <c r="Y6429" s="214"/>
      <c r="Z6429" s="214"/>
      <c r="AA6429" s="217"/>
      <c r="AB6429" s="217"/>
      <c r="AC6429" s="217"/>
      <c r="AD6429" s="213"/>
    </row>
    <row r="6430" spans="20:30" x14ac:dyDescent="0.2">
      <c r="T6430" s="212"/>
      <c r="U6430" s="213"/>
      <c r="V6430" s="213"/>
      <c r="W6430" s="213"/>
      <c r="X6430" s="214"/>
      <c r="Y6430" s="214"/>
      <c r="Z6430" s="214"/>
      <c r="AA6430" s="217"/>
      <c r="AB6430" s="217"/>
      <c r="AC6430" s="217"/>
      <c r="AD6430" s="213"/>
    </row>
    <row r="6431" spans="20:30" x14ac:dyDescent="0.2">
      <c r="T6431" s="212"/>
      <c r="U6431" s="213"/>
      <c r="V6431" s="213"/>
      <c r="W6431" s="213"/>
      <c r="X6431" s="214"/>
      <c r="Y6431" s="214"/>
      <c r="Z6431" s="214"/>
      <c r="AA6431" s="217"/>
      <c r="AB6431" s="217"/>
      <c r="AC6431" s="217"/>
      <c r="AD6431" s="213"/>
    </row>
    <row r="6432" spans="20:30" x14ac:dyDescent="0.2">
      <c r="T6432" s="212"/>
      <c r="U6432" s="213"/>
      <c r="V6432" s="213"/>
      <c r="W6432" s="213"/>
      <c r="X6432" s="214"/>
      <c r="Y6432" s="214"/>
      <c r="Z6432" s="214"/>
      <c r="AA6432" s="217"/>
      <c r="AB6432" s="217"/>
      <c r="AC6432" s="217"/>
      <c r="AD6432" s="213"/>
    </row>
    <row r="6433" spans="20:30" x14ac:dyDescent="0.2">
      <c r="T6433" s="212"/>
      <c r="U6433" s="213"/>
      <c r="V6433" s="213"/>
      <c r="W6433" s="213"/>
      <c r="X6433" s="214"/>
      <c r="Y6433" s="214"/>
      <c r="Z6433" s="214"/>
      <c r="AA6433" s="217"/>
      <c r="AB6433" s="217"/>
      <c r="AC6433" s="217"/>
      <c r="AD6433" s="213"/>
    </row>
    <row r="6434" spans="20:30" x14ac:dyDescent="0.2">
      <c r="T6434" s="212"/>
      <c r="U6434" s="213"/>
      <c r="V6434" s="213"/>
      <c r="W6434" s="213"/>
      <c r="X6434" s="214"/>
      <c r="Y6434" s="214"/>
      <c r="Z6434" s="214"/>
      <c r="AA6434" s="217"/>
      <c r="AB6434" s="217"/>
      <c r="AC6434" s="217"/>
      <c r="AD6434" s="213"/>
    </row>
    <row r="6435" spans="20:30" x14ac:dyDescent="0.2">
      <c r="T6435" s="212"/>
      <c r="U6435" s="213"/>
      <c r="V6435" s="213"/>
      <c r="W6435" s="213"/>
      <c r="X6435" s="214"/>
      <c r="Y6435" s="214"/>
      <c r="Z6435" s="214"/>
      <c r="AA6435" s="217"/>
      <c r="AB6435" s="217"/>
      <c r="AC6435" s="217"/>
      <c r="AD6435" s="213"/>
    </row>
    <row r="6436" spans="20:30" x14ac:dyDescent="0.2">
      <c r="T6436" s="212"/>
      <c r="U6436" s="213"/>
      <c r="V6436" s="213"/>
      <c r="W6436" s="213"/>
      <c r="X6436" s="214"/>
      <c r="Y6436" s="214"/>
      <c r="Z6436" s="214"/>
      <c r="AA6436" s="217"/>
      <c r="AB6436" s="217"/>
      <c r="AC6436" s="217"/>
      <c r="AD6436" s="213"/>
    </row>
    <row r="6437" spans="20:30" x14ac:dyDescent="0.2">
      <c r="T6437" s="212"/>
      <c r="U6437" s="213"/>
      <c r="V6437" s="213"/>
      <c r="W6437" s="213"/>
      <c r="X6437" s="214"/>
      <c r="Y6437" s="214"/>
      <c r="Z6437" s="214"/>
      <c r="AA6437" s="217"/>
      <c r="AB6437" s="217"/>
      <c r="AC6437" s="217"/>
      <c r="AD6437" s="213"/>
    </row>
    <row r="6438" spans="20:30" x14ac:dyDescent="0.2">
      <c r="T6438" s="212"/>
      <c r="U6438" s="213"/>
      <c r="V6438" s="213"/>
      <c r="W6438" s="213"/>
      <c r="X6438" s="214"/>
      <c r="Y6438" s="214"/>
      <c r="Z6438" s="214"/>
      <c r="AA6438" s="217"/>
      <c r="AB6438" s="217"/>
      <c r="AC6438" s="217"/>
      <c r="AD6438" s="213"/>
    </row>
    <row r="6439" spans="20:30" x14ac:dyDescent="0.2">
      <c r="T6439" s="212"/>
      <c r="U6439" s="213"/>
      <c r="V6439" s="213"/>
      <c r="W6439" s="213"/>
      <c r="X6439" s="214"/>
      <c r="Y6439" s="214"/>
      <c r="Z6439" s="214"/>
      <c r="AA6439" s="217"/>
      <c r="AB6439" s="217"/>
      <c r="AC6439" s="217"/>
      <c r="AD6439" s="213"/>
    </row>
    <row r="6440" spans="20:30" x14ac:dyDescent="0.2">
      <c r="T6440" s="212"/>
      <c r="U6440" s="213"/>
      <c r="V6440" s="213"/>
      <c r="W6440" s="213"/>
      <c r="X6440" s="214"/>
      <c r="Y6440" s="214"/>
      <c r="Z6440" s="214"/>
      <c r="AA6440" s="217"/>
      <c r="AB6440" s="217"/>
      <c r="AC6440" s="217"/>
      <c r="AD6440" s="213"/>
    </row>
    <row r="6441" spans="20:30" x14ac:dyDescent="0.2">
      <c r="T6441" s="212"/>
      <c r="U6441" s="213"/>
      <c r="V6441" s="213"/>
      <c r="W6441" s="213"/>
      <c r="X6441" s="214"/>
      <c r="Y6441" s="214"/>
      <c r="Z6441" s="214"/>
      <c r="AA6441" s="217"/>
      <c r="AB6441" s="217"/>
      <c r="AC6441" s="217"/>
      <c r="AD6441" s="213"/>
    </row>
    <row r="6442" spans="20:30" x14ac:dyDescent="0.2">
      <c r="T6442" s="212"/>
      <c r="U6442" s="213"/>
      <c r="V6442" s="213"/>
      <c r="W6442" s="213"/>
      <c r="X6442" s="214"/>
      <c r="Y6442" s="214"/>
      <c r="Z6442" s="214"/>
      <c r="AA6442" s="217"/>
      <c r="AB6442" s="217"/>
      <c r="AC6442" s="217"/>
      <c r="AD6442" s="213"/>
    </row>
    <row r="6443" spans="20:30" x14ac:dyDescent="0.2">
      <c r="T6443" s="212"/>
      <c r="U6443" s="213"/>
      <c r="V6443" s="213"/>
      <c r="W6443" s="213"/>
      <c r="X6443" s="214"/>
      <c r="Y6443" s="214"/>
      <c r="Z6443" s="214"/>
      <c r="AA6443" s="217"/>
      <c r="AB6443" s="217"/>
      <c r="AC6443" s="217"/>
      <c r="AD6443" s="213"/>
    </row>
    <row r="6444" spans="20:30" x14ac:dyDescent="0.2">
      <c r="T6444" s="212"/>
      <c r="U6444" s="213"/>
      <c r="V6444" s="213"/>
      <c r="W6444" s="213"/>
      <c r="X6444" s="214"/>
      <c r="Y6444" s="214"/>
      <c r="Z6444" s="214"/>
      <c r="AA6444" s="217"/>
      <c r="AB6444" s="217"/>
      <c r="AC6444" s="217"/>
      <c r="AD6444" s="213"/>
    </row>
    <row r="6445" spans="20:30" x14ac:dyDescent="0.2">
      <c r="T6445" s="212"/>
      <c r="U6445" s="213"/>
      <c r="V6445" s="213"/>
      <c r="W6445" s="213"/>
      <c r="X6445" s="214"/>
      <c r="Y6445" s="214"/>
      <c r="Z6445" s="214"/>
      <c r="AA6445" s="217"/>
      <c r="AB6445" s="217"/>
      <c r="AC6445" s="217"/>
      <c r="AD6445" s="213"/>
    </row>
    <row r="6446" spans="20:30" x14ac:dyDescent="0.2">
      <c r="T6446" s="212"/>
      <c r="U6446" s="213"/>
      <c r="V6446" s="213"/>
      <c r="W6446" s="213"/>
      <c r="X6446" s="214"/>
      <c r="Y6446" s="214"/>
      <c r="Z6446" s="214"/>
      <c r="AA6446" s="217"/>
      <c r="AB6446" s="217"/>
      <c r="AC6446" s="217"/>
      <c r="AD6446" s="213"/>
    </row>
    <row r="6447" spans="20:30" x14ac:dyDescent="0.2">
      <c r="T6447" s="212"/>
      <c r="U6447" s="213"/>
      <c r="V6447" s="213"/>
      <c r="W6447" s="213"/>
      <c r="X6447" s="214"/>
      <c r="Y6447" s="214"/>
      <c r="Z6447" s="214"/>
      <c r="AA6447" s="217"/>
      <c r="AB6447" s="217"/>
      <c r="AC6447" s="217"/>
      <c r="AD6447" s="213"/>
    </row>
    <row r="6448" spans="20:30" x14ac:dyDescent="0.2">
      <c r="T6448" s="212"/>
      <c r="U6448" s="213"/>
      <c r="V6448" s="213"/>
      <c r="W6448" s="213"/>
      <c r="X6448" s="214"/>
      <c r="Y6448" s="214"/>
      <c r="Z6448" s="214"/>
      <c r="AA6448" s="217"/>
      <c r="AB6448" s="217"/>
      <c r="AC6448" s="217"/>
      <c r="AD6448" s="213"/>
    </row>
    <row r="6449" spans="20:30" x14ac:dyDescent="0.2">
      <c r="T6449" s="212"/>
      <c r="U6449" s="213"/>
      <c r="V6449" s="213"/>
      <c r="W6449" s="213"/>
      <c r="X6449" s="214"/>
      <c r="Y6449" s="214"/>
      <c r="Z6449" s="214"/>
      <c r="AA6449" s="217"/>
      <c r="AB6449" s="217"/>
      <c r="AC6449" s="217"/>
      <c r="AD6449" s="213"/>
    </row>
    <row r="6450" spans="20:30" x14ac:dyDescent="0.2">
      <c r="T6450" s="212"/>
      <c r="U6450" s="213"/>
      <c r="V6450" s="213"/>
      <c r="W6450" s="213"/>
      <c r="X6450" s="214"/>
      <c r="Y6450" s="214"/>
      <c r="Z6450" s="214"/>
      <c r="AA6450" s="217"/>
      <c r="AB6450" s="217"/>
      <c r="AC6450" s="217"/>
      <c r="AD6450" s="213"/>
    </row>
    <row r="6451" spans="20:30" x14ac:dyDescent="0.2">
      <c r="T6451" s="212"/>
      <c r="U6451" s="213"/>
      <c r="V6451" s="213"/>
      <c r="W6451" s="213"/>
      <c r="X6451" s="214"/>
      <c r="Y6451" s="214"/>
      <c r="Z6451" s="214"/>
      <c r="AA6451" s="217"/>
      <c r="AB6451" s="217"/>
      <c r="AC6451" s="217"/>
      <c r="AD6451" s="213"/>
    </row>
    <row r="6452" spans="20:30" x14ac:dyDescent="0.2">
      <c r="T6452" s="212"/>
      <c r="U6452" s="213"/>
      <c r="V6452" s="213"/>
      <c r="W6452" s="213"/>
      <c r="X6452" s="214"/>
      <c r="Y6452" s="214"/>
      <c r="Z6452" s="214"/>
      <c r="AA6452" s="217"/>
      <c r="AB6452" s="217"/>
      <c r="AC6452" s="217"/>
      <c r="AD6452" s="213"/>
    </row>
    <row r="6453" spans="20:30" x14ac:dyDescent="0.2">
      <c r="T6453" s="212"/>
      <c r="U6453" s="213"/>
      <c r="V6453" s="213"/>
      <c r="W6453" s="213"/>
      <c r="X6453" s="214"/>
      <c r="Y6453" s="214"/>
      <c r="Z6453" s="214"/>
      <c r="AA6453" s="217"/>
      <c r="AB6453" s="217"/>
      <c r="AC6453" s="217"/>
      <c r="AD6453" s="213"/>
    </row>
    <row r="6454" spans="20:30" x14ac:dyDescent="0.2">
      <c r="T6454" s="212"/>
      <c r="U6454" s="213"/>
      <c r="V6454" s="213"/>
      <c r="W6454" s="213"/>
      <c r="X6454" s="214"/>
      <c r="Y6454" s="214"/>
      <c r="Z6454" s="214"/>
      <c r="AA6454" s="217"/>
      <c r="AB6454" s="217"/>
      <c r="AC6454" s="217"/>
      <c r="AD6454" s="213"/>
    </row>
    <row r="6455" spans="20:30" x14ac:dyDescent="0.2">
      <c r="T6455" s="212"/>
      <c r="U6455" s="213"/>
      <c r="V6455" s="213"/>
      <c r="W6455" s="213"/>
      <c r="X6455" s="214"/>
      <c r="Y6455" s="214"/>
      <c r="Z6455" s="214"/>
      <c r="AA6455" s="217"/>
      <c r="AB6455" s="217"/>
      <c r="AC6455" s="217"/>
      <c r="AD6455" s="213"/>
    </row>
    <row r="6456" spans="20:30" x14ac:dyDescent="0.2">
      <c r="T6456" s="212"/>
      <c r="U6456" s="213"/>
      <c r="V6456" s="213"/>
      <c r="W6456" s="213"/>
      <c r="X6456" s="214"/>
      <c r="Y6456" s="214"/>
      <c r="Z6456" s="214"/>
      <c r="AA6456" s="217"/>
      <c r="AB6456" s="217"/>
      <c r="AC6456" s="217"/>
      <c r="AD6456" s="213"/>
    </row>
    <row r="6457" spans="20:30" x14ac:dyDescent="0.2">
      <c r="T6457" s="212"/>
      <c r="U6457" s="213"/>
      <c r="V6457" s="213"/>
      <c r="W6457" s="213"/>
      <c r="X6457" s="214"/>
      <c r="Y6457" s="214"/>
      <c r="Z6457" s="214"/>
      <c r="AA6457" s="217"/>
      <c r="AB6457" s="217"/>
      <c r="AC6457" s="217"/>
      <c r="AD6457" s="213"/>
    </row>
    <row r="6458" spans="20:30" x14ac:dyDescent="0.2">
      <c r="T6458" s="212"/>
      <c r="U6458" s="213"/>
      <c r="V6458" s="213"/>
      <c r="W6458" s="213"/>
      <c r="X6458" s="214"/>
      <c r="Y6458" s="214"/>
      <c r="Z6458" s="214"/>
      <c r="AA6458" s="217"/>
      <c r="AB6458" s="217"/>
      <c r="AC6458" s="217"/>
      <c r="AD6458" s="213"/>
    </row>
    <row r="6459" spans="20:30" x14ac:dyDescent="0.2">
      <c r="T6459" s="212"/>
      <c r="U6459" s="213"/>
      <c r="V6459" s="213"/>
      <c r="W6459" s="213"/>
      <c r="X6459" s="214"/>
      <c r="Y6459" s="214"/>
      <c r="Z6459" s="214"/>
      <c r="AA6459" s="217"/>
      <c r="AB6459" s="217"/>
      <c r="AC6459" s="217"/>
      <c r="AD6459" s="213"/>
    </row>
    <row r="6460" spans="20:30" x14ac:dyDescent="0.2">
      <c r="T6460" s="212"/>
      <c r="U6460" s="213"/>
      <c r="V6460" s="213"/>
      <c r="W6460" s="213"/>
      <c r="X6460" s="214"/>
      <c r="Y6460" s="214"/>
      <c r="Z6460" s="214"/>
      <c r="AA6460" s="217"/>
      <c r="AB6460" s="217"/>
      <c r="AC6460" s="217"/>
      <c r="AD6460" s="213"/>
    </row>
    <row r="6461" spans="20:30" x14ac:dyDescent="0.2">
      <c r="T6461" s="212"/>
      <c r="U6461" s="213"/>
      <c r="V6461" s="213"/>
      <c r="W6461" s="213"/>
      <c r="X6461" s="214"/>
      <c r="Y6461" s="214"/>
      <c r="Z6461" s="214"/>
      <c r="AA6461" s="217"/>
      <c r="AB6461" s="217"/>
      <c r="AC6461" s="217"/>
      <c r="AD6461" s="213"/>
    </row>
    <row r="6462" spans="20:30" x14ac:dyDescent="0.2">
      <c r="T6462" s="212"/>
      <c r="U6462" s="213"/>
      <c r="V6462" s="213"/>
      <c r="W6462" s="213"/>
      <c r="X6462" s="214"/>
      <c r="Y6462" s="214"/>
      <c r="Z6462" s="214"/>
      <c r="AA6462" s="217"/>
      <c r="AB6462" s="217"/>
      <c r="AC6462" s="217"/>
      <c r="AD6462" s="213"/>
    </row>
    <row r="6463" spans="20:30" x14ac:dyDescent="0.2">
      <c r="T6463" s="212"/>
      <c r="U6463" s="213"/>
      <c r="V6463" s="213"/>
      <c r="W6463" s="213"/>
      <c r="X6463" s="214"/>
      <c r="Y6463" s="214"/>
      <c r="Z6463" s="214"/>
      <c r="AA6463" s="217"/>
      <c r="AB6463" s="217"/>
      <c r="AC6463" s="217"/>
      <c r="AD6463" s="213"/>
    </row>
    <row r="6464" spans="20:30" x14ac:dyDescent="0.2">
      <c r="T6464" s="212"/>
      <c r="U6464" s="213"/>
      <c r="V6464" s="213"/>
      <c r="W6464" s="213"/>
      <c r="X6464" s="214"/>
      <c r="Y6464" s="214"/>
      <c r="Z6464" s="214"/>
      <c r="AA6464" s="217"/>
      <c r="AB6464" s="217"/>
      <c r="AC6464" s="217"/>
      <c r="AD6464" s="213"/>
    </row>
    <row r="6465" spans="20:30" x14ac:dyDescent="0.2">
      <c r="T6465" s="212"/>
      <c r="U6465" s="213"/>
      <c r="V6465" s="213"/>
      <c r="W6465" s="213"/>
      <c r="X6465" s="214"/>
      <c r="Y6465" s="214"/>
      <c r="Z6465" s="214"/>
      <c r="AA6465" s="217"/>
      <c r="AB6465" s="217"/>
      <c r="AC6465" s="217"/>
      <c r="AD6465" s="213"/>
    </row>
    <row r="6466" spans="20:30" x14ac:dyDescent="0.2">
      <c r="T6466" s="212"/>
      <c r="U6466" s="213"/>
      <c r="V6466" s="213"/>
      <c r="W6466" s="213"/>
      <c r="X6466" s="214"/>
      <c r="Y6466" s="214"/>
      <c r="Z6466" s="214"/>
      <c r="AA6466" s="217"/>
      <c r="AB6466" s="217"/>
      <c r="AC6466" s="217"/>
      <c r="AD6466" s="213"/>
    </row>
    <row r="6467" spans="20:30" x14ac:dyDescent="0.2">
      <c r="T6467" s="212"/>
      <c r="U6467" s="213"/>
      <c r="V6467" s="213"/>
      <c r="W6467" s="213"/>
      <c r="X6467" s="214"/>
      <c r="Y6467" s="214"/>
      <c r="Z6467" s="214"/>
      <c r="AA6467" s="217"/>
      <c r="AB6467" s="217"/>
      <c r="AC6467" s="217"/>
      <c r="AD6467" s="213"/>
    </row>
    <row r="6468" spans="20:30" x14ac:dyDescent="0.2">
      <c r="T6468" s="212"/>
      <c r="U6468" s="213"/>
      <c r="V6468" s="213"/>
      <c r="W6468" s="213"/>
      <c r="X6468" s="214"/>
      <c r="Y6468" s="214"/>
      <c r="Z6468" s="214"/>
      <c r="AA6468" s="217"/>
      <c r="AB6468" s="217"/>
      <c r="AC6468" s="217"/>
      <c r="AD6468" s="213"/>
    </row>
    <row r="6469" spans="20:30" x14ac:dyDescent="0.2">
      <c r="T6469" s="212"/>
      <c r="U6469" s="213"/>
      <c r="V6469" s="213"/>
      <c r="W6469" s="213"/>
      <c r="X6469" s="214"/>
      <c r="Y6469" s="214"/>
      <c r="Z6469" s="214"/>
      <c r="AA6469" s="217"/>
      <c r="AB6469" s="217"/>
      <c r="AC6469" s="217"/>
      <c r="AD6469" s="213"/>
    </row>
    <row r="6470" spans="20:30" x14ac:dyDescent="0.2">
      <c r="T6470" s="212"/>
      <c r="U6470" s="213"/>
      <c r="V6470" s="213"/>
      <c r="W6470" s="213"/>
      <c r="X6470" s="214"/>
      <c r="Y6470" s="214"/>
      <c r="Z6470" s="214"/>
      <c r="AA6470" s="217"/>
      <c r="AB6470" s="217"/>
      <c r="AC6470" s="217"/>
      <c r="AD6470" s="213"/>
    </row>
    <row r="6471" spans="20:30" x14ac:dyDescent="0.2">
      <c r="T6471" s="212"/>
      <c r="U6471" s="213"/>
      <c r="V6471" s="213"/>
      <c r="W6471" s="213"/>
      <c r="X6471" s="214"/>
      <c r="Y6471" s="214"/>
      <c r="Z6471" s="214"/>
      <c r="AA6471" s="217"/>
      <c r="AB6471" s="217"/>
      <c r="AC6471" s="217"/>
      <c r="AD6471" s="213"/>
    </row>
    <row r="6472" spans="20:30" x14ac:dyDescent="0.2">
      <c r="T6472" s="212"/>
      <c r="U6472" s="213"/>
      <c r="V6472" s="213"/>
      <c r="W6472" s="213"/>
      <c r="X6472" s="214"/>
      <c r="Y6472" s="214"/>
      <c r="Z6472" s="214"/>
      <c r="AA6472" s="217"/>
      <c r="AB6472" s="217"/>
      <c r="AC6472" s="217"/>
      <c r="AD6472" s="213"/>
    </row>
    <row r="6473" spans="20:30" x14ac:dyDescent="0.2">
      <c r="T6473" s="212"/>
      <c r="U6473" s="213"/>
      <c r="V6473" s="213"/>
      <c r="W6473" s="213"/>
      <c r="X6473" s="214"/>
      <c r="Y6473" s="214"/>
      <c r="Z6473" s="214"/>
      <c r="AA6473" s="217"/>
      <c r="AB6473" s="217"/>
      <c r="AC6473" s="217"/>
      <c r="AD6473" s="213"/>
    </row>
    <row r="6474" spans="20:30" x14ac:dyDescent="0.2">
      <c r="T6474" s="212"/>
      <c r="U6474" s="213"/>
      <c r="V6474" s="213"/>
      <c r="W6474" s="213"/>
      <c r="X6474" s="214"/>
      <c r="Y6474" s="214"/>
      <c r="Z6474" s="214"/>
      <c r="AA6474" s="217"/>
      <c r="AB6474" s="217"/>
      <c r="AC6474" s="217"/>
      <c r="AD6474" s="213"/>
    </row>
    <row r="6475" spans="20:30" x14ac:dyDescent="0.2">
      <c r="T6475" s="212"/>
      <c r="U6475" s="213"/>
      <c r="V6475" s="213"/>
      <c r="W6475" s="213"/>
      <c r="X6475" s="214"/>
      <c r="Y6475" s="214"/>
      <c r="Z6475" s="214"/>
      <c r="AA6475" s="217"/>
      <c r="AB6475" s="217"/>
      <c r="AC6475" s="217"/>
      <c r="AD6475" s="213"/>
    </row>
    <row r="6476" spans="20:30" x14ac:dyDescent="0.2">
      <c r="T6476" s="212"/>
      <c r="U6476" s="213"/>
      <c r="V6476" s="213"/>
      <c r="W6476" s="213"/>
      <c r="X6476" s="214"/>
      <c r="Y6476" s="214"/>
      <c r="Z6476" s="214"/>
      <c r="AA6476" s="217"/>
      <c r="AB6476" s="217"/>
      <c r="AC6476" s="217"/>
      <c r="AD6476" s="213"/>
    </row>
    <row r="6477" spans="20:30" x14ac:dyDescent="0.2">
      <c r="T6477" s="212"/>
      <c r="U6477" s="213"/>
      <c r="V6477" s="213"/>
      <c r="W6477" s="213"/>
      <c r="X6477" s="214"/>
      <c r="Y6477" s="214"/>
      <c r="Z6477" s="214"/>
      <c r="AA6477" s="217"/>
      <c r="AB6477" s="217"/>
      <c r="AC6477" s="217"/>
      <c r="AD6477" s="213"/>
    </row>
    <row r="6478" spans="20:30" x14ac:dyDescent="0.2">
      <c r="T6478" s="212"/>
      <c r="U6478" s="213"/>
      <c r="V6478" s="213"/>
      <c r="W6478" s="213"/>
      <c r="X6478" s="214"/>
      <c r="Y6478" s="214"/>
      <c r="Z6478" s="214"/>
      <c r="AA6478" s="217"/>
      <c r="AB6478" s="217"/>
      <c r="AC6478" s="217"/>
      <c r="AD6478" s="213"/>
    </row>
    <row r="6479" spans="20:30" x14ac:dyDescent="0.2">
      <c r="T6479" s="212"/>
      <c r="U6479" s="213"/>
      <c r="V6479" s="213"/>
      <c r="W6479" s="213"/>
      <c r="X6479" s="214"/>
      <c r="Y6479" s="214"/>
      <c r="Z6479" s="214"/>
      <c r="AA6479" s="217"/>
      <c r="AB6479" s="217"/>
      <c r="AC6479" s="217"/>
      <c r="AD6479" s="213"/>
    </row>
    <row r="6480" spans="20:30" x14ac:dyDescent="0.2">
      <c r="T6480" s="212"/>
      <c r="U6480" s="213"/>
      <c r="V6480" s="213"/>
      <c r="W6480" s="213"/>
      <c r="X6480" s="214"/>
      <c r="Y6480" s="214"/>
      <c r="Z6480" s="214"/>
      <c r="AA6480" s="217"/>
      <c r="AB6480" s="217"/>
      <c r="AC6480" s="217"/>
      <c r="AD6480" s="213"/>
    </row>
    <row r="6481" spans="20:30" x14ac:dyDescent="0.2">
      <c r="T6481" s="212"/>
      <c r="U6481" s="213"/>
      <c r="V6481" s="213"/>
      <c r="W6481" s="213"/>
      <c r="X6481" s="214"/>
      <c r="Y6481" s="214"/>
      <c r="Z6481" s="214"/>
      <c r="AA6481" s="217"/>
      <c r="AB6481" s="217"/>
      <c r="AC6481" s="217"/>
      <c r="AD6481" s="213"/>
    </row>
    <row r="6482" spans="20:30" x14ac:dyDescent="0.2">
      <c r="T6482" s="212"/>
      <c r="U6482" s="213"/>
      <c r="V6482" s="213"/>
      <c r="W6482" s="213"/>
      <c r="X6482" s="214"/>
      <c r="Y6482" s="214"/>
      <c r="Z6482" s="214"/>
      <c r="AA6482" s="217"/>
      <c r="AB6482" s="217"/>
      <c r="AC6482" s="217"/>
      <c r="AD6482" s="213"/>
    </row>
    <row r="6483" spans="20:30" x14ac:dyDescent="0.2">
      <c r="T6483" s="212"/>
      <c r="U6483" s="213"/>
      <c r="V6483" s="213"/>
      <c r="W6483" s="213"/>
      <c r="X6483" s="214"/>
      <c r="Y6483" s="214"/>
      <c r="Z6483" s="214"/>
      <c r="AA6483" s="217"/>
      <c r="AB6483" s="217"/>
      <c r="AC6483" s="217"/>
      <c r="AD6483" s="213"/>
    </row>
    <row r="6484" spans="20:30" x14ac:dyDescent="0.2">
      <c r="T6484" s="212"/>
      <c r="U6484" s="213"/>
      <c r="V6484" s="213"/>
      <c r="W6484" s="213"/>
      <c r="X6484" s="214"/>
      <c r="Y6484" s="214"/>
      <c r="Z6484" s="214"/>
      <c r="AA6484" s="217"/>
      <c r="AB6484" s="217"/>
      <c r="AC6484" s="217"/>
      <c r="AD6484" s="213"/>
    </row>
    <row r="6485" spans="20:30" x14ac:dyDescent="0.2">
      <c r="T6485" s="212"/>
      <c r="U6485" s="213"/>
      <c r="V6485" s="213"/>
      <c r="W6485" s="213"/>
      <c r="X6485" s="214"/>
      <c r="Y6485" s="214"/>
      <c r="Z6485" s="214"/>
      <c r="AA6485" s="217"/>
      <c r="AB6485" s="217"/>
      <c r="AC6485" s="217"/>
      <c r="AD6485" s="213"/>
    </row>
    <row r="6486" spans="20:30" x14ac:dyDescent="0.2">
      <c r="T6486" s="212"/>
      <c r="U6486" s="213"/>
      <c r="V6486" s="213"/>
      <c r="W6486" s="213"/>
      <c r="X6486" s="214"/>
      <c r="Y6486" s="214"/>
      <c r="Z6486" s="214"/>
      <c r="AA6486" s="217"/>
      <c r="AB6486" s="217"/>
      <c r="AC6486" s="217"/>
      <c r="AD6486" s="213"/>
    </row>
    <row r="6487" spans="20:30" x14ac:dyDescent="0.2">
      <c r="T6487" s="212"/>
      <c r="U6487" s="213"/>
      <c r="V6487" s="213"/>
      <c r="W6487" s="213"/>
      <c r="X6487" s="214"/>
      <c r="Y6487" s="214"/>
      <c r="Z6487" s="214"/>
      <c r="AA6487" s="217"/>
      <c r="AB6487" s="217"/>
      <c r="AC6487" s="217"/>
      <c r="AD6487" s="213"/>
    </row>
    <row r="6488" spans="20:30" x14ac:dyDescent="0.2">
      <c r="T6488" s="212"/>
      <c r="U6488" s="213"/>
      <c r="V6488" s="213"/>
      <c r="W6488" s="213"/>
      <c r="X6488" s="214"/>
      <c r="Y6488" s="214"/>
      <c r="Z6488" s="214"/>
      <c r="AA6488" s="217"/>
      <c r="AB6488" s="217"/>
      <c r="AC6488" s="217"/>
      <c r="AD6488" s="213"/>
    </row>
    <row r="6489" spans="20:30" x14ac:dyDescent="0.2">
      <c r="T6489" s="212"/>
      <c r="U6489" s="213"/>
      <c r="V6489" s="213"/>
      <c r="W6489" s="213"/>
      <c r="X6489" s="214"/>
      <c r="Y6489" s="214"/>
      <c r="Z6489" s="214"/>
      <c r="AA6489" s="217"/>
      <c r="AB6489" s="217"/>
      <c r="AC6489" s="217"/>
      <c r="AD6489" s="213"/>
    </row>
    <row r="6490" spans="20:30" x14ac:dyDescent="0.2">
      <c r="T6490" s="212"/>
      <c r="U6490" s="213"/>
      <c r="V6490" s="213"/>
      <c r="W6490" s="213"/>
      <c r="X6490" s="214"/>
      <c r="Y6490" s="214"/>
      <c r="Z6490" s="214"/>
      <c r="AA6490" s="217"/>
      <c r="AB6490" s="217"/>
      <c r="AC6490" s="217"/>
      <c r="AD6490" s="213"/>
    </row>
    <row r="6491" spans="20:30" x14ac:dyDescent="0.2">
      <c r="T6491" s="212"/>
      <c r="U6491" s="213"/>
      <c r="V6491" s="213"/>
      <c r="W6491" s="213"/>
      <c r="X6491" s="214"/>
      <c r="Y6491" s="214"/>
      <c r="Z6491" s="214"/>
      <c r="AA6491" s="217"/>
      <c r="AB6491" s="217"/>
      <c r="AC6491" s="217"/>
      <c r="AD6491" s="213"/>
    </row>
    <row r="6492" spans="20:30" x14ac:dyDescent="0.2">
      <c r="T6492" s="212"/>
      <c r="U6492" s="213"/>
      <c r="V6492" s="213"/>
      <c r="W6492" s="213"/>
      <c r="X6492" s="214"/>
      <c r="Y6492" s="214"/>
      <c r="Z6492" s="214"/>
      <c r="AA6492" s="217"/>
      <c r="AB6492" s="217"/>
      <c r="AC6492" s="217"/>
      <c r="AD6492" s="213"/>
    </row>
    <row r="6493" spans="20:30" x14ac:dyDescent="0.2">
      <c r="T6493" s="212"/>
      <c r="U6493" s="213"/>
      <c r="V6493" s="213"/>
      <c r="W6493" s="213"/>
      <c r="X6493" s="214"/>
      <c r="Y6493" s="214"/>
      <c r="Z6493" s="214"/>
      <c r="AA6493" s="217"/>
      <c r="AB6493" s="217"/>
      <c r="AC6493" s="217"/>
      <c r="AD6493" s="213"/>
    </row>
    <row r="6494" spans="20:30" x14ac:dyDescent="0.2">
      <c r="T6494" s="212"/>
      <c r="U6494" s="213"/>
      <c r="V6494" s="213"/>
      <c r="W6494" s="213"/>
      <c r="X6494" s="214"/>
      <c r="Y6494" s="214"/>
      <c r="Z6494" s="214"/>
      <c r="AA6494" s="217"/>
      <c r="AB6494" s="217"/>
      <c r="AC6494" s="217"/>
      <c r="AD6494" s="213"/>
    </row>
    <row r="6495" spans="20:30" x14ac:dyDescent="0.2">
      <c r="T6495" s="212"/>
      <c r="U6495" s="213"/>
      <c r="V6495" s="213"/>
      <c r="W6495" s="213"/>
      <c r="X6495" s="214"/>
      <c r="Y6495" s="214"/>
      <c r="Z6495" s="214"/>
      <c r="AA6495" s="217"/>
      <c r="AB6495" s="217"/>
      <c r="AC6495" s="217"/>
      <c r="AD6495" s="213"/>
    </row>
    <row r="6496" spans="20:30" x14ac:dyDescent="0.2">
      <c r="T6496" s="212"/>
      <c r="U6496" s="213"/>
      <c r="V6496" s="213"/>
      <c r="W6496" s="213"/>
      <c r="X6496" s="214"/>
      <c r="Y6496" s="214"/>
      <c r="Z6496" s="214"/>
      <c r="AA6496" s="217"/>
      <c r="AB6496" s="217"/>
      <c r="AC6496" s="217"/>
      <c r="AD6496" s="213"/>
    </row>
    <row r="6497" spans="20:30" x14ac:dyDescent="0.2">
      <c r="T6497" s="212"/>
      <c r="U6497" s="213"/>
      <c r="V6497" s="213"/>
      <c r="W6497" s="213"/>
      <c r="X6497" s="214"/>
      <c r="Y6497" s="214"/>
      <c r="Z6497" s="214"/>
      <c r="AA6497" s="217"/>
      <c r="AB6497" s="217"/>
      <c r="AC6497" s="217"/>
      <c r="AD6497" s="213"/>
    </row>
    <row r="6498" spans="20:30" x14ac:dyDescent="0.2">
      <c r="T6498" s="212"/>
      <c r="U6498" s="213"/>
      <c r="V6498" s="213"/>
      <c r="W6498" s="213"/>
      <c r="X6498" s="214"/>
      <c r="Y6498" s="214"/>
      <c r="Z6498" s="214"/>
      <c r="AA6498" s="217"/>
      <c r="AB6498" s="217"/>
      <c r="AC6498" s="217"/>
      <c r="AD6498" s="213"/>
    </row>
    <row r="6499" spans="20:30" x14ac:dyDescent="0.2">
      <c r="T6499" s="212"/>
      <c r="U6499" s="213"/>
      <c r="V6499" s="213"/>
      <c r="W6499" s="213"/>
      <c r="X6499" s="214"/>
      <c r="Y6499" s="214"/>
      <c r="Z6499" s="214"/>
      <c r="AA6499" s="217"/>
      <c r="AB6499" s="217"/>
      <c r="AC6499" s="217"/>
      <c r="AD6499" s="213"/>
    </row>
    <row r="6500" spans="20:30" x14ac:dyDescent="0.2">
      <c r="T6500" s="212"/>
      <c r="U6500" s="213"/>
      <c r="V6500" s="213"/>
      <c r="W6500" s="213"/>
      <c r="X6500" s="214"/>
      <c r="Y6500" s="214"/>
      <c r="Z6500" s="214"/>
      <c r="AA6500" s="217"/>
      <c r="AB6500" s="217"/>
      <c r="AC6500" s="217"/>
      <c r="AD6500" s="213"/>
    </row>
    <row r="6501" spans="20:30" x14ac:dyDescent="0.2">
      <c r="T6501" s="212"/>
      <c r="U6501" s="213"/>
      <c r="V6501" s="213"/>
      <c r="W6501" s="213"/>
      <c r="X6501" s="214"/>
      <c r="Y6501" s="214"/>
      <c r="Z6501" s="214"/>
      <c r="AA6501" s="217"/>
      <c r="AB6501" s="217"/>
      <c r="AC6501" s="217"/>
      <c r="AD6501" s="213"/>
    </row>
    <row r="6502" spans="20:30" x14ac:dyDescent="0.2">
      <c r="T6502" s="212"/>
      <c r="U6502" s="213"/>
      <c r="V6502" s="213"/>
      <c r="W6502" s="213"/>
      <c r="X6502" s="214"/>
      <c r="Y6502" s="214"/>
      <c r="Z6502" s="214"/>
      <c r="AA6502" s="217"/>
      <c r="AB6502" s="217"/>
      <c r="AC6502" s="217"/>
      <c r="AD6502" s="213"/>
    </row>
    <row r="6503" spans="20:30" x14ac:dyDescent="0.2">
      <c r="T6503" s="212"/>
      <c r="U6503" s="213"/>
      <c r="V6503" s="213"/>
      <c r="W6503" s="213"/>
      <c r="X6503" s="214"/>
      <c r="Y6503" s="214"/>
      <c r="Z6503" s="214"/>
      <c r="AA6503" s="217"/>
      <c r="AB6503" s="217"/>
      <c r="AC6503" s="217"/>
      <c r="AD6503" s="213"/>
    </row>
    <row r="6504" spans="20:30" x14ac:dyDescent="0.2">
      <c r="T6504" s="212"/>
      <c r="U6504" s="213"/>
      <c r="V6504" s="213"/>
      <c r="W6504" s="213"/>
      <c r="X6504" s="214"/>
      <c r="Y6504" s="214"/>
      <c r="Z6504" s="214"/>
      <c r="AA6504" s="217"/>
      <c r="AB6504" s="217"/>
      <c r="AC6504" s="217"/>
      <c r="AD6504" s="213"/>
    </row>
    <row r="6505" spans="20:30" x14ac:dyDescent="0.2">
      <c r="T6505" s="212"/>
      <c r="U6505" s="213"/>
      <c r="V6505" s="213"/>
      <c r="W6505" s="213"/>
      <c r="X6505" s="214"/>
      <c r="Y6505" s="214"/>
      <c r="Z6505" s="214"/>
      <c r="AA6505" s="217"/>
      <c r="AB6505" s="217"/>
      <c r="AC6505" s="217"/>
      <c r="AD6505" s="213"/>
    </row>
    <row r="6506" spans="20:30" x14ac:dyDescent="0.2">
      <c r="T6506" s="212"/>
      <c r="U6506" s="213"/>
      <c r="V6506" s="213"/>
      <c r="W6506" s="213"/>
      <c r="X6506" s="214"/>
      <c r="Y6506" s="214"/>
      <c r="Z6506" s="214"/>
      <c r="AA6506" s="217"/>
      <c r="AB6506" s="217"/>
      <c r="AC6506" s="217"/>
      <c r="AD6506" s="213"/>
    </row>
    <row r="6507" spans="20:30" x14ac:dyDescent="0.2">
      <c r="T6507" s="212"/>
      <c r="U6507" s="213"/>
      <c r="V6507" s="213"/>
      <c r="W6507" s="213"/>
      <c r="X6507" s="214"/>
      <c r="Y6507" s="214"/>
      <c r="Z6507" s="214"/>
      <c r="AA6507" s="217"/>
      <c r="AB6507" s="217"/>
      <c r="AC6507" s="217"/>
      <c r="AD6507" s="213"/>
    </row>
    <row r="6508" spans="20:30" x14ac:dyDescent="0.2">
      <c r="T6508" s="212"/>
      <c r="U6508" s="213"/>
      <c r="V6508" s="213"/>
      <c r="W6508" s="213"/>
      <c r="X6508" s="214"/>
      <c r="Y6508" s="214"/>
      <c r="Z6508" s="214"/>
      <c r="AA6508" s="217"/>
      <c r="AB6508" s="217"/>
      <c r="AC6508" s="217"/>
      <c r="AD6508" s="213"/>
    </row>
    <row r="6509" spans="20:30" x14ac:dyDescent="0.2">
      <c r="T6509" s="212"/>
      <c r="U6509" s="213"/>
      <c r="V6509" s="213"/>
      <c r="W6509" s="213"/>
      <c r="X6509" s="214"/>
      <c r="Y6509" s="214"/>
      <c r="Z6509" s="214"/>
      <c r="AA6509" s="217"/>
      <c r="AB6509" s="217"/>
      <c r="AC6509" s="217"/>
      <c r="AD6509" s="213"/>
    </row>
    <row r="6510" spans="20:30" x14ac:dyDescent="0.2">
      <c r="T6510" s="212"/>
      <c r="U6510" s="213"/>
      <c r="V6510" s="213"/>
      <c r="W6510" s="213"/>
      <c r="X6510" s="214"/>
      <c r="Y6510" s="214"/>
      <c r="Z6510" s="214"/>
      <c r="AA6510" s="217"/>
      <c r="AB6510" s="217"/>
      <c r="AC6510" s="217"/>
      <c r="AD6510" s="213"/>
    </row>
    <row r="6511" spans="20:30" x14ac:dyDescent="0.2">
      <c r="T6511" s="212"/>
      <c r="U6511" s="213"/>
      <c r="V6511" s="213"/>
      <c r="W6511" s="213"/>
      <c r="X6511" s="214"/>
      <c r="Y6511" s="214"/>
      <c r="Z6511" s="214"/>
      <c r="AA6511" s="217"/>
      <c r="AB6511" s="217"/>
      <c r="AC6511" s="217"/>
      <c r="AD6511" s="213"/>
    </row>
    <row r="6512" spans="20:30" x14ac:dyDescent="0.2">
      <c r="T6512" s="212"/>
      <c r="U6512" s="213"/>
      <c r="V6512" s="213"/>
      <c r="W6512" s="213"/>
      <c r="X6512" s="214"/>
      <c r="Y6512" s="214"/>
      <c r="Z6512" s="214"/>
      <c r="AA6512" s="217"/>
      <c r="AB6512" s="217"/>
      <c r="AC6512" s="217"/>
      <c r="AD6512" s="213"/>
    </row>
    <row r="6513" spans="20:30" x14ac:dyDescent="0.2">
      <c r="T6513" s="212"/>
      <c r="U6513" s="213"/>
      <c r="V6513" s="213"/>
      <c r="W6513" s="213"/>
      <c r="X6513" s="214"/>
      <c r="Y6513" s="214"/>
      <c r="Z6513" s="214"/>
      <c r="AA6513" s="217"/>
      <c r="AB6513" s="217"/>
      <c r="AC6513" s="217"/>
      <c r="AD6513" s="213"/>
    </row>
    <row r="6514" spans="20:30" x14ac:dyDescent="0.2">
      <c r="T6514" s="212"/>
      <c r="U6514" s="213"/>
      <c r="V6514" s="213"/>
      <c r="W6514" s="213"/>
      <c r="X6514" s="214"/>
      <c r="Y6514" s="214"/>
      <c r="Z6514" s="214"/>
      <c r="AA6514" s="217"/>
      <c r="AB6514" s="217"/>
      <c r="AC6514" s="217"/>
      <c r="AD6514" s="213"/>
    </row>
    <row r="6515" spans="20:30" x14ac:dyDescent="0.2">
      <c r="T6515" s="212"/>
      <c r="U6515" s="213"/>
      <c r="V6515" s="213"/>
      <c r="W6515" s="213"/>
      <c r="X6515" s="214"/>
      <c r="Y6515" s="214"/>
      <c r="Z6515" s="214"/>
      <c r="AA6515" s="217"/>
      <c r="AB6515" s="217"/>
      <c r="AC6515" s="217"/>
      <c r="AD6515" s="213"/>
    </row>
    <row r="6516" spans="20:30" x14ac:dyDescent="0.2">
      <c r="T6516" s="212"/>
      <c r="U6516" s="213"/>
      <c r="V6516" s="213"/>
      <c r="W6516" s="213"/>
      <c r="X6516" s="214"/>
      <c r="Y6516" s="214"/>
      <c r="Z6516" s="214"/>
      <c r="AA6516" s="217"/>
      <c r="AB6516" s="217"/>
      <c r="AC6516" s="217"/>
      <c r="AD6516" s="213"/>
    </row>
    <row r="6517" spans="20:30" x14ac:dyDescent="0.2">
      <c r="T6517" s="212"/>
      <c r="U6517" s="213"/>
      <c r="V6517" s="213"/>
      <c r="W6517" s="213"/>
      <c r="X6517" s="214"/>
      <c r="Y6517" s="214"/>
      <c r="Z6517" s="214"/>
      <c r="AA6517" s="217"/>
      <c r="AB6517" s="217"/>
      <c r="AC6517" s="217"/>
      <c r="AD6517" s="213"/>
    </row>
    <row r="6518" spans="20:30" x14ac:dyDescent="0.2">
      <c r="T6518" s="212"/>
      <c r="U6518" s="213"/>
      <c r="V6518" s="213"/>
      <c r="W6518" s="213"/>
      <c r="X6518" s="214"/>
      <c r="Y6518" s="214"/>
      <c r="Z6518" s="214"/>
      <c r="AA6518" s="217"/>
      <c r="AB6518" s="217"/>
      <c r="AC6518" s="217"/>
      <c r="AD6518" s="213"/>
    </row>
    <row r="6519" spans="20:30" x14ac:dyDescent="0.2">
      <c r="T6519" s="212"/>
      <c r="U6519" s="213"/>
      <c r="V6519" s="213"/>
      <c r="W6519" s="213"/>
      <c r="X6519" s="214"/>
      <c r="Y6519" s="214"/>
      <c r="Z6519" s="214"/>
      <c r="AA6519" s="217"/>
      <c r="AB6519" s="217"/>
      <c r="AC6519" s="217"/>
      <c r="AD6519" s="213"/>
    </row>
    <row r="6520" spans="20:30" x14ac:dyDescent="0.2">
      <c r="T6520" s="212"/>
      <c r="U6520" s="213"/>
      <c r="V6520" s="213"/>
      <c r="W6520" s="213"/>
      <c r="X6520" s="214"/>
      <c r="Y6520" s="214"/>
      <c r="Z6520" s="214"/>
      <c r="AA6520" s="217"/>
      <c r="AB6520" s="217"/>
      <c r="AC6520" s="217"/>
      <c r="AD6520" s="213"/>
    </row>
    <row r="6521" spans="20:30" x14ac:dyDescent="0.2">
      <c r="T6521" s="212"/>
      <c r="U6521" s="213"/>
      <c r="V6521" s="213"/>
      <c r="W6521" s="213"/>
      <c r="X6521" s="214"/>
      <c r="Y6521" s="214"/>
      <c r="Z6521" s="214"/>
      <c r="AA6521" s="217"/>
      <c r="AB6521" s="217"/>
      <c r="AC6521" s="217"/>
      <c r="AD6521" s="213"/>
    </row>
    <row r="6522" spans="20:30" x14ac:dyDescent="0.2">
      <c r="T6522" s="212"/>
      <c r="U6522" s="213"/>
      <c r="V6522" s="213"/>
      <c r="W6522" s="213"/>
      <c r="X6522" s="214"/>
      <c r="Y6522" s="214"/>
      <c r="Z6522" s="214"/>
      <c r="AA6522" s="217"/>
      <c r="AB6522" s="217"/>
      <c r="AC6522" s="217"/>
      <c r="AD6522" s="213"/>
    </row>
    <row r="6523" spans="20:30" x14ac:dyDescent="0.2">
      <c r="T6523" s="212"/>
      <c r="U6523" s="213"/>
      <c r="V6523" s="213"/>
      <c r="W6523" s="213"/>
      <c r="X6523" s="214"/>
      <c r="Y6523" s="214"/>
      <c r="Z6523" s="214"/>
      <c r="AA6523" s="217"/>
      <c r="AB6523" s="217"/>
      <c r="AC6523" s="217"/>
      <c r="AD6523" s="213"/>
    </row>
    <row r="6524" spans="20:30" x14ac:dyDescent="0.2">
      <c r="T6524" s="212"/>
      <c r="U6524" s="213"/>
      <c r="V6524" s="213"/>
      <c r="W6524" s="213"/>
      <c r="X6524" s="214"/>
      <c r="Y6524" s="214"/>
      <c r="Z6524" s="214"/>
      <c r="AA6524" s="217"/>
      <c r="AB6524" s="217"/>
      <c r="AC6524" s="217"/>
      <c r="AD6524" s="213"/>
    </row>
    <row r="6525" spans="20:30" x14ac:dyDescent="0.2">
      <c r="T6525" s="212"/>
      <c r="U6525" s="213"/>
      <c r="V6525" s="213"/>
      <c r="W6525" s="213"/>
      <c r="X6525" s="214"/>
      <c r="Y6525" s="214"/>
      <c r="Z6525" s="214"/>
      <c r="AA6525" s="217"/>
      <c r="AB6525" s="217"/>
      <c r="AC6525" s="217"/>
      <c r="AD6525" s="213"/>
    </row>
    <row r="6526" spans="20:30" x14ac:dyDescent="0.2">
      <c r="T6526" s="212"/>
      <c r="U6526" s="213"/>
      <c r="V6526" s="213"/>
      <c r="W6526" s="213"/>
      <c r="X6526" s="214"/>
      <c r="Y6526" s="214"/>
      <c r="Z6526" s="214"/>
      <c r="AA6526" s="217"/>
      <c r="AB6526" s="217"/>
      <c r="AC6526" s="217"/>
      <c r="AD6526" s="213"/>
    </row>
    <row r="6527" spans="20:30" x14ac:dyDescent="0.2">
      <c r="T6527" s="212"/>
      <c r="U6527" s="213"/>
      <c r="V6527" s="213"/>
      <c r="W6527" s="213"/>
      <c r="X6527" s="214"/>
      <c r="Y6527" s="214"/>
      <c r="Z6527" s="214"/>
      <c r="AA6527" s="217"/>
      <c r="AB6527" s="217"/>
      <c r="AC6527" s="217"/>
      <c r="AD6527" s="213"/>
    </row>
    <row r="6528" spans="20:30" x14ac:dyDescent="0.2">
      <c r="T6528" s="212"/>
      <c r="U6528" s="213"/>
      <c r="V6528" s="213"/>
      <c r="W6528" s="213"/>
      <c r="X6528" s="214"/>
      <c r="Y6528" s="214"/>
      <c r="Z6528" s="214"/>
      <c r="AA6528" s="217"/>
      <c r="AB6528" s="217"/>
      <c r="AC6528" s="217"/>
      <c r="AD6528" s="213"/>
    </row>
    <row r="6529" spans="20:30" x14ac:dyDescent="0.2">
      <c r="T6529" s="212"/>
      <c r="U6529" s="213"/>
      <c r="V6529" s="213"/>
      <c r="W6529" s="213"/>
      <c r="X6529" s="214"/>
      <c r="Y6529" s="214"/>
      <c r="Z6529" s="214"/>
      <c r="AA6529" s="217"/>
      <c r="AB6529" s="217"/>
      <c r="AC6529" s="217"/>
      <c r="AD6529" s="213"/>
    </row>
    <row r="6530" spans="20:30" x14ac:dyDescent="0.2">
      <c r="T6530" s="212"/>
      <c r="U6530" s="213"/>
      <c r="V6530" s="213"/>
      <c r="W6530" s="213"/>
      <c r="X6530" s="214"/>
      <c r="Y6530" s="214"/>
      <c r="Z6530" s="214"/>
      <c r="AA6530" s="217"/>
      <c r="AB6530" s="217"/>
      <c r="AC6530" s="217"/>
      <c r="AD6530" s="213"/>
    </row>
    <row r="6531" spans="20:30" x14ac:dyDescent="0.2">
      <c r="T6531" s="212"/>
      <c r="U6531" s="213"/>
      <c r="V6531" s="213"/>
      <c r="W6531" s="213"/>
      <c r="X6531" s="214"/>
      <c r="Y6531" s="214"/>
      <c r="Z6531" s="214"/>
      <c r="AA6531" s="217"/>
      <c r="AB6531" s="217"/>
      <c r="AC6531" s="217"/>
      <c r="AD6531" s="213"/>
    </row>
    <row r="6532" spans="20:30" x14ac:dyDescent="0.2">
      <c r="T6532" s="212"/>
      <c r="U6532" s="213"/>
      <c r="V6532" s="213"/>
      <c r="W6532" s="213"/>
      <c r="X6532" s="214"/>
      <c r="Y6532" s="214"/>
      <c r="Z6532" s="214"/>
      <c r="AA6532" s="217"/>
      <c r="AB6532" s="217"/>
      <c r="AC6532" s="217"/>
      <c r="AD6532" s="213"/>
    </row>
    <row r="6533" spans="20:30" x14ac:dyDescent="0.2">
      <c r="T6533" s="212"/>
      <c r="U6533" s="213"/>
      <c r="V6533" s="213"/>
      <c r="W6533" s="213"/>
      <c r="X6533" s="214"/>
      <c r="Y6533" s="214"/>
      <c r="Z6533" s="214"/>
      <c r="AA6533" s="217"/>
      <c r="AB6533" s="217"/>
      <c r="AC6533" s="217"/>
      <c r="AD6533" s="213"/>
    </row>
    <row r="6534" spans="20:30" x14ac:dyDescent="0.2">
      <c r="T6534" s="212"/>
      <c r="U6534" s="213"/>
      <c r="V6534" s="213"/>
      <c r="W6534" s="213"/>
      <c r="X6534" s="214"/>
      <c r="Y6534" s="214"/>
      <c r="Z6534" s="214"/>
      <c r="AA6534" s="217"/>
      <c r="AB6534" s="217"/>
      <c r="AC6534" s="217"/>
      <c r="AD6534" s="213"/>
    </row>
    <row r="6535" spans="20:30" x14ac:dyDescent="0.2">
      <c r="T6535" s="212"/>
      <c r="U6535" s="213"/>
      <c r="V6535" s="213"/>
      <c r="W6535" s="213"/>
      <c r="X6535" s="214"/>
      <c r="Y6535" s="214"/>
      <c r="Z6535" s="214"/>
      <c r="AA6535" s="217"/>
      <c r="AB6535" s="217"/>
      <c r="AC6535" s="217"/>
      <c r="AD6535" s="213"/>
    </row>
    <row r="6536" spans="20:30" x14ac:dyDescent="0.2">
      <c r="T6536" s="212"/>
      <c r="U6536" s="213"/>
      <c r="V6536" s="213"/>
      <c r="W6536" s="213"/>
      <c r="X6536" s="214"/>
      <c r="Y6536" s="214"/>
      <c r="Z6536" s="214"/>
      <c r="AA6536" s="217"/>
      <c r="AB6536" s="217"/>
      <c r="AC6536" s="217"/>
      <c r="AD6536" s="213"/>
    </row>
    <row r="6537" spans="20:30" x14ac:dyDescent="0.2">
      <c r="T6537" s="212"/>
      <c r="U6537" s="213"/>
      <c r="V6537" s="213"/>
      <c r="W6537" s="213"/>
      <c r="X6537" s="214"/>
      <c r="Y6537" s="214"/>
      <c r="Z6537" s="214"/>
      <c r="AA6537" s="217"/>
      <c r="AB6537" s="217"/>
      <c r="AC6537" s="217"/>
      <c r="AD6537" s="213"/>
    </row>
    <row r="6538" spans="20:30" x14ac:dyDescent="0.2">
      <c r="T6538" s="212"/>
      <c r="U6538" s="213"/>
      <c r="V6538" s="213"/>
      <c r="W6538" s="213"/>
      <c r="X6538" s="214"/>
      <c r="Y6538" s="214"/>
      <c r="Z6538" s="214"/>
      <c r="AA6538" s="217"/>
      <c r="AB6538" s="217"/>
      <c r="AC6538" s="217"/>
      <c r="AD6538" s="213"/>
    </row>
    <row r="6539" spans="20:30" x14ac:dyDescent="0.2">
      <c r="T6539" s="212"/>
      <c r="U6539" s="213"/>
      <c r="V6539" s="213"/>
      <c r="W6539" s="213"/>
      <c r="X6539" s="214"/>
      <c r="Y6539" s="214"/>
      <c r="Z6539" s="214"/>
      <c r="AA6539" s="217"/>
      <c r="AB6539" s="217"/>
      <c r="AC6539" s="217"/>
      <c r="AD6539" s="213"/>
    </row>
    <row r="6540" spans="20:30" x14ac:dyDescent="0.2">
      <c r="T6540" s="212"/>
      <c r="U6540" s="213"/>
      <c r="V6540" s="213"/>
      <c r="W6540" s="213"/>
      <c r="X6540" s="214"/>
      <c r="Y6540" s="214"/>
      <c r="Z6540" s="214"/>
      <c r="AA6540" s="217"/>
      <c r="AB6540" s="217"/>
      <c r="AC6540" s="217"/>
      <c r="AD6540" s="213"/>
    </row>
    <row r="6541" spans="20:30" x14ac:dyDescent="0.2">
      <c r="T6541" s="212"/>
      <c r="U6541" s="213"/>
      <c r="V6541" s="213"/>
      <c r="W6541" s="213"/>
      <c r="X6541" s="214"/>
      <c r="Y6541" s="214"/>
      <c r="Z6541" s="214"/>
      <c r="AA6541" s="217"/>
      <c r="AB6541" s="217"/>
      <c r="AC6541" s="217"/>
      <c r="AD6541" s="213"/>
    </row>
    <row r="6542" spans="20:30" x14ac:dyDescent="0.2">
      <c r="T6542" s="212"/>
      <c r="U6542" s="213"/>
      <c r="V6542" s="213"/>
      <c r="W6542" s="213"/>
      <c r="X6542" s="214"/>
      <c r="Y6542" s="214"/>
      <c r="Z6542" s="214"/>
      <c r="AA6542" s="217"/>
      <c r="AB6542" s="217"/>
      <c r="AC6542" s="217"/>
      <c r="AD6542" s="213"/>
    </row>
    <row r="6543" spans="20:30" x14ac:dyDescent="0.2">
      <c r="T6543" s="212"/>
      <c r="U6543" s="213"/>
      <c r="V6543" s="213"/>
      <c r="W6543" s="213"/>
      <c r="X6543" s="214"/>
      <c r="Y6543" s="214"/>
      <c r="Z6543" s="214"/>
      <c r="AA6543" s="217"/>
      <c r="AB6543" s="217"/>
      <c r="AC6543" s="217"/>
      <c r="AD6543" s="213"/>
    </row>
    <row r="6544" spans="20:30" x14ac:dyDescent="0.2">
      <c r="T6544" s="212"/>
      <c r="U6544" s="213"/>
      <c r="V6544" s="213"/>
      <c r="W6544" s="213"/>
      <c r="X6544" s="214"/>
      <c r="Y6544" s="214"/>
      <c r="Z6544" s="214"/>
      <c r="AA6544" s="217"/>
      <c r="AB6544" s="217"/>
      <c r="AC6544" s="217"/>
      <c r="AD6544" s="213"/>
    </row>
    <row r="6545" spans="20:30" x14ac:dyDescent="0.2">
      <c r="T6545" s="212"/>
      <c r="U6545" s="213"/>
      <c r="V6545" s="213"/>
      <c r="W6545" s="213"/>
      <c r="X6545" s="214"/>
      <c r="Y6545" s="214"/>
      <c r="Z6545" s="214"/>
      <c r="AA6545" s="217"/>
      <c r="AB6545" s="217"/>
      <c r="AC6545" s="217"/>
      <c r="AD6545" s="213"/>
    </row>
    <row r="6546" spans="20:30" x14ac:dyDescent="0.2">
      <c r="T6546" s="212"/>
      <c r="U6546" s="213"/>
      <c r="V6546" s="213"/>
      <c r="W6546" s="213"/>
      <c r="X6546" s="214"/>
      <c r="Y6546" s="214"/>
      <c r="Z6546" s="214"/>
      <c r="AA6546" s="217"/>
      <c r="AB6546" s="217"/>
      <c r="AC6546" s="217"/>
      <c r="AD6546" s="213"/>
    </row>
    <row r="6547" spans="20:30" x14ac:dyDescent="0.2">
      <c r="T6547" s="212"/>
      <c r="U6547" s="213"/>
      <c r="V6547" s="213"/>
      <c r="W6547" s="213"/>
      <c r="X6547" s="214"/>
      <c r="Y6547" s="214"/>
      <c r="Z6547" s="214"/>
      <c r="AA6547" s="217"/>
      <c r="AB6547" s="217"/>
      <c r="AC6547" s="217"/>
      <c r="AD6547" s="213"/>
    </row>
    <row r="6548" spans="20:30" x14ac:dyDescent="0.2">
      <c r="T6548" s="212"/>
      <c r="U6548" s="213"/>
      <c r="V6548" s="213"/>
      <c r="W6548" s="213"/>
      <c r="X6548" s="214"/>
      <c r="Y6548" s="214"/>
      <c r="Z6548" s="214"/>
      <c r="AA6548" s="217"/>
      <c r="AB6548" s="217"/>
      <c r="AC6548" s="217"/>
      <c r="AD6548" s="213"/>
    </row>
    <row r="6549" spans="20:30" x14ac:dyDescent="0.2">
      <c r="T6549" s="212"/>
      <c r="U6549" s="213"/>
      <c r="V6549" s="213"/>
      <c r="W6549" s="213"/>
      <c r="X6549" s="214"/>
      <c r="Y6549" s="214"/>
      <c r="Z6549" s="214"/>
      <c r="AA6549" s="217"/>
      <c r="AB6549" s="217"/>
      <c r="AC6549" s="217"/>
      <c r="AD6549" s="213"/>
    </row>
    <row r="6550" spans="20:30" x14ac:dyDescent="0.2">
      <c r="T6550" s="212"/>
      <c r="U6550" s="213"/>
      <c r="V6550" s="213"/>
      <c r="W6550" s="213"/>
      <c r="X6550" s="214"/>
      <c r="Y6550" s="214"/>
      <c r="Z6550" s="214"/>
      <c r="AA6550" s="217"/>
      <c r="AB6550" s="217"/>
      <c r="AC6550" s="217"/>
      <c r="AD6550" s="213"/>
    </row>
    <row r="6551" spans="20:30" x14ac:dyDescent="0.2">
      <c r="T6551" s="212"/>
      <c r="U6551" s="213"/>
      <c r="V6551" s="213"/>
      <c r="W6551" s="213"/>
      <c r="X6551" s="214"/>
      <c r="Y6551" s="214"/>
      <c r="Z6551" s="214"/>
      <c r="AA6551" s="217"/>
      <c r="AB6551" s="217"/>
      <c r="AC6551" s="217"/>
      <c r="AD6551" s="213"/>
    </row>
    <row r="6552" spans="20:30" x14ac:dyDescent="0.2">
      <c r="T6552" s="212"/>
      <c r="U6552" s="213"/>
      <c r="V6552" s="213"/>
      <c r="W6552" s="213"/>
      <c r="X6552" s="214"/>
      <c r="Y6552" s="214"/>
      <c r="Z6552" s="214"/>
      <c r="AA6552" s="217"/>
      <c r="AB6552" s="217"/>
      <c r="AC6552" s="217"/>
      <c r="AD6552" s="213"/>
    </row>
    <row r="6553" spans="20:30" x14ac:dyDescent="0.2">
      <c r="T6553" s="212"/>
      <c r="U6553" s="213"/>
      <c r="V6553" s="213"/>
      <c r="W6553" s="213"/>
      <c r="X6553" s="214"/>
      <c r="Y6553" s="214"/>
      <c r="Z6553" s="214"/>
      <c r="AA6553" s="217"/>
      <c r="AB6553" s="217"/>
      <c r="AC6553" s="217"/>
      <c r="AD6553" s="213"/>
    </row>
    <row r="6554" spans="20:30" x14ac:dyDescent="0.2">
      <c r="T6554" s="212"/>
      <c r="U6554" s="213"/>
      <c r="V6554" s="213"/>
      <c r="W6554" s="213"/>
      <c r="X6554" s="214"/>
      <c r="Y6554" s="214"/>
      <c r="Z6554" s="214"/>
      <c r="AA6554" s="217"/>
      <c r="AB6554" s="217"/>
      <c r="AC6554" s="217"/>
      <c r="AD6554" s="213"/>
    </row>
    <row r="6555" spans="20:30" x14ac:dyDescent="0.2">
      <c r="T6555" s="212"/>
      <c r="U6555" s="213"/>
      <c r="V6555" s="213"/>
      <c r="W6555" s="213"/>
      <c r="X6555" s="214"/>
      <c r="Y6555" s="214"/>
      <c r="Z6555" s="214"/>
      <c r="AA6555" s="217"/>
      <c r="AB6555" s="217"/>
      <c r="AC6555" s="217"/>
      <c r="AD6555" s="213"/>
    </row>
    <row r="6556" spans="20:30" x14ac:dyDescent="0.2">
      <c r="T6556" s="212"/>
      <c r="U6556" s="213"/>
      <c r="V6556" s="213"/>
      <c r="W6556" s="213"/>
      <c r="X6556" s="214"/>
      <c r="Y6556" s="214"/>
      <c r="Z6556" s="214"/>
      <c r="AA6556" s="217"/>
      <c r="AB6556" s="217"/>
      <c r="AC6556" s="217"/>
      <c r="AD6556" s="213"/>
    </row>
    <row r="6557" spans="20:30" x14ac:dyDescent="0.2">
      <c r="T6557" s="212"/>
      <c r="U6557" s="213"/>
      <c r="V6557" s="213"/>
      <c r="W6557" s="213"/>
      <c r="X6557" s="214"/>
      <c r="Y6557" s="214"/>
      <c r="Z6557" s="214"/>
      <c r="AA6557" s="217"/>
      <c r="AB6557" s="217"/>
      <c r="AC6557" s="217"/>
      <c r="AD6557" s="213"/>
    </row>
    <row r="6558" spans="20:30" x14ac:dyDescent="0.2">
      <c r="T6558" s="212"/>
      <c r="U6558" s="213"/>
      <c r="V6558" s="213"/>
      <c r="W6558" s="213"/>
      <c r="X6558" s="214"/>
      <c r="Y6558" s="214"/>
      <c r="Z6558" s="214"/>
      <c r="AA6558" s="217"/>
      <c r="AB6558" s="217"/>
      <c r="AC6558" s="217"/>
      <c r="AD6558" s="213"/>
    </row>
    <row r="6559" spans="20:30" x14ac:dyDescent="0.2">
      <c r="T6559" s="212"/>
      <c r="U6559" s="213"/>
      <c r="V6559" s="213"/>
      <c r="W6559" s="213"/>
      <c r="X6559" s="214"/>
      <c r="Y6559" s="214"/>
      <c r="Z6559" s="214"/>
      <c r="AA6559" s="217"/>
      <c r="AB6559" s="217"/>
      <c r="AC6559" s="217"/>
      <c r="AD6559" s="213"/>
    </row>
    <row r="6560" spans="20:30" x14ac:dyDescent="0.2">
      <c r="T6560" s="212"/>
      <c r="U6560" s="213"/>
      <c r="V6560" s="213"/>
      <c r="W6560" s="213"/>
      <c r="X6560" s="214"/>
      <c r="Y6560" s="214"/>
      <c r="Z6560" s="214"/>
      <c r="AA6560" s="217"/>
      <c r="AB6560" s="217"/>
      <c r="AC6560" s="217"/>
      <c r="AD6560" s="213"/>
    </row>
    <row r="6561" spans="20:30" x14ac:dyDescent="0.2">
      <c r="T6561" s="212"/>
      <c r="U6561" s="213"/>
      <c r="V6561" s="213"/>
      <c r="W6561" s="213"/>
      <c r="X6561" s="214"/>
      <c r="Y6561" s="214"/>
      <c r="Z6561" s="214"/>
      <c r="AA6561" s="217"/>
      <c r="AB6561" s="217"/>
      <c r="AC6561" s="217"/>
      <c r="AD6561" s="213"/>
    </row>
    <row r="6562" spans="20:30" x14ac:dyDescent="0.2">
      <c r="T6562" s="212"/>
      <c r="U6562" s="213"/>
      <c r="V6562" s="213"/>
      <c r="W6562" s="213"/>
      <c r="X6562" s="214"/>
      <c r="Y6562" s="214"/>
      <c r="Z6562" s="214"/>
      <c r="AA6562" s="217"/>
      <c r="AB6562" s="217"/>
      <c r="AC6562" s="217"/>
      <c r="AD6562" s="213"/>
    </row>
    <row r="6563" spans="20:30" x14ac:dyDescent="0.2">
      <c r="T6563" s="212"/>
      <c r="U6563" s="213"/>
      <c r="V6563" s="213"/>
      <c r="W6563" s="213"/>
      <c r="X6563" s="214"/>
      <c r="Y6563" s="214"/>
      <c r="Z6563" s="214"/>
      <c r="AA6563" s="217"/>
      <c r="AB6563" s="217"/>
      <c r="AC6563" s="217"/>
      <c r="AD6563" s="213"/>
    </row>
    <row r="6564" spans="20:30" x14ac:dyDescent="0.2">
      <c r="T6564" s="212"/>
      <c r="U6564" s="213"/>
      <c r="V6564" s="213"/>
      <c r="W6564" s="213"/>
      <c r="X6564" s="214"/>
      <c r="Y6564" s="214"/>
      <c r="Z6564" s="214"/>
      <c r="AA6564" s="217"/>
      <c r="AB6564" s="217"/>
      <c r="AC6564" s="217"/>
      <c r="AD6564" s="213"/>
    </row>
    <row r="6565" spans="20:30" x14ac:dyDescent="0.2">
      <c r="T6565" s="212"/>
      <c r="U6565" s="213"/>
      <c r="V6565" s="213"/>
      <c r="W6565" s="213"/>
      <c r="X6565" s="214"/>
      <c r="Y6565" s="214"/>
      <c r="Z6565" s="214"/>
      <c r="AA6565" s="217"/>
      <c r="AB6565" s="217"/>
      <c r="AC6565" s="217"/>
      <c r="AD6565" s="213"/>
    </row>
    <row r="6566" spans="20:30" x14ac:dyDescent="0.2">
      <c r="T6566" s="212"/>
      <c r="U6566" s="213"/>
      <c r="V6566" s="213"/>
      <c r="W6566" s="213"/>
      <c r="X6566" s="214"/>
      <c r="Y6566" s="214"/>
      <c r="Z6566" s="214"/>
      <c r="AA6566" s="217"/>
      <c r="AB6566" s="217"/>
      <c r="AC6566" s="217"/>
      <c r="AD6566" s="213"/>
    </row>
    <row r="6567" spans="20:30" x14ac:dyDescent="0.2">
      <c r="T6567" s="212"/>
      <c r="U6567" s="213"/>
      <c r="V6567" s="213"/>
      <c r="W6567" s="213"/>
      <c r="X6567" s="214"/>
      <c r="Y6567" s="214"/>
      <c r="Z6567" s="214"/>
      <c r="AA6567" s="217"/>
      <c r="AB6567" s="217"/>
      <c r="AC6567" s="217"/>
      <c r="AD6567" s="213"/>
    </row>
    <row r="6568" spans="20:30" x14ac:dyDescent="0.2">
      <c r="T6568" s="212"/>
      <c r="U6568" s="213"/>
      <c r="V6568" s="213"/>
      <c r="W6568" s="213"/>
      <c r="X6568" s="214"/>
      <c r="Y6568" s="214"/>
      <c r="Z6568" s="214"/>
      <c r="AA6568" s="217"/>
      <c r="AB6568" s="217"/>
      <c r="AC6568" s="217"/>
      <c r="AD6568" s="213"/>
    </row>
    <row r="6569" spans="20:30" x14ac:dyDescent="0.2">
      <c r="T6569" s="212"/>
      <c r="U6569" s="213"/>
      <c r="V6569" s="213"/>
      <c r="W6569" s="213"/>
      <c r="X6569" s="214"/>
      <c r="Y6569" s="214"/>
      <c r="Z6569" s="214"/>
      <c r="AA6569" s="217"/>
      <c r="AB6569" s="217"/>
      <c r="AC6569" s="217"/>
      <c r="AD6569" s="213"/>
    </row>
    <row r="6570" spans="20:30" x14ac:dyDescent="0.2">
      <c r="T6570" s="212"/>
      <c r="U6570" s="213"/>
      <c r="V6570" s="213"/>
      <c r="W6570" s="213"/>
      <c r="X6570" s="214"/>
      <c r="Y6570" s="214"/>
      <c r="Z6570" s="214"/>
      <c r="AA6570" s="217"/>
      <c r="AB6570" s="217"/>
      <c r="AC6570" s="217"/>
      <c r="AD6570" s="213"/>
    </row>
    <row r="6571" spans="20:30" x14ac:dyDescent="0.2">
      <c r="T6571" s="212"/>
      <c r="U6571" s="213"/>
      <c r="V6571" s="213"/>
      <c r="W6571" s="213"/>
      <c r="X6571" s="214"/>
      <c r="Y6571" s="214"/>
      <c r="Z6571" s="214"/>
      <c r="AA6571" s="217"/>
      <c r="AB6571" s="217"/>
      <c r="AC6571" s="217"/>
      <c r="AD6571" s="213"/>
    </row>
    <row r="6572" spans="20:30" x14ac:dyDescent="0.2">
      <c r="T6572" s="212"/>
      <c r="U6572" s="213"/>
      <c r="V6572" s="213"/>
      <c r="W6572" s="213"/>
      <c r="X6572" s="214"/>
      <c r="Y6572" s="214"/>
      <c r="Z6572" s="214"/>
      <c r="AA6572" s="217"/>
      <c r="AB6572" s="217"/>
      <c r="AC6572" s="217"/>
      <c r="AD6572" s="213"/>
    </row>
    <row r="6573" spans="20:30" x14ac:dyDescent="0.2">
      <c r="T6573" s="212"/>
      <c r="U6573" s="213"/>
      <c r="V6573" s="213"/>
      <c r="W6573" s="213"/>
      <c r="X6573" s="214"/>
      <c r="Y6573" s="214"/>
      <c r="Z6573" s="214"/>
      <c r="AA6573" s="217"/>
      <c r="AB6573" s="217"/>
      <c r="AC6573" s="217"/>
      <c r="AD6573" s="213"/>
    </row>
    <row r="6574" spans="20:30" x14ac:dyDescent="0.2">
      <c r="T6574" s="212"/>
      <c r="U6574" s="213"/>
      <c r="V6574" s="213"/>
      <c r="W6574" s="213"/>
      <c r="X6574" s="214"/>
      <c r="Y6574" s="214"/>
      <c r="Z6574" s="214"/>
      <c r="AA6574" s="217"/>
      <c r="AB6574" s="217"/>
      <c r="AC6574" s="217"/>
      <c r="AD6574" s="213"/>
    </row>
    <row r="6575" spans="20:30" x14ac:dyDescent="0.2">
      <c r="T6575" s="212"/>
      <c r="U6575" s="213"/>
      <c r="V6575" s="213"/>
      <c r="W6575" s="213"/>
      <c r="X6575" s="214"/>
      <c r="Y6575" s="214"/>
      <c r="Z6575" s="214"/>
      <c r="AA6575" s="217"/>
      <c r="AB6575" s="217"/>
      <c r="AC6575" s="217"/>
      <c r="AD6575" s="213"/>
    </row>
    <row r="6576" spans="20:30" x14ac:dyDescent="0.2">
      <c r="T6576" s="212"/>
      <c r="U6576" s="213"/>
      <c r="V6576" s="213"/>
      <c r="W6576" s="213"/>
      <c r="X6576" s="214"/>
      <c r="Y6576" s="214"/>
      <c r="Z6576" s="214"/>
      <c r="AA6576" s="217"/>
      <c r="AB6576" s="217"/>
      <c r="AC6576" s="217"/>
      <c r="AD6576" s="213"/>
    </row>
    <row r="6577" spans="20:30" x14ac:dyDescent="0.2">
      <c r="T6577" s="212"/>
      <c r="U6577" s="213"/>
      <c r="V6577" s="213"/>
      <c r="W6577" s="213"/>
      <c r="X6577" s="214"/>
      <c r="Y6577" s="214"/>
      <c r="Z6577" s="214"/>
      <c r="AA6577" s="217"/>
      <c r="AB6577" s="217"/>
      <c r="AC6577" s="217"/>
      <c r="AD6577" s="213"/>
    </row>
    <row r="6578" spans="20:30" x14ac:dyDescent="0.2">
      <c r="T6578" s="212"/>
      <c r="U6578" s="213"/>
      <c r="V6578" s="213"/>
      <c r="W6578" s="213"/>
      <c r="X6578" s="214"/>
      <c r="Y6578" s="214"/>
      <c r="Z6578" s="214"/>
      <c r="AA6578" s="217"/>
      <c r="AB6578" s="217"/>
      <c r="AC6578" s="217"/>
      <c r="AD6578" s="213"/>
    </row>
    <row r="6579" spans="20:30" x14ac:dyDescent="0.2">
      <c r="T6579" s="212"/>
      <c r="U6579" s="213"/>
      <c r="V6579" s="213"/>
      <c r="W6579" s="213"/>
      <c r="X6579" s="214"/>
      <c r="Y6579" s="214"/>
      <c r="Z6579" s="214"/>
      <c r="AA6579" s="217"/>
      <c r="AB6579" s="217"/>
      <c r="AC6579" s="217"/>
      <c r="AD6579" s="213"/>
    </row>
    <row r="6580" spans="20:30" x14ac:dyDescent="0.2">
      <c r="T6580" s="212"/>
      <c r="U6580" s="213"/>
      <c r="V6580" s="213"/>
      <c r="W6580" s="213"/>
      <c r="X6580" s="214"/>
      <c r="Y6580" s="214"/>
      <c r="Z6580" s="214"/>
      <c r="AA6580" s="217"/>
      <c r="AB6580" s="217"/>
      <c r="AC6580" s="217"/>
      <c r="AD6580" s="213"/>
    </row>
    <row r="6581" spans="20:30" x14ac:dyDescent="0.2">
      <c r="T6581" s="212"/>
      <c r="U6581" s="213"/>
      <c r="V6581" s="213"/>
      <c r="W6581" s="213"/>
      <c r="X6581" s="214"/>
      <c r="Y6581" s="214"/>
      <c r="Z6581" s="214"/>
      <c r="AA6581" s="217"/>
      <c r="AB6581" s="217"/>
      <c r="AC6581" s="217"/>
      <c r="AD6581" s="213"/>
    </row>
    <row r="6582" spans="20:30" x14ac:dyDescent="0.2">
      <c r="T6582" s="212"/>
      <c r="U6582" s="213"/>
      <c r="V6582" s="213"/>
      <c r="W6582" s="213"/>
      <c r="X6582" s="214"/>
      <c r="Y6582" s="214"/>
      <c r="Z6582" s="214"/>
      <c r="AA6582" s="217"/>
      <c r="AB6582" s="217"/>
      <c r="AC6582" s="217"/>
      <c r="AD6582" s="213"/>
    </row>
    <row r="6583" spans="20:30" x14ac:dyDescent="0.2">
      <c r="T6583" s="212"/>
      <c r="U6583" s="213"/>
      <c r="V6583" s="213"/>
      <c r="W6583" s="213"/>
      <c r="X6583" s="214"/>
      <c r="Y6583" s="214"/>
      <c r="Z6583" s="214"/>
      <c r="AA6583" s="217"/>
      <c r="AB6583" s="217"/>
      <c r="AC6583" s="217"/>
      <c r="AD6583" s="213"/>
    </row>
    <row r="6584" spans="20:30" x14ac:dyDescent="0.2">
      <c r="T6584" s="212"/>
      <c r="U6584" s="213"/>
      <c r="V6584" s="213"/>
      <c r="W6584" s="213"/>
      <c r="X6584" s="214"/>
      <c r="Y6584" s="214"/>
      <c r="Z6584" s="214"/>
      <c r="AA6584" s="217"/>
      <c r="AB6584" s="217"/>
      <c r="AC6584" s="217"/>
      <c r="AD6584" s="213"/>
    </row>
    <row r="6585" spans="20:30" x14ac:dyDescent="0.2">
      <c r="T6585" s="212"/>
      <c r="U6585" s="213"/>
      <c r="V6585" s="213"/>
      <c r="W6585" s="213"/>
      <c r="X6585" s="214"/>
      <c r="Y6585" s="214"/>
      <c r="Z6585" s="214"/>
      <c r="AA6585" s="217"/>
      <c r="AB6585" s="217"/>
      <c r="AC6585" s="217"/>
      <c r="AD6585" s="213"/>
    </row>
    <row r="6586" spans="20:30" x14ac:dyDescent="0.2">
      <c r="T6586" s="212"/>
      <c r="U6586" s="213"/>
      <c r="V6586" s="213"/>
      <c r="W6586" s="213"/>
      <c r="X6586" s="214"/>
      <c r="Y6586" s="214"/>
      <c r="Z6586" s="214"/>
      <c r="AA6586" s="217"/>
      <c r="AB6586" s="217"/>
      <c r="AC6586" s="217"/>
      <c r="AD6586" s="213"/>
    </row>
    <row r="6587" spans="20:30" x14ac:dyDescent="0.2">
      <c r="T6587" s="212"/>
      <c r="U6587" s="213"/>
      <c r="V6587" s="213"/>
      <c r="W6587" s="213"/>
      <c r="X6587" s="214"/>
      <c r="Y6587" s="214"/>
      <c r="Z6587" s="214"/>
      <c r="AA6587" s="217"/>
      <c r="AB6587" s="217"/>
      <c r="AC6587" s="217"/>
      <c r="AD6587" s="213"/>
    </row>
    <row r="6588" spans="20:30" x14ac:dyDescent="0.2">
      <c r="T6588" s="212"/>
      <c r="U6588" s="213"/>
      <c r="V6588" s="213"/>
      <c r="W6588" s="213"/>
      <c r="X6588" s="214"/>
      <c r="Y6588" s="214"/>
      <c r="Z6588" s="214"/>
      <c r="AA6588" s="217"/>
      <c r="AB6588" s="217"/>
      <c r="AC6588" s="217"/>
      <c r="AD6588" s="213"/>
    </row>
    <row r="6589" spans="20:30" x14ac:dyDescent="0.2">
      <c r="T6589" s="212"/>
      <c r="U6589" s="213"/>
      <c r="V6589" s="213"/>
      <c r="W6589" s="213"/>
      <c r="X6589" s="214"/>
      <c r="Y6589" s="214"/>
      <c r="Z6589" s="214"/>
      <c r="AA6589" s="217"/>
      <c r="AB6589" s="217"/>
      <c r="AC6589" s="217"/>
      <c r="AD6589" s="213"/>
    </row>
    <row r="6590" spans="20:30" x14ac:dyDescent="0.2">
      <c r="T6590" s="212"/>
      <c r="U6590" s="213"/>
      <c r="V6590" s="213"/>
      <c r="W6590" s="213"/>
      <c r="X6590" s="214"/>
      <c r="Y6590" s="214"/>
      <c r="Z6590" s="214"/>
      <c r="AA6590" s="217"/>
      <c r="AB6590" s="217"/>
      <c r="AC6590" s="217"/>
      <c r="AD6590" s="213"/>
    </row>
    <row r="6591" spans="20:30" x14ac:dyDescent="0.2">
      <c r="T6591" s="212"/>
      <c r="U6591" s="213"/>
      <c r="V6591" s="213"/>
      <c r="W6591" s="213"/>
      <c r="X6591" s="214"/>
      <c r="Y6591" s="214"/>
      <c r="Z6591" s="214"/>
      <c r="AA6591" s="217"/>
      <c r="AB6591" s="217"/>
      <c r="AC6591" s="217"/>
      <c r="AD6591" s="213"/>
    </row>
    <row r="6592" spans="20:30" x14ac:dyDescent="0.2">
      <c r="T6592" s="212"/>
      <c r="U6592" s="213"/>
      <c r="V6592" s="213"/>
      <c r="W6592" s="213"/>
      <c r="X6592" s="214"/>
      <c r="Y6592" s="214"/>
      <c r="Z6592" s="214"/>
      <c r="AA6592" s="217"/>
      <c r="AB6592" s="217"/>
      <c r="AC6592" s="217"/>
      <c r="AD6592" s="213"/>
    </row>
    <row r="6593" spans="20:30" x14ac:dyDescent="0.2">
      <c r="T6593" s="212"/>
      <c r="U6593" s="213"/>
      <c r="V6593" s="213"/>
      <c r="W6593" s="213"/>
      <c r="X6593" s="214"/>
      <c r="Y6593" s="214"/>
      <c r="Z6593" s="214"/>
      <c r="AA6593" s="217"/>
      <c r="AB6593" s="217"/>
      <c r="AC6593" s="217"/>
      <c r="AD6593" s="213"/>
    </row>
    <row r="6594" spans="20:30" x14ac:dyDescent="0.2">
      <c r="T6594" s="212"/>
      <c r="U6594" s="213"/>
      <c r="V6594" s="213"/>
      <c r="W6594" s="213"/>
      <c r="X6594" s="214"/>
      <c r="Y6594" s="214"/>
      <c r="Z6594" s="214"/>
      <c r="AA6594" s="217"/>
      <c r="AB6594" s="217"/>
      <c r="AC6594" s="217"/>
      <c r="AD6594" s="213"/>
    </row>
    <row r="6595" spans="20:30" x14ac:dyDescent="0.2">
      <c r="T6595" s="212"/>
      <c r="U6595" s="213"/>
      <c r="V6595" s="213"/>
      <c r="W6595" s="213"/>
      <c r="X6595" s="214"/>
      <c r="Y6595" s="214"/>
      <c r="Z6595" s="214"/>
      <c r="AA6595" s="217"/>
      <c r="AB6595" s="217"/>
      <c r="AC6595" s="217"/>
      <c r="AD6595" s="213"/>
    </row>
    <row r="6596" spans="20:30" x14ac:dyDescent="0.2">
      <c r="T6596" s="212"/>
      <c r="U6596" s="213"/>
      <c r="V6596" s="213"/>
      <c r="W6596" s="213"/>
      <c r="X6596" s="214"/>
      <c r="Y6596" s="214"/>
      <c r="Z6596" s="214"/>
      <c r="AA6596" s="217"/>
      <c r="AB6596" s="217"/>
      <c r="AC6596" s="217"/>
      <c r="AD6596" s="213"/>
    </row>
    <row r="6597" spans="20:30" x14ac:dyDescent="0.2">
      <c r="T6597" s="212"/>
      <c r="U6597" s="213"/>
      <c r="V6597" s="213"/>
      <c r="W6597" s="213"/>
      <c r="X6597" s="214"/>
      <c r="Y6597" s="214"/>
      <c r="Z6597" s="214"/>
      <c r="AA6597" s="217"/>
      <c r="AB6597" s="217"/>
      <c r="AC6597" s="217"/>
      <c r="AD6597" s="213"/>
    </row>
    <row r="6598" spans="20:30" x14ac:dyDescent="0.2">
      <c r="T6598" s="212"/>
      <c r="U6598" s="213"/>
      <c r="V6598" s="213"/>
      <c r="W6598" s="213"/>
      <c r="X6598" s="214"/>
      <c r="Y6598" s="214"/>
      <c r="Z6598" s="214"/>
      <c r="AA6598" s="217"/>
      <c r="AB6598" s="217"/>
      <c r="AC6598" s="217"/>
      <c r="AD6598" s="213"/>
    </row>
    <row r="6599" spans="20:30" x14ac:dyDescent="0.2">
      <c r="T6599" s="212"/>
      <c r="U6599" s="213"/>
      <c r="V6599" s="213"/>
      <c r="W6599" s="213"/>
      <c r="X6599" s="214"/>
      <c r="Y6599" s="214"/>
      <c r="Z6599" s="214"/>
      <c r="AA6599" s="217"/>
      <c r="AB6599" s="217"/>
      <c r="AC6599" s="217"/>
      <c r="AD6599" s="213"/>
    </row>
    <row r="6600" spans="20:30" x14ac:dyDescent="0.2">
      <c r="T6600" s="212"/>
      <c r="U6600" s="213"/>
      <c r="V6600" s="213"/>
      <c r="W6600" s="213"/>
      <c r="X6600" s="214"/>
      <c r="Y6600" s="214"/>
      <c r="Z6600" s="214"/>
      <c r="AA6600" s="217"/>
      <c r="AB6600" s="217"/>
      <c r="AC6600" s="217"/>
      <c r="AD6600" s="213"/>
    </row>
    <row r="6601" spans="20:30" x14ac:dyDescent="0.2">
      <c r="T6601" s="212"/>
      <c r="U6601" s="213"/>
      <c r="V6601" s="213"/>
      <c r="W6601" s="213"/>
      <c r="X6601" s="214"/>
      <c r="Y6601" s="214"/>
      <c r="Z6601" s="214"/>
      <c r="AA6601" s="217"/>
      <c r="AB6601" s="217"/>
      <c r="AC6601" s="217"/>
      <c r="AD6601" s="213"/>
    </row>
    <row r="6602" spans="20:30" x14ac:dyDescent="0.2">
      <c r="T6602" s="212"/>
      <c r="U6602" s="213"/>
      <c r="V6602" s="213"/>
      <c r="W6602" s="213"/>
      <c r="X6602" s="214"/>
      <c r="Y6602" s="214"/>
      <c r="Z6602" s="214"/>
      <c r="AA6602" s="217"/>
      <c r="AB6602" s="217"/>
      <c r="AC6602" s="217"/>
      <c r="AD6602" s="213"/>
    </row>
    <row r="6603" spans="20:30" x14ac:dyDescent="0.2">
      <c r="T6603" s="212"/>
      <c r="U6603" s="213"/>
      <c r="V6603" s="213"/>
      <c r="W6603" s="213"/>
      <c r="X6603" s="214"/>
      <c r="Y6603" s="214"/>
      <c r="Z6603" s="214"/>
      <c r="AA6603" s="217"/>
      <c r="AB6603" s="217"/>
      <c r="AC6603" s="217"/>
      <c r="AD6603" s="213"/>
    </row>
    <row r="6604" spans="20:30" x14ac:dyDescent="0.2">
      <c r="T6604" s="212"/>
      <c r="U6604" s="213"/>
      <c r="V6604" s="213"/>
      <c r="W6604" s="213"/>
      <c r="X6604" s="214"/>
      <c r="Y6604" s="214"/>
      <c r="Z6604" s="214"/>
      <c r="AA6604" s="217"/>
      <c r="AB6604" s="217"/>
      <c r="AC6604" s="217"/>
      <c r="AD6604" s="213"/>
    </row>
    <row r="6605" spans="20:30" x14ac:dyDescent="0.2">
      <c r="T6605" s="212"/>
      <c r="U6605" s="213"/>
      <c r="V6605" s="213"/>
      <c r="W6605" s="213"/>
      <c r="X6605" s="214"/>
      <c r="Y6605" s="214"/>
      <c r="Z6605" s="214"/>
      <c r="AA6605" s="217"/>
      <c r="AB6605" s="217"/>
      <c r="AC6605" s="217"/>
      <c r="AD6605" s="213"/>
    </row>
    <row r="6606" spans="20:30" x14ac:dyDescent="0.2">
      <c r="T6606" s="212"/>
      <c r="U6606" s="213"/>
      <c r="V6606" s="213"/>
      <c r="W6606" s="213"/>
      <c r="X6606" s="214"/>
      <c r="Y6606" s="214"/>
      <c r="Z6606" s="214"/>
      <c r="AA6606" s="217"/>
      <c r="AB6606" s="217"/>
      <c r="AC6606" s="217"/>
      <c r="AD6606" s="213"/>
    </row>
    <row r="6607" spans="20:30" x14ac:dyDescent="0.2">
      <c r="T6607" s="212"/>
      <c r="U6607" s="213"/>
      <c r="V6607" s="213"/>
      <c r="W6607" s="213"/>
      <c r="X6607" s="214"/>
      <c r="Y6607" s="214"/>
      <c r="Z6607" s="214"/>
      <c r="AA6607" s="217"/>
      <c r="AB6607" s="217"/>
      <c r="AC6607" s="217"/>
      <c r="AD6607" s="213"/>
    </row>
    <row r="6608" spans="20:30" x14ac:dyDescent="0.2">
      <c r="T6608" s="212"/>
      <c r="U6608" s="213"/>
      <c r="V6608" s="213"/>
      <c r="W6608" s="213"/>
      <c r="X6608" s="214"/>
      <c r="Y6608" s="214"/>
      <c r="Z6608" s="214"/>
      <c r="AA6608" s="217"/>
      <c r="AB6608" s="217"/>
      <c r="AC6608" s="217"/>
      <c r="AD6608" s="213"/>
    </row>
    <row r="6609" spans="20:30" x14ac:dyDescent="0.2">
      <c r="T6609" s="212"/>
      <c r="U6609" s="213"/>
      <c r="V6609" s="213"/>
      <c r="W6609" s="213"/>
      <c r="X6609" s="214"/>
      <c r="Y6609" s="214"/>
      <c r="Z6609" s="214"/>
      <c r="AA6609" s="217"/>
      <c r="AB6609" s="217"/>
      <c r="AC6609" s="217"/>
      <c r="AD6609" s="213"/>
    </row>
    <row r="6610" spans="20:30" x14ac:dyDescent="0.2">
      <c r="T6610" s="212"/>
      <c r="U6610" s="213"/>
      <c r="V6610" s="213"/>
      <c r="W6610" s="213"/>
      <c r="X6610" s="214"/>
      <c r="Y6610" s="214"/>
      <c r="Z6610" s="214"/>
      <c r="AA6610" s="217"/>
      <c r="AB6610" s="217"/>
      <c r="AC6610" s="217"/>
      <c r="AD6610" s="213"/>
    </row>
    <row r="6611" spans="20:30" x14ac:dyDescent="0.2">
      <c r="T6611" s="212"/>
      <c r="U6611" s="213"/>
      <c r="V6611" s="213"/>
      <c r="W6611" s="213"/>
      <c r="X6611" s="214"/>
      <c r="Y6611" s="214"/>
      <c r="Z6611" s="214"/>
      <c r="AA6611" s="217"/>
      <c r="AB6611" s="217"/>
      <c r="AC6611" s="217"/>
      <c r="AD6611" s="213"/>
    </row>
    <row r="6612" spans="20:30" x14ac:dyDescent="0.2">
      <c r="T6612" s="212"/>
      <c r="U6612" s="213"/>
      <c r="V6612" s="213"/>
      <c r="W6612" s="213"/>
      <c r="X6612" s="214"/>
      <c r="Y6612" s="214"/>
      <c r="Z6612" s="214"/>
      <c r="AA6612" s="217"/>
      <c r="AB6612" s="217"/>
      <c r="AC6612" s="217"/>
      <c r="AD6612" s="213"/>
    </row>
    <row r="6613" spans="20:30" x14ac:dyDescent="0.2">
      <c r="T6613" s="212"/>
      <c r="U6613" s="213"/>
      <c r="V6613" s="213"/>
      <c r="W6613" s="213"/>
      <c r="X6613" s="214"/>
      <c r="Y6613" s="214"/>
      <c r="Z6613" s="214"/>
      <c r="AA6613" s="217"/>
      <c r="AB6613" s="217"/>
      <c r="AC6613" s="217"/>
      <c r="AD6613" s="213"/>
    </row>
    <row r="6614" spans="20:30" x14ac:dyDescent="0.2">
      <c r="T6614" s="212"/>
      <c r="U6614" s="213"/>
      <c r="V6614" s="213"/>
      <c r="W6614" s="213"/>
      <c r="X6614" s="214"/>
      <c r="Y6614" s="214"/>
      <c r="Z6614" s="214"/>
      <c r="AA6614" s="217"/>
      <c r="AB6614" s="217"/>
      <c r="AC6614" s="217"/>
      <c r="AD6614" s="213"/>
    </row>
    <row r="6615" spans="20:30" x14ac:dyDescent="0.2">
      <c r="T6615" s="212"/>
      <c r="U6615" s="213"/>
      <c r="V6615" s="213"/>
      <c r="W6615" s="213"/>
      <c r="X6615" s="214"/>
      <c r="Y6615" s="214"/>
      <c r="Z6615" s="214"/>
      <c r="AA6615" s="217"/>
      <c r="AB6615" s="217"/>
      <c r="AC6615" s="217"/>
      <c r="AD6615" s="213"/>
    </row>
    <row r="6616" spans="20:30" x14ac:dyDescent="0.2">
      <c r="T6616" s="212"/>
      <c r="U6616" s="213"/>
      <c r="V6616" s="213"/>
      <c r="W6616" s="213"/>
      <c r="X6616" s="214"/>
      <c r="Y6616" s="214"/>
      <c r="Z6616" s="214"/>
      <c r="AA6616" s="217"/>
      <c r="AB6616" s="217"/>
      <c r="AC6616" s="217"/>
      <c r="AD6616" s="213"/>
    </row>
    <row r="6617" spans="20:30" x14ac:dyDescent="0.2">
      <c r="T6617" s="212"/>
      <c r="U6617" s="213"/>
      <c r="V6617" s="213"/>
      <c r="W6617" s="213"/>
      <c r="X6617" s="214"/>
      <c r="Y6617" s="214"/>
      <c r="Z6617" s="214"/>
      <c r="AA6617" s="217"/>
      <c r="AB6617" s="217"/>
      <c r="AC6617" s="217"/>
      <c r="AD6617" s="213"/>
    </row>
    <row r="6618" spans="20:30" x14ac:dyDescent="0.2">
      <c r="T6618" s="212"/>
      <c r="U6618" s="213"/>
      <c r="V6618" s="213"/>
      <c r="W6618" s="213"/>
      <c r="X6618" s="214"/>
      <c r="Y6618" s="214"/>
      <c r="Z6618" s="214"/>
      <c r="AA6618" s="217"/>
      <c r="AB6618" s="217"/>
      <c r="AC6618" s="217"/>
      <c r="AD6618" s="213"/>
    </row>
    <row r="6619" spans="20:30" x14ac:dyDescent="0.2">
      <c r="T6619" s="212"/>
      <c r="U6619" s="213"/>
      <c r="V6619" s="213"/>
      <c r="W6619" s="213"/>
      <c r="X6619" s="214"/>
      <c r="Y6619" s="214"/>
      <c r="Z6619" s="214"/>
      <c r="AA6619" s="217"/>
      <c r="AB6619" s="217"/>
      <c r="AC6619" s="217"/>
      <c r="AD6619" s="213"/>
    </row>
    <row r="6620" spans="20:30" x14ac:dyDescent="0.2">
      <c r="T6620" s="212"/>
      <c r="U6620" s="213"/>
      <c r="V6620" s="213"/>
      <c r="W6620" s="213"/>
      <c r="X6620" s="214"/>
      <c r="Y6620" s="214"/>
      <c r="Z6620" s="214"/>
      <c r="AA6620" s="217"/>
      <c r="AB6620" s="217"/>
      <c r="AC6620" s="217"/>
      <c r="AD6620" s="213"/>
    </row>
    <row r="6621" spans="20:30" x14ac:dyDescent="0.2">
      <c r="T6621" s="212"/>
      <c r="U6621" s="213"/>
      <c r="V6621" s="213"/>
      <c r="W6621" s="213"/>
      <c r="X6621" s="214"/>
      <c r="Y6621" s="214"/>
      <c r="Z6621" s="214"/>
      <c r="AA6621" s="217"/>
      <c r="AB6621" s="217"/>
      <c r="AC6621" s="217"/>
      <c r="AD6621" s="213"/>
    </row>
    <row r="6622" spans="20:30" x14ac:dyDescent="0.2">
      <c r="T6622" s="212"/>
      <c r="U6622" s="213"/>
      <c r="V6622" s="213"/>
      <c r="W6622" s="213"/>
      <c r="X6622" s="214"/>
      <c r="Y6622" s="214"/>
      <c r="Z6622" s="214"/>
      <c r="AA6622" s="217"/>
      <c r="AB6622" s="217"/>
      <c r="AC6622" s="217"/>
      <c r="AD6622" s="213"/>
    </row>
    <row r="6623" spans="20:30" x14ac:dyDescent="0.2">
      <c r="T6623" s="212"/>
      <c r="U6623" s="213"/>
      <c r="V6623" s="213"/>
      <c r="W6623" s="213"/>
      <c r="X6623" s="214"/>
      <c r="Y6623" s="214"/>
      <c r="Z6623" s="214"/>
      <c r="AA6623" s="217"/>
      <c r="AB6623" s="217"/>
      <c r="AC6623" s="217"/>
      <c r="AD6623" s="213"/>
    </row>
    <row r="6624" spans="20:30" x14ac:dyDescent="0.2">
      <c r="T6624" s="212"/>
      <c r="U6624" s="213"/>
      <c r="V6624" s="213"/>
      <c r="W6624" s="213"/>
      <c r="X6624" s="214"/>
      <c r="Y6624" s="214"/>
      <c r="Z6624" s="214"/>
      <c r="AA6624" s="217"/>
      <c r="AB6624" s="217"/>
      <c r="AC6624" s="217"/>
      <c r="AD6624" s="213"/>
    </row>
    <row r="6625" spans="20:30" x14ac:dyDescent="0.2">
      <c r="T6625" s="212"/>
      <c r="U6625" s="213"/>
      <c r="V6625" s="213"/>
      <c r="W6625" s="213"/>
      <c r="X6625" s="214"/>
      <c r="Y6625" s="214"/>
      <c r="Z6625" s="214"/>
      <c r="AA6625" s="217"/>
      <c r="AB6625" s="217"/>
      <c r="AC6625" s="217"/>
      <c r="AD6625" s="213"/>
    </row>
    <row r="6626" spans="20:30" x14ac:dyDescent="0.2">
      <c r="T6626" s="212"/>
      <c r="U6626" s="213"/>
      <c r="V6626" s="213"/>
      <c r="W6626" s="213"/>
      <c r="X6626" s="214"/>
      <c r="Y6626" s="214"/>
      <c r="Z6626" s="214"/>
      <c r="AA6626" s="217"/>
      <c r="AB6626" s="217"/>
      <c r="AC6626" s="217"/>
      <c r="AD6626" s="213"/>
    </row>
    <row r="6627" spans="20:30" x14ac:dyDescent="0.2">
      <c r="T6627" s="212"/>
      <c r="U6627" s="213"/>
      <c r="V6627" s="213"/>
      <c r="W6627" s="213"/>
      <c r="X6627" s="214"/>
      <c r="Y6627" s="214"/>
      <c r="Z6627" s="214"/>
      <c r="AA6627" s="217"/>
      <c r="AB6627" s="217"/>
      <c r="AC6627" s="217"/>
      <c r="AD6627" s="213"/>
    </row>
    <row r="6628" spans="20:30" x14ac:dyDescent="0.2">
      <c r="T6628" s="212"/>
      <c r="U6628" s="213"/>
      <c r="V6628" s="213"/>
      <c r="W6628" s="213"/>
      <c r="X6628" s="214"/>
      <c r="Y6628" s="214"/>
      <c r="Z6628" s="214"/>
      <c r="AA6628" s="217"/>
      <c r="AB6628" s="217"/>
      <c r="AC6628" s="217"/>
      <c r="AD6628" s="213"/>
    </row>
    <row r="6629" spans="20:30" x14ac:dyDescent="0.2">
      <c r="T6629" s="212"/>
      <c r="U6629" s="213"/>
      <c r="V6629" s="213"/>
      <c r="W6629" s="213"/>
      <c r="X6629" s="214"/>
      <c r="Y6629" s="214"/>
      <c r="Z6629" s="214"/>
      <c r="AA6629" s="217"/>
      <c r="AB6629" s="217"/>
      <c r="AC6629" s="217"/>
      <c r="AD6629" s="213"/>
    </row>
    <row r="6630" spans="20:30" x14ac:dyDescent="0.2">
      <c r="T6630" s="212"/>
      <c r="U6630" s="213"/>
      <c r="V6630" s="213"/>
      <c r="W6630" s="213"/>
      <c r="X6630" s="214"/>
      <c r="Y6630" s="214"/>
      <c r="Z6630" s="214"/>
      <c r="AA6630" s="217"/>
      <c r="AB6630" s="217"/>
      <c r="AC6630" s="217"/>
      <c r="AD6630" s="213"/>
    </row>
    <row r="6631" spans="20:30" x14ac:dyDescent="0.2">
      <c r="T6631" s="212"/>
      <c r="U6631" s="213"/>
      <c r="V6631" s="213"/>
      <c r="W6631" s="213"/>
      <c r="X6631" s="214"/>
      <c r="Y6631" s="214"/>
      <c r="Z6631" s="214"/>
      <c r="AA6631" s="217"/>
      <c r="AB6631" s="217"/>
      <c r="AC6631" s="217"/>
      <c r="AD6631" s="213"/>
    </row>
    <row r="6632" spans="20:30" x14ac:dyDescent="0.2">
      <c r="T6632" s="212"/>
      <c r="U6632" s="213"/>
      <c r="V6632" s="213"/>
      <c r="W6632" s="213"/>
      <c r="X6632" s="214"/>
      <c r="Y6632" s="214"/>
      <c r="Z6632" s="214"/>
      <c r="AA6632" s="217"/>
      <c r="AB6632" s="217"/>
      <c r="AC6632" s="217"/>
      <c r="AD6632" s="213"/>
    </row>
    <row r="6633" spans="20:30" x14ac:dyDescent="0.2">
      <c r="T6633" s="212"/>
      <c r="U6633" s="213"/>
      <c r="V6633" s="213"/>
      <c r="W6633" s="213"/>
      <c r="X6633" s="214"/>
      <c r="Y6633" s="214"/>
      <c r="Z6633" s="214"/>
      <c r="AA6633" s="217"/>
      <c r="AB6633" s="217"/>
      <c r="AC6633" s="217"/>
      <c r="AD6633" s="213"/>
    </row>
    <row r="6634" spans="20:30" x14ac:dyDescent="0.2">
      <c r="T6634" s="212"/>
      <c r="U6634" s="213"/>
      <c r="V6634" s="213"/>
      <c r="W6634" s="213"/>
      <c r="X6634" s="214"/>
      <c r="Y6634" s="214"/>
      <c r="Z6634" s="214"/>
      <c r="AA6634" s="217"/>
      <c r="AB6634" s="217"/>
      <c r="AC6634" s="217"/>
      <c r="AD6634" s="213"/>
    </row>
    <row r="6635" spans="20:30" x14ac:dyDescent="0.2">
      <c r="T6635" s="212"/>
      <c r="U6635" s="213"/>
      <c r="V6635" s="213"/>
      <c r="W6635" s="213"/>
      <c r="X6635" s="214"/>
      <c r="Y6635" s="214"/>
      <c r="Z6635" s="214"/>
      <c r="AA6635" s="217"/>
      <c r="AB6635" s="217"/>
      <c r="AC6635" s="217"/>
      <c r="AD6635" s="213"/>
    </row>
    <row r="6636" spans="20:30" x14ac:dyDescent="0.2">
      <c r="T6636" s="212"/>
      <c r="U6636" s="213"/>
      <c r="V6636" s="213"/>
      <c r="W6636" s="213"/>
      <c r="X6636" s="214"/>
      <c r="Y6636" s="214"/>
      <c r="Z6636" s="214"/>
      <c r="AA6636" s="217"/>
      <c r="AB6636" s="217"/>
      <c r="AC6636" s="217"/>
      <c r="AD6636" s="213"/>
    </row>
    <row r="6637" spans="20:30" x14ac:dyDescent="0.2">
      <c r="T6637" s="212"/>
      <c r="U6637" s="213"/>
      <c r="V6637" s="213"/>
      <c r="W6637" s="213"/>
      <c r="X6637" s="214"/>
      <c r="Y6637" s="214"/>
      <c r="Z6637" s="214"/>
      <c r="AA6637" s="217"/>
      <c r="AB6637" s="217"/>
      <c r="AC6637" s="217"/>
      <c r="AD6637" s="213"/>
    </row>
    <row r="6638" spans="20:30" x14ac:dyDescent="0.2">
      <c r="T6638" s="212"/>
      <c r="U6638" s="213"/>
      <c r="V6638" s="213"/>
      <c r="W6638" s="213"/>
      <c r="X6638" s="214"/>
      <c r="Y6638" s="214"/>
      <c r="Z6638" s="214"/>
      <c r="AA6638" s="217"/>
      <c r="AB6638" s="217"/>
      <c r="AC6638" s="217"/>
      <c r="AD6638" s="213"/>
    </row>
    <row r="6639" spans="20:30" x14ac:dyDescent="0.2">
      <c r="T6639" s="212"/>
      <c r="U6639" s="213"/>
      <c r="V6639" s="213"/>
      <c r="W6639" s="213"/>
      <c r="X6639" s="214"/>
      <c r="Y6639" s="214"/>
      <c r="Z6639" s="214"/>
      <c r="AA6639" s="217"/>
      <c r="AB6639" s="217"/>
      <c r="AC6639" s="217"/>
      <c r="AD6639" s="213"/>
    </row>
    <row r="6640" spans="20:30" x14ac:dyDescent="0.2">
      <c r="T6640" s="212"/>
      <c r="U6640" s="213"/>
      <c r="V6640" s="213"/>
      <c r="W6640" s="213"/>
      <c r="X6640" s="214"/>
      <c r="Y6640" s="214"/>
      <c r="Z6640" s="214"/>
      <c r="AA6640" s="217"/>
      <c r="AB6640" s="217"/>
      <c r="AC6640" s="217"/>
      <c r="AD6640" s="213"/>
    </row>
    <row r="6641" spans="20:30" x14ac:dyDescent="0.2">
      <c r="T6641" s="212"/>
      <c r="U6641" s="213"/>
      <c r="V6641" s="213"/>
      <c r="W6641" s="213"/>
      <c r="X6641" s="214"/>
      <c r="Y6641" s="214"/>
      <c r="Z6641" s="214"/>
      <c r="AA6641" s="217"/>
      <c r="AB6641" s="217"/>
      <c r="AC6641" s="217"/>
      <c r="AD6641" s="213"/>
    </row>
    <row r="6642" spans="20:30" x14ac:dyDescent="0.2">
      <c r="T6642" s="212"/>
      <c r="U6642" s="213"/>
      <c r="V6642" s="213"/>
      <c r="W6642" s="213"/>
      <c r="X6642" s="214"/>
      <c r="Y6642" s="214"/>
      <c r="Z6642" s="214"/>
      <c r="AA6642" s="217"/>
      <c r="AB6642" s="217"/>
      <c r="AC6642" s="217"/>
      <c r="AD6642" s="213"/>
    </row>
    <row r="6643" spans="20:30" x14ac:dyDescent="0.2">
      <c r="T6643" s="212"/>
      <c r="U6643" s="213"/>
      <c r="V6643" s="213"/>
      <c r="W6643" s="213"/>
      <c r="X6643" s="214"/>
      <c r="Y6643" s="214"/>
      <c r="Z6643" s="214"/>
      <c r="AA6643" s="217"/>
      <c r="AB6643" s="217"/>
      <c r="AC6643" s="217"/>
      <c r="AD6643" s="213"/>
    </row>
    <row r="6644" spans="20:30" x14ac:dyDescent="0.2">
      <c r="T6644" s="212"/>
      <c r="U6644" s="213"/>
      <c r="V6644" s="213"/>
      <c r="W6644" s="213"/>
      <c r="X6644" s="214"/>
      <c r="Y6644" s="214"/>
      <c r="Z6644" s="214"/>
      <c r="AA6644" s="217"/>
      <c r="AB6644" s="217"/>
      <c r="AC6644" s="217"/>
      <c r="AD6644" s="213"/>
    </row>
    <row r="6645" spans="20:30" x14ac:dyDescent="0.2">
      <c r="T6645" s="212"/>
      <c r="U6645" s="213"/>
      <c r="V6645" s="213"/>
      <c r="W6645" s="213"/>
      <c r="X6645" s="214"/>
      <c r="Y6645" s="214"/>
      <c r="Z6645" s="214"/>
      <c r="AA6645" s="217"/>
      <c r="AB6645" s="217"/>
      <c r="AC6645" s="217"/>
      <c r="AD6645" s="213"/>
    </row>
    <row r="6646" spans="20:30" x14ac:dyDescent="0.2">
      <c r="T6646" s="212"/>
      <c r="U6646" s="213"/>
      <c r="V6646" s="213"/>
      <c r="W6646" s="213"/>
      <c r="X6646" s="214"/>
      <c r="Y6646" s="214"/>
      <c r="Z6646" s="214"/>
      <c r="AA6646" s="217"/>
      <c r="AB6646" s="217"/>
      <c r="AC6646" s="217"/>
      <c r="AD6646" s="213"/>
    </row>
    <row r="6647" spans="20:30" x14ac:dyDescent="0.2">
      <c r="T6647" s="212"/>
      <c r="U6647" s="213"/>
      <c r="V6647" s="213"/>
      <c r="W6647" s="213"/>
      <c r="X6647" s="214"/>
      <c r="Y6647" s="214"/>
      <c r="Z6647" s="214"/>
      <c r="AA6647" s="217"/>
      <c r="AB6647" s="217"/>
      <c r="AC6647" s="217"/>
      <c r="AD6647" s="213"/>
    </row>
    <row r="6648" spans="20:30" x14ac:dyDescent="0.2">
      <c r="T6648" s="212"/>
      <c r="U6648" s="213"/>
      <c r="V6648" s="213"/>
      <c r="W6648" s="213"/>
      <c r="X6648" s="214"/>
      <c r="Y6648" s="214"/>
      <c r="Z6648" s="214"/>
      <c r="AA6648" s="217"/>
      <c r="AB6648" s="217"/>
      <c r="AC6648" s="217"/>
      <c r="AD6648" s="213"/>
    </row>
    <row r="6649" spans="20:30" x14ac:dyDescent="0.2">
      <c r="T6649" s="212"/>
      <c r="U6649" s="213"/>
      <c r="V6649" s="213"/>
      <c r="W6649" s="213"/>
      <c r="X6649" s="214"/>
      <c r="Y6649" s="214"/>
      <c r="Z6649" s="214"/>
      <c r="AA6649" s="217"/>
      <c r="AB6649" s="217"/>
      <c r="AC6649" s="217"/>
      <c r="AD6649" s="213"/>
    </row>
    <row r="6650" spans="20:30" x14ac:dyDescent="0.2">
      <c r="T6650" s="212"/>
      <c r="U6650" s="213"/>
      <c r="V6650" s="213"/>
      <c r="W6650" s="213"/>
      <c r="X6650" s="214"/>
      <c r="Y6650" s="214"/>
      <c r="Z6650" s="214"/>
      <c r="AA6650" s="217"/>
      <c r="AB6650" s="217"/>
      <c r="AC6650" s="217"/>
      <c r="AD6650" s="213"/>
    </row>
    <row r="6651" spans="20:30" x14ac:dyDescent="0.2">
      <c r="T6651" s="212"/>
      <c r="U6651" s="213"/>
      <c r="V6651" s="213"/>
      <c r="W6651" s="213"/>
      <c r="X6651" s="214"/>
      <c r="Y6651" s="214"/>
      <c r="Z6651" s="214"/>
      <c r="AA6651" s="217"/>
      <c r="AB6651" s="217"/>
      <c r="AC6651" s="217"/>
      <c r="AD6651" s="213"/>
    </row>
    <row r="6652" spans="20:30" x14ac:dyDescent="0.2">
      <c r="T6652" s="212"/>
      <c r="U6652" s="213"/>
      <c r="V6652" s="213"/>
      <c r="W6652" s="213"/>
      <c r="X6652" s="214"/>
      <c r="Y6652" s="214"/>
      <c r="Z6652" s="214"/>
      <c r="AA6652" s="217"/>
      <c r="AB6652" s="217"/>
      <c r="AC6652" s="217"/>
      <c r="AD6652" s="213"/>
    </row>
    <row r="6653" spans="20:30" x14ac:dyDescent="0.2">
      <c r="T6653" s="212"/>
      <c r="U6653" s="213"/>
      <c r="V6653" s="213"/>
      <c r="W6653" s="213"/>
      <c r="X6653" s="214"/>
      <c r="Y6653" s="214"/>
      <c r="Z6653" s="214"/>
      <c r="AA6653" s="217"/>
      <c r="AB6653" s="217"/>
      <c r="AC6653" s="217"/>
      <c r="AD6653" s="213"/>
    </row>
    <row r="6654" spans="20:30" x14ac:dyDescent="0.2">
      <c r="T6654" s="212"/>
      <c r="U6654" s="213"/>
      <c r="V6654" s="213"/>
      <c r="W6654" s="213"/>
      <c r="X6654" s="214"/>
      <c r="Y6654" s="214"/>
      <c r="Z6654" s="214"/>
      <c r="AA6654" s="217"/>
      <c r="AB6654" s="217"/>
      <c r="AC6654" s="217"/>
      <c r="AD6654" s="213"/>
    </row>
    <row r="6655" spans="20:30" x14ac:dyDescent="0.2">
      <c r="T6655" s="212"/>
      <c r="U6655" s="213"/>
      <c r="V6655" s="213"/>
      <c r="W6655" s="213"/>
      <c r="X6655" s="214"/>
      <c r="Y6655" s="214"/>
      <c r="Z6655" s="214"/>
      <c r="AA6655" s="217"/>
      <c r="AB6655" s="217"/>
      <c r="AC6655" s="217"/>
      <c r="AD6655" s="213"/>
    </row>
    <row r="6656" spans="20:30" x14ac:dyDescent="0.2">
      <c r="T6656" s="212"/>
      <c r="U6656" s="213"/>
      <c r="V6656" s="213"/>
      <c r="W6656" s="213"/>
      <c r="X6656" s="214"/>
      <c r="Y6656" s="214"/>
      <c r="Z6656" s="214"/>
      <c r="AA6656" s="217"/>
      <c r="AB6656" s="217"/>
      <c r="AC6656" s="217"/>
      <c r="AD6656" s="213"/>
    </row>
    <row r="6657" spans="20:30" x14ac:dyDescent="0.2">
      <c r="T6657" s="212"/>
      <c r="U6657" s="213"/>
      <c r="V6657" s="213"/>
      <c r="W6657" s="213"/>
      <c r="X6657" s="214"/>
      <c r="Y6657" s="214"/>
      <c r="Z6657" s="214"/>
      <c r="AA6657" s="217"/>
      <c r="AB6657" s="217"/>
      <c r="AC6657" s="217"/>
      <c r="AD6657" s="213"/>
    </row>
    <row r="6658" spans="20:30" x14ac:dyDescent="0.2">
      <c r="T6658" s="212"/>
      <c r="U6658" s="213"/>
      <c r="V6658" s="213"/>
      <c r="W6658" s="213"/>
      <c r="X6658" s="214"/>
      <c r="Y6658" s="214"/>
      <c r="Z6658" s="214"/>
      <c r="AA6658" s="217"/>
      <c r="AB6658" s="217"/>
      <c r="AC6658" s="217"/>
      <c r="AD6658" s="213"/>
    </row>
    <row r="6659" spans="20:30" x14ac:dyDescent="0.2">
      <c r="T6659" s="212"/>
      <c r="U6659" s="213"/>
      <c r="V6659" s="213"/>
      <c r="W6659" s="213"/>
      <c r="X6659" s="214"/>
      <c r="Y6659" s="214"/>
      <c r="Z6659" s="214"/>
      <c r="AA6659" s="217"/>
      <c r="AB6659" s="217"/>
      <c r="AC6659" s="217"/>
      <c r="AD6659" s="213"/>
    </row>
    <row r="6660" spans="20:30" x14ac:dyDescent="0.2">
      <c r="T6660" s="212"/>
      <c r="U6660" s="213"/>
      <c r="V6660" s="213"/>
      <c r="W6660" s="213"/>
      <c r="X6660" s="214"/>
      <c r="Y6660" s="214"/>
      <c r="Z6660" s="214"/>
      <c r="AA6660" s="217"/>
      <c r="AB6660" s="217"/>
      <c r="AC6660" s="217"/>
      <c r="AD6660" s="213"/>
    </row>
    <row r="6661" spans="20:30" x14ac:dyDescent="0.2">
      <c r="T6661" s="212"/>
      <c r="U6661" s="213"/>
      <c r="V6661" s="213"/>
      <c r="W6661" s="213"/>
      <c r="X6661" s="214"/>
      <c r="Y6661" s="214"/>
      <c r="Z6661" s="214"/>
      <c r="AA6661" s="217"/>
      <c r="AB6661" s="217"/>
      <c r="AC6661" s="217"/>
      <c r="AD6661" s="213"/>
    </row>
    <row r="6662" spans="20:30" x14ac:dyDescent="0.2">
      <c r="T6662" s="212"/>
      <c r="U6662" s="213"/>
      <c r="V6662" s="213"/>
      <c r="W6662" s="213"/>
      <c r="X6662" s="214"/>
      <c r="Y6662" s="214"/>
      <c r="Z6662" s="214"/>
      <c r="AA6662" s="217"/>
      <c r="AB6662" s="217"/>
      <c r="AC6662" s="217"/>
      <c r="AD6662" s="213"/>
    </row>
    <row r="6663" spans="20:30" x14ac:dyDescent="0.2">
      <c r="T6663" s="212"/>
      <c r="U6663" s="213"/>
      <c r="V6663" s="213"/>
      <c r="W6663" s="213"/>
      <c r="X6663" s="214"/>
      <c r="Y6663" s="214"/>
      <c r="Z6663" s="214"/>
      <c r="AA6663" s="217"/>
      <c r="AB6663" s="217"/>
      <c r="AC6663" s="217"/>
      <c r="AD6663" s="213"/>
    </row>
    <row r="6664" spans="20:30" x14ac:dyDescent="0.2">
      <c r="T6664" s="212"/>
      <c r="U6664" s="213"/>
      <c r="V6664" s="213"/>
      <c r="W6664" s="213"/>
      <c r="X6664" s="214"/>
      <c r="Y6664" s="214"/>
      <c r="Z6664" s="214"/>
      <c r="AA6664" s="217"/>
      <c r="AB6664" s="217"/>
      <c r="AC6664" s="217"/>
      <c r="AD6664" s="213"/>
    </row>
    <row r="6665" spans="20:30" x14ac:dyDescent="0.2">
      <c r="T6665" s="212"/>
      <c r="U6665" s="213"/>
      <c r="V6665" s="213"/>
      <c r="W6665" s="213"/>
      <c r="X6665" s="214"/>
      <c r="Y6665" s="214"/>
      <c r="Z6665" s="214"/>
      <c r="AA6665" s="217"/>
      <c r="AB6665" s="217"/>
      <c r="AC6665" s="217"/>
      <c r="AD6665" s="213"/>
    </row>
    <row r="6666" spans="20:30" x14ac:dyDescent="0.2">
      <c r="T6666" s="212"/>
      <c r="U6666" s="213"/>
      <c r="V6666" s="213"/>
      <c r="W6666" s="213"/>
      <c r="X6666" s="214"/>
      <c r="Y6666" s="214"/>
      <c r="Z6666" s="214"/>
      <c r="AA6666" s="217"/>
      <c r="AB6666" s="217"/>
      <c r="AC6666" s="217"/>
      <c r="AD6666" s="213"/>
    </row>
    <row r="6667" spans="20:30" x14ac:dyDescent="0.2">
      <c r="T6667" s="212"/>
      <c r="U6667" s="213"/>
      <c r="V6667" s="213"/>
      <c r="W6667" s="213"/>
      <c r="X6667" s="214"/>
      <c r="Y6667" s="214"/>
      <c r="Z6667" s="214"/>
      <c r="AA6667" s="217"/>
      <c r="AB6667" s="217"/>
      <c r="AC6667" s="217"/>
      <c r="AD6667" s="213"/>
    </row>
    <row r="6668" spans="20:30" x14ac:dyDescent="0.2">
      <c r="T6668" s="212"/>
      <c r="U6668" s="213"/>
      <c r="V6668" s="213"/>
      <c r="W6668" s="213"/>
      <c r="X6668" s="214"/>
      <c r="Y6668" s="214"/>
      <c r="Z6668" s="214"/>
      <c r="AA6668" s="217"/>
      <c r="AB6668" s="217"/>
      <c r="AC6668" s="217"/>
      <c r="AD6668" s="213"/>
    </row>
    <row r="6669" spans="20:30" x14ac:dyDescent="0.2">
      <c r="T6669" s="212"/>
      <c r="U6669" s="213"/>
      <c r="V6669" s="213"/>
      <c r="W6669" s="213"/>
      <c r="X6669" s="214"/>
      <c r="Y6669" s="214"/>
      <c r="Z6669" s="214"/>
      <c r="AA6669" s="217"/>
      <c r="AB6669" s="217"/>
      <c r="AC6669" s="217"/>
      <c r="AD6669" s="213"/>
    </row>
    <row r="6670" spans="20:30" x14ac:dyDescent="0.2">
      <c r="T6670" s="212"/>
      <c r="U6670" s="213"/>
      <c r="V6670" s="213"/>
      <c r="W6670" s="213"/>
      <c r="X6670" s="214"/>
      <c r="Y6670" s="214"/>
      <c r="Z6670" s="214"/>
      <c r="AA6670" s="217"/>
      <c r="AB6670" s="217"/>
      <c r="AC6670" s="217"/>
      <c r="AD6670" s="213"/>
    </row>
    <row r="6671" spans="20:30" x14ac:dyDescent="0.2">
      <c r="T6671" s="212"/>
      <c r="U6671" s="213"/>
      <c r="V6671" s="213"/>
      <c r="W6671" s="213"/>
      <c r="X6671" s="214"/>
      <c r="Y6671" s="214"/>
      <c r="Z6671" s="214"/>
      <c r="AA6671" s="217"/>
      <c r="AB6671" s="217"/>
      <c r="AC6671" s="217"/>
      <c r="AD6671" s="213"/>
    </row>
    <row r="6672" spans="20:30" x14ac:dyDescent="0.2">
      <c r="T6672" s="212"/>
      <c r="U6672" s="213"/>
      <c r="V6672" s="213"/>
      <c r="W6672" s="213"/>
      <c r="X6672" s="214"/>
      <c r="Y6672" s="214"/>
      <c r="Z6672" s="214"/>
      <c r="AA6672" s="217"/>
      <c r="AB6672" s="217"/>
      <c r="AC6672" s="217"/>
      <c r="AD6672" s="213"/>
    </row>
    <row r="6673" spans="20:30" x14ac:dyDescent="0.2">
      <c r="T6673" s="212"/>
      <c r="U6673" s="213"/>
      <c r="V6673" s="213"/>
      <c r="W6673" s="213"/>
      <c r="X6673" s="214"/>
      <c r="Y6673" s="214"/>
      <c r="Z6673" s="214"/>
      <c r="AA6673" s="217"/>
      <c r="AB6673" s="217"/>
      <c r="AC6673" s="217"/>
      <c r="AD6673" s="213"/>
    </row>
    <row r="6674" spans="20:30" x14ac:dyDescent="0.2">
      <c r="T6674" s="212"/>
      <c r="U6674" s="213"/>
      <c r="V6674" s="213"/>
      <c r="W6674" s="213"/>
      <c r="X6674" s="214"/>
      <c r="Y6674" s="214"/>
      <c r="Z6674" s="214"/>
      <c r="AA6674" s="217"/>
      <c r="AB6674" s="217"/>
      <c r="AC6674" s="217"/>
      <c r="AD6674" s="213"/>
    </row>
    <row r="6675" spans="20:30" x14ac:dyDescent="0.2">
      <c r="T6675" s="212"/>
      <c r="U6675" s="213"/>
      <c r="V6675" s="213"/>
      <c r="W6675" s="213"/>
      <c r="X6675" s="214"/>
      <c r="Y6675" s="214"/>
      <c r="Z6675" s="214"/>
      <c r="AA6675" s="217"/>
      <c r="AB6675" s="217"/>
      <c r="AC6675" s="217"/>
      <c r="AD6675" s="213"/>
    </row>
    <row r="6676" spans="20:30" x14ac:dyDescent="0.2">
      <c r="T6676" s="212"/>
      <c r="U6676" s="213"/>
      <c r="V6676" s="213"/>
      <c r="W6676" s="213"/>
      <c r="X6676" s="214"/>
      <c r="Y6676" s="214"/>
      <c r="Z6676" s="214"/>
      <c r="AA6676" s="217"/>
      <c r="AB6676" s="217"/>
      <c r="AC6676" s="217"/>
      <c r="AD6676" s="213"/>
    </row>
    <row r="6677" spans="20:30" x14ac:dyDescent="0.2">
      <c r="T6677" s="212"/>
      <c r="U6677" s="213"/>
      <c r="V6677" s="213"/>
      <c r="W6677" s="213"/>
      <c r="X6677" s="214"/>
      <c r="Y6677" s="214"/>
      <c r="Z6677" s="214"/>
      <c r="AA6677" s="217"/>
      <c r="AB6677" s="217"/>
      <c r="AC6677" s="217"/>
      <c r="AD6677" s="213"/>
    </row>
    <row r="6678" spans="20:30" x14ac:dyDescent="0.2">
      <c r="T6678" s="212"/>
      <c r="U6678" s="213"/>
      <c r="V6678" s="213"/>
      <c r="W6678" s="213"/>
      <c r="X6678" s="214"/>
      <c r="Y6678" s="214"/>
      <c r="Z6678" s="214"/>
      <c r="AA6678" s="217"/>
      <c r="AB6678" s="217"/>
      <c r="AC6678" s="217"/>
      <c r="AD6678" s="213"/>
    </row>
    <row r="6679" spans="20:30" x14ac:dyDescent="0.2">
      <c r="T6679" s="212"/>
      <c r="U6679" s="213"/>
      <c r="V6679" s="213"/>
      <c r="W6679" s="213"/>
      <c r="X6679" s="214"/>
      <c r="Y6679" s="214"/>
      <c r="Z6679" s="214"/>
      <c r="AA6679" s="217"/>
      <c r="AB6679" s="217"/>
      <c r="AC6679" s="217"/>
      <c r="AD6679" s="213"/>
    </row>
    <row r="6680" spans="20:30" x14ac:dyDescent="0.2">
      <c r="T6680" s="212"/>
      <c r="U6680" s="213"/>
      <c r="V6680" s="213"/>
      <c r="W6680" s="213"/>
      <c r="X6680" s="214"/>
      <c r="Y6680" s="214"/>
      <c r="Z6680" s="214"/>
      <c r="AA6680" s="217"/>
      <c r="AB6680" s="217"/>
      <c r="AC6680" s="217"/>
      <c r="AD6680" s="213"/>
    </row>
    <row r="6681" spans="20:30" x14ac:dyDescent="0.2">
      <c r="T6681" s="212"/>
      <c r="U6681" s="213"/>
      <c r="V6681" s="213"/>
      <c r="W6681" s="213"/>
      <c r="X6681" s="214"/>
      <c r="Y6681" s="214"/>
      <c r="Z6681" s="214"/>
      <c r="AA6681" s="217"/>
      <c r="AB6681" s="217"/>
      <c r="AC6681" s="217"/>
      <c r="AD6681" s="213"/>
    </row>
    <row r="6682" spans="20:30" x14ac:dyDescent="0.2">
      <c r="T6682" s="212"/>
      <c r="U6682" s="213"/>
      <c r="V6682" s="213"/>
      <c r="W6682" s="213"/>
      <c r="X6682" s="214"/>
      <c r="Y6682" s="214"/>
      <c r="Z6682" s="214"/>
      <c r="AA6682" s="217"/>
      <c r="AB6682" s="217"/>
      <c r="AC6682" s="217"/>
      <c r="AD6682" s="213"/>
    </row>
    <row r="6683" spans="20:30" x14ac:dyDescent="0.2">
      <c r="T6683" s="212"/>
      <c r="U6683" s="213"/>
      <c r="V6683" s="213"/>
      <c r="W6683" s="213"/>
      <c r="X6683" s="214"/>
      <c r="Y6683" s="214"/>
      <c r="Z6683" s="214"/>
      <c r="AA6683" s="217"/>
      <c r="AB6683" s="217"/>
      <c r="AC6683" s="217"/>
      <c r="AD6683" s="213"/>
    </row>
    <row r="6684" spans="20:30" x14ac:dyDescent="0.2">
      <c r="T6684" s="212"/>
      <c r="U6684" s="213"/>
      <c r="V6684" s="213"/>
      <c r="W6684" s="213"/>
      <c r="X6684" s="214"/>
      <c r="Y6684" s="214"/>
      <c r="Z6684" s="214"/>
      <c r="AA6684" s="217"/>
      <c r="AB6684" s="217"/>
      <c r="AC6684" s="217"/>
      <c r="AD6684" s="213"/>
    </row>
    <row r="6685" spans="20:30" x14ac:dyDescent="0.2">
      <c r="T6685" s="212"/>
      <c r="U6685" s="213"/>
      <c r="V6685" s="213"/>
      <c r="W6685" s="213"/>
      <c r="X6685" s="214"/>
      <c r="Y6685" s="214"/>
      <c r="Z6685" s="214"/>
      <c r="AA6685" s="217"/>
      <c r="AB6685" s="217"/>
      <c r="AC6685" s="217"/>
      <c r="AD6685" s="213"/>
    </row>
    <row r="6686" spans="20:30" x14ac:dyDescent="0.2">
      <c r="T6686" s="212"/>
      <c r="U6686" s="213"/>
      <c r="V6686" s="213"/>
      <c r="W6686" s="213"/>
      <c r="X6686" s="214"/>
      <c r="Y6686" s="214"/>
      <c r="Z6686" s="214"/>
      <c r="AA6686" s="217"/>
      <c r="AB6686" s="217"/>
      <c r="AC6686" s="217"/>
      <c r="AD6686" s="213"/>
    </row>
    <row r="6687" spans="20:30" x14ac:dyDescent="0.2">
      <c r="T6687" s="212"/>
      <c r="U6687" s="213"/>
      <c r="V6687" s="213"/>
      <c r="W6687" s="213"/>
      <c r="X6687" s="214"/>
      <c r="Y6687" s="214"/>
      <c r="Z6687" s="214"/>
      <c r="AA6687" s="217"/>
      <c r="AB6687" s="217"/>
      <c r="AC6687" s="217"/>
      <c r="AD6687" s="213"/>
    </row>
    <row r="6688" spans="20:30" x14ac:dyDescent="0.2">
      <c r="T6688" s="212"/>
      <c r="U6688" s="213"/>
      <c r="V6688" s="213"/>
      <c r="W6688" s="213"/>
      <c r="X6688" s="214"/>
      <c r="Y6688" s="214"/>
      <c r="Z6688" s="214"/>
      <c r="AA6688" s="217"/>
      <c r="AB6688" s="217"/>
      <c r="AC6688" s="217"/>
      <c r="AD6688" s="213"/>
    </row>
    <row r="6689" spans="20:30" x14ac:dyDescent="0.2">
      <c r="T6689" s="212"/>
      <c r="U6689" s="213"/>
      <c r="V6689" s="213"/>
      <c r="W6689" s="213"/>
      <c r="X6689" s="214"/>
      <c r="Y6689" s="214"/>
      <c r="Z6689" s="214"/>
      <c r="AA6689" s="217"/>
      <c r="AB6689" s="217"/>
      <c r="AC6689" s="217"/>
      <c r="AD6689" s="213"/>
    </row>
    <row r="6690" spans="20:30" x14ac:dyDescent="0.2">
      <c r="T6690" s="212"/>
      <c r="U6690" s="213"/>
      <c r="V6690" s="213"/>
      <c r="W6690" s="213"/>
      <c r="X6690" s="214"/>
      <c r="Y6690" s="214"/>
      <c r="Z6690" s="214"/>
      <c r="AA6690" s="217"/>
      <c r="AB6690" s="217"/>
      <c r="AC6690" s="217"/>
      <c r="AD6690" s="213"/>
    </row>
    <row r="6691" spans="20:30" x14ac:dyDescent="0.2">
      <c r="T6691" s="212"/>
      <c r="U6691" s="213"/>
      <c r="V6691" s="213"/>
      <c r="W6691" s="213"/>
      <c r="X6691" s="214"/>
      <c r="Y6691" s="214"/>
      <c r="Z6691" s="214"/>
      <c r="AA6691" s="217"/>
      <c r="AB6691" s="217"/>
      <c r="AC6691" s="217"/>
      <c r="AD6691" s="213"/>
    </row>
    <row r="6692" spans="20:30" x14ac:dyDescent="0.2">
      <c r="T6692" s="212"/>
      <c r="U6692" s="213"/>
      <c r="V6692" s="213"/>
      <c r="W6692" s="213"/>
      <c r="X6692" s="214"/>
      <c r="Y6692" s="214"/>
      <c r="Z6692" s="214"/>
      <c r="AA6692" s="217"/>
      <c r="AB6692" s="217"/>
      <c r="AC6692" s="217"/>
      <c r="AD6692" s="213"/>
    </row>
    <row r="6693" spans="20:30" x14ac:dyDescent="0.2">
      <c r="T6693" s="212"/>
      <c r="U6693" s="213"/>
      <c r="V6693" s="213"/>
      <c r="W6693" s="213"/>
      <c r="X6693" s="214"/>
      <c r="Y6693" s="214"/>
      <c r="Z6693" s="214"/>
      <c r="AA6693" s="217"/>
      <c r="AB6693" s="217"/>
      <c r="AC6693" s="217"/>
      <c r="AD6693" s="213"/>
    </row>
    <row r="6694" spans="20:30" x14ac:dyDescent="0.2">
      <c r="T6694" s="212"/>
      <c r="U6694" s="213"/>
      <c r="V6694" s="213"/>
      <c r="W6694" s="213"/>
      <c r="X6694" s="214"/>
      <c r="Y6694" s="214"/>
      <c r="Z6694" s="214"/>
      <c r="AA6694" s="217"/>
      <c r="AB6694" s="217"/>
      <c r="AC6694" s="217"/>
      <c r="AD6694" s="213"/>
    </row>
    <row r="6695" spans="20:30" x14ac:dyDescent="0.2">
      <c r="T6695" s="212"/>
      <c r="U6695" s="213"/>
      <c r="V6695" s="213"/>
      <c r="W6695" s="213"/>
      <c r="X6695" s="214"/>
      <c r="Y6695" s="214"/>
      <c r="Z6695" s="214"/>
      <c r="AA6695" s="217"/>
      <c r="AB6695" s="217"/>
      <c r="AC6695" s="217"/>
      <c r="AD6695" s="213"/>
    </row>
    <row r="6696" spans="20:30" x14ac:dyDescent="0.2">
      <c r="T6696" s="212"/>
      <c r="U6696" s="213"/>
      <c r="V6696" s="213"/>
      <c r="W6696" s="213"/>
      <c r="X6696" s="214"/>
      <c r="Y6696" s="214"/>
      <c r="Z6696" s="214"/>
      <c r="AA6696" s="217"/>
      <c r="AB6696" s="217"/>
      <c r="AC6696" s="217"/>
      <c r="AD6696" s="213"/>
    </row>
    <row r="6697" spans="20:30" x14ac:dyDescent="0.2">
      <c r="T6697" s="212"/>
      <c r="U6697" s="213"/>
      <c r="V6697" s="213"/>
      <c r="W6697" s="213"/>
      <c r="X6697" s="214"/>
      <c r="Y6697" s="214"/>
      <c r="Z6697" s="214"/>
      <c r="AA6697" s="217"/>
      <c r="AB6697" s="217"/>
      <c r="AC6697" s="217"/>
      <c r="AD6697" s="213"/>
    </row>
    <row r="6698" spans="20:30" x14ac:dyDescent="0.2">
      <c r="T6698" s="212"/>
      <c r="U6698" s="213"/>
      <c r="V6698" s="213"/>
      <c r="W6698" s="213"/>
      <c r="X6698" s="214"/>
      <c r="Y6698" s="214"/>
      <c r="Z6698" s="214"/>
      <c r="AA6698" s="217"/>
      <c r="AB6698" s="217"/>
      <c r="AC6698" s="217"/>
      <c r="AD6698" s="213"/>
    </row>
    <row r="6699" spans="20:30" x14ac:dyDescent="0.2">
      <c r="T6699" s="212"/>
      <c r="U6699" s="213"/>
      <c r="V6699" s="213"/>
      <c r="W6699" s="213"/>
      <c r="X6699" s="214"/>
      <c r="Y6699" s="214"/>
      <c r="Z6699" s="214"/>
      <c r="AA6699" s="217"/>
      <c r="AB6699" s="217"/>
      <c r="AC6699" s="217"/>
      <c r="AD6699" s="213"/>
    </row>
    <row r="6700" spans="20:30" x14ac:dyDescent="0.2">
      <c r="T6700" s="212"/>
      <c r="U6700" s="213"/>
      <c r="V6700" s="213"/>
      <c r="W6700" s="213"/>
      <c r="X6700" s="214"/>
      <c r="Y6700" s="214"/>
      <c r="Z6700" s="214"/>
      <c r="AA6700" s="217"/>
      <c r="AB6700" s="217"/>
      <c r="AC6700" s="217"/>
      <c r="AD6700" s="213"/>
    </row>
    <row r="6701" spans="20:30" x14ac:dyDescent="0.2">
      <c r="T6701" s="212"/>
      <c r="U6701" s="213"/>
      <c r="V6701" s="213"/>
      <c r="W6701" s="213"/>
      <c r="X6701" s="214"/>
      <c r="Y6701" s="214"/>
      <c r="Z6701" s="214"/>
      <c r="AA6701" s="217"/>
      <c r="AB6701" s="217"/>
      <c r="AC6701" s="217"/>
      <c r="AD6701" s="213"/>
    </row>
    <row r="6702" spans="20:30" x14ac:dyDescent="0.2">
      <c r="T6702" s="212"/>
      <c r="U6702" s="213"/>
      <c r="V6702" s="213"/>
      <c r="W6702" s="213"/>
      <c r="X6702" s="214"/>
      <c r="Y6702" s="214"/>
      <c r="Z6702" s="214"/>
      <c r="AA6702" s="217"/>
      <c r="AB6702" s="217"/>
      <c r="AC6702" s="217"/>
      <c r="AD6702" s="213"/>
    </row>
    <row r="6703" spans="20:30" x14ac:dyDescent="0.2">
      <c r="T6703" s="212"/>
      <c r="U6703" s="213"/>
      <c r="V6703" s="213"/>
      <c r="W6703" s="213"/>
      <c r="X6703" s="214"/>
      <c r="Y6703" s="214"/>
      <c r="Z6703" s="214"/>
      <c r="AA6703" s="217"/>
      <c r="AB6703" s="217"/>
      <c r="AC6703" s="217"/>
      <c r="AD6703" s="213"/>
    </row>
    <row r="6704" spans="20:30" x14ac:dyDescent="0.2">
      <c r="T6704" s="212"/>
      <c r="U6704" s="213"/>
      <c r="V6704" s="213"/>
      <c r="W6704" s="213"/>
      <c r="X6704" s="214"/>
      <c r="Y6704" s="214"/>
      <c r="Z6704" s="214"/>
      <c r="AA6704" s="217"/>
      <c r="AB6704" s="217"/>
      <c r="AC6704" s="217"/>
      <c r="AD6704" s="213"/>
    </row>
    <row r="6705" spans="20:30" x14ac:dyDescent="0.2">
      <c r="T6705" s="212"/>
      <c r="U6705" s="213"/>
      <c r="V6705" s="213"/>
      <c r="W6705" s="213"/>
      <c r="X6705" s="214"/>
      <c r="Y6705" s="214"/>
      <c r="Z6705" s="214"/>
      <c r="AA6705" s="217"/>
      <c r="AB6705" s="217"/>
      <c r="AC6705" s="217"/>
      <c r="AD6705" s="213"/>
    </row>
    <row r="6706" spans="20:30" x14ac:dyDescent="0.2">
      <c r="T6706" s="212"/>
      <c r="U6706" s="213"/>
      <c r="V6706" s="213"/>
      <c r="W6706" s="213"/>
      <c r="X6706" s="214"/>
      <c r="Y6706" s="214"/>
      <c r="Z6706" s="214"/>
      <c r="AA6706" s="217"/>
      <c r="AB6706" s="217"/>
      <c r="AC6706" s="217"/>
      <c r="AD6706" s="213"/>
    </row>
    <row r="6707" spans="20:30" x14ac:dyDescent="0.2">
      <c r="T6707" s="212"/>
      <c r="U6707" s="213"/>
      <c r="V6707" s="213"/>
      <c r="W6707" s="213"/>
      <c r="X6707" s="214"/>
      <c r="Y6707" s="214"/>
      <c r="Z6707" s="214"/>
      <c r="AA6707" s="217"/>
      <c r="AB6707" s="217"/>
      <c r="AC6707" s="217"/>
      <c r="AD6707" s="213"/>
    </row>
    <row r="6708" spans="20:30" x14ac:dyDescent="0.2">
      <c r="T6708" s="212"/>
      <c r="U6708" s="213"/>
      <c r="V6708" s="213"/>
      <c r="W6708" s="213"/>
      <c r="X6708" s="214"/>
      <c r="Y6708" s="214"/>
      <c r="Z6708" s="214"/>
      <c r="AA6708" s="217"/>
      <c r="AB6708" s="217"/>
      <c r="AC6708" s="217"/>
      <c r="AD6708" s="213"/>
    </row>
    <row r="6709" spans="20:30" x14ac:dyDescent="0.2">
      <c r="T6709" s="212"/>
      <c r="U6709" s="213"/>
      <c r="V6709" s="213"/>
      <c r="W6709" s="213"/>
      <c r="X6709" s="214"/>
      <c r="Y6709" s="214"/>
      <c r="Z6709" s="214"/>
      <c r="AA6709" s="217"/>
      <c r="AB6709" s="217"/>
      <c r="AC6709" s="217"/>
      <c r="AD6709" s="213"/>
    </row>
    <row r="6710" spans="20:30" x14ac:dyDescent="0.2">
      <c r="T6710" s="212"/>
      <c r="U6710" s="213"/>
      <c r="V6710" s="213"/>
      <c r="W6710" s="213"/>
      <c r="X6710" s="214"/>
      <c r="Y6710" s="214"/>
      <c r="Z6710" s="214"/>
      <c r="AA6710" s="217"/>
      <c r="AB6710" s="217"/>
      <c r="AC6710" s="217"/>
      <c r="AD6710" s="213"/>
    </row>
    <row r="6711" spans="20:30" x14ac:dyDescent="0.2">
      <c r="T6711" s="212"/>
      <c r="U6711" s="213"/>
      <c r="V6711" s="213"/>
      <c r="W6711" s="213"/>
      <c r="X6711" s="214"/>
      <c r="Y6711" s="214"/>
      <c r="Z6711" s="214"/>
      <c r="AA6711" s="217"/>
      <c r="AB6711" s="217"/>
      <c r="AC6711" s="217"/>
      <c r="AD6711" s="213"/>
    </row>
    <row r="6712" spans="20:30" x14ac:dyDescent="0.2">
      <c r="T6712" s="212"/>
      <c r="U6712" s="213"/>
      <c r="V6712" s="213"/>
      <c r="W6712" s="213"/>
      <c r="X6712" s="214"/>
      <c r="Y6712" s="214"/>
      <c r="Z6712" s="214"/>
      <c r="AA6712" s="217"/>
      <c r="AB6712" s="217"/>
      <c r="AC6712" s="217"/>
      <c r="AD6712" s="213"/>
    </row>
    <row r="6713" spans="20:30" x14ac:dyDescent="0.2">
      <c r="T6713" s="212"/>
      <c r="U6713" s="213"/>
      <c r="V6713" s="213"/>
      <c r="W6713" s="213"/>
      <c r="X6713" s="214"/>
      <c r="Y6713" s="214"/>
      <c r="Z6713" s="214"/>
      <c r="AA6713" s="217"/>
      <c r="AB6713" s="217"/>
      <c r="AC6713" s="217"/>
      <c r="AD6713" s="213"/>
    </row>
    <row r="6714" spans="20:30" x14ac:dyDescent="0.2">
      <c r="T6714" s="212"/>
      <c r="U6714" s="213"/>
      <c r="V6714" s="213"/>
      <c r="W6714" s="213"/>
      <c r="X6714" s="214"/>
      <c r="Y6714" s="214"/>
      <c r="Z6714" s="214"/>
      <c r="AA6714" s="217"/>
      <c r="AB6714" s="217"/>
      <c r="AC6714" s="217"/>
      <c r="AD6714" s="213"/>
    </row>
    <row r="6715" spans="20:30" x14ac:dyDescent="0.2">
      <c r="T6715" s="212"/>
      <c r="U6715" s="213"/>
      <c r="V6715" s="213"/>
      <c r="W6715" s="213"/>
      <c r="X6715" s="214"/>
      <c r="Y6715" s="214"/>
      <c r="Z6715" s="214"/>
      <c r="AA6715" s="217"/>
      <c r="AB6715" s="217"/>
      <c r="AC6715" s="217"/>
      <c r="AD6715" s="213"/>
    </row>
    <row r="6716" spans="20:30" x14ac:dyDescent="0.2">
      <c r="T6716" s="212"/>
      <c r="U6716" s="213"/>
      <c r="V6716" s="213"/>
      <c r="W6716" s="213"/>
      <c r="X6716" s="214"/>
      <c r="Y6716" s="214"/>
      <c r="Z6716" s="214"/>
      <c r="AA6716" s="217"/>
      <c r="AB6716" s="217"/>
      <c r="AC6716" s="217"/>
      <c r="AD6716" s="213"/>
    </row>
    <row r="6717" spans="20:30" x14ac:dyDescent="0.2">
      <c r="T6717" s="212"/>
      <c r="U6717" s="213"/>
      <c r="V6717" s="213"/>
      <c r="W6717" s="213"/>
      <c r="X6717" s="214"/>
      <c r="Y6717" s="214"/>
      <c r="Z6717" s="214"/>
      <c r="AA6717" s="217"/>
      <c r="AB6717" s="217"/>
      <c r="AC6717" s="217"/>
      <c r="AD6717" s="213"/>
    </row>
    <row r="6718" spans="20:30" x14ac:dyDescent="0.2">
      <c r="T6718" s="212"/>
      <c r="U6718" s="213"/>
      <c r="V6718" s="213"/>
      <c r="W6718" s="213"/>
      <c r="X6718" s="214"/>
      <c r="Y6718" s="214"/>
      <c r="Z6718" s="214"/>
      <c r="AA6718" s="217"/>
      <c r="AB6718" s="217"/>
      <c r="AC6718" s="217"/>
      <c r="AD6718" s="213"/>
    </row>
    <row r="6719" spans="20:30" x14ac:dyDescent="0.2">
      <c r="T6719" s="212"/>
      <c r="U6719" s="213"/>
      <c r="V6719" s="213"/>
      <c r="W6719" s="213"/>
      <c r="X6719" s="214"/>
      <c r="Y6719" s="214"/>
      <c r="Z6719" s="214"/>
      <c r="AA6719" s="217"/>
      <c r="AB6719" s="217"/>
      <c r="AC6719" s="217"/>
      <c r="AD6719" s="213"/>
    </row>
    <row r="6720" spans="20:30" x14ac:dyDescent="0.2">
      <c r="T6720" s="212"/>
      <c r="U6720" s="213"/>
      <c r="V6720" s="213"/>
      <c r="W6720" s="213"/>
      <c r="X6720" s="214"/>
      <c r="Y6720" s="214"/>
      <c r="Z6720" s="214"/>
      <c r="AA6720" s="217"/>
      <c r="AB6720" s="217"/>
      <c r="AC6720" s="217"/>
      <c r="AD6720" s="213"/>
    </row>
    <row r="6721" spans="20:30" x14ac:dyDescent="0.2">
      <c r="T6721" s="212"/>
      <c r="U6721" s="213"/>
      <c r="V6721" s="213"/>
      <c r="W6721" s="213"/>
      <c r="X6721" s="214"/>
      <c r="Y6721" s="214"/>
      <c r="Z6721" s="214"/>
      <c r="AA6721" s="217"/>
      <c r="AB6721" s="217"/>
      <c r="AC6721" s="217"/>
      <c r="AD6721" s="213"/>
    </row>
    <row r="6722" spans="20:30" x14ac:dyDescent="0.2">
      <c r="T6722" s="212"/>
      <c r="U6722" s="213"/>
      <c r="V6722" s="213"/>
      <c r="W6722" s="213"/>
      <c r="X6722" s="214"/>
      <c r="Y6722" s="214"/>
      <c r="Z6722" s="214"/>
      <c r="AA6722" s="217"/>
      <c r="AB6722" s="217"/>
      <c r="AC6722" s="217"/>
      <c r="AD6722" s="213"/>
    </row>
    <row r="6723" spans="20:30" x14ac:dyDescent="0.2">
      <c r="T6723" s="212"/>
      <c r="U6723" s="213"/>
      <c r="V6723" s="213"/>
      <c r="W6723" s="213"/>
      <c r="X6723" s="214"/>
      <c r="Y6723" s="214"/>
      <c r="Z6723" s="214"/>
      <c r="AA6723" s="217"/>
      <c r="AB6723" s="217"/>
      <c r="AC6723" s="217"/>
      <c r="AD6723" s="213"/>
    </row>
    <row r="6724" spans="20:30" x14ac:dyDescent="0.2">
      <c r="T6724" s="212"/>
      <c r="U6724" s="213"/>
      <c r="V6724" s="213"/>
      <c r="W6724" s="213"/>
      <c r="X6724" s="214"/>
      <c r="Y6724" s="214"/>
      <c r="Z6724" s="214"/>
      <c r="AA6724" s="217"/>
      <c r="AB6724" s="217"/>
      <c r="AC6724" s="217"/>
      <c r="AD6724" s="213"/>
    </row>
    <row r="6725" spans="20:30" x14ac:dyDescent="0.2">
      <c r="T6725" s="212"/>
      <c r="U6725" s="213"/>
      <c r="V6725" s="213"/>
      <c r="W6725" s="213"/>
      <c r="X6725" s="214"/>
      <c r="Y6725" s="214"/>
      <c r="Z6725" s="214"/>
      <c r="AA6725" s="217"/>
      <c r="AB6725" s="217"/>
      <c r="AC6725" s="217"/>
      <c r="AD6725" s="213"/>
    </row>
    <row r="6726" spans="20:30" x14ac:dyDescent="0.2">
      <c r="T6726" s="212"/>
      <c r="U6726" s="213"/>
      <c r="V6726" s="213"/>
      <c r="W6726" s="213"/>
      <c r="X6726" s="214"/>
      <c r="Y6726" s="214"/>
      <c r="Z6726" s="214"/>
      <c r="AA6726" s="217"/>
      <c r="AB6726" s="217"/>
      <c r="AC6726" s="217"/>
      <c r="AD6726" s="213"/>
    </row>
    <row r="6727" spans="20:30" x14ac:dyDescent="0.2">
      <c r="T6727" s="212"/>
      <c r="U6727" s="213"/>
      <c r="V6727" s="213"/>
      <c r="W6727" s="213"/>
      <c r="X6727" s="214"/>
      <c r="Y6727" s="214"/>
      <c r="Z6727" s="214"/>
      <c r="AA6727" s="217"/>
      <c r="AB6727" s="217"/>
      <c r="AC6727" s="217"/>
      <c r="AD6727" s="213"/>
    </row>
    <row r="6728" spans="20:30" x14ac:dyDescent="0.2">
      <c r="T6728" s="212"/>
      <c r="U6728" s="213"/>
      <c r="V6728" s="213"/>
      <c r="W6728" s="213"/>
      <c r="X6728" s="214"/>
      <c r="Y6728" s="214"/>
      <c r="Z6728" s="214"/>
      <c r="AA6728" s="217"/>
      <c r="AB6728" s="217"/>
      <c r="AC6728" s="217"/>
      <c r="AD6728" s="213"/>
    </row>
    <row r="6729" spans="20:30" x14ac:dyDescent="0.2">
      <c r="T6729" s="212"/>
      <c r="U6729" s="213"/>
      <c r="V6729" s="213"/>
      <c r="W6729" s="213"/>
      <c r="X6729" s="214"/>
      <c r="Y6729" s="214"/>
      <c r="Z6729" s="214"/>
      <c r="AA6729" s="217"/>
      <c r="AB6729" s="217"/>
      <c r="AC6729" s="217"/>
      <c r="AD6729" s="213"/>
    </row>
    <row r="6730" spans="20:30" x14ac:dyDescent="0.2">
      <c r="T6730" s="212"/>
      <c r="U6730" s="213"/>
      <c r="V6730" s="213"/>
      <c r="W6730" s="213"/>
      <c r="X6730" s="214"/>
      <c r="Y6730" s="214"/>
      <c r="Z6730" s="214"/>
      <c r="AA6730" s="217"/>
      <c r="AB6730" s="217"/>
      <c r="AC6730" s="217"/>
      <c r="AD6730" s="213"/>
    </row>
    <row r="6731" spans="20:30" x14ac:dyDescent="0.2">
      <c r="T6731" s="212"/>
      <c r="U6731" s="213"/>
      <c r="V6731" s="213"/>
      <c r="W6731" s="213"/>
      <c r="X6731" s="214"/>
      <c r="Y6731" s="214"/>
      <c r="Z6731" s="214"/>
      <c r="AA6731" s="217"/>
      <c r="AB6731" s="217"/>
      <c r="AC6731" s="217"/>
      <c r="AD6731" s="213"/>
    </row>
    <row r="6732" spans="20:30" x14ac:dyDescent="0.2">
      <c r="T6732" s="212"/>
      <c r="U6732" s="213"/>
      <c r="V6732" s="213"/>
      <c r="W6732" s="213"/>
      <c r="X6732" s="214"/>
      <c r="Y6732" s="214"/>
      <c r="Z6732" s="214"/>
      <c r="AA6732" s="217"/>
      <c r="AB6732" s="217"/>
      <c r="AC6732" s="217"/>
      <c r="AD6732" s="213"/>
    </row>
    <row r="6733" spans="20:30" x14ac:dyDescent="0.2">
      <c r="T6733" s="212"/>
      <c r="U6733" s="213"/>
      <c r="V6733" s="213"/>
      <c r="W6733" s="213"/>
      <c r="X6733" s="214"/>
      <c r="Y6733" s="214"/>
      <c r="Z6733" s="214"/>
      <c r="AA6733" s="217"/>
      <c r="AB6733" s="217"/>
      <c r="AC6733" s="217"/>
      <c r="AD6733" s="213"/>
    </row>
    <row r="6734" spans="20:30" x14ac:dyDescent="0.2">
      <c r="T6734" s="212"/>
      <c r="U6734" s="213"/>
      <c r="V6734" s="213"/>
      <c r="W6734" s="213"/>
      <c r="X6734" s="214"/>
      <c r="Y6734" s="214"/>
      <c r="Z6734" s="214"/>
      <c r="AA6734" s="217"/>
      <c r="AB6734" s="217"/>
      <c r="AC6734" s="217"/>
      <c r="AD6734" s="213"/>
    </row>
    <row r="6735" spans="20:30" x14ac:dyDescent="0.2">
      <c r="T6735" s="212"/>
      <c r="U6735" s="213"/>
      <c r="V6735" s="213"/>
      <c r="W6735" s="213"/>
      <c r="X6735" s="214"/>
      <c r="Y6735" s="214"/>
      <c r="Z6735" s="214"/>
      <c r="AA6735" s="217"/>
      <c r="AB6735" s="217"/>
      <c r="AC6735" s="217"/>
      <c r="AD6735" s="213"/>
    </row>
    <row r="6736" spans="20:30" x14ac:dyDescent="0.2">
      <c r="T6736" s="212"/>
      <c r="U6736" s="213"/>
      <c r="V6736" s="213"/>
      <c r="W6736" s="213"/>
      <c r="X6736" s="214"/>
      <c r="Y6736" s="214"/>
      <c r="Z6736" s="214"/>
      <c r="AA6736" s="217"/>
      <c r="AB6736" s="217"/>
      <c r="AC6736" s="217"/>
      <c r="AD6736" s="213"/>
    </row>
    <row r="6737" spans="20:30" x14ac:dyDescent="0.2">
      <c r="T6737" s="212"/>
      <c r="U6737" s="213"/>
      <c r="V6737" s="213"/>
      <c r="W6737" s="213"/>
      <c r="X6737" s="214"/>
      <c r="Y6737" s="214"/>
      <c r="Z6737" s="214"/>
      <c r="AA6737" s="217"/>
      <c r="AB6737" s="217"/>
      <c r="AC6737" s="217"/>
      <c r="AD6737" s="213"/>
    </row>
    <row r="6738" spans="20:30" x14ac:dyDescent="0.2">
      <c r="T6738" s="212"/>
      <c r="U6738" s="213"/>
      <c r="V6738" s="213"/>
      <c r="W6738" s="213"/>
      <c r="X6738" s="214"/>
      <c r="Y6738" s="214"/>
      <c r="Z6738" s="214"/>
      <c r="AA6738" s="217"/>
      <c r="AB6738" s="217"/>
      <c r="AC6738" s="217"/>
      <c r="AD6738" s="213"/>
    </row>
    <row r="6739" spans="20:30" x14ac:dyDescent="0.2">
      <c r="T6739" s="212"/>
      <c r="U6739" s="213"/>
      <c r="V6739" s="213"/>
      <c r="W6739" s="213"/>
      <c r="X6739" s="214"/>
      <c r="Y6739" s="214"/>
      <c r="Z6739" s="214"/>
      <c r="AA6739" s="217"/>
      <c r="AB6739" s="217"/>
      <c r="AC6739" s="217"/>
      <c r="AD6739" s="213"/>
    </row>
    <row r="6740" spans="20:30" x14ac:dyDescent="0.2">
      <c r="T6740" s="212"/>
      <c r="U6740" s="213"/>
      <c r="V6740" s="213"/>
      <c r="W6740" s="213"/>
      <c r="X6740" s="214"/>
      <c r="Y6740" s="214"/>
      <c r="Z6740" s="214"/>
      <c r="AA6740" s="217"/>
      <c r="AB6740" s="217"/>
      <c r="AC6740" s="217"/>
      <c r="AD6740" s="213"/>
    </row>
    <row r="6741" spans="20:30" x14ac:dyDescent="0.2">
      <c r="T6741" s="212"/>
      <c r="U6741" s="213"/>
      <c r="V6741" s="213"/>
      <c r="W6741" s="213"/>
      <c r="X6741" s="214"/>
      <c r="Y6741" s="214"/>
      <c r="Z6741" s="214"/>
      <c r="AA6741" s="217"/>
      <c r="AB6741" s="217"/>
      <c r="AC6741" s="217"/>
      <c r="AD6741" s="213"/>
    </row>
    <row r="6742" spans="20:30" x14ac:dyDescent="0.2">
      <c r="T6742" s="212"/>
      <c r="U6742" s="213"/>
      <c r="V6742" s="213"/>
      <c r="W6742" s="213"/>
      <c r="X6742" s="214"/>
      <c r="Y6742" s="214"/>
      <c r="Z6742" s="214"/>
      <c r="AA6742" s="217"/>
      <c r="AB6742" s="217"/>
      <c r="AC6742" s="217"/>
      <c r="AD6742" s="213"/>
    </row>
    <row r="6743" spans="20:30" x14ac:dyDescent="0.2">
      <c r="T6743" s="212"/>
      <c r="U6743" s="213"/>
      <c r="V6743" s="213"/>
      <c r="W6743" s="213"/>
      <c r="X6743" s="214"/>
      <c r="Y6743" s="214"/>
      <c r="Z6743" s="214"/>
      <c r="AA6743" s="217"/>
      <c r="AB6743" s="217"/>
      <c r="AC6743" s="217"/>
      <c r="AD6743" s="213"/>
    </row>
    <row r="6744" spans="20:30" x14ac:dyDescent="0.2">
      <c r="T6744" s="212"/>
      <c r="U6744" s="213"/>
      <c r="V6744" s="213"/>
      <c r="W6744" s="213"/>
      <c r="X6744" s="214"/>
      <c r="Y6744" s="214"/>
      <c r="Z6744" s="214"/>
      <c r="AA6744" s="217"/>
      <c r="AB6744" s="217"/>
      <c r="AC6744" s="217"/>
      <c r="AD6744" s="213"/>
    </row>
    <row r="6745" spans="20:30" x14ac:dyDescent="0.2">
      <c r="T6745" s="212"/>
      <c r="U6745" s="213"/>
      <c r="V6745" s="213"/>
      <c r="W6745" s="213"/>
      <c r="X6745" s="214"/>
      <c r="Y6745" s="214"/>
      <c r="Z6745" s="214"/>
      <c r="AA6745" s="217"/>
      <c r="AB6745" s="217"/>
      <c r="AC6745" s="217"/>
      <c r="AD6745" s="213"/>
    </row>
    <row r="6746" spans="20:30" x14ac:dyDescent="0.2">
      <c r="T6746" s="212"/>
      <c r="U6746" s="213"/>
      <c r="V6746" s="213"/>
      <c r="W6746" s="213"/>
      <c r="X6746" s="214"/>
      <c r="Y6746" s="214"/>
      <c r="Z6746" s="214"/>
      <c r="AA6746" s="217"/>
      <c r="AB6746" s="217"/>
      <c r="AC6746" s="217"/>
      <c r="AD6746" s="213"/>
    </row>
    <row r="6747" spans="20:30" x14ac:dyDescent="0.2">
      <c r="T6747" s="212"/>
      <c r="U6747" s="213"/>
      <c r="V6747" s="213"/>
      <c r="W6747" s="213"/>
      <c r="X6747" s="214"/>
      <c r="Y6747" s="214"/>
      <c r="Z6747" s="214"/>
      <c r="AA6747" s="217"/>
      <c r="AB6747" s="217"/>
      <c r="AC6747" s="217"/>
      <c r="AD6747" s="213"/>
    </row>
    <row r="6748" spans="20:30" x14ac:dyDescent="0.2">
      <c r="T6748" s="212"/>
      <c r="U6748" s="213"/>
      <c r="V6748" s="213"/>
      <c r="W6748" s="213"/>
      <c r="X6748" s="214"/>
      <c r="Y6748" s="214"/>
      <c r="Z6748" s="214"/>
      <c r="AA6748" s="217"/>
      <c r="AB6748" s="217"/>
      <c r="AC6748" s="217"/>
      <c r="AD6748" s="213"/>
    </row>
    <row r="6749" spans="20:30" x14ac:dyDescent="0.2">
      <c r="T6749" s="212"/>
      <c r="U6749" s="213"/>
      <c r="V6749" s="213"/>
      <c r="W6749" s="213"/>
      <c r="X6749" s="214"/>
      <c r="Y6749" s="214"/>
      <c r="Z6749" s="214"/>
      <c r="AA6749" s="217"/>
      <c r="AB6749" s="217"/>
      <c r="AC6749" s="217"/>
      <c r="AD6749" s="213"/>
    </row>
    <row r="6750" spans="20:30" x14ac:dyDescent="0.2">
      <c r="T6750" s="212"/>
      <c r="U6750" s="213"/>
      <c r="V6750" s="213"/>
      <c r="W6750" s="213"/>
      <c r="X6750" s="214"/>
      <c r="Y6750" s="214"/>
      <c r="Z6750" s="214"/>
      <c r="AA6750" s="217"/>
      <c r="AB6750" s="217"/>
      <c r="AC6750" s="217"/>
      <c r="AD6750" s="213"/>
    </row>
    <row r="6751" spans="20:30" x14ac:dyDescent="0.2">
      <c r="T6751" s="212"/>
      <c r="U6751" s="213"/>
      <c r="V6751" s="213"/>
      <c r="W6751" s="213"/>
      <c r="X6751" s="214"/>
      <c r="Y6751" s="214"/>
      <c r="Z6751" s="214"/>
      <c r="AA6751" s="217"/>
      <c r="AB6751" s="217"/>
      <c r="AC6751" s="217"/>
      <c r="AD6751" s="213"/>
    </row>
    <row r="6752" spans="20:30" x14ac:dyDescent="0.2">
      <c r="T6752" s="212"/>
      <c r="U6752" s="213"/>
      <c r="V6752" s="213"/>
      <c r="W6752" s="213"/>
      <c r="X6752" s="214"/>
      <c r="Y6752" s="214"/>
      <c r="Z6752" s="214"/>
      <c r="AA6752" s="217"/>
      <c r="AB6752" s="217"/>
      <c r="AC6752" s="217"/>
      <c r="AD6752" s="213"/>
    </row>
    <row r="6753" spans="20:30" x14ac:dyDescent="0.2">
      <c r="T6753" s="212"/>
      <c r="U6753" s="213"/>
      <c r="V6753" s="213"/>
      <c r="W6753" s="213"/>
      <c r="X6753" s="214"/>
      <c r="Y6753" s="214"/>
      <c r="Z6753" s="214"/>
      <c r="AA6753" s="217"/>
      <c r="AB6753" s="217"/>
      <c r="AC6753" s="217"/>
      <c r="AD6753" s="213"/>
    </row>
    <row r="6754" spans="20:30" x14ac:dyDescent="0.2">
      <c r="T6754" s="212"/>
      <c r="U6754" s="213"/>
      <c r="V6754" s="213"/>
      <c r="W6754" s="213"/>
      <c r="X6754" s="214"/>
      <c r="Y6754" s="214"/>
      <c r="Z6754" s="214"/>
      <c r="AA6754" s="217"/>
      <c r="AB6754" s="217"/>
      <c r="AC6754" s="217"/>
      <c r="AD6754" s="213"/>
    </row>
    <row r="6755" spans="20:30" x14ac:dyDescent="0.2">
      <c r="T6755" s="212"/>
      <c r="U6755" s="213"/>
      <c r="V6755" s="213"/>
      <c r="W6755" s="213"/>
      <c r="X6755" s="214"/>
      <c r="Y6755" s="214"/>
      <c r="Z6755" s="214"/>
      <c r="AA6755" s="217"/>
      <c r="AB6755" s="217"/>
      <c r="AC6755" s="217"/>
      <c r="AD6755" s="213"/>
    </row>
    <row r="6756" spans="20:30" x14ac:dyDescent="0.2">
      <c r="T6756" s="212"/>
      <c r="U6756" s="213"/>
      <c r="V6756" s="213"/>
      <c r="W6756" s="213"/>
      <c r="X6756" s="214"/>
      <c r="Y6756" s="214"/>
      <c r="Z6756" s="214"/>
      <c r="AA6756" s="217"/>
      <c r="AB6756" s="217"/>
      <c r="AC6756" s="217"/>
      <c r="AD6756" s="213"/>
    </row>
    <row r="6757" spans="20:30" x14ac:dyDescent="0.2">
      <c r="T6757" s="212"/>
      <c r="U6757" s="213"/>
      <c r="V6757" s="213"/>
      <c r="W6757" s="213"/>
      <c r="X6757" s="214"/>
      <c r="Y6757" s="214"/>
      <c r="Z6757" s="214"/>
      <c r="AA6757" s="217"/>
      <c r="AB6757" s="217"/>
      <c r="AC6757" s="217"/>
      <c r="AD6757" s="213"/>
    </row>
    <row r="6758" spans="20:30" x14ac:dyDescent="0.2">
      <c r="T6758" s="212"/>
      <c r="U6758" s="213"/>
      <c r="V6758" s="213"/>
      <c r="W6758" s="213"/>
      <c r="X6758" s="214"/>
      <c r="Y6758" s="214"/>
      <c r="Z6758" s="214"/>
      <c r="AA6758" s="217"/>
      <c r="AB6758" s="217"/>
      <c r="AC6758" s="217"/>
      <c r="AD6758" s="213"/>
    </row>
    <row r="6759" spans="20:30" x14ac:dyDescent="0.2">
      <c r="T6759" s="212"/>
      <c r="U6759" s="213"/>
      <c r="V6759" s="213"/>
      <c r="W6759" s="213"/>
      <c r="X6759" s="214"/>
      <c r="Y6759" s="214"/>
      <c r="Z6759" s="214"/>
      <c r="AA6759" s="217"/>
      <c r="AB6759" s="217"/>
      <c r="AC6759" s="217"/>
      <c r="AD6759" s="213"/>
    </row>
    <row r="6760" spans="20:30" x14ac:dyDescent="0.2">
      <c r="T6760" s="212"/>
      <c r="U6760" s="213"/>
      <c r="V6760" s="213"/>
      <c r="W6760" s="213"/>
      <c r="X6760" s="214"/>
      <c r="Y6760" s="214"/>
      <c r="Z6760" s="214"/>
      <c r="AA6760" s="217"/>
      <c r="AB6760" s="217"/>
      <c r="AC6760" s="217"/>
      <c r="AD6760" s="213"/>
    </row>
    <row r="6761" spans="20:30" x14ac:dyDescent="0.2">
      <c r="T6761" s="212"/>
      <c r="U6761" s="213"/>
      <c r="V6761" s="213"/>
      <c r="W6761" s="213"/>
      <c r="X6761" s="214"/>
      <c r="Y6761" s="214"/>
      <c r="Z6761" s="214"/>
      <c r="AA6761" s="217"/>
      <c r="AB6761" s="217"/>
      <c r="AC6761" s="217"/>
      <c r="AD6761" s="213"/>
    </row>
    <row r="6762" spans="20:30" x14ac:dyDescent="0.2">
      <c r="T6762" s="212"/>
      <c r="U6762" s="213"/>
      <c r="V6762" s="213"/>
      <c r="W6762" s="213"/>
      <c r="X6762" s="214"/>
      <c r="Y6762" s="214"/>
      <c r="Z6762" s="214"/>
      <c r="AA6762" s="217"/>
      <c r="AB6762" s="217"/>
      <c r="AC6762" s="217"/>
      <c r="AD6762" s="213"/>
    </row>
    <row r="6763" spans="20:30" x14ac:dyDescent="0.2">
      <c r="T6763" s="212"/>
      <c r="U6763" s="213"/>
      <c r="V6763" s="213"/>
      <c r="W6763" s="213"/>
      <c r="X6763" s="214"/>
      <c r="Y6763" s="214"/>
      <c r="Z6763" s="214"/>
      <c r="AA6763" s="217"/>
      <c r="AB6763" s="217"/>
      <c r="AC6763" s="217"/>
      <c r="AD6763" s="213"/>
    </row>
    <row r="6764" spans="20:30" x14ac:dyDescent="0.2">
      <c r="T6764" s="212"/>
      <c r="U6764" s="213"/>
      <c r="V6764" s="213"/>
      <c r="W6764" s="213"/>
      <c r="X6764" s="214"/>
      <c r="Y6764" s="214"/>
      <c r="Z6764" s="214"/>
      <c r="AA6764" s="217"/>
      <c r="AB6764" s="217"/>
      <c r="AC6764" s="217"/>
      <c r="AD6764" s="213"/>
    </row>
    <row r="6765" spans="20:30" x14ac:dyDescent="0.2">
      <c r="T6765" s="212"/>
      <c r="U6765" s="213"/>
      <c r="V6765" s="213"/>
      <c r="W6765" s="213"/>
      <c r="X6765" s="214"/>
      <c r="Y6765" s="214"/>
      <c r="Z6765" s="214"/>
      <c r="AA6765" s="217"/>
      <c r="AB6765" s="217"/>
      <c r="AC6765" s="217"/>
      <c r="AD6765" s="213"/>
    </row>
    <row r="6766" spans="20:30" x14ac:dyDescent="0.2">
      <c r="T6766" s="212"/>
      <c r="U6766" s="213"/>
      <c r="V6766" s="213"/>
      <c r="W6766" s="213"/>
      <c r="X6766" s="214"/>
      <c r="Y6766" s="214"/>
      <c r="Z6766" s="214"/>
      <c r="AA6766" s="217"/>
      <c r="AB6766" s="217"/>
      <c r="AC6766" s="217"/>
      <c r="AD6766" s="213"/>
    </row>
    <row r="6767" spans="20:30" x14ac:dyDescent="0.2">
      <c r="T6767" s="212"/>
      <c r="U6767" s="213"/>
      <c r="V6767" s="213"/>
      <c r="W6767" s="213"/>
      <c r="X6767" s="214"/>
      <c r="Y6767" s="214"/>
      <c r="Z6767" s="214"/>
      <c r="AA6767" s="217"/>
      <c r="AB6767" s="217"/>
      <c r="AC6767" s="217"/>
      <c r="AD6767" s="213"/>
    </row>
    <row r="6768" spans="20:30" x14ac:dyDescent="0.2">
      <c r="T6768" s="212"/>
      <c r="U6768" s="213"/>
      <c r="V6768" s="213"/>
      <c r="W6768" s="213"/>
      <c r="X6768" s="214"/>
      <c r="Y6768" s="214"/>
      <c r="Z6768" s="214"/>
      <c r="AA6768" s="217"/>
      <c r="AB6768" s="217"/>
      <c r="AC6768" s="217"/>
      <c r="AD6768" s="213"/>
    </row>
    <row r="6769" spans="20:30" x14ac:dyDescent="0.2">
      <c r="T6769" s="212"/>
      <c r="U6769" s="213"/>
      <c r="V6769" s="213"/>
      <c r="W6769" s="213"/>
      <c r="X6769" s="214"/>
      <c r="Y6769" s="214"/>
      <c r="Z6769" s="214"/>
      <c r="AA6769" s="217"/>
      <c r="AB6769" s="217"/>
      <c r="AC6769" s="217"/>
      <c r="AD6769" s="213"/>
    </row>
    <row r="6770" spans="20:30" x14ac:dyDescent="0.2">
      <c r="T6770" s="212"/>
      <c r="U6770" s="213"/>
      <c r="V6770" s="213"/>
      <c r="W6770" s="213"/>
      <c r="X6770" s="214"/>
      <c r="Y6770" s="214"/>
      <c r="Z6770" s="214"/>
      <c r="AA6770" s="217"/>
      <c r="AB6770" s="217"/>
      <c r="AC6770" s="217"/>
      <c r="AD6770" s="213"/>
    </row>
    <row r="6771" spans="20:30" x14ac:dyDescent="0.2">
      <c r="T6771" s="212"/>
      <c r="U6771" s="213"/>
      <c r="V6771" s="213"/>
      <c r="W6771" s="213"/>
      <c r="X6771" s="214"/>
      <c r="Y6771" s="214"/>
      <c r="Z6771" s="214"/>
      <c r="AA6771" s="217"/>
      <c r="AB6771" s="217"/>
      <c r="AC6771" s="217"/>
      <c r="AD6771" s="213"/>
    </row>
    <row r="6772" spans="20:30" x14ac:dyDescent="0.2">
      <c r="T6772" s="212"/>
      <c r="U6772" s="213"/>
      <c r="V6772" s="213"/>
      <c r="W6772" s="213"/>
      <c r="X6772" s="214"/>
      <c r="Y6772" s="214"/>
      <c r="Z6772" s="214"/>
      <c r="AA6772" s="217"/>
      <c r="AB6772" s="217"/>
      <c r="AC6772" s="217"/>
      <c r="AD6772" s="213"/>
    </row>
    <row r="6773" spans="20:30" x14ac:dyDescent="0.2">
      <c r="T6773" s="212"/>
      <c r="U6773" s="213"/>
      <c r="V6773" s="213"/>
      <c r="W6773" s="213"/>
      <c r="X6773" s="214"/>
      <c r="Y6773" s="214"/>
      <c r="Z6773" s="214"/>
      <c r="AA6773" s="217"/>
      <c r="AB6773" s="217"/>
      <c r="AC6773" s="217"/>
      <c r="AD6773" s="213"/>
    </row>
    <row r="6774" spans="20:30" x14ac:dyDescent="0.2">
      <c r="T6774" s="212"/>
      <c r="U6774" s="213"/>
      <c r="V6774" s="213"/>
      <c r="W6774" s="213"/>
      <c r="X6774" s="214"/>
      <c r="Y6774" s="214"/>
      <c r="Z6774" s="214"/>
      <c r="AA6774" s="217"/>
      <c r="AB6774" s="217"/>
      <c r="AC6774" s="217"/>
      <c r="AD6774" s="213"/>
    </row>
    <row r="6775" spans="20:30" x14ac:dyDescent="0.2">
      <c r="T6775" s="212"/>
      <c r="U6775" s="213"/>
      <c r="V6775" s="213"/>
      <c r="W6775" s="213"/>
      <c r="X6775" s="214"/>
      <c r="Y6775" s="214"/>
      <c r="Z6775" s="214"/>
      <c r="AA6775" s="217"/>
      <c r="AB6775" s="217"/>
      <c r="AC6775" s="217"/>
      <c r="AD6775" s="213"/>
    </row>
    <row r="6776" spans="20:30" x14ac:dyDescent="0.2">
      <c r="T6776" s="212"/>
      <c r="U6776" s="213"/>
      <c r="V6776" s="213"/>
      <c r="W6776" s="213"/>
      <c r="X6776" s="214"/>
      <c r="Y6776" s="214"/>
      <c r="Z6776" s="214"/>
      <c r="AA6776" s="217"/>
      <c r="AB6776" s="217"/>
      <c r="AC6776" s="217"/>
      <c r="AD6776" s="213"/>
    </row>
    <row r="6777" spans="20:30" x14ac:dyDescent="0.2">
      <c r="T6777" s="212"/>
      <c r="U6777" s="213"/>
      <c r="V6777" s="213"/>
      <c r="W6777" s="213"/>
      <c r="X6777" s="214"/>
      <c r="Y6777" s="214"/>
      <c r="Z6777" s="214"/>
      <c r="AA6777" s="217"/>
      <c r="AB6777" s="217"/>
      <c r="AC6777" s="217"/>
      <c r="AD6777" s="213"/>
    </row>
    <row r="6778" spans="20:30" x14ac:dyDescent="0.2">
      <c r="T6778" s="212"/>
      <c r="U6778" s="213"/>
      <c r="V6778" s="213"/>
      <c r="W6778" s="213"/>
      <c r="X6778" s="214"/>
      <c r="Y6778" s="214"/>
      <c r="Z6778" s="214"/>
      <c r="AA6778" s="217"/>
      <c r="AB6778" s="217"/>
      <c r="AC6778" s="217"/>
      <c r="AD6778" s="213"/>
    </row>
    <row r="6779" spans="20:30" x14ac:dyDescent="0.2">
      <c r="T6779" s="212"/>
      <c r="U6779" s="213"/>
      <c r="V6779" s="213"/>
      <c r="W6779" s="213"/>
      <c r="X6779" s="214"/>
      <c r="Y6779" s="214"/>
      <c r="Z6779" s="214"/>
      <c r="AA6779" s="217"/>
      <c r="AB6779" s="217"/>
      <c r="AC6779" s="217"/>
      <c r="AD6779" s="213"/>
    </row>
    <row r="6780" spans="20:30" x14ac:dyDescent="0.2">
      <c r="T6780" s="212"/>
      <c r="U6780" s="213"/>
      <c r="V6780" s="213"/>
      <c r="W6780" s="213"/>
      <c r="X6780" s="214"/>
      <c r="Y6780" s="214"/>
      <c r="Z6780" s="214"/>
      <c r="AA6780" s="217"/>
      <c r="AB6780" s="217"/>
      <c r="AC6780" s="217"/>
      <c r="AD6780" s="213"/>
    </row>
    <row r="6781" spans="20:30" x14ac:dyDescent="0.2">
      <c r="T6781" s="212"/>
      <c r="U6781" s="213"/>
      <c r="V6781" s="213"/>
      <c r="W6781" s="213"/>
      <c r="X6781" s="214"/>
      <c r="Y6781" s="214"/>
      <c r="Z6781" s="214"/>
      <c r="AA6781" s="217"/>
      <c r="AB6781" s="217"/>
      <c r="AC6781" s="217"/>
      <c r="AD6781" s="213"/>
    </row>
    <row r="6782" spans="20:30" x14ac:dyDescent="0.2">
      <c r="T6782" s="212"/>
      <c r="U6782" s="213"/>
      <c r="V6782" s="213"/>
      <c r="W6782" s="213"/>
      <c r="X6782" s="214"/>
      <c r="Y6782" s="214"/>
      <c r="Z6782" s="214"/>
      <c r="AA6782" s="217"/>
      <c r="AB6782" s="217"/>
      <c r="AC6782" s="217"/>
      <c r="AD6782" s="213"/>
    </row>
    <row r="6783" spans="20:30" x14ac:dyDescent="0.2">
      <c r="T6783" s="212"/>
      <c r="U6783" s="213"/>
      <c r="V6783" s="213"/>
      <c r="W6783" s="213"/>
      <c r="X6783" s="214"/>
      <c r="Y6783" s="214"/>
      <c r="Z6783" s="214"/>
      <c r="AA6783" s="217"/>
      <c r="AB6783" s="217"/>
      <c r="AC6783" s="217"/>
      <c r="AD6783" s="213"/>
    </row>
    <row r="6784" spans="20:30" x14ac:dyDescent="0.2">
      <c r="T6784" s="212"/>
      <c r="U6784" s="213"/>
      <c r="V6784" s="213"/>
      <c r="W6784" s="213"/>
      <c r="X6784" s="214"/>
      <c r="Y6784" s="214"/>
      <c r="Z6784" s="214"/>
      <c r="AA6784" s="217"/>
      <c r="AB6784" s="217"/>
      <c r="AC6784" s="217"/>
      <c r="AD6784" s="213"/>
    </row>
    <row r="6785" spans="20:30" x14ac:dyDescent="0.2">
      <c r="T6785" s="212"/>
      <c r="U6785" s="213"/>
      <c r="V6785" s="213"/>
      <c r="W6785" s="213"/>
      <c r="X6785" s="214"/>
      <c r="Y6785" s="214"/>
      <c r="Z6785" s="214"/>
      <c r="AA6785" s="217"/>
      <c r="AB6785" s="217"/>
      <c r="AC6785" s="217"/>
      <c r="AD6785" s="213"/>
    </row>
    <row r="6786" spans="20:30" x14ac:dyDescent="0.2">
      <c r="T6786" s="212"/>
      <c r="U6786" s="213"/>
      <c r="V6786" s="213"/>
      <c r="W6786" s="213"/>
      <c r="X6786" s="214"/>
      <c r="Y6786" s="214"/>
      <c r="Z6786" s="214"/>
      <c r="AA6786" s="217"/>
      <c r="AB6786" s="217"/>
      <c r="AC6786" s="217"/>
      <c r="AD6786" s="213"/>
    </row>
    <row r="6787" spans="20:30" x14ac:dyDescent="0.2">
      <c r="T6787" s="212"/>
      <c r="U6787" s="213"/>
      <c r="V6787" s="213"/>
      <c r="W6787" s="213"/>
      <c r="X6787" s="214"/>
      <c r="Y6787" s="214"/>
      <c r="Z6787" s="214"/>
      <c r="AA6787" s="217"/>
      <c r="AB6787" s="217"/>
      <c r="AC6787" s="217"/>
      <c r="AD6787" s="213"/>
    </row>
    <row r="6788" spans="20:30" x14ac:dyDescent="0.2">
      <c r="T6788" s="212"/>
      <c r="U6788" s="213"/>
      <c r="V6788" s="213"/>
      <c r="W6788" s="213"/>
      <c r="X6788" s="214"/>
      <c r="Y6788" s="214"/>
      <c r="Z6788" s="214"/>
      <c r="AA6788" s="217"/>
      <c r="AB6788" s="217"/>
      <c r="AC6788" s="217"/>
      <c r="AD6788" s="213"/>
    </row>
    <row r="6789" spans="20:30" x14ac:dyDescent="0.2">
      <c r="T6789" s="212"/>
      <c r="U6789" s="213"/>
      <c r="V6789" s="213"/>
      <c r="W6789" s="213"/>
      <c r="X6789" s="214"/>
      <c r="Y6789" s="214"/>
      <c r="Z6789" s="214"/>
      <c r="AA6789" s="217"/>
      <c r="AB6789" s="217"/>
      <c r="AC6789" s="217"/>
      <c r="AD6789" s="213"/>
    </row>
    <row r="6790" spans="20:30" x14ac:dyDescent="0.2">
      <c r="T6790" s="212"/>
      <c r="U6790" s="213"/>
      <c r="V6790" s="213"/>
      <c r="W6790" s="213"/>
      <c r="X6790" s="214"/>
      <c r="Y6790" s="214"/>
      <c r="Z6790" s="214"/>
      <c r="AA6790" s="217"/>
      <c r="AB6790" s="217"/>
      <c r="AC6790" s="217"/>
      <c r="AD6790" s="213"/>
    </row>
    <row r="6791" spans="20:30" x14ac:dyDescent="0.2">
      <c r="T6791" s="212"/>
      <c r="U6791" s="213"/>
      <c r="V6791" s="213"/>
      <c r="W6791" s="213"/>
      <c r="X6791" s="214"/>
      <c r="Y6791" s="214"/>
      <c r="Z6791" s="214"/>
      <c r="AA6791" s="217"/>
      <c r="AB6791" s="217"/>
      <c r="AC6791" s="217"/>
      <c r="AD6791" s="213"/>
    </row>
    <row r="6792" spans="20:30" x14ac:dyDescent="0.2">
      <c r="T6792" s="212"/>
      <c r="U6792" s="213"/>
      <c r="V6792" s="213"/>
      <c r="W6792" s="213"/>
      <c r="X6792" s="214"/>
      <c r="Y6792" s="214"/>
      <c r="Z6792" s="214"/>
      <c r="AA6792" s="217"/>
      <c r="AB6792" s="217"/>
      <c r="AC6792" s="217"/>
      <c r="AD6792" s="213"/>
    </row>
    <row r="6793" spans="20:30" x14ac:dyDescent="0.2">
      <c r="T6793" s="212"/>
      <c r="U6793" s="213"/>
      <c r="V6793" s="213"/>
      <c r="W6793" s="213"/>
      <c r="X6793" s="214"/>
      <c r="Y6793" s="214"/>
      <c r="Z6793" s="214"/>
      <c r="AA6793" s="217"/>
      <c r="AB6793" s="217"/>
      <c r="AC6793" s="217"/>
      <c r="AD6793" s="213"/>
    </row>
    <row r="6794" spans="20:30" x14ac:dyDescent="0.2">
      <c r="T6794" s="212"/>
      <c r="U6794" s="213"/>
      <c r="V6794" s="213"/>
      <c r="W6794" s="213"/>
      <c r="X6794" s="214"/>
      <c r="Y6794" s="214"/>
      <c r="Z6794" s="214"/>
      <c r="AA6794" s="217"/>
      <c r="AB6794" s="217"/>
      <c r="AC6794" s="217"/>
      <c r="AD6794" s="213"/>
    </row>
    <row r="6795" spans="20:30" x14ac:dyDescent="0.2">
      <c r="T6795" s="212"/>
      <c r="U6795" s="213"/>
      <c r="V6795" s="213"/>
      <c r="W6795" s="213"/>
      <c r="X6795" s="214"/>
      <c r="Y6795" s="214"/>
      <c r="Z6795" s="214"/>
      <c r="AA6795" s="217"/>
      <c r="AB6795" s="217"/>
      <c r="AC6795" s="217"/>
      <c r="AD6795" s="213"/>
    </row>
    <row r="6796" spans="20:30" x14ac:dyDescent="0.2">
      <c r="T6796" s="212"/>
      <c r="U6796" s="213"/>
      <c r="V6796" s="213"/>
      <c r="W6796" s="213"/>
      <c r="X6796" s="214"/>
      <c r="Y6796" s="214"/>
      <c r="Z6796" s="214"/>
      <c r="AA6796" s="217"/>
      <c r="AB6796" s="217"/>
      <c r="AC6796" s="217"/>
      <c r="AD6796" s="213"/>
    </row>
    <row r="6797" spans="20:30" x14ac:dyDescent="0.2">
      <c r="T6797" s="212"/>
      <c r="U6797" s="213"/>
      <c r="V6797" s="213"/>
      <c r="W6797" s="213"/>
      <c r="X6797" s="214"/>
      <c r="Y6797" s="214"/>
      <c r="Z6797" s="214"/>
      <c r="AA6797" s="217"/>
      <c r="AB6797" s="217"/>
      <c r="AC6797" s="217"/>
      <c r="AD6797" s="213"/>
    </row>
    <row r="6798" spans="20:30" x14ac:dyDescent="0.2">
      <c r="T6798" s="212"/>
      <c r="U6798" s="213"/>
      <c r="V6798" s="213"/>
      <c r="W6798" s="213"/>
      <c r="X6798" s="214"/>
      <c r="Y6798" s="214"/>
      <c r="Z6798" s="214"/>
      <c r="AA6798" s="217"/>
      <c r="AB6798" s="217"/>
      <c r="AC6798" s="217"/>
      <c r="AD6798" s="213"/>
    </row>
    <row r="6799" spans="20:30" x14ac:dyDescent="0.2">
      <c r="T6799" s="212"/>
      <c r="U6799" s="213"/>
      <c r="V6799" s="213"/>
      <c r="W6799" s="213"/>
      <c r="X6799" s="214"/>
      <c r="Y6799" s="214"/>
      <c r="Z6799" s="214"/>
      <c r="AA6799" s="217"/>
      <c r="AB6799" s="217"/>
      <c r="AC6799" s="217"/>
      <c r="AD6799" s="213"/>
    </row>
    <row r="6800" spans="20:30" x14ac:dyDescent="0.2">
      <c r="T6800" s="212"/>
      <c r="U6800" s="213"/>
      <c r="V6800" s="213"/>
      <c r="W6800" s="213"/>
      <c r="X6800" s="214"/>
      <c r="Y6800" s="214"/>
      <c r="Z6800" s="214"/>
      <c r="AA6800" s="217"/>
      <c r="AB6800" s="217"/>
      <c r="AC6800" s="217"/>
      <c r="AD6800" s="213"/>
    </row>
    <row r="6801" spans="20:30" x14ac:dyDescent="0.2">
      <c r="T6801" s="212"/>
      <c r="U6801" s="213"/>
      <c r="V6801" s="213"/>
      <c r="W6801" s="213"/>
      <c r="X6801" s="214"/>
      <c r="Y6801" s="214"/>
      <c r="Z6801" s="214"/>
      <c r="AA6801" s="217"/>
      <c r="AB6801" s="217"/>
      <c r="AC6801" s="217"/>
      <c r="AD6801" s="213"/>
    </row>
    <row r="6802" spans="20:30" x14ac:dyDescent="0.2">
      <c r="T6802" s="212"/>
      <c r="U6802" s="213"/>
      <c r="V6802" s="213"/>
      <c r="W6802" s="213"/>
      <c r="X6802" s="214"/>
      <c r="Y6802" s="214"/>
      <c r="Z6802" s="214"/>
      <c r="AA6802" s="217"/>
      <c r="AB6802" s="217"/>
      <c r="AC6802" s="217"/>
      <c r="AD6802" s="213"/>
    </row>
    <row r="6803" spans="20:30" x14ac:dyDescent="0.2">
      <c r="T6803" s="212"/>
      <c r="U6803" s="213"/>
      <c r="V6803" s="213"/>
      <c r="W6803" s="213"/>
      <c r="X6803" s="214"/>
      <c r="Y6803" s="214"/>
      <c r="Z6803" s="214"/>
      <c r="AA6803" s="217"/>
      <c r="AB6803" s="217"/>
      <c r="AC6803" s="217"/>
      <c r="AD6803" s="213"/>
    </row>
    <row r="6804" spans="20:30" x14ac:dyDescent="0.2">
      <c r="T6804" s="212"/>
      <c r="U6804" s="213"/>
      <c r="V6804" s="213"/>
      <c r="W6804" s="213"/>
      <c r="X6804" s="214"/>
      <c r="Y6804" s="214"/>
      <c r="Z6804" s="214"/>
      <c r="AA6804" s="217"/>
      <c r="AB6804" s="217"/>
      <c r="AC6804" s="217"/>
      <c r="AD6804" s="213"/>
    </row>
    <row r="6805" spans="20:30" x14ac:dyDescent="0.2">
      <c r="T6805" s="212"/>
      <c r="U6805" s="213"/>
      <c r="V6805" s="213"/>
      <c r="W6805" s="213"/>
      <c r="X6805" s="214"/>
      <c r="Y6805" s="214"/>
      <c r="Z6805" s="214"/>
      <c r="AA6805" s="217"/>
      <c r="AB6805" s="217"/>
      <c r="AC6805" s="217"/>
      <c r="AD6805" s="213"/>
    </row>
    <row r="6806" spans="20:30" x14ac:dyDescent="0.2">
      <c r="T6806" s="212"/>
      <c r="U6806" s="213"/>
      <c r="V6806" s="213"/>
      <c r="W6806" s="213"/>
      <c r="X6806" s="214"/>
      <c r="Y6806" s="214"/>
      <c r="Z6806" s="214"/>
      <c r="AA6806" s="217"/>
      <c r="AB6806" s="217"/>
      <c r="AC6806" s="217"/>
      <c r="AD6806" s="213"/>
    </row>
    <row r="6807" spans="20:30" x14ac:dyDescent="0.2">
      <c r="T6807" s="212"/>
      <c r="U6807" s="213"/>
      <c r="V6807" s="213"/>
      <c r="W6807" s="213"/>
      <c r="X6807" s="214"/>
      <c r="Y6807" s="214"/>
      <c r="Z6807" s="214"/>
      <c r="AA6807" s="217"/>
      <c r="AB6807" s="217"/>
      <c r="AC6807" s="217"/>
      <c r="AD6807" s="213"/>
    </row>
    <row r="6808" spans="20:30" x14ac:dyDescent="0.2">
      <c r="T6808" s="212"/>
      <c r="U6808" s="213"/>
      <c r="V6808" s="213"/>
      <c r="W6808" s="213"/>
      <c r="X6808" s="214"/>
      <c r="Y6808" s="214"/>
      <c r="Z6808" s="214"/>
      <c r="AA6808" s="217"/>
      <c r="AB6808" s="217"/>
      <c r="AC6808" s="217"/>
      <c r="AD6808" s="213"/>
    </row>
    <row r="6809" spans="20:30" x14ac:dyDescent="0.2">
      <c r="T6809" s="212"/>
      <c r="U6809" s="213"/>
      <c r="V6809" s="213"/>
      <c r="W6809" s="213"/>
      <c r="X6809" s="214"/>
      <c r="Y6809" s="214"/>
      <c r="Z6809" s="214"/>
      <c r="AA6809" s="217"/>
      <c r="AB6809" s="217"/>
      <c r="AC6809" s="217"/>
      <c r="AD6809" s="213"/>
    </row>
    <row r="6810" spans="20:30" x14ac:dyDescent="0.2">
      <c r="T6810" s="212"/>
      <c r="U6810" s="213"/>
      <c r="V6810" s="213"/>
      <c r="W6810" s="213"/>
      <c r="X6810" s="214"/>
      <c r="Y6810" s="214"/>
      <c r="Z6810" s="214"/>
      <c r="AA6810" s="217"/>
      <c r="AB6810" s="217"/>
      <c r="AC6810" s="217"/>
      <c r="AD6810" s="213"/>
    </row>
    <row r="6811" spans="20:30" x14ac:dyDescent="0.2">
      <c r="T6811" s="212"/>
      <c r="U6811" s="213"/>
      <c r="V6811" s="213"/>
      <c r="W6811" s="213"/>
      <c r="X6811" s="214"/>
      <c r="Y6811" s="214"/>
      <c r="Z6811" s="214"/>
      <c r="AA6811" s="217"/>
      <c r="AB6811" s="217"/>
      <c r="AC6811" s="217"/>
      <c r="AD6811" s="213"/>
    </row>
    <row r="6812" spans="20:30" x14ac:dyDescent="0.2">
      <c r="T6812" s="212"/>
      <c r="U6812" s="213"/>
      <c r="V6812" s="213"/>
      <c r="W6812" s="213"/>
      <c r="X6812" s="214"/>
      <c r="Y6812" s="214"/>
      <c r="Z6812" s="214"/>
      <c r="AA6812" s="217"/>
      <c r="AB6812" s="217"/>
      <c r="AC6812" s="217"/>
      <c r="AD6812" s="213"/>
    </row>
    <row r="6813" spans="20:30" x14ac:dyDescent="0.2">
      <c r="T6813" s="212"/>
      <c r="U6813" s="213"/>
      <c r="V6813" s="213"/>
      <c r="W6813" s="213"/>
      <c r="X6813" s="214"/>
      <c r="Y6813" s="214"/>
      <c r="Z6813" s="214"/>
      <c r="AA6813" s="217"/>
      <c r="AB6813" s="217"/>
      <c r="AC6813" s="217"/>
      <c r="AD6813" s="213"/>
    </row>
    <row r="6814" spans="20:30" x14ac:dyDescent="0.2">
      <c r="T6814" s="212"/>
      <c r="U6814" s="213"/>
      <c r="V6814" s="213"/>
      <c r="W6814" s="213"/>
      <c r="X6814" s="214"/>
      <c r="Y6814" s="214"/>
      <c r="Z6814" s="214"/>
      <c r="AA6814" s="217"/>
      <c r="AB6814" s="217"/>
      <c r="AC6814" s="217"/>
      <c r="AD6814" s="213"/>
    </row>
    <row r="6815" spans="20:30" x14ac:dyDescent="0.2">
      <c r="T6815" s="212"/>
      <c r="U6815" s="213"/>
      <c r="V6815" s="213"/>
      <c r="W6815" s="213"/>
      <c r="X6815" s="214"/>
      <c r="Y6815" s="214"/>
      <c r="Z6815" s="214"/>
      <c r="AA6815" s="217"/>
      <c r="AB6815" s="217"/>
      <c r="AC6815" s="217"/>
      <c r="AD6815" s="213"/>
    </row>
    <row r="6816" spans="20:30" x14ac:dyDescent="0.2">
      <c r="T6816" s="212"/>
      <c r="U6816" s="213"/>
      <c r="V6816" s="213"/>
      <c r="W6816" s="213"/>
      <c r="X6816" s="214"/>
      <c r="Y6816" s="214"/>
      <c r="Z6816" s="214"/>
      <c r="AA6816" s="217"/>
      <c r="AB6816" s="217"/>
      <c r="AC6816" s="217"/>
      <c r="AD6816" s="213"/>
    </row>
    <row r="6817" spans="20:30" x14ac:dyDescent="0.2">
      <c r="T6817" s="212"/>
      <c r="U6817" s="213"/>
      <c r="V6817" s="213"/>
      <c r="W6817" s="213"/>
      <c r="X6817" s="214"/>
      <c r="Y6817" s="214"/>
      <c r="Z6817" s="214"/>
      <c r="AA6817" s="217"/>
      <c r="AB6817" s="217"/>
      <c r="AC6817" s="217"/>
      <c r="AD6817" s="213"/>
    </row>
    <row r="6818" spans="20:30" x14ac:dyDescent="0.2">
      <c r="T6818" s="212"/>
      <c r="U6818" s="213"/>
      <c r="V6818" s="213"/>
      <c r="W6818" s="213"/>
      <c r="X6818" s="214"/>
      <c r="Y6818" s="214"/>
      <c r="Z6818" s="214"/>
      <c r="AA6818" s="217"/>
      <c r="AB6818" s="217"/>
      <c r="AC6818" s="217"/>
      <c r="AD6818" s="213"/>
    </row>
    <row r="6819" spans="20:30" x14ac:dyDescent="0.2">
      <c r="T6819" s="212"/>
      <c r="U6819" s="213"/>
      <c r="V6819" s="213"/>
      <c r="W6819" s="213"/>
      <c r="X6819" s="214"/>
      <c r="Y6819" s="214"/>
      <c r="Z6819" s="214"/>
      <c r="AA6819" s="217"/>
      <c r="AB6819" s="217"/>
      <c r="AC6819" s="217"/>
      <c r="AD6819" s="213"/>
    </row>
    <row r="6820" spans="20:30" x14ac:dyDescent="0.2">
      <c r="T6820" s="212"/>
      <c r="U6820" s="213"/>
      <c r="V6820" s="213"/>
      <c r="W6820" s="213"/>
      <c r="X6820" s="214"/>
      <c r="Y6820" s="214"/>
      <c r="Z6820" s="214"/>
      <c r="AA6820" s="217"/>
      <c r="AB6820" s="217"/>
      <c r="AC6820" s="217"/>
      <c r="AD6820" s="213"/>
    </row>
    <row r="6821" spans="20:30" x14ac:dyDescent="0.2">
      <c r="T6821" s="212"/>
      <c r="U6821" s="213"/>
      <c r="V6821" s="213"/>
      <c r="W6821" s="213"/>
      <c r="X6821" s="214"/>
      <c r="Y6821" s="214"/>
      <c r="Z6821" s="214"/>
      <c r="AA6821" s="217"/>
      <c r="AB6821" s="217"/>
      <c r="AC6821" s="217"/>
      <c r="AD6821" s="213"/>
    </row>
    <row r="6822" spans="20:30" x14ac:dyDescent="0.2">
      <c r="T6822" s="212"/>
      <c r="U6822" s="213"/>
      <c r="V6822" s="213"/>
      <c r="W6822" s="213"/>
      <c r="X6822" s="214"/>
      <c r="Y6822" s="214"/>
      <c r="Z6822" s="214"/>
      <c r="AA6822" s="217"/>
      <c r="AB6822" s="217"/>
      <c r="AC6822" s="217"/>
      <c r="AD6822" s="213"/>
    </row>
    <row r="6823" spans="20:30" x14ac:dyDescent="0.2">
      <c r="T6823" s="212"/>
      <c r="U6823" s="213"/>
      <c r="V6823" s="213"/>
      <c r="W6823" s="213"/>
      <c r="X6823" s="214"/>
      <c r="Y6823" s="214"/>
      <c r="Z6823" s="214"/>
      <c r="AA6823" s="217"/>
      <c r="AB6823" s="217"/>
      <c r="AC6823" s="217"/>
      <c r="AD6823" s="213"/>
    </row>
    <row r="6824" spans="20:30" x14ac:dyDescent="0.2">
      <c r="T6824" s="212"/>
      <c r="U6824" s="213"/>
      <c r="V6824" s="213"/>
      <c r="W6824" s="213"/>
      <c r="X6824" s="214"/>
      <c r="Y6824" s="214"/>
      <c r="Z6824" s="214"/>
      <c r="AA6824" s="217"/>
      <c r="AB6824" s="217"/>
      <c r="AC6824" s="217"/>
      <c r="AD6824" s="213"/>
    </row>
    <row r="6825" spans="20:30" x14ac:dyDescent="0.2">
      <c r="T6825" s="212"/>
      <c r="U6825" s="213"/>
      <c r="V6825" s="213"/>
      <c r="W6825" s="213"/>
      <c r="X6825" s="214"/>
      <c r="Y6825" s="214"/>
      <c r="Z6825" s="214"/>
      <c r="AA6825" s="217"/>
      <c r="AB6825" s="217"/>
      <c r="AC6825" s="217"/>
      <c r="AD6825" s="213"/>
    </row>
    <row r="6826" spans="20:30" x14ac:dyDescent="0.2">
      <c r="T6826" s="212"/>
      <c r="U6826" s="213"/>
      <c r="V6826" s="213"/>
      <c r="W6826" s="213"/>
      <c r="X6826" s="214"/>
      <c r="Y6826" s="214"/>
      <c r="Z6826" s="214"/>
      <c r="AA6826" s="217"/>
      <c r="AB6826" s="217"/>
      <c r="AC6826" s="217"/>
      <c r="AD6826" s="213"/>
    </row>
    <row r="6827" spans="20:30" x14ac:dyDescent="0.2">
      <c r="T6827" s="212"/>
      <c r="U6827" s="213"/>
      <c r="V6827" s="213"/>
      <c r="W6827" s="213"/>
      <c r="X6827" s="214"/>
      <c r="Y6827" s="214"/>
      <c r="Z6827" s="214"/>
      <c r="AA6827" s="217"/>
      <c r="AB6827" s="217"/>
      <c r="AC6827" s="217"/>
      <c r="AD6827" s="213"/>
    </row>
    <row r="6828" spans="20:30" x14ac:dyDescent="0.2">
      <c r="T6828" s="212"/>
      <c r="U6828" s="213"/>
      <c r="V6828" s="213"/>
      <c r="W6828" s="213"/>
      <c r="X6828" s="214"/>
      <c r="Y6828" s="214"/>
      <c r="Z6828" s="214"/>
      <c r="AA6828" s="217"/>
      <c r="AB6828" s="217"/>
      <c r="AC6828" s="217"/>
      <c r="AD6828" s="213"/>
    </row>
    <row r="6829" spans="20:30" x14ac:dyDescent="0.2">
      <c r="T6829" s="212"/>
      <c r="U6829" s="213"/>
      <c r="V6829" s="213"/>
      <c r="W6829" s="213"/>
      <c r="X6829" s="214"/>
      <c r="Y6829" s="214"/>
      <c r="Z6829" s="214"/>
      <c r="AA6829" s="217"/>
      <c r="AB6829" s="217"/>
      <c r="AC6829" s="217"/>
      <c r="AD6829" s="213"/>
    </row>
    <row r="6830" spans="20:30" x14ac:dyDescent="0.2">
      <c r="T6830" s="212"/>
      <c r="U6830" s="213"/>
      <c r="V6830" s="213"/>
      <c r="W6830" s="213"/>
      <c r="X6830" s="214"/>
      <c r="Y6830" s="214"/>
      <c r="Z6830" s="214"/>
      <c r="AA6830" s="217"/>
      <c r="AB6830" s="217"/>
      <c r="AC6830" s="217"/>
      <c r="AD6830" s="213"/>
    </row>
    <row r="6831" spans="20:30" x14ac:dyDescent="0.2">
      <c r="T6831" s="212"/>
      <c r="U6831" s="213"/>
      <c r="V6831" s="213"/>
      <c r="W6831" s="213"/>
      <c r="X6831" s="214"/>
      <c r="Y6831" s="214"/>
      <c r="Z6831" s="214"/>
      <c r="AA6831" s="217"/>
      <c r="AB6831" s="217"/>
      <c r="AC6831" s="217"/>
      <c r="AD6831" s="213"/>
    </row>
    <row r="6832" spans="20:30" x14ac:dyDescent="0.2">
      <c r="T6832" s="212"/>
      <c r="U6832" s="213"/>
      <c r="V6832" s="213"/>
      <c r="W6832" s="213"/>
      <c r="X6832" s="214"/>
      <c r="Y6832" s="214"/>
      <c r="Z6832" s="214"/>
      <c r="AA6832" s="217"/>
      <c r="AB6832" s="217"/>
      <c r="AC6832" s="217"/>
      <c r="AD6832" s="213"/>
    </row>
    <row r="6833" spans="20:30" x14ac:dyDescent="0.2">
      <c r="T6833" s="212"/>
      <c r="U6833" s="213"/>
      <c r="V6833" s="213"/>
      <c r="W6833" s="213"/>
      <c r="X6833" s="214"/>
      <c r="Y6833" s="214"/>
      <c r="Z6833" s="214"/>
      <c r="AA6833" s="217"/>
      <c r="AB6833" s="217"/>
      <c r="AC6833" s="217"/>
      <c r="AD6833" s="213"/>
    </row>
    <row r="6834" spans="20:30" x14ac:dyDescent="0.2">
      <c r="T6834" s="212"/>
      <c r="U6834" s="213"/>
      <c r="V6834" s="213"/>
      <c r="W6834" s="213"/>
      <c r="X6834" s="214"/>
      <c r="Y6834" s="214"/>
      <c r="Z6834" s="214"/>
      <c r="AA6834" s="217"/>
      <c r="AB6834" s="217"/>
      <c r="AC6834" s="217"/>
      <c r="AD6834" s="213"/>
    </row>
    <row r="6835" spans="20:30" x14ac:dyDescent="0.2">
      <c r="T6835" s="212"/>
      <c r="U6835" s="213"/>
      <c r="V6835" s="213"/>
      <c r="W6835" s="213"/>
      <c r="X6835" s="214"/>
      <c r="Y6835" s="214"/>
      <c r="Z6835" s="214"/>
      <c r="AA6835" s="217"/>
      <c r="AB6835" s="217"/>
      <c r="AC6835" s="217"/>
      <c r="AD6835" s="213"/>
    </row>
    <row r="6836" spans="20:30" x14ac:dyDescent="0.2">
      <c r="T6836" s="212"/>
      <c r="U6836" s="213"/>
      <c r="V6836" s="213"/>
      <c r="W6836" s="213"/>
      <c r="X6836" s="214"/>
      <c r="Y6836" s="214"/>
      <c r="Z6836" s="214"/>
      <c r="AA6836" s="217"/>
      <c r="AB6836" s="217"/>
      <c r="AC6836" s="217"/>
      <c r="AD6836" s="213"/>
    </row>
    <row r="6837" spans="20:30" x14ac:dyDescent="0.2">
      <c r="T6837" s="212"/>
      <c r="U6837" s="213"/>
      <c r="V6837" s="213"/>
      <c r="W6837" s="213"/>
      <c r="X6837" s="214"/>
      <c r="Y6837" s="214"/>
      <c r="Z6837" s="214"/>
      <c r="AA6837" s="217"/>
      <c r="AB6837" s="217"/>
      <c r="AC6837" s="217"/>
      <c r="AD6837" s="213"/>
    </row>
    <row r="6838" spans="20:30" x14ac:dyDescent="0.2">
      <c r="T6838" s="212"/>
      <c r="U6838" s="213"/>
      <c r="V6838" s="213"/>
      <c r="W6838" s="213"/>
      <c r="X6838" s="214"/>
      <c r="Y6838" s="214"/>
      <c r="Z6838" s="214"/>
      <c r="AA6838" s="217"/>
      <c r="AB6838" s="217"/>
      <c r="AC6838" s="217"/>
      <c r="AD6838" s="213"/>
    </row>
    <row r="6839" spans="20:30" x14ac:dyDescent="0.2">
      <c r="T6839" s="212"/>
      <c r="U6839" s="213"/>
      <c r="V6839" s="213"/>
      <c r="W6839" s="213"/>
      <c r="X6839" s="214"/>
      <c r="Y6839" s="214"/>
      <c r="Z6839" s="214"/>
      <c r="AA6839" s="217"/>
      <c r="AB6839" s="217"/>
      <c r="AC6839" s="217"/>
      <c r="AD6839" s="213"/>
    </row>
    <row r="6840" spans="20:30" x14ac:dyDescent="0.2">
      <c r="T6840" s="212"/>
      <c r="U6840" s="213"/>
      <c r="V6840" s="213"/>
      <c r="W6840" s="213"/>
      <c r="X6840" s="214"/>
      <c r="Y6840" s="214"/>
      <c r="Z6840" s="214"/>
      <c r="AA6840" s="217"/>
      <c r="AB6840" s="217"/>
      <c r="AC6840" s="217"/>
      <c r="AD6840" s="213"/>
    </row>
    <row r="6841" spans="20:30" x14ac:dyDescent="0.2">
      <c r="T6841" s="212"/>
      <c r="U6841" s="213"/>
      <c r="V6841" s="213"/>
      <c r="W6841" s="213"/>
      <c r="X6841" s="214"/>
      <c r="Y6841" s="214"/>
      <c r="Z6841" s="214"/>
      <c r="AA6841" s="217"/>
      <c r="AB6841" s="217"/>
      <c r="AC6841" s="217"/>
      <c r="AD6841" s="213"/>
    </row>
    <row r="6842" spans="20:30" x14ac:dyDescent="0.2">
      <c r="T6842" s="212"/>
      <c r="U6842" s="213"/>
      <c r="V6842" s="213"/>
      <c r="W6842" s="213"/>
      <c r="X6842" s="214"/>
      <c r="Y6842" s="214"/>
      <c r="Z6842" s="214"/>
      <c r="AA6842" s="217"/>
      <c r="AB6842" s="217"/>
      <c r="AC6842" s="217"/>
      <c r="AD6842" s="213"/>
    </row>
    <row r="6843" spans="20:30" x14ac:dyDescent="0.2">
      <c r="T6843" s="212"/>
      <c r="U6843" s="213"/>
      <c r="V6843" s="213"/>
      <c r="W6843" s="213"/>
      <c r="X6843" s="214"/>
      <c r="Y6843" s="214"/>
      <c r="Z6843" s="214"/>
      <c r="AA6843" s="217"/>
      <c r="AB6843" s="217"/>
      <c r="AC6843" s="217"/>
      <c r="AD6843" s="213"/>
    </row>
    <row r="6844" spans="20:30" x14ac:dyDescent="0.2">
      <c r="T6844" s="212"/>
      <c r="U6844" s="213"/>
      <c r="V6844" s="213"/>
      <c r="W6844" s="213"/>
      <c r="X6844" s="214"/>
      <c r="Y6844" s="214"/>
      <c r="Z6844" s="214"/>
      <c r="AA6844" s="217"/>
      <c r="AB6844" s="217"/>
      <c r="AC6844" s="217"/>
      <c r="AD6844" s="213"/>
    </row>
    <row r="6845" spans="20:30" x14ac:dyDescent="0.2">
      <c r="T6845" s="212"/>
      <c r="U6845" s="213"/>
      <c r="V6845" s="213"/>
      <c r="W6845" s="213"/>
      <c r="X6845" s="214"/>
      <c r="Y6845" s="214"/>
      <c r="Z6845" s="214"/>
      <c r="AA6845" s="217"/>
      <c r="AB6845" s="217"/>
      <c r="AC6845" s="217"/>
      <c r="AD6845" s="213"/>
    </row>
    <row r="6846" spans="20:30" x14ac:dyDescent="0.2">
      <c r="T6846" s="212"/>
      <c r="U6846" s="213"/>
      <c r="V6846" s="213"/>
      <c r="W6846" s="213"/>
      <c r="X6846" s="214"/>
      <c r="Y6846" s="214"/>
      <c r="Z6846" s="214"/>
      <c r="AA6846" s="217"/>
      <c r="AB6846" s="217"/>
      <c r="AC6846" s="217"/>
      <c r="AD6846" s="213"/>
    </row>
    <row r="6847" spans="20:30" x14ac:dyDescent="0.2">
      <c r="T6847" s="212"/>
      <c r="U6847" s="213"/>
      <c r="V6847" s="213"/>
      <c r="W6847" s="213"/>
      <c r="X6847" s="214"/>
      <c r="Y6847" s="214"/>
      <c r="Z6847" s="214"/>
      <c r="AA6847" s="217"/>
      <c r="AB6847" s="217"/>
      <c r="AC6847" s="217"/>
      <c r="AD6847" s="213"/>
    </row>
    <row r="6848" spans="20:30" x14ac:dyDescent="0.2">
      <c r="T6848" s="212"/>
      <c r="U6848" s="213"/>
      <c r="V6848" s="213"/>
      <c r="W6848" s="213"/>
      <c r="X6848" s="214"/>
      <c r="Y6848" s="214"/>
      <c r="Z6848" s="214"/>
      <c r="AA6848" s="217"/>
      <c r="AB6848" s="217"/>
      <c r="AC6848" s="217"/>
      <c r="AD6848" s="213"/>
    </row>
    <row r="6849" spans="20:30" x14ac:dyDescent="0.2">
      <c r="T6849" s="212"/>
      <c r="U6849" s="213"/>
      <c r="V6849" s="213"/>
      <c r="W6849" s="213"/>
      <c r="X6849" s="214"/>
      <c r="Y6849" s="214"/>
      <c r="Z6849" s="214"/>
      <c r="AA6849" s="217"/>
      <c r="AB6849" s="217"/>
      <c r="AC6849" s="217"/>
      <c r="AD6849" s="213"/>
    </row>
    <row r="6850" spans="20:30" x14ac:dyDescent="0.2">
      <c r="T6850" s="212"/>
      <c r="U6850" s="213"/>
      <c r="V6850" s="213"/>
      <c r="W6850" s="213"/>
      <c r="X6850" s="214"/>
      <c r="Y6850" s="214"/>
      <c r="Z6850" s="214"/>
      <c r="AA6850" s="217"/>
      <c r="AB6850" s="217"/>
      <c r="AC6850" s="217"/>
      <c r="AD6850" s="213"/>
    </row>
    <row r="6851" spans="20:30" x14ac:dyDescent="0.2">
      <c r="T6851" s="212"/>
      <c r="U6851" s="213"/>
      <c r="V6851" s="213"/>
      <c r="W6851" s="213"/>
      <c r="X6851" s="214"/>
      <c r="Y6851" s="214"/>
      <c r="Z6851" s="214"/>
      <c r="AA6851" s="217"/>
      <c r="AB6851" s="217"/>
      <c r="AC6851" s="217"/>
      <c r="AD6851" s="213"/>
    </row>
    <row r="6852" spans="20:30" x14ac:dyDescent="0.2">
      <c r="T6852" s="212"/>
      <c r="U6852" s="213"/>
      <c r="V6852" s="213"/>
      <c r="W6852" s="213"/>
      <c r="X6852" s="214"/>
      <c r="Y6852" s="214"/>
      <c r="Z6852" s="214"/>
      <c r="AA6852" s="217"/>
      <c r="AB6852" s="217"/>
      <c r="AC6852" s="217"/>
      <c r="AD6852" s="213"/>
    </row>
    <row r="6853" spans="20:30" x14ac:dyDescent="0.2">
      <c r="T6853" s="212"/>
      <c r="U6853" s="213"/>
      <c r="V6853" s="213"/>
      <c r="W6853" s="213"/>
      <c r="X6853" s="214"/>
      <c r="Y6853" s="214"/>
      <c r="Z6853" s="214"/>
      <c r="AA6853" s="217"/>
      <c r="AB6853" s="217"/>
      <c r="AC6853" s="217"/>
      <c r="AD6853" s="213"/>
    </row>
    <row r="6854" spans="20:30" x14ac:dyDescent="0.2">
      <c r="T6854" s="212"/>
      <c r="U6854" s="213"/>
      <c r="V6854" s="213"/>
      <c r="W6854" s="213"/>
      <c r="X6854" s="214"/>
      <c r="Y6854" s="214"/>
      <c r="Z6854" s="214"/>
      <c r="AA6854" s="217"/>
      <c r="AB6854" s="217"/>
      <c r="AC6854" s="217"/>
      <c r="AD6854" s="213"/>
    </row>
    <row r="6855" spans="20:30" x14ac:dyDescent="0.2">
      <c r="T6855" s="212"/>
      <c r="U6855" s="213"/>
      <c r="V6855" s="213"/>
      <c r="W6855" s="213"/>
      <c r="X6855" s="214"/>
      <c r="Y6855" s="214"/>
      <c r="Z6855" s="214"/>
      <c r="AA6855" s="217"/>
      <c r="AB6855" s="217"/>
      <c r="AC6855" s="217"/>
      <c r="AD6855" s="213"/>
    </row>
    <row r="6856" spans="20:30" x14ac:dyDescent="0.2">
      <c r="T6856" s="212"/>
      <c r="U6856" s="213"/>
      <c r="V6856" s="213"/>
      <c r="W6856" s="213"/>
      <c r="X6856" s="214"/>
      <c r="Y6856" s="214"/>
      <c r="Z6856" s="214"/>
      <c r="AA6856" s="217"/>
      <c r="AB6856" s="217"/>
      <c r="AC6856" s="217"/>
      <c r="AD6856" s="213"/>
    </row>
    <row r="6857" spans="20:30" x14ac:dyDescent="0.2">
      <c r="T6857" s="212"/>
      <c r="U6857" s="213"/>
      <c r="V6857" s="213"/>
      <c r="W6857" s="213"/>
      <c r="X6857" s="214"/>
      <c r="Y6857" s="214"/>
      <c r="Z6857" s="214"/>
      <c r="AA6857" s="217"/>
      <c r="AB6857" s="217"/>
      <c r="AC6857" s="217"/>
      <c r="AD6857" s="213"/>
    </row>
    <row r="6858" spans="20:30" x14ac:dyDescent="0.2">
      <c r="T6858" s="212"/>
      <c r="U6858" s="213"/>
      <c r="V6858" s="213"/>
      <c r="W6858" s="213"/>
      <c r="X6858" s="214"/>
      <c r="Y6858" s="214"/>
      <c r="Z6858" s="214"/>
      <c r="AA6858" s="217"/>
      <c r="AB6858" s="217"/>
      <c r="AC6858" s="217"/>
      <c r="AD6858" s="213"/>
    </row>
    <row r="6859" spans="20:30" x14ac:dyDescent="0.2">
      <c r="T6859" s="212"/>
      <c r="U6859" s="213"/>
      <c r="V6859" s="213"/>
      <c r="W6859" s="213"/>
      <c r="X6859" s="214"/>
      <c r="Y6859" s="214"/>
      <c r="Z6859" s="214"/>
      <c r="AA6859" s="217"/>
      <c r="AB6859" s="217"/>
      <c r="AC6859" s="217"/>
      <c r="AD6859" s="213"/>
    </row>
    <row r="6860" spans="20:30" x14ac:dyDescent="0.2">
      <c r="T6860" s="212"/>
      <c r="U6860" s="213"/>
      <c r="V6860" s="213"/>
      <c r="W6860" s="213"/>
      <c r="X6860" s="214"/>
      <c r="Y6860" s="214"/>
      <c r="Z6860" s="214"/>
      <c r="AA6860" s="217"/>
      <c r="AB6860" s="217"/>
      <c r="AC6860" s="217"/>
      <c r="AD6860" s="213"/>
    </row>
    <row r="6861" spans="20:30" x14ac:dyDescent="0.2">
      <c r="T6861" s="212"/>
      <c r="U6861" s="213"/>
      <c r="V6861" s="213"/>
      <c r="W6861" s="213"/>
      <c r="X6861" s="214"/>
      <c r="Y6861" s="214"/>
      <c r="Z6861" s="214"/>
      <c r="AA6861" s="217"/>
      <c r="AB6861" s="217"/>
      <c r="AC6861" s="217"/>
      <c r="AD6861" s="213"/>
    </row>
    <row r="6862" spans="20:30" x14ac:dyDescent="0.2">
      <c r="T6862" s="212"/>
      <c r="U6862" s="213"/>
      <c r="V6862" s="213"/>
      <c r="W6862" s="213"/>
      <c r="X6862" s="214"/>
      <c r="Y6862" s="214"/>
      <c r="Z6862" s="214"/>
      <c r="AA6862" s="217"/>
      <c r="AB6862" s="217"/>
      <c r="AC6862" s="217"/>
      <c r="AD6862" s="213"/>
    </row>
    <row r="6863" spans="20:30" x14ac:dyDescent="0.2">
      <c r="T6863" s="212"/>
      <c r="U6863" s="213"/>
      <c r="V6863" s="213"/>
      <c r="W6863" s="213"/>
      <c r="X6863" s="214"/>
      <c r="Y6863" s="214"/>
      <c r="Z6863" s="214"/>
      <c r="AA6863" s="217"/>
      <c r="AB6863" s="217"/>
      <c r="AC6863" s="217"/>
      <c r="AD6863" s="213"/>
    </row>
    <row r="6864" spans="20:30" x14ac:dyDescent="0.2">
      <c r="T6864" s="212"/>
      <c r="U6864" s="213"/>
      <c r="V6864" s="213"/>
      <c r="W6864" s="213"/>
      <c r="X6864" s="214"/>
      <c r="Y6864" s="214"/>
      <c r="Z6864" s="214"/>
      <c r="AA6864" s="217"/>
      <c r="AB6864" s="217"/>
      <c r="AC6864" s="217"/>
      <c r="AD6864" s="213"/>
    </row>
    <row r="6865" spans="20:30" x14ac:dyDescent="0.2">
      <c r="T6865" s="212"/>
      <c r="U6865" s="213"/>
      <c r="V6865" s="213"/>
      <c r="W6865" s="213"/>
      <c r="X6865" s="214"/>
      <c r="Y6865" s="214"/>
      <c r="Z6865" s="214"/>
      <c r="AA6865" s="217"/>
      <c r="AB6865" s="217"/>
      <c r="AC6865" s="217"/>
      <c r="AD6865" s="213"/>
    </row>
    <row r="6866" spans="20:30" x14ac:dyDescent="0.2">
      <c r="T6866" s="212"/>
      <c r="U6866" s="213"/>
      <c r="V6866" s="213"/>
      <c r="W6866" s="213"/>
      <c r="X6866" s="214"/>
      <c r="Y6866" s="214"/>
      <c r="Z6866" s="214"/>
      <c r="AA6866" s="217"/>
      <c r="AB6866" s="217"/>
      <c r="AC6866" s="217"/>
      <c r="AD6866" s="213"/>
    </row>
    <row r="6867" spans="20:30" x14ac:dyDescent="0.2">
      <c r="T6867" s="212"/>
      <c r="U6867" s="213"/>
      <c r="V6867" s="213"/>
      <c r="W6867" s="213"/>
      <c r="X6867" s="214"/>
      <c r="Y6867" s="214"/>
      <c r="Z6867" s="214"/>
      <c r="AA6867" s="217"/>
      <c r="AB6867" s="217"/>
      <c r="AC6867" s="217"/>
      <c r="AD6867" s="213"/>
    </row>
    <row r="6868" spans="20:30" x14ac:dyDescent="0.2">
      <c r="T6868" s="212"/>
      <c r="U6868" s="213"/>
      <c r="V6868" s="213"/>
      <c r="W6868" s="213"/>
      <c r="X6868" s="214"/>
      <c r="Y6868" s="214"/>
      <c r="Z6868" s="214"/>
      <c r="AA6868" s="217"/>
      <c r="AB6868" s="217"/>
      <c r="AC6868" s="217"/>
      <c r="AD6868" s="213"/>
    </row>
    <row r="6869" spans="20:30" x14ac:dyDescent="0.2">
      <c r="T6869" s="212"/>
      <c r="U6869" s="213"/>
      <c r="V6869" s="213"/>
      <c r="W6869" s="213"/>
      <c r="X6869" s="214"/>
      <c r="Y6869" s="214"/>
      <c r="Z6869" s="214"/>
      <c r="AA6869" s="217"/>
      <c r="AB6869" s="217"/>
      <c r="AC6869" s="217"/>
      <c r="AD6869" s="213"/>
    </row>
    <row r="6870" spans="20:30" x14ac:dyDescent="0.2">
      <c r="T6870" s="212"/>
      <c r="U6870" s="213"/>
      <c r="V6870" s="213"/>
      <c r="W6870" s="213"/>
      <c r="X6870" s="214"/>
      <c r="Y6870" s="214"/>
      <c r="Z6870" s="214"/>
      <c r="AA6870" s="217"/>
      <c r="AB6870" s="217"/>
      <c r="AC6870" s="217"/>
      <c r="AD6870" s="213"/>
    </row>
    <row r="6871" spans="20:30" x14ac:dyDescent="0.2">
      <c r="T6871" s="212"/>
      <c r="U6871" s="213"/>
      <c r="V6871" s="213"/>
      <c r="W6871" s="213"/>
      <c r="X6871" s="214"/>
      <c r="Y6871" s="214"/>
      <c r="Z6871" s="214"/>
      <c r="AA6871" s="217"/>
      <c r="AB6871" s="217"/>
      <c r="AC6871" s="217"/>
      <c r="AD6871" s="213"/>
    </row>
    <row r="6872" spans="20:30" x14ac:dyDescent="0.2">
      <c r="T6872" s="212"/>
      <c r="U6872" s="213"/>
      <c r="V6872" s="213"/>
      <c r="W6872" s="213"/>
      <c r="X6872" s="214"/>
      <c r="Y6872" s="214"/>
      <c r="Z6872" s="214"/>
      <c r="AA6872" s="217"/>
      <c r="AB6872" s="217"/>
      <c r="AC6872" s="217"/>
      <c r="AD6872" s="213"/>
    </row>
    <row r="6873" spans="20:30" x14ac:dyDescent="0.2">
      <c r="T6873" s="212"/>
      <c r="U6873" s="213"/>
      <c r="V6873" s="213"/>
      <c r="W6873" s="213"/>
      <c r="X6873" s="214"/>
      <c r="Y6873" s="214"/>
      <c r="Z6873" s="214"/>
      <c r="AA6873" s="217"/>
      <c r="AB6873" s="217"/>
      <c r="AC6873" s="217"/>
      <c r="AD6873" s="213"/>
    </row>
    <row r="6874" spans="20:30" x14ac:dyDescent="0.2">
      <c r="T6874" s="212"/>
      <c r="U6874" s="213"/>
      <c r="V6874" s="213"/>
      <c r="W6874" s="213"/>
      <c r="X6874" s="214"/>
      <c r="Y6874" s="214"/>
      <c r="Z6874" s="214"/>
      <c r="AA6874" s="217"/>
      <c r="AB6874" s="217"/>
      <c r="AC6874" s="217"/>
      <c r="AD6874" s="213"/>
    </row>
    <row r="6875" spans="20:30" x14ac:dyDescent="0.2">
      <c r="T6875" s="212"/>
      <c r="U6875" s="213"/>
      <c r="V6875" s="213"/>
      <c r="W6875" s="213"/>
      <c r="X6875" s="214"/>
      <c r="Y6875" s="214"/>
      <c r="Z6875" s="214"/>
      <c r="AA6875" s="217"/>
      <c r="AB6875" s="217"/>
      <c r="AC6875" s="217"/>
      <c r="AD6875" s="213"/>
    </row>
    <row r="6876" spans="20:30" x14ac:dyDescent="0.2">
      <c r="T6876" s="212"/>
      <c r="U6876" s="213"/>
      <c r="V6876" s="213"/>
      <c r="W6876" s="213"/>
      <c r="X6876" s="214"/>
      <c r="Y6876" s="214"/>
      <c r="Z6876" s="214"/>
      <c r="AA6876" s="217"/>
      <c r="AB6876" s="217"/>
      <c r="AC6876" s="217"/>
      <c r="AD6876" s="213"/>
    </row>
    <row r="6877" spans="20:30" x14ac:dyDescent="0.2">
      <c r="T6877" s="212"/>
      <c r="U6877" s="213"/>
      <c r="V6877" s="213"/>
      <c r="W6877" s="213"/>
      <c r="X6877" s="214"/>
      <c r="Y6877" s="214"/>
      <c r="Z6877" s="214"/>
      <c r="AA6877" s="217"/>
      <c r="AB6877" s="217"/>
      <c r="AC6877" s="217"/>
      <c r="AD6877" s="213"/>
    </row>
    <row r="6878" spans="20:30" x14ac:dyDescent="0.2">
      <c r="T6878" s="212"/>
      <c r="U6878" s="213"/>
      <c r="V6878" s="213"/>
      <c r="W6878" s="213"/>
      <c r="X6878" s="214"/>
      <c r="Y6878" s="214"/>
      <c r="Z6878" s="214"/>
      <c r="AA6878" s="217"/>
      <c r="AB6878" s="217"/>
      <c r="AC6878" s="217"/>
      <c r="AD6878" s="213"/>
    </row>
    <row r="6879" spans="20:30" x14ac:dyDescent="0.2">
      <c r="T6879" s="212"/>
      <c r="U6879" s="213"/>
      <c r="V6879" s="213"/>
      <c r="W6879" s="213"/>
      <c r="X6879" s="214"/>
      <c r="Y6879" s="214"/>
      <c r="Z6879" s="214"/>
      <c r="AA6879" s="217"/>
      <c r="AB6879" s="217"/>
      <c r="AC6879" s="217"/>
      <c r="AD6879" s="213"/>
    </row>
    <row r="6880" spans="20:30" x14ac:dyDescent="0.2">
      <c r="T6880" s="212"/>
      <c r="U6880" s="213"/>
      <c r="V6880" s="213"/>
      <c r="W6880" s="213"/>
      <c r="X6880" s="214"/>
      <c r="Y6880" s="214"/>
      <c r="Z6880" s="214"/>
      <c r="AA6880" s="217"/>
      <c r="AB6880" s="217"/>
      <c r="AC6880" s="217"/>
      <c r="AD6880" s="213"/>
    </row>
    <row r="6881" spans="20:30" x14ac:dyDescent="0.2">
      <c r="T6881" s="212"/>
      <c r="U6881" s="213"/>
      <c r="V6881" s="213"/>
      <c r="W6881" s="213"/>
      <c r="X6881" s="214"/>
      <c r="Y6881" s="214"/>
      <c r="Z6881" s="214"/>
      <c r="AA6881" s="217"/>
      <c r="AB6881" s="217"/>
      <c r="AC6881" s="217"/>
      <c r="AD6881" s="213"/>
    </row>
    <row r="6882" spans="20:30" x14ac:dyDescent="0.2">
      <c r="T6882" s="212"/>
      <c r="U6882" s="213"/>
      <c r="V6882" s="213"/>
      <c r="W6882" s="213"/>
      <c r="X6882" s="214"/>
      <c r="Y6882" s="214"/>
      <c r="Z6882" s="214"/>
      <c r="AA6882" s="217"/>
      <c r="AB6882" s="217"/>
      <c r="AC6882" s="217"/>
      <c r="AD6882" s="213"/>
    </row>
    <row r="6883" spans="20:30" x14ac:dyDescent="0.2">
      <c r="T6883" s="212"/>
      <c r="U6883" s="213"/>
      <c r="V6883" s="213"/>
      <c r="W6883" s="213"/>
      <c r="X6883" s="214"/>
      <c r="Y6883" s="214"/>
      <c r="Z6883" s="214"/>
      <c r="AA6883" s="217"/>
      <c r="AB6883" s="217"/>
      <c r="AC6883" s="217"/>
      <c r="AD6883" s="213"/>
    </row>
    <row r="6884" spans="20:30" x14ac:dyDescent="0.2">
      <c r="T6884" s="212"/>
      <c r="U6884" s="213"/>
      <c r="V6884" s="213"/>
      <c r="W6884" s="213"/>
      <c r="X6884" s="214"/>
      <c r="Y6884" s="214"/>
      <c r="Z6884" s="214"/>
      <c r="AA6884" s="217"/>
      <c r="AB6884" s="217"/>
      <c r="AC6884" s="217"/>
      <c r="AD6884" s="213"/>
    </row>
    <row r="6885" spans="20:30" x14ac:dyDescent="0.2">
      <c r="T6885" s="212"/>
      <c r="U6885" s="213"/>
      <c r="V6885" s="213"/>
      <c r="W6885" s="213"/>
      <c r="X6885" s="214"/>
      <c r="Y6885" s="214"/>
      <c r="Z6885" s="214"/>
      <c r="AA6885" s="217"/>
      <c r="AB6885" s="217"/>
      <c r="AC6885" s="217"/>
      <c r="AD6885" s="213"/>
    </row>
    <row r="6886" spans="20:30" x14ac:dyDescent="0.2">
      <c r="T6886" s="212"/>
      <c r="U6886" s="213"/>
      <c r="V6886" s="213"/>
      <c r="W6886" s="213"/>
      <c r="X6886" s="214"/>
      <c r="Y6886" s="214"/>
      <c r="Z6886" s="214"/>
      <c r="AA6886" s="217"/>
      <c r="AB6886" s="217"/>
      <c r="AC6886" s="217"/>
      <c r="AD6886" s="213"/>
    </row>
    <row r="6887" spans="20:30" x14ac:dyDescent="0.2">
      <c r="T6887" s="212"/>
      <c r="U6887" s="213"/>
      <c r="V6887" s="213"/>
      <c r="W6887" s="213"/>
      <c r="X6887" s="214"/>
      <c r="Y6887" s="214"/>
      <c r="Z6887" s="214"/>
      <c r="AA6887" s="217"/>
      <c r="AB6887" s="217"/>
      <c r="AC6887" s="217"/>
      <c r="AD6887" s="213"/>
    </row>
    <row r="6888" spans="20:30" x14ac:dyDescent="0.2">
      <c r="T6888" s="212"/>
      <c r="U6888" s="213"/>
      <c r="V6888" s="213"/>
      <c r="W6888" s="213"/>
      <c r="X6888" s="214"/>
      <c r="Y6888" s="214"/>
      <c r="Z6888" s="214"/>
      <c r="AA6888" s="217"/>
      <c r="AB6888" s="217"/>
      <c r="AC6888" s="217"/>
      <c r="AD6888" s="213"/>
    </row>
    <row r="6889" spans="20:30" x14ac:dyDescent="0.2">
      <c r="T6889" s="212"/>
      <c r="U6889" s="213"/>
      <c r="V6889" s="213"/>
      <c r="W6889" s="213"/>
      <c r="X6889" s="214"/>
      <c r="Y6889" s="214"/>
      <c r="Z6889" s="214"/>
      <c r="AA6889" s="217"/>
      <c r="AB6889" s="217"/>
      <c r="AC6889" s="217"/>
      <c r="AD6889" s="213"/>
    </row>
    <row r="6890" spans="20:30" x14ac:dyDescent="0.2">
      <c r="T6890" s="212"/>
      <c r="U6890" s="213"/>
      <c r="V6890" s="213"/>
      <c r="W6890" s="213"/>
      <c r="X6890" s="214"/>
      <c r="Y6890" s="214"/>
      <c r="Z6890" s="214"/>
      <c r="AA6890" s="217"/>
      <c r="AB6890" s="217"/>
      <c r="AC6890" s="217"/>
      <c r="AD6890" s="213"/>
    </row>
    <row r="6891" spans="20:30" x14ac:dyDescent="0.2">
      <c r="T6891" s="212"/>
      <c r="U6891" s="213"/>
      <c r="V6891" s="213"/>
      <c r="W6891" s="213"/>
      <c r="X6891" s="214"/>
      <c r="Y6891" s="214"/>
      <c r="Z6891" s="214"/>
      <c r="AA6891" s="217"/>
      <c r="AB6891" s="217"/>
      <c r="AC6891" s="217"/>
      <c r="AD6891" s="213"/>
    </row>
    <row r="6892" spans="20:30" x14ac:dyDescent="0.2">
      <c r="T6892" s="212"/>
      <c r="U6892" s="213"/>
      <c r="V6892" s="213"/>
      <c r="W6892" s="213"/>
      <c r="X6892" s="214"/>
      <c r="Y6892" s="214"/>
      <c r="Z6892" s="214"/>
      <c r="AA6892" s="217"/>
      <c r="AB6892" s="217"/>
      <c r="AC6892" s="217"/>
      <c r="AD6892" s="213"/>
    </row>
    <row r="6893" spans="20:30" x14ac:dyDescent="0.2">
      <c r="T6893" s="212"/>
      <c r="U6893" s="213"/>
      <c r="V6893" s="213"/>
      <c r="W6893" s="213"/>
      <c r="X6893" s="214"/>
      <c r="Y6893" s="214"/>
      <c r="Z6893" s="214"/>
      <c r="AA6893" s="217"/>
      <c r="AB6893" s="217"/>
      <c r="AC6893" s="217"/>
      <c r="AD6893" s="213"/>
    </row>
    <row r="6894" spans="20:30" x14ac:dyDescent="0.2">
      <c r="T6894" s="212"/>
      <c r="U6894" s="213"/>
      <c r="V6894" s="213"/>
      <c r="W6894" s="213"/>
      <c r="X6894" s="214"/>
      <c r="Y6894" s="214"/>
      <c r="Z6894" s="214"/>
      <c r="AA6894" s="217"/>
      <c r="AB6894" s="217"/>
      <c r="AC6894" s="217"/>
      <c r="AD6894" s="213"/>
    </row>
    <row r="6895" spans="20:30" x14ac:dyDescent="0.2">
      <c r="T6895" s="212"/>
      <c r="U6895" s="213"/>
      <c r="V6895" s="213"/>
      <c r="W6895" s="213"/>
      <c r="X6895" s="214"/>
      <c r="Y6895" s="214"/>
      <c r="Z6895" s="214"/>
      <c r="AA6895" s="217"/>
      <c r="AB6895" s="217"/>
      <c r="AC6895" s="217"/>
      <c r="AD6895" s="213"/>
    </row>
    <row r="6896" spans="20:30" x14ac:dyDescent="0.2">
      <c r="T6896" s="212"/>
      <c r="U6896" s="213"/>
      <c r="V6896" s="213"/>
      <c r="W6896" s="213"/>
      <c r="X6896" s="214"/>
      <c r="Y6896" s="214"/>
      <c r="Z6896" s="214"/>
      <c r="AA6896" s="217"/>
      <c r="AB6896" s="217"/>
      <c r="AC6896" s="217"/>
      <c r="AD6896" s="213"/>
    </row>
    <row r="6897" spans="20:30" x14ac:dyDescent="0.2">
      <c r="T6897" s="212"/>
      <c r="U6897" s="213"/>
      <c r="V6897" s="213"/>
      <c r="W6897" s="213"/>
      <c r="X6897" s="214"/>
      <c r="Y6897" s="214"/>
      <c r="Z6897" s="214"/>
      <c r="AA6897" s="217"/>
      <c r="AB6897" s="217"/>
      <c r="AC6897" s="217"/>
      <c r="AD6897" s="213"/>
    </row>
    <row r="6898" spans="20:30" x14ac:dyDescent="0.2">
      <c r="T6898" s="212"/>
      <c r="U6898" s="213"/>
      <c r="V6898" s="213"/>
      <c r="W6898" s="213"/>
      <c r="X6898" s="214"/>
      <c r="Y6898" s="214"/>
      <c r="Z6898" s="214"/>
      <c r="AA6898" s="217"/>
      <c r="AB6898" s="217"/>
      <c r="AC6898" s="217"/>
      <c r="AD6898" s="213"/>
    </row>
    <row r="6899" spans="20:30" x14ac:dyDescent="0.2">
      <c r="T6899" s="212"/>
      <c r="U6899" s="213"/>
      <c r="V6899" s="213"/>
      <c r="W6899" s="213"/>
      <c r="X6899" s="214"/>
      <c r="Y6899" s="214"/>
      <c r="Z6899" s="214"/>
      <c r="AA6899" s="217"/>
      <c r="AB6899" s="217"/>
      <c r="AC6899" s="217"/>
      <c r="AD6899" s="213"/>
    </row>
    <row r="6900" spans="20:30" x14ac:dyDescent="0.2">
      <c r="T6900" s="212"/>
      <c r="U6900" s="213"/>
      <c r="V6900" s="213"/>
      <c r="W6900" s="213"/>
      <c r="X6900" s="214"/>
      <c r="Y6900" s="214"/>
      <c r="Z6900" s="214"/>
      <c r="AA6900" s="217"/>
      <c r="AB6900" s="217"/>
      <c r="AC6900" s="217"/>
      <c r="AD6900" s="213"/>
    </row>
    <row r="6901" spans="20:30" x14ac:dyDescent="0.2">
      <c r="T6901" s="212"/>
      <c r="U6901" s="213"/>
      <c r="V6901" s="213"/>
      <c r="W6901" s="213"/>
      <c r="X6901" s="214"/>
      <c r="Y6901" s="214"/>
      <c r="Z6901" s="214"/>
      <c r="AA6901" s="217"/>
      <c r="AB6901" s="217"/>
      <c r="AC6901" s="217"/>
      <c r="AD6901" s="213"/>
    </row>
    <row r="6902" spans="20:30" x14ac:dyDescent="0.2">
      <c r="T6902" s="212"/>
      <c r="U6902" s="213"/>
      <c r="V6902" s="213"/>
      <c r="W6902" s="213"/>
      <c r="X6902" s="214"/>
      <c r="Y6902" s="214"/>
      <c r="Z6902" s="214"/>
      <c r="AA6902" s="217"/>
      <c r="AB6902" s="217"/>
      <c r="AC6902" s="217"/>
      <c r="AD6902" s="213"/>
    </row>
    <row r="6903" spans="20:30" x14ac:dyDescent="0.2">
      <c r="T6903" s="212"/>
      <c r="U6903" s="213"/>
      <c r="V6903" s="213"/>
      <c r="W6903" s="213"/>
      <c r="X6903" s="214"/>
      <c r="Y6903" s="214"/>
      <c r="Z6903" s="214"/>
      <c r="AA6903" s="217"/>
      <c r="AB6903" s="217"/>
      <c r="AC6903" s="217"/>
      <c r="AD6903" s="213"/>
    </row>
    <row r="6904" spans="20:30" x14ac:dyDescent="0.2">
      <c r="T6904" s="212"/>
      <c r="U6904" s="213"/>
      <c r="V6904" s="213"/>
      <c r="W6904" s="213"/>
      <c r="X6904" s="214"/>
      <c r="Y6904" s="214"/>
      <c r="Z6904" s="214"/>
      <c r="AA6904" s="217"/>
      <c r="AB6904" s="217"/>
      <c r="AC6904" s="217"/>
      <c r="AD6904" s="213"/>
    </row>
    <row r="6905" spans="20:30" x14ac:dyDescent="0.2">
      <c r="T6905" s="212"/>
      <c r="U6905" s="213"/>
      <c r="V6905" s="213"/>
      <c r="W6905" s="213"/>
      <c r="X6905" s="214"/>
      <c r="Y6905" s="214"/>
      <c r="Z6905" s="214"/>
      <c r="AA6905" s="217"/>
      <c r="AB6905" s="217"/>
      <c r="AC6905" s="217"/>
      <c r="AD6905" s="213"/>
    </row>
    <row r="6906" spans="20:30" x14ac:dyDescent="0.2">
      <c r="T6906" s="212"/>
      <c r="U6906" s="213"/>
      <c r="V6906" s="213"/>
      <c r="W6906" s="213"/>
      <c r="X6906" s="214"/>
      <c r="Y6906" s="214"/>
      <c r="Z6906" s="214"/>
      <c r="AA6906" s="217"/>
      <c r="AB6906" s="217"/>
      <c r="AC6906" s="217"/>
      <c r="AD6906" s="213"/>
    </row>
    <row r="6907" spans="20:30" x14ac:dyDescent="0.2">
      <c r="T6907" s="212"/>
      <c r="U6907" s="213"/>
      <c r="V6907" s="213"/>
      <c r="W6907" s="213"/>
      <c r="X6907" s="214"/>
      <c r="Y6907" s="214"/>
      <c r="Z6907" s="214"/>
      <c r="AA6907" s="217"/>
      <c r="AB6907" s="217"/>
      <c r="AC6907" s="217"/>
      <c r="AD6907" s="213"/>
    </row>
    <row r="6908" spans="20:30" x14ac:dyDescent="0.2">
      <c r="T6908" s="212"/>
      <c r="U6908" s="213"/>
      <c r="V6908" s="213"/>
      <c r="W6908" s="213"/>
      <c r="X6908" s="214"/>
      <c r="Y6908" s="214"/>
      <c r="Z6908" s="214"/>
      <c r="AA6908" s="217"/>
      <c r="AB6908" s="217"/>
      <c r="AC6908" s="217"/>
      <c r="AD6908" s="213"/>
    </row>
    <row r="6909" spans="20:30" x14ac:dyDescent="0.2">
      <c r="T6909" s="212"/>
      <c r="U6909" s="213"/>
      <c r="V6909" s="213"/>
      <c r="W6909" s="213"/>
      <c r="X6909" s="214"/>
      <c r="Y6909" s="214"/>
      <c r="Z6909" s="214"/>
      <c r="AA6909" s="217"/>
      <c r="AB6909" s="217"/>
      <c r="AC6909" s="217"/>
      <c r="AD6909" s="213"/>
    </row>
    <row r="6910" spans="20:30" x14ac:dyDescent="0.2">
      <c r="T6910" s="212"/>
      <c r="U6910" s="213"/>
      <c r="V6910" s="213"/>
      <c r="W6910" s="213"/>
      <c r="X6910" s="214"/>
      <c r="Y6910" s="214"/>
      <c r="Z6910" s="214"/>
      <c r="AA6910" s="217"/>
      <c r="AB6910" s="217"/>
      <c r="AC6910" s="217"/>
      <c r="AD6910" s="213"/>
    </row>
    <row r="6911" spans="20:30" x14ac:dyDescent="0.2">
      <c r="T6911" s="212"/>
      <c r="U6911" s="213"/>
      <c r="V6911" s="213"/>
      <c r="W6911" s="213"/>
      <c r="X6911" s="214"/>
      <c r="Y6911" s="214"/>
      <c r="Z6911" s="214"/>
      <c r="AA6911" s="217"/>
      <c r="AB6911" s="217"/>
      <c r="AC6911" s="217"/>
      <c r="AD6911" s="213"/>
    </row>
    <row r="6912" spans="20:30" x14ac:dyDescent="0.2">
      <c r="T6912" s="212"/>
      <c r="U6912" s="213"/>
      <c r="V6912" s="213"/>
      <c r="W6912" s="213"/>
      <c r="X6912" s="214"/>
      <c r="Y6912" s="214"/>
      <c r="Z6912" s="214"/>
      <c r="AA6912" s="217"/>
      <c r="AB6912" s="217"/>
      <c r="AC6912" s="217"/>
      <c r="AD6912" s="213"/>
    </row>
    <row r="6913" spans="20:30" x14ac:dyDescent="0.2">
      <c r="T6913" s="212"/>
      <c r="U6913" s="213"/>
      <c r="V6913" s="213"/>
      <c r="W6913" s="213"/>
      <c r="X6913" s="214"/>
      <c r="Y6913" s="214"/>
      <c r="Z6913" s="214"/>
      <c r="AA6913" s="217"/>
      <c r="AB6913" s="217"/>
      <c r="AC6913" s="217"/>
      <c r="AD6913" s="213"/>
    </row>
    <row r="6914" spans="20:30" x14ac:dyDescent="0.2">
      <c r="T6914" s="212"/>
      <c r="U6914" s="213"/>
      <c r="V6914" s="213"/>
      <c r="W6914" s="213"/>
      <c r="X6914" s="214"/>
      <c r="Y6914" s="214"/>
      <c r="Z6914" s="214"/>
      <c r="AA6914" s="217"/>
      <c r="AB6914" s="217"/>
      <c r="AC6914" s="217"/>
      <c r="AD6914" s="213"/>
    </row>
    <row r="6915" spans="20:30" x14ac:dyDescent="0.2">
      <c r="T6915" s="212"/>
      <c r="U6915" s="213"/>
      <c r="V6915" s="213"/>
      <c r="W6915" s="213"/>
      <c r="X6915" s="214"/>
      <c r="Y6915" s="214"/>
      <c r="Z6915" s="214"/>
      <c r="AA6915" s="217"/>
      <c r="AB6915" s="217"/>
      <c r="AC6915" s="217"/>
      <c r="AD6915" s="213"/>
    </row>
    <row r="6916" spans="20:30" x14ac:dyDescent="0.2">
      <c r="T6916" s="212"/>
      <c r="U6916" s="213"/>
      <c r="V6916" s="213"/>
      <c r="W6916" s="213"/>
      <c r="X6916" s="214"/>
      <c r="Y6916" s="214"/>
      <c r="Z6916" s="214"/>
      <c r="AA6916" s="217"/>
      <c r="AB6916" s="217"/>
      <c r="AC6916" s="217"/>
      <c r="AD6916" s="213"/>
    </row>
    <row r="6917" spans="20:30" x14ac:dyDescent="0.2">
      <c r="T6917" s="212"/>
      <c r="U6917" s="213"/>
      <c r="V6917" s="213"/>
      <c r="W6917" s="213"/>
      <c r="X6917" s="214"/>
      <c r="Y6917" s="214"/>
      <c r="Z6917" s="214"/>
      <c r="AA6917" s="217"/>
      <c r="AB6917" s="217"/>
      <c r="AC6917" s="217"/>
      <c r="AD6917" s="213"/>
    </row>
    <row r="6918" spans="20:30" x14ac:dyDescent="0.2">
      <c r="T6918" s="212"/>
      <c r="U6918" s="213"/>
      <c r="V6918" s="213"/>
      <c r="W6918" s="213"/>
      <c r="X6918" s="214"/>
      <c r="Y6918" s="214"/>
      <c r="Z6918" s="214"/>
      <c r="AA6918" s="217"/>
      <c r="AB6918" s="217"/>
      <c r="AC6918" s="217"/>
      <c r="AD6918" s="213"/>
    </row>
    <row r="6919" spans="20:30" x14ac:dyDescent="0.2">
      <c r="T6919" s="212"/>
      <c r="U6919" s="213"/>
      <c r="V6919" s="213"/>
      <c r="W6919" s="213"/>
      <c r="X6919" s="214"/>
      <c r="Y6919" s="214"/>
      <c r="Z6919" s="214"/>
      <c r="AA6919" s="217"/>
      <c r="AB6919" s="217"/>
      <c r="AC6919" s="217"/>
      <c r="AD6919" s="213"/>
    </row>
    <row r="6920" spans="20:30" x14ac:dyDescent="0.2">
      <c r="T6920" s="212"/>
      <c r="U6920" s="213"/>
      <c r="V6920" s="213"/>
      <c r="W6920" s="213"/>
      <c r="X6920" s="214"/>
      <c r="Y6920" s="214"/>
      <c r="Z6920" s="214"/>
      <c r="AA6920" s="217"/>
      <c r="AB6920" s="217"/>
      <c r="AC6920" s="217"/>
      <c r="AD6920" s="213"/>
    </row>
    <row r="6921" spans="20:30" x14ac:dyDescent="0.2">
      <c r="T6921" s="212"/>
      <c r="U6921" s="213"/>
      <c r="V6921" s="213"/>
      <c r="W6921" s="213"/>
      <c r="X6921" s="214"/>
      <c r="Y6921" s="214"/>
      <c r="Z6921" s="214"/>
      <c r="AA6921" s="217"/>
      <c r="AB6921" s="217"/>
      <c r="AC6921" s="217"/>
      <c r="AD6921" s="213"/>
    </row>
    <row r="6922" spans="20:30" x14ac:dyDescent="0.2">
      <c r="T6922" s="212"/>
      <c r="U6922" s="213"/>
      <c r="V6922" s="213"/>
      <c r="W6922" s="213"/>
      <c r="X6922" s="214"/>
      <c r="Y6922" s="214"/>
      <c r="Z6922" s="214"/>
      <c r="AA6922" s="217"/>
      <c r="AB6922" s="217"/>
      <c r="AC6922" s="217"/>
      <c r="AD6922" s="213"/>
    </row>
    <row r="6923" spans="20:30" x14ac:dyDescent="0.2">
      <c r="T6923" s="212"/>
      <c r="U6923" s="213"/>
      <c r="V6923" s="213"/>
      <c r="W6923" s="213"/>
      <c r="X6923" s="214"/>
      <c r="Y6923" s="214"/>
      <c r="Z6923" s="214"/>
      <c r="AA6923" s="217"/>
      <c r="AB6923" s="217"/>
      <c r="AC6923" s="217"/>
      <c r="AD6923" s="213"/>
    </row>
    <row r="6924" spans="20:30" x14ac:dyDescent="0.2">
      <c r="T6924" s="212"/>
      <c r="U6924" s="213"/>
      <c r="V6924" s="213"/>
      <c r="W6924" s="213"/>
      <c r="X6924" s="214"/>
      <c r="Y6924" s="214"/>
      <c r="Z6924" s="214"/>
      <c r="AA6924" s="217"/>
      <c r="AB6924" s="217"/>
      <c r="AC6924" s="217"/>
      <c r="AD6924" s="213"/>
    </row>
    <row r="6925" spans="20:30" x14ac:dyDescent="0.2">
      <c r="T6925" s="212"/>
      <c r="U6925" s="213"/>
      <c r="V6925" s="213"/>
      <c r="W6925" s="213"/>
      <c r="X6925" s="214"/>
      <c r="Y6925" s="214"/>
      <c r="Z6925" s="214"/>
      <c r="AA6925" s="217"/>
      <c r="AB6925" s="217"/>
      <c r="AC6925" s="217"/>
      <c r="AD6925" s="213"/>
    </row>
    <row r="6926" spans="20:30" x14ac:dyDescent="0.2">
      <c r="T6926" s="212"/>
      <c r="U6926" s="213"/>
      <c r="V6926" s="213"/>
      <c r="W6926" s="213"/>
      <c r="X6926" s="214"/>
      <c r="Y6926" s="214"/>
      <c r="Z6926" s="214"/>
      <c r="AA6926" s="217"/>
      <c r="AB6926" s="217"/>
      <c r="AC6926" s="217"/>
      <c r="AD6926" s="213"/>
    </row>
    <row r="6927" spans="20:30" x14ac:dyDescent="0.2">
      <c r="T6927" s="212"/>
      <c r="U6927" s="213"/>
      <c r="V6927" s="213"/>
      <c r="W6927" s="213"/>
      <c r="X6927" s="214"/>
      <c r="Y6927" s="214"/>
      <c r="Z6927" s="214"/>
      <c r="AA6927" s="217"/>
      <c r="AB6927" s="217"/>
      <c r="AC6927" s="217"/>
      <c r="AD6927" s="213"/>
    </row>
    <row r="6928" spans="20:30" x14ac:dyDescent="0.2">
      <c r="T6928" s="212"/>
      <c r="U6928" s="213"/>
      <c r="V6928" s="213"/>
      <c r="W6928" s="213"/>
      <c r="X6928" s="214"/>
      <c r="Y6928" s="214"/>
      <c r="Z6928" s="214"/>
      <c r="AA6928" s="217"/>
      <c r="AB6928" s="217"/>
      <c r="AC6928" s="217"/>
      <c r="AD6928" s="213"/>
    </row>
    <row r="6929" spans="20:30" x14ac:dyDescent="0.2">
      <c r="T6929" s="212"/>
      <c r="U6929" s="213"/>
      <c r="V6929" s="213"/>
      <c r="W6929" s="213"/>
      <c r="X6929" s="214"/>
      <c r="Y6929" s="214"/>
      <c r="Z6929" s="214"/>
      <c r="AA6929" s="217"/>
      <c r="AB6929" s="217"/>
      <c r="AC6929" s="217"/>
      <c r="AD6929" s="213"/>
    </row>
    <row r="6930" spans="20:30" x14ac:dyDescent="0.2">
      <c r="T6930" s="212"/>
      <c r="U6930" s="213"/>
      <c r="V6930" s="213"/>
      <c r="W6930" s="213"/>
      <c r="X6930" s="214"/>
      <c r="Y6930" s="214"/>
      <c r="Z6930" s="214"/>
      <c r="AA6930" s="217"/>
      <c r="AB6930" s="217"/>
      <c r="AC6930" s="217"/>
      <c r="AD6930" s="213"/>
    </row>
    <row r="6931" spans="20:30" x14ac:dyDescent="0.2">
      <c r="T6931" s="212"/>
      <c r="U6931" s="213"/>
      <c r="V6931" s="213"/>
      <c r="W6931" s="213"/>
      <c r="X6931" s="214"/>
      <c r="Y6931" s="214"/>
      <c r="Z6931" s="214"/>
      <c r="AA6931" s="217"/>
      <c r="AB6931" s="217"/>
      <c r="AC6931" s="217"/>
      <c r="AD6931" s="213"/>
    </row>
    <row r="6932" spans="20:30" x14ac:dyDescent="0.2">
      <c r="T6932" s="212"/>
      <c r="U6932" s="213"/>
      <c r="V6932" s="213"/>
      <c r="W6932" s="213"/>
      <c r="X6932" s="214"/>
      <c r="Y6932" s="214"/>
      <c r="Z6932" s="214"/>
      <c r="AA6932" s="217"/>
      <c r="AB6932" s="217"/>
      <c r="AC6932" s="217"/>
      <c r="AD6932" s="213"/>
    </row>
    <row r="6933" spans="20:30" x14ac:dyDescent="0.2">
      <c r="T6933" s="212"/>
      <c r="U6933" s="213"/>
      <c r="V6933" s="213"/>
      <c r="W6933" s="213"/>
      <c r="X6933" s="214"/>
      <c r="Y6933" s="214"/>
      <c r="Z6933" s="214"/>
      <c r="AA6933" s="217"/>
      <c r="AB6933" s="217"/>
      <c r="AC6933" s="217"/>
      <c r="AD6933" s="213"/>
    </row>
    <row r="6934" spans="20:30" x14ac:dyDescent="0.2">
      <c r="T6934" s="212"/>
      <c r="U6934" s="213"/>
      <c r="V6934" s="213"/>
      <c r="W6934" s="213"/>
      <c r="X6934" s="214"/>
      <c r="Y6934" s="214"/>
      <c r="Z6934" s="214"/>
      <c r="AA6934" s="217"/>
      <c r="AB6934" s="217"/>
      <c r="AC6934" s="217"/>
      <c r="AD6934" s="213"/>
    </row>
    <row r="6935" spans="20:30" x14ac:dyDescent="0.2">
      <c r="T6935" s="212"/>
      <c r="U6935" s="213"/>
      <c r="V6935" s="213"/>
      <c r="W6935" s="213"/>
      <c r="X6935" s="214"/>
      <c r="Y6935" s="214"/>
      <c r="Z6935" s="214"/>
      <c r="AA6935" s="217"/>
      <c r="AB6935" s="217"/>
      <c r="AC6935" s="217"/>
      <c r="AD6935" s="213"/>
    </row>
    <row r="6936" spans="20:30" x14ac:dyDescent="0.2">
      <c r="T6936" s="212"/>
      <c r="U6936" s="213"/>
      <c r="V6936" s="213"/>
      <c r="W6936" s="213"/>
      <c r="X6936" s="214"/>
      <c r="Y6936" s="214"/>
      <c r="Z6936" s="214"/>
      <c r="AA6936" s="217"/>
      <c r="AB6936" s="217"/>
      <c r="AC6936" s="217"/>
      <c r="AD6936" s="213"/>
    </row>
    <row r="6937" spans="20:30" x14ac:dyDescent="0.2">
      <c r="T6937" s="212"/>
      <c r="U6937" s="213"/>
      <c r="V6937" s="213"/>
      <c r="W6937" s="213"/>
      <c r="X6937" s="214"/>
      <c r="Y6937" s="214"/>
      <c r="Z6937" s="214"/>
      <c r="AA6937" s="217"/>
      <c r="AB6937" s="217"/>
      <c r="AC6937" s="217"/>
      <c r="AD6937" s="213"/>
    </row>
    <row r="6938" spans="20:30" x14ac:dyDescent="0.2">
      <c r="T6938" s="212"/>
      <c r="U6938" s="213"/>
      <c r="V6938" s="213"/>
      <c r="W6938" s="213"/>
      <c r="X6938" s="214"/>
      <c r="Y6938" s="214"/>
      <c r="Z6938" s="214"/>
      <c r="AA6938" s="217"/>
      <c r="AB6938" s="217"/>
      <c r="AC6938" s="217"/>
      <c r="AD6938" s="213"/>
    </row>
    <row r="6939" spans="20:30" x14ac:dyDescent="0.2">
      <c r="T6939" s="212"/>
      <c r="U6939" s="213"/>
      <c r="V6939" s="213"/>
      <c r="W6939" s="213"/>
      <c r="X6939" s="214"/>
      <c r="Y6939" s="214"/>
      <c r="Z6939" s="214"/>
      <c r="AA6939" s="217"/>
      <c r="AB6939" s="217"/>
      <c r="AC6939" s="217"/>
      <c r="AD6939" s="213"/>
    </row>
    <row r="6940" spans="20:30" x14ac:dyDescent="0.2">
      <c r="T6940" s="212"/>
      <c r="U6940" s="213"/>
      <c r="V6940" s="213"/>
      <c r="W6940" s="213"/>
      <c r="X6940" s="214"/>
      <c r="Y6940" s="214"/>
      <c r="Z6940" s="214"/>
      <c r="AA6940" s="217"/>
      <c r="AB6940" s="217"/>
      <c r="AC6940" s="217"/>
      <c r="AD6940" s="213"/>
    </row>
    <row r="6941" spans="20:30" x14ac:dyDescent="0.2">
      <c r="T6941" s="212"/>
      <c r="U6941" s="213"/>
      <c r="V6941" s="213"/>
      <c r="W6941" s="213"/>
      <c r="X6941" s="214"/>
      <c r="Y6941" s="214"/>
      <c r="Z6941" s="214"/>
      <c r="AA6941" s="217"/>
      <c r="AB6941" s="217"/>
      <c r="AC6941" s="217"/>
      <c r="AD6941" s="213"/>
    </row>
    <row r="6942" spans="20:30" x14ac:dyDescent="0.2">
      <c r="T6942" s="212"/>
      <c r="U6942" s="213"/>
      <c r="V6942" s="213"/>
      <c r="W6942" s="213"/>
      <c r="X6942" s="214"/>
      <c r="Y6942" s="214"/>
      <c r="Z6942" s="214"/>
      <c r="AA6942" s="217"/>
      <c r="AB6942" s="217"/>
      <c r="AC6942" s="217"/>
      <c r="AD6942" s="213"/>
    </row>
    <row r="6943" spans="20:30" x14ac:dyDescent="0.2">
      <c r="T6943" s="212"/>
      <c r="U6943" s="213"/>
      <c r="V6943" s="213"/>
      <c r="W6943" s="213"/>
      <c r="X6943" s="214"/>
      <c r="Y6943" s="214"/>
      <c r="Z6943" s="214"/>
      <c r="AA6943" s="217"/>
      <c r="AB6943" s="217"/>
      <c r="AC6943" s="217"/>
      <c r="AD6943" s="213"/>
    </row>
    <row r="6944" spans="20:30" x14ac:dyDescent="0.2">
      <c r="T6944" s="212"/>
      <c r="U6944" s="213"/>
      <c r="V6944" s="213"/>
      <c r="W6944" s="213"/>
      <c r="X6944" s="214"/>
      <c r="Y6944" s="214"/>
      <c r="Z6944" s="214"/>
      <c r="AA6944" s="217"/>
      <c r="AB6944" s="217"/>
      <c r="AC6944" s="217"/>
      <c r="AD6944" s="213"/>
    </row>
    <row r="6945" spans="20:30" x14ac:dyDescent="0.2">
      <c r="T6945" s="212"/>
      <c r="U6945" s="213"/>
      <c r="V6945" s="213"/>
      <c r="W6945" s="213"/>
      <c r="X6945" s="214"/>
      <c r="Y6945" s="214"/>
      <c r="Z6945" s="214"/>
      <c r="AA6945" s="217"/>
      <c r="AB6945" s="217"/>
      <c r="AC6945" s="217"/>
      <c r="AD6945" s="213"/>
    </row>
    <row r="6946" spans="20:30" x14ac:dyDescent="0.2">
      <c r="T6946" s="212"/>
      <c r="U6946" s="213"/>
      <c r="V6946" s="213"/>
      <c r="W6946" s="213"/>
      <c r="X6946" s="214"/>
      <c r="Y6946" s="214"/>
      <c r="Z6946" s="214"/>
      <c r="AA6946" s="217"/>
      <c r="AB6946" s="217"/>
      <c r="AC6946" s="217"/>
      <c r="AD6946" s="213"/>
    </row>
    <row r="6947" spans="20:30" x14ac:dyDescent="0.2">
      <c r="T6947" s="212"/>
      <c r="U6947" s="213"/>
      <c r="V6947" s="213"/>
      <c r="W6947" s="213"/>
      <c r="X6947" s="214"/>
      <c r="Y6947" s="214"/>
      <c r="Z6947" s="214"/>
      <c r="AA6947" s="217"/>
      <c r="AB6947" s="217"/>
      <c r="AC6947" s="217"/>
      <c r="AD6947" s="213"/>
    </row>
    <row r="6948" spans="20:30" x14ac:dyDescent="0.2">
      <c r="T6948" s="212"/>
      <c r="U6948" s="213"/>
      <c r="V6948" s="213"/>
      <c r="W6948" s="213"/>
      <c r="X6948" s="214"/>
      <c r="Y6948" s="214"/>
      <c r="Z6948" s="214"/>
      <c r="AA6948" s="217"/>
      <c r="AB6948" s="217"/>
      <c r="AC6948" s="217"/>
      <c r="AD6948" s="213"/>
    </row>
    <row r="6949" spans="20:30" x14ac:dyDescent="0.2">
      <c r="T6949" s="212"/>
      <c r="U6949" s="213"/>
      <c r="V6949" s="213"/>
      <c r="W6949" s="213"/>
      <c r="X6949" s="214"/>
      <c r="Y6949" s="214"/>
      <c r="Z6949" s="214"/>
      <c r="AA6949" s="217"/>
      <c r="AB6949" s="217"/>
      <c r="AC6949" s="217"/>
      <c r="AD6949" s="213"/>
    </row>
    <row r="6950" spans="20:30" x14ac:dyDescent="0.2">
      <c r="T6950" s="212"/>
      <c r="U6950" s="213"/>
      <c r="V6950" s="213"/>
      <c r="W6950" s="213"/>
      <c r="X6950" s="214"/>
      <c r="Y6950" s="214"/>
      <c r="Z6950" s="214"/>
      <c r="AA6950" s="217"/>
      <c r="AB6950" s="217"/>
      <c r="AC6950" s="217"/>
      <c r="AD6950" s="213"/>
    </row>
    <row r="6951" spans="20:30" x14ac:dyDescent="0.2">
      <c r="T6951" s="212"/>
      <c r="U6951" s="213"/>
      <c r="V6951" s="213"/>
      <c r="W6951" s="213"/>
      <c r="X6951" s="214"/>
      <c r="Y6951" s="214"/>
      <c r="Z6951" s="214"/>
      <c r="AA6951" s="217"/>
      <c r="AB6951" s="217"/>
      <c r="AC6951" s="217"/>
      <c r="AD6951" s="213"/>
    </row>
    <row r="6952" spans="20:30" x14ac:dyDescent="0.2">
      <c r="T6952" s="212"/>
      <c r="U6952" s="213"/>
      <c r="V6952" s="213"/>
      <c r="W6952" s="213"/>
      <c r="X6952" s="214"/>
      <c r="Y6952" s="214"/>
      <c r="Z6952" s="214"/>
      <c r="AA6952" s="217"/>
      <c r="AB6952" s="217"/>
      <c r="AC6952" s="217"/>
      <c r="AD6952" s="213"/>
    </row>
    <row r="6953" spans="20:30" x14ac:dyDescent="0.2">
      <c r="T6953" s="212"/>
      <c r="U6953" s="213"/>
      <c r="V6953" s="213"/>
      <c r="W6953" s="213"/>
      <c r="X6953" s="214"/>
      <c r="Y6953" s="214"/>
      <c r="Z6953" s="214"/>
      <c r="AA6953" s="217"/>
      <c r="AB6953" s="217"/>
      <c r="AC6953" s="217"/>
      <c r="AD6953" s="213"/>
    </row>
    <row r="6954" spans="20:30" x14ac:dyDescent="0.2">
      <c r="T6954" s="212"/>
      <c r="U6954" s="213"/>
      <c r="V6954" s="213"/>
      <c r="W6954" s="213"/>
      <c r="X6954" s="214"/>
      <c r="Y6954" s="214"/>
      <c r="Z6954" s="214"/>
      <c r="AA6954" s="217"/>
      <c r="AB6954" s="217"/>
      <c r="AC6954" s="217"/>
      <c r="AD6954" s="213"/>
    </row>
    <row r="6955" spans="20:30" x14ac:dyDescent="0.2">
      <c r="T6955" s="212"/>
      <c r="U6955" s="213"/>
      <c r="V6955" s="213"/>
      <c r="W6955" s="213"/>
      <c r="X6955" s="214"/>
      <c r="Y6955" s="214"/>
      <c r="Z6955" s="214"/>
      <c r="AA6955" s="217"/>
      <c r="AB6955" s="217"/>
      <c r="AC6955" s="217"/>
      <c r="AD6955" s="213"/>
    </row>
    <row r="6956" spans="20:30" x14ac:dyDescent="0.2">
      <c r="T6956" s="212"/>
      <c r="U6956" s="213"/>
      <c r="V6956" s="213"/>
      <c r="W6956" s="213"/>
      <c r="X6956" s="214"/>
      <c r="Y6956" s="214"/>
      <c r="Z6956" s="214"/>
      <c r="AA6956" s="217"/>
      <c r="AB6956" s="217"/>
      <c r="AC6956" s="217"/>
      <c r="AD6956" s="213"/>
    </row>
    <row r="6957" spans="20:30" x14ac:dyDescent="0.2">
      <c r="T6957" s="212"/>
      <c r="U6957" s="213"/>
      <c r="V6957" s="213"/>
      <c r="W6957" s="213"/>
      <c r="X6957" s="214"/>
      <c r="Y6957" s="214"/>
      <c r="Z6957" s="214"/>
      <c r="AA6957" s="217"/>
      <c r="AB6957" s="217"/>
      <c r="AC6957" s="217"/>
      <c r="AD6957" s="213"/>
    </row>
    <row r="6958" spans="20:30" x14ac:dyDescent="0.2">
      <c r="T6958" s="212"/>
      <c r="U6958" s="213"/>
      <c r="V6958" s="213"/>
      <c r="W6958" s="213"/>
      <c r="X6958" s="214"/>
      <c r="Y6958" s="214"/>
      <c r="Z6958" s="214"/>
      <c r="AA6958" s="217"/>
      <c r="AB6958" s="217"/>
      <c r="AC6958" s="217"/>
      <c r="AD6958" s="213"/>
    </row>
    <row r="6959" spans="20:30" x14ac:dyDescent="0.2">
      <c r="T6959" s="212"/>
      <c r="U6959" s="213"/>
      <c r="V6959" s="213"/>
      <c r="W6959" s="213"/>
      <c r="X6959" s="214"/>
      <c r="Y6959" s="214"/>
      <c r="Z6959" s="214"/>
      <c r="AA6959" s="217"/>
      <c r="AB6959" s="217"/>
      <c r="AC6959" s="217"/>
      <c r="AD6959" s="213"/>
    </row>
    <row r="6960" spans="20:30" x14ac:dyDescent="0.2">
      <c r="T6960" s="212"/>
      <c r="U6960" s="213"/>
      <c r="V6960" s="213"/>
      <c r="W6960" s="213"/>
      <c r="X6960" s="214"/>
      <c r="Y6960" s="214"/>
      <c r="Z6960" s="214"/>
      <c r="AA6960" s="217"/>
      <c r="AB6960" s="217"/>
      <c r="AC6960" s="217"/>
      <c r="AD6960" s="213"/>
    </row>
    <row r="6961" spans="20:30" x14ac:dyDescent="0.2">
      <c r="T6961" s="212"/>
      <c r="U6961" s="213"/>
      <c r="V6961" s="213"/>
      <c r="W6961" s="213"/>
      <c r="X6961" s="214"/>
      <c r="Y6961" s="214"/>
      <c r="Z6961" s="214"/>
      <c r="AA6961" s="217"/>
      <c r="AB6961" s="217"/>
      <c r="AC6961" s="217"/>
      <c r="AD6961" s="213"/>
    </row>
    <row r="6962" spans="20:30" x14ac:dyDescent="0.2">
      <c r="T6962" s="212"/>
      <c r="U6962" s="213"/>
      <c r="V6962" s="213"/>
      <c r="W6962" s="213"/>
      <c r="X6962" s="214"/>
      <c r="Y6962" s="214"/>
      <c r="Z6962" s="214"/>
      <c r="AA6962" s="217"/>
      <c r="AB6962" s="217"/>
      <c r="AC6962" s="217"/>
      <c r="AD6962" s="213"/>
    </row>
    <row r="6963" spans="20:30" x14ac:dyDescent="0.2">
      <c r="T6963" s="212"/>
      <c r="U6963" s="213"/>
      <c r="V6963" s="213"/>
      <c r="W6963" s="213"/>
      <c r="X6963" s="214"/>
      <c r="Y6963" s="214"/>
      <c r="Z6963" s="214"/>
      <c r="AA6963" s="217"/>
      <c r="AB6963" s="217"/>
      <c r="AC6963" s="217"/>
      <c r="AD6963" s="213"/>
    </row>
    <row r="6964" spans="20:30" x14ac:dyDescent="0.2">
      <c r="T6964" s="212"/>
      <c r="U6964" s="213"/>
      <c r="V6964" s="213"/>
      <c r="W6964" s="213"/>
      <c r="X6964" s="214"/>
      <c r="Y6964" s="214"/>
      <c r="Z6964" s="214"/>
      <c r="AA6964" s="217"/>
      <c r="AB6964" s="217"/>
      <c r="AC6964" s="217"/>
      <c r="AD6964" s="213"/>
    </row>
    <row r="6965" spans="20:30" x14ac:dyDescent="0.2">
      <c r="T6965" s="212"/>
      <c r="U6965" s="213"/>
      <c r="V6965" s="213"/>
      <c r="W6965" s="213"/>
      <c r="X6965" s="214"/>
      <c r="Y6965" s="214"/>
      <c r="Z6965" s="214"/>
      <c r="AA6965" s="217"/>
      <c r="AB6965" s="217"/>
      <c r="AC6965" s="217"/>
      <c r="AD6965" s="213"/>
    </row>
    <row r="6966" spans="20:30" x14ac:dyDescent="0.2">
      <c r="T6966" s="212"/>
      <c r="U6966" s="213"/>
      <c r="V6966" s="213"/>
      <c r="W6966" s="213"/>
      <c r="X6966" s="214"/>
      <c r="Y6966" s="214"/>
      <c r="Z6966" s="214"/>
      <c r="AA6966" s="217"/>
      <c r="AB6966" s="217"/>
      <c r="AC6966" s="217"/>
      <c r="AD6966" s="213"/>
    </row>
    <row r="6967" spans="20:30" x14ac:dyDescent="0.2">
      <c r="T6967" s="212"/>
      <c r="U6967" s="213"/>
      <c r="V6967" s="213"/>
      <c r="W6967" s="213"/>
      <c r="X6967" s="214"/>
      <c r="Y6967" s="214"/>
      <c r="Z6967" s="214"/>
      <c r="AA6967" s="217"/>
      <c r="AB6967" s="217"/>
      <c r="AC6967" s="217"/>
      <c r="AD6967" s="213"/>
    </row>
    <row r="6968" spans="20:30" x14ac:dyDescent="0.2">
      <c r="T6968" s="212"/>
      <c r="U6968" s="213"/>
      <c r="V6968" s="213"/>
      <c r="W6968" s="213"/>
      <c r="X6968" s="214"/>
      <c r="Y6968" s="214"/>
      <c r="Z6968" s="214"/>
      <c r="AA6968" s="217"/>
      <c r="AB6968" s="217"/>
      <c r="AC6968" s="217"/>
      <c r="AD6968" s="213"/>
    </row>
    <row r="6969" spans="20:30" x14ac:dyDescent="0.2">
      <c r="T6969" s="212"/>
      <c r="U6969" s="213"/>
      <c r="V6969" s="213"/>
      <c r="W6969" s="213"/>
      <c r="X6969" s="214"/>
      <c r="Y6969" s="214"/>
      <c r="Z6969" s="214"/>
      <c r="AA6969" s="217"/>
      <c r="AB6969" s="217"/>
      <c r="AC6969" s="217"/>
      <c r="AD6969" s="213"/>
    </row>
    <row r="6970" spans="20:30" x14ac:dyDescent="0.2">
      <c r="T6970" s="212"/>
      <c r="U6970" s="213"/>
      <c r="V6970" s="213"/>
      <c r="W6970" s="213"/>
      <c r="X6970" s="214"/>
      <c r="Y6970" s="214"/>
      <c r="Z6970" s="214"/>
      <c r="AA6970" s="217"/>
      <c r="AB6970" s="217"/>
      <c r="AC6970" s="217"/>
      <c r="AD6970" s="213"/>
    </row>
    <row r="6971" spans="20:30" x14ac:dyDescent="0.2">
      <c r="T6971" s="212"/>
      <c r="U6971" s="213"/>
      <c r="V6971" s="213"/>
      <c r="W6971" s="213"/>
      <c r="X6971" s="214"/>
      <c r="Y6971" s="214"/>
      <c r="Z6971" s="214"/>
      <c r="AA6971" s="217"/>
      <c r="AB6971" s="217"/>
      <c r="AC6971" s="217"/>
      <c r="AD6971" s="213"/>
    </row>
    <row r="6972" spans="20:30" x14ac:dyDescent="0.2">
      <c r="T6972" s="212"/>
      <c r="U6972" s="213"/>
      <c r="V6972" s="213"/>
      <c r="W6972" s="213"/>
      <c r="X6972" s="214"/>
      <c r="Y6972" s="214"/>
      <c r="Z6972" s="214"/>
      <c r="AA6972" s="217"/>
      <c r="AB6972" s="217"/>
      <c r="AC6972" s="217"/>
      <c r="AD6972" s="213"/>
    </row>
    <row r="6973" spans="20:30" x14ac:dyDescent="0.2">
      <c r="T6973" s="212"/>
      <c r="U6973" s="213"/>
      <c r="V6973" s="213"/>
      <c r="W6973" s="213"/>
      <c r="X6973" s="214"/>
      <c r="Y6973" s="214"/>
      <c r="Z6973" s="214"/>
      <c r="AA6973" s="217"/>
      <c r="AB6973" s="217"/>
      <c r="AC6973" s="217"/>
      <c r="AD6973" s="213"/>
    </row>
    <row r="6974" spans="20:30" x14ac:dyDescent="0.2">
      <c r="T6974" s="212"/>
      <c r="U6974" s="213"/>
      <c r="V6974" s="213"/>
      <c r="W6974" s="213"/>
      <c r="X6974" s="214"/>
      <c r="Y6974" s="214"/>
      <c r="Z6974" s="214"/>
      <c r="AA6974" s="217"/>
      <c r="AB6974" s="217"/>
      <c r="AC6974" s="217"/>
      <c r="AD6974" s="213"/>
    </row>
    <row r="6975" spans="20:30" x14ac:dyDescent="0.2">
      <c r="T6975" s="212"/>
      <c r="U6975" s="213"/>
      <c r="V6975" s="213"/>
      <c r="W6975" s="213"/>
      <c r="X6975" s="214"/>
      <c r="Y6975" s="214"/>
      <c r="Z6975" s="214"/>
      <c r="AA6975" s="217"/>
      <c r="AB6975" s="217"/>
      <c r="AC6975" s="217"/>
      <c r="AD6975" s="213"/>
    </row>
    <row r="6976" spans="20:30" x14ac:dyDescent="0.2">
      <c r="T6976" s="212"/>
      <c r="U6976" s="213"/>
      <c r="V6976" s="213"/>
      <c r="W6976" s="213"/>
      <c r="X6976" s="214"/>
      <c r="Y6976" s="214"/>
      <c r="Z6976" s="214"/>
      <c r="AA6976" s="217"/>
      <c r="AB6976" s="217"/>
      <c r="AC6976" s="217"/>
      <c r="AD6976" s="213"/>
    </row>
    <row r="6977" spans="20:30" x14ac:dyDescent="0.2">
      <c r="T6977" s="212"/>
      <c r="U6977" s="213"/>
      <c r="V6977" s="213"/>
      <c r="W6977" s="213"/>
      <c r="X6977" s="214"/>
      <c r="Y6977" s="214"/>
      <c r="Z6977" s="214"/>
      <c r="AA6977" s="217"/>
      <c r="AB6977" s="217"/>
      <c r="AC6977" s="217"/>
      <c r="AD6977" s="213"/>
    </row>
    <row r="6978" spans="20:30" x14ac:dyDescent="0.2">
      <c r="T6978" s="212"/>
      <c r="U6978" s="213"/>
      <c r="V6978" s="213"/>
      <c r="W6978" s="213"/>
      <c r="X6978" s="214"/>
      <c r="Y6978" s="214"/>
      <c r="Z6978" s="214"/>
      <c r="AA6978" s="217"/>
      <c r="AB6978" s="217"/>
      <c r="AC6978" s="217"/>
      <c r="AD6978" s="213"/>
    </row>
    <row r="6979" spans="20:30" x14ac:dyDescent="0.2">
      <c r="T6979" s="212"/>
      <c r="U6979" s="213"/>
      <c r="V6979" s="213"/>
      <c r="W6979" s="213"/>
      <c r="X6979" s="214"/>
      <c r="Y6979" s="214"/>
      <c r="Z6979" s="214"/>
      <c r="AA6979" s="217"/>
      <c r="AB6979" s="217"/>
      <c r="AC6979" s="217"/>
      <c r="AD6979" s="213"/>
    </row>
    <row r="6980" spans="20:30" x14ac:dyDescent="0.2">
      <c r="T6980" s="212"/>
      <c r="U6980" s="213"/>
      <c r="V6980" s="213"/>
      <c r="W6980" s="213"/>
      <c r="X6980" s="214"/>
      <c r="Y6980" s="214"/>
      <c r="Z6980" s="214"/>
      <c r="AA6980" s="217"/>
      <c r="AB6980" s="217"/>
      <c r="AC6980" s="217"/>
      <c r="AD6980" s="213"/>
    </row>
    <row r="6981" spans="20:30" x14ac:dyDescent="0.2">
      <c r="T6981" s="212"/>
      <c r="U6981" s="213"/>
      <c r="V6981" s="213"/>
      <c r="W6981" s="213"/>
      <c r="X6981" s="214"/>
      <c r="Y6981" s="214"/>
      <c r="Z6981" s="214"/>
      <c r="AA6981" s="217"/>
      <c r="AB6981" s="217"/>
      <c r="AC6981" s="217"/>
      <c r="AD6981" s="213"/>
    </row>
    <row r="6982" spans="20:30" x14ac:dyDescent="0.2">
      <c r="T6982" s="212"/>
      <c r="U6982" s="213"/>
      <c r="V6982" s="213"/>
      <c r="W6982" s="213"/>
      <c r="X6982" s="214"/>
      <c r="Y6982" s="214"/>
      <c r="Z6982" s="214"/>
      <c r="AA6982" s="217"/>
      <c r="AB6982" s="217"/>
      <c r="AC6982" s="217"/>
      <c r="AD6982" s="213"/>
    </row>
    <row r="6983" spans="20:30" x14ac:dyDescent="0.2">
      <c r="T6983" s="212"/>
      <c r="U6983" s="213"/>
      <c r="V6983" s="213"/>
      <c r="W6983" s="213"/>
      <c r="X6983" s="214"/>
      <c r="Y6983" s="214"/>
      <c r="Z6983" s="214"/>
      <c r="AA6983" s="217"/>
      <c r="AB6983" s="217"/>
      <c r="AC6983" s="217"/>
      <c r="AD6983" s="213"/>
    </row>
    <row r="6984" spans="20:30" x14ac:dyDescent="0.2">
      <c r="T6984" s="212"/>
      <c r="U6984" s="213"/>
      <c r="V6984" s="213"/>
      <c r="W6984" s="213"/>
      <c r="X6984" s="214"/>
      <c r="Y6984" s="214"/>
      <c r="Z6984" s="214"/>
      <c r="AA6984" s="217"/>
      <c r="AB6984" s="217"/>
      <c r="AC6984" s="217"/>
      <c r="AD6984" s="213"/>
    </row>
    <row r="6985" spans="20:30" x14ac:dyDescent="0.2">
      <c r="T6985" s="212"/>
      <c r="U6985" s="213"/>
      <c r="V6985" s="213"/>
      <c r="W6985" s="213"/>
      <c r="X6985" s="214"/>
      <c r="Y6985" s="214"/>
      <c r="Z6985" s="214"/>
      <c r="AA6985" s="217"/>
      <c r="AB6985" s="217"/>
      <c r="AC6985" s="217"/>
      <c r="AD6985" s="213"/>
    </row>
    <row r="6986" spans="20:30" x14ac:dyDescent="0.2">
      <c r="T6986" s="212"/>
      <c r="U6986" s="213"/>
      <c r="V6986" s="213"/>
      <c r="W6986" s="213"/>
      <c r="X6986" s="214"/>
      <c r="Y6986" s="214"/>
      <c r="Z6986" s="214"/>
      <c r="AA6986" s="217"/>
      <c r="AB6986" s="217"/>
      <c r="AC6986" s="217"/>
      <c r="AD6986" s="213"/>
    </row>
    <row r="6987" spans="20:30" x14ac:dyDescent="0.2">
      <c r="T6987" s="212"/>
      <c r="U6987" s="213"/>
      <c r="V6987" s="213"/>
      <c r="W6987" s="213"/>
      <c r="X6987" s="214"/>
      <c r="Y6987" s="214"/>
      <c r="Z6987" s="214"/>
      <c r="AA6987" s="217"/>
      <c r="AB6987" s="217"/>
      <c r="AC6987" s="217"/>
      <c r="AD6987" s="213"/>
    </row>
    <row r="6988" spans="20:30" x14ac:dyDescent="0.2">
      <c r="T6988" s="212"/>
      <c r="U6988" s="213"/>
      <c r="V6988" s="213"/>
      <c r="W6988" s="213"/>
      <c r="X6988" s="214"/>
      <c r="Y6988" s="214"/>
      <c r="Z6988" s="214"/>
      <c r="AA6988" s="217"/>
      <c r="AB6988" s="217"/>
      <c r="AC6988" s="217"/>
      <c r="AD6988" s="213"/>
    </row>
    <row r="6989" spans="20:30" x14ac:dyDescent="0.2">
      <c r="T6989" s="212"/>
      <c r="U6989" s="213"/>
      <c r="V6989" s="213"/>
      <c r="W6989" s="213"/>
      <c r="X6989" s="214"/>
      <c r="Y6989" s="214"/>
      <c r="Z6989" s="214"/>
      <c r="AA6989" s="217"/>
      <c r="AB6989" s="217"/>
      <c r="AC6989" s="217"/>
      <c r="AD6989" s="213"/>
    </row>
    <row r="6990" spans="20:30" x14ac:dyDescent="0.2">
      <c r="T6990" s="212"/>
      <c r="U6990" s="213"/>
      <c r="V6990" s="213"/>
      <c r="W6990" s="213"/>
      <c r="X6990" s="214"/>
      <c r="Y6990" s="214"/>
      <c r="Z6990" s="214"/>
      <c r="AA6990" s="217"/>
      <c r="AB6990" s="217"/>
      <c r="AC6990" s="217"/>
      <c r="AD6990" s="213"/>
    </row>
    <row r="6991" spans="20:30" x14ac:dyDescent="0.2">
      <c r="T6991" s="212"/>
      <c r="U6991" s="213"/>
      <c r="V6991" s="213"/>
      <c r="W6991" s="213"/>
      <c r="X6991" s="214"/>
      <c r="Y6991" s="214"/>
      <c r="Z6991" s="214"/>
      <c r="AA6991" s="217"/>
      <c r="AB6991" s="217"/>
      <c r="AC6991" s="217"/>
      <c r="AD6991" s="213"/>
    </row>
    <row r="6992" spans="20:30" x14ac:dyDescent="0.2">
      <c r="T6992" s="212"/>
      <c r="U6992" s="213"/>
      <c r="V6992" s="213"/>
      <c r="W6992" s="213"/>
      <c r="X6992" s="214"/>
      <c r="Y6992" s="214"/>
      <c r="Z6992" s="214"/>
      <c r="AA6992" s="217"/>
      <c r="AB6992" s="217"/>
      <c r="AC6992" s="217"/>
      <c r="AD6992" s="213"/>
    </row>
    <row r="6993" spans="20:30" x14ac:dyDescent="0.2">
      <c r="T6993" s="212"/>
      <c r="U6993" s="213"/>
      <c r="V6993" s="213"/>
      <c r="W6993" s="213"/>
      <c r="X6993" s="214"/>
      <c r="Y6993" s="214"/>
      <c r="Z6993" s="214"/>
      <c r="AA6993" s="217"/>
      <c r="AB6993" s="217"/>
      <c r="AC6993" s="217"/>
      <c r="AD6993" s="213"/>
    </row>
    <row r="6994" spans="20:30" x14ac:dyDescent="0.2">
      <c r="T6994" s="212"/>
      <c r="U6994" s="213"/>
      <c r="V6994" s="213"/>
      <c r="W6994" s="213"/>
      <c r="X6994" s="214"/>
      <c r="Y6994" s="214"/>
      <c r="Z6994" s="214"/>
      <c r="AA6994" s="217"/>
      <c r="AB6994" s="217"/>
      <c r="AC6994" s="217"/>
      <c r="AD6994" s="213"/>
    </row>
    <row r="6995" spans="20:30" x14ac:dyDescent="0.2">
      <c r="T6995" s="212"/>
      <c r="U6995" s="213"/>
      <c r="V6995" s="213"/>
      <c r="W6995" s="213"/>
      <c r="X6995" s="214"/>
      <c r="Y6995" s="214"/>
      <c r="Z6995" s="214"/>
      <c r="AA6995" s="217"/>
      <c r="AB6995" s="217"/>
      <c r="AC6995" s="217"/>
      <c r="AD6995" s="213"/>
    </row>
    <row r="6996" spans="20:30" x14ac:dyDescent="0.2">
      <c r="T6996" s="212"/>
      <c r="U6996" s="213"/>
      <c r="V6996" s="213"/>
      <c r="W6996" s="213"/>
      <c r="X6996" s="214"/>
      <c r="Y6996" s="214"/>
      <c r="Z6996" s="214"/>
      <c r="AA6996" s="217"/>
      <c r="AB6996" s="217"/>
      <c r="AC6996" s="217"/>
      <c r="AD6996" s="213"/>
    </row>
    <row r="6997" spans="20:30" x14ac:dyDescent="0.2">
      <c r="T6997" s="212"/>
      <c r="U6997" s="213"/>
      <c r="V6997" s="213"/>
      <c r="W6997" s="213"/>
      <c r="X6997" s="214"/>
      <c r="Y6997" s="214"/>
      <c r="Z6997" s="214"/>
      <c r="AA6997" s="217"/>
      <c r="AB6997" s="217"/>
      <c r="AC6997" s="217"/>
      <c r="AD6997" s="213"/>
    </row>
    <row r="6998" spans="20:30" x14ac:dyDescent="0.2">
      <c r="T6998" s="212"/>
      <c r="U6998" s="213"/>
      <c r="V6998" s="213"/>
      <c r="W6998" s="213"/>
      <c r="X6998" s="214"/>
      <c r="Y6998" s="214"/>
      <c r="Z6998" s="214"/>
      <c r="AA6998" s="217"/>
      <c r="AB6998" s="217"/>
      <c r="AC6998" s="217"/>
      <c r="AD6998" s="213"/>
    </row>
    <row r="6999" spans="20:30" x14ac:dyDescent="0.2">
      <c r="T6999" s="212"/>
      <c r="U6999" s="213"/>
      <c r="V6999" s="213"/>
      <c r="W6999" s="213"/>
      <c r="X6999" s="214"/>
      <c r="Y6999" s="214"/>
      <c r="Z6999" s="214"/>
      <c r="AA6999" s="217"/>
      <c r="AB6999" s="217"/>
      <c r="AC6999" s="217"/>
      <c r="AD6999" s="213"/>
    </row>
    <row r="7000" spans="20:30" x14ac:dyDescent="0.2">
      <c r="T7000" s="212"/>
      <c r="U7000" s="213"/>
      <c r="V7000" s="213"/>
      <c r="W7000" s="213"/>
      <c r="X7000" s="214"/>
      <c r="Y7000" s="214"/>
      <c r="Z7000" s="214"/>
      <c r="AA7000" s="217"/>
      <c r="AB7000" s="217"/>
      <c r="AC7000" s="217"/>
      <c r="AD7000" s="213"/>
    </row>
    <row r="7001" spans="20:30" x14ac:dyDescent="0.2">
      <c r="T7001" s="212"/>
      <c r="U7001" s="213"/>
      <c r="V7001" s="213"/>
      <c r="W7001" s="213"/>
      <c r="X7001" s="214"/>
      <c r="Y7001" s="214"/>
      <c r="Z7001" s="214"/>
      <c r="AA7001" s="217"/>
      <c r="AB7001" s="217"/>
      <c r="AC7001" s="217"/>
      <c r="AD7001" s="213"/>
    </row>
    <row r="7002" spans="20:30" x14ac:dyDescent="0.2">
      <c r="T7002" s="212"/>
      <c r="U7002" s="213"/>
      <c r="V7002" s="213"/>
      <c r="W7002" s="213"/>
      <c r="X7002" s="214"/>
      <c r="Y7002" s="214"/>
      <c r="Z7002" s="214"/>
      <c r="AA7002" s="217"/>
      <c r="AB7002" s="217"/>
      <c r="AC7002" s="217"/>
      <c r="AD7002" s="213"/>
    </row>
    <row r="7003" spans="20:30" x14ac:dyDescent="0.2">
      <c r="T7003" s="212"/>
      <c r="U7003" s="213"/>
      <c r="V7003" s="213"/>
      <c r="W7003" s="213"/>
      <c r="X7003" s="214"/>
      <c r="Y7003" s="214"/>
      <c r="Z7003" s="214"/>
      <c r="AA7003" s="217"/>
      <c r="AB7003" s="217"/>
      <c r="AC7003" s="217"/>
      <c r="AD7003" s="213"/>
    </row>
    <row r="7004" spans="20:30" x14ac:dyDescent="0.2">
      <c r="T7004" s="212"/>
      <c r="U7004" s="213"/>
      <c r="V7004" s="213"/>
      <c r="W7004" s="213"/>
      <c r="X7004" s="214"/>
      <c r="Y7004" s="214"/>
      <c r="Z7004" s="214"/>
      <c r="AA7004" s="217"/>
      <c r="AB7004" s="217"/>
      <c r="AC7004" s="217"/>
      <c r="AD7004" s="213"/>
    </row>
    <row r="7005" spans="20:30" x14ac:dyDescent="0.2">
      <c r="T7005" s="212"/>
      <c r="U7005" s="213"/>
      <c r="V7005" s="213"/>
      <c r="W7005" s="213"/>
      <c r="X7005" s="214"/>
      <c r="Y7005" s="214"/>
      <c r="Z7005" s="214"/>
      <c r="AA7005" s="217"/>
      <c r="AB7005" s="217"/>
      <c r="AC7005" s="217"/>
      <c r="AD7005" s="213"/>
    </row>
    <row r="7006" spans="20:30" x14ac:dyDescent="0.2">
      <c r="T7006" s="212"/>
      <c r="U7006" s="213"/>
      <c r="V7006" s="213"/>
      <c r="W7006" s="213"/>
      <c r="X7006" s="214"/>
      <c r="Y7006" s="214"/>
      <c r="Z7006" s="214"/>
      <c r="AA7006" s="217"/>
      <c r="AB7006" s="217"/>
      <c r="AC7006" s="217"/>
      <c r="AD7006" s="213"/>
    </row>
    <row r="7007" spans="20:30" x14ac:dyDescent="0.2">
      <c r="T7007" s="212"/>
      <c r="U7007" s="213"/>
      <c r="V7007" s="213"/>
      <c r="W7007" s="213"/>
      <c r="X7007" s="214"/>
      <c r="Y7007" s="214"/>
      <c r="Z7007" s="214"/>
      <c r="AA7007" s="217"/>
      <c r="AB7007" s="217"/>
      <c r="AC7007" s="217"/>
      <c r="AD7007" s="213"/>
    </row>
    <row r="7008" spans="20:30" x14ac:dyDescent="0.2">
      <c r="T7008" s="212"/>
      <c r="U7008" s="213"/>
      <c r="V7008" s="213"/>
      <c r="W7008" s="213"/>
      <c r="X7008" s="214"/>
      <c r="Y7008" s="214"/>
      <c r="Z7008" s="214"/>
      <c r="AA7008" s="217"/>
      <c r="AB7008" s="217"/>
      <c r="AC7008" s="217"/>
      <c r="AD7008" s="213"/>
    </row>
    <row r="7009" spans="20:30" x14ac:dyDescent="0.2">
      <c r="T7009" s="212"/>
      <c r="U7009" s="213"/>
      <c r="V7009" s="213"/>
      <c r="W7009" s="213"/>
      <c r="X7009" s="214"/>
      <c r="Y7009" s="214"/>
      <c r="Z7009" s="214"/>
      <c r="AA7009" s="217"/>
      <c r="AB7009" s="217"/>
      <c r="AC7009" s="217"/>
      <c r="AD7009" s="213"/>
    </row>
    <row r="7010" spans="20:30" x14ac:dyDescent="0.2">
      <c r="T7010" s="212"/>
      <c r="U7010" s="213"/>
      <c r="V7010" s="213"/>
      <c r="W7010" s="213"/>
      <c r="X7010" s="214"/>
      <c r="Y7010" s="214"/>
      <c r="Z7010" s="214"/>
      <c r="AA7010" s="217"/>
      <c r="AB7010" s="217"/>
      <c r="AC7010" s="217"/>
      <c r="AD7010" s="213"/>
    </row>
    <row r="7011" spans="20:30" x14ac:dyDescent="0.2">
      <c r="T7011" s="212"/>
      <c r="U7011" s="213"/>
      <c r="V7011" s="213"/>
      <c r="W7011" s="213"/>
      <c r="X7011" s="214"/>
      <c r="Y7011" s="214"/>
      <c r="Z7011" s="214"/>
      <c r="AA7011" s="217"/>
      <c r="AB7011" s="217"/>
      <c r="AC7011" s="217"/>
      <c r="AD7011" s="213"/>
    </row>
    <row r="7012" spans="20:30" x14ac:dyDescent="0.2">
      <c r="T7012" s="212"/>
      <c r="U7012" s="213"/>
      <c r="V7012" s="213"/>
      <c r="W7012" s="213"/>
      <c r="X7012" s="214"/>
      <c r="Y7012" s="214"/>
      <c r="Z7012" s="214"/>
      <c r="AA7012" s="217"/>
      <c r="AB7012" s="217"/>
      <c r="AC7012" s="217"/>
      <c r="AD7012" s="213"/>
    </row>
    <row r="7013" spans="20:30" x14ac:dyDescent="0.2">
      <c r="T7013" s="212"/>
      <c r="U7013" s="213"/>
      <c r="V7013" s="213"/>
      <c r="W7013" s="213"/>
      <c r="X7013" s="214"/>
      <c r="Y7013" s="214"/>
      <c r="Z7013" s="214"/>
      <c r="AA7013" s="217"/>
      <c r="AB7013" s="217"/>
      <c r="AC7013" s="217"/>
      <c r="AD7013" s="213"/>
    </row>
    <row r="7014" spans="20:30" x14ac:dyDescent="0.2">
      <c r="T7014" s="212"/>
      <c r="U7014" s="213"/>
      <c r="V7014" s="213"/>
      <c r="W7014" s="213"/>
      <c r="X7014" s="214"/>
      <c r="Y7014" s="214"/>
      <c r="Z7014" s="214"/>
      <c r="AA7014" s="217"/>
      <c r="AB7014" s="217"/>
      <c r="AC7014" s="217"/>
      <c r="AD7014" s="213"/>
    </row>
    <row r="7015" spans="20:30" x14ac:dyDescent="0.2">
      <c r="T7015" s="212"/>
      <c r="U7015" s="213"/>
      <c r="V7015" s="213"/>
      <c r="W7015" s="213"/>
      <c r="X7015" s="214"/>
      <c r="Y7015" s="214"/>
      <c r="Z7015" s="214"/>
      <c r="AA7015" s="217"/>
      <c r="AB7015" s="217"/>
      <c r="AC7015" s="217"/>
      <c r="AD7015" s="213"/>
    </row>
    <row r="7016" spans="20:30" x14ac:dyDescent="0.2">
      <c r="T7016" s="212"/>
      <c r="U7016" s="213"/>
      <c r="V7016" s="213"/>
      <c r="W7016" s="213"/>
      <c r="X7016" s="214"/>
      <c r="Y7016" s="214"/>
      <c r="Z7016" s="214"/>
      <c r="AA7016" s="217"/>
      <c r="AB7016" s="217"/>
      <c r="AC7016" s="217"/>
      <c r="AD7016" s="213"/>
    </row>
    <row r="7017" spans="20:30" x14ac:dyDescent="0.2">
      <c r="T7017" s="212"/>
      <c r="U7017" s="213"/>
      <c r="V7017" s="213"/>
      <c r="W7017" s="213"/>
      <c r="X7017" s="214"/>
      <c r="Y7017" s="214"/>
      <c r="Z7017" s="214"/>
      <c r="AA7017" s="217"/>
      <c r="AB7017" s="217"/>
      <c r="AC7017" s="217"/>
      <c r="AD7017" s="213"/>
    </row>
    <row r="7018" spans="20:30" x14ac:dyDescent="0.2">
      <c r="T7018" s="212"/>
      <c r="U7018" s="213"/>
      <c r="V7018" s="213"/>
      <c r="W7018" s="213"/>
      <c r="X7018" s="214"/>
      <c r="Y7018" s="214"/>
      <c r="Z7018" s="214"/>
      <c r="AA7018" s="217"/>
      <c r="AB7018" s="217"/>
      <c r="AC7018" s="217"/>
      <c r="AD7018" s="213"/>
    </row>
    <row r="7019" spans="20:30" x14ac:dyDescent="0.2">
      <c r="T7019" s="212"/>
      <c r="U7019" s="213"/>
      <c r="V7019" s="213"/>
      <c r="W7019" s="213"/>
      <c r="X7019" s="214"/>
      <c r="Y7019" s="214"/>
      <c r="Z7019" s="214"/>
      <c r="AA7019" s="217"/>
      <c r="AB7019" s="217"/>
      <c r="AC7019" s="217"/>
      <c r="AD7019" s="213"/>
    </row>
    <row r="7020" spans="20:30" x14ac:dyDescent="0.2">
      <c r="T7020" s="212"/>
      <c r="U7020" s="213"/>
      <c r="V7020" s="213"/>
      <c r="W7020" s="213"/>
      <c r="X7020" s="214"/>
      <c r="Y7020" s="214"/>
      <c r="Z7020" s="214"/>
      <c r="AA7020" s="217"/>
      <c r="AB7020" s="217"/>
      <c r="AC7020" s="217"/>
      <c r="AD7020" s="213"/>
    </row>
    <row r="7021" spans="20:30" x14ac:dyDescent="0.2">
      <c r="T7021" s="212"/>
      <c r="U7021" s="213"/>
      <c r="V7021" s="213"/>
      <c r="W7021" s="213"/>
      <c r="X7021" s="214"/>
      <c r="Y7021" s="214"/>
      <c r="Z7021" s="214"/>
      <c r="AA7021" s="217"/>
      <c r="AB7021" s="217"/>
      <c r="AC7021" s="217"/>
      <c r="AD7021" s="213"/>
    </row>
    <row r="7022" spans="20:30" x14ac:dyDescent="0.2">
      <c r="T7022" s="212"/>
      <c r="U7022" s="213"/>
      <c r="V7022" s="213"/>
      <c r="W7022" s="213"/>
      <c r="X7022" s="214"/>
      <c r="Y7022" s="214"/>
      <c r="Z7022" s="214"/>
      <c r="AA7022" s="217"/>
      <c r="AB7022" s="217"/>
      <c r="AC7022" s="217"/>
      <c r="AD7022" s="213"/>
    </row>
    <row r="7023" spans="20:30" x14ac:dyDescent="0.2">
      <c r="T7023" s="212"/>
      <c r="U7023" s="213"/>
      <c r="V7023" s="213"/>
      <c r="W7023" s="213"/>
      <c r="X7023" s="214"/>
      <c r="Y7023" s="214"/>
      <c r="Z7023" s="214"/>
      <c r="AA7023" s="217"/>
      <c r="AB7023" s="217"/>
      <c r="AC7023" s="217"/>
      <c r="AD7023" s="213"/>
    </row>
    <row r="7024" spans="20:30" x14ac:dyDescent="0.2">
      <c r="T7024" s="212"/>
      <c r="U7024" s="213"/>
      <c r="V7024" s="213"/>
      <c r="W7024" s="213"/>
      <c r="X7024" s="214"/>
      <c r="Y7024" s="214"/>
      <c r="Z7024" s="214"/>
      <c r="AA7024" s="217"/>
      <c r="AB7024" s="217"/>
      <c r="AC7024" s="217"/>
      <c r="AD7024" s="213"/>
    </row>
    <row r="7025" spans="20:30" x14ac:dyDescent="0.2">
      <c r="T7025" s="212"/>
      <c r="U7025" s="213"/>
      <c r="V7025" s="213"/>
      <c r="W7025" s="213"/>
      <c r="X7025" s="214"/>
      <c r="Y7025" s="214"/>
      <c r="Z7025" s="214"/>
      <c r="AA7025" s="217"/>
      <c r="AB7025" s="217"/>
      <c r="AC7025" s="217"/>
      <c r="AD7025" s="213"/>
    </row>
    <row r="7026" spans="20:30" x14ac:dyDescent="0.2">
      <c r="T7026" s="212"/>
      <c r="U7026" s="213"/>
      <c r="V7026" s="213"/>
      <c r="W7026" s="213"/>
      <c r="X7026" s="214"/>
      <c r="Y7026" s="214"/>
      <c r="Z7026" s="214"/>
      <c r="AA7026" s="217"/>
      <c r="AB7026" s="217"/>
      <c r="AC7026" s="217"/>
      <c r="AD7026" s="213"/>
    </row>
    <row r="7027" spans="20:30" x14ac:dyDescent="0.2">
      <c r="T7027" s="212"/>
      <c r="U7027" s="213"/>
      <c r="V7027" s="213"/>
      <c r="W7027" s="213"/>
      <c r="X7027" s="214"/>
      <c r="Y7027" s="214"/>
      <c r="Z7027" s="214"/>
      <c r="AA7027" s="217"/>
      <c r="AB7027" s="217"/>
      <c r="AC7027" s="217"/>
      <c r="AD7027" s="213"/>
    </row>
    <row r="7028" spans="20:30" x14ac:dyDescent="0.2">
      <c r="T7028" s="212"/>
      <c r="U7028" s="213"/>
      <c r="V7028" s="213"/>
      <c r="W7028" s="213"/>
      <c r="X7028" s="214"/>
      <c r="Y7028" s="214"/>
      <c r="Z7028" s="214"/>
      <c r="AA7028" s="217"/>
      <c r="AB7028" s="217"/>
      <c r="AC7028" s="217"/>
      <c r="AD7028" s="213"/>
    </row>
    <row r="7029" spans="20:30" x14ac:dyDescent="0.2">
      <c r="T7029" s="212"/>
      <c r="U7029" s="213"/>
      <c r="V7029" s="213"/>
      <c r="W7029" s="213"/>
      <c r="X7029" s="214"/>
      <c r="Y7029" s="214"/>
      <c r="Z7029" s="214"/>
      <c r="AA7029" s="217"/>
      <c r="AB7029" s="217"/>
      <c r="AC7029" s="217"/>
      <c r="AD7029" s="213"/>
    </row>
    <row r="7030" spans="20:30" x14ac:dyDescent="0.2">
      <c r="T7030" s="212"/>
      <c r="U7030" s="213"/>
      <c r="V7030" s="213"/>
      <c r="W7030" s="213"/>
      <c r="X7030" s="214"/>
      <c r="Y7030" s="214"/>
      <c r="Z7030" s="214"/>
      <c r="AA7030" s="217"/>
      <c r="AB7030" s="217"/>
      <c r="AC7030" s="217"/>
      <c r="AD7030" s="213"/>
    </row>
    <row r="7031" spans="20:30" x14ac:dyDescent="0.2">
      <c r="T7031" s="212"/>
      <c r="U7031" s="213"/>
      <c r="V7031" s="213"/>
      <c r="W7031" s="213"/>
      <c r="X7031" s="214"/>
      <c r="Y7031" s="214"/>
      <c r="Z7031" s="214"/>
      <c r="AA7031" s="217"/>
      <c r="AB7031" s="217"/>
      <c r="AC7031" s="217"/>
      <c r="AD7031" s="213"/>
    </row>
    <row r="7032" spans="20:30" x14ac:dyDescent="0.2">
      <c r="T7032" s="212"/>
      <c r="U7032" s="213"/>
      <c r="V7032" s="213"/>
      <c r="W7032" s="213"/>
      <c r="X7032" s="214"/>
      <c r="Y7032" s="214"/>
      <c r="Z7032" s="214"/>
      <c r="AA7032" s="217"/>
      <c r="AB7032" s="217"/>
      <c r="AC7032" s="217"/>
      <c r="AD7032" s="213"/>
    </row>
    <row r="7033" spans="20:30" x14ac:dyDescent="0.2">
      <c r="T7033" s="212"/>
      <c r="U7033" s="213"/>
      <c r="V7033" s="213"/>
      <c r="W7033" s="213"/>
      <c r="X7033" s="214"/>
      <c r="Y7033" s="214"/>
      <c r="Z7033" s="214"/>
      <c r="AA7033" s="217"/>
      <c r="AB7033" s="217"/>
      <c r="AC7033" s="217"/>
      <c r="AD7033" s="213"/>
    </row>
    <row r="7034" spans="20:30" x14ac:dyDescent="0.2">
      <c r="T7034" s="212"/>
      <c r="U7034" s="213"/>
      <c r="V7034" s="213"/>
      <c r="W7034" s="213"/>
      <c r="X7034" s="214"/>
      <c r="Y7034" s="214"/>
      <c r="Z7034" s="214"/>
      <c r="AA7034" s="217"/>
      <c r="AB7034" s="217"/>
      <c r="AC7034" s="217"/>
      <c r="AD7034" s="213"/>
    </row>
    <row r="7035" spans="20:30" x14ac:dyDescent="0.2">
      <c r="T7035" s="212"/>
      <c r="U7035" s="213"/>
      <c r="V7035" s="213"/>
      <c r="W7035" s="213"/>
      <c r="X7035" s="214"/>
      <c r="Y7035" s="214"/>
      <c r="Z7035" s="214"/>
      <c r="AA7035" s="217"/>
      <c r="AB7035" s="217"/>
      <c r="AC7035" s="217"/>
      <c r="AD7035" s="213"/>
    </row>
    <row r="7036" spans="20:30" x14ac:dyDescent="0.2">
      <c r="T7036" s="212"/>
      <c r="U7036" s="213"/>
      <c r="V7036" s="213"/>
      <c r="W7036" s="213"/>
      <c r="X7036" s="214"/>
      <c r="Y7036" s="214"/>
      <c r="Z7036" s="214"/>
      <c r="AA7036" s="217"/>
      <c r="AB7036" s="217"/>
      <c r="AC7036" s="217"/>
      <c r="AD7036" s="213"/>
    </row>
    <row r="7037" spans="20:30" x14ac:dyDescent="0.2">
      <c r="T7037" s="212"/>
      <c r="U7037" s="213"/>
      <c r="V7037" s="213"/>
      <c r="W7037" s="213"/>
      <c r="X7037" s="214"/>
      <c r="Y7037" s="214"/>
      <c r="Z7037" s="214"/>
      <c r="AA7037" s="217"/>
      <c r="AB7037" s="217"/>
      <c r="AC7037" s="217"/>
      <c r="AD7037" s="213"/>
    </row>
    <row r="7038" spans="20:30" x14ac:dyDescent="0.2">
      <c r="T7038" s="212"/>
      <c r="U7038" s="213"/>
      <c r="V7038" s="213"/>
      <c r="W7038" s="213"/>
      <c r="X7038" s="214"/>
      <c r="Y7038" s="214"/>
      <c r="Z7038" s="214"/>
      <c r="AA7038" s="217"/>
      <c r="AB7038" s="217"/>
      <c r="AC7038" s="217"/>
      <c r="AD7038" s="213"/>
    </row>
    <row r="7039" spans="20:30" x14ac:dyDescent="0.2">
      <c r="T7039" s="212"/>
      <c r="U7039" s="213"/>
      <c r="V7039" s="213"/>
      <c r="W7039" s="213"/>
      <c r="X7039" s="214"/>
      <c r="Y7039" s="214"/>
      <c r="Z7039" s="214"/>
      <c r="AA7039" s="217"/>
      <c r="AB7039" s="217"/>
      <c r="AC7039" s="217"/>
      <c r="AD7039" s="213"/>
    </row>
    <row r="7040" spans="20:30" x14ac:dyDescent="0.2">
      <c r="T7040" s="212"/>
      <c r="U7040" s="213"/>
      <c r="V7040" s="213"/>
      <c r="W7040" s="213"/>
      <c r="X7040" s="214"/>
      <c r="Y7040" s="214"/>
      <c r="Z7040" s="214"/>
      <c r="AA7040" s="217"/>
      <c r="AB7040" s="217"/>
      <c r="AC7040" s="217"/>
      <c r="AD7040" s="213"/>
    </row>
    <row r="7041" spans="20:30" x14ac:dyDescent="0.2">
      <c r="T7041" s="212"/>
      <c r="U7041" s="213"/>
      <c r="V7041" s="213"/>
      <c r="W7041" s="213"/>
      <c r="X7041" s="214"/>
      <c r="Y7041" s="214"/>
      <c r="Z7041" s="214"/>
      <c r="AA7041" s="217"/>
      <c r="AB7041" s="217"/>
      <c r="AC7041" s="217"/>
      <c r="AD7041" s="213"/>
    </row>
    <row r="7042" spans="20:30" x14ac:dyDescent="0.2">
      <c r="T7042" s="212"/>
      <c r="U7042" s="213"/>
      <c r="V7042" s="213"/>
      <c r="W7042" s="213"/>
      <c r="X7042" s="214"/>
      <c r="Y7042" s="214"/>
      <c r="Z7042" s="214"/>
      <c r="AA7042" s="217"/>
      <c r="AB7042" s="217"/>
      <c r="AC7042" s="217"/>
      <c r="AD7042" s="213"/>
    </row>
    <row r="7043" spans="20:30" x14ac:dyDescent="0.2">
      <c r="T7043" s="212"/>
      <c r="U7043" s="213"/>
      <c r="V7043" s="213"/>
      <c r="W7043" s="213"/>
      <c r="X7043" s="214"/>
      <c r="Y7043" s="214"/>
      <c r="Z7043" s="214"/>
      <c r="AA7043" s="217"/>
      <c r="AB7043" s="217"/>
      <c r="AC7043" s="217"/>
      <c r="AD7043" s="213"/>
    </row>
    <row r="7044" spans="20:30" x14ac:dyDescent="0.2">
      <c r="T7044" s="212"/>
      <c r="U7044" s="213"/>
      <c r="V7044" s="213"/>
      <c r="W7044" s="213"/>
      <c r="X7044" s="214"/>
      <c r="Y7044" s="214"/>
      <c r="Z7044" s="214"/>
      <c r="AA7044" s="217"/>
      <c r="AB7044" s="217"/>
      <c r="AC7044" s="217"/>
      <c r="AD7044" s="213"/>
    </row>
    <row r="7045" spans="20:30" x14ac:dyDescent="0.2">
      <c r="T7045" s="212"/>
      <c r="U7045" s="213"/>
      <c r="V7045" s="213"/>
      <c r="W7045" s="213"/>
      <c r="X7045" s="214"/>
      <c r="Y7045" s="214"/>
      <c r="Z7045" s="214"/>
      <c r="AA7045" s="217"/>
      <c r="AB7045" s="217"/>
      <c r="AC7045" s="217"/>
      <c r="AD7045" s="213"/>
    </row>
    <row r="7046" spans="20:30" x14ac:dyDescent="0.2">
      <c r="T7046" s="212"/>
      <c r="U7046" s="213"/>
      <c r="V7046" s="213"/>
      <c r="W7046" s="213"/>
      <c r="X7046" s="214"/>
      <c r="Y7046" s="214"/>
      <c r="Z7046" s="214"/>
      <c r="AA7046" s="217"/>
      <c r="AB7046" s="217"/>
      <c r="AC7046" s="217"/>
      <c r="AD7046" s="213"/>
    </row>
    <row r="7047" spans="20:30" x14ac:dyDescent="0.2">
      <c r="T7047" s="212"/>
      <c r="U7047" s="213"/>
      <c r="V7047" s="213"/>
      <c r="W7047" s="213"/>
      <c r="X7047" s="214"/>
      <c r="Y7047" s="214"/>
      <c r="Z7047" s="214"/>
      <c r="AA7047" s="217"/>
      <c r="AB7047" s="217"/>
      <c r="AC7047" s="217"/>
      <c r="AD7047" s="213"/>
    </row>
    <row r="7048" spans="20:30" x14ac:dyDescent="0.2">
      <c r="T7048" s="212"/>
      <c r="U7048" s="213"/>
      <c r="V7048" s="213"/>
      <c r="W7048" s="213"/>
      <c r="X7048" s="214"/>
      <c r="Y7048" s="214"/>
      <c r="Z7048" s="214"/>
      <c r="AA7048" s="217"/>
      <c r="AB7048" s="217"/>
      <c r="AC7048" s="217"/>
      <c r="AD7048" s="213"/>
    </row>
    <row r="7049" spans="20:30" x14ac:dyDescent="0.2">
      <c r="T7049" s="212"/>
      <c r="U7049" s="213"/>
      <c r="V7049" s="213"/>
      <c r="W7049" s="213"/>
      <c r="X7049" s="214"/>
      <c r="Y7049" s="214"/>
      <c r="Z7049" s="214"/>
      <c r="AA7049" s="217"/>
      <c r="AB7049" s="217"/>
      <c r="AC7049" s="217"/>
      <c r="AD7049" s="213"/>
    </row>
    <row r="7050" spans="20:30" x14ac:dyDescent="0.2">
      <c r="T7050" s="212"/>
      <c r="U7050" s="213"/>
      <c r="V7050" s="213"/>
      <c r="W7050" s="213"/>
      <c r="X7050" s="214"/>
      <c r="Y7050" s="214"/>
      <c r="Z7050" s="214"/>
      <c r="AA7050" s="217"/>
      <c r="AB7050" s="217"/>
      <c r="AC7050" s="217"/>
      <c r="AD7050" s="213"/>
    </row>
    <row r="7051" spans="20:30" x14ac:dyDescent="0.2">
      <c r="T7051" s="212"/>
      <c r="U7051" s="213"/>
      <c r="V7051" s="213"/>
      <c r="W7051" s="213"/>
      <c r="X7051" s="214"/>
      <c r="Y7051" s="214"/>
      <c r="Z7051" s="214"/>
      <c r="AA7051" s="217"/>
      <c r="AB7051" s="217"/>
      <c r="AC7051" s="217"/>
      <c r="AD7051" s="213"/>
    </row>
    <row r="7052" spans="20:30" x14ac:dyDescent="0.2">
      <c r="T7052" s="212"/>
      <c r="U7052" s="213"/>
      <c r="V7052" s="213"/>
      <c r="W7052" s="213"/>
      <c r="X7052" s="214"/>
      <c r="Y7052" s="214"/>
      <c r="Z7052" s="214"/>
      <c r="AA7052" s="217"/>
      <c r="AB7052" s="217"/>
      <c r="AC7052" s="217"/>
      <c r="AD7052" s="213"/>
    </row>
    <row r="7053" spans="20:30" x14ac:dyDescent="0.2">
      <c r="T7053" s="212"/>
      <c r="U7053" s="213"/>
      <c r="V7053" s="213"/>
      <c r="W7053" s="213"/>
      <c r="X7053" s="214"/>
      <c r="Y7053" s="214"/>
      <c r="Z7053" s="214"/>
      <c r="AA7053" s="217"/>
      <c r="AB7053" s="217"/>
      <c r="AC7053" s="217"/>
      <c r="AD7053" s="213"/>
    </row>
    <row r="7054" spans="20:30" x14ac:dyDescent="0.2">
      <c r="T7054" s="212"/>
      <c r="U7054" s="213"/>
      <c r="V7054" s="213"/>
      <c r="W7054" s="213"/>
      <c r="X7054" s="214"/>
      <c r="Y7054" s="214"/>
      <c r="Z7054" s="214"/>
      <c r="AA7054" s="217"/>
      <c r="AB7054" s="217"/>
      <c r="AC7054" s="217"/>
      <c r="AD7054" s="213"/>
    </row>
    <row r="7055" spans="20:30" x14ac:dyDescent="0.2">
      <c r="T7055" s="212"/>
      <c r="U7055" s="213"/>
      <c r="V7055" s="213"/>
      <c r="W7055" s="213"/>
      <c r="X7055" s="214"/>
      <c r="Y7055" s="214"/>
      <c r="Z7055" s="214"/>
      <c r="AA7055" s="217"/>
      <c r="AB7055" s="217"/>
      <c r="AC7055" s="217"/>
      <c r="AD7055" s="213"/>
    </row>
    <row r="7056" spans="20:30" x14ac:dyDescent="0.2">
      <c r="T7056" s="212"/>
      <c r="U7056" s="213"/>
      <c r="V7056" s="213"/>
      <c r="W7056" s="213"/>
      <c r="X7056" s="214"/>
      <c r="Y7056" s="214"/>
      <c r="Z7056" s="214"/>
      <c r="AA7056" s="217"/>
      <c r="AB7056" s="217"/>
      <c r="AC7056" s="217"/>
      <c r="AD7056" s="213"/>
    </row>
    <row r="7057" spans="20:30" x14ac:dyDescent="0.2">
      <c r="T7057" s="212"/>
      <c r="U7057" s="213"/>
      <c r="V7057" s="213"/>
      <c r="W7057" s="213"/>
      <c r="X7057" s="214"/>
      <c r="Y7057" s="214"/>
      <c r="Z7057" s="214"/>
      <c r="AA7057" s="217"/>
      <c r="AB7057" s="217"/>
      <c r="AC7057" s="217"/>
      <c r="AD7057" s="213"/>
    </row>
    <row r="7058" spans="20:30" x14ac:dyDescent="0.2">
      <c r="T7058" s="212"/>
      <c r="U7058" s="213"/>
      <c r="V7058" s="213"/>
      <c r="W7058" s="213"/>
      <c r="X7058" s="214"/>
      <c r="Y7058" s="214"/>
      <c r="Z7058" s="214"/>
      <c r="AA7058" s="217"/>
      <c r="AB7058" s="217"/>
      <c r="AC7058" s="217"/>
      <c r="AD7058" s="213"/>
    </row>
    <row r="7059" spans="20:30" x14ac:dyDescent="0.2">
      <c r="T7059" s="212"/>
      <c r="U7059" s="213"/>
      <c r="V7059" s="213"/>
      <c r="W7059" s="213"/>
      <c r="X7059" s="214"/>
      <c r="Y7059" s="214"/>
      <c r="Z7059" s="214"/>
      <c r="AA7059" s="217"/>
      <c r="AB7059" s="217"/>
      <c r="AC7059" s="217"/>
      <c r="AD7059" s="213"/>
    </row>
    <row r="7060" spans="20:30" x14ac:dyDescent="0.2">
      <c r="T7060" s="212"/>
      <c r="U7060" s="213"/>
      <c r="V7060" s="213"/>
      <c r="W7060" s="213"/>
      <c r="X7060" s="214"/>
      <c r="Y7060" s="214"/>
      <c r="Z7060" s="214"/>
      <c r="AA7060" s="217"/>
      <c r="AB7060" s="217"/>
      <c r="AC7060" s="217"/>
      <c r="AD7060" s="213"/>
    </row>
    <row r="7061" spans="20:30" x14ac:dyDescent="0.2">
      <c r="T7061" s="212"/>
      <c r="U7061" s="213"/>
      <c r="V7061" s="213"/>
      <c r="W7061" s="213"/>
      <c r="X7061" s="214"/>
      <c r="Y7061" s="214"/>
      <c r="Z7061" s="214"/>
      <c r="AA7061" s="217"/>
      <c r="AB7061" s="217"/>
      <c r="AC7061" s="217"/>
      <c r="AD7061" s="213"/>
    </row>
    <row r="7062" spans="20:30" x14ac:dyDescent="0.2">
      <c r="T7062" s="212"/>
      <c r="U7062" s="213"/>
      <c r="V7062" s="213"/>
      <c r="W7062" s="213"/>
      <c r="X7062" s="214"/>
      <c r="Y7062" s="214"/>
      <c r="Z7062" s="214"/>
      <c r="AA7062" s="217"/>
      <c r="AB7062" s="217"/>
      <c r="AC7062" s="217"/>
      <c r="AD7062" s="213"/>
    </row>
    <row r="7063" spans="20:30" x14ac:dyDescent="0.2">
      <c r="T7063" s="212"/>
      <c r="U7063" s="213"/>
      <c r="V7063" s="213"/>
      <c r="W7063" s="213"/>
      <c r="X7063" s="214"/>
      <c r="Y7063" s="214"/>
      <c r="Z7063" s="214"/>
      <c r="AA7063" s="217"/>
      <c r="AB7063" s="217"/>
      <c r="AC7063" s="217"/>
      <c r="AD7063" s="213"/>
    </row>
    <row r="7064" spans="20:30" x14ac:dyDescent="0.2">
      <c r="T7064" s="212"/>
      <c r="U7064" s="213"/>
      <c r="V7064" s="213"/>
      <c r="W7064" s="213"/>
      <c r="X7064" s="214"/>
      <c r="Y7064" s="214"/>
      <c r="Z7064" s="214"/>
      <c r="AA7064" s="217"/>
      <c r="AB7064" s="217"/>
      <c r="AC7064" s="217"/>
      <c r="AD7064" s="213"/>
    </row>
    <row r="7065" spans="20:30" x14ac:dyDescent="0.2">
      <c r="T7065" s="212"/>
      <c r="U7065" s="213"/>
      <c r="V7065" s="213"/>
      <c r="W7065" s="213"/>
      <c r="X7065" s="214"/>
      <c r="Y7065" s="214"/>
      <c r="Z7065" s="214"/>
      <c r="AA7065" s="217"/>
      <c r="AB7065" s="217"/>
      <c r="AC7065" s="217"/>
      <c r="AD7065" s="213"/>
    </row>
    <row r="7066" spans="20:30" x14ac:dyDescent="0.2">
      <c r="T7066" s="212"/>
      <c r="U7066" s="213"/>
      <c r="V7066" s="213"/>
      <c r="W7066" s="213"/>
      <c r="X7066" s="214"/>
      <c r="Y7066" s="214"/>
      <c r="Z7066" s="214"/>
      <c r="AA7066" s="217"/>
      <c r="AB7066" s="217"/>
      <c r="AC7066" s="217"/>
      <c r="AD7066" s="213"/>
    </row>
    <row r="7067" spans="20:30" x14ac:dyDescent="0.2">
      <c r="T7067" s="212"/>
      <c r="U7067" s="213"/>
      <c r="V7067" s="213"/>
      <c r="W7067" s="213"/>
      <c r="X7067" s="214"/>
      <c r="Y7067" s="214"/>
      <c r="Z7067" s="214"/>
      <c r="AA7067" s="217"/>
      <c r="AB7067" s="217"/>
      <c r="AC7067" s="217"/>
      <c r="AD7067" s="213"/>
    </row>
    <row r="7068" spans="20:30" x14ac:dyDescent="0.2">
      <c r="T7068" s="212"/>
      <c r="U7068" s="213"/>
      <c r="V7068" s="213"/>
      <c r="W7068" s="213"/>
      <c r="X7068" s="214"/>
      <c r="Y7068" s="214"/>
      <c r="Z7068" s="214"/>
      <c r="AA7068" s="217"/>
      <c r="AB7068" s="217"/>
      <c r="AC7068" s="217"/>
      <c r="AD7068" s="213"/>
    </row>
    <row r="7069" spans="20:30" x14ac:dyDescent="0.2">
      <c r="T7069" s="212"/>
      <c r="U7069" s="213"/>
      <c r="V7069" s="213"/>
      <c r="W7069" s="213"/>
      <c r="X7069" s="214"/>
      <c r="Y7069" s="214"/>
      <c r="Z7069" s="214"/>
      <c r="AA7069" s="217"/>
      <c r="AB7069" s="217"/>
      <c r="AC7069" s="217"/>
      <c r="AD7069" s="213"/>
    </row>
    <row r="7070" spans="20:30" x14ac:dyDescent="0.2">
      <c r="T7070" s="212"/>
      <c r="U7070" s="213"/>
      <c r="V7070" s="213"/>
      <c r="W7070" s="213"/>
      <c r="X7070" s="214"/>
      <c r="Y7070" s="214"/>
      <c r="Z7070" s="214"/>
      <c r="AA7070" s="217"/>
      <c r="AB7070" s="217"/>
      <c r="AC7070" s="217"/>
      <c r="AD7070" s="213"/>
    </row>
    <row r="7071" spans="20:30" x14ac:dyDescent="0.2">
      <c r="T7071" s="212"/>
      <c r="U7071" s="213"/>
      <c r="V7071" s="213"/>
      <c r="W7071" s="213"/>
      <c r="X7071" s="214"/>
      <c r="Y7071" s="214"/>
      <c r="Z7071" s="214"/>
      <c r="AA7071" s="217"/>
      <c r="AB7071" s="217"/>
      <c r="AC7071" s="217"/>
      <c r="AD7071" s="213"/>
    </row>
    <row r="7072" spans="20:30" x14ac:dyDescent="0.2">
      <c r="T7072" s="212"/>
      <c r="U7072" s="213"/>
      <c r="V7072" s="213"/>
      <c r="W7072" s="213"/>
      <c r="X7072" s="214"/>
      <c r="Y7072" s="214"/>
      <c r="Z7072" s="214"/>
      <c r="AA7072" s="217"/>
      <c r="AB7072" s="217"/>
      <c r="AC7072" s="217"/>
      <c r="AD7072" s="213"/>
    </row>
    <row r="7073" spans="20:30" x14ac:dyDescent="0.2">
      <c r="T7073" s="212"/>
      <c r="U7073" s="213"/>
      <c r="V7073" s="213"/>
      <c r="W7073" s="213"/>
      <c r="X7073" s="214"/>
      <c r="Y7073" s="214"/>
      <c r="Z7073" s="214"/>
      <c r="AA7073" s="217"/>
      <c r="AB7073" s="217"/>
      <c r="AC7073" s="217"/>
      <c r="AD7073" s="213"/>
    </row>
    <row r="7074" spans="20:30" x14ac:dyDescent="0.2">
      <c r="T7074" s="212"/>
      <c r="U7074" s="213"/>
      <c r="V7074" s="213"/>
      <c r="W7074" s="213"/>
      <c r="X7074" s="214"/>
      <c r="Y7074" s="214"/>
      <c r="Z7074" s="214"/>
      <c r="AA7074" s="217"/>
      <c r="AB7074" s="217"/>
      <c r="AC7074" s="217"/>
      <c r="AD7074" s="213"/>
    </row>
    <row r="7075" spans="20:30" x14ac:dyDescent="0.2">
      <c r="T7075" s="212"/>
      <c r="U7075" s="213"/>
      <c r="V7075" s="213"/>
      <c r="W7075" s="213"/>
      <c r="X7075" s="214"/>
      <c r="Y7075" s="214"/>
      <c r="Z7075" s="214"/>
      <c r="AA7075" s="217"/>
      <c r="AB7075" s="217"/>
      <c r="AC7075" s="217"/>
      <c r="AD7075" s="213"/>
    </row>
    <row r="7076" spans="20:30" x14ac:dyDescent="0.2">
      <c r="T7076" s="212"/>
      <c r="U7076" s="213"/>
      <c r="V7076" s="213"/>
      <c r="W7076" s="213"/>
      <c r="X7076" s="214"/>
      <c r="Y7076" s="214"/>
      <c r="Z7076" s="214"/>
      <c r="AA7076" s="217"/>
      <c r="AB7076" s="217"/>
      <c r="AC7076" s="217"/>
      <c r="AD7076" s="213"/>
    </row>
    <row r="7077" spans="20:30" x14ac:dyDescent="0.2">
      <c r="T7077" s="212"/>
      <c r="U7077" s="213"/>
      <c r="V7077" s="213"/>
      <c r="W7077" s="213"/>
      <c r="X7077" s="214"/>
      <c r="Y7077" s="214"/>
      <c r="Z7077" s="214"/>
      <c r="AA7077" s="217"/>
      <c r="AB7077" s="217"/>
      <c r="AC7077" s="217"/>
      <c r="AD7077" s="213"/>
    </row>
    <row r="7078" spans="20:30" x14ac:dyDescent="0.2">
      <c r="T7078" s="212"/>
      <c r="U7078" s="213"/>
      <c r="V7078" s="213"/>
      <c r="W7078" s="213"/>
      <c r="X7078" s="214"/>
      <c r="Y7078" s="214"/>
      <c r="Z7078" s="214"/>
      <c r="AA7078" s="217"/>
      <c r="AB7078" s="217"/>
      <c r="AC7078" s="217"/>
      <c r="AD7078" s="213"/>
    </row>
    <row r="7079" spans="20:30" x14ac:dyDescent="0.2">
      <c r="T7079" s="212"/>
      <c r="U7079" s="213"/>
      <c r="V7079" s="213"/>
      <c r="W7079" s="213"/>
      <c r="X7079" s="214"/>
      <c r="Y7079" s="214"/>
      <c r="Z7079" s="214"/>
      <c r="AA7079" s="217"/>
      <c r="AB7079" s="217"/>
      <c r="AC7079" s="217"/>
      <c r="AD7079" s="213"/>
    </row>
    <row r="7080" spans="20:30" x14ac:dyDescent="0.2">
      <c r="T7080" s="212"/>
      <c r="U7080" s="213"/>
      <c r="V7080" s="213"/>
      <c r="W7080" s="213"/>
      <c r="X7080" s="214"/>
      <c r="Y7080" s="214"/>
      <c r="Z7080" s="214"/>
      <c r="AA7080" s="217"/>
      <c r="AB7080" s="217"/>
      <c r="AC7080" s="217"/>
      <c r="AD7080" s="213"/>
    </row>
    <row r="7081" spans="20:30" x14ac:dyDescent="0.2">
      <c r="T7081" s="212"/>
      <c r="U7081" s="213"/>
      <c r="V7081" s="213"/>
      <c r="W7081" s="213"/>
      <c r="X7081" s="214"/>
      <c r="Y7081" s="214"/>
      <c r="Z7081" s="214"/>
      <c r="AA7081" s="217"/>
      <c r="AB7081" s="217"/>
      <c r="AC7081" s="217"/>
      <c r="AD7081" s="213"/>
    </row>
    <row r="7082" spans="20:30" x14ac:dyDescent="0.2">
      <c r="T7082" s="212"/>
      <c r="U7082" s="213"/>
      <c r="V7082" s="213"/>
      <c r="W7082" s="213"/>
      <c r="X7082" s="214"/>
      <c r="Y7082" s="214"/>
      <c r="Z7082" s="214"/>
      <c r="AA7082" s="217"/>
      <c r="AB7082" s="217"/>
      <c r="AC7082" s="217"/>
      <c r="AD7082" s="213"/>
    </row>
    <row r="7083" spans="20:30" x14ac:dyDescent="0.2">
      <c r="T7083" s="212"/>
      <c r="U7083" s="213"/>
      <c r="V7083" s="213"/>
      <c r="W7083" s="213"/>
      <c r="X7083" s="214"/>
      <c r="Y7083" s="214"/>
      <c r="Z7083" s="214"/>
      <c r="AA7083" s="217"/>
      <c r="AB7083" s="217"/>
      <c r="AC7083" s="217"/>
      <c r="AD7083" s="213"/>
    </row>
    <row r="7084" spans="20:30" x14ac:dyDescent="0.2">
      <c r="T7084" s="212"/>
      <c r="U7084" s="213"/>
      <c r="V7084" s="213"/>
      <c r="W7084" s="213"/>
      <c r="X7084" s="214"/>
      <c r="Y7084" s="214"/>
      <c r="Z7084" s="214"/>
      <c r="AA7084" s="217"/>
      <c r="AB7084" s="217"/>
      <c r="AC7084" s="217"/>
      <c r="AD7084" s="213"/>
    </row>
    <row r="7085" spans="20:30" x14ac:dyDescent="0.2">
      <c r="T7085" s="212"/>
      <c r="U7085" s="213"/>
      <c r="V7085" s="213"/>
      <c r="W7085" s="213"/>
      <c r="X7085" s="214"/>
      <c r="Y7085" s="214"/>
      <c r="Z7085" s="214"/>
      <c r="AA7085" s="217"/>
      <c r="AB7085" s="217"/>
      <c r="AC7085" s="217"/>
      <c r="AD7085" s="213"/>
    </row>
    <row r="7086" spans="20:30" x14ac:dyDescent="0.2">
      <c r="T7086" s="212"/>
      <c r="U7086" s="213"/>
      <c r="V7086" s="213"/>
      <c r="W7086" s="213"/>
      <c r="X7086" s="214"/>
      <c r="Y7086" s="214"/>
      <c r="Z7086" s="214"/>
      <c r="AA7086" s="217"/>
      <c r="AB7086" s="217"/>
      <c r="AC7086" s="217"/>
      <c r="AD7086" s="213"/>
    </row>
    <row r="7087" spans="20:30" x14ac:dyDescent="0.2">
      <c r="T7087" s="212"/>
      <c r="U7087" s="213"/>
      <c r="V7087" s="213"/>
      <c r="W7087" s="213"/>
      <c r="X7087" s="214"/>
      <c r="Y7087" s="214"/>
      <c r="Z7087" s="214"/>
      <c r="AA7087" s="217"/>
      <c r="AB7087" s="217"/>
      <c r="AC7087" s="217"/>
      <c r="AD7087" s="213"/>
    </row>
    <row r="7088" spans="20:30" x14ac:dyDescent="0.2">
      <c r="T7088" s="212"/>
      <c r="U7088" s="213"/>
      <c r="V7088" s="213"/>
      <c r="W7088" s="213"/>
      <c r="X7088" s="214"/>
      <c r="Y7088" s="214"/>
      <c r="Z7088" s="214"/>
      <c r="AA7088" s="217"/>
      <c r="AB7088" s="217"/>
      <c r="AC7088" s="217"/>
      <c r="AD7088" s="213"/>
    </row>
    <row r="7089" spans="20:30" x14ac:dyDescent="0.2">
      <c r="T7089" s="212"/>
      <c r="U7089" s="213"/>
      <c r="V7089" s="213"/>
      <c r="W7089" s="213"/>
      <c r="X7089" s="214"/>
      <c r="Y7089" s="214"/>
      <c r="Z7089" s="214"/>
      <c r="AA7089" s="217"/>
      <c r="AB7089" s="217"/>
      <c r="AC7089" s="217"/>
      <c r="AD7089" s="213"/>
    </row>
    <row r="7090" spans="20:30" x14ac:dyDescent="0.2">
      <c r="T7090" s="212"/>
      <c r="U7090" s="213"/>
      <c r="V7090" s="213"/>
      <c r="W7090" s="213"/>
      <c r="X7090" s="214"/>
      <c r="Y7090" s="214"/>
      <c r="Z7090" s="214"/>
      <c r="AA7090" s="217"/>
      <c r="AB7090" s="217"/>
      <c r="AC7090" s="217"/>
      <c r="AD7090" s="213"/>
    </row>
    <row r="7091" spans="20:30" x14ac:dyDescent="0.2">
      <c r="T7091" s="212"/>
      <c r="U7091" s="213"/>
      <c r="V7091" s="213"/>
      <c r="W7091" s="213"/>
      <c r="X7091" s="214"/>
      <c r="Y7091" s="214"/>
      <c r="Z7091" s="214"/>
      <c r="AA7091" s="217"/>
      <c r="AB7091" s="217"/>
      <c r="AC7091" s="217"/>
      <c r="AD7091" s="213"/>
    </row>
    <row r="7092" spans="20:30" x14ac:dyDescent="0.2">
      <c r="T7092" s="212"/>
      <c r="U7092" s="213"/>
      <c r="V7092" s="213"/>
      <c r="W7092" s="213"/>
      <c r="X7092" s="214"/>
      <c r="Y7092" s="214"/>
      <c r="Z7092" s="214"/>
      <c r="AA7092" s="217"/>
      <c r="AB7092" s="217"/>
      <c r="AC7092" s="217"/>
      <c r="AD7092" s="213"/>
    </row>
    <row r="7093" spans="20:30" x14ac:dyDescent="0.2">
      <c r="T7093" s="212"/>
      <c r="U7093" s="213"/>
      <c r="V7093" s="213"/>
      <c r="W7093" s="213"/>
      <c r="X7093" s="214"/>
      <c r="Y7093" s="214"/>
      <c r="Z7093" s="214"/>
      <c r="AA7093" s="217"/>
      <c r="AB7093" s="217"/>
      <c r="AC7093" s="217"/>
      <c r="AD7093" s="213"/>
    </row>
    <row r="7094" spans="20:30" x14ac:dyDescent="0.2">
      <c r="T7094" s="212"/>
      <c r="U7094" s="213"/>
      <c r="V7094" s="213"/>
      <c r="W7094" s="213"/>
      <c r="X7094" s="214"/>
      <c r="Y7094" s="214"/>
      <c r="Z7094" s="214"/>
      <c r="AA7094" s="217"/>
      <c r="AB7094" s="217"/>
      <c r="AC7094" s="217"/>
      <c r="AD7094" s="213"/>
    </row>
    <row r="7095" spans="20:30" x14ac:dyDescent="0.2">
      <c r="T7095" s="212"/>
      <c r="U7095" s="213"/>
      <c r="V7095" s="213"/>
      <c r="W7095" s="213"/>
      <c r="X7095" s="214"/>
      <c r="Y7095" s="214"/>
      <c r="Z7095" s="214"/>
      <c r="AA7095" s="217"/>
      <c r="AB7095" s="217"/>
      <c r="AC7095" s="217"/>
      <c r="AD7095" s="213"/>
    </row>
    <row r="7096" spans="20:30" x14ac:dyDescent="0.2">
      <c r="T7096" s="212"/>
      <c r="U7096" s="213"/>
      <c r="V7096" s="213"/>
      <c r="W7096" s="213"/>
      <c r="X7096" s="214"/>
      <c r="Y7096" s="214"/>
      <c r="Z7096" s="214"/>
      <c r="AA7096" s="217"/>
      <c r="AB7096" s="217"/>
      <c r="AC7096" s="217"/>
      <c r="AD7096" s="213"/>
    </row>
    <row r="7097" spans="20:30" x14ac:dyDescent="0.2">
      <c r="T7097" s="212"/>
      <c r="U7097" s="213"/>
      <c r="V7097" s="213"/>
      <c r="W7097" s="213"/>
      <c r="X7097" s="214"/>
      <c r="Y7097" s="214"/>
      <c r="Z7097" s="214"/>
      <c r="AA7097" s="217"/>
      <c r="AB7097" s="217"/>
      <c r="AC7097" s="217"/>
      <c r="AD7097" s="213"/>
    </row>
    <row r="7098" spans="20:30" x14ac:dyDescent="0.2">
      <c r="T7098" s="212"/>
      <c r="U7098" s="213"/>
      <c r="V7098" s="213"/>
      <c r="W7098" s="213"/>
      <c r="X7098" s="214"/>
      <c r="Y7098" s="214"/>
      <c r="Z7098" s="214"/>
      <c r="AA7098" s="217"/>
      <c r="AB7098" s="217"/>
      <c r="AC7098" s="217"/>
      <c r="AD7098" s="213"/>
    </row>
    <row r="7099" spans="20:30" x14ac:dyDescent="0.2">
      <c r="T7099" s="212"/>
      <c r="U7099" s="213"/>
      <c r="V7099" s="213"/>
      <c r="W7099" s="213"/>
      <c r="X7099" s="214"/>
      <c r="Y7099" s="214"/>
      <c r="Z7099" s="214"/>
      <c r="AA7099" s="217"/>
      <c r="AB7099" s="217"/>
      <c r="AC7099" s="217"/>
      <c r="AD7099" s="213"/>
    </row>
    <row r="7100" spans="20:30" x14ac:dyDescent="0.2">
      <c r="T7100" s="212"/>
      <c r="U7100" s="213"/>
      <c r="V7100" s="213"/>
      <c r="W7100" s="213"/>
      <c r="X7100" s="214"/>
      <c r="Y7100" s="214"/>
      <c r="Z7100" s="214"/>
      <c r="AA7100" s="217"/>
      <c r="AB7100" s="217"/>
      <c r="AC7100" s="217"/>
      <c r="AD7100" s="213"/>
    </row>
    <row r="7101" spans="20:30" x14ac:dyDescent="0.2">
      <c r="T7101" s="212"/>
      <c r="U7101" s="213"/>
      <c r="V7101" s="213"/>
      <c r="W7101" s="213"/>
      <c r="X7101" s="214"/>
      <c r="Y7101" s="214"/>
      <c r="Z7101" s="214"/>
      <c r="AA7101" s="217"/>
      <c r="AB7101" s="217"/>
      <c r="AC7101" s="217"/>
      <c r="AD7101" s="213"/>
    </row>
    <row r="7102" spans="20:30" x14ac:dyDescent="0.2">
      <c r="T7102" s="212"/>
      <c r="U7102" s="213"/>
      <c r="V7102" s="213"/>
      <c r="W7102" s="213"/>
      <c r="X7102" s="214"/>
      <c r="Y7102" s="214"/>
      <c r="Z7102" s="214"/>
      <c r="AA7102" s="217"/>
      <c r="AB7102" s="217"/>
      <c r="AC7102" s="217"/>
      <c r="AD7102" s="213"/>
    </row>
    <row r="7103" spans="20:30" x14ac:dyDescent="0.2">
      <c r="T7103" s="212"/>
      <c r="U7103" s="213"/>
      <c r="V7103" s="213"/>
      <c r="W7103" s="213"/>
      <c r="X7103" s="214"/>
      <c r="Y7103" s="214"/>
      <c r="Z7103" s="214"/>
      <c r="AA7103" s="217"/>
      <c r="AB7103" s="217"/>
      <c r="AC7103" s="217"/>
      <c r="AD7103" s="213"/>
    </row>
    <row r="7104" spans="20:30" x14ac:dyDescent="0.2">
      <c r="T7104" s="212"/>
      <c r="U7104" s="213"/>
      <c r="V7104" s="213"/>
      <c r="W7104" s="213"/>
      <c r="X7104" s="214"/>
      <c r="Y7104" s="214"/>
      <c r="Z7104" s="214"/>
      <c r="AA7104" s="217"/>
      <c r="AB7104" s="217"/>
      <c r="AC7104" s="217"/>
      <c r="AD7104" s="213"/>
    </row>
    <row r="7105" spans="20:30" x14ac:dyDescent="0.2">
      <c r="T7105" s="212"/>
      <c r="U7105" s="213"/>
      <c r="V7105" s="213"/>
      <c r="W7105" s="213"/>
      <c r="X7105" s="214"/>
      <c r="Y7105" s="214"/>
      <c r="Z7105" s="214"/>
      <c r="AA7105" s="217"/>
      <c r="AB7105" s="217"/>
      <c r="AC7105" s="217"/>
      <c r="AD7105" s="213"/>
    </row>
    <row r="7106" spans="20:30" x14ac:dyDescent="0.2">
      <c r="T7106" s="212"/>
      <c r="U7106" s="213"/>
      <c r="V7106" s="213"/>
      <c r="W7106" s="213"/>
      <c r="X7106" s="214"/>
      <c r="Y7106" s="214"/>
      <c r="Z7106" s="214"/>
      <c r="AA7106" s="217"/>
      <c r="AB7106" s="217"/>
      <c r="AC7106" s="217"/>
      <c r="AD7106" s="213"/>
    </row>
    <row r="7107" spans="20:30" x14ac:dyDescent="0.2">
      <c r="T7107" s="212"/>
      <c r="U7107" s="213"/>
      <c r="V7107" s="213"/>
      <c r="W7107" s="213"/>
      <c r="X7107" s="214"/>
      <c r="Y7107" s="214"/>
      <c r="Z7107" s="214"/>
      <c r="AA7107" s="217"/>
      <c r="AB7107" s="217"/>
      <c r="AC7107" s="217"/>
      <c r="AD7107" s="213"/>
    </row>
    <row r="7108" spans="20:30" x14ac:dyDescent="0.2">
      <c r="T7108" s="212"/>
      <c r="U7108" s="213"/>
      <c r="V7108" s="213"/>
      <c r="W7108" s="213"/>
      <c r="X7108" s="214"/>
      <c r="Y7108" s="214"/>
      <c r="Z7108" s="214"/>
      <c r="AA7108" s="217"/>
      <c r="AB7108" s="217"/>
      <c r="AC7108" s="217"/>
      <c r="AD7108" s="213"/>
    </row>
    <row r="7109" spans="20:30" x14ac:dyDescent="0.2">
      <c r="T7109" s="212"/>
      <c r="U7109" s="213"/>
      <c r="V7109" s="213"/>
      <c r="W7109" s="213"/>
      <c r="X7109" s="214"/>
      <c r="Y7109" s="214"/>
      <c r="Z7109" s="214"/>
      <c r="AA7109" s="217"/>
      <c r="AB7109" s="217"/>
      <c r="AC7109" s="217"/>
      <c r="AD7109" s="213"/>
    </row>
    <row r="7110" spans="20:30" x14ac:dyDescent="0.2">
      <c r="T7110" s="212"/>
      <c r="U7110" s="213"/>
      <c r="V7110" s="213"/>
      <c r="W7110" s="213"/>
      <c r="X7110" s="214"/>
      <c r="Y7110" s="214"/>
      <c r="Z7110" s="214"/>
      <c r="AA7110" s="217"/>
      <c r="AB7110" s="217"/>
      <c r="AC7110" s="217"/>
      <c r="AD7110" s="213"/>
    </row>
    <row r="7111" spans="20:30" x14ac:dyDescent="0.2">
      <c r="T7111" s="212"/>
      <c r="U7111" s="213"/>
      <c r="V7111" s="213"/>
      <c r="W7111" s="213"/>
      <c r="X7111" s="214"/>
      <c r="Y7111" s="214"/>
      <c r="Z7111" s="214"/>
      <c r="AA7111" s="217"/>
      <c r="AB7111" s="217"/>
      <c r="AC7111" s="217"/>
      <c r="AD7111" s="213"/>
    </row>
    <row r="7112" spans="20:30" x14ac:dyDescent="0.2">
      <c r="T7112" s="212"/>
      <c r="U7112" s="213"/>
      <c r="V7112" s="213"/>
      <c r="W7112" s="213"/>
      <c r="X7112" s="214"/>
      <c r="Y7112" s="214"/>
      <c r="Z7112" s="214"/>
      <c r="AA7112" s="217"/>
      <c r="AB7112" s="217"/>
      <c r="AC7112" s="217"/>
      <c r="AD7112" s="213"/>
    </row>
    <row r="7113" spans="20:30" x14ac:dyDescent="0.2">
      <c r="T7113" s="212"/>
      <c r="U7113" s="213"/>
      <c r="V7113" s="213"/>
      <c r="W7113" s="213"/>
      <c r="X7113" s="214"/>
      <c r="Y7113" s="214"/>
      <c r="Z7113" s="214"/>
      <c r="AA7113" s="217"/>
      <c r="AB7113" s="217"/>
      <c r="AC7113" s="217"/>
      <c r="AD7113" s="213"/>
    </row>
    <row r="7114" spans="20:30" x14ac:dyDescent="0.2">
      <c r="T7114" s="212"/>
      <c r="U7114" s="213"/>
      <c r="V7114" s="213"/>
      <c r="W7114" s="213"/>
      <c r="X7114" s="214"/>
      <c r="Y7114" s="214"/>
      <c r="Z7114" s="214"/>
      <c r="AA7114" s="217"/>
      <c r="AB7114" s="217"/>
      <c r="AC7114" s="217"/>
      <c r="AD7114" s="213"/>
    </row>
    <row r="7115" spans="20:30" x14ac:dyDescent="0.2">
      <c r="T7115" s="212"/>
      <c r="U7115" s="213"/>
      <c r="V7115" s="213"/>
      <c r="W7115" s="213"/>
      <c r="X7115" s="214"/>
      <c r="Y7115" s="214"/>
      <c r="Z7115" s="214"/>
      <c r="AA7115" s="217"/>
      <c r="AB7115" s="217"/>
      <c r="AC7115" s="217"/>
      <c r="AD7115" s="213"/>
    </row>
    <row r="7116" spans="20:30" x14ac:dyDescent="0.2">
      <c r="T7116" s="212"/>
      <c r="U7116" s="213"/>
      <c r="V7116" s="213"/>
      <c r="W7116" s="213"/>
      <c r="X7116" s="214"/>
      <c r="Y7116" s="214"/>
      <c r="Z7116" s="214"/>
      <c r="AA7116" s="217"/>
      <c r="AB7116" s="217"/>
      <c r="AC7116" s="217"/>
      <c r="AD7116" s="213"/>
    </row>
    <row r="7117" spans="20:30" x14ac:dyDescent="0.2">
      <c r="T7117" s="212"/>
      <c r="U7117" s="213"/>
      <c r="V7117" s="213"/>
      <c r="W7117" s="213"/>
      <c r="X7117" s="214"/>
      <c r="Y7117" s="214"/>
      <c r="Z7117" s="214"/>
      <c r="AA7117" s="217"/>
      <c r="AB7117" s="217"/>
      <c r="AC7117" s="217"/>
      <c r="AD7117" s="213"/>
    </row>
    <row r="7118" spans="20:30" x14ac:dyDescent="0.2">
      <c r="T7118" s="212"/>
      <c r="U7118" s="213"/>
      <c r="V7118" s="213"/>
      <c r="W7118" s="213"/>
      <c r="X7118" s="214"/>
      <c r="Y7118" s="214"/>
      <c r="Z7118" s="214"/>
      <c r="AA7118" s="217"/>
      <c r="AB7118" s="217"/>
      <c r="AC7118" s="217"/>
      <c r="AD7118" s="213"/>
    </row>
    <row r="7119" spans="20:30" x14ac:dyDescent="0.2">
      <c r="T7119" s="212"/>
      <c r="U7119" s="213"/>
      <c r="V7119" s="213"/>
      <c r="W7119" s="213"/>
      <c r="X7119" s="214"/>
      <c r="Y7119" s="214"/>
      <c r="Z7119" s="214"/>
      <c r="AA7119" s="217"/>
      <c r="AB7119" s="217"/>
      <c r="AC7119" s="217"/>
      <c r="AD7119" s="213"/>
    </row>
    <row r="7120" spans="20:30" x14ac:dyDescent="0.2">
      <c r="T7120" s="212"/>
      <c r="U7120" s="213"/>
      <c r="V7120" s="213"/>
      <c r="W7120" s="213"/>
      <c r="X7120" s="214"/>
      <c r="Y7120" s="214"/>
      <c r="Z7120" s="214"/>
      <c r="AA7120" s="217"/>
      <c r="AB7120" s="217"/>
      <c r="AC7120" s="217"/>
      <c r="AD7120" s="213"/>
    </row>
    <row r="7121" spans="20:30" x14ac:dyDescent="0.2">
      <c r="T7121" s="212"/>
      <c r="U7121" s="213"/>
      <c r="V7121" s="213"/>
      <c r="W7121" s="213"/>
      <c r="X7121" s="214"/>
      <c r="Y7121" s="214"/>
      <c r="Z7121" s="214"/>
      <c r="AA7121" s="217"/>
      <c r="AB7121" s="217"/>
      <c r="AC7121" s="217"/>
      <c r="AD7121" s="213"/>
    </row>
    <row r="7122" spans="20:30" x14ac:dyDescent="0.2">
      <c r="T7122" s="212"/>
      <c r="U7122" s="213"/>
      <c r="V7122" s="213"/>
      <c r="W7122" s="213"/>
      <c r="X7122" s="214"/>
      <c r="Y7122" s="214"/>
      <c r="Z7122" s="214"/>
      <c r="AA7122" s="217"/>
      <c r="AB7122" s="217"/>
      <c r="AC7122" s="217"/>
      <c r="AD7122" s="213"/>
    </row>
    <row r="7123" spans="20:30" x14ac:dyDescent="0.2">
      <c r="T7123" s="212"/>
      <c r="U7123" s="213"/>
      <c r="V7123" s="213"/>
      <c r="W7123" s="213"/>
      <c r="X7123" s="214"/>
      <c r="Y7123" s="214"/>
      <c r="Z7123" s="214"/>
      <c r="AA7123" s="217"/>
      <c r="AB7123" s="217"/>
      <c r="AC7123" s="217"/>
      <c r="AD7123" s="213"/>
    </row>
    <row r="7124" spans="20:30" x14ac:dyDescent="0.2">
      <c r="T7124" s="212"/>
      <c r="U7124" s="213"/>
      <c r="V7124" s="213"/>
      <c r="W7124" s="213"/>
      <c r="X7124" s="214"/>
      <c r="Y7124" s="214"/>
      <c r="Z7124" s="214"/>
      <c r="AA7124" s="217"/>
      <c r="AB7124" s="217"/>
      <c r="AC7124" s="217"/>
      <c r="AD7124" s="213"/>
    </row>
    <row r="7125" spans="20:30" x14ac:dyDescent="0.2">
      <c r="T7125" s="212"/>
      <c r="U7125" s="213"/>
      <c r="V7125" s="213"/>
      <c r="W7125" s="213"/>
      <c r="X7125" s="214"/>
      <c r="Y7125" s="214"/>
      <c r="Z7125" s="214"/>
      <c r="AA7125" s="217"/>
      <c r="AB7125" s="217"/>
      <c r="AC7125" s="217"/>
      <c r="AD7125" s="213"/>
    </row>
    <row r="7126" spans="20:30" x14ac:dyDescent="0.2">
      <c r="T7126" s="212"/>
      <c r="U7126" s="213"/>
      <c r="V7126" s="213"/>
      <c r="W7126" s="213"/>
      <c r="X7126" s="214"/>
      <c r="Y7126" s="214"/>
      <c r="Z7126" s="214"/>
      <c r="AA7126" s="217"/>
      <c r="AB7126" s="217"/>
      <c r="AC7126" s="217"/>
      <c r="AD7126" s="213"/>
    </row>
    <row r="7127" spans="20:30" x14ac:dyDescent="0.2">
      <c r="T7127" s="212"/>
      <c r="U7127" s="213"/>
      <c r="V7127" s="213"/>
      <c r="W7127" s="213"/>
      <c r="X7127" s="214"/>
      <c r="Y7127" s="214"/>
      <c r="Z7127" s="214"/>
      <c r="AA7127" s="217"/>
      <c r="AB7127" s="217"/>
      <c r="AC7127" s="217"/>
      <c r="AD7127" s="213"/>
    </row>
    <row r="7128" spans="20:30" x14ac:dyDescent="0.2">
      <c r="T7128" s="212"/>
      <c r="U7128" s="213"/>
      <c r="V7128" s="213"/>
      <c r="W7128" s="213"/>
      <c r="X7128" s="214"/>
      <c r="Y7128" s="214"/>
      <c r="Z7128" s="214"/>
      <c r="AA7128" s="217"/>
      <c r="AB7128" s="217"/>
      <c r="AC7128" s="217"/>
      <c r="AD7128" s="213"/>
    </row>
    <row r="7129" spans="20:30" x14ac:dyDescent="0.2">
      <c r="T7129" s="212"/>
      <c r="U7129" s="213"/>
      <c r="V7129" s="213"/>
      <c r="W7129" s="213"/>
      <c r="X7129" s="214"/>
      <c r="Y7129" s="214"/>
      <c r="Z7129" s="214"/>
      <c r="AA7129" s="217"/>
      <c r="AB7129" s="217"/>
      <c r="AC7129" s="217"/>
      <c r="AD7129" s="213"/>
    </row>
    <row r="7130" spans="20:30" x14ac:dyDescent="0.2">
      <c r="T7130" s="212"/>
      <c r="U7130" s="213"/>
      <c r="V7130" s="213"/>
      <c r="W7130" s="213"/>
      <c r="X7130" s="214"/>
      <c r="Y7130" s="214"/>
      <c r="Z7130" s="214"/>
      <c r="AA7130" s="217"/>
      <c r="AB7130" s="217"/>
      <c r="AC7130" s="217"/>
      <c r="AD7130" s="213"/>
    </row>
    <row r="7131" spans="20:30" x14ac:dyDescent="0.2">
      <c r="T7131" s="212"/>
      <c r="U7131" s="213"/>
      <c r="V7131" s="213"/>
      <c r="W7131" s="213"/>
      <c r="X7131" s="214"/>
      <c r="Y7131" s="214"/>
      <c r="Z7131" s="214"/>
      <c r="AA7131" s="217"/>
      <c r="AB7131" s="217"/>
      <c r="AC7131" s="217"/>
      <c r="AD7131" s="213"/>
    </row>
    <row r="7132" spans="20:30" x14ac:dyDescent="0.2">
      <c r="T7132" s="212"/>
      <c r="U7132" s="213"/>
      <c r="V7132" s="213"/>
      <c r="W7132" s="213"/>
      <c r="X7132" s="214"/>
      <c r="Y7132" s="214"/>
      <c r="Z7132" s="214"/>
      <c r="AA7132" s="217"/>
      <c r="AB7132" s="217"/>
      <c r="AC7132" s="217"/>
      <c r="AD7132" s="213"/>
    </row>
    <row r="7133" spans="20:30" x14ac:dyDescent="0.2">
      <c r="T7133" s="212"/>
      <c r="U7133" s="213"/>
      <c r="V7133" s="213"/>
      <c r="W7133" s="213"/>
      <c r="X7133" s="214"/>
      <c r="Y7133" s="214"/>
      <c r="Z7133" s="214"/>
      <c r="AA7133" s="217"/>
      <c r="AB7133" s="217"/>
      <c r="AC7133" s="217"/>
      <c r="AD7133" s="213"/>
    </row>
    <row r="7134" spans="20:30" x14ac:dyDescent="0.2">
      <c r="T7134" s="212"/>
      <c r="U7134" s="213"/>
      <c r="V7134" s="213"/>
      <c r="W7134" s="213"/>
      <c r="X7134" s="214"/>
      <c r="Y7134" s="214"/>
      <c r="Z7134" s="214"/>
      <c r="AA7134" s="217"/>
      <c r="AB7134" s="217"/>
      <c r="AC7134" s="217"/>
      <c r="AD7134" s="213"/>
    </row>
    <row r="7135" spans="20:30" x14ac:dyDescent="0.2">
      <c r="T7135" s="212"/>
      <c r="U7135" s="213"/>
      <c r="V7135" s="213"/>
      <c r="W7135" s="213"/>
      <c r="X7135" s="214"/>
      <c r="Y7135" s="214"/>
      <c r="Z7135" s="214"/>
      <c r="AA7135" s="217"/>
      <c r="AB7135" s="217"/>
      <c r="AC7135" s="217"/>
      <c r="AD7135" s="213"/>
    </row>
    <row r="7136" spans="20:30" x14ac:dyDescent="0.2">
      <c r="T7136" s="212"/>
      <c r="U7136" s="213"/>
      <c r="V7136" s="213"/>
      <c r="W7136" s="213"/>
      <c r="X7136" s="214"/>
      <c r="Y7136" s="214"/>
      <c r="Z7136" s="214"/>
      <c r="AA7136" s="217"/>
      <c r="AB7136" s="217"/>
      <c r="AC7136" s="217"/>
      <c r="AD7136" s="213"/>
    </row>
    <row r="7137" spans="20:30" x14ac:dyDescent="0.2">
      <c r="T7137" s="212"/>
      <c r="U7137" s="213"/>
      <c r="V7137" s="213"/>
      <c r="W7137" s="213"/>
      <c r="X7137" s="214"/>
      <c r="Y7137" s="214"/>
      <c r="Z7137" s="214"/>
      <c r="AA7137" s="217"/>
      <c r="AB7137" s="217"/>
      <c r="AC7137" s="217"/>
      <c r="AD7137" s="213"/>
    </row>
    <row r="7138" spans="20:30" x14ac:dyDescent="0.2">
      <c r="T7138" s="212"/>
      <c r="U7138" s="213"/>
      <c r="V7138" s="213"/>
      <c r="W7138" s="213"/>
      <c r="X7138" s="214"/>
      <c r="Y7138" s="214"/>
      <c r="Z7138" s="214"/>
      <c r="AA7138" s="217"/>
      <c r="AB7138" s="217"/>
      <c r="AC7138" s="217"/>
      <c r="AD7138" s="213"/>
    </row>
    <row r="7139" spans="20:30" x14ac:dyDescent="0.2">
      <c r="T7139" s="212"/>
      <c r="U7139" s="213"/>
      <c r="V7139" s="213"/>
      <c r="W7139" s="213"/>
      <c r="X7139" s="214"/>
      <c r="Y7139" s="214"/>
      <c r="Z7139" s="214"/>
      <c r="AA7139" s="217"/>
      <c r="AB7139" s="217"/>
      <c r="AC7139" s="217"/>
      <c r="AD7139" s="213"/>
    </row>
    <row r="7140" spans="20:30" x14ac:dyDescent="0.2">
      <c r="T7140" s="212"/>
      <c r="U7140" s="213"/>
      <c r="V7140" s="213"/>
      <c r="W7140" s="213"/>
      <c r="X7140" s="214"/>
      <c r="Y7140" s="214"/>
      <c r="Z7140" s="214"/>
      <c r="AA7140" s="217"/>
      <c r="AB7140" s="217"/>
      <c r="AC7140" s="217"/>
      <c r="AD7140" s="213"/>
    </row>
    <row r="7141" spans="20:30" x14ac:dyDescent="0.2">
      <c r="T7141" s="212"/>
      <c r="U7141" s="213"/>
      <c r="V7141" s="213"/>
      <c r="W7141" s="213"/>
      <c r="X7141" s="214"/>
      <c r="Y7141" s="214"/>
      <c r="Z7141" s="214"/>
      <c r="AA7141" s="217"/>
      <c r="AB7141" s="217"/>
      <c r="AC7141" s="217"/>
      <c r="AD7141" s="213"/>
    </row>
    <row r="7142" spans="20:30" x14ac:dyDescent="0.2">
      <c r="T7142" s="212"/>
      <c r="U7142" s="213"/>
      <c r="V7142" s="213"/>
      <c r="W7142" s="213"/>
      <c r="X7142" s="214"/>
      <c r="Y7142" s="214"/>
      <c r="Z7142" s="214"/>
      <c r="AA7142" s="217"/>
      <c r="AB7142" s="217"/>
      <c r="AC7142" s="217"/>
      <c r="AD7142" s="213"/>
    </row>
    <row r="7143" spans="20:30" x14ac:dyDescent="0.2">
      <c r="T7143" s="212"/>
      <c r="U7143" s="213"/>
      <c r="V7143" s="213"/>
      <c r="W7143" s="213"/>
      <c r="X7143" s="214"/>
      <c r="Y7143" s="214"/>
      <c r="Z7143" s="214"/>
      <c r="AA7143" s="217"/>
      <c r="AB7143" s="217"/>
      <c r="AC7143" s="217"/>
      <c r="AD7143" s="213"/>
    </row>
    <row r="7144" spans="20:30" x14ac:dyDescent="0.2">
      <c r="T7144" s="212"/>
      <c r="U7144" s="213"/>
      <c r="V7144" s="213"/>
      <c r="W7144" s="213"/>
      <c r="X7144" s="214"/>
      <c r="Y7144" s="214"/>
      <c r="Z7144" s="214"/>
      <c r="AA7144" s="217"/>
      <c r="AB7144" s="217"/>
      <c r="AC7144" s="217"/>
      <c r="AD7144" s="213"/>
    </row>
    <row r="7145" spans="20:30" x14ac:dyDescent="0.2">
      <c r="T7145" s="212"/>
      <c r="U7145" s="213"/>
      <c r="V7145" s="213"/>
      <c r="W7145" s="213"/>
      <c r="X7145" s="214"/>
      <c r="Y7145" s="214"/>
      <c r="Z7145" s="214"/>
      <c r="AA7145" s="217"/>
      <c r="AB7145" s="217"/>
      <c r="AC7145" s="217"/>
      <c r="AD7145" s="213"/>
    </row>
    <row r="7146" spans="20:30" x14ac:dyDescent="0.2">
      <c r="T7146" s="212"/>
      <c r="U7146" s="213"/>
      <c r="V7146" s="213"/>
      <c r="W7146" s="213"/>
      <c r="X7146" s="214"/>
      <c r="Y7146" s="214"/>
      <c r="Z7146" s="214"/>
      <c r="AA7146" s="217"/>
      <c r="AB7146" s="217"/>
      <c r="AC7146" s="217"/>
      <c r="AD7146" s="213"/>
    </row>
    <row r="7147" spans="20:30" x14ac:dyDescent="0.2">
      <c r="T7147" s="212"/>
      <c r="U7147" s="213"/>
      <c r="V7147" s="213"/>
      <c r="W7147" s="213"/>
      <c r="X7147" s="214"/>
      <c r="Y7147" s="214"/>
      <c r="Z7147" s="214"/>
      <c r="AA7147" s="217"/>
      <c r="AB7147" s="217"/>
      <c r="AC7147" s="217"/>
      <c r="AD7147" s="213"/>
    </row>
    <row r="7148" spans="20:30" x14ac:dyDescent="0.2">
      <c r="T7148" s="212"/>
      <c r="U7148" s="213"/>
      <c r="V7148" s="213"/>
      <c r="W7148" s="213"/>
      <c r="X7148" s="214"/>
      <c r="Y7148" s="214"/>
      <c r="Z7148" s="214"/>
      <c r="AA7148" s="217"/>
      <c r="AB7148" s="217"/>
      <c r="AC7148" s="217"/>
      <c r="AD7148" s="213"/>
    </row>
    <row r="7149" spans="20:30" x14ac:dyDescent="0.2">
      <c r="T7149" s="212"/>
      <c r="U7149" s="213"/>
      <c r="V7149" s="213"/>
      <c r="W7149" s="213"/>
      <c r="X7149" s="214"/>
      <c r="Y7149" s="214"/>
      <c r="Z7149" s="214"/>
      <c r="AA7149" s="217"/>
      <c r="AB7149" s="217"/>
      <c r="AC7149" s="217"/>
      <c r="AD7149" s="213"/>
    </row>
    <row r="7150" spans="20:30" x14ac:dyDescent="0.2">
      <c r="T7150" s="212"/>
      <c r="U7150" s="213"/>
      <c r="V7150" s="213"/>
      <c r="W7150" s="213"/>
      <c r="X7150" s="214"/>
      <c r="Y7150" s="214"/>
      <c r="Z7150" s="214"/>
      <c r="AA7150" s="217"/>
      <c r="AB7150" s="217"/>
      <c r="AC7150" s="217"/>
      <c r="AD7150" s="213"/>
    </row>
    <row r="7151" spans="20:30" x14ac:dyDescent="0.2">
      <c r="T7151" s="212"/>
      <c r="U7151" s="213"/>
      <c r="V7151" s="213"/>
      <c r="W7151" s="213"/>
      <c r="X7151" s="214"/>
      <c r="Y7151" s="214"/>
      <c r="Z7151" s="214"/>
      <c r="AA7151" s="217"/>
      <c r="AB7151" s="217"/>
      <c r="AC7151" s="217"/>
      <c r="AD7151" s="213"/>
    </row>
    <row r="7152" spans="20:30" x14ac:dyDescent="0.2">
      <c r="T7152" s="212"/>
      <c r="U7152" s="213"/>
      <c r="V7152" s="213"/>
      <c r="W7152" s="213"/>
      <c r="X7152" s="214"/>
      <c r="Y7152" s="214"/>
      <c r="Z7152" s="214"/>
      <c r="AA7152" s="217"/>
      <c r="AB7152" s="217"/>
      <c r="AC7152" s="217"/>
      <c r="AD7152" s="213"/>
    </row>
    <row r="7153" spans="20:30" x14ac:dyDescent="0.2">
      <c r="T7153" s="212"/>
      <c r="U7153" s="213"/>
      <c r="V7153" s="213"/>
      <c r="W7153" s="213"/>
      <c r="X7153" s="214"/>
      <c r="Y7153" s="214"/>
      <c r="Z7153" s="214"/>
      <c r="AA7153" s="217"/>
      <c r="AB7153" s="217"/>
      <c r="AC7153" s="217"/>
      <c r="AD7153" s="213"/>
    </row>
    <row r="7154" spans="20:30" x14ac:dyDescent="0.2">
      <c r="T7154" s="212"/>
      <c r="U7154" s="213"/>
      <c r="V7154" s="213"/>
      <c r="W7154" s="213"/>
      <c r="X7154" s="214"/>
      <c r="Y7154" s="214"/>
      <c r="Z7154" s="214"/>
      <c r="AA7154" s="217"/>
      <c r="AB7154" s="217"/>
      <c r="AC7154" s="217"/>
      <c r="AD7154" s="213"/>
    </row>
    <row r="7155" spans="20:30" x14ac:dyDescent="0.2">
      <c r="T7155" s="212"/>
      <c r="U7155" s="213"/>
      <c r="V7155" s="213"/>
      <c r="W7155" s="213"/>
      <c r="X7155" s="214"/>
      <c r="Y7155" s="214"/>
      <c r="Z7155" s="214"/>
      <c r="AA7155" s="217"/>
      <c r="AB7155" s="217"/>
      <c r="AC7155" s="217"/>
      <c r="AD7155" s="213"/>
    </row>
    <row r="7156" spans="20:30" x14ac:dyDescent="0.2">
      <c r="T7156" s="212"/>
      <c r="U7156" s="213"/>
      <c r="V7156" s="213"/>
      <c r="W7156" s="213"/>
      <c r="X7156" s="214"/>
      <c r="Y7156" s="214"/>
      <c r="Z7156" s="214"/>
      <c r="AA7156" s="217"/>
      <c r="AB7156" s="217"/>
      <c r="AC7156" s="217"/>
      <c r="AD7156" s="213"/>
    </row>
    <row r="7157" spans="20:30" x14ac:dyDescent="0.2">
      <c r="T7157" s="212"/>
      <c r="U7157" s="213"/>
      <c r="V7157" s="213"/>
      <c r="W7157" s="213"/>
      <c r="X7157" s="214"/>
      <c r="Y7157" s="214"/>
      <c r="Z7157" s="214"/>
      <c r="AA7157" s="217"/>
      <c r="AB7157" s="217"/>
      <c r="AC7157" s="217"/>
      <c r="AD7157" s="213"/>
    </row>
    <row r="7158" spans="20:30" x14ac:dyDescent="0.2">
      <c r="T7158" s="212"/>
      <c r="U7158" s="213"/>
      <c r="V7158" s="213"/>
      <c r="W7158" s="213"/>
      <c r="X7158" s="214"/>
      <c r="Y7158" s="214"/>
      <c r="Z7158" s="214"/>
      <c r="AA7158" s="217"/>
      <c r="AB7158" s="217"/>
      <c r="AC7158" s="217"/>
      <c r="AD7158" s="213"/>
    </row>
    <row r="7159" spans="20:30" x14ac:dyDescent="0.2">
      <c r="T7159" s="212"/>
      <c r="U7159" s="213"/>
      <c r="V7159" s="213"/>
      <c r="W7159" s="213"/>
      <c r="X7159" s="214"/>
      <c r="Y7159" s="214"/>
      <c r="Z7159" s="214"/>
      <c r="AA7159" s="217"/>
      <c r="AB7159" s="217"/>
      <c r="AC7159" s="217"/>
      <c r="AD7159" s="213"/>
    </row>
    <row r="7160" spans="20:30" x14ac:dyDescent="0.2">
      <c r="T7160" s="212"/>
      <c r="U7160" s="213"/>
      <c r="V7160" s="213"/>
      <c r="W7160" s="213"/>
      <c r="X7160" s="214"/>
      <c r="Y7160" s="214"/>
      <c r="Z7160" s="214"/>
      <c r="AA7160" s="217"/>
      <c r="AB7160" s="217"/>
      <c r="AC7160" s="217"/>
      <c r="AD7160" s="213"/>
    </row>
    <row r="7161" spans="20:30" x14ac:dyDescent="0.2">
      <c r="T7161" s="212"/>
      <c r="U7161" s="213"/>
      <c r="V7161" s="213"/>
      <c r="W7161" s="213"/>
      <c r="X7161" s="214"/>
      <c r="Y7161" s="214"/>
      <c r="Z7161" s="214"/>
      <c r="AA7161" s="217"/>
      <c r="AB7161" s="217"/>
      <c r="AC7161" s="217"/>
      <c r="AD7161" s="213"/>
    </row>
    <row r="7162" spans="20:30" x14ac:dyDescent="0.2">
      <c r="T7162" s="212"/>
      <c r="U7162" s="213"/>
      <c r="V7162" s="213"/>
      <c r="W7162" s="213"/>
      <c r="X7162" s="214"/>
      <c r="Y7162" s="214"/>
      <c r="Z7162" s="214"/>
      <c r="AA7162" s="217"/>
      <c r="AB7162" s="217"/>
      <c r="AC7162" s="217"/>
      <c r="AD7162" s="213"/>
    </row>
    <row r="7163" spans="20:30" x14ac:dyDescent="0.2">
      <c r="T7163" s="212"/>
      <c r="U7163" s="213"/>
      <c r="V7163" s="213"/>
      <c r="W7163" s="213"/>
      <c r="X7163" s="214"/>
      <c r="Y7163" s="214"/>
      <c r="Z7163" s="214"/>
      <c r="AA7163" s="217"/>
      <c r="AB7163" s="217"/>
      <c r="AC7163" s="217"/>
      <c r="AD7163" s="213"/>
    </row>
    <row r="7164" spans="20:30" x14ac:dyDescent="0.2">
      <c r="T7164" s="212"/>
      <c r="U7164" s="213"/>
      <c r="V7164" s="213"/>
      <c r="W7164" s="213"/>
      <c r="X7164" s="214"/>
      <c r="Y7164" s="214"/>
      <c r="Z7164" s="214"/>
      <c r="AA7164" s="217"/>
      <c r="AB7164" s="217"/>
      <c r="AC7164" s="217"/>
      <c r="AD7164" s="213"/>
    </row>
    <row r="7165" spans="20:30" x14ac:dyDescent="0.2">
      <c r="T7165" s="212"/>
      <c r="U7165" s="213"/>
      <c r="V7165" s="213"/>
      <c r="W7165" s="213"/>
      <c r="X7165" s="214"/>
      <c r="Y7165" s="214"/>
      <c r="Z7165" s="214"/>
      <c r="AA7165" s="217"/>
      <c r="AB7165" s="217"/>
      <c r="AC7165" s="217"/>
      <c r="AD7165" s="213"/>
    </row>
    <row r="7166" spans="20:30" x14ac:dyDescent="0.2">
      <c r="T7166" s="212"/>
      <c r="U7166" s="213"/>
      <c r="V7166" s="213"/>
      <c r="W7166" s="213"/>
      <c r="X7166" s="214"/>
      <c r="Y7166" s="214"/>
      <c r="Z7166" s="214"/>
      <c r="AA7166" s="217"/>
      <c r="AB7166" s="217"/>
      <c r="AC7166" s="217"/>
      <c r="AD7166" s="213"/>
    </row>
    <row r="7167" spans="20:30" x14ac:dyDescent="0.2">
      <c r="T7167" s="212"/>
      <c r="U7167" s="213"/>
      <c r="V7167" s="213"/>
      <c r="W7167" s="213"/>
      <c r="X7167" s="214"/>
      <c r="Y7167" s="214"/>
      <c r="Z7167" s="214"/>
      <c r="AA7167" s="217"/>
      <c r="AB7167" s="217"/>
      <c r="AC7167" s="217"/>
      <c r="AD7167" s="213"/>
    </row>
    <row r="7168" spans="20:30" x14ac:dyDescent="0.2">
      <c r="T7168" s="212"/>
      <c r="U7168" s="213"/>
      <c r="V7168" s="213"/>
      <c r="W7168" s="213"/>
      <c r="X7168" s="214"/>
      <c r="Y7168" s="214"/>
      <c r="Z7168" s="214"/>
      <c r="AA7168" s="217"/>
      <c r="AB7168" s="217"/>
      <c r="AC7168" s="217"/>
      <c r="AD7168" s="213"/>
    </row>
    <row r="7169" spans="20:30" x14ac:dyDescent="0.2">
      <c r="T7169" s="212"/>
      <c r="U7169" s="213"/>
      <c r="V7169" s="213"/>
      <c r="W7169" s="213"/>
      <c r="X7169" s="214"/>
      <c r="Y7169" s="214"/>
      <c r="Z7169" s="214"/>
      <c r="AA7169" s="217"/>
      <c r="AB7169" s="217"/>
      <c r="AC7169" s="217"/>
      <c r="AD7169" s="213"/>
    </row>
    <row r="7170" spans="20:30" x14ac:dyDescent="0.2">
      <c r="T7170" s="212"/>
      <c r="U7170" s="213"/>
      <c r="V7170" s="213"/>
      <c r="W7170" s="213"/>
      <c r="X7170" s="214"/>
      <c r="Y7170" s="214"/>
      <c r="Z7170" s="214"/>
      <c r="AA7170" s="217"/>
      <c r="AB7170" s="217"/>
      <c r="AC7170" s="217"/>
      <c r="AD7170" s="213"/>
    </row>
    <row r="7171" spans="20:30" x14ac:dyDescent="0.2">
      <c r="T7171" s="212"/>
      <c r="U7171" s="213"/>
      <c r="V7171" s="213"/>
      <c r="W7171" s="213"/>
      <c r="X7171" s="214"/>
      <c r="Y7171" s="214"/>
      <c r="Z7171" s="214"/>
      <c r="AA7171" s="217"/>
      <c r="AB7171" s="217"/>
      <c r="AC7171" s="217"/>
      <c r="AD7171" s="213"/>
    </row>
    <row r="7172" spans="20:30" x14ac:dyDescent="0.2">
      <c r="T7172" s="212"/>
      <c r="U7172" s="213"/>
      <c r="V7172" s="213"/>
      <c r="W7172" s="213"/>
      <c r="X7172" s="214"/>
      <c r="Y7172" s="214"/>
      <c r="Z7172" s="214"/>
      <c r="AA7172" s="217"/>
      <c r="AB7172" s="217"/>
      <c r="AC7172" s="217"/>
      <c r="AD7172" s="213"/>
    </row>
    <row r="7173" spans="20:30" x14ac:dyDescent="0.2">
      <c r="T7173" s="212"/>
      <c r="U7173" s="213"/>
      <c r="V7173" s="213"/>
      <c r="W7173" s="213"/>
      <c r="X7173" s="214"/>
      <c r="Y7173" s="214"/>
      <c r="Z7173" s="214"/>
      <c r="AA7173" s="217"/>
      <c r="AB7173" s="217"/>
      <c r="AC7173" s="217"/>
      <c r="AD7173" s="213"/>
    </row>
    <row r="7174" spans="20:30" x14ac:dyDescent="0.2">
      <c r="T7174" s="212"/>
      <c r="U7174" s="213"/>
      <c r="V7174" s="213"/>
      <c r="W7174" s="213"/>
      <c r="X7174" s="214"/>
      <c r="Y7174" s="214"/>
      <c r="Z7174" s="214"/>
      <c r="AA7174" s="217"/>
      <c r="AB7174" s="217"/>
      <c r="AC7174" s="217"/>
      <c r="AD7174" s="213"/>
    </row>
    <row r="7175" spans="20:30" x14ac:dyDescent="0.2">
      <c r="T7175" s="212"/>
      <c r="U7175" s="213"/>
      <c r="V7175" s="213"/>
      <c r="W7175" s="213"/>
      <c r="X7175" s="214"/>
      <c r="Y7175" s="214"/>
      <c r="Z7175" s="214"/>
      <c r="AA7175" s="217"/>
      <c r="AB7175" s="217"/>
      <c r="AC7175" s="217"/>
      <c r="AD7175" s="213"/>
    </row>
    <row r="7176" spans="20:30" x14ac:dyDescent="0.2">
      <c r="T7176" s="212"/>
      <c r="U7176" s="213"/>
      <c r="V7176" s="213"/>
      <c r="W7176" s="213"/>
      <c r="X7176" s="214"/>
      <c r="Y7176" s="214"/>
      <c r="Z7176" s="214"/>
      <c r="AA7176" s="217"/>
      <c r="AB7176" s="217"/>
      <c r="AC7176" s="217"/>
      <c r="AD7176" s="213"/>
    </row>
    <row r="7177" spans="20:30" x14ac:dyDescent="0.2">
      <c r="T7177" s="212"/>
      <c r="U7177" s="213"/>
      <c r="V7177" s="213"/>
      <c r="W7177" s="213"/>
      <c r="X7177" s="214"/>
      <c r="Y7177" s="214"/>
      <c r="Z7177" s="214"/>
      <c r="AA7177" s="217"/>
      <c r="AB7177" s="217"/>
      <c r="AC7177" s="217"/>
      <c r="AD7177" s="213"/>
    </row>
    <row r="7178" spans="20:30" x14ac:dyDescent="0.2">
      <c r="T7178" s="212"/>
      <c r="U7178" s="213"/>
      <c r="V7178" s="213"/>
      <c r="W7178" s="213"/>
      <c r="X7178" s="214"/>
      <c r="Y7178" s="214"/>
      <c r="Z7178" s="214"/>
      <c r="AA7178" s="217"/>
      <c r="AB7178" s="217"/>
      <c r="AC7178" s="217"/>
      <c r="AD7178" s="213"/>
    </row>
    <row r="7179" spans="20:30" x14ac:dyDescent="0.2">
      <c r="T7179" s="212"/>
      <c r="U7179" s="213"/>
      <c r="V7179" s="213"/>
      <c r="W7179" s="213"/>
      <c r="X7179" s="214"/>
      <c r="Y7179" s="214"/>
      <c r="Z7179" s="214"/>
      <c r="AA7179" s="217"/>
      <c r="AB7179" s="217"/>
      <c r="AC7179" s="217"/>
      <c r="AD7179" s="213"/>
    </row>
    <row r="7180" spans="20:30" x14ac:dyDescent="0.2">
      <c r="T7180" s="212"/>
      <c r="U7180" s="213"/>
      <c r="V7180" s="213"/>
      <c r="W7180" s="213"/>
      <c r="X7180" s="214"/>
      <c r="Y7180" s="214"/>
      <c r="Z7180" s="214"/>
      <c r="AA7180" s="217"/>
      <c r="AB7180" s="217"/>
      <c r="AC7180" s="217"/>
      <c r="AD7180" s="213"/>
    </row>
    <row r="7181" spans="20:30" x14ac:dyDescent="0.2">
      <c r="T7181" s="212"/>
      <c r="U7181" s="213"/>
      <c r="V7181" s="213"/>
      <c r="W7181" s="213"/>
      <c r="X7181" s="214"/>
      <c r="Y7181" s="214"/>
      <c r="Z7181" s="214"/>
      <c r="AA7181" s="217"/>
      <c r="AB7181" s="217"/>
      <c r="AC7181" s="217"/>
      <c r="AD7181" s="213"/>
    </row>
    <row r="7182" spans="20:30" x14ac:dyDescent="0.2">
      <c r="T7182" s="212"/>
      <c r="U7182" s="213"/>
      <c r="V7182" s="213"/>
      <c r="W7182" s="213"/>
      <c r="X7182" s="214"/>
      <c r="Y7182" s="214"/>
      <c r="Z7182" s="214"/>
      <c r="AA7182" s="217"/>
      <c r="AB7182" s="217"/>
      <c r="AC7182" s="217"/>
      <c r="AD7182" s="213"/>
    </row>
    <row r="7183" spans="20:30" x14ac:dyDescent="0.2">
      <c r="T7183" s="212"/>
      <c r="U7183" s="213"/>
      <c r="V7183" s="213"/>
      <c r="W7183" s="213"/>
      <c r="X7183" s="214"/>
      <c r="Y7183" s="214"/>
      <c r="Z7183" s="214"/>
      <c r="AA7183" s="217"/>
      <c r="AB7183" s="217"/>
      <c r="AC7183" s="217"/>
      <c r="AD7183" s="213"/>
    </row>
    <row r="7184" spans="20:30" x14ac:dyDescent="0.2">
      <c r="T7184" s="212"/>
      <c r="U7184" s="213"/>
      <c r="V7184" s="213"/>
      <c r="W7184" s="213"/>
      <c r="X7184" s="214"/>
      <c r="Y7184" s="214"/>
      <c r="Z7184" s="214"/>
      <c r="AA7184" s="217"/>
      <c r="AB7184" s="217"/>
      <c r="AC7184" s="217"/>
      <c r="AD7184" s="213"/>
    </row>
    <row r="7185" spans="20:30" x14ac:dyDescent="0.2">
      <c r="T7185" s="212"/>
      <c r="U7185" s="213"/>
      <c r="V7185" s="213"/>
      <c r="W7185" s="213"/>
      <c r="X7185" s="214"/>
      <c r="Y7185" s="214"/>
      <c r="Z7185" s="214"/>
      <c r="AA7185" s="217"/>
      <c r="AB7185" s="217"/>
      <c r="AC7185" s="217"/>
      <c r="AD7185" s="213"/>
    </row>
    <row r="7186" spans="20:30" x14ac:dyDescent="0.2">
      <c r="T7186" s="212"/>
      <c r="U7186" s="213"/>
      <c r="V7186" s="213"/>
      <c r="W7186" s="213"/>
      <c r="X7186" s="214"/>
      <c r="Y7186" s="214"/>
      <c r="Z7186" s="214"/>
      <c r="AA7186" s="217"/>
      <c r="AB7186" s="217"/>
      <c r="AC7186" s="217"/>
      <c r="AD7186" s="213"/>
    </row>
    <row r="7187" spans="20:30" x14ac:dyDescent="0.2">
      <c r="T7187" s="212"/>
      <c r="U7187" s="213"/>
      <c r="V7187" s="213"/>
      <c r="W7187" s="213"/>
      <c r="X7187" s="214"/>
      <c r="Y7187" s="214"/>
      <c r="Z7187" s="214"/>
      <c r="AA7187" s="217"/>
      <c r="AB7187" s="217"/>
      <c r="AC7187" s="217"/>
      <c r="AD7187" s="213"/>
    </row>
    <row r="7188" spans="20:30" x14ac:dyDescent="0.2">
      <c r="T7188" s="212"/>
      <c r="U7188" s="213"/>
      <c r="V7188" s="213"/>
      <c r="W7188" s="213"/>
      <c r="X7188" s="214"/>
      <c r="Y7188" s="214"/>
      <c r="Z7188" s="214"/>
      <c r="AA7188" s="217"/>
      <c r="AB7188" s="217"/>
      <c r="AC7188" s="217"/>
      <c r="AD7188" s="213"/>
    </row>
    <row r="7189" spans="20:30" x14ac:dyDescent="0.2">
      <c r="T7189" s="212"/>
      <c r="U7189" s="213"/>
      <c r="V7189" s="213"/>
      <c r="W7189" s="213"/>
      <c r="X7189" s="214"/>
      <c r="Y7189" s="214"/>
      <c r="Z7189" s="214"/>
      <c r="AA7189" s="217"/>
      <c r="AB7189" s="217"/>
      <c r="AC7189" s="217"/>
      <c r="AD7189" s="213"/>
    </row>
    <row r="7190" spans="20:30" x14ac:dyDescent="0.2">
      <c r="T7190" s="212"/>
      <c r="U7190" s="213"/>
      <c r="V7190" s="213"/>
      <c r="W7190" s="213"/>
      <c r="X7190" s="214"/>
      <c r="Y7190" s="214"/>
      <c r="Z7190" s="214"/>
      <c r="AA7190" s="217"/>
      <c r="AB7190" s="217"/>
      <c r="AC7190" s="217"/>
      <c r="AD7190" s="213"/>
    </row>
    <row r="7191" spans="20:30" x14ac:dyDescent="0.2">
      <c r="T7191" s="212"/>
      <c r="U7191" s="213"/>
      <c r="V7191" s="213"/>
      <c r="W7191" s="213"/>
      <c r="X7191" s="214"/>
      <c r="Y7191" s="214"/>
      <c r="Z7191" s="214"/>
      <c r="AA7191" s="217"/>
      <c r="AB7191" s="217"/>
      <c r="AC7191" s="217"/>
      <c r="AD7191" s="213"/>
    </row>
    <row r="7192" spans="20:30" x14ac:dyDescent="0.2">
      <c r="T7192" s="212"/>
      <c r="U7192" s="213"/>
      <c r="V7192" s="213"/>
      <c r="W7192" s="213"/>
      <c r="X7192" s="214"/>
      <c r="Y7192" s="214"/>
      <c r="Z7192" s="214"/>
      <c r="AA7192" s="217"/>
      <c r="AB7192" s="217"/>
      <c r="AC7192" s="217"/>
      <c r="AD7192" s="213"/>
    </row>
    <row r="7193" spans="20:30" x14ac:dyDescent="0.2">
      <c r="T7193" s="212"/>
      <c r="U7193" s="213"/>
      <c r="V7193" s="213"/>
      <c r="W7193" s="213"/>
      <c r="X7193" s="214"/>
      <c r="Y7193" s="214"/>
      <c r="Z7193" s="214"/>
      <c r="AA7193" s="217"/>
      <c r="AB7193" s="217"/>
      <c r="AC7193" s="217"/>
      <c r="AD7193" s="213"/>
    </row>
    <row r="7194" spans="20:30" x14ac:dyDescent="0.2">
      <c r="T7194" s="212"/>
      <c r="U7194" s="213"/>
      <c r="V7194" s="213"/>
      <c r="W7194" s="213"/>
      <c r="X7194" s="214"/>
      <c r="Y7194" s="214"/>
      <c r="Z7194" s="214"/>
      <c r="AA7194" s="217"/>
      <c r="AB7194" s="217"/>
      <c r="AC7194" s="217"/>
      <c r="AD7194" s="213"/>
    </row>
    <row r="7195" spans="20:30" x14ac:dyDescent="0.2">
      <c r="T7195" s="212"/>
      <c r="U7195" s="213"/>
      <c r="V7195" s="213"/>
      <c r="W7195" s="213"/>
      <c r="X7195" s="214"/>
      <c r="Y7195" s="214"/>
      <c r="Z7195" s="214"/>
      <c r="AA7195" s="217"/>
      <c r="AB7195" s="217"/>
      <c r="AC7195" s="217"/>
      <c r="AD7195" s="213"/>
    </row>
    <row r="7196" spans="20:30" x14ac:dyDescent="0.2">
      <c r="T7196" s="212"/>
      <c r="U7196" s="213"/>
      <c r="V7196" s="213"/>
      <c r="W7196" s="213"/>
      <c r="X7196" s="214"/>
      <c r="Y7196" s="214"/>
      <c r="Z7196" s="214"/>
      <c r="AA7196" s="217"/>
      <c r="AB7196" s="217"/>
      <c r="AC7196" s="217"/>
      <c r="AD7196" s="213"/>
    </row>
    <row r="7197" spans="20:30" x14ac:dyDescent="0.2">
      <c r="T7197" s="212"/>
      <c r="U7197" s="213"/>
      <c r="V7197" s="213"/>
      <c r="W7197" s="213"/>
      <c r="X7197" s="214"/>
      <c r="Y7197" s="214"/>
      <c r="Z7197" s="214"/>
      <c r="AA7197" s="217"/>
      <c r="AB7197" s="217"/>
      <c r="AC7197" s="217"/>
      <c r="AD7197" s="213"/>
    </row>
    <row r="7198" spans="20:30" x14ac:dyDescent="0.2">
      <c r="T7198" s="212"/>
      <c r="U7198" s="213"/>
      <c r="V7198" s="213"/>
      <c r="W7198" s="213"/>
      <c r="X7198" s="214"/>
      <c r="Y7198" s="214"/>
      <c r="Z7198" s="214"/>
      <c r="AA7198" s="217"/>
      <c r="AB7198" s="217"/>
      <c r="AC7198" s="217"/>
      <c r="AD7198" s="213"/>
    </row>
    <row r="7199" spans="20:30" x14ac:dyDescent="0.2">
      <c r="T7199" s="212"/>
      <c r="U7199" s="213"/>
      <c r="V7199" s="213"/>
      <c r="W7199" s="213"/>
      <c r="X7199" s="214"/>
      <c r="Y7199" s="214"/>
      <c r="Z7199" s="214"/>
      <c r="AA7199" s="217"/>
      <c r="AB7199" s="217"/>
      <c r="AC7199" s="217"/>
      <c r="AD7199" s="213"/>
    </row>
    <row r="7200" spans="20:30" x14ac:dyDescent="0.2">
      <c r="T7200" s="212"/>
      <c r="U7200" s="213"/>
      <c r="V7200" s="213"/>
      <c r="W7200" s="213"/>
      <c r="X7200" s="214"/>
      <c r="Y7200" s="214"/>
      <c r="Z7200" s="214"/>
      <c r="AA7200" s="217"/>
      <c r="AB7200" s="217"/>
      <c r="AC7200" s="217"/>
      <c r="AD7200" s="213"/>
    </row>
    <row r="7201" spans="20:30" x14ac:dyDescent="0.2">
      <c r="T7201" s="212"/>
      <c r="U7201" s="213"/>
      <c r="V7201" s="213"/>
      <c r="W7201" s="213"/>
      <c r="X7201" s="214"/>
      <c r="Y7201" s="214"/>
      <c r="Z7201" s="214"/>
      <c r="AA7201" s="217"/>
      <c r="AB7201" s="217"/>
      <c r="AC7201" s="217"/>
      <c r="AD7201" s="213"/>
    </row>
    <row r="7202" spans="20:30" x14ac:dyDescent="0.2">
      <c r="T7202" s="212"/>
      <c r="U7202" s="213"/>
      <c r="V7202" s="213"/>
      <c r="W7202" s="213"/>
      <c r="X7202" s="214"/>
      <c r="Y7202" s="214"/>
      <c r="Z7202" s="214"/>
      <c r="AA7202" s="217"/>
      <c r="AB7202" s="217"/>
      <c r="AC7202" s="217"/>
      <c r="AD7202" s="213"/>
    </row>
    <row r="7203" spans="20:30" x14ac:dyDescent="0.2">
      <c r="T7203" s="212"/>
      <c r="U7203" s="213"/>
      <c r="V7203" s="213"/>
      <c r="W7203" s="213"/>
      <c r="X7203" s="214"/>
      <c r="Y7203" s="214"/>
      <c r="Z7203" s="214"/>
      <c r="AA7203" s="217"/>
      <c r="AB7203" s="217"/>
      <c r="AC7203" s="217"/>
      <c r="AD7203" s="213"/>
    </row>
    <row r="7204" spans="20:30" x14ac:dyDescent="0.2">
      <c r="T7204" s="212"/>
      <c r="U7204" s="213"/>
      <c r="V7204" s="213"/>
      <c r="W7204" s="213"/>
      <c r="X7204" s="214"/>
      <c r="Y7204" s="214"/>
      <c r="Z7204" s="214"/>
      <c r="AA7204" s="217"/>
      <c r="AB7204" s="217"/>
      <c r="AC7204" s="217"/>
      <c r="AD7204" s="213"/>
    </row>
    <row r="7205" spans="20:30" x14ac:dyDescent="0.2">
      <c r="T7205" s="212"/>
      <c r="U7205" s="213"/>
      <c r="V7205" s="213"/>
      <c r="W7205" s="213"/>
      <c r="X7205" s="214"/>
      <c r="Y7205" s="214"/>
      <c r="Z7205" s="214"/>
      <c r="AA7205" s="217"/>
      <c r="AB7205" s="217"/>
      <c r="AC7205" s="217"/>
      <c r="AD7205" s="213"/>
    </row>
    <row r="7206" spans="20:30" x14ac:dyDescent="0.2">
      <c r="T7206" s="212"/>
      <c r="U7206" s="213"/>
      <c r="V7206" s="213"/>
      <c r="W7206" s="213"/>
      <c r="X7206" s="214"/>
      <c r="Y7206" s="214"/>
      <c r="Z7206" s="214"/>
      <c r="AA7206" s="217"/>
      <c r="AB7206" s="217"/>
      <c r="AC7206" s="217"/>
      <c r="AD7206" s="213"/>
    </row>
    <row r="7207" spans="20:30" x14ac:dyDescent="0.2">
      <c r="T7207" s="212"/>
      <c r="U7207" s="213"/>
      <c r="V7207" s="213"/>
      <c r="W7207" s="213"/>
      <c r="X7207" s="214"/>
      <c r="Y7207" s="214"/>
      <c r="Z7207" s="214"/>
      <c r="AA7207" s="217"/>
      <c r="AB7207" s="217"/>
      <c r="AC7207" s="217"/>
      <c r="AD7207" s="213"/>
    </row>
    <row r="7208" spans="20:30" x14ac:dyDescent="0.2">
      <c r="T7208" s="212"/>
      <c r="U7208" s="213"/>
      <c r="V7208" s="213"/>
      <c r="W7208" s="213"/>
      <c r="X7208" s="214"/>
      <c r="Y7208" s="214"/>
      <c r="Z7208" s="214"/>
      <c r="AA7208" s="217"/>
      <c r="AB7208" s="217"/>
      <c r="AC7208" s="217"/>
      <c r="AD7208" s="213"/>
    </row>
    <row r="7209" spans="20:30" x14ac:dyDescent="0.2">
      <c r="T7209" s="212"/>
      <c r="U7209" s="213"/>
      <c r="V7209" s="213"/>
      <c r="W7209" s="213"/>
      <c r="X7209" s="214"/>
      <c r="Y7209" s="214"/>
      <c r="Z7209" s="214"/>
      <c r="AA7209" s="217"/>
      <c r="AB7209" s="217"/>
      <c r="AC7209" s="217"/>
      <c r="AD7209" s="213"/>
    </row>
    <row r="7210" spans="20:30" x14ac:dyDescent="0.2">
      <c r="T7210" s="212"/>
      <c r="U7210" s="213"/>
      <c r="V7210" s="213"/>
      <c r="W7210" s="213"/>
      <c r="X7210" s="214"/>
      <c r="Y7210" s="214"/>
      <c r="Z7210" s="214"/>
      <c r="AA7210" s="217"/>
      <c r="AB7210" s="217"/>
      <c r="AC7210" s="217"/>
      <c r="AD7210" s="213"/>
    </row>
    <row r="7211" spans="20:30" x14ac:dyDescent="0.2">
      <c r="T7211" s="212"/>
      <c r="U7211" s="213"/>
      <c r="V7211" s="213"/>
      <c r="W7211" s="213"/>
      <c r="X7211" s="214"/>
      <c r="Y7211" s="214"/>
      <c r="Z7211" s="214"/>
      <c r="AA7211" s="217"/>
      <c r="AB7211" s="217"/>
      <c r="AC7211" s="217"/>
      <c r="AD7211" s="213"/>
    </row>
    <row r="7212" spans="20:30" x14ac:dyDescent="0.2">
      <c r="T7212" s="212"/>
      <c r="U7212" s="213"/>
      <c r="V7212" s="213"/>
      <c r="W7212" s="213"/>
      <c r="X7212" s="214"/>
      <c r="Y7212" s="214"/>
      <c r="Z7212" s="214"/>
      <c r="AA7212" s="217"/>
      <c r="AB7212" s="217"/>
      <c r="AC7212" s="217"/>
      <c r="AD7212" s="213"/>
    </row>
    <row r="7213" spans="20:30" x14ac:dyDescent="0.2">
      <c r="T7213" s="212"/>
      <c r="U7213" s="213"/>
      <c r="V7213" s="213"/>
      <c r="W7213" s="213"/>
      <c r="X7213" s="214"/>
      <c r="Y7213" s="214"/>
      <c r="Z7213" s="214"/>
      <c r="AA7213" s="217"/>
      <c r="AB7213" s="217"/>
      <c r="AC7213" s="217"/>
      <c r="AD7213" s="213"/>
    </row>
    <row r="7214" spans="20:30" x14ac:dyDescent="0.2">
      <c r="T7214" s="212"/>
      <c r="U7214" s="213"/>
      <c r="V7214" s="213"/>
      <c r="W7214" s="213"/>
      <c r="X7214" s="214"/>
      <c r="Y7214" s="214"/>
      <c r="Z7214" s="214"/>
      <c r="AA7214" s="217"/>
      <c r="AB7214" s="217"/>
      <c r="AC7214" s="217"/>
      <c r="AD7214" s="213"/>
    </row>
    <row r="7215" spans="20:30" x14ac:dyDescent="0.2">
      <c r="T7215" s="212"/>
      <c r="U7215" s="213"/>
      <c r="V7215" s="213"/>
      <c r="W7215" s="213"/>
      <c r="X7215" s="214"/>
      <c r="Y7215" s="214"/>
      <c r="Z7215" s="214"/>
      <c r="AA7215" s="217"/>
      <c r="AB7215" s="217"/>
      <c r="AC7215" s="217"/>
      <c r="AD7215" s="213"/>
    </row>
    <row r="7216" spans="20:30" x14ac:dyDescent="0.2">
      <c r="T7216" s="212"/>
      <c r="U7216" s="213"/>
      <c r="V7216" s="213"/>
      <c r="W7216" s="213"/>
      <c r="X7216" s="214"/>
      <c r="Y7216" s="214"/>
      <c r="Z7216" s="214"/>
      <c r="AA7216" s="217"/>
      <c r="AB7216" s="217"/>
      <c r="AC7216" s="217"/>
      <c r="AD7216" s="213"/>
    </row>
    <row r="7217" spans="20:30" x14ac:dyDescent="0.2">
      <c r="T7217" s="212"/>
      <c r="U7217" s="213"/>
      <c r="V7217" s="213"/>
      <c r="W7217" s="213"/>
      <c r="X7217" s="214"/>
      <c r="Y7217" s="214"/>
      <c r="Z7217" s="214"/>
      <c r="AA7217" s="217"/>
      <c r="AB7217" s="217"/>
      <c r="AC7217" s="217"/>
      <c r="AD7217" s="213"/>
    </row>
    <row r="7218" spans="20:30" x14ac:dyDescent="0.2">
      <c r="T7218" s="212"/>
      <c r="U7218" s="213"/>
      <c r="V7218" s="213"/>
      <c r="W7218" s="213"/>
      <c r="X7218" s="214"/>
      <c r="Y7218" s="214"/>
      <c r="Z7218" s="214"/>
      <c r="AA7218" s="217"/>
      <c r="AB7218" s="217"/>
      <c r="AC7218" s="217"/>
      <c r="AD7218" s="213"/>
    </row>
    <row r="7219" spans="20:30" x14ac:dyDescent="0.2">
      <c r="T7219" s="212"/>
      <c r="U7219" s="213"/>
      <c r="V7219" s="213"/>
      <c r="W7219" s="213"/>
      <c r="X7219" s="214"/>
      <c r="Y7219" s="214"/>
      <c r="Z7219" s="214"/>
      <c r="AA7219" s="217"/>
      <c r="AB7219" s="217"/>
      <c r="AC7219" s="217"/>
      <c r="AD7219" s="213"/>
    </row>
    <row r="7220" spans="20:30" x14ac:dyDescent="0.2">
      <c r="T7220" s="212"/>
      <c r="U7220" s="213"/>
      <c r="V7220" s="213"/>
      <c r="W7220" s="213"/>
      <c r="X7220" s="214"/>
      <c r="Y7220" s="214"/>
      <c r="Z7220" s="214"/>
      <c r="AA7220" s="217"/>
      <c r="AB7220" s="217"/>
      <c r="AC7220" s="217"/>
      <c r="AD7220" s="213"/>
    </row>
    <row r="7221" spans="20:30" x14ac:dyDescent="0.2">
      <c r="T7221" s="212"/>
      <c r="U7221" s="213"/>
      <c r="V7221" s="213"/>
      <c r="W7221" s="213"/>
      <c r="X7221" s="214"/>
      <c r="Y7221" s="214"/>
      <c r="Z7221" s="214"/>
      <c r="AA7221" s="217"/>
      <c r="AB7221" s="217"/>
      <c r="AC7221" s="217"/>
      <c r="AD7221" s="213"/>
    </row>
    <row r="7222" spans="20:30" x14ac:dyDescent="0.2">
      <c r="T7222" s="212"/>
      <c r="U7222" s="213"/>
      <c r="V7222" s="213"/>
      <c r="W7222" s="213"/>
      <c r="X7222" s="214"/>
      <c r="Y7222" s="214"/>
      <c r="Z7222" s="214"/>
      <c r="AA7222" s="217"/>
      <c r="AB7222" s="217"/>
      <c r="AC7222" s="217"/>
      <c r="AD7222" s="213"/>
    </row>
    <row r="7223" spans="20:30" x14ac:dyDescent="0.2">
      <c r="T7223" s="212"/>
      <c r="U7223" s="213"/>
      <c r="V7223" s="213"/>
      <c r="W7223" s="213"/>
      <c r="X7223" s="214"/>
      <c r="Y7223" s="214"/>
      <c r="Z7223" s="214"/>
      <c r="AA7223" s="217"/>
      <c r="AB7223" s="217"/>
      <c r="AC7223" s="217"/>
      <c r="AD7223" s="213"/>
    </row>
    <row r="7224" spans="20:30" x14ac:dyDescent="0.2">
      <c r="T7224" s="212"/>
      <c r="U7224" s="213"/>
      <c r="V7224" s="213"/>
      <c r="W7224" s="213"/>
      <c r="X7224" s="214"/>
      <c r="Y7224" s="214"/>
      <c r="Z7224" s="214"/>
      <c r="AA7224" s="217"/>
      <c r="AB7224" s="217"/>
      <c r="AC7224" s="217"/>
      <c r="AD7224" s="213"/>
    </row>
    <row r="7225" spans="20:30" x14ac:dyDescent="0.2">
      <c r="T7225" s="212"/>
      <c r="U7225" s="213"/>
      <c r="V7225" s="213"/>
      <c r="W7225" s="213"/>
      <c r="X7225" s="214"/>
      <c r="Y7225" s="214"/>
      <c r="Z7225" s="214"/>
      <c r="AA7225" s="217"/>
      <c r="AB7225" s="217"/>
      <c r="AC7225" s="217"/>
      <c r="AD7225" s="213"/>
    </row>
    <row r="7226" spans="20:30" x14ac:dyDescent="0.2">
      <c r="T7226" s="212"/>
      <c r="U7226" s="213"/>
      <c r="V7226" s="213"/>
      <c r="W7226" s="213"/>
      <c r="X7226" s="214"/>
      <c r="Y7226" s="214"/>
      <c r="Z7226" s="214"/>
      <c r="AA7226" s="217"/>
      <c r="AB7226" s="217"/>
      <c r="AC7226" s="217"/>
      <c r="AD7226" s="213"/>
    </row>
    <row r="7227" spans="20:30" x14ac:dyDescent="0.2">
      <c r="T7227" s="212"/>
      <c r="U7227" s="213"/>
      <c r="V7227" s="213"/>
      <c r="W7227" s="213"/>
      <c r="X7227" s="214"/>
      <c r="Y7227" s="214"/>
      <c r="Z7227" s="214"/>
      <c r="AA7227" s="217"/>
      <c r="AB7227" s="217"/>
      <c r="AC7227" s="217"/>
      <c r="AD7227" s="213"/>
    </row>
    <row r="7228" spans="20:30" x14ac:dyDescent="0.2">
      <c r="T7228" s="212"/>
      <c r="U7228" s="213"/>
      <c r="V7228" s="213"/>
      <c r="W7228" s="213"/>
      <c r="X7228" s="214"/>
      <c r="Y7228" s="214"/>
      <c r="Z7228" s="214"/>
      <c r="AA7228" s="217"/>
      <c r="AB7228" s="217"/>
      <c r="AC7228" s="217"/>
      <c r="AD7228" s="213"/>
    </row>
    <row r="7229" spans="20:30" x14ac:dyDescent="0.2">
      <c r="T7229" s="212"/>
      <c r="U7229" s="213"/>
      <c r="V7229" s="213"/>
      <c r="W7229" s="213"/>
      <c r="X7229" s="214"/>
      <c r="Y7229" s="214"/>
      <c r="Z7229" s="214"/>
      <c r="AA7229" s="217"/>
      <c r="AB7229" s="217"/>
      <c r="AC7229" s="217"/>
      <c r="AD7229" s="213"/>
    </row>
    <row r="7230" spans="20:30" x14ac:dyDescent="0.2">
      <c r="T7230" s="212"/>
      <c r="U7230" s="213"/>
      <c r="V7230" s="213"/>
      <c r="W7230" s="213"/>
      <c r="X7230" s="214"/>
      <c r="Y7230" s="214"/>
      <c r="Z7230" s="214"/>
      <c r="AA7230" s="217"/>
      <c r="AB7230" s="217"/>
      <c r="AC7230" s="217"/>
      <c r="AD7230" s="213"/>
    </row>
    <row r="7231" spans="20:30" x14ac:dyDescent="0.2">
      <c r="T7231" s="212"/>
      <c r="U7231" s="213"/>
      <c r="V7231" s="213"/>
      <c r="W7231" s="213"/>
      <c r="X7231" s="214"/>
      <c r="Y7231" s="214"/>
      <c r="Z7231" s="214"/>
      <c r="AA7231" s="217"/>
      <c r="AB7231" s="217"/>
      <c r="AC7231" s="217"/>
      <c r="AD7231" s="213"/>
    </row>
    <row r="7232" spans="20:30" x14ac:dyDescent="0.2">
      <c r="T7232" s="212"/>
      <c r="U7232" s="213"/>
      <c r="V7232" s="213"/>
      <c r="W7232" s="213"/>
      <c r="X7232" s="214"/>
      <c r="Y7232" s="214"/>
      <c r="Z7232" s="214"/>
      <c r="AA7232" s="217"/>
      <c r="AB7232" s="217"/>
      <c r="AC7232" s="217"/>
      <c r="AD7232" s="213"/>
    </row>
    <row r="7233" spans="20:30" x14ac:dyDescent="0.2">
      <c r="T7233" s="212"/>
      <c r="U7233" s="213"/>
      <c r="V7233" s="213"/>
      <c r="W7233" s="213"/>
      <c r="X7233" s="214"/>
      <c r="Y7233" s="214"/>
      <c r="Z7233" s="214"/>
      <c r="AA7233" s="217"/>
      <c r="AB7233" s="217"/>
      <c r="AC7233" s="217"/>
      <c r="AD7233" s="213"/>
    </row>
    <row r="7234" spans="20:30" x14ac:dyDescent="0.2">
      <c r="T7234" s="212"/>
      <c r="U7234" s="213"/>
      <c r="V7234" s="213"/>
      <c r="W7234" s="213"/>
      <c r="X7234" s="214"/>
      <c r="Y7234" s="214"/>
      <c r="Z7234" s="214"/>
      <c r="AA7234" s="217"/>
      <c r="AB7234" s="217"/>
      <c r="AC7234" s="217"/>
      <c r="AD7234" s="213"/>
    </row>
    <row r="7235" spans="20:30" x14ac:dyDescent="0.2">
      <c r="T7235" s="212"/>
      <c r="U7235" s="213"/>
      <c r="V7235" s="213"/>
      <c r="W7235" s="213"/>
      <c r="X7235" s="214"/>
      <c r="Y7235" s="214"/>
      <c r="Z7235" s="214"/>
      <c r="AA7235" s="217"/>
      <c r="AB7235" s="217"/>
      <c r="AC7235" s="217"/>
      <c r="AD7235" s="213"/>
    </row>
    <row r="7236" spans="20:30" x14ac:dyDescent="0.2">
      <c r="T7236" s="212"/>
      <c r="U7236" s="213"/>
      <c r="V7236" s="213"/>
      <c r="W7236" s="213"/>
      <c r="X7236" s="214"/>
      <c r="Y7236" s="214"/>
      <c r="Z7236" s="214"/>
      <c r="AA7236" s="217"/>
      <c r="AB7236" s="217"/>
      <c r="AC7236" s="217"/>
      <c r="AD7236" s="213"/>
    </row>
    <row r="7237" spans="20:30" x14ac:dyDescent="0.2">
      <c r="T7237" s="212"/>
      <c r="U7237" s="213"/>
      <c r="V7237" s="213"/>
      <c r="W7237" s="213"/>
      <c r="X7237" s="214"/>
      <c r="Y7237" s="214"/>
      <c r="Z7237" s="214"/>
      <c r="AA7237" s="217"/>
      <c r="AB7237" s="217"/>
      <c r="AC7237" s="217"/>
      <c r="AD7237" s="213"/>
    </row>
    <row r="7238" spans="20:30" x14ac:dyDescent="0.2">
      <c r="T7238" s="212"/>
      <c r="U7238" s="213"/>
      <c r="V7238" s="213"/>
      <c r="W7238" s="213"/>
      <c r="X7238" s="214"/>
      <c r="Y7238" s="214"/>
      <c r="Z7238" s="214"/>
      <c r="AA7238" s="217"/>
      <c r="AB7238" s="217"/>
      <c r="AC7238" s="217"/>
      <c r="AD7238" s="213"/>
    </row>
    <row r="7239" spans="20:30" x14ac:dyDescent="0.2">
      <c r="T7239" s="212"/>
      <c r="U7239" s="213"/>
      <c r="V7239" s="213"/>
      <c r="W7239" s="213"/>
      <c r="X7239" s="214"/>
      <c r="Y7239" s="214"/>
      <c r="Z7239" s="214"/>
      <c r="AA7239" s="217"/>
      <c r="AB7239" s="217"/>
      <c r="AC7239" s="217"/>
      <c r="AD7239" s="213"/>
    </row>
    <row r="7240" spans="20:30" x14ac:dyDescent="0.2">
      <c r="T7240" s="212"/>
      <c r="U7240" s="213"/>
      <c r="V7240" s="213"/>
      <c r="W7240" s="213"/>
      <c r="X7240" s="214"/>
      <c r="Y7240" s="214"/>
      <c r="Z7240" s="214"/>
      <c r="AA7240" s="217"/>
      <c r="AB7240" s="217"/>
      <c r="AC7240" s="217"/>
      <c r="AD7240" s="213"/>
    </row>
    <row r="7241" spans="20:30" x14ac:dyDescent="0.2">
      <c r="T7241" s="212"/>
      <c r="U7241" s="213"/>
      <c r="V7241" s="213"/>
      <c r="W7241" s="213"/>
      <c r="X7241" s="214"/>
      <c r="Y7241" s="214"/>
      <c r="Z7241" s="214"/>
      <c r="AA7241" s="217"/>
      <c r="AB7241" s="217"/>
      <c r="AC7241" s="217"/>
      <c r="AD7241" s="213"/>
    </row>
    <row r="7242" spans="20:30" x14ac:dyDescent="0.2">
      <c r="T7242" s="212"/>
      <c r="U7242" s="213"/>
      <c r="V7242" s="213"/>
      <c r="W7242" s="213"/>
      <c r="X7242" s="214"/>
      <c r="Y7242" s="214"/>
      <c r="Z7242" s="214"/>
      <c r="AA7242" s="217"/>
      <c r="AB7242" s="217"/>
      <c r="AC7242" s="217"/>
      <c r="AD7242" s="213"/>
    </row>
    <row r="7243" spans="20:30" x14ac:dyDescent="0.2">
      <c r="T7243" s="212"/>
      <c r="U7243" s="213"/>
      <c r="V7243" s="213"/>
      <c r="W7243" s="213"/>
      <c r="X7243" s="214"/>
      <c r="Y7243" s="214"/>
      <c r="Z7243" s="214"/>
      <c r="AA7243" s="217"/>
      <c r="AB7243" s="217"/>
      <c r="AC7243" s="217"/>
      <c r="AD7243" s="213"/>
    </row>
    <row r="7244" spans="20:30" x14ac:dyDescent="0.2">
      <c r="T7244" s="212"/>
      <c r="U7244" s="213"/>
      <c r="V7244" s="213"/>
      <c r="W7244" s="213"/>
      <c r="X7244" s="214"/>
      <c r="Y7244" s="214"/>
      <c r="Z7244" s="214"/>
      <c r="AA7244" s="217"/>
      <c r="AB7244" s="217"/>
      <c r="AC7244" s="217"/>
      <c r="AD7244" s="213"/>
    </row>
    <row r="7245" spans="20:30" x14ac:dyDescent="0.2">
      <c r="T7245" s="212"/>
      <c r="U7245" s="213"/>
      <c r="V7245" s="213"/>
      <c r="W7245" s="213"/>
      <c r="X7245" s="214"/>
      <c r="Y7245" s="214"/>
      <c r="Z7245" s="214"/>
      <c r="AA7245" s="217"/>
      <c r="AB7245" s="217"/>
      <c r="AC7245" s="217"/>
      <c r="AD7245" s="213"/>
    </row>
    <row r="7246" spans="20:30" x14ac:dyDescent="0.2">
      <c r="T7246" s="212"/>
      <c r="U7246" s="213"/>
      <c r="V7246" s="213"/>
      <c r="W7246" s="213"/>
      <c r="X7246" s="214"/>
      <c r="Y7246" s="214"/>
      <c r="Z7246" s="214"/>
      <c r="AA7246" s="217"/>
      <c r="AB7246" s="217"/>
      <c r="AC7246" s="217"/>
      <c r="AD7246" s="213"/>
    </row>
    <row r="7247" spans="20:30" x14ac:dyDescent="0.2">
      <c r="T7247" s="212"/>
      <c r="U7247" s="213"/>
      <c r="V7247" s="213"/>
      <c r="W7247" s="213"/>
      <c r="X7247" s="214"/>
      <c r="Y7247" s="214"/>
      <c r="Z7247" s="214"/>
      <c r="AA7247" s="217"/>
      <c r="AB7247" s="217"/>
      <c r="AC7247" s="217"/>
      <c r="AD7247" s="213"/>
    </row>
    <row r="7248" spans="20:30" x14ac:dyDescent="0.2">
      <c r="T7248" s="212"/>
      <c r="U7248" s="213"/>
      <c r="V7248" s="213"/>
      <c r="W7248" s="213"/>
      <c r="X7248" s="214"/>
      <c r="Y7248" s="214"/>
      <c r="Z7248" s="214"/>
      <c r="AA7248" s="217"/>
      <c r="AB7248" s="217"/>
      <c r="AC7248" s="217"/>
      <c r="AD7248" s="213"/>
    </row>
    <row r="7249" spans="20:30" x14ac:dyDescent="0.2">
      <c r="T7249" s="212"/>
      <c r="U7249" s="213"/>
      <c r="V7249" s="213"/>
      <c r="W7249" s="213"/>
      <c r="X7249" s="214"/>
      <c r="Y7249" s="214"/>
      <c r="Z7249" s="214"/>
      <c r="AA7249" s="217"/>
      <c r="AB7249" s="217"/>
      <c r="AC7249" s="217"/>
      <c r="AD7249" s="213"/>
    </row>
    <row r="7250" spans="20:30" x14ac:dyDescent="0.2">
      <c r="T7250" s="212"/>
      <c r="U7250" s="213"/>
      <c r="V7250" s="213"/>
      <c r="W7250" s="213"/>
      <c r="X7250" s="214"/>
      <c r="Y7250" s="214"/>
      <c r="Z7250" s="214"/>
      <c r="AA7250" s="217"/>
      <c r="AB7250" s="217"/>
      <c r="AC7250" s="217"/>
      <c r="AD7250" s="213"/>
    </row>
    <row r="7251" spans="20:30" x14ac:dyDescent="0.2">
      <c r="T7251" s="212"/>
      <c r="U7251" s="213"/>
      <c r="V7251" s="213"/>
      <c r="W7251" s="213"/>
      <c r="X7251" s="214"/>
      <c r="Y7251" s="214"/>
      <c r="Z7251" s="214"/>
      <c r="AA7251" s="217"/>
      <c r="AB7251" s="217"/>
      <c r="AC7251" s="217"/>
      <c r="AD7251" s="213"/>
    </row>
    <row r="7252" spans="20:30" x14ac:dyDescent="0.2">
      <c r="T7252" s="212"/>
      <c r="U7252" s="213"/>
      <c r="V7252" s="213"/>
      <c r="W7252" s="213"/>
      <c r="X7252" s="214"/>
      <c r="Y7252" s="214"/>
      <c r="Z7252" s="214"/>
      <c r="AA7252" s="217"/>
      <c r="AB7252" s="217"/>
      <c r="AC7252" s="217"/>
      <c r="AD7252" s="213"/>
    </row>
    <row r="7253" spans="20:30" x14ac:dyDescent="0.2">
      <c r="T7253" s="212"/>
      <c r="U7253" s="213"/>
      <c r="V7253" s="213"/>
      <c r="W7253" s="213"/>
      <c r="X7253" s="214"/>
      <c r="Y7253" s="214"/>
      <c r="Z7253" s="214"/>
      <c r="AA7253" s="217"/>
      <c r="AB7253" s="217"/>
      <c r="AC7253" s="217"/>
      <c r="AD7253" s="213"/>
    </row>
    <row r="7254" spans="20:30" x14ac:dyDescent="0.2">
      <c r="T7254" s="212"/>
      <c r="U7254" s="213"/>
      <c r="V7254" s="213"/>
      <c r="W7254" s="213"/>
      <c r="X7254" s="214"/>
      <c r="Y7254" s="214"/>
      <c r="Z7254" s="214"/>
      <c r="AA7254" s="217"/>
      <c r="AB7254" s="217"/>
      <c r="AC7254" s="217"/>
      <c r="AD7254" s="213"/>
    </row>
    <row r="7255" spans="20:30" x14ac:dyDescent="0.2">
      <c r="T7255" s="212"/>
      <c r="U7255" s="213"/>
      <c r="V7255" s="213"/>
      <c r="W7255" s="213"/>
      <c r="X7255" s="214"/>
      <c r="Y7255" s="214"/>
      <c r="Z7255" s="214"/>
      <c r="AA7255" s="217"/>
      <c r="AB7255" s="217"/>
      <c r="AC7255" s="217"/>
      <c r="AD7255" s="213"/>
    </row>
    <row r="7256" spans="20:30" x14ac:dyDescent="0.2">
      <c r="T7256" s="212"/>
      <c r="U7256" s="213"/>
      <c r="V7256" s="213"/>
      <c r="W7256" s="213"/>
      <c r="X7256" s="214"/>
      <c r="Y7256" s="214"/>
      <c r="Z7256" s="214"/>
      <c r="AA7256" s="217"/>
      <c r="AB7256" s="217"/>
      <c r="AC7256" s="217"/>
      <c r="AD7256" s="213"/>
    </row>
    <row r="7257" spans="20:30" x14ac:dyDescent="0.2">
      <c r="T7257" s="212"/>
      <c r="U7257" s="213"/>
      <c r="V7257" s="213"/>
      <c r="W7257" s="213"/>
      <c r="X7257" s="214"/>
      <c r="Y7257" s="214"/>
      <c r="Z7257" s="214"/>
      <c r="AA7257" s="217"/>
      <c r="AB7257" s="217"/>
      <c r="AC7257" s="217"/>
      <c r="AD7257" s="213"/>
    </row>
    <row r="7258" spans="20:30" x14ac:dyDescent="0.2">
      <c r="T7258" s="212"/>
      <c r="U7258" s="213"/>
      <c r="V7258" s="213"/>
      <c r="W7258" s="213"/>
      <c r="X7258" s="214"/>
      <c r="Y7258" s="214"/>
      <c r="Z7258" s="214"/>
      <c r="AA7258" s="217"/>
      <c r="AB7258" s="217"/>
      <c r="AC7258" s="217"/>
      <c r="AD7258" s="213"/>
    </row>
    <row r="7259" spans="20:30" x14ac:dyDescent="0.2">
      <c r="T7259" s="212"/>
      <c r="U7259" s="213"/>
      <c r="V7259" s="213"/>
      <c r="W7259" s="213"/>
      <c r="X7259" s="214"/>
      <c r="Y7259" s="214"/>
      <c r="Z7259" s="214"/>
      <c r="AA7259" s="217"/>
      <c r="AB7259" s="217"/>
      <c r="AC7259" s="217"/>
      <c r="AD7259" s="213"/>
    </row>
    <row r="7260" spans="20:30" x14ac:dyDescent="0.2">
      <c r="T7260" s="212"/>
      <c r="U7260" s="213"/>
      <c r="V7260" s="213"/>
      <c r="W7260" s="213"/>
      <c r="X7260" s="214"/>
      <c r="Y7260" s="214"/>
      <c r="Z7260" s="214"/>
      <c r="AA7260" s="217"/>
      <c r="AB7260" s="217"/>
      <c r="AC7260" s="217"/>
      <c r="AD7260" s="213"/>
    </row>
    <row r="7261" spans="20:30" x14ac:dyDescent="0.2">
      <c r="T7261" s="212"/>
      <c r="U7261" s="213"/>
      <c r="V7261" s="213"/>
      <c r="W7261" s="213"/>
      <c r="X7261" s="214"/>
      <c r="Y7261" s="214"/>
      <c r="Z7261" s="214"/>
      <c r="AA7261" s="217"/>
      <c r="AB7261" s="217"/>
      <c r="AC7261" s="217"/>
      <c r="AD7261" s="213"/>
    </row>
    <row r="7262" spans="20:30" x14ac:dyDescent="0.2">
      <c r="T7262" s="212"/>
      <c r="U7262" s="213"/>
      <c r="V7262" s="213"/>
      <c r="W7262" s="213"/>
      <c r="X7262" s="214"/>
      <c r="Y7262" s="214"/>
      <c r="Z7262" s="214"/>
      <c r="AA7262" s="217"/>
      <c r="AB7262" s="217"/>
      <c r="AC7262" s="217"/>
      <c r="AD7262" s="213"/>
    </row>
    <row r="7263" spans="20:30" x14ac:dyDescent="0.2">
      <c r="T7263" s="212"/>
      <c r="U7263" s="213"/>
      <c r="V7263" s="213"/>
      <c r="W7263" s="213"/>
      <c r="X7263" s="214"/>
      <c r="Y7263" s="214"/>
      <c r="Z7263" s="214"/>
      <c r="AA7263" s="217"/>
      <c r="AB7263" s="217"/>
      <c r="AC7263" s="217"/>
      <c r="AD7263" s="213"/>
    </row>
    <row r="7264" spans="20:30" x14ac:dyDescent="0.2">
      <c r="T7264" s="212"/>
      <c r="U7264" s="213"/>
      <c r="V7264" s="213"/>
      <c r="W7264" s="213"/>
      <c r="X7264" s="214"/>
      <c r="Y7264" s="214"/>
      <c r="Z7264" s="214"/>
      <c r="AA7264" s="217"/>
      <c r="AB7264" s="217"/>
      <c r="AC7264" s="217"/>
      <c r="AD7264" s="213"/>
    </row>
    <row r="7265" spans="20:30" x14ac:dyDescent="0.2">
      <c r="T7265" s="212"/>
      <c r="U7265" s="213"/>
      <c r="V7265" s="213"/>
      <c r="W7265" s="213"/>
      <c r="X7265" s="214"/>
      <c r="Y7265" s="214"/>
      <c r="Z7265" s="214"/>
      <c r="AA7265" s="217"/>
      <c r="AB7265" s="217"/>
      <c r="AC7265" s="217"/>
      <c r="AD7265" s="213"/>
    </row>
    <row r="7266" spans="20:30" x14ac:dyDescent="0.2">
      <c r="T7266" s="212"/>
      <c r="U7266" s="213"/>
      <c r="V7266" s="213"/>
      <c r="W7266" s="213"/>
      <c r="X7266" s="214"/>
      <c r="Y7266" s="214"/>
      <c r="Z7266" s="214"/>
      <c r="AA7266" s="217"/>
      <c r="AB7266" s="217"/>
      <c r="AC7266" s="217"/>
      <c r="AD7266" s="213"/>
    </row>
    <row r="7267" spans="20:30" x14ac:dyDescent="0.2">
      <c r="T7267" s="212"/>
      <c r="U7267" s="213"/>
      <c r="V7267" s="213"/>
      <c r="W7267" s="213"/>
      <c r="X7267" s="214"/>
      <c r="Y7267" s="214"/>
      <c r="Z7267" s="214"/>
      <c r="AA7267" s="217"/>
      <c r="AB7267" s="217"/>
      <c r="AC7267" s="217"/>
      <c r="AD7267" s="213"/>
    </row>
    <row r="7268" spans="20:30" x14ac:dyDescent="0.2">
      <c r="T7268" s="212"/>
      <c r="U7268" s="213"/>
      <c r="V7268" s="213"/>
      <c r="W7268" s="213"/>
      <c r="X7268" s="214"/>
      <c r="Y7268" s="214"/>
      <c r="Z7268" s="214"/>
      <c r="AA7268" s="217"/>
      <c r="AB7268" s="217"/>
      <c r="AC7268" s="217"/>
      <c r="AD7268" s="213"/>
    </row>
    <row r="7269" spans="20:30" x14ac:dyDescent="0.2">
      <c r="T7269" s="212"/>
      <c r="U7269" s="213"/>
      <c r="V7269" s="213"/>
      <c r="W7269" s="213"/>
      <c r="X7269" s="214"/>
      <c r="Y7269" s="214"/>
      <c r="Z7269" s="214"/>
      <c r="AA7269" s="217"/>
      <c r="AB7269" s="217"/>
      <c r="AC7269" s="217"/>
      <c r="AD7269" s="213"/>
    </row>
    <row r="7270" spans="20:30" x14ac:dyDescent="0.2">
      <c r="T7270" s="212"/>
      <c r="U7270" s="213"/>
      <c r="V7270" s="213"/>
      <c r="W7270" s="213"/>
      <c r="X7270" s="214"/>
      <c r="Y7270" s="214"/>
      <c r="Z7270" s="214"/>
      <c r="AA7270" s="217"/>
      <c r="AB7270" s="217"/>
      <c r="AC7270" s="217"/>
      <c r="AD7270" s="213"/>
    </row>
    <row r="7271" spans="20:30" x14ac:dyDescent="0.2">
      <c r="T7271" s="212"/>
      <c r="U7271" s="213"/>
      <c r="V7271" s="213"/>
      <c r="W7271" s="213"/>
      <c r="X7271" s="214"/>
      <c r="Y7271" s="214"/>
      <c r="Z7271" s="214"/>
      <c r="AA7271" s="217"/>
      <c r="AB7271" s="217"/>
      <c r="AC7271" s="217"/>
      <c r="AD7271" s="213"/>
    </row>
    <row r="7272" spans="20:30" x14ac:dyDescent="0.2">
      <c r="T7272" s="212"/>
      <c r="U7272" s="213"/>
      <c r="V7272" s="213"/>
      <c r="W7272" s="213"/>
      <c r="X7272" s="214"/>
      <c r="Y7272" s="214"/>
      <c r="Z7272" s="214"/>
      <c r="AA7272" s="217"/>
      <c r="AB7272" s="217"/>
      <c r="AC7272" s="217"/>
      <c r="AD7272" s="213"/>
    </row>
    <row r="7273" spans="20:30" x14ac:dyDescent="0.2">
      <c r="T7273" s="212"/>
      <c r="U7273" s="213"/>
      <c r="V7273" s="213"/>
      <c r="W7273" s="213"/>
      <c r="X7273" s="214"/>
      <c r="Y7273" s="214"/>
      <c r="Z7273" s="214"/>
      <c r="AA7273" s="217"/>
      <c r="AB7273" s="217"/>
      <c r="AC7273" s="217"/>
      <c r="AD7273" s="213"/>
    </row>
    <row r="7274" spans="20:30" x14ac:dyDescent="0.2">
      <c r="T7274" s="212"/>
      <c r="U7274" s="213"/>
      <c r="V7274" s="213"/>
      <c r="W7274" s="213"/>
      <c r="X7274" s="214"/>
      <c r="Y7274" s="214"/>
      <c r="Z7274" s="214"/>
      <c r="AA7274" s="217"/>
      <c r="AB7274" s="217"/>
      <c r="AC7274" s="217"/>
      <c r="AD7274" s="213"/>
    </row>
    <row r="7275" spans="20:30" x14ac:dyDescent="0.2">
      <c r="T7275" s="212"/>
      <c r="U7275" s="213"/>
      <c r="V7275" s="213"/>
      <c r="W7275" s="213"/>
      <c r="X7275" s="214"/>
      <c r="Y7275" s="214"/>
      <c r="Z7275" s="214"/>
      <c r="AA7275" s="217"/>
      <c r="AB7275" s="217"/>
      <c r="AC7275" s="217"/>
      <c r="AD7275" s="213"/>
    </row>
    <row r="7276" spans="20:30" x14ac:dyDescent="0.2">
      <c r="T7276" s="212"/>
      <c r="U7276" s="213"/>
      <c r="V7276" s="213"/>
      <c r="W7276" s="213"/>
      <c r="X7276" s="214"/>
      <c r="Y7276" s="214"/>
      <c r="Z7276" s="214"/>
      <c r="AA7276" s="217"/>
      <c r="AB7276" s="217"/>
      <c r="AC7276" s="217"/>
      <c r="AD7276" s="213"/>
    </row>
    <row r="7277" spans="20:30" x14ac:dyDescent="0.2">
      <c r="T7277" s="212"/>
      <c r="U7277" s="213"/>
      <c r="V7277" s="213"/>
      <c r="W7277" s="213"/>
      <c r="X7277" s="214"/>
      <c r="Y7277" s="214"/>
      <c r="Z7277" s="214"/>
      <c r="AA7277" s="217"/>
      <c r="AB7277" s="217"/>
      <c r="AC7277" s="217"/>
      <c r="AD7277" s="213"/>
    </row>
    <row r="7278" spans="20:30" x14ac:dyDescent="0.2">
      <c r="T7278" s="212"/>
      <c r="U7278" s="213"/>
      <c r="V7278" s="213"/>
      <c r="W7278" s="213"/>
      <c r="X7278" s="214"/>
      <c r="Y7278" s="214"/>
      <c r="Z7278" s="214"/>
      <c r="AA7278" s="217"/>
      <c r="AB7278" s="217"/>
      <c r="AC7278" s="217"/>
      <c r="AD7278" s="213"/>
    </row>
    <row r="7279" spans="20:30" x14ac:dyDescent="0.2">
      <c r="T7279" s="212"/>
      <c r="U7279" s="213"/>
      <c r="V7279" s="213"/>
      <c r="W7279" s="213"/>
      <c r="X7279" s="214"/>
      <c r="Y7279" s="214"/>
      <c r="Z7279" s="214"/>
      <c r="AA7279" s="217"/>
      <c r="AB7279" s="217"/>
      <c r="AC7279" s="217"/>
      <c r="AD7279" s="213"/>
    </row>
    <row r="7280" spans="20:30" x14ac:dyDescent="0.2">
      <c r="T7280" s="212"/>
      <c r="U7280" s="213"/>
      <c r="V7280" s="213"/>
      <c r="W7280" s="213"/>
      <c r="X7280" s="214"/>
      <c r="Y7280" s="214"/>
      <c r="Z7280" s="214"/>
      <c r="AA7280" s="217"/>
      <c r="AB7280" s="217"/>
      <c r="AC7280" s="217"/>
      <c r="AD7280" s="213"/>
    </row>
    <row r="7281" spans="20:30" x14ac:dyDescent="0.2">
      <c r="T7281" s="212"/>
      <c r="U7281" s="213"/>
      <c r="V7281" s="213"/>
      <c r="W7281" s="213"/>
      <c r="X7281" s="214"/>
      <c r="Y7281" s="214"/>
      <c r="Z7281" s="214"/>
      <c r="AA7281" s="217"/>
      <c r="AB7281" s="217"/>
      <c r="AC7281" s="217"/>
      <c r="AD7281" s="213"/>
    </row>
    <row r="7282" spans="20:30" x14ac:dyDescent="0.2">
      <c r="T7282" s="212"/>
      <c r="U7282" s="213"/>
      <c r="V7282" s="213"/>
      <c r="W7282" s="213"/>
      <c r="X7282" s="214"/>
      <c r="Y7282" s="214"/>
      <c r="Z7282" s="214"/>
      <c r="AA7282" s="217"/>
      <c r="AB7282" s="217"/>
      <c r="AC7282" s="217"/>
      <c r="AD7282" s="213"/>
    </row>
    <row r="7283" spans="20:30" x14ac:dyDescent="0.2">
      <c r="T7283" s="212"/>
      <c r="U7283" s="213"/>
      <c r="V7283" s="213"/>
      <c r="W7283" s="213"/>
      <c r="X7283" s="214"/>
      <c r="Y7283" s="214"/>
      <c r="Z7283" s="214"/>
      <c r="AA7283" s="217"/>
      <c r="AB7283" s="217"/>
      <c r="AC7283" s="217"/>
      <c r="AD7283" s="213"/>
    </row>
    <row r="7284" spans="20:30" x14ac:dyDescent="0.2">
      <c r="T7284" s="212"/>
      <c r="U7284" s="213"/>
      <c r="V7284" s="213"/>
      <c r="W7284" s="213"/>
      <c r="X7284" s="214"/>
      <c r="Y7284" s="214"/>
      <c r="Z7284" s="214"/>
      <c r="AA7284" s="217"/>
      <c r="AB7284" s="217"/>
      <c r="AC7284" s="217"/>
      <c r="AD7284" s="213"/>
    </row>
    <row r="7285" spans="20:30" x14ac:dyDescent="0.2">
      <c r="T7285" s="212"/>
      <c r="U7285" s="213"/>
      <c r="V7285" s="213"/>
      <c r="W7285" s="213"/>
      <c r="X7285" s="214"/>
      <c r="Y7285" s="214"/>
      <c r="Z7285" s="214"/>
      <c r="AA7285" s="217"/>
      <c r="AB7285" s="217"/>
      <c r="AC7285" s="217"/>
      <c r="AD7285" s="213"/>
    </row>
    <row r="7286" spans="20:30" x14ac:dyDescent="0.2">
      <c r="T7286" s="212"/>
      <c r="U7286" s="213"/>
      <c r="V7286" s="213"/>
      <c r="W7286" s="213"/>
      <c r="X7286" s="214"/>
      <c r="Y7286" s="214"/>
      <c r="Z7286" s="214"/>
      <c r="AA7286" s="217"/>
      <c r="AB7286" s="217"/>
      <c r="AC7286" s="217"/>
      <c r="AD7286" s="213"/>
    </row>
    <row r="7287" spans="20:30" x14ac:dyDescent="0.2">
      <c r="T7287" s="212"/>
      <c r="U7287" s="213"/>
      <c r="V7287" s="213"/>
      <c r="W7287" s="213"/>
      <c r="X7287" s="214"/>
      <c r="Y7287" s="214"/>
      <c r="Z7287" s="214"/>
      <c r="AA7287" s="217"/>
      <c r="AB7287" s="217"/>
      <c r="AC7287" s="217"/>
      <c r="AD7287" s="213"/>
    </row>
    <row r="7288" spans="20:30" x14ac:dyDescent="0.2">
      <c r="T7288" s="212"/>
      <c r="U7288" s="213"/>
      <c r="V7288" s="213"/>
      <c r="W7288" s="213"/>
      <c r="X7288" s="214"/>
      <c r="Y7288" s="214"/>
      <c r="Z7288" s="214"/>
      <c r="AA7288" s="217"/>
      <c r="AB7288" s="217"/>
      <c r="AC7288" s="217"/>
      <c r="AD7288" s="213"/>
    </row>
    <row r="7289" spans="20:30" x14ac:dyDescent="0.2">
      <c r="T7289" s="212"/>
      <c r="U7289" s="213"/>
      <c r="V7289" s="213"/>
      <c r="W7289" s="213"/>
      <c r="X7289" s="214"/>
      <c r="Y7289" s="214"/>
      <c r="Z7289" s="214"/>
      <c r="AA7289" s="217"/>
      <c r="AB7289" s="217"/>
      <c r="AC7289" s="217"/>
      <c r="AD7289" s="213"/>
    </row>
    <row r="7290" spans="20:30" x14ac:dyDescent="0.2">
      <c r="T7290" s="212"/>
      <c r="U7290" s="213"/>
      <c r="V7290" s="213"/>
      <c r="W7290" s="213"/>
      <c r="X7290" s="214"/>
      <c r="Y7290" s="214"/>
      <c r="Z7290" s="214"/>
      <c r="AA7290" s="217"/>
      <c r="AB7290" s="217"/>
      <c r="AC7290" s="217"/>
      <c r="AD7290" s="213"/>
    </row>
    <row r="7291" spans="20:30" x14ac:dyDescent="0.2">
      <c r="T7291" s="212"/>
      <c r="U7291" s="213"/>
      <c r="V7291" s="213"/>
      <c r="W7291" s="213"/>
      <c r="X7291" s="214"/>
      <c r="Y7291" s="214"/>
      <c r="Z7291" s="214"/>
      <c r="AA7291" s="217"/>
      <c r="AB7291" s="217"/>
      <c r="AC7291" s="217"/>
      <c r="AD7291" s="213"/>
    </row>
    <row r="7292" spans="20:30" x14ac:dyDescent="0.2">
      <c r="T7292" s="212"/>
      <c r="U7292" s="213"/>
      <c r="V7292" s="213"/>
      <c r="W7292" s="213"/>
      <c r="X7292" s="214"/>
      <c r="Y7292" s="214"/>
      <c r="Z7292" s="214"/>
      <c r="AA7292" s="217"/>
      <c r="AB7292" s="217"/>
      <c r="AC7292" s="217"/>
      <c r="AD7292" s="213"/>
    </row>
    <row r="7293" spans="20:30" x14ac:dyDescent="0.2">
      <c r="T7293" s="212"/>
      <c r="U7293" s="213"/>
      <c r="V7293" s="213"/>
      <c r="W7293" s="213"/>
      <c r="X7293" s="214"/>
      <c r="Y7293" s="214"/>
      <c r="Z7293" s="214"/>
      <c r="AA7293" s="217"/>
      <c r="AB7293" s="217"/>
      <c r="AC7293" s="217"/>
      <c r="AD7293" s="213"/>
    </row>
    <row r="7294" spans="20:30" x14ac:dyDescent="0.2">
      <c r="T7294" s="212"/>
      <c r="U7294" s="213"/>
      <c r="V7294" s="213"/>
      <c r="W7294" s="213"/>
      <c r="X7294" s="214"/>
      <c r="Y7294" s="214"/>
      <c r="Z7294" s="214"/>
      <c r="AA7294" s="217"/>
      <c r="AB7294" s="217"/>
      <c r="AC7294" s="217"/>
      <c r="AD7294" s="213"/>
    </row>
    <row r="7295" spans="20:30" x14ac:dyDescent="0.2">
      <c r="T7295" s="212"/>
      <c r="U7295" s="213"/>
      <c r="V7295" s="213"/>
      <c r="W7295" s="213"/>
      <c r="X7295" s="214"/>
      <c r="Y7295" s="214"/>
      <c r="Z7295" s="214"/>
      <c r="AA7295" s="217"/>
      <c r="AB7295" s="217"/>
      <c r="AC7295" s="217"/>
      <c r="AD7295" s="213"/>
    </row>
    <row r="7296" spans="20:30" x14ac:dyDescent="0.2">
      <c r="T7296" s="212"/>
      <c r="U7296" s="213"/>
      <c r="V7296" s="213"/>
      <c r="W7296" s="213"/>
      <c r="X7296" s="214"/>
      <c r="Y7296" s="214"/>
      <c r="Z7296" s="214"/>
      <c r="AA7296" s="217"/>
      <c r="AB7296" s="217"/>
      <c r="AC7296" s="217"/>
      <c r="AD7296" s="213"/>
    </row>
    <row r="7297" spans="20:30" x14ac:dyDescent="0.2">
      <c r="T7297" s="212"/>
      <c r="U7297" s="213"/>
      <c r="V7297" s="213"/>
      <c r="W7297" s="213"/>
      <c r="X7297" s="214"/>
      <c r="Y7297" s="214"/>
      <c r="Z7297" s="214"/>
      <c r="AA7297" s="217"/>
      <c r="AB7297" s="217"/>
      <c r="AC7297" s="217"/>
      <c r="AD7297" s="213"/>
    </row>
    <row r="7298" spans="20:30" x14ac:dyDescent="0.2">
      <c r="T7298" s="212"/>
      <c r="U7298" s="213"/>
      <c r="V7298" s="213"/>
      <c r="W7298" s="213"/>
      <c r="X7298" s="214"/>
      <c r="Y7298" s="214"/>
      <c r="Z7298" s="214"/>
      <c r="AA7298" s="217"/>
      <c r="AB7298" s="217"/>
      <c r="AC7298" s="217"/>
      <c r="AD7298" s="213"/>
    </row>
    <row r="7299" spans="20:30" x14ac:dyDescent="0.2">
      <c r="T7299" s="212"/>
      <c r="U7299" s="213"/>
      <c r="V7299" s="213"/>
      <c r="W7299" s="213"/>
      <c r="X7299" s="214"/>
      <c r="Y7299" s="214"/>
      <c r="Z7299" s="214"/>
      <c r="AA7299" s="217"/>
      <c r="AB7299" s="217"/>
      <c r="AC7299" s="217"/>
      <c r="AD7299" s="213"/>
    </row>
    <row r="7300" spans="20:30" x14ac:dyDescent="0.2">
      <c r="T7300" s="212"/>
      <c r="U7300" s="213"/>
      <c r="V7300" s="213"/>
      <c r="W7300" s="213"/>
      <c r="X7300" s="214"/>
      <c r="Y7300" s="214"/>
      <c r="Z7300" s="214"/>
      <c r="AA7300" s="217"/>
      <c r="AB7300" s="217"/>
      <c r="AC7300" s="217"/>
      <c r="AD7300" s="213"/>
    </row>
    <row r="7301" spans="20:30" x14ac:dyDescent="0.2">
      <c r="T7301" s="212"/>
      <c r="U7301" s="213"/>
      <c r="V7301" s="213"/>
      <c r="W7301" s="213"/>
      <c r="X7301" s="214"/>
      <c r="Y7301" s="214"/>
      <c r="Z7301" s="214"/>
      <c r="AA7301" s="217"/>
      <c r="AB7301" s="217"/>
      <c r="AC7301" s="217"/>
      <c r="AD7301" s="213"/>
    </row>
    <row r="7302" spans="20:30" x14ac:dyDescent="0.2">
      <c r="T7302" s="212"/>
      <c r="U7302" s="213"/>
      <c r="V7302" s="213"/>
      <c r="W7302" s="213"/>
      <c r="X7302" s="214"/>
      <c r="Y7302" s="214"/>
      <c r="Z7302" s="214"/>
      <c r="AA7302" s="217"/>
      <c r="AB7302" s="217"/>
      <c r="AC7302" s="217"/>
      <c r="AD7302" s="213"/>
    </row>
    <row r="7303" spans="20:30" x14ac:dyDescent="0.2">
      <c r="T7303" s="212"/>
      <c r="U7303" s="213"/>
      <c r="V7303" s="213"/>
      <c r="W7303" s="213"/>
      <c r="X7303" s="214"/>
      <c r="Y7303" s="214"/>
      <c r="Z7303" s="214"/>
      <c r="AA7303" s="217"/>
      <c r="AB7303" s="217"/>
      <c r="AC7303" s="217"/>
      <c r="AD7303" s="213"/>
    </row>
    <row r="7304" spans="20:30" x14ac:dyDescent="0.2">
      <c r="T7304" s="212"/>
      <c r="U7304" s="213"/>
      <c r="V7304" s="213"/>
      <c r="W7304" s="213"/>
      <c r="X7304" s="214"/>
      <c r="Y7304" s="214"/>
      <c r="Z7304" s="214"/>
      <c r="AA7304" s="217"/>
      <c r="AB7304" s="217"/>
      <c r="AC7304" s="217"/>
      <c r="AD7304" s="213"/>
    </row>
    <row r="7305" spans="20:30" x14ac:dyDescent="0.2">
      <c r="T7305" s="212"/>
      <c r="U7305" s="213"/>
      <c r="V7305" s="213"/>
      <c r="W7305" s="213"/>
      <c r="X7305" s="214"/>
      <c r="Y7305" s="214"/>
      <c r="Z7305" s="214"/>
      <c r="AA7305" s="217"/>
      <c r="AB7305" s="217"/>
      <c r="AC7305" s="217"/>
      <c r="AD7305" s="213"/>
    </row>
    <row r="7306" spans="20:30" x14ac:dyDescent="0.2">
      <c r="T7306" s="212"/>
      <c r="U7306" s="213"/>
      <c r="V7306" s="213"/>
      <c r="W7306" s="213"/>
      <c r="X7306" s="214"/>
      <c r="Y7306" s="214"/>
      <c r="Z7306" s="214"/>
      <c r="AA7306" s="217"/>
      <c r="AB7306" s="217"/>
      <c r="AC7306" s="217"/>
      <c r="AD7306" s="213"/>
    </row>
    <row r="7307" spans="20:30" x14ac:dyDescent="0.2">
      <c r="T7307" s="212"/>
      <c r="U7307" s="213"/>
      <c r="V7307" s="213"/>
      <c r="W7307" s="213"/>
      <c r="X7307" s="214"/>
      <c r="Y7307" s="214"/>
      <c r="Z7307" s="214"/>
      <c r="AA7307" s="217"/>
      <c r="AB7307" s="217"/>
      <c r="AC7307" s="217"/>
      <c r="AD7307" s="213"/>
    </row>
    <row r="7308" spans="20:30" x14ac:dyDescent="0.2">
      <c r="T7308" s="212"/>
      <c r="U7308" s="213"/>
      <c r="V7308" s="213"/>
      <c r="W7308" s="213"/>
      <c r="X7308" s="214"/>
      <c r="Y7308" s="214"/>
      <c r="Z7308" s="214"/>
      <c r="AA7308" s="217"/>
      <c r="AB7308" s="217"/>
      <c r="AC7308" s="217"/>
      <c r="AD7308" s="213"/>
    </row>
    <row r="7309" spans="20:30" x14ac:dyDescent="0.2">
      <c r="T7309" s="212"/>
      <c r="U7309" s="213"/>
      <c r="V7309" s="213"/>
      <c r="W7309" s="213"/>
      <c r="X7309" s="214"/>
      <c r="Y7309" s="214"/>
      <c r="Z7309" s="214"/>
      <c r="AA7309" s="217"/>
      <c r="AB7309" s="217"/>
      <c r="AC7309" s="217"/>
      <c r="AD7309" s="213"/>
    </row>
    <row r="7310" spans="20:30" x14ac:dyDescent="0.2">
      <c r="T7310" s="212"/>
      <c r="U7310" s="213"/>
      <c r="V7310" s="213"/>
      <c r="W7310" s="213"/>
      <c r="X7310" s="214"/>
      <c r="Y7310" s="214"/>
      <c r="Z7310" s="214"/>
      <c r="AA7310" s="217"/>
      <c r="AB7310" s="217"/>
      <c r="AC7310" s="217"/>
      <c r="AD7310" s="213"/>
    </row>
    <row r="7311" spans="20:30" x14ac:dyDescent="0.2">
      <c r="T7311" s="212"/>
      <c r="U7311" s="213"/>
      <c r="V7311" s="213"/>
      <c r="W7311" s="213"/>
      <c r="X7311" s="214"/>
      <c r="Y7311" s="214"/>
      <c r="Z7311" s="214"/>
      <c r="AA7311" s="217"/>
      <c r="AB7311" s="217"/>
      <c r="AC7311" s="217"/>
      <c r="AD7311" s="213"/>
    </row>
    <row r="7312" spans="20:30" x14ac:dyDescent="0.2">
      <c r="T7312" s="212"/>
      <c r="U7312" s="213"/>
      <c r="V7312" s="213"/>
      <c r="W7312" s="213"/>
      <c r="X7312" s="214"/>
      <c r="Y7312" s="214"/>
      <c r="Z7312" s="214"/>
      <c r="AA7312" s="217"/>
      <c r="AB7312" s="217"/>
      <c r="AC7312" s="217"/>
      <c r="AD7312" s="213"/>
    </row>
    <row r="7313" spans="20:30" x14ac:dyDescent="0.2">
      <c r="T7313" s="212"/>
      <c r="U7313" s="213"/>
      <c r="V7313" s="213"/>
      <c r="W7313" s="213"/>
      <c r="X7313" s="214"/>
      <c r="Y7313" s="214"/>
      <c r="Z7313" s="214"/>
      <c r="AA7313" s="217"/>
      <c r="AB7313" s="217"/>
      <c r="AC7313" s="217"/>
      <c r="AD7313" s="213"/>
    </row>
    <row r="7314" spans="20:30" x14ac:dyDescent="0.2">
      <c r="T7314" s="212"/>
      <c r="U7314" s="213"/>
      <c r="V7314" s="213"/>
      <c r="W7314" s="213"/>
      <c r="X7314" s="214"/>
      <c r="Y7314" s="214"/>
      <c r="Z7314" s="214"/>
      <c r="AA7314" s="217"/>
      <c r="AB7314" s="217"/>
      <c r="AC7314" s="217"/>
      <c r="AD7314" s="213"/>
    </row>
    <row r="7315" spans="20:30" x14ac:dyDescent="0.2">
      <c r="T7315" s="212"/>
      <c r="U7315" s="213"/>
      <c r="V7315" s="213"/>
      <c r="W7315" s="213"/>
      <c r="X7315" s="214"/>
      <c r="Y7315" s="214"/>
      <c r="Z7315" s="214"/>
      <c r="AA7315" s="217"/>
      <c r="AB7315" s="217"/>
      <c r="AC7315" s="217"/>
      <c r="AD7315" s="213"/>
    </row>
    <row r="7316" spans="20:30" x14ac:dyDescent="0.2">
      <c r="T7316" s="212"/>
      <c r="U7316" s="213"/>
      <c r="V7316" s="213"/>
      <c r="W7316" s="213"/>
      <c r="X7316" s="214"/>
      <c r="Y7316" s="214"/>
      <c r="Z7316" s="214"/>
      <c r="AA7316" s="217"/>
      <c r="AB7316" s="217"/>
      <c r="AC7316" s="217"/>
      <c r="AD7316" s="213"/>
    </row>
    <row r="7317" spans="20:30" x14ac:dyDescent="0.2">
      <c r="T7317" s="212"/>
      <c r="U7317" s="213"/>
      <c r="V7317" s="213"/>
      <c r="W7317" s="213"/>
      <c r="X7317" s="214"/>
      <c r="Y7317" s="214"/>
      <c r="Z7317" s="214"/>
      <c r="AA7317" s="217"/>
      <c r="AB7317" s="217"/>
      <c r="AC7317" s="217"/>
      <c r="AD7317" s="213"/>
    </row>
    <row r="7318" spans="20:30" x14ac:dyDescent="0.2">
      <c r="T7318" s="212"/>
      <c r="U7318" s="213"/>
      <c r="V7318" s="213"/>
      <c r="W7318" s="213"/>
      <c r="X7318" s="214"/>
      <c r="Y7318" s="214"/>
      <c r="Z7318" s="214"/>
      <c r="AA7318" s="217"/>
      <c r="AB7318" s="217"/>
      <c r="AC7318" s="217"/>
      <c r="AD7318" s="213"/>
    </row>
    <row r="7319" spans="20:30" x14ac:dyDescent="0.2">
      <c r="T7319" s="212"/>
      <c r="U7319" s="213"/>
      <c r="V7319" s="213"/>
      <c r="W7319" s="213"/>
      <c r="X7319" s="214"/>
      <c r="Y7319" s="214"/>
      <c r="Z7319" s="214"/>
      <c r="AA7319" s="217"/>
      <c r="AB7319" s="217"/>
      <c r="AC7319" s="217"/>
      <c r="AD7319" s="213"/>
    </row>
    <row r="7320" spans="20:30" x14ac:dyDescent="0.2">
      <c r="T7320" s="212"/>
      <c r="U7320" s="213"/>
      <c r="V7320" s="213"/>
      <c r="W7320" s="213"/>
      <c r="X7320" s="214"/>
      <c r="Y7320" s="214"/>
      <c r="Z7320" s="214"/>
      <c r="AA7320" s="217"/>
      <c r="AB7320" s="217"/>
      <c r="AC7320" s="217"/>
      <c r="AD7320" s="213"/>
    </row>
    <row r="7321" spans="20:30" x14ac:dyDescent="0.2">
      <c r="T7321" s="212"/>
      <c r="U7321" s="213"/>
      <c r="V7321" s="213"/>
      <c r="W7321" s="213"/>
      <c r="X7321" s="214"/>
      <c r="Y7321" s="214"/>
      <c r="Z7321" s="214"/>
      <c r="AA7321" s="217"/>
      <c r="AB7321" s="217"/>
      <c r="AC7321" s="217"/>
      <c r="AD7321" s="213"/>
    </row>
    <row r="7322" spans="20:30" x14ac:dyDescent="0.2">
      <c r="T7322" s="212"/>
      <c r="U7322" s="213"/>
      <c r="V7322" s="213"/>
      <c r="W7322" s="213"/>
      <c r="X7322" s="214"/>
      <c r="Y7322" s="214"/>
      <c r="Z7322" s="214"/>
      <c r="AA7322" s="217"/>
      <c r="AB7322" s="217"/>
      <c r="AC7322" s="217"/>
      <c r="AD7322" s="213"/>
    </row>
    <row r="7323" spans="20:30" x14ac:dyDescent="0.2">
      <c r="T7323" s="212"/>
      <c r="U7323" s="213"/>
      <c r="V7323" s="213"/>
      <c r="W7323" s="213"/>
      <c r="X7323" s="214"/>
      <c r="Y7323" s="214"/>
      <c r="Z7323" s="214"/>
      <c r="AA7323" s="217"/>
      <c r="AB7323" s="217"/>
      <c r="AC7323" s="217"/>
      <c r="AD7323" s="213"/>
    </row>
    <row r="7324" spans="20:30" x14ac:dyDescent="0.2">
      <c r="T7324" s="212"/>
      <c r="U7324" s="213"/>
      <c r="V7324" s="213"/>
      <c r="W7324" s="213"/>
      <c r="X7324" s="214"/>
      <c r="Y7324" s="214"/>
      <c r="Z7324" s="214"/>
      <c r="AA7324" s="217"/>
      <c r="AB7324" s="217"/>
      <c r="AC7324" s="217"/>
      <c r="AD7324" s="213"/>
    </row>
    <row r="7325" spans="20:30" x14ac:dyDescent="0.2">
      <c r="T7325" s="212"/>
      <c r="U7325" s="213"/>
      <c r="V7325" s="213"/>
      <c r="W7325" s="213"/>
      <c r="X7325" s="214"/>
      <c r="Y7325" s="214"/>
      <c r="Z7325" s="214"/>
      <c r="AA7325" s="217"/>
      <c r="AB7325" s="217"/>
      <c r="AC7325" s="217"/>
      <c r="AD7325" s="213"/>
    </row>
    <row r="7326" spans="20:30" x14ac:dyDescent="0.2">
      <c r="T7326" s="212"/>
      <c r="U7326" s="213"/>
      <c r="V7326" s="213"/>
      <c r="W7326" s="213"/>
      <c r="X7326" s="214"/>
      <c r="Y7326" s="214"/>
      <c r="Z7326" s="214"/>
      <c r="AA7326" s="217"/>
      <c r="AB7326" s="217"/>
      <c r="AC7326" s="217"/>
      <c r="AD7326" s="213"/>
    </row>
    <row r="7327" spans="20:30" x14ac:dyDescent="0.2">
      <c r="T7327" s="212"/>
      <c r="U7327" s="213"/>
      <c r="V7327" s="213"/>
      <c r="W7327" s="213"/>
      <c r="X7327" s="214"/>
      <c r="Y7327" s="214"/>
      <c r="Z7327" s="214"/>
      <c r="AA7327" s="217"/>
      <c r="AB7327" s="217"/>
      <c r="AC7327" s="217"/>
      <c r="AD7327" s="213"/>
    </row>
    <row r="7328" spans="20:30" x14ac:dyDescent="0.2">
      <c r="T7328" s="212"/>
      <c r="U7328" s="213"/>
      <c r="V7328" s="213"/>
      <c r="W7328" s="213"/>
      <c r="X7328" s="214"/>
      <c r="Y7328" s="214"/>
      <c r="Z7328" s="214"/>
      <c r="AA7328" s="217"/>
      <c r="AB7328" s="217"/>
      <c r="AC7328" s="217"/>
      <c r="AD7328" s="213"/>
    </row>
    <row r="7329" spans="20:30" x14ac:dyDescent="0.2">
      <c r="T7329" s="212"/>
      <c r="U7329" s="213"/>
      <c r="V7329" s="213"/>
      <c r="W7329" s="213"/>
      <c r="X7329" s="214"/>
      <c r="Y7329" s="214"/>
      <c r="Z7329" s="214"/>
      <c r="AA7329" s="217"/>
      <c r="AB7329" s="217"/>
      <c r="AC7329" s="217"/>
      <c r="AD7329" s="213"/>
    </row>
    <row r="7330" spans="20:30" x14ac:dyDescent="0.2">
      <c r="T7330" s="212"/>
      <c r="U7330" s="213"/>
      <c r="V7330" s="213"/>
      <c r="W7330" s="213"/>
      <c r="X7330" s="214"/>
      <c r="Y7330" s="214"/>
      <c r="Z7330" s="214"/>
      <c r="AA7330" s="217"/>
      <c r="AB7330" s="217"/>
      <c r="AC7330" s="217"/>
      <c r="AD7330" s="213"/>
    </row>
    <row r="7331" spans="20:30" x14ac:dyDescent="0.2">
      <c r="T7331" s="212"/>
      <c r="U7331" s="213"/>
      <c r="V7331" s="213"/>
      <c r="W7331" s="213"/>
      <c r="X7331" s="214"/>
      <c r="Y7331" s="214"/>
      <c r="Z7331" s="214"/>
      <c r="AA7331" s="217"/>
      <c r="AB7331" s="217"/>
      <c r="AC7331" s="217"/>
      <c r="AD7331" s="213"/>
    </row>
    <row r="7332" spans="20:30" x14ac:dyDescent="0.2">
      <c r="T7332" s="212"/>
      <c r="U7332" s="213"/>
      <c r="V7332" s="213"/>
      <c r="W7332" s="213"/>
      <c r="X7332" s="214"/>
      <c r="Y7332" s="214"/>
      <c r="Z7332" s="214"/>
      <c r="AA7332" s="217"/>
      <c r="AB7332" s="217"/>
      <c r="AC7332" s="217"/>
      <c r="AD7332" s="213"/>
    </row>
    <row r="7333" spans="20:30" x14ac:dyDescent="0.2">
      <c r="T7333" s="212"/>
      <c r="U7333" s="213"/>
      <c r="V7333" s="213"/>
      <c r="W7333" s="213"/>
      <c r="X7333" s="214"/>
      <c r="Y7333" s="214"/>
      <c r="Z7333" s="214"/>
      <c r="AA7333" s="217"/>
      <c r="AB7333" s="217"/>
      <c r="AC7333" s="217"/>
      <c r="AD7333" s="213"/>
    </row>
    <row r="7334" spans="20:30" x14ac:dyDescent="0.2">
      <c r="T7334" s="212"/>
      <c r="U7334" s="213"/>
      <c r="V7334" s="213"/>
      <c r="W7334" s="213"/>
      <c r="X7334" s="214"/>
      <c r="Y7334" s="214"/>
      <c r="Z7334" s="214"/>
      <c r="AA7334" s="217"/>
      <c r="AB7334" s="217"/>
      <c r="AC7334" s="217"/>
      <c r="AD7334" s="213"/>
    </row>
    <row r="7335" spans="20:30" x14ac:dyDescent="0.2">
      <c r="T7335" s="212"/>
      <c r="U7335" s="213"/>
      <c r="V7335" s="213"/>
      <c r="W7335" s="213"/>
      <c r="X7335" s="214"/>
      <c r="Y7335" s="214"/>
      <c r="Z7335" s="214"/>
      <c r="AA7335" s="217"/>
      <c r="AB7335" s="217"/>
      <c r="AC7335" s="217"/>
      <c r="AD7335" s="213"/>
    </row>
    <row r="7336" spans="20:30" x14ac:dyDescent="0.2">
      <c r="T7336" s="212"/>
      <c r="U7336" s="213"/>
      <c r="V7336" s="213"/>
      <c r="W7336" s="213"/>
      <c r="X7336" s="214"/>
      <c r="Y7336" s="214"/>
      <c r="Z7336" s="214"/>
      <c r="AA7336" s="217"/>
      <c r="AB7336" s="217"/>
      <c r="AC7336" s="217"/>
      <c r="AD7336" s="213"/>
    </row>
    <row r="7337" spans="20:30" x14ac:dyDescent="0.2">
      <c r="T7337" s="212"/>
      <c r="U7337" s="213"/>
      <c r="V7337" s="213"/>
      <c r="W7337" s="213"/>
      <c r="X7337" s="214"/>
      <c r="Y7337" s="214"/>
      <c r="Z7337" s="214"/>
      <c r="AA7337" s="217"/>
      <c r="AB7337" s="217"/>
      <c r="AC7337" s="217"/>
      <c r="AD7337" s="213"/>
    </row>
    <row r="7338" spans="20:30" x14ac:dyDescent="0.2">
      <c r="T7338" s="212"/>
      <c r="U7338" s="213"/>
      <c r="V7338" s="213"/>
      <c r="W7338" s="213"/>
      <c r="X7338" s="214"/>
      <c r="Y7338" s="214"/>
      <c r="Z7338" s="214"/>
      <c r="AA7338" s="217"/>
      <c r="AB7338" s="217"/>
      <c r="AC7338" s="217"/>
      <c r="AD7338" s="213"/>
    </row>
    <row r="7339" spans="20:30" x14ac:dyDescent="0.2">
      <c r="T7339" s="212"/>
      <c r="U7339" s="213"/>
      <c r="V7339" s="213"/>
      <c r="W7339" s="213"/>
      <c r="X7339" s="214"/>
      <c r="Y7339" s="214"/>
      <c r="Z7339" s="214"/>
      <c r="AA7339" s="217"/>
      <c r="AB7339" s="217"/>
      <c r="AC7339" s="217"/>
      <c r="AD7339" s="213"/>
    </row>
    <row r="7340" spans="20:30" x14ac:dyDescent="0.2">
      <c r="T7340" s="212"/>
      <c r="U7340" s="213"/>
      <c r="V7340" s="213"/>
      <c r="W7340" s="213"/>
      <c r="X7340" s="214"/>
      <c r="Y7340" s="214"/>
      <c r="Z7340" s="214"/>
      <c r="AA7340" s="217"/>
      <c r="AB7340" s="217"/>
      <c r="AC7340" s="217"/>
      <c r="AD7340" s="213"/>
    </row>
    <row r="7341" spans="20:30" x14ac:dyDescent="0.2">
      <c r="T7341" s="212"/>
      <c r="U7341" s="213"/>
      <c r="V7341" s="213"/>
      <c r="W7341" s="213"/>
      <c r="X7341" s="214"/>
      <c r="Y7341" s="214"/>
      <c r="Z7341" s="214"/>
      <c r="AA7341" s="217"/>
      <c r="AB7341" s="217"/>
      <c r="AC7341" s="217"/>
      <c r="AD7341" s="213"/>
    </row>
    <row r="7342" spans="20:30" x14ac:dyDescent="0.2">
      <c r="T7342" s="212"/>
      <c r="U7342" s="213"/>
      <c r="V7342" s="213"/>
      <c r="W7342" s="213"/>
      <c r="X7342" s="214"/>
      <c r="Y7342" s="214"/>
      <c r="Z7342" s="214"/>
      <c r="AA7342" s="217"/>
      <c r="AB7342" s="217"/>
      <c r="AC7342" s="217"/>
      <c r="AD7342" s="213"/>
    </row>
    <row r="7343" spans="20:30" x14ac:dyDescent="0.2">
      <c r="T7343" s="212"/>
      <c r="U7343" s="213"/>
      <c r="V7343" s="213"/>
      <c r="W7343" s="213"/>
      <c r="X7343" s="214"/>
      <c r="Y7343" s="214"/>
      <c r="Z7343" s="214"/>
      <c r="AA7343" s="217"/>
      <c r="AB7343" s="217"/>
      <c r="AC7343" s="217"/>
      <c r="AD7343" s="213"/>
    </row>
    <row r="7344" spans="20:30" x14ac:dyDescent="0.2">
      <c r="T7344" s="212"/>
      <c r="U7344" s="213"/>
      <c r="V7344" s="213"/>
      <c r="W7344" s="213"/>
      <c r="X7344" s="214"/>
      <c r="Y7344" s="214"/>
      <c r="Z7344" s="214"/>
      <c r="AA7344" s="217"/>
      <c r="AB7344" s="217"/>
      <c r="AC7344" s="217"/>
      <c r="AD7344" s="213"/>
    </row>
    <row r="7345" spans="20:30" x14ac:dyDescent="0.2">
      <c r="T7345" s="212"/>
      <c r="U7345" s="213"/>
      <c r="V7345" s="213"/>
      <c r="W7345" s="213"/>
      <c r="X7345" s="214"/>
      <c r="Y7345" s="214"/>
      <c r="Z7345" s="214"/>
      <c r="AA7345" s="217"/>
      <c r="AB7345" s="217"/>
      <c r="AC7345" s="217"/>
      <c r="AD7345" s="213"/>
    </row>
    <row r="7346" spans="20:30" x14ac:dyDescent="0.2">
      <c r="T7346" s="212"/>
      <c r="U7346" s="213"/>
      <c r="V7346" s="213"/>
      <c r="W7346" s="213"/>
      <c r="X7346" s="214"/>
      <c r="Y7346" s="214"/>
      <c r="Z7346" s="214"/>
      <c r="AA7346" s="217"/>
      <c r="AB7346" s="217"/>
      <c r="AC7346" s="217"/>
      <c r="AD7346" s="213"/>
    </row>
    <row r="7347" spans="20:30" x14ac:dyDescent="0.2">
      <c r="T7347" s="212"/>
      <c r="U7347" s="213"/>
      <c r="V7347" s="213"/>
      <c r="W7347" s="213"/>
      <c r="X7347" s="214"/>
      <c r="Y7347" s="214"/>
      <c r="Z7347" s="214"/>
      <c r="AA7347" s="217"/>
      <c r="AB7347" s="217"/>
      <c r="AC7347" s="217"/>
      <c r="AD7347" s="213"/>
    </row>
    <row r="7348" spans="20:30" x14ac:dyDescent="0.2">
      <c r="T7348" s="212"/>
      <c r="U7348" s="213"/>
      <c r="V7348" s="213"/>
      <c r="W7348" s="213"/>
      <c r="X7348" s="214"/>
      <c r="Y7348" s="214"/>
      <c r="Z7348" s="214"/>
      <c r="AA7348" s="217"/>
      <c r="AB7348" s="217"/>
      <c r="AC7348" s="217"/>
      <c r="AD7348" s="213"/>
    </row>
    <row r="7349" spans="20:30" x14ac:dyDescent="0.2">
      <c r="T7349" s="212"/>
      <c r="U7349" s="213"/>
      <c r="V7349" s="213"/>
      <c r="W7349" s="213"/>
      <c r="X7349" s="214"/>
      <c r="Y7349" s="214"/>
      <c r="Z7349" s="214"/>
      <c r="AA7349" s="217"/>
      <c r="AB7349" s="217"/>
      <c r="AC7349" s="217"/>
      <c r="AD7349" s="213"/>
    </row>
    <row r="7350" spans="20:30" x14ac:dyDescent="0.2">
      <c r="T7350" s="212"/>
      <c r="U7350" s="213"/>
      <c r="V7350" s="213"/>
      <c r="W7350" s="213"/>
      <c r="X7350" s="214"/>
      <c r="Y7350" s="214"/>
      <c r="Z7350" s="214"/>
      <c r="AA7350" s="217"/>
      <c r="AB7350" s="217"/>
      <c r="AC7350" s="217"/>
      <c r="AD7350" s="213"/>
    </row>
    <row r="7351" spans="20:30" x14ac:dyDescent="0.2">
      <c r="T7351" s="212"/>
      <c r="U7351" s="213"/>
      <c r="V7351" s="213"/>
      <c r="W7351" s="213"/>
      <c r="X7351" s="214"/>
      <c r="Y7351" s="214"/>
      <c r="Z7351" s="214"/>
      <c r="AA7351" s="217"/>
      <c r="AB7351" s="217"/>
      <c r="AC7351" s="217"/>
      <c r="AD7351" s="213"/>
    </row>
    <row r="7352" spans="20:30" x14ac:dyDescent="0.2">
      <c r="T7352" s="212"/>
      <c r="U7352" s="213"/>
      <c r="V7352" s="213"/>
      <c r="W7352" s="213"/>
      <c r="X7352" s="214"/>
      <c r="Y7352" s="214"/>
      <c r="Z7352" s="214"/>
      <c r="AA7352" s="217"/>
      <c r="AB7352" s="217"/>
      <c r="AC7352" s="217"/>
      <c r="AD7352" s="213"/>
    </row>
    <row r="7353" spans="20:30" x14ac:dyDescent="0.2">
      <c r="T7353" s="212"/>
      <c r="U7353" s="213"/>
      <c r="V7353" s="213"/>
      <c r="W7353" s="213"/>
      <c r="X7353" s="214"/>
      <c r="Y7353" s="214"/>
      <c r="Z7353" s="214"/>
      <c r="AA7353" s="217"/>
      <c r="AB7353" s="217"/>
      <c r="AC7353" s="217"/>
      <c r="AD7353" s="213"/>
    </row>
    <row r="7354" spans="20:30" x14ac:dyDescent="0.2">
      <c r="T7354" s="212"/>
      <c r="U7354" s="213"/>
      <c r="V7354" s="213"/>
      <c r="W7354" s="213"/>
      <c r="X7354" s="214"/>
      <c r="Y7354" s="214"/>
      <c r="Z7354" s="214"/>
      <c r="AA7354" s="217"/>
      <c r="AB7354" s="217"/>
      <c r="AC7354" s="217"/>
      <c r="AD7354" s="213"/>
    </row>
    <row r="7355" spans="20:30" x14ac:dyDescent="0.2">
      <c r="T7355" s="212"/>
      <c r="U7355" s="213"/>
      <c r="V7355" s="213"/>
      <c r="W7355" s="213"/>
      <c r="X7355" s="214"/>
      <c r="Y7355" s="214"/>
      <c r="Z7355" s="214"/>
      <c r="AA7355" s="217"/>
      <c r="AB7355" s="217"/>
      <c r="AC7355" s="217"/>
      <c r="AD7355" s="213"/>
    </row>
    <row r="7356" spans="20:30" x14ac:dyDescent="0.2">
      <c r="T7356" s="212"/>
      <c r="U7356" s="213"/>
      <c r="V7356" s="213"/>
      <c r="W7356" s="213"/>
      <c r="X7356" s="214"/>
      <c r="Y7356" s="214"/>
      <c r="Z7356" s="214"/>
      <c r="AA7356" s="217"/>
      <c r="AB7356" s="217"/>
      <c r="AC7356" s="217"/>
      <c r="AD7356" s="213"/>
    </row>
    <row r="7357" spans="20:30" x14ac:dyDescent="0.2">
      <c r="T7357" s="212"/>
      <c r="U7357" s="213"/>
      <c r="V7357" s="213"/>
      <c r="W7357" s="213"/>
      <c r="X7357" s="214"/>
      <c r="Y7357" s="214"/>
      <c r="Z7357" s="214"/>
      <c r="AA7357" s="217"/>
      <c r="AB7357" s="217"/>
      <c r="AC7357" s="217"/>
      <c r="AD7357" s="213"/>
    </row>
    <row r="7358" spans="20:30" x14ac:dyDescent="0.2">
      <c r="T7358" s="212"/>
      <c r="U7358" s="213"/>
      <c r="V7358" s="213"/>
      <c r="W7358" s="213"/>
      <c r="X7358" s="214"/>
      <c r="Y7358" s="214"/>
      <c r="Z7358" s="214"/>
      <c r="AA7358" s="217"/>
      <c r="AB7358" s="217"/>
      <c r="AC7358" s="217"/>
      <c r="AD7358" s="213"/>
    </row>
    <row r="7359" spans="20:30" x14ac:dyDescent="0.2">
      <c r="T7359" s="212"/>
      <c r="U7359" s="213"/>
      <c r="V7359" s="213"/>
      <c r="W7359" s="213"/>
      <c r="X7359" s="214"/>
      <c r="Y7359" s="214"/>
      <c r="Z7359" s="214"/>
      <c r="AA7359" s="217"/>
      <c r="AB7359" s="217"/>
      <c r="AC7359" s="217"/>
      <c r="AD7359" s="213"/>
    </row>
    <row r="7360" spans="20:30" x14ac:dyDescent="0.2">
      <c r="T7360" s="212"/>
      <c r="U7360" s="213"/>
      <c r="V7360" s="213"/>
      <c r="W7360" s="213"/>
      <c r="X7360" s="214"/>
      <c r="Y7360" s="214"/>
      <c r="Z7360" s="214"/>
      <c r="AA7360" s="217"/>
      <c r="AB7360" s="217"/>
      <c r="AC7360" s="217"/>
      <c r="AD7360" s="213"/>
    </row>
    <row r="7361" spans="20:30" x14ac:dyDescent="0.2">
      <c r="T7361" s="212"/>
      <c r="U7361" s="213"/>
      <c r="V7361" s="213"/>
      <c r="W7361" s="213"/>
      <c r="X7361" s="214"/>
      <c r="Y7361" s="214"/>
      <c r="Z7361" s="214"/>
      <c r="AA7361" s="217"/>
      <c r="AB7361" s="217"/>
      <c r="AC7361" s="217"/>
      <c r="AD7361" s="213"/>
    </row>
    <row r="7362" spans="20:30" x14ac:dyDescent="0.2">
      <c r="T7362" s="212"/>
      <c r="U7362" s="213"/>
      <c r="V7362" s="213"/>
      <c r="W7362" s="213"/>
      <c r="X7362" s="214"/>
      <c r="Y7362" s="214"/>
      <c r="Z7362" s="214"/>
      <c r="AA7362" s="217"/>
      <c r="AB7362" s="217"/>
      <c r="AC7362" s="217"/>
      <c r="AD7362" s="213"/>
    </row>
    <row r="7363" spans="20:30" x14ac:dyDescent="0.2">
      <c r="T7363" s="212"/>
      <c r="U7363" s="213"/>
      <c r="V7363" s="213"/>
      <c r="W7363" s="213"/>
      <c r="X7363" s="214"/>
      <c r="Y7363" s="214"/>
      <c r="Z7363" s="214"/>
      <c r="AA7363" s="217"/>
      <c r="AB7363" s="217"/>
      <c r="AC7363" s="217"/>
      <c r="AD7363" s="213"/>
    </row>
    <row r="7364" spans="20:30" x14ac:dyDescent="0.2">
      <c r="T7364" s="212"/>
      <c r="U7364" s="213"/>
      <c r="V7364" s="213"/>
      <c r="W7364" s="213"/>
      <c r="X7364" s="214"/>
      <c r="Y7364" s="214"/>
      <c r="Z7364" s="214"/>
      <c r="AA7364" s="217"/>
      <c r="AB7364" s="217"/>
      <c r="AC7364" s="217"/>
      <c r="AD7364" s="213"/>
    </row>
    <row r="7365" spans="20:30" x14ac:dyDescent="0.2">
      <c r="T7365" s="212"/>
      <c r="U7365" s="213"/>
      <c r="V7365" s="213"/>
      <c r="W7365" s="213"/>
      <c r="X7365" s="214"/>
      <c r="Y7365" s="214"/>
      <c r="Z7365" s="214"/>
      <c r="AA7365" s="217"/>
      <c r="AB7365" s="217"/>
      <c r="AC7365" s="217"/>
      <c r="AD7365" s="213"/>
    </row>
    <row r="7366" spans="20:30" x14ac:dyDescent="0.2">
      <c r="T7366" s="212"/>
      <c r="U7366" s="213"/>
      <c r="V7366" s="213"/>
      <c r="W7366" s="213"/>
      <c r="X7366" s="214"/>
      <c r="Y7366" s="214"/>
      <c r="Z7366" s="214"/>
      <c r="AA7366" s="217"/>
      <c r="AB7366" s="217"/>
      <c r="AC7366" s="217"/>
      <c r="AD7366" s="213"/>
    </row>
    <row r="7367" spans="20:30" x14ac:dyDescent="0.2">
      <c r="T7367" s="212"/>
      <c r="U7367" s="213"/>
      <c r="V7367" s="213"/>
      <c r="W7367" s="213"/>
      <c r="X7367" s="214"/>
      <c r="Y7367" s="214"/>
      <c r="Z7367" s="214"/>
      <c r="AA7367" s="217"/>
      <c r="AB7367" s="217"/>
      <c r="AC7367" s="217"/>
      <c r="AD7367" s="213"/>
    </row>
    <row r="7368" spans="20:30" x14ac:dyDescent="0.2">
      <c r="T7368" s="212"/>
      <c r="U7368" s="213"/>
      <c r="V7368" s="213"/>
      <c r="W7368" s="213"/>
      <c r="X7368" s="214"/>
      <c r="Y7368" s="214"/>
      <c r="Z7368" s="214"/>
      <c r="AA7368" s="217"/>
      <c r="AB7368" s="217"/>
      <c r="AC7368" s="217"/>
      <c r="AD7368" s="213"/>
    </row>
    <row r="7369" spans="20:30" x14ac:dyDescent="0.2">
      <c r="T7369" s="212"/>
      <c r="U7369" s="213"/>
      <c r="V7369" s="213"/>
      <c r="W7369" s="213"/>
      <c r="X7369" s="214"/>
      <c r="Y7369" s="214"/>
      <c r="Z7369" s="214"/>
      <c r="AA7369" s="217"/>
      <c r="AB7369" s="217"/>
      <c r="AC7369" s="217"/>
      <c r="AD7369" s="213"/>
    </row>
    <row r="7370" spans="20:30" x14ac:dyDescent="0.2">
      <c r="T7370" s="212"/>
      <c r="U7370" s="213"/>
      <c r="V7370" s="213"/>
      <c r="W7370" s="213"/>
      <c r="X7370" s="214"/>
      <c r="Y7370" s="214"/>
      <c r="Z7370" s="214"/>
      <c r="AA7370" s="217"/>
      <c r="AB7370" s="217"/>
      <c r="AC7370" s="217"/>
      <c r="AD7370" s="213"/>
    </row>
    <row r="7371" spans="20:30" x14ac:dyDescent="0.2">
      <c r="T7371" s="212"/>
      <c r="U7371" s="213"/>
      <c r="V7371" s="213"/>
      <c r="W7371" s="213"/>
      <c r="X7371" s="214"/>
      <c r="Y7371" s="214"/>
      <c r="Z7371" s="214"/>
      <c r="AA7371" s="217"/>
      <c r="AB7371" s="217"/>
      <c r="AC7371" s="217"/>
      <c r="AD7371" s="213"/>
    </row>
    <row r="7372" spans="20:30" x14ac:dyDescent="0.2">
      <c r="T7372" s="212"/>
      <c r="U7372" s="213"/>
      <c r="V7372" s="213"/>
      <c r="W7372" s="213"/>
      <c r="X7372" s="214"/>
      <c r="Y7372" s="214"/>
      <c r="Z7372" s="214"/>
      <c r="AA7372" s="217"/>
      <c r="AB7372" s="217"/>
      <c r="AC7372" s="217"/>
      <c r="AD7372" s="213"/>
    </row>
    <row r="7373" spans="20:30" x14ac:dyDescent="0.2">
      <c r="T7373" s="212"/>
      <c r="U7373" s="213"/>
      <c r="V7373" s="213"/>
      <c r="W7373" s="213"/>
      <c r="X7373" s="214"/>
      <c r="Y7373" s="214"/>
      <c r="Z7373" s="214"/>
      <c r="AA7373" s="217"/>
      <c r="AB7373" s="217"/>
      <c r="AC7373" s="217"/>
      <c r="AD7373" s="213"/>
    </row>
    <row r="7374" spans="20:30" x14ac:dyDescent="0.2">
      <c r="T7374" s="212"/>
      <c r="U7374" s="213"/>
      <c r="V7374" s="213"/>
      <c r="W7374" s="213"/>
      <c r="X7374" s="214"/>
      <c r="Y7374" s="214"/>
      <c r="Z7374" s="214"/>
      <c r="AA7374" s="217"/>
      <c r="AB7374" s="217"/>
      <c r="AC7374" s="217"/>
      <c r="AD7374" s="213"/>
    </row>
    <row r="7375" spans="20:30" x14ac:dyDescent="0.2">
      <c r="T7375" s="212"/>
      <c r="U7375" s="213"/>
      <c r="V7375" s="213"/>
      <c r="W7375" s="213"/>
      <c r="X7375" s="214"/>
      <c r="Y7375" s="214"/>
      <c r="Z7375" s="214"/>
      <c r="AA7375" s="217"/>
      <c r="AB7375" s="217"/>
      <c r="AC7375" s="217"/>
      <c r="AD7375" s="213"/>
    </row>
    <row r="7376" spans="20:30" x14ac:dyDescent="0.2">
      <c r="T7376" s="212"/>
      <c r="U7376" s="213"/>
      <c r="V7376" s="213"/>
      <c r="W7376" s="213"/>
      <c r="X7376" s="214"/>
      <c r="Y7376" s="214"/>
      <c r="Z7376" s="214"/>
      <c r="AA7376" s="217"/>
      <c r="AB7376" s="217"/>
      <c r="AC7376" s="217"/>
      <c r="AD7376" s="213"/>
    </row>
    <row r="7377" spans="20:30" x14ac:dyDescent="0.2">
      <c r="T7377" s="212"/>
      <c r="U7377" s="213"/>
      <c r="V7377" s="213"/>
      <c r="W7377" s="213"/>
      <c r="X7377" s="214"/>
      <c r="Y7377" s="214"/>
      <c r="Z7377" s="214"/>
      <c r="AA7377" s="217"/>
      <c r="AB7377" s="217"/>
      <c r="AC7377" s="217"/>
      <c r="AD7377" s="213"/>
    </row>
    <row r="7378" spans="20:30" x14ac:dyDescent="0.2">
      <c r="T7378" s="212"/>
      <c r="U7378" s="213"/>
      <c r="V7378" s="213"/>
      <c r="W7378" s="213"/>
      <c r="X7378" s="214"/>
      <c r="Y7378" s="214"/>
      <c r="Z7378" s="214"/>
      <c r="AA7378" s="217"/>
      <c r="AB7378" s="217"/>
      <c r="AC7378" s="217"/>
      <c r="AD7378" s="213"/>
    </row>
    <row r="7379" spans="20:30" x14ac:dyDescent="0.2">
      <c r="T7379" s="212"/>
      <c r="U7379" s="213"/>
      <c r="V7379" s="213"/>
      <c r="W7379" s="213"/>
      <c r="X7379" s="214"/>
      <c r="Y7379" s="214"/>
      <c r="Z7379" s="214"/>
      <c r="AA7379" s="217"/>
      <c r="AB7379" s="217"/>
      <c r="AC7379" s="217"/>
      <c r="AD7379" s="213"/>
    </row>
    <row r="7380" spans="20:30" x14ac:dyDescent="0.2">
      <c r="T7380" s="212"/>
      <c r="U7380" s="213"/>
      <c r="V7380" s="213"/>
      <c r="W7380" s="213"/>
      <c r="X7380" s="214"/>
      <c r="Y7380" s="214"/>
      <c r="Z7380" s="214"/>
      <c r="AA7380" s="217"/>
      <c r="AB7380" s="217"/>
      <c r="AC7380" s="217"/>
      <c r="AD7380" s="213"/>
    </row>
    <row r="7381" spans="20:30" x14ac:dyDescent="0.2">
      <c r="T7381" s="212"/>
      <c r="U7381" s="213"/>
      <c r="V7381" s="213"/>
      <c r="W7381" s="213"/>
      <c r="X7381" s="214"/>
      <c r="Y7381" s="214"/>
      <c r="Z7381" s="214"/>
      <c r="AA7381" s="217"/>
      <c r="AB7381" s="217"/>
      <c r="AC7381" s="217"/>
      <c r="AD7381" s="213"/>
    </row>
    <row r="7382" spans="20:30" x14ac:dyDescent="0.2">
      <c r="T7382" s="212"/>
      <c r="U7382" s="213"/>
      <c r="V7382" s="213"/>
      <c r="W7382" s="213"/>
      <c r="X7382" s="214"/>
      <c r="Y7382" s="214"/>
      <c r="Z7382" s="214"/>
      <c r="AA7382" s="217"/>
      <c r="AB7382" s="217"/>
      <c r="AC7382" s="217"/>
      <c r="AD7382" s="213"/>
    </row>
    <row r="7383" spans="20:30" x14ac:dyDescent="0.2">
      <c r="T7383" s="212"/>
      <c r="U7383" s="213"/>
      <c r="V7383" s="213"/>
      <c r="W7383" s="213"/>
      <c r="X7383" s="214"/>
      <c r="Y7383" s="214"/>
      <c r="Z7383" s="214"/>
      <c r="AA7383" s="217"/>
      <c r="AB7383" s="217"/>
      <c r="AC7383" s="217"/>
      <c r="AD7383" s="213"/>
    </row>
    <row r="7384" spans="20:30" x14ac:dyDescent="0.2">
      <c r="T7384" s="212"/>
      <c r="U7384" s="213"/>
      <c r="V7384" s="213"/>
      <c r="W7384" s="213"/>
      <c r="X7384" s="214"/>
      <c r="Y7384" s="214"/>
      <c r="Z7384" s="214"/>
      <c r="AA7384" s="217"/>
      <c r="AB7384" s="217"/>
      <c r="AC7384" s="217"/>
      <c r="AD7384" s="213"/>
    </row>
    <row r="7385" spans="20:30" x14ac:dyDescent="0.2">
      <c r="T7385" s="212"/>
      <c r="U7385" s="213"/>
      <c r="V7385" s="213"/>
      <c r="W7385" s="213"/>
      <c r="X7385" s="214"/>
      <c r="Y7385" s="214"/>
      <c r="Z7385" s="214"/>
      <c r="AA7385" s="217"/>
      <c r="AB7385" s="217"/>
      <c r="AC7385" s="217"/>
      <c r="AD7385" s="213"/>
    </row>
    <row r="7386" spans="20:30" x14ac:dyDescent="0.2">
      <c r="T7386" s="212"/>
      <c r="U7386" s="213"/>
      <c r="V7386" s="213"/>
      <c r="W7386" s="213"/>
      <c r="X7386" s="214"/>
      <c r="Y7386" s="214"/>
      <c r="Z7386" s="214"/>
      <c r="AA7386" s="217"/>
      <c r="AB7386" s="217"/>
      <c r="AC7386" s="217"/>
      <c r="AD7386" s="213"/>
    </row>
    <row r="7387" spans="20:30" x14ac:dyDescent="0.2">
      <c r="T7387" s="212"/>
      <c r="U7387" s="213"/>
      <c r="V7387" s="213"/>
      <c r="W7387" s="213"/>
      <c r="X7387" s="214"/>
      <c r="Y7387" s="214"/>
      <c r="Z7387" s="214"/>
      <c r="AA7387" s="217"/>
      <c r="AB7387" s="217"/>
      <c r="AC7387" s="217"/>
      <c r="AD7387" s="213"/>
    </row>
    <row r="7388" spans="20:30" x14ac:dyDescent="0.2">
      <c r="T7388" s="212"/>
      <c r="U7388" s="213"/>
      <c r="V7388" s="213"/>
      <c r="W7388" s="213"/>
      <c r="X7388" s="214"/>
      <c r="Y7388" s="214"/>
      <c r="Z7388" s="214"/>
      <c r="AA7388" s="217"/>
      <c r="AB7388" s="217"/>
      <c r="AC7388" s="217"/>
      <c r="AD7388" s="213"/>
    </row>
    <row r="7389" spans="20:30" x14ac:dyDescent="0.2">
      <c r="T7389" s="212"/>
      <c r="U7389" s="213"/>
      <c r="V7389" s="213"/>
      <c r="W7389" s="213"/>
      <c r="X7389" s="214"/>
      <c r="Y7389" s="214"/>
      <c r="Z7389" s="214"/>
      <c r="AA7389" s="217"/>
      <c r="AB7389" s="217"/>
      <c r="AC7389" s="217"/>
      <c r="AD7389" s="213"/>
    </row>
    <row r="7390" spans="20:30" x14ac:dyDescent="0.2">
      <c r="T7390" s="212"/>
      <c r="U7390" s="213"/>
      <c r="V7390" s="213"/>
      <c r="W7390" s="213"/>
      <c r="X7390" s="214"/>
      <c r="Y7390" s="214"/>
      <c r="Z7390" s="214"/>
      <c r="AA7390" s="217"/>
      <c r="AB7390" s="217"/>
      <c r="AC7390" s="217"/>
      <c r="AD7390" s="213"/>
    </row>
    <row r="7391" spans="20:30" x14ac:dyDescent="0.2">
      <c r="T7391" s="212"/>
      <c r="U7391" s="213"/>
      <c r="V7391" s="213"/>
      <c r="W7391" s="213"/>
      <c r="X7391" s="214"/>
      <c r="Y7391" s="214"/>
      <c r="Z7391" s="214"/>
      <c r="AA7391" s="217"/>
      <c r="AB7391" s="217"/>
      <c r="AC7391" s="217"/>
      <c r="AD7391" s="213"/>
    </row>
    <row r="7392" spans="20:30" x14ac:dyDescent="0.2">
      <c r="T7392" s="212"/>
      <c r="U7392" s="213"/>
      <c r="V7392" s="213"/>
      <c r="W7392" s="213"/>
      <c r="X7392" s="214"/>
      <c r="Y7392" s="214"/>
      <c r="Z7392" s="214"/>
      <c r="AA7392" s="217"/>
      <c r="AB7392" s="217"/>
      <c r="AC7392" s="217"/>
      <c r="AD7392" s="213"/>
    </row>
    <row r="7393" spans="20:30" x14ac:dyDescent="0.2">
      <c r="T7393" s="212"/>
      <c r="U7393" s="213"/>
      <c r="V7393" s="213"/>
      <c r="W7393" s="213"/>
      <c r="X7393" s="214"/>
      <c r="Y7393" s="214"/>
      <c r="Z7393" s="214"/>
      <c r="AA7393" s="217"/>
      <c r="AB7393" s="217"/>
      <c r="AC7393" s="217"/>
      <c r="AD7393" s="213"/>
    </row>
    <row r="7394" spans="20:30" x14ac:dyDescent="0.2">
      <c r="T7394" s="212"/>
      <c r="U7394" s="213"/>
      <c r="V7394" s="213"/>
      <c r="W7394" s="213"/>
      <c r="X7394" s="214"/>
      <c r="Y7394" s="214"/>
      <c r="Z7394" s="214"/>
      <c r="AA7394" s="217"/>
      <c r="AB7394" s="217"/>
      <c r="AC7394" s="217"/>
      <c r="AD7394" s="213"/>
    </row>
    <row r="7395" spans="20:30" x14ac:dyDescent="0.2">
      <c r="T7395" s="212"/>
      <c r="U7395" s="213"/>
      <c r="V7395" s="213"/>
      <c r="W7395" s="213"/>
      <c r="X7395" s="214"/>
      <c r="Y7395" s="214"/>
      <c r="Z7395" s="214"/>
      <c r="AA7395" s="217"/>
      <c r="AB7395" s="217"/>
      <c r="AC7395" s="217"/>
      <c r="AD7395" s="213"/>
    </row>
    <row r="7396" spans="20:30" x14ac:dyDescent="0.2">
      <c r="T7396" s="212"/>
      <c r="U7396" s="213"/>
      <c r="V7396" s="213"/>
      <c r="W7396" s="213"/>
      <c r="X7396" s="214"/>
      <c r="Y7396" s="214"/>
      <c r="Z7396" s="214"/>
      <c r="AA7396" s="217"/>
      <c r="AB7396" s="217"/>
      <c r="AC7396" s="217"/>
      <c r="AD7396" s="213"/>
    </row>
    <row r="7397" spans="20:30" x14ac:dyDescent="0.2">
      <c r="T7397" s="212"/>
      <c r="U7397" s="213"/>
      <c r="V7397" s="213"/>
      <c r="W7397" s="213"/>
      <c r="X7397" s="214"/>
      <c r="Y7397" s="214"/>
      <c r="Z7397" s="214"/>
      <c r="AA7397" s="217"/>
      <c r="AB7397" s="217"/>
      <c r="AC7397" s="217"/>
      <c r="AD7397" s="213"/>
    </row>
    <row r="7398" spans="20:30" x14ac:dyDescent="0.2">
      <c r="T7398" s="212"/>
      <c r="U7398" s="213"/>
      <c r="V7398" s="213"/>
      <c r="W7398" s="213"/>
      <c r="X7398" s="214"/>
      <c r="Y7398" s="214"/>
      <c r="Z7398" s="214"/>
      <c r="AA7398" s="217"/>
      <c r="AB7398" s="217"/>
      <c r="AC7398" s="217"/>
      <c r="AD7398" s="213"/>
    </row>
    <row r="7399" spans="20:30" x14ac:dyDescent="0.2">
      <c r="T7399" s="212"/>
      <c r="U7399" s="213"/>
      <c r="V7399" s="213"/>
      <c r="W7399" s="213"/>
      <c r="X7399" s="214"/>
      <c r="Y7399" s="214"/>
      <c r="Z7399" s="214"/>
      <c r="AA7399" s="217"/>
      <c r="AB7399" s="217"/>
      <c r="AC7399" s="217"/>
      <c r="AD7399" s="213"/>
    </row>
    <row r="7400" spans="20:30" x14ac:dyDescent="0.2">
      <c r="T7400" s="212"/>
      <c r="U7400" s="213"/>
      <c r="V7400" s="213"/>
      <c r="W7400" s="213"/>
      <c r="X7400" s="214"/>
      <c r="Y7400" s="214"/>
      <c r="Z7400" s="214"/>
      <c r="AA7400" s="217"/>
      <c r="AB7400" s="217"/>
      <c r="AC7400" s="217"/>
      <c r="AD7400" s="213"/>
    </row>
    <row r="7401" spans="20:30" x14ac:dyDescent="0.2">
      <c r="T7401" s="212"/>
      <c r="U7401" s="213"/>
      <c r="V7401" s="213"/>
      <c r="W7401" s="213"/>
      <c r="X7401" s="214"/>
      <c r="Y7401" s="214"/>
      <c r="Z7401" s="214"/>
      <c r="AA7401" s="217"/>
      <c r="AB7401" s="217"/>
      <c r="AC7401" s="217"/>
      <c r="AD7401" s="213"/>
    </row>
    <row r="7402" spans="20:30" x14ac:dyDescent="0.2">
      <c r="T7402" s="212"/>
      <c r="U7402" s="213"/>
      <c r="V7402" s="213"/>
      <c r="W7402" s="213"/>
      <c r="X7402" s="214"/>
      <c r="Y7402" s="214"/>
      <c r="Z7402" s="214"/>
      <c r="AA7402" s="217"/>
      <c r="AB7402" s="217"/>
      <c r="AC7402" s="217"/>
      <c r="AD7402" s="213"/>
    </row>
    <row r="7403" spans="20:30" x14ac:dyDescent="0.2">
      <c r="T7403" s="212"/>
      <c r="U7403" s="213"/>
      <c r="V7403" s="213"/>
      <c r="W7403" s="213"/>
      <c r="X7403" s="214"/>
      <c r="Y7403" s="214"/>
      <c r="Z7403" s="214"/>
      <c r="AA7403" s="217"/>
      <c r="AB7403" s="217"/>
      <c r="AC7403" s="217"/>
      <c r="AD7403" s="213"/>
    </row>
    <row r="7404" spans="20:30" x14ac:dyDescent="0.2">
      <c r="T7404" s="212"/>
      <c r="U7404" s="213"/>
      <c r="V7404" s="213"/>
      <c r="W7404" s="213"/>
      <c r="X7404" s="214"/>
      <c r="Y7404" s="214"/>
      <c r="Z7404" s="214"/>
      <c r="AA7404" s="217"/>
      <c r="AB7404" s="217"/>
      <c r="AC7404" s="217"/>
      <c r="AD7404" s="213"/>
    </row>
    <row r="7405" spans="20:30" x14ac:dyDescent="0.2">
      <c r="T7405" s="212"/>
      <c r="U7405" s="213"/>
      <c r="V7405" s="213"/>
      <c r="W7405" s="213"/>
      <c r="X7405" s="214"/>
      <c r="Y7405" s="214"/>
      <c r="Z7405" s="214"/>
      <c r="AA7405" s="217"/>
      <c r="AB7405" s="217"/>
      <c r="AC7405" s="217"/>
      <c r="AD7405" s="213"/>
    </row>
    <row r="7406" spans="20:30" x14ac:dyDescent="0.2">
      <c r="T7406" s="212"/>
      <c r="U7406" s="213"/>
      <c r="V7406" s="213"/>
      <c r="W7406" s="213"/>
      <c r="X7406" s="214"/>
      <c r="Y7406" s="214"/>
      <c r="Z7406" s="214"/>
      <c r="AA7406" s="217"/>
      <c r="AB7406" s="217"/>
      <c r="AC7406" s="217"/>
      <c r="AD7406" s="213"/>
    </row>
    <row r="7407" spans="20:30" x14ac:dyDescent="0.2">
      <c r="T7407" s="212"/>
      <c r="U7407" s="213"/>
      <c r="V7407" s="213"/>
      <c r="W7407" s="213"/>
      <c r="X7407" s="214"/>
      <c r="Y7407" s="214"/>
      <c r="Z7407" s="214"/>
      <c r="AA7407" s="217"/>
      <c r="AB7407" s="217"/>
      <c r="AC7407" s="217"/>
      <c r="AD7407" s="213"/>
    </row>
    <row r="7408" spans="20:30" x14ac:dyDescent="0.2">
      <c r="T7408" s="212"/>
      <c r="U7408" s="213"/>
      <c r="V7408" s="213"/>
      <c r="W7408" s="213"/>
      <c r="X7408" s="214"/>
      <c r="Y7408" s="214"/>
      <c r="Z7408" s="214"/>
      <c r="AA7408" s="217"/>
      <c r="AB7408" s="217"/>
      <c r="AC7408" s="217"/>
      <c r="AD7408" s="213"/>
    </row>
    <row r="7409" spans="20:30" x14ac:dyDescent="0.2">
      <c r="T7409" s="212"/>
      <c r="U7409" s="213"/>
      <c r="V7409" s="213"/>
      <c r="W7409" s="213"/>
      <c r="X7409" s="214"/>
      <c r="Y7409" s="214"/>
      <c r="Z7409" s="214"/>
      <c r="AA7409" s="217"/>
      <c r="AB7409" s="217"/>
      <c r="AC7409" s="217"/>
      <c r="AD7409" s="213"/>
    </row>
    <row r="7410" spans="20:30" x14ac:dyDescent="0.2">
      <c r="T7410" s="212"/>
      <c r="U7410" s="213"/>
      <c r="V7410" s="213"/>
      <c r="W7410" s="213"/>
      <c r="X7410" s="214"/>
      <c r="Y7410" s="214"/>
      <c r="Z7410" s="214"/>
      <c r="AA7410" s="217"/>
      <c r="AB7410" s="217"/>
      <c r="AC7410" s="217"/>
      <c r="AD7410" s="213"/>
    </row>
    <row r="7411" spans="20:30" x14ac:dyDescent="0.2">
      <c r="T7411" s="212"/>
      <c r="U7411" s="213"/>
      <c r="V7411" s="213"/>
      <c r="W7411" s="213"/>
      <c r="X7411" s="214"/>
      <c r="Y7411" s="214"/>
      <c r="Z7411" s="214"/>
      <c r="AA7411" s="217"/>
      <c r="AB7411" s="217"/>
      <c r="AC7411" s="217"/>
      <c r="AD7411" s="213"/>
    </row>
    <row r="7412" spans="20:30" x14ac:dyDescent="0.2">
      <c r="T7412" s="212"/>
      <c r="U7412" s="213"/>
      <c r="V7412" s="213"/>
      <c r="W7412" s="213"/>
      <c r="X7412" s="214"/>
      <c r="Y7412" s="214"/>
      <c r="Z7412" s="214"/>
      <c r="AA7412" s="217"/>
      <c r="AB7412" s="217"/>
      <c r="AC7412" s="217"/>
      <c r="AD7412" s="213"/>
    </row>
    <row r="7413" spans="20:30" x14ac:dyDescent="0.2">
      <c r="T7413" s="212"/>
      <c r="U7413" s="213"/>
      <c r="V7413" s="213"/>
      <c r="W7413" s="213"/>
      <c r="X7413" s="214"/>
      <c r="Y7413" s="214"/>
      <c r="Z7413" s="214"/>
      <c r="AA7413" s="217"/>
      <c r="AB7413" s="217"/>
      <c r="AC7413" s="217"/>
      <c r="AD7413" s="213"/>
    </row>
    <row r="7414" spans="20:30" x14ac:dyDescent="0.2">
      <c r="T7414" s="212"/>
      <c r="U7414" s="213"/>
      <c r="V7414" s="213"/>
      <c r="W7414" s="213"/>
      <c r="X7414" s="214"/>
      <c r="Y7414" s="214"/>
      <c r="Z7414" s="214"/>
      <c r="AA7414" s="217"/>
      <c r="AB7414" s="217"/>
      <c r="AC7414" s="217"/>
      <c r="AD7414" s="213"/>
    </row>
    <row r="7415" spans="20:30" x14ac:dyDescent="0.2">
      <c r="T7415" s="212"/>
      <c r="U7415" s="213"/>
      <c r="V7415" s="213"/>
      <c r="W7415" s="213"/>
      <c r="X7415" s="214"/>
      <c r="Y7415" s="214"/>
      <c r="Z7415" s="214"/>
      <c r="AA7415" s="217"/>
      <c r="AB7415" s="217"/>
      <c r="AC7415" s="217"/>
      <c r="AD7415" s="213"/>
    </row>
    <row r="7416" spans="20:30" x14ac:dyDescent="0.2">
      <c r="T7416" s="212"/>
      <c r="U7416" s="213"/>
      <c r="V7416" s="213"/>
      <c r="W7416" s="213"/>
      <c r="X7416" s="214"/>
      <c r="Y7416" s="214"/>
      <c r="Z7416" s="214"/>
      <c r="AA7416" s="217"/>
      <c r="AB7416" s="217"/>
      <c r="AC7416" s="217"/>
      <c r="AD7416" s="213"/>
    </row>
    <row r="7417" spans="20:30" x14ac:dyDescent="0.2">
      <c r="T7417" s="212"/>
      <c r="U7417" s="213"/>
      <c r="V7417" s="213"/>
      <c r="W7417" s="213"/>
      <c r="X7417" s="214"/>
      <c r="Y7417" s="214"/>
      <c r="Z7417" s="214"/>
      <c r="AA7417" s="217"/>
      <c r="AB7417" s="217"/>
      <c r="AC7417" s="217"/>
      <c r="AD7417" s="213"/>
    </row>
    <row r="7418" spans="20:30" x14ac:dyDescent="0.2">
      <c r="T7418" s="212"/>
      <c r="U7418" s="213"/>
      <c r="V7418" s="213"/>
      <c r="W7418" s="213"/>
      <c r="X7418" s="214"/>
      <c r="Y7418" s="214"/>
      <c r="Z7418" s="214"/>
      <c r="AA7418" s="217"/>
      <c r="AB7418" s="217"/>
      <c r="AC7418" s="217"/>
      <c r="AD7418" s="213"/>
    </row>
    <row r="7419" spans="20:30" x14ac:dyDescent="0.2">
      <c r="T7419" s="212"/>
      <c r="U7419" s="213"/>
      <c r="V7419" s="213"/>
      <c r="W7419" s="213"/>
      <c r="X7419" s="214"/>
      <c r="Y7419" s="214"/>
      <c r="Z7419" s="214"/>
      <c r="AA7419" s="217"/>
      <c r="AB7419" s="217"/>
      <c r="AC7419" s="217"/>
      <c r="AD7419" s="213"/>
    </row>
    <row r="7420" spans="20:30" x14ac:dyDescent="0.2">
      <c r="T7420" s="212"/>
      <c r="U7420" s="213"/>
      <c r="V7420" s="213"/>
      <c r="W7420" s="213"/>
      <c r="X7420" s="214"/>
      <c r="Y7420" s="214"/>
      <c r="Z7420" s="214"/>
      <c r="AA7420" s="217"/>
      <c r="AB7420" s="217"/>
      <c r="AC7420" s="217"/>
      <c r="AD7420" s="213"/>
    </row>
    <row r="7421" spans="20:30" x14ac:dyDescent="0.2">
      <c r="T7421" s="212"/>
      <c r="U7421" s="213"/>
      <c r="V7421" s="213"/>
      <c r="W7421" s="213"/>
      <c r="X7421" s="214"/>
      <c r="Y7421" s="214"/>
      <c r="Z7421" s="214"/>
      <c r="AA7421" s="217"/>
      <c r="AB7421" s="217"/>
      <c r="AC7421" s="217"/>
      <c r="AD7421" s="213"/>
    </row>
    <row r="7422" spans="20:30" x14ac:dyDescent="0.2">
      <c r="T7422" s="212"/>
      <c r="U7422" s="213"/>
      <c r="V7422" s="213"/>
      <c r="W7422" s="213"/>
      <c r="X7422" s="214"/>
      <c r="Y7422" s="214"/>
      <c r="Z7422" s="214"/>
      <c r="AA7422" s="217"/>
      <c r="AB7422" s="217"/>
      <c r="AC7422" s="217"/>
      <c r="AD7422" s="213"/>
    </row>
    <row r="7423" spans="20:30" x14ac:dyDescent="0.2">
      <c r="T7423" s="212"/>
      <c r="U7423" s="213"/>
      <c r="V7423" s="213"/>
      <c r="W7423" s="213"/>
      <c r="X7423" s="214"/>
      <c r="Y7423" s="214"/>
      <c r="Z7423" s="214"/>
      <c r="AA7423" s="217"/>
      <c r="AB7423" s="217"/>
      <c r="AC7423" s="217"/>
      <c r="AD7423" s="213"/>
    </row>
    <row r="7424" spans="20:30" x14ac:dyDescent="0.2">
      <c r="T7424" s="212"/>
      <c r="U7424" s="213"/>
      <c r="V7424" s="213"/>
      <c r="W7424" s="213"/>
      <c r="X7424" s="214"/>
      <c r="Y7424" s="214"/>
      <c r="Z7424" s="214"/>
      <c r="AA7424" s="217"/>
      <c r="AB7424" s="217"/>
      <c r="AC7424" s="217"/>
      <c r="AD7424" s="213"/>
    </row>
    <row r="7425" spans="20:30" x14ac:dyDescent="0.2">
      <c r="T7425" s="212"/>
      <c r="U7425" s="213"/>
      <c r="V7425" s="213"/>
      <c r="W7425" s="213"/>
      <c r="X7425" s="214"/>
      <c r="Y7425" s="214"/>
      <c r="Z7425" s="214"/>
      <c r="AA7425" s="217"/>
      <c r="AB7425" s="217"/>
      <c r="AC7425" s="217"/>
      <c r="AD7425" s="213"/>
    </row>
    <row r="7426" spans="20:30" x14ac:dyDescent="0.2">
      <c r="T7426" s="212"/>
      <c r="U7426" s="213"/>
      <c r="V7426" s="213"/>
      <c r="W7426" s="213"/>
      <c r="X7426" s="214"/>
      <c r="Y7426" s="214"/>
      <c r="Z7426" s="214"/>
      <c r="AA7426" s="217"/>
      <c r="AB7426" s="217"/>
      <c r="AC7426" s="217"/>
      <c r="AD7426" s="213"/>
    </row>
    <row r="7427" spans="20:30" x14ac:dyDescent="0.2">
      <c r="T7427" s="212"/>
      <c r="U7427" s="213"/>
      <c r="V7427" s="213"/>
      <c r="W7427" s="213"/>
      <c r="X7427" s="214"/>
      <c r="Y7427" s="214"/>
      <c r="Z7427" s="214"/>
      <c r="AA7427" s="217"/>
      <c r="AB7427" s="217"/>
      <c r="AC7427" s="217"/>
      <c r="AD7427" s="213"/>
    </row>
    <row r="7428" spans="20:30" x14ac:dyDescent="0.2">
      <c r="T7428" s="212"/>
      <c r="U7428" s="213"/>
      <c r="V7428" s="213"/>
      <c r="W7428" s="213"/>
      <c r="X7428" s="214"/>
      <c r="Y7428" s="214"/>
      <c r="Z7428" s="214"/>
      <c r="AA7428" s="217"/>
      <c r="AB7428" s="217"/>
      <c r="AC7428" s="217"/>
      <c r="AD7428" s="213"/>
    </row>
    <row r="7429" spans="20:30" x14ac:dyDescent="0.2">
      <c r="T7429" s="212"/>
      <c r="U7429" s="213"/>
      <c r="V7429" s="213"/>
      <c r="W7429" s="213"/>
      <c r="X7429" s="214"/>
      <c r="Y7429" s="214"/>
      <c r="Z7429" s="214"/>
      <c r="AA7429" s="217"/>
      <c r="AB7429" s="217"/>
      <c r="AC7429" s="217"/>
      <c r="AD7429" s="213"/>
    </row>
    <row r="7430" spans="20:30" x14ac:dyDescent="0.2">
      <c r="T7430" s="212"/>
      <c r="U7430" s="213"/>
      <c r="V7430" s="213"/>
      <c r="W7430" s="213"/>
      <c r="X7430" s="214"/>
      <c r="Y7430" s="214"/>
      <c r="Z7430" s="214"/>
      <c r="AA7430" s="217"/>
      <c r="AB7430" s="217"/>
      <c r="AC7430" s="217"/>
      <c r="AD7430" s="213"/>
    </row>
    <row r="7431" spans="20:30" x14ac:dyDescent="0.2">
      <c r="T7431" s="212"/>
      <c r="U7431" s="213"/>
      <c r="V7431" s="213"/>
      <c r="W7431" s="213"/>
      <c r="X7431" s="214"/>
      <c r="Y7431" s="214"/>
      <c r="Z7431" s="214"/>
      <c r="AA7431" s="217"/>
      <c r="AB7431" s="217"/>
      <c r="AC7431" s="217"/>
      <c r="AD7431" s="213"/>
    </row>
    <row r="7432" spans="20:30" x14ac:dyDescent="0.2">
      <c r="T7432" s="212"/>
      <c r="U7432" s="213"/>
      <c r="V7432" s="213"/>
      <c r="W7432" s="213"/>
      <c r="X7432" s="214"/>
      <c r="Y7432" s="214"/>
      <c r="Z7432" s="214"/>
      <c r="AA7432" s="217"/>
      <c r="AB7432" s="217"/>
      <c r="AC7432" s="217"/>
      <c r="AD7432" s="213"/>
    </row>
    <row r="7433" spans="20:30" x14ac:dyDescent="0.2">
      <c r="T7433" s="212"/>
      <c r="U7433" s="213"/>
      <c r="V7433" s="213"/>
      <c r="W7433" s="213"/>
      <c r="X7433" s="214"/>
      <c r="Y7433" s="214"/>
      <c r="Z7433" s="214"/>
      <c r="AA7433" s="217"/>
      <c r="AB7433" s="217"/>
      <c r="AC7433" s="217"/>
      <c r="AD7433" s="213"/>
    </row>
    <row r="7434" spans="20:30" x14ac:dyDescent="0.2">
      <c r="T7434" s="212"/>
      <c r="U7434" s="213"/>
      <c r="V7434" s="213"/>
      <c r="W7434" s="213"/>
      <c r="X7434" s="214"/>
      <c r="Y7434" s="214"/>
      <c r="Z7434" s="214"/>
      <c r="AA7434" s="217"/>
      <c r="AB7434" s="217"/>
      <c r="AC7434" s="217"/>
      <c r="AD7434" s="213"/>
    </row>
    <row r="7435" spans="20:30" x14ac:dyDescent="0.2">
      <c r="T7435" s="212"/>
      <c r="U7435" s="213"/>
      <c r="V7435" s="213"/>
      <c r="W7435" s="213"/>
      <c r="X7435" s="214"/>
      <c r="Y7435" s="214"/>
      <c r="Z7435" s="214"/>
      <c r="AA7435" s="217"/>
      <c r="AB7435" s="217"/>
      <c r="AC7435" s="217"/>
      <c r="AD7435" s="213"/>
    </row>
    <row r="7436" spans="20:30" x14ac:dyDescent="0.2">
      <c r="T7436" s="212"/>
      <c r="U7436" s="213"/>
      <c r="V7436" s="213"/>
      <c r="W7436" s="213"/>
      <c r="X7436" s="214"/>
      <c r="Y7436" s="214"/>
      <c r="Z7436" s="214"/>
      <c r="AA7436" s="217"/>
      <c r="AB7436" s="217"/>
      <c r="AC7436" s="217"/>
      <c r="AD7436" s="213"/>
    </row>
    <row r="7437" spans="20:30" x14ac:dyDescent="0.2">
      <c r="T7437" s="212"/>
      <c r="U7437" s="213"/>
      <c r="V7437" s="213"/>
      <c r="W7437" s="213"/>
      <c r="X7437" s="214"/>
      <c r="Y7437" s="214"/>
      <c r="Z7437" s="214"/>
      <c r="AA7437" s="217"/>
      <c r="AB7437" s="217"/>
      <c r="AC7437" s="217"/>
      <c r="AD7437" s="213"/>
    </row>
    <row r="7438" spans="20:30" x14ac:dyDescent="0.2">
      <c r="T7438" s="212"/>
      <c r="U7438" s="213"/>
      <c r="V7438" s="213"/>
      <c r="W7438" s="213"/>
      <c r="X7438" s="214"/>
      <c r="Y7438" s="214"/>
      <c r="Z7438" s="214"/>
      <c r="AA7438" s="217"/>
      <c r="AB7438" s="217"/>
      <c r="AC7438" s="217"/>
      <c r="AD7438" s="213"/>
    </row>
    <row r="7439" spans="20:30" x14ac:dyDescent="0.2">
      <c r="T7439" s="212"/>
      <c r="U7439" s="213"/>
      <c r="V7439" s="213"/>
      <c r="W7439" s="213"/>
      <c r="X7439" s="214"/>
      <c r="Y7439" s="214"/>
      <c r="Z7439" s="214"/>
      <c r="AA7439" s="217"/>
      <c r="AB7439" s="217"/>
      <c r="AC7439" s="217"/>
      <c r="AD7439" s="213"/>
    </row>
    <row r="7440" spans="20:30" x14ac:dyDescent="0.2">
      <c r="T7440" s="212"/>
      <c r="U7440" s="213"/>
      <c r="V7440" s="213"/>
      <c r="W7440" s="213"/>
      <c r="X7440" s="214"/>
      <c r="Y7440" s="214"/>
      <c r="Z7440" s="214"/>
      <c r="AA7440" s="217"/>
      <c r="AB7440" s="217"/>
      <c r="AC7440" s="217"/>
      <c r="AD7440" s="213"/>
    </row>
    <row r="7441" spans="20:30" x14ac:dyDescent="0.2">
      <c r="T7441" s="212"/>
      <c r="U7441" s="213"/>
      <c r="V7441" s="213"/>
      <c r="W7441" s="213"/>
      <c r="X7441" s="214"/>
      <c r="Y7441" s="214"/>
      <c r="Z7441" s="214"/>
      <c r="AA7441" s="217"/>
      <c r="AB7441" s="217"/>
      <c r="AC7441" s="217"/>
      <c r="AD7441" s="213"/>
    </row>
    <row r="7442" spans="20:30" x14ac:dyDescent="0.2">
      <c r="T7442" s="212"/>
      <c r="U7442" s="213"/>
      <c r="V7442" s="213"/>
      <c r="W7442" s="213"/>
      <c r="X7442" s="214"/>
      <c r="Y7442" s="214"/>
      <c r="Z7442" s="214"/>
      <c r="AA7442" s="217"/>
      <c r="AB7442" s="217"/>
      <c r="AC7442" s="217"/>
      <c r="AD7442" s="213"/>
    </row>
    <row r="7443" spans="20:30" x14ac:dyDescent="0.2">
      <c r="T7443" s="212"/>
      <c r="U7443" s="213"/>
      <c r="V7443" s="213"/>
      <c r="W7443" s="213"/>
      <c r="X7443" s="214"/>
      <c r="Y7443" s="214"/>
      <c r="Z7443" s="214"/>
      <c r="AA7443" s="217"/>
      <c r="AB7443" s="217"/>
      <c r="AC7443" s="217"/>
      <c r="AD7443" s="213"/>
    </row>
    <row r="7444" spans="20:30" x14ac:dyDescent="0.2">
      <c r="T7444" s="212"/>
      <c r="U7444" s="213"/>
      <c r="V7444" s="213"/>
      <c r="W7444" s="213"/>
      <c r="X7444" s="214"/>
      <c r="Y7444" s="214"/>
      <c r="Z7444" s="214"/>
      <c r="AA7444" s="217"/>
      <c r="AB7444" s="217"/>
      <c r="AC7444" s="217"/>
      <c r="AD7444" s="213"/>
    </row>
    <row r="7445" spans="20:30" x14ac:dyDescent="0.2">
      <c r="T7445" s="212"/>
      <c r="U7445" s="213"/>
      <c r="V7445" s="213"/>
      <c r="W7445" s="213"/>
      <c r="X7445" s="214"/>
      <c r="Y7445" s="214"/>
      <c r="Z7445" s="214"/>
      <c r="AA7445" s="217"/>
      <c r="AB7445" s="217"/>
      <c r="AC7445" s="217"/>
      <c r="AD7445" s="213"/>
    </row>
    <row r="7446" spans="20:30" x14ac:dyDescent="0.2">
      <c r="T7446" s="212"/>
      <c r="U7446" s="213"/>
      <c r="V7446" s="213"/>
      <c r="W7446" s="213"/>
      <c r="X7446" s="214"/>
      <c r="Y7446" s="214"/>
      <c r="Z7446" s="214"/>
      <c r="AA7446" s="217"/>
      <c r="AB7446" s="217"/>
      <c r="AC7446" s="217"/>
      <c r="AD7446" s="213"/>
    </row>
    <row r="7447" spans="20:30" x14ac:dyDescent="0.2">
      <c r="T7447" s="212"/>
      <c r="U7447" s="213"/>
      <c r="V7447" s="213"/>
      <c r="W7447" s="213"/>
      <c r="X7447" s="214"/>
      <c r="Y7447" s="214"/>
      <c r="Z7447" s="214"/>
      <c r="AA7447" s="217"/>
      <c r="AB7447" s="217"/>
      <c r="AC7447" s="217"/>
      <c r="AD7447" s="213"/>
    </row>
    <row r="7448" spans="20:30" x14ac:dyDescent="0.2">
      <c r="T7448" s="212"/>
      <c r="U7448" s="213"/>
      <c r="V7448" s="213"/>
      <c r="W7448" s="213"/>
      <c r="X7448" s="214"/>
      <c r="Y7448" s="214"/>
      <c r="Z7448" s="214"/>
      <c r="AA7448" s="217"/>
      <c r="AB7448" s="217"/>
      <c r="AC7448" s="217"/>
      <c r="AD7448" s="213"/>
    </row>
    <row r="7449" spans="20:30" x14ac:dyDescent="0.2">
      <c r="T7449" s="212"/>
      <c r="U7449" s="213"/>
      <c r="V7449" s="213"/>
      <c r="W7449" s="213"/>
      <c r="X7449" s="214"/>
      <c r="Y7449" s="214"/>
      <c r="Z7449" s="214"/>
      <c r="AA7449" s="217"/>
      <c r="AB7449" s="217"/>
      <c r="AC7449" s="217"/>
      <c r="AD7449" s="213"/>
    </row>
    <row r="7450" spans="20:30" x14ac:dyDescent="0.2">
      <c r="T7450" s="212"/>
      <c r="U7450" s="213"/>
      <c r="V7450" s="213"/>
      <c r="W7450" s="213"/>
      <c r="X7450" s="214"/>
      <c r="Y7450" s="214"/>
      <c r="Z7450" s="214"/>
      <c r="AA7450" s="217"/>
      <c r="AB7450" s="217"/>
      <c r="AC7450" s="217"/>
      <c r="AD7450" s="213"/>
    </row>
    <row r="7451" spans="20:30" x14ac:dyDescent="0.2">
      <c r="T7451" s="212"/>
      <c r="U7451" s="213"/>
      <c r="V7451" s="213"/>
      <c r="W7451" s="213"/>
      <c r="X7451" s="214"/>
      <c r="Y7451" s="214"/>
      <c r="Z7451" s="214"/>
      <c r="AA7451" s="217"/>
      <c r="AB7451" s="217"/>
      <c r="AC7451" s="217"/>
      <c r="AD7451" s="213"/>
    </row>
    <row r="7452" spans="20:30" x14ac:dyDescent="0.2">
      <c r="T7452" s="212"/>
      <c r="U7452" s="213"/>
      <c r="V7452" s="213"/>
      <c r="W7452" s="213"/>
      <c r="X7452" s="214"/>
      <c r="Y7452" s="214"/>
      <c r="Z7452" s="214"/>
      <c r="AA7452" s="217"/>
      <c r="AB7452" s="217"/>
      <c r="AC7452" s="217"/>
      <c r="AD7452" s="213"/>
    </row>
    <row r="7453" spans="20:30" x14ac:dyDescent="0.2">
      <c r="T7453" s="212"/>
      <c r="U7453" s="213"/>
      <c r="V7453" s="213"/>
      <c r="W7453" s="213"/>
      <c r="X7453" s="214"/>
      <c r="Y7453" s="214"/>
      <c r="Z7453" s="214"/>
      <c r="AA7453" s="217"/>
      <c r="AB7453" s="217"/>
      <c r="AC7453" s="217"/>
      <c r="AD7453" s="213"/>
    </row>
    <row r="7454" spans="20:30" x14ac:dyDescent="0.2">
      <c r="T7454" s="212"/>
      <c r="U7454" s="213"/>
      <c r="V7454" s="213"/>
      <c r="W7454" s="213"/>
      <c r="X7454" s="214"/>
      <c r="Y7454" s="214"/>
      <c r="Z7454" s="214"/>
      <c r="AA7454" s="217"/>
      <c r="AB7454" s="217"/>
      <c r="AC7454" s="217"/>
      <c r="AD7454" s="213"/>
    </row>
    <row r="7455" spans="20:30" x14ac:dyDescent="0.2">
      <c r="T7455" s="212"/>
      <c r="U7455" s="213"/>
      <c r="V7455" s="213"/>
      <c r="W7455" s="213"/>
      <c r="X7455" s="214"/>
      <c r="Y7455" s="214"/>
      <c r="Z7455" s="214"/>
      <c r="AA7455" s="217"/>
      <c r="AB7455" s="217"/>
      <c r="AC7455" s="217"/>
      <c r="AD7455" s="213"/>
    </row>
    <row r="7456" spans="20:30" x14ac:dyDescent="0.2">
      <c r="T7456" s="212"/>
      <c r="U7456" s="213"/>
      <c r="V7456" s="213"/>
      <c r="W7456" s="213"/>
      <c r="X7456" s="214"/>
      <c r="Y7456" s="214"/>
      <c r="Z7456" s="214"/>
      <c r="AA7456" s="217"/>
      <c r="AB7456" s="217"/>
      <c r="AC7456" s="217"/>
      <c r="AD7456" s="213"/>
    </row>
    <row r="7457" spans="20:30" x14ac:dyDescent="0.2">
      <c r="T7457" s="212"/>
      <c r="U7457" s="213"/>
      <c r="V7457" s="213"/>
      <c r="W7457" s="213"/>
      <c r="X7457" s="214"/>
      <c r="Y7457" s="214"/>
      <c r="Z7457" s="214"/>
      <c r="AA7457" s="217"/>
      <c r="AB7457" s="217"/>
      <c r="AC7457" s="217"/>
      <c r="AD7457" s="213"/>
    </row>
    <row r="7458" spans="20:30" x14ac:dyDescent="0.2">
      <c r="T7458" s="212"/>
      <c r="U7458" s="213"/>
      <c r="V7458" s="213"/>
      <c r="W7458" s="213"/>
      <c r="X7458" s="214"/>
      <c r="Y7458" s="214"/>
      <c r="Z7458" s="214"/>
      <c r="AA7458" s="217"/>
      <c r="AB7458" s="217"/>
      <c r="AC7458" s="217"/>
      <c r="AD7458" s="213"/>
    </row>
    <row r="7459" spans="20:30" x14ac:dyDescent="0.2">
      <c r="T7459" s="212"/>
      <c r="U7459" s="213"/>
      <c r="V7459" s="213"/>
      <c r="W7459" s="213"/>
      <c r="X7459" s="214"/>
      <c r="Y7459" s="214"/>
      <c r="Z7459" s="214"/>
      <c r="AA7459" s="217"/>
      <c r="AB7459" s="217"/>
      <c r="AC7459" s="217"/>
      <c r="AD7459" s="213"/>
    </row>
    <row r="7460" spans="20:30" x14ac:dyDescent="0.2">
      <c r="T7460" s="212"/>
      <c r="U7460" s="213"/>
      <c r="V7460" s="213"/>
      <c r="W7460" s="213"/>
      <c r="X7460" s="214"/>
      <c r="Y7460" s="214"/>
      <c r="Z7460" s="214"/>
      <c r="AA7460" s="217"/>
      <c r="AB7460" s="217"/>
      <c r="AC7460" s="217"/>
      <c r="AD7460" s="213"/>
    </row>
    <row r="7461" spans="20:30" x14ac:dyDescent="0.2">
      <c r="T7461" s="212"/>
      <c r="U7461" s="213"/>
      <c r="V7461" s="213"/>
      <c r="W7461" s="213"/>
      <c r="X7461" s="214"/>
      <c r="Y7461" s="214"/>
      <c r="Z7461" s="214"/>
      <c r="AA7461" s="217"/>
      <c r="AB7461" s="217"/>
      <c r="AC7461" s="217"/>
      <c r="AD7461" s="213"/>
    </row>
    <row r="7462" spans="20:30" x14ac:dyDescent="0.2">
      <c r="T7462" s="212"/>
      <c r="U7462" s="213"/>
      <c r="V7462" s="213"/>
      <c r="W7462" s="213"/>
      <c r="X7462" s="214"/>
      <c r="Y7462" s="214"/>
      <c r="Z7462" s="214"/>
      <c r="AA7462" s="217"/>
      <c r="AB7462" s="217"/>
      <c r="AC7462" s="217"/>
      <c r="AD7462" s="213"/>
    </row>
    <row r="7463" spans="20:30" x14ac:dyDescent="0.2">
      <c r="T7463" s="212"/>
      <c r="U7463" s="213"/>
      <c r="V7463" s="213"/>
      <c r="W7463" s="213"/>
      <c r="X7463" s="214"/>
      <c r="Y7463" s="214"/>
      <c r="Z7463" s="214"/>
      <c r="AA7463" s="217"/>
      <c r="AB7463" s="217"/>
      <c r="AC7463" s="217"/>
      <c r="AD7463" s="213"/>
    </row>
    <row r="7464" spans="20:30" x14ac:dyDescent="0.2">
      <c r="T7464" s="212"/>
      <c r="U7464" s="213"/>
      <c r="V7464" s="213"/>
      <c r="W7464" s="213"/>
      <c r="X7464" s="214"/>
      <c r="Y7464" s="214"/>
      <c r="Z7464" s="214"/>
      <c r="AA7464" s="217"/>
      <c r="AB7464" s="217"/>
      <c r="AC7464" s="217"/>
      <c r="AD7464" s="213"/>
    </row>
    <row r="7465" spans="20:30" x14ac:dyDescent="0.2">
      <c r="T7465" s="212"/>
      <c r="U7465" s="213"/>
      <c r="V7465" s="213"/>
      <c r="W7465" s="213"/>
      <c r="X7465" s="214"/>
      <c r="Y7465" s="214"/>
      <c r="Z7465" s="214"/>
      <c r="AA7465" s="217"/>
      <c r="AB7465" s="217"/>
      <c r="AC7465" s="217"/>
      <c r="AD7465" s="213"/>
    </row>
    <row r="7466" spans="20:30" x14ac:dyDescent="0.2">
      <c r="T7466" s="212"/>
      <c r="U7466" s="213"/>
      <c r="V7466" s="213"/>
      <c r="W7466" s="213"/>
      <c r="X7466" s="214"/>
      <c r="Y7466" s="214"/>
      <c r="Z7466" s="214"/>
      <c r="AA7466" s="217"/>
      <c r="AB7466" s="217"/>
      <c r="AC7466" s="217"/>
      <c r="AD7466" s="213"/>
    </row>
    <row r="7467" spans="20:30" x14ac:dyDescent="0.2">
      <c r="T7467" s="212"/>
      <c r="U7467" s="213"/>
      <c r="V7467" s="213"/>
      <c r="W7467" s="213"/>
      <c r="X7467" s="214"/>
      <c r="Y7467" s="214"/>
      <c r="Z7467" s="214"/>
      <c r="AA7467" s="217"/>
      <c r="AB7467" s="217"/>
      <c r="AC7467" s="217"/>
      <c r="AD7467" s="213"/>
    </row>
    <row r="7468" spans="20:30" x14ac:dyDescent="0.2">
      <c r="T7468" s="212"/>
      <c r="U7468" s="213"/>
      <c r="V7468" s="213"/>
      <c r="W7468" s="213"/>
      <c r="X7468" s="214"/>
      <c r="Y7468" s="214"/>
      <c r="Z7468" s="214"/>
      <c r="AA7468" s="217"/>
      <c r="AB7468" s="217"/>
      <c r="AC7468" s="217"/>
      <c r="AD7468" s="213"/>
    </row>
    <row r="7469" spans="20:30" x14ac:dyDescent="0.2">
      <c r="T7469" s="212"/>
      <c r="U7469" s="213"/>
      <c r="V7469" s="213"/>
      <c r="W7469" s="213"/>
      <c r="X7469" s="214"/>
      <c r="Y7469" s="214"/>
      <c r="Z7469" s="214"/>
      <c r="AA7469" s="217"/>
      <c r="AB7469" s="217"/>
      <c r="AC7469" s="217"/>
      <c r="AD7469" s="213"/>
    </row>
    <row r="7470" spans="20:30" x14ac:dyDescent="0.2">
      <c r="T7470" s="212"/>
      <c r="U7470" s="213"/>
      <c r="V7470" s="213"/>
      <c r="W7470" s="213"/>
      <c r="X7470" s="214"/>
      <c r="Y7470" s="214"/>
      <c r="Z7470" s="214"/>
      <c r="AA7470" s="217"/>
      <c r="AB7470" s="217"/>
      <c r="AC7470" s="217"/>
      <c r="AD7470" s="213"/>
    </row>
    <row r="7471" spans="20:30" x14ac:dyDescent="0.2">
      <c r="T7471" s="212"/>
      <c r="U7471" s="213"/>
      <c r="V7471" s="213"/>
      <c r="W7471" s="213"/>
      <c r="X7471" s="214"/>
      <c r="Y7471" s="214"/>
      <c r="Z7471" s="214"/>
      <c r="AA7471" s="217"/>
      <c r="AB7471" s="217"/>
      <c r="AC7471" s="217"/>
      <c r="AD7471" s="213"/>
    </row>
    <row r="7472" spans="20:30" x14ac:dyDescent="0.2">
      <c r="T7472" s="212"/>
      <c r="U7472" s="213"/>
      <c r="V7472" s="213"/>
      <c r="W7472" s="213"/>
      <c r="X7472" s="214"/>
      <c r="Y7472" s="214"/>
      <c r="Z7472" s="214"/>
      <c r="AA7472" s="217"/>
      <c r="AB7472" s="217"/>
      <c r="AC7472" s="217"/>
      <c r="AD7472" s="213"/>
    </row>
    <row r="7473" spans="20:30" x14ac:dyDescent="0.2">
      <c r="T7473" s="212"/>
      <c r="U7473" s="213"/>
      <c r="V7473" s="213"/>
      <c r="W7473" s="213"/>
      <c r="X7473" s="214"/>
      <c r="Y7473" s="214"/>
      <c r="Z7473" s="214"/>
      <c r="AA7473" s="217"/>
      <c r="AB7473" s="217"/>
      <c r="AC7473" s="217"/>
      <c r="AD7473" s="213"/>
    </row>
    <row r="7474" spans="20:30" x14ac:dyDescent="0.2">
      <c r="T7474" s="212"/>
      <c r="U7474" s="213"/>
      <c r="V7474" s="213"/>
      <c r="W7474" s="213"/>
      <c r="X7474" s="214"/>
      <c r="Y7474" s="214"/>
      <c r="Z7474" s="214"/>
      <c r="AA7474" s="217"/>
      <c r="AB7474" s="217"/>
      <c r="AC7474" s="217"/>
      <c r="AD7474" s="213"/>
    </row>
    <row r="7475" spans="20:30" x14ac:dyDescent="0.2">
      <c r="T7475" s="212"/>
      <c r="U7475" s="213"/>
      <c r="V7475" s="213"/>
      <c r="W7475" s="213"/>
      <c r="X7475" s="214"/>
      <c r="Y7475" s="214"/>
      <c r="Z7475" s="214"/>
      <c r="AA7475" s="217"/>
      <c r="AB7475" s="217"/>
      <c r="AC7475" s="217"/>
      <c r="AD7475" s="213"/>
    </row>
    <row r="7476" spans="20:30" x14ac:dyDescent="0.2">
      <c r="T7476" s="212"/>
      <c r="U7476" s="213"/>
      <c r="V7476" s="213"/>
      <c r="W7476" s="213"/>
      <c r="X7476" s="214"/>
      <c r="Y7476" s="214"/>
      <c r="Z7476" s="214"/>
      <c r="AA7476" s="217"/>
      <c r="AB7476" s="217"/>
      <c r="AC7476" s="217"/>
      <c r="AD7476" s="213"/>
    </row>
    <row r="7477" spans="20:30" x14ac:dyDescent="0.2">
      <c r="T7477" s="212"/>
      <c r="U7477" s="213"/>
      <c r="V7477" s="213"/>
      <c r="W7477" s="213"/>
      <c r="X7477" s="214"/>
      <c r="Y7477" s="214"/>
      <c r="Z7477" s="214"/>
      <c r="AA7477" s="217"/>
      <c r="AB7477" s="217"/>
      <c r="AC7477" s="217"/>
      <c r="AD7477" s="213"/>
    </row>
    <row r="7478" spans="20:30" x14ac:dyDescent="0.2">
      <c r="T7478" s="212"/>
      <c r="U7478" s="213"/>
      <c r="V7478" s="213"/>
      <c r="W7478" s="213"/>
      <c r="X7478" s="214"/>
      <c r="Y7478" s="214"/>
      <c r="Z7478" s="214"/>
      <c r="AA7478" s="217"/>
      <c r="AB7478" s="217"/>
      <c r="AC7478" s="217"/>
      <c r="AD7478" s="213"/>
    </row>
    <row r="7479" spans="20:30" x14ac:dyDescent="0.2">
      <c r="T7479" s="212"/>
      <c r="U7479" s="213"/>
      <c r="V7479" s="213"/>
      <c r="W7479" s="213"/>
      <c r="X7479" s="214"/>
      <c r="Y7479" s="214"/>
      <c r="Z7479" s="214"/>
      <c r="AA7479" s="217"/>
      <c r="AB7479" s="217"/>
      <c r="AC7479" s="217"/>
      <c r="AD7479" s="213"/>
    </row>
    <row r="7480" spans="20:30" x14ac:dyDescent="0.2">
      <c r="T7480" s="212"/>
      <c r="U7480" s="213"/>
      <c r="V7480" s="213"/>
      <c r="W7480" s="213"/>
      <c r="X7480" s="214"/>
      <c r="Y7480" s="214"/>
      <c r="Z7480" s="214"/>
      <c r="AA7480" s="217"/>
      <c r="AB7480" s="217"/>
      <c r="AC7480" s="217"/>
      <c r="AD7480" s="213"/>
    </row>
    <row r="7481" spans="20:30" x14ac:dyDescent="0.2">
      <c r="T7481" s="212"/>
      <c r="U7481" s="213"/>
      <c r="V7481" s="213"/>
      <c r="W7481" s="213"/>
      <c r="X7481" s="214"/>
      <c r="Y7481" s="214"/>
      <c r="Z7481" s="214"/>
      <c r="AA7481" s="217"/>
      <c r="AB7481" s="217"/>
      <c r="AC7481" s="217"/>
      <c r="AD7481" s="213"/>
    </row>
    <row r="7482" spans="20:30" x14ac:dyDescent="0.2">
      <c r="T7482" s="212"/>
      <c r="U7482" s="213"/>
      <c r="V7482" s="213"/>
      <c r="W7482" s="213"/>
      <c r="X7482" s="214"/>
      <c r="Y7482" s="214"/>
      <c r="Z7482" s="214"/>
      <c r="AA7482" s="217"/>
      <c r="AB7482" s="217"/>
      <c r="AC7482" s="217"/>
      <c r="AD7482" s="213"/>
    </row>
    <row r="7483" spans="20:30" x14ac:dyDescent="0.2">
      <c r="T7483" s="212"/>
      <c r="U7483" s="213"/>
      <c r="V7483" s="213"/>
      <c r="W7483" s="213"/>
      <c r="X7483" s="214"/>
      <c r="Y7483" s="214"/>
      <c r="Z7483" s="214"/>
      <c r="AA7483" s="217"/>
      <c r="AB7483" s="217"/>
      <c r="AC7483" s="217"/>
      <c r="AD7483" s="213"/>
    </row>
    <row r="7484" spans="20:30" x14ac:dyDescent="0.2">
      <c r="T7484" s="212"/>
      <c r="U7484" s="213"/>
      <c r="V7484" s="213"/>
      <c r="W7484" s="213"/>
      <c r="X7484" s="214"/>
      <c r="Y7484" s="214"/>
      <c r="Z7484" s="214"/>
      <c r="AA7484" s="217"/>
      <c r="AB7484" s="217"/>
      <c r="AC7484" s="217"/>
      <c r="AD7484" s="213"/>
    </row>
    <row r="7485" spans="20:30" x14ac:dyDescent="0.2">
      <c r="T7485" s="212"/>
      <c r="U7485" s="213"/>
      <c r="V7485" s="213"/>
      <c r="W7485" s="213"/>
      <c r="X7485" s="214"/>
      <c r="Y7485" s="214"/>
      <c r="Z7485" s="214"/>
      <c r="AA7485" s="217"/>
      <c r="AB7485" s="217"/>
      <c r="AC7485" s="217"/>
      <c r="AD7485" s="213"/>
    </row>
    <row r="7486" spans="20:30" x14ac:dyDescent="0.2">
      <c r="T7486" s="212"/>
      <c r="U7486" s="213"/>
      <c r="V7486" s="213"/>
      <c r="W7486" s="213"/>
      <c r="X7486" s="214"/>
      <c r="Y7486" s="214"/>
      <c r="Z7486" s="214"/>
      <c r="AA7486" s="217"/>
      <c r="AB7486" s="217"/>
      <c r="AC7486" s="217"/>
      <c r="AD7486" s="213"/>
    </row>
    <row r="7487" spans="20:30" x14ac:dyDescent="0.2">
      <c r="T7487" s="212"/>
      <c r="U7487" s="213"/>
      <c r="V7487" s="213"/>
      <c r="W7487" s="213"/>
      <c r="X7487" s="214"/>
      <c r="Y7487" s="214"/>
      <c r="Z7487" s="214"/>
      <c r="AA7487" s="217"/>
      <c r="AB7487" s="217"/>
      <c r="AC7487" s="217"/>
      <c r="AD7487" s="213"/>
    </row>
    <row r="7488" spans="20:30" x14ac:dyDescent="0.2">
      <c r="T7488" s="212"/>
      <c r="U7488" s="213"/>
      <c r="V7488" s="213"/>
      <c r="W7488" s="213"/>
      <c r="X7488" s="214"/>
      <c r="Y7488" s="214"/>
      <c r="Z7488" s="214"/>
      <c r="AA7488" s="217"/>
      <c r="AB7488" s="217"/>
      <c r="AC7488" s="217"/>
      <c r="AD7488" s="213"/>
    </row>
    <row r="7489" spans="20:30" x14ac:dyDescent="0.2">
      <c r="T7489" s="212"/>
      <c r="U7489" s="213"/>
      <c r="V7489" s="213"/>
      <c r="W7489" s="213"/>
      <c r="X7489" s="214"/>
      <c r="Y7489" s="214"/>
      <c r="Z7489" s="214"/>
      <c r="AA7489" s="217"/>
      <c r="AB7489" s="217"/>
      <c r="AC7489" s="217"/>
      <c r="AD7489" s="213"/>
    </row>
    <row r="7490" spans="20:30" x14ac:dyDescent="0.2">
      <c r="T7490" s="212"/>
      <c r="U7490" s="213"/>
      <c r="V7490" s="213"/>
      <c r="W7490" s="213"/>
      <c r="X7490" s="214"/>
      <c r="Y7490" s="214"/>
      <c r="Z7490" s="214"/>
      <c r="AA7490" s="217"/>
      <c r="AB7490" s="217"/>
      <c r="AC7490" s="217"/>
      <c r="AD7490" s="213"/>
    </row>
    <row r="7491" spans="20:30" x14ac:dyDescent="0.2">
      <c r="T7491" s="212"/>
      <c r="U7491" s="213"/>
      <c r="V7491" s="213"/>
      <c r="W7491" s="213"/>
      <c r="X7491" s="214"/>
      <c r="Y7491" s="214"/>
      <c r="Z7491" s="214"/>
      <c r="AA7491" s="217"/>
      <c r="AB7491" s="217"/>
      <c r="AC7491" s="217"/>
      <c r="AD7491" s="213"/>
    </row>
    <row r="7492" spans="20:30" x14ac:dyDescent="0.2">
      <c r="T7492" s="212"/>
      <c r="U7492" s="213"/>
      <c r="V7492" s="213"/>
      <c r="W7492" s="213"/>
      <c r="X7492" s="214"/>
      <c r="Y7492" s="214"/>
      <c r="Z7492" s="214"/>
      <c r="AA7492" s="217"/>
      <c r="AB7492" s="217"/>
      <c r="AC7492" s="217"/>
      <c r="AD7492" s="213"/>
    </row>
    <row r="7493" spans="20:30" x14ac:dyDescent="0.2">
      <c r="T7493" s="212"/>
      <c r="U7493" s="213"/>
      <c r="V7493" s="213"/>
      <c r="W7493" s="213"/>
      <c r="X7493" s="214"/>
      <c r="Y7493" s="214"/>
      <c r="Z7493" s="214"/>
      <c r="AA7493" s="217"/>
      <c r="AB7493" s="217"/>
      <c r="AC7493" s="217"/>
      <c r="AD7493" s="213"/>
    </row>
    <row r="7494" spans="20:30" x14ac:dyDescent="0.2">
      <c r="T7494" s="212"/>
      <c r="U7494" s="213"/>
      <c r="V7494" s="213"/>
      <c r="W7494" s="213"/>
      <c r="X7494" s="214"/>
      <c r="Y7494" s="214"/>
      <c r="Z7494" s="214"/>
      <c r="AA7494" s="217"/>
      <c r="AB7494" s="217"/>
      <c r="AC7494" s="217"/>
      <c r="AD7494" s="213"/>
    </row>
    <row r="7495" spans="20:30" x14ac:dyDescent="0.2">
      <c r="T7495" s="212"/>
      <c r="U7495" s="213"/>
      <c r="V7495" s="213"/>
      <c r="W7495" s="213"/>
      <c r="X7495" s="214"/>
      <c r="Y7495" s="214"/>
      <c r="Z7495" s="214"/>
      <c r="AA7495" s="217"/>
      <c r="AB7495" s="217"/>
      <c r="AC7495" s="217"/>
      <c r="AD7495" s="213"/>
    </row>
    <row r="7496" spans="20:30" x14ac:dyDescent="0.2">
      <c r="T7496" s="212"/>
      <c r="U7496" s="213"/>
      <c r="V7496" s="213"/>
      <c r="W7496" s="213"/>
      <c r="X7496" s="214"/>
      <c r="Y7496" s="214"/>
      <c r="Z7496" s="214"/>
      <c r="AA7496" s="217"/>
      <c r="AB7496" s="217"/>
      <c r="AC7496" s="217"/>
      <c r="AD7496" s="213"/>
    </row>
    <row r="7497" spans="20:30" x14ac:dyDescent="0.2">
      <c r="T7497" s="212"/>
      <c r="U7497" s="213"/>
      <c r="V7497" s="213"/>
      <c r="W7497" s="213"/>
      <c r="X7497" s="214"/>
      <c r="Y7497" s="214"/>
      <c r="Z7497" s="214"/>
      <c r="AA7497" s="217"/>
      <c r="AB7497" s="217"/>
      <c r="AC7497" s="217"/>
      <c r="AD7497" s="213"/>
    </row>
    <row r="7498" spans="20:30" x14ac:dyDescent="0.2">
      <c r="T7498" s="212"/>
      <c r="U7498" s="213"/>
      <c r="V7498" s="213"/>
      <c r="W7498" s="213"/>
      <c r="X7498" s="214"/>
      <c r="Y7498" s="214"/>
      <c r="Z7498" s="214"/>
      <c r="AA7498" s="217"/>
      <c r="AB7498" s="217"/>
      <c r="AC7498" s="217"/>
      <c r="AD7498" s="213"/>
    </row>
    <row r="7499" spans="20:30" x14ac:dyDescent="0.2">
      <c r="T7499" s="212"/>
      <c r="U7499" s="213"/>
      <c r="V7499" s="213"/>
      <c r="W7499" s="213"/>
      <c r="X7499" s="214"/>
      <c r="Y7499" s="214"/>
      <c r="Z7499" s="214"/>
      <c r="AA7499" s="217"/>
      <c r="AB7499" s="217"/>
      <c r="AC7499" s="217"/>
      <c r="AD7499" s="213"/>
    </row>
    <row r="7500" spans="20:30" x14ac:dyDescent="0.2">
      <c r="T7500" s="212"/>
      <c r="U7500" s="213"/>
      <c r="V7500" s="213"/>
      <c r="W7500" s="213"/>
      <c r="X7500" s="214"/>
      <c r="Y7500" s="214"/>
      <c r="Z7500" s="214"/>
      <c r="AA7500" s="217"/>
      <c r="AB7500" s="217"/>
      <c r="AC7500" s="217"/>
      <c r="AD7500" s="213"/>
    </row>
    <row r="7501" spans="20:30" x14ac:dyDescent="0.2">
      <c r="T7501" s="212"/>
      <c r="U7501" s="213"/>
      <c r="V7501" s="213"/>
      <c r="W7501" s="213"/>
      <c r="X7501" s="214"/>
      <c r="Y7501" s="214"/>
      <c r="Z7501" s="214"/>
      <c r="AA7501" s="217"/>
      <c r="AB7501" s="217"/>
      <c r="AC7501" s="217"/>
      <c r="AD7501" s="213"/>
    </row>
    <row r="7502" spans="20:30" x14ac:dyDescent="0.2">
      <c r="T7502" s="212"/>
      <c r="U7502" s="213"/>
      <c r="V7502" s="213"/>
      <c r="W7502" s="213"/>
      <c r="X7502" s="214"/>
      <c r="Y7502" s="214"/>
      <c r="Z7502" s="214"/>
      <c r="AA7502" s="217"/>
      <c r="AB7502" s="217"/>
      <c r="AC7502" s="217"/>
      <c r="AD7502" s="213"/>
    </row>
    <row r="7503" spans="20:30" x14ac:dyDescent="0.2">
      <c r="T7503" s="212"/>
      <c r="U7503" s="213"/>
      <c r="V7503" s="213"/>
      <c r="W7503" s="213"/>
      <c r="X7503" s="214"/>
      <c r="Y7503" s="214"/>
      <c r="Z7503" s="214"/>
      <c r="AA7503" s="217"/>
      <c r="AB7503" s="217"/>
      <c r="AC7503" s="217"/>
      <c r="AD7503" s="213"/>
    </row>
    <row r="7504" spans="20:30" x14ac:dyDescent="0.2">
      <c r="T7504" s="212"/>
      <c r="U7504" s="213"/>
      <c r="V7504" s="213"/>
      <c r="W7504" s="213"/>
      <c r="X7504" s="214"/>
      <c r="Y7504" s="214"/>
      <c r="Z7504" s="214"/>
      <c r="AA7504" s="217"/>
      <c r="AB7504" s="217"/>
      <c r="AC7504" s="217"/>
      <c r="AD7504" s="213"/>
    </row>
    <row r="7505" spans="20:30" x14ac:dyDescent="0.2">
      <c r="T7505" s="212"/>
      <c r="U7505" s="213"/>
      <c r="V7505" s="213"/>
      <c r="W7505" s="213"/>
      <c r="X7505" s="214"/>
      <c r="Y7505" s="214"/>
      <c r="Z7505" s="214"/>
      <c r="AA7505" s="217"/>
      <c r="AB7505" s="217"/>
      <c r="AC7505" s="217"/>
      <c r="AD7505" s="213"/>
    </row>
    <row r="7506" spans="20:30" x14ac:dyDescent="0.2">
      <c r="T7506" s="212"/>
      <c r="U7506" s="213"/>
      <c r="V7506" s="213"/>
      <c r="W7506" s="213"/>
      <c r="X7506" s="214"/>
      <c r="Y7506" s="214"/>
      <c r="Z7506" s="214"/>
      <c r="AA7506" s="217"/>
      <c r="AB7506" s="217"/>
      <c r="AC7506" s="217"/>
      <c r="AD7506" s="213"/>
    </row>
    <row r="7507" spans="20:30" x14ac:dyDescent="0.2">
      <c r="T7507" s="212"/>
      <c r="U7507" s="213"/>
      <c r="V7507" s="213"/>
      <c r="W7507" s="213"/>
      <c r="X7507" s="214"/>
      <c r="Y7507" s="214"/>
      <c r="Z7507" s="214"/>
      <c r="AA7507" s="217"/>
      <c r="AB7507" s="217"/>
      <c r="AC7507" s="217"/>
      <c r="AD7507" s="213"/>
    </row>
    <row r="7508" spans="20:30" x14ac:dyDescent="0.2">
      <c r="T7508" s="212"/>
      <c r="U7508" s="213"/>
      <c r="V7508" s="213"/>
      <c r="W7508" s="213"/>
      <c r="X7508" s="214"/>
      <c r="Y7508" s="214"/>
      <c r="Z7508" s="214"/>
      <c r="AA7508" s="217"/>
      <c r="AB7508" s="217"/>
      <c r="AC7508" s="217"/>
      <c r="AD7508" s="213"/>
    </row>
    <row r="7509" spans="20:30" x14ac:dyDescent="0.2">
      <c r="T7509" s="212"/>
      <c r="U7509" s="213"/>
      <c r="V7509" s="213"/>
      <c r="W7509" s="213"/>
      <c r="X7509" s="214"/>
      <c r="Y7509" s="214"/>
      <c r="Z7509" s="214"/>
      <c r="AA7509" s="217"/>
      <c r="AB7509" s="217"/>
      <c r="AC7509" s="217"/>
      <c r="AD7509" s="213"/>
    </row>
    <row r="7510" spans="20:30" x14ac:dyDescent="0.2">
      <c r="T7510" s="212"/>
      <c r="U7510" s="213"/>
      <c r="V7510" s="213"/>
      <c r="W7510" s="213"/>
      <c r="X7510" s="214"/>
      <c r="Y7510" s="214"/>
      <c r="Z7510" s="214"/>
      <c r="AA7510" s="217"/>
      <c r="AB7510" s="217"/>
      <c r="AC7510" s="217"/>
      <c r="AD7510" s="213"/>
    </row>
    <row r="7511" spans="20:30" x14ac:dyDescent="0.2">
      <c r="T7511" s="212"/>
      <c r="U7511" s="213"/>
      <c r="V7511" s="213"/>
      <c r="W7511" s="213"/>
      <c r="X7511" s="214"/>
      <c r="Y7511" s="214"/>
      <c r="Z7511" s="214"/>
      <c r="AA7511" s="217"/>
      <c r="AB7511" s="217"/>
      <c r="AC7511" s="217"/>
      <c r="AD7511" s="213"/>
    </row>
    <row r="7512" spans="20:30" x14ac:dyDescent="0.2">
      <c r="T7512" s="212"/>
      <c r="U7512" s="213"/>
      <c r="V7512" s="213"/>
      <c r="W7512" s="213"/>
      <c r="X7512" s="214"/>
      <c r="Y7512" s="214"/>
      <c r="Z7512" s="214"/>
      <c r="AA7512" s="217"/>
      <c r="AB7512" s="217"/>
      <c r="AC7512" s="217"/>
      <c r="AD7512" s="213"/>
    </row>
    <row r="7513" spans="20:30" x14ac:dyDescent="0.2">
      <c r="T7513" s="212"/>
      <c r="U7513" s="213"/>
      <c r="V7513" s="213"/>
      <c r="W7513" s="213"/>
      <c r="X7513" s="214"/>
      <c r="Y7513" s="214"/>
      <c r="Z7513" s="214"/>
      <c r="AA7513" s="217"/>
      <c r="AB7513" s="217"/>
      <c r="AC7513" s="217"/>
      <c r="AD7513" s="213"/>
    </row>
    <row r="7514" spans="20:30" x14ac:dyDescent="0.2">
      <c r="T7514" s="212"/>
      <c r="U7514" s="213"/>
      <c r="V7514" s="213"/>
      <c r="W7514" s="213"/>
      <c r="X7514" s="214"/>
      <c r="Y7514" s="214"/>
      <c r="Z7514" s="214"/>
      <c r="AA7514" s="217"/>
      <c r="AB7514" s="217"/>
      <c r="AC7514" s="217"/>
      <c r="AD7514" s="213"/>
    </row>
    <row r="7515" spans="20:30" x14ac:dyDescent="0.2">
      <c r="T7515" s="212"/>
      <c r="U7515" s="213"/>
      <c r="V7515" s="213"/>
      <c r="W7515" s="213"/>
      <c r="X7515" s="214"/>
      <c r="Y7515" s="214"/>
      <c r="Z7515" s="214"/>
      <c r="AA7515" s="217"/>
      <c r="AB7515" s="217"/>
      <c r="AC7515" s="217"/>
      <c r="AD7515" s="213"/>
    </row>
    <row r="7516" spans="20:30" x14ac:dyDescent="0.2">
      <c r="T7516" s="212"/>
      <c r="U7516" s="213"/>
      <c r="V7516" s="213"/>
      <c r="W7516" s="213"/>
      <c r="X7516" s="214"/>
      <c r="Y7516" s="214"/>
      <c r="Z7516" s="214"/>
      <c r="AA7516" s="217"/>
      <c r="AB7516" s="217"/>
      <c r="AC7516" s="217"/>
      <c r="AD7516" s="213"/>
    </row>
    <row r="7517" spans="20:30" x14ac:dyDescent="0.2">
      <c r="T7517" s="212"/>
      <c r="U7517" s="213"/>
      <c r="V7517" s="213"/>
      <c r="W7517" s="213"/>
      <c r="X7517" s="214"/>
      <c r="Y7517" s="214"/>
      <c r="Z7517" s="214"/>
      <c r="AA7517" s="217"/>
      <c r="AB7517" s="217"/>
      <c r="AC7517" s="217"/>
      <c r="AD7517" s="213"/>
    </row>
    <row r="7518" spans="20:30" x14ac:dyDescent="0.2">
      <c r="T7518" s="212"/>
      <c r="U7518" s="213"/>
      <c r="V7518" s="213"/>
      <c r="W7518" s="213"/>
      <c r="X7518" s="214"/>
      <c r="Y7518" s="214"/>
      <c r="Z7518" s="214"/>
      <c r="AA7518" s="217"/>
      <c r="AB7518" s="217"/>
      <c r="AC7518" s="217"/>
      <c r="AD7518" s="213"/>
    </row>
    <row r="7519" spans="20:30" x14ac:dyDescent="0.2">
      <c r="T7519" s="212"/>
      <c r="U7519" s="213"/>
      <c r="V7519" s="213"/>
      <c r="W7519" s="213"/>
      <c r="X7519" s="214"/>
      <c r="Y7519" s="214"/>
      <c r="Z7519" s="214"/>
      <c r="AA7519" s="217"/>
      <c r="AB7519" s="217"/>
      <c r="AC7519" s="217"/>
      <c r="AD7519" s="213"/>
    </row>
    <row r="7520" spans="20:30" x14ac:dyDescent="0.2">
      <c r="T7520" s="212"/>
      <c r="U7520" s="213"/>
      <c r="V7520" s="213"/>
      <c r="W7520" s="213"/>
      <c r="X7520" s="214"/>
      <c r="Y7520" s="214"/>
      <c r="Z7520" s="214"/>
      <c r="AA7520" s="217"/>
      <c r="AB7520" s="217"/>
      <c r="AC7520" s="217"/>
      <c r="AD7520" s="213"/>
    </row>
    <row r="7521" spans="20:30" x14ac:dyDescent="0.2">
      <c r="T7521" s="212"/>
      <c r="U7521" s="213"/>
      <c r="V7521" s="213"/>
      <c r="W7521" s="213"/>
      <c r="X7521" s="214"/>
      <c r="Y7521" s="214"/>
      <c r="Z7521" s="214"/>
      <c r="AA7521" s="217"/>
      <c r="AB7521" s="217"/>
      <c r="AC7521" s="217"/>
      <c r="AD7521" s="213"/>
    </row>
    <row r="7522" spans="20:30" x14ac:dyDescent="0.2">
      <c r="T7522" s="212"/>
      <c r="U7522" s="213"/>
      <c r="V7522" s="213"/>
      <c r="W7522" s="213"/>
      <c r="X7522" s="214"/>
      <c r="Y7522" s="214"/>
      <c r="Z7522" s="214"/>
      <c r="AA7522" s="217"/>
      <c r="AB7522" s="217"/>
      <c r="AC7522" s="217"/>
      <c r="AD7522" s="213"/>
    </row>
    <row r="7523" spans="20:30" x14ac:dyDescent="0.2">
      <c r="T7523" s="212"/>
      <c r="U7523" s="213"/>
      <c r="V7523" s="213"/>
      <c r="W7523" s="213"/>
      <c r="X7523" s="214"/>
      <c r="Y7523" s="214"/>
      <c r="Z7523" s="214"/>
      <c r="AA7523" s="217"/>
      <c r="AB7523" s="217"/>
      <c r="AC7523" s="217"/>
      <c r="AD7523" s="213"/>
    </row>
    <row r="7524" spans="20:30" x14ac:dyDescent="0.2">
      <c r="T7524" s="212"/>
      <c r="U7524" s="213"/>
      <c r="V7524" s="213"/>
      <c r="W7524" s="213"/>
      <c r="X7524" s="214"/>
      <c r="Y7524" s="214"/>
      <c r="Z7524" s="214"/>
      <c r="AA7524" s="217"/>
      <c r="AB7524" s="217"/>
      <c r="AC7524" s="217"/>
      <c r="AD7524" s="213"/>
    </row>
    <row r="7525" spans="20:30" x14ac:dyDescent="0.2">
      <c r="T7525" s="212"/>
      <c r="U7525" s="213"/>
      <c r="V7525" s="213"/>
      <c r="W7525" s="213"/>
      <c r="X7525" s="214"/>
      <c r="Y7525" s="214"/>
      <c r="Z7525" s="214"/>
      <c r="AA7525" s="217"/>
      <c r="AB7525" s="217"/>
      <c r="AC7525" s="217"/>
      <c r="AD7525" s="213"/>
    </row>
    <row r="7526" spans="20:30" x14ac:dyDescent="0.2">
      <c r="T7526" s="212"/>
      <c r="U7526" s="213"/>
      <c r="V7526" s="213"/>
      <c r="W7526" s="213"/>
      <c r="X7526" s="214"/>
      <c r="Y7526" s="214"/>
      <c r="Z7526" s="214"/>
      <c r="AA7526" s="217"/>
      <c r="AB7526" s="217"/>
      <c r="AC7526" s="217"/>
      <c r="AD7526" s="213"/>
    </row>
    <row r="7527" spans="20:30" x14ac:dyDescent="0.2">
      <c r="T7527" s="212"/>
      <c r="U7527" s="213"/>
      <c r="V7527" s="213"/>
      <c r="W7527" s="213"/>
      <c r="X7527" s="214"/>
      <c r="Y7527" s="214"/>
      <c r="Z7527" s="214"/>
      <c r="AA7527" s="217"/>
      <c r="AB7527" s="217"/>
      <c r="AC7527" s="217"/>
      <c r="AD7527" s="213"/>
    </row>
    <row r="7528" spans="20:30" x14ac:dyDescent="0.2">
      <c r="T7528" s="212"/>
      <c r="U7528" s="213"/>
      <c r="V7528" s="213"/>
      <c r="W7528" s="213"/>
      <c r="X7528" s="214"/>
      <c r="Y7528" s="214"/>
      <c r="Z7528" s="214"/>
      <c r="AA7528" s="217"/>
      <c r="AB7528" s="217"/>
      <c r="AC7528" s="217"/>
      <c r="AD7528" s="213"/>
    </row>
    <row r="7529" spans="20:30" x14ac:dyDescent="0.2">
      <c r="T7529" s="212"/>
      <c r="U7529" s="213"/>
      <c r="V7529" s="213"/>
      <c r="W7529" s="213"/>
      <c r="X7529" s="214"/>
      <c r="Y7529" s="214"/>
      <c r="Z7529" s="214"/>
      <c r="AA7529" s="217"/>
      <c r="AB7529" s="217"/>
      <c r="AC7529" s="217"/>
      <c r="AD7529" s="213"/>
    </row>
    <row r="7530" spans="20:30" x14ac:dyDescent="0.2">
      <c r="T7530" s="212"/>
      <c r="U7530" s="213"/>
      <c r="V7530" s="213"/>
      <c r="W7530" s="213"/>
      <c r="X7530" s="214"/>
      <c r="Y7530" s="214"/>
      <c r="Z7530" s="214"/>
      <c r="AA7530" s="217"/>
      <c r="AB7530" s="217"/>
      <c r="AC7530" s="217"/>
      <c r="AD7530" s="213"/>
    </row>
    <row r="7531" spans="20:30" x14ac:dyDescent="0.2">
      <c r="T7531" s="212"/>
      <c r="U7531" s="213"/>
      <c r="V7531" s="213"/>
      <c r="W7531" s="213"/>
      <c r="X7531" s="214"/>
      <c r="Y7531" s="214"/>
      <c r="Z7531" s="214"/>
      <c r="AA7531" s="217"/>
      <c r="AB7531" s="217"/>
      <c r="AC7531" s="217"/>
      <c r="AD7531" s="213"/>
    </row>
    <row r="7532" spans="20:30" x14ac:dyDescent="0.2">
      <c r="T7532" s="212"/>
      <c r="U7532" s="213"/>
      <c r="V7532" s="213"/>
      <c r="W7532" s="213"/>
      <c r="X7532" s="214"/>
      <c r="Y7532" s="214"/>
      <c r="Z7532" s="214"/>
      <c r="AA7532" s="217"/>
      <c r="AB7532" s="217"/>
      <c r="AC7532" s="217"/>
      <c r="AD7532" s="213"/>
    </row>
    <row r="7533" spans="20:30" x14ac:dyDescent="0.2">
      <c r="T7533" s="212"/>
      <c r="U7533" s="213"/>
      <c r="V7533" s="213"/>
      <c r="W7533" s="213"/>
      <c r="X7533" s="214"/>
      <c r="Y7533" s="214"/>
      <c r="Z7533" s="214"/>
      <c r="AA7533" s="217"/>
      <c r="AB7533" s="217"/>
      <c r="AC7533" s="217"/>
      <c r="AD7533" s="213"/>
    </row>
    <row r="7534" spans="20:30" x14ac:dyDescent="0.2">
      <c r="T7534" s="212"/>
      <c r="U7534" s="213"/>
      <c r="V7534" s="213"/>
      <c r="W7534" s="213"/>
      <c r="X7534" s="214"/>
      <c r="Y7534" s="214"/>
      <c r="Z7534" s="214"/>
      <c r="AA7534" s="217"/>
      <c r="AB7534" s="217"/>
      <c r="AC7534" s="217"/>
      <c r="AD7534" s="213"/>
    </row>
    <row r="7535" spans="20:30" x14ac:dyDescent="0.2">
      <c r="T7535" s="212"/>
      <c r="U7535" s="213"/>
      <c r="V7535" s="213"/>
      <c r="W7535" s="213"/>
      <c r="X7535" s="214"/>
      <c r="Y7535" s="214"/>
      <c r="Z7535" s="214"/>
      <c r="AA7535" s="217"/>
      <c r="AB7535" s="217"/>
      <c r="AC7535" s="217"/>
      <c r="AD7535" s="213"/>
    </row>
    <row r="7536" spans="20:30" x14ac:dyDescent="0.2">
      <c r="T7536" s="212"/>
      <c r="U7536" s="213"/>
      <c r="V7536" s="213"/>
      <c r="W7536" s="213"/>
      <c r="X7536" s="214"/>
      <c r="Y7536" s="214"/>
      <c r="Z7536" s="214"/>
      <c r="AA7536" s="217"/>
      <c r="AB7536" s="217"/>
      <c r="AC7536" s="217"/>
      <c r="AD7536" s="213"/>
    </row>
    <row r="7537" spans="20:30" x14ac:dyDescent="0.2">
      <c r="T7537" s="212"/>
      <c r="U7537" s="213"/>
      <c r="V7537" s="213"/>
      <c r="W7537" s="213"/>
      <c r="X7537" s="214"/>
      <c r="Y7537" s="214"/>
      <c r="Z7537" s="214"/>
      <c r="AA7537" s="217"/>
      <c r="AB7537" s="217"/>
      <c r="AC7537" s="217"/>
      <c r="AD7537" s="213"/>
    </row>
    <row r="7538" spans="20:30" x14ac:dyDescent="0.2">
      <c r="T7538" s="212"/>
      <c r="U7538" s="213"/>
      <c r="V7538" s="213"/>
      <c r="W7538" s="213"/>
      <c r="X7538" s="214"/>
      <c r="Y7538" s="214"/>
      <c r="Z7538" s="214"/>
      <c r="AA7538" s="217"/>
      <c r="AB7538" s="217"/>
      <c r="AC7538" s="217"/>
      <c r="AD7538" s="213"/>
    </row>
    <row r="7539" spans="20:30" x14ac:dyDescent="0.2">
      <c r="T7539" s="212"/>
      <c r="U7539" s="213"/>
      <c r="V7539" s="213"/>
      <c r="W7539" s="213"/>
      <c r="X7539" s="214"/>
      <c r="Y7539" s="214"/>
      <c r="Z7539" s="214"/>
      <c r="AA7539" s="217"/>
      <c r="AB7539" s="217"/>
      <c r="AC7539" s="217"/>
      <c r="AD7539" s="213"/>
    </row>
    <row r="7540" spans="20:30" x14ac:dyDescent="0.2">
      <c r="T7540" s="212"/>
      <c r="U7540" s="213"/>
      <c r="V7540" s="213"/>
      <c r="W7540" s="213"/>
      <c r="X7540" s="214"/>
      <c r="Y7540" s="214"/>
      <c r="Z7540" s="214"/>
      <c r="AA7540" s="217"/>
      <c r="AB7540" s="217"/>
      <c r="AC7540" s="217"/>
      <c r="AD7540" s="213"/>
    </row>
    <row r="7541" spans="20:30" x14ac:dyDescent="0.2">
      <c r="T7541" s="212"/>
      <c r="U7541" s="213"/>
      <c r="V7541" s="213"/>
      <c r="W7541" s="213"/>
      <c r="X7541" s="214"/>
      <c r="Y7541" s="214"/>
      <c r="Z7541" s="214"/>
      <c r="AA7541" s="217"/>
      <c r="AB7541" s="217"/>
      <c r="AC7541" s="217"/>
      <c r="AD7541" s="213"/>
    </row>
    <row r="7542" spans="20:30" x14ac:dyDescent="0.2">
      <c r="T7542" s="212"/>
      <c r="U7542" s="213"/>
      <c r="V7542" s="213"/>
      <c r="W7542" s="213"/>
      <c r="X7542" s="214"/>
      <c r="Y7542" s="214"/>
      <c r="Z7542" s="214"/>
      <c r="AA7542" s="217"/>
      <c r="AB7542" s="217"/>
      <c r="AC7542" s="217"/>
      <c r="AD7542" s="213"/>
    </row>
    <row r="7543" spans="20:30" x14ac:dyDescent="0.2">
      <c r="T7543" s="212"/>
      <c r="U7543" s="213"/>
      <c r="V7543" s="213"/>
      <c r="W7543" s="213"/>
      <c r="X7543" s="214"/>
      <c r="Y7543" s="214"/>
      <c r="Z7543" s="214"/>
      <c r="AA7543" s="217"/>
      <c r="AB7543" s="217"/>
      <c r="AC7543" s="217"/>
      <c r="AD7543" s="213"/>
    </row>
    <row r="7544" spans="20:30" x14ac:dyDescent="0.2">
      <c r="T7544" s="212"/>
      <c r="U7544" s="213"/>
      <c r="V7544" s="213"/>
      <c r="W7544" s="213"/>
      <c r="X7544" s="214"/>
      <c r="Y7544" s="214"/>
      <c r="Z7544" s="214"/>
      <c r="AA7544" s="217"/>
      <c r="AB7544" s="217"/>
      <c r="AC7544" s="217"/>
      <c r="AD7544" s="213"/>
    </row>
    <row r="7545" spans="20:30" x14ac:dyDescent="0.2">
      <c r="T7545" s="212"/>
      <c r="U7545" s="213"/>
      <c r="V7545" s="213"/>
      <c r="W7545" s="213"/>
      <c r="X7545" s="214"/>
      <c r="Y7545" s="214"/>
      <c r="Z7545" s="214"/>
      <c r="AA7545" s="217"/>
      <c r="AB7545" s="217"/>
      <c r="AC7545" s="217"/>
      <c r="AD7545" s="213"/>
    </row>
    <row r="7546" spans="20:30" x14ac:dyDescent="0.2">
      <c r="T7546" s="212"/>
      <c r="U7546" s="213"/>
      <c r="V7546" s="213"/>
      <c r="W7546" s="213"/>
      <c r="X7546" s="214"/>
      <c r="Y7546" s="214"/>
      <c r="Z7546" s="214"/>
      <c r="AA7546" s="217"/>
      <c r="AB7546" s="217"/>
      <c r="AC7546" s="217"/>
      <c r="AD7546" s="213"/>
    </row>
    <row r="7547" spans="20:30" x14ac:dyDescent="0.2">
      <c r="T7547" s="212"/>
      <c r="U7547" s="213"/>
      <c r="V7547" s="213"/>
      <c r="W7547" s="213"/>
      <c r="X7547" s="214"/>
      <c r="Y7547" s="214"/>
      <c r="Z7547" s="214"/>
      <c r="AA7547" s="217"/>
      <c r="AB7547" s="217"/>
      <c r="AC7547" s="217"/>
      <c r="AD7547" s="213"/>
    </row>
    <row r="7548" spans="20:30" x14ac:dyDescent="0.2">
      <c r="T7548" s="212"/>
      <c r="U7548" s="213"/>
      <c r="V7548" s="213"/>
      <c r="W7548" s="213"/>
      <c r="X7548" s="214"/>
      <c r="Y7548" s="214"/>
      <c r="Z7548" s="214"/>
      <c r="AA7548" s="217"/>
      <c r="AB7548" s="217"/>
      <c r="AC7548" s="217"/>
      <c r="AD7548" s="213"/>
    </row>
    <row r="7549" spans="20:30" x14ac:dyDescent="0.2">
      <c r="T7549" s="212"/>
      <c r="U7549" s="213"/>
      <c r="V7549" s="213"/>
      <c r="W7549" s="213"/>
      <c r="X7549" s="214"/>
      <c r="Y7549" s="214"/>
      <c r="Z7549" s="214"/>
      <c r="AA7549" s="217"/>
      <c r="AB7549" s="217"/>
      <c r="AC7549" s="217"/>
      <c r="AD7549" s="213"/>
    </row>
    <row r="7550" spans="20:30" x14ac:dyDescent="0.2">
      <c r="T7550" s="212"/>
      <c r="U7550" s="213"/>
      <c r="V7550" s="213"/>
      <c r="W7550" s="213"/>
      <c r="X7550" s="214"/>
      <c r="Y7550" s="214"/>
      <c r="Z7550" s="214"/>
      <c r="AA7550" s="217"/>
      <c r="AB7550" s="217"/>
      <c r="AC7550" s="217"/>
      <c r="AD7550" s="213"/>
    </row>
    <row r="7551" spans="20:30" x14ac:dyDescent="0.2">
      <c r="T7551" s="212"/>
      <c r="U7551" s="213"/>
      <c r="V7551" s="213"/>
      <c r="W7551" s="213"/>
      <c r="X7551" s="214"/>
      <c r="Y7551" s="214"/>
      <c r="Z7551" s="214"/>
      <c r="AA7551" s="217"/>
      <c r="AB7551" s="217"/>
      <c r="AC7551" s="217"/>
      <c r="AD7551" s="213"/>
    </row>
    <row r="7552" spans="20:30" x14ac:dyDescent="0.2">
      <c r="T7552" s="212"/>
      <c r="U7552" s="213"/>
      <c r="V7552" s="213"/>
      <c r="W7552" s="213"/>
      <c r="X7552" s="214"/>
      <c r="Y7552" s="214"/>
      <c r="Z7552" s="214"/>
      <c r="AA7552" s="217"/>
      <c r="AB7552" s="217"/>
      <c r="AC7552" s="217"/>
      <c r="AD7552" s="213"/>
    </row>
    <row r="7553" spans="20:30" x14ac:dyDescent="0.2">
      <c r="T7553" s="212"/>
      <c r="U7553" s="213"/>
      <c r="V7553" s="213"/>
      <c r="W7553" s="213"/>
      <c r="X7553" s="214"/>
      <c r="Y7553" s="214"/>
      <c r="Z7553" s="214"/>
      <c r="AA7553" s="217"/>
      <c r="AB7553" s="217"/>
      <c r="AC7553" s="217"/>
      <c r="AD7553" s="213"/>
    </row>
    <row r="7554" spans="20:30" x14ac:dyDescent="0.2">
      <c r="T7554" s="212"/>
      <c r="U7554" s="213"/>
      <c r="V7554" s="213"/>
      <c r="W7554" s="213"/>
      <c r="X7554" s="214"/>
      <c r="Y7554" s="214"/>
      <c r="Z7554" s="214"/>
      <c r="AA7554" s="217"/>
      <c r="AB7554" s="217"/>
      <c r="AC7554" s="217"/>
      <c r="AD7554" s="213"/>
    </row>
    <row r="7555" spans="20:30" x14ac:dyDescent="0.2">
      <c r="T7555" s="212"/>
      <c r="U7555" s="213"/>
      <c r="V7555" s="213"/>
      <c r="W7555" s="213"/>
      <c r="X7555" s="214"/>
      <c r="Y7555" s="214"/>
      <c r="Z7555" s="214"/>
      <c r="AA7555" s="217"/>
      <c r="AB7555" s="217"/>
      <c r="AC7555" s="217"/>
      <c r="AD7555" s="213"/>
    </row>
    <row r="7556" spans="20:30" x14ac:dyDescent="0.2">
      <c r="T7556" s="212"/>
      <c r="U7556" s="213"/>
      <c r="V7556" s="213"/>
      <c r="W7556" s="213"/>
      <c r="X7556" s="214"/>
      <c r="Y7556" s="214"/>
      <c r="Z7556" s="214"/>
      <c r="AA7556" s="217"/>
      <c r="AB7556" s="217"/>
      <c r="AC7556" s="217"/>
      <c r="AD7556" s="213"/>
    </row>
    <row r="7557" spans="20:30" x14ac:dyDescent="0.2">
      <c r="T7557" s="212"/>
      <c r="U7557" s="213"/>
      <c r="V7557" s="213"/>
      <c r="W7557" s="213"/>
      <c r="X7557" s="214"/>
      <c r="Y7557" s="214"/>
      <c r="Z7557" s="214"/>
      <c r="AA7557" s="217"/>
      <c r="AB7557" s="217"/>
      <c r="AC7557" s="217"/>
      <c r="AD7557" s="213"/>
    </row>
    <row r="7558" spans="20:30" x14ac:dyDescent="0.2">
      <c r="T7558" s="212"/>
      <c r="U7558" s="213"/>
      <c r="V7558" s="213"/>
      <c r="W7558" s="213"/>
      <c r="X7558" s="214"/>
      <c r="Y7558" s="214"/>
      <c r="Z7558" s="214"/>
      <c r="AA7558" s="217"/>
      <c r="AB7558" s="217"/>
      <c r="AC7558" s="217"/>
      <c r="AD7558" s="213"/>
    </row>
    <row r="7559" spans="20:30" x14ac:dyDescent="0.2">
      <c r="T7559" s="212"/>
      <c r="U7559" s="213"/>
      <c r="V7559" s="213"/>
      <c r="W7559" s="213"/>
      <c r="X7559" s="214"/>
      <c r="Y7559" s="214"/>
      <c r="Z7559" s="214"/>
      <c r="AA7559" s="217"/>
      <c r="AB7559" s="217"/>
      <c r="AC7559" s="217"/>
      <c r="AD7559" s="213"/>
    </row>
    <row r="7560" spans="20:30" x14ac:dyDescent="0.2">
      <c r="T7560" s="212"/>
      <c r="U7560" s="213"/>
      <c r="V7560" s="213"/>
      <c r="W7560" s="213"/>
      <c r="X7560" s="214"/>
      <c r="Y7560" s="214"/>
      <c r="Z7560" s="214"/>
      <c r="AA7560" s="217"/>
      <c r="AB7560" s="217"/>
      <c r="AC7560" s="217"/>
      <c r="AD7560" s="213"/>
    </row>
    <row r="7561" spans="20:30" x14ac:dyDescent="0.2">
      <c r="T7561" s="212"/>
      <c r="U7561" s="213"/>
      <c r="V7561" s="213"/>
      <c r="W7561" s="213"/>
      <c r="X7561" s="214"/>
      <c r="Y7561" s="214"/>
      <c r="Z7561" s="214"/>
      <c r="AA7561" s="217"/>
      <c r="AB7561" s="217"/>
      <c r="AC7561" s="217"/>
      <c r="AD7561" s="213"/>
    </row>
    <row r="7562" spans="20:30" x14ac:dyDescent="0.2">
      <c r="T7562" s="212"/>
      <c r="U7562" s="213"/>
      <c r="V7562" s="213"/>
      <c r="W7562" s="213"/>
      <c r="X7562" s="214"/>
      <c r="Y7562" s="214"/>
      <c r="Z7562" s="214"/>
      <c r="AA7562" s="217"/>
      <c r="AB7562" s="217"/>
      <c r="AC7562" s="217"/>
      <c r="AD7562" s="213"/>
    </row>
    <row r="7563" spans="20:30" x14ac:dyDescent="0.2">
      <c r="T7563" s="212"/>
      <c r="U7563" s="213"/>
      <c r="V7563" s="213"/>
      <c r="W7563" s="213"/>
      <c r="X7563" s="214"/>
      <c r="Y7563" s="214"/>
      <c r="Z7563" s="214"/>
      <c r="AA7563" s="217"/>
      <c r="AB7563" s="217"/>
      <c r="AC7563" s="217"/>
      <c r="AD7563" s="213"/>
    </row>
    <row r="7564" spans="20:30" x14ac:dyDescent="0.2">
      <c r="T7564" s="212"/>
      <c r="U7564" s="213"/>
      <c r="V7564" s="213"/>
      <c r="W7564" s="213"/>
      <c r="X7564" s="214"/>
      <c r="Y7564" s="214"/>
      <c r="Z7564" s="214"/>
      <c r="AA7564" s="217"/>
      <c r="AB7564" s="217"/>
      <c r="AC7564" s="217"/>
      <c r="AD7564" s="213"/>
    </row>
    <row r="7565" spans="20:30" x14ac:dyDescent="0.2">
      <c r="T7565" s="212"/>
      <c r="U7565" s="213"/>
      <c r="V7565" s="213"/>
      <c r="W7565" s="213"/>
      <c r="X7565" s="214"/>
      <c r="Y7565" s="214"/>
      <c r="Z7565" s="214"/>
      <c r="AA7565" s="217"/>
      <c r="AB7565" s="217"/>
      <c r="AC7565" s="217"/>
      <c r="AD7565" s="213"/>
    </row>
    <row r="7566" spans="20:30" x14ac:dyDescent="0.2">
      <c r="T7566" s="212"/>
      <c r="U7566" s="213"/>
      <c r="V7566" s="213"/>
      <c r="W7566" s="213"/>
      <c r="X7566" s="214"/>
      <c r="Y7566" s="214"/>
      <c r="Z7566" s="214"/>
      <c r="AA7566" s="217"/>
      <c r="AB7566" s="217"/>
      <c r="AC7566" s="217"/>
      <c r="AD7566" s="213"/>
    </row>
    <row r="7567" spans="20:30" x14ac:dyDescent="0.2">
      <c r="T7567" s="212"/>
      <c r="U7567" s="213"/>
      <c r="V7567" s="213"/>
      <c r="W7567" s="213"/>
      <c r="X7567" s="214"/>
      <c r="Y7567" s="214"/>
      <c r="Z7567" s="214"/>
      <c r="AA7567" s="217"/>
      <c r="AB7567" s="217"/>
      <c r="AC7567" s="217"/>
      <c r="AD7567" s="213"/>
    </row>
    <row r="7568" spans="20:30" x14ac:dyDescent="0.2">
      <c r="T7568" s="212"/>
      <c r="U7568" s="213"/>
      <c r="V7568" s="213"/>
      <c r="W7568" s="213"/>
      <c r="X7568" s="214"/>
      <c r="Y7568" s="214"/>
      <c r="Z7568" s="214"/>
      <c r="AA7568" s="217"/>
      <c r="AB7568" s="217"/>
      <c r="AC7568" s="217"/>
      <c r="AD7568" s="213"/>
    </row>
    <row r="7569" spans="20:30" x14ac:dyDescent="0.2">
      <c r="T7569" s="212"/>
      <c r="U7569" s="213"/>
      <c r="V7569" s="213"/>
      <c r="W7569" s="213"/>
      <c r="X7569" s="214"/>
      <c r="Y7569" s="214"/>
      <c r="Z7569" s="214"/>
      <c r="AA7569" s="217"/>
      <c r="AB7569" s="217"/>
      <c r="AC7569" s="217"/>
      <c r="AD7569" s="213"/>
    </row>
    <row r="7570" spans="20:30" x14ac:dyDescent="0.2">
      <c r="T7570" s="212"/>
      <c r="U7570" s="213"/>
      <c r="V7570" s="213"/>
      <c r="W7570" s="213"/>
      <c r="X7570" s="214"/>
      <c r="Y7570" s="214"/>
      <c r="Z7570" s="214"/>
      <c r="AA7570" s="217"/>
      <c r="AB7570" s="217"/>
      <c r="AC7570" s="217"/>
      <c r="AD7570" s="213"/>
    </row>
    <row r="7571" spans="20:30" x14ac:dyDescent="0.2">
      <c r="T7571" s="212"/>
      <c r="U7571" s="213"/>
      <c r="V7571" s="213"/>
      <c r="W7571" s="213"/>
      <c r="X7571" s="214"/>
      <c r="Y7571" s="214"/>
      <c r="Z7571" s="214"/>
      <c r="AA7571" s="217"/>
      <c r="AB7571" s="217"/>
      <c r="AC7571" s="217"/>
      <c r="AD7571" s="213"/>
    </row>
    <row r="7572" spans="20:30" x14ac:dyDescent="0.2">
      <c r="T7572" s="212"/>
      <c r="U7572" s="213"/>
      <c r="V7572" s="213"/>
      <c r="W7572" s="213"/>
      <c r="X7572" s="214"/>
      <c r="Y7572" s="214"/>
      <c r="Z7572" s="214"/>
      <c r="AA7572" s="217"/>
      <c r="AB7572" s="217"/>
      <c r="AC7572" s="217"/>
      <c r="AD7572" s="213"/>
    </row>
    <row r="7573" spans="20:30" x14ac:dyDescent="0.2">
      <c r="T7573" s="212"/>
      <c r="U7573" s="213"/>
      <c r="V7573" s="213"/>
      <c r="W7573" s="213"/>
      <c r="X7573" s="214"/>
      <c r="Y7573" s="214"/>
      <c r="Z7573" s="214"/>
      <c r="AA7573" s="217"/>
      <c r="AB7573" s="217"/>
      <c r="AC7573" s="217"/>
      <c r="AD7573" s="213"/>
    </row>
    <row r="7574" spans="20:30" x14ac:dyDescent="0.2">
      <c r="T7574" s="212"/>
      <c r="U7574" s="213"/>
      <c r="V7574" s="213"/>
      <c r="W7574" s="213"/>
      <c r="X7574" s="214"/>
      <c r="Y7574" s="214"/>
      <c r="Z7574" s="214"/>
      <c r="AA7574" s="217"/>
      <c r="AB7574" s="217"/>
      <c r="AC7574" s="217"/>
      <c r="AD7574" s="213"/>
    </row>
    <row r="7575" spans="20:30" x14ac:dyDescent="0.2">
      <c r="T7575" s="212"/>
      <c r="U7575" s="213"/>
      <c r="V7575" s="213"/>
      <c r="W7575" s="213"/>
      <c r="X7575" s="214"/>
      <c r="Y7575" s="214"/>
      <c r="Z7575" s="214"/>
      <c r="AA7575" s="217"/>
      <c r="AB7575" s="217"/>
      <c r="AC7575" s="217"/>
      <c r="AD7575" s="213"/>
    </row>
    <row r="7576" spans="20:30" x14ac:dyDescent="0.2">
      <c r="T7576" s="212"/>
      <c r="U7576" s="213"/>
      <c r="V7576" s="213"/>
      <c r="W7576" s="213"/>
      <c r="X7576" s="214"/>
      <c r="Y7576" s="214"/>
      <c r="Z7576" s="214"/>
      <c r="AA7576" s="217"/>
      <c r="AB7576" s="217"/>
      <c r="AC7576" s="217"/>
      <c r="AD7576" s="213"/>
    </row>
    <row r="7577" spans="20:30" x14ac:dyDescent="0.2">
      <c r="T7577" s="212"/>
      <c r="U7577" s="213"/>
      <c r="V7577" s="213"/>
      <c r="W7577" s="213"/>
      <c r="X7577" s="214"/>
      <c r="Y7577" s="214"/>
      <c r="Z7577" s="214"/>
      <c r="AA7577" s="217"/>
      <c r="AB7577" s="217"/>
      <c r="AC7577" s="217"/>
      <c r="AD7577" s="213"/>
    </row>
    <row r="7578" spans="20:30" x14ac:dyDescent="0.2">
      <c r="T7578" s="212"/>
      <c r="U7578" s="213"/>
      <c r="V7578" s="213"/>
      <c r="W7578" s="213"/>
      <c r="X7578" s="214"/>
      <c r="Y7578" s="214"/>
      <c r="Z7578" s="214"/>
      <c r="AA7578" s="217"/>
      <c r="AB7578" s="217"/>
      <c r="AC7578" s="217"/>
      <c r="AD7578" s="213"/>
    </row>
    <row r="7579" spans="20:30" x14ac:dyDescent="0.2">
      <c r="T7579" s="212"/>
      <c r="U7579" s="213"/>
      <c r="V7579" s="213"/>
      <c r="W7579" s="213"/>
      <c r="X7579" s="214"/>
      <c r="Y7579" s="214"/>
      <c r="Z7579" s="214"/>
      <c r="AA7579" s="217"/>
      <c r="AB7579" s="217"/>
      <c r="AC7579" s="217"/>
      <c r="AD7579" s="213"/>
    </row>
    <row r="7580" spans="20:30" x14ac:dyDescent="0.2">
      <c r="T7580" s="212"/>
      <c r="U7580" s="213"/>
      <c r="V7580" s="213"/>
      <c r="W7580" s="213"/>
      <c r="X7580" s="214"/>
      <c r="Y7580" s="214"/>
      <c r="Z7580" s="214"/>
      <c r="AA7580" s="217"/>
      <c r="AB7580" s="217"/>
      <c r="AC7580" s="217"/>
      <c r="AD7580" s="213"/>
    </row>
    <row r="7581" spans="20:30" x14ac:dyDescent="0.2">
      <c r="T7581" s="212"/>
      <c r="U7581" s="213"/>
      <c r="V7581" s="213"/>
      <c r="W7581" s="213"/>
      <c r="X7581" s="214"/>
      <c r="Y7581" s="214"/>
      <c r="Z7581" s="214"/>
      <c r="AA7581" s="217"/>
      <c r="AB7581" s="217"/>
      <c r="AC7581" s="217"/>
      <c r="AD7581" s="213"/>
    </row>
    <row r="7582" spans="20:30" x14ac:dyDescent="0.2">
      <c r="T7582" s="212"/>
      <c r="U7582" s="213"/>
      <c r="V7582" s="213"/>
      <c r="W7582" s="213"/>
      <c r="X7582" s="214"/>
      <c r="Y7582" s="214"/>
      <c r="Z7582" s="214"/>
      <c r="AA7582" s="217"/>
      <c r="AB7582" s="217"/>
      <c r="AC7582" s="217"/>
      <c r="AD7582" s="213"/>
    </row>
    <row r="7583" spans="20:30" x14ac:dyDescent="0.2">
      <c r="T7583" s="212"/>
      <c r="U7583" s="213"/>
      <c r="V7583" s="213"/>
      <c r="W7583" s="213"/>
      <c r="X7583" s="214"/>
      <c r="Y7583" s="214"/>
      <c r="Z7583" s="214"/>
      <c r="AA7583" s="217"/>
      <c r="AB7583" s="217"/>
      <c r="AC7583" s="217"/>
      <c r="AD7583" s="213"/>
    </row>
    <row r="7584" spans="20:30" x14ac:dyDescent="0.2">
      <c r="T7584" s="212"/>
      <c r="U7584" s="213"/>
      <c r="V7584" s="213"/>
      <c r="W7584" s="213"/>
      <c r="X7584" s="214"/>
      <c r="Y7584" s="214"/>
      <c r="Z7584" s="214"/>
      <c r="AA7584" s="217"/>
      <c r="AB7584" s="217"/>
      <c r="AC7584" s="217"/>
      <c r="AD7584" s="213"/>
    </row>
    <row r="7585" spans="20:30" x14ac:dyDescent="0.2">
      <c r="T7585" s="212"/>
      <c r="U7585" s="213"/>
      <c r="V7585" s="213"/>
      <c r="W7585" s="213"/>
      <c r="X7585" s="214"/>
      <c r="Y7585" s="214"/>
      <c r="Z7585" s="214"/>
      <c r="AA7585" s="217"/>
      <c r="AB7585" s="217"/>
      <c r="AC7585" s="217"/>
      <c r="AD7585" s="213"/>
    </row>
    <row r="7586" spans="20:30" x14ac:dyDescent="0.2">
      <c r="T7586" s="212"/>
      <c r="U7586" s="213"/>
      <c r="V7586" s="213"/>
      <c r="W7586" s="213"/>
      <c r="X7586" s="214"/>
      <c r="Y7586" s="214"/>
      <c r="Z7586" s="214"/>
      <c r="AA7586" s="217"/>
      <c r="AB7586" s="217"/>
      <c r="AC7586" s="217"/>
      <c r="AD7586" s="213"/>
    </row>
    <row r="7587" spans="20:30" x14ac:dyDescent="0.2">
      <c r="T7587" s="212"/>
      <c r="U7587" s="213"/>
      <c r="V7587" s="213"/>
      <c r="W7587" s="213"/>
      <c r="X7587" s="214"/>
      <c r="Y7587" s="214"/>
      <c r="Z7587" s="214"/>
      <c r="AA7587" s="217"/>
      <c r="AB7587" s="217"/>
      <c r="AC7587" s="217"/>
      <c r="AD7587" s="213"/>
    </row>
    <row r="7588" spans="20:30" x14ac:dyDescent="0.2">
      <c r="T7588" s="212"/>
      <c r="U7588" s="213"/>
      <c r="V7588" s="213"/>
      <c r="W7588" s="213"/>
      <c r="X7588" s="214"/>
      <c r="Y7588" s="214"/>
      <c r="Z7588" s="214"/>
      <c r="AA7588" s="217"/>
      <c r="AB7588" s="217"/>
      <c r="AC7588" s="217"/>
      <c r="AD7588" s="213"/>
    </row>
    <row r="7589" spans="20:30" x14ac:dyDescent="0.2">
      <c r="T7589" s="212"/>
      <c r="U7589" s="213"/>
      <c r="V7589" s="213"/>
      <c r="W7589" s="213"/>
      <c r="X7589" s="214"/>
      <c r="Y7589" s="214"/>
      <c r="Z7589" s="214"/>
      <c r="AA7589" s="217"/>
      <c r="AB7589" s="217"/>
      <c r="AC7589" s="217"/>
      <c r="AD7589" s="213"/>
    </row>
    <row r="7590" spans="20:30" x14ac:dyDescent="0.2">
      <c r="T7590" s="212"/>
      <c r="U7590" s="213"/>
      <c r="V7590" s="213"/>
      <c r="W7590" s="213"/>
      <c r="X7590" s="214"/>
      <c r="Y7590" s="214"/>
      <c r="Z7590" s="214"/>
      <c r="AA7590" s="217"/>
      <c r="AB7590" s="217"/>
      <c r="AC7590" s="217"/>
      <c r="AD7590" s="213"/>
    </row>
    <row r="7591" spans="20:30" x14ac:dyDescent="0.2">
      <c r="T7591" s="212"/>
      <c r="U7591" s="213"/>
      <c r="V7591" s="213"/>
      <c r="W7591" s="213"/>
      <c r="X7591" s="214"/>
      <c r="Y7591" s="214"/>
      <c r="Z7591" s="214"/>
      <c r="AA7591" s="217"/>
      <c r="AB7591" s="217"/>
      <c r="AC7591" s="217"/>
      <c r="AD7591" s="213"/>
    </row>
    <row r="7592" spans="20:30" x14ac:dyDescent="0.2">
      <c r="T7592" s="212"/>
      <c r="U7592" s="213"/>
      <c r="V7592" s="213"/>
      <c r="W7592" s="213"/>
      <c r="X7592" s="214"/>
      <c r="Y7592" s="214"/>
      <c r="Z7592" s="214"/>
      <c r="AA7592" s="217"/>
      <c r="AB7592" s="217"/>
      <c r="AC7592" s="217"/>
      <c r="AD7592" s="213"/>
    </row>
    <row r="7593" spans="20:30" x14ac:dyDescent="0.2">
      <c r="T7593" s="212"/>
      <c r="U7593" s="213"/>
      <c r="V7593" s="213"/>
      <c r="W7593" s="213"/>
      <c r="X7593" s="214"/>
      <c r="Y7593" s="214"/>
      <c r="Z7593" s="214"/>
      <c r="AA7593" s="217"/>
      <c r="AB7593" s="217"/>
      <c r="AC7593" s="217"/>
      <c r="AD7593" s="213"/>
    </row>
    <row r="7594" spans="20:30" x14ac:dyDescent="0.2">
      <c r="T7594" s="212"/>
      <c r="U7594" s="213"/>
      <c r="V7594" s="213"/>
      <c r="W7594" s="213"/>
      <c r="X7594" s="214"/>
      <c r="Y7594" s="214"/>
      <c r="Z7594" s="214"/>
      <c r="AA7594" s="217"/>
      <c r="AB7594" s="217"/>
      <c r="AC7594" s="217"/>
      <c r="AD7594" s="213"/>
    </row>
    <row r="7595" spans="20:30" x14ac:dyDescent="0.2">
      <c r="T7595" s="212"/>
      <c r="U7595" s="213"/>
      <c r="V7595" s="213"/>
      <c r="W7595" s="213"/>
      <c r="X7595" s="214"/>
      <c r="Y7595" s="214"/>
      <c r="Z7595" s="214"/>
      <c r="AA7595" s="217"/>
      <c r="AB7595" s="217"/>
      <c r="AC7595" s="217"/>
      <c r="AD7595" s="213"/>
    </row>
    <row r="7596" spans="20:30" x14ac:dyDescent="0.2">
      <c r="T7596" s="212"/>
      <c r="U7596" s="213"/>
      <c r="V7596" s="213"/>
      <c r="W7596" s="213"/>
      <c r="X7596" s="214"/>
      <c r="Y7596" s="214"/>
      <c r="Z7596" s="214"/>
      <c r="AA7596" s="217"/>
      <c r="AB7596" s="217"/>
      <c r="AC7596" s="217"/>
      <c r="AD7596" s="213"/>
    </row>
    <row r="7597" spans="20:30" x14ac:dyDescent="0.2">
      <c r="T7597" s="212"/>
      <c r="U7597" s="213"/>
      <c r="V7597" s="213"/>
      <c r="W7597" s="213"/>
      <c r="X7597" s="214"/>
      <c r="Y7597" s="214"/>
      <c r="Z7597" s="214"/>
      <c r="AA7597" s="217"/>
      <c r="AB7597" s="217"/>
      <c r="AC7597" s="217"/>
      <c r="AD7597" s="213"/>
    </row>
    <row r="7598" spans="20:30" x14ac:dyDescent="0.2">
      <c r="T7598" s="212"/>
      <c r="U7598" s="213"/>
      <c r="V7598" s="213"/>
      <c r="W7598" s="213"/>
      <c r="X7598" s="214"/>
      <c r="Y7598" s="214"/>
      <c r="Z7598" s="214"/>
      <c r="AA7598" s="217"/>
      <c r="AB7598" s="217"/>
      <c r="AC7598" s="217"/>
      <c r="AD7598" s="213"/>
    </row>
    <row r="7599" spans="20:30" x14ac:dyDescent="0.2">
      <c r="T7599" s="212"/>
      <c r="U7599" s="213"/>
      <c r="V7599" s="213"/>
      <c r="W7599" s="213"/>
      <c r="X7599" s="214"/>
      <c r="Y7599" s="214"/>
      <c r="Z7599" s="214"/>
      <c r="AA7599" s="217"/>
      <c r="AB7599" s="217"/>
      <c r="AC7599" s="217"/>
      <c r="AD7599" s="213"/>
    </row>
    <row r="7600" spans="20:30" x14ac:dyDescent="0.2">
      <c r="T7600" s="212"/>
      <c r="U7600" s="213"/>
      <c r="V7600" s="213"/>
      <c r="W7600" s="213"/>
      <c r="X7600" s="214"/>
      <c r="Y7600" s="214"/>
      <c r="Z7600" s="214"/>
      <c r="AA7600" s="217"/>
      <c r="AB7600" s="217"/>
      <c r="AC7600" s="217"/>
      <c r="AD7600" s="213"/>
    </row>
    <row r="7601" spans="20:30" x14ac:dyDescent="0.2">
      <c r="T7601" s="212"/>
      <c r="U7601" s="213"/>
      <c r="V7601" s="213"/>
      <c r="W7601" s="213"/>
      <c r="X7601" s="214"/>
      <c r="Y7601" s="214"/>
      <c r="Z7601" s="214"/>
      <c r="AA7601" s="217"/>
      <c r="AB7601" s="217"/>
      <c r="AC7601" s="217"/>
      <c r="AD7601" s="213"/>
    </row>
    <row r="7602" spans="20:30" x14ac:dyDescent="0.2">
      <c r="T7602" s="212"/>
      <c r="U7602" s="213"/>
      <c r="V7602" s="213"/>
      <c r="W7602" s="213"/>
      <c r="X7602" s="214"/>
      <c r="Y7602" s="214"/>
      <c r="Z7602" s="214"/>
      <c r="AA7602" s="217"/>
      <c r="AB7602" s="217"/>
      <c r="AC7602" s="217"/>
      <c r="AD7602" s="213"/>
    </row>
    <row r="7603" spans="20:30" x14ac:dyDescent="0.2">
      <c r="T7603" s="212"/>
      <c r="U7603" s="213"/>
      <c r="V7603" s="213"/>
      <c r="W7603" s="213"/>
      <c r="X7603" s="214"/>
      <c r="Y7603" s="214"/>
      <c r="Z7603" s="214"/>
      <c r="AA7603" s="217"/>
      <c r="AB7603" s="217"/>
      <c r="AC7603" s="217"/>
      <c r="AD7603" s="213"/>
    </row>
    <row r="7604" spans="20:30" x14ac:dyDescent="0.2">
      <c r="T7604" s="212"/>
      <c r="U7604" s="213"/>
      <c r="V7604" s="213"/>
      <c r="W7604" s="213"/>
      <c r="X7604" s="214"/>
      <c r="Y7604" s="214"/>
      <c r="Z7604" s="214"/>
      <c r="AA7604" s="217"/>
      <c r="AB7604" s="217"/>
      <c r="AC7604" s="217"/>
      <c r="AD7604" s="213"/>
    </row>
    <row r="7605" spans="20:30" x14ac:dyDescent="0.2">
      <c r="T7605" s="212"/>
      <c r="U7605" s="213"/>
      <c r="V7605" s="213"/>
      <c r="W7605" s="213"/>
      <c r="X7605" s="214"/>
      <c r="Y7605" s="214"/>
      <c r="Z7605" s="214"/>
      <c r="AA7605" s="217"/>
      <c r="AB7605" s="217"/>
      <c r="AC7605" s="217"/>
      <c r="AD7605" s="213"/>
    </row>
    <row r="7606" spans="20:30" x14ac:dyDescent="0.2">
      <c r="T7606" s="212"/>
      <c r="U7606" s="213"/>
      <c r="V7606" s="213"/>
      <c r="W7606" s="213"/>
      <c r="X7606" s="214"/>
      <c r="Y7606" s="214"/>
      <c r="Z7606" s="214"/>
      <c r="AA7606" s="217"/>
      <c r="AB7606" s="217"/>
      <c r="AC7606" s="217"/>
      <c r="AD7606" s="213"/>
    </row>
    <row r="7607" spans="20:30" x14ac:dyDescent="0.2">
      <c r="T7607" s="212"/>
      <c r="U7607" s="213"/>
      <c r="V7607" s="213"/>
      <c r="W7607" s="213"/>
      <c r="X7607" s="214"/>
      <c r="Y7607" s="214"/>
      <c r="Z7607" s="214"/>
      <c r="AA7607" s="217"/>
      <c r="AB7607" s="217"/>
      <c r="AC7607" s="217"/>
      <c r="AD7607" s="213"/>
    </row>
    <row r="7608" spans="20:30" x14ac:dyDescent="0.2">
      <c r="T7608" s="212"/>
      <c r="U7608" s="213"/>
      <c r="V7608" s="213"/>
      <c r="W7608" s="213"/>
      <c r="X7608" s="214"/>
      <c r="Y7608" s="214"/>
      <c r="Z7608" s="214"/>
      <c r="AA7608" s="217"/>
      <c r="AB7608" s="217"/>
      <c r="AC7608" s="217"/>
      <c r="AD7608" s="213"/>
    </row>
    <row r="7609" spans="20:30" x14ac:dyDescent="0.2">
      <c r="T7609" s="212"/>
      <c r="U7609" s="213"/>
      <c r="V7609" s="213"/>
      <c r="W7609" s="213"/>
      <c r="X7609" s="214"/>
      <c r="Y7609" s="214"/>
      <c r="Z7609" s="214"/>
      <c r="AA7609" s="217"/>
      <c r="AB7609" s="217"/>
      <c r="AC7609" s="217"/>
      <c r="AD7609" s="213"/>
    </row>
    <row r="7610" spans="20:30" x14ac:dyDescent="0.2">
      <c r="T7610" s="212"/>
      <c r="U7610" s="213"/>
      <c r="V7610" s="213"/>
      <c r="W7610" s="213"/>
      <c r="X7610" s="214"/>
      <c r="Y7610" s="214"/>
      <c r="Z7610" s="214"/>
      <c r="AA7610" s="217"/>
      <c r="AB7610" s="217"/>
      <c r="AC7610" s="217"/>
      <c r="AD7610" s="213"/>
    </row>
    <row r="7611" spans="20:30" x14ac:dyDescent="0.2">
      <c r="T7611" s="212"/>
      <c r="U7611" s="213"/>
      <c r="V7611" s="213"/>
      <c r="W7611" s="213"/>
      <c r="X7611" s="214"/>
      <c r="Y7611" s="214"/>
      <c r="Z7611" s="214"/>
      <c r="AA7611" s="217"/>
      <c r="AB7611" s="217"/>
      <c r="AC7611" s="217"/>
      <c r="AD7611" s="213"/>
    </row>
    <row r="7612" spans="20:30" x14ac:dyDescent="0.2">
      <c r="T7612" s="212"/>
      <c r="U7612" s="213"/>
      <c r="V7612" s="213"/>
      <c r="W7612" s="213"/>
      <c r="X7612" s="214"/>
      <c r="Y7612" s="214"/>
      <c r="Z7612" s="214"/>
      <c r="AA7612" s="217"/>
      <c r="AB7612" s="217"/>
      <c r="AC7612" s="217"/>
      <c r="AD7612" s="213"/>
    </row>
    <row r="7613" spans="20:30" x14ac:dyDescent="0.2">
      <c r="T7613" s="212"/>
      <c r="U7613" s="213"/>
      <c r="V7613" s="213"/>
      <c r="W7613" s="213"/>
      <c r="X7613" s="214"/>
      <c r="Y7613" s="214"/>
      <c r="Z7613" s="214"/>
      <c r="AA7613" s="217"/>
      <c r="AB7613" s="217"/>
      <c r="AC7613" s="217"/>
      <c r="AD7613" s="213"/>
    </row>
    <row r="7614" spans="20:30" x14ac:dyDescent="0.2">
      <c r="T7614" s="212"/>
      <c r="U7614" s="213"/>
      <c r="V7614" s="213"/>
      <c r="W7614" s="213"/>
      <c r="X7614" s="214"/>
      <c r="Y7614" s="214"/>
      <c r="Z7614" s="214"/>
      <c r="AA7614" s="217"/>
      <c r="AB7614" s="217"/>
      <c r="AC7614" s="217"/>
      <c r="AD7614" s="213"/>
    </row>
    <row r="7615" spans="20:30" x14ac:dyDescent="0.2">
      <c r="T7615" s="212"/>
      <c r="U7615" s="213"/>
      <c r="V7615" s="213"/>
      <c r="W7615" s="213"/>
      <c r="X7615" s="214"/>
      <c r="Y7615" s="214"/>
      <c r="Z7615" s="214"/>
      <c r="AA7615" s="217"/>
      <c r="AB7615" s="217"/>
      <c r="AC7615" s="217"/>
      <c r="AD7615" s="213"/>
    </row>
    <row r="7616" spans="20:30" x14ac:dyDescent="0.2">
      <c r="T7616" s="212"/>
      <c r="U7616" s="213"/>
      <c r="V7616" s="213"/>
      <c r="W7616" s="213"/>
      <c r="X7616" s="214"/>
      <c r="Y7616" s="214"/>
      <c r="Z7616" s="214"/>
      <c r="AA7616" s="217"/>
      <c r="AB7616" s="217"/>
      <c r="AC7616" s="217"/>
      <c r="AD7616" s="213"/>
    </row>
    <row r="7617" spans="20:30" x14ac:dyDescent="0.2">
      <c r="T7617" s="212"/>
      <c r="U7617" s="213"/>
      <c r="V7617" s="213"/>
      <c r="W7617" s="213"/>
      <c r="X7617" s="214"/>
      <c r="Y7617" s="214"/>
      <c r="Z7617" s="214"/>
      <c r="AA7617" s="217"/>
      <c r="AB7617" s="217"/>
      <c r="AC7617" s="217"/>
      <c r="AD7617" s="213"/>
    </row>
    <row r="7618" spans="20:30" x14ac:dyDescent="0.2">
      <c r="T7618" s="212"/>
      <c r="U7618" s="213"/>
      <c r="V7618" s="213"/>
      <c r="W7618" s="213"/>
      <c r="X7618" s="214"/>
      <c r="Y7618" s="214"/>
      <c r="Z7618" s="214"/>
      <c r="AA7618" s="217"/>
      <c r="AB7618" s="217"/>
      <c r="AC7618" s="217"/>
      <c r="AD7618" s="213"/>
    </row>
    <row r="7619" spans="20:30" x14ac:dyDescent="0.2">
      <c r="T7619" s="212"/>
      <c r="U7619" s="213"/>
      <c r="V7619" s="213"/>
      <c r="W7619" s="213"/>
      <c r="X7619" s="214"/>
      <c r="Y7619" s="214"/>
      <c r="Z7619" s="214"/>
      <c r="AA7619" s="217"/>
      <c r="AB7619" s="217"/>
      <c r="AC7619" s="217"/>
      <c r="AD7619" s="213"/>
    </row>
    <row r="7620" spans="20:30" x14ac:dyDescent="0.2">
      <c r="T7620" s="212"/>
      <c r="U7620" s="213"/>
      <c r="V7620" s="213"/>
      <c r="W7620" s="213"/>
      <c r="X7620" s="214"/>
      <c r="Y7620" s="214"/>
      <c r="Z7620" s="214"/>
      <c r="AA7620" s="217"/>
      <c r="AB7620" s="217"/>
      <c r="AC7620" s="217"/>
      <c r="AD7620" s="213"/>
    </row>
    <row r="7621" spans="20:30" x14ac:dyDescent="0.2">
      <c r="T7621" s="212"/>
      <c r="U7621" s="213"/>
      <c r="V7621" s="213"/>
      <c r="W7621" s="213"/>
      <c r="X7621" s="214"/>
      <c r="Y7621" s="214"/>
      <c r="Z7621" s="214"/>
      <c r="AA7621" s="217"/>
      <c r="AB7621" s="217"/>
      <c r="AC7621" s="217"/>
      <c r="AD7621" s="213"/>
    </row>
    <row r="7622" spans="20:30" x14ac:dyDescent="0.2">
      <c r="T7622" s="212"/>
      <c r="U7622" s="213"/>
      <c r="V7622" s="213"/>
      <c r="W7622" s="213"/>
      <c r="X7622" s="214"/>
      <c r="Y7622" s="214"/>
      <c r="Z7622" s="214"/>
      <c r="AA7622" s="217"/>
      <c r="AB7622" s="217"/>
      <c r="AC7622" s="217"/>
      <c r="AD7622" s="213"/>
    </row>
    <row r="7623" spans="20:30" x14ac:dyDescent="0.2">
      <c r="T7623" s="212"/>
      <c r="U7623" s="213"/>
      <c r="V7623" s="213"/>
      <c r="W7623" s="213"/>
      <c r="X7623" s="214"/>
      <c r="Y7623" s="214"/>
      <c r="Z7623" s="214"/>
      <c r="AA7623" s="217"/>
      <c r="AB7623" s="217"/>
      <c r="AC7623" s="217"/>
      <c r="AD7623" s="213"/>
    </row>
    <row r="7624" spans="20:30" x14ac:dyDescent="0.2">
      <c r="T7624" s="212"/>
      <c r="U7624" s="213"/>
      <c r="V7624" s="213"/>
      <c r="W7624" s="213"/>
      <c r="X7624" s="214"/>
      <c r="Y7624" s="214"/>
      <c r="Z7624" s="214"/>
      <c r="AA7624" s="217"/>
      <c r="AB7624" s="217"/>
      <c r="AC7624" s="217"/>
      <c r="AD7624" s="213"/>
    </row>
    <row r="7625" spans="20:30" x14ac:dyDescent="0.2">
      <c r="T7625" s="212"/>
      <c r="U7625" s="213"/>
      <c r="V7625" s="213"/>
      <c r="W7625" s="213"/>
      <c r="X7625" s="214"/>
      <c r="Y7625" s="214"/>
      <c r="Z7625" s="214"/>
      <c r="AA7625" s="217"/>
      <c r="AB7625" s="217"/>
      <c r="AC7625" s="217"/>
      <c r="AD7625" s="213"/>
    </row>
    <row r="7626" spans="20:30" x14ac:dyDescent="0.2">
      <c r="T7626" s="212"/>
      <c r="U7626" s="213"/>
      <c r="V7626" s="213"/>
      <c r="W7626" s="213"/>
      <c r="X7626" s="214"/>
      <c r="Y7626" s="214"/>
      <c r="Z7626" s="214"/>
      <c r="AA7626" s="217"/>
      <c r="AB7626" s="217"/>
      <c r="AC7626" s="217"/>
      <c r="AD7626" s="213"/>
    </row>
    <row r="7627" spans="20:30" x14ac:dyDescent="0.2">
      <c r="T7627" s="212"/>
      <c r="U7627" s="213"/>
      <c r="V7627" s="213"/>
      <c r="W7627" s="213"/>
      <c r="X7627" s="214"/>
      <c r="Y7627" s="214"/>
      <c r="Z7627" s="214"/>
      <c r="AA7627" s="217"/>
      <c r="AB7627" s="217"/>
      <c r="AC7627" s="217"/>
      <c r="AD7627" s="213"/>
    </row>
    <row r="7628" spans="20:30" x14ac:dyDescent="0.2">
      <c r="T7628" s="212"/>
      <c r="U7628" s="213"/>
      <c r="V7628" s="213"/>
      <c r="W7628" s="213"/>
      <c r="X7628" s="214"/>
      <c r="Y7628" s="214"/>
      <c r="Z7628" s="214"/>
      <c r="AA7628" s="217"/>
      <c r="AB7628" s="217"/>
      <c r="AC7628" s="217"/>
      <c r="AD7628" s="213"/>
    </row>
    <row r="7629" spans="20:30" x14ac:dyDescent="0.2">
      <c r="T7629" s="212"/>
      <c r="U7629" s="213"/>
      <c r="V7629" s="213"/>
      <c r="W7629" s="213"/>
      <c r="X7629" s="214"/>
      <c r="Y7629" s="214"/>
      <c r="Z7629" s="214"/>
      <c r="AA7629" s="217"/>
      <c r="AB7629" s="217"/>
      <c r="AC7629" s="217"/>
      <c r="AD7629" s="213"/>
    </row>
    <row r="7630" spans="20:30" x14ac:dyDescent="0.2">
      <c r="T7630" s="212"/>
      <c r="U7630" s="213"/>
      <c r="V7630" s="213"/>
      <c r="W7630" s="213"/>
      <c r="X7630" s="214"/>
      <c r="Y7630" s="214"/>
      <c r="Z7630" s="214"/>
      <c r="AA7630" s="217"/>
      <c r="AB7630" s="217"/>
      <c r="AC7630" s="217"/>
      <c r="AD7630" s="213"/>
    </row>
    <row r="7631" spans="20:30" x14ac:dyDescent="0.2">
      <c r="T7631" s="212"/>
      <c r="U7631" s="213"/>
      <c r="V7631" s="213"/>
      <c r="W7631" s="213"/>
      <c r="X7631" s="214"/>
      <c r="Y7631" s="214"/>
      <c r="Z7631" s="214"/>
      <c r="AA7631" s="217"/>
      <c r="AB7631" s="217"/>
      <c r="AC7631" s="217"/>
      <c r="AD7631" s="213"/>
    </row>
    <row r="7632" spans="20:30" x14ac:dyDescent="0.2">
      <c r="T7632" s="212"/>
      <c r="U7632" s="213"/>
      <c r="V7632" s="213"/>
      <c r="W7632" s="213"/>
      <c r="X7632" s="214"/>
      <c r="Y7632" s="214"/>
      <c r="Z7632" s="214"/>
      <c r="AA7632" s="217"/>
      <c r="AB7632" s="217"/>
      <c r="AC7632" s="217"/>
      <c r="AD7632" s="213"/>
    </row>
    <row r="7633" spans="20:30" x14ac:dyDescent="0.2">
      <c r="T7633" s="212"/>
      <c r="U7633" s="213"/>
      <c r="V7633" s="213"/>
      <c r="W7633" s="213"/>
      <c r="X7633" s="214"/>
      <c r="Y7633" s="214"/>
      <c r="Z7633" s="214"/>
      <c r="AA7633" s="217"/>
      <c r="AB7633" s="217"/>
      <c r="AC7633" s="217"/>
      <c r="AD7633" s="213"/>
    </row>
    <row r="7634" spans="20:30" x14ac:dyDescent="0.2">
      <c r="T7634" s="212"/>
      <c r="U7634" s="213"/>
      <c r="V7634" s="213"/>
      <c r="W7634" s="213"/>
      <c r="X7634" s="214"/>
      <c r="Y7634" s="214"/>
      <c r="Z7634" s="214"/>
      <c r="AA7634" s="217"/>
      <c r="AB7634" s="217"/>
      <c r="AC7634" s="217"/>
      <c r="AD7634" s="213"/>
    </row>
    <row r="7635" spans="20:30" x14ac:dyDescent="0.2">
      <c r="T7635" s="212"/>
      <c r="U7635" s="213"/>
      <c r="V7635" s="213"/>
      <c r="W7635" s="213"/>
      <c r="X7635" s="214"/>
      <c r="Y7635" s="214"/>
      <c r="Z7635" s="214"/>
      <c r="AA7635" s="217"/>
      <c r="AB7635" s="217"/>
      <c r="AC7635" s="217"/>
      <c r="AD7635" s="213"/>
    </row>
    <row r="7636" spans="20:30" x14ac:dyDescent="0.2">
      <c r="T7636" s="212"/>
      <c r="U7636" s="213"/>
      <c r="V7636" s="213"/>
      <c r="W7636" s="213"/>
      <c r="X7636" s="214"/>
      <c r="Y7636" s="214"/>
      <c r="Z7636" s="214"/>
      <c r="AA7636" s="217"/>
      <c r="AB7636" s="217"/>
      <c r="AC7636" s="217"/>
      <c r="AD7636" s="213"/>
    </row>
    <row r="7637" spans="20:30" x14ac:dyDescent="0.2">
      <c r="T7637" s="212"/>
      <c r="U7637" s="213"/>
      <c r="V7637" s="213"/>
      <c r="W7637" s="213"/>
      <c r="X7637" s="214"/>
      <c r="Y7637" s="214"/>
      <c r="Z7637" s="214"/>
      <c r="AA7637" s="217"/>
      <c r="AB7637" s="217"/>
      <c r="AC7637" s="217"/>
      <c r="AD7637" s="213"/>
    </row>
    <row r="7638" spans="20:30" x14ac:dyDescent="0.2">
      <c r="T7638" s="212"/>
      <c r="U7638" s="213"/>
      <c r="V7638" s="213"/>
      <c r="W7638" s="213"/>
      <c r="X7638" s="214"/>
      <c r="Y7638" s="214"/>
      <c r="Z7638" s="214"/>
      <c r="AA7638" s="217"/>
      <c r="AB7638" s="217"/>
      <c r="AC7638" s="217"/>
      <c r="AD7638" s="213"/>
    </row>
    <row r="7639" spans="20:30" x14ac:dyDescent="0.2">
      <c r="T7639" s="212"/>
      <c r="U7639" s="213"/>
      <c r="V7639" s="213"/>
      <c r="W7639" s="213"/>
      <c r="X7639" s="214"/>
      <c r="Y7639" s="214"/>
      <c r="Z7639" s="214"/>
      <c r="AA7639" s="217"/>
      <c r="AB7639" s="217"/>
      <c r="AC7639" s="217"/>
      <c r="AD7639" s="213"/>
    </row>
    <row r="7640" spans="20:30" x14ac:dyDescent="0.2">
      <c r="T7640" s="212"/>
      <c r="U7640" s="213"/>
      <c r="V7640" s="213"/>
      <c r="W7640" s="213"/>
      <c r="X7640" s="214"/>
      <c r="Y7640" s="214"/>
      <c r="Z7640" s="214"/>
      <c r="AA7640" s="217"/>
      <c r="AB7640" s="217"/>
      <c r="AC7640" s="217"/>
      <c r="AD7640" s="213"/>
    </row>
    <row r="7641" spans="20:30" x14ac:dyDescent="0.2">
      <c r="T7641" s="212"/>
      <c r="U7641" s="213"/>
      <c r="V7641" s="213"/>
      <c r="W7641" s="213"/>
      <c r="X7641" s="214"/>
      <c r="Y7641" s="214"/>
      <c r="Z7641" s="214"/>
      <c r="AA7641" s="217"/>
      <c r="AB7641" s="217"/>
      <c r="AC7641" s="217"/>
      <c r="AD7641" s="213"/>
    </row>
    <row r="7642" spans="20:30" x14ac:dyDescent="0.2">
      <c r="T7642" s="212"/>
      <c r="U7642" s="213"/>
      <c r="V7642" s="213"/>
      <c r="W7642" s="213"/>
      <c r="X7642" s="214"/>
      <c r="Y7642" s="214"/>
      <c r="Z7642" s="214"/>
      <c r="AA7642" s="217"/>
      <c r="AB7642" s="217"/>
      <c r="AC7642" s="217"/>
      <c r="AD7642" s="213"/>
    </row>
    <row r="7643" spans="20:30" x14ac:dyDescent="0.2">
      <c r="T7643" s="212"/>
      <c r="U7643" s="213"/>
      <c r="V7643" s="213"/>
      <c r="W7643" s="213"/>
      <c r="X7643" s="214"/>
      <c r="Y7643" s="214"/>
      <c r="Z7643" s="214"/>
      <c r="AA7643" s="217"/>
      <c r="AB7643" s="217"/>
      <c r="AC7643" s="217"/>
      <c r="AD7643" s="213"/>
    </row>
    <row r="7644" spans="20:30" x14ac:dyDescent="0.2">
      <c r="T7644" s="212"/>
      <c r="U7644" s="213"/>
      <c r="V7644" s="213"/>
      <c r="W7644" s="213"/>
      <c r="X7644" s="214"/>
      <c r="Y7644" s="214"/>
      <c r="Z7644" s="214"/>
      <c r="AA7644" s="217"/>
      <c r="AB7644" s="217"/>
      <c r="AC7644" s="217"/>
      <c r="AD7644" s="213"/>
    </row>
    <row r="7645" spans="20:30" x14ac:dyDescent="0.2">
      <c r="T7645" s="212"/>
      <c r="U7645" s="213"/>
      <c r="V7645" s="213"/>
      <c r="W7645" s="213"/>
      <c r="X7645" s="214"/>
      <c r="Y7645" s="214"/>
      <c r="Z7645" s="214"/>
      <c r="AA7645" s="217"/>
      <c r="AB7645" s="217"/>
      <c r="AC7645" s="217"/>
      <c r="AD7645" s="213"/>
    </row>
    <row r="7646" spans="20:30" x14ac:dyDescent="0.2">
      <c r="T7646" s="212"/>
      <c r="U7646" s="213"/>
      <c r="V7646" s="213"/>
      <c r="W7646" s="213"/>
      <c r="X7646" s="214"/>
      <c r="Y7646" s="214"/>
      <c r="Z7646" s="214"/>
      <c r="AA7646" s="217"/>
      <c r="AB7646" s="217"/>
      <c r="AC7646" s="217"/>
      <c r="AD7646" s="213"/>
    </row>
    <row r="7647" spans="20:30" x14ac:dyDescent="0.2">
      <c r="T7647" s="212"/>
      <c r="U7647" s="213"/>
      <c r="V7647" s="213"/>
      <c r="W7647" s="213"/>
      <c r="X7647" s="214"/>
      <c r="Y7647" s="214"/>
      <c r="Z7647" s="214"/>
      <c r="AA7647" s="217"/>
      <c r="AB7647" s="217"/>
      <c r="AC7647" s="217"/>
      <c r="AD7647" s="213"/>
    </row>
    <row r="7648" spans="20:30" x14ac:dyDescent="0.2">
      <c r="T7648" s="212"/>
      <c r="U7648" s="213"/>
      <c r="V7648" s="213"/>
      <c r="W7648" s="213"/>
      <c r="X7648" s="214"/>
      <c r="Y7648" s="214"/>
      <c r="Z7648" s="214"/>
      <c r="AA7648" s="217"/>
      <c r="AB7648" s="217"/>
      <c r="AC7648" s="217"/>
      <c r="AD7648" s="213"/>
    </row>
    <row r="7649" spans="20:30" x14ac:dyDescent="0.2">
      <c r="T7649" s="212"/>
      <c r="U7649" s="213"/>
      <c r="V7649" s="213"/>
      <c r="W7649" s="213"/>
      <c r="X7649" s="214"/>
      <c r="Y7649" s="214"/>
      <c r="Z7649" s="214"/>
      <c r="AA7649" s="217"/>
      <c r="AB7649" s="217"/>
      <c r="AC7649" s="217"/>
      <c r="AD7649" s="213"/>
    </row>
    <row r="7650" spans="20:30" x14ac:dyDescent="0.2">
      <c r="T7650" s="212"/>
      <c r="U7650" s="213"/>
      <c r="V7650" s="213"/>
      <c r="W7650" s="213"/>
      <c r="X7650" s="214"/>
      <c r="Y7650" s="214"/>
      <c r="Z7650" s="214"/>
      <c r="AA7650" s="217"/>
      <c r="AB7650" s="217"/>
      <c r="AC7650" s="217"/>
      <c r="AD7650" s="213"/>
    </row>
    <row r="7651" spans="20:30" x14ac:dyDescent="0.2">
      <c r="T7651" s="212"/>
      <c r="U7651" s="213"/>
      <c r="V7651" s="213"/>
      <c r="W7651" s="213"/>
      <c r="X7651" s="214"/>
      <c r="Y7651" s="214"/>
      <c r="Z7651" s="214"/>
      <c r="AA7651" s="217"/>
      <c r="AB7651" s="217"/>
      <c r="AC7651" s="217"/>
      <c r="AD7651" s="213"/>
    </row>
    <row r="7652" spans="20:30" x14ac:dyDescent="0.2">
      <c r="T7652" s="212"/>
      <c r="U7652" s="213"/>
      <c r="V7652" s="213"/>
      <c r="W7652" s="213"/>
      <c r="X7652" s="214"/>
      <c r="Y7652" s="214"/>
      <c r="Z7652" s="214"/>
      <c r="AA7652" s="217"/>
      <c r="AB7652" s="217"/>
      <c r="AC7652" s="217"/>
      <c r="AD7652" s="213"/>
    </row>
    <row r="7653" spans="20:30" x14ac:dyDescent="0.2">
      <c r="T7653" s="212"/>
      <c r="U7653" s="213"/>
      <c r="V7653" s="213"/>
      <c r="W7653" s="213"/>
      <c r="X7653" s="214"/>
      <c r="Y7653" s="214"/>
      <c r="Z7653" s="214"/>
      <c r="AA7653" s="217"/>
      <c r="AB7653" s="217"/>
      <c r="AC7653" s="217"/>
      <c r="AD7653" s="213"/>
    </row>
    <row r="7654" spans="20:30" x14ac:dyDescent="0.2">
      <c r="T7654" s="212"/>
      <c r="U7654" s="213"/>
      <c r="V7654" s="213"/>
      <c r="W7654" s="213"/>
      <c r="X7654" s="214"/>
      <c r="Y7654" s="214"/>
      <c r="Z7654" s="214"/>
      <c r="AA7654" s="217"/>
      <c r="AB7654" s="217"/>
      <c r="AC7654" s="217"/>
      <c r="AD7654" s="213"/>
    </row>
    <row r="7655" spans="20:30" x14ac:dyDescent="0.2">
      <c r="T7655" s="212"/>
      <c r="U7655" s="213"/>
      <c r="V7655" s="213"/>
      <c r="W7655" s="213"/>
      <c r="X7655" s="214"/>
      <c r="Y7655" s="214"/>
      <c r="Z7655" s="214"/>
      <c r="AA7655" s="217"/>
      <c r="AB7655" s="217"/>
      <c r="AC7655" s="217"/>
      <c r="AD7655" s="213"/>
    </row>
    <row r="7656" spans="20:30" x14ac:dyDescent="0.2">
      <c r="T7656" s="212"/>
      <c r="U7656" s="213"/>
      <c r="V7656" s="213"/>
      <c r="W7656" s="213"/>
      <c r="X7656" s="214"/>
      <c r="Y7656" s="214"/>
      <c r="Z7656" s="214"/>
      <c r="AA7656" s="217"/>
      <c r="AB7656" s="217"/>
      <c r="AC7656" s="217"/>
      <c r="AD7656" s="213"/>
    </row>
    <row r="7657" spans="20:30" x14ac:dyDescent="0.2">
      <c r="T7657" s="212"/>
      <c r="U7657" s="213"/>
      <c r="V7657" s="213"/>
      <c r="W7657" s="213"/>
      <c r="X7657" s="214"/>
      <c r="Y7657" s="214"/>
      <c r="Z7657" s="214"/>
      <c r="AA7657" s="217"/>
      <c r="AB7657" s="217"/>
      <c r="AC7657" s="217"/>
      <c r="AD7657" s="213"/>
    </row>
    <row r="7658" spans="20:30" x14ac:dyDescent="0.2">
      <c r="T7658" s="212"/>
      <c r="U7658" s="213"/>
      <c r="V7658" s="213"/>
      <c r="W7658" s="213"/>
      <c r="X7658" s="214"/>
      <c r="Y7658" s="214"/>
      <c r="Z7658" s="214"/>
      <c r="AA7658" s="217"/>
      <c r="AB7658" s="217"/>
      <c r="AC7658" s="217"/>
      <c r="AD7658" s="213"/>
    </row>
    <row r="7659" spans="20:30" x14ac:dyDescent="0.2">
      <c r="T7659" s="212"/>
      <c r="U7659" s="213"/>
      <c r="V7659" s="213"/>
      <c r="W7659" s="213"/>
      <c r="X7659" s="214"/>
      <c r="Y7659" s="214"/>
      <c r="Z7659" s="214"/>
      <c r="AA7659" s="217"/>
      <c r="AB7659" s="217"/>
      <c r="AC7659" s="217"/>
      <c r="AD7659" s="213"/>
    </row>
    <row r="7660" spans="20:30" x14ac:dyDescent="0.2">
      <c r="T7660" s="212"/>
      <c r="U7660" s="213"/>
      <c r="V7660" s="213"/>
      <c r="W7660" s="213"/>
      <c r="X7660" s="214"/>
      <c r="Y7660" s="214"/>
      <c r="Z7660" s="214"/>
      <c r="AA7660" s="217"/>
      <c r="AB7660" s="217"/>
      <c r="AC7660" s="217"/>
      <c r="AD7660" s="213"/>
    </row>
    <row r="7661" spans="20:30" x14ac:dyDescent="0.2">
      <c r="T7661" s="212"/>
      <c r="U7661" s="213"/>
      <c r="V7661" s="213"/>
      <c r="W7661" s="213"/>
      <c r="X7661" s="214"/>
      <c r="Y7661" s="214"/>
      <c r="Z7661" s="214"/>
      <c r="AA7661" s="217"/>
      <c r="AB7661" s="217"/>
      <c r="AC7661" s="217"/>
      <c r="AD7661" s="213"/>
    </row>
    <row r="7662" spans="20:30" x14ac:dyDescent="0.2">
      <c r="T7662" s="212"/>
      <c r="U7662" s="213"/>
      <c r="V7662" s="213"/>
      <c r="W7662" s="213"/>
      <c r="X7662" s="214"/>
      <c r="Y7662" s="214"/>
      <c r="Z7662" s="214"/>
      <c r="AA7662" s="217"/>
      <c r="AB7662" s="217"/>
      <c r="AC7662" s="217"/>
      <c r="AD7662" s="213"/>
    </row>
    <row r="7663" spans="20:30" x14ac:dyDescent="0.2">
      <c r="T7663" s="212"/>
      <c r="U7663" s="213"/>
      <c r="V7663" s="213"/>
      <c r="W7663" s="213"/>
      <c r="X7663" s="214"/>
      <c r="Y7663" s="214"/>
      <c r="Z7663" s="214"/>
      <c r="AA7663" s="217"/>
      <c r="AB7663" s="217"/>
      <c r="AC7663" s="217"/>
      <c r="AD7663" s="213"/>
    </row>
    <row r="7664" spans="20:30" x14ac:dyDescent="0.2">
      <c r="T7664" s="212"/>
      <c r="U7664" s="213"/>
      <c r="V7664" s="213"/>
      <c r="W7664" s="213"/>
      <c r="X7664" s="214"/>
      <c r="Y7664" s="214"/>
      <c r="Z7664" s="214"/>
      <c r="AA7664" s="217"/>
      <c r="AB7664" s="217"/>
      <c r="AC7664" s="217"/>
      <c r="AD7664" s="213"/>
    </row>
    <row r="7665" spans="20:30" x14ac:dyDescent="0.2">
      <c r="T7665" s="212"/>
      <c r="U7665" s="213"/>
      <c r="V7665" s="213"/>
      <c r="W7665" s="213"/>
      <c r="X7665" s="214"/>
      <c r="Y7665" s="214"/>
      <c r="Z7665" s="214"/>
      <c r="AA7665" s="217"/>
      <c r="AB7665" s="217"/>
      <c r="AC7665" s="217"/>
      <c r="AD7665" s="213"/>
    </row>
    <row r="7666" spans="20:30" x14ac:dyDescent="0.2">
      <c r="T7666" s="212"/>
      <c r="U7666" s="213"/>
      <c r="V7666" s="213"/>
      <c r="W7666" s="213"/>
      <c r="X7666" s="214"/>
      <c r="Y7666" s="214"/>
      <c r="Z7666" s="214"/>
      <c r="AA7666" s="217"/>
      <c r="AB7666" s="217"/>
      <c r="AC7666" s="217"/>
      <c r="AD7666" s="213"/>
    </row>
    <row r="7667" spans="20:30" x14ac:dyDescent="0.2">
      <c r="T7667" s="212"/>
      <c r="U7667" s="213"/>
      <c r="V7667" s="213"/>
      <c r="W7667" s="213"/>
      <c r="X7667" s="214"/>
      <c r="Y7667" s="214"/>
      <c r="Z7667" s="214"/>
      <c r="AA7667" s="217"/>
      <c r="AB7667" s="217"/>
      <c r="AC7667" s="217"/>
      <c r="AD7667" s="213"/>
    </row>
    <row r="7668" spans="20:30" x14ac:dyDescent="0.2">
      <c r="T7668" s="212"/>
      <c r="U7668" s="213"/>
      <c r="V7668" s="213"/>
      <c r="W7668" s="213"/>
      <c r="X7668" s="214"/>
      <c r="Y7668" s="214"/>
      <c r="Z7668" s="214"/>
      <c r="AA7668" s="217"/>
      <c r="AB7668" s="217"/>
      <c r="AC7668" s="217"/>
      <c r="AD7668" s="213"/>
    </row>
    <row r="7669" spans="20:30" x14ac:dyDescent="0.2">
      <c r="T7669" s="212"/>
      <c r="U7669" s="213"/>
      <c r="V7669" s="213"/>
      <c r="W7669" s="213"/>
      <c r="X7669" s="214"/>
      <c r="Y7669" s="214"/>
      <c r="Z7669" s="214"/>
      <c r="AA7669" s="217"/>
      <c r="AB7669" s="217"/>
      <c r="AC7669" s="217"/>
      <c r="AD7669" s="213"/>
    </row>
    <row r="7670" spans="20:30" x14ac:dyDescent="0.2">
      <c r="T7670" s="212"/>
      <c r="U7670" s="213"/>
      <c r="V7670" s="213"/>
      <c r="W7670" s="213"/>
      <c r="X7670" s="214"/>
      <c r="Y7670" s="214"/>
      <c r="Z7670" s="214"/>
      <c r="AA7670" s="217"/>
      <c r="AB7670" s="217"/>
      <c r="AC7670" s="217"/>
      <c r="AD7670" s="213"/>
    </row>
    <row r="7671" spans="20:30" x14ac:dyDescent="0.2">
      <c r="T7671" s="212"/>
      <c r="U7671" s="213"/>
      <c r="V7671" s="213"/>
      <c r="W7671" s="213"/>
      <c r="X7671" s="214"/>
      <c r="Y7671" s="214"/>
      <c r="Z7671" s="214"/>
      <c r="AA7671" s="217"/>
      <c r="AB7671" s="217"/>
      <c r="AC7671" s="217"/>
      <c r="AD7671" s="213"/>
    </row>
    <row r="7672" spans="20:30" x14ac:dyDescent="0.2">
      <c r="T7672" s="212"/>
      <c r="U7672" s="213"/>
      <c r="V7672" s="213"/>
      <c r="W7672" s="213"/>
      <c r="X7672" s="214"/>
      <c r="Y7672" s="214"/>
      <c r="Z7672" s="214"/>
      <c r="AA7672" s="217"/>
      <c r="AB7672" s="217"/>
      <c r="AC7672" s="217"/>
      <c r="AD7672" s="213"/>
    </row>
    <row r="7673" spans="20:30" x14ac:dyDescent="0.2">
      <c r="T7673" s="212"/>
      <c r="U7673" s="213"/>
      <c r="V7673" s="213"/>
      <c r="W7673" s="213"/>
      <c r="X7673" s="214"/>
      <c r="Y7673" s="214"/>
      <c r="Z7673" s="214"/>
      <c r="AA7673" s="217"/>
      <c r="AB7673" s="217"/>
      <c r="AC7673" s="217"/>
      <c r="AD7673" s="213"/>
    </row>
    <row r="7674" spans="20:30" x14ac:dyDescent="0.2">
      <c r="T7674" s="212"/>
      <c r="U7674" s="213"/>
      <c r="V7674" s="213"/>
      <c r="W7674" s="213"/>
      <c r="X7674" s="214"/>
      <c r="Y7674" s="214"/>
      <c r="Z7674" s="214"/>
      <c r="AA7674" s="217"/>
      <c r="AB7674" s="217"/>
      <c r="AC7674" s="217"/>
      <c r="AD7674" s="213"/>
    </row>
    <row r="7675" spans="20:30" x14ac:dyDescent="0.2">
      <c r="T7675" s="212"/>
      <c r="U7675" s="213"/>
      <c r="V7675" s="213"/>
      <c r="W7675" s="213"/>
      <c r="X7675" s="214"/>
      <c r="Y7675" s="214"/>
      <c r="Z7675" s="214"/>
      <c r="AA7675" s="217"/>
      <c r="AB7675" s="217"/>
      <c r="AC7675" s="217"/>
      <c r="AD7675" s="213"/>
    </row>
    <row r="7676" spans="20:30" x14ac:dyDescent="0.2">
      <c r="T7676" s="212"/>
      <c r="U7676" s="213"/>
      <c r="V7676" s="213"/>
      <c r="W7676" s="213"/>
      <c r="X7676" s="214"/>
      <c r="Y7676" s="214"/>
      <c r="Z7676" s="214"/>
      <c r="AA7676" s="217"/>
      <c r="AB7676" s="217"/>
      <c r="AC7676" s="217"/>
      <c r="AD7676" s="213"/>
    </row>
    <row r="7677" spans="20:30" x14ac:dyDescent="0.2">
      <c r="T7677" s="212"/>
      <c r="U7677" s="213"/>
      <c r="V7677" s="213"/>
      <c r="W7677" s="213"/>
      <c r="X7677" s="214"/>
      <c r="Y7677" s="214"/>
      <c r="Z7677" s="214"/>
      <c r="AA7677" s="217"/>
      <c r="AB7677" s="217"/>
      <c r="AC7677" s="217"/>
      <c r="AD7677" s="213"/>
    </row>
    <row r="7678" spans="20:30" x14ac:dyDescent="0.2">
      <c r="T7678" s="212"/>
      <c r="U7678" s="213"/>
      <c r="V7678" s="213"/>
      <c r="W7678" s="213"/>
      <c r="X7678" s="214"/>
      <c r="Y7678" s="214"/>
      <c r="Z7678" s="214"/>
      <c r="AA7678" s="217"/>
      <c r="AB7678" s="217"/>
      <c r="AC7678" s="217"/>
      <c r="AD7678" s="213"/>
    </row>
    <row r="7679" spans="20:30" x14ac:dyDescent="0.2">
      <c r="T7679" s="212"/>
      <c r="U7679" s="213"/>
      <c r="V7679" s="213"/>
      <c r="W7679" s="213"/>
      <c r="X7679" s="214"/>
      <c r="Y7679" s="214"/>
      <c r="Z7679" s="214"/>
      <c r="AA7679" s="217"/>
      <c r="AB7679" s="217"/>
      <c r="AC7679" s="217"/>
      <c r="AD7679" s="213"/>
    </row>
    <row r="7680" spans="20:30" x14ac:dyDescent="0.2">
      <c r="T7680" s="212"/>
      <c r="U7680" s="213"/>
      <c r="V7680" s="213"/>
      <c r="W7680" s="213"/>
      <c r="X7680" s="214"/>
      <c r="Y7680" s="214"/>
      <c r="Z7680" s="214"/>
      <c r="AA7680" s="217"/>
      <c r="AB7680" s="217"/>
      <c r="AC7680" s="217"/>
      <c r="AD7680" s="213"/>
    </row>
    <row r="7681" spans="20:30" x14ac:dyDescent="0.2">
      <c r="T7681" s="212"/>
      <c r="U7681" s="213"/>
      <c r="V7681" s="213"/>
      <c r="W7681" s="213"/>
      <c r="X7681" s="214"/>
      <c r="Y7681" s="214"/>
      <c r="Z7681" s="214"/>
      <c r="AA7681" s="217"/>
      <c r="AB7681" s="217"/>
      <c r="AC7681" s="217"/>
      <c r="AD7681" s="213"/>
    </row>
    <row r="7682" spans="20:30" x14ac:dyDescent="0.2">
      <c r="T7682" s="212"/>
      <c r="U7682" s="213"/>
      <c r="V7682" s="213"/>
      <c r="W7682" s="213"/>
      <c r="X7682" s="214"/>
      <c r="Y7682" s="214"/>
      <c r="Z7682" s="214"/>
      <c r="AA7682" s="217"/>
      <c r="AB7682" s="217"/>
      <c r="AC7682" s="217"/>
      <c r="AD7682" s="213"/>
    </row>
    <row r="7683" spans="20:30" x14ac:dyDescent="0.2">
      <c r="T7683" s="212"/>
      <c r="U7683" s="213"/>
      <c r="V7683" s="213"/>
      <c r="W7683" s="213"/>
      <c r="X7683" s="214"/>
      <c r="Y7683" s="214"/>
      <c r="Z7683" s="214"/>
      <c r="AA7683" s="217"/>
      <c r="AB7683" s="217"/>
      <c r="AC7683" s="217"/>
      <c r="AD7683" s="213"/>
    </row>
    <row r="7684" spans="20:30" x14ac:dyDescent="0.2">
      <c r="T7684" s="212"/>
      <c r="U7684" s="213"/>
      <c r="V7684" s="213"/>
      <c r="W7684" s="213"/>
      <c r="X7684" s="214"/>
      <c r="Y7684" s="214"/>
      <c r="Z7684" s="214"/>
      <c r="AA7684" s="217"/>
      <c r="AB7684" s="217"/>
      <c r="AC7684" s="217"/>
      <c r="AD7684" s="213"/>
    </row>
    <row r="7685" spans="20:30" x14ac:dyDescent="0.2">
      <c r="T7685" s="212"/>
      <c r="U7685" s="213"/>
      <c r="V7685" s="213"/>
      <c r="W7685" s="213"/>
      <c r="X7685" s="214"/>
      <c r="Y7685" s="214"/>
      <c r="Z7685" s="214"/>
      <c r="AA7685" s="217"/>
      <c r="AB7685" s="217"/>
      <c r="AC7685" s="217"/>
      <c r="AD7685" s="213"/>
    </row>
    <row r="7686" spans="20:30" x14ac:dyDescent="0.2">
      <c r="T7686" s="212"/>
      <c r="U7686" s="213"/>
      <c r="V7686" s="213"/>
      <c r="W7686" s="213"/>
      <c r="X7686" s="214"/>
      <c r="Y7686" s="214"/>
      <c r="Z7686" s="214"/>
      <c r="AA7686" s="217"/>
      <c r="AB7686" s="217"/>
      <c r="AC7686" s="217"/>
      <c r="AD7686" s="213"/>
    </row>
    <row r="7687" spans="20:30" x14ac:dyDescent="0.2">
      <c r="T7687" s="212"/>
      <c r="U7687" s="213"/>
      <c r="V7687" s="213"/>
      <c r="W7687" s="213"/>
      <c r="X7687" s="214"/>
      <c r="Y7687" s="214"/>
      <c r="Z7687" s="214"/>
      <c r="AA7687" s="217"/>
      <c r="AB7687" s="217"/>
      <c r="AC7687" s="217"/>
      <c r="AD7687" s="213"/>
    </row>
    <row r="7688" spans="20:30" x14ac:dyDescent="0.2">
      <c r="T7688" s="212"/>
      <c r="U7688" s="213"/>
      <c r="V7688" s="213"/>
      <c r="W7688" s="213"/>
      <c r="X7688" s="214"/>
      <c r="Y7688" s="214"/>
      <c r="Z7688" s="214"/>
      <c r="AA7688" s="217"/>
      <c r="AB7688" s="217"/>
      <c r="AC7688" s="217"/>
      <c r="AD7688" s="213"/>
    </row>
    <row r="7689" spans="20:30" x14ac:dyDescent="0.2">
      <c r="T7689" s="212"/>
      <c r="U7689" s="213"/>
      <c r="V7689" s="213"/>
      <c r="W7689" s="213"/>
      <c r="X7689" s="214"/>
      <c r="Y7689" s="214"/>
      <c r="Z7689" s="214"/>
      <c r="AA7689" s="217"/>
      <c r="AB7689" s="217"/>
      <c r="AC7689" s="217"/>
      <c r="AD7689" s="213"/>
    </row>
    <row r="7690" spans="20:30" x14ac:dyDescent="0.2">
      <c r="T7690" s="212"/>
      <c r="U7690" s="213"/>
      <c r="V7690" s="213"/>
      <c r="W7690" s="213"/>
      <c r="X7690" s="214"/>
      <c r="Y7690" s="214"/>
      <c r="Z7690" s="214"/>
      <c r="AA7690" s="217"/>
      <c r="AB7690" s="217"/>
      <c r="AC7690" s="217"/>
      <c r="AD7690" s="213"/>
    </row>
    <row r="7691" spans="20:30" x14ac:dyDescent="0.2">
      <c r="T7691" s="212"/>
      <c r="U7691" s="213"/>
      <c r="V7691" s="213"/>
      <c r="W7691" s="213"/>
      <c r="X7691" s="214"/>
      <c r="Y7691" s="214"/>
      <c r="Z7691" s="214"/>
      <c r="AA7691" s="217"/>
      <c r="AB7691" s="217"/>
      <c r="AC7691" s="217"/>
      <c r="AD7691" s="213"/>
    </row>
    <row r="7692" spans="20:30" x14ac:dyDescent="0.2">
      <c r="T7692" s="212"/>
      <c r="U7692" s="213"/>
      <c r="V7692" s="213"/>
      <c r="W7692" s="213"/>
      <c r="X7692" s="214"/>
      <c r="Y7692" s="214"/>
      <c r="Z7692" s="214"/>
      <c r="AA7692" s="217"/>
      <c r="AB7692" s="217"/>
      <c r="AC7692" s="217"/>
      <c r="AD7692" s="213"/>
    </row>
    <row r="7693" spans="20:30" x14ac:dyDescent="0.2">
      <c r="T7693" s="212"/>
      <c r="U7693" s="213"/>
      <c r="V7693" s="213"/>
      <c r="W7693" s="213"/>
      <c r="X7693" s="214"/>
      <c r="Y7693" s="214"/>
      <c r="Z7693" s="214"/>
      <c r="AA7693" s="217"/>
      <c r="AB7693" s="217"/>
      <c r="AC7693" s="217"/>
      <c r="AD7693" s="213"/>
    </row>
    <row r="7694" spans="20:30" x14ac:dyDescent="0.2">
      <c r="T7694" s="212"/>
      <c r="U7694" s="213"/>
      <c r="V7694" s="213"/>
      <c r="W7694" s="213"/>
      <c r="X7694" s="214"/>
      <c r="Y7694" s="214"/>
      <c r="Z7694" s="214"/>
      <c r="AA7694" s="217"/>
      <c r="AB7694" s="217"/>
      <c r="AC7694" s="217"/>
      <c r="AD7694" s="213"/>
    </row>
    <row r="7695" spans="20:30" x14ac:dyDescent="0.2">
      <c r="T7695" s="212"/>
      <c r="U7695" s="213"/>
      <c r="V7695" s="213"/>
      <c r="W7695" s="213"/>
      <c r="X7695" s="214"/>
      <c r="Y7695" s="214"/>
      <c r="Z7695" s="214"/>
      <c r="AA7695" s="217"/>
      <c r="AB7695" s="217"/>
      <c r="AC7695" s="217"/>
      <c r="AD7695" s="213"/>
    </row>
    <row r="7696" spans="20:30" x14ac:dyDescent="0.2">
      <c r="T7696" s="212"/>
      <c r="U7696" s="213"/>
      <c r="V7696" s="213"/>
      <c r="W7696" s="213"/>
      <c r="X7696" s="214"/>
      <c r="Y7696" s="214"/>
      <c r="Z7696" s="214"/>
      <c r="AA7696" s="217"/>
      <c r="AB7696" s="217"/>
      <c r="AC7696" s="217"/>
      <c r="AD7696" s="213"/>
    </row>
    <row r="7697" spans="20:30" x14ac:dyDescent="0.2">
      <c r="T7697" s="212"/>
      <c r="U7697" s="213"/>
      <c r="V7697" s="213"/>
      <c r="W7697" s="213"/>
      <c r="X7697" s="214"/>
      <c r="Y7697" s="214"/>
      <c r="Z7697" s="214"/>
      <c r="AA7697" s="217"/>
      <c r="AB7697" s="217"/>
      <c r="AC7697" s="217"/>
      <c r="AD7697" s="213"/>
    </row>
    <row r="7698" spans="20:30" x14ac:dyDescent="0.2">
      <c r="T7698" s="212"/>
      <c r="U7698" s="213"/>
      <c r="V7698" s="213"/>
      <c r="W7698" s="213"/>
      <c r="X7698" s="214"/>
      <c r="Y7698" s="214"/>
      <c r="Z7698" s="214"/>
      <c r="AA7698" s="217"/>
      <c r="AB7698" s="217"/>
      <c r="AC7698" s="217"/>
      <c r="AD7698" s="213"/>
    </row>
    <row r="7699" spans="20:30" x14ac:dyDescent="0.2">
      <c r="T7699" s="212"/>
      <c r="U7699" s="213"/>
      <c r="V7699" s="213"/>
      <c r="W7699" s="213"/>
      <c r="X7699" s="214"/>
      <c r="Y7699" s="214"/>
      <c r="Z7699" s="214"/>
      <c r="AA7699" s="217"/>
      <c r="AB7699" s="217"/>
      <c r="AC7699" s="217"/>
      <c r="AD7699" s="213"/>
    </row>
    <row r="7700" spans="20:30" x14ac:dyDescent="0.2">
      <c r="T7700" s="212"/>
      <c r="U7700" s="213"/>
      <c r="V7700" s="213"/>
      <c r="W7700" s="213"/>
      <c r="X7700" s="214"/>
      <c r="Y7700" s="214"/>
      <c r="Z7700" s="214"/>
      <c r="AA7700" s="217"/>
      <c r="AB7700" s="217"/>
      <c r="AC7700" s="217"/>
      <c r="AD7700" s="213"/>
    </row>
    <row r="7701" spans="20:30" x14ac:dyDescent="0.2">
      <c r="T7701" s="212"/>
      <c r="U7701" s="213"/>
      <c r="V7701" s="213"/>
      <c r="W7701" s="213"/>
      <c r="X7701" s="214"/>
      <c r="Y7701" s="214"/>
      <c r="Z7701" s="214"/>
      <c r="AA7701" s="217"/>
      <c r="AB7701" s="217"/>
      <c r="AC7701" s="217"/>
      <c r="AD7701" s="213"/>
    </row>
    <row r="7702" spans="20:30" x14ac:dyDescent="0.2">
      <c r="T7702" s="212"/>
      <c r="U7702" s="213"/>
      <c r="V7702" s="213"/>
      <c r="W7702" s="213"/>
      <c r="X7702" s="214"/>
      <c r="Y7702" s="214"/>
      <c r="Z7702" s="214"/>
      <c r="AA7702" s="217"/>
      <c r="AB7702" s="217"/>
      <c r="AC7702" s="217"/>
      <c r="AD7702" s="213"/>
    </row>
    <row r="7703" spans="20:30" x14ac:dyDescent="0.2">
      <c r="T7703" s="212"/>
      <c r="U7703" s="213"/>
      <c r="V7703" s="213"/>
      <c r="W7703" s="213"/>
      <c r="X7703" s="214"/>
      <c r="Y7703" s="214"/>
      <c r="Z7703" s="214"/>
      <c r="AA7703" s="217"/>
      <c r="AB7703" s="217"/>
      <c r="AC7703" s="217"/>
      <c r="AD7703" s="213"/>
    </row>
    <row r="7704" spans="20:30" x14ac:dyDescent="0.2">
      <c r="T7704" s="212"/>
      <c r="U7704" s="213"/>
      <c r="V7704" s="213"/>
      <c r="W7704" s="213"/>
      <c r="X7704" s="214"/>
      <c r="Y7704" s="214"/>
      <c r="Z7704" s="214"/>
      <c r="AA7704" s="217"/>
      <c r="AB7704" s="217"/>
      <c r="AC7704" s="217"/>
      <c r="AD7704" s="213"/>
    </row>
    <row r="7705" spans="20:30" x14ac:dyDescent="0.2">
      <c r="T7705" s="212"/>
      <c r="U7705" s="213"/>
      <c r="V7705" s="213"/>
      <c r="W7705" s="213"/>
      <c r="X7705" s="214"/>
      <c r="Y7705" s="214"/>
      <c r="Z7705" s="214"/>
      <c r="AA7705" s="217"/>
      <c r="AB7705" s="217"/>
      <c r="AC7705" s="217"/>
      <c r="AD7705" s="213"/>
    </row>
    <row r="7706" spans="20:30" x14ac:dyDescent="0.2">
      <c r="T7706" s="212"/>
      <c r="U7706" s="213"/>
      <c r="V7706" s="213"/>
      <c r="W7706" s="213"/>
      <c r="X7706" s="214"/>
      <c r="Y7706" s="214"/>
      <c r="Z7706" s="214"/>
      <c r="AA7706" s="217"/>
      <c r="AB7706" s="217"/>
      <c r="AC7706" s="217"/>
      <c r="AD7706" s="213"/>
    </row>
    <row r="7707" spans="20:30" x14ac:dyDescent="0.2">
      <c r="T7707" s="212"/>
      <c r="U7707" s="213"/>
      <c r="V7707" s="213"/>
      <c r="W7707" s="213"/>
      <c r="X7707" s="214"/>
      <c r="Y7707" s="214"/>
      <c r="Z7707" s="214"/>
      <c r="AA7707" s="217"/>
      <c r="AB7707" s="217"/>
      <c r="AC7707" s="217"/>
      <c r="AD7707" s="213"/>
    </row>
    <row r="7708" spans="20:30" x14ac:dyDescent="0.2">
      <c r="T7708" s="212"/>
      <c r="U7708" s="213"/>
      <c r="V7708" s="213"/>
      <c r="W7708" s="213"/>
      <c r="X7708" s="214"/>
      <c r="Y7708" s="214"/>
      <c r="Z7708" s="214"/>
      <c r="AA7708" s="217"/>
      <c r="AB7708" s="217"/>
      <c r="AC7708" s="217"/>
      <c r="AD7708" s="213"/>
    </row>
    <row r="7709" spans="20:30" x14ac:dyDescent="0.2">
      <c r="T7709" s="212"/>
      <c r="U7709" s="213"/>
      <c r="V7709" s="213"/>
      <c r="W7709" s="213"/>
      <c r="X7709" s="214"/>
      <c r="Y7709" s="214"/>
      <c r="Z7709" s="214"/>
      <c r="AA7709" s="217"/>
      <c r="AB7709" s="217"/>
      <c r="AC7709" s="217"/>
      <c r="AD7709" s="213"/>
    </row>
    <row r="7710" spans="20:30" x14ac:dyDescent="0.2">
      <c r="T7710" s="212"/>
      <c r="U7710" s="213"/>
      <c r="V7710" s="213"/>
      <c r="W7710" s="213"/>
      <c r="X7710" s="214"/>
      <c r="Y7710" s="214"/>
      <c r="Z7710" s="214"/>
      <c r="AA7710" s="217"/>
      <c r="AB7710" s="217"/>
      <c r="AC7710" s="217"/>
      <c r="AD7710" s="213"/>
    </row>
    <row r="7711" spans="20:30" x14ac:dyDescent="0.2">
      <c r="T7711" s="212"/>
      <c r="U7711" s="213"/>
      <c r="V7711" s="213"/>
      <c r="W7711" s="213"/>
      <c r="X7711" s="214"/>
      <c r="Y7711" s="214"/>
      <c r="Z7711" s="214"/>
      <c r="AA7711" s="217"/>
      <c r="AB7711" s="217"/>
      <c r="AC7711" s="217"/>
      <c r="AD7711" s="213"/>
    </row>
    <row r="7712" spans="20:30" x14ac:dyDescent="0.2">
      <c r="T7712" s="212"/>
      <c r="U7712" s="213"/>
      <c r="V7712" s="213"/>
      <c r="W7712" s="213"/>
      <c r="X7712" s="214"/>
      <c r="Y7712" s="214"/>
      <c r="Z7712" s="214"/>
      <c r="AA7712" s="217"/>
      <c r="AB7712" s="217"/>
      <c r="AC7712" s="217"/>
      <c r="AD7712" s="213"/>
    </row>
    <row r="7713" spans="20:30" x14ac:dyDescent="0.2">
      <c r="T7713" s="212"/>
      <c r="U7713" s="213"/>
      <c r="V7713" s="213"/>
      <c r="W7713" s="213"/>
      <c r="X7713" s="214"/>
      <c r="Y7713" s="214"/>
      <c r="Z7713" s="214"/>
      <c r="AA7713" s="217"/>
      <c r="AB7713" s="217"/>
      <c r="AC7713" s="217"/>
      <c r="AD7713" s="213"/>
    </row>
    <row r="7714" spans="20:30" x14ac:dyDescent="0.2">
      <c r="T7714" s="212"/>
      <c r="U7714" s="213"/>
      <c r="V7714" s="213"/>
      <c r="W7714" s="213"/>
      <c r="X7714" s="214"/>
      <c r="Y7714" s="214"/>
      <c r="Z7714" s="214"/>
      <c r="AA7714" s="217"/>
      <c r="AB7714" s="217"/>
      <c r="AC7714" s="217"/>
      <c r="AD7714" s="213"/>
    </row>
    <row r="7715" spans="20:30" x14ac:dyDescent="0.2">
      <c r="T7715" s="212"/>
      <c r="U7715" s="213"/>
      <c r="V7715" s="213"/>
      <c r="W7715" s="213"/>
      <c r="X7715" s="214"/>
      <c r="Y7715" s="214"/>
      <c r="Z7715" s="214"/>
      <c r="AA7715" s="217"/>
      <c r="AB7715" s="217"/>
      <c r="AC7715" s="217"/>
      <c r="AD7715" s="213"/>
    </row>
    <row r="7716" spans="20:30" x14ac:dyDescent="0.2">
      <c r="T7716" s="212"/>
      <c r="U7716" s="213"/>
      <c r="V7716" s="213"/>
      <c r="W7716" s="213"/>
      <c r="X7716" s="214"/>
      <c r="Y7716" s="214"/>
      <c r="Z7716" s="214"/>
      <c r="AA7716" s="217"/>
      <c r="AB7716" s="217"/>
      <c r="AC7716" s="217"/>
      <c r="AD7716" s="213"/>
    </row>
    <row r="7717" spans="20:30" x14ac:dyDescent="0.2">
      <c r="T7717" s="212"/>
      <c r="U7717" s="213"/>
      <c r="V7717" s="213"/>
      <c r="W7717" s="213"/>
      <c r="X7717" s="214"/>
      <c r="Y7717" s="214"/>
      <c r="Z7717" s="214"/>
      <c r="AA7717" s="217"/>
      <c r="AB7717" s="217"/>
      <c r="AC7717" s="217"/>
      <c r="AD7717" s="213"/>
    </row>
    <row r="7718" spans="20:30" x14ac:dyDescent="0.2">
      <c r="T7718" s="212"/>
      <c r="U7718" s="213"/>
      <c r="V7718" s="213"/>
      <c r="W7718" s="213"/>
      <c r="X7718" s="214"/>
      <c r="Y7718" s="214"/>
      <c r="Z7718" s="214"/>
      <c r="AA7718" s="217"/>
      <c r="AB7718" s="217"/>
      <c r="AC7718" s="217"/>
      <c r="AD7718" s="213"/>
    </row>
    <row r="7719" spans="20:30" x14ac:dyDescent="0.2">
      <c r="T7719" s="212"/>
      <c r="U7719" s="213"/>
      <c r="V7719" s="213"/>
      <c r="W7719" s="213"/>
      <c r="X7719" s="214"/>
      <c r="Y7719" s="214"/>
      <c r="Z7719" s="214"/>
      <c r="AA7719" s="217"/>
      <c r="AB7719" s="217"/>
      <c r="AC7719" s="217"/>
      <c r="AD7719" s="213"/>
    </row>
    <row r="7720" spans="20:30" x14ac:dyDescent="0.2">
      <c r="T7720" s="212"/>
      <c r="U7720" s="213"/>
      <c r="V7720" s="213"/>
      <c r="W7720" s="213"/>
      <c r="X7720" s="214"/>
      <c r="Y7720" s="214"/>
      <c r="Z7720" s="214"/>
      <c r="AA7720" s="217"/>
      <c r="AB7720" s="217"/>
      <c r="AC7720" s="217"/>
      <c r="AD7720" s="213"/>
    </row>
    <row r="7721" spans="20:30" x14ac:dyDescent="0.2">
      <c r="T7721" s="212"/>
      <c r="U7721" s="213"/>
      <c r="V7721" s="213"/>
      <c r="W7721" s="213"/>
      <c r="X7721" s="214"/>
      <c r="Y7721" s="214"/>
      <c r="Z7721" s="214"/>
      <c r="AA7721" s="217"/>
      <c r="AB7721" s="217"/>
      <c r="AC7721" s="217"/>
      <c r="AD7721" s="213"/>
    </row>
    <row r="7722" spans="20:30" x14ac:dyDescent="0.2">
      <c r="T7722" s="212"/>
      <c r="U7722" s="213"/>
      <c r="V7722" s="213"/>
      <c r="W7722" s="213"/>
      <c r="X7722" s="214"/>
      <c r="Y7722" s="214"/>
      <c r="Z7722" s="214"/>
      <c r="AA7722" s="217"/>
      <c r="AB7722" s="217"/>
      <c r="AC7722" s="217"/>
      <c r="AD7722" s="213"/>
    </row>
    <row r="7723" spans="20:30" x14ac:dyDescent="0.2">
      <c r="T7723" s="212"/>
      <c r="U7723" s="213"/>
      <c r="V7723" s="213"/>
      <c r="W7723" s="213"/>
      <c r="X7723" s="214"/>
      <c r="Y7723" s="214"/>
      <c r="Z7723" s="214"/>
      <c r="AA7723" s="217"/>
      <c r="AB7723" s="217"/>
      <c r="AC7723" s="217"/>
      <c r="AD7723" s="213"/>
    </row>
    <row r="7724" spans="20:30" x14ac:dyDescent="0.2">
      <c r="T7724" s="212"/>
      <c r="U7724" s="213"/>
      <c r="V7724" s="213"/>
      <c r="W7724" s="213"/>
      <c r="X7724" s="214"/>
      <c r="Y7724" s="214"/>
      <c r="Z7724" s="214"/>
      <c r="AA7724" s="217"/>
      <c r="AB7724" s="217"/>
      <c r="AC7724" s="217"/>
      <c r="AD7724" s="213"/>
    </row>
    <row r="7725" spans="20:30" x14ac:dyDescent="0.2">
      <c r="T7725" s="212"/>
      <c r="U7725" s="213"/>
      <c r="V7725" s="213"/>
      <c r="W7725" s="213"/>
      <c r="X7725" s="214"/>
      <c r="Y7725" s="214"/>
      <c r="Z7725" s="214"/>
      <c r="AA7725" s="217"/>
      <c r="AB7725" s="217"/>
      <c r="AC7725" s="217"/>
      <c r="AD7725" s="213"/>
    </row>
    <row r="7726" spans="20:30" x14ac:dyDescent="0.2">
      <c r="T7726" s="212"/>
      <c r="U7726" s="213"/>
      <c r="V7726" s="213"/>
      <c r="W7726" s="213"/>
      <c r="X7726" s="214"/>
      <c r="Y7726" s="214"/>
      <c r="Z7726" s="214"/>
      <c r="AA7726" s="217"/>
      <c r="AB7726" s="217"/>
      <c r="AC7726" s="217"/>
      <c r="AD7726" s="213"/>
    </row>
    <row r="7727" spans="20:30" x14ac:dyDescent="0.2">
      <c r="T7727" s="212"/>
      <c r="U7727" s="213"/>
      <c r="V7727" s="213"/>
      <c r="W7727" s="213"/>
      <c r="X7727" s="214"/>
      <c r="Y7727" s="214"/>
      <c r="Z7727" s="214"/>
      <c r="AA7727" s="217"/>
      <c r="AB7727" s="217"/>
      <c r="AC7727" s="217"/>
      <c r="AD7727" s="213"/>
    </row>
    <row r="7728" spans="20:30" x14ac:dyDescent="0.2">
      <c r="T7728" s="212"/>
      <c r="U7728" s="213"/>
      <c r="V7728" s="213"/>
      <c r="W7728" s="213"/>
      <c r="X7728" s="214"/>
      <c r="Y7728" s="214"/>
      <c r="Z7728" s="214"/>
      <c r="AA7728" s="217"/>
      <c r="AB7728" s="217"/>
      <c r="AC7728" s="217"/>
      <c r="AD7728" s="213"/>
    </row>
    <row r="7729" spans="20:30" x14ac:dyDescent="0.2">
      <c r="T7729" s="212"/>
      <c r="U7729" s="213"/>
      <c r="V7729" s="213"/>
      <c r="W7729" s="213"/>
      <c r="X7729" s="214"/>
      <c r="Y7729" s="214"/>
      <c r="Z7729" s="214"/>
      <c r="AA7729" s="217"/>
      <c r="AB7729" s="217"/>
      <c r="AC7729" s="217"/>
      <c r="AD7729" s="213"/>
    </row>
    <row r="7730" spans="20:30" x14ac:dyDescent="0.2">
      <c r="T7730" s="212"/>
      <c r="U7730" s="213"/>
      <c r="V7730" s="213"/>
      <c r="W7730" s="213"/>
      <c r="X7730" s="214"/>
      <c r="Y7730" s="214"/>
      <c r="Z7730" s="214"/>
      <c r="AA7730" s="217"/>
      <c r="AB7730" s="217"/>
      <c r="AC7730" s="217"/>
      <c r="AD7730" s="213"/>
    </row>
    <row r="7731" spans="20:30" x14ac:dyDescent="0.2">
      <c r="T7731" s="212"/>
      <c r="U7731" s="213"/>
      <c r="V7731" s="213"/>
      <c r="W7731" s="213"/>
      <c r="X7731" s="214"/>
      <c r="Y7731" s="214"/>
      <c r="Z7731" s="214"/>
      <c r="AA7731" s="217"/>
      <c r="AB7731" s="217"/>
      <c r="AC7731" s="217"/>
      <c r="AD7731" s="213"/>
    </row>
    <row r="7732" spans="20:30" x14ac:dyDescent="0.2">
      <c r="T7732" s="212"/>
      <c r="U7732" s="213"/>
      <c r="V7732" s="213"/>
      <c r="W7732" s="213"/>
      <c r="X7732" s="214"/>
      <c r="Y7732" s="214"/>
      <c r="Z7732" s="214"/>
      <c r="AA7732" s="217"/>
      <c r="AB7732" s="217"/>
      <c r="AC7732" s="217"/>
      <c r="AD7732" s="213"/>
    </row>
    <row r="7733" spans="20:30" x14ac:dyDescent="0.2">
      <c r="T7733" s="212"/>
      <c r="U7733" s="213"/>
      <c r="V7733" s="213"/>
      <c r="W7733" s="213"/>
      <c r="X7733" s="214"/>
      <c r="Y7733" s="214"/>
      <c r="Z7733" s="214"/>
      <c r="AA7733" s="217"/>
      <c r="AB7733" s="217"/>
      <c r="AC7733" s="217"/>
      <c r="AD7733" s="213"/>
    </row>
    <row r="7734" spans="20:30" x14ac:dyDescent="0.2">
      <c r="T7734" s="212"/>
      <c r="U7734" s="213"/>
      <c r="V7734" s="213"/>
      <c r="W7734" s="213"/>
      <c r="X7734" s="214"/>
      <c r="Y7734" s="214"/>
      <c r="Z7734" s="214"/>
      <c r="AA7734" s="217"/>
      <c r="AB7734" s="217"/>
      <c r="AC7734" s="217"/>
      <c r="AD7734" s="213"/>
    </row>
    <row r="7735" spans="20:30" x14ac:dyDescent="0.2">
      <c r="T7735" s="212"/>
      <c r="U7735" s="213"/>
      <c r="V7735" s="213"/>
      <c r="W7735" s="213"/>
      <c r="X7735" s="214"/>
      <c r="Y7735" s="214"/>
      <c r="Z7735" s="214"/>
      <c r="AA7735" s="217"/>
      <c r="AB7735" s="217"/>
      <c r="AC7735" s="217"/>
      <c r="AD7735" s="213"/>
    </row>
    <row r="7736" spans="20:30" x14ac:dyDescent="0.2">
      <c r="T7736" s="212"/>
      <c r="U7736" s="213"/>
      <c r="V7736" s="213"/>
      <c r="W7736" s="213"/>
      <c r="X7736" s="214"/>
      <c r="Y7736" s="214"/>
      <c r="Z7736" s="214"/>
      <c r="AA7736" s="217"/>
      <c r="AB7736" s="217"/>
      <c r="AC7736" s="217"/>
      <c r="AD7736" s="213"/>
    </row>
    <row r="7737" spans="20:30" x14ac:dyDescent="0.2">
      <c r="T7737" s="212"/>
      <c r="U7737" s="213"/>
      <c r="V7737" s="213"/>
      <c r="W7737" s="213"/>
      <c r="X7737" s="214"/>
      <c r="Y7737" s="214"/>
      <c r="Z7737" s="214"/>
      <c r="AA7737" s="217"/>
      <c r="AB7737" s="217"/>
      <c r="AC7737" s="217"/>
      <c r="AD7737" s="213"/>
    </row>
    <row r="7738" spans="20:30" x14ac:dyDescent="0.2">
      <c r="T7738" s="212"/>
      <c r="U7738" s="213"/>
      <c r="V7738" s="213"/>
      <c r="W7738" s="213"/>
      <c r="X7738" s="214"/>
      <c r="Y7738" s="214"/>
      <c r="Z7738" s="214"/>
      <c r="AA7738" s="217"/>
      <c r="AB7738" s="217"/>
      <c r="AC7738" s="217"/>
      <c r="AD7738" s="213"/>
    </row>
    <row r="7739" spans="20:30" x14ac:dyDescent="0.2">
      <c r="T7739" s="212"/>
      <c r="U7739" s="213"/>
      <c r="V7739" s="213"/>
      <c r="W7739" s="213"/>
      <c r="X7739" s="214"/>
      <c r="Y7739" s="214"/>
      <c r="Z7739" s="214"/>
      <c r="AA7739" s="217"/>
      <c r="AB7739" s="217"/>
      <c r="AC7739" s="217"/>
      <c r="AD7739" s="213"/>
    </row>
    <row r="7740" spans="20:30" x14ac:dyDescent="0.2">
      <c r="T7740" s="212"/>
      <c r="U7740" s="213"/>
      <c r="V7740" s="213"/>
      <c r="W7740" s="213"/>
      <c r="X7740" s="214"/>
      <c r="Y7740" s="214"/>
      <c r="Z7740" s="214"/>
      <c r="AA7740" s="217"/>
      <c r="AB7740" s="217"/>
      <c r="AC7740" s="217"/>
      <c r="AD7740" s="213"/>
    </row>
    <row r="7741" spans="20:30" x14ac:dyDescent="0.2">
      <c r="T7741" s="212"/>
      <c r="U7741" s="213"/>
      <c r="V7741" s="213"/>
      <c r="W7741" s="213"/>
      <c r="X7741" s="214"/>
      <c r="Y7741" s="214"/>
      <c r="Z7741" s="214"/>
      <c r="AA7741" s="217"/>
      <c r="AB7741" s="217"/>
      <c r="AC7741" s="217"/>
      <c r="AD7741" s="213"/>
    </row>
    <row r="7742" spans="20:30" x14ac:dyDescent="0.2">
      <c r="T7742" s="212"/>
      <c r="U7742" s="213"/>
      <c r="V7742" s="213"/>
      <c r="W7742" s="213"/>
      <c r="X7742" s="214"/>
      <c r="Y7742" s="214"/>
      <c r="Z7742" s="214"/>
      <c r="AA7742" s="217"/>
      <c r="AB7742" s="217"/>
      <c r="AC7742" s="217"/>
      <c r="AD7742" s="213"/>
    </row>
    <row r="7743" spans="20:30" x14ac:dyDescent="0.2">
      <c r="T7743" s="212"/>
      <c r="U7743" s="213"/>
      <c r="V7743" s="213"/>
      <c r="W7743" s="213"/>
      <c r="X7743" s="214"/>
      <c r="Y7743" s="214"/>
      <c r="Z7743" s="214"/>
      <c r="AA7743" s="217"/>
      <c r="AB7743" s="217"/>
      <c r="AC7743" s="217"/>
      <c r="AD7743" s="213"/>
    </row>
    <row r="7744" spans="20:30" x14ac:dyDescent="0.2">
      <c r="T7744" s="212"/>
      <c r="U7744" s="213"/>
      <c r="V7744" s="213"/>
      <c r="W7744" s="213"/>
      <c r="X7744" s="214"/>
      <c r="Y7744" s="214"/>
      <c r="Z7744" s="214"/>
      <c r="AA7744" s="217"/>
      <c r="AB7744" s="217"/>
      <c r="AC7744" s="217"/>
      <c r="AD7744" s="213"/>
    </row>
    <row r="7745" spans="20:30" x14ac:dyDescent="0.2">
      <c r="T7745" s="212"/>
      <c r="U7745" s="213"/>
      <c r="V7745" s="213"/>
      <c r="W7745" s="213"/>
      <c r="X7745" s="214"/>
      <c r="Y7745" s="214"/>
      <c r="Z7745" s="214"/>
      <c r="AA7745" s="217"/>
      <c r="AB7745" s="217"/>
      <c r="AC7745" s="217"/>
      <c r="AD7745" s="213"/>
    </row>
    <row r="7746" spans="20:30" x14ac:dyDescent="0.2">
      <c r="T7746" s="212"/>
      <c r="U7746" s="213"/>
      <c r="V7746" s="213"/>
      <c r="W7746" s="213"/>
      <c r="X7746" s="214"/>
      <c r="Y7746" s="214"/>
      <c r="Z7746" s="214"/>
      <c r="AA7746" s="217"/>
      <c r="AB7746" s="217"/>
      <c r="AC7746" s="217"/>
      <c r="AD7746" s="213"/>
    </row>
    <row r="7747" spans="20:30" x14ac:dyDescent="0.2">
      <c r="T7747" s="212"/>
      <c r="U7747" s="213"/>
      <c r="V7747" s="213"/>
      <c r="W7747" s="213"/>
      <c r="X7747" s="214"/>
      <c r="Y7747" s="214"/>
      <c r="Z7747" s="214"/>
      <c r="AA7747" s="217"/>
      <c r="AB7747" s="217"/>
      <c r="AC7747" s="217"/>
      <c r="AD7747" s="213"/>
    </row>
    <row r="7748" spans="20:30" x14ac:dyDescent="0.2">
      <c r="T7748" s="212"/>
      <c r="U7748" s="213"/>
      <c r="V7748" s="213"/>
      <c r="W7748" s="213"/>
      <c r="X7748" s="214"/>
      <c r="Y7748" s="214"/>
      <c r="Z7748" s="214"/>
      <c r="AA7748" s="217"/>
      <c r="AB7748" s="217"/>
      <c r="AC7748" s="217"/>
      <c r="AD7748" s="213"/>
    </row>
    <row r="7749" spans="20:30" x14ac:dyDescent="0.2">
      <c r="T7749" s="212"/>
      <c r="U7749" s="213"/>
      <c r="V7749" s="213"/>
      <c r="W7749" s="213"/>
      <c r="X7749" s="214"/>
      <c r="Y7749" s="214"/>
      <c r="Z7749" s="214"/>
      <c r="AA7749" s="217"/>
      <c r="AB7749" s="217"/>
      <c r="AC7749" s="217"/>
      <c r="AD7749" s="213"/>
    </row>
    <row r="7750" spans="20:30" x14ac:dyDescent="0.2">
      <c r="T7750" s="212"/>
      <c r="U7750" s="213"/>
      <c r="V7750" s="213"/>
      <c r="W7750" s="213"/>
      <c r="X7750" s="214"/>
      <c r="Y7750" s="214"/>
      <c r="Z7750" s="214"/>
      <c r="AA7750" s="217"/>
      <c r="AB7750" s="217"/>
      <c r="AC7750" s="217"/>
      <c r="AD7750" s="213"/>
    </row>
    <row r="7751" spans="20:30" x14ac:dyDescent="0.2">
      <c r="T7751" s="212"/>
      <c r="U7751" s="213"/>
      <c r="V7751" s="213"/>
      <c r="W7751" s="213"/>
      <c r="X7751" s="214"/>
      <c r="Y7751" s="214"/>
      <c r="Z7751" s="214"/>
      <c r="AA7751" s="217"/>
      <c r="AB7751" s="217"/>
      <c r="AC7751" s="217"/>
      <c r="AD7751" s="213"/>
    </row>
    <row r="7752" spans="20:30" x14ac:dyDescent="0.2">
      <c r="T7752" s="212"/>
      <c r="U7752" s="213"/>
      <c r="V7752" s="213"/>
      <c r="W7752" s="213"/>
      <c r="X7752" s="214"/>
      <c r="Y7752" s="214"/>
      <c r="Z7752" s="214"/>
      <c r="AA7752" s="217"/>
      <c r="AB7752" s="217"/>
      <c r="AC7752" s="217"/>
      <c r="AD7752" s="213"/>
    </row>
    <row r="7753" spans="20:30" x14ac:dyDescent="0.2">
      <c r="T7753" s="212"/>
      <c r="U7753" s="213"/>
      <c r="V7753" s="213"/>
      <c r="W7753" s="213"/>
      <c r="X7753" s="214"/>
      <c r="Y7753" s="214"/>
      <c r="Z7753" s="214"/>
      <c r="AA7753" s="217"/>
      <c r="AB7753" s="217"/>
      <c r="AC7753" s="217"/>
      <c r="AD7753" s="213"/>
    </row>
    <row r="7754" spans="20:30" x14ac:dyDescent="0.2">
      <c r="T7754" s="212"/>
      <c r="U7754" s="213"/>
      <c r="V7754" s="213"/>
      <c r="W7754" s="213"/>
      <c r="X7754" s="214"/>
      <c r="Y7754" s="214"/>
      <c r="Z7754" s="214"/>
      <c r="AA7754" s="217"/>
      <c r="AB7754" s="217"/>
      <c r="AC7754" s="217"/>
      <c r="AD7754" s="213"/>
    </row>
    <row r="7755" spans="20:30" x14ac:dyDescent="0.2">
      <c r="T7755" s="212"/>
      <c r="U7755" s="213"/>
      <c r="V7755" s="213"/>
      <c r="W7755" s="213"/>
      <c r="X7755" s="214"/>
      <c r="Y7755" s="214"/>
      <c r="Z7755" s="214"/>
      <c r="AA7755" s="217"/>
      <c r="AB7755" s="217"/>
      <c r="AC7755" s="217"/>
      <c r="AD7755" s="213"/>
    </row>
    <row r="7756" spans="20:30" x14ac:dyDescent="0.2">
      <c r="T7756" s="212"/>
      <c r="U7756" s="213"/>
      <c r="V7756" s="213"/>
      <c r="W7756" s="213"/>
      <c r="X7756" s="214"/>
      <c r="Y7756" s="214"/>
      <c r="Z7756" s="214"/>
      <c r="AA7756" s="217"/>
      <c r="AB7756" s="217"/>
      <c r="AC7756" s="217"/>
      <c r="AD7756" s="213"/>
    </row>
    <row r="7757" spans="20:30" x14ac:dyDescent="0.2">
      <c r="T7757" s="212"/>
      <c r="U7757" s="213"/>
      <c r="V7757" s="213"/>
      <c r="W7757" s="213"/>
      <c r="X7757" s="214"/>
      <c r="Y7757" s="214"/>
      <c r="Z7757" s="214"/>
      <c r="AA7757" s="217"/>
      <c r="AB7757" s="217"/>
      <c r="AC7757" s="217"/>
      <c r="AD7757" s="213"/>
    </row>
    <row r="7758" spans="20:30" x14ac:dyDescent="0.2">
      <c r="T7758" s="212"/>
      <c r="U7758" s="213"/>
      <c r="V7758" s="213"/>
      <c r="W7758" s="213"/>
      <c r="X7758" s="214"/>
      <c r="Y7758" s="214"/>
      <c r="Z7758" s="214"/>
      <c r="AA7758" s="217"/>
      <c r="AB7758" s="217"/>
      <c r="AC7758" s="217"/>
      <c r="AD7758" s="213"/>
    </row>
    <row r="7759" spans="20:30" x14ac:dyDescent="0.2">
      <c r="T7759" s="212"/>
      <c r="U7759" s="213"/>
      <c r="V7759" s="213"/>
      <c r="W7759" s="213"/>
      <c r="X7759" s="214"/>
      <c r="Y7759" s="214"/>
      <c r="Z7759" s="214"/>
      <c r="AA7759" s="217"/>
      <c r="AB7759" s="217"/>
      <c r="AC7759" s="217"/>
      <c r="AD7759" s="213"/>
    </row>
    <row r="7760" spans="20:30" x14ac:dyDescent="0.2">
      <c r="T7760" s="212"/>
      <c r="U7760" s="213"/>
      <c r="V7760" s="213"/>
      <c r="W7760" s="213"/>
      <c r="X7760" s="214"/>
      <c r="Y7760" s="214"/>
      <c r="Z7760" s="214"/>
      <c r="AA7760" s="217"/>
      <c r="AB7760" s="217"/>
      <c r="AC7760" s="217"/>
      <c r="AD7760" s="213"/>
    </row>
    <row r="7761" spans="20:30" x14ac:dyDescent="0.2">
      <c r="T7761" s="212"/>
      <c r="U7761" s="213"/>
      <c r="V7761" s="213"/>
      <c r="W7761" s="213"/>
      <c r="X7761" s="214"/>
      <c r="Y7761" s="214"/>
      <c r="Z7761" s="214"/>
      <c r="AA7761" s="217"/>
      <c r="AB7761" s="217"/>
      <c r="AC7761" s="217"/>
      <c r="AD7761" s="213"/>
    </row>
    <row r="7762" spans="20:30" x14ac:dyDescent="0.2">
      <c r="T7762" s="212"/>
      <c r="U7762" s="213"/>
      <c r="V7762" s="213"/>
      <c r="W7762" s="213"/>
      <c r="X7762" s="214"/>
      <c r="Y7762" s="214"/>
      <c r="Z7762" s="214"/>
      <c r="AA7762" s="217"/>
      <c r="AB7762" s="217"/>
      <c r="AC7762" s="217"/>
      <c r="AD7762" s="213"/>
    </row>
    <row r="7763" spans="20:30" x14ac:dyDescent="0.2">
      <c r="T7763" s="212"/>
      <c r="U7763" s="213"/>
      <c r="V7763" s="213"/>
      <c r="W7763" s="213"/>
      <c r="X7763" s="214"/>
      <c r="Y7763" s="214"/>
      <c r="Z7763" s="214"/>
      <c r="AA7763" s="217"/>
      <c r="AB7763" s="217"/>
      <c r="AC7763" s="217"/>
      <c r="AD7763" s="213"/>
    </row>
    <row r="7764" spans="20:30" x14ac:dyDescent="0.2">
      <c r="T7764" s="212"/>
      <c r="U7764" s="213"/>
      <c r="V7764" s="213"/>
      <c r="W7764" s="213"/>
      <c r="X7764" s="214"/>
      <c r="Y7764" s="214"/>
      <c r="Z7764" s="214"/>
      <c r="AA7764" s="217"/>
      <c r="AB7764" s="217"/>
      <c r="AC7764" s="217"/>
      <c r="AD7764" s="213"/>
    </row>
    <row r="7765" spans="20:30" x14ac:dyDescent="0.2">
      <c r="T7765" s="212"/>
      <c r="U7765" s="213"/>
      <c r="V7765" s="213"/>
      <c r="W7765" s="213"/>
      <c r="X7765" s="214"/>
      <c r="Y7765" s="214"/>
      <c r="Z7765" s="214"/>
      <c r="AA7765" s="217"/>
      <c r="AB7765" s="217"/>
      <c r="AC7765" s="217"/>
      <c r="AD7765" s="213"/>
    </row>
    <row r="7766" spans="20:30" x14ac:dyDescent="0.2">
      <c r="T7766" s="212"/>
      <c r="U7766" s="213"/>
      <c r="V7766" s="213"/>
      <c r="W7766" s="213"/>
      <c r="X7766" s="214"/>
      <c r="Y7766" s="214"/>
      <c r="Z7766" s="214"/>
      <c r="AA7766" s="217"/>
      <c r="AB7766" s="217"/>
      <c r="AC7766" s="217"/>
      <c r="AD7766" s="213"/>
    </row>
    <row r="7767" spans="20:30" x14ac:dyDescent="0.2">
      <c r="T7767" s="212"/>
      <c r="U7767" s="213"/>
      <c r="V7767" s="213"/>
      <c r="W7767" s="213"/>
      <c r="X7767" s="214"/>
      <c r="Y7767" s="214"/>
      <c r="Z7767" s="214"/>
      <c r="AA7767" s="217"/>
      <c r="AB7767" s="217"/>
      <c r="AC7767" s="217"/>
      <c r="AD7767" s="213"/>
    </row>
    <row r="7768" spans="20:30" x14ac:dyDescent="0.2">
      <c r="T7768" s="212"/>
      <c r="U7768" s="213"/>
      <c r="V7768" s="213"/>
      <c r="W7768" s="213"/>
      <c r="X7768" s="214"/>
      <c r="Y7768" s="214"/>
      <c r="Z7768" s="214"/>
      <c r="AA7768" s="217"/>
      <c r="AB7768" s="217"/>
      <c r="AC7768" s="217"/>
      <c r="AD7768" s="213"/>
    </row>
    <row r="7769" spans="20:30" x14ac:dyDescent="0.2">
      <c r="T7769" s="212"/>
      <c r="U7769" s="213"/>
      <c r="V7769" s="213"/>
      <c r="W7769" s="213"/>
      <c r="X7769" s="214"/>
      <c r="Y7769" s="214"/>
      <c r="Z7769" s="214"/>
      <c r="AA7769" s="217"/>
      <c r="AB7769" s="217"/>
      <c r="AC7769" s="217"/>
      <c r="AD7769" s="213"/>
    </row>
    <row r="7770" spans="20:30" x14ac:dyDescent="0.2">
      <c r="T7770" s="212"/>
      <c r="U7770" s="213"/>
      <c r="V7770" s="213"/>
      <c r="W7770" s="213"/>
      <c r="X7770" s="214"/>
      <c r="Y7770" s="214"/>
      <c r="Z7770" s="214"/>
      <c r="AA7770" s="217"/>
      <c r="AB7770" s="217"/>
      <c r="AC7770" s="217"/>
      <c r="AD7770" s="213"/>
    </row>
    <row r="7771" spans="20:30" x14ac:dyDescent="0.2">
      <c r="T7771" s="212"/>
      <c r="U7771" s="213"/>
      <c r="V7771" s="213"/>
      <c r="W7771" s="213"/>
      <c r="X7771" s="214"/>
      <c r="Y7771" s="214"/>
      <c r="Z7771" s="214"/>
      <c r="AA7771" s="217"/>
      <c r="AB7771" s="217"/>
      <c r="AC7771" s="217"/>
      <c r="AD7771" s="213"/>
    </row>
    <row r="7772" spans="20:30" x14ac:dyDescent="0.2">
      <c r="T7772" s="212"/>
      <c r="U7772" s="213"/>
      <c r="V7772" s="213"/>
      <c r="W7772" s="213"/>
      <c r="X7772" s="214"/>
      <c r="Y7772" s="214"/>
      <c r="Z7772" s="214"/>
      <c r="AA7772" s="217"/>
      <c r="AB7772" s="217"/>
      <c r="AC7772" s="217"/>
      <c r="AD7772" s="213"/>
    </row>
    <row r="7773" spans="20:30" x14ac:dyDescent="0.2">
      <c r="T7773" s="212"/>
      <c r="U7773" s="213"/>
      <c r="V7773" s="213"/>
      <c r="W7773" s="213"/>
      <c r="X7773" s="214"/>
      <c r="Y7773" s="214"/>
      <c r="Z7773" s="214"/>
      <c r="AA7773" s="217"/>
      <c r="AB7773" s="217"/>
      <c r="AC7773" s="217"/>
      <c r="AD7773" s="213"/>
    </row>
    <row r="7774" spans="20:30" x14ac:dyDescent="0.2">
      <c r="T7774" s="212"/>
      <c r="U7774" s="213"/>
      <c r="V7774" s="213"/>
      <c r="W7774" s="213"/>
      <c r="X7774" s="214"/>
      <c r="Y7774" s="214"/>
      <c r="Z7774" s="214"/>
      <c r="AA7774" s="217"/>
      <c r="AB7774" s="217"/>
      <c r="AC7774" s="217"/>
      <c r="AD7774" s="213"/>
    </row>
    <row r="7775" spans="20:30" x14ac:dyDescent="0.2">
      <c r="T7775" s="212"/>
      <c r="U7775" s="213"/>
      <c r="V7775" s="213"/>
      <c r="W7775" s="213"/>
      <c r="X7775" s="214"/>
      <c r="Y7775" s="214"/>
      <c r="Z7775" s="214"/>
      <c r="AA7775" s="217"/>
      <c r="AB7775" s="217"/>
      <c r="AC7775" s="217"/>
      <c r="AD7775" s="213"/>
    </row>
    <row r="7776" spans="20:30" x14ac:dyDescent="0.2">
      <c r="T7776" s="212"/>
      <c r="U7776" s="213"/>
      <c r="V7776" s="213"/>
      <c r="W7776" s="213"/>
      <c r="X7776" s="214"/>
      <c r="Y7776" s="214"/>
      <c r="Z7776" s="214"/>
      <c r="AA7776" s="217"/>
      <c r="AB7776" s="217"/>
      <c r="AC7776" s="217"/>
      <c r="AD7776" s="213"/>
    </row>
    <row r="7777" spans="20:30" x14ac:dyDescent="0.2">
      <c r="T7777" s="212"/>
      <c r="U7777" s="213"/>
      <c r="V7777" s="213"/>
      <c r="W7777" s="213"/>
      <c r="X7777" s="214"/>
      <c r="Y7777" s="214"/>
      <c r="Z7777" s="214"/>
      <c r="AA7777" s="217"/>
      <c r="AB7777" s="217"/>
      <c r="AC7777" s="217"/>
      <c r="AD7777" s="213"/>
    </row>
    <row r="7778" spans="20:30" x14ac:dyDescent="0.2">
      <c r="T7778" s="212"/>
      <c r="U7778" s="213"/>
      <c r="V7778" s="213"/>
      <c r="W7778" s="213"/>
      <c r="X7778" s="214"/>
      <c r="Y7778" s="214"/>
      <c r="Z7778" s="214"/>
      <c r="AA7778" s="217"/>
      <c r="AB7778" s="217"/>
      <c r="AC7778" s="217"/>
      <c r="AD7778" s="213"/>
    </row>
    <row r="7779" spans="20:30" x14ac:dyDescent="0.2">
      <c r="T7779" s="212"/>
      <c r="U7779" s="213"/>
      <c r="V7779" s="213"/>
      <c r="W7779" s="213"/>
      <c r="X7779" s="214"/>
      <c r="Y7779" s="214"/>
      <c r="Z7779" s="214"/>
      <c r="AA7779" s="217"/>
      <c r="AB7779" s="217"/>
      <c r="AC7779" s="217"/>
      <c r="AD7779" s="213"/>
    </row>
    <row r="7780" spans="20:30" x14ac:dyDescent="0.2">
      <c r="T7780" s="212"/>
      <c r="U7780" s="213"/>
      <c r="V7780" s="213"/>
      <c r="W7780" s="213"/>
      <c r="X7780" s="214"/>
      <c r="Y7780" s="214"/>
      <c r="Z7780" s="214"/>
      <c r="AA7780" s="217"/>
      <c r="AB7780" s="217"/>
      <c r="AC7780" s="217"/>
      <c r="AD7780" s="213"/>
    </row>
    <row r="7781" spans="20:30" x14ac:dyDescent="0.2">
      <c r="T7781" s="212"/>
      <c r="U7781" s="213"/>
      <c r="V7781" s="213"/>
      <c r="W7781" s="213"/>
      <c r="X7781" s="214"/>
      <c r="Y7781" s="214"/>
      <c r="Z7781" s="214"/>
      <c r="AA7781" s="217"/>
      <c r="AB7781" s="217"/>
      <c r="AC7781" s="217"/>
      <c r="AD7781" s="213"/>
    </row>
    <row r="7782" spans="20:30" x14ac:dyDescent="0.2">
      <c r="T7782" s="212"/>
      <c r="U7782" s="213"/>
      <c r="V7782" s="213"/>
      <c r="W7782" s="213"/>
      <c r="X7782" s="214"/>
      <c r="Y7782" s="214"/>
      <c r="Z7782" s="214"/>
      <c r="AA7782" s="217"/>
      <c r="AB7782" s="217"/>
      <c r="AC7782" s="217"/>
      <c r="AD7782" s="213"/>
    </row>
    <row r="7783" spans="20:30" x14ac:dyDescent="0.2">
      <c r="T7783" s="212"/>
      <c r="U7783" s="213"/>
      <c r="V7783" s="213"/>
      <c r="W7783" s="213"/>
      <c r="X7783" s="214"/>
      <c r="Y7783" s="214"/>
      <c r="Z7783" s="214"/>
      <c r="AA7783" s="217"/>
      <c r="AB7783" s="217"/>
      <c r="AC7783" s="217"/>
      <c r="AD7783" s="213"/>
    </row>
    <row r="7784" spans="20:30" x14ac:dyDescent="0.2">
      <c r="T7784" s="212"/>
      <c r="U7784" s="213"/>
      <c r="V7784" s="213"/>
      <c r="W7784" s="213"/>
      <c r="X7784" s="214"/>
      <c r="Y7784" s="214"/>
      <c r="Z7784" s="214"/>
      <c r="AA7784" s="217"/>
      <c r="AB7784" s="217"/>
      <c r="AC7784" s="217"/>
      <c r="AD7784" s="213"/>
    </row>
    <row r="7785" spans="20:30" x14ac:dyDescent="0.2">
      <c r="T7785" s="212"/>
      <c r="U7785" s="213"/>
      <c r="V7785" s="213"/>
      <c r="W7785" s="213"/>
      <c r="X7785" s="214"/>
      <c r="Y7785" s="214"/>
      <c r="Z7785" s="214"/>
      <c r="AA7785" s="217"/>
      <c r="AB7785" s="217"/>
      <c r="AC7785" s="217"/>
      <c r="AD7785" s="213"/>
    </row>
    <row r="7786" spans="20:30" x14ac:dyDescent="0.2">
      <c r="T7786" s="212"/>
      <c r="U7786" s="213"/>
      <c r="V7786" s="213"/>
      <c r="W7786" s="213"/>
      <c r="X7786" s="214"/>
      <c r="Y7786" s="214"/>
      <c r="Z7786" s="214"/>
      <c r="AA7786" s="217"/>
      <c r="AB7786" s="217"/>
      <c r="AC7786" s="217"/>
      <c r="AD7786" s="213"/>
    </row>
    <row r="7787" spans="20:30" x14ac:dyDescent="0.2">
      <c r="T7787" s="212"/>
      <c r="U7787" s="213"/>
      <c r="V7787" s="213"/>
      <c r="W7787" s="213"/>
      <c r="X7787" s="214"/>
      <c r="Y7787" s="214"/>
      <c r="Z7787" s="214"/>
      <c r="AA7787" s="217"/>
      <c r="AB7787" s="217"/>
      <c r="AC7787" s="217"/>
      <c r="AD7787" s="213"/>
    </row>
    <row r="7788" spans="20:30" x14ac:dyDescent="0.2">
      <c r="T7788" s="212"/>
      <c r="U7788" s="213"/>
      <c r="V7788" s="213"/>
      <c r="W7788" s="213"/>
      <c r="X7788" s="214"/>
      <c r="Y7788" s="214"/>
      <c r="Z7788" s="214"/>
      <c r="AA7788" s="217"/>
      <c r="AB7788" s="217"/>
      <c r="AC7788" s="217"/>
      <c r="AD7788" s="213"/>
    </row>
    <row r="7789" spans="20:30" x14ac:dyDescent="0.2">
      <c r="T7789" s="212"/>
      <c r="U7789" s="213"/>
      <c r="V7789" s="213"/>
      <c r="W7789" s="213"/>
      <c r="X7789" s="214"/>
      <c r="Y7789" s="214"/>
      <c r="Z7789" s="214"/>
      <c r="AA7789" s="217"/>
      <c r="AB7789" s="217"/>
      <c r="AC7789" s="217"/>
      <c r="AD7789" s="213"/>
    </row>
    <row r="7790" spans="20:30" x14ac:dyDescent="0.2">
      <c r="T7790" s="212"/>
      <c r="U7790" s="213"/>
      <c r="V7790" s="213"/>
      <c r="W7790" s="213"/>
      <c r="X7790" s="214"/>
      <c r="Y7790" s="214"/>
      <c r="Z7790" s="214"/>
      <c r="AA7790" s="217"/>
      <c r="AB7790" s="217"/>
      <c r="AC7790" s="217"/>
      <c r="AD7790" s="213"/>
    </row>
    <row r="7791" spans="20:30" x14ac:dyDescent="0.2">
      <c r="T7791" s="212"/>
      <c r="U7791" s="213"/>
      <c r="V7791" s="213"/>
      <c r="W7791" s="213"/>
      <c r="X7791" s="214"/>
      <c r="Y7791" s="214"/>
      <c r="Z7791" s="214"/>
      <c r="AA7791" s="217"/>
      <c r="AB7791" s="217"/>
      <c r="AC7791" s="217"/>
      <c r="AD7791" s="213"/>
    </row>
    <row r="7792" spans="20:30" x14ac:dyDescent="0.2">
      <c r="T7792" s="212"/>
      <c r="U7792" s="213"/>
      <c r="V7792" s="213"/>
      <c r="W7792" s="213"/>
      <c r="X7792" s="214"/>
      <c r="Y7792" s="214"/>
      <c r="Z7792" s="214"/>
      <c r="AA7792" s="217"/>
      <c r="AB7792" s="217"/>
      <c r="AC7792" s="217"/>
      <c r="AD7792" s="213"/>
    </row>
    <row r="7793" spans="20:30" x14ac:dyDescent="0.2">
      <c r="T7793" s="212"/>
      <c r="U7793" s="213"/>
      <c r="V7793" s="213"/>
      <c r="W7793" s="213"/>
      <c r="X7793" s="214"/>
      <c r="Y7793" s="214"/>
      <c r="Z7793" s="214"/>
      <c r="AA7793" s="217"/>
      <c r="AB7793" s="217"/>
      <c r="AC7793" s="217"/>
      <c r="AD7793" s="213"/>
    </row>
    <row r="7794" spans="20:30" x14ac:dyDescent="0.2">
      <c r="T7794" s="212"/>
      <c r="U7794" s="213"/>
      <c r="V7794" s="213"/>
      <c r="W7794" s="213"/>
      <c r="X7794" s="214"/>
      <c r="Y7794" s="214"/>
      <c r="Z7794" s="214"/>
      <c r="AA7794" s="217"/>
      <c r="AB7794" s="217"/>
      <c r="AC7794" s="217"/>
      <c r="AD7794" s="213"/>
    </row>
    <row r="7795" spans="20:30" x14ac:dyDescent="0.2">
      <c r="T7795" s="212"/>
      <c r="U7795" s="213"/>
      <c r="V7795" s="213"/>
      <c r="W7795" s="213"/>
      <c r="X7795" s="214"/>
      <c r="Y7795" s="214"/>
      <c r="Z7795" s="214"/>
      <c r="AA7795" s="217"/>
      <c r="AB7795" s="217"/>
      <c r="AC7795" s="217"/>
      <c r="AD7795" s="213"/>
    </row>
    <row r="7796" spans="20:30" x14ac:dyDescent="0.2">
      <c r="T7796" s="212"/>
      <c r="U7796" s="213"/>
      <c r="V7796" s="213"/>
      <c r="W7796" s="213"/>
      <c r="X7796" s="214"/>
      <c r="Y7796" s="214"/>
      <c r="Z7796" s="214"/>
      <c r="AA7796" s="217"/>
      <c r="AB7796" s="217"/>
      <c r="AC7796" s="217"/>
      <c r="AD7796" s="213"/>
    </row>
    <row r="7797" spans="20:30" x14ac:dyDescent="0.2">
      <c r="T7797" s="212"/>
      <c r="U7797" s="213"/>
      <c r="V7797" s="213"/>
      <c r="W7797" s="213"/>
      <c r="X7797" s="214"/>
      <c r="Y7797" s="214"/>
      <c r="Z7797" s="214"/>
      <c r="AA7797" s="217"/>
      <c r="AB7797" s="217"/>
      <c r="AC7797" s="217"/>
      <c r="AD7797" s="213"/>
    </row>
    <row r="7798" spans="20:30" x14ac:dyDescent="0.2">
      <c r="T7798" s="212"/>
      <c r="U7798" s="213"/>
      <c r="V7798" s="213"/>
      <c r="W7798" s="213"/>
      <c r="X7798" s="214"/>
      <c r="Y7798" s="214"/>
      <c r="Z7798" s="214"/>
      <c r="AA7798" s="217"/>
      <c r="AB7798" s="217"/>
      <c r="AC7798" s="217"/>
      <c r="AD7798" s="213"/>
    </row>
    <row r="7799" spans="20:30" x14ac:dyDescent="0.2">
      <c r="T7799" s="212"/>
      <c r="U7799" s="213"/>
      <c r="V7799" s="213"/>
      <c r="W7799" s="213"/>
      <c r="X7799" s="214"/>
      <c r="Y7799" s="214"/>
      <c r="Z7799" s="214"/>
      <c r="AA7799" s="217"/>
      <c r="AB7799" s="217"/>
      <c r="AC7799" s="217"/>
      <c r="AD7799" s="213"/>
    </row>
    <row r="7800" spans="20:30" x14ac:dyDescent="0.2">
      <c r="T7800" s="212"/>
      <c r="U7800" s="213"/>
      <c r="V7800" s="213"/>
      <c r="W7800" s="213"/>
      <c r="X7800" s="214"/>
      <c r="Y7800" s="214"/>
      <c r="Z7800" s="214"/>
      <c r="AA7800" s="217"/>
      <c r="AB7800" s="217"/>
      <c r="AC7800" s="217"/>
      <c r="AD7800" s="213"/>
    </row>
    <row r="7801" spans="20:30" x14ac:dyDescent="0.2">
      <c r="T7801" s="212"/>
      <c r="U7801" s="213"/>
      <c r="V7801" s="213"/>
      <c r="W7801" s="213"/>
      <c r="X7801" s="214"/>
      <c r="Y7801" s="214"/>
      <c r="Z7801" s="214"/>
      <c r="AA7801" s="217"/>
      <c r="AB7801" s="217"/>
      <c r="AC7801" s="217"/>
      <c r="AD7801" s="213"/>
    </row>
    <row r="7802" spans="20:30" x14ac:dyDescent="0.2">
      <c r="T7802" s="212"/>
      <c r="U7802" s="213"/>
      <c r="V7802" s="213"/>
      <c r="W7802" s="213"/>
      <c r="X7802" s="214"/>
      <c r="Y7802" s="214"/>
      <c r="Z7802" s="214"/>
      <c r="AA7802" s="217"/>
      <c r="AB7802" s="217"/>
      <c r="AC7802" s="217"/>
      <c r="AD7802" s="213"/>
    </row>
    <row r="7803" spans="20:30" x14ac:dyDescent="0.2">
      <c r="T7803" s="212"/>
      <c r="U7803" s="213"/>
      <c r="V7803" s="213"/>
      <c r="W7803" s="213"/>
      <c r="X7803" s="214"/>
      <c r="Y7803" s="214"/>
      <c r="Z7803" s="214"/>
      <c r="AA7803" s="217"/>
      <c r="AB7803" s="217"/>
      <c r="AC7803" s="217"/>
      <c r="AD7803" s="213"/>
    </row>
    <row r="7804" spans="20:30" x14ac:dyDescent="0.2">
      <c r="T7804" s="212"/>
      <c r="U7804" s="213"/>
      <c r="V7804" s="213"/>
      <c r="W7804" s="213"/>
      <c r="X7804" s="214"/>
      <c r="Y7804" s="214"/>
      <c r="Z7804" s="214"/>
      <c r="AA7804" s="217"/>
      <c r="AB7804" s="217"/>
      <c r="AC7804" s="217"/>
      <c r="AD7804" s="213"/>
    </row>
    <row r="7805" spans="20:30" x14ac:dyDescent="0.2">
      <c r="T7805" s="212"/>
      <c r="U7805" s="213"/>
      <c r="V7805" s="213"/>
      <c r="W7805" s="213"/>
      <c r="X7805" s="214"/>
      <c r="Y7805" s="214"/>
      <c r="Z7805" s="214"/>
      <c r="AA7805" s="217"/>
      <c r="AB7805" s="217"/>
      <c r="AC7805" s="217"/>
      <c r="AD7805" s="213"/>
    </row>
    <row r="7806" spans="20:30" x14ac:dyDescent="0.2">
      <c r="T7806" s="212"/>
      <c r="U7806" s="213"/>
      <c r="V7806" s="213"/>
      <c r="W7806" s="213"/>
      <c r="X7806" s="214"/>
      <c r="Y7806" s="214"/>
      <c r="Z7806" s="214"/>
      <c r="AA7806" s="217"/>
      <c r="AB7806" s="217"/>
      <c r="AC7806" s="217"/>
      <c r="AD7806" s="213"/>
    </row>
    <row r="7807" spans="20:30" x14ac:dyDescent="0.2">
      <c r="T7807" s="212"/>
      <c r="U7807" s="213"/>
      <c r="V7807" s="213"/>
      <c r="W7807" s="213"/>
      <c r="X7807" s="214"/>
      <c r="Y7807" s="214"/>
      <c r="Z7807" s="214"/>
      <c r="AA7807" s="217"/>
      <c r="AB7807" s="217"/>
      <c r="AC7807" s="217"/>
      <c r="AD7807" s="213"/>
    </row>
    <row r="7808" spans="20:30" x14ac:dyDescent="0.2">
      <c r="T7808" s="212"/>
      <c r="U7808" s="213"/>
      <c r="V7808" s="213"/>
      <c r="W7808" s="213"/>
      <c r="X7808" s="214"/>
      <c r="Y7808" s="214"/>
      <c r="Z7808" s="214"/>
      <c r="AA7808" s="217"/>
      <c r="AB7808" s="217"/>
      <c r="AC7808" s="217"/>
      <c r="AD7808" s="213"/>
    </row>
    <row r="7809" spans="20:30" x14ac:dyDescent="0.2">
      <c r="T7809" s="212"/>
      <c r="U7809" s="213"/>
      <c r="V7809" s="213"/>
      <c r="W7809" s="213"/>
      <c r="X7809" s="214"/>
      <c r="Y7809" s="214"/>
      <c r="Z7809" s="214"/>
      <c r="AA7809" s="217"/>
      <c r="AB7809" s="217"/>
      <c r="AC7809" s="217"/>
      <c r="AD7809" s="213"/>
    </row>
    <row r="7810" spans="20:30" x14ac:dyDescent="0.2">
      <c r="T7810" s="212"/>
      <c r="U7810" s="213"/>
      <c r="V7810" s="213"/>
      <c r="W7810" s="213"/>
      <c r="X7810" s="214"/>
      <c r="Y7810" s="214"/>
      <c r="Z7810" s="214"/>
      <c r="AA7810" s="217"/>
      <c r="AB7810" s="217"/>
      <c r="AC7810" s="217"/>
      <c r="AD7810" s="213"/>
    </row>
    <row r="7811" spans="20:30" x14ac:dyDescent="0.2">
      <c r="T7811" s="212"/>
      <c r="U7811" s="213"/>
      <c r="V7811" s="213"/>
      <c r="W7811" s="213"/>
      <c r="X7811" s="214"/>
      <c r="Y7811" s="214"/>
      <c r="Z7811" s="214"/>
      <c r="AA7811" s="217"/>
      <c r="AB7811" s="217"/>
      <c r="AC7811" s="217"/>
      <c r="AD7811" s="213"/>
    </row>
    <row r="7812" spans="20:30" x14ac:dyDescent="0.2">
      <c r="T7812" s="212"/>
      <c r="U7812" s="213"/>
      <c r="V7812" s="213"/>
      <c r="W7812" s="213"/>
      <c r="X7812" s="214"/>
      <c r="Y7812" s="214"/>
      <c r="Z7812" s="214"/>
      <c r="AA7812" s="217"/>
      <c r="AB7812" s="217"/>
      <c r="AC7812" s="217"/>
      <c r="AD7812" s="213"/>
    </row>
    <row r="7813" spans="20:30" x14ac:dyDescent="0.2">
      <c r="T7813" s="212"/>
      <c r="U7813" s="213"/>
      <c r="V7813" s="213"/>
      <c r="W7813" s="213"/>
      <c r="X7813" s="214"/>
      <c r="Y7813" s="214"/>
      <c r="Z7813" s="214"/>
      <c r="AA7813" s="217"/>
      <c r="AB7813" s="217"/>
      <c r="AC7813" s="217"/>
      <c r="AD7813" s="213"/>
    </row>
    <row r="7814" spans="20:30" x14ac:dyDescent="0.2">
      <c r="T7814" s="212"/>
      <c r="U7814" s="213"/>
      <c r="V7814" s="213"/>
      <c r="W7814" s="213"/>
      <c r="X7814" s="214"/>
      <c r="Y7814" s="214"/>
      <c r="Z7814" s="214"/>
      <c r="AA7814" s="217"/>
      <c r="AB7814" s="217"/>
      <c r="AC7814" s="217"/>
      <c r="AD7814" s="213"/>
    </row>
    <row r="7815" spans="20:30" x14ac:dyDescent="0.2">
      <c r="T7815" s="212"/>
      <c r="U7815" s="213"/>
      <c r="V7815" s="213"/>
      <c r="W7815" s="213"/>
      <c r="X7815" s="214"/>
      <c r="Y7815" s="214"/>
      <c r="Z7815" s="214"/>
      <c r="AA7815" s="217"/>
      <c r="AB7815" s="217"/>
      <c r="AC7815" s="217"/>
      <c r="AD7815" s="213"/>
    </row>
    <row r="7816" spans="20:30" x14ac:dyDescent="0.2">
      <c r="T7816" s="212"/>
      <c r="U7816" s="213"/>
      <c r="V7816" s="213"/>
      <c r="W7816" s="213"/>
      <c r="X7816" s="214"/>
      <c r="Y7816" s="214"/>
      <c r="Z7816" s="214"/>
      <c r="AA7816" s="217"/>
      <c r="AB7816" s="217"/>
      <c r="AC7816" s="217"/>
      <c r="AD7816" s="213"/>
    </row>
    <row r="7817" spans="20:30" x14ac:dyDescent="0.2">
      <c r="T7817" s="212"/>
      <c r="U7817" s="213"/>
      <c r="V7817" s="213"/>
      <c r="W7817" s="213"/>
      <c r="X7817" s="214"/>
      <c r="Y7817" s="214"/>
      <c r="Z7817" s="214"/>
      <c r="AA7817" s="217"/>
      <c r="AB7817" s="217"/>
      <c r="AC7817" s="217"/>
      <c r="AD7817" s="213"/>
    </row>
    <row r="7818" spans="20:30" x14ac:dyDescent="0.2">
      <c r="T7818" s="212"/>
      <c r="U7818" s="213"/>
      <c r="V7818" s="213"/>
      <c r="W7818" s="213"/>
      <c r="X7818" s="214"/>
      <c r="Y7818" s="214"/>
      <c r="Z7818" s="214"/>
      <c r="AA7818" s="217"/>
      <c r="AB7818" s="217"/>
      <c r="AC7818" s="217"/>
      <c r="AD7818" s="213"/>
    </row>
    <row r="7819" spans="20:30" x14ac:dyDescent="0.2">
      <c r="T7819" s="212"/>
      <c r="U7819" s="213"/>
      <c r="V7819" s="213"/>
      <c r="W7819" s="213"/>
      <c r="X7819" s="214"/>
      <c r="Y7819" s="214"/>
      <c r="Z7819" s="214"/>
      <c r="AA7819" s="217"/>
      <c r="AB7819" s="217"/>
      <c r="AC7819" s="217"/>
      <c r="AD7819" s="213"/>
    </row>
    <row r="7820" spans="20:30" x14ac:dyDescent="0.2">
      <c r="T7820" s="212"/>
      <c r="U7820" s="213"/>
      <c r="V7820" s="213"/>
      <c r="W7820" s="213"/>
      <c r="X7820" s="214"/>
      <c r="Y7820" s="214"/>
      <c r="Z7820" s="214"/>
      <c r="AA7820" s="217"/>
      <c r="AB7820" s="217"/>
      <c r="AC7820" s="217"/>
      <c r="AD7820" s="213"/>
    </row>
    <row r="7821" spans="20:30" x14ac:dyDescent="0.2">
      <c r="T7821" s="212"/>
      <c r="U7821" s="213"/>
      <c r="V7821" s="213"/>
      <c r="W7821" s="213"/>
      <c r="X7821" s="214"/>
      <c r="Y7821" s="214"/>
      <c r="Z7821" s="214"/>
      <c r="AA7821" s="217"/>
      <c r="AB7821" s="217"/>
      <c r="AC7821" s="217"/>
      <c r="AD7821" s="213"/>
    </row>
    <row r="7822" spans="20:30" x14ac:dyDescent="0.2">
      <c r="T7822" s="212"/>
      <c r="U7822" s="213"/>
      <c r="V7822" s="213"/>
      <c r="W7822" s="213"/>
      <c r="X7822" s="214"/>
      <c r="Y7822" s="214"/>
      <c r="Z7822" s="214"/>
      <c r="AA7822" s="217"/>
      <c r="AB7822" s="217"/>
      <c r="AC7822" s="217"/>
      <c r="AD7822" s="213"/>
    </row>
    <row r="7823" spans="20:30" x14ac:dyDescent="0.2">
      <c r="T7823" s="212"/>
      <c r="U7823" s="213"/>
      <c r="V7823" s="213"/>
      <c r="W7823" s="213"/>
      <c r="X7823" s="214"/>
      <c r="Y7823" s="214"/>
      <c r="Z7823" s="214"/>
      <c r="AA7823" s="217"/>
      <c r="AB7823" s="217"/>
      <c r="AC7823" s="217"/>
      <c r="AD7823" s="213"/>
    </row>
    <row r="7824" spans="20:30" x14ac:dyDescent="0.2">
      <c r="T7824" s="212"/>
      <c r="U7824" s="213"/>
      <c r="V7824" s="213"/>
      <c r="W7824" s="213"/>
      <c r="X7824" s="214"/>
      <c r="Y7824" s="214"/>
      <c r="Z7824" s="214"/>
      <c r="AA7824" s="217"/>
      <c r="AB7824" s="217"/>
      <c r="AC7824" s="217"/>
      <c r="AD7824" s="213"/>
    </row>
    <row r="7825" spans="20:30" x14ac:dyDescent="0.2">
      <c r="T7825" s="212"/>
      <c r="U7825" s="213"/>
      <c r="V7825" s="213"/>
      <c r="W7825" s="213"/>
      <c r="X7825" s="214"/>
      <c r="Y7825" s="214"/>
      <c r="Z7825" s="214"/>
      <c r="AA7825" s="217"/>
      <c r="AB7825" s="217"/>
      <c r="AC7825" s="217"/>
      <c r="AD7825" s="213"/>
    </row>
    <row r="7826" spans="20:30" x14ac:dyDescent="0.2">
      <c r="T7826" s="212"/>
      <c r="U7826" s="213"/>
      <c r="V7826" s="213"/>
      <c r="W7826" s="213"/>
      <c r="X7826" s="214"/>
      <c r="Y7826" s="214"/>
      <c r="Z7826" s="214"/>
      <c r="AA7826" s="217"/>
      <c r="AB7826" s="217"/>
      <c r="AC7826" s="217"/>
      <c r="AD7826" s="213"/>
    </row>
    <row r="7827" spans="20:30" x14ac:dyDescent="0.2">
      <c r="T7827" s="212"/>
      <c r="U7827" s="213"/>
      <c r="V7827" s="213"/>
      <c r="W7827" s="213"/>
      <c r="X7827" s="214"/>
      <c r="Y7827" s="214"/>
      <c r="Z7827" s="214"/>
      <c r="AA7827" s="217"/>
      <c r="AB7827" s="217"/>
      <c r="AC7827" s="217"/>
      <c r="AD7827" s="213"/>
    </row>
    <row r="7828" spans="20:30" x14ac:dyDescent="0.2">
      <c r="T7828" s="212"/>
      <c r="U7828" s="213"/>
      <c r="V7828" s="213"/>
      <c r="W7828" s="213"/>
      <c r="X7828" s="214"/>
      <c r="Y7828" s="214"/>
      <c r="Z7828" s="214"/>
      <c r="AA7828" s="217"/>
      <c r="AB7828" s="217"/>
      <c r="AC7828" s="217"/>
      <c r="AD7828" s="213"/>
    </row>
    <row r="7829" spans="20:30" x14ac:dyDescent="0.2">
      <c r="T7829" s="212"/>
      <c r="U7829" s="213"/>
      <c r="V7829" s="213"/>
      <c r="W7829" s="213"/>
      <c r="X7829" s="214"/>
      <c r="Y7829" s="214"/>
      <c r="Z7829" s="214"/>
      <c r="AA7829" s="217"/>
      <c r="AB7829" s="217"/>
      <c r="AC7829" s="217"/>
      <c r="AD7829" s="213"/>
    </row>
    <row r="7830" spans="20:30" x14ac:dyDescent="0.2">
      <c r="T7830" s="212"/>
      <c r="U7830" s="213"/>
      <c r="V7830" s="213"/>
      <c r="W7830" s="213"/>
      <c r="X7830" s="214"/>
      <c r="Y7830" s="214"/>
      <c r="Z7830" s="214"/>
      <c r="AA7830" s="217"/>
      <c r="AB7830" s="217"/>
      <c r="AC7830" s="217"/>
      <c r="AD7830" s="213"/>
    </row>
    <row r="7831" spans="20:30" x14ac:dyDescent="0.2">
      <c r="T7831" s="212"/>
      <c r="U7831" s="213"/>
      <c r="V7831" s="213"/>
      <c r="W7831" s="213"/>
      <c r="X7831" s="214"/>
      <c r="Y7831" s="214"/>
      <c r="Z7831" s="214"/>
      <c r="AA7831" s="217"/>
      <c r="AB7831" s="217"/>
      <c r="AC7831" s="217"/>
      <c r="AD7831" s="213"/>
    </row>
    <row r="7832" spans="20:30" x14ac:dyDescent="0.2">
      <c r="T7832" s="212"/>
      <c r="U7832" s="213"/>
      <c r="V7832" s="213"/>
      <c r="W7832" s="213"/>
      <c r="X7832" s="214"/>
      <c r="Y7832" s="214"/>
      <c r="Z7832" s="214"/>
      <c r="AA7832" s="217"/>
      <c r="AB7832" s="217"/>
      <c r="AC7832" s="217"/>
      <c r="AD7832" s="213"/>
    </row>
    <row r="7833" spans="20:30" x14ac:dyDescent="0.2">
      <c r="T7833" s="212"/>
      <c r="U7833" s="213"/>
      <c r="V7833" s="213"/>
      <c r="W7833" s="213"/>
      <c r="X7833" s="214"/>
      <c r="Y7833" s="214"/>
      <c r="Z7833" s="214"/>
      <c r="AA7833" s="217"/>
      <c r="AB7833" s="217"/>
      <c r="AC7833" s="217"/>
      <c r="AD7833" s="213"/>
    </row>
    <row r="7834" spans="20:30" x14ac:dyDescent="0.2">
      <c r="T7834" s="212"/>
      <c r="U7834" s="213"/>
      <c r="V7834" s="213"/>
      <c r="W7834" s="213"/>
      <c r="X7834" s="214"/>
      <c r="Y7834" s="214"/>
      <c r="Z7834" s="214"/>
      <c r="AA7834" s="217"/>
      <c r="AB7834" s="217"/>
      <c r="AC7834" s="217"/>
      <c r="AD7834" s="213"/>
    </row>
    <row r="7835" spans="20:30" x14ac:dyDescent="0.2">
      <c r="T7835" s="212"/>
      <c r="U7835" s="213"/>
      <c r="V7835" s="213"/>
      <c r="W7835" s="213"/>
      <c r="X7835" s="214"/>
      <c r="Y7835" s="214"/>
      <c r="Z7835" s="214"/>
      <c r="AA7835" s="217"/>
      <c r="AB7835" s="217"/>
      <c r="AC7835" s="217"/>
      <c r="AD7835" s="213"/>
    </row>
    <row r="7836" spans="20:30" x14ac:dyDescent="0.2">
      <c r="T7836" s="212"/>
      <c r="U7836" s="213"/>
      <c r="V7836" s="213"/>
      <c r="W7836" s="213"/>
      <c r="X7836" s="214"/>
      <c r="Y7836" s="214"/>
      <c r="Z7836" s="214"/>
      <c r="AA7836" s="217"/>
      <c r="AB7836" s="217"/>
      <c r="AC7836" s="217"/>
      <c r="AD7836" s="213"/>
    </row>
    <row r="7837" spans="20:30" x14ac:dyDescent="0.2">
      <c r="T7837" s="212"/>
      <c r="U7837" s="213"/>
      <c r="V7837" s="213"/>
      <c r="W7837" s="213"/>
      <c r="X7837" s="214"/>
      <c r="Y7837" s="214"/>
      <c r="Z7837" s="214"/>
      <c r="AA7837" s="217"/>
      <c r="AB7837" s="217"/>
      <c r="AC7837" s="217"/>
      <c r="AD7837" s="213"/>
    </row>
    <row r="7838" spans="20:30" x14ac:dyDescent="0.2">
      <c r="T7838" s="212"/>
      <c r="U7838" s="213"/>
      <c r="V7838" s="213"/>
      <c r="W7838" s="213"/>
      <c r="X7838" s="214"/>
      <c r="Y7838" s="214"/>
      <c r="Z7838" s="214"/>
      <c r="AA7838" s="217"/>
      <c r="AB7838" s="217"/>
      <c r="AC7838" s="217"/>
      <c r="AD7838" s="213"/>
    </row>
    <row r="7839" spans="20:30" x14ac:dyDescent="0.2">
      <c r="T7839" s="212"/>
      <c r="U7839" s="213"/>
      <c r="V7839" s="213"/>
      <c r="W7839" s="213"/>
      <c r="X7839" s="214"/>
      <c r="Y7839" s="214"/>
      <c r="Z7839" s="214"/>
      <c r="AA7839" s="217"/>
      <c r="AB7839" s="217"/>
      <c r="AC7839" s="217"/>
      <c r="AD7839" s="213"/>
    </row>
    <row r="7840" spans="20:30" x14ac:dyDescent="0.2">
      <c r="T7840" s="212"/>
      <c r="U7840" s="213"/>
      <c r="V7840" s="213"/>
      <c r="W7840" s="213"/>
      <c r="X7840" s="214"/>
      <c r="Y7840" s="214"/>
      <c r="Z7840" s="214"/>
      <c r="AA7840" s="217"/>
      <c r="AB7840" s="217"/>
      <c r="AC7840" s="217"/>
      <c r="AD7840" s="213"/>
    </row>
    <row r="7841" spans="20:30" x14ac:dyDescent="0.2">
      <c r="T7841" s="212"/>
      <c r="U7841" s="213"/>
      <c r="V7841" s="213"/>
      <c r="W7841" s="213"/>
      <c r="X7841" s="214"/>
      <c r="Y7841" s="214"/>
      <c r="Z7841" s="214"/>
      <c r="AA7841" s="217"/>
      <c r="AB7841" s="217"/>
      <c r="AC7841" s="217"/>
      <c r="AD7841" s="213"/>
    </row>
    <row r="7842" spans="20:30" x14ac:dyDescent="0.2">
      <c r="T7842" s="212"/>
      <c r="U7842" s="213"/>
      <c r="V7842" s="213"/>
      <c r="W7842" s="213"/>
      <c r="X7842" s="214"/>
      <c r="Y7842" s="214"/>
      <c r="Z7842" s="214"/>
      <c r="AA7842" s="217"/>
      <c r="AB7842" s="217"/>
      <c r="AC7842" s="217"/>
      <c r="AD7842" s="213"/>
    </row>
    <row r="7843" spans="20:30" x14ac:dyDescent="0.2">
      <c r="T7843" s="212"/>
      <c r="U7843" s="213"/>
      <c r="V7843" s="213"/>
      <c r="W7843" s="213"/>
      <c r="X7843" s="214"/>
      <c r="Y7843" s="214"/>
      <c r="Z7843" s="214"/>
      <c r="AA7843" s="217"/>
      <c r="AB7843" s="217"/>
      <c r="AC7843" s="217"/>
      <c r="AD7843" s="213"/>
    </row>
    <row r="7844" spans="20:30" x14ac:dyDescent="0.2">
      <c r="T7844" s="212"/>
      <c r="U7844" s="213"/>
      <c r="V7844" s="213"/>
      <c r="W7844" s="213"/>
      <c r="X7844" s="214"/>
      <c r="Y7844" s="214"/>
      <c r="Z7844" s="214"/>
      <c r="AA7844" s="217"/>
      <c r="AB7844" s="217"/>
      <c r="AC7844" s="217"/>
      <c r="AD7844" s="213"/>
    </row>
    <row r="7845" spans="20:30" x14ac:dyDescent="0.2">
      <c r="T7845" s="212"/>
      <c r="U7845" s="213"/>
      <c r="V7845" s="213"/>
      <c r="W7845" s="213"/>
      <c r="X7845" s="214"/>
      <c r="Y7845" s="214"/>
      <c r="Z7845" s="214"/>
      <c r="AA7845" s="217"/>
      <c r="AB7845" s="217"/>
      <c r="AC7845" s="217"/>
      <c r="AD7845" s="213"/>
    </row>
    <row r="7846" spans="20:30" x14ac:dyDescent="0.2">
      <c r="T7846" s="212"/>
      <c r="U7846" s="213"/>
      <c r="V7846" s="213"/>
      <c r="W7846" s="213"/>
      <c r="X7846" s="214"/>
      <c r="Y7846" s="214"/>
      <c r="Z7846" s="214"/>
      <c r="AA7846" s="217"/>
      <c r="AB7846" s="217"/>
      <c r="AC7846" s="217"/>
      <c r="AD7846" s="213"/>
    </row>
    <row r="7847" spans="20:30" x14ac:dyDescent="0.2">
      <c r="T7847" s="212"/>
      <c r="U7847" s="213"/>
      <c r="V7847" s="213"/>
      <c r="W7847" s="213"/>
      <c r="X7847" s="214"/>
      <c r="Y7847" s="214"/>
      <c r="Z7847" s="214"/>
      <c r="AA7847" s="217"/>
      <c r="AB7847" s="217"/>
      <c r="AC7847" s="217"/>
      <c r="AD7847" s="213"/>
    </row>
    <row r="7848" spans="20:30" x14ac:dyDescent="0.2">
      <c r="T7848" s="212"/>
      <c r="U7848" s="213"/>
      <c r="V7848" s="213"/>
      <c r="W7848" s="213"/>
      <c r="X7848" s="214"/>
      <c r="Y7848" s="214"/>
      <c r="Z7848" s="214"/>
      <c r="AA7848" s="217"/>
      <c r="AB7848" s="217"/>
      <c r="AC7848" s="217"/>
      <c r="AD7848" s="213"/>
    </row>
    <row r="7849" spans="20:30" x14ac:dyDescent="0.2">
      <c r="T7849" s="212"/>
      <c r="U7849" s="213"/>
      <c r="V7849" s="213"/>
      <c r="W7849" s="213"/>
      <c r="X7849" s="214"/>
      <c r="Y7849" s="214"/>
      <c r="Z7849" s="214"/>
      <c r="AA7849" s="217"/>
      <c r="AB7849" s="217"/>
      <c r="AC7849" s="217"/>
      <c r="AD7849" s="213"/>
    </row>
    <row r="7850" spans="20:30" x14ac:dyDescent="0.2">
      <c r="T7850" s="212"/>
      <c r="U7850" s="213"/>
      <c r="V7850" s="213"/>
      <c r="W7850" s="213"/>
      <c r="X7850" s="214"/>
      <c r="Y7850" s="214"/>
      <c r="Z7850" s="214"/>
      <c r="AA7850" s="217"/>
      <c r="AB7850" s="217"/>
      <c r="AC7850" s="217"/>
      <c r="AD7850" s="213"/>
    </row>
    <row r="7851" spans="20:30" x14ac:dyDescent="0.2">
      <c r="T7851" s="212"/>
      <c r="U7851" s="213"/>
      <c r="V7851" s="213"/>
      <c r="W7851" s="213"/>
      <c r="X7851" s="214"/>
      <c r="Y7851" s="214"/>
      <c r="Z7851" s="214"/>
      <c r="AA7851" s="217"/>
      <c r="AB7851" s="217"/>
      <c r="AC7851" s="217"/>
      <c r="AD7851" s="213"/>
    </row>
    <row r="7852" spans="20:30" x14ac:dyDescent="0.2">
      <c r="T7852" s="212"/>
      <c r="U7852" s="213"/>
      <c r="V7852" s="213"/>
      <c r="W7852" s="213"/>
      <c r="X7852" s="214"/>
      <c r="Y7852" s="214"/>
      <c r="Z7852" s="214"/>
      <c r="AA7852" s="217"/>
      <c r="AB7852" s="217"/>
      <c r="AC7852" s="217"/>
      <c r="AD7852" s="213"/>
    </row>
    <row r="7853" spans="20:30" x14ac:dyDescent="0.2">
      <c r="T7853" s="212"/>
      <c r="U7853" s="213"/>
      <c r="V7853" s="213"/>
      <c r="W7853" s="213"/>
      <c r="X7853" s="214"/>
      <c r="Y7853" s="214"/>
      <c r="Z7853" s="214"/>
      <c r="AA7853" s="217"/>
      <c r="AB7853" s="217"/>
      <c r="AC7853" s="217"/>
      <c r="AD7853" s="213"/>
    </row>
    <row r="7854" spans="20:30" x14ac:dyDescent="0.2">
      <c r="T7854" s="212"/>
      <c r="U7854" s="213"/>
      <c r="V7854" s="213"/>
      <c r="W7854" s="213"/>
      <c r="X7854" s="214"/>
      <c r="Y7854" s="214"/>
      <c r="Z7854" s="214"/>
      <c r="AA7854" s="217"/>
      <c r="AB7854" s="217"/>
      <c r="AC7854" s="217"/>
      <c r="AD7854" s="213"/>
    </row>
    <row r="7855" spans="20:30" x14ac:dyDescent="0.2">
      <c r="T7855" s="212"/>
      <c r="U7855" s="213"/>
      <c r="V7855" s="213"/>
      <c r="W7855" s="213"/>
      <c r="X7855" s="214"/>
      <c r="Y7855" s="214"/>
      <c r="Z7855" s="214"/>
      <c r="AA7855" s="217"/>
      <c r="AB7855" s="217"/>
      <c r="AC7855" s="217"/>
      <c r="AD7855" s="213"/>
    </row>
    <row r="7856" spans="20:30" x14ac:dyDescent="0.2">
      <c r="T7856" s="212"/>
      <c r="U7856" s="213"/>
      <c r="V7856" s="213"/>
      <c r="W7856" s="213"/>
      <c r="X7856" s="214"/>
      <c r="Y7856" s="214"/>
      <c r="Z7856" s="214"/>
      <c r="AA7856" s="217"/>
      <c r="AB7856" s="217"/>
      <c r="AC7856" s="217"/>
      <c r="AD7856" s="213"/>
    </row>
    <row r="7857" spans="20:30" x14ac:dyDescent="0.2">
      <c r="T7857" s="212"/>
      <c r="U7857" s="213"/>
      <c r="V7857" s="213"/>
      <c r="W7857" s="213"/>
      <c r="X7857" s="214"/>
      <c r="Y7857" s="214"/>
      <c r="Z7857" s="214"/>
      <c r="AA7857" s="217"/>
      <c r="AB7857" s="217"/>
      <c r="AC7857" s="217"/>
      <c r="AD7857" s="213"/>
    </row>
    <row r="7858" spans="20:30" x14ac:dyDescent="0.2">
      <c r="T7858" s="212"/>
      <c r="U7858" s="213"/>
      <c r="V7858" s="213"/>
      <c r="W7858" s="213"/>
      <c r="X7858" s="214"/>
      <c r="Y7858" s="214"/>
      <c r="Z7858" s="214"/>
      <c r="AA7858" s="217"/>
      <c r="AB7858" s="217"/>
      <c r="AC7858" s="217"/>
      <c r="AD7858" s="213"/>
    </row>
    <row r="7859" spans="20:30" x14ac:dyDescent="0.2">
      <c r="T7859" s="212"/>
      <c r="U7859" s="213"/>
      <c r="V7859" s="213"/>
      <c r="W7859" s="213"/>
      <c r="X7859" s="214"/>
      <c r="Y7859" s="214"/>
      <c r="Z7859" s="214"/>
      <c r="AA7859" s="217"/>
      <c r="AB7859" s="217"/>
      <c r="AC7859" s="217"/>
      <c r="AD7859" s="213"/>
    </row>
    <row r="7860" spans="20:30" x14ac:dyDescent="0.2">
      <c r="T7860" s="212"/>
      <c r="U7860" s="213"/>
      <c r="V7860" s="213"/>
      <c r="W7860" s="213"/>
      <c r="X7860" s="214"/>
      <c r="Y7860" s="214"/>
      <c r="Z7860" s="214"/>
      <c r="AA7860" s="217"/>
      <c r="AB7860" s="217"/>
      <c r="AC7860" s="217"/>
      <c r="AD7860" s="213"/>
    </row>
    <row r="7861" spans="20:30" x14ac:dyDescent="0.2">
      <c r="T7861" s="212"/>
      <c r="U7861" s="213"/>
      <c r="V7861" s="213"/>
      <c r="W7861" s="213"/>
      <c r="X7861" s="214"/>
      <c r="Y7861" s="214"/>
      <c r="Z7861" s="214"/>
      <c r="AA7861" s="217"/>
      <c r="AB7861" s="217"/>
      <c r="AC7861" s="217"/>
      <c r="AD7861" s="213"/>
    </row>
    <row r="7862" spans="20:30" x14ac:dyDescent="0.2">
      <c r="T7862" s="212"/>
      <c r="U7862" s="213"/>
      <c r="V7862" s="213"/>
      <c r="W7862" s="213"/>
      <c r="X7862" s="214"/>
      <c r="Y7862" s="214"/>
      <c r="Z7862" s="214"/>
      <c r="AA7862" s="217"/>
      <c r="AB7862" s="217"/>
      <c r="AC7862" s="217"/>
      <c r="AD7862" s="213"/>
    </row>
    <row r="7863" spans="20:30" x14ac:dyDescent="0.2">
      <c r="T7863" s="212"/>
      <c r="U7863" s="213"/>
      <c r="V7863" s="213"/>
      <c r="W7863" s="213"/>
      <c r="X7863" s="214"/>
      <c r="Y7863" s="214"/>
      <c r="Z7863" s="214"/>
      <c r="AA7863" s="217"/>
      <c r="AB7863" s="217"/>
      <c r="AC7863" s="217"/>
      <c r="AD7863" s="213"/>
    </row>
    <row r="7864" spans="20:30" x14ac:dyDescent="0.2">
      <c r="T7864" s="212"/>
      <c r="U7864" s="213"/>
      <c r="V7864" s="213"/>
      <c r="W7864" s="213"/>
      <c r="X7864" s="214"/>
      <c r="Y7864" s="214"/>
      <c r="Z7864" s="214"/>
      <c r="AA7864" s="217"/>
      <c r="AB7864" s="217"/>
      <c r="AC7864" s="217"/>
      <c r="AD7864" s="213"/>
    </row>
    <row r="7865" spans="20:30" x14ac:dyDescent="0.2">
      <c r="T7865" s="212"/>
      <c r="U7865" s="213"/>
      <c r="V7865" s="213"/>
      <c r="W7865" s="213"/>
      <c r="X7865" s="214"/>
      <c r="Y7865" s="214"/>
      <c r="Z7865" s="214"/>
      <c r="AA7865" s="217"/>
      <c r="AB7865" s="217"/>
      <c r="AC7865" s="217"/>
      <c r="AD7865" s="213"/>
    </row>
    <row r="7866" spans="20:30" x14ac:dyDescent="0.2">
      <c r="T7866" s="212"/>
      <c r="U7866" s="213"/>
      <c r="V7866" s="213"/>
      <c r="W7866" s="213"/>
      <c r="X7866" s="214"/>
      <c r="Y7866" s="214"/>
      <c r="Z7866" s="214"/>
      <c r="AA7866" s="217"/>
      <c r="AB7866" s="217"/>
      <c r="AC7866" s="217"/>
      <c r="AD7866" s="213"/>
    </row>
    <row r="7867" spans="20:30" x14ac:dyDescent="0.2">
      <c r="T7867" s="212"/>
      <c r="U7867" s="213"/>
      <c r="V7867" s="213"/>
      <c r="W7867" s="213"/>
      <c r="X7867" s="214"/>
      <c r="Y7867" s="214"/>
      <c r="Z7867" s="214"/>
      <c r="AA7867" s="217"/>
      <c r="AB7867" s="217"/>
      <c r="AC7867" s="217"/>
      <c r="AD7867" s="213"/>
    </row>
    <row r="7868" spans="20:30" x14ac:dyDescent="0.2">
      <c r="T7868" s="212"/>
      <c r="U7868" s="213"/>
      <c r="V7868" s="213"/>
      <c r="W7868" s="213"/>
      <c r="X7868" s="214"/>
      <c r="Y7868" s="214"/>
      <c r="Z7868" s="214"/>
      <c r="AA7868" s="217"/>
      <c r="AB7868" s="217"/>
      <c r="AC7868" s="217"/>
      <c r="AD7868" s="213"/>
    </row>
    <row r="7869" spans="20:30" x14ac:dyDescent="0.2">
      <c r="T7869" s="212"/>
      <c r="U7869" s="213"/>
      <c r="V7869" s="213"/>
      <c r="W7869" s="213"/>
      <c r="X7869" s="214"/>
      <c r="Y7869" s="214"/>
      <c r="Z7869" s="214"/>
      <c r="AA7869" s="217"/>
      <c r="AB7869" s="217"/>
      <c r="AC7869" s="217"/>
      <c r="AD7869" s="213"/>
    </row>
    <row r="7870" spans="20:30" x14ac:dyDescent="0.2">
      <c r="T7870" s="212"/>
      <c r="U7870" s="213"/>
      <c r="V7870" s="213"/>
      <c r="W7870" s="213"/>
      <c r="X7870" s="214"/>
      <c r="Y7870" s="214"/>
      <c r="Z7870" s="214"/>
      <c r="AA7870" s="217"/>
      <c r="AB7870" s="217"/>
      <c r="AC7870" s="217"/>
      <c r="AD7870" s="213"/>
    </row>
    <row r="7871" spans="20:30" x14ac:dyDescent="0.2">
      <c r="T7871" s="212"/>
      <c r="U7871" s="213"/>
      <c r="V7871" s="213"/>
      <c r="W7871" s="213"/>
      <c r="X7871" s="214"/>
      <c r="Y7871" s="214"/>
      <c r="Z7871" s="214"/>
      <c r="AA7871" s="217"/>
      <c r="AB7871" s="217"/>
      <c r="AC7871" s="217"/>
      <c r="AD7871" s="213"/>
    </row>
    <row r="7872" spans="20:30" x14ac:dyDescent="0.2">
      <c r="T7872" s="212"/>
      <c r="U7872" s="213"/>
      <c r="V7872" s="213"/>
      <c r="W7872" s="213"/>
      <c r="X7872" s="214"/>
      <c r="Y7872" s="214"/>
      <c r="Z7872" s="214"/>
      <c r="AA7872" s="217"/>
      <c r="AB7872" s="217"/>
      <c r="AC7872" s="217"/>
      <c r="AD7872" s="213"/>
    </row>
    <row r="7873" spans="20:30" x14ac:dyDescent="0.2">
      <c r="T7873" s="212"/>
      <c r="U7873" s="213"/>
      <c r="V7873" s="213"/>
      <c r="W7873" s="213"/>
      <c r="X7873" s="214"/>
      <c r="Y7873" s="214"/>
      <c r="Z7873" s="214"/>
      <c r="AA7873" s="217"/>
      <c r="AB7873" s="217"/>
      <c r="AC7873" s="217"/>
      <c r="AD7873" s="213"/>
    </row>
    <row r="7874" spans="20:30" x14ac:dyDescent="0.2">
      <c r="T7874" s="212"/>
      <c r="U7874" s="213"/>
      <c r="V7874" s="213"/>
      <c r="W7874" s="213"/>
      <c r="X7874" s="214"/>
      <c r="Y7874" s="214"/>
      <c r="Z7874" s="214"/>
      <c r="AA7874" s="217"/>
      <c r="AB7874" s="217"/>
      <c r="AC7874" s="217"/>
      <c r="AD7874" s="213"/>
    </row>
    <row r="7875" spans="20:30" x14ac:dyDescent="0.2">
      <c r="T7875" s="212"/>
      <c r="U7875" s="213"/>
      <c r="V7875" s="213"/>
      <c r="W7875" s="213"/>
      <c r="X7875" s="214"/>
      <c r="Y7875" s="214"/>
      <c r="Z7875" s="214"/>
      <c r="AA7875" s="217"/>
      <c r="AB7875" s="217"/>
      <c r="AC7875" s="217"/>
      <c r="AD7875" s="213"/>
    </row>
    <row r="7876" spans="20:30" x14ac:dyDescent="0.2">
      <c r="T7876" s="212"/>
      <c r="U7876" s="213"/>
      <c r="V7876" s="213"/>
      <c r="W7876" s="213"/>
      <c r="X7876" s="214"/>
      <c r="Y7876" s="214"/>
      <c r="Z7876" s="214"/>
      <c r="AA7876" s="217"/>
      <c r="AB7876" s="217"/>
      <c r="AC7876" s="217"/>
      <c r="AD7876" s="213"/>
    </row>
    <row r="7877" spans="20:30" x14ac:dyDescent="0.2">
      <c r="T7877" s="212"/>
      <c r="U7877" s="213"/>
      <c r="V7877" s="213"/>
      <c r="W7877" s="213"/>
      <c r="X7877" s="214"/>
      <c r="Y7877" s="214"/>
      <c r="Z7877" s="214"/>
      <c r="AA7877" s="217"/>
      <c r="AB7877" s="217"/>
      <c r="AC7877" s="217"/>
      <c r="AD7877" s="213"/>
    </row>
    <row r="7878" spans="20:30" x14ac:dyDescent="0.2">
      <c r="T7878" s="212"/>
      <c r="U7878" s="213"/>
      <c r="V7878" s="213"/>
      <c r="W7878" s="213"/>
      <c r="X7878" s="214"/>
      <c r="Y7878" s="214"/>
      <c r="Z7878" s="214"/>
      <c r="AA7878" s="217"/>
      <c r="AB7878" s="217"/>
      <c r="AC7878" s="217"/>
      <c r="AD7878" s="213"/>
    </row>
    <row r="7879" spans="20:30" x14ac:dyDescent="0.2">
      <c r="T7879" s="212"/>
      <c r="U7879" s="213"/>
      <c r="V7879" s="213"/>
      <c r="W7879" s="213"/>
      <c r="X7879" s="214"/>
      <c r="Y7879" s="214"/>
      <c r="Z7879" s="214"/>
      <c r="AA7879" s="217"/>
      <c r="AB7879" s="217"/>
      <c r="AC7879" s="217"/>
      <c r="AD7879" s="213"/>
    </row>
    <row r="7880" spans="20:30" x14ac:dyDescent="0.2">
      <c r="T7880" s="212"/>
      <c r="U7880" s="213"/>
      <c r="V7880" s="213"/>
      <c r="W7880" s="213"/>
      <c r="X7880" s="214"/>
      <c r="Y7880" s="214"/>
      <c r="Z7880" s="214"/>
      <c r="AA7880" s="217"/>
      <c r="AB7880" s="217"/>
      <c r="AC7880" s="217"/>
      <c r="AD7880" s="213"/>
    </row>
    <row r="7881" spans="20:30" x14ac:dyDescent="0.2">
      <c r="T7881" s="212"/>
      <c r="U7881" s="213"/>
      <c r="V7881" s="213"/>
      <c r="W7881" s="213"/>
      <c r="X7881" s="214"/>
      <c r="Y7881" s="214"/>
      <c r="Z7881" s="214"/>
      <c r="AA7881" s="217"/>
      <c r="AB7881" s="217"/>
      <c r="AC7881" s="217"/>
      <c r="AD7881" s="213"/>
    </row>
    <row r="7882" spans="20:30" x14ac:dyDescent="0.2">
      <c r="T7882" s="212"/>
      <c r="U7882" s="213"/>
      <c r="V7882" s="213"/>
      <c r="W7882" s="213"/>
      <c r="X7882" s="214"/>
      <c r="Y7882" s="214"/>
      <c r="Z7882" s="214"/>
      <c r="AA7882" s="217"/>
      <c r="AB7882" s="217"/>
      <c r="AC7882" s="217"/>
      <c r="AD7882" s="213"/>
    </row>
    <row r="7883" spans="20:30" x14ac:dyDescent="0.2">
      <c r="T7883" s="212"/>
      <c r="U7883" s="213"/>
      <c r="V7883" s="213"/>
      <c r="W7883" s="213"/>
      <c r="X7883" s="214"/>
      <c r="Y7883" s="214"/>
      <c r="Z7883" s="214"/>
      <c r="AA7883" s="217"/>
      <c r="AB7883" s="217"/>
      <c r="AC7883" s="217"/>
      <c r="AD7883" s="213"/>
    </row>
    <row r="7884" spans="20:30" x14ac:dyDescent="0.2">
      <c r="T7884" s="212"/>
      <c r="U7884" s="213"/>
      <c r="V7884" s="213"/>
      <c r="W7884" s="213"/>
      <c r="X7884" s="214"/>
      <c r="Y7884" s="214"/>
      <c r="Z7884" s="214"/>
      <c r="AA7884" s="217"/>
      <c r="AB7884" s="217"/>
      <c r="AC7884" s="217"/>
      <c r="AD7884" s="213"/>
    </row>
    <row r="7885" spans="20:30" x14ac:dyDescent="0.2">
      <c r="T7885" s="212"/>
      <c r="U7885" s="213"/>
      <c r="V7885" s="213"/>
      <c r="W7885" s="213"/>
      <c r="X7885" s="214"/>
      <c r="Y7885" s="214"/>
      <c r="Z7885" s="214"/>
      <c r="AA7885" s="217"/>
      <c r="AB7885" s="217"/>
      <c r="AC7885" s="217"/>
      <c r="AD7885" s="213"/>
    </row>
    <row r="7886" spans="20:30" x14ac:dyDescent="0.2">
      <c r="T7886" s="212"/>
      <c r="U7886" s="213"/>
      <c r="V7886" s="213"/>
      <c r="W7886" s="213"/>
      <c r="X7886" s="214"/>
      <c r="Y7886" s="214"/>
      <c r="Z7886" s="214"/>
      <c r="AA7886" s="217"/>
      <c r="AB7886" s="217"/>
      <c r="AC7886" s="217"/>
      <c r="AD7886" s="213"/>
    </row>
    <row r="7887" spans="20:30" x14ac:dyDescent="0.2">
      <c r="T7887" s="212"/>
      <c r="U7887" s="213"/>
      <c r="V7887" s="213"/>
      <c r="W7887" s="213"/>
      <c r="X7887" s="214"/>
      <c r="Y7887" s="214"/>
      <c r="Z7887" s="214"/>
      <c r="AA7887" s="217"/>
      <c r="AB7887" s="217"/>
      <c r="AC7887" s="217"/>
      <c r="AD7887" s="213"/>
    </row>
    <row r="7888" spans="20:30" x14ac:dyDescent="0.2">
      <c r="T7888" s="212"/>
      <c r="U7888" s="213"/>
      <c r="V7888" s="213"/>
      <c r="W7888" s="213"/>
      <c r="X7888" s="214"/>
      <c r="Y7888" s="214"/>
      <c r="Z7888" s="214"/>
      <c r="AA7888" s="217"/>
      <c r="AB7888" s="217"/>
      <c r="AC7888" s="217"/>
      <c r="AD7888" s="213"/>
    </row>
    <row r="7889" spans="20:30" x14ac:dyDescent="0.2">
      <c r="T7889" s="212"/>
      <c r="U7889" s="213"/>
      <c r="V7889" s="213"/>
      <c r="W7889" s="213"/>
      <c r="X7889" s="214"/>
      <c r="Y7889" s="214"/>
      <c r="Z7889" s="214"/>
      <c r="AA7889" s="217"/>
      <c r="AB7889" s="217"/>
      <c r="AC7889" s="217"/>
      <c r="AD7889" s="213"/>
    </row>
    <row r="7890" spans="20:30" x14ac:dyDescent="0.2">
      <c r="T7890" s="212"/>
      <c r="U7890" s="213"/>
      <c r="V7890" s="213"/>
      <c r="W7890" s="213"/>
      <c r="X7890" s="214"/>
      <c r="Y7890" s="214"/>
      <c r="Z7890" s="214"/>
      <c r="AA7890" s="217"/>
      <c r="AB7890" s="217"/>
      <c r="AC7890" s="217"/>
      <c r="AD7890" s="213"/>
    </row>
    <row r="7891" spans="20:30" x14ac:dyDescent="0.2">
      <c r="T7891" s="212"/>
      <c r="U7891" s="213"/>
      <c r="V7891" s="213"/>
      <c r="W7891" s="213"/>
      <c r="X7891" s="214"/>
      <c r="Y7891" s="214"/>
      <c r="Z7891" s="214"/>
      <c r="AA7891" s="217"/>
      <c r="AB7891" s="217"/>
      <c r="AC7891" s="217"/>
      <c r="AD7891" s="213"/>
    </row>
    <row r="7892" spans="20:30" x14ac:dyDescent="0.2">
      <c r="T7892" s="212"/>
      <c r="U7892" s="213"/>
      <c r="V7892" s="213"/>
      <c r="W7892" s="213"/>
      <c r="X7892" s="214"/>
      <c r="Y7892" s="214"/>
      <c r="Z7892" s="214"/>
      <c r="AA7892" s="217"/>
      <c r="AB7892" s="217"/>
      <c r="AC7892" s="217"/>
      <c r="AD7892" s="213"/>
    </row>
    <row r="7893" spans="20:30" x14ac:dyDescent="0.2">
      <c r="T7893" s="212"/>
      <c r="U7893" s="213"/>
      <c r="V7893" s="213"/>
      <c r="W7893" s="213"/>
      <c r="X7893" s="214"/>
      <c r="Y7893" s="214"/>
      <c r="Z7893" s="214"/>
      <c r="AA7893" s="217"/>
      <c r="AB7893" s="217"/>
      <c r="AC7893" s="217"/>
      <c r="AD7893" s="213"/>
    </row>
    <row r="7894" spans="20:30" x14ac:dyDescent="0.2">
      <c r="T7894" s="212"/>
      <c r="U7894" s="213"/>
      <c r="V7894" s="213"/>
      <c r="W7894" s="213"/>
      <c r="X7894" s="214"/>
      <c r="Y7894" s="214"/>
      <c r="Z7894" s="214"/>
      <c r="AA7894" s="217"/>
      <c r="AB7894" s="217"/>
      <c r="AC7894" s="217"/>
      <c r="AD7894" s="213"/>
    </row>
    <row r="7895" spans="20:30" x14ac:dyDescent="0.2">
      <c r="T7895" s="212"/>
      <c r="U7895" s="213"/>
      <c r="V7895" s="213"/>
      <c r="W7895" s="213"/>
      <c r="X7895" s="214"/>
      <c r="Y7895" s="214"/>
      <c r="Z7895" s="214"/>
      <c r="AA7895" s="217"/>
      <c r="AB7895" s="217"/>
      <c r="AC7895" s="217"/>
      <c r="AD7895" s="213"/>
    </row>
    <row r="7896" spans="20:30" x14ac:dyDescent="0.2">
      <c r="T7896" s="212"/>
      <c r="U7896" s="213"/>
      <c r="V7896" s="213"/>
      <c r="W7896" s="213"/>
      <c r="X7896" s="214"/>
      <c r="Y7896" s="214"/>
      <c r="Z7896" s="214"/>
      <c r="AA7896" s="217"/>
      <c r="AB7896" s="217"/>
      <c r="AC7896" s="217"/>
      <c r="AD7896" s="213"/>
    </row>
    <row r="7897" spans="20:30" x14ac:dyDescent="0.2">
      <c r="T7897" s="212"/>
      <c r="U7897" s="213"/>
      <c r="V7897" s="213"/>
      <c r="W7897" s="213"/>
      <c r="X7897" s="214"/>
      <c r="Y7897" s="214"/>
      <c r="Z7897" s="214"/>
      <c r="AA7897" s="217"/>
      <c r="AB7897" s="217"/>
      <c r="AC7897" s="217"/>
      <c r="AD7897" s="213"/>
    </row>
    <row r="7898" spans="20:30" x14ac:dyDescent="0.2">
      <c r="T7898" s="212"/>
      <c r="U7898" s="213"/>
      <c r="V7898" s="213"/>
      <c r="W7898" s="213"/>
      <c r="X7898" s="214"/>
      <c r="Y7898" s="214"/>
      <c r="Z7898" s="214"/>
      <c r="AA7898" s="217"/>
      <c r="AB7898" s="217"/>
      <c r="AC7898" s="217"/>
      <c r="AD7898" s="213"/>
    </row>
    <row r="7899" spans="20:30" x14ac:dyDescent="0.2">
      <c r="T7899" s="212"/>
      <c r="U7899" s="213"/>
      <c r="V7899" s="213"/>
      <c r="W7899" s="213"/>
      <c r="X7899" s="214"/>
      <c r="Y7899" s="214"/>
      <c r="Z7899" s="214"/>
      <c r="AA7899" s="217"/>
      <c r="AB7899" s="217"/>
      <c r="AC7899" s="217"/>
      <c r="AD7899" s="213"/>
    </row>
    <row r="7900" spans="20:30" x14ac:dyDescent="0.2">
      <c r="T7900" s="212"/>
      <c r="U7900" s="213"/>
      <c r="V7900" s="213"/>
      <c r="W7900" s="213"/>
      <c r="X7900" s="214"/>
      <c r="Y7900" s="214"/>
      <c r="Z7900" s="214"/>
      <c r="AA7900" s="217"/>
      <c r="AB7900" s="217"/>
      <c r="AC7900" s="217"/>
      <c r="AD7900" s="213"/>
    </row>
    <row r="7901" spans="20:30" x14ac:dyDescent="0.2">
      <c r="T7901" s="212"/>
      <c r="U7901" s="213"/>
      <c r="V7901" s="213"/>
      <c r="W7901" s="213"/>
      <c r="X7901" s="214"/>
      <c r="Y7901" s="214"/>
      <c r="Z7901" s="214"/>
      <c r="AA7901" s="217"/>
      <c r="AB7901" s="217"/>
      <c r="AC7901" s="217"/>
      <c r="AD7901" s="213"/>
    </row>
    <row r="7902" spans="20:30" x14ac:dyDescent="0.2">
      <c r="T7902" s="212"/>
      <c r="U7902" s="213"/>
      <c r="V7902" s="213"/>
      <c r="W7902" s="213"/>
      <c r="X7902" s="214"/>
      <c r="Y7902" s="214"/>
      <c r="Z7902" s="214"/>
      <c r="AA7902" s="217"/>
      <c r="AB7902" s="217"/>
      <c r="AC7902" s="217"/>
      <c r="AD7902" s="213"/>
    </row>
    <row r="7903" spans="20:30" x14ac:dyDescent="0.2">
      <c r="T7903" s="212"/>
      <c r="U7903" s="213"/>
      <c r="V7903" s="213"/>
      <c r="W7903" s="213"/>
      <c r="X7903" s="214"/>
      <c r="Y7903" s="214"/>
      <c r="Z7903" s="214"/>
      <c r="AA7903" s="217"/>
      <c r="AB7903" s="217"/>
      <c r="AC7903" s="217"/>
      <c r="AD7903" s="213"/>
    </row>
    <row r="7904" spans="20:30" x14ac:dyDescent="0.2">
      <c r="T7904" s="212"/>
      <c r="U7904" s="213"/>
      <c r="V7904" s="213"/>
      <c r="W7904" s="213"/>
      <c r="X7904" s="214"/>
      <c r="Y7904" s="214"/>
      <c r="Z7904" s="214"/>
      <c r="AA7904" s="217"/>
      <c r="AB7904" s="217"/>
      <c r="AC7904" s="217"/>
      <c r="AD7904" s="213"/>
    </row>
    <row r="7905" spans="20:30" x14ac:dyDescent="0.2">
      <c r="T7905" s="212"/>
      <c r="U7905" s="213"/>
      <c r="V7905" s="213"/>
      <c r="W7905" s="213"/>
      <c r="X7905" s="214"/>
      <c r="Y7905" s="214"/>
      <c r="Z7905" s="214"/>
      <c r="AA7905" s="217"/>
      <c r="AB7905" s="217"/>
      <c r="AC7905" s="217"/>
      <c r="AD7905" s="213"/>
    </row>
    <row r="7906" spans="20:30" x14ac:dyDescent="0.2">
      <c r="T7906" s="212"/>
      <c r="U7906" s="213"/>
      <c r="V7906" s="213"/>
      <c r="W7906" s="213"/>
      <c r="X7906" s="214"/>
      <c r="Y7906" s="214"/>
      <c r="Z7906" s="214"/>
      <c r="AA7906" s="217"/>
      <c r="AB7906" s="217"/>
      <c r="AC7906" s="217"/>
      <c r="AD7906" s="213"/>
    </row>
    <row r="7907" spans="20:30" x14ac:dyDescent="0.2">
      <c r="T7907" s="212"/>
      <c r="U7907" s="213"/>
      <c r="V7907" s="213"/>
      <c r="W7907" s="213"/>
      <c r="X7907" s="214"/>
      <c r="Y7907" s="214"/>
      <c r="Z7907" s="214"/>
      <c r="AA7907" s="217"/>
      <c r="AB7907" s="217"/>
      <c r="AC7907" s="217"/>
      <c r="AD7907" s="213"/>
    </row>
    <row r="7908" spans="20:30" x14ac:dyDescent="0.2">
      <c r="T7908" s="212"/>
      <c r="U7908" s="213"/>
      <c r="V7908" s="213"/>
      <c r="W7908" s="213"/>
      <c r="X7908" s="214"/>
      <c r="Y7908" s="214"/>
      <c r="Z7908" s="214"/>
      <c r="AA7908" s="217"/>
      <c r="AB7908" s="217"/>
      <c r="AC7908" s="217"/>
      <c r="AD7908" s="213"/>
    </row>
    <row r="7909" spans="20:30" x14ac:dyDescent="0.2">
      <c r="T7909" s="212"/>
      <c r="U7909" s="213"/>
      <c r="V7909" s="213"/>
      <c r="W7909" s="213"/>
      <c r="X7909" s="214"/>
      <c r="Y7909" s="214"/>
      <c r="Z7909" s="214"/>
      <c r="AA7909" s="217"/>
      <c r="AB7909" s="217"/>
      <c r="AC7909" s="217"/>
      <c r="AD7909" s="213"/>
    </row>
    <row r="7910" spans="20:30" x14ac:dyDescent="0.2">
      <c r="T7910" s="212"/>
      <c r="U7910" s="213"/>
      <c r="V7910" s="213"/>
      <c r="W7910" s="213"/>
      <c r="X7910" s="214"/>
      <c r="Y7910" s="214"/>
      <c r="Z7910" s="214"/>
      <c r="AA7910" s="217"/>
      <c r="AB7910" s="217"/>
      <c r="AC7910" s="217"/>
      <c r="AD7910" s="213"/>
    </row>
    <row r="7911" spans="20:30" x14ac:dyDescent="0.2">
      <c r="T7911" s="212"/>
      <c r="U7911" s="213"/>
      <c r="V7911" s="213"/>
      <c r="W7911" s="213"/>
      <c r="X7911" s="214"/>
      <c r="Y7911" s="214"/>
      <c r="Z7911" s="214"/>
      <c r="AA7911" s="217"/>
      <c r="AB7911" s="217"/>
      <c r="AC7911" s="217"/>
      <c r="AD7911" s="213"/>
    </row>
    <row r="7912" spans="20:30" x14ac:dyDescent="0.2">
      <c r="T7912" s="212"/>
      <c r="U7912" s="213"/>
      <c r="V7912" s="213"/>
      <c r="W7912" s="213"/>
      <c r="X7912" s="214"/>
      <c r="Y7912" s="214"/>
      <c r="Z7912" s="214"/>
      <c r="AA7912" s="217"/>
      <c r="AB7912" s="217"/>
      <c r="AC7912" s="217"/>
      <c r="AD7912" s="213"/>
    </row>
    <row r="7913" spans="20:30" x14ac:dyDescent="0.2">
      <c r="T7913" s="212"/>
      <c r="U7913" s="213"/>
      <c r="V7913" s="213"/>
      <c r="W7913" s="213"/>
      <c r="X7913" s="214"/>
      <c r="Y7913" s="214"/>
      <c r="Z7913" s="214"/>
      <c r="AA7913" s="217"/>
      <c r="AB7913" s="217"/>
      <c r="AC7913" s="217"/>
      <c r="AD7913" s="213"/>
    </row>
    <row r="7914" spans="20:30" x14ac:dyDescent="0.2">
      <c r="T7914" s="212"/>
      <c r="U7914" s="213"/>
      <c r="V7914" s="213"/>
      <c r="W7914" s="213"/>
      <c r="X7914" s="214"/>
      <c r="Y7914" s="214"/>
      <c r="Z7914" s="214"/>
      <c r="AA7914" s="217"/>
      <c r="AB7914" s="217"/>
      <c r="AC7914" s="217"/>
      <c r="AD7914" s="213"/>
    </row>
    <row r="7915" spans="20:30" x14ac:dyDescent="0.2">
      <c r="T7915" s="212"/>
      <c r="U7915" s="213"/>
      <c r="V7915" s="213"/>
      <c r="W7915" s="213"/>
      <c r="X7915" s="214"/>
      <c r="Y7915" s="214"/>
      <c r="Z7915" s="214"/>
      <c r="AA7915" s="217"/>
      <c r="AB7915" s="217"/>
      <c r="AC7915" s="217"/>
      <c r="AD7915" s="213"/>
    </row>
    <row r="7916" spans="20:30" x14ac:dyDescent="0.2">
      <c r="T7916" s="212"/>
      <c r="U7916" s="213"/>
      <c r="V7916" s="213"/>
      <c r="W7916" s="213"/>
      <c r="X7916" s="214"/>
      <c r="Y7916" s="214"/>
      <c r="Z7916" s="214"/>
      <c r="AA7916" s="217"/>
      <c r="AB7916" s="217"/>
      <c r="AC7916" s="217"/>
      <c r="AD7916" s="213"/>
    </row>
    <row r="7917" spans="20:30" x14ac:dyDescent="0.2">
      <c r="T7917" s="212"/>
      <c r="U7917" s="213"/>
      <c r="V7917" s="213"/>
      <c r="W7917" s="213"/>
      <c r="X7917" s="214"/>
      <c r="Y7917" s="214"/>
      <c r="Z7917" s="214"/>
      <c r="AA7917" s="217"/>
      <c r="AB7917" s="217"/>
      <c r="AC7917" s="217"/>
      <c r="AD7917" s="213"/>
    </row>
    <row r="7918" spans="20:30" x14ac:dyDescent="0.2">
      <c r="T7918" s="212"/>
      <c r="U7918" s="213"/>
      <c r="V7918" s="213"/>
      <c r="W7918" s="213"/>
      <c r="X7918" s="214"/>
      <c r="Y7918" s="214"/>
      <c r="Z7918" s="214"/>
      <c r="AA7918" s="217"/>
      <c r="AB7918" s="217"/>
      <c r="AC7918" s="217"/>
      <c r="AD7918" s="213"/>
    </row>
    <row r="7919" spans="20:30" x14ac:dyDescent="0.2">
      <c r="T7919" s="212"/>
      <c r="U7919" s="213"/>
      <c r="V7919" s="213"/>
      <c r="W7919" s="213"/>
      <c r="X7919" s="214"/>
      <c r="Y7919" s="214"/>
      <c r="Z7919" s="214"/>
      <c r="AA7919" s="217"/>
      <c r="AB7919" s="217"/>
      <c r="AC7919" s="217"/>
      <c r="AD7919" s="213"/>
    </row>
    <row r="7920" spans="20:30" x14ac:dyDescent="0.2">
      <c r="T7920" s="212"/>
      <c r="U7920" s="213"/>
      <c r="V7920" s="213"/>
      <c r="W7920" s="213"/>
      <c r="X7920" s="214"/>
      <c r="Y7920" s="214"/>
      <c r="Z7920" s="214"/>
      <c r="AA7920" s="217"/>
      <c r="AB7920" s="217"/>
      <c r="AC7920" s="217"/>
      <c r="AD7920" s="213"/>
    </row>
    <row r="7921" spans="20:30" x14ac:dyDescent="0.2">
      <c r="T7921" s="212"/>
      <c r="U7921" s="213"/>
      <c r="V7921" s="213"/>
      <c r="W7921" s="213"/>
      <c r="X7921" s="214"/>
      <c r="Y7921" s="214"/>
      <c r="Z7921" s="214"/>
      <c r="AA7921" s="217"/>
      <c r="AB7921" s="217"/>
      <c r="AC7921" s="217"/>
      <c r="AD7921" s="213"/>
    </row>
    <row r="7922" spans="20:30" x14ac:dyDescent="0.2">
      <c r="T7922" s="212"/>
      <c r="U7922" s="213"/>
      <c r="V7922" s="213"/>
      <c r="W7922" s="213"/>
      <c r="X7922" s="214"/>
      <c r="Y7922" s="214"/>
      <c r="Z7922" s="214"/>
      <c r="AA7922" s="217"/>
      <c r="AB7922" s="217"/>
      <c r="AC7922" s="217"/>
      <c r="AD7922" s="213"/>
    </row>
    <row r="7923" spans="20:30" x14ac:dyDescent="0.2">
      <c r="T7923" s="212"/>
      <c r="U7923" s="213"/>
      <c r="V7923" s="213"/>
      <c r="W7923" s="213"/>
      <c r="X7923" s="214"/>
      <c r="Y7923" s="214"/>
      <c r="Z7923" s="214"/>
      <c r="AA7923" s="217"/>
      <c r="AB7923" s="217"/>
      <c r="AC7923" s="217"/>
      <c r="AD7923" s="213"/>
    </row>
    <row r="7924" spans="20:30" x14ac:dyDescent="0.2">
      <c r="T7924" s="212"/>
      <c r="U7924" s="213"/>
      <c r="V7924" s="213"/>
      <c r="W7924" s="213"/>
      <c r="X7924" s="214"/>
      <c r="Y7924" s="214"/>
      <c r="Z7924" s="214"/>
      <c r="AA7924" s="217"/>
      <c r="AB7924" s="217"/>
      <c r="AC7924" s="217"/>
      <c r="AD7924" s="213"/>
    </row>
    <row r="7925" spans="20:30" x14ac:dyDescent="0.2">
      <c r="T7925" s="212"/>
      <c r="U7925" s="213"/>
      <c r="V7925" s="213"/>
      <c r="W7925" s="213"/>
      <c r="X7925" s="214"/>
      <c r="Y7925" s="214"/>
      <c r="Z7925" s="214"/>
      <c r="AA7925" s="217"/>
      <c r="AB7925" s="217"/>
      <c r="AC7925" s="217"/>
      <c r="AD7925" s="213"/>
    </row>
    <row r="7926" spans="20:30" x14ac:dyDescent="0.2">
      <c r="T7926" s="212"/>
      <c r="U7926" s="213"/>
      <c r="V7926" s="213"/>
      <c r="W7926" s="213"/>
      <c r="X7926" s="214"/>
      <c r="Y7926" s="214"/>
      <c r="Z7926" s="214"/>
      <c r="AA7926" s="217"/>
      <c r="AB7926" s="217"/>
      <c r="AC7926" s="217"/>
      <c r="AD7926" s="213"/>
    </row>
    <row r="7927" spans="20:30" x14ac:dyDescent="0.2">
      <c r="T7927" s="212"/>
      <c r="U7927" s="213"/>
      <c r="V7927" s="213"/>
      <c r="W7927" s="213"/>
      <c r="X7927" s="214"/>
      <c r="Y7927" s="214"/>
      <c r="Z7927" s="214"/>
      <c r="AA7927" s="217"/>
      <c r="AB7927" s="217"/>
      <c r="AC7927" s="217"/>
      <c r="AD7927" s="213"/>
    </row>
    <row r="7928" spans="20:30" x14ac:dyDescent="0.2">
      <c r="T7928" s="212"/>
      <c r="U7928" s="213"/>
      <c r="V7928" s="213"/>
      <c r="W7928" s="213"/>
      <c r="X7928" s="214"/>
      <c r="Y7928" s="214"/>
      <c r="Z7928" s="214"/>
      <c r="AA7928" s="217"/>
      <c r="AB7928" s="217"/>
      <c r="AC7928" s="217"/>
      <c r="AD7928" s="213"/>
    </row>
    <row r="7929" spans="20:30" x14ac:dyDescent="0.2">
      <c r="T7929" s="212"/>
      <c r="U7929" s="213"/>
      <c r="V7929" s="213"/>
      <c r="W7929" s="213"/>
      <c r="X7929" s="214"/>
      <c r="Y7929" s="214"/>
      <c r="Z7929" s="214"/>
      <c r="AA7929" s="217"/>
      <c r="AB7929" s="217"/>
      <c r="AC7929" s="217"/>
      <c r="AD7929" s="213"/>
    </row>
    <row r="7930" spans="20:30" x14ac:dyDescent="0.2">
      <c r="T7930" s="212"/>
      <c r="U7930" s="213"/>
      <c r="V7930" s="213"/>
      <c r="W7930" s="213"/>
      <c r="X7930" s="214"/>
      <c r="Y7930" s="214"/>
      <c r="Z7930" s="214"/>
      <c r="AA7930" s="217"/>
      <c r="AB7930" s="217"/>
      <c r="AC7930" s="217"/>
      <c r="AD7930" s="213"/>
    </row>
    <row r="7931" spans="20:30" x14ac:dyDescent="0.2">
      <c r="T7931" s="212"/>
      <c r="U7931" s="213"/>
      <c r="V7931" s="213"/>
      <c r="W7931" s="213"/>
      <c r="X7931" s="214"/>
      <c r="Y7931" s="214"/>
      <c r="Z7931" s="214"/>
      <c r="AA7931" s="217"/>
      <c r="AB7931" s="217"/>
      <c r="AC7931" s="217"/>
      <c r="AD7931" s="213"/>
    </row>
    <row r="7932" spans="20:30" x14ac:dyDescent="0.2">
      <c r="T7932" s="212"/>
      <c r="U7932" s="213"/>
      <c r="V7932" s="213"/>
      <c r="W7932" s="213"/>
      <c r="X7932" s="214"/>
      <c r="Y7932" s="214"/>
      <c r="Z7932" s="214"/>
      <c r="AA7932" s="217"/>
      <c r="AB7932" s="217"/>
      <c r="AC7932" s="217"/>
      <c r="AD7932" s="213"/>
    </row>
    <row r="7933" spans="20:30" x14ac:dyDescent="0.2">
      <c r="T7933" s="212"/>
      <c r="U7933" s="213"/>
      <c r="V7933" s="213"/>
      <c r="W7933" s="213"/>
      <c r="X7933" s="214"/>
      <c r="Y7933" s="214"/>
      <c r="Z7933" s="214"/>
      <c r="AA7933" s="217"/>
      <c r="AB7933" s="217"/>
      <c r="AC7933" s="217"/>
      <c r="AD7933" s="213"/>
    </row>
    <row r="7934" spans="20:30" x14ac:dyDescent="0.2">
      <c r="T7934" s="212"/>
      <c r="U7934" s="213"/>
      <c r="V7934" s="213"/>
      <c r="W7934" s="213"/>
      <c r="X7934" s="214"/>
      <c r="Y7934" s="214"/>
      <c r="Z7934" s="214"/>
      <c r="AA7934" s="217"/>
      <c r="AB7934" s="217"/>
      <c r="AC7934" s="217"/>
      <c r="AD7934" s="213"/>
    </row>
    <row r="7935" spans="20:30" x14ac:dyDescent="0.2">
      <c r="T7935" s="212"/>
      <c r="U7935" s="213"/>
      <c r="V7935" s="213"/>
      <c r="W7935" s="213"/>
      <c r="X7935" s="214"/>
      <c r="Y7935" s="214"/>
      <c r="Z7935" s="214"/>
      <c r="AA7935" s="217"/>
      <c r="AB7935" s="217"/>
      <c r="AC7935" s="217"/>
      <c r="AD7935" s="213"/>
    </row>
    <row r="7936" spans="20:30" x14ac:dyDescent="0.2">
      <c r="T7936" s="212"/>
      <c r="U7936" s="213"/>
      <c r="V7936" s="213"/>
      <c r="W7936" s="213"/>
      <c r="X7936" s="214"/>
      <c r="Y7936" s="214"/>
      <c r="Z7936" s="214"/>
      <c r="AA7936" s="217"/>
      <c r="AB7936" s="217"/>
      <c r="AC7936" s="217"/>
      <c r="AD7936" s="213"/>
    </row>
    <row r="7937" spans="20:30" x14ac:dyDescent="0.2">
      <c r="T7937" s="212"/>
      <c r="U7937" s="213"/>
      <c r="V7937" s="213"/>
      <c r="W7937" s="213"/>
      <c r="X7937" s="214"/>
      <c r="Y7937" s="214"/>
      <c r="Z7937" s="214"/>
      <c r="AA7937" s="217"/>
      <c r="AB7937" s="217"/>
      <c r="AC7937" s="217"/>
      <c r="AD7937" s="213"/>
    </row>
    <row r="7938" spans="20:30" x14ac:dyDescent="0.2">
      <c r="T7938" s="212"/>
      <c r="U7938" s="213"/>
      <c r="V7938" s="213"/>
      <c r="W7938" s="213"/>
      <c r="X7938" s="214"/>
      <c r="Y7938" s="214"/>
      <c r="Z7938" s="214"/>
      <c r="AA7938" s="217"/>
      <c r="AB7938" s="217"/>
      <c r="AC7938" s="217"/>
      <c r="AD7938" s="213"/>
    </row>
    <row r="7939" spans="20:30" x14ac:dyDescent="0.2">
      <c r="T7939" s="212"/>
      <c r="U7939" s="213"/>
      <c r="V7939" s="213"/>
      <c r="W7939" s="213"/>
      <c r="X7939" s="214"/>
      <c r="Y7939" s="214"/>
      <c r="Z7939" s="214"/>
      <c r="AA7939" s="217"/>
      <c r="AB7939" s="217"/>
      <c r="AC7939" s="217"/>
      <c r="AD7939" s="213"/>
    </row>
    <row r="7940" spans="20:30" x14ac:dyDescent="0.2">
      <c r="T7940" s="212"/>
      <c r="U7940" s="213"/>
      <c r="V7940" s="213"/>
      <c r="W7940" s="213"/>
      <c r="X7940" s="214"/>
      <c r="Y7940" s="214"/>
      <c r="Z7940" s="214"/>
      <c r="AA7940" s="217"/>
      <c r="AB7940" s="217"/>
      <c r="AC7940" s="217"/>
      <c r="AD7940" s="213"/>
    </row>
    <row r="7941" spans="20:30" x14ac:dyDescent="0.2">
      <c r="T7941" s="212"/>
      <c r="U7941" s="213"/>
      <c r="V7941" s="213"/>
      <c r="W7941" s="213"/>
      <c r="X7941" s="214"/>
      <c r="Y7941" s="214"/>
      <c r="Z7941" s="214"/>
      <c r="AA7941" s="217"/>
      <c r="AB7941" s="217"/>
      <c r="AC7941" s="217"/>
      <c r="AD7941" s="213"/>
    </row>
    <row r="7942" spans="20:30" x14ac:dyDescent="0.2">
      <c r="T7942" s="212"/>
      <c r="U7942" s="213"/>
      <c r="V7942" s="213"/>
      <c r="W7942" s="213"/>
      <c r="X7942" s="214"/>
      <c r="Y7942" s="214"/>
      <c r="Z7942" s="214"/>
      <c r="AA7942" s="217"/>
      <c r="AB7942" s="217"/>
      <c r="AC7942" s="217"/>
      <c r="AD7942" s="213"/>
    </row>
    <row r="7943" spans="20:30" x14ac:dyDescent="0.2">
      <c r="T7943" s="212"/>
      <c r="U7943" s="213"/>
      <c r="V7943" s="213"/>
      <c r="W7943" s="213"/>
      <c r="X7943" s="214"/>
      <c r="Y7943" s="214"/>
      <c r="Z7943" s="214"/>
      <c r="AA7943" s="217"/>
      <c r="AB7943" s="217"/>
      <c r="AC7943" s="217"/>
      <c r="AD7943" s="213"/>
    </row>
    <row r="7944" spans="20:30" x14ac:dyDescent="0.2">
      <c r="T7944" s="212"/>
      <c r="U7944" s="213"/>
      <c r="V7944" s="213"/>
      <c r="W7944" s="213"/>
      <c r="X7944" s="214"/>
      <c r="Y7944" s="214"/>
      <c r="Z7944" s="214"/>
      <c r="AA7944" s="217"/>
      <c r="AB7944" s="217"/>
      <c r="AC7944" s="217"/>
      <c r="AD7944" s="213"/>
    </row>
    <row r="7945" spans="20:30" x14ac:dyDescent="0.2">
      <c r="T7945" s="212"/>
      <c r="U7945" s="213"/>
      <c r="V7945" s="213"/>
      <c r="W7945" s="213"/>
      <c r="X7945" s="214"/>
      <c r="Y7945" s="214"/>
      <c r="Z7945" s="214"/>
      <c r="AA7945" s="217"/>
      <c r="AB7945" s="217"/>
      <c r="AC7945" s="217"/>
      <c r="AD7945" s="213"/>
    </row>
    <row r="7946" spans="20:30" x14ac:dyDescent="0.2">
      <c r="T7946" s="212"/>
      <c r="U7946" s="213"/>
      <c r="V7946" s="213"/>
      <c r="W7946" s="213"/>
      <c r="X7946" s="214"/>
      <c r="Y7946" s="214"/>
      <c r="Z7946" s="214"/>
      <c r="AA7946" s="217"/>
      <c r="AB7946" s="217"/>
      <c r="AC7946" s="217"/>
      <c r="AD7946" s="213"/>
    </row>
    <row r="7947" spans="20:30" x14ac:dyDescent="0.2">
      <c r="T7947" s="212"/>
      <c r="U7947" s="213"/>
      <c r="V7947" s="213"/>
      <c r="W7947" s="213"/>
      <c r="X7947" s="214"/>
      <c r="Y7947" s="214"/>
      <c r="Z7947" s="214"/>
      <c r="AA7947" s="217"/>
      <c r="AB7947" s="217"/>
      <c r="AC7947" s="217"/>
      <c r="AD7947" s="213"/>
    </row>
    <row r="7948" spans="20:30" x14ac:dyDescent="0.2">
      <c r="T7948" s="212"/>
      <c r="U7948" s="213"/>
      <c r="V7948" s="213"/>
      <c r="W7948" s="213"/>
      <c r="X7948" s="214"/>
      <c r="Y7948" s="214"/>
      <c r="Z7948" s="214"/>
      <c r="AA7948" s="217"/>
      <c r="AB7948" s="217"/>
      <c r="AC7948" s="217"/>
      <c r="AD7948" s="213"/>
    </row>
    <row r="7949" spans="20:30" x14ac:dyDescent="0.2">
      <c r="T7949" s="212"/>
      <c r="U7949" s="213"/>
      <c r="V7949" s="213"/>
      <c r="W7949" s="213"/>
      <c r="X7949" s="214"/>
      <c r="Y7949" s="214"/>
      <c r="Z7949" s="214"/>
      <c r="AA7949" s="217"/>
      <c r="AB7949" s="217"/>
      <c r="AC7949" s="217"/>
      <c r="AD7949" s="213"/>
    </row>
    <row r="7950" spans="20:30" x14ac:dyDescent="0.2">
      <c r="T7950" s="212"/>
      <c r="U7950" s="213"/>
      <c r="V7950" s="213"/>
      <c r="W7950" s="213"/>
      <c r="X7950" s="214"/>
      <c r="Y7950" s="214"/>
      <c r="Z7950" s="214"/>
      <c r="AA7950" s="217"/>
      <c r="AB7950" s="217"/>
      <c r="AC7950" s="217"/>
      <c r="AD7950" s="213"/>
    </row>
    <row r="7951" spans="20:30" x14ac:dyDescent="0.2">
      <c r="T7951" s="212"/>
      <c r="U7951" s="213"/>
      <c r="V7951" s="213"/>
      <c r="W7951" s="213"/>
      <c r="X7951" s="214"/>
      <c r="Y7951" s="214"/>
      <c r="Z7951" s="214"/>
      <c r="AA7951" s="217"/>
      <c r="AB7951" s="217"/>
      <c r="AC7951" s="217"/>
      <c r="AD7951" s="213"/>
    </row>
    <row r="7952" spans="20:30" x14ac:dyDescent="0.2">
      <c r="T7952" s="212"/>
      <c r="U7952" s="213"/>
      <c r="V7952" s="213"/>
      <c r="W7952" s="213"/>
      <c r="X7952" s="214"/>
      <c r="Y7952" s="214"/>
      <c r="Z7952" s="214"/>
      <c r="AA7952" s="217"/>
      <c r="AB7952" s="217"/>
      <c r="AC7952" s="217"/>
      <c r="AD7952" s="213"/>
    </row>
    <row r="7953" spans="20:30" x14ac:dyDescent="0.2">
      <c r="T7953" s="212"/>
      <c r="U7953" s="213"/>
      <c r="V7953" s="213"/>
      <c r="W7953" s="213"/>
      <c r="X7953" s="214"/>
      <c r="Y7953" s="214"/>
      <c r="Z7953" s="214"/>
      <c r="AA7953" s="217"/>
      <c r="AB7953" s="217"/>
      <c r="AC7953" s="217"/>
      <c r="AD7953" s="213"/>
    </row>
    <row r="7954" spans="20:30" x14ac:dyDescent="0.2">
      <c r="T7954" s="212"/>
      <c r="U7954" s="213"/>
      <c r="V7954" s="213"/>
      <c r="W7954" s="213"/>
      <c r="X7954" s="214"/>
      <c r="Y7954" s="214"/>
      <c r="Z7954" s="214"/>
      <c r="AA7954" s="217"/>
      <c r="AB7954" s="217"/>
      <c r="AC7954" s="217"/>
      <c r="AD7954" s="213"/>
    </row>
    <row r="7955" spans="20:30" x14ac:dyDescent="0.2">
      <c r="T7955" s="212"/>
      <c r="U7955" s="213"/>
      <c r="V7955" s="213"/>
      <c r="W7955" s="213"/>
      <c r="X7955" s="214"/>
      <c r="Y7955" s="214"/>
      <c r="Z7955" s="214"/>
      <c r="AA7955" s="217"/>
      <c r="AB7955" s="217"/>
      <c r="AC7955" s="217"/>
      <c r="AD7955" s="213"/>
    </row>
    <row r="7956" spans="20:30" x14ac:dyDescent="0.2">
      <c r="T7956" s="212"/>
      <c r="U7956" s="213"/>
      <c r="V7956" s="213"/>
      <c r="W7956" s="213"/>
      <c r="X7956" s="214"/>
      <c r="Y7956" s="214"/>
      <c r="Z7956" s="214"/>
      <c r="AA7956" s="217"/>
      <c r="AB7956" s="217"/>
      <c r="AC7956" s="217"/>
      <c r="AD7956" s="213"/>
    </row>
    <row r="7957" spans="20:30" x14ac:dyDescent="0.2">
      <c r="T7957" s="212"/>
      <c r="U7957" s="213"/>
      <c r="V7957" s="213"/>
      <c r="W7957" s="213"/>
      <c r="X7957" s="214"/>
      <c r="Y7957" s="214"/>
      <c r="Z7957" s="214"/>
      <c r="AA7957" s="217"/>
      <c r="AB7957" s="217"/>
      <c r="AC7957" s="217"/>
      <c r="AD7957" s="213"/>
    </row>
    <row r="7958" spans="20:30" x14ac:dyDescent="0.2">
      <c r="T7958" s="212"/>
      <c r="U7958" s="213"/>
      <c r="V7958" s="213"/>
      <c r="W7958" s="213"/>
      <c r="X7958" s="214"/>
      <c r="Y7958" s="214"/>
      <c r="Z7958" s="214"/>
      <c r="AA7958" s="217"/>
      <c r="AB7958" s="217"/>
      <c r="AC7958" s="217"/>
      <c r="AD7958" s="213"/>
    </row>
    <row r="7959" spans="20:30" x14ac:dyDescent="0.2">
      <c r="T7959" s="212"/>
      <c r="U7959" s="213"/>
      <c r="V7959" s="213"/>
      <c r="W7959" s="213"/>
      <c r="X7959" s="214"/>
      <c r="Y7959" s="214"/>
      <c r="Z7959" s="214"/>
      <c r="AA7959" s="217"/>
      <c r="AB7959" s="217"/>
      <c r="AC7959" s="217"/>
      <c r="AD7959" s="213"/>
    </row>
    <row r="7960" spans="20:30" x14ac:dyDescent="0.2">
      <c r="T7960" s="212"/>
      <c r="U7960" s="213"/>
      <c r="V7960" s="213"/>
      <c r="W7960" s="213"/>
      <c r="X7960" s="214"/>
      <c r="Y7960" s="214"/>
      <c r="Z7960" s="214"/>
      <c r="AA7960" s="217"/>
      <c r="AB7960" s="217"/>
      <c r="AC7960" s="217"/>
      <c r="AD7960" s="213"/>
    </row>
    <row r="7961" spans="20:30" x14ac:dyDescent="0.2">
      <c r="T7961" s="212"/>
      <c r="U7961" s="213"/>
      <c r="V7961" s="213"/>
      <c r="W7961" s="213"/>
      <c r="X7961" s="214"/>
      <c r="Y7961" s="214"/>
      <c r="Z7961" s="214"/>
      <c r="AA7961" s="217"/>
      <c r="AB7961" s="217"/>
      <c r="AC7961" s="217"/>
      <c r="AD7961" s="213"/>
    </row>
    <row r="7962" spans="20:30" x14ac:dyDescent="0.2">
      <c r="T7962" s="212"/>
      <c r="U7962" s="213"/>
      <c r="V7962" s="213"/>
      <c r="W7962" s="213"/>
      <c r="X7962" s="214"/>
      <c r="Y7962" s="214"/>
      <c r="Z7962" s="214"/>
      <c r="AA7962" s="217"/>
      <c r="AB7962" s="217"/>
      <c r="AC7962" s="217"/>
      <c r="AD7962" s="213"/>
    </row>
    <row r="7963" spans="20:30" x14ac:dyDescent="0.2">
      <c r="T7963" s="212"/>
      <c r="U7963" s="213"/>
      <c r="V7963" s="213"/>
      <c r="W7963" s="213"/>
      <c r="X7963" s="214"/>
      <c r="Y7963" s="214"/>
      <c r="Z7963" s="214"/>
      <c r="AA7963" s="217"/>
      <c r="AB7963" s="217"/>
      <c r="AC7963" s="217"/>
      <c r="AD7963" s="213"/>
    </row>
    <row r="7964" spans="20:30" x14ac:dyDescent="0.2">
      <c r="T7964" s="212"/>
      <c r="U7964" s="213"/>
      <c r="V7964" s="213"/>
      <c r="W7964" s="213"/>
      <c r="X7964" s="214"/>
      <c r="Y7964" s="214"/>
      <c r="Z7964" s="214"/>
      <c r="AA7964" s="217"/>
      <c r="AB7964" s="217"/>
      <c r="AC7964" s="217"/>
      <c r="AD7964" s="213"/>
    </row>
    <row r="7965" spans="20:30" x14ac:dyDescent="0.2">
      <c r="T7965" s="212"/>
      <c r="U7965" s="213"/>
      <c r="V7965" s="213"/>
      <c r="W7965" s="213"/>
      <c r="X7965" s="214"/>
      <c r="Y7965" s="214"/>
      <c r="Z7965" s="214"/>
      <c r="AA7965" s="217"/>
      <c r="AB7965" s="217"/>
      <c r="AC7965" s="217"/>
      <c r="AD7965" s="213"/>
    </row>
    <row r="7966" spans="20:30" x14ac:dyDescent="0.2">
      <c r="T7966" s="212"/>
      <c r="U7966" s="213"/>
      <c r="V7966" s="213"/>
      <c r="W7966" s="213"/>
      <c r="X7966" s="214"/>
      <c r="Y7966" s="214"/>
      <c r="Z7966" s="214"/>
      <c r="AA7966" s="217"/>
      <c r="AB7966" s="217"/>
      <c r="AC7966" s="217"/>
      <c r="AD7966" s="213"/>
    </row>
    <row r="7967" spans="20:30" x14ac:dyDescent="0.2">
      <c r="T7967" s="212"/>
      <c r="U7967" s="213"/>
      <c r="V7967" s="213"/>
      <c r="W7967" s="213"/>
      <c r="X7967" s="214"/>
      <c r="Y7967" s="214"/>
      <c r="Z7967" s="214"/>
      <c r="AA7967" s="217"/>
      <c r="AB7967" s="217"/>
      <c r="AC7967" s="217"/>
      <c r="AD7967" s="213"/>
    </row>
    <row r="7968" spans="20:30" x14ac:dyDescent="0.2">
      <c r="T7968" s="212"/>
      <c r="U7968" s="213"/>
      <c r="V7968" s="213"/>
      <c r="W7968" s="213"/>
      <c r="X7968" s="214"/>
      <c r="Y7968" s="214"/>
      <c r="Z7968" s="214"/>
      <c r="AA7968" s="217"/>
      <c r="AB7968" s="217"/>
      <c r="AC7968" s="217"/>
      <c r="AD7968" s="213"/>
    </row>
    <row r="7969" spans="20:30" x14ac:dyDescent="0.2">
      <c r="T7969" s="212"/>
      <c r="U7969" s="213"/>
      <c r="V7969" s="213"/>
      <c r="W7969" s="213"/>
      <c r="X7969" s="214"/>
      <c r="Y7969" s="214"/>
      <c r="Z7969" s="214"/>
      <c r="AA7969" s="217"/>
      <c r="AB7969" s="217"/>
      <c r="AC7969" s="217"/>
      <c r="AD7969" s="213"/>
    </row>
    <row r="7970" spans="20:30" x14ac:dyDescent="0.2">
      <c r="T7970" s="212"/>
      <c r="U7970" s="213"/>
      <c r="V7970" s="213"/>
      <c r="W7970" s="213"/>
      <c r="X7970" s="214"/>
      <c r="Y7970" s="214"/>
      <c r="Z7970" s="214"/>
      <c r="AA7970" s="217"/>
      <c r="AB7970" s="217"/>
      <c r="AC7970" s="217"/>
      <c r="AD7970" s="213"/>
    </row>
    <row r="7971" spans="20:30" x14ac:dyDescent="0.2">
      <c r="T7971" s="212"/>
      <c r="U7971" s="213"/>
      <c r="V7971" s="213"/>
      <c r="W7971" s="213"/>
      <c r="X7971" s="214"/>
      <c r="Y7971" s="214"/>
      <c r="Z7971" s="214"/>
      <c r="AA7971" s="217"/>
      <c r="AB7971" s="217"/>
      <c r="AC7971" s="217"/>
      <c r="AD7971" s="213"/>
    </row>
    <row r="7972" spans="20:30" x14ac:dyDescent="0.2">
      <c r="T7972" s="212"/>
      <c r="U7972" s="213"/>
      <c r="V7972" s="213"/>
      <c r="W7972" s="213"/>
      <c r="X7972" s="214"/>
      <c r="Y7972" s="214"/>
      <c r="Z7972" s="214"/>
      <c r="AA7972" s="217"/>
      <c r="AB7972" s="217"/>
      <c r="AC7972" s="217"/>
      <c r="AD7972" s="213"/>
    </row>
    <row r="7973" spans="20:30" x14ac:dyDescent="0.2">
      <c r="T7973" s="212"/>
      <c r="U7973" s="213"/>
      <c r="V7973" s="213"/>
      <c r="W7973" s="213"/>
      <c r="X7973" s="214"/>
      <c r="Y7973" s="214"/>
      <c r="Z7973" s="214"/>
      <c r="AA7973" s="217"/>
      <c r="AB7973" s="217"/>
      <c r="AC7973" s="217"/>
      <c r="AD7973" s="213"/>
    </row>
    <row r="7974" spans="20:30" x14ac:dyDescent="0.2">
      <c r="T7974" s="212"/>
      <c r="U7974" s="213"/>
      <c r="V7974" s="213"/>
      <c r="W7974" s="213"/>
      <c r="X7974" s="214"/>
      <c r="Y7974" s="214"/>
      <c r="Z7974" s="214"/>
      <c r="AA7974" s="217"/>
      <c r="AB7974" s="217"/>
      <c r="AC7974" s="217"/>
      <c r="AD7974" s="213"/>
    </row>
    <row r="7975" spans="20:30" x14ac:dyDescent="0.2">
      <c r="T7975" s="212"/>
      <c r="U7975" s="213"/>
      <c r="V7975" s="213"/>
      <c r="W7975" s="213"/>
      <c r="X7975" s="214"/>
      <c r="Y7975" s="214"/>
      <c r="Z7975" s="214"/>
      <c r="AA7975" s="217"/>
      <c r="AB7975" s="217"/>
      <c r="AC7975" s="217"/>
      <c r="AD7975" s="213"/>
    </row>
    <row r="7976" spans="20:30" x14ac:dyDescent="0.2">
      <c r="T7976" s="212"/>
      <c r="U7976" s="213"/>
      <c r="V7976" s="213"/>
      <c r="W7976" s="213"/>
      <c r="X7976" s="214"/>
      <c r="Y7976" s="214"/>
      <c r="Z7976" s="214"/>
      <c r="AA7976" s="217"/>
      <c r="AB7976" s="217"/>
      <c r="AC7976" s="217"/>
      <c r="AD7976" s="213"/>
    </row>
    <row r="7977" spans="20:30" x14ac:dyDescent="0.2">
      <c r="T7977" s="212"/>
      <c r="U7977" s="213"/>
      <c r="V7977" s="213"/>
      <c r="W7977" s="213"/>
      <c r="X7977" s="214"/>
      <c r="Y7977" s="214"/>
      <c r="Z7977" s="214"/>
      <c r="AA7977" s="217"/>
      <c r="AB7977" s="217"/>
      <c r="AC7977" s="217"/>
      <c r="AD7977" s="213"/>
    </row>
    <row r="7978" spans="20:30" x14ac:dyDescent="0.2">
      <c r="T7978" s="212"/>
      <c r="U7978" s="213"/>
      <c r="V7978" s="213"/>
      <c r="W7978" s="213"/>
      <c r="X7978" s="214"/>
      <c r="Y7978" s="214"/>
      <c r="Z7978" s="214"/>
      <c r="AA7978" s="217"/>
      <c r="AB7978" s="217"/>
      <c r="AC7978" s="217"/>
      <c r="AD7978" s="213"/>
    </row>
    <row r="7979" spans="20:30" x14ac:dyDescent="0.2">
      <c r="T7979" s="212"/>
      <c r="U7979" s="213"/>
      <c r="V7979" s="213"/>
      <c r="W7979" s="213"/>
      <c r="X7979" s="214"/>
      <c r="Y7979" s="214"/>
      <c r="Z7979" s="214"/>
      <c r="AA7979" s="217"/>
      <c r="AB7979" s="217"/>
      <c r="AC7979" s="217"/>
      <c r="AD7979" s="213"/>
    </row>
    <row r="7980" spans="20:30" x14ac:dyDescent="0.2">
      <c r="T7980" s="212"/>
      <c r="U7980" s="213"/>
      <c r="V7980" s="213"/>
      <c r="W7980" s="213"/>
      <c r="X7980" s="214"/>
      <c r="Y7980" s="214"/>
      <c r="Z7980" s="214"/>
      <c r="AA7980" s="217"/>
      <c r="AB7980" s="217"/>
      <c r="AC7980" s="217"/>
      <c r="AD7980" s="213"/>
    </row>
    <row r="7981" spans="20:30" x14ac:dyDescent="0.2">
      <c r="T7981" s="212"/>
      <c r="U7981" s="213"/>
      <c r="V7981" s="213"/>
      <c r="W7981" s="213"/>
      <c r="X7981" s="214"/>
      <c r="Y7981" s="214"/>
      <c r="Z7981" s="214"/>
      <c r="AA7981" s="217"/>
      <c r="AB7981" s="217"/>
      <c r="AC7981" s="217"/>
      <c r="AD7981" s="213"/>
    </row>
    <row r="7982" spans="20:30" x14ac:dyDescent="0.2">
      <c r="T7982" s="212"/>
      <c r="U7982" s="213"/>
      <c r="V7982" s="213"/>
      <c r="W7982" s="213"/>
      <c r="X7982" s="214"/>
      <c r="Y7982" s="214"/>
      <c r="Z7982" s="214"/>
      <c r="AA7982" s="217"/>
      <c r="AB7982" s="217"/>
      <c r="AC7982" s="217"/>
      <c r="AD7982" s="213"/>
    </row>
    <row r="7983" spans="20:30" x14ac:dyDescent="0.2">
      <c r="T7983" s="212"/>
      <c r="U7983" s="213"/>
      <c r="V7983" s="213"/>
      <c r="W7983" s="213"/>
      <c r="X7983" s="214"/>
      <c r="Y7983" s="214"/>
      <c r="Z7983" s="214"/>
      <c r="AA7983" s="217"/>
      <c r="AB7983" s="217"/>
      <c r="AC7983" s="217"/>
      <c r="AD7983" s="213"/>
    </row>
    <row r="7984" spans="20:30" x14ac:dyDescent="0.2">
      <c r="T7984" s="212"/>
      <c r="U7984" s="213"/>
      <c r="V7984" s="213"/>
      <c r="W7984" s="213"/>
      <c r="X7984" s="214"/>
      <c r="Y7984" s="214"/>
      <c r="Z7984" s="214"/>
      <c r="AA7984" s="217"/>
      <c r="AB7984" s="217"/>
      <c r="AC7984" s="217"/>
      <c r="AD7984" s="213"/>
    </row>
    <row r="7985" spans="20:30" x14ac:dyDescent="0.2">
      <c r="T7985" s="212"/>
      <c r="U7985" s="213"/>
      <c r="V7985" s="213"/>
      <c r="W7985" s="213"/>
      <c r="X7985" s="214"/>
      <c r="Y7985" s="214"/>
      <c r="Z7985" s="214"/>
      <c r="AA7985" s="217"/>
      <c r="AB7985" s="217"/>
      <c r="AC7985" s="217"/>
      <c r="AD7985" s="213"/>
    </row>
    <row r="7986" spans="20:30" x14ac:dyDescent="0.2">
      <c r="T7986" s="212"/>
      <c r="U7986" s="213"/>
      <c r="V7986" s="213"/>
      <c r="W7986" s="213"/>
      <c r="X7986" s="214"/>
      <c r="Y7986" s="214"/>
      <c r="Z7986" s="214"/>
      <c r="AA7986" s="217"/>
      <c r="AB7986" s="217"/>
      <c r="AC7986" s="217"/>
      <c r="AD7986" s="213"/>
    </row>
    <row r="7987" spans="20:30" x14ac:dyDescent="0.2">
      <c r="T7987" s="212"/>
      <c r="U7987" s="213"/>
      <c r="V7987" s="213"/>
      <c r="W7987" s="213"/>
      <c r="X7987" s="214"/>
      <c r="Y7987" s="214"/>
      <c r="Z7987" s="214"/>
      <c r="AA7987" s="217"/>
      <c r="AB7987" s="217"/>
      <c r="AC7987" s="217"/>
      <c r="AD7987" s="213"/>
    </row>
    <row r="7988" spans="20:30" x14ac:dyDescent="0.2">
      <c r="T7988" s="212"/>
      <c r="U7988" s="213"/>
      <c r="V7988" s="213"/>
      <c r="W7988" s="213"/>
      <c r="X7988" s="214"/>
      <c r="Y7988" s="214"/>
      <c r="Z7988" s="214"/>
      <c r="AA7988" s="217"/>
      <c r="AB7988" s="217"/>
      <c r="AC7988" s="217"/>
      <c r="AD7988" s="213"/>
    </row>
    <row r="7989" spans="20:30" x14ac:dyDescent="0.2">
      <c r="T7989" s="212"/>
      <c r="U7989" s="213"/>
      <c r="V7989" s="213"/>
      <c r="W7989" s="213"/>
      <c r="X7989" s="214"/>
      <c r="Y7989" s="214"/>
      <c r="Z7989" s="214"/>
      <c r="AA7989" s="217"/>
      <c r="AB7989" s="217"/>
      <c r="AC7989" s="217"/>
      <c r="AD7989" s="213"/>
    </row>
    <row r="7990" spans="20:30" x14ac:dyDescent="0.2">
      <c r="T7990" s="212"/>
      <c r="U7990" s="213"/>
      <c r="V7990" s="213"/>
      <c r="W7990" s="213"/>
      <c r="X7990" s="214"/>
      <c r="Y7990" s="214"/>
      <c r="Z7990" s="214"/>
      <c r="AA7990" s="217"/>
      <c r="AB7990" s="217"/>
      <c r="AC7990" s="217"/>
      <c r="AD7990" s="213"/>
    </row>
    <row r="7991" spans="20:30" x14ac:dyDescent="0.2">
      <c r="T7991" s="212"/>
      <c r="U7991" s="213"/>
      <c r="V7991" s="213"/>
      <c r="W7991" s="213"/>
      <c r="X7991" s="214"/>
      <c r="Y7991" s="214"/>
      <c r="Z7991" s="214"/>
      <c r="AA7991" s="217"/>
      <c r="AB7991" s="217"/>
      <c r="AC7991" s="217"/>
      <c r="AD7991" s="213"/>
    </row>
    <row r="7992" spans="20:30" x14ac:dyDescent="0.2">
      <c r="T7992" s="212"/>
      <c r="U7992" s="213"/>
      <c r="V7992" s="213"/>
      <c r="W7992" s="213"/>
      <c r="X7992" s="214"/>
      <c r="Y7992" s="214"/>
      <c r="Z7992" s="214"/>
      <c r="AA7992" s="217"/>
      <c r="AB7992" s="217"/>
      <c r="AC7992" s="217"/>
      <c r="AD7992" s="213"/>
    </row>
    <row r="7993" spans="20:30" x14ac:dyDescent="0.2">
      <c r="T7993" s="212"/>
      <c r="U7993" s="213"/>
      <c r="V7993" s="213"/>
      <c r="W7993" s="213"/>
      <c r="X7993" s="214"/>
      <c r="Y7993" s="214"/>
      <c r="Z7993" s="214"/>
      <c r="AA7993" s="217"/>
      <c r="AB7993" s="217"/>
      <c r="AC7993" s="217"/>
      <c r="AD7993" s="213"/>
    </row>
    <row r="7994" spans="20:30" x14ac:dyDescent="0.2">
      <c r="T7994" s="212"/>
      <c r="U7994" s="213"/>
      <c r="V7994" s="213"/>
      <c r="W7994" s="213"/>
      <c r="X7994" s="214"/>
      <c r="Y7994" s="214"/>
      <c r="Z7994" s="214"/>
      <c r="AA7994" s="217"/>
      <c r="AB7994" s="217"/>
      <c r="AC7994" s="217"/>
      <c r="AD7994" s="213"/>
    </row>
    <row r="7995" spans="20:30" x14ac:dyDescent="0.2">
      <c r="T7995" s="212"/>
      <c r="U7995" s="213"/>
      <c r="V7995" s="213"/>
      <c r="W7995" s="213"/>
      <c r="X7995" s="214"/>
      <c r="Y7995" s="214"/>
      <c r="Z7995" s="214"/>
      <c r="AA7995" s="217"/>
      <c r="AB7995" s="217"/>
      <c r="AC7995" s="217"/>
      <c r="AD7995" s="213"/>
    </row>
    <row r="7996" spans="20:30" x14ac:dyDescent="0.2">
      <c r="T7996" s="212"/>
      <c r="U7996" s="213"/>
      <c r="V7996" s="213"/>
      <c r="W7996" s="213"/>
      <c r="X7996" s="214"/>
      <c r="Y7996" s="214"/>
      <c r="Z7996" s="214"/>
      <c r="AA7996" s="217"/>
      <c r="AB7996" s="217"/>
      <c r="AC7996" s="217"/>
      <c r="AD7996" s="213"/>
    </row>
    <row r="7997" spans="20:30" x14ac:dyDescent="0.2">
      <c r="T7997" s="212"/>
      <c r="U7997" s="213"/>
      <c r="V7997" s="213"/>
      <c r="W7997" s="213"/>
      <c r="X7997" s="214"/>
      <c r="Y7997" s="214"/>
      <c r="Z7997" s="214"/>
      <c r="AA7997" s="217"/>
      <c r="AB7997" s="217"/>
      <c r="AC7997" s="217"/>
      <c r="AD7997" s="213"/>
    </row>
    <row r="7998" spans="20:30" x14ac:dyDescent="0.2">
      <c r="T7998" s="212"/>
      <c r="U7998" s="213"/>
      <c r="V7998" s="213"/>
      <c r="W7998" s="213"/>
      <c r="X7998" s="214"/>
      <c r="Y7998" s="214"/>
      <c r="Z7998" s="214"/>
      <c r="AA7998" s="217"/>
      <c r="AB7998" s="217"/>
      <c r="AC7998" s="217"/>
      <c r="AD7998" s="213"/>
    </row>
    <row r="7999" spans="20:30" x14ac:dyDescent="0.2">
      <c r="T7999" s="212"/>
      <c r="U7999" s="213"/>
      <c r="V7999" s="213"/>
      <c r="W7999" s="213"/>
      <c r="X7999" s="214"/>
      <c r="Y7999" s="214"/>
      <c r="Z7999" s="214"/>
      <c r="AA7999" s="217"/>
      <c r="AB7999" s="217"/>
      <c r="AC7999" s="217"/>
      <c r="AD7999" s="213"/>
    </row>
    <row r="8000" spans="20:30" x14ac:dyDescent="0.2">
      <c r="T8000" s="212"/>
      <c r="U8000" s="213"/>
      <c r="V8000" s="213"/>
      <c r="W8000" s="213"/>
      <c r="X8000" s="214"/>
      <c r="Y8000" s="214"/>
      <c r="Z8000" s="214"/>
      <c r="AA8000" s="217"/>
      <c r="AB8000" s="217"/>
      <c r="AC8000" s="217"/>
      <c r="AD8000" s="213"/>
    </row>
    <row r="8001" spans="20:30" x14ac:dyDescent="0.2">
      <c r="T8001" s="212"/>
      <c r="U8001" s="213"/>
      <c r="V8001" s="213"/>
      <c r="W8001" s="213"/>
      <c r="X8001" s="214"/>
      <c r="Y8001" s="214"/>
      <c r="Z8001" s="214"/>
      <c r="AA8001" s="217"/>
      <c r="AB8001" s="217"/>
      <c r="AC8001" s="217"/>
      <c r="AD8001" s="213"/>
    </row>
    <row r="8002" spans="20:30" x14ac:dyDescent="0.2">
      <c r="T8002" s="212"/>
      <c r="U8002" s="213"/>
      <c r="V8002" s="213"/>
      <c r="W8002" s="213"/>
      <c r="X8002" s="214"/>
      <c r="Y8002" s="214"/>
      <c r="Z8002" s="214"/>
      <c r="AA8002" s="217"/>
      <c r="AB8002" s="217"/>
      <c r="AC8002" s="217"/>
      <c r="AD8002" s="213"/>
    </row>
    <row r="8003" spans="20:30" x14ac:dyDescent="0.2">
      <c r="T8003" s="212"/>
      <c r="U8003" s="213"/>
      <c r="V8003" s="213"/>
      <c r="W8003" s="213"/>
      <c r="X8003" s="214"/>
      <c r="Y8003" s="214"/>
      <c r="Z8003" s="214"/>
      <c r="AA8003" s="217"/>
      <c r="AB8003" s="217"/>
      <c r="AC8003" s="217"/>
      <c r="AD8003" s="213"/>
    </row>
    <row r="8004" spans="20:30" x14ac:dyDescent="0.2">
      <c r="T8004" s="212"/>
      <c r="U8004" s="213"/>
      <c r="V8004" s="213"/>
      <c r="W8004" s="213"/>
      <c r="X8004" s="214"/>
      <c r="Y8004" s="214"/>
      <c r="Z8004" s="214"/>
      <c r="AA8004" s="217"/>
      <c r="AB8004" s="217"/>
      <c r="AC8004" s="217"/>
      <c r="AD8004" s="213"/>
    </row>
    <row r="8005" spans="20:30" x14ac:dyDescent="0.2">
      <c r="T8005" s="212"/>
      <c r="U8005" s="213"/>
      <c r="V8005" s="213"/>
      <c r="W8005" s="213"/>
      <c r="X8005" s="214"/>
      <c r="Y8005" s="214"/>
      <c r="Z8005" s="214"/>
      <c r="AA8005" s="217"/>
      <c r="AB8005" s="217"/>
      <c r="AC8005" s="217"/>
      <c r="AD8005" s="213"/>
    </row>
    <row r="8006" spans="20:30" x14ac:dyDescent="0.2">
      <c r="T8006" s="212"/>
      <c r="U8006" s="213"/>
      <c r="V8006" s="213"/>
      <c r="W8006" s="213"/>
      <c r="X8006" s="214"/>
      <c r="Y8006" s="214"/>
      <c r="Z8006" s="214"/>
      <c r="AA8006" s="217"/>
      <c r="AB8006" s="217"/>
      <c r="AC8006" s="217"/>
      <c r="AD8006" s="213"/>
    </row>
    <row r="8007" spans="20:30" x14ac:dyDescent="0.2">
      <c r="T8007" s="212"/>
      <c r="U8007" s="213"/>
      <c r="V8007" s="213"/>
      <c r="W8007" s="213"/>
      <c r="X8007" s="214"/>
      <c r="Y8007" s="214"/>
      <c r="Z8007" s="214"/>
      <c r="AA8007" s="217"/>
      <c r="AB8007" s="217"/>
      <c r="AC8007" s="217"/>
      <c r="AD8007" s="213"/>
    </row>
    <row r="8008" spans="20:30" x14ac:dyDescent="0.2">
      <c r="T8008" s="212"/>
      <c r="U8008" s="213"/>
      <c r="V8008" s="213"/>
      <c r="W8008" s="213"/>
      <c r="X8008" s="214"/>
      <c r="Y8008" s="214"/>
      <c r="Z8008" s="214"/>
      <c r="AA8008" s="217"/>
      <c r="AB8008" s="217"/>
      <c r="AC8008" s="217"/>
      <c r="AD8008" s="213"/>
    </row>
    <row r="8009" spans="20:30" x14ac:dyDescent="0.2">
      <c r="T8009" s="212"/>
      <c r="U8009" s="213"/>
      <c r="V8009" s="213"/>
      <c r="W8009" s="213"/>
      <c r="X8009" s="214"/>
      <c r="Y8009" s="214"/>
      <c r="Z8009" s="214"/>
      <c r="AA8009" s="217"/>
      <c r="AB8009" s="217"/>
      <c r="AC8009" s="217"/>
      <c r="AD8009" s="213"/>
    </row>
    <row r="8010" spans="20:30" x14ac:dyDescent="0.2">
      <c r="T8010" s="212"/>
      <c r="U8010" s="213"/>
      <c r="V8010" s="213"/>
      <c r="W8010" s="213"/>
      <c r="X8010" s="214"/>
      <c r="Y8010" s="214"/>
      <c r="Z8010" s="214"/>
      <c r="AA8010" s="217"/>
      <c r="AB8010" s="217"/>
      <c r="AC8010" s="217"/>
      <c r="AD8010" s="213"/>
    </row>
    <row r="8011" spans="20:30" x14ac:dyDescent="0.2">
      <c r="T8011" s="212"/>
      <c r="U8011" s="213"/>
      <c r="V8011" s="213"/>
      <c r="W8011" s="213"/>
      <c r="X8011" s="214"/>
      <c r="Y8011" s="214"/>
      <c r="Z8011" s="214"/>
      <c r="AA8011" s="217"/>
      <c r="AB8011" s="217"/>
      <c r="AC8011" s="217"/>
      <c r="AD8011" s="213"/>
    </row>
    <row r="8012" spans="20:30" x14ac:dyDescent="0.2">
      <c r="T8012" s="212"/>
      <c r="U8012" s="213"/>
      <c r="V8012" s="213"/>
      <c r="W8012" s="213"/>
      <c r="X8012" s="214"/>
      <c r="Y8012" s="214"/>
      <c r="Z8012" s="214"/>
      <c r="AA8012" s="217"/>
      <c r="AB8012" s="217"/>
      <c r="AC8012" s="217"/>
      <c r="AD8012" s="213"/>
    </row>
    <row r="8013" spans="20:30" x14ac:dyDescent="0.2">
      <c r="T8013" s="212"/>
      <c r="U8013" s="213"/>
      <c r="V8013" s="213"/>
      <c r="W8013" s="213"/>
      <c r="X8013" s="214"/>
      <c r="Y8013" s="214"/>
      <c r="Z8013" s="214"/>
      <c r="AA8013" s="217"/>
      <c r="AB8013" s="217"/>
      <c r="AC8013" s="217"/>
      <c r="AD8013" s="213"/>
    </row>
    <row r="8014" spans="20:30" x14ac:dyDescent="0.2">
      <c r="T8014" s="212"/>
      <c r="U8014" s="213"/>
      <c r="V8014" s="213"/>
      <c r="W8014" s="213"/>
      <c r="X8014" s="214"/>
      <c r="Y8014" s="214"/>
      <c r="Z8014" s="214"/>
      <c r="AA8014" s="217"/>
      <c r="AB8014" s="217"/>
      <c r="AC8014" s="217"/>
      <c r="AD8014" s="213"/>
    </row>
    <row r="8015" spans="20:30" x14ac:dyDescent="0.2">
      <c r="T8015" s="212"/>
      <c r="U8015" s="213"/>
      <c r="V8015" s="213"/>
      <c r="W8015" s="213"/>
      <c r="X8015" s="214"/>
      <c r="Y8015" s="214"/>
      <c r="Z8015" s="214"/>
      <c r="AA8015" s="217"/>
      <c r="AB8015" s="217"/>
      <c r="AC8015" s="217"/>
      <c r="AD8015" s="213"/>
    </row>
    <row r="8016" spans="20:30" x14ac:dyDescent="0.2">
      <c r="T8016" s="212"/>
      <c r="U8016" s="213"/>
      <c r="V8016" s="213"/>
      <c r="W8016" s="213"/>
      <c r="X8016" s="214"/>
      <c r="Y8016" s="214"/>
      <c r="Z8016" s="214"/>
      <c r="AA8016" s="217"/>
      <c r="AB8016" s="217"/>
      <c r="AC8016" s="217"/>
      <c r="AD8016" s="213"/>
    </row>
    <row r="8017" spans="20:30" x14ac:dyDescent="0.2">
      <c r="T8017" s="212"/>
      <c r="U8017" s="213"/>
      <c r="V8017" s="213"/>
      <c r="W8017" s="213"/>
      <c r="X8017" s="214"/>
      <c r="Y8017" s="214"/>
      <c r="Z8017" s="214"/>
      <c r="AA8017" s="217"/>
      <c r="AB8017" s="217"/>
      <c r="AC8017" s="217"/>
      <c r="AD8017" s="213"/>
    </row>
    <row r="8018" spans="20:30" x14ac:dyDescent="0.2">
      <c r="T8018" s="212"/>
      <c r="U8018" s="213"/>
      <c r="V8018" s="213"/>
      <c r="W8018" s="213"/>
      <c r="X8018" s="214"/>
      <c r="Y8018" s="214"/>
      <c r="Z8018" s="214"/>
      <c r="AA8018" s="217"/>
      <c r="AB8018" s="217"/>
      <c r="AC8018" s="217"/>
      <c r="AD8018" s="213"/>
    </row>
    <row r="8019" spans="20:30" x14ac:dyDescent="0.2">
      <c r="T8019" s="212"/>
      <c r="U8019" s="213"/>
      <c r="V8019" s="213"/>
      <c r="W8019" s="213"/>
      <c r="X8019" s="214"/>
      <c r="Y8019" s="214"/>
      <c r="Z8019" s="214"/>
      <c r="AA8019" s="217"/>
      <c r="AB8019" s="217"/>
      <c r="AC8019" s="217"/>
      <c r="AD8019" s="213"/>
    </row>
    <row r="8020" spans="20:30" x14ac:dyDescent="0.2">
      <c r="T8020" s="212"/>
      <c r="U8020" s="213"/>
      <c r="V8020" s="213"/>
      <c r="W8020" s="213"/>
      <c r="X8020" s="214"/>
      <c r="Y8020" s="214"/>
      <c r="Z8020" s="214"/>
      <c r="AA8020" s="217"/>
      <c r="AB8020" s="217"/>
      <c r="AC8020" s="217"/>
      <c r="AD8020" s="213"/>
    </row>
    <row r="8021" spans="20:30" x14ac:dyDescent="0.2">
      <c r="T8021" s="212"/>
      <c r="U8021" s="213"/>
      <c r="V8021" s="213"/>
      <c r="W8021" s="213"/>
      <c r="X8021" s="214"/>
      <c r="Y8021" s="214"/>
      <c r="Z8021" s="214"/>
      <c r="AA8021" s="217"/>
      <c r="AB8021" s="217"/>
      <c r="AC8021" s="217"/>
      <c r="AD8021" s="213"/>
    </row>
    <row r="8022" spans="20:30" x14ac:dyDescent="0.2">
      <c r="T8022" s="212"/>
      <c r="U8022" s="213"/>
      <c r="V8022" s="213"/>
      <c r="W8022" s="213"/>
      <c r="X8022" s="214"/>
      <c r="Y8022" s="214"/>
      <c r="Z8022" s="214"/>
      <c r="AA8022" s="217"/>
      <c r="AB8022" s="217"/>
      <c r="AC8022" s="217"/>
      <c r="AD8022" s="213"/>
    </row>
    <row r="8023" spans="20:30" x14ac:dyDescent="0.2">
      <c r="T8023" s="212"/>
      <c r="U8023" s="213"/>
      <c r="V8023" s="213"/>
      <c r="W8023" s="213"/>
      <c r="X8023" s="214"/>
      <c r="Y8023" s="214"/>
      <c r="Z8023" s="214"/>
      <c r="AA8023" s="217"/>
      <c r="AB8023" s="217"/>
      <c r="AC8023" s="217"/>
      <c r="AD8023" s="213"/>
    </row>
    <row r="8024" spans="20:30" x14ac:dyDescent="0.2">
      <c r="T8024" s="212"/>
      <c r="U8024" s="213"/>
      <c r="V8024" s="213"/>
      <c r="W8024" s="213"/>
      <c r="X8024" s="214"/>
      <c r="Y8024" s="214"/>
      <c r="Z8024" s="214"/>
      <c r="AA8024" s="217"/>
      <c r="AB8024" s="217"/>
      <c r="AC8024" s="217"/>
      <c r="AD8024" s="213"/>
    </row>
    <row r="8025" spans="20:30" x14ac:dyDescent="0.2">
      <c r="T8025" s="212"/>
      <c r="U8025" s="213"/>
      <c r="V8025" s="213"/>
      <c r="W8025" s="213"/>
      <c r="X8025" s="214"/>
      <c r="Y8025" s="214"/>
      <c r="Z8025" s="214"/>
      <c r="AA8025" s="217"/>
      <c r="AB8025" s="217"/>
      <c r="AC8025" s="217"/>
      <c r="AD8025" s="213"/>
    </row>
    <row r="8026" spans="20:30" x14ac:dyDescent="0.2">
      <c r="T8026" s="212"/>
      <c r="U8026" s="213"/>
      <c r="V8026" s="213"/>
      <c r="W8026" s="213"/>
      <c r="X8026" s="214"/>
      <c r="Y8026" s="214"/>
      <c r="Z8026" s="214"/>
      <c r="AA8026" s="217"/>
      <c r="AB8026" s="217"/>
      <c r="AC8026" s="217"/>
      <c r="AD8026" s="213"/>
    </row>
    <row r="8027" spans="20:30" x14ac:dyDescent="0.2">
      <c r="T8027" s="212"/>
      <c r="U8027" s="213"/>
      <c r="V8027" s="213"/>
      <c r="W8027" s="213"/>
      <c r="X8027" s="214"/>
      <c r="Y8027" s="214"/>
      <c r="Z8027" s="214"/>
      <c r="AA8027" s="217"/>
      <c r="AB8027" s="217"/>
      <c r="AC8027" s="217"/>
      <c r="AD8027" s="213"/>
    </row>
    <row r="8028" spans="20:30" x14ac:dyDescent="0.2">
      <c r="T8028" s="212"/>
      <c r="U8028" s="213"/>
      <c r="V8028" s="213"/>
      <c r="W8028" s="213"/>
      <c r="X8028" s="214"/>
      <c r="Y8028" s="214"/>
      <c r="Z8028" s="214"/>
      <c r="AA8028" s="217"/>
      <c r="AB8028" s="217"/>
      <c r="AC8028" s="217"/>
      <c r="AD8028" s="213"/>
    </row>
    <row r="8029" spans="20:30" x14ac:dyDescent="0.2">
      <c r="T8029" s="212"/>
      <c r="U8029" s="213"/>
      <c r="V8029" s="213"/>
      <c r="W8029" s="213"/>
      <c r="X8029" s="214"/>
      <c r="Y8029" s="214"/>
      <c r="Z8029" s="214"/>
      <c r="AA8029" s="217"/>
      <c r="AB8029" s="217"/>
      <c r="AC8029" s="217"/>
      <c r="AD8029" s="213"/>
    </row>
    <row r="8030" spans="20:30" x14ac:dyDescent="0.2">
      <c r="T8030" s="212"/>
      <c r="U8030" s="213"/>
      <c r="V8030" s="213"/>
      <c r="W8030" s="213"/>
      <c r="X8030" s="214"/>
      <c r="Y8030" s="214"/>
      <c r="Z8030" s="214"/>
      <c r="AA8030" s="217"/>
      <c r="AB8030" s="217"/>
      <c r="AC8030" s="217"/>
      <c r="AD8030" s="213"/>
    </row>
    <row r="8031" spans="20:30" x14ac:dyDescent="0.2">
      <c r="T8031" s="212"/>
      <c r="U8031" s="213"/>
      <c r="V8031" s="213"/>
      <c r="W8031" s="213"/>
      <c r="X8031" s="214"/>
      <c r="Y8031" s="214"/>
      <c r="Z8031" s="214"/>
      <c r="AA8031" s="217"/>
      <c r="AB8031" s="217"/>
      <c r="AC8031" s="217"/>
      <c r="AD8031" s="213"/>
    </row>
    <row r="8032" spans="20:30" x14ac:dyDescent="0.2">
      <c r="T8032" s="212"/>
      <c r="U8032" s="213"/>
      <c r="V8032" s="213"/>
      <c r="W8032" s="213"/>
      <c r="X8032" s="214"/>
      <c r="Y8032" s="214"/>
      <c r="Z8032" s="214"/>
      <c r="AA8032" s="217"/>
      <c r="AB8032" s="217"/>
      <c r="AC8032" s="217"/>
      <c r="AD8032" s="213"/>
    </row>
    <row r="8033" spans="20:30" x14ac:dyDescent="0.2">
      <c r="T8033" s="212"/>
      <c r="U8033" s="213"/>
      <c r="V8033" s="213"/>
      <c r="W8033" s="213"/>
      <c r="X8033" s="214"/>
      <c r="Y8033" s="214"/>
      <c r="Z8033" s="214"/>
      <c r="AA8033" s="217"/>
      <c r="AB8033" s="217"/>
      <c r="AC8033" s="217"/>
      <c r="AD8033" s="213"/>
    </row>
    <row r="8034" spans="20:30" x14ac:dyDescent="0.2">
      <c r="T8034" s="212"/>
      <c r="U8034" s="213"/>
      <c r="V8034" s="213"/>
      <c r="W8034" s="213"/>
      <c r="X8034" s="214"/>
      <c r="Y8034" s="214"/>
      <c r="Z8034" s="214"/>
      <c r="AA8034" s="217"/>
      <c r="AB8034" s="217"/>
      <c r="AC8034" s="217"/>
      <c r="AD8034" s="213"/>
    </row>
    <row r="8035" spans="20:30" x14ac:dyDescent="0.2">
      <c r="T8035" s="212"/>
      <c r="U8035" s="213"/>
      <c r="V8035" s="213"/>
      <c r="W8035" s="213"/>
      <c r="X8035" s="214"/>
      <c r="Y8035" s="214"/>
      <c r="Z8035" s="214"/>
      <c r="AA8035" s="217"/>
      <c r="AB8035" s="217"/>
      <c r="AC8035" s="217"/>
      <c r="AD8035" s="213"/>
    </row>
    <row r="8036" spans="20:30" x14ac:dyDescent="0.2">
      <c r="T8036" s="212"/>
      <c r="U8036" s="213"/>
      <c r="V8036" s="213"/>
      <c r="W8036" s="213"/>
      <c r="X8036" s="214"/>
      <c r="Y8036" s="214"/>
      <c r="Z8036" s="214"/>
      <c r="AA8036" s="217"/>
      <c r="AB8036" s="217"/>
      <c r="AC8036" s="217"/>
      <c r="AD8036" s="213"/>
    </row>
    <row r="8037" spans="20:30" x14ac:dyDescent="0.2">
      <c r="T8037" s="212"/>
      <c r="U8037" s="213"/>
      <c r="V8037" s="213"/>
      <c r="W8037" s="213"/>
      <c r="X8037" s="214"/>
      <c r="Y8037" s="214"/>
      <c r="Z8037" s="214"/>
      <c r="AA8037" s="217"/>
      <c r="AB8037" s="217"/>
      <c r="AC8037" s="217"/>
      <c r="AD8037" s="213"/>
    </row>
    <row r="8038" spans="20:30" x14ac:dyDescent="0.2">
      <c r="T8038" s="212"/>
      <c r="U8038" s="213"/>
      <c r="V8038" s="213"/>
      <c r="W8038" s="213"/>
      <c r="X8038" s="214"/>
      <c r="Y8038" s="214"/>
      <c r="Z8038" s="214"/>
      <c r="AA8038" s="217"/>
      <c r="AB8038" s="217"/>
      <c r="AC8038" s="217"/>
      <c r="AD8038" s="213"/>
    </row>
    <row r="8039" spans="20:30" x14ac:dyDescent="0.2">
      <c r="T8039" s="212"/>
      <c r="U8039" s="213"/>
      <c r="V8039" s="213"/>
      <c r="W8039" s="213"/>
      <c r="X8039" s="214"/>
      <c r="Y8039" s="214"/>
      <c r="Z8039" s="214"/>
      <c r="AA8039" s="217"/>
      <c r="AB8039" s="217"/>
      <c r="AC8039" s="217"/>
      <c r="AD8039" s="213"/>
    </row>
    <row r="8040" spans="20:30" x14ac:dyDescent="0.2">
      <c r="T8040" s="212"/>
      <c r="U8040" s="213"/>
      <c r="V8040" s="213"/>
      <c r="W8040" s="213"/>
      <c r="X8040" s="214"/>
      <c r="Y8040" s="214"/>
      <c r="Z8040" s="214"/>
      <c r="AA8040" s="217"/>
      <c r="AB8040" s="217"/>
      <c r="AC8040" s="217"/>
      <c r="AD8040" s="213"/>
    </row>
    <row r="8041" spans="20:30" x14ac:dyDescent="0.2">
      <c r="T8041" s="212"/>
      <c r="U8041" s="213"/>
      <c r="V8041" s="213"/>
      <c r="W8041" s="213"/>
      <c r="X8041" s="214"/>
      <c r="Y8041" s="214"/>
      <c r="Z8041" s="214"/>
      <c r="AA8041" s="217"/>
      <c r="AB8041" s="217"/>
      <c r="AC8041" s="217"/>
      <c r="AD8041" s="213"/>
    </row>
    <row r="8042" spans="20:30" x14ac:dyDescent="0.2">
      <c r="T8042" s="212"/>
      <c r="U8042" s="213"/>
      <c r="V8042" s="213"/>
      <c r="W8042" s="213"/>
      <c r="X8042" s="214"/>
      <c r="Y8042" s="214"/>
      <c r="Z8042" s="214"/>
      <c r="AA8042" s="217"/>
      <c r="AB8042" s="217"/>
      <c r="AC8042" s="217"/>
      <c r="AD8042" s="213"/>
    </row>
    <row r="8043" spans="20:30" x14ac:dyDescent="0.2">
      <c r="T8043" s="212"/>
      <c r="U8043" s="213"/>
      <c r="V8043" s="213"/>
      <c r="W8043" s="213"/>
      <c r="X8043" s="214"/>
      <c r="Y8043" s="214"/>
      <c r="Z8043" s="214"/>
      <c r="AA8043" s="217"/>
      <c r="AB8043" s="217"/>
      <c r="AC8043" s="217"/>
      <c r="AD8043" s="213"/>
    </row>
    <row r="8044" spans="20:30" x14ac:dyDescent="0.2">
      <c r="T8044" s="212"/>
      <c r="U8044" s="213"/>
      <c r="V8044" s="213"/>
      <c r="W8044" s="213"/>
      <c r="X8044" s="214"/>
      <c r="Y8044" s="214"/>
      <c r="Z8044" s="214"/>
      <c r="AA8044" s="217"/>
      <c r="AB8044" s="217"/>
      <c r="AC8044" s="217"/>
      <c r="AD8044" s="213"/>
    </row>
    <row r="8045" spans="20:30" x14ac:dyDescent="0.2">
      <c r="T8045" s="212"/>
      <c r="U8045" s="213"/>
      <c r="V8045" s="213"/>
      <c r="W8045" s="213"/>
      <c r="X8045" s="214"/>
      <c r="Y8045" s="214"/>
      <c r="Z8045" s="214"/>
      <c r="AA8045" s="217"/>
      <c r="AB8045" s="217"/>
      <c r="AC8045" s="217"/>
      <c r="AD8045" s="213"/>
    </row>
    <row r="8046" spans="20:30" x14ac:dyDescent="0.2">
      <c r="T8046" s="212"/>
      <c r="U8046" s="213"/>
      <c r="V8046" s="213"/>
      <c r="W8046" s="213"/>
      <c r="X8046" s="214"/>
      <c r="Y8046" s="214"/>
      <c r="Z8046" s="214"/>
      <c r="AA8046" s="217"/>
      <c r="AB8046" s="217"/>
      <c r="AC8046" s="217"/>
      <c r="AD8046" s="213"/>
    </row>
    <row r="8047" spans="20:30" x14ac:dyDescent="0.2">
      <c r="T8047" s="212"/>
      <c r="U8047" s="213"/>
      <c r="V8047" s="213"/>
      <c r="W8047" s="213"/>
      <c r="X8047" s="214"/>
      <c r="Y8047" s="214"/>
      <c r="Z8047" s="214"/>
      <c r="AA8047" s="217"/>
      <c r="AB8047" s="217"/>
      <c r="AC8047" s="217"/>
      <c r="AD8047" s="213"/>
    </row>
    <row r="8048" spans="20:30" x14ac:dyDescent="0.2">
      <c r="T8048" s="212"/>
      <c r="U8048" s="213"/>
      <c r="V8048" s="213"/>
      <c r="W8048" s="213"/>
      <c r="X8048" s="214"/>
      <c r="Y8048" s="214"/>
      <c r="Z8048" s="214"/>
      <c r="AA8048" s="217"/>
      <c r="AB8048" s="217"/>
      <c r="AC8048" s="217"/>
      <c r="AD8048" s="213"/>
    </row>
    <row r="8049" spans="20:30" x14ac:dyDescent="0.2">
      <c r="T8049" s="212"/>
      <c r="U8049" s="213"/>
      <c r="V8049" s="213"/>
      <c r="W8049" s="213"/>
      <c r="X8049" s="214"/>
      <c r="Y8049" s="214"/>
      <c r="Z8049" s="214"/>
      <c r="AA8049" s="217"/>
      <c r="AB8049" s="217"/>
      <c r="AC8049" s="217"/>
      <c r="AD8049" s="213"/>
    </row>
    <row r="8050" spans="20:30" x14ac:dyDescent="0.2">
      <c r="T8050" s="212"/>
      <c r="U8050" s="213"/>
      <c r="V8050" s="213"/>
      <c r="W8050" s="213"/>
      <c r="X8050" s="214"/>
      <c r="Y8050" s="214"/>
      <c r="Z8050" s="214"/>
      <c r="AA8050" s="217"/>
      <c r="AB8050" s="217"/>
      <c r="AC8050" s="217"/>
      <c r="AD8050" s="213"/>
    </row>
    <row r="8051" spans="20:30" x14ac:dyDescent="0.2">
      <c r="T8051" s="212"/>
      <c r="U8051" s="213"/>
      <c r="V8051" s="213"/>
      <c r="W8051" s="213"/>
      <c r="X8051" s="214"/>
      <c r="Y8051" s="214"/>
      <c r="Z8051" s="214"/>
      <c r="AA8051" s="217"/>
      <c r="AB8051" s="217"/>
      <c r="AC8051" s="217"/>
      <c r="AD8051" s="213"/>
    </row>
    <row r="8052" spans="20:30" x14ac:dyDescent="0.2">
      <c r="T8052" s="212"/>
      <c r="U8052" s="213"/>
      <c r="V8052" s="213"/>
      <c r="W8052" s="213"/>
      <c r="X8052" s="214"/>
      <c r="Y8052" s="214"/>
      <c r="Z8052" s="214"/>
      <c r="AA8052" s="217"/>
      <c r="AB8052" s="217"/>
      <c r="AC8052" s="217"/>
      <c r="AD8052" s="213"/>
    </row>
    <row r="8053" spans="20:30" x14ac:dyDescent="0.2">
      <c r="T8053" s="212"/>
      <c r="U8053" s="213"/>
      <c r="V8053" s="213"/>
      <c r="W8053" s="213"/>
      <c r="X8053" s="214"/>
      <c r="Y8053" s="214"/>
      <c r="Z8053" s="214"/>
      <c r="AA8053" s="217"/>
      <c r="AB8053" s="217"/>
      <c r="AC8053" s="217"/>
      <c r="AD8053" s="213"/>
    </row>
    <row r="8054" spans="20:30" x14ac:dyDescent="0.2">
      <c r="T8054" s="212"/>
      <c r="U8054" s="213"/>
      <c r="V8054" s="213"/>
      <c r="W8054" s="213"/>
      <c r="X8054" s="214"/>
      <c r="Y8054" s="214"/>
      <c r="Z8054" s="214"/>
      <c r="AA8054" s="217"/>
      <c r="AB8054" s="217"/>
      <c r="AC8054" s="217"/>
      <c r="AD8054" s="213"/>
    </row>
    <row r="8055" spans="20:30" x14ac:dyDescent="0.2">
      <c r="T8055" s="212"/>
      <c r="U8055" s="213"/>
      <c r="V8055" s="213"/>
      <c r="W8055" s="213"/>
      <c r="X8055" s="214"/>
      <c r="Y8055" s="214"/>
      <c r="Z8055" s="214"/>
      <c r="AA8055" s="217"/>
      <c r="AB8055" s="217"/>
      <c r="AC8055" s="217"/>
      <c r="AD8055" s="213"/>
    </row>
    <row r="8056" spans="20:30" x14ac:dyDescent="0.2">
      <c r="T8056" s="212"/>
      <c r="U8056" s="213"/>
      <c r="V8056" s="213"/>
      <c r="W8056" s="213"/>
      <c r="X8056" s="214"/>
      <c r="Y8056" s="214"/>
      <c r="Z8056" s="214"/>
      <c r="AA8056" s="217"/>
      <c r="AB8056" s="217"/>
      <c r="AC8056" s="217"/>
      <c r="AD8056" s="213"/>
    </row>
    <row r="8057" spans="20:30" x14ac:dyDescent="0.2">
      <c r="T8057" s="212"/>
      <c r="U8057" s="213"/>
      <c r="V8057" s="213"/>
      <c r="W8057" s="213"/>
      <c r="X8057" s="214"/>
      <c r="Y8057" s="214"/>
      <c r="Z8057" s="214"/>
      <c r="AA8057" s="217"/>
      <c r="AB8057" s="217"/>
      <c r="AC8057" s="217"/>
      <c r="AD8057" s="213"/>
    </row>
    <row r="8058" spans="20:30" x14ac:dyDescent="0.2">
      <c r="T8058" s="212"/>
      <c r="U8058" s="213"/>
      <c r="V8058" s="213"/>
      <c r="W8058" s="213"/>
      <c r="X8058" s="214"/>
      <c r="Y8058" s="214"/>
      <c r="Z8058" s="214"/>
      <c r="AA8058" s="217"/>
      <c r="AB8058" s="217"/>
      <c r="AC8058" s="217"/>
      <c r="AD8058" s="213"/>
    </row>
    <row r="8059" spans="20:30" x14ac:dyDescent="0.2">
      <c r="T8059" s="212"/>
      <c r="U8059" s="213"/>
      <c r="V8059" s="213"/>
      <c r="W8059" s="213"/>
      <c r="X8059" s="214"/>
      <c r="Y8059" s="214"/>
      <c r="Z8059" s="214"/>
      <c r="AA8059" s="217"/>
      <c r="AB8059" s="217"/>
      <c r="AC8059" s="217"/>
      <c r="AD8059" s="213"/>
    </row>
    <row r="8060" spans="20:30" x14ac:dyDescent="0.2">
      <c r="T8060" s="212"/>
      <c r="U8060" s="213"/>
      <c r="V8060" s="213"/>
      <c r="W8060" s="213"/>
      <c r="X8060" s="214"/>
      <c r="Y8060" s="214"/>
      <c r="Z8060" s="214"/>
      <c r="AA8060" s="217"/>
      <c r="AB8060" s="217"/>
      <c r="AC8060" s="217"/>
      <c r="AD8060" s="213"/>
    </row>
    <row r="8061" spans="20:30" x14ac:dyDescent="0.2">
      <c r="T8061" s="212"/>
      <c r="U8061" s="213"/>
      <c r="V8061" s="213"/>
      <c r="W8061" s="213"/>
      <c r="X8061" s="214"/>
      <c r="Y8061" s="214"/>
      <c r="Z8061" s="214"/>
      <c r="AA8061" s="217"/>
      <c r="AB8061" s="217"/>
      <c r="AC8061" s="217"/>
      <c r="AD8061" s="213"/>
    </row>
    <row r="8062" spans="20:30" x14ac:dyDescent="0.2">
      <c r="T8062" s="212"/>
      <c r="U8062" s="213"/>
      <c r="V8062" s="213"/>
      <c r="W8062" s="213"/>
      <c r="X8062" s="214"/>
      <c r="Y8062" s="214"/>
      <c r="Z8062" s="214"/>
      <c r="AA8062" s="217"/>
      <c r="AB8062" s="217"/>
      <c r="AC8062" s="217"/>
      <c r="AD8062" s="213"/>
    </row>
    <row r="8063" spans="20:30" x14ac:dyDescent="0.2">
      <c r="T8063" s="212"/>
      <c r="U8063" s="213"/>
      <c r="V8063" s="213"/>
      <c r="W8063" s="213"/>
      <c r="X8063" s="214"/>
      <c r="Y8063" s="214"/>
      <c r="Z8063" s="214"/>
      <c r="AA8063" s="217"/>
      <c r="AB8063" s="217"/>
      <c r="AC8063" s="217"/>
      <c r="AD8063" s="213"/>
    </row>
    <row r="8064" spans="20:30" x14ac:dyDescent="0.2">
      <c r="T8064" s="212"/>
      <c r="U8064" s="213"/>
      <c r="V8064" s="213"/>
      <c r="W8064" s="213"/>
      <c r="X8064" s="214"/>
      <c r="Y8064" s="214"/>
      <c r="Z8064" s="214"/>
      <c r="AA8064" s="217"/>
      <c r="AB8064" s="217"/>
      <c r="AC8064" s="217"/>
      <c r="AD8064" s="213"/>
    </row>
    <row r="8065" spans="20:30" x14ac:dyDescent="0.2">
      <c r="T8065" s="212"/>
      <c r="U8065" s="213"/>
      <c r="V8065" s="213"/>
      <c r="W8065" s="213"/>
      <c r="X8065" s="214"/>
      <c r="Y8065" s="214"/>
      <c r="Z8065" s="214"/>
      <c r="AA8065" s="217"/>
      <c r="AB8065" s="217"/>
      <c r="AC8065" s="217"/>
      <c r="AD8065" s="213"/>
    </row>
    <row r="8066" spans="20:30" x14ac:dyDescent="0.2">
      <c r="T8066" s="212"/>
      <c r="U8066" s="213"/>
      <c r="V8066" s="213"/>
      <c r="W8066" s="213"/>
      <c r="X8066" s="214"/>
      <c r="Y8066" s="214"/>
      <c r="Z8066" s="214"/>
      <c r="AA8066" s="217"/>
      <c r="AB8066" s="217"/>
      <c r="AC8066" s="217"/>
      <c r="AD8066" s="213"/>
    </row>
    <row r="8067" spans="20:30" x14ac:dyDescent="0.2">
      <c r="T8067" s="212"/>
      <c r="U8067" s="213"/>
      <c r="V8067" s="213"/>
      <c r="W8067" s="213"/>
      <c r="X8067" s="214"/>
      <c r="Y8067" s="214"/>
      <c r="Z8067" s="214"/>
      <c r="AA8067" s="217"/>
      <c r="AB8067" s="217"/>
      <c r="AC8067" s="217"/>
      <c r="AD8067" s="213"/>
    </row>
    <row r="8068" spans="20:30" x14ac:dyDescent="0.2">
      <c r="T8068" s="212"/>
      <c r="U8068" s="213"/>
      <c r="V8068" s="213"/>
      <c r="W8068" s="213"/>
      <c r="X8068" s="214"/>
      <c r="Y8068" s="214"/>
      <c r="Z8068" s="214"/>
      <c r="AA8068" s="217"/>
      <c r="AB8068" s="217"/>
      <c r="AC8068" s="217"/>
      <c r="AD8068" s="213"/>
    </row>
    <row r="8069" spans="20:30" x14ac:dyDescent="0.2">
      <c r="T8069" s="212"/>
      <c r="U8069" s="213"/>
      <c r="V8069" s="213"/>
      <c r="W8069" s="213"/>
      <c r="X8069" s="214"/>
      <c r="Y8069" s="214"/>
      <c r="Z8069" s="214"/>
      <c r="AA8069" s="217"/>
      <c r="AB8069" s="217"/>
      <c r="AC8069" s="217"/>
      <c r="AD8069" s="213"/>
    </row>
    <row r="8070" spans="20:30" x14ac:dyDescent="0.2">
      <c r="T8070" s="212"/>
      <c r="U8070" s="213"/>
      <c r="V8070" s="213"/>
      <c r="W8070" s="213"/>
      <c r="X8070" s="214"/>
      <c r="Y8070" s="214"/>
      <c r="Z8070" s="214"/>
      <c r="AA8070" s="217"/>
      <c r="AB8070" s="217"/>
      <c r="AC8070" s="217"/>
      <c r="AD8070" s="213"/>
    </row>
    <row r="8071" spans="20:30" x14ac:dyDescent="0.2">
      <c r="T8071" s="212"/>
      <c r="U8071" s="213"/>
      <c r="V8071" s="213"/>
      <c r="W8071" s="213"/>
      <c r="X8071" s="214"/>
      <c r="Y8071" s="214"/>
      <c r="Z8071" s="214"/>
      <c r="AA8071" s="217"/>
      <c r="AB8071" s="217"/>
      <c r="AC8071" s="217"/>
      <c r="AD8071" s="213"/>
    </row>
    <row r="8072" spans="20:30" x14ac:dyDescent="0.2">
      <c r="T8072" s="212"/>
      <c r="U8072" s="213"/>
      <c r="V8072" s="213"/>
      <c r="W8072" s="213"/>
      <c r="X8072" s="214"/>
      <c r="Y8072" s="214"/>
      <c r="Z8072" s="214"/>
      <c r="AA8072" s="217"/>
      <c r="AB8072" s="217"/>
      <c r="AC8072" s="217"/>
      <c r="AD8072" s="213"/>
    </row>
    <row r="8073" spans="20:30" x14ac:dyDescent="0.2">
      <c r="T8073" s="212"/>
      <c r="U8073" s="213"/>
      <c r="V8073" s="213"/>
      <c r="W8073" s="213"/>
      <c r="X8073" s="214"/>
      <c r="Y8073" s="214"/>
      <c r="Z8073" s="214"/>
      <c r="AA8073" s="217"/>
      <c r="AB8073" s="217"/>
      <c r="AC8073" s="217"/>
      <c r="AD8073" s="213"/>
    </row>
    <row r="8074" spans="20:30" x14ac:dyDescent="0.2">
      <c r="T8074" s="212"/>
      <c r="U8074" s="213"/>
      <c r="V8074" s="213"/>
      <c r="W8074" s="213"/>
      <c r="X8074" s="214"/>
      <c r="Y8074" s="214"/>
      <c r="Z8074" s="214"/>
      <c r="AA8074" s="217"/>
      <c r="AB8074" s="217"/>
      <c r="AC8074" s="217"/>
      <c r="AD8074" s="213"/>
    </row>
    <row r="8075" spans="20:30" x14ac:dyDescent="0.2">
      <c r="T8075" s="212"/>
      <c r="U8075" s="213"/>
      <c r="V8075" s="213"/>
      <c r="W8075" s="213"/>
      <c r="X8075" s="214"/>
      <c r="Y8075" s="214"/>
      <c r="Z8075" s="214"/>
      <c r="AA8075" s="217"/>
      <c r="AB8075" s="217"/>
      <c r="AC8075" s="217"/>
      <c r="AD8075" s="213"/>
    </row>
    <row r="8076" spans="20:30" x14ac:dyDescent="0.2">
      <c r="T8076" s="212"/>
      <c r="U8076" s="213"/>
      <c r="V8076" s="213"/>
      <c r="W8076" s="213"/>
      <c r="X8076" s="214"/>
      <c r="Y8076" s="214"/>
      <c r="Z8076" s="214"/>
      <c r="AA8076" s="217"/>
      <c r="AB8076" s="217"/>
      <c r="AC8076" s="217"/>
      <c r="AD8076" s="213"/>
    </row>
    <row r="8077" spans="20:30" x14ac:dyDescent="0.2">
      <c r="T8077" s="212"/>
      <c r="U8077" s="213"/>
      <c r="V8077" s="213"/>
      <c r="W8077" s="213"/>
      <c r="X8077" s="214"/>
      <c r="Y8077" s="214"/>
      <c r="Z8077" s="214"/>
      <c r="AA8077" s="217"/>
      <c r="AB8077" s="217"/>
      <c r="AC8077" s="217"/>
      <c r="AD8077" s="213"/>
    </row>
    <row r="8078" spans="20:30" x14ac:dyDescent="0.2">
      <c r="T8078" s="212"/>
      <c r="U8078" s="213"/>
      <c r="V8078" s="213"/>
      <c r="W8078" s="213"/>
      <c r="X8078" s="214"/>
      <c r="Y8078" s="214"/>
      <c r="Z8078" s="214"/>
      <c r="AA8078" s="217"/>
      <c r="AB8078" s="217"/>
      <c r="AC8078" s="217"/>
      <c r="AD8078" s="213"/>
    </row>
    <row r="8079" spans="20:30" x14ac:dyDescent="0.2">
      <c r="T8079" s="212"/>
      <c r="U8079" s="213"/>
      <c r="V8079" s="213"/>
      <c r="W8079" s="213"/>
      <c r="X8079" s="214"/>
      <c r="Y8079" s="214"/>
      <c r="Z8079" s="214"/>
      <c r="AA8079" s="217"/>
      <c r="AB8079" s="217"/>
      <c r="AC8079" s="217"/>
      <c r="AD8079" s="213"/>
    </row>
    <row r="8080" spans="20:30" x14ac:dyDescent="0.2">
      <c r="T8080" s="212"/>
      <c r="U8080" s="213"/>
      <c r="V8080" s="213"/>
      <c r="W8080" s="213"/>
      <c r="X8080" s="214"/>
      <c r="Y8080" s="214"/>
      <c r="Z8080" s="214"/>
      <c r="AA8080" s="217"/>
      <c r="AB8080" s="217"/>
      <c r="AC8080" s="217"/>
      <c r="AD8080" s="213"/>
    </row>
    <row r="8081" spans="20:30" x14ac:dyDescent="0.2">
      <c r="T8081" s="212"/>
      <c r="U8081" s="213"/>
      <c r="V8081" s="213"/>
      <c r="W8081" s="213"/>
      <c r="X8081" s="214"/>
      <c r="Y8081" s="214"/>
      <c r="Z8081" s="214"/>
      <c r="AA8081" s="217"/>
      <c r="AB8081" s="217"/>
      <c r="AC8081" s="217"/>
      <c r="AD8081" s="213"/>
    </row>
    <row r="8082" spans="20:30" x14ac:dyDescent="0.2">
      <c r="T8082" s="212"/>
      <c r="U8082" s="213"/>
      <c r="V8082" s="213"/>
      <c r="W8082" s="213"/>
      <c r="X8082" s="214"/>
      <c r="Y8082" s="214"/>
      <c r="Z8082" s="214"/>
      <c r="AA8082" s="217"/>
      <c r="AB8082" s="217"/>
      <c r="AC8082" s="217"/>
      <c r="AD8082" s="213"/>
    </row>
    <row r="8083" spans="20:30" x14ac:dyDescent="0.2">
      <c r="T8083" s="212"/>
      <c r="U8083" s="213"/>
      <c r="V8083" s="213"/>
      <c r="W8083" s="213"/>
      <c r="X8083" s="214"/>
      <c r="Y8083" s="214"/>
      <c r="Z8083" s="214"/>
      <c r="AA8083" s="217"/>
      <c r="AB8083" s="217"/>
      <c r="AC8083" s="217"/>
      <c r="AD8083" s="213"/>
    </row>
    <row r="8084" spans="20:30" x14ac:dyDescent="0.2">
      <c r="T8084" s="212"/>
      <c r="U8084" s="213"/>
      <c r="V8084" s="213"/>
      <c r="W8084" s="213"/>
      <c r="X8084" s="214"/>
      <c r="Y8084" s="214"/>
      <c r="Z8084" s="214"/>
      <c r="AA8084" s="217"/>
      <c r="AB8084" s="217"/>
      <c r="AC8084" s="217"/>
      <c r="AD8084" s="213"/>
    </row>
    <row r="8085" spans="20:30" x14ac:dyDescent="0.2">
      <c r="T8085" s="212"/>
      <c r="U8085" s="213"/>
      <c r="V8085" s="213"/>
      <c r="W8085" s="213"/>
      <c r="X8085" s="214"/>
      <c r="Y8085" s="214"/>
      <c r="Z8085" s="214"/>
      <c r="AA8085" s="217"/>
      <c r="AB8085" s="217"/>
      <c r="AC8085" s="217"/>
      <c r="AD8085" s="213"/>
    </row>
    <row r="8086" spans="20:30" x14ac:dyDescent="0.2">
      <c r="T8086" s="212"/>
      <c r="U8086" s="213"/>
      <c r="V8086" s="213"/>
      <c r="W8086" s="213"/>
      <c r="X8086" s="214"/>
      <c r="Y8086" s="214"/>
      <c r="Z8086" s="214"/>
      <c r="AA8086" s="217"/>
      <c r="AB8086" s="217"/>
      <c r="AC8086" s="217"/>
      <c r="AD8086" s="213"/>
    </row>
    <row r="8087" spans="20:30" x14ac:dyDescent="0.2">
      <c r="T8087" s="212"/>
      <c r="U8087" s="213"/>
      <c r="V8087" s="213"/>
      <c r="W8087" s="213"/>
      <c r="X8087" s="214"/>
      <c r="Y8087" s="214"/>
      <c r="Z8087" s="214"/>
      <c r="AA8087" s="217"/>
      <c r="AB8087" s="217"/>
      <c r="AC8087" s="217"/>
      <c r="AD8087" s="213"/>
    </row>
    <row r="8088" spans="20:30" x14ac:dyDescent="0.2">
      <c r="T8088" s="212"/>
      <c r="U8088" s="213"/>
      <c r="V8088" s="213"/>
      <c r="W8088" s="213"/>
      <c r="X8088" s="214"/>
      <c r="Y8088" s="214"/>
      <c r="Z8088" s="214"/>
      <c r="AA8088" s="217"/>
      <c r="AB8088" s="217"/>
      <c r="AC8088" s="217"/>
      <c r="AD8088" s="213"/>
    </row>
    <row r="8089" spans="20:30" x14ac:dyDescent="0.2">
      <c r="T8089" s="212"/>
      <c r="U8089" s="213"/>
      <c r="V8089" s="213"/>
      <c r="W8089" s="213"/>
      <c r="X8089" s="214"/>
      <c r="Y8089" s="214"/>
      <c r="Z8089" s="214"/>
      <c r="AA8089" s="217"/>
      <c r="AB8089" s="217"/>
      <c r="AC8089" s="217"/>
      <c r="AD8089" s="213"/>
    </row>
    <row r="8090" spans="20:30" x14ac:dyDescent="0.2">
      <c r="T8090" s="212"/>
      <c r="U8090" s="213"/>
      <c r="V8090" s="213"/>
      <c r="W8090" s="213"/>
      <c r="X8090" s="214"/>
      <c r="Y8090" s="214"/>
      <c r="Z8090" s="214"/>
      <c r="AA8090" s="217"/>
      <c r="AB8090" s="217"/>
      <c r="AC8090" s="217"/>
      <c r="AD8090" s="213"/>
    </row>
    <row r="8091" spans="20:30" x14ac:dyDescent="0.2">
      <c r="T8091" s="212"/>
      <c r="U8091" s="213"/>
      <c r="V8091" s="213"/>
      <c r="W8091" s="213"/>
      <c r="X8091" s="214"/>
      <c r="Y8091" s="214"/>
      <c r="Z8091" s="214"/>
      <c r="AA8091" s="217"/>
      <c r="AB8091" s="217"/>
      <c r="AC8091" s="217"/>
      <c r="AD8091" s="213"/>
    </row>
    <row r="8092" spans="20:30" x14ac:dyDescent="0.2">
      <c r="T8092" s="212"/>
      <c r="U8092" s="213"/>
      <c r="V8092" s="213"/>
      <c r="W8092" s="213"/>
      <c r="X8092" s="214"/>
      <c r="Y8092" s="214"/>
      <c r="Z8092" s="214"/>
      <c r="AA8092" s="217"/>
      <c r="AB8092" s="217"/>
      <c r="AC8092" s="217"/>
      <c r="AD8092" s="213"/>
    </row>
    <row r="8093" spans="20:30" x14ac:dyDescent="0.2">
      <c r="T8093" s="212"/>
      <c r="U8093" s="213"/>
      <c r="V8093" s="213"/>
      <c r="W8093" s="213"/>
      <c r="X8093" s="214"/>
      <c r="Y8093" s="214"/>
      <c r="Z8093" s="214"/>
      <c r="AA8093" s="217"/>
      <c r="AB8093" s="217"/>
      <c r="AC8093" s="217"/>
      <c r="AD8093" s="213"/>
    </row>
    <row r="8094" spans="20:30" x14ac:dyDescent="0.2">
      <c r="T8094" s="212"/>
      <c r="U8094" s="213"/>
      <c r="V8094" s="213"/>
      <c r="W8094" s="213"/>
      <c r="X8094" s="214"/>
      <c r="Y8094" s="214"/>
      <c r="Z8094" s="214"/>
      <c r="AA8094" s="217"/>
      <c r="AB8094" s="217"/>
      <c r="AC8094" s="217"/>
      <c r="AD8094" s="213"/>
    </row>
    <row r="8095" spans="20:30" x14ac:dyDescent="0.2">
      <c r="T8095" s="212"/>
      <c r="U8095" s="213"/>
      <c r="V8095" s="213"/>
      <c r="W8095" s="213"/>
      <c r="X8095" s="214"/>
      <c r="Y8095" s="214"/>
      <c r="Z8095" s="214"/>
      <c r="AA8095" s="217"/>
      <c r="AB8095" s="217"/>
      <c r="AC8095" s="217"/>
      <c r="AD8095" s="213"/>
    </row>
    <row r="8096" spans="20:30" x14ac:dyDescent="0.2">
      <c r="T8096" s="212"/>
      <c r="U8096" s="213"/>
      <c r="V8096" s="213"/>
      <c r="W8096" s="213"/>
      <c r="X8096" s="214"/>
      <c r="Y8096" s="214"/>
      <c r="Z8096" s="214"/>
      <c r="AA8096" s="217"/>
      <c r="AB8096" s="217"/>
      <c r="AC8096" s="217"/>
      <c r="AD8096" s="213"/>
    </row>
    <row r="8097" spans="20:30" x14ac:dyDescent="0.2">
      <c r="T8097" s="212"/>
      <c r="U8097" s="213"/>
      <c r="V8097" s="213"/>
      <c r="W8097" s="213"/>
      <c r="X8097" s="214"/>
      <c r="Y8097" s="214"/>
      <c r="Z8097" s="214"/>
      <c r="AA8097" s="217"/>
      <c r="AB8097" s="217"/>
      <c r="AC8097" s="217"/>
      <c r="AD8097" s="213"/>
    </row>
    <row r="8098" spans="20:30" x14ac:dyDescent="0.2">
      <c r="T8098" s="212"/>
      <c r="U8098" s="213"/>
      <c r="V8098" s="213"/>
      <c r="W8098" s="213"/>
      <c r="X8098" s="214"/>
      <c r="Y8098" s="214"/>
      <c r="Z8098" s="214"/>
      <c r="AA8098" s="217"/>
      <c r="AB8098" s="217"/>
      <c r="AC8098" s="217"/>
      <c r="AD8098" s="213"/>
    </row>
    <row r="8099" spans="20:30" x14ac:dyDescent="0.2">
      <c r="T8099" s="212"/>
      <c r="U8099" s="213"/>
      <c r="V8099" s="213"/>
      <c r="W8099" s="213"/>
      <c r="X8099" s="214"/>
      <c r="Y8099" s="214"/>
      <c r="Z8099" s="214"/>
      <c r="AA8099" s="217"/>
      <c r="AB8099" s="217"/>
      <c r="AC8099" s="217"/>
      <c r="AD8099" s="213"/>
    </row>
    <row r="8100" spans="20:30" x14ac:dyDescent="0.2">
      <c r="T8100" s="212"/>
      <c r="U8100" s="213"/>
      <c r="V8100" s="213"/>
      <c r="W8100" s="213"/>
      <c r="X8100" s="214"/>
      <c r="Y8100" s="214"/>
      <c r="Z8100" s="214"/>
      <c r="AA8100" s="217"/>
      <c r="AB8100" s="217"/>
      <c r="AC8100" s="217"/>
      <c r="AD8100" s="213"/>
    </row>
    <row r="8101" spans="20:30" x14ac:dyDescent="0.2">
      <c r="T8101" s="212"/>
      <c r="U8101" s="213"/>
      <c r="V8101" s="213"/>
      <c r="W8101" s="213"/>
      <c r="X8101" s="214"/>
      <c r="Y8101" s="214"/>
      <c r="Z8101" s="214"/>
      <c r="AA8101" s="217"/>
      <c r="AB8101" s="217"/>
      <c r="AC8101" s="217"/>
      <c r="AD8101" s="213"/>
    </row>
    <row r="8102" spans="20:30" x14ac:dyDescent="0.2">
      <c r="T8102" s="212"/>
      <c r="U8102" s="213"/>
      <c r="V8102" s="213"/>
      <c r="W8102" s="213"/>
      <c r="X8102" s="214"/>
      <c r="Y8102" s="214"/>
      <c r="Z8102" s="214"/>
      <c r="AA8102" s="217"/>
      <c r="AB8102" s="217"/>
      <c r="AC8102" s="217"/>
      <c r="AD8102" s="213"/>
    </row>
    <row r="8103" spans="20:30" x14ac:dyDescent="0.2">
      <c r="T8103" s="212"/>
      <c r="U8103" s="213"/>
      <c r="V8103" s="213"/>
      <c r="W8103" s="213"/>
      <c r="X8103" s="214"/>
      <c r="Y8103" s="214"/>
      <c r="Z8103" s="214"/>
      <c r="AA8103" s="217"/>
      <c r="AB8103" s="217"/>
      <c r="AC8103" s="217"/>
      <c r="AD8103" s="213"/>
    </row>
    <row r="8104" spans="20:30" x14ac:dyDescent="0.2">
      <c r="T8104" s="212"/>
      <c r="U8104" s="213"/>
      <c r="V8104" s="213"/>
      <c r="W8104" s="213"/>
      <c r="X8104" s="214"/>
      <c r="Y8104" s="214"/>
      <c r="Z8104" s="214"/>
      <c r="AA8104" s="217"/>
      <c r="AB8104" s="217"/>
      <c r="AC8104" s="217"/>
      <c r="AD8104" s="213"/>
    </row>
    <row r="8105" spans="20:30" x14ac:dyDescent="0.2">
      <c r="T8105" s="212"/>
      <c r="U8105" s="213"/>
      <c r="V8105" s="213"/>
      <c r="W8105" s="213"/>
      <c r="X8105" s="214"/>
      <c r="Y8105" s="214"/>
      <c r="Z8105" s="214"/>
      <c r="AA8105" s="217"/>
      <c r="AB8105" s="217"/>
      <c r="AC8105" s="217"/>
      <c r="AD8105" s="213"/>
    </row>
    <row r="8106" spans="20:30" x14ac:dyDescent="0.2">
      <c r="T8106" s="212"/>
      <c r="U8106" s="213"/>
      <c r="V8106" s="213"/>
      <c r="W8106" s="213"/>
      <c r="X8106" s="214"/>
      <c r="Y8106" s="214"/>
      <c r="Z8106" s="214"/>
      <c r="AA8106" s="217"/>
      <c r="AB8106" s="217"/>
      <c r="AC8106" s="217"/>
      <c r="AD8106" s="213"/>
    </row>
    <row r="8107" spans="20:30" x14ac:dyDescent="0.2">
      <c r="T8107" s="212"/>
      <c r="U8107" s="213"/>
      <c r="V8107" s="213"/>
      <c r="W8107" s="213"/>
      <c r="X8107" s="214"/>
      <c r="Y8107" s="214"/>
      <c r="Z8107" s="214"/>
      <c r="AA8107" s="217"/>
      <c r="AB8107" s="217"/>
      <c r="AC8107" s="217"/>
      <c r="AD8107" s="213"/>
    </row>
    <row r="8108" spans="20:30" x14ac:dyDescent="0.2">
      <c r="T8108" s="212"/>
      <c r="U8108" s="213"/>
      <c r="V8108" s="213"/>
      <c r="W8108" s="213"/>
      <c r="X8108" s="214"/>
      <c r="Y8108" s="214"/>
      <c r="Z8108" s="214"/>
      <c r="AA8108" s="217"/>
      <c r="AB8108" s="217"/>
      <c r="AC8108" s="217"/>
      <c r="AD8108" s="213"/>
    </row>
    <row r="8109" spans="20:30" x14ac:dyDescent="0.2">
      <c r="T8109" s="212"/>
      <c r="U8109" s="213"/>
      <c r="V8109" s="213"/>
      <c r="W8109" s="213"/>
      <c r="X8109" s="214"/>
      <c r="Y8109" s="214"/>
      <c r="Z8109" s="214"/>
      <c r="AA8109" s="217"/>
      <c r="AB8109" s="217"/>
      <c r="AC8109" s="217"/>
      <c r="AD8109" s="213"/>
    </row>
    <row r="8110" spans="20:30" x14ac:dyDescent="0.2">
      <c r="T8110" s="212"/>
      <c r="U8110" s="213"/>
      <c r="V8110" s="213"/>
      <c r="W8110" s="213"/>
      <c r="X8110" s="214"/>
      <c r="Y8110" s="214"/>
      <c r="Z8110" s="214"/>
      <c r="AA8110" s="217"/>
      <c r="AB8110" s="217"/>
      <c r="AC8110" s="217"/>
      <c r="AD8110" s="213"/>
    </row>
    <row r="8111" spans="20:30" x14ac:dyDescent="0.2">
      <c r="T8111" s="212"/>
      <c r="U8111" s="213"/>
      <c r="V8111" s="213"/>
      <c r="W8111" s="213"/>
      <c r="X8111" s="214"/>
      <c r="Y8111" s="214"/>
      <c r="Z8111" s="214"/>
      <c r="AA8111" s="217"/>
      <c r="AB8111" s="217"/>
      <c r="AC8111" s="217"/>
      <c r="AD8111" s="213"/>
    </row>
    <row r="8112" spans="20:30" x14ac:dyDescent="0.2">
      <c r="T8112" s="212"/>
      <c r="U8112" s="213"/>
      <c r="V8112" s="213"/>
      <c r="W8112" s="213"/>
      <c r="X8112" s="214"/>
      <c r="Y8112" s="214"/>
      <c r="Z8112" s="214"/>
      <c r="AA8112" s="217"/>
      <c r="AB8112" s="217"/>
      <c r="AC8112" s="217"/>
      <c r="AD8112" s="213"/>
    </row>
    <row r="8113" spans="20:30" x14ac:dyDescent="0.2">
      <c r="T8113" s="212"/>
      <c r="U8113" s="213"/>
      <c r="V8113" s="213"/>
      <c r="W8113" s="213"/>
      <c r="X8113" s="214"/>
      <c r="Y8113" s="214"/>
      <c r="Z8113" s="214"/>
      <c r="AA8113" s="217"/>
      <c r="AB8113" s="217"/>
      <c r="AC8113" s="217"/>
      <c r="AD8113" s="213"/>
    </row>
    <row r="8114" spans="20:30" x14ac:dyDescent="0.2">
      <c r="T8114" s="212"/>
      <c r="U8114" s="213"/>
      <c r="V8114" s="213"/>
      <c r="W8114" s="213"/>
      <c r="X8114" s="214"/>
      <c r="Y8114" s="214"/>
      <c r="Z8114" s="214"/>
      <c r="AA8114" s="217"/>
      <c r="AB8114" s="217"/>
      <c r="AC8114" s="217"/>
      <c r="AD8114" s="213"/>
    </row>
    <row r="8115" spans="20:30" x14ac:dyDescent="0.2">
      <c r="T8115" s="212"/>
      <c r="U8115" s="213"/>
      <c r="V8115" s="213"/>
      <c r="W8115" s="213"/>
      <c r="X8115" s="214"/>
      <c r="Y8115" s="214"/>
      <c r="Z8115" s="214"/>
      <c r="AA8115" s="217"/>
      <c r="AB8115" s="217"/>
      <c r="AC8115" s="217"/>
      <c r="AD8115" s="213"/>
    </row>
    <row r="8116" spans="20:30" x14ac:dyDescent="0.2">
      <c r="T8116" s="212"/>
      <c r="U8116" s="213"/>
      <c r="V8116" s="213"/>
      <c r="W8116" s="213"/>
      <c r="X8116" s="214"/>
      <c r="Y8116" s="214"/>
      <c r="Z8116" s="214"/>
      <c r="AA8116" s="217"/>
      <c r="AB8116" s="217"/>
      <c r="AC8116" s="217"/>
      <c r="AD8116" s="213"/>
    </row>
    <row r="8117" spans="20:30" x14ac:dyDescent="0.2">
      <c r="T8117" s="212"/>
      <c r="U8117" s="213"/>
      <c r="V8117" s="213"/>
      <c r="W8117" s="213"/>
      <c r="X8117" s="214"/>
      <c r="Y8117" s="214"/>
      <c r="Z8117" s="214"/>
      <c r="AA8117" s="217"/>
      <c r="AB8117" s="217"/>
      <c r="AC8117" s="217"/>
      <c r="AD8117" s="213"/>
    </row>
    <row r="8118" spans="20:30" x14ac:dyDescent="0.2">
      <c r="T8118" s="212"/>
      <c r="U8118" s="213"/>
      <c r="V8118" s="213"/>
      <c r="W8118" s="213"/>
      <c r="X8118" s="214"/>
      <c r="Y8118" s="214"/>
      <c r="Z8118" s="214"/>
      <c r="AA8118" s="217"/>
      <c r="AB8118" s="217"/>
      <c r="AC8118" s="217"/>
      <c r="AD8118" s="213"/>
    </row>
    <row r="8119" spans="20:30" x14ac:dyDescent="0.2">
      <c r="T8119" s="212"/>
      <c r="U8119" s="213"/>
      <c r="V8119" s="213"/>
      <c r="W8119" s="213"/>
      <c r="X8119" s="214"/>
      <c r="Y8119" s="214"/>
      <c r="Z8119" s="214"/>
      <c r="AA8119" s="217"/>
      <c r="AB8119" s="217"/>
      <c r="AC8119" s="217"/>
      <c r="AD8119" s="213"/>
    </row>
    <row r="8120" spans="20:30" x14ac:dyDescent="0.2">
      <c r="T8120" s="212"/>
      <c r="U8120" s="213"/>
      <c r="V8120" s="213"/>
      <c r="W8120" s="213"/>
      <c r="X8120" s="214"/>
      <c r="Y8120" s="214"/>
      <c r="Z8120" s="214"/>
      <c r="AA8120" s="217"/>
      <c r="AB8120" s="217"/>
      <c r="AC8120" s="217"/>
      <c r="AD8120" s="213"/>
    </row>
    <row r="8121" spans="20:30" x14ac:dyDescent="0.2">
      <c r="T8121" s="212"/>
      <c r="U8121" s="213"/>
      <c r="V8121" s="213"/>
      <c r="W8121" s="213"/>
      <c r="X8121" s="214"/>
      <c r="Y8121" s="214"/>
      <c r="Z8121" s="214"/>
      <c r="AA8121" s="217"/>
      <c r="AB8121" s="217"/>
      <c r="AC8121" s="217"/>
      <c r="AD8121" s="213"/>
    </row>
    <row r="8122" spans="20:30" x14ac:dyDescent="0.2">
      <c r="T8122" s="212"/>
      <c r="U8122" s="213"/>
      <c r="V8122" s="213"/>
      <c r="W8122" s="213"/>
      <c r="X8122" s="214"/>
      <c r="Y8122" s="214"/>
      <c r="Z8122" s="214"/>
      <c r="AA8122" s="217"/>
      <c r="AB8122" s="217"/>
      <c r="AC8122" s="217"/>
      <c r="AD8122" s="213"/>
    </row>
    <row r="8123" spans="20:30" x14ac:dyDescent="0.2">
      <c r="T8123" s="212"/>
      <c r="U8123" s="213"/>
      <c r="V8123" s="213"/>
      <c r="W8123" s="213"/>
      <c r="X8123" s="214"/>
      <c r="Y8123" s="214"/>
      <c r="Z8123" s="214"/>
      <c r="AA8123" s="217"/>
      <c r="AB8123" s="217"/>
      <c r="AC8123" s="217"/>
      <c r="AD8123" s="213"/>
    </row>
    <row r="8124" spans="20:30" x14ac:dyDescent="0.2">
      <c r="T8124" s="212"/>
      <c r="U8124" s="213"/>
      <c r="V8124" s="213"/>
      <c r="W8124" s="213"/>
      <c r="X8124" s="214"/>
      <c r="Y8124" s="214"/>
      <c r="Z8124" s="214"/>
      <c r="AA8124" s="217"/>
      <c r="AB8124" s="217"/>
      <c r="AC8124" s="217"/>
      <c r="AD8124" s="213"/>
    </row>
    <row r="8125" spans="20:30" x14ac:dyDescent="0.2">
      <c r="T8125" s="212"/>
      <c r="U8125" s="213"/>
      <c r="V8125" s="213"/>
      <c r="W8125" s="213"/>
      <c r="X8125" s="214"/>
      <c r="Y8125" s="214"/>
      <c r="Z8125" s="214"/>
      <c r="AA8125" s="217"/>
      <c r="AB8125" s="217"/>
      <c r="AC8125" s="217"/>
      <c r="AD8125" s="213"/>
    </row>
    <row r="8126" spans="20:30" x14ac:dyDescent="0.2">
      <c r="T8126" s="212"/>
      <c r="U8126" s="213"/>
      <c r="V8126" s="213"/>
      <c r="W8126" s="213"/>
      <c r="X8126" s="214"/>
      <c r="Y8126" s="214"/>
      <c r="Z8126" s="214"/>
      <c r="AA8126" s="217"/>
      <c r="AB8126" s="217"/>
      <c r="AC8126" s="217"/>
      <c r="AD8126" s="213"/>
    </row>
    <row r="8127" spans="20:30" x14ac:dyDescent="0.2">
      <c r="T8127" s="212"/>
      <c r="U8127" s="213"/>
      <c r="V8127" s="213"/>
      <c r="W8127" s="213"/>
      <c r="X8127" s="214"/>
      <c r="Y8127" s="214"/>
      <c r="Z8127" s="214"/>
      <c r="AA8127" s="217"/>
      <c r="AB8127" s="217"/>
      <c r="AC8127" s="217"/>
      <c r="AD8127" s="213"/>
    </row>
    <row r="8128" spans="20:30" x14ac:dyDescent="0.2">
      <c r="T8128" s="212"/>
      <c r="U8128" s="213"/>
      <c r="V8128" s="213"/>
      <c r="W8128" s="213"/>
      <c r="X8128" s="214"/>
      <c r="Y8128" s="214"/>
      <c r="Z8128" s="214"/>
      <c r="AA8128" s="217"/>
      <c r="AB8128" s="217"/>
      <c r="AC8128" s="217"/>
      <c r="AD8128" s="213"/>
    </row>
    <row r="8129" spans="20:30" x14ac:dyDescent="0.2">
      <c r="T8129" s="212"/>
      <c r="U8129" s="213"/>
      <c r="V8129" s="213"/>
      <c r="W8129" s="213"/>
      <c r="X8129" s="214"/>
      <c r="Y8129" s="214"/>
      <c r="Z8129" s="214"/>
      <c r="AA8129" s="217"/>
      <c r="AB8129" s="217"/>
      <c r="AC8129" s="217"/>
      <c r="AD8129" s="213"/>
    </row>
    <row r="8130" spans="20:30" x14ac:dyDescent="0.2">
      <c r="T8130" s="212"/>
      <c r="U8130" s="213"/>
      <c r="V8130" s="213"/>
      <c r="W8130" s="213"/>
      <c r="X8130" s="214"/>
      <c r="Y8130" s="214"/>
      <c r="Z8130" s="214"/>
      <c r="AA8130" s="217"/>
      <c r="AB8130" s="217"/>
      <c r="AC8130" s="217"/>
      <c r="AD8130" s="213"/>
    </row>
    <row r="8131" spans="20:30" x14ac:dyDescent="0.2">
      <c r="T8131" s="212"/>
      <c r="U8131" s="213"/>
      <c r="V8131" s="213"/>
      <c r="W8131" s="213"/>
      <c r="X8131" s="214"/>
      <c r="Y8131" s="214"/>
      <c r="Z8131" s="214"/>
      <c r="AA8131" s="217"/>
      <c r="AB8131" s="217"/>
      <c r="AC8131" s="217"/>
      <c r="AD8131" s="213"/>
    </row>
    <row r="8132" spans="20:30" x14ac:dyDescent="0.2">
      <c r="T8132" s="212"/>
      <c r="U8132" s="213"/>
      <c r="V8132" s="213"/>
      <c r="W8132" s="213"/>
      <c r="X8132" s="214"/>
      <c r="Y8132" s="214"/>
      <c r="Z8132" s="214"/>
      <c r="AA8132" s="217"/>
      <c r="AB8132" s="217"/>
      <c r="AC8132" s="217"/>
      <c r="AD8132" s="213"/>
    </row>
    <row r="8133" spans="20:30" x14ac:dyDescent="0.2">
      <c r="T8133" s="212"/>
      <c r="U8133" s="213"/>
      <c r="V8133" s="213"/>
      <c r="W8133" s="213"/>
      <c r="X8133" s="214"/>
      <c r="Y8133" s="214"/>
      <c r="Z8133" s="214"/>
      <c r="AA8133" s="217"/>
      <c r="AB8133" s="217"/>
      <c r="AC8133" s="217"/>
      <c r="AD8133" s="213"/>
    </row>
    <row r="8134" spans="20:30" x14ac:dyDescent="0.2">
      <c r="T8134" s="212"/>
      <c r="U8134" s="213"/>
      <c r="V8134" s="213"/>
      <c r="W8134" s="213"/>
      <c r="X8134" s="214"/>
      <c r="Y8134" s="214"/>
      <c r="Z8134" s="214"/>
      <c r="AA8134" s="217"/>
      <c r="AB8134" s="217"/>
      <c r="AC8134" s="217"/>
      <c r="AD8134" s="213"/>
    </row>
    <row r="8135" spans="20:30" x14ac:dyDescent="0.2">
      <c r="T8135" s="212"/>
      <c r="U8135" s="213"/>
      <c r="V8135" s="213"/>
      <c r="W8135" s="213"/>
      <c r="X8135" s="214"/>
      <c r="Y8135" s="214"/>
      <c r="Z8135" s="214"/>
      <c r="AA8135" s="217"/>
      <c r="AB8135" s="217"/>
      <c r="AC8135" s="217"/>
      <c r="AD8135" s="213"/>
    </row>
    <row r="8136" spans="20:30" x14ac:dyDescent="0.2">
      <c r="T8136" s="212"/>
      <c r="U8136" s="213"/>
      <c r="V8136" s="213"/>
      <c r="W8136" s="213"/>
      <c r="X8136" s="214"/>
      <c r="Y8136" s="214"/>
      <c r="Z8136" s="214"/>
      <c r="AA8136" s="217"/>
      <c r="AB8136" s="217"/>
      <c r="AC8136" s="217"/>
      <c r="AD8136" s="213"/>
    </row>
    <row r="8137" spans="20:30" x14ac:dyDescent="0.2">
      <c r="T8137" s="212"/>
      <c r="U8137" s="213"/>
      <c r="V8137" s="213"/>
      <c r="W8137" s="213"/>
      <c r="X8137" s="214"/>
      <c r="Y8137" s="214"/>
      <c r="Z8137" s="214"/>
      <c r="AA8137" s="217"/>
      <c r="AB8137" s="217"/>
      <c r="AC8137" s="217"/>
      <c r="AD8137" s="213"/>
    </row>
    <row r="8138" spans="20:30" x14ac:dyDescent="0.2">
      <c r="T8138" s="212"/>
      <c r="U8138" s="213"/>
      <c r="V8138" s="213"/>
      <c r="W8138" s="213"/>
      <c r="X8138" s="214"/>
      <c r="Y8138" s="214"/>
      <c r="Z8138" s="214"/>
      <c r="AA8138" s="217"/>
      <c r="AB8138" s="217"/>
      <c r="AC8138" s="217"/>
      <c r="AD8138" s="213"/>
    </row>
    <row r="8139" spans="20:30" x14ac:dyDescent="0.2">
      <c r="T8139" s="212"/>
      <c r="U8139" s="213"/>
      <c r="V8139" s="213"/>
      <c r="W8139" s="213"/>
      <c r="X8139" s="214"/>
      <c r="Y8139" s="214"/>
      <c r="Z8139" s="214"/>
      <c r="AA8139" s="217"/>
      <c r="AB8139" s="217"/>
      <c r="AC8139" s="217"/>
      <c r="AD8139" s="213"/>
    </row>
    <row r="8140" spans="20:30" x14ac:dyDescent="0.2">
      <c r="T8140" s="212"/>
      <c r="U8140" s="213"/>
      <c r="V8140" s="213"/>
      <c r="W8140" s="213"/>
      <c r="X8140" s="214"/>
      <c r="Y8140" s="214"/>
      <c r="Z8140" s="214"/>
      <c r="AA8140" s="217"/>
      <c r="AB8140" s="217"/>
      <c r="AC8140" s="217"/>
      <c r="AD8140" s="213"/>
    </row>
    <row r="8141" spans="20:30" x14ac:dyDescent="0.2">
      <c r="T8141" s="212"/>
      <c r="U8141" s="213"/>
      <c r="V8141" s="213"/>
      <c r="W8141" s="213"/>
      <c r="X8141" s="214"/>
      <c r="Y8141" s="214"/>
      <c r="Z8141" s="214"/>
      <c r="AA8141" s="217"/>
      <c r="AB8141" s="217"/>
      <c r="AC8141" s="217"/>
      <c r="AD8141" s="213"/>
    </row>
    <row r="8142" spans="20:30" x14ac:dyDescent="0.2">
      <c r="T8142" s="212"/>
      <c r="U8142" s="213"/>
      <c r="V8142" s="213"/>
      <c r="W8142" s="213"/>
      <c r="X8142" s="214"/>
      <c r="Y8142" s="214"/>
      <c r="Z8142" s="214"/>
      <c r="AA8142" s="217"/>
      <c r="AB8142" s="217"/>
      <c r="AC8142" s="217"/>
      <c r="AD8142" s="213"/>
    </row>
    <row r="8143" spans="20:30" x14ac:dyDescent="0.2">
      <c r="T8143" s="212"/>
      <c r="U8143" s="213"/>
      <c r="V8143" s="213"/>
      <c r="W8143" s="213"/>
      <c r="X8143" s="214"/>
      <c r="Y8143" s="214"/>
      <c r="Z8143" s="214"/>
      <c r="AA8143" s="217"/>
      <c r="AB8143" s="217"/>
      <c r="AC8143" s="217"/>
      <c r="AD8143" s="213"/>
    </row>
    <row r="8144" spans="20:30" x14ac:dyDescent="0.2">
      <c r="T8144" s="212"/>
      <c r="U8144" s="213"/>
      <c r="V8144" s="213"/>
      <c r="W8144" s="213"/>
      <c r="X8144" s="214"/>
      <c r="Y8144" s="214"/>
      <c r="Z8144" s="214"/>
      <c r="AA8144" s="217"/>
      <c r="AB8144" s="217"/>
      <c r="AC8144" s="217"/>
      <c r="AD8144" s="213"/>
    </row>
    <row r="8145" spans="20:30" x14ac:dyDescent="0.2">
      <c r="T8145" s="212"/>
      <c r="U8145" s="213"/>
      <c r="V8145" s="213"/>
      <c r="W8145" s="213"/>
      <c r="X8145" s="214"/>
      <c r="Y8145" s="214"/>
      <c r="Z8145" s="214"/>
      <c r="AA8145" s="217"/>
      <c r="AB8145" s="217"/>
      <c r="AC8145" s="217"/>
      <c r="AD8145" s="213"/>
    </row>
    <row r="8146" spans="20:30" x14ac:dyDescent="0.2">
      <c r="T8146" s="212"/>
      <c r="U8146" s="213"/>
      <c r="V8146" s="213"/>
      <c r="W8146" s="213"/>
      <c r="X8146" s="214"/>
      <c r="Y8146" s="214"/>
      <c r="Z8146" s="214"/>
      <c r="AA8146" s="217"/>
      <c r="AB8146" s="217"/>
      <c r="AC8146" s="217"/>
      <c r="AD8146" s="213"/>
    </row>
    <row r="8147" spans="20:30" x14ac:dyDescent="0.2">
      <c r="T8147" s="212"/>
      <c r="U8147" s="213"/>
      <c r="V8147" s="213"/>
      <c r="W8147" s="213"/>
      <c r="X8147" s="214"/>
      <c r="Y8147" s="214"/>
      <c r="Z8147" s="214"/>
      <c r="AA8147" s="217"/>
      <c r="AB8147" s="217"/>
      <c r="AC8147" s="217"/>
      <c r="AD8147" s="213"/>
    </row>
    <row r="8148" spans="20:30" x14ac:dyDescent="0.2">
      <c r="T8148" s="212"/>
      <c r="U8148" s="213"/>
      <c r="V8148" s="213"/>
      <c r="W8148" s="213"/>
      <c r="X8148" s="214"/>
      <c r="Y8148" s="214"/>
      <c r="Z8148" s="214"/>
      <c r="AA8148" s="217"/>
      <c r="AB8148" s="217"/>
      <c r="AC8148" s="217"/>
      <c r="AD8148" s="213"/>
    </row>
    <row r="8149" spans="20:30" x14ac:dyDescent="0.2">
      <c r="T8149" s="212"/>
      <c r="U8149" s="213"/>
      <c r="V8149" s="213"/>
      <c r="W8149" s="213"/>
      <c r="X8149" s="214"/>
      <c r="Y8149" s="214"/>
      <c r="Z8149" s="214"/>
      <c r="AA8149" s="217"/>
      <c r="AB8149" s="217"/>
      <c r="AC8149" s="217"/>
      <c r="AD8149" s="213"/>
    </row>
    <row r="8150" spans="20:30" x14ac:dyDescent="0.2">
      <c r="T8150" s="212"/>
      <c r="U8150" s="213"/>
      <c r="V8150" s="213"/>
      <c r="W8150" s="213"/>
      <c r="X8150" s="214"/>
      <c r="Y8150" s="214"/>
      <c r="Z8150" s="214"/>
      <c r="AA8150" s="217"/>
      <c r="AB8150" s="217"/>
      <c r="AC8150" s="217"/>
      <c r="AD8150" s="213"/>
    </row>
    <row r="8151" spans="20:30" x14ac:dyDescent="0.2">
      <c r="T8151" s="212"/>
      <c r="U8151" s="213"/>
      <c r="V8151" s="213"/>
      <c r="W8151" s="213"/>
      <c r="X8151" s="214"/>
      <c r="Y8151" s="214"/>
      <c r="Z8151" s="214"/>
      <c r="AA8151" s="217"/>
      <c r="AB8151" s="217"/>
      <c r="AC8151" s="217"/>
      <c r="AD8151" s="213"/>
    </row>
    <row r="8152" spans="20:30" x14ac:dyDescent="0.2">
      <c r="T8152" s="212"/>
      <c r="U8152" s="213"/>
      <c r="V8152" s="213"/>
      <c r="W8152" s="213"/>
      <c r="X8152" s="214"/>
      <c r="Y8152" s="214"/>
      <c r="Z8152" s="214"/>
      <c r="AA8152" s="217"/>
      <c r="AB8152" s="217"/>
      <c r="AC8152" s="217"/>
      <c r="AD8152" s="213"/>
    </row>
    <row r="8153" spans="20:30" x14ac:dyDescent="0.2">
      <c r="T8153" s="212"/>
      <c r="U8153" s="213"/>
      <c r="V8153" s="213"/>
      <c r="W8153" s="213"/>
      <c r="X8153" s="214"/>
      <c r="Y8153" s="214"/>
      <c r="Z8153" s="214"/>
      <c r="AA8153" s="217"/>
      <c r="AB8153" s="217"/>
      <c r="AC8153" s="217"/>
      <c r="AD8153" s="213"/>
    </row>
    <row r="8154" spans="20:30" x14ac:dyDescent="0.2">
      <c r="T8154" s="212"/>
      <c r="U8154" s="213"/>
      <c r="V8154" s="213"/>
      <c r="W8154" s="213"/>
      <c r="X8154" s="214"/>
      <c r="Y8154" s="214"/>
      <c r="Z8154" s="214"/>
      <c r="AA8154" s="217"/>
      <c r="AB8154" s="217"/>
      <c r="AC8154" s="217"/>
      <c r="AD8154" s="213"/>
    </row>
    <row r="8155" spans="20:30" x14ac:dyDescent="0.2">
      <c r="T8155" s="212"/>
      <c r="U8155" s="213"/>
      <c r="V8155" s="213"/>
      <c r="W8155" s="213"/>
      <c r="X8155" s="214"/>
      <c r="Y8155" s="214"/>
      <c r="Z8155" s="214"/>
      <c r="AA8155" s="217"/>
      <c r="AB8155" s="217"/>
      <c r="AC8155" s="217"/>
      <c r="AD8155" s="213"/>
    </row>
    <row r="8156" spans="20:30" x14ac:dyDescent="0.2">
      <c r="T8156" s="212"/>
      <c r="U8156" s="213"/>
      <c r="V8156" s="213"/>
      <c r="W8156" s="213"/>
      <c r="X8156" s="214"/>
      <c r="Y8156" s="214"/>
      <c r="Z8156" s="214"/>
      <c r="AA8156" s="217"/>
      <c r="AB8156" s="217"/>
      <c r="AC8156" s="217"/>
      <c r="AD8156" s="213"/>
    </row>
    <row r="8157" spans="20:30" x14ac:dyDescent="0.2">
      <c r="T8157" s="212"/>
      <c r="U8157" s="213"/>
      <c r="V8157" s="213"/>
      <c r="W8157" s="213"/>
      <c r="X8157" s="214"/>
      <c r="Y8157" s="214"/>
      <c r="Z8157" s="214"/>
      <c r="AA8157" s="217"/>
      <c r="AB8157" s="217"/>
      <c r="AC8157" s="217"/>
      <c r="AD8157" s="213"/>
    </row>
    <row r="8158" spans="20:30" x14ac:dyDescent="0.2">
      <c r="T8158" s="212"/>
      <c r="U8158" s="213"/>
      <c r="V8158" s="213"/>
      <c r="W8158" s="213"/>
      <c r="X8158" s="214"/>
      <c r="Y8158" s="214"/>
      <c r="Z8158" s="214"/>
      <c r="AA8158" s="217"/>
      <c r="AB8158" s="217"/>
      <c r="AC8158" s="217"/>
      <c r="AD8158" s="213"/>
    </row>
    <row r="8159" spans="20:30" x14ac:dyDescent="0.2">
      <c r="T8159" s="212"/>
      <c r="U8159" s="213"/>
      <c r="V8159" s="213"/>
      <c r="W8159" s="213"/>
      <c r="X8159" s="214"/>
      <c r="Y8159" s="214"/>
      <c r="Z8159" s="214"/>
      <c r="AA8159" s="217"/>
      <c r="AB8159" s="217"/>
      <c r="AC8159" s="217"/>
      <c r="AD8159" s="213"/>
    </row>
    <row r="8160" spans="20:30" x14ac:dyDescent="0.2">
      <c r="T8160" s="212"/>
      <c r="U8160" s="213"/>
      <c r="V8160" s="213"/>
      <c r="W8160" s="213"/>
      <c r="X8160" s="214"/>
      <c r="Y8160" s="214"/>
      <c r="Z8160" s="214"/>
      <c r="AA8160" s="217"/>
      <c r="AB8160" s="217"/>
      <c r="AC8160" s="217"/>
      <c r="AD8160" s="213"/>
    </row>
    <row r="8161" spans="20:30" x14ac:dyDescent="0.2">
      <c r="T8161" s="212"/>
      <c r="U8161" s="213"/>
      <c r="V8161" s="213"/>
      <c r="W8161" s="213"/>
      <c r="X8161" s="214"/>
      <c r="Y8161" s="214"/>
      <c r="Z8161" s="214"/>
      <c r="AA8161" s="217"/>
      <c r="AB8161" s="217"/>
      <c r="AC8161" s="217"/>
      <c r="AD8161" s="213"/>
    </row>
    <row r="8162" spans="20:30" x14ac:dyDescent="0.2">
      <c r="T8162" s="212"/>
      <c r="U8162" s="213"/>
      <c r="V8162" s="213"/>
      <c r="W8162" s="213"/>
      <c r="X8162" s="214"/>
      <c r="Y8162" s="214"/>
      <c r="Z8162" s="214"/>
      <c r="AA8162" s="217"/>
      <c r="AB8162" s="217"/>
      <c r="AC8162" s="217"/>
      <c r="AD8162" s="213"/>
    </row>
    <row r="8163" spans="20:30" x14ac:dyDescent="0.2">
      <c r="T8163" s="212"/>
      <c r="U8163" s="213"/>
      <c r="V8163" s="213"/>
      <c r="W8163" s="213"/>
      <c r="X8163" s="214"/>
      <c r="Y8163" s="214"/>
      <c r="Z8163" s="214"/>
      <c r="AA8163" s="217"/>
      <c r="AB8163" s="217"/>
      <c r="AC8163" s="217"/>
      <c r="AD8163" s="213"/>
    </row>
    <row r="8164" spans="20:30" x14ac:dyDescent="0.2">
      <c r="T8164" s="212"/>
      <c r="U8164" s="213"/>
      <c r="V8164" s="213"/>
      <c r="W8164" s="213"/>
      <c r="X8164" s="214"/>
      <c r="Y8164" s="214"/>
      <c r="Z8164" s="214"/>
      <c r="AA8164" s="217"/>
      <c r="AB8164" s="217"/>
      <c r="AC8164" s="217"/>
      <c r="AD8164" s="213"/>
    </row>
    <row r="8165" spans="20:30" x14ac:dyDescent="0.2">
      <c r="T8165" s="212"/>
      <c r="U8165" s="213"/>
      <c r="V8165" s="213"/>
      <c r="W8165" s="213"/>
      <c r="X8165" s="214"/>
      <c r="Y8165" s="214"/>
      <c r="Z8165" s="214"/>
      <c r="AA8165" s="217"/>
      <c r="AB8165" s="217"/>
      <c r="AC8165" s="217"/>
      <c r="AD8165" s="213"/>
    </row>
    <row r="8166" spans="20:30" x14ac:dyDescent="0.2">
      <c r="T8166" s="212"/>
      <c r="U8166" s="213"/>
      <c r="V8166" s="213"/>
      <c r="W8166" s="213"/>
      <c r="X8166" s="214"/>
      <c r="Y8166" s="214"/>
      <c r="Z8166" s="214"/>
      <c r="AA8166" s="217"/>
      <c r="AB8166" s="217"/>
      <c r="AC8166" s="217"/>
      <c r="AD8166" s="213"/>
    </row>
    <row r="8167" spans="20:30" x14ac:dyDescent="0.2">
      <c r="T8167" s="212"/>
      <c r="U8167" s="213"/>
      <c r="V8167" s="213"/>
      <c r="W8167" s="213"/>
      <c r="X8167" s="214"/>
      <c r="Y8167" s="214"/>
      <c r="Z8167" s="214"/>
      <c r="AA8167" s="217"/>
      <c r="AB8167" s="217"/>
      <c r="AC8167" s="217"/>
      <c r="AD8167" s="213"/>
    </row>
    <row r="8168" spans="20:30" x14ac:dyDescent="0.2">
      <c r="T8168" s="212"/>
      <c r="U8168" s="213"/>
      <c r="V8168" s="213"/>
      <c r="W8168" s="213"/>
      <c r="X8168" s="214"/>
      <c r="Y8168" s="214"/>
      <c r="Z8168" s="214"/>
      <c r="AA8168" s="217"/>
      <c r="AB8168" s="217"/>
      <c r="AC8168" s="217"/>
      <c r="AD8168" s="213"/>
    </row>
    <row r="8169" spans="20:30" x14ac:dyDescent="0.2">
      <c r="T8169" s="212"/>
      <c r="U8169" s="213"/>
      <c r="V8169" s="213"/>
      <c r="W8169" s="213"/>
      <c r="X8169" s="214"/>
      <c r="Y8169" s="214"/>
      <c r="Z8169" s="214"/>
      <c r="AA8169" s="217"/>
      <c r="AB8169" s="217"/>
      <c r="AC8169" s="217"/>
      <c r="AD8169" s="213"/>
    </row>
    <row r="8170" spans="20:30" x14ac:dyDescent="0.2">
      <c r="T8170" s="212"/>
      <c r="U8170" s="213"/>
      <c r="V8170" s="213"/>
      <c r="W8170" s="213"/>
      <c r="X8170" s="214"/>
      <c r="Y8170" s="214"/>
      <c r="Z8170" s="214"/>
      <c r="AA8170" s="217"/>
      <c r="AB8170" s="217"/>
      <c r="AC8170" s="217"/>
      <c r="AD8170" s="213"/>
    </row>
    <row r="8171" spans="20:30" x14ac:dyDescent="0.2">
      <c r="T8171" s="212"/>
      <c r="U8171" s="213"/>
      <c r="V8171" s="213"/>
      <c r="W8171" s="213"/>
      <c r="X8171" s="214"/>
      <c r="Y8171" s="214"/>
      <c r="Z8171" s="214"/>
      <c r="AA8171" s="217"/>
      <c r="AB8171" s="217"/>
      <c r="AC8171" s="217"/>
      <c r="AD8171" s="213"/>
    </row>
    <row r="8172" spans="20:30" x14ac:dyDescent="0.2">
      <c r="T8172" s="212"/>
      <c r="U8172" s="213"/>
      <c r="V8172" s="213"/>
      <c r="W8172" s="213"/>
      <c r="X8172" s="214"/>
      <c r="Y8172" s="214"/>
      <c r="Z8172" s="214"/>
      <c r="AA8172" s="217"/>
      <c r="AB8172" s="217"/>
      <c r="AC8172" s="217"/>
      <c r="AD8172" s="213"/>
    </row>
    <row r="8173" spans="20:30" x14ac:dyDescent="0.2">
      <c r="T8173" s="212"/>
      <c r="U8173" s="213"/>
      <c r="V8173" s="213"/>
      <c r="W8173" s="213"/>
      <c r="X8173" s="214"/>
      <c r="Y8173" s="214"/>
      <c r="Z8173" s="214"/>
      <c r="AA8173" s="217"/>
      <c r="AB8173" s="217"/>
      <c r="AC8173" s="217"/>
      <c r="AD8173" s="213"/>
    </row>
    <row r="8174" spans="20:30" x14ac:dyDescent="0.2">
      <c r="T8174" s="212"/>
      <c r="U8174" s="213"/>
      <c r="V8174" s="213"/>
      <c r="W8174" s="213"/>
      <c r="X8174" s="214"/>
      <c r="Y8174" s="214"/>
      <c r="Z8174" s="214"/>
      <c r="AA8174" s="217"/>
      <c r="AB8174" s="217"/>
      <c r="AC8174" s="217"/>
      <c r="AD8174" s="213"/>
    </row>
    <row r="8175" spans="20:30" x14ac:dyDescent="0.2">
      <c r="T8175" s="212"/>
      <c r="U8175" s="213"/>
      <c r="V8175" s="213"/>
      <c r="W8175" s="213"/>
      <c r="X8175" s="214"/>
      <c r="Y8175" s="214"/>
      <c r="Z8175" s="214"/>
      <c r="AA8175" s="217"/>
      <c r="AB8175" s="217"/>
      <c r="AC8175" s="217"/>
      <c r="AD8175" s="213"/>
    </row>
    <row r="8176" spans="20:30" x14ac:dyDescent="0.2">
      <c r="T8176" s="212"/>
      <c r="U8176" s="213"/>
      <c r="V8176" s="213"/>
      <c r="W8176" s="213"/>
      <c r="X8176" s="214"/>
      <c r="Y8176" s="214"/>
      <c r="Z8176" s="214"/>
      <c r="AA8176" s="217"/>
      <c r="AB8176" s="217"/>
      <c r="AC8176" s="217"/>
      <c r="AD8176" s="213"/>
    </row>
    <row r="8177" spans="20:30" x14ac:dyDescent="0.2">
      <c r="T8177" s="212"/>
      <c r="U8177" s="213"/>
      <c r="V8177" s="213"/>
      <c r="W8177" s="213"/>
      <c r="X8177" s="214"/>
      <c r="Y8177" s="214"/>
      <c r="Z8177" s="214"/>
      <c r="AA8177" s="217"/>
      <c r="AB8177" s="217"/>
      <c r="AC8177" s="217"/>
      <c r="AD8177" s="213"/>
    </row>
    <row r="8178" spans="20:30" x14ac:dyDescent="0.2">
      <c r="T8178" s="212"/>
      <c r="U8178" s="213"/>
      <c r="V8178" s="213"/>
      <c r="W8178" s="213"/>
      <c r="X8178" s="214"/>
      <c r="Y8178" s="214"/>
      <c r="Z8178" s="214"/>
      <c r="AA8178" s="217"/>
      <c r="AB8178" s="217"/>
      <c r="AC8178" s="217"/>
      <c r="AD8178" s="213"/>
    </row>
    <row r="8179" spans="20:30" x14ac:dyDescent="0.2">
      <c r="T8179" s="212"/>
      <c r="U8179" s="213"/>
      <c r="V8179" s="213"/>
      <c r="W8179" s="213"/>
      <c r="X8179" s="214"/>
      <c r="Y8179" s="214"/>
      <c r="Z8179" s="214"/>
      <c r="AA8179" s="217"/>
      <c r="AB8179" s="217"/>
      <c r="AC8179" s="217"/>
      <c r="AD8179" s="213"/>
    </row>
    <row r="8180" spans="20:30" x14ac:dyDescent="0.2">
      <c r="T8180" s="212"/>
      <c r="U8180" s="213"/>
      <c r="V8180" s="213"/>
      <c r="W8180" s="213"/>
      <c r="X8180" s="214"/>
      <c r="Y8180" s="214"/>
      <c r="Z8180" s="214"/>
      <c r="AA8180" s="217"/>
      <c r="AB8180" s="217"/>
      <c r="AC8180" s="217"/>
      <c r="AD8180" s="213"/>
    </row>
    <row r="8181" spans="20:30" x14ac:dyDescent="0.2">
      <c r="T8181" s="212"/>
      <c r="U8181" s="213"/>
      <c r="V8181" s="213"/>
      <c r="W8181" s="213"/>
      <c r="X8181" s="214"/>
      <c r="Y8181" s="214"/>
      <c r="Z8181" s="214"/>
      <c r="AA8181" s="217"/>
      <c r="AB8181" s="217"/>
      <c r="AC8181" s="217"/>
      <c r="AD8181" s="213"/>
    </row>
    <row r="8182" spans="20:30" x14ac:dyDescent="0.2">
      <c r="T8182" s="212"/>
      <c r="U8182" s="213"/>
      <c r="V8182" s="213"/>
      <c r="W8182" s="213"/>
      <c r="X8182" s="214"/>
      <c r="Y8182" s="214"/>
      <c r="Z8182" s="214"/>
      <c r="AA8182" s="217"/>
      <c r="AB8182" s="217"/>
      <c r="AC8182" s="217"/>
      <c r="AD8182" s="213"/>
    </row>
    <row r="8183" spans="20:30" x14ac:dyDescent="0.2">
      <c r="T8183" s="212"/>
      <c r="U8183" s="213"/>
      <c r="V8183" s="213"/>
      <c r="W8183" s="213"/>
      <c r="X8183" s="214"/>
      <c r="Y8183" s="214"/>
      <c r="Z8183" s="214"/>
      <c r="AA8183" s="217"/>
      <c r="AB8183" s="217"/>
      <c r="AC8183" s="217"/>
      <c r="AD8183" s="213"/>
    </row>
    <row r="8184" spans="20:30" x14ac:dyDescent="0.2">
      <c r="T8184" s="212"/>
      <c r="U8184" s="213"/>
      <c r="V8184" s="213"/>
      <c r="W8184" s="213"/>
      <c r="X8184" s="214"/>
      <c r="Y8184" s="214"/>
      <c r="Z8184" s="214"/>
      <c r="AA8184" s="217"/>
      <c r="AB8184" s="217"/>
      <c r="AC8184" s="217"/>
      <c r="AD8184" s="213"/>
    </row>
    <row r="8185" spans="20:30" x14ac:dyDescent="0.2">
      <c r="T8185" s="212"/>
      <c r="U8185" s="213"/>
      <c r="V8185" s="213"/>
      <c r="W8185" s="213"/>
      <c r="X8185" s="214"/>
      <c r="Y8185" s="214"/>
      <c r="Z8185" s="214"/>
      <c r="AA8185" s="217"/>
      <c r="AB8185" s="217"/>
      <c r="AC8185" s="217"/>
      <c r="AD8185" s="213"/>
    </row>
    <row r="8186" spans="20:30" x14ac:dyDescent="0.2">
      <c r="T8186" s="212"/>
      <c r="U8186" s="213"/>
      <c r="V8186" s="213"/>
      <c r="W8186" s="213"/>
      <c r="X8186" s="214"/>
      <c r="Y8186" s="214"/>
      <c r="Z8186" s="214"/>
      <c r="AA8186" s="217"/>
      <c r="AB8186" s="217"/>
      <c r="AC8186" s="217"/>
      <c r="AD8186" s="213"/>
    </row>
    <row r="8187" spans="20:30" x14ac:dyDescent="0.2">
      <c r="T8187" s="212"/>
      <c r="U8187" s="213"/>
      <c r="V8187" s="213"/>
      <c r="W8187" s="213"/>
      <c r="X8187" s="214"/>
      <c r="Y8187" s="214"/>
      <c r="Z8187" s="214"/>
      <c r="AA8187" s="217"/>
      <c r="AB8187" s="217"/>
      <c r="AC8187" s="217"/>
      <c r="AD8187" s="213"/>
    </row>
    <row r="8188" spans="20:30" x14ac:dyDescent="0.2">
      <c r="T8188" s="212"/>
      <c r="U8188" s="213"/>
      <c r="V8188" s="213"/>
      <c r="W8188" s="213"/>
      <c r="X8188" s="214"/>
      <c r="Y8188" s="214"/>
      <c r="Z8188" s="214"/>
      <c r="AA8188" s="217"/>
      <c r="AB8188" s="217"/>
      <c r="AC8188" s="217"/>
      <c r="AD8188" s="213"/>
    </row>
    <row r="8189" spans="20:30" x14ac:dyDescent="0.2">
      <c r="T8189" s="212"/>
      <c r="U8189" s="213"/>
      <c r="V8189" s="213"/>
      <c r="W8189" s="213"/>
      <c r="X8189" s="214"/>
      <c r="Y8189" s="214"/>
      <c r="Z8189" s="214"/>
      <c r="AA8189" s="217"/>
      <c r="AB8189" s="217"/>
      <c r="AC8189" s="217"/>
      <c r="AD8189" s="213"/>
    </row>
    <row r="8190" spans="20:30" x14ac:dyDescent="0.2">
      <c r="T8190" s="212"/>
      <c r="U8190" s="213"/>
      <c r="V8190" s="213"/>
      <c r="W8190" s="213"/>
      <c r="X8190" s="214"/>
      <c r="Y8190" s="214"/>
      <c r="Z8190" s="214"/>
      <c r="AA8190" s="217"/>
      <c r="AB8190" s="217"/>
      <c r="AC8190" s="217"/>
      <c r="AD8190" s="213"/>
    </row>
    <row r="8191" spans="20:30" x14ac:dyDescent="0.2">
      <c r="T8191" s="212"/>
      <c r="U8191" s="213"/>
      <c r="V8191" s="213"/>
      <c r="W8191" s="213"/>
      <c r="X8191" s="214"/>
      <c r="Y8191" s="214"/>
      <c r="Z8191" s="214"/>
      <c r="AA8191" s="217"/>
      <c r="AB8191" s="217"/>
      <c r="AC8191" s="217"/>
      <c r="AD8191" s="213"/>
    </row>
    <row r="8192" spans="20:30" x14ac:dyDescent="0.2">
      <c r="T8192" s="212"/>
      <c r="U8192" s="213"/>
      <c r="V8192" s="213"/>
      <c r="W8192" s="213"/>
      <c r="X8192" s="214"/>
      <c r="Y8192" s="214"/>
      <c r="Z8192" s="214"/>
      <c r="AA8192" s="217"/>
      <c r="AB8192" s="217"/>
      <c r="AC8192" s="217"/>
      <c r="AD8192" s="213"/>
    </row>
    <row r="8193" spans="20:30" x14ac:dyDescent="0.2">
      <c r="T8193" s="212"/>
      <c r="U8193" s="213"/>
      <c r="V8193" s="213"/>
      <c r="W8193" s="213"/>
      <c r="X8193" s="214"/>
      <c r="Y8193" s="214"/>
      <c r="Z8193" s="214"/>
      <c r="AA8193" s="217"/>
      <c r="AB8193" s="217"/>
      <c r="AC8193" s="217"/>
      <c r="AD8193" s="213"/>
    </row>
    <row r="8194" spans="20:30" x14ac:dyDescent="0.2">
      <c r="T8194" s="212"/>
      <c r="U8194" s="213"/>
      <c r="V8194" s="213"/>
      <c r="W8194" s="213"/>
      <c r="X8194" s="214"/>
      <c r="Y8194" s="214"/>
      <c r="Z8194" s="214"/>
      <c r="AA8194" s="217"/>
      <c r="AB8194" s="217"/>
      <c r="AC8194" s="217"/>
      <c r="AD8194" s="213"/>
    </row>
    <row r="8195" spans="20:30" x14ac:dyDescent="0.2">
      <c r="T8195" s="212"/>
      <c r="U8195" s="213"/>
      <c r="V8195" s="213"/>
      <c r="W8195" s="213"/>
      <c r="X8195" s="214"/>
      <c r="Y8195" s="214"/>
      <c r="Z8195" s="214"/>
      <c r="AA8195" s="217"/>
      <c r="AB8195" s="217"/>
      <c r="AC8195" s="217"/>
      <c r="AD8195" s="213"/>
    </row>
    <row r="8196" spans="20:30" x14ac:dyDescent="0.2">
      <c r="T8196" s="212"/>
      <c r="U8196" s="213"/>
      <c r="V8196" s="213"/>
      <c r="W8196" s="213"/>
      <c r="X8196" s="214"/>
      <c r="Y8196" s="214"/>
      <c r="Z8196" s="214"/>
      <c r="AA8196" s="217"/>
      <c r="AB8196" s="217"/>
      <c r="AC8196" s="217"/>
      <c r="AD8196" s="213"/>
    </row>
    <row r="8197" spans="20:30" x14ac:dyDescent="0.2">
      <c r="T8197" s="212"/>
      <c r="U8197" s="213"/>
      <c r="V8197" s="213"/>
      <c r="W8197" s="213"/>
      <c r="X8197" s="214"/>
      <c r="Y8197" s="214"/>
      <c r="Z8197" s="214"/>
      <c r="AA8197" s="217"/>
      <c r="AB8197" s="217"/>
      <c r="AC8197" s="217"/>
      <c r="AD8197" s="213"/>
    </row>
    <row r="8198" spans="20:30" x14ac:dyDescent="0.2">
      <c r="T8198" s="212"/>
      <c r="U8198" s="213"/>
      <c r="V8198" s="213"/>
      <c r="W8198" s="213"/>
      <c r="X8198" s="214"/>
      <c r="Y8198" s="214"/>
      <c r="Z8198" s="214"/>
      <c r="AA8198" s="217"/>
      <c r="AB8198" s="217"/>
      <c r="AC8198" s="217"/>
      <c r="AD8198" s="213"/>
    </row>
    <row r="8199" spans="20:30" x14ac:dyDescent="0.2">
      <c r="T8199" s="212"/>
      <c r="U8199" s="213"/>
      <c r="V8199" s="213"/>
      <c r="W8199" s="213"/>
      <c r="X8199" s="214"/>
      <c r="Y8199" s="214"/>
      <c r="Z8199" s="214"/>
      <c r="AA8199" s="217"/>
      <c r="AB8199" s="217"/>
      <c r="AC8199" s="217"/>
      <c r="AD8199" s="213"/>
    </row>
    <row r="8200" spans="20:30" x14ac:dyDescent="0.2">
      <c r="T8200" s="212"/>
      <c r="U8200" s="213"/>
      <c r="V8200" s="213"/>
      <c r="W8200" s="213"/>
      <c r="X8200" s="214"/>
      <c r="Y8200" s="214"/>
      <c r="Z8200" s="214"/>
      <c r="AA8200" s="217"/>
      <c r="AB8200" s="217"/>
      <c r="AC8200" s="217"/>
      <c r="AD8200" s="213"/>
    </row>
    <row r="8201" spans="20:30" x14ac:dyDescent="0.2">
      <c r="T8201" s="212"/>
      <c r="U8201" s="213"/>
      <c r="V8201" s="213"/>
      <c r="W8201" s="213"/>
      <c r="X8201" s="214"/>
      <c r="Y8201" s="214"/>
      <c r="Z8201" s="214"/>
      <c r="AA8201" s="217"/>
      <c r="AB8201" s="217"/>
      <c r="AC8201" s="217"/>
      <c r="AD8201" s="213"/>
    </row>
    <row r="8202" spans="20:30" x14ac:dyDescent="0.2">
      <c r="T8202" s="212"/>
      <c r="U8202" s="213"/>
      <c r="V8202" s="213"/>
      <c r="W8202" s="213"/>
      <c r="X8202" s="214"/>
      <c r="Y8202" s="214"/>
      <c r="Z8202" s="214"/>
      <c r="AA8202" s="217"/>
      <c r="AB8202" s="217"/>
      <c r="AC8202" s="217"/>
      <c r="AD8202" s="213"/>
    </row>
    <row r="8203" spans="20:30" x14ac:dyDescent="0.2">
      <c r="T8203" s="212"/>
      <c r="U8203" s="213"/>
      <c r="V8203" s="213"/>
      <c r="W8203" s="213"/>
      <c r="X8203" s="214"/>
      <c r="Y8203" s="214"/>
      <c r="Z8203" s="214"/>
      <c r="AA8203" s="217"/>
      <c r="AB8203" s="217"/>
      <c r="AC8203" s="217"/>
      <c r="AD8203" s="213"/>
    </row>
    <row r="8204" spans="20:30" x14ac:dyDescent="0.2">
      <c r="T8204" s="212"/>
      <c r="U8204" s="213"/>
      <c r="V8204" s="213"/>
      <c r="W8204" s="213"/>
      <c r="X8204" s="214"/>
      <c r="Y8204" s="214"/>
      <c r="Z8204" s="214"/>
      <c r="AA8204" s="217"/>
      <c r="AB8204" s="217"/>
      <c r="AC8204" s="217"/>
      <c r="AD8204" s="213"/>
    </row>
    <row r="8205" spans="20:30" x14ac:dyDescent="0.2">
      <c r="T8205" s="212"/>
      <c r="U8205" s="213"/>
      <c r="V8205" s="213"/>
      <c r="W8205" s="213"/>
      <c r="X8205" s="214"/>
      <c r="Y8205" s="214"/>
      <c r="Z8205" s="214"/>
      <c r="AA8205" s="217"/>
      <c r="AB8205" s="217"/>
      <c r="AC8205" s="217"/>
      <c r="AD8205" s="213"/>
    </row>
    <row r="8206" spans="20:30" x14ac:dyDescent="0.2">
      <c r="T8206" s="212"/>
      <c r="U8206" s="213"/>
      <c r="V8206" s="213"/>
      <c r="W8206" s="213"/>
      <c r="X8206" s="214"/>
      <c r="Y8206" s="214"/>
      <c r="Z8206" s="214"/>
      <c r="AA8206" s="217"/>
      <c r="AB8206" s="217"/>
      <c r="AC8206" s="217"/>
      <c r="AD8206" s="213"/>
    </row>
    <row r="8207" spans="20:30" x14ac:dyDescent="0.2">
      <c r="T8207" s="212"/>
      <c r="U8207" s="213"/>
      <c r="V8207" s="213"/>
      <c r="W8207" s="213"/>
      <c r="X8207" s="214"/>
      <c r="Y8207" s="214"/>
      <c r="Z8207" s="214"/>
      <c r="AA8207" s="217"/>
      <c r="AB8207" s="217"/>
      <c r="AC8207" s="217"/>
      <c r="AD8207" s="213"/>
    </row>
    <row r="8208" spans="20:30" x14ac:dyDescent="0.2">
      <c r="T8208" s="212"/>
      <c r="U8208" s="213"/>
      <c r="V8208" s="213"/>
      <c r="W8208" s="213"/>
      <c r="X8208" s="214"/>
      <c r="Y8208" s="214"/>
      <c r="Z8208" s="214"/>
      <c r="AA8208" s="217"/>
      <c r="AB8208" s="217"/>
      <c r="AC8208" s="217"/>
      <c r="AD8208" s="213"/>
    </row>
    <row r="8209" spans="20:30" x14ac:dyDescent="0.2">
      <c r="T8209" s="212"/>
      <c r="U8209" s="213"/>
      <c r="V8209" s="213"/>
      <c r="W8209" s="213"/>
      <c r="X8209" s="214"/>
      <c r="Y8209" s="214"/>
      <c r="Z8209" s="214"/>
      <c r="AA8209" s="217"/>
      <c r="AB8209" s="217"/>
      <c r="AC8209" s="217"/>
      <c r="AD8209" s="213"/>
    </row>
    <row r="8210" spans="20:30" x14ac:dyDescent="0.2">
      <c r="T8210" s="212"/>
      <c r="U8210" s="213"/>
      <c r="V8210" s="213"/>
      <c r="W8210" s="213"/>
      <c r="X8210" s="214"/>
      <c r="Y8210" s="214"/>
      <c r="Z8210" s="214"/>
      <c r="AA8210" s="217"/>
      <c r="AB8210" s="217"/>
      <c r="AC8210" s="217"/>
      <c r="AD8210" s="213"/>
    </row>
    <row r="8211" spans="20:30" x14ac:dyDescent="0.2">
      <c r="T8211" s="212"/>
      <c r="U8211" s="213"/>
      <c r="V8211" s="213"/>
      <c r="W8211" s="213"/>
      <c r="X8211" s="214"/>
      <c r="Y8211" s="214"/>
      <c r="Z8211" s="214"/>
      <c r="AA8211" s="217"/>
      <c r="AB8211" s="217"/>
      <c r="AC8211" s="217"/>
      <c r="AD8211" s="213"/>
    </row>
    <row r="8212" spans="20:30" x14ac:dyDescent="0.2">
      <c r="T8212" s="212"/>
      <c r="U8212" s="213"/>
      <c r="V8212" s="213"/>
      <c r="W8212" s="213"/>
      <c r="X8212" s="214"/>
      <c r="Y8212" s="214"/>
      <c r="Z8212" s="214"/>
      <c r="AA8212" s="217"/>
      <c r="AB8212" s="217"/>
      <c r="AC8212" s="217"/>
      <c r="AD8212" s="213"/>
    </row>
    <row r="8213" spans="20:30" x14ac:dyDescent="0.2">
      <c r="T8213" s="212"/>
      <c r="U8213" s="213"/>
      <c r="V8213" s="213"/>
      <c r="W8213" s="213"/>
      <c r="X8213" s="214"/>
      <c r="Y8213" s="214"/>
      <c r="Z8213" s="214"/>
      <c r="AA8213" s="217"/>
      <c r="AB8213" s="217"/>
      <c r="AC8213" s="217"/>
      <c r="AD8213" s="213"/>
    </row>
    <row r="8214" spans="20:30" x14ac:dyDescent="0.2">
      <c r="T8214" s="212"/>
      <c r="U8214" s="213"/>
      <c r="V8214" s="213"/>
      <c r="W8214" s="213"/>
      <c r="X8214" s="214"/>
      <c r="Y8214" s="214"/>
      <c r="Z8214" s="214"/>
      <c r="AA8214" s="217"/>
      <c r="AB8214" s="217"/>
      <c r="AC8214" s="217"/>
      <c r="AD8214" s="213"/>
    </row>
    <row r="8215" spans="20:30" x14ac:dyDescent="0.2">
      <c r="T8215" s="212"/>
      <c r="U8215" s="213"/>
      <c r="V8215" s="213"/>
      <c r="W8215" s="213"/>
      <c r="X8215" s="214"/>
      <c r="Y8215" s="214"/>
      <c r="Z8215" s="214"/>
      <c r="AA8215" s="217"/>
      <c r="AB8215" s="217"/>
      <c r="AC8215" s="217"/>
      <c r="AD8215" s="213"/>
    </row>
    <row r="8216" spans="20:30" x14ac:dyDescent="0.2">
      <c r="T8216" s="212"/>
      <c r="U8216" s="213"/>
      <c r="V8216" s="213"/>
      <c r="W8216" s="213"/>
      <c r="X8216" s="214"/>
      <c r="Y8216" s="214"/>
      <c r="Z8216" s="214"/>
      <c r="AA8216" s="217"/>
      <c r="AB8216" s="217"/>
      <c r="AC8216" s="217"/>
      <c r="AD8216" s="213"/>
    </row>
    <row r="8217" spans="20:30" x14ac:dyDescent="0.2">
      <c r="T8217" s="212"/>
      <c r="U8217" s="213"/>
      <c r="V8217" s="213"/>
      <c r="W8217" s="213"/>
      <c r="X8217" s="214"/>
      <c r="Y8217" s="214"/>
      <c r="Z8217" s="214"/>
      <c r="AA8217" s="217"/>
      <c r="AB8217" s="217"/>
      <c r="AC8217" s="217"/>
      <c r="AD8217" s="213"/>
    </row>
    <row r="8218" spans="20:30" x14ac:dyDescent="0.2">
      <c r="T8218" s="212"/>
      <c r="U8218" s="213"/>
      <c r="V8218" s="213"/>
      <c r="W8218" s="213"/>
      <c r="X8218" s="214"/>
      <c r="Y8218" s="214"/>
      <c r="Z8218" s="214"/>
      <c r="AA8218" s="217"/>
      <c r="AB8218" s="217"/>
      <c r="AC8218" s="217"/>
      <c r="AD8218" s="213"/>
    </row>
    <row r="8219" spans="20:30" x14ac:dyDescent="0.2">
      <c r="T8219" s="212"/>
      <c r="U8219" s="213"/>
      <c r="V8219" s="213"/>
      <c r="W8219" s="213"/>
      <c r="X8219" s="214"/>
      <c r="Y8219" s="214"/>
      <c r="Z8219" s="214"/>
      <c r="AA8219" s="217"/>
      <c r="AB8219" s="217"/>
      <c r="AC8219" s="217"/>
      <c r="AD8219" s="213"/>
    </row>
    <row r="8220" spans="20:30" x14ac:dyDescent="0.2">
      <c r="T8220" s="212"/>
      <c r="U8220" s="213"/>
      <c r="V8220" s="213"/>
      <c r="W8220" s="213"/>
      <c r="X8220" s="214"/>
      <c r="Y8220" s="214"/>
      <c r="Z8220" s="214"/>
      <c r="AA8220" s="217"/>
      <c r="AB8220" s="217"/>
      <c r="AC8220" s="217"/>
      <c r="AD8220" s="213"/>
    </row>
    <row r="8221" spans="20:30" x14ac:dyDescent="0.2">
      <c r="T8221" s="212"/>
      <c r="U8221" s="213"/>
      <c r="V8221" s="213"/>
      <c r="W8221" s="213"/>
      <c r="X8221" s="214"/>
      <c r="Y8221" s="214"/>
      <c r="Z8221" s="214"/>
      <c r="AA8221" s="217"/>
      <c r="AB8221" s="217"/>
      <c r="AC8221" s="217"/>
      <c r="AD8221" s="213"/>
    </row>
    <row r="8222" spans="20:30" x14ac:dyDescent="0.2">
      <c r="T8222" s="212"/>
      <c r="U8222" s="213"/>
      <c r="V8222" s="213"/>
      <c r="W8222" s="213"/>
      <c r="X8222" s="214"/>
      <c r="Y8222" s="214"/>
      <c r="Z8222" s="214"/>
      <c r="AA8222" s="217"/>
      <c r="AB8222" s="217"/>
      <c r="AC8222" s="217"/>
      <c r="AD8222" s="213"/>
    </row>
    <row r="8223" spans="20:30" x14ac:dyDescent="0.2">
      <c r="T8223" s="212"/>
      <c r="U8223" s="213"/>
      <c r="V8223" s="213"/>
      <c r="W8223" s="213"/>
      <c r="X8223" s="214"/>
      <c r="Y8223" s="214"/>
      <c r="Z8223" s="214"/>
      <c r="AA8223" s="217"/>
      <c r="AB8223" s="217"/>
      <c r="AC8223" s="217"/>
      <c r="AD8223" s="213"/>
    </row>
    <row r="8224" spans="20:30" x14ac:dyDescent="0.2">
      <c r="T8224" s="212"/>
      <c r="U8224" s="213"/>
      <c r="V8224" s="213"/>
      <c r="W8224" s="213"/>
      <c r="X8224" s="214"/>
      <c r="Y8224" s="214"/>
      <c r="Z8224" s="214"/>
      <c r="AA8224" s="217"/>
      <c r="AB8224" s="217"/>
      <c r="AC8224" s="217"/>
      <c r="AD8224" s="213"/>
    </row>
    <row r="8225" spans="20:30" x14ac:dyDescent="0.2">
      <c r="T8225" s="212"/>
      <c r="U8225" s="213"/>
      <c r="V8225" s="213"/>
      <c r="W8225" s="213"/>
      <c r="X8225" s="214"/>
      <c r="Y8225" s="214"/>
      <c r="Z8225" s="214"/>
      <c r="AA8225" s="217"/>
      <c r="AB8225" s="217"/>
      <c r="AC8225" s="217"/>
      <c r="AD8225" s="213"/>
    </row>
    <row r="8226" spans="20:30" x14ac:dyDescent="0.2">
      <c r="T8226" s="212"/>
      <c r="U8226" s="213"/>
      <c r="V8226" s="213"/>
      <c r="W8226" s="213"/>
      <c r="X8226" s="214"/>
      <c r="Y8226" s="214"/>
      <c r="Z8226" s="214"/>
      <c r="AA8226" s="217"/>
      <c r="AB8226" s="217"/>
      <c r="AC8226" s="217"/>
      <c r="AD8226" s="213"/>
    </row>
    <row r="8227" spans="20:30" x14ac:dyDescent="0.2">
      <c r="T8227" s="212"/>
      <c r="U8227" s="213"/>
      <c r="V8227" s="213"/>
      <c r="W8227" s="213"/>
      <c r="X8227" s="214"/>
      <c r="Y8227" s="214"/>
      <c r="Z8227" s="214"/>
      <c r="AA8227" s="217"/>
      <c r="AB8227" s="217"/>
      <c r="AC8227" s="217"/>
      <c r="AD8227" s="213"/>
    </row>
    <row r="8228" spans="20:30" x14ac:dyDescent="0.2">
      <c r="T8228" s="212"/>
      <c r="U8228" s="213"/>
      <c r="V8228" s="213"/>
      <c r="W8228" s="213"/>
      <c r="X8228" s="214"/>
      <c r="Y8228" s="214"/>
      <c r="Z8228" s="214"/>
      <c r="AA8228" s="217"/>
      <c r="AB8228" s="217"/>
      <c r="AC8228" s="217"/>
      <c r="AD8228" s="213"/>
    </row>
    <row r="8229" spans="20:30" x14ac:dyDescent="0.2">
      <c r="T8229" s="212"/>
      <c r="U8229" s="213"/>
      <c r="V8229" s="213"/>
      <c r="W8229" s="213"/>
      <c r="X8229" s="214"/>
      <c r="Y8229" s="214"/>
      <c r="Z8229" s="214"/>
      <c r="AA8229" s="217"/>
      <c r="AB8229" s="217"/>
      <c r="AC8229" s="217"/>
      <c r="AD8229" s="213"/>
    </row>
    <row r="8230" spans="20:30" x14ac:dyDescent="0.2">
      <c r="T8230" s="212"/>
      <c r="U8230" s="213"/>
      <c r="V8230" s="213"/>
      <c r="W8230" s="213"/>
      <c r="X8230" s="214"/>
      <c r="Y8230" s="214"/>
      <c r="Z8230" s="214"/>
      <c r="AA8230" s="217"/>
      <c r="AB8230" s="217"/>
      <c r="AC8230" s="217"/>
      <c r="AD8230" s="213"/>
    </row>
    <row r="8231" spans="20:30" x14ac:dyDescent="0.2">
      <c r="T8231" s="212"/>
      <c r="U8231" s="213"/>
      <c r="V8231" s="213"/>
      <c r="W8231" s="213"/>
      <c r="X8231" s="214"/>
      <c r="Y8231" s="214"/>
      <c r="Z8231" s="214"/>
      <c r="AA8231" s="217"/>
      <c r="AB8231" s="217"/>
      <c r="AC8231" s="217"/>
      <c r="AD8231" s="213"/>
    </row>
    <row r="8232" spans="20:30" x14ac:dyDescent="0.2">
      <c r="T8232" s="212"/>
      <c r="U8232" s="213"/>
      <c r="V8232" s="213"/>
      <c r="W8232" s="213"/>
      <c r="X8232" s="214"/>
      <c r="Y8232" s="214"/>
      <c r="Z8232" s="214"/>
      <c r="AA8232" s="217"/>
      <c r="AB8232" s="217"/>
      <c r="AC8232" s="217"/>
      <c r="AD8232" s="213"/>
    </row>
    <row r="8233" spans="20:30" x14ac:dyDescent="0.2">
      <c r="T8233" s="212"/>
      <c r="U8233" s="213"/>
      <c r="V8233" s="213"/>
      <c r="W8233" s="213"/>
      <c r="X8233" s="214"/>
      <c r="Y8233" s="214"/>
      <c r="Z8233" s="214"/>
      <c r="AA8233" s="217"/>
      <c r="AB8233" s="217"/>
      <c r="AC8233" s="217"/>
      <c r="AD8233" s="213"/>
    </row>
    <row r="8234" spans="20:30" x14ac:dyDescent="0.2">
      <c r="T8234" s="212"/>
      <c r="U8234" s="213"/>
      <c r="V8234" s="213"/>
      <c r="W8234" s="213"/>
      <c r="X8234" s="214"/>
      <c r="Y8234" s="214"/>
      <c r="Z8234" s="214"/>
      <c r="AA8234" s="217"/>
      <c r="AB8234" s="217"/>
      <c r="AC8234" s="217"/>
      <c r="AD8234" s="213"/>
    </row>
    <row r="8235" spans="20:30" x14ac:dyDescent="0.2">
      <c r="T8235" s="212"/>
      <c r="U8235" s="213"/>
      <c r="V8235" s="213"/>
      <c r="W8235" s="213"/>
      <c r="X8235" s="214"/>
      <c r="Y8235" s="214"/>
      <c r="Z8235" s="214"/>
      <c r="AA8235" s="217"/>
      <c r="AB8235" s="217"/>
      <c r="AC8235" s="217"/>
      <c r="AD8235" s="213"/>
    </row>
    <row r="8236" spans="20:30" x14ac:dyDescent="0.2">
      <c r="T8236" s="212"/>
      <c r="U8236" s="213"/>
      <c r="V8236" s="213"/>
      <c r="W8236" s="213"/>
      <c r="X8236" s="214"/>
      <c r="Y8236" s="214"/>
      <c r="Z8236" s="214"/>
      <c r="AA8236" s="217"/>
      <c r="AB8236" s="217"/>
      <c r="AC8236" s="217"/>
      <c r="AD8236" s="213"/>
    </row>
    <row r="8237" spans="20:30" x14ac:dyDescent="0.2">
      <c r="T8237" s="212"/>
      <c r="U8237" s="213"/>
      <c r="V8237" s="213"/>
      <c r="W8237" s="213"/>
      <c r="X8237" s="214"/>
      <c r="Y8237" s="214"/>
      <c r="Z8237" s="214"/>
      <c r="AA8237" s="217"/>
      <c r="AB8237" s="217"/>
      <c r="AC8237" s="217"/>
      <c r="AD8237" s="213"/>
    </row>
    <row r="8238" spans="20:30" x14ac:dyDescent="0.2">
      <c r="T8238" s="212"/>
      <c r="U8238" s="213"/>
      <c r="V8238" s="213"/>
      <c r="W8238" s="213"/>
      <c r="X8238" s="214"/>
      <c r="Y8238" s="214"/>
      <c r="Z8238" s="214"/>
      <c r="AA8238" s="217"/>
      <c r="AB8238" s="217"/>
      <c r="AC8238" s="217"/>
      <c r="AD8238" s="213"/>
    </row>
    <row r="8239" spans="20:30" x14ac:dyDescent="0.2">
      <c r="T8239" s="212"/>
      <c r="U8239" s="213"/>
      <c r="V8239" s="213"/>
      <c r="W8239" s="213"/>
      <c r="X8239" s="214"/>
      <c r="Y8239" s="214"/>
      <c r="Z8239" s="214"/>
      <c r="AA8239" s="217"/>
      <c r="AB8239" s="217"/>
      <c r="AC8239" s="217"/>
      <c r="AD8239" s="213"/>
    </row>
    <row r="8240" spans="20:30" x14ac:dyDescent="0.2">
      <c r="T8240" s="212"/>
      <c r="U8240" s="213"/>
      <c r="V8240" s="213"/>
      <c r="W8240" s="213"/>
      <c r="X8240" s="214"/>
      <c r="Y8240" s="214"/>
      <c r="Z8240" s="214"/>
      <c r="AA8240" s="217"/>
      <c r="AB8240" s="217"/>
      <c r="AC8240" s="217"/>
      <c r="AD8240" s="213"/>
    </row>
    <row r="8241" spans="20:30" x14ac:dyDescent="0.2">
      <c r="T8241" s="212"/>
      <c r="U8241" s="213"/>
      <c r="V8241" s="213"/>
      <c r="W8241" s="213"/>
      <c r="X8241" s="214"/>
      <c r="Y8241" s="214"/>
      <c r="Z8241" s="214"/>
      <c r="AA8241" s="217"/>
      <c r="AB8241" s="217"/>
      <c r="AC8241" s="217"/>
      <c r="AD8241" s="213"/>
    </row>
    <row r="8242" spans="20:30" x14ac:dyDescent="0.2">
      <c r="T8242" s="212"/>
      <c r="U8242" s="213"/>
      <c r="V8242" s="213"/>
      <c r="W8242" s="213"/>
      <c r="X8242" s="214"/>
      <c r="Y8242" s="214"/>
      <c r="Z8242" s="214"/>
      <c r="AA8242" s="217"/>
      <c r="AB8242" s="217"/>
      <c r="AC8242" s="217"/>
      <c r="AD8242" s="213"/>
    </row>
    <row r="8243" spans="20:30" x14ac:dyDescent="0.2">
      <c r="T8243" s="212"/>
      <c r="U8243" s="213"/>
      <c r="V8243" s="213"/>
      <c r="W8243" s="213"/>
      <c r="X8243" s="214"/>
      <c r="Y8243" s="214"/>
      <c r="Z8243" s="214"/>
      <c r="AA8243" s="217"/>
      <c r="AB8243" s="217"/>
      <c r="AC8243" s="217"/>
      <c r="AD8243" s="213"/>
    </row>
    <row r="8244" spans="20:30" x14ac:dyDescent="0.2">
      <c r="T8244" s="212"/>
      <c r="U8244" s="213"/>
      <c r="V8244" s="213"/>
      <c r="W8244" s="213"/>
      <c r="X8244" s="214"/>
      <c r="Y8244" s="214"/>
      <c r="Z8244" s="214"/>
      <c r="AA8244" s="217"/>
      <c r="AB8244" s="217"/>
      <c r="AC8244" s="217"/>
      <c r="AD8244" s="213"/>
    </row>
    <row r="8245" spans="20:30" x14ac:dyDescent="0.2">
      <c r="T8245" s="212"/>
      <c r="U8245" s="213"/>
      <c r="V8245" s="213"/>
      <c r="W8245" s="213"/>
      <c r="X8245" s="214"/>
      <c r="Y8245" s="214"/>
      <c r="Z8245" s="214"/>
      <c r="AA8245" s="217"/>
      <c r="AB8245" s="217"/>
      <c r="AC8245" s="217"/>
      <c r="AD8245" s="213"/>
    </row>
    <row r="8246" spans="20:30" x14ac:dyDescent="0.2">
      <c r="T8246" s="212"/>
      <c r="U8246" s="213"/>
      <c r="V8246" s="213"/>
      <c r="W8246" s="213"/>
      <c r="X8246" s="214"/>
      <c r="Y8246" s="214"/>
      <c r="Z8246" s="214"/>
      <c r="AA8246" s="217"/>
      <c r="AB8246" s="217"/>
      <c r="AC8246" s="217"/>
      <c r="AD8246" s="213"/>
    </row>
    <row r="8247" spans="20:30" x14ac:dyDescent="0.2">
      <c r="T8247" s="212"/>
      <c r="U8247" s="213"/>
      <c r="V8247" s="213"/>
      <c r="W8247" s="213"/>
      <c r="X8247" s="214"/>
      <c r="Y8247" s="214"/>
      <c r="Z8247" s="214"/>
      <c r="AA8247" s="217"/>
      <c r="AB8247" s="217"/>
      <c r="AC8247" s="217"/>
      <c r="AD8247" s="213"/>
    </row>
    <row r="8248" spans="20:30" x14ac:dyDescent="0.2">
      <c r="T8248" s="212"/>
      <c r="U8248" s="213"/>
      <c r="V8248" s="213"/>
      <c r="W8248" s="213"/>
      <c r="X8248" s="214"/>
      <c r="Y8248" s="214"/>
      <c r="Z8248" s="214"/>
      <c r="AA8248" s="217"/>
      <c r="AB8248" s="217"/>
      <c r="AC8248" s="217"/>
      <c r="AD8248" s="213"/>
    </row>
    <row r="8249" spans="20:30" x14ac:dyDescent="0.2">
      <c r="T8249" s="212"/>
      <c r="U8249" s="213"/>
      <c r="V8249" s="213"/>
      <c r="W8249" s="213"/>
      <c r="X8249" s="214"/>
      <c r="Y8249" s="214"/>
      <c r="Z8249" s="214"/>
      <c r="AA8249" s="217"/>
      <c r="AB8249" s="217"/>
      <c r="AC8249" s="217"/>
      <c r="AD8249" s="213"/>
    </row>
    <row r="8250" spans="20:30" x14ac:dyDescent="0.2">
      <c r="T8250" s="212"/>
      <c r="U8250" s="213"/>
      <c r="V8250" s="213"/>
      <c r="W8250" s="213"/>
      <c r="X8250" s="214"/>
      <c r="Y8250" s="214"/>
      <c r="Z8250" s="214"/>
      <c r="AA8250" s="217"/>
      <c r="AB8250" s="217"/>
      <c r="AC8250" s="217"/>
      <c r="AD8250" s="213"/>
    </row>
    <row r="8251" spans="20:30" x14ac:dyDescent="0.2">
      <c r="T8251" s="212"/>
      <c r="U8251" s="213"/>
      <c r="V8251" s="213"/>
      <c r="W8251" s="213"/>
      <c r="X8251" s="214"/>
      <c r="Y8251" s="214"/>
      <c r="Z8251" s="214"/>
      <c r="AA8251" s="217"/>
      <c r="AB8251" s="217"/>
      <c r="AC8251" s="217"/>
      <c r="AD8251" s="213"/>
    </row>
    <row r="8252" spans="20:30" x14ac:dyDescent="0.2">
      <c r="T8252" s="212"/>
      <c r="U8252" s="213"/>
      <c r="V8252" s="213"/>
      <c r="W8252" s="213"/>
      <c r="X8252" s="214"/>
      <c r="Y8252" s="214"/>
      <c r="Z8252" s="214"/>
      <c r="AA8252" s="217"/>
      <c r="AB8252" s="217"/>
      <c r="AC8252" s="217"/>
      <c r="AD8252" s="213"/>
    </row>
    <row r="8253" spans="20:30" x14ac:dyDescent="0.2">
      <c r="T8253" s="212"/>
      <c r="U8253" s="213"/>
      <c r="V8253" s="213"/>
      <c r="W8253" s="213"/>
      <c r="X8253" s="214"/>
      <c r="Y8253" s="214"/>
      <c r="Z8253" s="214"/>
      <c r="AA8253" s="217"/>
      <c r="AB8253" s="217"/>
      <c r="AC8253" s="217"/>
      <c r="AD8253" s="213"/>
    </row>
    <row r="8254" spans="20:30" x14ac:dyDescent="0.2">
      <c r="T8254" s="212"/>
      <c r="U8254" s="213"/>
      <c r="V8254" s="213"/>
      <c r="W8254" s="213"/>
      <c r="X8254" s="214"/>
      <c r="Y8254" s="214"/>
      <c r="Z8254" s="214"/>
      <c r="AA8254" s="217"/>
      <c r="AB8254" s="217"/>
      <c r="AC8254" s="217"/>
      <c r="AD8254" s="213"/>
    </row>
    <row r="8255" spans="20:30" x14ac:dyDescent="0.2">
      <c r="T8255" s="212"/>
      <c r="U8255" s="213"/>
      <c r="V8255" s="213"/>
      <c r="W8255" s="213"/>
      <c r="X8255" s="214"/>
      <c r="Y8255" s="214"/>
      <c r="Z8255" s="214"/>
      <c r="AA8255" s="217"/>
      <c r="AB8255" s="217"/>
      <c r="AC8255" s="217"/>
      <c r="AD8255" s="213"/>
    </row>
    <row r="8256" spans="20:30" x14ac:dyDescent="0.2">
      <c r="T8256" s="212"/>
      <c r="U8256" s="213"/>
      <c r="V8256" s="213"/>
      <c r="W8256" s="213"/>
      <c r="X8256" s="214"/>
      <c r="Y8256" s="214"/>
      <c r="Z8256" s="214"/>
      <c r="AA8256" s="217"/>
      <c r="AB8256" s="217"/>
      <c r="AC8256" s="217"/>
      <c r="AD8256" s="213"/>
    </row>
    <row r="8257" spans="20:30" x14ac:dyDescent="0.2">
      <c r="T8257" s="212"/>
      <c r="U8257" s="213"/>
      <c r="V8257" s="213"/>
      <c r="W8257" s="213"/>
      <c r="X8257" s="214"/>
      <c r="Y8257" s="214"/>
      <c r="Z8257" s="214"/>
      <c r="AA8257" s="217"/>
      <c r="AB8257" s="217"/>
      <c r="AC8257" s="217"/>
      <c r="AD8257" s="213"/>
    </row>
    <row r="8258" spans="20:30" x14ac:dyDescent="0.2">
      <c r="T8258" s="212"/>
      <c r="U8258" s="213"/>
      <c r="V8258" s="213"/>
      <c r="W8258" s="213"/>
      <c r="X8258" s="214"/>
      <c r="Y8258" s="214"/>
      <c r="Z8258" s="214"/>
      <c r="AA8258" s="217"/>
      <c r="AB8258" s="217"/>
      <c r="AC8258" s="217"/>
      <c r="AD8258" s="213"/>
    </row>
    <row r="8259" spans="20:30" x14ac:dyDescent="0.2">
      <c r="T8259" s="212"/>
      <c r="U8259" s="213"/>
      <c r="V8259" s="213"/>
      <c r="W8259" s="213"/>
      <c r="X8259" s="214"/>
      <c r="Y8259" s="214"/>
      <c r="Z8259" s="214"/>
      <c r="AA8259" s="217"/>
      <c r="AB8259" s="217"/>
      <c r="AC8259" s="217"/>
      <c r="AD8259" s="213"/>
    </row>
    <row r="8260" spans="20:30" x14ac:dyDescent="0.2">
      <c r="T8260" s="212"/>
      <c r="U8260" s="213"/>
      <c r="V8260" s="213"/>
      <c r="W8260" s="213"/>
      <c r="X8260" s="214"/>
      <c r="Y8260" s="214"/>
      <c r="Z8260" s="214"/>
      <c r="AA8260" s="217"/>
      <c r="AB8260" s="217"/>
      <c r="AC8260" s="217"/>
      <c r="AD8260" s="213"/>
    </row>
    <row r="8261" spans="20:30" x14ac:dyDescent="0.2">
      <c r="T8261" s="212"/>
      <c r="U8261" s="213"/>
      <c r="V8261" s="213"/>
      <c r="W8261" s="213"/>
      <c r="X8261" s="214"/>
      <c r="Y8261" s="214"/>
      <c r="Z8261" s="214"/>
      <c r="AA8261" s="217"/>
      <c r="AB8261" s="217"/>
      <c r="AC8261" s="217"/>
      <c r="AD8261" s="213"/>
    </row>
    <row r="8262" spans="20:30" x14ac:dyDescent="0.2">
      <c r="T8262" s="212"/>
      <c r="U8262" s="213"/>
      <c r="V8262" s="213"/>
      <c r="W8262" s="213"/>
      <c r="X8262" s="214"/>
      <c r="Y8262" s="214"/>
      <c r="Z8262" s="214"/>
      <c r="AA8262" s="217"/>
      <c r="AB8262" s="217"/>
      <c r="AC8262" s="217"/>
      <c r="AD8262" s="213"/>
    </row>
    <row r="8263" spans="20:30" x14ac:dyDescent="0.2">
      <c r="T8263" s="212"/>
      <c r="U8263" s="213"/>
      <c r="V8263" s="213"/>
      <c r="W8263" s="213"/>
      <c r="X8263" s="214"/>
      <c r="Y8263" s="214"/>
      <c r="Z8263" s="214"/>
      <c r="AA8263" s="217"/>
      <c r="AB8263" s="217"/>
      <c r="AC8263" s="217"/>
      <c r="AD8263" s="213"/>
    </row>
    <row r="8264" spans="20:30" x14ac:dyDescent="0.2">
      <c r="T8264" s="212"/>
      <c r="U8264" s="213"/>
      <c r="V8264" s="213"/>
      <c r="W8264" s="213"/>
      <c r="X8264" s="214"/>
      <c r="Y8264" s="214"/>
      <c r="Z8264" s="214"/>
      <c r="AA8264" s="217"/>
      <c r="AB8264" s="217"/>
      <c r="AC8264" s="217"/>
      <c r="AD8264" s="213"/>
    </row>
    <row r="8265" spans="20:30" x14ac:dyDescent="0.2">
      <c r="T8265" s="212"/>
      <c r="U8265" s="213"/>
      <c r="V8265" s="213"/>
      <c r="W8265" s="213"/>
      <c r="X8265" s="214"/>
      <c r="Y8265" s="214"/>
      <c r="Z8265" s="214"/>
      <c r="AA8265" s="217"/>
      <c r="AB8265" s="217"/>
      <c r="AC8265" s="217"/>
      <c r="AD8265" s="213"/>
    </row>
    <row r="8266" spans="20:30" x14ac:dyDescent="0.2">
      <c r="T8266" s="212"/>
      <c r="U8266" s="213"/>
      <c r="V8266" s="213"/>
      <c r="W8266" s="213"/>
      <c r="X8266" s="214"/>
      <c r="Y8266" s="214"/>
      <c r="Z8266" s="214"/>
      <c r="AA8266" s="217"/>
      <c r="AB8266" s="217"/>
      <c r="AC8266" s="217"/>
      <c r="AD8266" s="213"/>
    </row>
    <row r="8267" spans="20:30" x14ac:dyDescent="0.2">
      <c r="T8267" s="212"/>
      <c r="U8267" s="213"/>
      <c r="V8267" s="213"/>
      <c r="W8267" s="213"/>
      <c r="X8267" s="214"/>
      <c r="Y8267" s="214"/>
      <c r="Z8267" s="214"/>
      <c r="AA8267" s="217"/>
      <c r="AB8267" s="217"/>
      <c r="AC8267" s="217"/>
      <c r="AD8267" s="213"/>
    </row>
    <row r="8268" spans="20:30" x14ac:dyDescent="0.2">
      <c r="T8268" s="212"/>
      <c r="U8268" s="213"/>
      <c r="V8268" s="213"/>
      <c r="W8268" s="213"/>
      <c r="X8268" s="214"/>
      <c r="Y8268" s="214"/>
      <c r="Z8268" s="214"/>
      <c r="AA8268" s="217"/>
      <c r="AB8268" s="217"/>
      <c r="AC8268" s="217"/>
      <c r="AD8268" s="213"/>
    </row>
    <row r="8269" spans="20:30" x14ac:dyDescent="0.2">
      <c r="T8269" s="212"/>
      <c r="U8269" s="213"/>
      <c r="V8269" s="213"/>
      <c r="W8269" s="213"/>
      <c r="X8269" s="214"/>
      <c r="Y8269" s="214"/>
      <c r="Z8269" s="214"/>
      <c r="AA8269" s="217"/>
      <c r="AB8269" s="217"/>
      <c r="AC8269" s="217"/>
      <c r="AD8269" s="213"/>
    </row>
    <row r="8270" spans="20:30" x14ac:dyDescent="0.2">
      <c r="T8270" s="212"/>
      <c r="U8270" s="213"/>
      <c r="V8270" s="213"/>
      <c r="W8270" s="213"/>
      <c r="X8270" s="214"/>
      <c r="Y8270" s="214"/>
      <c r="Z8270" s="214"/>
      <c r="AA8270" s="217"/>
      <c r="AB8270" s="217"/>
      <c r="AC8270" s="217"/>
      <c r="AD8270" s="213"/>
    </row>
    <row r="8271" spans="20:30" x14ac:dyDescent="0.2">
      <c r="T8271" s="212"/>
      <c r="U8271" s="213"/>
      <c r="V8271" s="213"/>
      <c r="W8271" s="213"/>
      <c r="X8271" s="214"/>
      <c r="Y8271" s="214"/>
      <c r="Z8271" s="214"/>
      <c r="AA8271" s="217"/>
      <c r="AB8271" s="217"/>
      <c r="AC8271" s="217"/>
      <c r="AD8271" s="213"/>
    </row>
    <row r="8272" spans="20:30" x14ac:dyDescent="0.2">
      <c r="T8272" s="212"/>
      <c r="U8272" s="213"/>
      <c r="V8272" s="213"/>
      <c r="W8272" s="213"/>
      <c r="X8272" s="214"/>
      <c r="Y8272" s="214"/>
      <c r="Z8272" s="214"/>
      <c r="AA8272" s="217"/>
      <c r="AB8272" s="217"/>
      <c r="AC8272" s="217"/>
      <c r="AD8272" s="213"/>
    </row>
    <row r="8273" spans="20:30" x14ac:dyDescent="0.2">
      <c r="T8273" s="212"/>
      <c r="U8273" s="213"/>
      <c r="V8273" s="213"/>
      <c r="W8273" s="213"/>
      <c r="X8273" s="214"/>
      <c r="Y8273" s="214"/>
      <c r="Z8273" s="214"/>
      <c r="AA8273" s="217"/>
      <c r="AB8273" s="217"/>
      <c r="AC8273" s="217"/>
      <c r="AD8273" s="213"/>
    </row>
    <row r="8274" spans="20:30" x14ac:dyDescent="0.2">
      <c r="T8274" s="212"/>
      <c r="U8274" s="213"/>
      <c r="V8274" s="213"/>
      <c r="W8274" s="213"/>
      <c r="X8274" s="214"/>
      <c r="Y8274" s="214"/>
      <c r="Z8274" s="214"/>
      <c r="AA8274" s="217"/>
      <c r="AB8274" s="217"/>
      <c r="AC8274" s="217"/>
      <c r="AD8274" s="213"/>
    </row>
    <row r="8275" spans="20:30" x14ac:dyDescent="0.2">
      <c r="T8275" s="212"/>
      <c r="U8275" s="213"/>
      <c r="V8275" s="213"/>
      <c r="W8275" s="213"/>
      <c r="X8275" s="214"/>
      <c r="Y8275" s="214"/>
      <c r="Z8275" s="214"/>
      <c r="AA8275" s="217"/>
      <c r="AB8275" s="217"/>
      <c r="AC8275" s="217"/>
      <c r="AD8275" s="213"/>
    </row>
    <row r="8276" spans="20:30" x14ac:dyDescent="0.2">
      <c r="T8276" s="212"/>
      <c r="U8276" s="213"/>
      <c r="V8276" s="213"/>
      <c r="W8276" s="213"/>
      <c r="X8276" s="214"/>
      <c r="Y8276" s="214"/>
      <c r="Z8276" s="214"/>
      <c r="AA8276" s="217"/>
      <c r="AB8276" s="217"/>
      <c r="AC8276" s="217"/>
      <c r="AD8276" s="213"/>
    </row>
    <row r="8277" spans="20:30" x14ac:dyDescent="0.2">
      <c r="T8277" s="212"/>
      <c r="U8277" s="213"/>
      <c r="V8277" s="213"/>
      <c r="W8277" s="213"/>
      <c r="X8277" s="214"/>
      <c r="Y8277" s="214"/>
      <c r="Z8277" s="214"/>
      <c r="AA8277" s="217"/>
      <c r="AB8277" s="217"/>
      <c r="AC8277" s="217"/>
      <c r="AD8277" s="213"/>
    </row>
    <row r="8278" spans="20:30" x14ac:dyDescent="0.2">
      <c r="T8278" s="212"/>
      <c r="U8278" s="213"/>
      <c r="V8278" s="213"/>
      <c r="W8278" s="213"/>
      <c r="X8278" s="214"/>
      <c r="Y8278" s="214"/>
      <c r="Z8278" s="214"/>
      <c r="AA8278" s="217"/>
      <c r="AB8278" s="217"/>
      <c r="AC8278" s="217"/>
      <c r="AD8278" s="213"/>
    </row>
    <row r="8279" spans="20:30" x14ac:dyDescent="0.2">
      <c r="T8279" s="212"/>
      <c r="U8279" s="213"/>
      <c r="V8279" s="213"/>
      <c r="W8279" s="213"/>
      <c r="X8279" s="214"/>
      <c r="Y8279" s="214"/>
      <c r="Z8279" s="214"/>
      <c r="AA8279" s="217"/>
      <c r="AB8279" s="217"/>
      <c r="AC8279" s="217"/>
      <c r="AD8279" s="213"/>
    </row>
    <row r="8280" spans="20:30" x14ac:dyDescent="0.2">
      <c r="T8280" s="212"/>
      <c r="U8280" s="213"/>
      <c r="V8280" s="213"/>
      <c r="W8280" s="213"/>
      <c r="X8280" s="214"/>
      <c r="Y8280" s="214"/>
      <c r="Z8280" s="214"/>
      <c r="AA8280" s="217"/>
      <c r="AB8280" s="217"/>
      <c r="AC8280" s="217"/>
      <c r="AD8280" s="213"/>
    </row>
    <row r="8281" spans="20:30" x14ac:dyDescent="0.2">
      <c r="T8281" s="212"/>
      <c r="U8281" s="213"/>
      <c r="V8281" s="213"/>
      <c r="W8281" s="213"/>
      <c r="X8281" s="214"/>
      <c r="Y8281" s="214"/>
      <c r="Z8281" s="214"/>
      <c r="AA8281" s="217"/>
      <c r="AB8281" s="217"/>
      <c r="AC8281" s="217"/>
      <c r="AD8281" s="213"/>
    </row>
    <row r="8282" spans="20:30" x14ac:dyDescent="0.2">
      <c r="T8282" s="212"/>
      <c r="U8282" s="213"/>
      <c r="V8282" s="213"/>
      <c r="W8282" s="213"/>
      <c r="X8282" s="214"/>
      <c r="Y8282" s="214"/>
      <c r="Z8282" s="214"/>
      <c r="AA8282" s="217"/>
      <c r="AB8282" s="217"/>
      <c r="AC8282" s="217"/>
      <c r="AD8282" s="213"/>
    </row>
    <row r="8283" spans="20:30" x14ac:dyDescent="0.2">
      <c r="T8283" s="212"/>
      <c r="U8283" s="213"/>
      <c r="V8283" s="213"/>
      <c r="W8283" s="213"/>
      <c r="X8283" s="214"/>
      <c r="Y8283" s="214"/>
      <c r="Z8283" s="214"/>
      <c r="AA8283" s="217"/>
      <c r="AB8283" s="217"/>
      <c r="AC8283" s="217"/>
      <c r="AD8283" s="213"/>
    </row>
    <row r="8284" spans="20:30" x14ac:dyDescent="0.2">
      <c r="T8284" s="212"/>
      <c r="U8284" s="213"/>
      <c r="V8284" s="213"/>
      <c r="W8284" s="213"/>
      <c r="X8284" s="214"/>
      <c r="Y8284" s="214"/>
      <c r="Z8284" s="214"/>
      <c r="AA8284" s="217"/>
      <c r="AB8284" s="217"/>
      <c r="AC8284" s="217"/>
      <c r="AD8284" s="213"/>
    </row>
    <row r="8285" spans="20:30" x14ac:dyDescent="0.2">
      <c r="T8285" s="212"/>
      <c r="U8285" s="213"/>
      <c r="V8285" s="213"/>
      <c r="W8285" s="213"/>
      <c r="X8285" s="214"/>
      <c r="Y8285" s="214"/>
      <c r="Z8285" s="214"/>
      <c r="AA8285" s="217"/>
      <c r="AB8285" s="217"/>
      <c r="AC8285" s="217"/>
      <c r="AD8285" s="213"/>
    </row>
    <row r="8286" spans="20:30" x14ac:dyDescent="0.2">
      <c r="T8286" s="212"/>
      <c r="U8286" s="213"/>
      <c r="V8286" s="213"/>
      <c r="W8286" s="213"/>
      <c r="X8286" s="214"/>
      <c r="Y8286" s="214"/>
      <c r="Z8286" s="214"/>
      <c r="AA8286" s="217"/>
      <c r="AB8286" s="217"/>
      <c r="AC8286" s="217"/>
      <c r="AD8286" s="213"/>
    </row>
    <row r="8287" spans="20:30" x14ac:dyDescent="0.2">
      <c r="T8287" s="212"/>
      <c r="U8287" s="213"/>
      <c r="V8287" s="213"/>
      <c r="W8287" s="213"/>
      <c r="X8287" s="214"/>
      <c r="Y8287" s="214"/>
      <c r="Z8287" s="214"/>
      <c r="AA8287" s="217"/>
      <c r="AB8287" s="217"/>
      <c r="AC8287" s="217"/>
      <c r="AD8287" s="213"/>
    </row>
    <row r="8288" spans="20:30" x14ac:dyDescent="0.2">
      <c r="T8288" s="212"/>
      <c r="U8288" s="213"/>
      <c r="V8288" s="213"/>
      <c r="W8288" s="213"/>
      <c r="X8288" s="214"/>
      <c r="Y8288" s="214"/>
      <c r="Z8288" s="214"/>
      <c r="AA8288" s="217"/>
      <c r="AB8288" s="217"/>
      <c r="AC8288" s="217"/>
      <c r="AD8288" s="213"/>
    </row>
    <row r="8289" spans="20:30" x14ac:dyDescent="0.2">
      <c r="T8289" s="212"/>
      <c r="U8289" s="213"/>
      <c r="V8289" s="213"/>
      <c r="W8289" s="213"/>
      <c r="X8289" s="214"/>
      <c r="Y8289" s="214"/>
      <c r="Z8289" s="214"/>
      <c r="AA8289" s="217"/>
      <c r="AB8289" s="217"/>
      <c r="AC8289" s="217"/>
      <c r="AD8289" s="213"/>
    </row>
    <row r="8290" spans="20:30" x14ac:dyDescent="0.2">
      <c r="T8290" s="212"/>
      <c r="U8290" s="213"/>
      <c r="V8290" s="213"/>
      <c r="W8290" s="213"/>
      <c r="X8290" s="214"/>
      <c r="Y8290" s="214"/>
      <c r="Z8290" s="214"/>
      <c r="AA8290" s="217"/>
      <c r="AB8290" s="217"/>
      <c r="AC8290" s="217"/>
      <c r="AD8290" s="213"/>
    </row>
    <row r="8291" spans="20:30" x14ac:dyDescent="0.2">
      <c r="T8291" s="212"/>
      <c r="U8291" s="213"/>
      <c r="V8291" s="213"/>
      <c r="W8291" s="213"/>
      <c r="X8291" s="214"/>
      <c r="Y8291" s="214"/>
      <c r="Z8291" s="214"/>
      <c r="AA8291" s="217"/>
      <c r="AB8291" s="217"/>
      <c r="AC8291" s="217"/>
      <c r="AD8291" s="213"/>
    </row>
    <row r="8292" spans="20:30" x14ac:dyDescent="0.2">
      <c r="T8292" s="212"/>
      <c r="U8292" s="213"/>
      <c r="V8292" s="213"/>
      <c r="W8292" s="213"/>
      <c r="X8292" s="214"/>
      <c r="Y8292" s="214"/>
      <c r="Z8292" s="214"/>
      <c r="AA8292" s="217"/>
      <c r="AB8292" s="217"/>
      <c r="AC8292" s="217"/>
      <c r="AD8292" s="213"/>
    </row>
    <row r="8293" spans="20:30" x14ac:dyDescent="0.2">
      <c r="T8293" s="212"/>
      <c r="U8293" s="213"/>
      <c r="V8293" s="213"/>
      <c r="W8293" s="213"/>
      <c r="X8293" s="214"/>
      <c r="Y8293" s="214"/>
      <c r="Z8293" s="214"/>
      <c r="AA8293" s="217"/>
      <c r="AB8293" s="217"/>
      <c r="AC8293" s="217"/>
      <c r="AD8293" s="213"/>
    </row>
    <row r="8294" spans="20:30" x14ac:dyDescent="0.2">
      <c r="T8294" s="212"/>
      <c r="U8294" s="213"/>
      <c r="V8294" s="213"/>
      <c r="W8294" s="213"/>
      <c r="X8294" s="214"/>
      <c r="Y8294" s="214"/>
      <c r="Z8294" s="214"/>
      <c r="AA8294" s="217"/>
      <c r="AB8294" s="217"/>
      <c r="AC8294" s="217"/>
      <c r="AD8294" s="213"/>
    </row>
    <row r="8295" spans="20:30" x14ac:dyDescent="0.2">
      <c r="T8295" s="212"/>
      <c r="U8295" s="213"/>
      <c r="V8295" s="213"/>
      <c r="W8295" s="213"/>
      <c r="X8295" s="214"/>
      <c r="Y8295" s="214"/>
      <c r="Z8295" s="214"/>
      <c r="AA8295" s="217"/>
      <c r="AB8295" s="217"/>
      <c r="AC8295" s="217"/>
      <c r="AD8295" s="213"/>
    </row>
    <row r="8296" spans="20:30" x14ac:dyDescent="0.2">
      <c r="T8296" s="212"/>
      <c r="U8296" s="213"/>
      <c r="V8296" s="213"/>
      <c r="W8296" s="213"/>
      <c r="X8296" s="214"/>
      <c r="Y8296" s="214"/>
      <c r="Z8296" s="214"/>
      <c r="AA8296" s="217"/>
      <c r="AB8296" s="217"/>
      <c r="AC8296" s="217"/>
      <c r="AD8296" s="213"/>
    </row>
    <row r="8297" spans="20:30" x14ac:dyDescent="0.2">
      <c r="T8297" s="212"/>
      <c r="U8297" s="213"/>
      <c r="V8297" s="213"/>
      <c r="W8297" s="213"/>
      <c r="X8297" s="214"/>
      <c r="Y8297" s="214"/>
      <c r="Z8297" s="214"/>
      <c r="AA8297" s="217"/>
      <c r="AB8297" s="217"/>
      <c r="AC8297" s="217"/>
      <c r="AD8297" s="213"/>
    </row>
    <row r="8298" spans="20:30" x14ac:dyDescent="0.2">
      <c r="T8298" s="212"/>
      <c r="U8298" s="213"/>
      <c r="V8298" s="213"/>
      <c r="W8298" s="213"/>
      <c r="X8298" s="214"/>
      <c r="Y8298" s="214"/>
      <c r="Z8298" s="214"/>
      <c r="AA8298" s="217"/>
      <c r="AB8298" s="217"/>
      <c r="AC8298" s="217"/>
      <c r="AD8298" s="213"/>
    </row>
    <row r="8299" spans="20:30" x14ac:dyDescent="0.2">
      <c r="T8299" s="212"/>
      <c r="U8299" s="213"/>
      <c r="V8299" s="213"/>
      <c r="W8299" s="213"/>
      <c r="X8299" s="214"/>
      <c r="Y8299" s="214"/>
      <c r="Z8299" s="214"/>
      <c r="AA8299" s="217"/>
      <c r="AB8299" s="217"/>
      <c r="AC8299" s="217"/>
      <c r="AD8299" s="213"/>
    </row>
    <row r="8300" spans="20:30" x14ac:dyDescent="0.2">
      <c r="T8300" s="212"/>
      <c r="U8300" s="213"/>
      <c r="V8300" s="213"/>
      <c r="W8300" s="213"/>
      <c r="X8300" s="214"/>
      <c r="Y8300" s="214"/>
      <c r="Z8300" s="214"/>
      <c r="AA8300" s="217"/>
      <c r="AB8300" s="217"/>
      <c r="AC8300" s="217"/>
      <c r="AD8300" s="213"/>
    </row>
    <row r="8301" spans="20:30" x14ac:dyDescent="0.2">
      <c r="T8301" s="212"/>
      <c r="U8301" s="213"/>
      <c r="V8301" s="213"/>
      <c r="W8301" s="213"/>
      <c r="X8301" s="214"/>
      <c r="Y8301" s="214"/>
      <c r="Z8301" s="214"/>
      <c r="AA8301" s="217"/>
      <c r="AB8301" s="217"/>
      <c r="AC8301" s="217"/>
      <c r="AD8301" s="213"/>
    </row>
    <row r="8302" spans="20:30" x14ac:dyDescent="0.2">
      <c r="T8302" s="212"/>
      <c r="U8302" s="213"/>
      <c r="V8302" s="213"/>
      <c r="W8302" s="213"/>
      <c r="X8302" s="214"/>
      <c r="Y8302" s="214"/>
      <c r="Z8302" s="214"/>
      <c r="AA8302" s="217"/>
      <c r="AB8302" s="217"/>
      <c r="AC8302" s="217"/>
      <c r="AD8302" s="213"/>
    </row>
    <row r="8303" spans="20:30" x14ac:dyDescent="0.2">
      <c r="T8303" s="212"/>
      <c r="U8303" s="213"/>
      <c r="V8303" s="213"/>
      <c r="W8303" s="213"/>
      <c r="X8303" s="214"/>
      <c r="Y8303" s="214"/>
      <c r="Z8303" s="214"/>
      <c r="AA8303" s="217"/>
      <c r="AB8303" s="217"/>
      <c r="AC8303" s="217"/>
      <c r="AD8303" s="213"/>
    </row>
    <row r="8304" spans="20:30" x14ac:dyDescent="0.2">
      <c r="T8304" s="212"/>
      <c r="U8304" s="213"/>
      <c r="V8304" s="213"/>
      <c r="W8304" s="213"/>
      <c r="X8304" s="214"/>
      <c r="Y8304" s="214"/>
      <c r="Z8304" s="214"/>
      <c r="AA8304" s="217"/>
      <c r="AB8304" s="217"/>
      <c r="AC8304" s="217"/>
      <c r="AD8304" s="213"/>
    </row>
    <row r="8305" spans="20:30" x14ac:dyDescent="0.2">
      <c r="T8305" s="212"/>
      <c r="U8305" s="213"/>
      <c r="V8305" s="213"/>
      <c r="W8305" s="213"/>
      <c r="X8305" s="214"/>
      <c r="Y8305" s="214"/>
      <c r="Z8305" s="214"/>
      <c r="AA8305" s="217"/>
      <c r="AB8305" s="217"/>
      <c r="AC8305" s="217"/>
      <c r="AD8305" s="213"/>
    </row>
    <row r="8306" spans="20:30" x14ac:dyDescent="0.2">
      <c r="T8306" s="212"/>
      <c r="U8306" s="213"/>
      <c r="V8306" s="213"/>
      <c r="W8306" s="213"/>
      <c r="X8306" s="214"/>
      <c r="Y8306" s="214"/>
      <c r="Z8306" s="214"/>
      <c r="AA8306" s="217"/>
      <c r="AB8306" s="217"/>
      <c r="AC8306" s="217"/>
      <c r="AD8306" s="213"/>
    </row>
    <row r="8307" spans="20:30" x14ac:dyDescent="0.2">
      <c r="T8307" s="212"/>
      <c r="U8307" s="213"/>
      <c r="V8307" s="213"/>
      <c r="W8307" s="213"/>
      <c r="X8307" s="214"/>
      <c r="Y8307" s="214"/>
      <c r="Z8307" s="214"/>
      <c r="AA8307" s="217"/>
      <c r="AB8307" s="217"/>
      <c r="AC8307" s="217"/>
      <c r="AD8307" s="213"/>
    </row>
    <row r="8308" spans="20:30" x14ac:dyDescent="0.2">
      <c r="T8308" s="212"/>
      <c r="U8308" s="213"/>
      <c r="V8308" s="213"/>
      <c r="W8308" s="213"/>
      <c r="X8308" s="214"/>
      <c r="Y8308" s="214"/>
      <c r="Z8308" s="214"/>
      <c r="AA8308" s="217"/>
      <c r="AB8308" s="217"/>
      <c r="AC8308" s="217"/>
      <c r="AD8308" s="213"/>
    </row>
    <row r="8309" spans="20:30" x14ac:dyDescent="0.2">
      <c r="T8309" s="212"/>
      <c r="U8309" s="213"/>
      <c r="V8309" s="213"/>
      <c r="W8309" s="213"/>
      <c r="X8309" s="214"/>
      <c r="Y8309" s="214"/>
      <c r="Z8309" s="214"/>
      <c r="AA8309" s="217"/>
      <c r="AB8309" s="217"/>
      <c r="AC8309" s="217"/>
      <c r="AD8309" s="213"/>
    </row>
    <row r="8310" spans="20:30" x14ac:dyDescent="0.2">
      <c r="T8310" s="212"/>
      <c r="U8310" s="213"/>
      <c r="V8310" s="213"/>
      <c r="W8310" s="213"/>
      <c r="X8310" s="214"/>
      <c r="Y8310" s="214"/>
      <c r="Z8310" s="214"/>
      <c r="AA8310" s="217"/>
      <c r="AB8310" s="217"/>
      <c r="AC8310" s="217"/>
      <c r="AD8310" s="213"/>
    </row>
    <row r="8311" spans="20:30" x14ac:dyDescent="0.2">
      <c r="T8311" s="212"/>
      <c r="U8311" s="213"/>
      <c r="V8311" s="213"/>
      <c r="W8311" s="213"/>
      <c r="X8311" s="214"/>
      <c r="Y8311" s="214"/>
      <c r="Z8311" s="214"/>
      <c r="AA8311" s="217"/>
      <c r="AB8311" s="217"/>
      <c r="AC8311" s="217"/>
      <c r="AD8311" s="213"/>
    </row>
    <row r="8312" spans="20:30" x14ac:dyDescent="0.2">
      <c r="T8312" s="212"/>
      <c r="U8312" s="213"/>
      <c r="V8312" s="213"/>
      <c r="W8312" s="213"/>
      <c r="X8312" s="214"/>
      <c r="Y8312" s="214"/>
      <c r="Z8312" s="214"/>
      <c r="AA8312" s="217"/>
      <c r="AB8312" s="217"/>
      <c r="AC8312" s="217"/>
      <c r="AD8312" s="213"/>
    </row>
    <row r="8313" spans="20:30" x14ac:dyDescent="0.2">
      <c r="T8313" s="212"/>
      <c r="U8313" s="213"/>
      <c r="V8313" s="213"/>
      <c r="W8313" s="213"/>
      <c r="X8313" s="214"/>
      <c r="Y8313" s="214"/>
      <c r="Z8313" s="214"/>
      <c r="AA8313" s="217"/>
      <c r="AB8313" s="217"/>
      <c r="AC8313" s="217"/>
      <c r="AD8313" s="213"/>
    </row>
    <row r="8314" spans="20:30" x14ac:dyDescent="0.2">
      <c r="T8314" s="212"/>
      <c r="U8314" s="213"/>
      <c r="V8314" s="213"/>
      <c r="W8314" s="213"/>
      <c r="X8314" s="214"/>
      <c r="Y8314" s="214"/>
      <c r="Z8314" s="214"/>
      <c r="AA8314" s="217"/>
      <c r="AB8314" s="217"/>
      <c r="AC8314" s="217"/>
      <c r="AD8314" s="213"/>
    </row>
    <row r="8315" spans="20:30" x14ac:dyDescent="0.2">
      <c r="T8315" s="212"/>
      <c r="U8315" s="213"/>
      <c r="V8315" s="213"/>
      <c r="W8315" s="213"/>
      <c r="X8315" s="214"/>
      <c r="Y8315" s="214"/>
      <c r="Z8315" s="214"/>
      <c r="AA8315" s="217"/>
      <c r="AB8315" s="217"/>
      <c r="AC8315" s="217"/>
      <c r="AD8315" s="213"/>
    </row>
    <row r="8316" spans="20:30" x14ac:dyDescent="0.2">
      <c r="T8316" s="212"/>
      <c r="U8316" s="213"/>
      <c r="V8316" s="213"/>
      <c r="W8316" s="213"/>
      <c r="X8316" s="214"/>
      <c r="Y8316" s="214"/>
      <c r="Z8316" s="214"/>
      <c r="AA8316" s="217"/>
      <c r="AB8316" s="217"/>
      <c r="AC8316" s="217"/>
      <c r="AD8316" s="213"/>
    </row>
    <row r="8317" spans="20:30" x14ac:dyDescent="0.2">
      <c r="T8317" s="212"/>
      <c r="U8317" s="213"/>
      <c r="V8317" s="213"/>
      <c r="W8317" s="213"/>
      <c r="X8317" s="214"/>
      <c r="Y8317" s="214"/>
      <c r="Z8317" s="214"/>
      <c r="AA8317" s="217"/>
      <c r="AB8317" s="217"/>
      <c r="AC8317" s="217"/>
      <c r="AD8317" s="213"/>
    </row>
    <row r="8318" spans="20:30" x14ac:dyDescent="0.2">
      <c r="T8318" s="212"/>
      <c r="U8318" s="213"/>
      <c r="V8318" s="213"/>
      <c r="W8318" s="213"/>
      <c r="X8318" s="214"/>
      <c r="Y8318" s="214"/>
      <c r="Z8318" s="214"/>
      <c r="AA8318" s="217"/>
      <c r="AB8318" s="217"/>
      <c r="AC8318" s="217"/>
      <c r="AD8318" s="213"/>
    </row>
    <row r="8319" spans="20:30" x14ac:dyDescent="0.2">
      <c r="T8319" s="212"/>
      <c r="U8319" s="213"/>
      <c r="V8319" s="213"/>
      <c r="W8319" s="213"/>
      <c r="X8319" s="214"/>
      <c r="Y8319" s="214"/>
      <c r="Z8319" s="214"/>
      <c r="AA8319" s="217"/>
      <c r="AB8319" s="217"/>
      <c r="AC8319" s="217"/>
      <c r="AD8319" s="213"/>
    </row>
    <row r="8320" spans="20:30" x14ac:dyDescent="0.2">
      <c r="T8320" s="212"/>
      <c r="U8320" s="213"/>
      <c r="V8320" s="213"/>
      <c r="W8320" s="213"/>
      <c r="X8320" s="214"/>
      <c r="Y8320" s="214"/>
      <c r="Z8320" s="214"/>
      <c r="AA8320" s="217"/>
      <c r="AB8320" s="217"/>
      <c r="AC8320" s="217"/>
      <c r="AD8320" s="213"/>
    </row>
    <row r="8321" spans="20:30" x14ac:dyDescent="0.2">
      <c r="T8321" s="212"/>
      <c r="U8321" s="213"/>
      <c r="V8321" s="213"/>
      <c r="W8321" s="213"/>
      <c r="X8321" s="214"/>
      <c r="Y8321" s="214"/>
      <c r="Z8321" s="214"/>
      <c r="AA8321" s="217"/>
      <c r="AB8321" s="217"/>
      <c r="AC8321" s="217"/>
      <c r="AD8321" s="213"/>
    </row>
    <row r="8322" spans="20:30" x14ac:dyDescent="0.2">
      <c r="T8322" s="212"/>
      <c r="U8322" s="213"/>
      <c r="V8322" s="213"/>
      <c r="W8322" s="213"/>
      <c r="X8322" s="214"/>
      <c r="Y8322" s="214"/>
      <c r="Z8322" s="214"/>
      <c r="AA8322" s="217"/>
      <c r="AB8322" s="217"/>
      <c r="AC8322" s="217"/>
      <c r="AD8322" s="213"/>
    </row>
    <row r="8323" spans="20:30" x14ac:dyDescent="0.2">
      <c r="T8323" s="212"/>
      <c r="U8323" s="213"/>
      <c r="V8323" s="213"/>
      <c r="W8323" s="213"/>
      <c r="X8323" s="214"/>
      <c r="Y8323" s="214"/>
      <c r="Z8323" s="214"/>
      <c r="AA8323" s="217"/>
      <c r="AB8323" s="217"/>
      <c r="AC8323" s="217"/>
      <c r="AD8323" s="213"/>
    </row>
    <row r="8324" spans="20:30" x14ac:dyDescent="0.2">
      <c r="T8324" s="212"/>
      <c r="U8324" s="213"/>
      <c r="V8324" s="213"/>
      <c r="W8324" s="213"/>
      <c r="X8324" s="214"/>
      <c r="Y8324" s="214"/>
      <c r="Z8324" s="214"/>
      <c r="AA8324" s="217"/>
      <c r="AB8324" s="217"/>
      <c r="AC8324" s="217"/>
      <c r="AD8324" s="213"/>
    </row>
    <row r="8325" spans="20:30" x14ac:dyDescent="0.2">
      <c r="T8325" s="212"/>
      <c r="U8325" s="213"/>
      <c r="V8325" s="213"/>
      <c r="W8325" s="213"/>
      <c r="X8325" s="214"/>
      <c r="Y8325" s="214"/>
      <c r="Z8325" s="214"/>
      <c r="AA8325" s="217"/>
      <c r="AB8325" s="217"/>
      <c r="AC8325" s="217"/>
      <c r="AD8325" s="213"/>
    </row>
    <row r="8326" spans="20:30" x14ac:dyDescent="0.2">
      <c r="T8326" s="212"/>
      <c r="U8326" s="213"/>
      <c r="V8326" s="213"/>
      <c r="W8326" s="213"/>
      <c r="X8326" s="214"/>
      <c r="Y8326" s="214"/>
      <c r="Z8326" s="214"/>
      <c r="AA8326" s="217"/>
      <c r="AB8326" s="217"/>
      <c r="AC8326" s="217"/>
      <c r="AD8326" s="213"/>
    </row>
    <row r="8327" spans="20:30" x14ac:dyDescent="0.2">
      <c r="T8327" s="212"/>
      <c r="U8327" s="213"/>
      <c r="V8327" s="213"/>
      <c r="W8327" s="213"/>
      <c r="X8327" s="214"/>
      <c r="Y8327" s="214"/>
      <c r="Z8327" s="214"/>
      <c r="AA8327" s="217"/>
      <c r="AB8327" s="217"/>
      <c r="AC8327" s="217"/>
      <c r="AD8327" s="213"/>
    </row>
    <row r="8328" spans="20:30" x14ac:dyDescent="0.2">
      <c r="T8328" s="212"/>
      <c r="U8328" s="213"/>
      <c r="V8328" s="213"/>
      <c r="W8328" s="213"/>
      <c r="X8328" s="214"/>
      <c r="Y8328" s="214"/>
      <c r="Z8328" s="214"/>
      <c r="AA8328" s="217"/>
      <c r="AB8328" s="217"/>
      <c r="AC8328" s="217"/>
      <c r="AD8328" s="213"/>
    </row>
    <row r="8329" spans="20:30" x14ac:dyDescent="0.2">
      <c r="T8329" s="212"/>
      <c r="U8329" s="213"/>
      <c r="V8329" s="213"/>
      <c r="W8329" s="213"/>
      <c r="X8329" s="214"/>
      <c r="Y8329" s="214"/>
      <c r="Z8329" s="214"/>
      <c r="AA8329" s="217"/>
      <c r="AB8329" s="217"/>
      <c r="AC8329" s="217"/>
      <c r="AD8329" s="213"/>
    </row>
    <row r="8330" spans="20:30" x14ac:dyDescent="0.2">
      <c r="T8330" s="212"/>
      <c r="U8330" s="213"/>
      <c r="V8330" s="213"/>
      <c r="W8330" s="213"/>
      <c r="X8330" s="214"/>
      <c r="Y8330" s="214"/>
      <c r="Z8330" s="214"/>
      <c r="AA8330" s="217"/>
      <c r="AB8330" s="217"/>
      <c r="AC8330" s="217"/>
      <c r="AD8330" s="213"/>
    </row>
    <row r="8331" spans="20:30" x14ac:dyDescent="0.2">
      <c r="T8331" s="212"/>
      <c r="U8331" s="213"/>
      <c r="V8331" s="213"/>
      <c r="W8331" s="213"/>
      <c r="X8331" s="214"/>
      <c r="Y8331" s="214"/>
      <c r="Z8331" s="214"/>
      <c r="AA8331" s="217"/>
      <c r="AB8331" s="217"/>
      <c r="AC8331" s="217"/>
      <c r="AD8331" s="213"/>
    </row>
    <row r="8332" spans="20:30" x14ac:dyDescent="0.2">
      <c r="T8332" s="212"/>
      <c r="U8332" s="213"/>
      <c r="V8332" s="213"/>
      <c r="W8332" s="213"/>
      <c r="X8332" s="214"/>
      <c r="Y8332" s="214"/>
      <c r="Z8332" s="214"/>
      <c r="AA8332" s="217"/>
      <c r="AB8332" s="217"/>
      <c r="AC8332" s="217"/>
      <c r="AD8332" s="213"/>
    </row>
    <row r="8333" spans="20:30" x14ac:dyDescent="0.2">
      <c r="T8333" s="212"/>
      <c r="U8333" s="213"/>
      <c r="V8333" s="213"/>
      <c r="W8333" s="213"/>
      <c r="X8333" s="214"/>
      <c r="Y8333" s="214"/>
      <c r="Z8333" s="214"/>
      <c r="AA8333" s="217"/>
      <c r="AB8333" s="217"/>
      <c r="AC8333" s="217"/>
      <c r="AD8333" s="213"/>
    </row>
    <row r="8334" spans="20:30" x14ac:dyDescent="0.2">
      <c r="T8334" s="212"/>
      <c r="U8334" s="213"/>
      <c r="V8334" s="213"/>
      <c r="W8334" s="213"/>
      <c r="X8334" s="214"/>
      <c r="Y8334" s="214"/>
      <c r="Z8334" s="214"/>
      <c r="AA8334" s="217"/>
      <c r="AB8334" s="217"/>
      <c r="AC8334" s="217"/>
      <c r="AD8334" s="213"/>
    </row>
    <row r="8335" spans="20:30" x14ac:dyDescent="0.2">
      <c r="T8335" s="212"/>
      <c r="U8335" s="213"/>
      <c r="V8335" s="213"/>
      <c r="W8335" s="213"/>
      <c r="X8335" s="214"/>
      <c r="Y8335" s="214"/>
      <c r="Z8335" s="214"/>
      <c r="AA8335" s="217"/>
      <c r="AB8335" s="217"/>
      <c r="AC8335" s="217"/>
      <c r="AD8335" s="213"/>
    </row>
    <row r="8336" spans="20:30" x14ac:dyDescent="0.2">
      <c r="T8336" s="212"/>
      <c r="U8336" s="213"/>
      <c r="V8336" s="213"/>
      <c r="W8336" s="213"/>
      <c r="X8336" s="214"/>
      <c r="Y8336" s="214"/>
      <c r="Z8336" s="214"/>
      <c r="AA8336" s="217"/>
      <c r="AB8336" s="217"/>
      <c r="AC8336" s="217"/>
      <c r="AD8336" s="213"/>
    </row>
    <row r="8337" spans="20:30" x14ac:dyDescent="0.2">
      <c r="T8337" s="212"/>
      <c r="U8337" s="213"/>
      <c r="V8337" s="213"/>
      <c r="W8337" s="213"/>
      <c r="X8337" s="214"/>
      <c r="Y8337" s="214"/>
      <c r="Z8337" s="214"/>
      <c r="AA8337" s="217"/>
      <c r="AB8337" s="217"/>
      <c r="AC8337" s="217"/>
      <c r="AD8337" s="213"/>
    </row>
    <row r="8338" spans="20:30" x14ac:dyDescent="0.2">
      <c r="T8338" s="212"/>
      <c r="U8338" s="213"/>
      <c r="V8338" s="213"/>
      <c r="W8338" s="213"/>
      <c r="X8338" s="214"/>
      <c r="Y8338" s="214"/>
      <c r="Z8338" s="214"/>
      <c r="AA8338" s="217"/>
      <c r="AB8338" s="217"/>
      <c r="AC8338" s="217"/>
      <c r="AD8338" s="213"/>
    </row>
    <row r="8339" spans="20:30" x14ac:dyDescent="0.2">
      <c r="T8339" s="212"/>
      <c r="U8339" s="213"/>
      <c r="V8339" s="213"/>
      <c r="W8339" s="213"/>
      <c r="X8339" s="214"/>
      <c r="Y8339" s="214"/>
      <c r="Z8339" s="214"/>
      <c r="AA8339" s="217"/>
      <c r="AB8339" s="217"/>
      <c r="AC8339" s="217"/>
      <c r="AD8339" s="213"/>
    </row>
    <row r="8340" spans="20:30" x14ac:dyDescent="0.2">
      <c r="T8340" s="212"/>
      <c r="U8340" s="213"/>
      <c r="V8340" s="213"/>
      <c r="W8340" s="213"/>
      <c r="X8340" s="214"/>
      <c r="Y8340" s="214"/>
      <c r="Z8340" s="214"/>
      <c r="AA8340" s="217"/>
      <c r="AB8340" s="217"/>
      <c r="AC8340" s="217"/>
      <c r="AD8340" s="213"/>
    </row>
    <row r="8341" spans="20:30" x14ac:dyDescent="0.2">
      <c r="T8341" s="212"/>
      <c r="U8341" s="213"/>
      <c r="V8341" s="213"/>
      <c r="W8341" s="213"/>
      <c r="X8341" s="214"/>
      <c r="Y8341" s="214"/>
      <c r="Z8341" s="214"/>
      <c r="AA8341" s="217"/>
      <c r="AB8341" s="217"/>
      <c r="AC8341" s="217"/>
      <c r="AD8341" s="213"/>
    </row>
    <row r="8342" spans="20:30" x14ac:dyDescent="0.2">
      <c r="T8342" s="212"/>
      <c r="U8342" s="213"/>
      <c r="V8342" s="213"/>
      <c r="W8342" s="213"/>
      <c r="X8342" s="214"/>
      <c r="Y8342" s="214"/>
      <c r="Z8342" s="214"/>
      <c r="AA8342" s="217"/>
      <c r="AB8342" s="217"/>
      <c r="AC8342" s="217"/>
      <c r="AD8342" s="213"/>
    </row>
    <row r="8343" spans="20:30" x14ac:dyDescent="0.2">
      <c r="T8343" s="212"/>
      <c r="U8343" s="213"/>
      <c r="V8343" s="213"/>
      <c r="W8343" s="213"/>
      <c r="X8343" s="214"/>
      <c r="Y8343" s="214"/>
      <c r="Z8343" s="214"/>
      <c r="AA8343" s="217"/>
      <c r="AB8343" s="217"/>
      <c r="AC8343" s="217"/>
      <c r="AD8343" s="213"/>
    </row>
    <row r="8344" spans="20:30" x14ac:dyDescent="0.2">
      <c r="T8344" s="212"/>
      <c r="U8344" s="213"/>
      <c r="V8344" s="213"/>
      <c r="W8344" s="213"/>
      <c r="X8344" s="214"/>
      <c r="Y8344" s="214"/>
      <c r="Z8344" s="214"/>
      <c r="AA8344" s="217"/>
      <c r="AB8344" s="217"/>
      <c r="AC8344" s="217"/>
      <c r="AD8344" s="213"/>
    </row>
    <row r="8345" spans="20:30" x14ac:dyDescent="0.2">
      <c r="T8345" s="212"/>
      <c r="U8345" s="213"/>
      <c r="V8345" s="213"/>
      <c r="W8345" s="213"/>
      <c r="X8345" s="214"/>
      <c r="Y8345" s="214"/>
      <c r="Z8345" s="214"/>
      <c r="AA8345" s="217"/>
      <c r="AB8345" s="217"/>
      <c r="AC8345" s="217"/>
      <c r="AD8345" s="213"/>
    </row>
    <row r="8346" spans="20:30" x14ac:dyDescent="0.2">
      <c r="T8346" s="212"/>
      <c r="U8346" s="213"/>
      <c r="V8346" s="213"/>
      <c r="W8346" s="213"/>
      <c r="X8346" s="214"/>
      <c r="Y8346" s="214"/>
      <c r="Z8346" s="214"/>
      <c r="AA8346" s="217"/>
      <c r="AB8346" s="217"/>
      <c r="AC8346" s="217"/>
      <c r="AD8346" s="213"/>
    </row>
    <row r="8347" spans="20:30" x14ac:dyDescent="0.2">
      <c r="T8347" s="212"/>
      <c r="U8347" s="213"/>
      <c r="V8347" s="213"/>
      <c r="W8347" s="213"/>
      <c r="X8347" s="214"/>
      <c r="Y8347" s="214"/>
      <c r="Z8347" s="214"/>
      <c r="AA8347" s="217"/>
      <c r="AB8347" s="217"/>
      <c r="AC8347" s="217"/>
      <c r="AD8347" s="213"/>
    </row>
    <row r="8348" spans="20:30" x14ac:dyDescent="0.2">
      <c r="T8348" s="212"/>
      <c r="U8348" s="213"/>
      <c r="V8348" s="213"/>
      <c r="W8348" s="213"/>
      <c r="X8348" s="214"/>
      <c r="Y8348" s="214"/>
      <c r="Z8348" s="214"/>
      <c r="AA8348" s="217"/>
      <c r="AB8348" s="217"/>
      <c r="AC8348" s="217"/>
      <c r="AD8348" s="213"/>
    </row>
    <row r="8349" spans="20:30" x14ac:dyDescent="0.2">
      <c r="T8349" s="212"/>
      <c r="U8349" s="213"/>
      <c r="V8349" s="213"/>
      <c r="W8349" s="213"/>
      <c r="X8349" s="214"/>
      <c r="Y8349" s="214"/>
      <c r="Z8349" s="214"/>
      <c r="AA8349" s="217"/>
      <c r="AB8349" s="217"/>
      <c r="AC8349" s="217"/>
      <c r="AD8349" s="213"/>
    </row>
    <row r="8350" spans="20:30" x14ac:dyDescent="0.2">
      <c r="T8350" s="212"/>
      <c r="U8350" s="213"/>
      <c r="V8350" s="213"/>
      <c r="W8350" s="213"/>
      <c r="X8350" s="214"/>
      <c r="Y8350" s="214"/>
      <c r="Z8350" s="214"/>
      <c r="AA8350" s="217"/>
      <c r="AB8350" s="217"/>
      <c r="AC8350" s="217"/>
      <c r="AD8350" s="213"/>
    </row>
    <row r="8351" spans="20:30" x14ac:dyDescent="0.2">
      <c r="T8351" s="212"/>
      <c r="U8351" s="213"/>
      <c r="V8351" s="213"/>
      <c r="W8351" s="213"/>
      <c r="X8351" s="214"/>
      <c r="Y8351" s="214"/>
      <c r="Z8351" s="214"/>
      <c r="AA8351" s="217"/>
      <c r="AB8351" s="217"/>
      <c r="AC8351" s="217"/>
      <c r="AD8351" s="213"/>
    </row>
    <row r="8352" spans="20:30" x14ac:dyDescent="0.2">
      <c r="T8352" s="212"/>
      <c r="U8352" s="213"/>
      <c r="V8352" s="213"/>
      <c r="W8352" s="213"/>
      <c r="X8352" s="214"/>
      <c r="Y8352" s="214"/>
      <c r="Z8352" s="214"/>
      <c r="AA8352" s="217"/>
      <c r="AB8352" s="217"/>
      <c r="AC8352" s="217"/>
      <c r="AD8352" s="213"/>
    </row>
    <row r="8353" spans="20:30" x14ac:dyDescent="0.2">
      <c r="T8353" s="212"/>
      <c r="U8353" s="213"/>
      <c r="V8353" s="213"/>
      <c r="W8353" s="213"/>
      <c r="X8353" s="214"/>
      <c r="Y8353" s="214"/>
      <c r="Z8353" s="214"/>
      <c r="AA8353" s="217"/>
      <c r="AB8353" s="217"/>
      <c r="AC8353" s="217"/>
      <c r="AD8353" s="213"/>
    </row>
    <row r="8354" spans="20:30" x14ac:dyDescent="0.2">
      <c r="T8354" s="212"/>
      <c r="U8354" s="213"/>
      <c r="V8354" s="213"/>
      <c r="W8354" s="213"/>
      <c r="X8354" s="214"/>
      <c r="Y8354" s="214"/>
      <c r="Z8354" s="214"/>
      <c r="AA8354" s="217"/>
      <c r="AB8354" s="217"/>
      <c r="AC8354" s="217"/>
      <c r="AD8354" s="213"/>
    </row>
    <row r="8355" spans="20:30" x14ac:dyDescent="0.2">
      <c r="T8355" s="212"/>
      <c r="U8355" s="213"/>
      <c r="V8355" s="213"/>
      <c r="W8355" s="213"/>
      <c r="X8355" s="214"/>
      <c r="Y8355" s="214"/>
      <c r="Z8355" s="214"/>
      <c r="AA8355" s="217"/>
      <c r="AB8355" s="217"/>
      <c r="AC8355" s="217"/>
      <c r="AD8355" s="213"/>
    </row>
    <row r="8356" spans="20:30" x14ac:dyDescent="0.2">
      <c r="T8356" s="212"/>
      <c r="U8356" s="213"/>
      <c r="V8356" s="213"/>
      <c r="W8356" s="213"/>
      <c r="X8356" s="214"/>
      <c r="Y8356" s="214"/>
      <c r="Z8356" s="214"/>
      <c r="AA8356" s="217"/>
      <c r="AB8356" s="217"/>
      <c r="AC8356" s="217"/>
      <c r="AD8356" s="213"/>
    </row>
    <row r="8357" spans="20:30" x14ac:dyDescent="0.2">
      <c r="T8357" s="212"/>
      <c r="U8357" s="213"/>
      <c r="V8357" s="213"/>
      <c r="W8357" s="213"/>
      <c r="X8357" s="214"/>
      <c r="Y8357" s="214"/>
      <c r="Z8357" s="214"/>
      <c r="AA8357" s="217"/>
      <c r="AB8357" s="217"/>
      <c r="AC8357" s="217"/>
      <c r="AD8357" s="213"/>
    </row>
    <row r="8358" spans="20:30" x14ac:dyDescent="0.2">
      <c r="T8358" s="212"/>
      <c r="U8358" s="213"/>
      <c r="V8358" s="213"/>
      <c r="W8358" s="213"/>
      <c r="X8358" s="214"/>
      <c r="Y8358" s="214"/>
      <c r="Z8358" s="214"/>
      <c r="AA8358" s="217"/>
      <c r="AB8358" s="217"/>
      <c r="AC8358" s="217"/>
      <c r="AD8358" s="213"/>
    </row>
    <row r="8359" spans="20:30" x14ac:dyDescent="0.2">
      <c r="T8359" s="212"/>
      <c r="U8359" s="213"/>
      <c r="V8359" s="213"/>
      <c r="W8359" s="213"/>
      <c r="X8359" s="214"/>
      <c r="Y8359" s="214"/>
      <c r="Z8359" s="214"/>
      <c r="AA8359" s="217"/>
      <c r="AB8359" s="217"/>
      <c r="AC8359" s="217"/>
      <c r="AD8359" s="213"/>
    </row>
    <row r="8360" spans="20:30" x14ac:dyDescent="0.2">
      <c r="T8360" s="212"/>
      <c r="U8360" s="213"/>
      <c r="V8360" s="213"/>
      <c r="W8360" s="213"/>
      <c r="X8360" s="214"/>
      <c r="Y8360" s="214"/>
      <c r="Z8360" s="214"/>
      <c r="AA8360" s="217"/>
      <c r="AB8360" s="217"/>
      <c r="AC8360" s="217"/>
      <c r="AD8360" s="213"/>
    </row>
    <row r="8361" spans="20:30" x14ac:dyDescent="0.2">
      <c r="T8361" s="212"/>
      <c r="U8361" s="213"/>
      <c r="V8361" s="213"/>
      <c r="W8361" s="213"/>
      <c r="X8361" s="214"/>
      <c r="Y8361" s="214"/>
      <c r="Z8361" s="214"/>
      <c r="AA8361" s="217"/>
      <c r="AB8361" s="217"/>
      <c r="AC8361" s="217"/>
      <c r="AD8361" s="213"/>
    </row>
    <row r="8362" spans="20:30" x14ac:dyDescent="0.2">
      <c r="T8362" s="212"/>
      <c r="U8362" s="213"/>
      <c r="V8362" s="213"/>
      <c r="W8362" s="213"/>
      <c r="X8362" s="214"/>
      <c r="Y8362" s="214"/>
      <c r="Z8362" s="214"/>
      <c r="AA8362" s="217"/>
      <c r="AB8362" s="217"/>
      <c r="AC8362" s="217"/>
      <c r="AD8362" s="213"/>
    </row>
    <row r="8363" spans="20:30" x14ac:dyDescent="0.2">
      <c r="T8363" s="212"/>
      <c r="U8363" s="213"/>
      <c r="V8363" s="213"/>
      <c r="W8363" s="213"/>
      <c r="X8363" s="214"/>
      <c r="Y8363" s="214"/>
      <c r="Z8363" s="214"/>
      <c r="AA8363" s="217"/>
      <c r="AB8363" s="217"/>
      <c r="AC8363" s="217"/>
      <c r="AD8363" s="213"/>
    </row>
    <row r="8364" spans="20:30" x14ac:dyDescent="0.2">
      <c r="T8364" s="212"/>
      <c r="U8364" s="213"/>
      <c r="V8364" s="213"/>
      <c r="W8364" s="213"/>
      <c r="X8364" s="214"/>
      <c r="Y8364" s="214"/>
      <c r="Z8364" s="214"/>
      <c r="AA8364" s="217"/>
      <c r="AB8364" s="217"/>
      <c r="AC8364" s="217"/>
      <c r="AD8364" s="213"/>
    </row>
    <row r="8365" spans="20:30" x14ac:dyDescent="0.2">
      <c r="T8365" s="212"/>
      <c r="U8365" s="213"/>
      <c r="V8365" s="213"/>
      <c r="W8365" s="213"/>
      <c r="X8365" s="214"/>
      <c r="Y8365" s="214"/>
      <c r="Z8365" s="214"/>
      <c r="AA8365" s="217"/>
      <c r="AB8365" s="217"/>
      <c r="AC8365" s="217"/>
      <c r="AD8365" s="213"/>
    </row>
    <row r="8366" spans="20:30" x14ac:dyDescent="0.2">
      <c r="T8366" s="212"/>
      <c r="U8366" s="213"/>
      <c r="V8366" s="213"/>
      <c r="W8366" s="213"/>
      <c r="X8366" s="214"/>
      <c r="Y8366" s="214"/>
      <c r="Z8366" s="214"/>
      <c r="AA8366" s="217"/>
      <c r="AB8366" s="217"/>
      <c r="AC8366" s="217"/>
      <c r="AD8366" s="213"/>
    </row>
    <row r="8367" spans="20:30" x14ac:dyDescent="0.2">
      <c r="T8367" s="212"/>
      <c r="U8367" s="213"/>
      <c r="V8367" s="213"/>
      <c r="W8367" s="213"/>
      <c r="X8367" s="214"/>
      <c r="Y8367" s="214"/>
      <c r="Z8367" s="214"/>
      <c r="AA8367" s="217"/>
      <c r="AB8367" s="217"/>
      <c r="AC8367" s="217"/>
      <c r="AD8367" s="213"/>
    </row>
    <row r="8368" spans="20:30" x14ac:dyDescent="0.2">
      <c r="T8368" s="212"/>
      <c r="U8368" s="213"/>
      <c r="V8368" s="213"/>
      <c r="W8368" s="213"/>
      <c r="X8368" s="214"/>
      <c r="Y8368" s="214"/>
      <c r="Z8368" s="214"/>
      <c r="AA8368" s="217"/>
      <c r="AB8368" s="217"/>
      <c r="AC8368" s="217"/>
      <c r="AD8368" s="213"/>
    </row>
    <row r="8369" spans="20:30" x14ac:dyDescent="0.2">
      <c r="T8369" s="212"/>
      <c r="U8369" s="213"/>
      <c r="V8369" s="213"/>
      <c r="W8369" s="213"/>
      <c r="X8369" s="214"/>
      <c r="Y8369" s="214"/>
      <c r="Z8369" s="214"/>
      <c r="AA8369" s="217"/>
      <c r="AB8369" s="217"/>
      <c r="AC8369" s="217"/>
      <c r="AD8369" s="213"/>
    </row>
    <row r="8370" spans="20:30" x14ac:dyDescent="0.2">
      <c r="T8370" s="212"/>
      <c r="U8370" s="213"/>
      <c r="V8370" s="213"/>
      <c r="W8370" s="213"/>
      <c r="X8370" s="214"/>
      <c r="Y8370" s="214"/>
      <c r="Z8370" s="214"/>
      <c r="AA8370" s="217"/>
      <c r="AB8370" s="217"/>
      <c r="AC8370" s="217"/>
      <c r="AD8370" s="213"/>
    </row>
    <row r="8371" spans="20:30" x14ac:dyDescent="0.2">
      <c r="T8371" s="212"/>
      <c r="U8371" s="213"/>
      <c r="V8371" s="213"/>
      <c r="W8371" s="213"/>
      <c r="X8371" s="214"/>
      <c r="Y8371" s="214"/>
      <c r="Z8371" s="214"/>
      <c r="AA8371" s="217"/>
      <c r="AB8371" s="217"/>
      <c r="AC8371" s="217"/>
      <c r="AD8371" s="213"/>
    </row>
    <row r="8372" spans="20:30" x14ac:dyDescent="0.2">
      <c r="T8372" s="212"/>
      <c r="U8372" s="213"/>
      <c r="V8372" s="213"/>
      <c r="W8372" s="213"/>
      <c r="X8372" s="214"/>
      <c r="Y8372" s="214"/>
      <c r="Z8372" s="214"/>
      <c r="AA8372" s="217"/>
      <c r="AB8372" s="217"/>
      <c r="AC8372" s="217"/>
      <c r="AD8372" s="213"/>
    </row>
    <row r="8373" spans="20:30" x14ac:dyDescent="0.2">
      <c r="T8373" s="212"/>
      <c r="U8373" s="213"/>
      <c r="V8373" s="213"/>
      <c r="W8373" s="213"/>
      <c r="X8373" s="214"/>
      <c r="Y8373" s="214"/>
      <c r="Z8373" s="214"/>
      <c r="AA8373" s="217"/>
      <c r="AB8373" s="217"/>
      <c r="AC8373" s="217"/>
      <c r="AD8373" s="213"/>
    </row>
    <row r="8374" spans="20:30" x14ac:dyDescent="0.2">
      <c r="T8374" s="212"/>
      <c r="U8374" s="213"/>
      <c r="V8374" s="213"/>
      <c r="W8374" s="213"/>
      <c r="X8374" s="214"/>
      <c r="Y8374" s="214"/>
      <c r="Z8374" s="214"/>
      <c r="AA8374" s="217"/>
      <c r="AB8374" s="217"/>
      <c r="AC8374" s="217"/>
      <c r="AD8374" s="213"/>
    </row>
    <row r="8375" spans="20:30" x14ac:dyDescent="0.2">
      <c r="T8375" s="212"/>
      <c r="U8375" s="213"/>
      <c r="V8375" s="213"/>
      <c r="W8375" s="213"/>
      <c r="X8375" s="214"/>
      <c r="Y8375" s="214"/>
      <c r="Z8375" s="214"/>
      <c r="AA8375" s="217"/>
      <c r="AB8375" s="217"/>
      <c r="AC8375" s="217"/>
      <c r="AD8375" s="213"/>
    </row>
    <row r="8376" spans="20:30" x14ac:dyDescent="0.2">
      <c r="T8376" s="212"/>
      <c r="U8376" s="213"/>
      <c r="V8376" s="213"/>
      <c r="W8376" s="213"/>
      <c r="X8376" s="214"/>
      <c r="Y8376" s="214"/>
      <c r="Z8376" s="214"/>
      <c r="AA8376" s="217"/>
      <c r="AB8376" s="217"/>
      <c r="AC8376" s="217"/>
      <c r="AD8376" s="213"/>
    </row>
    <row r="8377" spans="20:30" x14ac:dyDescent="0.2">
      <c r="T8377" s="212"/>
      <c r="U8377" s="213"/>
      <c r="V8377" s="213"/>
      <c r="W8377" s="213"/>
      <c r="X8377" s="214"/>
      <c r="Y8377" s="214"/>
      <c r="Z8377" s="214"/>
      <c r="AA8377" s="217"/>
      <c r="AB8377" s="217"/>
      <c r="AC8377" s="217"/>
      <c r="AD8377" s="213"/>
    </row>
    <row r="8378" spans="20:30" x14ac:dyDescent="0.2">
      <c r="T8378" s="212"/>
      <c r="U8378" s="213"/>
      <c r="V8378" s="213"/>
      <c r="W8378" s="213"/>
      <c r="X8378" s="214"/>
      <c r="Y8378" s="214"/>
      <c r="Z8378" s="214"/>
      <c r="AA8378" s="217"/>
      <c r="AB8378" s="217"/>
      <c r="AC8378" s="217"/>
      <c r="AD8378" s="213"/>
    </row>
    <row r="8379" spans="20:30" x14ac:dyDescent="0.2">
      <c r="T8379" s="212"/>
      <c r="U8379" s="213"/>
      <c r="V8379" s="213"/>
      <c r="W8379" s="213"/>
      <c r="X8379" s="214"/>
      <c r="Y8379" s="214"/>
      <c r="Z8379" s="214"/>
      <c r="AA8379" s="217"/>
      <c r="AB8379" s="217"/>
      <c r="AC8379" s="217"/>
      <c r="AD8379" s="213"/>
    </row>
    <row r="8380" spans="20:30" x14ac:dyDescent="0.2">
      <c r="T8380" s="212"/>
      <c r="U8380" s="213"/>
      <c r="V8380" s="213"/>
      <c r="W8380" s="213"/>
      <c r="X8380" s="214"/>
      <c r="Y8380" s="214"/>
      <c r="Z8380" s="214"/>
      <c r="AA8380" s="217"/>
      <c r="AB8380" s="217"/>
      <c r="AC8380" s="217"/>
      <c r="AD8380" s="213"/>
    </row>
    <row r="8381" spans="20:30" x14ac:dyDescent="0.2">
      <c r="T8381" s="212"/>
      <c r="U8381" s="213"/>
      <c r="V8381" s="213"/>
      <c r="W8381" s="213"/>
      <c r="X8381" s="214"/>
      <c r="Y8381" s="214"/>
      <c r="Z8381" s="214"/>
      <c r="AA8381" s="217"/>
      <c r="AB8381" s="217"/>
      <c r="AC8381" s="217"/>
      <c r="AD8381" s="213"/>
    </row>
    <row r="8382" spans="20:30" x14ac:dyDescent="0.2">
      <c r="T8382" s="212"/>
      <c r="U8382" s="213"/>
      <c r="V8382" s="213"/>
      <c r="W8382" s="213"/>
      <c r="X8382" s="214"/>
      <c r="Y8382" s="214"/>
      <c r="Z8382" s="214"/>
      <c r="AA8382" s="217"/>
      <c r="AB8382" s="217"/>
      <c r="AC8382" s="217"/>
      <c r="AD8382" s="213"/>
    </row>
    <row r="8383" spans="20:30" x14ac:dyDescent="0.2">
      <c r="T8383" s="212"/>
      <c r="U8383" s="213"/>
      <c r="V8383" s="213"/>
      <c r="W8383" s="213"/>
      <c r="X8383" s="214"/>
      <c r="Y8383" s="214"/>
      <c r="Z8383" s="214"/>
      <c r="AA8383" s="217"/>
      <c r="AB8383" s="217"/>
      <c r="AC8383" s="217"/>
      <c r="AD8383" s="213"/>
    </row>
    <row r="8384" spans="20:30" x14ac:dyDescent="0.2">
      <c r="T8384" s="212"/>
      <c r="U8384" s="213"/>
      <c r="V8384" s="213"/>
      <c r="W8384" s="213"/>
      <c r="X8384" s="214"/>
      <c r="Y8384" s="214"/>
      <c r="Z8384" s="214"/>
      <c r="AA8384" s="217"/>
      <c r="AB8384" s="217"/>
      <c r="AC8384" s="217"/>
      <c r="AD8384" s="213"/>
    </row>
    <row r="8385" spans="20:30" x14ac:dyDescent="0.2">
      <c r="T8385" s="212"/>
      <c r="U8385" s="213"/>
      <c r="V8385" s="213"/>
      <c r="W8385" s="213"/>
      <c r="X8385" s="214"/>
      <c r="Y8385" s="214"/>
      <c r="Z8385" s="214"/>
      <c r="AA8385" s="217"/>
      <c r="AB8385" s="217"/>
      <c r="AC8385" s="217"/>
      <c r="AD8385" s="213"/>
    </row>
    <row r="8386" spans="20:30" x14ac:dyDescent="0.2">
      <c r="T8386" s="212"/>
      <c r="U8386" s="213"/>
      <c r="V8386" s="213"/>
      <c r="W8386" s="213"/>
      <c r="X8386" s="214"/>
      <c r="Y8386" s="214"/>
      <c r="Z8386" s="214"/>
      <c r="AA8386" s="217"/>
      <c r="AB8386" s="217"/>
      <c r="AC8386" s="217"/>
      <c r="AD8386" s="213"/>
    </row>
    <row r="8387" spans="20:30" x14ac:dyDescent="0.2">
      <c r="T8387" s="212"/>
      <c r="U8387" s="213"/>
      <c r="V8387" s="213"/>
      <c r="W8387" s="213"/>
      <c r="X8387" s="214"/>
      <c r="Y8387" s="214"/>
      <c r="Z8387" s="214"/>
      <c r="AA8387" s="217"/>
      <c r="AB8387" s="217"/>
      <c r="AC8387" s="217"/>
      <c r="AD8387" s="213"/>
    </row>
    <row r="8388" spans="20:30" x14ac:dyDescent="0.2">
      <c r="T8388" s="212"/>
      <c r="U8388" s="213"/>
      <c r="V8388" s="213"/>
      <c r="W8388" s="213"/>
      <c r="X8388" s="214"/>
      <c r="Y8388" s="214"/>
      <c r="Z8388" s="214"/>
      <c r="AA8388" s="217"/>
      <c r="AB8388" s="217"/>
      <c r="AC8388" s="217"/>
      <c r="AD8388" s="213"/>
    </row>
    <row r="8389" spans="20:30" x14ac:dyDescent="0.2">
      <c r="T8389" s="212"/>
      <c r="U8389" s="213"/>
      <c r="V8389" s="213"/>
      <c r="W8389" s="213"/>
      <c r="X8389" s="214"/>
      <c r="Y8389" s="214"/>
      <c r="Z8389" s="214"/>
      <c r="AA8389" s="217"/>
      <c r="AB8389" s="217"/>
      <c r="AC8389" s="217"/>
      <c r="AD8389" s="213"/>
    </row>
    <row r="8390" spans="20:30" x14ac:dyDescent="0.2">
      <c r="T8390" s="212"/>
      <c r="U8390" s="213"/>
      <c r="V8390" s="213"/>
      <c r="W8390" s="213"/>
      <c r="X8390" s="214"/>
      <c r="Y8390" s="214"/>
      <c r="Z8390" s="214"/>
      <c r="AA8390" s="217"/>
      <c r="AB8390" s="217"/>
      <c r="AC8390" s="217"/>
      <c r="AD8390" s="213"/>
    </row>
    <row r="8391" spans="20:30" x14ac:dyDescent="0.2">
      <c r="T8391" s="212"/>
      <c r="U8391" s="213"/>
      <c r="V8391" s="213"/>
      <c r="W8391" s="213"/>
      <c r="X8391" s="214"/>
      <c r="Y8391" s="214"/>
      <c r="Z8391" s="214"/>
      <c r="AA8391" s="217"/>
      <c r="AB8391" s="217"/>
      <c r="AC8391" s="217"/>
      <c r="AD8391" s="213"/>
    </row>
    <row r="8392" spans="20:30" x14ac:dyDescent="0.2">
      <c r="T8392" s="212"/>
      <c r="U8392" s="213"/>
      <c r="V8392" s="213"/>
      <c r="W8392" s="213"/>
      <c r="X8392" s="214"/>
      <c r="Y8392" s="214"/>
      <c r="Z8392" s="214"/>
      <c r="AA8392" s="217"/>
      <c r="AB8392" s="217"/>
      <c r="AC8392" s="217"/>
      <c r="AD8392" s="213"/>
    </row>
    <row r="8393" spans="20:30" x14ac:dyDescent="0.2">
      <c r="T8393" s="212"/>
      <c r="U8393" s="213"/>
      <c r="V8393" s="213"/>
      <c r="W8393" s="213"/>
      <c r="X8393" s="214"/>
      <c r="Y8393" s="214"/>
      <c r="Z8393" s="214"/>
      <c r="AA8393" s="217"/>
      <c r="AB8393" s="217"/>
      <c r="AC8393" s="217"/>
      <c r="AD8393" s="213"/>
    </row>
    <row r="8394" spans="20:30" x14ac:dyDescent="0.2">
      <c r="T8394" s="212"/>
      <c r="U8394" s="213"/>
      <c r="V8394" s="213"/>
      <c r="W8394" s="213"/>
      <c r="X8394" s="214"/>
      <c r="Y8394" s="214"/>
      <c r="Z8394" s="214"/>
      <c r="AA8394" s="217"/>
      <c r="AB8394" s="217"/>
      <c r="AC8394" s="217"/>
      <c r="AD8394" s="213"/>
    </row>
    <row r="8395" spans="20:30" x14ac:dyDescent="0.2">
      <c r="T8395" s="212"/>
      <c r="U8395" s="213"/>
      <c r="V8395" s="213"/>
      <c r="W8395" s="213"/>
      <c r="X8395" s="214"/>
      <c r="Y8395" s="214"/>
      <c r="Z8395" s="214"/>
      <c r="AA8395" s="217"/>
      <c r="AB8395" s="217"/>
      <c r="AC8395" s="217"/>
      <c r="AD8395" s="213"/>
    </row>
    <row r="8396" spans="20:30" x14ac:dyDescent="0.2">
      <c r="T8396" s="212"/>
      <c r="U8396" s="213"/>
      <c r="V8396" s="213"/>
      <c r="W8396" s="213"/>
      <c r="X8396" s="214"/>
      <c r="Y8396" s="214"/>
      <c r="Z8396" s="214"/>
      <c r="AA8396" s="217"/>
      <c r="AB8396" s="217"/>
      <c r="AC8396" s="217"/>
      <c r="AD8396" s="213"/>
    </row>
    <row r="8397" spans="20:30" x14ac:dyDescent="0.2">
      <c r="T8397" s="212"/>
      <c r="U8397" s="213"/>
      <c r="V8397" s="213"/>
      <c r="W8397" s="213"/>
      <c r="X8397" s="214"/>
      <c r="Y8397" s="214"/>
      <c r="Z8397" s="214"/>
      <c r="AA8397" s="217"/>
      <c r="AB8397" s="217"/>
      <c r="AC8397" s="217"/>
      <c r="AD8397" s="213"/>
    </row>
    <row r="8398" spans="20:30" x14ac:dyDescent="0.2">
      <c r="T8398" s="212"/>
      <c r="U8398" s="213"/>
      <c r="V8398" s="213"/>
      <c r="W8398" s="213"/>
      <c r="X8398" s="214"/>
      <c r="Y8398" s="214"/>
      <c r="Z8398" s="214"/>
      <c r="AA8398" s="217"/>
      <c r="AB8398" s="217"/>
      <c r="AC8398" s="217"/>
      <c r="AD8398" s="213"/>
    </row>
    <row r="8399" spans="20:30" x14ac:dyDescent="0.2">
      <c r="T8399" s="212"/>
      <c r="U8399" s="213"/>
      <c r="V8399" s="213"/>
      <c r="W8399" s="213"/>
      <c r="X8399" s="214"/>
      <c r="Y8399" s="214"/>
      <c r="Z8399" s="214"/>
      <c r="AA8399" s="217"/>
      <c r="AB8399" s="217"/>
      <c r="AC8399" s="217"/>
      <c r="AD8399" s="213"/>
    </row>
    <row r="8400" spans="20:30" x14ac:dyDescent="0.2">
      <c r="T8400" s="212"/>
      <c r="U8400" s="213"/>
      <c r="V8400" s="213"/>
      <c r="W8400" s="213"/>
      <c r="X8400" s="214"/>
      <c r="Y8400" s="214"/>
      <c r="Z8400" s="214"/>
      <c r="AA8400" s="217"/>
      <c r="AB8400" s="217"/>
      <c r="AC8400" s="217"/>
      <c r="AD8400" s="213"/>
    </row>
    <row r="8401" spans="20:30" x14ac:dyDescent="0.2">
      <c r="T8401" s="212"/>
      <c r="U8401" s="213"/>
      <c r="V8401" s="213"/>
      <c r="W8401" s="213"/>
      <c r="X8401" s="214"/>
      <c r="Y8401" s="214"/>
      <c r="Z8401" s="214"/>
      <c r="AA8401" s="217"/>
      <c r="AB8401" s="217"/>
      <c r="AC8401" s="217"/>
      <c r="AD8401" s="213"/>
    </row>
    <row r="8402" spans="20:30" x14ac:dyDescent="0.2">
      <c r="T8402" s="212"/>
      <c r="U8402" s="213"/>
      <c r="V8402" s="213"/>
      <c r="W8402" s="213"/>
      <c r="X8402" s="214"/>
      <c r="Y8402" s="214"/>
      <c r="Z8402" s="214"/>
      <c r="AA8402" s="217"/>
      <c r="AB8402" s="217"/>
      <c r="AC8402" s="217"/>
      <c r="AD8402" s="213"/>
    </row>
    <row r="8403" spans="20:30" x14ac:dyDescent="0.2">
      <c r="T8403" s="212"/>
      <c r="U8403" s="213"/>
      <c r="V8403" s="213"/>
      <c r="W8403" s="213"/>
      <c r="X8403" s="214"/>
      <c r="Y8403" s="214"/>
      <c r="Z8403" s="214"/>
      <c r="AA8403" s="217"/>
      <c r="AB8403" s="217"/>
      <c r="AC8403" s="217"/>
      <c r="AD8403" s="213"/>
    </row>
    <row r="8404" spans="20:30" x14ac:dyDescent="0.2">
      <c r="T8404" s="212"/>
      <c r="U8404" s="213"/>
      <c r="V8404" s="213"/>
      <c r="W8404" s="213"/>
      <c r="X8404" s="214"/>
      <c r="Y8404" s="214"/>
      <c r="Z8404" s="214"/>
      <c r="AA8404" s="217"/>
      <c r="AB8404" s="217"/>
      <c r="AC8404" s="217"/>
      <c r="AD8404" s="213"/>
    </row>
    <row r="8405" spans="20:30" x14ac:dyDescent="0.2">
      <c r="T8405" s="212"/>
      <c r="U8405" s="213"/>
      <c r="V8405" s="213"/>
      <c r="W8405" s="213"/>
      <c r="X8405" s="214"/>
      <c r="Y8405" s="214"/>
      <c r="Z8405" s="214"/>
      <c r="AA8405" s="217"/>
      <c r="AB8405" s="217"/>
      <c r="AC8405" s="217"/>
      <c r="AD8405" s="213"/>
    </row>
    <row r="8406" spans="20:30" x14ac:dyDescent="0.2">
      <c r="T8406" s="212"/>
      <c r="U8406" s="213"/>
      <c r="V8406" s="213"/>
      <c r="W8406" s="213"/>
      <c r="X8406" s="214"/>
      <c r="Y8406" s="214"/>
      <c r="Z8406" s="214"/>
      <c r="AA8406" s="217"/>
      <c r="AB8406" s="217"/>
      <c r="AC8406" s="217"/>
      <c r="AD8406" s="213"/>
    </row>
    <row r="8407" spans="20:30" x14ac:dyDescent="0.2">
      <c r="T8407" s="212"/>
      <c r="U8407" s="213"/>
      <c r="V8407" s="213"/>
      <c r="W8407" s="213"/>
      <c r="X8407" s="214"/>
      <c r="Y8407" s="214"/>
      <c r="Z8407" s="214"/>
      <c r="AA8407" s="217"/>
      <c r="AB8407" s="217"/>
      <c r="AC8407" s="217"/>
      <c r="AD8407" s="213"/>
    </row>
    <row r="8408" spans="20:30" x14ac:dyDescent="0.2">
      <c r="T8408" s="212"/>
      <c r="U8408" s="213"/>
      <c r="V8408" s="213"/>
      <c r="W8408" s="213"/>
      <c r="X8408" s="214"/>
      <c r="Y8408" s="214"/>
      <c r="Z8408" s="214"/>
      <c r="AA8408" s="217"/>
      <c r="AB8408" s="217"/>
      <c r="AC8408" s="217"/>
      <c r="AD8408" s="213"/>
    </row>
    <row r="8409" spans="20:30" x14ac:dyDescent="0.2">
      <c r="T8409" s="212"/>
      <c r="U8409" s="213"/>
      <c r="V8409" s="213"/>
      <c r="W8409" s="213"/>
      <c r="X8409" s="214"/>
      <c r="Y8409" s="214"/>
      <c r="Z8409" s="214"/>
      <c r="AA8409" s="217"/>
      <c r="AB8409" s="217"/>
      <c r="AC8409" s="217"/>
      <c r="AD8409" s="213"/>
    </row>
    <row r="8410" spans="20:30" x14ac:dyDescent="0.2">
      <c r="T8410" s="212"/>
      <c r="U8410" s="213"/>
      <c r="V8410" s="213"/>
      <c r="W8410" s="213"/>
      <c r="X8410" s="214"/>
      <c r="Y8410" s="214"/>
      <c r="Z8410" s="214"/>
      <c r="AA8410" s="217"/>
      <c r="AB8410" s="217"/>
      <c r="AC8410" s="217"/>
      <c r="AD8410" s="213"/>
    </row>
    <row r="8411" spans="20:30" x14ac:dyDescent="0.2">
      <c r="T8411" s="212"/>
      <c r="U8411" s="213"/>
      <c r="V8411" s="213"/>
      <c r="W8411" s="213"/>
      <c r="X8411" s="214"/>
      <c r="Y8411" s="214"/>
      <c r="Z8411" s="214"/>
      <c r="AA8411" s="217"/>
      <c r="AB8411" s="217"/>
      <c r="AC8411" s="217"/>
      <c r="AD8411" s="213"/>
    </row>
    <row r="8412" spans="20:30" x14ac:dyDescent="0.2">
      <c r="T8412" s="212"/>
      <c r="U8412" s="213"/>
      <c r="V8412" s="213"/>
      <c r="W8412" s="213"/>
      <c r="X8412" s="214"/>
      <c r="Y8412" s="214"/>
      <c r="Z8412" s="214"/>
      <c r="AA8412" s="217"/>
      <c r="AB8412" s="217"/>
      <c r="AC8412" s="217"/>
      <c r="AD8412" s="213"/>
    </row>
    <row r="8413" spans="20:30" x14ac:dyDescent="0.2">
      <c r="T8413" s="212"/>
      <c r="U8413" s="213"/>
      <c r="V8413" s="213"/>
      <c r="W8413" s="213"/>
      <c r="X8413" s="214"/>
      <c r="Y8413" s="214"/>
      <c r="Z8413" s="214"/>
      <c r="AA8413" s="217"/>
      <c r="AB8413" s="217"/>
      <c r="AC8413" s="217"/>
      <c r="AD8413" s="213"/>
    </row>
    <row r="8414" spans="20:30" x14ac:dyDescent="0.2">
      <c r="T8414" s="212"/>
      <c r="U8414" s="213"/>
      <c r="V8414" s="213"/>
      <c r="W8414" s="213"/>
      <c r="X8414" s="214"/>
      <c r="Y8414" s="214"/>
      <c r="Z8414" s="214"/>
      <c r="AA8414" s="217"/>
      <c r="AB8414" s="217"/>
      <c r="AC8414" s="217"/>
      <c r="AD8414" s="213"/>
    </row>
    <row r="8415" spans="20:30" x14ac:dyDescent="0.2">
      <c r="T8415" s="212"/>
      <c r="U8415" s="213"/>
      <c r="V8415" s="213"/>
      <c r="W8415" s="213"/>
      <c r="X8415" s="214"/>
      <c r="Y8415" s="214"/>
      <c r="Z8415" s="214"/>
      <c r="AA8415" s="217"/>
      <c r="AB8415" s="217"/>
      <c r="AC8415" s="217"/>
      <c r="AD8415" s="213"/>
    </row>
    <row r="8416" spans="20:30" x14ac:dyDescent="0.2">
      <c r="T8416" s="212"/>
      <c r="U8416" s="213"/>
      <c r="V8416" s="213"/>
      <c r="W8416" s="213"/>
      <c r="X8416" s="214"/>
      <c r="Y8416" s="214"/>
      <c r="Z8416" s="214"/>
      <c r="AA8416" s="217"/>
      <c r="AB8416" s="217"/>
      <c r="AC8416" s="217"/>
      <c r="AD8416" s="213"/>
    </row>
    <row r="8417" spans="20:30" x14ac:dyDescent="0.2">
      <c r="T8417" s="212"/>
      <c r="U8417" s="213"/>
      <c r="V8417" s="213"/>
      <c r="W8417" s="213"/>
      <c r="X8417" s="214"/>
      <c r="Y8417" s="214"/>
      <c r="Z8417" s="214"/>
      <c r="AA8417" s="217"/>
      <c r="AB8417" s="217"/>
      <c r="AC8417" s="217"/>
      <c r="AD8417" s="213"/>
    </row>
    <row r="8418" spans="20:30" x14ac:dyDescent="0.2">
      <c r="T8418" s="212"/>
      <c r="U8418" s="213"/>
      <c r="V8418" s="213"/>
      <c r="W8418" s="213"/>
      <c r="X8418" s="214"/>
      <c r="Y8418" s="214"/>
      <c r="Z8418" s="214"/>
      <c r="AA8418" s="217"/>
      <c r="AB8418" s="217"/>
      <c r="AC8418" s="217"/>
      <c r="AD8418" s="213"/>
    </row>
    <row r="8419" spans="20:30" x14ac:dyDescent="0.2">
      <c r="T8419" s="212"/>
      <c r="U8419" s="213"/>
      <c r="V8419" s="213"/>
      <c r="W8419" s="213"/>
      <c r="X8419" s="214"/>
      <c r="Y8419" s="214"/>
      <c r="Z8419" s="214"/>
      <c r="AA8419" s="217"/>
      <c r="AB8419" s="217"/>
      <c r="AC8419" s="217"/>
      <c r="AD8419" s="213"/>
    </row>
    <row r="8420" spans="20:30" x14ac:dyDescent="0.2">
      <c r="T8420" s="212"/>
      <c r="U8420" s="213"/>
      <c r="V8420" s="213"/>
      <c r="W8420" s="213"/>
      <c r="X8420" s="214"/>
      <c r="Y8420" s="214"/>
      <c r="Z8420" s="214"/>
      <c r="AA8420" s="217"/>
      <c r="AB8420" s="217"/>
      <c r="AC8420" s="217"/>
      <c r="AD8420" s="213"/>
    </row>
    <row r="8421" spans="20:30" x14ac:dyDescent="0.2">
      <c r="T8421" s="212"/>
      <c r="U8421" s="213"/>
      <c r="V8421" s="213"/>
      <c r="W8421" s="213"/>
      <c r="X8421" s="214"/>
      <c r="Y8421" s="214"/>
      <c r="Z8421" s="214"/>
      <c r="AA8421" s="217"/>
      <c r="AB8421" s="217"/>
      <c r="AC8421" s="217"/>
      <c r="AD8421" s="213"/>
    </row>
    <row r="8422" spans="20:30" x14ac:dyDescent="0.2">
      <c r="T8422" s="212"/>
      <c r="U8422" s="213"/>
      <c r="V8422" s="213"/>
      <c r="W8422" s="213"/>
      <c r="X8422" s="214"/>
      <c r="Y8422" s="214"/>
      <c r="Z8422" s="214"/>
      <c r="AA8422" s="217"/>
      <c r="AB8422" s="217"/>
      <c r="AC8422" s="217"/>
      <c r="AD8422" s="213"/>
    </row>
    <row r="8423" spans="20:30" x14ac:dyDescent="0.2">
      <c r="T8423" s="212"/>
      <c r="U8423" s="213"/>
      <c r="V8423" s="213"/>
      <c r="W8423" s="213"/>
      <c r="X8423" s="214"/>
      <c r="Y8423" s="214"/>
      <c r="Z8423" s="214"/>
      <c r="AA8423" s="217"/>
      <c r="AB8423" s="217"/>
      <c r="AC8423" s="217"/>
      <c r="AD8423" s="213"/>
    </row>
    <row r="8424" spans="20:30" x14ac:dyDescent="0.2">
      <c r="T8424" s="212"/>
      <c r="U8424" s="213"/>
      <c r="V8424" s="213"/>
      <c r="W8424" s="213"/>
      <c r="X8424" s="214"/>
      <c r="Y8424" s="214"/>
      <c r="Z8424" s="214"/>
      <c r="AA8424" s="217"/>
      <c r="AB8424" s="217"/>
      <c r="AC8424" s="217"/>
      <c r="AD8424" s="213"/>
    </row>
    <row r="8425" spans="20:30" x14ac:dyDescent="0.2">
      <c r="T8425" s="212"/>
      <c r="U8425" s="213"/>
      <c r="V8425" s="213"/>
      <c r="W8425" s="213"/>
      <c r="X8425" s="214"/>
      <c r="Y8425" s="214"/>
      <c r="Z8425" s="214"/>
      <c r="AA8425" s="217"/>
      <c r="AB8425" s="217"/>
      <c r="AC8425" s="217"/>
      <c r="AD8425" s="213"/>
    </row>
    <row r="8426" spans="20:30" x14ac:dyDescent="0.2">
      <c r="T8426" s="212"/>
      <c r="U8426" s="213"/>
      <c r="V8426" s="213"/>
      <c r="W8426" s="213"/>
      <c r="X8426" s="214"/>
      <c r="Y8426" s="214"/>
      <c r="Z8426" s="214"/>
      <c r="AA8426" s="217"/>
      <c r="AB8426" s="217"/>
      <c r="AC8426" s="217"/>
      <c r="AD8426" s="213"/>
    </row>
    <row r="8427" spans="20:30" x14ac:dyDescent="0.2">
      <c r="T8427" s="212"/>
      <c r="U8427" s="213"/>
      <c r="V8427" s="213"/>
      <c r="W8427" s="213"/>
      <c r="X8427" s="214"/>
      <c r="Y8427" s="214"/>
      <c r="Z8427" s="214"/>
      <c r="AA8427" s="217"/>
      <c r="AB8427" s="217"/>
      <c r="AC8427" s="217"/>
      <c r="AD8427" s="213"/>
    </row>
    <row r="8428" spans="20:30" x14ac:dyDescent="0.2">
      <c r="T8428" s="212"/>
      <c r="U8428" s="213"/>
      <c r="V8428" s="213"/>
      <c r="W8428" s="213"/>
      <c r="X8428" s="214"/>
      <c r="Y8428" s="214"/>
      <c r="Z8428" s="214"/>
      <c r="AA8428" s="217"/>
      <c r="AB8428" s="217"/>
      <c r="AC8428" s="217"/>
      <c r="AD8428" s="213"/>
    </row>
    <row r="8429" spans="20:30" x14ac:dyDescent="0.2">
      <c r="T8429" s="212"/>
      <c r="U8429" s="213"/>
      <c r="V8429" s="213"/>
      <c r="W8429" s="213"/>
      <c r="X8429" s="214"/>
      <c r="Y8429" s="214"/>
      <c r="Z8429" s="214"/>
      <c r="AA8429" s="217"/>
      <c r="AB8429" s="217"/>
      <c r="AC8429" s="217"/>
      <c r="AD8429" s="213"/>
    </row>
    <row r="8430" spans="20:30" x14ac:dyDescent="0.2">
      <c r="T8430" s="212"/>
      <c r="U8430" s="213"/>
      <c r="V8430" s="213"/>
      <c r="W8430" s="213"/>
      <c r="X8430" s="214"/>
      <c r="Y8430" s="214"/>
      <c r="Z8430" s="214"/>
      <c r="AA8430" s="217"/>
      <c r="AB8430" s="217"/>
      <c r="AC8430" s="217"/>
      <c r="AD8430" s="213"/>
    </row>
    <row r="8431" spans="20:30" x14ac:dyDescent="0.2">
      <c r="T8431" s="212"/>
      <c r="U8431" s="213"/>
      <c r="V8431" s="213"/>
      <c r="W8431" s="213"/>
      <c r="X8431" s="214"/>
      <c r="Y8431" s="214"/>
      <c r="Z8431" s="214"/>
      <c r="AA8431" s="217"/>
      <c r="AB8431" s="217"/>
      <c r="AC8431" s="217"/>
      <c r="AD8431" s="213"/>
    </row>
    <row r="8432" spans="20:30" x14ac:dyDescent="0.2">
      <c r="T8432" s="212"/>
      <c r="U8432" s="213"/>
      <c r="V8432" s="213"/>
      <c r="W8432" s="213"/>
      <c r="X8432" s="214"/>
      <c r="Y8432" s="214"/>
      <c r="Z8432" s="214"/>
      <c r="AA8432" s="217"/>
      <c r="AB8432" s="217"/>
      <c r="AC8432" s="217"/>
      <c r="AD8432" s="213"/>
    </row>
    <row r="8433" spans="20:30" x14ac:dyDescent="0.2">
      <c r="T8433" s="212"/>
      <c r="U8433" s="213"/>
      <c r="V8433" s="213"/>
      <c r="W8433" s="213"/>
      <c r="X8433" s="214"/>
      <c r="Y8433" s="214"/>
      <c r="Z8433" s="214"/>
      <c r="AA8433" s="217"/>
      <c r="AB8433" s="217"/>
      <c r="AC8433" s="217"/>
      <c r="AD8433" s="213"/>
    </row>
    <row r="8434" spans="20:30" x14ac:dyDescent="0.2">
      <c r="T8434" s="212"/>
      <c r="U8434" s="213"/>
      <c r="V8434" s="213"/>
      <c r="W8434" s="213"/>
      <c r="X8434" s="214"/>
      <c r="Y8434" s="214"/>
      <c r="Z8434" s="214"/>
      <c r="AA8434" s="217"/>
      <c r="AB8434" s="217"/>
      <c r="AC8434" s="217"/>
      <c r="AD8434" s="213"/>
    </row>
    <row r="8435" spans="20:30" x14ac:dyDescent="0.2">
      <c r="T8435" s="212"/>
      <c r="U8435" s="213"/>
      <c r="V8435" s="213"/>
      <c r="W8435" s="213"/>
      <c r="X8435" s="214"/>
      <c r="Y8435" s="214"/>
      <c r="Z8435" s="214"/>
      <c r="AA8435" s="217"/>
      <c r="AB8435" s="217"/>
      <c r="AC8435" s="217"/>
      <c r="AD8435" s="213"/>
    </row>
    <row r="8436" spans="20:30" x14ac:dyDescent="0.2">
      <c r="T8436" s="212"/>
      <c r="U8436" s="213"/>
      <c r="V8436" s="213"/>
      <c r="W8436" s="213"/>
      <c r="X8436" s="214"/>
      <c r="Y8436" s="214"/>
      <c r="Z8436" s="214"/>
      <c r="AA8436" s="217"/>
      <c r="AB8436" s="217"/>
      <c r="AC8436" s="217"/>
      <c r="AD8436" s="213"/>
    </row>
    <row r="8437" spans="20:30" x14ac:dyDescent="0.2">
      <c r="T8437" s="212"/>
      <c r="U8437" s="213"/>
      <c r="V8437" s="213"/>
      <c r="W8437" s="213"/>
      <c r="X8437" s="214"/>
      <c r="Y8437" s="214"/>
      <c r="Z8437" s="214"/>
      <c r="AA8437" s="217"/>
      <c r="AB8437" s="217"/>
      <c r="AC8437" s="217"/>
      <c r="AD8437" s="213"/>
    </row>
    <row r="8438" spans="20:30" x14ac:dyDescent="0.2">
      <c r="T8438" s="212"/>
      <c r="U8438" s="213"/>
      <c r="V8438" s="213"/>
      <c r="W8438" s="213"/>
      <c r="X8438" s="214"/>
      <c r="Y8438" s="214"/>
      <c r="Z8438" s="214"/>
      <c r="AA8438" s="217"/>
      <c r="AB8438" s="217"/>
      <c r="AC8438" s="217"/>
      <c r="AD8438" s="213"/>
    </row>
    <row r="8439" spans="20:30" x14ac:dyDescent="0.2">
      <c r="T8439" s="212"/>
      <c r="U8439" s="213"/>
      <c r="V8439" s="213"/>
      <c r="W8439" s="213"/>
      <c r="X8439" s="214"/>
      <c r="Y8439" s="214"/>
      <c r="Z8439" s="214"/>
      <c r="AA8439" s="217"/>
      <c r="AB8439" s="217"/>
      <c r="AC8439" s="217"/>
      <c r="AD8439" s="213"/>
    </row>
    <row r="8440" spans="20:30" x14ac:dyDescent="0.2">
      <c r="T8440" s="212"/>
      <c r="U8440" s="213"/>
      <c r="V8440" s="213"/>
      <c r="W8440" s="213"/>
      <c r="X8440" s="214"/>
      <c r="Y8440" s="214"/>
      <c r="Z8440" s="214"/>
      <c r="AA8440" s="217"/>
      <c r="AB8440" s="217"/>
      <c r="AC8440" s="217"/>
      <c r="AD8440" s="213"/>
    </row>
    <row r="8441" spans="20:30" x14ac:dyDescent="0.2">
      <c r="T8441" s="212"/>
      <c r="U8441" s="213"/>
      <c r="V8441" s="213"/>
      <c r="W8441" s="213"/>
      <c r="X8441" s="214"/>
      <c r="Y8441" s="214"/>
      <c r="Z8441" s="214"/>
      <c r="AA8441" s="217"/>
      <c r="AB8441" s="217"/>
      <c r="AC8441" s="217"/>
      <c r="AD8441" s="213"/>
    </row>
    <row r="8442" spans="20:30" x14ac:dyDescent="0.2">
      <c r="T8442" s="212"/>
      <c r="U8442" s="213"/>
      <c r="V8442" s="213"/>
      <c r="W8442" s="213"/>
      <c r="X8442" s="214"/>
      <c r="Y8442" s="214"/>
      <c r="Z8442" s="214"/>
      <c r="AA8442" s="217"/>
      <c r="AB8442" s="217"/>
      <c r="AC8442" s="217"/>
      <c r="AD8442" s="213"/>
    </row>
    <row r="8443" spans="20:30" x14ac:dyDescent="0.2">
      <c r="T8443" s="212"/>
      <c r="U8443" s="213"/>
      <c r="V8443" s="213"/>
      <c r="W8443" s="213"/>
      <c r="X8443" s="214"/>
      <c r="Y8443" s="214"/>
      <c r="Z8443" s="214"/>
      <c r="AA8443" s="217"/>
      <c r="AB8443" s="217"/>
      <c r="AC8443" s="217"/>
      <c r="AD8443" s="213"/>
    </row>
    <row r="8444" spans="20:30" x14ac:dyDescent="0.2">
      <c r="T8444" s="212"/>
      <c r="U8444" s="213"/>
      <c r="V8444" s="213"/>
      <c r="W8444" s="213"/>
      <c r="X8444" s="214"/>
      <c r="Y8444" s="214"/>
      <c r="Z8444" s="214"/>
      <c r="AA8444" s="217"/>
      <c r="AB8444" s="217"/>
      <c r="AC8444" s="217"/>
      <c r="AD8444" s="213"/>
    </row>
    <row r="8445" spans="20:30" x14ac:dyDescent="0.2">
      <c r="T8445" s="212"/>
      <c r="U8445" s="213"/>
      <c r="V8445" s="213"/>
      <c r="W8445" s="213"/>
      <c r="X8445" s="214"/>
      <c r="Y8445" s="214"/>
      <c r="Z8445" s="214"/>
      <c r="AA8445" s="217"/>
      <c r="AB8445" s="217"/>
      <c r="AC8445" s="217"/>
      <c r="AD8445" s="213"/>
    </row>
    <row r="8446" spans="20:30" x14ac:dyDescent="0.2">
      <c r="T8446" s="212"/>
      <c r="U8446" s="213"/>
      <c r="V8446" s="213"/>
      <c r="W8446" s="213"/>
      <c r="X8446" s="214"/>
      <c r="Y8446" s="214"/>
      <c r="Z8446" s="214"/>
      <c r="AA8446" s="217"/>
      <c r="AB8446" s="217"/>
      <c r="AC8446" s="217"/>
      <c r="AD8446" s="213"/>
    </row>
    <row r="8447" spans="20:30" x14ac:dyDescent="0.2">
      <c r="T8447" s="212"/>
      <c r="U8447" s="213"/>
      <c r="V8447" s="213"/>
      <c r="W8447" s="213"/>
      <c r="X8447" s="214"/>
      <c r="Y8447" s="214"/>
      <c r="Z8447" s="214"/>
      <c r="AA8447" s="217"/>
      <c r="AB8447" s="217"/>
      <c r="AC8447" s="217"/>
      <c r="AD8447" s="213"/>
    </row>
    <row r="8448" spans="20:30" x14ac:dyDescent="0.2">
      <c r="T8448" s="212"/>
      <c r="U8448" s="213"/>
      <c r="V8448" s="213"/>
      <c r="W8448" s="213"/>
      <c r="X8448" s="214"/>
      <c r="Y8448" s="214"/>
      <c r="Z8448" s="214"/>
      <c r="AA8448" s="217"/>
      <c r="AB8448" s="217"/>
      <c r="AC8448" s="217"/>
      <c r="AD8448" s="213"/>
    </row>
    <row r="8449" spans="20:30" x14ac:dyDescent="0.2">
      <c r="T8449" s="212"/>
      <c r="U8449" s="213"/>
      <c r="V8449" s="213"/>
      <c r="W8449" s="213"/>
      <c r="X8449" s="214"/>
      <c r="Y8449" s="214"/>
      <c r="Z8449" s="214"/>
      <c r="AA8449" s="217"/>
      <c r="AB8449" s="217"/>
      <c r="AC8449" s="217"/>
      <c r="AD8449" s="213"/>
    </row>
    <row r="8450" spans="20:30" x14ac:dyDescent="0.2">
      <c r="T8450" s="212"/>
      <c r="U8450" s="213"/>
      <c r="V8450" s="213"/>
      <c r="W8450" s="213"/>
      <c r="X8450" s="214"/>
      <c r="Y8450" s="214"/>
      <c r="Z8450" s="214"/>
      <c r="AA8450" s="217"/>
      <c r="AB8450" s="217"/>
      <c r="AC8450" s="217"/>
      <c r="AD8450" s="213"/>
    </row>
    <row r="8451" spans="20:30" x14ac:dyDescent="0.2">
      <c r="T8451" s="212"/>
      <c r="U8451" s="213"/>
      <c r="V8451" s="213"/>
      <c r="W8451" s="213"/>
      <c r="X8451" s="214"/>
      <c r="Y8451" s="214"/>
      <c r="Z8451" s="214"/>
      <c r="AA8451" s="217"/>
      <c r="AB8451" s="217"/>
      <c r="AC8451" s="217"/>
      <c r="AD8451" s="213"/>
    </row>
    <row r="8452" spans="20:30" x14ac:dyDescent="0.2">
      <c r="T8452" s="212"/>
      <c r="U8452" s="213"/>
      <c r="V8452" s="213"/>
      <c r="W8452" s="213"/>
      <c r="X8452" s="214"/>
      <c r="Y8452" s="214"/>
      <c r="Z8452" s="214"/>
      <c r="AA8452" s="217"/>
      <c r="AB8452" s="217"/>
      <c r="AC8452" s="217"/>
      <c r="AD8452" s="213"/>
    </row>
    <row r="8453" spans="20:30" x14ac:dyDescent="0.2">
      <c r="T8453" s="212"/>
      <c r="U8453" s="213"/>
      <c r="V8453" s="213"/>
      <c r="W8453" s="213"/>
      <c r="X8453" s="214"/>
      <c r="Y8453" s="214"/>
      <c r="Z8453" s="214"/>
      <c r="AA8453" s="217"/>
      <c r="AB8453" s="217"/>
      <c r="AC8453" s="217"/>
      <c r="AD8453" s="213"/>
    </row>
    <row r="8454" spans="20:30" x14ac:dyDescent="0.2">
      <c r="T8454" s="212"/>
      <c r="U8454" s="213"/>
      <c r="V8454" s="213"/>
      <c r="W8454" s="213"/>
      <c r="X8454" s="214"/>
      <c r="Y8454" s="214"/>
      <c r="Z8454" s="214"/>
      <c r="AA8454" s="217"/>
      <c r="AB8454" s="217"/>
      <c r="AC8454" s="217"/>
      <c r="AD8454" s="213"/>
    </row>
    <row r="8455" spans="20:30" x14ac:dyDescent="0.2">
      <c r="T8455" s="212"/>
      <c r="U8455" s="213"/>
      <c r="V8455" s="213"/>
      <c r="W8455" s="213"/>
      <c r="X8455" s="214"/>
      <c r="Y8455" s="214"/>
      <c r="Z8455" s="214"/>
      <c r="AA8455" s="217"/>
      <c r="AB8455" s="217"/>
      <c r="AC8455" s="217"/>
      <c r="AD8455" s="213"/>
    </row>
    <row r="8456" spans="20:30" x14ac:dyDescent="0.2">
      <c r="T8456" s="212"/>
      <c r="U8456" s="213"/>
      <c r="V8456" s="213"/>
      <c r="W8456" s="213"/>
      <c r="X8456" s="214"/>
      <c r="Y8456" s="214"/>
      <c r="Z8456" s="214"/>
      <c r="AA8456" s="217"/>
      <c r="AB8456" s="217"/>
      <c r="AC8456" s="217"/>
      <c r="AD8456" s="213"/>
    </row>
    <row r="8457" spans="20:30" x14ac:dyDescent="0.2">
      <c r="T8457" s="212"/>
      <c r="U8457" s="213"/>
      <c r="V8457" s="213"/>
      <c r="W8457" s="213"/>
      <c r="X8457" s="214"/>
      <c r="Y8457" s="214"/>
      <c r="Z8457" s="214"/>
      <c r="AA8457" s="217"/>
      <c r="AB8457" s="217"/>
      <c r="AC8457" s="217"/>
      <c r="AD8457" s="213"/>
    </row>
    <row r="8458" spans="20:30" x14ac:dyDescent="0.2">
      <c r="T8458" s="212"/>
      <c r="U8458" s="213"/>
      <c r="V8458" s="213"/>
      <c r="W8458" s="213"/>
      <c r="X8458" s="214"/>
      <c r="Y8458" s="214"/>
      <c r="Z8458" s="214"/>
      <c r="AA8458" s="217"/>
      <c r="AB8458" s="217"/>
      <c r="AC8458" s="217"/>
      <c r="AD8458" s="213"/>
    </row>
    <row r="8459" spans="20:30" x14ac:dyDescent="0.2">
      <c r="T8459" s="212"/>
      <c r="U8459" s="213"/>
      <c r="V8459" s="213"/>
      <c r="W8459" s="213"/>
      <c r="X8459" s="214"/>
      <c r="Y8459" s="214"/>
      <c r="Z8459" s="214"/>
      <c r="AA8459" s="217"/>
      <c r="AB8459" s="217"/>
      <c r="AC8459" s="217"/>
      <c r="AD8459" s="213"/>
    </row>
    <row r="8460" spans="20:30" x14ac:dyDescent="0.2">
      <c r="T8460" s="212"/>
      <c r="U8460" s="213"/>
      <c r="V8460" s="213"/>
      <c r="W8460" s="213"/>
      <c r="X8460" s="214"/>
      <c r="Y8460" s="214"/>
      <c r="Z8460" s="214"/>
      <c r="AA8460" s="217"/>
      <c r="AB8460" s="217"/>
      <c r="AC8460" s="217"/>
      <c r="AD8460" s="213"/>
    </row>
    <row r="8461" spans="20:30" x14ac:dyDescent="0.2">
      <c r="T8461" s="212"/>
      <c r="U8461" s="213"/>
      <c r="V8461" s="213"/>
      <c r="W8461" s="213"/>
      <c r="X8461" s="214"/>
      <c r="Y8461" s="214"/>
      <c r="Z8461" s="214"/>
      <c r="AA8461" s="217"/>
      <c r="AB8461" s="217"/>
      <c r="AC8461" s="217"/>
      <c r="AD8461" s="213"/>
    </row>
    <row r="8462" spans="20:30" x14ac:dyDescent="0.2">
      <c r="T8462" s="212"/>
      <c r="U8462" s="213"/>
      <c r="V8462" s="213"/>
      <c r="W8462" s="213"/>
      <c r="X8462" s="214"/>
      <c r="Y8462" s="214"/>
      <c r="Z8462" s="214"/>
      <c r="AA8462" s="217"/>
      <c r="AB8462" s="217"/>
      <c r="AC8462" s="217"/>
      <c r="AD8462" s="213"/>
    </row>
    <row r="8463" spans="20:30" x14ac:dyDescent="0.2">
      <c r="T8463" s="212"/>
      <c r="U8463" s="213"/>
      <c r="V8463" s="213"/>
      <c r="W8463" s="213"/>
      <c r="X8463" s="214"/>
      <c r="Y8463" s="214"/>
      <c r="Z8463" s="214"/>
      <c r="AA8463" s="217"/>
      <c r="AB8463" s="217"/>
      <c r="AC8463" s="217"/>
      <c r="AD8463" s="213"/>
    </row>
    <row r="8464" spans="20:30" x14ac:dyDescent="0.2">
      <c r="T8464" s="212"/>
      <c r="U8464" s="213"/>
      <c r="V8464" s="213"/>
      <c r="W8464" s="213"/>
      <c r="X8464" s="214"/>
      <c r="Y8464" s="214"/>
      <c r="Z8464" s="214"/>
      <c r="AA8464" s="217"/>
      <c r="AB8464" s="217"/>
      <c r="AC8464" s="217"/>
      <c r="AD8464" s="213"/>
    </row>
    <row r="8465" spans="20:30" x14ac:dyDescent="0.2">
      <c r="T8465" s="212"/>
      <c r="U8465" s="213"/>
      <c r="V8465" s="213"/>
      <c r="W8465" s="213"/>
      <c r="X8465" s="214"/>
      <c r="Y8465" s="214"/>
      <c r="Z8465" s="214"/>
      <c r="AA8465" s="217"/>
      <c r="AB8465" s="217"/>
      <c r="AC8465" s="217"/>
      <c r="AD8465" s="213"/>
    </row>
    <row r="8466" spans="20:30" x14ac:dyDescent="0.2">
      <c r="T8466" s="212"/>
      <c r="U8466" s="213"/>
      <c r="V8466" s="213"/>
      <c r="W8466" s="213"/>
      <c r="X8466" s="214"/>
      <c r="Y8466" s="214"/>
      <c r="Z8466" s="214"/>
      <c r="AA8466" s="217"/>
      <c r="AB8466" s="217"/>
      <c r="AC8466" s="217"/>
      <c r="AD8466" s="213"/>
    </row>
    <row r="8467" spans="20:30" x14ac:dyDescent="0.2">
      <c r="T8467" s="212"/>
      <c r="U8467" s="213"/>
      <c r="V8467" s="213"/>
      <c r="W8467" s="213"/>
      <c r="X8467" s="214"/>
      <c r="Y8467" s="214"/>
      <c r="Z8467" s="214"/>
      <c r="AA8467" s="217"/>
      <c r="AB8467" s="217"/>
      <c r="AC8467" s="217"/>
      <c r="AD8467" s="213"/>
    </row>
    <row r="8468" spans="20:30" x14ac:dyDescent="0.2">
      <c r="T8468" s="212"/>
      <c r="U8468" s="213"/>
      <c r="V8468" s="213"/>
      <c r="W8468" s="213"/>
      <c r="X8468" s="214"/>
      <c r="Y8468" s="214"/>
      <c r="Z8468" s="214"/>
      <c r="AA8468" s="217"/>
      <c r="AB8468" s="217"/>
      <c r="AC8468" s="217"/>
      <c r="AD8468" s="213"/>
    </row>
    <row r="8469" spans="20:30" x14ac:dyDescent="0.2">
      <c r="T8469" s="212"/>
      <c r="U8469" s="213"/>
      <c r="V8469" s="213"/>
      <c r="W8469" s="213"/>
      <c r="X8469" s="214"/>
      <c r="Y8469" s="214"/>
      <c r="Z8469" s="214"/>
      <c r="AA8469" s="217"/>
      <c r="AB8469" s="217"/>
      <c r="AC8469" s="217"/>
      <c r="AD8469" s="213"/>
    </row>
    <row r="8470" spans="20:30" x14ac:dyDescent="0.2">
      <c r="T8470" s="212"/>
      <c r="U8470" s="213"/>
      <c r="V8470" s="213"/>
      <c r="W8470" s="213"/>
      <c r="X8470" s="214"/>
      <c r="Y8470" s="214"/>
      <c r="Z8470" s="214"/>
      <c r="AA8470" s="217"/>
      <c r="AB8470" s="217"/>
      <c r="AC8470" s="217"/>
      <c r="AD8470" s="213"/>
    </row>
    <row r="8471" spans="20:30" x14ac:dyDescent="0.2">
      <c r="T8471" s="212"/>
      <c r="U8471" s="213"/>
      <c r="V8471" s="213"/>
      <c r="W8471" s="213"/>
      <c r="X8471" s="214"/>
      <c r="Y8471" s="214"/>
      <c r="Z8471" s="214"/>
      <c r="AA8471" s="217"/>
      <c r="AB8471" s="217"/>
      <c r="AC8471" s="217"/>
      <c r="AD8471" s="213"/>
    </row>
    <row r="8472" spans="20:30" x14ac:dyDescent="0.2">
      <c r="T8472" s="212"/>
      <c r="U8472" s="213"/>
      <c r="V8472" s="213"/>
      <c r="W8472" s="213"/>
      <c r="X8472" s="214"/>
      <c r="Y8472" s="214"/>
      <c r="Z8472" s="214"/>
      <c r="AA8472" s="217"/>
      <c r="AB8472" s="217"/>
      <c r="AC8472" s="217"/>
      <c r="AD8472" s="213"/>
    </row>
    <row r="8473" spans="20:30" x14ac:dyDescent="0.2">
      <c r="T8473" s="212"/>
      <c r="U8473" s="213"/>
      <c r="V8473" s="213"/>
      <c r="W8473" s="213"/>
      <c r="X8473" s="214"/>
      <c r="Y8473" s="214"/>
      <c r="Z8473" s="214"/>
      <c r="AA8473" s="217"/>
      <c r="AB8473" s="217"/>
      <c r="AC8473" s="217"/>
      <c r="AD8473" s="213"/>
    </row>
    <row r="8474" spans="20:30" x14ac:dyDescent="0.2">
      <c r="T8474" s="212"/>
      <c r="U8474" s="213"/>
      <c r="V8474" s="213"/>
      <c r="W8474" s="213"/>
      <c r="X8474" s="214"/>
      <c r="Y8474" s="214"/>
      <c r="Z8474" s="214"/>
      <c r="AA8474" s="217"/>
      <c r="AB8474" s="217"/>
      <c r="AC8474" s="217"/>
      <c r="AD8474" s="213"/>
    </row>
    <row r="8475" spans="20:30" x14ac:dyDescent="0.2">
      <c r="T8475" s="212"/>
      <c r="U8475" s="213"/>
      <c r="V8475" s="213"/>
      <c r="W8475" s="213"/>
      <c r="X8475" s="214"/>
      <c r="Y8475" s="214"/>
      <c r="Z8475" s="214"/>
      <c r="AA8475" s="217"/>
      <c r="AB8475" s="217"/>
      <c r="AC8475" s="217"/>
      <c r="AD8475" s="213"/>
    </row>
    <row r="8476" spans="20:30" x14ac:dyDescent="0.2">
      <c r="T8476" s="212"/>
      <c r="U8476" s="213"/>
      <c r="V8476" s="213"/>
      <c r="W8476" s="213"/>
      <c r="X8476" s="214"/>
      <c r="Y8476" s="214"/>
      <c r="Z8476" s="214"/>
      <c r="AA8476" s="217"/>
      <c r="AB8476" s="217"/>
      <c r="AC8476" s="217"/>
      <c r="AD8476" s="213"/>
    </row>
    <row r="8477" spans="20:30" x14ac:dyDescent="0.2">
      <c r="T8477" s="212"/>
      <c r="U8477" s="213"/>
      <c r="V8477" s="213"/>
      <c r="W8477" s="213"/>
      <c r="X8477" s="214"/>
      <c r="Y8477" s="214"/>
      <c r="Z8477" s="214"/>
      <c r="AA8477" s="217"/>
      <c r="AB8477" s="217"/>
      <c r="AC8477" s="217"/>
      <c r="AD8477" s="213"/>
    </row>
    <row r="8478" spans="20:30" x14ac:dyDescent="0.2">
      <c r="T8478" s="212"/>
      <c r="U8478" s="213"/>
      <c r="V8478" s="213"/>
      <c r="W8478" s="213"/>
      <c r="X8478" s="214"/>
      <c r="Y8478" s="214"/>
      <c r="Z8478" s="214"/>
      <c r="AA8478" s="217"/>
      <c r="AB8478" s="217"/>
      <c r="AC8478" s="217"/>
      <c r="AD8478" s="213"/>
    </row>
    <row r="8479" spans="20:30" x14ac:dyDescent="0.2">
      <c r="T8479" s="212"/>
      <c r="U8479" s="213"/>
      <c r="V8479" s="213"/>
      <c r="W8479" s="213"/>
      <c r="X8479" s="214"/>
      <c r="Y8479" s="214"/>
      <c r="Z8479" s="214"/>
      <c r="AA8479" s="217"/>
      <c r="AB8479" s="217"/>
      <c r="AC8479" s="217"/>
      <c r="AD8479" s="213"/>
    </row>
    <row r="8480" spans="20:30" x14ac:dyDescent="0.2">
      <c r="T8480" s="212"/>
      <c r="U8480" s="213"/>
      <c r="V8480" s="213"/>
      <c r="W8480" s="213"/>
      <c r="X8480" s="214"/>
      <c r="Y8480" s="214"/>
      <c r="Z8480" s="214"/>
      <c r="AA8480" s="217"/>
      <c r="AB8480" s="217"/>
      <c r="AC8480" s="217"/>
      <c r="AD8480" s="213"/>
    </row>
    <row r="8481" spans="20:30" x14ac:dyDescent="0.2">
      <c r="T8481" s="212"/>
      <c r="U8481" s="213"/>
      <c r="V8481" s="213"/>
      <c r="W8481" s="213"/>
      <c r="X8481" s="214"/>
      <c r="Y8481" s="214"/>
      <c r="Z8481" s="214"/>
      <c r="AA8481" s="217"/>
      <c r="AB8481" s="217"/>
      <c r="AC8481" s="217"/>
      <c r="AD8481" s="213"/>
    </row>
    <row r="8482" spans="20:30" x14ac:dyDescent="0.2">
      <c r="T8482" s="212"/>
      <c r="U8482" s="213"/>
      <c r="V8482" s="213"/>
      <c r="W8482" s="213"/>
      <c r="X8482" s="214"/>
      <c r="Y8482" s="214"/>
      <c r="Z8482" s="214"/>
      <c r="AA8482" s="217"/>
      <c r="AB8482" s="217"/>
      <c r="AC8482" s="217"/>
      <c r="AD8482" s="213"/>
    </row>
    <row r="8483" spans="20:30" x14ac:dyDescent="0.2">
      <c r="T8483" s="212"/>
      <c r="U8483" s="213"/>
      <c r="V8483" s="213"/>
      <c r="W8483" s="213"/>
      <c r="X8483" s="214"/>
      <c r="Y8483" s="214"/>
      <c r="Z8483" s="214"/>
      <c r="AA8483" s="217"/>
      <c r="AB8483" s="217"/>
      <c r="AC8483" s="217"/>
      <c r="AD8483" s="213"/>
    </row>
    <row r="8484" spans="20:30" x14ac:dyDescent="0.2">
      <c r="T8484" s="212"/>
      <c r="U8484" s="213"/>
      <c r="V8484" s="213"/>
      <c r="W8484" s="213"/>
      <c r="X8484" s="214"/>
      <c r="Y8484" s="214"/>
      <c r="Z8484" s="214"/>
      <c r="AA8484" s="217"/>
      <c r="AB8484" s="217"/>
      <c r="AC8484" s="217"/>
      <c r="AD8484" s="213"/>
    </row>
    <row r="8485" spans="20:30" x14ac:dyDescent="0.2">
      <c r="T8485" s="212"/>
      <c r="U8485" s="213"/>
      <c r="V8485" s="213"/>
      <c r="W8485" s="213"/>
      <c r="X8485" s="214"/>
      <c r="Y8485" s="214"/>
      <c r="Z8485" s="214"/>
      <c r="AA8485" s="217"/>
      <c r="AB8485" s="217"/>
      <c r="AC8485" s="217"/>
      <c r="AD8485" s="213"/>
    </row>
    <row r="8486" spans="20:30" x14ac:dyDescent="0.2">
      <c r="T8486" s="212"/>
      <c r="U8486" s="213"/>
      <c r="V8486" s="213"/>
      <c r="W8486" s="213"/>
      <c r="X8486" s="214"/>
      <c r="Y8486" s="214"/>
      <c r="Z8486" s="214"/>
      <c r="AA8486" s="217"/>
      <c r="AB8486" s="217"/>
      <c r="AC8486" s="217"/>
      <c r="AD8486" s="213"/>
    </row>
    <row r="8487" spans="20:30" x14ac:dyDescent="0.2">
      <c r="T8487" s="212"/>
      <c r="U8487" s="213"/>
      <c r="V8487" s="213"/>
      <c r="W8487" s="213"/>
      <c r="X8487" s="214"/>
      <c r="Y8487" s="214"/>
      <c r="Z8487" s="214"/>
      <c r="AA8487" s="217"/>
      <c r="AB8487" s="217"/>
      <c r="AC8487" s="217"/>
      <c r="AD8487" s="213"/>
    </row>
    <row r="8488" spans="20:30" x14ac:dyDescent="0.2">
      <c r="T8488" s="212"/>
      <c r="U8488" s="213"/>
      <c r="V8488" s="213"/>
      <c r="W8488" s="213"/>
      <c r="X8488" s="214"/>
      <c r="Y8488" s="214"/>
      <c r="Z8488" s="214"/>
      <c r="AA8488" s="217"/>
      <c r="AB8488" s="217"/>
      <c r="AC8488" s="217"/>
      <c r="AD8488" s="213"/>
    </row>
    <row r="8489" spans="20:30" x14ac:dyDescent="0.2">
      <c r="T8489" s="212"/>
      <c r="U8489" s="213"/>
      <c r="V8489" s="213"/>
      <c r="W8489" s="213"/>
      <c r="X8489" s="214"/>
      <c r="Y8489" s="214"/>
      <c r="Z8489" s="214"/>
      <c r="AA8489" s="217"/>
      <c r="AB8489" s="217"/>
      <c r="AC8489" s="217"/>
      <c r="AD8489" s="213"/>
    </row>
    <row r="8490" spans="20:30" x14ac:dyDescent="0.2">
      <c r="T8490" s="212"/>
      <c r="U8490" s="213"/>
      <c r="V8490" s="213"/>
      <c r="W8490" s="213"/>
      <c r="X8490" s="214"/>
      <c r="Y8490" s="214"/>
      <c r="Z8490" s="214"/>
      <c r="AA8490" s="217"/>
      <c r="AB8490" s="217"/>
      <c r="AC8490" s="217"/>
      <c r="AD8490" s="213"/>
    </row>
    <row r="8491" spans="20:30" x14ac:dyDescent="0.2">
      <c r="T8491" s="212"/>
      <c r="U8491" s="213"/>
      <c r="V8491" s="213"/>
      <c r="W8491" s="213"/>
      <c r="X8491" s="214"/>
      <c r="Y8491" s="214"/>
      <c r="Z8491" s="214"/>
      <c r="AA8491" s="217"/>
      <c r="AB8491" s="217"/>
      <c r="AC8491" s="217"/>
      <c r="AD8491" s="213"/>
    </row>
    <row r="8492" spans="20:30" x14ac:dyDescent="0.2">
      <c r="T8492" s="212"/>
      <c r="U8492" s="213"/>
      <c r="V8492" s="213"/>
      <c r="W8492" s="213"/>
      <c r="X8492" s="214"/>
      <c r="Y8492" s="214"/>
      <c r="Z8492" s="214"/>
      <c r="AA8492" s="217"/>
      <c r="AB8492" s="217"/>
      <c r="AC8492" s="217"/>
      <c r="AD8492" s="213"/>
    </row>
    <row r="8493" spans="20:30" x14ac:dyDescent="0.2">
      <c r="T8493" s="212"/>
      <c r="U8493" s="213"/>
      <c r="V8493" s="213"/>
      <c r="W8493" s="213"/>
      <c r="X8493" s="214"/>
      <c r="Y8493" s="214"/>
      <c r="Z8493" s="214"/>
      <c r="AA8493" s="217"/>
      <c r="AB8493" s="217"/>
      <c r="AC8493" s="217"/>
      <c r="AD8493" s="213"/>
    </row>
    <row r="8494" spans="20:30" x14ac:dyDescent="0.2">
      <c r="T8494" s="212"/>
      <c r="U8494" s="213"/>
      <c r="V8494" s="213"/>
      <c r="W8494" s="213"/>
      <c r="X8494" s="214"/>
      <c r="Y8494" s="214"/>
      <c r="Z8494" s="214"/>
      <c r="AA8494" s="217"/>
      <c r="AB8494" s="217"/>
      <c r="AC8494" s="217"/>
      <c r="AD8494" s="213"/>
    </row>
    <row r="8495" spans="20:30" x14ac:dyDescent="0.2">
      <c r="T8495" s="212"/>
      <c r="U8495" s="213"/>
      <c r="V8495" s="213"/>
      <c r="W8495" s="213"/>
      <c r="X8495" s="214"/>
      <c r="Y8495" s="214"/>
      <c r="Z8495" s="214"/>
      <c r="AA8495" s="217"/>
      <c r="AB8495" s="217"/>
      <c r="AC8495" s="217"/>
      <c r="AD8495" s="213"/>
    </row>
    <row r="8496" spans="20:30" x14ac:dyDescent="0.2">
      <c r="T8496" s="212"/>
      <c r="U8496" s="213"/>
      <c r="V8496" s="213"/>
      <c r="W8496" s="213"/>
      <c r="X8496" s="214"/>
      <c r="Y8496" s="214"/>
      <c r="Z8496" s="214"/>
      <c r="AA8496" s="217"/>
      <c r="AB8496" s="217"/>
      <c r="AC8496" s="217"/>
      <c r="AD8496" s="213"/>
    </row>
    <row r="8497" spans="20:30" x14ac:dyDescent="0.2">
      <c r="T8497" s="212"/>
      <c r="U8497" s="213"/>
      <c r="V8497" s="213"/>
      <c r="W8497" s="213"/>
      <c r="X8497" s="214"/>
      <c r="Y8497" s="214"/>
      <c r="Z8497" s="214"/>
      <c r="AA8497" s="217"/>
      <c r="AB8497" s="217"/>
      <c r="AC8497" s="217"/>
      <c r="AD8497" s="213"/>
    </row>
    <row r="8498" spans="20:30" x14ac:dyDescent="0.2">
      <c r="T8498" s="212"/>
      <c r="U8498" s="213"/>
      <c r="V8498" s="213"/>
      <c r="W8498" s="213"/>
      <c r="X8498" s="214"/>
      <c r="Y8498" s="214"/>
      <c r="Z8498" s="214"/>
      <c r="AA8498" s="217"/>
      <c r="AB8498" s="217"/>
      <c r="AC8498" s="217"/>
      <c r="AD8498" s="213"/>
    </row>
    <row r="8499" spans="20:30" x14ac:dyDescent="0.2">
      <c r="T8499" s="212"/>
      <c r="U8499" s="213"/>
      <c r="V8499" s="213"/>
      <c r="W8499" s="213"/>
      <c r="X8499" s="214"/>
      <c r="Y8499" s="214"/>
      <c r="Z8499" s="214"/>
      <c r="AA8499" s="217"/>
      <c r="AB8499" s="217"/>
      <c r="AC8499" s="217"/>
      <c r="AD8499" s="213"/>
    </row>
    <row r="8500" spans="20:30" x14ac:dyDescent="0.2">
      <c r="T8500" s="212"/>
      <c r="U8500" s="213"/>
      <c r="V8500" s="213"/>
      <c r="W8500" s="213"/>
      <c r="X8500" s="214"/>
      <c r="Y8500" s="214"/>
      <c r="Z8500" s="214"/>
      <c r="AA8500" s="217"/>
      <c r="AB8500" s="217"/>
      <c r="AC8500" s="217"/>
      <c r="AD8500" s="213"/>
    </row>
    <row r="8501" spans="20:30" x14ac:dyDescent="0.2">
      <c r="T8501" s="212"/>
      <c r="U8501" s="213"/>
      <c r="V8501" s="213"/>
      <c r="W8501" s="213"/>
      <c r="X8501" s="214"/>
      <c r="Y8501" s="214"/>
      <c r="Z8501" s="214"/>
      <c r="AA8501" s="217"/>
      <c r="AB8501" s="217"/>
      <c r="AC8501" s="217"/>
      <c r="AD8501" s="213"/>
    </row>
    <row r="8502" spans="20:30" x14ac:dyDescent="0.2">
      <c r="T8502" s="212"/>
      <c r="U8502" s="213"/>
      <c r="V8502" s="213"/>
      <c r="W8502" s="213"/>
      <c r="X8502" s="214"/>
      <c r="Y8502" s="214"/>
      <c r="Z8502" s="214"/>
      <c r="AA8502" s="217"/>
      <c r="AB8502" s="217"/>
      <c r="AC8502" s="217"/>
      <c r="AD8502" s="213"/>
    </row>
    <row r="8503" spans="20:30" x14ac:dyDescent="0.2">
      <c r="T8503" s="212"/>
      <c r="U8503" s="213"/>
      <c r="V8503" s="213"/>
      <c r="W8503" s="213"/>
      <c r="X8503" s="214"/>
      <c r="Y8503" s="214"/>
      <c r="Z8503" s="214"/>
      <c r="AA8503" s="217"/>
      <c r="AB8503" s="217"/>
      <c r="AC8503" s="217"/>
      <c r="AD8503" s="213"/>
    </row>
    <row r="8504" spans="20:30" x14ac:dyDescent="0.2">
      <c r="T8504" s="212"/>
      <c r="U8504" s="213"/>
      <c r="V8504" s="213"/>
      <c r="W8504" s="213"/>
      <c r="X8504" s="214"/>
      <c r="Y8504" s="214"/>
      <c r="Z8504" s="214"/>
      <c r="AA8504" s="217"/>
      <c r="AB8504" s="217"/>
      <c r="AC8504" s="217"/>
      <c r="AD8504" s="213"/>
    </row>
    <row r="8505" spans="20:30" x14ac:dyDescent="0.2">
      <c r="T8505" s="212"/>
      <c r="U8505" s="213"/>
      <c r="V8505" s="213"/>
      <c r="W8505" s="213"/>
      <c r="X8505" s="214"/>
      <c r="Y8505" s="214"/>
      <c r="Z8505" s="214"/>
      <c r="AA8505" s="217"/>
      <c r="AB8505" s="217"/>
      <c r="AC8505" s="217"/>
      <c r="AD8505" s="213"/>
    </row>
    <row r="8506" spans="20:30" x14ac:dyDescent="0.2">
      <c r="T8506" s="212"/>
      <c r="U8506" s="213"/>
      <c r="V8506" s="213"/>
      <c r="W8506" s="213"/>
      <c r="X8506" s="214"/>
      <c r="Y8506" s="214"/>
      <c r="Z8506" s="214"/>
      <c r="AA8506" s="217"/>
      <c r="AB8506" s="217"/>
      <c r="AC8506" s="217"/>
      <c r="AD8506" s="213"/>
    </row>
    <row r="8507" spans="20:30" x14ac:dyDescent="0.2">
      <c r="T8507" s="212"/>
      <c r="U8507" s="213"/>
      <c r="V8507" s="213"/>
      <c r="W8507" s="213"/>
      <c r="X8507" s="214"/>
      <c r="Y8507" s="214"/>
      <c r="Z8507" s="214"/>
      <c r="AA8507" s="217"/>
      <c r="AB8507" s="217"/>
      <c r="AC8507" s="217"/>
      <c r="AD8507" s="213"/>
    </row>
    <row r="8508" spans="20:30" x14ac:dyDescent="0.2">
      <c r="T8508" s="212"/>
      <c r="U8508" s="213"/>
      <c r="V8508" s="213"/>
      <c r="W8508" s="213"/>
      <c r="X8508" s="214"/>
      <c r="Y8508" s="214"/>
      <c r="Z8508" s="214"/>
      <c r="AA8508" s="217"/>
      <c r="AB8508" s="217"/>
      <c r="AC8508" s="217"/>
      <c r="AD8508" s="213"/>
    </row>
    <row r="8509" spans="20:30" x14ac:dyDescent="0.2">
      <c r="T8509" s="212"/>
      <c r="U8509" s="213"/>
      <c r="V8509" s="213"/>
      <c r="W8509" s="213"/>
      <c r="X8509" s="214"/>
      <c r="Y8509" s="214"/>
      <c r="Z8509" s="214"/>
      <c r="AA8509" s="217"/>
      <c r="AB8509" s="217"/>
      <c r="AC8509" s="217"/>
      <c r="AD8509" s="213"/>
    </row>
    <row r="8510" spans="20:30" x14ac:dyDescent="0.2">
      <c r="T8510" s="212"/>
      <c r="U8510" s="213"/>
      <c r="V8510" s="213"/>
      <c r="W8510" s="213"/>
      <c r="X8510" s="214"/>
      <c r="Y8510" s="214"/>
      <c r="Z8510" s="214"/>
      <c r="AA8510" s="217"/>
      <c r="AB8510" s="217"/>
      <c r="AC8510" s="217"/>
      <c r="AD8510" s="213"/>
    </row>
    <row r="8511" spans="20:30" x14ac:dyDescent="0.2">
      <c r="T8511" s="212"/>
      <c r="U8511" s="213"/>
      <c r="V8511" s="213"/>
      <c r="W8511" s="213"/>
      <c r="X8511" s="214"/>
      <c r="Y8511" s="214"/>
      <c r="Z8511" s="214"/>
      <c r="AA8511" s="217"/>
      <c r="AB8511" s="217"/>
      <c r="AC8511" s="217"/>
      <c r="AD8511" s="213"/>
    </row>
    <row r="8512" spans="20:30" x14ac:dyDescent="0.2">
      <c r="T8512" s="212"/>
      <c r="U8512" s="213"/>
      <c r="V8512" s="213"/>
      <c r="W8512" s="213"/>
      <c r="X8512" s="214"/>
      <c r="Y8512" s="214"/>
      <c r="Z8512" s="214"/>
      <c r="AA8512" s="217"/>
      <c r="AB8512" s="217"/>
      <c r="AC8512" s="217"/>
      <c r="AD8512" s="213"/>
    </row>
    <row r="8513" spans="20:30" x14ac:dyDescent="0.2">
      <c r="T8513" s="212"/>
      <c r="U8513" s="213"/>
      <c r="V8513" s="213"/>
      <c r="W8513" s="213"/>
      <c r="X8513" s="214"/>
      <c r="Y8513" s="214"/>
      <c r="Z8513" s="214"/>
      <c r="AA8513" s="217"/>
      <c r="AB8513" s="217"/>
      <c r="AC8513" s="217"/>
      <c r="AD8513" s="213"/>
    </row>
    <row r="8514" spans="20:30" x14ac:dyDescent="0.2">
      <c r="T8514" s="212"/>
      <c r="U8514" s="213"/>
      <c r="V8514" s="213"/>
      <c r="W8514" s="213"/>
      <c r="X8514" s="214"/>
      <c r="Y8514" s="214"/>
      <c r="Z8514" s="214"/>
      <c r="AA8514" s="217"/>
      <c r="AB8514" s="217"/>
      <c r="AC8514" s="217"/>
      <c r="AD8514" s="213"/>
    </row>
    <row r="8515" spans="20:30" x14ac:dyDescent="0.2">
      <c r="T8515" s="212"/>
      <c r="U8515" s="213"/>
      <c r="V8515" s="213"/>
      <c r="W8515" s="213"/>
      <c r="X8515" s="214"/>
      <c r="Y8515" s="214"/>
      <c r="Z8515" s="214"/>
      <c r="AA8515" s="217"/>
      <c r="AB8515" s="217"/>
      <c r="AC8515" s="217"/>
      <c r="AD8515" s="213"/>
    </row>
    <row r="8516" spans="20:30" x14ac:dyDescent="0.2">
      <c r="T8516" s="212"/>
      <c r="U8516" s="213"/>
      <c r="V8516" s="213"/>
      <c r="W8516" s="213"/>
      <c r="X8516" s="214"/>
      <c r="Y8516" s="214"/>
      <c r="Z8516" s="214"/>
      <c r="AA8516" s="217"/>
      <c r="AB8516" s="217"/>
      <c r="AC8516" s="217"/>
      <c r="AD8516" s="213"/>
    </row>
    <row r="8517" spans="20:30" x14ac:dyDescent="0.2">
      <c r="T8517" s="212"/>
      <c r="U8517" s="213"/>
      <c r="V8517" s="213"/>
      <c r="W8517" s="213"/>
      <c r="X8517" s="214"/>
      <c r="Y8517" s="214"/>
      <c r="Z8517" s="214"/>
      <c r="AA8517" s="217"/>
      <c r="AB8517" s="217"/>
      <c r="AC8517" s="217"/>
      <c r="AD8517" s="213"/>
    </row>
    <row r="8518" spans="20:30" x14ac:dyDescent="0.2">
      <c r="T8518" s="212"/>
      <c r="U8518" s="213"/>
      <c r="V8518" s="213"/>
      <c r="W8518" s="213"/>
      <c r="X8518" s="214"/>
      <c r="Y8518" s="214"/>
      <c r="Z8518" s="214"/>
      <c r="AA8518" s="217"/>
      <c r="AB8518" s="217"/>
      <c r="AC8518" s="217"/>
      <c r="AD8518" s="213"/>
    </row>
    <row r="8519" spans="20:30" x14ac:dyDescent="0.2">
      <c r="T8519" s="212"/>
      <c r="U8519" s="213"/>
      <c r="V8519" s="213"/>
      <c r="W8519" s="213"/>
      <c r="X8519" s="214"/>
      <c r="Y8519" s="214"/>
      <c r="Z8519" s="214"/>
      <c r="AA8519" s="217"/>
      <c r="AB8519" s="217"/>
      <c r="AC8519" s="217"/>
      <c r="AD8519" s="213"/>
    </row>
    <row r="8520" spans="20:30" x14ac:dyDescent="0.2">
      <c r="T8520" s="212"/>
      <c r="U8520" s="213"/>
      <c r="V8520" s="213"/>
      <c r="W8520" s="213"/>
      <c r="X8520" s="214"/>
      <c r="Y8520" s="214"/>
      <c r="Z8520" s="214"/>
      <c r="AA8520" s="217"/>
      <c r="AB8520" s="217"/>
      <c r="AC8520" s="217"/>
      <c r="AD8520" s="213"/>
    </row>
    <row r="8521" spans="20:30" x14ac:dyDescent="0.2">
      <c r="T8521" s="212"/>
      <c r="U8521" s="213"/>
      <c r="V8521" s="213"/>
      <c r="W8521" s="213"/>
      <c r="X8521" s="214"/>
      <c r="Y8521" s="214"/>
      <c r="Z8521" s="214"/>
      <c r="AA8521" s="217"/>
      <c r="AB8521" s="217"/>
      <c r="AC8521" s="217"/>
      <c r="AD8521" s="213"/>
    </row>
    <row r="8522" spans="20:30" x14ac:dyDescent="0.2">
      <c r="T8522" s="212"/>
      <c r="U8522" s="213"/>
      <c r="V8522" s="213"/>
      <c r="W8522" s="213"/>
      <c r="X8522" s="214"/>
      <c r="Y8522" s="214"/>
      <c r="Z8522" s="214"/>
      <c r="AA8522" s="217"/>
      <c r="AB8522" s="217"/>
      <c r="AC8522" s="217"/>
      <c r="AD8522" s="213"/>
    </row>
    <row r="8523" spans="20:30" x14ac:dyDescent="0.2">
      <c r="T8523" s="212"/>
      <c r="U8523" s="213"/>
      <c r="V8523" s="213"/>
      <c r="W8523" s="213"/>
      <c r="X8523" s="214"/>
      <c r="Y8523" s="214"/>
      <c r="Z8523" s="214"/>
      <c r="AA8523" s="217"/>
      <c r="AB8523" s="217"/>
      <c r="AC8523" s="217"/>
      <c r="AD8523" s="213"/>
    </row>
    <row r="8524" spans="20:30" x14ac:dyDescent="0.2">
      <c r="T8524" s="212"/>
      <c r="U8524" s="213"/>
      <c r="V8524" s="213"/>
      <c r="W8524" s="213"/>
      <c r="X8524" s="214"/>
      <c r="Y8524" s="214"/>
      <c r="Z8524" s="214"/>
      <c r="AA8524" s="217"/>
      <c r="AB8524" s="217"/>
      <c r="AC8524" s="217"/>
      <c r="AD8524" s="213"/>
    </row>
    <row r="8525" spans="20:30" x14ac:dyDescent="0.2">
      <c r="T8525" s="212"/>
      <c r="U8525" s="213"/>
      <c r="V8525" s="213"/>
      <c r="W8525" s="213"/>
      <c r="X8525" s="214"/>
      <c r="Y8525" s="214"/>
      <c r="Z8525" s="214"/>
      <c r="AA8525" s="217"/>
      <c r="AB8525" s="217"/>
      <c r="AC8525" s="217"/>
      <c r="AD8525" s="213"/>
    </row>
    <row r="8526" spans="20:30" x14ac:dyDescent="0.2">
      <c r="T8526" s="212"/>
      <c r="U8526" s="213"/>
      <c r="V8526" s="213"/>
      <c r="W8526" s="213"/>
      <c r="X8526" s="214"/>
      <c r="Y8526" s="214"/>
      <c r="Z8526" s="214"/>
      <c r="AA8526" s="217"/>
      <c r="AB8526" s="217"/>
      <c r="AC8526" s="217"/>
      <c r="AD8526" s="213"/>
    </row>
    <row r="8527" spans="20:30" x14ac:dyDescent="0.2">
      <c r="T8527" s="212"/>
      <c r="U8527" s="213"/>
      <c r="V8527" s="213"/>
      <c r="W8527" s="213"/>
      <c r="X8527" s="214"/>
      <c r="Y8527" s="214"/>
      <c r="Z8527" s="214"/>
      <c r="AA8527" s="217"/>
      <c r="AB8527" s="217"/>
      <c r="AC8527" s="217"/>
      <c r="AD8527" s="213"/>
    </row>
    <row r="8528" spans="20:30" x14ac:dyDescent="0.2">
      <c r="T8528" s="212"/>
      <c r="U8528" s="213"/>
      <c r="V8528" s="213"/>
      <c r="W8528" s="213"/>
      <c r="X8528" s="214"/>
      <c r="Y8528" s="214"/>
      <c r="Z8528" s="214"/>
      <c r="AA8528" s="217"/>
      <c r="AB8528" s="217"/>
      <c r="AC8528" s="217"/>
      <c r="AD8528" s="213"/>
    </row>
    <row r="8529" spans="20:30" x14ac:dyDescent="0.2">
      <c r="T8529" s="212"/>
      <c r="U8529" s="213"/>
      <c r="V8529" s="213"/>
      <c r="W8529" s="213"/>
      <c r="X8529" s="214"/>
      <c r="Y8529" s="214"/>
      <c r="Z8529" s="214"/>
      <c r="AA8529" s="217"/>
      <c r="AB8529" s="217"/>
      <c r="AC8529" s="217"/>
      <c r="AD8529" s="213"/>
    </row>
    <row r="8530" spans="20:30" x14ac:dyDescent="0.2">
      <c r="T8530" s="212"/>
      <c r="U8530" s="213"/>
      <c r="V8530" s="213"/>
      <c r="W8530" s="213"/>
      <c r="X8530" s="214"/>
      <c r="Y8530" s="214"/>
      <c r="Z8530" s="214"/>
      <c r="AA8530" s="217"/>
      <c r="AB8530" s="217"/>
      <c r="AC8530" s="217"/>
      <c r="AD8530" s="213"/>
    </row>
    <row r="8531" spans="20:30" x14ac:dyDescent="0.2">
      <c r="T8531" s="212"/>
      <c r="U8531" s="213"/>
      <c r="V8531" s="213"/>
      <c r="W8531" s="213"/>
      <c r="X8531" s="214"/>
      <c r="Y8531" s="214"/>
      <c r="Z8531" s="214"/>
      <c r="AA8531" s="217"/>
      <c r="AB8531" s="217"/>
      <c r="AC8531" s="217"/>
      <c r="AD8531" s="213"/>
    </row>
    <row r="8532" spans="20:30" x14ac:dyDescent="0.2">
      <c r="T8532" s="212"/>
      <c r="U8532" s="213"/>
      <c r="V8532" s="213"/>
      <c r="W8532" s="213"/>
      <c r="X8532" s="214"/>
      <c r="Y8532" s="214"/>
      <c r="Z8532" s="214"/>
      <c r="AA8532" s="217"/>
      <c r="AB8532" s="217"/>
      <c r="AC8532" s="217"/>
      <c r="AD8532" s="213"/>
    </row>
    <row r="8533" spans="20:30" x14ac:dyDescent="0.2">
      <c r="T8533" s="212"/>
      <c r="U8533" s="213"/>
      <c r="V8533" s="213"/>
      <c r="W8533" s="213"/>
      <c r="X8533" s="214"/>
      <c r="Y8533" s="214"/>
      <c r="Z8533" s="214"/>
      <c r="AA8533" s="217"/>
      <c r="AB8533" s="217"/>
      <c r="AC8533" s="217"/>
      <c r="AD8533" s="213"/>
    </row>
    <row r="8534" spans="20:30" x14ac:dyDescent="0.2">
      <c r="T8534" s="212"/>
      <c r="U8534" s="213"/>
      <c r="V8534" s="213"/>
      <c r="W8534" s="213"/>
      <c r="X8534" s="214"/>
      <c r="Y8534" s="214"/>
      <c r="Z8534" s="214"/>
      <c r="AA8534" s="217"/>
      <c r="AB8534" s="217"/>
      <c r="AC8534" s="217"/>
      <c r="AD8534" s="213"/>
    </row>
    <row r="8535" spans="20:30" x14ac:dyDescent="0.2">
      <c r="T8535" s="212"/>
      <c r="U8535" s="213"/>
      <c r="V8535" s="213"/>
      <c r="W8535" s="213"/>
      <c r="X8535" s="214"/>
      <c r="Y8535" s="214"/>
      <c r="Z8535" s="214"/>
      <c r="AA8535" s="217"/>
      <c r="AB8535" s="217"/>
      <c r="AC8535" s="217"/>
      <c r="AD8535" s="213"/>
    </row>
    <row r="8536" spans="20:30" x14ac:dyDescent="0.2">
      <c r="T8536" s="212"/>
      <c r="U8536" s="213"/>
      <c r="V8536" s="213"/>
      <c r="W8536" s="213"/>
      <c r="X8536" s="214"/>
      <c r="Y8536" s="214"/>
      <c r="Z8536" s="214"/>
      <c r="AA8536" s="217"/>
      <c r="AB8536" s="217"/>
      <c r="AC8536" s="217"/>
      <c r="AD8536" s="213"/>
    </row>
    <row r="8537" spans="20:30" x14ac:dyDescent="0.2">
      <c r="T8537" s="212"/>
      <c r="U8537" s="213"/>
      <c r="V8537" s="213"/>
      <c r="W8537" s="213"/>
      <c r="X8537" s="214"/>
      <c r="Y8537" s="214"/>
      <c r="Z8537" s="214"/>
      <c r="AA8537" s="217"/>
      <c r="AB8537" s="217"/>
      <c r="AC8537" s="217"/>
      <c r="AD8537" s="213"/>
    </row>
    <row r="8538" spans="20:30" x14ac:dyDescent="0.2">
      <c r="T8538" s="212"/>
      <c r="U8538" s="213"/>
      <c r="V8538" s="213"/>
      <c r="W8538" s="213"/>
      <c r="X8538" s="214"/>
      <c r="Y8538" s="214"/>
      <c r="Z8538" s="214"/>
      <c r="AA8538" s="217"/>
      <c r="AB8538" s="217"/>
      <c r="AC8538" s="217"/>
      <c r="AD8538" s="213"/>
    </row>
    <row r="8539" spans="20:30" x14ac:dyDescent="0.2">
      <c r="T8539" s="212"/>
      <c r="U8539" s="213"/>
      <c r="V8539" s="213"/>
      <c r="W8539" s="213"/>
      <c r="X8539" s="214"/>
      <c r="Y8539" s="214"/>
      <c r="Z8539" s="214"/>
      <c r="AA8539" s="217"/>
      <c r="AB8539" s="217"/>
      <c r="AC8539" s="217"/>
      <c r="AD8539" s="213"/>
    </row>
    <row r="8540" spans="20:30" x14ac:dyDescent="0.2">
      <c r="T8540" s="212"/>
      <c r="U8540" s="213"/>
      <c r="V8540" s="213"/>
      <c r="W8540" s="213"/>
      <c r="X8540" s="214"/>
      <c r="Y8540" s="214"/>
      <c r="Z8540" s="214"/>
      <c r="AA8540" s="217"/>
      <c r="AB8540" s="217"/>
      <c r="AC8540" s="217"/>
      <c r="AD8540" s="213"/>
    </row>
    <row r="8541" spans="20:30" x14ac:dyDescent="0.2">
      <c r="T8541" s="212"/>
      <c r="U8541" s="213"/>
      <c r="V8541" s="213"/>
      <c r="W8541" s="213"/>
      <c r="X8541" s="214"/>
      <c r="Y8541" s="214"/>
      <c r="Z8541" s="214"/>
      <c r="AA8541" s="217"/>
      <c r="AB8541" s="217"/>
      <c r="AC8541" s="217"/>
      <c r="AD8541" s="213"/>
    </row>
    <row r="8542" spans="20:30" x14ac:dyDescent="0.2">
      <c r="T8542" s="212"/>
      <c r="U8542" s="213"/>
      <c r="V8542" s="213"/>
      <c r="W8542" s="213"/>
      <c r="X8542" s="214"/>
      <c r="Y8542" s="214"/>
      <c r="Z8542" s="214"/>
      <c r="AA8542" s="217"/>
      <c r="AB8542" s="217"/>
      <c r="AC8542" s="217"/>
      <c r="AD8542" s="213"/>
    </row>
    <row r="8543" spans="20:30" x14ac:dyDescent="0.2">
      <c r="T8543" s="212"/>
      <c r="U8543" s="213"/>
      <c r="V8543" s="213"/>
      <c r="W8543" s="213"/>
      <c r="X8543" s="214"/>
      <c r="Y8543" s="214"/>
      <c r="Z8543" s="214"/>
      <c r="AA8543" s="217"/>
      <c r="AB8543" s="217"/>
      <c r="AC8543" s="217"/>
      <c r="AD8543" s="213"/>
    </row>
    <row r="8544" spans="20:30" x14ac:dyDescent="0.2">
      <c r="T8544" s="212"/>
      <c r="U8544" s="213"/>
      <c r="V8544" s="213"/>
      <c r="W8544" s="213"/>
      <c r="X8544" s="214"/>
      <c r="Y8544" s="214"/>
      <c r="Z8544" s="214"/>
      <c r="AA8544" s="217"/>
      <c r="AB8544" s="217"/>
      <c r="AC8544" s="217"/>
      <c r="AD8544" s="213"/>
    </row>
    <row r="8545" spans="20:30" x14ac:dyDescent="0.2">
      <c r="T8545" s="212"/>
      <c r="U8545" s="213"/>
      <c r="V8545" s="213"/>
      <c r="W8545" s="213"/>
      <c r="X8545" s="214"/>
      <c r="Y8545" s="214"/>
      <c r="Z8545" s="214"/>
      <c r="AA8545" s="217"/>
      <c r="AB8545" s="217"/>
      <c r="AC8545" s="217"/>
      <c r="AD8545" s="213"/>
    </row>
    <row r="8546" spans="20:30" x14ac:dyDescent="0.2">
      <c r="T8546" s="212"/>
      <c r="U8546" s="213"/>
      <c r="V8546" s="213"/>
      <c r="W8546" s="213"/>
      <c r="X8546" s="214"/>
      <c r="Y8546" s="214"/>
      <c r="Z8546" s="214"/>
      <c r="AA8546" s="217"/>
      <c r="AB8546" s="217"/>
      <c r="AC8546" s="217"/>
      <c r="AD8546" s="213"/>
    </row>
    <row r="8547" spans="20:30" x14ac:dyDescent="0.2">
      <c r="T8547" s="212"/>
      <c r="U8547" s="213"/>
      <c r="V8547" s="213"/>
      <c r="W8547" s="213"/>
      <c r="X8547" s="214"/>
      <c r="Y8547" s="214"/>
      <c r="Z8547" s="214"/>
      <c r="AA8547" s="217"/>
      <c r="AB8547" s="217"/>
      <c r="AC8547" s="217"/>
      <c r="AD8547" s="213"/>
    </row>
    <row r="8548" spans="20:30" x14ac:dyDescent="0.2">
      <c r="T8548" s="212"/>
      <c r="U8548" s="213"/>
      <c r="V8548" s="213"/>
      <c r="W8548" s="213"/>
      <c r="X8548" s="214"/>
      <c r="Y8548" s="214"/>
      <c r="Z8548" s="214"/>
      <c r="AA8548" s="217"/>
      <c r="AB8548" s="217"/>
      <c r="AC8548" s="217"/>
      <c r="AD8548" s="213"/>
    </row>
    <row r="8549" spans="20:30" x14ac:dyDescent="0.2">
      <c r="T8549" s="212"/>
      <c r="U8549" s="213"/>
      <c r="V8549" s="213"/>
      <c r="W8549" s="213"/>
      <c r="X8549" s="214"/>
      <c r="Y8549" s="214"/>
      <c r="Z8549" s="214"/>
      <c r="AA8549" s="217"/>
      <c r="AB8549" s="217"/>
      <c r="AC8549" s="217"/>
      <c r="AD8549" s="213"/>
    </row>
    <row r="8550" spans="20:30" x14ac:dyDescent="0.2">
      <c r="T8550" s="212"/>
      <c r="U8550" s="213"/>
      <c r="V8550" s="213"/>
      <c r="W8550" s="213"/>
      <c r="X8550" s="214"/>
      <c r="Y8550" s="214"/>
      <c r="Z8550" s="214"/>
      <c r="AA8550" s="217"/>
      <c r="AB8550" s="217"/>
      <c r="AC8550" s="217"/>
      <c r="AD8550" s="213"/>
    </row>
    <row r="8551" spans="20:30" x14ac:dyDescent="0.2">
      <c r="T8551" s="212"/>
      <c r="U8551" s="213"/>
      <c r="V8551" s="213"/>
      <c r="W8551" s="213"/>
      <c r="X8551" s="214"/>
      <c r="Y8551" s="214"/>
      <c r="Z8551" s="214"/>
      <c r="AA8551" s="217"/>
      <c r="AB8551" s="217"/>
      <c r="AC8551" s="217"/>
      <c r="AD8551" s="213"/>
    </row>
    <row r="8552" spans="20:30" x14ac:dyDescent="0.2">
      <c r="T8552" s="212"/>
      <c r="U8552" s="213"/>
      <c r="V8552" s="213"/>
      <c r="W8552" s="213"/>
      <c r="X8552" s="214"/>
      <c r="Y8552" s="214"/>
      <c r="Z8552" s="214"/>
      <c r="AA8552" s="217"/>
      <c r="AB8552" s="217"/>
      <c r="AC8552" s="217"/>
      <c r="AD8552" s="213"/>
    </row>
    <row r="8553" spans="20:30" x14ac:dyDescent="0.2">
      <c r="T8553" s="212"/>
      <c r="U8553" s="213"/>
      <c r="V8553" s="213"/>
      <c r="W8553" s="213"/>
      <c r="X8553" s="214"/>
      <c r="Y8553" s="214"/>
      <c r="Z8553" s="214"/>
      <c r="AA8553" s="217"/>
      <c r="AB8553" s="217"/>
      <c r="AC8553" s="217"/>
      <c r="AD8553" s="213"/>
    </row>
    <row r="8554" spans="20:30" x14ac:dyDescent="0.2">
      <c r="T8554" s="212"/>
      <c r="U8554" s="213"/>
      <c r="V8554" s="213"/>
      <c r="W8554" s="213"/>
      <c r="X8554" s="214"/>
      <c r="Y8554" s="214"/>
      <c r="Z8554" s="214"/>
      <c r="AA8554" s="217"/>
      <c r="AB8554" s="217"/>
      <c r="AC8554" s="217"/>
      <c r="AD8554" s="213"/>
    </row>
    <row r="8555" spans="20:30" x14ac:dyDescent="0.2">
      <c r="T8555" s="212"/>
      <c r="U8555" s="213"/>
      <c r="V8555" s="213"/>
      <c r="W8555" s="213"/>
      <c r="X8555" s="214"/>
      <c r="Y8555" s="214"/>
      <c r="Z8555" s="214"/>
      <c r="AA8555" s="217"/>
      <c r="AB8555" s="217"/>
      <c r="AC8555" s="217"/>
      <c r="AD8555" s="213"/>
    </row>
    <row r="8556" spans="20:30" x14ac:dyDescent="0.2">
      <c r="T8556" s="212"/>
      <c r="U8556" s="213"/>
      <c r="V8556" s="213"/>
      <c r="W8556" s="213"/>
      <c r="X8556" s="214"/>
      <c r="Y8556" s="214"/>
      <c r="Z8556" s="214"/>
      <c r="AA8556" s="217"/>
      <c r="AB8556" s="217"/>
      <c r="AC8556" s="217"/>
      <c r="AD8556" s="213"/>
    </row>
    <row r="8557" spans="20:30" x14ac:dyDescent="0.2">
      <c r="T8557" s="212"/>
      <c r="U8557" s="213"/>
      <c r="V8557" s="213"/>
      <c r="W8557" s="213"/>
      <c r="X8557" s="214"/>
      <c r="Y8557" s="214"/>
      <c r="Z8557" s="214"/>
      <c r="AA8557" s="217"/>
      <c r="AB8557" s="217"/>
      <c r="AC8557" s="217"/>
      <c r="AD8557" s="213"/>
    </row>
    <row r="8558" spans="20:30" x14ac:dyDescent="0.2">
      <c r="T8558" s="212"/>
      <c r="U8558" s="213"/>
      <c r="V8558" s="213"/>
      <c r="W8558" s="213"/>
      <c r="X8558" s="214"/>
      <c r="Y8558" s="214"/>
      <c r="Z8558" s="214"/>
      <c r="AA8558" s="217"/>
      <c r="AB8558" s="217"/>
      <c r="AC8558" s="217"/>
      <c r="AD8558" s="213"/>
    </row>
    <row r="8559" spans="20:30" x14ac:dyDescent="0.2">
      <c r="T8559" s="212"/>
      <c r="U8559" s="213"/>
      <c r="V8559" s="213"/>
      <c r="W8559" s="213"/>
      <c r="X8559" s="214"/>
      <c r="Y8559" s="214"/>
      <c r="Z8559" s="214"/>
      <c r="AA8559" s="217"/>
      <c r="AB8559" s="217"/>
      <c r="AC8559" s="217"/>
      <c r="AD8559" s="213"/>
    </row>
    <row r="8560" spans="20:30" x14ac:dyDescent="0.2">
      <c r="T8560" s="212"/>
      <c r="U8560" s="213"/>
      <c r="V8560" s="213"/>
      <c r="W8560" s="213"/>
      <c r="X8560" s="214"/>
      <c r="Y8560" s="214"/>
      <c r="Z8560" s="214"/>
      <c r="AA8560" s="217"/>
      <c r="AB8560" s="217"/>
      <c r="AC8560" s="217"/>
      <c r="AD8560" s="213"/>
    </row>
    <row r="8561" spans="20:30" x14ac:dyDescent="0.2">
      <c r="T8561" s="212"/>
      <c r="U8561" s="213"/>
      <c r="V8561" s="213"/>
      <c r="W8561" s="213"/>
      <c r="X8561" s="214"/>
      <c r="Y8561" s="214"/>
      <c r="Z8561" s="214"/>
      <c r="AA8561" s="217"/>
      <c r="AB8561" s="217"/>
      <c r="AC8561" s="217"/>
      <c r="AD8561" s="213"/>
    </row>
    <row r="8562" spans="20:30" x14ac:dyDescent="0.2">
      <c r="T8562" s="212"/>
      <c r="U8562" s="213"/>
      <c r="V8562" s="213"/>
      <c r="W8562" s="213"/>
      <c r="X8562" s="214"/>
      <c r="Y8562" s="214"/>
      <c r="Z8562" s="214"/>
      <c r="AA8562" s="217"/>
      <c r="AB8562" s="217"/>
      <c r="AC8562" s="217"/>
      <c r="AD8562" s="213"/>
    </row>
    <row r="8563" spans="20:30" x14ac:dyDescent="0.2">
      <c r="T8563" s="212"/>
      <c r="U8563" s="213"/>
      <c r="V8563" s="213"/>
      <c r="W8563" s="213"/>
      <c r="X8563" s="214"/>
      <c r="Y8563" s="214"/>
      <c r="Z8563" s="214"/>
      <c r="AA8563" s="217"/>
      <c r="AB8563" s="217"/>
      <c r="AC8563" s="217"/>
      <c r="AD8563" s="213"/>
    </row>
    <row r="8564" spans="20:30" x14ac:dyDescent="0.2">
      <c r="T8564" s="212"/>
      <c r="U8564" s="213"/>
      <c r="V8564" s="213"/>
      <c r="W8564" s="213"/>
      <c r="X8564" s="214"/>
      <c r="Y8564" s="214"/>
      <c r="Z8564" s="214"/>
      <c r="AA8564" s="217"/>
      <c r="AB8564" s="217"/>
      <c r="AC8564" s="217"/>
      <c r="AD8564" s="213"/>
    </row>
    <row r="8565" spans="20:30" x14ac:dyDescent="0.2">
      <c r="T8565" s="212"/>
      <c r="U8565" s="213"/>
      <c r="V8565" s="213"/>
      <c r="W8565" s="213"/>
      <c r="X8565" s="214"/>
      <c r="Y8565" s="214"/>
      <c r="Z8565" s="214"/>
      <c r="AA8565" s="217"/>
      <c r="AB8565" s="217"/>
      <c r="AC8565" s="217"/>
      <c r="AD8565" s="213"/>
    </row>
    <row r="8566" spans="20:30" x14ac:dyDescent="0.2">
      <c r="T8566" s="212"/>
      <c r="U8566" s="213"/>
      <c r="V8566" s="213"/>
      <c r="W8566" s="213"/>
      <c r="X8566" s="214"/>
      <c r="Y8566" s="214"/>
      <c r="Z8566" s="214"/>
      <c r="AA8566" s="217"/>
      <c r="AB8566" s="217"/>
      <c r="AC8566" s="217"/>
      <c r="AD8566" s="213"/>
    </row>
    <row r="8567" spans="20:30" x14ac:dyDescent="0.2">
      <c r="T8567" s="212"/>
      <c r="U8567" s="213"/>
      <c r="V8567" s="213"/>
      <c r="W8567" s="213"/>
      <c r="X8567" s="214"/>
      <c r="Y8567" s="214"/>
      <c r="Z8567" s="214"/>
      <c r="AA8567" s="217"/>
      <c r="AB8567" s="217"/>
      <c r="AC8567" s="217"/>
      <c r="AD8567" s="213"/>
    </row>
    <row r="8568" spans="20:30" x14ac:dyDescent="0.2">
      <c r="T8568" s="212"/>
      <c r="U8568" s="213"/>
      <c r="V8568" s="213"/>
      <c r="W8568" s="213"/>
      <c r="X8568" s="214"/>
      <c r="Y8568" s="214"/>
      <c r="Z8568" s="214"/>
      <c r="AA8568" s="217"/>
      <c r="AB8568" s="217"/>
      <c r="AC8568" s="217"/>
      <c r="AD8568" s="213"/>
    </row>
    <row r="8569" spans="20:30" x14ac:dyDescent="0.2">
      <c r="T8569" s="212"/>
      <c r="U8569" s="213"/>
      <c r="V8569" s="213"/>
      <c r="W8569" s="213"/>
      <c r="X8569" s="214"/>
      <c r="Y8569" s="214"/>
      <c r="Z8569" s="214"/>
      <c r="AA8569" s="217"/>
      <c r="AB8569" s="217"/>
      <c r="AC8569" s="217"/>
      <c r="AD8569" s="213"/>
    </row>
    <row r="8570" spans="20:30" x14ac:dyDescent="0.2">
      <c r="T8570" s="212"/>
      <c r="U8570" s="213"/>
      <c r="V8570" s="213"/>
      <c r="W8570" s="213"/>
      <c r="X8570" s="214"/>
      <c r="Y8570" s="214"/>
      <c r="Z8570" s="214"/>
      <c r="AA8570" s="217"/>
      <c r="AB8570" s="217"/>
      <c r="AC8570" s="217"/>
      <c r="AD8570" s="213"/>
    </row>
    <row r="8571" spans="20:30" x14ac:dyDescent="0.2">
      <c r="T8571" s="212"/>
      <c r="U8571" s="213"/>
      <c r="V8571" s="213"/>
      <c r="W8571" s="213"/>
      <c r="X8571" s="214"/>
      <c r="Y8571" s="214"/>
      <c r="Z8571" s="214"/>
      <c r="AA8571" s="217"/>
      <c r="AB8571" s="217"/>
      <c r="AC8571" s="217"/>
      <c r="AD8571" s="213"/>
    </row>
    <row r="8572" spans="20:30" x14ac:dyDescent="0.2">
      <c r="T8572" s="212"/>
      <c r="U8572" s="213"/>
      <c r="V8572" s="213"/>
      <c r="W8572" s="213"/>
      <c r="X8572" s="214"/>
      <c r="Y8572" s="214"/>
      <c r="Z8572" s="214"/>
      <c r="AA8572" s="217"/>
      <c r="AB8572" s="217"/>
      <c r="AC8572" s="217"/>
      <c r="AD8572" s="213"/>
    </row>
    <row r="8573" spans="20:30" x14ac:dyDescent="0.2">
      <c r="T8573" s="212"/>
      <c r="U8573" s="213"/>
      <c r="V8573" s="213"/>
      <c r="W8573" s="213"/>
      <c r="X8573" s="214"/>
      <c r="Y8573" s="214"/>
      <c r="Z8573" s="214"/>
      <c r="AA8573" s="217"/>
      <c r="AB8573" s="217"/>
      <c r="AC8573" s="217"/>
      <c r="AD8573" s="213"/>
    </row>
    <row r="8574" spans="20:30" x14ac:dyDescent="0.2">
      <c r="T8574" s="212"/>
      <c r="U8574" s="213"/>
      <c r="V8574" s="213"/>
      <c r="W8574" s="213"/>
      <c r="X8574" s="214"/>
      <c r="Y8574" s="214"/>
      <c r="Z8574" s="214"/>
      <c r="AA8574" s="217"/>
      <c r="AB8574" s="217"/>
      <c r="AC8574" s="217"/>
      <c r="AD8574" s="213"/>
    </row>
    <row r="8575" spans="20:30" x14ac:dyDescent="0.2">
      <c r="T8575" s="212"/>
      <c r="U8575" s="213"/>
      <c r="V8575" s="213"/>
      <c r="W8575" s="213"/>
      <c r="X8575" s="214"/>
      <c r="Y8575" s="214"/>
      <c r="Z8575" s="214"/>
      <c r="AA8575" s="217"/>
      <c r="AB8575" s="217"/>
      <c r="AC8575" s="217"/>
      <c r="AD8575" s="213"/>
    </row>
    <row r="8576" spans="20:30" x14ac:dyDescent="0.2">
      <c r="T8576" s="212"/>
      <c r="U8576" s="213"/>
      <c r="V8576" s="213"/>
      <c r="W8576" s="213"/>
      <c r="X8576" s="214"/>
      <c r="Y8576" s="214"/>
      <c r="Z8576" s="214"/>
      <c r="AA8576" s="217"/>
      <c r="AB8576" s="217"/>
      <c r="AC8576" s="217"/>
      <c r="AD8576" s="213"/>
    </row>
    <row r="8577" spans="20:30" x14ac:dyDescent="0.2">
      <c r="T8577" s="212"/>
      <c r="U8577" s="213"/>
      <c r="V8577" s="213"/>
      <c r="W8577" s="213"/>
      <c r="X8577" s="214"/>
      <c r="Y8577" s="214"/>
      <c r="Z8577" s="214"/>
      <c r="AA8577" s="217"/>
      <c r="AB8577" s="217"/>
      <c r="AC8577" s="217"/>
      <c r="AD8577" s="213"/>
    </row>
    <row r="8578" spans="20:30" x14ac:dyDescent="0.2">
      <c r="T8578" s="212"/>
      <c r="U8578" s="213"/>
      <c r="V8578" s="213"/>
      <c r="W8578" s="213"/>
      <c r="X8578" s="214"/>
      <c r="Y8578" s="214"/>
      <c r="Z8578" s="214"/>
      <c r="AA8578" s="217"/>
      <c r="AB8578" s="217"/>
      <c r="AC8578" s="217"/>
      <c r="AD8578" s="213"/>
    </row>
    <row r="8579" spans="20:30" x14ac:dyDescent="0.2">
      <c r="T8579" s="212"/>
      <c r="U8579" s="213"/>
      <c r="V8579" s="213"/>
      <c r="W8579" s="213"/>
      <c r="X8579" s="214"/>
      <c r="Y8579" s="214"/>
      <c r="Z8579" s="214"/>
      <c r="AA8579" s="217"/>
      <c r="AB8579" s="217"/>
      <c r="AC8579" s="217"/>
      <c r="AD8579" s="213"/>
    </row>
    <row r="8580" spans="20:30" x14ac:dyDescent="0.2">
      <c r="T8580" s="212"/>
      <c r="U8580" s="213"/>
      <c r="V8580" s="213"/>
      <c r="W8580" s="213"/>
      <c r="X8580" s="214"/>
      <c r="Y8580" s="214"/>
      <c r="Z8580" s="214"/>
      <c r="AA8580" s="217"/>
      <c r="AB8580" s="217"/>
      <c r="AC8580" s="217"/>
      <c r="AD8580" s="213"/>
    </row>
    <row r="8581" spans="20:30" x14ac:dyDescent="0.2">
      <c r="T8581" s="212"/>
      <c r="U8581" s="213"/>
      <c r="V8581" s="213"/>
      <c r="W8581" s="213"/>
      <c r="X8581" s="214"/>
      <c r="Y8581" s="214"/>
      <c r="Z8581" s="214"/>
      <c r="AA8581" s="217"/>
      <c r="AB8581" s="217"/>
      <c r="AC8581" s="217"/>
      <c r="AD8581" s="213"/>
    </row>
    <row r="8582" spans="20:30" x14ac:dyDescent="0.2">
      <c r="T8582" s="212"/>
      <c r="U8582" s="213"/>
      <c r="V8582" s="213"/>
      <c r="W8582" s="213"/>
      <c r="X8582" s="214"/>
      <c r="Y8582" s="214"/>
      <c r="Z8582" s="214"/>
      <c r="AA8582" s="217"/>
      <c r="AB8582" s="217"/>
      <c r="AC8582" s="217"/>
      <c r="AD8582" s="213"/>
    </row>
    <row r="8583" spans="20:30" x14ac:dyDescent="0.2">
      <c r="T8583" s="212"/>
      <c r="U8583" s="213"/>
      <c r="V8583" s="213"/>
      <c r="W8583" s="213"/>
      <c r="X8583" s="214"/>
      <c r="Y8583" s="214"/>
      <c r="Z8583" s="214"/>
      <c r="AA8583" s="217"/>
      <c r="AB8583" s="217"/>
      <c r="AC8583" s="217"/>
      <c r="AD8583" s="213"/>
    </row>
    <row r="8584" spans="20:30" x14ac:dyDescent="0.2">
      <c r="T8584" s="212"/>
      <c r="U8584" s="213"/>
      <c r="V8584" s="213"/>
      <c r="W8584" s="213"/>
      <c r="X8584" s="214"/>
      <c r="Y8584" s="214"/>
      <c r="Z8584" s="214"/>
      <c r="AA8584" s="217"/>
      <c r="AB8584" s="217"/>
      <c r="AC8584" s="217"/>
      <c r="AD8584" s="213"/>
    </row>
    <row r="8585" spans="20:30" x14ac:dyDescent="0.2">
      <c r="T8585" s="212"/>
      <c r="U8585" s="213"/>
      <c r="V8585" s="213"/>
      <c r="W8585" s="213"/>
      <c r="X8585" s="214"/>
      <c r="Y8585" s="214"/>
      <c r="Z8585" s="214"/>
      <c r="AA8585" s="217"/>
      <c r="AB8585" s="217"/>
      <c r="AC8585" s="217"/>
      <c r="AD8585" s="213"/>
    </row>
    <row r="8586" spans="20:30" x14ac:dyDescent="0.2">
      <c r="T8586" s="212"/>
      <c r="U8586" s="213"/>
      <c r="V8586" s="213"/>
      <c r="W8586" s="213"/>
      <c r="X8586" s="214"/>
      <c r="Y8586" s="214"/>
      <c r="Z8586" s="214"/>
      <c r="AA8586" s="217"/>
      <c r="AB8586" s="217"/>
      <c r="AC8586" s="217"/>
      <c r="AD8586" s="213"/>
    </row>
    <row r="8587" spans="20:30" x14ac:dyDescent="0.2">
      <c r="T8587" s="212"/>
      <c r="U8587" s="213"/>
      <c r="V8587" s="213"/>
      <c r="W8587" s="213"/>
      <c r="X8587" s="214"/>
      <c r="Y8587" s="214"/>
      <c r="Z8587" s="214"/>
      <c r="AA8587" s="217"/>
      <c r="AB8587" s="217"/>
      <c r="AC8587" s="217"/>
      <c r="AD8587" s="213"/>
    </row>
    <row r="8588" spans="20:30" x14ac:dyDescent="0.2">
      <c r="T8588" s="212"/>
      <c r="U8588" s="213"/>
      <c r="V8588" s="213"/>
      <c r="W8588" s="213"/>
      <c r="X8588" s="214"/>
      <c r="Y8588" s="214"/>
      <c r="Z8588" s="214"/>
      <c r="AA8588" s="217"/>
      <c r="AB8588" s="217"/>
      <c r="AC8588" s="217"/>
      <c r="AD8588" s="213"/>
    </row>
    <row r="8589" spans="20:30" x14ac:dyDescent="0.2">
      <c r="T8589" s="212"/>
      <c r="U8589" s="213"/>
      <c r="V8589" s="213"/>
      <c r="W8589" s="213"/>
      <c r="X8589" s="214"/>
      <c r="Y8589" s="214"/>
      <c r="Z8589" s="214"/>
      <c r="AA8589" s="217"/>
      <c r="AB8589" s="217"/>
      <c r="AC8589" s="217"/>
      <c r="AD8589" s="213"/>
    </row>
    <row r="8590" spans="20:30" x14ac:dyDescent="0.2">
      <c r="T8590" s="212"/>
      <c r="U8590" s="213"/>
      <c r="V8590" s="213"/>
      <c r="W8590" s="213"/>
      <c r="X8590" s="214"/>
      <c r="Y8590" s="214"/>
      <c r="Z8590" s="214"/>
      <c r="AA8590" s="217"/>
      <c r="AB8590" s="217"/>
      <c r="AC8590" s="217"/>
      <c r="AD8590" s="213"/>
    </row>
    <row r="8591" spans="20:30" x14ac:dyDescent="0.2">
      <c r="T8591" s="212"/>
      <c r="U8591" s="213"/>
      <c r="V8591" s="213"/>
      <c r="W8591" s="213"/>
      <c r="X8591" s="214"/>
      <c r="Y8591" s="214"/>
      <c r="Z8591" s="214"/>
      <c r="AA8591" s="217"/>
      <c r="AB8591" s="217"/>
      <c r="AC8591" s="217"/>
      <c r="AD8591" s="213"/>
    </row>
    <row r="8592" spans="20:30" x14ac:dyDescent="0.2">
      <c r="T8592" s="212"/>
      <c r="U8592" s="213"/>
      <c r="V8592" s="213"/>
      <c r="W8592" s="213"/>
      <c r="X8592" s="214"/>
      <c r="Y8592" s="214"/>
      <c r="Z8592" s="214"/>
      <c r="AA8592" s="217"/>
      <c r="AB8592" s="217"/>
      <c r="AC8592" s="217"/>
      <c r="AD8592" s="213"/>
    </row>
    <row r="8593" spans="20:30" x14ac:dyDescent="0.2">
      <c r="T8593" s="212"/>
      <c r="U8593" s="213"/>
      <c r="V8593" s="213"/>
      <c r="W8593" s="213"/>
      <c r="X8593" s="214"/>
      <c r="Y8593" s="214"/>
      <c r="Z8593" s="214"/>
      <c r="AA8593" s="217"/>
      <c r="AB8593" s="217"/>
      <c r="AC8593" s="217"/>
      <c r="AD8593" s="213"/>
    </row>
    <row r="8594" spans="20:30" x14ac:dyDescent="0.2">
      <c r="T8594" s="212"/>
      <c r="U8594" s="213"/>
      <c r="V8594" s="213"/>
      <c r="W8594" s="213"/>
      <c r="X8594" s="214"/>
      <c r="Y8594" s="214"/>
      <c r="Z8594" s="214"/>
      <c r="AA8594" s="217"/>
      <c r="AB8594" s="217"/>
      <c r="AC8594" s="217"/>
      <c r="AD8594" s="213"/>
    </row>
    <row r="8595" spans="20:30" x14ac:dyDescent="0.2">
      <c r="T8595" s="212"/>
      <c r="U8595" s="213"/>
      <c r="V8595" s="213"/>
      <c r="W8595" s="213"/>
      <c r="X8595" s="214"/>
      <c r="Y8595" s="214"/>
      <c r="Z8595" s="214"/>
      <c r="AA8595" s="217"/>
      <c r="AB8595" s="217"/>
      <c r="AC8595" s="217"/>
      <c r="AD8595" s="213"/>
    </row>
    <row r="8596" spans="20:30" x14ac:dyDescent="0.2">
      <c r="T8596" s="212"/>
      <c r="U8596" s="213"/>
      <c r="V8596" s="213"/>
      <c r="W8596" s="213"/>
      <c r="X8596" s="214"/>
      <c r="Y8596" s="214"/>
      <c r="Z8596" s="214"/>
      <c r="AA8596" s="217"/>
      <c r="AB8596" s="217"/>
      <c r="AC8596" s="217"/>
      <c r="AD8596" s="213"/>
    </row>
    <row r="8597" spans="20:30" x14ac:dyDescent="0.2">
      <c r="T8597" s="212"/>
      <c r="U8597" s="213"/>
      <c r="V8597" s="213"/>
      <c r="W8597" s="213"/>
      <c r="X8597" s="214"/>
      <c r="Y8597" s="214"/>
      <c r="Z8597" s="214"/>
      <c r="AA8597" s="217"/>
      <c r="AB8597" s="217"/>
      <c r="AC8597" s="217"/>
      <c r="AD8597" s="213"/>
    </row>
    <row r="8598" spans="20:30" x14ac:dyDescent="0.2">
      <c r="T8598" s="212"/>
      <c r="U8598" s="213"/>
      <c r="V8598" s="213"/>
      <c r="W8598" s="213"/>
      <c r="X8598" s="214"/>
      <c r="Y8598" s="214"/>
      <c r="Z8598" s="214"/>
      <c r="AA8598" s="217"/>
      <c r="AB8598" s="217"/>
      <c r="AC8598" s="217"/>
      <c r="AD8598" s="213"/>
    </row>
    <row r="8599" spans="20:30" x14ac:dyDescent="0.2">
      <c r="T8599" s="212"/>
      <c r="U8599" s="213"/>
      <c r="V8599" s="213"/>
      <c r="W8599" s="213"/>
      <c r="X8599" s="214"/>
      <c r="Y8599" s="214"/>
      <c r="Z8599" s="214"/>
      <c r="AA8599" s="217"/>
      <c r="AB8599" s="217"/>
      <c r="AC8599" s="217"/>
      <c r="AD8599" s="213"/>
    </row>
    <row r="8600" spans="20:30" x14ac:dyDescent="0.2">
      <c r="T8600" s="212"/>
      <c r="U8600" s="213"/>
      <c r="V8600" s="213"/>
      <c r="W8600" s="213"/>
      <c r="X8600" s="214"/>
      <c r="Y8600" s="214"/>
      <c r="Z8600" s="214"/>
      <c r="AA8600" s="217"/>
      <c r="AB8600" s="217"/>
      <c r="AC8600" s="217"/>
      <c r="AD8600" s="213"/>
    </row>
    <row r="8601" spans="20:30" x14ac:dyDescent="0.2">
      <c r="T8601" s="212"/>
      <c r="U8601" s="213"/>
      <c r="V8601" s="213"/>
      <c r="W8601" s="213"/>
      <c r="X8601" s="214"/>
      <c r="Y8601" s="214"/>
      <c r="Z8601" s="214"/>
      <c r="AA8601" s="217"/>
      <c r="AB8601" s="217"/>
      <c r="AC8601" s="217"/>
      <c r="AD8601" s="213"/>
    </row>
    <row r="8602" spans="20:30" x14ac:dyDescent="0.2">
      <c r="T8602" s="212"/>
      <c r="U8602" s="213"/>
      <c r="V8602" s="213"/>
      <c r="W8602" s="213"/>
      <c r="X8602" s="214"/>
      <c r="Y8602" s="214"/>
      <c r="Z8602" s="214"/>
      <c r="AA8602" s="217"/>
      <c r="AB8602" s="217"/>
      <c r="AC8602" s="217"/>
      <c r="AD8602" s="213"/>
    </row>
    <row r="8603" spans="20:30" x14ac:dyDescent="0.2">
      <c r="T8603" s="212"/>
      <c r="U8603" s="213"/>
      <c r="V8603" s="213"/>
      <c r="W8603" s="213"/>
      <c r="X8603" s="214"/>
      <c r="Y8603" s="214"/>
      <c r="Z8603" s="214"/>
      <c r="AA8603" s="217"/>
      <c r="AB8603" s="217"/>
      <c r="AC8603" s="217"/>
      <c r="AD8603" s="213"/>
    </row>
    <row r="8604" spans="20:30" x14ac:dyDescent="0.2">
      <c r="T8604" s="212"/>
      <c r="U8604" s="213"/>
      <c r="V8604" s="213"/>
      <c r="W8604" s="213"/>
      <c r="X8604" s="214"/>
      <c r="Y8604" s="214"/>
      <c r="Z8604" s="214"/>
      <c r="AA8604" s="217"/>
      <c r="AB8604" s="217"/>
      <c r="AC8604" s="217"/>
      <c r="AD8604" s="213"/>
    </row>
    <row r="8605" spans="20:30" x14ac:dyDescent="0.2">
      <c r="T8605" s="212"/>
      <c r="U8605" s="213"/>
      <c r="V8605" s="213"/>
      <c r="W8605" s="213"/>
      <c r="X8605" s="214"/>
      <c r="Y8605" s="214"/>
      <c r="Z8605" s="214"/>
      <c r="AA8605" s="217"/>
      <c r="AB8605" s="217"/>
      <c r="AC8605" s="217"/>
      <c r="AD8605" s="213"/>
    </row>
    <row r="8606" spans="20:30" x14ac:dyDescent="0.2">
      <c r="T8606" s="212"/>
      <c r="U8606" s="213"/>
      <c r="V8606" s="213"/>
      <c r="W8606" s="213"/>
      <c r="X8606" s="214"/>
      <c r="Y8606" s="214"/>
      <c r="Z8606" s="214"/>
      <c r="AA8606" s="217"/>
      <c r="AB8606" s="217"/>
      <c r="AC8606" s="217"/>
      <c r="AD8606" s="213"/>
    </row>
    <row r="8607" spans="20:30" x14ac:dyDescent="0.2">
      <c r="T8607" s="212"/>
      <c r="U8607" s="213"/>
      <c r="V8607" s="213"/>
      <c r="W8607" s="213"/>
      <c r="X8607" s="214"/>
      <c r="Y8607" s="214"/>
      <c r="Z8607" s="214"/>
      <c r="AA8607" s="217"/>
      <c r="AB8607" s="217"/>
      <c r="AC8607" s="217"/>
      <c r="AD8607" s="213"/>
    </row>
    <row r="8608" spans="20:30" x14ac:dyDescent="0.2">
      <c r="T8608" s="212"/>
      <c r="U8608" s="213"/>
      <c r="V8608" s="213"/>
      <c r="W8608" s="213"/>
      <c r="X8608" s="214"/>
      <c r="Y8608" s="214"/>
      <c r="Z8608" s="214"/>
      <c r="AA8608" s="217"/>
      <c r="AB8608" s="217"/>
      <c r="AC8608" s="217"/>
      <c r="AD8608" s="213"/>
    </row>
    <row r="8609" spans="20:30" x14ac:dyDescent="0.2">
      <c r="T8609" s="212"/>
      <c r="U8609" s="213"/>
      <c r="V8609" s="213"/>
      <c r="W8609" s="213"/>
      <c r="X8609" s="214"/>
      <c r="Y8609" s="214"/>
      <c r="Z8609" s="214"/>
      <c r="AA8609" s="217"/>
      <c r="AB8609" s="217"/>
      <c r="AC8609" s="217"/>
      <c r="AD8609" s="213"/>
    </row>
    <row r="8610" spans="20:30" x14ac:dyDescent="0.2">
      <c r="T8610" s="212"/>
      <c r="U8610" s="213"/>
      <c r="V8610" s="213"/>
      <c r="W8610" s="213"/>
      <c r="X8610" s="214"/>
      <c r="Y8610" s="214"/>
      <c r="Z8610" s="214"/>
      <c r="AA8610" s="217"/>
      <c r="AB8610" s="217"/>
      <c r="AC8610" s="217"/>
      <c r="AD8610" s="213"/>
    </row>
    <row r="8611" spans="20:30" x14ac:dyDescent="0.2">
      <c r="T8611" s="212"/>
      <c r="U8611" s="213"/>
      <c r="V8611" s="213"/>
      <c r="W8611" s="213"/>
      <c r="X8611" s="214"/>
      <c r="Y8611" s="214"/>
      <c r="Z8611" s="214"/>
      <c r="AA8611" s="217"/>
      <c r="AB8611" s="217"/>
      <c r="AC8611" s="217"/>
      <c r="AD8611" s="213"/>
    </row>
    <row r="8612" spans="20:30" x14ac:dyDescent="0.2">
      <c r="T8612" s="212"/>
      <c r="U8612" s="213"/>
      <c r="V8612" s="213"/>
      <c r="W8612" s="213"/>
      <c r="X8612" s="214"/>
      <c r="Y8612" s="214"/>
      <c r="Z8612" s="214"/>
      <c r="AA8612" s="217"/>
      <c r="AB8612" s="217"/>
      <c r="AC8612" s="217"/>
      <c r="AD8612" s="213"/>
    </row>
    <row r="8613" spans="20:30" x14ac:dyDescent="0.2">
      <c r="T8613" s="212"/>
      <c r="U8613" s="213"/>
      <c r="V8613" s="213"/>
      <c r="W8613" s="213"/>
      <c r="X8613" s="214"/>
      <c r="Y8613" s="214"/>
      <c r="Z8613" s="214"/>
      <c r="AA8613" s="217"/>
      <c r="AB8613" s="217"/>
      <c r="AC8613" s="217"/>
      <c r="AD8613" s="213"/>
    </row>
    <row r="8614" spans="20:30" x14ac:dyDescent="0.2">
      <c r="T8614" s="212"/>
      <c r="U8614" s="213"/>
      <c r="V8614" s="213"/>
      <c r="W8614" s="213"/>
      <c r="X8614" s="214"/>
      <c r="Y8614" s="214"/>
      <c r="Z8614" s="214"/>
      <c r="AA8614" s="217"/>
      <c r="AB8614" s="217"/>
      <c r="AC8614" s="217"/>
      <c r="AD8614" s="213"/>
    </row>
    <row r="8615" spans="20:30" x14ac:dyDescent="0.2">
      <c r="T8615" s="212"/>
      <c r="U8615" s="213"/>
      <c r="V8615" s="213"/>
      <c r="W8615" s="213"/>
      <c r="X8615" s="214"/>
      <c r="Y8615" s="214"/>
      <c r="Z8615" s="214"/>
      <c r="AA8615" s="217"/>
      <c r="AB8615" s="217"/>
      <c r="AC8615" s="217"/>
      <c r="AD8615" s="213"/>
    </row>
    <row r="8616" spans="20:30" x14ac:dyDescent="0.2">
      <c r="T8616" s="212"/>
      <c r="U8616" s="213"/>
      <c r="V8616" s="213"/>
      <c r="W8616" s="213"/>
      <c r="X8616" s="214"/>
      <c r="Y8616" s="214"/>
      <c r="Z8616" s="214"/>
      <c r="AA8616" s="217"/>
      <c r="AB8616" s="217"/>
      <c r="AC8616" s="217"/>
      <c r="AD8616" s="213"/>
    </row>
    <row r="8617" spans="20:30" x14ac:dyDescent="0.2">
      <c r="T8617" s="212"/>
      <c r="U8617" s="213"/>
      <c r="V8617" s="213"/>
      <c r="W8617" s="213"/>
      <c r="X8617" s="214"/>
      <c r="Y8617" s="214"/>
      <c r="Z8617" s="214"/>
      <c r="AA8617" s="217"/>
      <c r="AB8617" s="217"/>
      <c r="AC8617" s="217"/>
      <c r="AD8617" s="213"/>
    </row>
    <row r="8618" spans="20:30" x14ac:dyDescent="0.2">
      <c r="T8618" s="212"/>
      <c r="U8618" s="213"/>
      <c r="V8618" s="213"/>
      <c r="W8618" s="213"/>
      <c r="X8618" s="214"/>
      <c r="Y8618" s="214"/>
      <c r="Z8618" s="214"/>
      <c r="AA8618" s="217"/>
      <c r="AB8618" s="217"/>
      <c r="AC8618" s="217"/>
      <c r="AD8618" s="213"/>
    </row>
    <row r="8619" spans="20:30" x14ac:dyDescent="0.2">
      <c r="T8619" s="212"/>
      <c r="U8619" s="213"/>
      <c r="V8619" s="213"/>
      <c r="W8619" s="213"/>
      <c r="X8619" s="214"/>
      <c r="Y8619" s="214"/>
      <c r="Z8619" s="214"/>
      <c r="AA8619" s="217"/>
      <c r="AB8619" s="217"/>
      <c r="AC8619" s="217"/>
      <c r="AD8619" s="213"/>
    </row>
    <row r="8620" spans="20:30" x14ac:dyDescent="0.2">
      <c r="T8620" s="212"/>
      <c r="U8620" s="213"/>
      <c r="V8620" s="213"/>
      <c r="W8620" s="213"/>
      <c r="X8620" s="214"/>
      <c r="Y8620" s="214"/>
      <c r="Z8620" s="214"/>
      <c r="AA8620" s="217"/>
      <c r="AB8620" s="217"/>
      <c r="AC8620" s="217"/>
      <c r="AD8620" s="213"/>
    </row>
    <row r="8621" spans="20:30" x14ac:dyDescent="0.2">
      <c r="T8621" s="212"/>
      <c r="U8621" s="213"/>
      <c r="V8621" s="213"/>
      <c r="W8621" s="213"/>
      <c r="X8621" s="214"/>
      <c r="Y8621" s="214"/>
      <c r="Z8621" s="214"/>
      <c r="AA8621" s="217"/>
      <c r="AB8621" s="217"/>
      <c r="AC8621" s="217"/>
      <c r="AD8621" s="213"/>
    </row>
    <row r="8622" spans="20:30" x14ac:dyDescent="0.2">
      <c r="T8622" s="212"/>
      <c r="U8622" s="213"/>
      <c r="V8622" s="213"/>
      <c r="W8622" s="213"/>
      <c r="X8622" s="214"/>
      <c r="Y8622" s="214"/>
      <c r="Z8622" s="214"/>
      <c r="AA8622" s="217"/>
      <c r="AB8622" s="217"/>
      <c r="AC8622" s="217"/>
      <c r="AD8622" s="213"/>
    </row>
    <row r="8623" spans="20:30" x14ac:dyDescent="0.2">
      <c r="T8623" s="212"/>
      <c r="U8623" s="213"/>
      <c r="V8623" s="213"/>
      <c r="W8623" s="213"/>
      <c r="X8623" s="214"/>
      <c r="Y8623" s="214"/>
      <c r="Z8623" s="214"/>
      <c r="AA8623" s="217"/>
      <c r="AB8623" s="217"/>
      <c r="AC8623" s="217"/>
      <c r="AD8623" s="213"/>
    </row>
    <row r="8624" spans="20:30" x14ac:dyDescent="0.2">
      <c r="T8624" s="212"/>
      <c r="U8624" s="213"/>
      <c r="V8624" s="213"/>
      <c r="W8624" s="213"/>
      <c r="X8624" s="214"/>
      <c r="Y8624" s="214"/>
      <c r="Z8624" s="214"/>
      <c r="AA8624" s="217"/>
      <c r="AB8624" s="217"/>
      <c r="AC8624" s="217"/>
      <c r="AD8624" s="213"/>
    </row>
    <row r="8625" spans="20:30" x14ac:dyDescent="0.2">
      <c r="T8625" s="212"/>
      <c r="U8625" s="213"/>
      <c r="V8625" s="213"/>
      <c r="W8625" s="213"/>
      <c r="X8625" s="214"/>
      <c r="Y8625" s="214"/>
      <c r="Z8625" s="214"/>
      <c r="AA8625" s="217"/>
      <c r="AB8625" s="217"/>
      <c r="AC8625" s="217"/>
      <c r="AD8625" s="213"/>
    </row>
    <row r="8626" spans="20:30" x14ac:dyDescent="0.2">
      <c r="T8626" s="212"/>
      <c r="U8626" s="213"/>
      <c r="V8626" s="213"/>
      <c r="W8626" s="213"/>
      <c r="X8626" s="214"/>
      <c r="Y8626" s="214"/>
      <c r="Z8626" s="214"/>
      <c r="AA8626" s="217"/>
      <c r="AB8626" s="217"/>
      <c r="AC8626" s="217"/>
      <c r="AD8626" s="213"/>
    </row>
    <row r="8627" spans="20:30" x14ac:dyDescent="0.2">
      <c r="T8627" s="212"/>
      <c r="U8627" s="213"/>
      <c r="V8627" s="213"/>
      <c r="W8627" s="213"/>
      <c r="X8627" s="214"/>
      <c r="Y8627" s="214"/>
      <c r="Z8627" s="214"/>
      <c r="AA8627" s="217"/>
      <c r="AB8627" s="217"/>
      <c r="AC8627" s="217"/>
      <c r="AD8627" s="213"/>
    </row>
    <row r="8628" spans="20:30" x14ac:dyDescent="0.2">
      <c r="T8628" s="212"/>
      <c r="U8628" s="213"/>
      <c r="V8628" s="213"/>
      <c r="W8628" s="213"/>
      <c r="X8628" s="214"/>
      <c r="Y8628" s="214"/>
      <c r="Z8628" s="214"/>
      <c r="AA8628" s="217"/>
      <c r="AB8628" s="217"/>
      <c r="AC8628" s="217"/>
      <c r="AD8628" s="213"/>
    </row>
    <row r="8629" spans="20:30" x14ac:dyDescent="0.2">
      <c r="T8629" s="212"/>
      <c r="U8629" s="213"/>
      <c r="V8629" s="213"/>
      <c r="W8629" s="213"/>
      <c r="X8629" s="214"/>
      <c r="Y8629" s="214"/>
      <c r="Z8629" s="214"/>
      <c r="AA8629" s="217"/>
      <c r="AB8629" s="217"/>
      <c r="AC8629" s="217"/>
      <c r="AD8629" s="213"/>
    </row>
    <row r="8630" spans="20:30" x14ac:dyDescent="0.2">
      <c r="T8630" s="212"/>
      <c r="U8630" s="213"/>
      <c r="V8630" s="213"/>
      <c r="W8630" s="213"/>
      <c r="X8630" s="214"/>
      <c r="Y8630" s="214"/>
      <c r="Z8630" s="214"/>
      <c r="AA8630" s="217"/>
      <c r="AB8630" s="217"/>
      <c r="AC8630" s="217"/>
      <c r="AD8630" s="213"/>
    </row>
    <row r="8631" spans="20:30" x14ac:dyDescent="0.2">
      <c r="T8631" s="212"/>
      <c r="U8631" s="213"/>
      <c r="V8631" s="213"/>
      <c r="W8631" s="213"/>
      <c r="X8631" s="214"/>
      <c r="Y8631" s="214"/>
      <c r="Z8631" s="214"/>
      <c r="AA8631" s="217"/>
      <c r="AB8631" s="217"/>
      <c r="AC8631" s="217"/>
      <c r="AD8631" s="213"/>
    </row>
    <row r="8632" spans="20:30" x14ac:dyDescent="0.2">
      <c r="T8632" s="212"/>
      <c r="U8632" s="213"/>
      <c r="V8632" s="213"/>
      <c r="W8632" s="213"/>
      <c r="X8632" s="214"/>
      <c r="Y8632" s="214"/>
      <c r="Z8632" s="214"/>
      <c r="AA8632" s="217"/>
      <c r="AB8632" s="217"/>
      <c r="AC8632" s="217"/>
      <c r="AD8632" s="213"/>
    </row>
    <row r="8633" spans="20:30" x14ac:dyDescent="0.2">
      <c r="T8633" s="212"/>
      <c r="U8633" s="213"/>
      <c r="V8633" s="213"/>
      <c r="W8633" s="213"/>
      <c r="X8633" s="214"/>
      <c r="Y8633" s="214"/>
      <c r="Z8633" s="214"/>
      <c r="AA8633" s="217"/>
      <c r="AB8633" s="217"/>
      <c r="AC8633" s="217"/>
      <c r="AD8633" s="213"/>
    </row>
    <row r="8634" spans="20:30" x14ac:dyDescent="0.2">
      <c r="T8634" s="212"/>
      <c r="U8634" s="213"/>
      <c r="V8634" s="213"/>
      <c r="W8634" s="213"/>
      <c r="X8634" s="214"/>
      <c r="Y8634" s="214"/>
      <c r="Z8634" s="214"/>
      <c r="AA8634" s="217"/>
      <c r="AB8634" s="217"/>
      <c r="AC8634" s="217"/>
      <c r="AD8634" s="213"/>
    </row>
    <row r="8635" spans="20:30" x14ac:dyDescent="0.2">
      <c r="T8635" s="212"/>
      <c r="U8635" s="213"/>
      <c r="V8635" s="213"/>
      <c r="W8635" s="213"/>
      <c r="X8635" s="214"/>
      <c r="Y8635" s="214"/>
      <c r="Z8635" s="214"/>
      <c r="AA8635" s="217"/>
      <c r="AB8635" s="217"/>
      <c r="AC8635" s="217"/>
      <c r="AD8635" s="213"/>
    </row>
    <row r="8636" spans="20:30" x14ac:dyDescent="0.2">
      <c r="T8636" s="212"/>
      <c r="U8636" s="213"/>
      <c r="V8636" s="213"/>
      <c r="W8636" s="213"/>
      <c r="X8636" s="214"/>
      <c r="Y8636" s="214"/>
      <c r="Z8636" s="214"/>
      <c r="AA8636" s="217"/>
      <c r="AB8636" s="217"/>
      <c r="AC8636" s="217"/>
      <c r="AD8636" s="213"/>
    </row>
    <row r="8637" spans="20:30" x14ac:dyDescent="0.2">
      <c r="T8637" s="212"/>
      <c r="U8637" s="213"/>
      <c r="V8637" s="213"/>
      <c r="W8637" s="213"/>
      <c r="X8637" s="214"/>
      <c r="Y8637" s="214"/>
      <c r="Z8637" s="214"/>
      <c r="AA8637" s="217"/>
      <c r="AB8637" s="217"/>
      <c r="AC8637" s="217"/>
      <c r="AD8637" s="213"/>
    </row>
    <row r="8638" spans="20:30" x14ac:dyDescent="0.2">
      <c r="T8638" s="212"/>
      <c r="U8638" s="213"/>
      <c r="V8638" s="213"/>
      <c r="W8638" s="213"/>
      <c r="X8638" s="214"/>
      <c r="Y8638" s="214"/>
      <c r="Z8638" s="214"/>
      <c r="AA8638" s="217"/>
      <c r="AB8638" s="217"/>
      <c r="AC8638" s="217"/>
      <c r="AD8638" s="213"/>
    </row>
    <row r="8639" spans="20:30" x14ac:dyDescent="0.2">
      <c r="T8639" s="212"/>
      <c r="U8639" s="213"/>
      <c r="V8639" s="213"/>
      <c r="W8639" s="213"/>
      <c r="X8639" s="214"/>
      <c r="Y8639" s="214"/>
      <c r="Z8639" s="214"/>
      <c r="AA8639" s="217"/>
      <c r="AB8639" s="217"/>
      <c r="AC8639" s="217"/>
      <c r="AD8639" s="213"/>
    </row>
    <row r="8640" spans="20:30" x14ac:dyDescent="0.2">
      <c r="T8640" s="212"/>
      <c r="U8640" s="213"/>
      <c r="V8640" s="213"/>
      <c r="W8640" s="213"/>
      <c r="X8640" s="214"/>
      <c r="Y8640" s="214"/>
      <c r="Z8640" s="214"/>
      <c r="AA8640" s="217"/>
      <c r="AB8640" s="217"/>
      <c r="AC8640" s="217"/>
      <c r="AD8640" s="213"/>
    </row>
    <row r="8641" spans="20:30" x14ac:dyDescent="0.2">
      <c r="T8641" s="212"/>
      <c r="U8641" s="213"/>
      <c r="V8641" s="213"/>
      <c r="W8641" s="213"/>
      <c r="X8641" s="214"/>
      <c r="Y8641" s="214"/>
      <c r="Z8641" s="214"/>
      <c r="AA8641" s="217"/>
      <c r="AB8641" s="217"/>
      <c r="AC8641" s="217"/>
      <c r="AD8641" s="213"/>
    </row>
    <row r="8642" spans="20:30" x14ac:dyDescent="0.2">
      <c r="T8642" s="212"/>
      <c r="U8642" s="213"/>
      <c r="V8642" s="213"/>
      <c r="W8642" s="213"/>
      <c r="X8642" s="214"/>
      <c r="Y8642" s="214"/>
      <c r="Z8642" s="214"/>
      <c r="AA8642" s="217"/>
      <c r="AB8642" s="217"/>
      <c r="AC8642" s="217"/>
      <c r="AD8642" s="213"/>
    </row>
    <row r="8643" spans="20:30" x14ac:dyDescent="0.2">
      <c r="T8643" s="212"/>
      <c r="U8643" s="213"/>
      <c r="V8643" s="213"/>
      <c r="W8643" s="213"/>
      <c r="X8643" s="214"/>
      <c r="Y8643" s="214"/>
      <c r="Z8643" s="214"/>
      <c r="AA8643" s="217"/>
      <c r="AB8643" s="217"/>
      <c r="AC8643" s="217"/>
      <c r="AD8643" s="213"/>
    </row>
    <row r="8644" spans="20:30" x14ac:dyDescent="0.2">
      <c r="T8644" s="212"/>
      <c r="U8644" s="213"/>
      <c r="V8644" s="213"/>
      <c r="W8644" s="213"/>
      <c r="X8644" s="214"/>
      <c r="Y8644" s="214"/>
      <c r="Z8644" s="214"/>
      <c r="AA8644" s="217"/>
      <c r="AB8644" s="217"/>
      <c r="AC8644" s="217"/>
      <c r="AD8644" s="213"/>
    </row>
    <row r="8645" spans="20:30" x14ac:dyDescent="0.2">
      <c r="T8645" s="212"/>
      <c r="U8645" s="213"/>
      <c r="V8645" s="213"/>
      <c r="W8645" s="213"/>
      <c r="X8645" s="214"/>
      <c r="Y8645" s="214"/>
      <c r="Z8645" s="214"/>
      <c r="AA8645" s="217"/>
      <c r="AB8645" s="217"/>
      <c r="AC8645" s="217"/>
      <c r="AD8645" s="213"/>
    </row>
    <row r="8646" spans="20:30" x14ac:dyDescent="0.2">
      <c r="T8646" s="212"/>
      <c r="U8646" s="213"/>
      <c r="V8646" s="213"/>
      <c r="W8646" s="213"/>
      <c r="X8646" s="214"/>
      <c r="Y8646" s="214"/>
      <c r="Z8646" s="214"/>
      <c r="AA8646" s="217"/>
      <c r="AB8646" s="217"/>
      <c r="AC8646" s="217"/>
      <c r="AD8646" s="213"/>
    </row>
    <row r="8647" spans="20:30" x14ac:dyDescent="0.2">
      <c r="T8647" s="212"/>
      <c r="U8647" s="213"/>
      <c r="V8647" s="213"/>
      <c r="W8647" s="213"/>
      <c r="X8647" s="214"/>
      <c r="Y8647" s="214"/>
      <c r="Z8647" s="214"/>
      <c r="AA8647" s="217"/>
      <c r="AB8647" s="217"/>
      <c r="AC8647" s="217"/>
      <c r="AD8647" s="213"/>
    </row>
    <row r="8648" spans="20:30" x14ac:dyDescent="0.2">
      <c r="T8648" s="212"/>
      <c r="U8648" s="213"/>
      <c r="V8648" s="213"/>
      <c r="W8648" s="213"/>
      <c r="X8648" s="214"/>
      <c r="Y8648" s="214"/>
      <c r="Z8648" s="214"/>
      <c r="AA8648" s="217"/>
      <c r="AB8648" s="217"/>
      <c r="AC8648" s="217"/>
      <c r="AD8648" s="213"/>
    </row>
    <row r="8649" spans="20:30" x14ac:dyDescent="0.2">
      <c r="T8649" s="212"/>
      <c r="U8649" s="213"/>
      <c r="V8649" s="213"/>
      <c r="W8649" s="213"/>
      <c r="X8649" s="214"/>
      <c r="Y8649" s="214"/>
      <c r="Z8649" s="214"/>
      <c r="AA8649" s="217"/>
      <c r="AB8649" s="217"/>
      <c r="AC8649" s="217"/>
      <c r="AD8649" s="213"/>
    </row>
    <row r="8650" spans="20:30" x14ac:dyDescent="0.2">
      <c r="T8650" s="212"/>
      <c r="U8650" s="213"/>
      <c r="V8650" s="213"/>
      <c r="W8650" s="213"/>
      <c r="X8650" s="214"/>
      <c r="Y8650" s="214"/>
      <c r="Z8650" s="214"/>
      <c r="AA8650" s="217"/>
      <c r="AB8650" s="217"/>
      <c r="AC8650" s="217"/>
      <c r="AD8650" s="213"/>
    </row>
    <row r="8651" spans="20:30" x14ac:dyDescent="0.2">
      <c r="T8651" s="212"/>
      <c r="U8651" s="213"/>
      <c r="V8651" s="213"/>
      <c r="W8651" s="213"/>
      <c r="X8651" s="214"/>
      <c r="Y8651" s="214"/>
      <c r="Z8651" s="214"/>
      <c r="AA8651" s="217"/>
      <c r="AB8651" s="217"/>
      <c r="AC8651" s="217"/>
      <c r="AD8651" s="213"/>
    </row>
    <row r="8652" spans="20:30" x14ac:dyDescent="0.2">
      <c r="T8652" s="212"/>
      <c r="U8652" s="213"/>
      <c r="V8652" s="213"/>
      <c r="W8652" s="213"/>
      <c r="X8652" s="214"/>
      <c r="Y8652" s="214"/>
      <c r="Z8652" s="214"/>
      <c r="AA8652" s="217"/>
      <c r="AB8652" s="217"/>
      <c r="AC8652" s="217"/>
      <c r="AD8652" s="213"/>
    </row>
    <row r="8653" spans="20:30" x14ac:dyDescent="0.2">
      <c r="T8653" s="212"/>
      <c r="U8653" s="213"/>
      <c r="V8653" s="213"/>
      <c r="W8653" s="213"/>
      <c r="X8653" s="214"/>
      <c r="Y8653" s="214"/>
      <c r="Z8653" s="214"/>
      <c r="AA8653" s="217"/>
      <c r="AB8653" s="217"/>
      <c r="AC8653" s="217"/>
      <c r="AD8653" s="213"/>
    </row>
    <row r="8654" spans="20:30" x14ac:dyDescent="0.2">
      <c r="T8654" s="212"/>
      <c r="U8654" s="213"/>
      <c r="V8654" s="213"/>
      <c r="W8654" s="213"/>
      <c r="X8654" s="214"/>
      <c r="Y8654" s="214"/>
      <c r="Z8654" s="214"/>
      <c r="AA8654" s="217"/>
      <c r="AB8654" s="217"/>
      <c r="AC8654" s="217"/>
      <c r="AD8654" s="213"/>
    </row>
    <row r="8655" spans="20:30" x14ac:dyDescent="0.2">
      <c r="T8655" s="212"/>
      <c r="U8655" s="213"/>
      <c r="V8655" s="213"/>
      <c r="W8655" s="213"/>
      <c r="X8655" s="214"/>
      <c r="Y8655" s="214"/>
      <c r="Z8655" s="214"/>
      <c r="AA8655" s="217"/>
      <c r="AB8655" s="217"/>
      <c r="AC8655" s="217"/>
      <c r="AD8655" s="213"/>
    </row>
    <row r="8656" spans="20:30" x14ac:dyDescent="0.2">
      <c r="T8656" s="212"/>
      <c r="U8656" s="213"/>
      <c r="V8656" s="213"/>
      <c r="W8656" s="213"/>
      <c r="X8656" s="214"/>
      <c r="Y8656" s="214"/>
      <c r="Z8656" s="214"/>
      <c r="AA8656" s="217"/>
      <c r="AB8656" s="217"/>
      <c r="AC8656" s="217"/>
      <c r="AD8656" s="213"/>
    </row>
    <row r="8657" spans="20:30" x14ac:dyDescent="0.2">
      <c r="T8657" s="212"/>
      <c r="U8657" s="213"/>
      <c r="V8657" s="213"/>
      <c r="W8657" s="213"/>
      <c r="X8657" s="214"/>
      <c r="Y8657" s="214"/>
      <c r="Z8657" s="214"/>
      <c r="AA8657" s="217"/>
      <c r="AB8657" s="217"/>
      <c r="AC8657" s="217"/>
      <c r="AD8657" s="213"/>
    </row>
    <row r="8658" spans="20:30" x14ac:dyDescent="0.2">
      <c r="T8658" s="212"/>
      <c r="U8658" s="213"/>
      <c r="V8658" s="213"/>
      <c r="W8658" s="213"/>
      <c r="X8658" s="214"/>
      <c r="Y8658" s="214"/>
      <c r="Z8658" s="214"/>
      <c r="AA8658" s="217"/>
      <c r="AB8658" s="217"/>
      <c r="AC8658" s="217"/>
      <c r="AD8658" s="213"/>
    </row>
    <row r="8659" spans="20:30" x14ac:dyDescent="0.2">
      <c r="T8659" s="212"/>
      <c r="U8659" s="213"/>
      <c r="V8659" s="213"/>
      <c r="W8659" s="213"/>
      <c r="X8659" s="214"/>
      <c r="Y8659" s="214"/>
      <c r="Z8659" s="214"/>
      <c r="AA8659" s="217"/>
      <c r="AB8659" s="217"/>
      <c r="AC8659" s="217"/>
      <c r="AD8659" s="213"/>
    </row>
    <row r="8660" spans="20:30" x14ac:dyDescent="0.2">
      <c r="T8660" s="212"/>
      <c r="U8660" s="213"/>
      <c r="V8660" s="213"/>
      <c r="W8660" s="213"/>
      <c r="X8660" s="214"/>
      <c r="Y8660" s="214"/>
      <c r="Z8660" s="214"/>
      <c r="AA8660" s="217"/>
      <c r="AB8660" s="217"/>
      <c r="AC8660" s="217"/>
      <c r="AD8660" s="213"/>
    </row>
    <row r="8661" spans="20:30" x14ac:dyDescent="0.2">
      <c r="T8661" s="212"/>
      <c r="U8661" s="213"/>
      <c r="V8661" s="213"/>
      <c r="W8661" s="213"/>
      <c r="X8661" s="214"/>
      <c r="Y8661" s="214"/>
      <c r="Z8661" s="214"/>
      <c r="AA8661" s="217"/>
      <c r="AB8661" s="217"/>
      <c r="AC8661" s="217"/>
      <c r="AD8661" s="213"/>
    </row>
    <row r="8662" spans="20:30" x14ac:dyDescent="0.2">
      <c r="T8662" s="212"/>
      <c r="U8662" s="213"/>
      <c r="V8662" s="213"/>
      <c r="W8662" s="213"/>
      <c r="X8662" s="214"/>
      <c r="Y8662" s="214"/>
      <c r="Z8662" s="214"/>
      <c r="AA8662" s="217"/>
      <c r="AB8662" s="217"/>
      <c r="AC8662" s="217"/>
      <c r="AD8662" s="213"/>
    </row>
    <row r="8663" spans="20:30" x14ac:dyDescent="0.2">
      <c r="T8663" s="212"/>
      <c r="U8663" s="213"/>
      <c r="V8663" s="213"/>
      <c r="W8663" s="213"/>
      <c r="X8663" s="214"/>
      <c r="Y8663" s="214"/>
      <c r="Z8663" s="214"/>
      <c r="AA8663" s="217"/>
      <c r="AB8663" s="217"/>
      <c r="AC8663" s="217"/>
      <c r="AD8663" s="213"/>
    </row>
    <row r="8664" spans="20:30" x14ac:dyDescent="0.2">
      <c r="T8664" s="212"/>
      <c r="U8664" s="213"/>
      <c r="V8664" s="213"/>
      <c r="W8664" s="213"/>
      <c r="X8664" s="214"/>
      <c r="Y8664" s="214"/>
      <c r="Z8664" s="214"/>
      <c r="AA8664" s="217"/>
      <c r="AB8664" s="217"/>
      <c r="AC8664" s="217"/>
      <c r="AD8664" s="213"/>
    </row>
    <row r="8665" spans="20:30" x14ac:dyDescent="0.2">
      <c r="T8665" s="212"/>
      <c r="U8665" s="213"/>
      <c r="V8665" s="213"/>
      <c r="W8665" s="213"/>
      <c r="X8665" s="214"/>
      <c r="Y8665" s="214"/>
      <c r="Z8665" s="214"/>
      <c r="AA8665" s="217"/>
      <c r="AB8665" s="217"/>
      <c r="AC8665" s="217"/>
      <c r="AD8665" s="213"/>
    </row>
    <row r="8666" spans="20:30" x14ac:dyDescent="0.2">
      <c r="T8666" s="212"/>
      <c r="U8666" s="213"/>
      <c r="V8666" s="213"/>
      <c r="W8666" s="213"/>
      <c r="X8666" s="214"/>
      <c r="Y8666" s="214"/>
      <c r="Z8666" s="214"/>
      <c r="AA8666" s="217"/>
      <c r="AB8666" s="217"/>
      <c r="AC8666" s="217"/>
      <c r="AD8666" s="213"/>
    </row>
    <row r="8667" spans="20:30" x14ac:dyDescent="0.2">
      <c r="T8667" s="212"/>
      <c r="U8667" s="213"/>
      <c r="V8667" s="213"/>
      <c r="W8667" s="213"/>
      <c r="X8667" s="214"/>
      <c r="Y8667" s="214"/>
      <c r="Z8667" s="214"/>
      <c r="AA8667" s="217"/>
      <c r="AB8667" s="217"/>
      <c r="AC8667" s="217"/>
      <c r="AD8667" s="213"/>
    </row>
    <row r="8668" spans="20:30" x14ac:dyDescent="0.2">
      <c r="T8668" s="212"/>
      <c r="U8668" s="213"/>
      <c r="V8668" s="213"/>
      <c r="W8668" s="213"/>
      <c r="X8668" s="214"/>
      <c r="Y8668" s="214"/>
      <c r="Z8668" s="214"/>
      <c r="AA8668" s="217"/>
      <c r="AB8668" s="217"/>
      <c r="AC8668" s="217"/>
      <c r="AD8668" s="213"/>
    </row>
    <row r="8669" spans="20:30" x14ac:dyDescent="0.2">
      <c r="T8669" s="212"/>
      <c r="U8669" s="213"/>
      <c r="V8669" s="213"/>
      <c r="W8669" s="213"/>
      <c r="X8669" s="214"/>
      <c r="Y8669" s="214"/>
      <c r="Z8669" s="214"/>
      <c r="AA8669" s="217"/>
      <c r="AB8669" s="217"/>
      <c r="AC8669" s="217"/>
      <c r="AD8669" s="213"/>
    </row>
    <row r="8670" spans="20:30" x14ac:dyDescent="0.2">
      <c r="T8670" s="212"/>
      <c r="U8670" s="213"/>
      <c r="V8670" s="213"/>
      <c r="W8670" s="213"/>
      <c r="X8670" s="214"/>
      <c r="Y8670" s="214"/>
      <c r="Z8670" s="214"/>
      <c r="AA8670" s="217"/>
      <c r="AB8670" s="217"/>
      <c r="AC8670" s="217"/>
      <c r="AD8670" s="213"/>
    </row>
    <row r="8671" spans="20:30" x14ac:dyDescent="0.2">
      <c r="T8671" s="212"/>
      <c r="U8671" s="213"/>
      <c r="V8671" s="213"/>
      <c r="W8671" s="213"/>
      <c r="X8671" s="214"/>
      <c r="Y8671" s="214"/>
      <c r="Z8671" s="214"/>
      <c r="AA8671" s="217"/>
      <c r="AB8671" s="217"/>
      <c r="AC8671" s="217"/>
      <c r="AD8671" s="213"/>
    </row>
    <row r="8672" spans="20:30" x14ac:dyDescent="0.2">
      <c r="T8672" s="212"/>
      <c r="U8672" s="213"/>
      <c r="V8672" s="213"/>
      <c r="W8672" s="213"/>
      <c r="X8672" s="214"/>
      <c r="Y8672" s="214"/>
      <c r="Z8672" s="214"/>
      <c r="AA8672" s="217"/>
      <c r="AB8672" s="217"/>
      <c r="AC8672" s="217"/>
      <c r="AD8672" s="213"/>
    </row>
    <row r="8673" spans="20:30" x14ac:dyDescent="0.2">
      <c r="T8673" s="212"/>
      <c r="U8673" s="213"/>
      <c r="V8673" s="213"/>
      <c r="W8673" s="213"/>
      <c r="X8673" s="214"/>
      <c r="Y8673" s="214"/>
      <c r="Z8673" s="214"/>
      <c r="AA8673" s="217"/>
      <c r="AB8673" s="217"/>
      <c r="AC8673" s="217"/>
      <c r="AD8673" s="213"/>
    </row>
    <row r="8674" spans="20:30" x14ac:dyDescent="0.2">
      <c r="T8674" s="212"/>
      <c r="U8674" s="213"/>
      <c r="V8674" s="213"/>
      <c r="W8674" s="213"/>
      <c r="X8674" s="214"/>
      <c r="Y8674" s="214"/>
      <c r="Z8674" s="214"/>
      <c r="AA8674" s="217"/>
      <c r="AB8674" s="217"/>
      <c r="AC8674" s="217"/>
      <c r="AD8674" s="213"/>
    </row>
    <row r="8675" spans="20:30" x14ac:dyDescent="0.2">
      <c r="T8675" s="212"/>
      <c r="U8675" s="213"/>
      <c r="V8675" s="213"/>
      <c r="W8675" s="213"/>
      <c r="X8675" s="214"/>
      <c r="Y8675" s="214"/>
      <c r="Z8675" s="214"/>
      <c r="AA8675" s="217"/>
      <c r="AB8675" s="217"/>
      <c r="AC8675" s="217"/>
      <c r="AD8675" s="213"/>
    </row>
    <row r="8676" spans="20:30" x14ac:dyDescent="0.2">
      <c r="T8676" s="212"/>
      <c r="U8676" s="213"/>
      <c r="V8676" s="213"/>
      <c r="W8676" s="213"/>
      <c r="X8676" s="214"/>
      <c r="Y8676" s="214"/>
      <c r="Z8676" s="214"/>
      <c r="AA8676" s="217"/>
      <c r="AB8676" s="217"/>
      <c r="AC8676" s="217"/>
      <c r="AD8676" s="213"/>
    </row>
    <row r="8677" spans="20:30" x14ac:dyDescent="0.2">
      <c r="T8677" s="212"/>
      <c r="U8677" s="213"/>
      <c r="V8677" s="213"/>
      <c r="W8677" s="213"/>
      <c r="X8677" s="214"/>
      <c r="Y8677" s="214"/>
      <c r="Z8677" s="214"/>
      <c r="AA8677" s="217"/>
      <c r="AB8677" s="217"/>
      <c r="AC8677" s="217"/>
      <c r="AD8677" s="213"/>
    </row>
    <row r="8678" spans="20:30" x14ac:dyDescent="0.2">
      <c r="T8678" s="212"/>
      <c r="U8678" s="213"/>
      <c r="V8678" s="213"/>
      <c r="W8678" s="213"/>
      <c r="X8678" s="214"/>
      <c r="Y8678" s="214"/>
      <c r="Z8678" s="214"/>
      <c r="AA8678" s="217"/>
      <c r="AB8678" s="217"/>
      <c r="AC8678" s="217"/>
      <c r="AD8678" s="213"/>
    </row>
    <row r="8679" spans="20:30" x14ac:dyDescent="0.2">
      <c r="T8679" s="212"/>
      <c r="U8679" s="213"/>
      <c r="V8679" s="213"/>
      <c r="W8679" s="213"/>
      <c r="X8679" s="214"/>
      <c r="Y8679" s="214"/>
      <c r="Z8679" s="214"/>
      <c r="AA8679" s="217"/>
      <c r="AB8679" s="217"/>
      <c r="AC8679" s="217"/>
      <c r="AD8679" s="213"/>
    </row>
    <row r="8680" spans="20:30" x14ac:dyDescent="0.2">
      <c r="T8680" s="212"/>
      <c r="U8680" s="213"/>
      <c r="V8680" s="213"/>
      <c r="W8680" s="213"/>
      <c r="X8680" s="214"/>
      <c r="Y8680" s="214"/>
      <c r="Z8680" s="214"/>
      <c r="AA8680" s="217"/>
      <c r="AB8680" s="217"/>
      <c r="AC8680" s="217"/>
      <c r="AD8680" s="213"/>
    </row>
    <row r="8681" spans="20:30" x14ac:dyDescent="0.2">
      <c r="T8681" s="212"/>
      <c r="U8681" s="213"/>
      <c r="V8681" s="213"/>
      <c r="W8681" s="213"/>
      <c r="X8681" s="214"/>
      <c r="Y8681" s="214"/>
      <c r="Z8681" s="214"/>
      <c r="AA8681" s="217"/>
      <c r="AB8681" s="217"/>
      <c r="AC8681" s="217"/>
      <c r="AD8681" s="213"/>
    </row>
    <row r="8682" spans="20:30" x14ac:dyDescent="0.2">
      <c r="T8682" s="212"/>
      <c r="U8682" s="213"/>
      <c r="V8682" s="213"/>
      <c r="W8682" s="213"/>
      <c r="X8682" s="214"/>
      <c r="Y8682" s="214"/>
      <c r="Z8682" s="214"/>
      <c r="AA8682" s="217"/>
      <c r="AB8682" s="217"/>
      <c r="AC8682" s="217"/>
      <c r="AD8682" s="213"/>
    </row>
    <row r="8683" spans="20:30" x14ac:dyDescent="0.2">
      <c r="T8683" s="212"/>
      <c r="U8683" s="213"/>
      <c r="V8683" s="213"/>
      <c r="W8683" s="213"/>
      <c r="X8683" s="214"/>
      <c r="Y8683" s="214"/>
      <c r="Z8683" s="214"/>
      <c r="AA8683" s="217"/>
      <c r="AB8683" s="217"/>
      <c r="AC8683" s="217"/>
      <c r="AD8683" s="213"/>
    </row>
    <row r="8684" spans="20:30" x14ac:dyDescent="0.2">
      <c r="T8684" s="212"/>
      <c r="U8684" s="213"/>
      <c r="V8684" s="213"/>
      <c r="W8684" s="213"/>
      <c r="X8684" s="214"/>
      <c r="Y8684" s="214"/>
      <c r="Z8684" s="214"/>
      <c r="AA8684" s="217"/>
      <c r="AB8684" s="217"/>
      <c r="AC8684" s="217"/>
      <c r="AD8684" s="213"/>
    </row>
    <row r="8685" spans="20:30" x14ac:dyDescent="0.2">
      <c r="T8685" s="212"/>
      <c r="U8685" s="213"/>
      <c r="V8685" s="213"/>
      <c r="W8685" s="213"/>
      <c r="X8685" s="214"/>
      <c r="Y8685" s="214"/>
      <c r="Z8685" s="214"/>
      <c r="AA8685" s="217"/>
      <c r="AB8685" s="217"/>
      <c r="AC8685" s="217"/>
      <c r="AD8685" s="213"/>
    </row>
    <row r="8686" spans="20:30" x14ac:dyDescent="0.2">
      <c r="T8686" s="212"/>
      <c r="U8686" s="213"/>
      <c r="V8686" s="213"/>
      <c r="W8686" s="213"/>
      <c r="X8686" s="214"/>
      <c r="Y8686" s="214"/>
      <c r="Z8686" s="214"/>
      <c r="AA8686" s="217"/>
      <c r="AB8686" s="217"/>
      <c r="AC8686" s="217"/>
      <c r="AD8686" s="213"/>
    </row>
    <row r="8687" spans="20:30" x14ac:dyDescent="0.2">
      <c r="T8687" s="212"/>
      <c r="U8687" s="213"/>
      <c r="V8687" s="213"/>
      <c r="W8687" s="213"/>
      <c r="X8687" s="214"/>
      <c r="Y8687" s="214"/>
      <c r="Z8687" s="214"/>
      <c r="AA8687" s="217"/>
      <c r="AB8687" s="217"/>
      <c r="AC8687" s="217"/>
      <c r="AD8687" s="213"/>
    </row>
    <row r="8688" spans="20:30" x14ac:dyDescent="0.2">
      <c r="T8688" s="212"/>
      <c r="U8688" s="213"/>
      <c r="V8688" s="213"/>
      <c r="W8688" s="213"/>
      <c r="X8688" s="214"/>
      <c r="Y8688" s="214"/>
      <c r="Z8688" s="214"/>
      <c r="AA8688" s="217"/>
      <c r="AB8688" s="217"/>
      <c r="AC8688" s="217"/>
      <c r="AD8688" s="213"/>
    </row>
    <row r="8689" spans="20:30" x14ac:dyDescent="0.2">
      <c r="T8689" s="212"/>
      <c r="U8689" s="213"/>
      <c r="V8689" s="213"/>
      <c r="W8689" s="213"/>
      <c r="X8689" s="214"/>
      <c r="Y8689" s="214"/>
      <c r="Z8689" s="214"/>
      <c r="AA8689" s="217"/>
      <c r="AB8689" s="217"/>
      <c r="AC8689" s="217"/>
      <c r="AD8689" s="213"/>
    </row>
    <row r="8690" spans="20:30" x14ac:dyDescent="0.2">
      <c r="T8690" s="212"/>
      <c r="U8690" s="213"/>
      <c r="V8690" s="213"/>
      <c r="W8690" s="213"/>
      <c r="X8690" s="214"/>
      <c r="Y8690" s="214"/>
      <c r="Z8690" s="214"/>
      <c r="AA8690" s="217"/>
      <c r="AB8690" s="217"/>
      <c r="AC8690" s="217"/>
      <c r="AD8690" s="213"/>
    </row>
    <row r="8691" spans="20:30" x14ac:dyDescent="0.2">
      <c r="T8691" s="212"/>
      <c r="U8691" s="213"/>
      <c r="V8691" s="213"/>
      <c r="W8691" s="213"/>
      <c r="X8691" s="214"/>
      <c r="Y8691" s="214"/>
      <c r="Z8691" s="214"/>
      <c r="AA8691" s="217"/>
      <c r="AB8691" s="217"/>
      <c r="AC8691" s="217"/>
      <c r="AD8691" s="213"/>
    </row>
    <row r="8692" spans="20:30" x14ac:dyDescent="0.2">
      <c r="T8692" s="212"/>
      <c r="U8692" s="213"/>
      <c r="V8692" s="213"/>
      <c r="W8692" s="213"/>
      <c r="X8692" s="214"/>
      <c r="Y8692" s="214"/>
      <c r="Z8692" s="214"/>
      <c r="AA8692" s="217"/>
      <c r="AB8692" s="217"/>
      <c r="AC8692" s="217"/>
      <c r="AD8692" s="213"/>
    </row>
    <row r="8693" spans="20:30" x14ac:dyDescent="0.2">
      <c r="T8693" s="212"/>
      <c r="U8693" s="213"/>
      <c r="V8693" s="213"/>
      <c r="W8693" s="213"/>
      <c r="X8693" s="214"/>
      <c r="Y8693" s="214"/>
      <c r="Z8693" s="214"/>
      <c r="AA8693" s="217"/>
      <c r="AB8693" s="217"/>
      <c r="AC8693" s="217"/>
      <c r="AD8693" s="213"/>
    </row>
    <row r="8694" spans="20:30" x14ac:dyDescent="0.2">
      <c r="T8694" s="212"/>
      <c r="U8694" s="213"/>
      <c r="V8694" s="213"/>
      <c r="W8694" s="213"/>
      <c r="X8694" s="214"/>
      <c r="Y8694" s="214"/>
      <c r="Z8694" s="214"/>
      <c r="AA8694" s="217"/>
      <c r="AB8694" s="217"/>
      <c r="AC8694" s="217"/>
      <c r="AD8694" s="213"/>
    </row>
    <row r="8695" spans="20:30" x14ac:dyDescent="0.2">
      <c r="T8695" s="212"/>
      <c r="U8695" s="213"/>
      <c r="V8695" s="213"/>
      <c r="W8695" s="213"/>
      <c r="X8695" s="214"/>
      <c r="Y8695" s="214"/>
      <c r="Z8695" s="214"/>
      <c r="AA8695" s="217"/>
      <c r="AB8695" s="217"/>
      <c r="AC8695" s="217"/>
      <c r="AD8695" s="213"/>
    </row>
    <row r="8696" spans="20:30" x14ac:dyDescent="0.2">
      <c r="T8696" s="212"/>
      <c r="U8696" s="213"/>
      <c r="V8696" s="213"/>
      <c r="W8696" s="213"/>
      <c r="X8696" s="214"/>
      <c r="Y8696" s="214"/>
      <c r="Z8696" s="214"/>
      <c r="AA8696" s="217"/>
      <c r="AB8696" s="217"/>
      <c r="AC8696" s="217"/>
      <c r="AD8696" s="213"/>
    </row>
    <row r="8697" spans="20:30" x14ac:dyDescent="0.2">
      <c r="T8697" s="212"/>
      <c r="U8697" s="213"/>
      <c r="V8697" s="213"/>
      <c r="W8697" s="213"/>
      <c r="X8697" s="214"/>
      <c r="Y8697" s="214"/>
      <c r="Z8697" s="214"/>
      <c r="AA8697" s="217"/>
      <c r="AB8697" s="217"/>
      <c r="AC8697" s="217"/>
      <c r="AD8697" s="213"/>
    </row>
    <row r="8698" spans="20:30" x14ac:dyDescent="0.2">
      <c r="T8698" s="212"/>
      <c r="U8698" s="213"/>
      <c r="V8698" s="213"/>
      <c r="W8698" s="213"/>
      <c r="X8698" s="214"/>
      <c r="Y8698" s="214"/>
      <c r="Z8698" s="214"/>
      <c r="AA8698" s="217"/>
      <c r="AB8698" s="217"/>
      <c r="AC8698" s="217"/>
      <c r="AD8698" s="213"/>
    </row>
    <row r="8699" spans="20:30" x14ac:dyDescent="0.2">
      <c r="T8699" s="212"/>
      <c r="U8699" s="213"/>
      <c r="V8699" s="213"/>
      <c r="W8699" s="213"/>
      <c r="X8699" s="214"/>
      <c r="Y8699" s="214"/>
      <c r="Z8699" s="214"/>
      <c r="AA8699" s="217"/>
      <c r="AB8699" s="217"/>
      <c r="AC8699" s="217"/>
      <c r="AD8699" s="213"/>
    </row>
    <row r="8700" spans="20:30" x14ac:dyDescent="0.2">
      <c r="T8700" s="212"/>
      <c r="U8700" s="213"/>
      <c r="V8700" s="213"/>
      <c r="W8700" s="213"/>
      <c r="X8700" s="214"/>
      <c r="Y8700" s="214"/>
      <c r="Z8700" s="214"/>
      <c r="AA8700" s="217"/>
      <c r="AB8700" s="217"/>
      <c r="AC8700" s="217"/>
      <c r="AD8700" s="213"/>
    </row>
    <row r="8701" spans="20:30" x14ac:dyDescent="0.2">
      <c r="T8701" s="212"/>
      <c r="U8701" s="213"/>
      <c r="V8701" s="213"/>
      <c r="W8701" s="213"/>
      <c r="X8701" s="214"/>
      <c r="Y8701" s="214"/>
      <c r="Z8701" s="214"/>
      <c r="AA8701" s="217"/>
      <c r="AB8701" s="217"/>
      <c r="AC8701" s="217"/>
      <c r="AD8701" s="213"/>
    </row>
    <row r="8702" spans="20:30" x14ac:dyDescent="0.2">
      <c r="T8702" s="212"/>
      <c r="U8702" s="213"/>
      <c r="V8702" s="213"/>
      <c r="W8702" s="213"/>
      <c r="X8702" s="214"/>
      <c r="Y8702" s="214"/>
      <c r="Z8702" s="214"/>
      <c r="AA8702" s="217"/>
      <c r="AB8702" s="217"/>
      <c r="AC8702" s="217"/>
      <c r="AD8702" s="213"/>
    </row>
    <row r="8703" spans="20:30" x14ac:dyDescent="0.2">
      <c r="T8703" s="212"/>
      <c r="U8703" s="213"/>
      <c r="V8703" s="213"/>
      <c r="W8703" s="213"/>
      <c r="X8703" s="214"/>
      <c r="Y8703" s="214"/>
      <c r="Z8703" s="214"/>
      <c r="AA8703" s="217"/>
      <c r="AB8703" s="217"/>
      <c r="AC8703" s="217"/>
      <c r="AD8703" s="213"/>
    </row>
    <row r="8704" spans="20:30" x14ac:dyDescent="0.2">
      <c r="T8704" s="212"/>
      <c r="U8704" s="213"/>
      <c r="V8704" s="213"/>
      <c r="W8704" s="213"/>
      <c r="X8704" s="214"/>
      <c r="Y8704" s="214"/>
      <c r="Z8704" s="214"/>
      <c r="AA8704" s="217"/>
      <c r="AB8704" s="217"/>
      <c r="AC8704" s="217"/>
      <c r="AD8704" s="213"/>
    </row>
    <row r="8705" spans="20:30" x14ac:dyDescent="0.2">
      <c r="T8705" s="212"/>
      <c r="U8705" s="213"/>
      <c r="V8705" s="213"/>
      <c r="W8705" s="213"/>
      <c r="X8705" s="214"/>
      <c r="Y8705" s="214"/>
      <c r="Z8705" s="214"/>
      <c r="AA8705" s="217"/>
      <c r="AB8705" s="217"/>
      <c r="AC8705" s="217"/>
      <c r="AD8705" s="213"/>
    </row>
    <row r="8706" spans="20:30" x14ac:dyDescent="0.2">
      <c r="T8706" s="212"/>
      <c r="U8706" s="213"/>
      <c r="V8706" s="213"/>
      <c r="W8706" s="213"/>
      <c r="X8706" s="214"/>
      <c r="Y8706" s="214"/>
      <c r="Z8706" s="214"/>
      <c r="AA8706" s="217"/>
      <c r="AB8706" s="217"/>
      <c r="AC8706" s="217"/>
      <c r="AD8706" s="213"/>
    </row>
    <row r="8707" spans="20:30" x14ac:dyDescent="0.2">
      <c r="T8707" s="212"/>
      <c r="U8707" s="213"/>
      <c r="V8707" s="213"/>
      <c r="W8707" s="213"/>
      <c r="X8707" s="214"/>
      <c r="Y8707" s="214"/>
      <c r="Z8707" s="214"/>
      <c r="AA8707" s="217"/>
      <c r="AB8707" s="217"/>
      <c r="AC8707" s="217"/>
      <c r="AD8707" s="213"/>
    </row>
    <row r="8708" spans="20:30" x14ac:dyDescent="0.2">
      <c r="T8708" s="212"/>
      <c r="U8708" s="213"/>
      <c r="V8708" s="213"/>
      <c r="W8708" s="213"/>
      <c r="X8708" s="214"/>
      <c r="Y8708" s="214"/>
      <c r="Z8708" s="214"/>
      <c r="AA8708" s="217"/>
      <c r="AB8708" s="217"/>
      <c r="AC8708" s="217"/>
      <c r="AD8708" s="213"/>
    </row>
    <row r="8709" spans="20:30" x14ac:dyDescent="0.2">
      <c r="T8709" s="212"/>
      <c r="U8709" s="213"/>
      <c r="V8709" s="213"/>
      <c r="W8709" s="213"/>
      <c r="X8709" s="214"/>
      <c r="Y8709" s="214"/>
      <c r="Z8709" s="214"/>
      <c r="AA8709" s="217"/>
      <c r="AB8709" s="217"/>
      <c r="AC8709" s="217"/>
      <c r="AD8709" s="213"/>
    </row>
    <row r="8710" spans="20:30" x14ac:dyDescent="0.2">
      <c r="T8710" s="212"/>
      <c r="U8710" s="213"/>
      <c r="V8710" s="213"/>
      <c r="W8710" s="213"/>
      <c r="X8710" s="214"/>
      <c r="Y8710" s="214"/>
      <c r="Z8710" s="214"/>
      <c r="AA8710" s="217"/>
      <c r="AB8710" s="217"/>
      <c r="AC8710" s="217"/>
      <c r="AD8710" s="213"/>
    </row>
    <row r="8711" spans="20:30" x14ac:dyDescent="0.2">
      <c r="T8711" s="212"/>
      <c r="U8711" s="213"/>
      <c r="V8711" s="213"/>
      <c r="W8711" s="213"/>
      <c r="X8711" s="214"/>
      <c r="Y8711" s="214"/>
      <c r="Z8711" s="214"/>
      <c r="AA8711" s="217"/>
      <c r="AB8711" s="217"/>
      <c r="AC8711" s="217"/>
      <c r="AD8711" s="213"/>
    </row>
    <row r="8712" spans="20:30" x14ac:dyDescent="0.2">
      <c r="T8712" s="212"/>
      <c r="U8712" s="213"/>
      <c r="V8712" s="213"/>
      <c r="W8712" s="213"/>
      <c r="X8712" s="214"/>
      <c r="Y8712" s="214"/>
      <c r="Z8712" s="214"/>
      <c r="AA8712" s="217"/>
      <c r="AB8712" s="217"/>
      <c r="AC8712" s="217"/>
      <c r="AD8712" s="213"/>
    </row>
    <row r="8713" spans="20:30" x14ac:dyDescent="0.2">
      <c r="T8713" s="212"/>
      <c r="U8713" s="213"/>
      <c r="V8713" s="213"/>
      <c r="W8713" s="213"/>
      <c r="X8713" s="214"/>
      <c r="Y8713" s="214"/>
      <c r="Z8713" s="214"/>
      <c r="AA8713" s="217"/>
      <c r="AB8713" s="217"/>
      <c r="AC8713" s="217"/>
      <c r="AD8713" s="213"/>
    </row>
    <row r="8714" spans="20:30" x14ac:dyDescent="0.2">
      <c r="T8714" s="212"/>
      <c r="U8714" s="213"/>
      <c r="V8714" s="213"/>
      <c r="W8714" s="213"/>
      <c r="X8714" s="214"/>
      <c r="Y8714" s="214"/>
      <c r="Z8714" s="214"/>
      <c r="AA8714" s="217"/>
      <c r="AB8714" s="217"/>
      <c r="AC8714" s="217"/>
      <c r="AD8714" s="213"/>
    </row>
    <row r="8715" spans="20:30" x14ac:dyDescent="0.2">
      <c r="T8715" s="212"/>
      <c r="U8715" s="213"/>
      <c r="V8715" s="213"/>
      <c r="W8715" s="213"/>
      <c r="X8715" s="214"/>
      <c r="Y8715" s="214"/>
      <c r="Z8715" s="214"/>
      <c r="AA8715" s="217"/>
      <c r="AB8715" s="217"/>
      <c r="AC8715" s="217"/>
      <c r="AD8715" s="213"/>
    </row>
    <row r="8716" spans="20:30" x14ac:dyDescent="0.2">
      <c r="T8716" s="212"/>
      <c r="U8716" s="213"/>
      <c r="V8716" s="213"/>
      <c r="W8716" s="213"/>
      <c r="X8716" s="214"/>
      <c r="Y8716" s="214"/>
      <c r="Z8716" s="214"/>
      <c r="AA8716" s="217"/>
      <c r="AB8716" s="217"/>
      <c r="AC8716" s="217"/>
      <c r="AD8716" s="213"/>
    </row>
    <row r="8717" spans="20:30" x14ac:dyDescent="0.2">
      <c r="T8717" s="212"/>
      <c r="U8717" s="213"/>
      <c r="V8717" s="213"/>
      <c r="W8717" s="213"/>
      <c r="X8717" s="214"/>
      <c r="Y8717" s="214"/>
      <c r="Z8717" s="214"/>
      <c r="AA8717" s="217"/>
      <c r="AB8717" s="217"/>
      <c r="AC8717" s="217"/>
      <c r="AD8717" s="213"/>
    </row>
    <row r="8718" spans="20:30" x14ac:dyDescent="0.2">
      <c r="T8718" s="212"/>
      <c r="U8718" s="213"/>
      <c r="V8718" s="213"/>
      <c r="W8718" s="213"/>
      <c r="X8718" s="214"/>
      <c r="Y8718" s="214"/>
      <c r="Z8718" s="214"/>
      <c r="AA8718" s="217"/>
      <c r="AB8718" s="217"/>
      <c r="AC8718" s="217"/>
      <c r="AD8718" s="213"/>
    </row>
    <row r="8719" spans="20:30" x14ac:dyDescent="0.2">
      <c r="T8719" s="212"/>
      <c r="U8719" s="213"/>
      <c r="V8719" s="213"/>
      <c r="W8719" s="213"/>
      <c r="X8719" s="214"/>
      <c r="Y8719" s="214"/>
      <c r="Z8719" s="214"/>
      <c r="AA8719" s="217"/>
      <c r="AB8719" s="217"/>
      <c r="AC8719" s="217"/>
      <c r="AD8719" s="213"/>
    </row>
    <row r="8720" spans="20:30" x14ac:dyDescent="0.2">
      <c r="T8720" s="212"/>
      <c r="U8720" s="213"/>
      <c r="V8720" s="213"/>
      <c r="W8720" s="213"/>
      <c r="X8720" s="214"/>
      <c r="Y8720" s="214"/>
      <c r="Z8720" s="214"/>
      <c r="AA8720" s="217"/>
      <c r="AB8720" s="217"/>
      <c r="AC8720" s="217"/>
      <c r="AD8720" s="213"/>
    </row>
    <row r="8721" spans="20:30" x14ac:dyDescent="0.2">
      <c r="T8721" s="212"/>
      <c r="U8721" s="213"/>
      <c r="V8721" s="213"/>
      <c r="W8721" s="213"/>
      <c r="X8721" s="214"/>
      <c r="Y8721" s="214"/>
      <c r="Z8721" s="214"/>
      <c r="AA8721" s="217"/>
      <c r="AB8721" s="217"/>
      <c r="AC8721" s="217"/>
      <c r="AD8721" s="213"/>
    </row>
    <row r="8722" spans="20:30" x14ac:dyDescent="0.2">
      <c r="T8722" s="212"/>
      <c r="U8722" s="213"/>
      <c r="V8722" s="213"/>
      <c r="W8722" s="213"/>
      <c r="X8722" s="214"/>
      <c r="Y8722" s="214"/>
      <c r="Z8722" s="214"/>
      <c r="AA8722" s="217"/>
      <c r="AB8722" s="217"/>
      <c r="AC8722" s="217"/>
      <c r="AD8722" s="213"/>
    </row>
    <row r="8723" spans="20:30" x14ac:dyDescent="0.2">
      <c r="T8723" s="212"/>
      <c r="U8723" s="213"/>
      <c r="V8723" s="213"/>
      <c r="W8723" s="213"/>
      <c r="X8723" s="214"/>
      <c r="Y8723" s="214"/>
      <c r="Z8723" s="214"/>
      <c r="AA8723" s="217"/>
      <c r="AB8723" s="217"/>
      <c r="AC8723" s="217"/>
      <c r="AD8723" s="213"/>
    </row>
    <row r="8724" spans="20:30" x14ac:dyDescent="0.2">
      <c r="T8724" s="212"/>
      <c r="U8724" s="213"/>
      <c r="V8724" s="213"/>
      <c r="W8724" s="213"/>
      <c r="X8724" s="214"/>
      <c r="Y8724" s="214"/>
      <c r="Z8724" s="214"/>
      <c r="AA8724" s="217"/>
      <c r="AB8724" s="217"/>
      <c r="AC8724" s="217"/>
      <c r="AD8724" s="213"/>
    </row>
    <row r="8725" spans="20:30" x14ac:dyDescent="0.2">
      <c r="T8725" s="212"/>
      <c r="U8725" s="213"/>
      <c r="V8725" s="213"/>
      <c r="W8725" s="213"/>
      <c r="X8725" s="214"/>
      <c r="Y8725" s="214"/>
      <c r="Z8725" s="214"/>
      <c r="AA8725" s="217"/>
      <c r="AB8725" s="217"/>
      <c r="AC8725" s="217"/>
      <c r="AD8725" s="213"/>
    </row>
    <row r="8726" spans="20:30" x14ac:dyDescent="0.2">
      <c r="T8726" s="212"/>
      <c r="U8726" s="213"/>
      <c r="V8726" s="213"/>
      <c r="W8726" s="213"/>
      <c r="X8726" s="214"/>
      <c r="Y8726" s="214"/>
      <c r="Z8726" s="214"/>
      <c r="AA8726" s="217"/>
      <c r="AB8726" s="217"/>
      <c r="AC8726" s="217"/>
      <c r="AD8726" s="213"/>
    </row>
    <row r="8727" spans="20:30" x14ac:dyDescent="0.2">
      <c r="T8727" s="212"/>
      <c r="U8727" s="213"/>
      <c r="V8727" s="213"/>
      <c r="W8727" s="213"/>
      <c r="X8727" s="214"/>
      <c r="Y8727" s="214"/>
      <c r="Z8727" s="214"/>
      <c r="AA8727" s="217"/>
      <c r="AB8727" s="217"/>
      <c r="AC8727" s="217"/>
      <c r="AD8727" s="213"/>
    </row>
    <row r="8728" spans="20:30" x14ac:dyDescent="0.2">
      <c r="T8728" s="212"/>
      <c r="U8728" s="213"/>
      <c r="V8728" s="213"/>
      <c r="W8728" s="213"/>
      <c r="X8728" s="214"/>
      <c r="Y8728" s="214"/>
      <c r="Z8728" s="214"/>
      <c r="AA8728" s="217"/>
      <c r="AB8728" s="217"/>
      <c r="AC8728" s="217"/>
      <c r="AD8728" s="213"/>
    </row>
    <row r="8729" spans="20:30" x14ac:dyDescent="0.2">
      <c r="T8729" s="212"/>
      <c r="U8729" s="213"/>
      <c r="V8729" s="213"/>
      <c r="W8729" s="213"/>
      <c r="X8729" s="214"/>
      <c r="Y8729" s="214"/>
      <c r="Z8729" s="214"/>
      <c r="AA8729" s="217"/>
      <c r="AB8729" s="217"/>
      <c r="AC8729" s="217"/>
      <c r="AD8729" s="213"/>
    </row>
    <row r="8730" spans="20:30" x14ac:dyDescent="0.2">
      <c r="T8730" s="212"/>
      <c r="U8730" s="213"/>
      <c r="V8730" s="213"/>
      <c r="W8730" s="213"/>
      <c r="X8730" s="214"/>
      <c r="Y8730" s="214"/>
      <c r="Z8730" s="214"/>
      <c r="AA8730" s="217"/>
      <c r="AB8730" s="217"/>
      <c r="AC8730" s="217"/>
      <c r="AD8730" s="213"/>
    </row>
    <row r="8731" spans="20:30" x14ac:dyDescent="0.2">
      <c r="T8731" s="212"/>
      <c r="U8731" s="213"/>
      <c r="V8731" s="213"/>
      <c r="W8731" s="213"/>
      <c r="X8731" s="214"/>
      <c r="Y8731" s="214"/>
      <c r="Z8731" s="214"/>
      <c r="AA8731" s="217"/>
      <c r="AB8731" s="217"/>
      <c r="AC8731" s="217"/>
      <c r="AD8731" s="213"/>
    </row>
    <row r="8732" spans="20:30" x14ac:dyDescent="0.2">
      <c r="T8732" s="212"/>
      <c r="U8732" s="213"/>
      <c r="V8732" s="213"/>
      <c r="W8732" s="213"/>
      <c r="X8732" s="214"/>
      <c r="Y8732" s="214"/>
      <c r="Z8732" s="214"/>
      <c r="AA8732" s="217"/>
      <c r="AB8732" s="217"/>
      <c r="AC8732" s="217"/>
      <c r="AD8732" s="213"/>
    </row>
    <row r="8733" spans="20:30" x14ac:dyDescent="0.2">
      <c r="T8733" s="212"/>
      <c r="U8733" s="213"/>
      <c r="V8733" s="213"/>
      <c r="W8733" s="213"/>
      <c r="X8733" s="214"/>
      <c r="Y8733" s="214"/>
      <c r="Z8733" s="214"/>
      <c r="AA8733" s="217"/>
      <c r="AB8733" s="217"/>
      <c r="AC8733" s="217"/>
      <c r="AD8733" s="213"/>
    </row>
    <row r="8734" spans="20:30" x14ac:dyDescent="0.2">
      <c r="T8734" s="212"/>
      <c r="U8734" s="213"/>
      <c r="V8734" s="213"/>
      <c r="W8734" s="213"/>
      <c r="X8734" s="214"/>
      <c r="Y8734" s="214"/>
      <c r="Z8734" s="214"/>
      <c r="AA8734" s="217"/>
      <c r="AB8734" s="217"/>
      <c r="AC8734" s="217"/>
      <c r="AD8734" s="213"/>
    </row>
    <row r="8735" spans="20:30" x14ac:dyDescent="0.2">
      <c r="T8735" s="212"/>
      <c r="U8735" s="213"/>
      <c r="V8735" s="213"/>
      <c r="W8735" s="213"/>
      <c r="X8735" s="214"/>
      <c r="Y8735" s="214"/>
      <c r="Z8735" s="214"/>
      <c r="AA8735" s="217"/>
      <c r="AB8735" s="217"/>
      <c r="AC8735" s="217"/>
      <c r="AD8735" s="213"/>
    </row>
    <row r="8736" spans="20:30" x14ac:dyDescent="0.2">
      <c r="T8736" s="212"/>
      <c r="U8736" s="213"/>
      <c r="V8736" s="213"/>
      <c r="W8736" s="213"/>
      <c r="X8736" s="214"/>
      <c r="Y8736" s="214"/>
      <c r="Z8736" s="214"/>
      <c r="AA8736" s="217"/>
      <c r="AB8736" s="217"/>
      <c r="AC8736" s="217"/>
      <c r="AD8736" s="213"/>
    </row>
    <row r="8737" spans="20:30" x14ac:dyDescent="0.2">
      <c r="T8737" s="212"/>
      <c r="U8737" s="213"/>
      <c r="V8737" s="213"/>
      <c r="W8737" s="213"/>
      <c r="X8737" s="214"/>
      <c r="Y8737" s="214"/>
      <c r="Z8737" s="214"/>
      <c r="AA8737" s="217"/>
      <c r="AB8737" s="217"/>
      <c r="AC8737" s="217"/>
      <c r="AD8737" s="213"/>
    </row>
    <row r="8738" spans="20:30" x14ac:dyDescent="0.2">
      <c r="T8738" s="212"/>
      <c r="U8738" s="213"/>
      <c r="V8738" s="213"/>
      <c r="W8738" s="213"/>
      <c r="X8738" s="214"/>
      <c r="Y8738" s="214"/>
      <c r="Z8738" s="214"/>
      <c r="AA8738" s="217"/>
      <c r="AB8738" s="217"/>
      <c r="AC8738" s="217"/>
      <c r="AD8738" s="213"/>
    </row>
    <row r="8739" spans="20:30" x14ac:dyDescent="0.2">
      <c r="T8739" s="212"/>
      <c r="U8739" s="213"/>
      <c r="V8739" s="213"/>
      <c r="W8739" s="213"/>
      <c r="X8739" s="214"/>
      <c r="Y8739" s="214"/>
      <c r="Z8739" s="214"/>
      <c r="AA8739" s="217"/>
      <c r="AB8739" s="217"/>
      <c r="AC8739" s="217"/>
      <c r="AD8739" s="213"/>
    </row>
    <row r="8740" spans="20:30" x14ac:dyDescent="0.2">
      <c r="T8740" s="212"/>
      <c r="U8740" s="213"/>
      <c r="V8740" s="213"/>
      <c r="W8740" s="213"/>
      <c r="X8740" s="214"/>
      <c r="Y8740" s="214"/>
      <c r="Z8740" s="214"/>
      <c r="AA8740" s="217"/>
      <c r="AB8740" s="217"/>
      <c r="AC8740" s="217"/>
      <c r="AD8740" s="213"/>
    </row>
    <row r="8741" spans="20:30" x14ac:dyDescent="0.2">
      <c r="T8741" s="212"/>
      <c r="U8741" s="213"/>
      <c r="V8741" s="213"/>
      <c r="W8741" s="213"/>
      <c r="X8741" s="214"/>
      <c r="Y8741" s="214"/>
      <c r="Z8741" s="214"/>
      <c r="AA8741" s="217"/>
      <c r="AB8741" s="217"/>
      <c r="AC8741" s="217"/>
      <c r="AD8741" s="213"/>
    </row>
    <row r="8742" spans="20:30" x14ac:dyDescent="0.2">
      <c r="T8742" s="212"/>
      <c r="U8742" s="213"/>
      <c r="V8742" s="213"/>
      <c r="W8742" s="213"/>
      <c r="X8742" s="214"/>
      <c r="Y8742" s="214"/>
      <c r="Z8742" s="214"/>
      <c r="AA8742" s="217"/>
      <c r="AB8742" s="217"/>
      <c r="AC8742" s="217"/>
      <c r="AD8742" s="213"/>
    </row>
    <row r="8743" spans="20:30" x14ac:dyDescent="0.2">
      <c r="T8743" s="212"/>
      <c r="U8743" s="213"/>
      <c r="V8743" s="213"/>
      <c r="W8743" s="213"/>
      <c r="X8743" s="214"/>
      <c r="Y8743" s="214"/>
      <c r="Z8743" s="214"/>
      <c r="AA8743" s="217"/>
      <c r="AB8743" s="217"/>
      <c r="AC8743" s="217"/>
      <c r="AD8743" s="213"/>
    </row>
    <row r="8744" spans="20:30" x14ac:dyDescent="0.2">
      <c r="T8744" s="212"/>
      <c r="U8744" s="213"/>
      <c r="V8744" s="213"/>
      <c r="W8744" s="213"/>
      <c r="X8744" s="214"/>
      <c r="Y8744" s="214"/>
      <c r="Z8744" s="214"/>
      <c r="AA8744" s="217"/>
      <c r="AB8744" s="217"/>
      <c r="AC8744" s="217"/>
      <c r="AD8744" s="213"/>
    </row>
    <row r="8745" spans="20:30" x14ac:dyDescent="0.2">
      <c r="T8745" s="212"/>
      <c r="U8745" s="213"/>
      <c r="V8745" s="213"/>
      <c r="W8745" s="213"/>
      <c r="X8745" s="214"/>
      <c r="Y8745" s="214"/>
      <c r="Z8745" s="214"/>
      <c r="AA8745" s="217"/>
      <c r="AB8745" s="217"/>
      <c r="AC8745" s="217"/>
      <c r="AD8745" s="213"/>
    </row>
    <row r="8746" spans="20:30" x14ac:dyDescent="0.2">
      <c r="T8746" s="212"/>
      <c r="U8746" s="213"/>
      <c r="V8746" s="213"/>
      <c r="W8746" s="213"/>
      <c r="X8746" s="214"/>
      <c r="Y8746" s="214"/>
      <c r="Z8746" s="214"/>
      <c r="AA8746" s="217"/>
      <c r="AB8746" s="217"/>
      <c r="AC8746" s="217"/>
      <c r="AD8746" s="213"/>
    </row>
    <row r="8747" spans="20:30" x14ac:dyDescent="0.2">
      <c r="T8747" s="212"/>
      <c r="U8747" s="213"/>
      <c r="V8747" s="213"/>
      <c r="W8747" s="213"/>
      <c r="X8747" s="214"/>
      <c r="Y8747" s="214"/>
      <c r="Z8747" s="214"/>
      <c r="AA8747" s="217"/>
      <c r="AB8747" s="217"/>
      <c r="AC8747" s="217"/>
      <c r="AD8747" s="213"/>
    </row>
    <row r="8748" spans="20:30" x14ac:dyDescent="0.2">
      <c r="T8748" s="212"/>
      <c r="U8748" s="213"/>
      <c r="V8748" s="213"/>
      <c r="W8748" s="213"/>
      <c r="X8748" s="214"/>
      <c r="Y8748" s="214"/>
      <c r="Z8748" s="214"/>
      <c r="AA8748" s="217"/>
      <c r="AB8748" s="217"/>
      <c r="AC8748" s="217"/>
      <c r="AD8748" s="213"/>
    </row>
    <row r="8749" spans="20:30" x14ac:dyDescent="0.2">
      <c r="T8749" s="212"/>
      <c r="U8749" s="213"/>
      <c r="V8749" s="213"/>
      <c r="W8749" s="213"/>
      <c r="X8749" s="214"/>
      <c r="Y8749" s="214"/>
      <c r="Z8749" s="214"/>
      <c r="AA8749" s="217"/>
      <c r="AB8749" s="217"/>
      <c r="AC8749" s="217"/>
      <c r="AD8749" s="213"/>
    </row>
    <row r="8750" spans="20:30" x14ac:dyDescent="0.2">
      <c r="T8750" s="212"/>
      <c r="U8750" s="213"/>
      <c r="V8750" s="213"/>
      <c r="W8750" s="213"/>
      <c r="X8750" s="214"/>
      <c r="Y8750" s="214"/>
      <c r="Z8750" s="214"/>
      <c r="AA8750" s="217"/>
      <c r="AB8750" s="217"/>
      <c r="AC8750" s="217"/>
      <c r="AD8750" s="213"/>
    </row>
    <row r="8751" spans="20:30" x14ac:dyDescent="0.2">
      <c r="T8751" s="212"/>
      <c r="U8751" s="213"/>
      <c r="V8751" s="213"/>
      <c r="W8751" s="213"/>
      <c r="X8751" s="214"/>
      <c r="Y8751" s="214"/>
      <c r="Z8751" s="214"/>
      <c r="AA8751" s="217"/>
      <c r="AB8751" s="217"/>
      <c r="AC8751" s="217"/>
      <c r="AD8751" s="213"/>
    </row>
    <row r="8752" spans="20:30" x14ac:dyDescent="0.2">
      <c r="T8752" s="212"/>
      <c r="U8752" s="213"/>
      <c r="V8752" s="213"/>
      <c r="W8752" s="213"/>
      <c r="X8752" s="214"/>
      <c r="Y8752" s="214"/>
      <c r="Z8752" s="214"/>
      <c r="AA8752" s="217"/>
      <c r="AB8752" s="217"/>
      <c r="AC8752" s="217"/>
      <c r="AD8752" s="213"/>
    </row>
    <row r="8753" spans="20:30" x14ac:dyDescent="0.2">
      <c r="T8753" s="212"/>
      <c r="U8753" s="213"/>
      <c r="V8753" s="213"/>
      <c r="W8753" s="213"/>
      <c r="X8753" s="214"/>
      <c r="Y8753" s="214"/>
      <c r="Z8753" s="214"/>
      <c r="AA8753" s="217"/>
      <c r="AB8753" s="217"/>
      <c r="AC8753" s="217"/>
      <c r="AD8753" s="213"/>
    </row>
    <row r="8754" spans="20:30" x14ac:dyDescent="0.2">
      <c r="T8754" s="212"/>
      <c r="U8754" s="213"/>
      <c r="V8754" s="213"/>
      <c r="W8754" s="213"/>
      <c r="X8754" s="214"/>
      <c r="Y8754" s="214"/>
      <c r="Z8754" s="214"/>
      <c r="AA8754" s="217"/>
      <c r="AB8754" s="217"/>
      <c r="AC8754" s="217"/>
      <c r="AD8754" s="213"/>
    </row>
    <row r="8755" spans="20:30" x14ac:dyDescent="0.2">
      <c r="T8755" s="212"/>
      <c r="U8755" s="213"/>
      <c r="V8755" s="213"/>
      <c r="W8755" s="213"/>
      <c r="X8755" s="214"/>
      <c r="Y8755" s="214"/>
      <c r="Z8755" s="214"/>
      <c r="AA8755" s="217"/>
      <c r="AB8755" s="217"/>
      <c r="AC8755" s="217"/>
      <c r="AD8755" s="213"/>
    </row>
    <row r="8756" spans="20:30" x14ac:dyDescent="0.2">
      <c r="T8756" s="212"/>
      <c r="U8756" s="213"/>
      <c r="V8756" s="213"/>
      <c r="W8756" s="213"/>
      <c r="X8756" s="214"/>
      <c r="Y8756" s="214"/>
      <c r="Z8756" s="214"/>
      <c r="AA8756" s="217"/>
      <c r="AB8756" s="217"/>
      <c r="AC8756" s="217"/>
      <c r="AD8756" s="213"/>
    </row>
    <row r="8757" spans="20:30" x14ac:dyDescent="0.2">
      <c r="T8757" s="212"/>
      <c r="U8757" s="213"/>
      <c r="V8757" s="213"/>
      <c r="W8757" s="213"/>
      <c r="X8757" s="214"/>
      <c r="Y8757" s="214"/>
      <c r="Z8757" s="214"/>
      <c r="AA8757" s="217"/>
      <c r="AB8757" s="217"/>
      <c r="AC8757" s="217"/>
      <c r="AD8757" s="213"/>
    </row>
    <row r="8758" spans="20:30" x14ac:dyDescent="0.2">
      <c r="T8758" s="212"/>
      <c r="U8758" s="213"/>
      <c r="V8758" s="213"/>
      <c r="W8758" s="213"/>
      <c r="X8758" s="214"/>
      <c r="Y8758" s="214"/>
      <c r="Z8758" s="214"/>
      <c r="AA8758" s="217"/>
      <c r="AB8758" s="217"/>
      <c r="AC8758" s="217"/>
      <c r="AD8758" s="213"/>
    </row>
    <row r="8759" spans="20:30" x14ac:dyDescent="0.2">
      <c r="T8759" s="212"/>
      <c r="U8759" s="213"/>
      <c r="V8759" s="213"/>
      <c r="W8759" s="213"/>
      <c r="X8759" s="214"/>
      <c r="Y8759" s="214"/>
      <c r="Z8759" s="214"/>
      <c r="AA8759" s="217"/>
      <c r="AB8759" s="217"/>
      <c r="AC8759" s="217"/>
      <c r="AD8759" s="213"/>
    </row>
    <row r="8760" spans="20:30" x14ac:dyDescent="0.2">
      <c r="T8760" s="212"/>
      <c r="U8760" s="213"/>
      <c r="V8760" s="213"/>
      <c r="W8760" s="213"/>
      <c r="X8760" s="214"/>
      <c r="Y8760" s="214"/>
      <c r="Z8760" s="214"/>
      <c r="AA8760" s="217"/>
      <c r="AB8760" s="217"/>
      <c r="AC8760" s="217"/>
      <c r="AD8760" s="213"/>
    </row>
    <row r="8761" spans="20:30" x14ac:dyDescent="0.2">
      <c r="T8761" s="212"/>
      <c r="U8761" s="213"/>
      <c r="V8761" s="213"/>
      <c r="W8761" s="213"/>
      <c r="X8761" s="214"/>
      <c r="Y8761" s="214"/>
      <c r="Z8761" s="214"/>
      <c r="AA8761" s="217"/>
      <c r="AB8761" s="217"/>
      <c r="AC8761" s="217"/>
      <c r="AD8761" s="213"/>
    </row>
    <row r="8762" spans="20:30" x14ac:dyDescent="0.2">
      <c r="T8762" s="212"/>
      <c r="U8762" s="213"/>
      <c r="V8762" s="213"/>
      <c r="W8762" s="213"/>
      <c r="X8762" s="214"/>
      <c r="Y8762" s="214"/>
      <c r="Z8762" s="214"/>
      <c r="AA8762" s="217"/>
      <c r="AB8762" s="217"/>
      <c r="AC8762" s="217"/>
      <c r="AD8762" s="213"/>
    </row>
    <row r="8763" spans="20:30" x14ac:dyDescent="0.2">
      <c r="T8763" s="212"/>
      <c r="U8763" s="213"/>
      <c r="V8763" s="213"/>
      <c r="W8763" s="213"/>
      <c r="X8763" s="214"/>
      <c r="Y8763" s="214"/>
      <c r="Z8763" s="214"/>
      <c r="AA8763" s="217"/>
      <c r="AB8763" s="217"/>
      <c r="AC8763" s="217"/>
      <c r="AD8763" s="213"/>
    </row>
    <row r="8764" spans="20:30" x14ac:dyDescent="0.2">
      <c r="T8764" s="212"/>
      <c r="U8764" s="213"/>
      <c r="V8764" s="213"/>
      <c r="W8764" s="213"/>
      <c r="X8764" s="214"/>
      <c r="Y8764" s="214"/>
      <c r="Z8764" s="214"/>
      <c r="AA8764" s="217"/>
      <c r="AB8764" s="217"/>
      <c r="AC8764" s="217"/>
      <c r="AD8764" s="213"/>
    </row>
    <row r="8765" spans="20:30" x14ac:dyDescent="0.2">
      <c r="T8765" s="212"/>
      <c r="U8765" s="213"/>
      <c r="V8765" s="213"/>
      <c r="W8765" s="213"/>
      <c r="X8765" s="214"/>
      <c r="Y8765" s="214"/>
      <c r="Z8765" s="214"/>
      <c r="AA8765" s="217"/>
      <c r="AB8765" s="217"/>
      <c r="AC8765" s="217"/>
      <c r="AD8765" s="213"/>
    </row>
    <row r="8766" spans="20:30" x14ac:dyDescent="0.2">
      <c r="T8766" s="212"/>
      <c r="U8766" s="213"/>
      <c r="V8766" s="213"/>
      <c r="W8766" s="213"/>
      <c r="X8766" s="214"/>
      <c r="Y8766" s="214"/>
      <c r="Z8766" s="214"/>
      <c r="AA8766" s="217"/>
      <c r="AB8766" s="217"/>
      <c r="AC8766" s="217"/>
      <c r="AD8766" s="213"/>
    </row>
    <row r="8767" spans="20:30" x14ac:dyDescent="0.2">
      <c r="T8767" s="212"/>
      <c r="U8767" s="213"/>
      <c r="V8767" s="213"/>
      <c r="W8767" s="213"/>
      <c r="X8767" s="214"/>
      <c r="Y8767" s="214"/>
      <c r="Z8767" s="214"/>
      <c r="AA8767" s="217"/>
      <c r="AB8767" s="217"/>
      <c r="AC8767" s="217"/>
      <c r="AD8767" s="213"/>
    </row>
    <row r="8768" spans="20:30" x14ac:dyDescent="0.2">
      <c r="T8768" s="212"/>
      <c r="U8768" s="213"/>
      <c r="V8768" s="213"/>
      <c r="W8768" s="213"/>
      <c r="X8768" s="214"/>
      <c r="Y8768" s="214"/>
      <c r="Z8768" s="214"/>
      <c r="AA8768" s="217"/>
      <c r="AB8768" s="217"/>
      <c r="AC8768" s="217"/>
      <c r="AD8768" s="213"/>
    </row>
    <row r="8769" spans="20:30" x14ac:dyDescent="0.2">
      <c r="T8769" s="212"/>
      <c r="U8769" s="213"/>
      <c r="V8769" s="213"/>
      <c r="W8769" s="213"/>
      <c r="X8769" s="214"/>
      <c r="Y8769" s="214"/>
      <c r="Z8769" s="214"/>
      <c r="AA8769" s="217"/>
      <c r="AB8769" s="217"/>
      <c r="AC8769" s="217"/>
      <c r="AD8769" s="213"/>
    </row>
    <row r="8770" spans="20:30" x14ac:dyDescent="0.2">
      <c r="T8770" s="212"/>
      <c r="U8770" s="213"/>
      <c r="V8770" s="213"/>
      <c r="W8770" s="213"/>
      <c r="X8770" s="214"/>
      <c r="Y8770" s="214"/>
      <c r="Z8770" s="214"/>
      <c r="AA8770" s="217"/>
      <c r="AB8770" s="217"/>
      <c r="AC8770" s="217"/>
      <c r="AD8770" s="213"/>
    </row>
    <row r="8771" spans="20:30" x14ac:dyDescent="0.2">
      <c r="T8771" s="212"/>
      <c r="U8771" s="213"/>
      <c r="V8771" s="213"/>
      <c r="W8771" s="213"/>
      <c r="X8771" s="214"/>
      <c r="Y8771" s="214"/>
      <c r="Z8771" s="214"/>
      <c r="AA8771" s="217"/>
      <c r="AB8771" s="217"/>
      <c r="AC8771" s="217"/>
      <c r="AD8771" s="213"/>
    </row>
    <row r="8772" spans="20:30" x14ac:dyDescent="0.2">
      <c r="T8772" s="212"/>
      <c r="U8772" s="213"/>
      <c r="V8772" s="213"/>
      <c r="W8772" s="213"/>
      <c r="X8772" s="214"/>
      <c r="Y8772" s="214"/>
      <c r="Z8772" s="214"/>
      <c r="AA8772" s="217"/>
      <c r="AB8772" s="217"/>
      <c r="AC8772" s="217"/>
      <c r="AD8772" s="213"/>
    </row>
    <row r="8773" spans="20:30" x14ac:dyDescent="0.2">
      <c r="T8773" s="212"/>
      <c r="U8773" s="213"/>
      <c r="V8773" s="213"/>
      <c r="W8773" s="213"/>
      <c r="X8773" s="214"/>
      <c r="Y8773" s="214"/>
      <c r="Z8773" s="214"/>
      <c r="AA8773" s="217"/>
      <c r="AB8773" s="217"/>
      <c r="AC8773" s="217"/>
      <c r="AD8773" s="213"/>
    </row>
    <row r="8774" spans="20:30" x14ac:dyDescent="0.2">
      <c r="T8774" s="212"/>
      <c r="U8774" s="213"/>
      <c r="V8774" s="213"/>
      <c r="W8774" s="213"/>
      <c r="X8774" s="214"/>
      <c r="Y8774" s="214"/>
      <c r="Z8774" s="214"/>
      <c r="AA8774" s="217"/>
      <c r="AB8774" s="217"/>
      <c r="AC8774" s="217"/>
      <c r="AD8774" s="213"/>
    </row>
    <row r="8775" spans="20:30" x14ac:dyDescent="0.2">
      <c r="T8775" s="212"/>
      <c r="U8775" s="213"/>
      <c r="V8775" s="213"/>
      <c r="W8775" s="213"/>
      <c r="X8775" s="214"/>
      <c r="Y8775" s="214"/>
      <c r="Z8775" s="214"/>
      <c r="AA8775" s="217"/>
      <c r="AB8775" s="217"/>
      <c r="AC8775" s="217"/>
      <c r="AD8775" s="213"/>
    </row>
    <row r="8776" spans="20:30" x14ac:dyDescent="0.2">
      <c r="T8776" s="212"/>
      <c r="U8776" s="213"/>
      <c r="V8776" s="213"/>
      <c r="W8776" s="213"/>
      <c r="X8776" s="214"/>
      <c r="Y8776" s="214"/>
      <c r="Z8776" s="214"/>
      <c r="AA8776" s="217"/>
      <c r="AB8776" s="217"/>
      <c r="AC8776" s="217"/>
      <c r="AD8776" s="213"/>
    </row>
    <row r="8777" spans="20:30" x14ac:dyDescent="0.2">
      <c r="T8777" s="212"/>
      <c r="U8777" s="213"/>
      <c r="V8777" s="213"/>
      <c r="W8777" s="213"/>
      <c r="X8777" s="214"/>
      <c r="Y8777" s="214"/>
      <c r="Z8777" s="214"/>
      <c r="AA8777" s="217"/>
      <c r="AB8777" s="217"/>
      <c r="AC8777" s="217"/>
      <c r="AD8777" s="213"/>
    </row>
    <row r="8778" spans="20:30" x14ac:dyDescent="0.2">
      <c r="T8778" s="212"/>
      <c r="U8778" s="213"/>
      <c r="V8778" s="213"/>
      <c r="W8778" s="213"/>
      <c r="X8778" s="214"/>
      <c r="Y8778" s="214"/>
      <c r="Z8778" s="214"/>
      <c r="AA8778" s="217"/>
      <c r="AB8778" s="217"/>
      <c r="AC8778" s="217"/>
      <c r="AD8778" s="213"/>
    </row>
    <row r="8779" spans="20:30" x14ac:dyDescent="0.2">
      <c r="T8779" s="212"/>
      <c r="U8779" s="213"/>
      <c r="V8779" s="213"/>
      <c r="W8779" s="213"/>
      <c r="X8779" s="214"/>
      <c r="Y8779" s="214"/>
      <c r="Z8779" s="214"/>
      <c r="AA8779" s="217"/>
      <c r="AB8779" s="217"/>
      <c r="AC8779" s="217"/>
      <c r="AD8779" s="213"/>
    </row>
    <row r="8780" spans="20:30" x14ac:dyDescent="0.2">
      <c r="T8780" s="212"/>
      <c r="U8780" s="213"/>
      <c r="V8780" s="213"/>
      <c r="W8780" s="213"/>
      <c r="X8780" s="214"/>
      <c r="Y8780" s="214"/>
      <c r="Z8780" s="214"/>
      <c r="AA8780" s="217"/>
      <c r="AB8780" s="217"/>
      <c r="AC8780" s="217"/>
      <c r="AD8780" s="213"/>
    </row>
    <row r="8781" spans="20:30" x14ac:dyDescent="0.2">
      <c r="T8781" s="212"/>
      <c r="U8781" s="213"/>
      <c r="V8781" s="213"/>
      <c r="W8781" s="213"/>
      <c r="X8781" s="214"/>
      <c r="Y8781" s="214"/>
      <c r="Z8781" s="214"/>
      <c r="AA8781" s="217"/>
      <c r="AB8781" s="217"/>
      <c r="AC8781" s="217"/>
      <c r="AD8781" s="213"/>
    </row>
    <row r="8782" spans="20:30" x14ac:dyDescent="0.2">
      <c r="T8782" s="212"/>
      <c r="U8782" s="213"/>
      <c r="V8782" s="213"/>
      <c r="W8782" s="213"/>
      <c r="X8782" s="214"/>
      <c r="Y8782" s="214"/>
      <c r="Z8782" s="214"/>
      <c r="AA8782" s="217"/>
      <c r="AB8782" s="217"/>
      <c r="AC8782" s="217"/>
      <c r="AD8782" s="213"/>
    </row>
    <row r="8783" spans="20:30" x14ac:dyDescent="0.2">
      <c r="T8783" s="212"/>
      <c r="U8783" s="213"/>
      <c r="V8783" s="213"/>
      <c r="W8783" s="213"/>
      <c r="X8783" s="214"/>
      <c r="Y8783" s="214"/>
      <c r="Z8783" s="214"/>
      <c r="AA8783" s="217"/>
      <c r="AB8783" s="217"/>
      <c r="AC8783" s="217"/>
      <c r="AD8783" s="213"/>
    </row>
    <row r="8784" spans="20:30" x14ac:dyDescent="0.2">
      <c r="T8784" s="212"/>
      <c r="U8784" s="213"/>
      <c r="V8784" s="213"/>
      <c r="W8784" s="213"/>
      <c r="X8784" s="214"/>
      <c r="Y8784" s="214"/>
      <c r="Z8784" s="214"/>
      <c r="AA8784" s="217"/>
      <c r="AB8784" s="217"/>
      <c r="AC8784" s="217"/>
      <c r="AD8784" s="213"/>
    </row>
    <row r="8785" spans="20:30" x14ac:dyDescent="0.2">
      <c r="T8785" s="212"/>
      <c r="U8785" s="213"/>
      <c r="V8785" s="213"/>
      <c r="W8785" s="213"/>
      <c r="X8785" s="214"/>
      <c r="Y8785" s="214"/>
      <c r="Z8785" s="214"/>
      <c r="AA8785" s="217"/>
      <c r="AB8785" s="217"/>
      <c r="AC8785" s="217"/>
      <c r="AD8785" s="213"/>
    </row>
    <row r="8786" spans="20:30" x14ac:dyDescent="0.2">
      <c r="T8786" s="212"/>
      <c r="U8786" s="213"/>
      <c r="V8786" s="213"/>
      <c r="W8786" s="213"/>
      <c r="X8786" s="214"/>
      <c r="Y8786" s="214"/>
      <c r="Z8786" s="214"/>
      <c r="AA8786" s="217"/>
      <c r="AB8786" s="217"/>
      <c r="AC8786" s="217"/>
      <c r="AD8786" s="213"/>
    </row>
    <row r="8787" spans="20:30" x14ac:dyDescent="0.2">
      <c r="T8787" s="212"/>
      <c r="U8787" s="213"/>
      <c r="V8787" s="213"/>
      <c r="W8787" s="213"/>
      <c r="X8787" s="214"/>
      <c r="Y8787" s="214"/>
      <c r="Z8787" s="214"/>
      <c r="AA8787" s="217"/>
      <c r="AB8787" s="217"/>
      <c r="AC8787" s="217"/>
      <c r="AD8787" s="213"/>
    </row>
    <row r="8788" spans="20:30" x14ac:dyDescent="0.2">
      <c r="T8788" s="212"/>
      <c r="U8788" s="213"/>
      <c r="V8788" s="213"/>
      <c r="W8788" s="213"/>
      <c r="X8788" s="214"/>
      <c r="Y8788" s="214"/>
      <c r="Z8788" s="214"/>
      <c r="AA8788" s="217"/>
      <c r="AB8788" s="217"/>
      <c r="AC8788" s="217"/>
      <c r="AD8788" s="213"/>
    </row>
    <row r="8789" spans="20:30" x14ac:dyDescent="0.2">
      <c r="T8789" s="212"/>
      <c r="U8789" s="213"/>
      <c r="V8789" s="213"/>
      <c r="W8789" s="213"/>
      <c r="X8789" s="214"/>
      <c r="Y8789" s="214"/>
      <c r="Z8789" s="214"/>
      <c r="AA8789" s="217"/>
      <c r="AB8789" s="217"/>
      <c r="AC8789" s="217"/>
      <c r="AD8789" s="213"/>
    </row>
    <row r="8790" spans="20:30" x14ac:dyDescent="0.2">
      <c r="T8790" s="212"/>
      <c r="U8790" s="213"/>
      <c r="V8790" s="213"/>
      <c r="W8790" s="213"/>
      <c r="X8790" s="214"/>
      <c r="Y8790" s="214"/>
      <c r="Z8790" s="214"/>
      <c r="AA8790" s="217"/>
      <c r="AB8790" s="217"/>
      <c r="AC8790" s="217"/>
      <c r="AD8790" s="213"/>
    </row>
    <row r="8791" spans="20:30" x14ac:dyDescent="0.2">
      <c r="T8791" s="212"/>
      <c r="U8791" s="213"/>
      <c r="V8791" s="213"/>
      <c r="W8791" s="213"/>
      <c r="X8791" s="214"/>
      <c r="Y8791" s="214"/>
      <c r="Z8791" s="214"/>
      <c r="AA8791" s="217"/>
      <c r="AB8791" s="217"/>
      <c r="AC8791" s="217"/>
      <c r="AD8791" s="213"/>
    </row>
    <row r="8792" spans="20:30" x14ac:dyDescent="0.2">
      <c r="T8792" s="212"/>
      <c r="U8792" s="213"/>
      <c r="V8792" s="213"/>
      <c r="W8792" s="213"/>
      <c r="X8792" s="214"/>
      <c r="Y8792" s="214"/>
      <c r="Z8792" s="214"/>
      <c r="AA8792" s="217"/>
      <c r="AB8792" s="217"/>
      <c r="AC8792" s="217"/>
      <c r="AD8792" s="213"/>
    </row>
    <row r="8793" spans="20:30" x14ac:dyDescent="0.2">
      <c r="T8793" s="212"/>
      <c r="U8793" s="213"/>
      <c r="V8793" s="213"/>
      <c r="W8793" s="213"/>
      <c r="X8793" s="214"/>
      <c r="Y8793" s="214"/>
      <c r="Z8793" s="214"/>
      <c r="AA8793" s="217"/>
      <c r="AB8793" s="217"/>
      <c r="AC8793" s="217"/>
      <c r="AD8793" s="213"/>
    </row>
    <row r="8794" spans="20:30" x14ac:dyDescent="0.2">
      <c r="T8794" s="212"/>
      <c r="U8794" s="213"/>
      <c r="V8794" s="213"/>
      <c r="W8794" s="213"/>
      <c r="X8794" s="214"/>
      <c r="Y8794" s="214"/>
      <c r="Z8794" s="214"/>
      <c r="AA8794" s="217"/>
      <c r="AB8794" s="217"/>
      <c r="AC8794" s="217"/>
      <c r="AD8794" s="213"/>
    </row>
    <row r="8795" spans="20:30" x14ac:dyDescent="0.2">
      <c r="T8795" s="212"/>
      <c r="U8795" s="213"/>
      <c r="V8795" s="213"/>
      <c r="W8795" s="213"/>
      <c r="X8795" s="214"/>
      <c r="Y8795" s="214"/>
      <c r="Z8795" s="214"/>
      <c r="AA8795" s="217"/>
      <c r="AB8795" s="217"/>
      <c r="AC8795" s="217"/>
      <c r="AD8795" s="213"/>
    </row>
    <row r="8796" spans="20:30" x14ac:dyDescent="0.2">
      <c r="T8796" s="212"/>
      <c r="U8796" s="213"/>
      <c r="V8796" s="213"/>
      <c r="W8796" s="213"/>
      <c r="X8796" s="214"/>
      <c r="Y8796" s="214"/>
      <c r="Z8796" s="214"/>
      <c r="AA8796" s="217"/>
      <c r="AB8796" s="217"/>
      <c r="AC8796" s="217"/>
      <c r="AD8796" s="213"/>
    </row>
    <row r="8797" spans="20:30" x14ac:dyDescent="0.2">
      <c r="T8797" s="212"/>
      <c r="U8797" s="213"/>
      <c r="V8797" s="213"/>
      <c r="W8797" s="213"/>
      <c r="X8797" s="214"/>
      <c r="Y8797" s="214"/>
      <c r="Z8797" s="214"/>
      <c r="AA8797" s="217"/>
      <c r="AB8797" s="217"/>
      <c r="AC8797" s="217"/>
      <c r="AD8797" s="213"/>
    </row>
    <row r="8798" spans="20:30" x14ac:dyDescent="0.2">
      <c r="T8798" s="212"/>
      <c r="U8798" s="213"/>
      <c r="V8798" s="213"/>
      <c r="W8798" s="213"/>
      <c r="X8798" s="214"/>
      <c r="Y8798" s="214"/>
      <c r="Z8798" s="214"/>
      <c r="AA8798" s="217"/>
      <c r="AB8798" s="217"/>
      <c r="AC8798" s="217"/>
      <c r="AD8798" s="213"/>
    </row>
    <row r="8799" spans="20:30" x14ac:dyDescent="0.2">
      <c r="T8799" s="212"/>
      <c r="U8799" s="213"/>
      <c r="V8799" s="213"/>
      <c r="W8799" s="213"/>
      <c r="X8799" s="214"/>
      <c r="Y8799" s="214"/>
      <c r="Z8799" s="214"/>
      <c r="AA8799" s="217"/>
      <c r="AB8799" s="217"/>
      <c r="AC8799" s="217"/>
      <c r="AD8799" s="213"/>
    </row>
    <row r="8800" spans="20:30" x14ac:dyDescent="0.2">
      <c r="T8800" s="212"/>
      <c r="U8800" s="213"/>
      <c r="V8800" s="213"/>
      <c r="W8800" s="213"/>
      <c r="X8800" s="214"/>
      <c r="Y8800" s="214"/>
      <c r="Z8800" s="214"/>
      <c r="AA8800" s="217"/>
      <c r="AB8800" s="217"/>
      <c r="AC8800" s="217"/>
      <c r="AD8800" s="213"/>
    </row>
    <row r="8801" spans="20:30" x14ac:dyDescent="0.2">
      <c r="T8801" s="212"/>
      <c r="U8801" s="213"/>
      <c r="V8801" s="213"/>
      <c r="W8801" s="213"/>
      <c r="X8801" s="214"/>
      <c r="Y8801" s="214"/>
      <c r="Z8801" s="214"/>
      <c r="AA8801" s="217"/>
      <c r="AB8801" s="217"/>
      <c r="AC8801" s="217"/>
      <c r="AD8801" s="213"/>
    </row>
    <row r="8802" spans="20:30" x14ac:dyDescent="0.2">
      <c r="T8802" s="212"/>
      <c r="U8802" s="213"/>
      <c r="V8802" s="213"/>
      <c r="W8802" s="213"/>
      <c r="X8802" s="214"/>
      <c r="Y8802" s="214"/>
      <c r="Z8802" s="214"/>
      <c r="AA8802" s="217"/>
      <c r="AB8802" s="217"/>
      <c r="AC8802" s="217"/>
      <c r="AD8802" s="213"/>
    </row>
    <row r="8803" spans="20:30" x14ac:dyDescent="0.2">
      <c r="T8803" s="212"/>
      <c r="U8803" s="213"/>
      <c r="V8803" s="213"/>
      <c r="W8803" s="213"/>
      <c r="X8803" s="214"/>
      <c r="Y8803" s="214"/>
      <c r="Z8803" s="214"/>
      <c r="AA8803" s="217"/>
      <c r="AB8803" s="217"/>
      <c r="AC8803" s="217"/>
      <c r="AD8803" s="213"/>
    </row>
    <row r="8804" spans="20:30" x14ac:dyDescent="0.2">
      <c r="T8804" s="212"/>
      <c r="U8804" s="213"/>
      <c r="V8804" s="213"/>
      <c r="W8804" s="213"/>
      <c r="X8804" s="214"/>
      <c r="Y8804" s="214"/>
      <c r="Z8804" s="214"/>
      <c r="AA8804" s="217"/>
      <c r="AB8804" s="217"/>
      <c r="AC8804" s="217"/>
      <c r="AD8804" s="213"/>
    </row>
    <row r="8805" spans="20:30" x14ac:dyDescent="0.2">
      <c r="T8805" s="212"/>
      <c r="U8805" s="213"/>
      <c r="V8805" s="213"/>
      <c r="W8805" s="213"/>
      <c r="X8805" s="214"/>
      <c r="Y8805" s="214"/>
      <c r="Z8805" s="214"/>
      <c r="AA8805" s="217"/>
      <c r="AB8805" s="217"/>
      <c r="AC8805" s="217"/>
      <c r="AD8805" s="213"/>
    </row>
    <row r="8806" spans="20:30" x14ac:dyDescent="0.2">
      <c r="T8806" s="212"/>
      <c r="U8806" s="213"/>
      <c r="V8806" s="213"/>
      <c r="W8806" s="213"/>
      <c r="X8806" s="214"/>
      <c r="Y8806" s="214"/>
      <c r="Z8806" s="214"/>
      <c r="AA8806" s="217"/>
      <c r="AB8806" s="217"/>
      <c r="AC8806" s="217"/>
      <c r="AD8806" s="213"/>
    </row>
    <row r="8807" spans="20:30" x14ac:dyDescent="0.2">
      <c r="T8807" s="212"/>
      <c r="U8807" s="213"/>
      <c r="V8807" s="213"/>
      <c r="W8807" s="213"/>
      <c r="X8807" s="214"/>
      <c r="Y8807" s="214"/>
      <c r="Z8807" s="214"/>
      <c r="AA8807" s="217"/>
      <c r="AB8807" s="217"/>
      <c r="AC8807" s="217"/>
      <c r="AD8807" s="213"/>
    </row>
    <row r="8808" spans="20:30" x14ac:dyDescent="0.2">
      <c r="T8808" s="212"/>
      <c r="U8808" s="213"/>
      <c r="V8808" s="213"/>
      <c r="W8808" s="213"/>
      <c r="X8808" s="214"/>
      <c r="Y8808" s="214"/>
      <c r="Z8808" s="214"/>
      <c r="AA8808" s="217"/>
      <c r="AB8808" s="217"/>
      <c r="AC8808" s="217"/>
      <c r="AD8808" s="213"/>
    </row>
    <row r="8809" spans="20:30" x14ac:dyDescent="0.2">
      <c r="T8809" s="212"/>
      <c r="U8809" s="213"/>
      <c r="V8809" s="213"/>
      <c r="W8809" s="213"/>
      <c r="X8809" s="214"/>
      <c r="Y8809" s="214"/>
      <c r="Z8809" s="214"/>
      <c r="AA8809" s="217"/>
      <c r="AB8809" s="217"/>
      <c r="AC8809" s="217"/>
      <c r="AD8809" s="213"/>
    </row>
    <row r="8810" spans="20:30" x14ac:dyDescent="0.2">
      <c r="T8810" s="212"/>
      <c r="U8810" s="213"/>
      <c r="V8810" s="213"/>
      <c r="W8810" s="213"/>
      <c r="X8810" s="214"/>
      <c r="Y8810" s="214"/>
      <c r="Z8810" s="214"/>
      <c r="AA8810" s="217"/>
      <c r="AB8810" s="217"/>
      <c r="AC8810" s="217"/>
      <c r="AD8810" s="213"/>
    </row>
    <row r="8811" spans="20:30" x14ac:dyDescent="0.2">
      <c r="T8811" s="212"/>
      <c r="U8811" s="213"/>
      <c r="V8811" s="213"/>
      <c r="W8811" s="213"/>
      <c r="X8811" s="214"/>
      <c r="Y8811" s="214"/>
      <c r="Z8811" s="214"/>
      <c r="AA8811" s="217"/>
      <c r="AB8811" s="217"/>
      <c r="AC8811" s="217"/>
      <c r="AD8811" s="213"/>
    </row>
    <row r="8812" spans="20:30" x14ac:dyDescent="0.2">
      <c r="T8812" s="212"/>
      <c r="U8812" s="213"/>
      <c r="V8812" s="213"/>
      <c r="W8812" s="213"/>
      <c r="X8812" s="214"/>
      <c r="Y8812" s="214"/>
      <c r="Z8812" s="214"/>
      <c r="AA8812" s="217"/>
      <c r="AB8812" s="217"/>
      <c r="AC8812" s="217"/>
      <c r="AD8812" s="213"/>
    </row>
    <row r="8813" spans="20:30" x14ac:dyDescent="0.2">
      <c r="T8813" s="212"/>
      <c r="U8813" s="213"/>
      <c r="V8813" s="213"/>
      <c r="W8813" s="213"/>
      <c r="X8813" s="214"/>
      <c r="Y8813" s="214"/>
      <c r="Z8813" s="214"/>
      <c r="AA8813" s="217"/>
      <c r="AB8813" s="217"/>
      <c r="AC8813" s="217"/>
      <c r="AD8813" s="213"/>
    </row>
    <row r="8814" spans="20:30" x14ac:dyDescent="0.2">
      <c r="T8814" s="212"/>
      <c r="U8814" s="213"/>
      <c r="V8814" s="213"/>
      <c r="W8814" s="213"/>
      <c r="X8814" s="214"/>
      <c r="Y8814" s="214"/>
      <c r="Z8814" s="214"/>
      <c r="AA8814" s="217"/>
      <c r="AB8814" s="217"/>
      <c r="AC8814" s="217"/>
      <c r="AD8814" s="213"/>
    </row>
    <row r="8815" spans="20:30" x14ac:dyDescent="0.2">
      <c r="T8815" s="212"/>
      <c r="U8815" s="213"/>
      <c r="V8815" s="213"/>
      <c r="W8815" s="213"/>
      <c r="X8815" s="214"/>
      <c r="Y8815" s="214"/>
      <c r="Z8815" s="214"/>
      <c r="AA8815" s="217"/>
      <c r="AB8815" s="217"/>
      <c r="AC8815" s="217"/>
      <c r="AD8815" s="213"/>
    </row>
    <row r="8816" spans="20:30" x14ac:dyDescent="0.2">
      <c r="T8816" s="212"/>
      <c r="U8816" s="213"/>
      <c r="V8816" s="213"/>
      <c r="W8816" s="213"/>
      <c r="X8816" s="214"/>
      <c r="Y8816" s="214"/>
      <c r="Z8816" s="214"/>
      <c r="AA8816" s="217"/>
      <c r="AB8816" s="217"/>
      <c r="AC8816" s="217"/>
      <c r="AD8816" s="213"/>
    </row>
    <row r="8817" spans="20:30" x14ac:dyDescent="0.2">
      <c r="T8817" s="212"/>
      <c r="U8817" s="213"/>
      <c r="V8817" s="213"/>
      <c r="W8817" s="213"/>
      <c r="X8817" s="214"/>
      <c r="Y8817" s="214"/>
      <c r="Z8817" s="214"/>
      <c r="AA8817" s="217"/>
      <c r="AB8817" s="217"/>
      <c r="AC8817" s="217"/>
      <c r="AD8817" s="213"/>
    </row>
    <row r="8818" spans="20:30" x14ac:dyDescent="0.2">
      <c r="T8818" s="212"/>
      <c r="U8818" s="213"/>
      <c r="V8818" s="213"/>
      <c r="W8818" s="213"/>
      <c r="X8818" s="214"/>
      <c r="Y8818" s="214"/>
      <c r="Z8818" s="214"/>
      <c r="AA8818" s="217"/>
      <c r="AB8818" s="217"/>
      <c r="AC8818" s="217"/>
      <c r="AD8818" s="213"/>
    </row>
    <row r="8819" spans="20:30" x14ac:dyDescent="0.2">
      <c r="T8819" s="212"/>
      <c r="U8819" s="213"/>
      <c r="V8819" s="213"/>
      <c r="W8819" s="213"/>
      <c r="X8819" s="214"/>
      <c r="Y8819" s="214"/>
      <c r="Z8819" s="214"/>
      <c r="AA8819" s="217"/>
      <c r="AB8819" s="217"/>
      <c r="AC8819" s="217"/>
      <c r="AD8819" s="213"/>
    </row>
    <row r="8820" spans="20:30" x14ac:dyDescent="0.2">
      <c r="T8820" s="212"/>
      <c r="U8820" s="213"/>
      <c r="V8820" s="213"/>
      <c r="W8820" s="213"/>
      <c r="X8820" s="214"/>
      <c r="Y8820" s="214"/>
      <c r="Z8820" s="214"/>
      <c r="AA8820" s="217"/>
      <c r="AB8820" s="217"/>
      <c r="AC8820" s="217"/>
      <c r="AD8820" s="213"/>
    </row>
    <row r="8821" spans="20:30" x14ac:dyDescent="0.2">
      <c r="T8821" s="212"/>
      <c r="U8821" s="213"/>
      <c r="V8821" s="213"/>
      <c r="W8821" s="213"/>
      <c r="X8821" s="214"/>
      <c r="Y8821" s="214"/>
      <c r="Z8821" s="214"/>
      <c r="AA8821" s="217"/>
      <c r="AB8821" s="217"/>
      <c r="AC8821" s="217"/>
      <c r="AD8821" s="213"/>
    </row>
    <row r="8822" spans="20:30" x14ac:dyDescent="0.2">
      <c r="T8822" s="212"/>
      <c r="U8822" s="213"/>
      <c r="V8822" s="213"/>
      <c r="W8822" s="213"/>
      <c r="X8822" s="214"/>
      <c r="Y8822" s="214"/>
      <c r="Z8822" s="214"/>
      <c r="AA8822" s="217"/>
      <c r="AB8822" s="217"/>
      <c r="AC8822" s="217"/>
      <c r="AD8822" s="213"/>
    </row>
    <row r="8823" spans="20:30" x14ac:dyDescent="0.2">
      <c r="T8823" s="212"/>
      <c r="U8823" s="213"/>
      <c r="V8823" s="213"/>
      <c r="W8823" s="213"/>
      <c r="X8823" s="214"/>
      <c r="Y8823" s="214"/>
      <c r="Z8823" s="214"/>
      <c r="AA8823" s="217"/>
      <c r="AB8823" s="217"/>
      <c r="AC8823" s="217"/>
      <c r="AD8823" s="213"/>
    </row>
    <row r="8824" spans="20:30" x14ac:dyDescent="0.2">
      <c r="T8824" s="212"/>
      <c r="U8824" s="213"/>
      <c r="V8824" s="213"/>
      <c r="W8824" s="213"/>
      <c r="X8824" s="214"/>
      <c r="Y8824" s="214"/>
      <c r="Z8824" s="214"/>
      <c r="AA8824" s="217"/>
      <c r="AB8824" s="217"/>
      <c r="AC8824" s="217"/>
      <c r="AD8824" s="213"/>
    </row>
    <row r="8825" spans="20:30" x14ac:dyDescent="0.2">
      <c r="T8825" s="212"/>
      <c r="U8825" s="213"/>
      <c r="V8825" s="213"/>
      <c r="W8825" s="213"/>
      <c r="X8825" s="214"/>
      <c r="Y8825" s="214"/>
      <c r="Z8825" s="214"/>
      <c r="AA8825" s="217"/>
      <c r="AB8825" s="217"/>
      <c r="AC8825" s="217"/>
      <c r="AD8825" s="213"/>
    </row>
    <row r="8826" spans="20:30" x14ac:dyDescent="0.2">
      <c r="T8826" s="212"/>
      <c r="U8826" s="213"/>
      <c r="V8826" s="213"/>
      <c r="W8826" s="213"/>
      <c r="X8826" s="214"/>
      <c r="Y8826" s="214"/>
      <c r="Z8826" s="214"/>
      <c r="AA8826" s="217"/>
      <c r="AB8826" s="217"/>
      <c r="AC8826" s="217"/>
      <c r="AD8826" s="213"/>
    </row>
    <row r="8827" spans="20:30" x14ac:dyDescent="0.2">
      <c r="T8827" s="212"/>
      <c r="U8827" s="213"/>
      <c r="V8827" s="213"/>
      <c r="W8827" s="213"/>
      <c r="X8827" s="214"/>
      <c r="Y8827" s="214"/>
      <c r="Z8827" s="214"/>
      <c r="AA8827" s="217"/>
      <c r="AB8827" s="217"/>
      <c r="AC8827" s="217"/>
      <c r="AD8827" s="213"/>
    </row>
    <row r="8828" spans="20:30" x14ac:dyDescent="0.2">
      <c r="T8828" s="212"/>
      <c r="U8828" s="213"/>
      <c r="V8828" s="213"/>
      <c r="W8828" s="213"/>
      <c r="X8828" s="214"/>
      <c r="Y8828" s="214"/>
      <c r="Z8828" s="214"/>
      <c r="AA8828" s="217"/>
      <c r="AB8828" s="217"/>
      <c r="AC8828" s="217"/>
      <c r="AD8828" s="213"/>
    </row>
    <row r="8829" spans="20:30" x14ac:dyDescent="0.2">
      <c r="T8829" s="212"/>
      <c r="U8829" s="213"/>
      <c r="V8829" s="213"/>
      <c r="W8829" s="213"/>
      <c r="X8829" s="214"/>
      <c r="Y8829" s="214"/>
      <c r="Z8829" s="214"/>
      <c r="AA8829" s="217"/>
      <c r="AB8829" s="217"/>
      <c r="AC8829" s="217"/>
      <c r="AD8829" s="213"/>
    </row>
    <row r="8830" spans="20:30" x14ac:dyDescent="0.2">
      <c r="T8830" s="212"/>
      <c r="U8830" s="213"/>
      <c r="V8830" s="213"/>
      <c r="W8830" s="213"/>
      <c r="X8830" s="214"/>
      <c r="Y8830" s="214"/>
      <c r="Z8830" s="214"/>
      <c r="AA8830" s="217"/>
      <c r="AB8830" s="217"/>
      <c r="AC8830" s="217"/>
      <c r="AD8830" s="213"/>
    </row>
    <row r="8831" spans="20:30" x14ac:dyDescent="0.2">
      <c r="T8831" s="212"/>
      <c r="U8831" s="213"/>
      <c r="V8831" s="213"/>
      <c r="W8831" s="213"/>
      <c r="X8831" s="214"/>
      <c r="Y8831" s="214"/>
      <c r="Z8831" s="214"/>
      <c r="AA8831" s="217"/>
      <c r="AB8831" s="217"/>
      <c r="AC8831" s="217"/>
      <c r="AD8831" s="213"/>
    </row>
    <row r="8832" spans="20:30" x14ac:dyDescent="0.2">
      <c r="T8832" s="212"/>
      <c r="U8832" s="213"/>
      <c r="V8832" s="213"/>
      <c r="W8832" s="213"/>
      <c r="X8832" s="214"/>
      <c r="Y8832" s="214"/>
      <c r="Z8832" s="214"/>
      <c r="AA8832" s="217"/>
      <c r="AB8832" s="217"/>
      <c r="AC8832" s="217"/>
      <c r="AD8832" s="213"/>
    </row>
    <row r="8833" spans="20:30" x14ac:dyDescent="0.2">
      <c r="T8833" s="212"/>
      <c r="U8833" s="213"/>
      <c r="V8833" s="213"/>
      <c r="W8833" s="213"/>
      <c r="X8833" s="214"/>
      <c r="Y8833" s="214"/>
      <c r="Z8833" s="214"/>
      <c r="AA8833" s="217"/>
      <c r="AB8833" s="217"/>
      <c r="AC8833" s="217"/>
      <c r="AD8833" s="213"/>
    </row>
    <row r="8834" spans="20:30" x14ac:dyDescent="0.2">
      <c r="T8834" s="212"/>
      <c r="U8834" s="213"/>
      <c r="V8834" s="213"/>
      <c r="W8834" s="213"/>
      <c r="X8834" s="214"/>
      <c r="Y8834" s="214"/>
      <c r="Z8834" s="214"/>
      <c r="AA8834" s="217"/>
      <c r="AB8834" s="217"/>
      <c r="AC8834" s="217"/>
      <c r="AD8834" s="213"/>
    </row>
    <row r="8835" spans="20:30" x14ac:dyDescent="0.2">
      <c r="T8835" s="212"/>
      <c r="U8835" s="213"/>
      <c r="V8835" s="213"/>
      <c r="W8835" s="213"/>
      <c r="X8835" s="214"/>
      <c r="Y8835" s="214"/>
      <c r="Z8835" s="214"/>
      <c r="AA8835" s="217"/>
      <c r="AB8835" s="217"/>
      <c r="AC8835" s="217"/>
      <c r="AD8835" s="213"/>
    </row>
    <row r="8836" spans="20:30" x14ac:dyDescent="0.2">
      <c r="T8836" s="212"/>
      <c r="U8836" s="213"/>
      <c r="V8836" s="213"/>
      <c r="W8836" s="213"/>
      <c r="X8836" s="214"/>
      <c r="Y8836" s="214"/>
      <c r="Z8836" s="214"/>
      <c r="AA8836" s="217"/>
      <c r="AB8836" s="217"/>
      <c r="AC8836" s="217"/>
      <c r="AD8836" s="213"/>
    </row>
    <row r="8837" spans="20:30" x14ac:dyDescent="0.2">
      <c r="T8837" s="212"/>
      <c r="U8837" s="213"/>
      <c r="V8837" s="213"/>
      <c r="W8837" s="213"/>
      <c r="X8837" s="214"/>
      <c r="Y8837" s="214"/>
      <c r="Z8837" s="214"/>
      <c r="AA8837" s="217"/>
      <c r="AB8837" s="217"/>
      <c r="AC8837" s="217"/>
      <c r="AD8837" s="213"/>
    </row>
    <row r="8838" spans="20:30" x14ac:dyDescent="0.2">
      <c r="T8838" s="212"/>
      <c r="U8838" s="213"/>
      <c r="V8838" s="213"/>
      <c r="W8838" s="213"/>
      <c r="X8838" s="214"/>
      <c r="Y8838" s="214"/>
      <c r="Z8838" s="214"/>
      <c r="AA8838" s="217"/>
      <c r="AB8838" s="217"/>
      <c r="AC8838" s="217"/>
      <c r="AD8838" s="213"/>
    </row>
    <row r="8839" spans="20:30" x14ac:dyDescent="0.2">
      <c r="T8839" s="212"/>
      <c r="U8839" s="213"/>
      <c r="V8839" s="213"/>
      <c r="W8839" s="213"/>
      <c r="X8839" s="214"/>
      <c r="Y8839" s="214"/>
      <c r="Z8839" s="214"/>
      <c r="AA8839" s="217"/>
      <c r="AB8839" s="217"/>
      <c r="AC8839" s="217"/>
      <c r="AD8839" s="213"/>
    </row>
    <row r="8840" spans="20:30" x14ac:dyDescent="0.2">
      <c r="T8840" s="212"/>
      <c r="U8840" s="213"/>
      <c r="V8840" s="213"/>
      <c r="W8840" s="213"/>
      <c r="X8840" s="214"/>
      <c r="Y8840" s="214"/>
      <c r="Z8840" s="214"/>
      <c r="AA8840" s="217"/>
      <c r="AB8840" s="217"/>
      <c r="AC8840" s="217"/>
      <c r="AD8840" s="213"/>
    </row>
    <row r="8841" spans="20:30" x14ac:dyDescent="0.2">
      <c r="T8841" s="212"/>
      <c r="U8841" s="213"/>
      <c r="V8841" s="213"/>
      <c r="W8841" s="213"/>
      <c r="X8841" s="214"/>
      <c r="Y8841" s="214"/>
      <c r="Z8841" s="214"/>
      <c r="AA8841" s="217"/>
      <c r="AB8841" s="217"/>
      <c r="AC8841" s="217"/>
      <c r="AD8841" s="213"/>
    </row>
    <row r="8842" spans="20:30" x14ac:dyDescent="0.2">
      <c r="T8842" s="212"/>
      <c r="U8842" s="213"/>
      <c r="V8842" s="213"/>
      <c r="W8842" s="213"/>
      <c r="X8842" s="214"/>
      <c r="Y8842" s="214"/>
      <c r="Z8842" s="214"/>
      <c r="AA8842" s="217"/>
      <c r="AB8842" s="217"/>
      <c r="AC8842" s="217"/>
      <c r="AD8842" s="213"/>
    </row>
    <row r="8843" spans="20:30" x14ac:dyDescent="0.2">
      <c r="T8843" s="212"/>
      <c r="U8843" s="213"/>
      <c r="V8843" s="213"/>
      <c r="W8843" s="213"/>
      <c r="X8843" s="214"/>
      <c r="Y8843" s="214"/>
      <c r="Z8843" s="214"/>
      <c r="AA8843" s="217"/>
      <c r="AB8843" s="217"/>
      <c r="AC8843" s="217"/>
      <c r="AD8843" s="213"/>
    </row>
    <row r="8844" spans="20:30" x14ac:dyDescent="0.2">
      <c r="T8844" s="212"/>
      <c r="U8844" s="213"/>
      <c r="V8844" s="213"/>
      <c r="W8844" s="213"/>
      <c r="X8844" s="214"/>
      <c r="Y8844" s="214"/>
      <c r="Z8844" s="214"/>
      <c r="AA8844" s="217"/>
      <c r="AB8844" s="217"/>
      <c r="AC8844" s="217"/>
      <c r="AD8844" s="213"/>
    </row>
    <row r="8845" spans="20:30" x14ac:dyDescent="0.2">
      <c r="T8845" s="212"/>
      <c r="U8845" s="213"/>
      <c r="V8845" s="213"/>
      <c r="W8845" s="213"/>
      <c r="X8845" s="214"/>
      <c r="Y8845" s="214"/>
      <c r="Z8845" s="214"/>
      <c r="AA8845" s="217"/>
      <c r="AB8845" s="217"/>
      <c r="AC8845" s="217"/>
      <c r="AD8845" s="213"/>
    </row>
    <row r="8846" spans="20:30" x14ac:dyDescent="0.2">
      <c r="T8846" s="212"/>
      <c r="U8846" s="213"/>
      <c r="V8846" s="213"/>
      <c r="W8846" s="213"/>
      <c r="X8846" s="214"/>
      <c r="Y8846" s="214"/>
      <c r="Z8846" s="214"/>
      <c r="AA8846" s="217"/>
      <c r="AB8846" s="217"/>
      <c r="AC8846" s="217"/>
      <c r="AD8846" s="213"/>
    </row>
    <row r="8847" spans="20:30" x14ac:dyDescent="0.2">
      <c r="T8847" s="212"/>
      <c r="U8847" s="213"/>
      <c r="V8847" s="213"/>
      <c r="W8847" s="213"/>
      <c r="X8847" s="214"/>
      <c r="Y8847" s="214"/>
      <c r="Z8847" s="214"/>
      <c r="AA8847" s="217"/>
      <c r="AB8847" s="217"/>
      <c r="AC8847" s="217"/>
      <c r="AD8847" s="213"/>
    </row>
    <row r="8848" spans="20:30" x14ac:dyDescent="0.2">
      <c r="T8848" s="212"/>
      <c r="U8848" s="213"/>
      <c r="V8848" s="213"/>
      <c r="W8848" s="213"/>
      <c r="X8848" s="214"/>
      <c r="Y8848" s="214"/>
      <c r="Z8848" s="214"/>
      <c r="AA8848" s="217"/>
      <c r="AB8848" s="217"/>
      <c r="AC8848" s="217"/>
      <c r="AD8848" s="213"/>
    </row>
    <row r="8849" spans="20:30" x14ac:dyDescent="0.2">
      <c r="T8849" s="212"/>
      <c r="U8849" s="213"/>
      <c r="V8849" s="213"/>
      <c r="W8849" s="213"/>
      <c r="X8849" s="214"/>
      <c r="Y8849" s="214"/>
      <c r="Z8849" s="214"/>
      <c r="AA8849" s="217"/>
      <c r="AB8849" s="217"/>
      <c r="AC8849" s="217"/>
      <c r="AD8849" s="213"/>
    </row>
    <row r="8850" spans="20:30" x14ac:dyDescent="0.2">
      <c r="T8850" s="212"/>
      <c r="U8850" s="213"/>
      <c r="V8850" s="213"/>
      <c r="W8850" s="213"/>
      <c r="X8850" s="214"/>
      <c r="Y8850" s="214"/>
      <c r="Z8850" s="214"/>
      <c r="AA8850" s="217"/>
      <c r="AB8850" s="217"/>
      <c r="AC8850" s="217"/>
      <c r="AD8850" s="213"/>
    </row>
    <row r="8851" spans="20:30" x14ac:dyDescent="0.2">
      <c r="T8851" s="212"/>
      <c r="U8851" s="213"/>
      <c r="V8851" s="213"/>
      <c r="W8851" s="213"/>
      <c r="X8851" s="214"/>
      <c r="Y8851" s="214"/>
      <c r="Z8851" s="214"/>
      <c r="AA8851" s="217"/>
      <c r="AB8851" s="217"/>
      <c r="AC8851" s="217"/>
      <c r="AD8851" s="213"/>
    </row>
    <row r="8852" spans="20:30" x14ac:dyDescent="0.2">
      <c r="T8852" s="212"/>
      <c r="U8852" s="213"/>
      <c r="V8852" s="213"/>
      <c r="W8852" s="213"/>
      <c r="X8852" s="214"/>
      <c r="Y8852" s="214"/>
      <c r="Z8852" s="214"/>
      <c r="AA8852" s="217"/>
      <c r="AB8852" s="217"/>
      <c r="AC8852" s="217"/>
      <c r="AD8852" s="213"/>
    </row>
    <row r="8853" spans="20:30" x14ac:dyDescent="0.2">
      <c r="T8853" s="212"/>
      <c r="U8853" s="213"/>
      <c r="V8853" s="213"/>
      <c r="W8853" s="213"/>
      <c r="X8853" s="214"/>
      <c r="Y8853" s="214"/>
      <c r="Z8853" s="214"/>
      <c r="AA8853" s="217"/>
      <c r="AB8853" s="217"/>
      <c r="AC8853" s="217"/>
      <c r="AD8853" s="213"/>
    </row>
    <row r="8854" spans="20:30" x14ac:dyDescent="0.2">
      <c r="T8854" s="212"/>
      <c r="U8854" s="213"/>
      <c r="V8854" s="213"/>
      <c r="W8854" s="213"/>
      <c r="X8854" s="214"/>
      <c r="Y8854" s="214"/>
      <c r="Z8854" s="214"/>
      <c r="AA8854" s="217"/>
      <c r="AB8854" s="217"/>
      <c r="AC8854" s="217"/>
      <c r="AD8854" s="213"/>
    </row>
    <row r="8855" spans="20:30" x14ac:dyDescent="0.2">
      <c r="T8855" s="212"/>
      <c r="U8855" s="213"/>
      <c r="V8855" s="213"/>
      <c r="W8855" s="213"/>
      <c r="X8855" s="214"/>
      <c r="Y8855" s="214"/>
      <c r="Z8855" s="214"/>
      <c r="AA8855" s="217"/>
      <c r="AB8855" s="217"/>
      <c r="AC8855" s="217"/>
      <c r="AD8855" s="213"/>
    </row>
    <row r="8856" spans="20:30" x14ac:dyDescent="0.2">
      <c r="T8856" s="212"/>
      <c r="U8856" s="213"/>
      <c r="V8856" s="213"/>
      <c r="W8856" s="213"/>
      <c r="X8856" s="214"/>
      <c r="Y8856" s="214"/>
      <c r="Z8856" s="214"/>
      <c r="AA8856" s="217"/>
      <c r="AB8856" s="217"/>
      <c r="AC8856" s="217"/>
      <c r="AD8856" s="213"/>
    </row>
    <row r="8857" spans="20:30" x14ac:dyDescent="0.2">
      <c r="T8857" s="212"/>
      <c r="U8857" s="213"/>
      <c r="V8857" s="213"/>
      <c r="W8857" s="213"/>
      <c r="X8857" s="214"/>
      <c r="Y8857" s="214"/>
      <c r="Z8857" s="214"/>
      <c r="AA8857" s="217"/>
      <c r="AB8857" s="217"/>
      <c r="AC8857" s="217"/>
      <c r="AD8857" s="213"/>
    </row>
    <row r="8858" spans="20:30" x14ac:dyDescent="0.2">
      <c r="T8858" s="212"/>
      <c r="U8858" s="213"/>
      <c r="V8858" s="213"/>
      <c r="W8858" s="213"/>
      <c r="X8858" s="214"/>
      <c r="Y8858" s="214"/>
      <c r="Z8858" s="214"/>
      <c r="AA8858" s="217"/>
      <c r="AB8858" s="217"/>
      <c r="AC8858" s="217"/>
      <c r="AD8858" s="213"/>
    </row>
    <row r="8859" spans="20:30" x14ac:dyDescent="0.2">
      <c r="T8859" s="212"/>
      <c r="U8859" s="213"/>
      <c r="V8859" s="213"/>
      <c r="W8859" s="213"/>
      <c r="X8859" s="214"/>
      <c r="Y8859" s="214"/>
      <c r="Z8859" s="214"/>
      <c r="AA8859" s="217"/>
      <c r="AB8859" s="217"/>
      <c r="AC8859" s="217"/>
      <c r="AD8859" s="213"/>
    </row>
    <row r="8860" spans="20:30" x14ac:dyDescent="0.2">
      <c r="T8860" s="212"/>
      <c r="U8860" s="213"/>
      <c r="V8860" s="213"/>
      <c r="W8860" s="213"/>
      <c r="X8860" s="214"/>
      <c r="Y8860" s="214"/>
      <c r="Z8860" s="214"/>
      <c r="AA8860" s="217"/>
      <c r="AB8860" s="217"/>
      <c r="AC8860" s="217"/>
      <c r="AD8860" s="213"/>
    </row>
    <row r="8861" spans="20:30" x14ac:dyDescent="0.2">
      <c r="T8861" s="212"/>
      <c r="U8861" s="213"/>
      <c r="V8861" s="213"/>
      <c r="W8861" s="213"/>
      <c r="X8861" s="214"/>
      <c r="Y8861" s="214"/>
      <c r="Z8861" s="214"/>
      <c r="AA8861" s="217"/>
      <c r="AB8861" s="217"/>
      <c r="AC8861" s="217"/>
      <c r="AD8861" s="213"/>
    </row>
    <row r="8862" spans="20:30" x14ac:dyDescent="0.2">
      <c r="T8862" s="212"/>
      <c r="U8862" s="213"/>
      <c r="V8862" s="213"/>
      <c r="W8862" s="213"/>
      <c r="X8862" s="214"/>
      <c r="Y8862" s="214"/>
      <c r="Z8862" s="214"/>
      <c r="AA8862" s="217"/>
      <c r="AB8862" s="217"/>
      <c r="AC8862" s="217"/>
      <c r="AD8862" s="213"/>
    </row>
    <row r="8863" spans="20:30" x14ac:dyDescent="0.2">
      <c r="T8863" s="212"/>
      <c r="U8863" s="213"/>
      <c r="V8863" s="213"/>
      <c r="W8863" s="213"/>
      <c r="X8863" s="214"/>
      <c r="Y8863" s="214"/>
      <c r="Z8863" s="214"/>
      <c r="AA8863" s="217"/>
      <c r="AB8863" s="217"/>
      <c r="AC8863" s="217"/>
      <c r="AD8863" s="213"/>
    </row>
    <row r="8864" spans="20:30" x14ac:dyDescent="0.2">
      <c r="T8864" s="212"/>
      <c r="U8864" s="213"/>
      <c r="V8864" s="213"/>
      <c r="W8864" s="213"/>
      <c r="X8864" s="214"/>
      <c r="Y8864" s="214"/>
      <c r="Z8864" s="214"/>
      <c r="AA8864" s="217"/>
      <c r="AB8864" s="217"/>
      <c r="AC8864" s="217"/>
      <c r="AD8864" s="213"/>
    </row>
    <row r="8865" spans="20:30" x14ac:dyDescent="0.2">
      <c r="T8865" s="212"/>
      <c r="U8865" s="213"/>
      <c r="V8865" s="213"/>
      <c r="W8865" s="213"/>
      <c r="X8865" s="214"/>
      <c r="Y8865" s="214"/>
      <c r="Z8865" s="214"/>
      <c r="AA8865" s="217"/>
      <c r="AB8865" s="217"/>
      <c r="AC8865" s="217"/>
      <c r="AD8865" s="213"/>
    </row>
    <row r="8866" spans="20:30" x14ac:dyDescent="0.2">
      <c r="T8866" s="212"/>
      <c r="U8866" s="213"/>
      <c r="V8866" s="213"/>
      <c r="W8866" s="213"/>
      <c r="X8866" s="214"/>
      <c r="Y8866" s="214"/>
      <c r="Z8866" s="214"/>
      <c r="AA8866" s="217"/>
      <c r="AB8866" s="217"/>
      <c r="AC8866" s="217"/>
      <c r="AD8866" s="213"/>
    </row>
    <row r="8867" spans="20:30" x14ac:dyDescent="0.2">
      <c r="T8867" s="212"/>
      <c r="U8867" s="213"/>
      <c r="V8867" s="213"/>
      <c r="W8867" s="213"/>
      <c r="X8867" s="214"/>
      <c r="Y8867" s="214"/>
      <c r="Z8867" s="214"/>
      <c r="AA8867" s="217"/>
      <c r="AB8867" s="217"/>
      <c r="AC8867" s="217"/>
      <c r="AD8867" s="213"/>
    </row>
    <row r="8868" spans="20:30" x14ac:dyDescent="0.2">
      <c r="T8868" s="212"/>
      <c r="U8868" s="213"/>
      <c r="V8868" s="213"/>
      <c r="W8868" s="213"/>
      <c r="X8868" s="214"/>
      <c r="Y8868" s="214"/>
      <c r="Z8868" s="214"/>
      <c r="AA8868" s="217"/>
      <c r="AB8868" s="217"/>
      <c r="AC8868" s="217"/>
      <c r="AD8868" s="213"/>
    </row>
    <row r="8869" spans="20:30" x14ac:dyDescent="0.2">
      <c r="T8869" s="212"/>
      <c r="U8869" s="213"/>
      <c r="V8869" s="213"/>
      <c r="W8869" s="213"/>
      <c r="X8869" s="214"/>
      <c r="Y8869" s="214"/>
      <c r="Z8869" s="214"/>
      <c r="AA8869" s="217"/>
      <c r="AB8869" s="217"/>
      <c r="AC8869" s="217"/>
      <c r="AD8869" s="213"/>
    </row>
    <row r="8870" spans="20:30" x14ac:dyDescent="0.2">
      <c r="T8870" s="212"/>
      <c r="U8870" s="213"/>
      <c r="V8870" s="213"/>
      <c r="W8870" s="213"/>
      <c r="X8870" s="214"/>
      <c r="Y8870" s="214"/>
      <c r="Z8870" s="214"/>
      <c r="AA8870" s="217"/>
      <c r="AB8870" s="217"/>
      <c r="AC8870" s="217"/>
      <c r="AD8870" s="213"/>
    </row>
    <row r="8871" spans="20:30" x14ac:dyDescent="0.2">
      <c r="T8871" s="212"/>
      <c r="U8871" s="213"/>
      <c r="V8871" s="213"/>
      <c r="W8871" s="213"/>
      <c r="X8871" s="214"/>
      <c r="Y8871" s="214"/>
      <c r="Z8871" s="214"/>
      <c r="AA8871" s="217"/>
      <c r="AB8871" s="217"/>
      <c r="AC8871" s="217"/>
      <c r="AD8871" s="213"/>
    </row>
    <row r="8872" spans="20:30" x14ac:dyDescent="0.2">
      <c r="T8872" s="212"/>
      <c r="U8872" s="213"/>
      <c r="V8872" s="213"/>
      <c r="W8872" s="213"/>
      <c r="X8872" s="214"/>
      <c r="Y8872" s="214"/>
      <c r="Z8872" s="214"/>
      <c r="AA8872" s="217"/>
      <c r="AB8872" s="217"/>
      <c r="AC8872" s="217"/>
      <c r="AD8872" s="213"/>
    </row>
    <row r="8873" spans="20:30" x14ac:dyDescent="0.2">
      <c r="T8873" s="212"/>
      <c r="U8873" s="213"/>
      <c r="V8873" s="213"/>
      <c r="W8873" s="213"/>
      <c r="X8873" s="214"/>
      <c r="Y8873" s="214"/>
      <c r="Z8873" s="214"/>
      <c r="AA8873" s="217"/>
      <c r="AB8873" s="217"/>
      <c r="AC8873" s="217"/>
      <c r="AD8873" s="213"/>
    </row>
    <row r="8874" spans="20:30" x14ac:dyDescent="0.2">
      <c r="T8874" s="212"/>
      <c r="U8874" s="213"/>
      <c r="V8874" s="213"/>
      <c r="W8874" s="213"/>
      <c r="X8874" s="214"/>
      <c r="Y8874" s="214"/>
      <c r="Z8874" s="214"/>
      <c r="AA8874" s="217"/>
      <c r="AB8874" s="217"/>
      <c r="AC8874" s="217"/>
      <c r="AD8874" s="213"/>
    </row>
    <row r="8875" spans="20:30" x14ac:dyDescent="0.2">
      <c r="T8875" s="212"/>
      <c r="U8875" s="213"/>
      <c r="V8875" s="213"/>
      <c r="W8875" s="213"/>
      <c r="X8875" s="214"/>
      <c r="Y8875" s="214"/>
      <c r="Z8875" s="214"/>
      <c r="AA8875" s="217"/>
      <c r="AB8875" s="217"/>
      <c r="AC8875" s="217"/>
      <c r="AD8875" s="213"/>
    </row>
    <row r="8876" spans="20:30" x14ac:dyDescent="0.2">
      <c r="T8876" s="212"/>
      <c r="U8876" s="213"/>
      <c r="V8876" s="213"/>
      <c r="W8876" s="213"/>
      <c r="X8876" s="214"/>
      <c r="Y8876" s="214"/>
      <c r="Z8876" s="214"/>
      <c r="AA8876" s="217"/>
      <c r="AB8876" s="217"/>
      <c r="AC8876" s="217"/>
      <c r="AD8876" s="213"/>
    </row>
    <row r="8877" spans="20:30" x14ac:dyDescent="0.2">
      <c r="T8877" s="212"/>
      <c r="U8877" s="213"/>
      <c r="V8877" s="213"/>
      <c r="W8877" s="213"/>
      <c r="X8877" s="214"/>
      <c r="Y8877" s="214"/>
      <c r="Z8877" s="214"/>
      <c r="AA8877" s="217"/>
      <c r="AB8877" s="217"/>
      <c r="AC8877" s="217"/>
      <c r="AD8877" s="213"/>
    </row>
    <row r="8878" spans="20:30" x14ac:dyDescent="0.2">
      <c r="T8878" s="212"/>
      <c r="U8878" s="213"/>
      <c r="V8878" s="213"/>
      <c r="W8878" s="213"/>
      <c r="X8878" s="214"/>
      <c r="Y8878" s="214"/>
      <c r="Z8878" s="214"/>
      <c r="AA8878" s="217"/>
      <c r="AB8878" s="217"/>
      <c r="AC8878" s="217"/>
      <c r="AD8878" s="213"/>
    </row>
    <row r="8879" spans="20:30" x14ac:dyDescent="0.2">
      <c r="T8879" s="212"/>
      <c r="U8879" s="213"/>
      <c r="V8879" s="213"/>
      <c r="W8879" s="213"/>
      <c r="X8879" s="214"/>
      <c r="Y8879" s="214"/>
      <c r="Z8879" s="214"/>
      <c r="AA8879" s="217"/>
      <c r="AB8879" s="217"/>
      <c r="AC8879" s="217"/>
      <c r="AD8879" s="213"/>
    </row>
    <row r="8880" spans="20:30" x14ac:dyDescent="0.2">
      <c r="T8880" s="212"/>
      <c r="U8880" s="213"/>
      <c r="V8880" s="213"/>
      <c r="W8880" s="213"/>
      <c r="X8880" s="214"/>
      <c r="Y8880" s="214"/>
      <c r="Z8880" s="214"/>
      <c r="AA8880" s="217"/>
      <c r="AB8880" s="217"/>
      <c r="AC8880" s="217"/>
      <c r="AD8880" s="213"/>
    </row>
    <row r="8881" spans="20:30" x14ac:dyDescent="0.2">
      <c r="T8881" s="212"/>
      <c r="U8881" s="213"/>
      <c r="V8881" s="213"/>
      <c r="W8881" s="213"/>
      <c r="X8881" s="214"/>
      <c r="Y8881" s="214"/>
      <c r="Z8881" s="214"/>
      <c r="AA8881" s="217"/>
      <c r="AB8881" s="217"/>
      <c r="AC8881" s="217"/>
      <c r="AD8881" s="213"/>
    </row>
    <row r="8882" spans="20:30" x14ac:dyDescent="0.2">
      <c r="T8882" s="212"/>
      <c r="U8882" s="213"/>
      <c r="V8882" s="213"/>
      <c r="W8882" s="213"/>
      <c r="X8882" s="214"/>
      <c r="Y8882" s="214"/>
      <c r="Z8882" s="214"/>
      <c r="AA8882" s="217"/>
      <c r="AB8882" s="217"/>
      <c r="AC8882" s="217"/>
      <c r="AD8882" s="213"/>
    </row>
    <row r="8883" spans="20:30" x14ac:dyDescent="0.2">
      <c r="T8883" s="212"/>
      <c r="U8883" s="213"/>
      <c r="V8883" s="213"/>
      <c r="W8883" s="213"/>
      <c r="X8883" s="214"/>
      <c r="Y8883" s="214"/>
      <c r="Z8883" s="214"/>
      <c r="AA8883" s="217"/>
      <c r="AB8883" s="217"/>
      <c r="AC8883" s="217"/>
      <c r="AD8883" s="213"/>
    </row>
    <row r="8884" spans="20:30" x14ac:dyDescent="0.2">
      <c r="T8884" s="212"/>
      <c r="U8884" s="213"/>
      <c r="V8884" s="213"/>
      <c r="W8884" s="213"/>
      <c r="X8884" s="214"/>
      <c r="Y8884" s="214"/>
      <c r="Z8884" s="214"/>
      <c r="AA8884" s="217"/>
      <c r="AB8884" s="217"/>
      <c r="AC8884" s="217"/>
      <c r="AD8884" s="213"/>
    </row>
    <row r="8885" spans="20:30" x14ac:dyDescent="0.2">
      <c r="T8885" s="212"/>
      <c r="U8885" s="213"/>
      <c r="V8885" s="213"/>
      <c r="W8885" s="213"/>
      <c r="X8885" s="214"/>
      <c r="Y8885" s="214"/>
      <c r="Z8885" s="214"/>
      <c r="AA8885" s="217"/>
      <c r="AB8885" s="217"/>
      <c r="AC8885" s="217"/>
      <c r="AD8885" s="213"/>
    </row>
    <row r="8886" spans="20:30" x14ac:dyDescent="0.2">
      <c r="T8886" s="212"/>
      <c r="U8886" s="213"/>
      <c r="V8886" s="213"/>
      <c r="W8886" s="213"/>
      <c r="X8886" s="214"/>
      <c r="Y8886" s="214"/>
      <c r="Z8886" s="214"/>
      <c r="AA8886" s="217"/>
      <c r="AB8886" s="217"/>
      <c r="AC8886" s="217"/>
      <c r="AD8886" s="213"/>
    </row>
    <row r="8887" spans="20:30" x14ac:dyDescent="0.2">
      <c r="T8887" s="212"/>
      <c r="U8887" s="213"/>
      <c r="V8887" s="213"/>
      <c r="W8887" s="213"/>
      <c r="X8887" s="214"/>
      <c r="Y8887" s="214"/>
      <c r="Z8887" s="214"/>
      <c r="AA8887" s="217"/>
      <c r="AB8887" s="217"/>
      <c r="AC8887" s="217"/>
      <c r="AD8887" s="213"/>
    </row>
    <row r="8888" spans="20:30" x14ac:dyDescent="0.2">
      <c r="T8888" s="212"/>
      <c r="U8888" s="213"/>
      <c r="V8888" s="213"/>
      <c r="W8888" s="213"/>
      <c r="X8888" s="214"/>
      <c r="Y8888" s="214"/>
      <c r="Z8888" s="214"/>
      <c r="AA8888" s="217"/>
      <c r="AB8888" s="217"/>
      <c r="AC8888" s="217"/>
      <c r="AD8888" s="213"/>
    </row>
    <row r="8889" spans="20:30" x14ac:dyDescent="0.2">
      <c r="T8889" s="212"/>
      <c r="U8889" s="213"/>
      <c r="V8889" s="213"/>
      <c r="W8889" s="213"/>
      <c r="X8889" s="214"/>
      <c r="Y8889" s="214"/>
      <c r="Z8889" s="214"/>
      <c r="AA8889" s="217"/>
      <c r="AB8889" s="217"/>
      <c r="AC8889" s="217"/>
      <c r="AD8889" s="213"/>
    </row>
    <row r="8890" spans="20:30" x14ac:dyDescent="0.2">
      <c r="T8890" s="212"/>
      <c r="U8890" s="213"/>
      <c r="V8890" s="213"/>
      <c r="W8890" s="213"/>
      <c r="X8890" s="214"/>
      <c r="Y8890" s="214"/>
      <c r="Z8890" s="214"/>
      <c r="AA8890" s="217"/>
      <c r="AB8890" s="217"/>
      <c r="AC8890" s="217"/>
      <c r="AD8890" s="213"/>
    </row>
    <row r="8891" spans="20:30" x14ac:dyDescent="0.2">
      <c r="T8891" s="212"/>
      <c r="U8891" s="213"/>
      <c r="V8891" s="213"/>
      <c r="W8891" s="213"/>
      <c r="X8891" s="214"/>
      <c r="Y8891" s="214"/>
      <c r="Z8891" s="214"/>
      <c r="AA8891" s="217"/>
      <c r="AB8891" s="217"/>
      <c r="AC8891" s="217"/>
      <c r="AD8891" s="213"/>
    </row>
    <row r="8892" spans="20:30" x14ac:dyDescent="0.2">
      <c r="T8892" s="212"/>
      <c r="U8892" s="213"/>
      <c r="V8892" s="213"/>
      <c r="W8892" s="213"/>
      <c r="X8892" s="214"/>
      <c r="Y8892" s="214"/>
      <c r="Z8892" s="214"/>
      <c r="AA8892" s="217"/>
      <c r="AB8892" s="217"/>
      <c r="AC8892" s="217"/>
      <c r="AD8892" s="213"/>
    </row>
    <row r="8893" spans="20:30" x14ac:dyDescent="0.2">
      <c r="T8893" s="212"/>
      <c r="U8893" s="213"/>
      <c r="V8893" s="213"/>
      <c r="W8893" s="213"/>
      <c r="X8893" s="214"/>
      <c r="Y8893" s="214"/>
      <c r="Z8893" s="214"/>
      <c r="AA8893" s="217"/>
      <c r="AB8893" s="217"/>
      <c r="AC8893" s="217"/>
      <c r="AD8893" s="213"/>
    </row>
    <row r="8894" spans="20:30" x14ac:dyDescent="0.2">
      <c r="T8894" s="212"/>
      <c r="U8894" s="213"/>
      <c r="V8894" s="213"/>
      <c r="W8894" s="213"/>
      <c r="X8894" s="214"/>
      <c r="Y8894" s="214"/>
      <c r="Z8894" s="214"/>
      <c r="AA8894" s="217"/>
      <c r="AB8894" s="217"/>
      <c r="AC8894" s="217"/>
      <c r="AD8894" s="213"/>
    </row>
    <row r="8895" spans="20:30" x14ac:dyDescent="0.2">
      <c r="T8895" s="212"/>
      <c r="U8895" s="213"/>
      <c r="V8895" s="213"/>
      <c r="W8895" s="213"/>
      <c r="X8895" s="214"/>
      <c r="Y8895" s="214"/>
      <c r="Z8895" s="214"/>
      <c r="AA8895" s="217"/>
      <c r="AB8895" s="217"/>
      <c r="AC8895" s="217"/>
      <c r="AD8895" s="213"/>
    </row>
    <row r="8896" spans="20:30" x14ac:dyDescent="0.2">
      <c r="T8896" s="212"/>
      <c r="U8896" s="213"/>
      <c r="V8896" s="213"/>
      <c r="W8896" s="213"/>
      <c r="X8896" s="214"/>
      <c r="Y8896" s="214"/>
      <c r="Z8896" s="214"/>
      <c r="AA8896" s="217"/>
      <c r="AB8896" s="217"/>
      <c r="AC8896" s="217"/>
      <c r="AD8896" s="213"/>
    </row>
    <row r="8897" spans="20:30" x14ac:dyDescent="0.2">
      <c r="T8897" s="212"/>
      <c r="U8897" s="213"/>
      <c r="V8897" s="213"/>
      <c r="W8897" s="213"/>
      <c r="X8897" s="214"/>
      <c r="Y8897" s="214"/>
      <c r="Z8897" s="214"/>
      <c r="AA8897" s="217"/>
      <c r="AB8897" s="217"/>
      <c r="AC8897" s="217"/>
      <c r="AD8897" s="213"/>
    </row>
    <row r="8898" spans="20:30" x14ac:dyDescent="0.2">
      <c r="T8898" s="212"/>
      <c r="U8898" s="213"/>
      <c r="V8898" s="213"/>
      <c r="W8898" s="213"/>
      <c r="X8898" s="214"/>
      <c r="Y8898" s="214"/>
      <c r="Z8898" s="214"/>
      <c r="AA8898" s="217"/>
      <c r="AB8898" s="217"/>
      <c r="AC8898" s="217"/>
      <c r="AD8898" s="213"/>
    </row>
    <row r="8899" spans="20:30" x14ac:dyDescent="0.2">
      <c r="T8899" s="212"/>
      <c r="U8899" s="213"/>
      <c r="V8899" s="213"/>
      <c r="W8899" s="213"/>
      <c r="X8899" s="214"/>
      <c r="Y8899" s="214"/>
      <c r="Z8899" s="214"/>
      <c r="AA8899" s="217"/>
      <c r="AB8899" s="217"/>
      <c r="AC8899" s="217"/>
      <c r="AD8899" s="213"/>
    </row>
    <row r="8900" spans="20:30" x14ac:dyDescent="0.2">
      <c r="T8900" s="212"/>
      <c r="U8900" s="213"/>
      <c r="V8900" s="213"/>
      <c r="W8900" s="213"/>
      <c r="X8900" s="214"/>
      <c r="Y8900" s="214"/>
      <c r="Z8900" s="214"/>
      <c r="AA8900" s="217"/>
      <c r="AB8900" s="217"/>
      <c r="AC8900" s="217"/>
      <c r="AD8900" s="213"/>
    </row>
    <row r="8901" spans="20:30" x14ac:dyDescent="0.2">
      <c r="T8901" s="212"/>
      <c r="U8901" s="213"/>
      <c r="V8901" s="213"/>
      <c r="W8901" s="213"/>
      <c r="X8901" s="214"/>
      <c r="Y8901" s="214"/>
      <c r="Z8901" s="214"/>
      <c r="AA8901" s="217"/>
      <c r="AB8901" s="217"/>
      <c r="AC8901" s="217"/>
      <c r="AD8901" s="213"/>
    </row>
    <row r="8902" spans="20:30" x14ac:dyDescent="0.2">
      <c r="T8902" s="212"/>
      <c r="U8902" s="213"/>
      <c r="V8902" s="213"/>
      <c r="W8902" s="213"/>
      <c r="X8902" s="214"/>
      <c r="Y8902" s="214"/>
      <c r="Z8902" s="214"/>
      <c r="AA8902" s="217"/>
      <c r="AB8902" s="217"/>
      <c r="AC8902" s="217"/>
      <c r="AD8902" s="213"/>
    </row>
    <row r="8903" spans="20:30" x14ac:dyDescent="0.2">
      <c r="T8903" s="212"/>
      <c r="U8903" s="213"/>
      <c r="V8903" s="213"/>
      <c r="W8903" s="213"/>
      <c r="X8903" s="214"/>
      <c r="Y8903" s="214"/>
      <c r="Z8903" s="214"/>
      <c r="AA8903" s="217"/>
      <c r="AB8903" s="217"/>
      <c r="AC8903" s="217"/>
      <c r="AD8903" s="213"/>
    </row>
    <row r="8904" spans="20:30" x14ac:dyDescent="0.2">
      <c r="T8904" s="212"/>
      <c r="U8904" s="213"/>
      <c r="V8904" s="213"/>
      <c r="W8904" s="213"/>
      <c r="X8904" s="214"/>
      <c r="Y8904" s="214"/>
      <c r="Z8904" s="214"/>
      <c r="AA8904" s="217"/>
      <c r="AB8904" s="217"/>
      <c r="AC8904" s="217"/>
      <c r="AD8904" s="213"/>
    </row>
    <row r="8905" spans="20:30" x14ac:dyDescent="0.2">
      <c r="T8905" s="212"/>
      <c r="U8905" s="213"/>
      <c r="V8905" s="213"/>
      <c r="W8905" s="213"/>
      <c r="X8905" s="214"/>
      <c r="Y8905" s="214"/>
      <c r="Z8905" s="214"/>
      <c r="AA8905" s="217"/>
      <c r="AB8905" s="217"/>
      <c r="AC8905" s="217"/>
      <c r="AD8905" s="213"/>
    </row>
    <row r="8906" spans="20:30" x14ac:dyDescent="0.2">
      <c r="T8906" s="212"/>
      <c r="U8906" s="213"/>
      <c r="V8906" s="213"/>
      <c r="W8906" s="213"/>
      <c r="X8906" s="214"/>
      <c r="Y8906" s="214"/>
      <c r="Z8906" s="214"/>
      <c r="AA8906" s="217"/>
      <c r="AB8906" s="217"/>
      <c r="AC8906" s="217"/>
      <c r="AD8906" s="213"/>
    </row>
    <row r="8907" spans="20:30" x14ac:dyDescent="0.2">
      <c r="T8907" s="212"/>
      <c r="U8907" s="213"/>
      <c r="V8907" s="213"/>
      <c r="W8907" s="213"/>
      <c r="X8907" s="214"/>
      <c r="Y8907" s="214"/>
      <c r="Z8907" s="214"/>
      <c r="AA8907" s="217"/>
      <c r="AB8907" s="217"/>
      <c r="AC8907" s="217"/>
      <c r="AD8907" s="213"/>
    </row>
    <row r="8908" spans="20:30" x14ac:dyDescent="0.2">
      <c r="T8908" s="212"/>
      <c r="U8908" s="213"/>
      <c r="V8908" s="213"/>
      <c r="W8908" s="213"/>
      <c r="X8908" s="214"/>
      <c r="Y8908" s="214"/>
      <c r="Z8908" s="214"/>
      <c r="AA8908" s="217"/>
      <c r="AB8908" s="217"/>
      <c r="AC8908" s="217"/>
      <c r="AD8908" s="213"/>
    </row>
    <row r="8909" spans="20:30" x14ac:dyDescent="0.2">
      <c r="T8909" s="212"/>
      <c r="U8909" s="213"/>
      <c r="V8909" s="213"/>
      <c r="W8909" s="213"/>
      <c r="X8909" s="214"/>
      <c r="Y8909" s="214"/>
      <c r="Z8909" s="214"/>
      <c r="AA8909" s="217"/>
      <c r="AB8909" s="217"/>
      <c r="AC8909" s="217"/>
      <c r="AD8909" s="213"/>
    </row>
    <row r="8910" spans="20:30" x14ac:dyDescent="0.2">
      <c r="T8910" s="212"/>
      <c r="U8910" s="213"/>
      <c r="V8910" s="213"/>
      <c r="W8910" s="213"/>
      <c r="X8910" s="214"/>
      <c r="Y8910" s="214"/>
      <c r="Z8910" s="214"/>
      <c r="AA8910" s="217"/>
      <c r="AB8910" s="217"/>
      <c r="AC8910" s="217"/>
      <c r="AD8910" s="213"/>
    </row>
    <row r="8911" spans="20:30" x14ac:dyDescent="0.2">
      <c r="T8911" s="212"/>
      <c r="U8911" s="213"/>
      <c r="V8911" s="213"/>
      <c r="W8911" s="213"/>
      <c r="X8911" s="214"/>
      <c r="Y8911" s="214"/>
      <c r="Z8911" s="214"/>
      <c r="AA8911" s="217"/>
      <c r="AB8911" s="217"/>
      <c r="AC8911" s="217"/>
      <c r="AD8911" s="213"/>
    </row>
    <row r="8912" spans="20:30" x14ac:dyDescent="0.2">
      <c r="T8912" s="212"/>
      <c r="U8912" s="213"/>
      <c r="V8912" s="213"/>
      <c r="W8912" s="213"/>
      <c r="X8912" s="214"/>
      <c r="Y8912" s="214"/>
      <c r="Z8912" s="214"/>
      <c r="AA8912" s="217"/>
      <c r="AB8912" s="217"/>
      <c r="AC8912" s="217"/>
      <c r="AD8912" s="213"/>
    </row>
    <row r="8913" spans="20:30" x14ac:dyDescent="0.2">
      <c r="T8913" s="212"/>
      <c r="U8913" s="213"/>
      <c r="V8913" s="213"/>
      <c r="W8913" s="213"/>
      <c r="X8913" s="214"/>
      <c r="Y8913" s="214"/>
      <c r="Z8913" s="214"/>
      <c r="AA8913" s="217"/>
      <c r="AB8913" s="217"/>
      <c r="AC8913" s="217"/>
      <c r="AD8913" s="213"/>
    </row>
    <row r="8914" spans="20:30" x14ac:dyDescent="0.2">
      <c r="T8914" s="212"/>
      <c r="U8914" s="213"/>
      <c r="V8914" s="213"/>
      <c r="W8914" s="213"/>
      <c r="X8914" s="214"/>
      <c r="Y8914" s="214"/>
      <c r="Z8914" s="214"/>
      <c r="AA8914" s="217"/>
      <c r="AB8914" s="217"/>
      <c r="AC8914" s="217"/>
      <c r="AD8914" s="213"/>
    </row>
    <row r="8915" spans="20:30" x14ac:dyDescent="0.2">
      <c r="T8915" s="212"/>
      <c r="U8915" s="213"/>
      <c r="V8915" s="213"/>
      <c r="W8915" s="213"/>
      <c r="X8915" s="214"/>
      <c r="Y8915" s="214"/>
      <c r="Z8915" s="214"/>
      <c r="AA8915" s="217"/>
      <c r="AB8915" s="217"/>
      <c r="AC8915" s="217"/>
      <c r="AD8915" s="213"/>
    </row>
    <row r="8916" spans="20:30" x14ac:dyDescent="0.2">
      <c r="T8916" s="212"/>
      <c r="U8916" s="213"/>
      <c r="V8916" s="213"/>
      <c r="W8916" s="213"/>
      <c r="X8916" s="214"/>
      <c r="Y8916" s="214"/>
      <c r="Z8916" s="214"/>
      <c r="AA8916" s="217"/>
      <c r="AB8916" s="217"/>
      <c r="AC8916" s="217"/>
      <c r="AD8916" s="213"/>
    </row>
    <row r="8917" spans="20:30" x14ac:dyDescent="0.2">
      <c r="T8917" s="212"/>
      <c r="U8917" s="213"/>
      <c r="V8917" s="213"/>
      <c r="W8917" s="213"/>
      <c r="X8917" s="214"/>
      <c r="Y8917" s="214"/>
      <c r="Z8917" s="214"/>
      <c r="AA8917" s="217"/>
      <c r="AB8917" s="217"/>
      <c r="AC8917" s="217"/>
      <c r="AD8917" s="213"/>
    </row>
    <row r="8918" spans="20:30" x14ac:dyDescent="0.2">
      <c r="T8918" s="212"/>
      <c r="U8918" s="213"/>
      <c r="V8918" s="213"/>
      <c r="W8918" s="213"/>
      <c r="X8918" s="214"/>
      <c r="Y8918" s="214"/>
      <c r="Z8918" s="214"/>
      <c r="AA8918" s="217"/>
      <c r="AB8918" s="217"/>
      <c r="AC8918" s="217"/>
      <c r="AD8918" s="213"/>
    </row>
    <row r="8919" spans="20:30" x14ac:dyDescent="0.2">
      <c r="T8919" s="212"/>
      <c r="U8919" s="213"/>
      <c r="V8919" s="213"/>
      <c r="W8919" s="213"/>
      <c r="X8919" s="214"/>
      <c r="Y8919" s="214"/>
      <c r="Z8919" s="214"/>
      <c r="AA8919" s="217"/>
      <c r="AB8919" s="217"/>
      <c r="AC8919" s="217"/>
      <c r="AD8919" s="213"/>
    </row>
    <row r="8920" spans="20:30" x14ac:dyDescent="0.2">
      <c r="T8920" s="212"/>
      <c r="U8920" s="213"/>
      <c r="V8920" s="213"/>
      <c r="W8920" s="213"/>
      <c r="X8920" s="214"/>
      <c r="Y8920" s="214"/>
      <c r="Z8920" s="214"/>
      <c r="AA8920" s="217"/>
      <c r="AB8920" s="217"/>
      <c r="AC8920" s="217"/>
      <c r="AD8920" s="213"/>
    </row>
    <row r="8921" spans="20:30" x14ac:dyDescent="0.2">
      <c r="T8921" s="212"/>
      <c r="U8921" s="213"/>
      <c r="V8921" s="213"/>
      <c r="W8921" s="213"/>
      <c r="X8921" s="214"/>
      <c r="Y8921" s="214"/>
      <c r="Z8921" s="214"/>
      <c r="AA8921" s="217"/>
      <c r="AB8921" s="217"/>
      <c r="AC8921" s="217"/>
      <c r="AD8921" s="213"/>
    </row>
    <row r="8922" spans="20:30" x14ac:dyDescent="0.2">
      <c r="T8922" s="212"/>
      <c r="U8922" s="213"/>
      <c r="V8922" s="213"/>
      <c r="W8922" s="213"/>
      <c r="X8922" s="214"/>
      <c r="Y8922" s="214"/>
      <c r="Z8922" s="214"/>
      <c r="AA8922" s="217"/>
      <c r="AB8922" s="217"/>
      <c r="AC8922" s="217"/>
      <c r="AD8922" s="213"/>
    </row>
    <row r="8923" spans="20:30" x14ac:dyDescent="0.2">
      <c r="T8923" s="212"/>
      <c r="U8923" s="213"/>
      <c r="V8923" s="213"/>
      <c r="W8923" s="213"/>
      <c r="X8923" s="214"/>
      <c r="Y8923" s="214"/>
      <c r="Z8923" s="214"/>
      <c r="AA8923" s="217"/>
      <c r="AB8923" s="217"/>
      <c r="AC8923" s="217"/>
      <c r="AD8923" s="213"/>
    </row>
    <row r="8924" spans="20:30" x14ac:dyDescent="0.2">
      <c r="T8924" s="212"/>
      <c r="U8924" s="213"/>
      <c r="V8924" s="213"/>
      <c r="W8924" s="213"/>
      <c r="X8924" s="214"/>
      <c r="Y8924" s="214"/>
      <c r="Z8924" s="214"/>
      <c r="AA8924" s="217"/>
      <c r="AB8924" s="217"/>
      <c r="AC8924" s="217"/>
      <c r="AD8924" s="213"/>
    </row>
    <row r="8925" spans="20:30" x14ac:dyDescent="0.2">
      <c r="T8925" s="212"/>
      <c r="U8925" s="213"/>
      <c r="V8925" s="213"/>
      <c r="W8925" s="213"/>
      <c r="X8925" s="214"/>
      <c r="Y8925" s="214"/>
      <c r="Z8925" s="214"/>
      <c r="AA8925" s="217"/>
      <c r="AB8925" s="217"/>
      <c r="AC8925" s="217"/>
      <c r="AD8925" s="213"/>
    </row>
    <row r="8926" spans="20:30" x14ac:dyDescent="0.2">
      <c r="T8926" s="212"/>
      <c r="U8926" s="213"/>
      <c r="V8926" s="213"/>
      <c r="W8926" s="213"/>
      <c r="X8926" s="214"/>
      <c r="Y8926" s="214"/>
      <c r="Z8926" s="214"/>
      <c r="AA8926" s="217"/>
      <c r="AB8926" s="217"/>
      <c r="AC8926" s="217"/>
      <c r="AD8926" s="213"/>
    </row>
    <row r="8927" spans="20:30" x14ac:dyDescent="0.2">
      <c r="T8927" s="212"/>
      <c r="U8927" s="213"/>
      <c r="V8927" s="213"/>
      <c r="W8927" s="213"/>
      <c r="X8927" s="214"/>
      <c r="Y8927" s="214"/>
      <c r="Z8927" s="214"/>
      <c r="AA8927" s="217"/>
      <c r="AB8927" s="217"/>
      <c r="AC8927" s="217"/>
      <c r="AD8927" s="213"/>
    </row>
    <row r="8928" spans="20:30" x14ac:dyDescent="0.2">
      <c r="T8928" s="212"/>
      <c r="U8928" s="213"/>
      <c r="V8928" s="213"/>
      <c r="W8928" s="213"/>
      <c r="X8928" s="214"/>
      <c r="Y8928" s="214"/>
      <c r="Z8928" s="214"/>
      <c r="AA8928" s="217"/>
      <c r="AB8928" s="217"/>
      <c r="AC8928" s="217"/>
      <c r="AD8928" s="213"/>
    </row>
    <row r="8929" spans="20:30" x14ac:dyDescent="0.2">
      <c r="T8929" s="212"/>
      <c r="U8929" s="213"/>
      <c r="V8929" s="213"/>
      <c r="W8929" s="213"/>
      <c r="X8929" s="214"/>
      <c r="Y8929" s="214"/>
      <c r="Z8929" s="214"/>
      <c r="AA8929" s="217"/>
      <c r="AB8929" s="217"/>
      <c r="AC8929" s="217"/>
      <c r="AD8929" s="213"/>
    </row>
    <row r="8930" spans="20:30" x14ac:dyDescent="0.2">
      <c r="T8930" s="212"/>
      <c r="U8930" s="213"/>
      <c r="V8930" s="213"/>
      <c r="W8930" s="213"/>
      <c r="X8930" s="214"/>
      <c r="Y8930" s="214"/>
      <c r="Z8930" s="214"/>
      <c r="AA8930" s="217"/>
      <c r="AB8930" s="217"/>
      <c r="AC8930" s="217"/>
      <c r="AD8930" s="213"/>
    </row>
    <row r="8931" spans="20:30" x14ac:dyDescent="0.2">
      <c r="T8931" s="212"/>
      <c r="U8931" s="213"/>
      <c r="V8931" s="213"/>
      <c r="W8931" s="213"/>
      <c r="X8931" s="214"/>
      <c r="Y8931" s="214"/>
      <c r="Z8931" s="214"/>
      <c r="AA8931" s="217"/>
      <c r="AB8931" s="217"/>
      <c r="AC8931" s="217"/>
      <c r="AD8931" s="213"/>
    </row>
    <row r="8932" spans="20:30" x14ac:dyDescent="0.2">
      <c r="T8932" s="212"/>
      <c r="U8932" s="213"/>
      <c r="V8932" s="213"/>
      <c r="W8932" s="213"/>
      <c r="X8932" s="214"/>
      <c r="Y8932" s="214"/>
      <c r="Z8932" s="214"/>
      <c r="AA8932" s="217"/>
      <c r="AB8932" s="217"/>
      <c r="AC8932" s="217"/>
      <c r="AD8932" s="213"/>
    </row>
    <row r="8933" spans="20:30" x14ac:dyDescent="0.2">
      <c r="T8933" s="212"/>
      <c r="U8933" s="213"/>
      <c r="V8933" s="213"/>
      <c r="W8933" s="213"/>
      <c r="X8933" s="214"/>
      <c r="Y8933" s="214"/>
      <c r="Z8933" s="214"/>
      <c r="AA8933" s="217"/>
      <c r="AB8933" s="217"/>
      <c r="AC8933" s="217"/>
      <c r="AD8933" s="213"/>
    </row>
    <row r="8934" spans="20:30" x14ac:dyDescent="0.2">
      <c r="T8934" s="212"/>
      <c r="U8934" s="213"/>
      <c r="V8934" s="213"/>
      <c r="W8934" s="213"/>
      <c r="X8934" s="214"/>
      <c r="Y8934" s="214"/>
      <c r="Z8934" s="214"/>
      <c r="AA8934" s="217"/>
      <c r="AB8934" s="217"/>
      <c r="AC8934" s="217"/>
      <c r="AD8934" s="213"/>
    </row>
    <row r="8935" spans="20:30" x14ac:dyDescent="0.2">
      <c r="T8935" s="212"/>
      <c r="U8935" s="213"/>
      <c r="V8935" s="213"/>
      <c r="W8935" s="213"/>
      <c r="X8935" s="214"/>
      <c r="Y8935" s="214"/>
      <c r="Z8935" s="214"/>
      <c r="AA8935" s="217"/>
      <c r="AB8935" s="217"/>
      <c r="AC8935" s="217"/>
      <c r="AD8935" s="213"/>
    </row>
    <row r="8936" spans="20:30" x14ac:dyDescent="0.2">
      <c r="T8936" s="212"/>
      <c r="U8936" s="213"/>
      <c r="V8936" s="213"/>
      <c r="W8936" s="213"/>
      <c r="X8936" s="214"/>
      <c r="Y8936" s="214"/>
      <c r="Z8936" s="214"/>
      <c r="AA8936" s="217"/>
      <c r="AB8936" s="217"/>
      <c r="AC8936" s="217"/>
      <c r="AD8936" s="213"/>
    </row>
    <row r="8937" spans="20:30" x14ac:dyDescent="0.2">
      <c r="T8937" s="212"/>
      <c r="U8937" s="213"/>
      <c r="V8937" s="213"/>
      <c r="W8937" s="213"/>
      <c r="X8937" s="214"/>
      <c r="Y8937" s="214"/>
      <c r="Z8937" s="214"/>
      <c r="AA8937" s="217"/>
      <c r="AB8937" s="217"/>
      <c r="AC8937" s="217"/>
      <c r="AD8937" s="213"/>
    </row>
    <row r="8938" spans="20:30" x14ac:dyDescent="0.2">
      <c r="T8938" s="212"/>
      <c r="U8938" s="213"/>
      <c r="V8938" s="213"/>
      <c r="W8938" s="213"/>
      <c r="X8938" s="214"/>
      <c r="Y8938" s="214"/>
      <c r="Z8938" s="214"/>
      <c r="AA8938" s="217"/>
      <c r="AB8938" s="217"/>
      <c r="AC8938" s="217"/>
      <c r="AD8938" s="213"/>
    </row>
    <row r="8939" spans="20:30" x14ac:dyDescent="0.2">
      <c r="T8939" s="212"/>
      <c r="U8939" s="213"/>
      <c r="V8939" s="213"/>
      <c r="W8939" s="213"/>
      <c r="X8939" s="214"/>
      <c r="Y8939" s="214"/>
      <c r="Z8939" s="214"/>
      <c r="AA8939" s="217"/>
      <c r="AB8939" s="217"/>
      <c r="AC8939" s="217"/>
      <c r="AD8939" s="213"/>
    </row>
    <row r="8940" spans="20:30" x14ac:dyDescent="0.2">
      <c r="T8940" s="212"/>
      <c r="U8940" s="213"/>
      <c r="V8940" s="213"/>
      <c r="W8940" s="213"/>
      <c r="X8940" s="214"/>
      <c r="Y8940" s="214"/>
      <c r="Z8940" s="214"/>
      <c r="AA8940" s="217"/>
      <c r="AB8940" s="217"/>
      <c r="AC8940" s="217"/>
      <c r="AD8940" s="213"/>
    </row>
    <row r="8941" spans="20:30" x14ac:dyDescent="0.2">
      <c r="T8941" s="212"/>
      <c r="U8941" s="213"/>
      <c r="V8941" s="213"/>
      <c r="W8941" s="213"/>
      <c r="X8941" s="214"/>
      <c r="Y8941" s="214"/>
      <c r="Z8941" s="214"/>
      <c r="AA8941" s="217"/>
      <c r="AB8941" s="217"/>
      <c r="AC8941" s="217"/>
      <c r="AD8941" s="213"/>
    </row>
    <row r="8942" spans="20:30" x14ac:dyDescent="0.2">
      <c r="T8942" s="212"/>
      <c r="U8942" s="213"/>
      <c r="V8942" s="213"/>
      <c r="W8942" s="213"/>
      <c r="X8942" s="214"/>
      <c r="Y8942" s="214"/>
      <c r="Z8942" s="214"/>
      <c r="AA8942" s="217"/>
      <c r="AB8942" s="217"/>
      <c r="AC8942" s="217"/>
      <c r="AD8942" s="213"/>
    </row>
    <row r="8943" spans="20:30" x14ac:dyDescent="0.2">
      <c r="T8943" s="212"/>
      <c r="U8943" s="213"/>
      <c r="V8943" s="213"/>
      <c r="W8943" s="213"/>
      <c r="X8943" s="214"/>
      <c r="Y8943" s="214"/>
      <c r="Z8943" s="214"/>
      <c r="AA8943" s="217"/>
      <c r="AB8943" s="217"/>
      <c r="AC8943" s="217"/>
      <c r="AD8943" s="213"/>
    </row>
    <row r="8944" spans="20:30" x14ac:dyDescent="0.2">
      <c r="T8944" s="212"/>
      <c r="U8944" s="213"/>
      <c r="V8944" s="213"/>
      <c r="W8944" s="213"/>
      <c r="X8944" s="214"/>
      <c r="Y8944" s="214"/>
      <c r="Z8944" s="214"/>
      <c r="AA8944" s="217"/>
      <c r="AB8944" s="217"/>
      <c r="AC8944" s="217"/>
      <c r="AD8944" s="213"/>
    </row>
    <row r="8945" spans="20:30" x14ac:dyDescent="0.2">
      <c r="T8945" s="212"/>
      <c r="U8945" s="213"/>
      <c r="V8945" s="213"/>
      <c r="W8945" s="213"/>
      <c r="X8945" s="214"/>
      <c r="Y8945" s="214"/>
      <c r="Z8945" s="214"/>
      <c r="AA8945" s="217"/>
      <c r="AB8945" s="217"/>
      <c r="AC8945" s="217"/>
      <c r="AD8945" s="213"/>
    </row>
    <row r="8946" spans="20:30" x14ac:dyDescent="0.2">
      <c r="T8946" s="212"/>
      <c r="U8946" s="213"/>
      <c r="V8946" s="213"/>
      <c r="W8946" s="213"/>
      <c r="X8946" s="214"/>
      <c r="Y8946" s="214"/>
      <c r="Z8946" s="214"/>
      <c r="AA8946" s="217"/>
      <c r="AB8946" s="217"/>
      <c r="AC8946" s="217"/>
      <c r="AD8946" s="213"/>
    </row>
    <row r="8947" spans="20:30" x14ac:dyDescent="0.2">
      <c r="T8947" s="212"/>
      <c r="U8947" s="213"/>
      <c r="V8947" s="213"/>
      <c r="W8947" s="213"/>
      <c r="X8947" s="214"/>
      <c r="Y8947" s="214"/>
      <c r="Z8947" s="214"/>
      <c r="AA8947" s="217"/>
      <c r="AB8947" s="217"/>
      <c r="AC8947" s="217"/>
      <c r="AD8947" s="213"/>
    </row>
    <row r="8948" spans="20:30" x14ac:dyDescent="0.2">
      <c r="T8948" s="212"/>
      <c r="U8948" s="213"/>
      <c r="V8948" s="213"/>
      <c r="W8948" s="213"/>
      <c r="X8948" s="214"/>
      <c r="Y8948" s="214"/>
      <c r="Z8948" s="214"/>
      <c r="AA8948" s="217"/>
      <c r="AB8948" s="217"/>
      <c r="AC8948" s="217"/>
      <c r="AD8948" s="213"/>
    </row>
    <row r="8949" spans="20:30" x14ac:dyDescent="0.2">
      <c r="T8949" s="212"/>
      <c r="U8949" s="213"/>
      <c r="V8949" s="213"/>
      <c r="W8949" s="213"/>
      <c r="X8949" s="214"/>
      <c r="Y8949" s="214"/>
      <c r="Z8949" s="214"/>
      <c r="AA8949" s="217"/>
      <c r="AB8949" s="217"/>
      <c r="AC8949" s="217"/>
      <c r="AD8949" s="213"/>
    </row>
    <row r="8950" spans="20:30" x14ac:dyDescent="0.2">
      <c r="T8950" s="212"/>
      <c r="U8950" s="213"/>
      <c r="V8950" s="213"/>
      <c r="W8950" s="213"/>
      <c r="X8950" s="214"/>
      <c r="Y8950" s="214"/>
      <c r="Z8950" s="214"/>
      <c r="AA8950" s="217"/>
      <c r="AB8950" s="217"/>
      <c r="AC8950" s="217"/>
      <c r="AD8950" s="213"/>
    </row>
    <row r="8951" spans="20:30" x14ac:dyDescent="0.2">
      <c r="T8951" s="212"/>
      <c r="U8951" s="213"/>
      <c r="V8951" s="213"/>
      <c r="W8951" s="213"/>
      <c r="X8951" s="214"/>
      <c r="Y8951" s="214"/>
      <c r="Z8951" s="214"/>
      <c r="AA8951" s="217"/>
      <c r="AB8951" s="217"/>
      <c r="AC8951" s="217"/>
      <c r="AD8951" s="213"/>
    </row>
    <row r="8952" spans="20:30" x14ac:dyDescent="0.2">
      <c r="T8952" s="212"/>
      <c r="U8952" s="213"/>
      <c r="V8952" s="213"/>
      <c r="W8952" s="213"/>
      <c r="X8952" s="214"/>
      <c r="Y8952" s="214"/>
      <c r="Z8952" s="214"/>
      <c r="AA8952" s="217"/>
      <c r="AB8952" s="217"/>
      <c r="AC8952" s="217"/>
      <c r="AD8952" s="213"/>
    </row>
    <row r="8953" spans="20:30" x14ac:dyDescent="0.2">
      <c r="T8953" s="212"/>
      <c r="U8953" s="213"/>
      <c r="V8953" s="213"/>
      <c r="W8953" s="213"/>
      <c r="X8953" s="214"/>
      <c r="Y8953" s="214"/>
      <c r="Z8953" s="214"/>
      <c r="AA8953" s="217"/>
      <c r="AB8953" s="217"/>
      <c r="AC8953" s="217"/>
      <c r="AD8953" s="213"/>
    </row>
    <row r="8954" spans="20:30" x14ac:dyDescent="0.2">
      <c r="T8954" s="212"/>
      <c r="U8954" s="213"/>
      <c r="V8954" s="213"/>
      <c r="W8954" s="213"/>
      <c r="X8954" s="214"/>
      <c r="Y8954" s="214"/>
      <c r="Z8954" s="214"/>
      <c r="AA8954" s="217"/>
      <c r="AB8954" s="217"/>
      <c r="AC8954" s="217"/>
      <c r="AD8954" s="213"/>
    </row>
    <row r="8955" spans="20:30" x14ac:dyDescent="0.2">
      <c r="T8955" s="212"/>
      <c r="U8955" s="213"/>
      <c r="V8955" s="213"/>
      <c r="W8955" s="213"/>
      <c r="X8955" s="214"/>
      <c r="Y8955" s="214"/>
      <c r="Z8955" s="214"/>
      <c r="AA8955" s="217"/>
      <c r="AB8955" s="217"/>
      <c r="AC8955" s="217"/>
      <c r="AD8955" s="213"/>
    </row>
    <row r="8956" spans="20:30" x14ac:dyDescent="0.2">
      <c r="T8956" s="212"/>
      <c r="U8956" s="213"/>
      <c r="V8956" s="213"/>
      <c r="W8956" s="213"/>
      <c r="X8956" s="214"/>
      <c r="Y8956" s="214"/>
      <c r="Z8956" s="214"/>
      <c r="AA8956" s="217"/>
      <c r="AB8956" s="217"/>
      <c r="AC8956" s="217"/>
      <c r="AD8956" s="213"/>
    </row>
    <row r="8957" spans="20:30" x14ac:dyDescent="0.2">
      <c r="T8957" s="212"/>
      <c r="U8957" s="213"/>
      <c r="V8957" s="213"/>
      <c r="W8957" s="213"/>
      <c r="X8957" s="214"/>
      <c r="Y8957" s="214"/>
      <c r="Z8957" s="214"/>
      <c r="AA8957" s="217"/>
      <c r="AB8957" s="217"/>
      <c r="AC8957" s="217"/>
      <c r="AD8957" s="213"/>
    </row>
    <row r="8958" spans="20:30" x14ac:dyDescent="0.2">
      <c r="T8958" s="212"/>
      <c r="U8958" s="213"/>
      <c r="V8958" s="213"/>
      <c r="W8958" s="213"/>
      <c r="X8958" s="214"/>
      <c r="Y8958" s="214"/>
      <c r="Z8958" s="214"/>
      <c r="AA8958" s="217"/>
      <c r="AB8958" s="217"/>
      <c r="AC8958" s="217"/>
      <c r="AD8958" s="213"/>
    </row>
    <row r="8959" spans="20:30" x14ac:dyDescent="0.2">
      <c r="T8959" s="212"/>
      <c r="U8959" s="213"/>
      <c r="V8959" s="213"/>
      <c r="W8959" s="213"/>
      <c r="X8959" s="214"/>
      <c r="Y8959" s="214"/>
      <c r="Z8959" s="214"/>
      <c r="AA8959" s="217"/>
      <c r="AB8959" s="217"/>
      <c r="AC8959" s="217"/>
      <c r="AD8959" s="213"/>
    </row>
    <row r="8960" spans="20:30" x14ac:dyDescent="0.2">
      <c r="T8960" s="212"/>
      <c r="U8960" s="213"/>
      <c r="V8960" s="213"/>
      <c r="W8960" s="213"/>
      <c r="X8960" s="214"/>
      <c r="Y8960" s="214"/>
      <c r="Z8960" s="214"/>
      <c r="AA8960" s="217"/>
      <c r="AB8960" s="217"/>
      <c r="AC8960" s="217"/>
      <c r="AD8960" s="213"/>
    </row>
    <row r="8961" spans="20:30" x14ac:dyDescent="0.2">
      <c r="T8961" s="212"/>
      <c r="U8961" s="213"/>
      <c r="V8961" s="213"/>
      <c r="W8961" s="213"/>
      <c r="X8961" s="214"/>
      <c r="Y8961" s="214"/>
      <c r="Z8961" s="214"/>
      <c r="AA8961" s="217"/>
      <c r="AB8961" s="217"/>
      <c r="AC8961" s="217"/>
      <c r="AD8961" s="213"/>
    </row>
    <row r="8962" spans="20:30" x14ac:dyDescent="0.2">
      <c r="T8962" s="212"/>
      <c r="U8962" s="213"/>
      <c r="V8962" s="213"/>
      <c r="W8962" s="213"/>
      <c r="X8962" s="214"/>
      <c r="Y8962" s="214"/>
      <c r="Z8962" s="214"/>
      <c r="AA8962" s="217"/>
      <c r="AB8962" s="217"/>
      <c r="AC8962" s="217"/>
      <c r="AD8962" s="213"/>
    </row>
    <row r="8963" spans="20:30" x14ac:dyDescent="0.2">
      <c r="T8963" s="212"/>
      <c r="U8963" s="213"/>
      <c r="V8963" s="213"/>
      <c r="W8963" s="213"/>
      <c r="X8963" s="214"/>
      <c r="Y8963" s="214"/>
      <c r="Z8963" s="214"/>
      <c r="AA8963" s="217"/>
      <c r="AB8963" s="217"/>
      <c r="AC8963" s="217"/>
      <c r="AD8963" s="213"/>
    </row>
    <row r="8964" spans="20:30" x14ac:dyDescent="0.2">
      <c r="T8964" s="212"/>
      <c r="U8964" s="213"/>
      <c r="V8964" s="213"/>
      <c r="W8964" s="213"/>
      <c r="X8964" s="214"/>
      <c r="Y8964" s="214"/>
      <c r="Z8964" s="214"/>
      <c r="AA8964" s="217"/>
      <c r="AB8964" s="217"/>
      <c r="AC8964" s="217"/>
      <c r="AD8964" s="213"/>
    </row>
    <row r="8965" spans="20:30" x14ac:dyDescent="0.2">
      <c r="T8965" s="212"/>
      <c r="U8965" s="213"/>
      <c r="V8965" s="213"/>
      <c r="W8965" s="213"/>
      <c r="X8965" s="214"/>
      <c r="Y8965" s="214"/>
      <c r="Z8965" s="214"/>
      <c r="AA8965" s="217"/>
      <c r="AB8965" s="217"/>
      <c r="AC8965" s="217"/>
      <c r="AD8965" s="213"/>
    </row>
    <row r="8966" spans="20:30" x14ac:dyDescent="0.2">
      <c r="T8966" s="212"/>
      <c r="U8966" s="213"/>
      <c r="V8966" s="213"/>
      <c r="W8966" s="213"/>
      <c r="X8966" s="214"/>
      <c r="Y8966" s="214"/>
      <c r="Z8966" s="214"/>
      <c r="AA8966" s="217"/>
      <c r="AB8966" s="217"/>
      <c r="AC8966" s="217"/>
      <c r="AD8966" s="213"/>
    </row>
    <row r="8967" spans="20:30" x14ac:dyDescent="0.2">
      <c r="T8967" s="212"/>
      <c r="U8967" s="213"/>
      <c r="V8967" s="213"/>
      <c r="W8967" s="213"/>
      <c r="X8967" s="214"/>
      <c r="Y8967" s="214"/>
      <c r="Z8967" s="214"/>
      <c r="AA8967" s="217"/>
      <c r="AB8967" s="217"/>
      <c r="AC8967" s="217"/>
      <c r="AD8967" s="213"/>
    </row>
    <row r="8968" spans="20:30" x14ac:dyDescent="0.2">
      <c r="T8968" s="212"/>
      <c r="U8968" s="213"/>
      <c r="V8968" s="213"/>
      <c r="W8968" s="213"/>
      <c r="X8968" s="214"/>
      <c r="Y8968" s="214"/>
      <c r="Z8968" s="214"/>
      <c r="AA8968" s="217"/>
      <c r="AB8968" s="217"/>
      <c r="AC8968" s="217"/>
      <c r="AD8968" s="213"/>
    </row>
    <row r="8969" spans="20:30" x14ac:dyDescent="0.2">
      <c r="T8969" s="212"/>
      <c r="U8969" s="213"/>
      <c r="V8969" s="213"/>
      <c r="W8969" s="213"/>
      <c r="X8969" s="214"/>
      <c r="Y8969" s="214"/>
      <c r="Z8969" s="214"/>
      <c r="AA8969" s="217"/>
      <c r="AB8969" s="217"/>
      <c r="AC8969" s="217"/>
      <c r="AD8969" s="213"/>
    </row>
    <row r="8970" spans="20:30" x14ac:dyDescent="0.2">
      <c r="T8970" s="212"/>
      <c r="U8970" s="213"/>
      <c r="V8970" s="213"/>
      <c r="W8970" s="213"/>
      <c r="X8970" s="214"/>
      <c r="Y8970" s="214"/>
      <c r="Z8970" s="214"/>
      <c r="AA8970" s="217"/>
      <c r="AB8970" s="217"/>
      <c r="AC8970" s="217"/>
      <c r="AD8970" s="213"/>
    </row>
    <row r="8971" spans="20:30" x14ac:dyDescent="0.2">
      <c r="T8971" s="212"/>
      <c r="U8971" s="213"/>
      <c r="V8971" s="213"/>
      <c r="W8971" s="213"/>
      <c r="X8971" s="214"/>
      <c r="Y8971" s="214"/>
      <c r="Z8971" s="214"/>
      <c r="AA8971" s="217"/>
      <c r="AB8971" s="217"/>
      <c r="AC8971" s="217"/>
      <c r="AD8971" s="213"/>
    </row>
    <row r="8972" spans="20:30" x14ac:dyDescent="0.2">
      <c r="T8972" s="212"/>
      <c r="U8972" s="213"/>
      <c r="V8972" s="213"/>
      <c r="W8972" s="213"/>
      <c r="X8972" s="214"/>
      <c r="Y8972" s="214"/>
      <c r="Z8972" s="214"/>
      <c r="AA8972" s="217"/>
      <c r="AB8972" s="217"/>
      <c r="AC8972" s="217"/>
      <c r="AD8972" s="213"/>
    </row>
    <row r="8973" spans="20:30" x14ac:dyDescent="0.2">
      <c r="T8973" s="212"/>
      <c r="U8973" s="213"/>
      <c r="V8973" s="213"/>
      <c r="W8973" s="213"/>
      <c r="X8973" s="214"/>
      <c r="Y8973" s="214"/>
      <c r="Z8973" s="214"/>
      <c r="AA8973" s="217"/>
      <c r="AB8973" s="217"/>
      <c r="AC8973" s="217"/>
      <c r="AD8973" s="213"/>
    </row>
    <row r="8974" spans="20:30" x14ac:dyDescent="0.2">
      <c r="T8974" s="212"/>
      <c r="U8974" s="213"/>
      <c r="V8974" s="213"/>
      <c r="W8974" s="213"/>
      <c r="X8974" s="214"/>
      <c r="Y8974" s="214"/>
      <c r="Z8974" s="214"/>
      <c r="AA8974" s="217"/>
      <c r="AB8974" s="217"/>
      <c r="AC8974" s="217"/>
      <c r="AD8974" s="213"/>
    </row>
    <row r="8975" spans="20:30" x14ac:dyDescent="0.2">
      <c r="T8975" s="212"/>
      <c r="U8975" s="213"/>
      <c r="V8975" s="213"/>
      <c r="W8975" s="213"/>
      <c r="X8975" s="214"/>
      <c r="Y8975" s="214"/>
      <c r="Z8975" s="214"/>
      <c r="AA8975" s="217"/>
      <c r="AB8975" s="217"/>
      <c r="AC8975" s="217"/>
      <c r="AD8975" s="213"/>
    </row>
    <row r="8976" spans="20:30" x14ac:dyDescent="0.2">
      <c r="T8976" s="212"/>
      <c r="U8976" s="213"/>
      <c r="V8976" s="213"/>
      <c r="W8976" s="213"/>
      <c r="X8976" s="214"/>
      <c r="Y8976" s="214"/>
      <c r="Z8976" s="214"/>
      <c r="AA8976" s="217"/>
      <c r="AB8976" s="217"/>
      <c r="AC8976" s="217"/>
      <c r="AD8976" s="213"/>
    </row>
    <row r="8977" spans="20:30" x14ac:dyDescent="0.2">
      <c r="T8977" s="212"/>
      <c r="U8977" s="213"/>
      <c r="V8977" s="213"/>
      <c r="W8977" s="213"/>
      <c r="X8977" s="214"/>
      <c r="Y8977" s="214"/>
      <c r="Z8977" s="214"/>
      <c r="AA8977" s="217"/>
      <c r="AB8977" s="217"/>
      <c r="AC8977" s="217"/>
      <c r="AD8977" s="213"/>
    </row>
    <row r="8978" spans="20:30" x14ac:dyDescent="0.2">
      <c r="T8978" s="212"/>
      <c r="U8978" s="213"/>
      <c r="V8978" s="213"/>
      <c r="W8978" s="213"/>
      <c r="X8978" s="214"/>
      <c r="Y8978" s="214"/>
      <c r="Z8978" s="214"/>
      <c r="AA8978" s="217"/>
      <c r="AB8978" s="217"/>
      <c r="AC8978" s="217"/>
      <c r="AD8978" s="213"/>
    </row>
    <row r="8979" spans="20:30" x14ac:dyDescent="0.2">
      <c r="T8979" s="212"/>
      <c r="U8979" s="213"/>
      <c r="V8979" s="213"/>
      <c r="W8979" s="213"/>
      <c r="X8979" s="214"/>
      <c r="Y8979" s="214"/>
      <c r="Z8979" s="214"/>
      <c r="AA8979" s="217"/>
      <c r="AB8979" s="217"/>
      <c r="AC8979" s="217"/>
      <c r="AD8979" s="213"/>
    </row>
    <row r="8980" spans="20:30" x14ac:dyDescent="0.2">
      <c r="T8980" s="212"/>
      <c r="U8980" s="213"/>
      <c r="V8980" s="213"/>
      <c r="W8980" s="213"/>
      <c r="X8980" s="214"/>
      <c r="Y8980" s="214"/>
      <c r="Z8980" s="214"/>
      <c r="AA8980" s="217"/>
      <c r="AB8980" s="217"/>
      <c r="AC8980" s="217"/>
      <c r="AD8980" s="213"/>
    </row>
    <row r="8981" spans="20:30" x14ac:dyDescent="0.2">
      <c r="T8981" s="212"/>
      <c r="U8981" s="213"/>
      <c r="V8981" s="213"/>
      <c r="W8981" s="213"/>
      <c r="X8981" s="214"/>
      <c r="Y8981" s="214"/>
      <c r="Z8981" s="214"/>
      <c r="AA8981" s="217"/>
      <c r="AB8981" s="217"/>
      <c r="AC8981" s="217"/>
      <c r="AD8981" s="213"/>
    </row>
    <row r="8982" spans="20:30" x14ac:dyDescent="0.2">
      <c r="T8982" s="212"/>
      <c r="U8982" s="213"/>
      <c r="V8982" s="213"/>
      <c r="W8982" s="213"/>
      <c r="X8982" s="214"/>
      <c r="Y8982" s="214"/>
      <c r="Z8982" s="214"/>
      <c r="AA8982" s="217"/>
      <c r="AB8982" s="217"/>
      <c r="AC8982" s="217"/>
      <c r="AD8982" s="213"/>
    </row>
    <row r="8983" spans="20:30" x14ac:dyDescent="0.2">
      <c r="T8983" s="212"/>
      <c r="U8983" s="213"/>
      <c r="V8983" s="213"/>
      <c r="W8983" s="213"/>
      <c r="X8983" s="214"/>
      <c r="Y8983" s="214"/>
      <c r="Z8983" s="214"/>
      <c r="AA8983" s="217"/>
      <c r="AB8983" s="217"/>
      <c r="AC8983" s="217"/>
      <c r="AD8983" s="213"/>
    </row>
    <row r="8984" spans="20:30" x14ac:dyDescent="0.2">
      <c r="T8984" s="212"/>
      <c r="U8984" s="213"/>
      <c r="V8984" s="213"/>
      <c r="W8984" s="213"/>
      <c r="X8984" s="214"/>
      <c r="Y8984" s="214"/>
      <c r="Z8984" s="214"/>
      <c r="AA8984" s="217"/>
      <c r="AB8984" s="217"/>
      <c r="AC8984" s="217"/>
      <c r="AD8984" s="213"/>
    </row>
    <row r="8985" spans="20:30" x14ac:dyDescent="0.2">
      <c r="T8985" s="212"/>
      <c r="U8985" s="213"/>
      <c r="V8985" s="213"/>
      <c r="W8985" s="213"/>
      <c r="X8985" s="214"/>
      <c r="Y8985" s="214"/>
      <c r="Z8985" s="214"/>
      <c r="AA8985" s="217"/>
      <c r="AB8985" s="217"/>
      <c r="AC8985" s="217"/>
      <c r="AD8985" s="213"/>
    </row>
    <row r="8986" spans="20:30" x14ac:dyDescent="0.2">
      <c r="T8986" s="212"/>
      <c r="U8986" s="213"/>
      <c r="V8986" s="213"/>
      <c r="W8986" s="213"/>
      <c r="X8986" s="214"/>
      <c r="Y8986" s="214"/>
      <c r="Z8986" s="214"/>
      <c r="AA8986" s="217"/>
      <c r="AB8986" s="217"/>
      <c r="AC8986" s="217"/>
      <c r="AD8986" s="213"/>
    </row>
    <row r="8987" spans="20:30" x14ac:dyDescent="0.2">
      <c r="T8987" s="212"/>
      <c r="U8987" s="213"/>
      <c r="V8987" s="213"/>
      <c r="W8987" s="213"/>
      <c r="X8987" s="214"/>
      <c r="Y8987" s="214"/>
      <c r="Z8987" s="214"/>
      <c r="AA8987" s="217"/>
      <c r="AB8987" s="217"/>
      <c r="AC8987" s="217"/>
      <c r="AD8987" s="213"/>
    </row>
    <row r="8988" spans="20:30" x14ac:dyDescent="0.2">
      <c r="T8988" s="212"/>
      <c r="U8988" s="213"/>
      <c r="V8988" s="213"/>
      <c r="W8988" s="213"/>
      <c r="X8988" s="214"/>
      <c r="Y8988" s="214"/>
      <c r="Z8988" s="214"/>
      <c r="AA8988" s="217"/>
      <c r="AB8988" s="217"/>
      <c r="AC8988" s="217"/>
      <c r="AD8988" s="213"/>
    </row>
    <row r="8989" spans="20:30" x14ac:dyDescent="0.2">
      <c r="T8989" s="212"/>
      <c r="U8989" s="213"/>
      <c r="V8989" s="213"/>
      <c r="W8989" s="213"/>
      <c r="X8989" s="214"/>
      <c r="Y8989" s="214"/>
      <c r="Z8989" s="214"/>
      <c r="AA8989" s="217"/>
      <c r="AB8989" s="217"/>
      <c r="AC8989" s="217"/>
      <c r="AD8989" s="213"/>
    </row>
    <row r="8990" spans="20:30" x14ac:dyDescent="0.2">
      <c r="T8990" s="212"/>
      <c r="U8990" s="213"/>
      <c r="V8990" s="213"/>
      <c r="W8990" s="213"/>
      <c r="X8990" s="214"/>
      <c r="Y8990" s="214"/>
      <c r="Z8990" s="214"/>
      <c r="AA8990" s="217"/>
      <c r="AB8990" s="217"/>
      <c r="AC8990" s="217"/>
      <c r="AD8990" s="213"/>
    </row>
    <row r="8991" spans="20:30" x14ac:dyDescent="0.2">
      <c r="T8991" s="212"/>
      <c r="U8991" s="213"/>
      <c r="V8991" s="213"/>
      <c r="W8991" s="213"/>
      <c r="X8991" s="214"/>
      <c r="Y8991" s="214"/>
      <c r="Z8991" s="214"/>
      <c r="AA8991" s="217"/>
      <c r="AB8991" s="217"/>
      <c r="AC8991" s="217"/>
      <c r="AD8991" s="213"/>
    </row>
    <row r="8992" spans="20:30" x14ac:dyDescent="0.2">
      <c r="T8992" s="212"/>
      <c r="U8992" s="213"/>
      <c r="V8992" s="213"/>
      <c r="W8992" s="213"/>
      <c r="X8992" s="214"/>
      <c r="Y8992" s="214"/>
      <c r="Z8992" s="214"/>
      <c r="AA8992" s="217"/>
      <c r="AB8992" s="217"/>
      <c r="AC8992" s="217"/>
      <c r="AD8992" s="213"/>
    </row>
    <row r="8993" spans="20:30" x14ac:dyDescent="0.2">
      <c r="T8993" s="212"/>
      <c r="U8993" s="213"/>
      <c r="V8993" s="213"/>
      <c r="W8993" s="213"/>
      <c r="X8993" s="214"/>
      <c r="Y8993" s="214"/>
      <c r="Z8993" s="214"/>
      <c r="AA8993" s="217"/>
      <c r="AB8993" s="217"/>
      <c r="AC8993" s="217"/>
      <c r="AD8993" s="213"/>
    </row>
    <row r="8994" spans="20:30" x14ac:dyDescent="0.2">
      <c r="T8994" s="212"/>
      <c r="U8994" s="213"/>
      <c r="V8994" s="213"/>
      <c r="W8994" s="213"/>
      <c r="X8994" s="214"/>
      <c r="Y8994" s="214"/>
      <c r="Z8994" s="214"/>
      <c r="AA8994" s="217"/>
      <c r="AB8994" s="217"/>
      <c r="AC8994" s="217"/>
      <c r="AD8994" s="213"/>
    </row>
    <row r="8995" spans="20:30" x14ac:dyDescent="0.2">
      <c r="T8995" s="212"/>
      <c r="U8995" s="213"/>
      <c r="V8995" s="213"/>
      <c r="W8995" s="213"/>
      <c r="X8995" s="214"/>
      <c r="Y8995" s="214"/>
      <c r="Z8995" s="214"/>
      <c r="AA8995" s="217"/>
      <c r="AB8995" s="217"/>
      <c r="AC8995" s="217"/>
      <c r="AD8995" s="213"/>
    </row>
    <row r="8996" spans="20:30" x14ac:dyDescent="0.2">
      <c r="T8996" s="212"/>
      <c r="U8996" s="213"/>
      <c r="V8996" s="213"/>
      <c r="W8996" s="213"/>
      <c r="X8996" s="214"/>
      <c r="Y8996" s="214"/>
      <c r="Z8996" s="214"/>
      <c r="AA8996" s="217"/>
      <c r="AB8996" s="217"/>
      <c r="AC8996" s="217"/>
      <c r="AD8996" s="213"/>
    </row>
    <row r="8997" spans="20:30" x14ac:dyDescent="0.2">
      <c r="T8997" s="212"/>
      <c r="U8997" s="213"/>
      <c r="V8997" s="213"/>
      <c r="W8997" s="213"/>
      <c r="X8997" s="214"/>
      <c r="Y8997" s="214"/>
      <c r="Z8997" s="214"/>
      <c r="AA8997" s="217"/>
      <c r="AB8997" s="217"/>
      <c r="AC8997" s="217"/>
      <c r="AD8997" s="213"/>
    </row>
    <row r="8998" spans="20:30" x14ac:dyDescent="0.2">
      <c r="T8998" s="212"/>
      <c r="U8998" s="213"/>
      <c r="V8998" s="213"/>
      <c r="W8998" s="213"/>
      <c r="X8998" s="214"/>
      <c r="Y8998" s="214"/>
      <c r="Z8998" s="214"/>
      <c r="AA8998" s="217"/>
      <c r="AB8998" s="217"/>
      <c r="AC8998" s="217"/>
      <c r="AD8998" s="213"/>
    </row>
    <row r="8999" spans="20:30" x14ac:dyDescent="0.2">
      <c r="T8999" s="212"/>
      <c r="U8999" s="213"/>
      <c r="V8999" s="213"/>
      <c r="W8999" s="213"/>
      <c r="X8999" s="214"/>
      <c r="Y8999" s="214"/>
      <c r="Z8999" s="214"/>
      <c r="AA8999" s="217"/>
      <c r="AB8999" s="217"/>
      <c r="AC8999" s="217"/>
      <c r="AD8999" s="213"/>
    </row>
    <row r="9000" spans="20:30" x14ac:dyDescent="0.2">
      <c r="T9000" s="212"/>
      <c r="U9000" s="213"/>
      <c r="V9000" s="213"/>
      <c r="W9000" s="213"/>
      <c r="X9000" s="214"/>
      <c r="Y9000" s="214"/>
      <c r="Z9000" s="214"/>
      <c r="AA9000" s="217"/>
      <c r="AB9000" s="217"/>
      <c r="AC9000" s="217"/>
      <c r="AD9000" s="213"/>
    </row>
    <row r="9001" spans="20:30" x14ac:dyDescent="0.2">
      <c r="T9001" s="212"/>
      <c r="U9001" s="213"/>
      <c r="V9001" s="213"/>
      <c r="W9001" s="213"/>
      <c r="X9001" s="214"/>
      <c r="Y9001" s="214"/>
      <c r="Z9001" s="214"/>
      <c r="AA9001" s="217"/>
      <c r="AB9001" s="217"/>
      <c r="AC9001" s="217"/>
      <c r="AD9001" s="213"/>
    </row>
    <row r="9002" spans="20:30" x14ac:dyDescent="0.2">
      <c r="T9002" s="212"/>
      <c r="U9002" s="213"/>
      <c r="V9002" s="213"/>
      <c r="W9002" s="213"/>
      <c r="X9002" s="214"/>
      <c r="Y9002" s="214"/>
      <c r="Z9002" s="214"/>
      <c r="AA9002" s="217"/>
      <c r="AB9002" s="217"/>
      <c r="AC9002" s="217"/>
      <c r="AD9002" s="213"/>
    </row>
    <row r="9003" spans="20:30" x14ac:dyDescent="0.2">
      <c r="T9003" s="212"/>
      <c r="U9003" s="213"/>
      <c r="V9003" s="213"/>
      <c r="W9003" s="213"/>
      <c r="X9003" s="214"/>
      <c r="Y9003" s="214"/>
      <c r="Z9003" s="214"/>
      <c r="AA9003" s="217"/>
      <c r="AB9003" s="217"/>
      <c r="AC9003" s="217"/>
      <c r="AD9003" s="213"/>
    </row>
    <row r="9004" spans="20:30" x14ac:dyDescent="0.2">
      <c r="T9004" s="212"/>
      <c r="U9004" s="213"/>
      <c r="V9004" s="213"/>
      <c r="W9004" s="213"/>
      <c r="X9004" s="214"/>
      <c r="Y9004" s="214"/>
      <c r="Z9004" s="214"/>
      <c r="AA9004" s="217"/>
      <c r="AB9004" s="217"/>
      <c r="AC9004" s="217"/>
      <c r="AD9004" s="213"/>
    </row>
    <row r="9005" spans="20:30" x14ac:dyDescent="0.2">
      <c r="T9005" s="212"/>
      <c r="U9005" s="213"/>
      <c r="V9005" s="213"/>
      <c r="W9005" s="213"/>
      <c r="X9005" s="214"/>
      <c r="Y9005" s="214"/>
      <c r="Z9005" s="214"/>
      <c r="AA9005" s="217"/>
      <c r="AB9005" s="217"/>
      <c r="AC9005" s="217"/>
      <c r="AD9005" s="213"/>
    </row>
    <row r="9006" spans="20:30" x14ac:dyDescent="0.2">
      <c r="T9006" s="212"/>
      <c r="U9006" s="213"/>
      <c r="V9006" s="213"/>
      <c r="W9006" s="213"/>
      <c r="X9006" s="214"/>
      <c r="Y9006" s="214"/>
      <c r="Z9006" s="214"/>
      <c r="AA9006" s="217"/>
      <c r="AB9006" s="217"/>
      <c r="AC9006" s="217"/>
      <c r="AD9006" s="213"/>
    </row>
    <row r="9007" spans="20:30" x14ac:dyDescent="0.2">
      <c r="T9007" s="212"/>
      <c r="U9007" s="213"/>
      <c r="V9007" s="213"/>
      <c r="W9007" s="213"/>
      <c r="X9007" s="214"/>
      <c r="Y9007" s="214"/>
      <c r="Z9007" s="214"/>
      <c r="AA9007" s="217"/>
      <c r="AB9007" s="217"/>
      <c r="AC9007" s="217"/>
      <c r="AD9007" s="213"/>
    </row>
    <row r="9008" spans="20:30" x14ac:dyDescent="0.2">
      <c r="T9008" s="212"/>
      <c r="U9008" s="213"/>
      <c r="V9008" s="213"/>
      <c r="W9008" s="213"/>
      <c r="X9008" s="214"/>
      <c r="Y9008" s="214"/>
      <c r="Z9008" s="214"/>
      <c r="AA9008" s="217"/>
      <c r="AB9008" s="217"/>
      <c r="AC9008" s="217"/>
      <c r="AD9008" s="213"/>
    </row>
    <row r="9009" spans="20:30" x14ac:dyDescent="0.2">
      <c r="T9009" s="212"/>
      <c r="U9009" s="213"/>
      <c r="V9009" s="213"/>
      <c r="W9009" s="213"/>
      <c r="X9009" s="214"/>
      <c r="Y9009" s="214"/>
      <c r="Z9009" s="214"/>
      <c r="AA9009" s="217"/>
      <c r="AB9009" s="217"/>
      <c r="AC9009" s="217"/>
      <c r="AD9009" s="213"/>
    </row>
    <row r="9010" spans="20:30" x14ac:dyDescent="0.2">
      <c r="T9010" s="212"/>
      <c r="U9010" s="213"/>
      <c r="V9010" s="213"/>
      <c r="W9010" s="213"/>
      <c r="X9010" s="214"/>
      <c r="Y9010" s="214"/>
      <c r="Z9010" s="214"/>
      <c r="AA9010" s="217"/>
      <c r="AB9010" s="217"/>
      <c r="AC9010" s="217"/>
      <c r="AD9010" s="213"/>
    </row>
    <row r="9011" spans="20:30" x14ac:dyDescent="0.2">
      <c r="T9011" s="212"/>
      <c r="U9011" s="213"/>
      <c r="V9011" s="213"/>
      <c r="W9011" s="213"/>
      <c r="X9011" s="214"/>
      <c r="Y9011" s="214"/>
      <c r="Z9011" s="214"/>
      <c r="AA9011" s="217"/>
      <c r="AB9011" s="217"/>
      <c r="AC9011" s="217"/>
      <c r="AD9011" s="213"/>
    </row>
    <row r="9012" spans="20:30" x14ac:dyDescent="0.2">
      <c r="T9012" s="212"/>
      <c r="U9012" s="213"/>
      <c r="V9012" s="213"/>
      <c r="W9012" s="213"/>
      <c r="X9012" s="214"/>
      <c r="Y9012" s="214"/>
      <c r="Z9012" s="214"/>
      <c r="AA9012" s="217"/>
      <c r="AB9012" s="217"/>
      <c r="AC9012" s="217"/>
      <c r="AD9012" s="213"/>
    </row>
    <row r="9013" spans="20:30" x14ac:dyDescent="0.2">
      <c r="T9013" s="212"/>
      <c r="U9013" s="213"/>
      <c r="V9013" s="213"/>
      <c r="W9013" s="213"/>
      <c r="X9013" s="214"/>
      <c r="Y9013" s="214"/>
      <c r="Z9013" s="214"/>
      <c r="AA9013" s="217"/>
      <c r="AB9013" s="217"/>
      <c r="AC9013" s="217"/>
      <c r="AD9013" s="213"/>
    </row>
    <row r="9014" spans="20:30" x14ac:dyDescent="0.2">
      <c r="T9014" s="212"/>
      <c r="U9014" s="213"/>
      <c r="V9014" s="213"/>
      <c r="W9014" s="213"/>
      <c r="X9014" s="214"/>
      <c r="Y9014" s="214"/>
      <c r="Z9014" s="214"/>
      <c r="AA9014" s="217"/>
      <c r="AB9014" s="217"/>
      <c r="AC9014" s="217"/>
      <c r="AD9014" s="213"/>
    </row>
    <row r="9015" spans="20:30" x14ac:dyDescent="0.2">
      <c r="T9015" s="212"/>
      <c r="U9015" s="213"/>
      <c r="V9015" s="213"/>
      <c r="W9015" s="213"/>
      <c r="X9015" s="214"/>
      <c r="Y9015" s="214"/>
      <c r="Z9015" s="214"/>
      <c r="AA9015" s="217"/>
      <c r="AB9015" s="217"/>
      <c r="AC9015" s="217"/>
      <c r="AD9015" s="213"/>
    </row>
    <row r="9016" spans="20:30" x14ac:dyDescent="0.2">
      <c r="T9016" s="212"/>
      <c r="U9016" s="213"/>
      <c r="V9016" s="213"/>
      <c r="W9016" s="213"/>
      <c r="X9016" s="214"/>
      <c r="Y9016" s="214"/>
      <c r="Z9016" s="214"/>
      <c r="AA9016" s="217"/>
      <c r="AB9016" s="217"/>
      <c r="AC9016" s="217"/>
      <c r="AD9016" s="213"/>
    </row>
    <row r="9017" spans="20:30" x14ac:dyDescent="0.2">
      <c r="T9017" s="212"/>
      <c r="U9017" s="213"/>
      <c r="V9017" s="213"/>
      <c r="W9017" s="213"/>
      <c r="X9017" s="214"/>
      <c r="Y9017" s="214"/>
      <c r="Z9017" s="214"/>
      <c r="AA9017" s="217"/>
      <c r="AB9017" s="217"/>
      <c r="AC9017" s="217"/>
      <c r="AD9017" s="213"/>
    </row>
    <row r="9018" spans="20:30" x14ac:dyDescent="0.2">
      <c r="T9018" s="212"/>
      <c r="U9018" s="213"/>
      <c r="V9018" s="213"/>
      <c r="W9018" s="213"/>
      <c r="X9018" s="214"/>
      <c r="Y9018" s="214"/>
      <c r="Z9018" s="214"/>
      <c r="AA9018" s="217"/>
      <c r="AB9018" s="217"/>
      <c r="AC9018" s="217"/>
      <c r="AD9018" s="213"/>
    </row>
    <row r="9019" spans="20:30" x14ac:dyDescent="0.2">
      <c r="T9019" s="212"/>
      <c r="U9019" s="213"/>
      <c r="V9019" s="213"/>
      <c r="W9019" s="213"/>
      <c r="X9019" s="214"/>
      <c r="Y9019" s="214"/>
      <c r="Z9019" s="214"/>
      <c r="AA9019" s="217"/>
      <c r="AB9019" s="217"/>
      <c r="AC9019" s="217"/>
      <c r="AD9019" s="213"/>
    </row>
    <row r="9020" spans="20:30" x14ac:dyDescent="0.2">
      <c r="T9020" s="212"/>
      <c r="U9020" s="213"/>
      <c r="V9020" s="213"/>
      <c r="W9020" s="213"/>
      <c r="X9020" s="214"/>
      <c r="Y9020" s="214"/>
      <c r="Z9020" s="214"/>
      <c r="AA9020" s="217"/>
      <c r="AB9020" s="217"/>
      <c r="AC9020" s="217"/>
      <c r="AD9020" s="213"/>
    </row>
    <row r="9021" spans="20:30" x14ac:dyDescent="0.2">
      <c r="T9021" s="212"/>
      <c r="U9021" s="213"/>
      <c r="V9021" s="213"/>
      <c r="W9021" s="213"/>
      <c r="X9021" s="214"/>
      <c r="Y9021" s="214"/>
      <c r="Z9021" s="214"/>
      <c r="AA9021" s="217"/>
      <c r="AB9021" s="217"/>
      <c r="AC9021" s="217"/>
      <c r="AD9021" s="213"/>
    </row>
    <row r="9022" spans="20:30" x14ac:dyDescent="0.2">
      <c r="T9022" s="212"/>
      <c r="U9022" s="213"/>
      <c r="V9022" s="213"/>
      <c r="W9022" s="213"/>
      <c r="X9022" s="214"/>
      <c r="Y9022" s="214"/>
      <c r="Z9022" s="214"/>
      <c r="AA9022" s="217"/>
      <c r="AB9022" s="217"/>
      <c r="AC9022" s="217"/>
      <c r="AD9022" s="213"/>
    </row>
    <row r="9023" spans="20:30" x14ac:dyDescent="0.2">
      <c r="T9023" s="212"/>
      <c r="U9023" s="213"/>
      <c r="V9023" s="213"/>
      <c r="W9023" s="213"/>
      <c r="X9023" s="214"/>
      <c r="Y9023" s="214"/>
      <c r="Z9023" s="214"/>
      <c r="AA9023" s="217"/>
      <c r="AB9023" s="217"/>
      <c r="AC9023" s="217"/>
      <c r="AD9023" s="213"/>
    </row>
    <row r="9024" spans="20:30" x14ac:dyDescent="0.2">
      <c r="T9024" s="212"/>
      <c r="U9024" s="213"/>
      <c r="V9024" s="213"/>
      <c r="W9024" s="213"/>
      <c r="X9024" s="214"/>
      <c r="Y9024" s="214"/>
      <c r="Z9024" s="214"/>
      <c r="AA9024" s="217"/>
      <c r="AB9024" s="217"/>
      <c r="AC9024" s="217"/>
      <c r="AD9024" s="213"/>
    </row>
    <row r="9025" spans="20:30" x14ac:dyDescent="0.2">
      <c r="T9025" s="212"/>
      <c r="U9025" s="213"/>
      <c r="V9025" s="213"/>
      <c r="W9025" s="213"/>
      <c r="X9025" s="214"/>
      <c r="Y9025" s="214"/>
      <c r="Z9025" s="214"/>
      <c r="AA9025" s="217"/>
      <c r="AB9025" s="217"/>
      <c r="AC9025" s="217"/>
      <c r="AD9025" s="213"/>
    </row>
    <row r="9026" spans="20:30" x14ac:dyDescent="0.2">
      <c r="T9026" s="212"/>
      <c r="U9026" s="213"/>
      <c r="V9026" s="213"/>
      <c r="W9026" s="213"/>
      <c r="X9026" s="214"/>
      <c r="Y9026" s="214"/>
      <c r="Z9026" s="214"/>
      <c r="AA9026" s="217"/>
      <c r="AB9026" s="217"/>
      <c r="AC9026" s="217"/>
      <c r="AD9026" s="213"/>
    </row>
    <row r="9027" spans="20:30" x14ac:dyDescent="0.2">
      <c r="T9027" s="212"/>
      <c r="U9027" s="213"/>
      <c r="V9027" s="213"/>
      <c r="W9027" s="213"/>
      <c r="X9027" s="214"/>
      <c r="Y9027" s="214"/>
      <c r="Z9027" s="214"/>
      <c r="AA9027" s="217"/>
      <c r="AB9027" s="217"/>
      <c r="AC9027" s="217"/>
      <c r="AD9027" s="213"/>
    </row>
    <row r="9028" spans="20:30" x14ac:dyDescent="0.2">
      <c r="T9028" s="212"/>
      <c r="U9028" s="213"/>
      <c r="V9028" s="213"/>
      <c r="W9028" s="213"/>
      <c r="X9028" s="214"/>
      <c r="Y9028" s="214"/>
      <c r="Z9028" s="214"/>
      <c r="AA9028" s="217"/>
      <c r="AB9028" s="217"/>
      <c r="AC9028" s="217"/>
      <c r="AD9028" s="213"/>
    </row>
    <row r="9029" spans="20:30" x14ac:dyDescent="0.2">
      <c r="T9029" s="212"/>
      <c r="U9029" s="213"/>
      <c r="V9029" s="213"/>
      <c r="W9029" s="213"/>
      <c r="X9029" s="214"/>
      <c r="Y9029" s="214"/>
      <c r="Z9029" s="214"/>
      <c r="AA9029" s="217"/>
      <c r="AB9029" s="217"/>
      <c r="AC9029" s="217"/>
      <c r="AD9029" s="213"/>
    </row>
    <row r="9030" spans="20:30" x14ac:dyDescent="0.2">
      <c r="T9030" s="212"/>
      <c r="U9030" s="213"/>
      <c r="V9030" s="213"/>
      <c r="W9030" s="213"/>
      <c r="X9030" s="214"/>
      <c r="Y9030" s="214"/>
      <c r="Z9030" s="214"/>
      <c r="AA9030" s="217"/>
      <c r="AB9030" s="217"/>
      <c r="AC9030" s="217"/>
      <c r="AD9030" s="213"/>
    </row>
    <row r="9031" spans="20:30" x14ac:dyDescent="0.2">
      <c r="T9031" s="212"/>
      <c r="U9031" s="213"/>
      <c r="V9031" s="213"/>
      <c r="W9031" s="213"/>
      <c r="X9031" s="214"/>
      <c r="Y9031" s="214"/>
      <c r="Z9031" s="214"/>
      <c r="AA9031" s="217"/>
      <c r="AB9031" s="217"/>
      <c r="AC9031" s="217"/>
      <c r="AD9031" s="213"/>
    </row>
    <row r="9032" spans="20:30" x14ac:dyDescent="0.2">
      <c r="T9032" s="212"/>
      <c r="U9032" s="213"/>
      <c r="V9032" s="213"/>
      <c r="W9032" s="213"/>
      <c r="X9032" s="214"/>
      <c r="Y9032" s="214"/>
      <c r="Z9032" s="214"/>
      <c r="AA9032" s="217"/>
      <c r="AB9032" s="217"/>
      <c r="AC9032" s="217"/>
      <c r="AD9032" s="213"/>
    </row>
    <row r="9033" spans="20:30" x14ac:dyDescent="0.2">
      <c r="T9033" s="212"/>
      <c r="U9033" s="213"/>
      <c r="V9033" s="213"/>
      <c r="W9033" s="213"/>
      <c r="X9033" s="214"/>
      <c r="Y9033" s="214"/>
      <c r="Z9033" s="214"/>
      <c r="AA9033" s="217"/>
      <c r="AB9033" s="217"/>
      <c r="AC9033" s="217"/>
      <c r="AD9033" s="213"/>
    </row>
    <row r="9034" spans="20:30" x14ac:dyDescent="0.2">
      <c r="T9034" s="212"/>
      <c r="U9034" s="213"/>
      <c r="V9034" s="213"/>
      <c r="W9034" s="213"/>
      <c r="X9034" s="214"/>
      <c r="Y9034" s="214"/>
      <c r="Z9034" s="214"/>
      <c r="AA9034" s="217"/>
      <c r="AB9034" s="217"/>
      <c r="AC9034" s="217"/>
      <c r="AD9034" s="213"/>
    </row>
    <row r="9035" spans="20:30" x14ac:dyDescent="0.2">
      <c r="T9035" s="212"/>
      <c r="U9035" s="213"/>
      <c r="V9035" s="213"/>
      <c r="W9035" s="213"/>
      <c r="X9035" s="214"/>
      <c r="Y9035" s="214"/>
      <c r="Z9035" s="214"/>
      <c r="AA9035" s="217"/>
      <c r="AB9035" s="217"/>
      <c r="AC9035" s="217"/>
      <c r="AD9035" s="213"/>
    </row>
    <row r="9036" spans="20:30" x14ac:dyDescent="0.2">
      <c r="T9036" s="212"/>
      <c r="U9036" s="213"/>
      <c r="V9036" s="213"/>
      <c r="W9036" s="213"/>
      <c r="X9036" s="214"/>
      <c r="Y9036" s="214"/>
      <c r="Z9036" s="214"/>
      <c r="AA9036" s="217"/>
      <c r="AB9036" s="217"/>
      <c r="AC9036" s="217"/>
      <c r="AD9036" s="213"/>
    </row>
    <row r="9037" spans="20:30" x14ac:dyDescent="0.2">
      <c r="T9037" s="212"/>
      <c r="U9037" s="213"/>
      <c r="V9037" s="213"/>
      <c r="W9037" s="213"/>
      <c r="X9037" s="214"/>
      <c r="Y9037" s="214"/>
      <c r="Z9037" s="214"/>
      <c r="AA9037" s="217"/>
      <c r="AB9037" s="217"/>
      <c r="AC9037" s="217"/>
      <c r="AD9037" s="213"/>
    </row>
    <row r="9038" spans="20:30" x14ac:dyDescent="0.2">
      <c r="T9038" s="212"/>
      <c r="U9038" s="213"/>
      <c r="V9038" s="213"/>
      <c r="W9038" s="213"/>
      <c r="X9038" s="214"/>
      <c r="Y9038" s="214"/>
      <c r="Z9038" s="214"/>
      <c r="AA9038" s="217"/>
      <c r="AB9038" s="217"/>
      <c r="AC9038" s="217"/>
      <c r="AD9038" s="213"/>
    </row>
    <row r="9039" spans="20:30" x14ac:dyDescent="0.2">
      <c r="T9039" s="212"/>
      <c r="U9039" s="213"/>
      <c r="V9039" s="213"/>
      <c r="W9039" s="213"/>
      <c r="X9039" s="214"/>
      <c r="Y9039" s="214"/>
      <c r="Z9039" s="214"/>
      <c r="AA9039" s="217"/>
      <c r="AB9039" s="217"/>
      <c r="AC9039" s="217"/>
      <c r="AD9039" s="213"/>
    </row>
    <row r="9040" spans="20:30" x14ac:dyDescent="0.2">
      <c r="T9040" s="212"/>
      <c r="U9040" s="213"/>
      <c r="V9040" s="213"/>
      <c r="W9040" s="213"/>
      <c r="X9040" s="214"/>
      <c r="Y9040" s="214"/>
      <c r="Z9040" s="214"/>
      <c r="AA9040" s="217"/>
      <c r="AB9040" s="217"/>
      <c r="AC9040" s="217"/>
      <c r="AD9040" s="213"/>
    </row>
    <row r="9041" spans="20:30" x14ac:dyDescent="0.2">
      <c r="T9041" s="212"/>
      <c r="U9041" s="213"/>
      <c r="V9041" s="213"/>
      <c r="W9041" s="213"/>
      <c r="X9041" s="214"/>
      <c r="Y9041" s="214"/>
      <c r="Z9041" s="214"/>
      <c r="AA9041" s="217"/>
      <c r="AB9041" s="217"/>
      <c r="AC9041" s="217"/>
      <c r="AD9041" s="213"/>
    </row>
    <row r="9042" spans="20:30" x14ac:dyDescent="0.2">
      <c r="T9042" s="212"/>
      <c r="U9042" s="213"/>
      <c r="V9042" s="213"/>
      <c r="W9042" s="213"/>
      <c r="X9042" s="214"/>
      <c r="Y9042" s="214"/>
      <c r="Z9042" s="214"/>
      <c r="AA9042" s="217"/>
      <c r="AB9042" s="217"/>
      <c r="AC9042" s="217"/>
      <c r="AD9042" s="213"/>
    </row>
    <row r="9043" spans="20:30" x14ac:dyDescent="0.2">
      <c r="T9043" s="212"/>
      <c r="U9043" s="213"/>
      <c r="V9043" s="213"/>
      <c r="W9043" s="213"/>
      <c r="X9043" s="214"/>
      <c r="Y9043" s="214"/>
      <c r="Z9043" s="214"/>
      <c r="AA9043" s="217"/>
      <c r="AB9043" s="217"/>
      <c r="AC9043" s="217"/>
      <c r="AD9043" s="213"/>
    </row>
    <row r="9044" spans="20:30" x14ac:dyDescent="0.2">
      <c r="T9044" s="212"/>
      <c r="U9044" s="213"/>
      <c r="V9044" s="213"/>
      <c r="W9044" s="213"/>
      <c r="X9044" s="214"/>
      <c r="Y9044" s="214"/>
      <c r="Z9044" s="214"/>
      <c r="AA9044" s="217"/>
      <c r="AB9044" s="217"/>
      <c r="AC9044" s="217"/>
      <c r="AD9044" s="213"/>
    </row>
    <row r="9045" spans="20:30" x14ac:dyDescent="0.2">
      <c r="T9045" s="212"/>
      <c r="U9045" s="213"/>
      <c r="V9045" s="213"/>
      <c r="W9045" s="213"/>
      <c r="X9045" s="214"/>
      <c r="Y9045" s="214"/>
      <c r="Z9045" s="214"/>
      <c r="AA9045" s="217"/>
      <c r="AB9045" s="217"/>
      <c r="AC9045" s="217"/>
      <c r="AD9045" s="213"/>
    </row>
    <row r="9046" spans="20:30" x14ac:dyDescent="0.2">
      <c r="T9046" s="212"/>
      <c r="U9046" s="213"/>
      <c r="V9046" s="213"/>
      <c r="W9046" s="213"/>
      <c r="X9046" s="214"/>
      <c r="Y9046" s="214"/>
      <c r="Z9046" s="214"/>
      <c r="AA9046" s="217"/>
      <c r="AB9046" s="217"/>
      <c r="AC9046" s="217"/>
      <c r="AD9046" s="213"/>
    </row>
    <row r="9047" spans="20:30" x14ac:dyDescent="0.2">
      <c r="T9047" s="212"/>
      <c r="U9047" s="213"/>
      <c r="V9047" s="213"/>
      <c r="W9047" s="213"/>
      <c r="X9047" s="214"/>
      <c r="Y9047" s="214"/>
      <c r="Z9047" s="214"/>
      <c r="AA9047" s="217"/>
      <c r="AB9047" s="217"/>
      <c r="AC9047" s="217"/>
      <c r="AD9047" s="213"/>
    </row>
    <row r="9048" spans="20:30" x14ac:dyDescent="0.2">
      <c r="T9048" s="212"/>
      <c r="U9048" s="213"/>
      <c r="V9048" s="213"/>
      <c r="W9048" s="213"/>
      <c r="X9048" s="214"/>
      <c r="Y9048" s="214"/>
      <c r="Z9048" s="214"/>
      <c r="AA9048" s="217"/>
      <c r="AB9048" s="217"/>
      <c r="AC9048" s="217"/>
      <c r="AD9048" s="213"/>
    </row>
    <row r="9049" spans="20:30" x14ac:dyDescent="0.2">
      <c r="T9049" s="212"/>
      <c r="U9049" s="213"/>
      <c r="V9049" s="213"/>
      <c r="W9049" s="213"/>
      <c r="X9049" s="214"/>
      <c r="Y9049" s="214"/>
      <c r="Z9049" s="214"/>
      <c r="AA9049" s="217"/>
      <c r="AB9049" s="217"/>
      <c r="AC9049" s="217"/>
      <c r="AD9049" s="213"/>
    </row>
    <row r="9050" spans="20:30" x14ac:dyDescent="0.2">
      <c r="T9050" s="212"/>
      <c r="U9050" s="213"/>
      <c r="V9050" s="213"/>
      <c r="W9050" s="213"/>
      <c r="X9050" s="214"/>
      <c r="Y9050" s="214"/>
      <c r="Z9050" s="214"/>
      <c r="AA9050" s="217"/>
      <c r="AB9050" s="217"/>
      <c r="AC9050" s="217"/>
      <c r="AD9050" s="213"/>
    </row>
    <row r="9051" spans="20:30" x14ac:dyDescent="0.2">
      <c r="T9051" s="212"/>
      <c r="U9051" s="213"/>
      <c r="V9051" s="213"/>
      <c r="W9051" s="213"/>
      <c r="X9051" s="214"/>
      <c r="Y9051" s="214"/>
      <c r="Z9051" s="214"/>
      <c r="AA9051" s="217"/>
      <c r="AB9051" s="217"/>
      <c r="AC9051" s="217"/>
      <c r="AD9051" s="213"/>
    </row>
    <row r="9052" spans="20:30" x14ac:dyDescent="0.2">
      <c r="T9052" s="212"/>
      <c r="U9052" s="213"/>
      <c r="V9052" s="213"/>
      <c r="W9052" s="213"/>
      <c r="X9052" s="214"/>
      <c r="Y9052" s="214"/>
      <c r="Z9052" s="214"/>
      <c r="AA9052" s="217"/>
      <c r="AB9052" s="217"/>
      <c r="AC9052" s="217"/>
      <c r="AD9052" s="213"/>
    </row>
    <row r="9053" spans="20:30" x14ac:dyDescent="0.2">
      <c r="T9053" s="212"/>
      <c r="U9053" s="213"/>
      <c r="V9053" s="213"/>
      <c r="W9053" s="213"/>
      <c r="X9053" s="214"/>
      <c r="Y9053" s="214"/>
      <c r="Z9053" s="214"/>
      <c r="AA9053" s="217"/>
      <c r="AB9053" s="217"/>
      <c r="AC9053" s="217"/>
      <c r="AD9053" s="213"/>
    </row>
    <row r="9054" spans="20:30" x14ac:dyDescent="0.2">
      <c r="T9054" s="212"/>
      <c r="U9054" s="213"/>
      <c r="V9054" s="213"/>
      <c r="W9054" s="213"/>
      <c r="X9054" s="214"/>
      <c r="Y9054" s="214"/>
      <c r="Z9054" s="214"/>
      <c r="AA9054" s="217"/>
      <c r="AB9054" s="217"/>
      <c r="AC9054" s="217"/>
      <c r="AD9054" s="213"/>
    </row>
    <row r="9055" spans="20:30" x14ac:dyDescent="0.2">
      <c r="T9055" s="212"/>
      <c r="U9055" s="213"/>
      <c r="V9055" s="213"/>
      <c r="W9055" s="213"/>
      <c r="X9055" s="214"/>
      <c r="Y9055" s="214"/>
      <c r="Z9055" s="214"/>
      <c r="AA9055" s="217"/>
      <c r="AB9055" s="217"/>
      <c r="AC9055" s="217"/>
      <c r="AD9055" s="213"/>
    </row>
    <row r="9056" spans="20:30" x14ac:dyDescent="0.2">
      <c r="T9056" s="212"/>
      <c r="U9056" s="213"/>
      <c r="V9056" s="213"/>
      <c r="W9056" s="213"/>
      <c r="X9056" s="214"/>
      <c r="Y9056" s="214"/>
      <c r="Z9056" s="214"/>
      <c r="AA9056" s="217"/>
      <c r="AB9056" s="217"/>
      <c r="AC9056" s="217"/>
      <c r="AD9056" s="213"/>
    </row>
    <row r="9057" spans="20:30" x14ac:dyDescent="0.2">
      <c r="T9057" s="212"/>
      <c r="U9057" s="213"/>
      <c r="V9057" s="213"/>
      <c r="W9057" s="213"/>
      <c r="X9057" s="214"/>
      <c r="Y9057" s="214"/>
      <c r="Z9057" s="214"/>
      <c r="AA9057" s="217"/>
      <c r="AB9057" s="217"/>
      <c r="AC9057" s="217"/>
      <c r="AD9057" s="213"/>
    </row>
    <row r="9058" spans="20:30" x14ac:dyDescent="0.2">
      <c r="T9058" s="212"/>
      <c r="U9058" s="213"/>
      <c r="V9058" s="213"/>
      <c r="W9058" s="213"/>
      <c r="X9058" s="214"/>
      <c r="Y9058" s="214"/>
      <c r="Z9058" s="214"/>
      <c r="AA9058" s="217"/>
      <c r="AB9058" s="217"/>
      <c r="AC9058" s="217"/>
      <c r="AD9058" s="213"/>
    </row>
    <row r="9059" spans="20:30" x14ac:dyDescent="0.2">
      <c r="T9059" s="212"/>
      <c r="U9059" s="213"/>
      <c r="V9059" s="213"/>
      <c r="W9059" s="213"/>
      <c r="X9059" s="214"/>
      <c r="Y9059" s="214"/>
      <c r="Z9059" s="214"/>
      <c r="AA9059" s="217"/>
      <c r="AB9059" s="217"/>
      <c r="AC9059" s="217"/>
      <c r="AD9059" s="213"/>
    </row>
    <row r="9060" spans="20:30" x14ac:dyDescent="0.2">
      <c r="T9060" s="212"/>
      <c r="U9060" s="213"/>
      <c r="V9060" s="213"/>
      <c r="W9060" s="213"/>
      <c r="X9060" s="214"/>
      <c r="Y9060" s="214"/>
      <c r="Z9060" s="214"/>
      <c r="AA9060" s="217"/>
      <c r="AB9060" s="217"/>
      <c r="AC9060" s="217"/>
      <c r="AD9060" s="213"/>
    </row>
    <row r="9061" spans="20:30" x14ac:dyDescent="0.2">
      <c r="T9061" s="212"/>
      <c r="U9061" s="213"/>
      <c r="V9061" s="213"/>
      <c r="W9061" s="213"/>
      <c r="X9061" s="214"/>
      <c r="Y9061" s="214"/>
      <c r="Z9061" s="214"/>
      <c r="AA9061" s="217"/>
      <c r="AB9061" s="217"/>
      <c r="AC9061" s="217"/>
      <c r="AD9061" s="213"/>
    </row>
    <row r="9062" spans="20:30" x14ac:dyDescent="0.2">
      <c r="T9062" s="212"/>
      <c r="U9062" s="213"/>
      <c r="V9062" s="213"/>
      <c r="W9062" s="213"/>
      <c r="X9062" s="214"/>
      <c r="Y9062" s="214"/>
      <c r="Z9062" s="214"/>
      <c r="AA9062" s="217"/>
      <c r="AB9062" s="217"/>
      <c r="AC9062" s="217"/>
      <c r="AD9062" s="213"/>
    </row>
    <row r="9063" spans="20:30" x14ac:dyDescent="0.2">
      <c r="T9063" s="212"/>
      <c r="U9063" s="213"/>
      <c r="V9063" s="213"/>
      <c r="W9063" s="213"/>
      <c r="X9063" s="214"/>
      <c r="Y9063" s="214"/>
      <c r="Z9063" s="214"/>
      <c r="AA9063" s="217"/>
      <c r="AB9063" s="217"/>
      <c r="AC9063" s="217"/>
      <c r="AD9063" s="213"/>
    </row>
    <row r="9064" spans="20:30" x14ac:dyDescent="0.2">
      <c r="T9064" s="212"/>
      <c r="U9064" s="213"/>
      <c r="V9064" s="213"/>
      <c r="W9064" s="213"/>
      <c r="X9064" s="214"/>
      <c r="Y9064" s="214"/>
      <c r="Z9064" s="214"/>
      <c r="AA9064" s="217"/>
      <c r="AB9064" s="217"/>
      <c r="AC9064" s="217"/>
      <c r="AD9064" s="213"/>
    </row>
    <row r="9065" spans="20:30" x14ac:dyDescent="0.2">
      <c r="T9065" s="212"/>
      <c r="U9065" s="213"/>
      <c r="V9065" s="213"/>
      <c r="W9065" s="213"/>
      <c r="X9065" s="214"/>
      <c r="Y9065" s="214"/>
      <c r="Z9065" s="214"/>
      <c r="AA9065" s="217"/>
      <c r="AB9065" s="217"/>
      <c r="AC9065" s="217"/>
      <c r="AD9065" s="213"/>
    </row>
    <row r="9066" spans="20:30" x14ac:dyDescent="0.2">
      <c r="T9066" s="212"/>
      <c r="U9066" s="213"/>
      <c r="V9066" s="213"/>
      <c r="W9066" s="213"/>
      <c r="X9066" s="214"/>
      <c r="Y9066" s="214"/>
      <c r="Z9066" s="214"/>
      <c r="AA9066" s="217"/>
      <c r="AB9066" s="217"/>
      <c r="AC9066" s="217"/>
      <c r="AD9066" s="213"/>
    </row>
    <row r="9067" spans="20:30" x14ac:dyDescent="0.2">
      <c r="T9067" s="212"/>
      <c r="U9067" s="213"/>
      <c r="V9067" s="213"/>
      <c r="W9067" s="213"/>
      <c r="X9067" s="214"/>
      <c r="Y9067" s="214"/>
      <c r="Z9067" s="214"/>
      <c r="AA9067" s="217"/>
      <c r="AB9067" s="217"/>
      <c r="AC9067" s="217"/>
      <c r="AD9067" s="213"/>
    </row>
    <row r="9068" spans="20:30" x14ac:dyDescent="0.2">
      <c r="T9068" s="212"/>
      <c r="U9068" s="213"/>
      <c r="V9068" s="213"/>
      <c r="W9068" s="213"/>
      <c r="X9068" s="214"/>
      <c r="Y9068" s="214"/>
      <c r="Z9068" s="214"/>
      <c r="AA9068" s="217"/>
      <c r="AB9068" s="217"/>
      <c r="AC9068" s="217"/>
      <c r="AD9068" s="213"/>
    </row>
    <row r="9069" spans="20:30" x14ac:dyDescent="0.2">
      <c r="T9069" s="212"/>
      <c r="U9069" s="213"/>
      <c r="V9069" s="213"/>
      <c r="W9069" s="213"/>
      <c r="X9069" s="214"/>
      <c r="Y9069" s="214"/>
      <c r="Z9069" s="214"/>
      <c r="AA9069" s="217"/>
      <c r="AB9069" s="217"/>
      <c r="AC9069" s="217"/>
      <c r="AD9069" s="213"/>
    </row>
    <row r="9070" spans="20:30" x14ac:dyDescent="0.2">
      <c r="T9070" s="212"/>
      <c r="U9070" s="213"/>
      <c r="V9070" s="213"/>
      <c r="W9070" s="213"/>
      <c r="X9070" s="214"/>
      <c r="Y9070" s="214"/>
      <c r="Z9070" s="214"/>
      <c r="AA9070" s="217"/>
      <c r="AB9070" s="217"/>
      <c r="AC9070" s="217"/>
      <c r="AD9070" s="213"/>
    </row>
    <row r="9071" spans="20:30" x14ac:dyDescent="0.2">
      <c r="T9071" s="212"/>
      <c r="U9071" s="213"/>
      <c r="V9071" s="213"/>
      <c r="W9071" s="213"/>
      <c r="X9071" s="214"/>
      <c r="Y9071" s="214"/>
      <c r="Z9071" s="214"/>
      <c r="AA9071" s="217"/>
      <c r="AB9071" s="217"/>
      <c r="AC9071" s="217"/>
      <c r="AD9071" s="213"/>
    </row>
    <row r="9072" spans="20:30" x14ac:dyDescent="0.2">
      <c r="T9072" s="212"/>
      <c r="U9072" s="213"/>
      <c r="V9072" s="213"/>
      <c r="W9072" s="213"/>
      <c r="X9072" s="214"/>
      <c r="Y9072" s="214"/>
      <c r="Z9072" s="214"/>
      <c r="AA9072" s="217"/>
      <c r="AB9072" s="217"/>
      <c r="AC9072" s="217"/>
      <c r="AD9072" s="213"/>
    </row>
    <row r="9073" spans="20:30" x14ac:dyDescent="0.2">
      <c r="T9073" s="212"/>
      <c r="U9073" s="213"/>
      <c r="V9073" s="213"/>
      <c r="W9073" s="213"/>
      <c r="X9073" s="214"/>
      <c r="Y9073" s="214"/>
      <c r="Z9073" s="214"/>
      <c r="AA9073" s="217"/>
      <c r="AB9073" s="217"/>
      <c r="AC9073" s="217"/>
      <c r="AD9073" s="213"/>
    </row>
    <row r="9074" spans="20:30" x14ac:dyDescent="0.2">
      <c r="T9074" s="212"/>
      <c r="U9074" s="213"/>
      <c r="V9074" s="213"/>
      <c r="W9074" s="213"/>
      <c r="X9074" s="214"/>
      <c r="Y9074" s="214"/>
      <c r="Z9074" s="214"/>
      <c r="AA9074" s="217"/>
      <c r="AB9074" s="217"/>
      <c r="AC9074" s="217"/>
      <c r="AD9074" s="213"/>
    </row>
    <row r="9075" spans="20:30" x14ac:dyDescent="0.2">
      <c r="T9075" s="212"/>
      <c r="U9075" s="213"/>
      <c r="V9075" s="213"/>
      <c r="W9075" s="213"/>
      <c r="X9075" s="214"/>
      <c r="Y9075" s="214"/>
      <c r="Z9075" s="214"/>
      <c r="AA9075" s="217"/>
      <c r="AB9075" s="217"/>
      <c r="AC9075" s="217"/>
      <c r="AD9075" s="213"/>
    </row>
    <row r="9076" spans="20:30" x14ac:dyDescent="0.2">
      <c r="T9076" s="212"/>
      <c r="U9076" s="213"/>
      <c r="V9076" s="213"/>
      <c r="W9076" s="213"/>
      <c r="X9076" s="214"/>
      <c r="Y9076" s="214"/>
      <c r="Z9076" s="214"/>
      <c r="AA9076" s="217"/>
      <c r="AB9076" s="217"/>
      <c r="AC9076" s="217"/>
      <c r="AD9076" s="213"/>
    </row>
    <row r="9077" spans="20:30" x14ac:dyDescent="0.2">
      <c r="T9077" s="212"/>
      <c r="U9077" s="213"/>
      <c r="V9077" s="213"/>
      <c r="W9077" s="213"/>
      <c r="X9077" s="214"/>
      <c r="Y9077" s="214"/>
      <c r="Z9077" s="214"/>
      <c r="AA9077" s="217"/>
      <c r="AB9077" s="217"/>
      <c r="AC9077" s="217"/>
      <c r="AD9077" s="213"/>
    </row>
    <row r="9078" spans="20:30" x14ac:dyDescent="0.2">
      <c r="T9078" s="212"/>
      <c r="U9078" s="213"/>
      <c r="V9078" s="213"/>
      <c r="W9078" s="213"/>
      <c r="X9078" s="214"/>
      <c r="Y9078" s="214"/>
      <c r="Z9078" s="214"/>
      <c r="AA9078" s="217"/>
      <c r="AB9078" s="217"/>
      <c r="AC9078" s="217"/>
      <c r="AD9078" s="213"/>
    </row>
    <row r="9079" spans="20:30" x14ac:dyDescent="0.2">
      <c r="T9079" s="212"/>
      <c r="U9079" s="213"/>
      <c r="V9079" s="213"/>
      <c r="W9079" s="213"/>
      <c r="X9079" s="214"/>
      <c r="Y9079" s="214"/>
      <c r="Z9079" s="214"/>
      <c r="AA9079" s="217"/>
      <c r="AB9079" s="217"/>
      <c r="AC9079" s="217"/>
      <c r="AD9079" s="213"/>
    </row>
    <row r="9080" spans="20:30" x14ac:dyDescent="0.2">
      <c r="T9080" s="212"/>
      <c r="U9080" s="213"/>
      <c r="V9080" s="213"/>
      <c r="W9080" s="213"/>
      <c r="X9080" s="214"/>
      <c r="Y9080" s="214"/>
      <c r="Z9080" s="214"/>
      <c r="AA9080" s="217"/>
      <c r="AB9080" s="217"/>
      <c r="AC9080" s="217"/>
      <c r="AD9080" s="213"/>
    </row>
    <row r="9081" spans="20:30" x14ac:dyDescent="0.2">
      <c r="T9081" s="212"/>
      <c r="U9081" s="213"/>
      <c r="V9081" s="213"/>
      <c r="W9081" s="213"/>
      <c r="X9081" s="214"/>
      <c r="Y9081" s="214"/>
      <c r="Z9081" s="214"/>
      <c r="AA9081" s="217"/>
      <c r="AB9081" s="217"/>
      <c r="AC9081" s="217"/>
      <c r="AD9081" s="213"/>
    </row>
    <row r="9082" spans="20:30" x14ac:dyDescent="0.2">
      <c r="T9082" s="212"/>
      <c r="U9082" s="213"/>
      <c r="V9082" s="213"/>
      <c r="W9082" s="213"/>
      <c r="X9082" s="214"/>
      <c r="Y9082" s="214"/>
      <c r="Z9082" s="214"/>
      <c r="AA9082" s="217"/>
      <c r="AB9082" s="217"/>
      <c r="AC9082" s="217"/>
      <c r="AD9082" s="213"/>
    </row>
    <row r="9083" spans="20:30" x14ac:dyDescent="0.2">
      <c r="T9083" s="212"/>
      <c r="U9083" s="213"/>
      <c r="V9083" s="213"/>
      <c r="W9083" s="213"/>
      <c r="X9083" s="214"/>
      <c r="Y9083" s="214"/>
      <c r="Z9083" s="214"/>
      <c r="AA9083" s="217"/>
      <c r="AB9083" s="217"/>
      <c r="AC9083" s="217"/>
      <c r="AD9083" s="213"/>
    </row>
    <row r="9084" spans="20:30" x14ac:dyDescent="0.2">
      <c r="T9084" s="212"/>
      <c r="U9084" s="213"/>
      <c r="V9084" s="213"/>
      <c r="W9084" s="213"/>
      <c r="X9084" s="214"/>
      <c r="Y9084" s="214"/>
      <c r="Z9084" s="214"/>
      <c r="AA9084" s="217"/>
      <c r="AB9084" s="217"/>
      <c r="AC9084" s="217"/>
      <c r="AD9084" s="213"/>
    </row>
    <row r="9085" spans="20:30" x14ac:dyDescent="0.2">
      <c r="T9085" s="212"/>
      <c r="U9085" s="213"/>
      <c r="V9085" s="213"/>
      <c r="W9085" s="213"/>
      <c r="X9085" s="214"/>
      <c r="Y9085" s="214"/>
      <c r="Z9085" s="214"/>
      <c r="AA9085" s="217"/>
      <c r="AB9085" s="217"/>
      <c r="AC9085" s="217"/>
      <c r="AD9085" s="213"/>
    </row>
    <row r="9086" spans="20:30" x14ac:dyDescent="0.2">
      <c r="T9086" s="212"/>
      <c r="U9086" s="213"/>
      <c r="V9086" s="213"/>
      <c r="W9086" s="213"/>
      <c r="X9086" s="214"/>
      <c r="Y9086" s="214"/>
      <c r="Z9086" s="214"/>
      <c r="AA9086" s="217"/>
      <c r="AB9086" s="217"/>
      <c r="AC9086" s="217"/>
      <c r="AD9086" s="213"/>
    </row>
    <row r="9087" spans="20:30" x14ac:dyDescent="0.2">
      <c r="T9087" s="212"/>
      <c r="U9087" s="213"/>
      <c r="V9087" s="213"/>
      <c r="W9087" s="213"/>
      <c r="X9087" s="214"/>
      <c r="Y9087" s="214"/>
      <c r="Z9087" s="214"/>
      <c r="AA9087" s="217"/>
      <c r="AB9087" s="217"/>
      <c r="AC9087" s="217"/>
      <c r="AD9087" s="213"/>
    </row>
    <row r="9088" spans="20:30" x14ac:dyDescent="0.2">
      <c r="T9088" s="212"/>
      <c r="U9088" s="213"/>
      <c r="V9088" s="213"/>
      <c r="W9088" s="213"/>
      <c r="X9088" s="214"/>
      <c r="Y9088" s="214"/>
      <c r="Z9088" s="214"/>
      <c r="AA9088" s="217"/>
      <c r="AB9088" s="217"/>
      <c r="AC9088" s="217"/>
      <c r="AD9088" s="213"/>
    </row>
    <row r="9089" spans="20:30" x14ac:dyDescent="0.2">
      <c r="T9089" s="212"/>
      <c r="U9089" s="213"/>
      <c r="V9089" s="213"/>
      <c r="W9089" s="213"/>
      <c r="X9089" s="214"/>
      <c r="Y9089" s="214"/>
      <c r="Z9089" s="214"/>
      <c r="AA9089" s="217"/>
      <c r="AB9089" s="217"/>
      <c r="AC9089" s="217"/>
      <c r="AD9089" s="213"/>
    </row>
    <row r="9090" spans="20:30" x14ac:dyDescent="0.2">
      <c r="T9090" s="212"/>
      <c r="U9090" s="213"/>
      <c r="V9090" s="213"/>
      <c r="W9090" s="213"/>
      <c r="X9090" s="214"/>
      <c r="Y9090" s="214"/>
      <c r="Z9090" s="214"/>
      <c r="AA9090" s="217"/>
      <c r="AB9090" s="217"/>
      <c r="AC9090" s="217"/>
      <c r="AD9090" s="213"/>
    </row>
    <row r="9091" spans="20:30" x14ac:dyDescent="0.2">
      <c r="T9091" s="212"/>
      <c r="U9091" s="213"/>
      <c r="V9091" s="213"/>
      <c r="W9091" s="213"/>
      <c r="X9091" s="214"/>
      <c r="Y9091" s="214"/>
      <c r="Z9091" s="214"/>
      <c r="AA9091" s="217"/>
      <c r="AB9091" s="217"/>
      <c r="AC9091" s="217"/>
      <c r="AD9091" s="213"/>
    </row>
    <row r="9092" spans="20:30" x14ac:dyDescent="0.2">
      <c r="T9092" s="212"/>
      <c r="U9092" s="213"/>
      <c r="V9092" s="213"/>
      <c r="W9092" s="213"/>
      <c r="X9092" s="214"/>
      <c r="Y9092" s="214"/>
      <c r="Z9092" s="214"/>
      <c r="AA9092" s="217"/>
      <c r="AB9092" s="217"/>
      <c r="AC9092" s="217"/>
      <c r="AD9092" s="213"/>
    </row>
    <row r="9093" spans="20:30" x14ac:dyDescent="0.2">
      <c r="T9093" s="212"/>
      <c r="U9093" s="213"/>
      <c r="V9093" s="213"/>
      <c r="W9093" s="213"/>
      <c r="X9093" s="214"/>
      <c r="Y9093" s="214"/>
      <c r="Z9093" s="214"/>
      <c r="AA9093" s="217"/>
      <c r="AB9093" s="217"/>
      <c r="AC9093" s="217"/>
      <c r="AD9093" s="213"/>
    </row>
    <row r="9094" spans="20:30" x14ac:dyDescent="0.2">
      <c r="T9094" s="212"/>
      <c r="U9094" s="213"/>
      <c r="V9094" s="213"/>
      <c r="W9094" s="213"/>
      <c r="X9094" s="214"/>
      <c r="Y9094" s="214"/>
      <c r="Z9094" s="214"/>
      <c r="AA9094" s="217"/>
      <c r="AB9094" s="217"/>
      <c r="AC9094" s="217"/>
      <c r="AD9094" s="213"/>
    </row>
    <row r="9095" spans="20:30" x14ac:dyDescent="0.2">
      <c r="T9095" s="212"/>
      <c r="U9095" s="213"/>
      <c r="V9095" s="213"/>
      <c r="W9095" s="213"/>
      <c r="X9095" s="214"/>
      <c r="Y9095" s="214"/>
      <c r="Z9095" s="214"/>
      <c r="AA9095" s="217"/>
      <c r="AB9095" s="217"/>
      <c r="AC9095" s="217"/>
      <c r="AD9095" s="213"/>
    </row>
    <row r="9096" spans="20:30" x14ac:dyDescent="0.2">
      <c r="T9096" s="212"/>
      <c r="U9096" s="213"/>
      <c r="V9096" s="213"/>
      <c r="W9096" s="213"/>
      <c r="X9096" s="214"/>
      <c r="Y9096" s="214"/>
      <c r="Z9096" s="214"/>
      <c r="AA9096" s="217"/>
      <c r="AB9096" s="217"/>
      <c r="AC9096" s="217"/>
      <c r="AD9096" s="213"/>
    </row>
    <row r="9097" spans="20:30" x14ac:dyDescent="0.2">
      <c r="T9097" s="212"/>
      <c r="U9097" s="213"/>
      <c r="V9097" s="213"/>
      <c r="W9097" s="213"/>
      <c r="X9097" s="214"/>
      <c r="Y9097" s="214"/>
      <c r="Z9097" s="214"/>
      <c r="AA9097" s="217"/>
      <c r="AB9097" s="217"/>
      <c r="AC9097" s="217"/>
      <c r="AD9097" s="213"/>
    </row>
    <row r="9098" spans="20:30" x14ac:dyDescent="0.2">
      <c r="T9098" s="212"/>
      <c r="U9098" s="213"/>
      <c r="V9098" s="213"/>
      <c r="W9098" s="213"/>
      <c r="X9098" s="214"/>
      <c r="Y9098" s="214"/>
      <c r="Z9098" s="214"/>
      <c r="AA9098" s="217"/>
      <c r="AB9098" s="217"/>
      <c r="AC9098" s="217"/>
      <c r="AD9098" s="213"/>
    </row>
    <row r="9099" spans="20:30" x14ac:dyDescent="0.2">
      <c r="T9099" s="212"/>
      <c r="U9099" s="213"/>
      <c r="V9099" s="213"/>
      <c r="W9099" s="213"/>
      <c r="X9099" s="214"/>
      <c r="Y9099" s="214"/>
      <c r="Z9099" s="214"/>
      <c r="AA9099" s="217"/>
      <c r="AB9099" s="217"/>
      <c r="AC9099" s="217"/>
      <c r="AD9099" s="213"/>
    </row>
    <row r="9100" spans="20:30" x14ac:dyDescent="0.2">
      <c r="T9100" s="212"/>
      <c r="U9100" s="213"/>
      <c r="V9100" s="213"/>
      <c r="W9100" s="213"/>
      <c r="X9100" s="214"/>
      <c r="Y9100" s="214"/>
      <c r="Z9100" s="214"/>
      <c r="AA9100" s="217"/>
      <c r="AB9100" s="217"/>
      <c r="AC9100" s="217"/>
      <c r="AD9100" s="213"/>
    </row>
    <row r="9101" spans="20:30" x14ac:dyDescent="0.2">
      <c r="T9101" s="212"/>
      <c r="U9101" s="213"/>
      <c r="V9101" s="213"/>
      <c r="W9101" s="213"/>
      <c r="X9101" s="214"/>
      <c r="Y9101" s="214"/>
      <c r="Z9101" s="214"/>
      <c r="AA9101" s="217"/>
      <c r="AB9101" s="217"/>
      <c r="AC9101" s="217"/>
      <c r="AD9101" s="213"/>
    </row>
    <row r="9102" spans="20:30" x14ac:dyDescent="0.2">
      <c r="T9102" s="212"/>
      <c r="U9102" s="213"/>
      <c r="V9102" s="213"/>
      <c r="W9102" s="213"/>
      <c r="X9102" s="214"/>
      <c r="Y9102" s="214"/>
      <c r="Z9102" s="214"/>
      <c r="AA9102" s="217"/>
      <c r="AB9102" s="217"/>
      <c r="AC9102" s="217"/>
      <c r="AD9102" s="213"/>
    </row>
    <row r="9103" spans="20:30" x14ac:dyDescent="0.2">
      <c r="T9103" s="212"/>
      <c r="U9103" s="213"/>
      <c r="V9103" s="213"/>
      <c r="W9103" s="213"/>
      <c r="X9103" s="214"/>
      <c r="Y9103" s="214"/>
      <c r="Z9103" s="214"/>
      <c r="AA9103" s="217"/>
      <c r="AB9103" s="217"/>
      <c r="AC9103" s="217"/>
      <c r="AD9103" s="213"/>
    </row>
    <row r="9104" spans="20:30" x14ac:dyDescent="0.2">
      <c r="T9104" s="212"/>
      <c r="U9104" s="213"/>
      <c r="V9104" s="213"/>
      <c r="W9104" s="213"/>
      <c r="X9104" s="214"/>
      <c r="Y9104" s="214"/>
      <c r="Z9104" s="214"/>
      <c r="AA9104" s="217"/>
      <c r="AB9104" s="217"/>
      <c r="AC9104" s="217"/>
      <c r="AD9104" s="213"/>
    </row>
    <row r="9105" spans="20:30" x14ac:dyDescent="0.2">
      <c r="T9105" s="212"/>
      <c r="U9105" s="213"/>
      <c r="V9105" s="213"/>
      <c r="W9105" s="213"/>
      <c r="X9105" s="214"/>
      <c r="Y9105" s="214"/>
      <c r="Z9105" s="214"/>
      <c r="AA9105" s="217"/>
      <c r="AB9105" s="217"/>
      <c r="AC9105" s="217"/>
      <c r="AD9105" s="213"/>
    </row>
    <row r="9106" spans="20:30" x14ac:dyDescent="0.2">
      <c r="T9106" s="212"/>
      <c r="U9106" s="213"/>
      <c r="V9106" s="213"/>
      <c r="W9106" s="213"/>
      <c r="X9106" s="214"/>
      <c r="Y9106" s="214"/>
      <c r="Z9106" s="214"/>
      <c r="AA9106" s="217"/>
      <c r="AB9106" s="217"/>
      <c r="AC9106" s="217"/>
      <c r="AD9106" s="213"/>
    </row>
    <row r="9107" spans="20:30" x14ac:dyDescent="0.2">
      <c r="T9107" s="212"/>
      <c r="U9107" s="213"/>
      <c r="V9107" s="213"/>
      <c r="W9107" s="213"/>
      <c r="X9107" s="214"/>
      <c r="Y9107" s="214"/>
      <c r="Z9107" s="214"/>
      <c r="AA9107" s="217"/>
      <c r="AB9107" s="217"/>
      <c r="AC9107" s="217"/>
      <c r="AD9107" s="213"/>
    </row>
    <row r="9108" spans="20:30" x14ac:dyDescent="0.2">
      <c r="T9108" s="212"/>
      <c r="U9108" s="213"/>
      <c r="V9108" s="213"/>
      <c r="W9108" s="213"/>
      <c r="X9108" s="214"/>
      <c r="Y9108" s="214"/>
      <c r="Z9108" s="214"/>
      <c r="AA9108" s="217"/>
      <c r="AB9108" s="217"/>
      <c r="AC9108" s="217"/>
      <c r="AD9108" s="213"/>
    </row>
    <row r="9109" spans="20:30" x14ac:dyDescent="0.2">
      <c r="T9109" s="212"/>
      <c r="U9109" s="213"/>
      <c r="V9109" s="213"/>
      <c r="W9109" s="213"/>
      <c r="X9109" s="214"/>
      <c r="Y9109" s="214"/>
      <c r="Z9109" s="214"/>
      <c r="AA9109" s="217"/>
      <c r="AB9109" s="217"/>
      <c r="AC9109" s="217"/>
      <c r="AD9109" s="213"/>
    </row>
    <row r="9110" spans="20:30" x14ac:dyDescent="0.2">
      <c r="T9110" s="212"/>
      <c r="U9110" s="213"/>
      <c r="V9110" s="213"/>
      <c r="W9110" s="213"/>
      <c r="X9110" s="214"/>
      <c r="Y9110" s="214"/>
      <c r="Z9110" s="214"/>
      <c r="AA9110" s="217"/>
      <c r="AB9110" s="217"/>
      <c r="AC9110" s="217"/>
      <c r="AD9110" s="213"/>
    </row>
    <row r="9111" spans="20:30" x14ac:dyDescent="0.2">
      <c r="T9111" s="212"/>
      <c r="U9111" s="213"/>
      <c r="V9111" s="213"/>
      <c r="W9111" s="213"/>
      <c r="X9111" s="214"/>
      <c r="Y9111" s="214"/>
      <c r="Z9111" s="214"/>
      <c r="AA9111" s="217"/>
      <c r="AB9111" s="217"/>
      <c r="AC9111" s="217"/>
      <c r="AD9111" s="213"/>
    </row>
    <row r="9112" spans="20:30" x14ac:dyDescent="0.2">
      <c r="T9112" s="212"/>
      <c r="U9112" s="213"/>
      <c r="V9112" s="213"/>
      <c r="W9112" s="213"/>
      <c r="X9112" s="214"/>
      <c r="Y9112" s="214"/>
      <c r="Z9112" s="214"/>
      <c r="AA9112" s="217"/>
      <c r="AB9112" s="217"/>
      <c r="AC9112" s="217"/>
      <c r="AD9112" s="213"/>
    </row>
    <row r="9113" spans="20:30" x14ac:dyDescent="0.2">
      <c r="T9113" s="212"/>
      <c r="U9113" s="213"/>
      <c r="V9113" s="213"/>
      <c r="W9113" s="213"/>
      <c r="X9113" s="214"/>
      <c r="Y9113" s="214"/>
      <c r="Z9113" s="214"/>
      <c r="AA9113" s="217"/>
      <c r="AB9113" s="217"/>
      <c r="AC9113" s="217"/>
      <c r="AD9113" s="213"/>
    </row>
    <row r="9114" spans="20:30" x14ac:dyDescent="0.2">
      <c r="T9114" s="212"/>
      <c r="U9114" s="213"/>
      <c r="V9114" s="213"/>
      <c r="W9114" s="213"/>
      <c r="X9114" s="214"/>
      <c r="Y9114" s="214"/>
      <c r="Z9114" s="214"/>
      <c r="AA9114" s="217"/>
      <c r="AB9114" s="217"/>
      <c r="AC9114" s="217"/>
      <c r="AD9114" s="213"/>
    </row>
    <row r="9115" spans="20:30" x14ac:dyDescent="0.2">
      <c r="T9115" s="212"/>
      <c r="U9115" s="213"/>
      <c r="V9115" s="213"/>
      <c r="W9115" s="213"/>
      <c r="X9115" s="214"/>
      <c r="Y9115" s="214"/>
      <c r="Z9115" s="214"/>
      <c r="AA9115" s="217"/>
      <c r="AB9115" s="217"/>
      <c r="AC9115" s="217"/>
      <c r="AD9115" s="213"/>
    </row>
    <row r="9116" spans="20:30" x14ac:dyDescent="0.2">
      <c r="T9116" s="212"/>
      <c r="U9116" s="213"/>
      <c r="V9116" s="213"/>
      <c r="W9116" s="213"/>
      <c r="X9116" s="214"/>
      <c r="Y9116" s="214"/>
      <c r="Z9116" s="214"/>
      <c r="AA9116" s="217"/>
      <c r="AB9116" s="217"/>
      <c r="AC9116" s="217"/>
      <c r="AD9116" s="213"/>
    </row>
    <row r="9117" spans="20:30" x14ac:dyDescent="0.2">
      <c r="T9117" s="212"/>
      <c r="U9117" s="213"/>
      <c r="V9117" s="213"/>
      <c r="W9117" s="213"/>
      <c r="X9117" s="214"/>
      <c r="Y9117" s="214"/>
      <c r="Z9117" s="214"/>
      <c r="AA9117" s="217"/>
      <c r="AB9117" s="217"/>
      <c r="AC9117" s="217"/>
      <c r="AD9117" s="213"/>
    </row>
    <row r="9118" spans="20:30" x14ac:dyDescent="0.2">
      <c r="T9118" s="212"/>
      <c r="U9118" s="213"/>
      <c r="V9118" s="213"/>
      <c r="W9118" s="213"/>
      <c r="X9118" s="214"/>
      <c r="Y9118" s="214"/>
      <c r="Z9118" s="214"/>
      <c r="AA9118" s="217"/>
      <c r="AB9118" s="217"/>
      <c r="AC9118" s="217"/>
      <c r="AD9118" s="213"/>
    </row>
    <row r="9119" spans="20:30" x14ac:dyDescent="0.2">
      <c r="T9119" s="212"/>
      <c r="U9119" s="213"/>
      <c r="V9119" s="213"/>
      <c r="W9119" s="213"/>
      <c r="X9119" s="214"/>
      <c r="Y9119" s="214"/>
      <c r="Z9119" s="214"/>
      <c r="AA9119" s="217"/>
      <c r="AB9119" s="217"/>
      <c r="AC9119" s="217"/>
      <c r="AD9119" s="213"/>
    </row>
    <row r="9120" spans="20:30" x14ac:dyDescent="0.2">
      <c r="T9120" s="212"/>
      <c r="U9120" s="213"/>
      <c r="V9120" s="213"/>
      <c r="W9120" s="213"/>
      <c r="X9120" s="214"/>
      <c r="Y9120" s="214"/>
      <c r="Z9120" s="214"/>
      <c r="AA9120" s="217"/>
      <c r="AB9120" s="217"/>
      <c r="AC9120" s="217"/>
      <c r="AD9120" s="213"/>
    </row>
    <row r="9121" spans="20:30" x14ac:dyDescent="0.2">
      <c r="T9121" s="212"/>
      <c r="U9121" s="213"/>
      <c r="V9121" s="213"/>
      <c r="W9121" s="213"/>
      <c r="X9121" s="214"/>
      <c r="Y9121" s="214"/>
      <c r="Z9121" s="214"/>
      <c r="AA9121" s="217"/>
      <c r="AB9121" s="217"/>
      <c r="AC9121" s="217"/>
      <c r="AD9121" s="213"/>
    </row>
    <row r="9122" spans="20:30" x14ac:dyDescent="0.2">
      <c r="T9122" s="212"/>
      <c r="U9122" s="213"/>
      <c r="V9122" s="213"/>
      <c r="W9122" s="213"/>
      <c r="X9122" s="214"/>
      <c r="Y9122" s="214"/>
      <c r="Z9122" s="214"/>
      <c r="AA9122" s="217"/>
      <c r="AB9122" s="217"/>
      <c r="AC9122" s="217"/>
      <c r="AD9122" s="213"/>
    </row>
    <row r="9123" spans="20:30" x14ac:dyDescent="0.2">
      <c r="T9123" s="212"/>
      <c r="U9123" s="213"/>
      <c r="V9123" s="213"/>
      <c r="W9123" s="213"/>
      <c r="X9123" s="214"/>
      <c r="Y9123" s="214"/>
      <c r="Z9123" s="214"/>
      <c r="AA9123" s="217"/>
      <c r="AB9123" s="217"/>
      <c r="AC9123" s="217"/>
      <c r="AD9123" s="213"/>
    </row>
    <row r="9124" spans="20:30" x14ac:dyDescent="0.2">
      <c r="T9124" s="212"/>
      <c r="U9124" s="213"/>
      <c r="V9124" s="213"/>
      <c r="W9124" s="213"/>
      <c r="X9124" s="214"/>
      <c r="Y9124" s="214"/>
      <c r="Z9124" s="214"/>
      <c r="AA9124" s="217"/>
      <c r="AB9124" s="217"/>
      <c r="AC9124" s="217"/>
      <c r="AD9124" s="213"/>
    </row>
    <row r="9125" spans="20:30" x14ac:dyDescent="0.2">
      <c r="T9125" s="212"/>
      <c r="U9125" s="213"/>
      <c r="V9125" s="213"/>
      <c r="W9125" s="213"/>
      <c r="X9125" s="214"/>
      <c r="Y9125" s="214"/>
      <c r="Z9125" s="214"/>
      <c r="AA9125" s="217"/>
      <c r="AB9125" s="217"/>
      <c r="AC9125" s="217"/>
      <c r="AD9125" s="213"/>
    </row>
    <row r="9126" spans="20:30" x14ac:dyDescent="0.2">
      <c r="T9126" s="212"/>
      <c r="U9126" s="213"/>
      <c r="V9126" s="213"/>
      <c r="W9126" s="213"/>
      <c r="X9126" s="214"/>
      <c r="Y9126" s="214"/>
      <c r="Z9126" s="214"/>
      <c r="AA9126" s="217"/>
      <c r="AB9126" s="217"/>
      <c r="AC9126" s="217"/>
      <c r="AD9126" s="213"/>
    </row>
    <row r="9127" spans="20:30" x14ac:dyDescent="0.2">
      <c r="T9127" s="212"/>
      <c r="U9127" s="213"/>
      <c r="V9127" s="213"/>
      <c r="W9127" s="213"/>
      <c r="X9127" s="214"/>
      <c r="Y9127" s="214"/>
      <c r="Z9127" s="214"/>
      <c r="AA9127" s="217"/>
      <c r="AB9127" s="217"/>
      <c r="AC9127" s="217"/>
      <c r="AD9127" s="213"/>
    </row>
    <row r="9128" spans="20:30" x14ac:dyDescent="0.2">
      <c r="T9128" s="212"/>
      <c r="U9128" s="213"/>
      <c r="V9128" s="213"/>
      <c r="W9128" s="213"/>
      <c r="X9128" s="214"/>
      <c r="Y9128" s="214"/>
      <c r="Z9128" s="214"/>
      <c r="AA9128" s="217"/>
      <c r="AB9128" s="217"/>
      <c r="AC9128" s="217"/>
      <c r="AD9128" s="213"/>
    </row>
    <row r="9129" spans="20:30" x14ac:dyDescent="0.2">
      <c r="T9129" s="212"/>
      <c r="U9129" s="213"/>
      <c r="V9129" s="213"/>
      <c r="W9129" s="213"/>
      <c r="X9129" s="214"/>
      <c r="Y9129" s="214"/>
      <c r="Z9129" s="214"/>
      <c r="AA9129" s="217"/>
      <c r="AB9129" s="217"/>
      <c r="AC9129" s="217"/>
      <c r="AD9129" s="213"/>
    </row>
    <row r="9130" spans="20:30" x14ac:dyDescent="0.2">
      <c r="T9130" s="212"/>
      <c r="U9130" s="213"/>
      <c r="V9130" s="213"/>
      <c r="W9130" s="213"/>
      <c r="X9130" s="214"/>
      <c r="Y9130" s="214"/>
      <c r="Z9130" s="214"/>
      <c r="AA9130" s="217"/>
      <c r="AB9130" s="217"/>
      <c r="AC9130" s="217"/>
      <c r="AD9130" s="213"/>
    </row>
    <row r="9131" spans="20:30" x14ac:dyDescent="0.2">
      <c r="T9131" s="212"/>
      <c r="U9131" s="213"/>
      <c r="V9131" s="213"/>
      <c r="W9131" s="213"/>
      <c r="X9131" s="214"/>
      <c r="Y9131" s="214"/>
      <c r="Z9131" s="214"/>
      <c r="AA9131" s="217"/>
      <c r="AB9131" s="217"/>
      <c r="AC9131" s="217"/>
      <c r="AD9131" s="213"/>
    </row>
    <row r="9132" spans="20:30" x14ac:dyDescent="0.2">
      <c r="T9132" s="212"/>
      <c r="U9132" s="213"/>
      <c r="V9132" s="213"/>
      <c r="W9132" s="213"/>
      <c r="X9132" s="214"/>
      <c r="Y9132" s="214"/>
      <c r="Z9132" s="214"/>
      <c r="AA9132" s="217"/>
      <c r="AB9132" s="217"/>
      <c r="AC9132" s="217"/>
      <c r="AD9132" s="213"/>
    </row>
    <row r="9133" spans="20:30" x14ac:dyDescent="0.2">
      <c r="T9133" s="212"/>
      <c r="U9133" s="213"/>
      <c r="V9133" s="213"/>
      <c r="W9133" s="213"/>
      <c r="X9133" s="214"/>
      <c r="Y9133" s="214"/>
      <c r="Z9133" s="214"/>
      <c r="AA9133" s="217"/>
      <c r="AB9133" s="217"/>
      <c r="AC9133" s="217"/>
      <c r="AD9133" s="213"/>
    </row>
    <row r="9134" spans="20:30" x14ac:dyDescent="0.2">
      <c r="T9134" s="212"/>
      <c r="U9134" s="213"/>
      <c r="V9134" s="213"/>
      <c r="W9134" s="213"/>
      <c r="X9134" s="214"/>
      <c r="Y9134" s="214"/>
      <c r="Z9134" s="214"/>
      <c r="AA9134" s="217"/>
      <c r="AB9134" s="217"/>
      <c r="AC9134" s="217"/>
      <c r="AD9134" s="213"/>
    </row>
    <row r="9135" spans="20:30" x14ac:dyDescent="0.2">
      <c r="T9135" s="212"/>
      <c r="U9135" s="213"/>
      <c r="V9135" s="213"/>
      <c r="W9135" s="213"/>
      <c r="X9135" s="214"/>
      <c r="Y9135" s="214"/>
      <c r="Z9135" s="214"/>
      <c r="AA9135" s="217"/>
      <c r="AB9135" s="217"/>
      <c r="AC9135" s="217"/>
      <c r="AD9135" s="213"/>
    </row>
    <row r="9136" spans="20:30" x14ac:dyDescent="0.2">
      <c r="T9136" s="212"/>
      <c r="U9136" s="213"/>
      <c r="V9136" s="213"/>
      <c r="W9136" s="213"/>
      <c r="X9136" s="214"/>
      <c r="Y9136" s="214"/>
      <c r="Z9136" s="214"/>
      <c r="AA9136" s="217"/>
      <c r="AB9136" s="217"/>
      <c r="AC9136" s="217"/>
      <c r="AD9136" s="213"/>
    </row>
    <row r="9137" spans="20:30" x14ac:dyDescent="0.2">
      <c r="T9137" s="212"/>
      <c r="U9137" s="213"/>
      <c r="V9137" s="213"/>
      <c r="W9137" s="213"/>
      <c r="X9137" s="214"/>
      <c r="Y9137" s="214"/>
      <c r="Z9137" s="214"/>
      <c r="AA9137" s="217"/>
      <c r="AB9137" s="217"/>
      <c r="AC9137" s="217"/>
      <c r="AD9137" s="213"/>
    </row>
    <row r="9138" spans="20:30" x14ac:dyDescent="0.2">
      <c r="T9138" s="212"/>
      <c r="U9138" s="213"/>
      <c r="V9138" s="213"/>
      <c r="W9138" s="213"/>
      <c r="X9138" s="214"/>
      <c r="Y9138" s="214"/>
      <c r="Z9138" s="214"/>
      <c r="AA9138" s="217"/>
      <c r="AB9138" s="217"/>
      <c r="AC9138" s="217"/>
      <c r="AD9138" s="213"/>
    </row>
    <row r="9139" spans="20:30" x14ac:dyDescent="0.2">
      <c r="T9139" s="212"/>
      <c r="U9139" s="213"/>
      <c r="V9139" s="213"/>
      <c r="W9139" s="213"/>
      <c r="X9139" s="214"/>
      <c r="Y9139" s="214"/>
      <c r="Z9139" s="214"/>
      <c r="AA9139" s="217"/>
      <c r="AB9139" s="217"/>
      <c r="AC9139" s="217"/>
      <c r="AD9139" s="213"/>
    </row>
    <row r="9140" spans="20:30" x14ac:dyDescent="0.2">
      <c r="T9140" s="212"/>
      <c r="U9140" s="213"/>
      <c r="V9140" s="213"/>
      <c r="W9140" s="213"/>
      <c r="X9140" s="214"/>
      <c r="Y9140" s="214"/>
      <c r="Z9140" s="214"/>
      <c r="AA9140" s="217"/>
      <c r="AB9140" s="217"/>
      <c r="AC9140" s="217"/>
      <c r="AD9140" s="213"/>
    </row>
    <row r="9141" spans="20:30" x14ac:dyDescent="0.2">
      <c r="T9141" s="212"/>
      <c r="U9141" s="213"/>
      <c r="V9141" s="213"/>
      <c r="W9141" s="213"/>
      <c r="X9141" s="214"/>
      <c r="Y9141" s="214"/>
      <c r="Z9141" s="214"/>
      <c r="AA9141" s="217"/>
      <c r="AB9141" s="217"/>
      <c r="AC9141" s="217"/>
      <c r="AD9141" s="213"/>
    </row>
    <row r="9142" spans="20:30" x14ac:dyDescent="0.2">
      <c r="T9142" s="212"/>
      <c r="U9142" s="213"/>
      <c r="V9142" s="213"/>
      <c r="W9142" s="213"/>
      <c r="X9142" s="214"/>
      <c r="Y9142" s="214"/>
      <c r="Z9142" s="214"/>
      <c r="AA9142" s="217"/>
      <c r="AB9142" s="217"/>
      <c r="AC9142" s="217"/>
      <c r="AD9142" s="213"/>
    </row>
    <row r="9143" spans="20:30" x14ac:dyDescent="0.2">
      <c r="T9143" s="212"/>
      <c r="U9143" s="213"/>
      <c r="V9143" s="213"/>
      <c r="W9143" s="213"/>
      <c r="X9143" s="214"/>
      <c r="Y9143" s="214"/>
      <c r="Z9143" s="214"/>
      <c r="AA9143" s="217"/>
      <c r="AB9143" s="217"/>
      <c r="AC9143" s="217"/>
      <c r="AD9143" s="213"/>
    </row>
    <row r="9144" spans="20:30" x14ac:dyDescent="0.2">
      <c r="T9144" s="212"/>
      <c r="U9144" s="213"/>
      <c r="V9144" s="213"/>
      <c r="W9144" s="213"/>
      <c r="X9144" s="214"/>
      <c r="Y9144" s="214"/>
      <c r="Z9144" s="214"/>
      <c r="AA9144" s="217"/>
      <c r="AB9144" s="217"/>
      <c r="AC9144" s="217"/>
      <c r="AD9144" s="213"/>
    </row>
    <row r="9145" spans="20:30" x14ac:dyDescent="0.2">
      <c r="T9145" s="212"/>
      <c r="U9145" s="213"/>
      <c r="V9145" s="213"/>
      <c r="W9145" s="213"/>
      <c r="X9145" s="214"/>
      <c r="Y9145" s="214"/>
      <c r="Z9145" s="214"/>
      <c r="AA9145" s="217"/>
      <c r="AB9145" s="217"/>
      <c r="AC9145" s="217"/>
      <c r="AD9145" s="213"/>
    </row>
    <row r="9146" spans="20:30" x14ac:dyDescent="0.2">
      <c r="T9146" s="212"/>
      <c r="U9146" s="213"/>
      <c r="V9146" s="213"/>
      <c r="W9146" s="213"/>
      <c r="X9146" s="214"/>
      <c r="Y9146" s="214"/>
      <c r="Z9146" s="214"/>
      <c r="AA9146" s="217"/>
      <c r="AB9146" s="217"/>
      <c r="AC9146" s="217"/>
      <c r="AD9146" s="213"/>
    </row>
    <row r="9147" spans="20:30" x14ac:dyDescent="0.2">
      <c r="T9147" s="212"/>
      <c r="U9147" s="213"/>
      <c r="V9147" s="213"/>
      <c r="W9147" s="213"/>
      <c r="X9147" s="214"/>
      <c r="Y9147" s="214"/>
      <c r="Z9147" s="214"/>
      <c r="AA9147" s="217"/>
      <c r="AB9147" s="217"/>
      <c r="AC9147" s="217"/>
      <c r="AD9147" s="213"/>
    </row>
    <row r="9148" spans="20:30" x14ac:dyDescent="0.2">
      <c r="T9148" s="212"/>
      <c r="U9148" s="213"/>
      <c r="V9148" s="213"/>
      <c r="W9148" s="213"/>
      <c r="X9148" s="214"/>
      <c r="Y9148" s="214"/>
      <c r="Z9148" s="214"/>
      <c r="AA9148" s="217"/>
      <c r="AB9148" s="217"/>
      <c r="AC9148" s="217"/>
      <c r="AD9148" s="213"/>
    </row>
    <row r="9149" spans="20:30" x14ac:dyDescent="0.2">
      <c r="T9149" s="212"/>
      <c r="U9149" s="213"/>
      <c r="V9149" s="213"/>
      <c r="W9149" s="213"/>
      <c r="X9149" s="214"/>
      <c r="Y9149" s="214"/>
      <c r="Z9149" s="214"/>
      <c r="AA9149" s="217"/>
      <c r="AB9149" s="217"/>
      <c r="AC9149" s="217"/>
      <c r="AD9149" s="213"/>
    </row>
    <row r="9150" spans="20:30" x14ac:dyDescent="0.2">
      <c r="T9150" s="212"/>
      <c r="U9150" s="213"/>
      <c r="V9150" s="213"/>
      <c r="W9150" s="213"/>
      <c r="X9150" s="214"/>
      <c r="Y9150" s="214"/>
      <c r="Z9150" s="214"/>
      <c r="AA9150" s="217"/>
      <c r="AB9150" s="217"/>
      <c r="AC9150" s="217"/>
      <c r="AD9150" s="213"/>
    </row>
    <row r="9151" spans="20:30" x14ac:dyDescent="0.2">
      <c r="T9151" s="212"/>
      <c r="U9151" s="213"/>
      <c r="V9151" s="213"/>
      <c r="W9151" s="213"/>
      <c r="X9151" s="214"/>
      <c r="Y9151" s="214"/>
      <c r="Z9151" s="214"/>
      <c r="AA9151" s="217"/>
      <c r="AB9151" s="217"/>
      <c r="AC9151" s="217"/>
      <c r="AD9151" s="213"/>
    </row>
    <row r="9152" spans="20:30" x14ac:dyDescent="0.2">
      <c r="T9152" s="212"/>
      <c r="U9152" s="213"/>
      <c r="V9152" s="213"/>
      <c r="W9152" s="213"/>
      <c r="X9152" s="214"/>
      <c r="Y9152" s="214"/>
      <c r="Z9152" s="214"/>
      <c r="AA9152" s="217"/>
      <c r="AB9152" s="217"/>
      <c r="AC9152" s="217"/>
      <c r="AD9152" s="213"/>
    </row>
    <row r="9153" spans="20:30" x14ac:dyDescent="0.2">
      <c r="T9153" s="212"/>
      <c r="U9153" s="213"/>
      <c r="V9153" s="213"/>
      <c r="W9153" s="213"/>
      <c r="X9153" s="214"/>
      <c r="Y9153" s="214"/>
      <c r="Z9153" s="214"/>
      <c r="AA9153" s="217"/>
      <c r="AB9153" s="217"/>
      <c r="AC9153" s="217"/>
      <c r="AD9153" s="213"/>
    </row>
    <row r="9154" spans="20:30" x14ac:dyDescent="0.2">
      <c r="T9154" s="212"/>
      <c r="U9154" s="213"/>
      <c r="V9154" s="213"/>
      <c r="W9154" s="213"/>
      <c r="X9154" s="214"/>
      <c r="Y9154" s="214"/>
      <c r="Z9154" s="214"/>
      <c r="AA9154" s="217"/>
      <c r="AB9154" s="217"/>
      <c r="AC9154" s="217"/>
      <c r="AD9154" s="213"/>
    </row>
    <row r="9155" spans="20:30" x14ac:dyDescent="0.2">
      <c r="T9155" s="212"/>
      <c r="U9155" s="213"/>
      <c r="V9155" s="213"/>
      <c r="W9155" s="213"/>
      <c r="X9155" s="214"/>
      <c r="Y9155" s="214"/>
      <c r="Z9155" s="214"/>
      <c r="AA9155" s="217"/>
      <c r="AB9155" s="217"/>
      <c r="AC9155" s="217"/>
      <c r="AD9155" s="213"/>
    </row>
    <row r="9156" spans="20:30" x14ac:dyDescent="0.2">
      <c r="T9156" s="212"/>
      <c r="U9156" s="213"/>
      <c r="V9156" s="213"/>
      <c r="W9156" s="213"/>
      <c r="X9156" s="214"/>
      <c r="Y9156" s="214"/>
      <c r="Z9156" s="214"/>
      <c r="AA9156" s="217"/>
      <c r="AB9156" s="217"/>
      <c r="AC9156" s="217"/>
      <c r="AD9156" s="213"/>
    </row>
    <row r="9157" spans="20:30" x14ac:dyDescent="0.2">
      <c r="T9157" s="212"/>
      <c r="U9157" s="213"/>
      <c r="V9157" s="213"/>
      <c r="W9157" s="213"/>
      <c r="X9157" s="214"/>
      <c r="Y9157" s="214"/>
      <c r="Z9157" s="214"/>
      <c r="AA9157" s="217"/>
      <c r="AB9157" s="217"/>
      <c r="AC9157" s="217"/>
      <c r="AD9157" s="213"/>
    </row>
    <row r="9158" spans="20:30" x14ac:dyDescent="0.2">
      <c r="T9158" s="212"/>
      <c r="U9158" s="213"/>
      <c r="V9158" s="213"/>
      <c r="W9158" s="213"/>
      <c r="X9158" s="214"/>
      <c r="Y9158" s="214"/>
      <c r="Z9158" s="214"/>
      <c r="AA9158" s="217"/>
      <c r="AB9158" s="217"/>
      <c r="AC9158" s="217"/>
      <c r="AD9158" s="213"/>
    </row>
    <row r="9159" spans="20:30" x14ac:dyDescent="0.2">
      <c r="T9159" s="212"/>
      <c r="U9159" s="213"/>
      <c r="V9159" s="213"/>
      <c r="W9159" s="213"/>
      <c r="X9159" s="214"/>
      <c r="Y9159" s="214"/>
      <c r="Z9159" s="214"/>
      <c r="AA9159" s="217"/>
      <c r="AB9159" s="217"/>
      <c r="AC9159" s="217"/>
      <c r="AD9159" s="213"/>
    </row>
    <row r="9160" spans="20:30" x14ac:dyDescent="0.2">
      <c r="T9160" s="212"/>
      <c r="U9160" s="213"/>
      <c r="V9160" s="213"/>
      <c r="W9160" s="213"/>
      <c r="X9160" s="214"/>
      <c r="Y9160" s="214"/>
      <c r="Z9160" s="214"/>
      <c r="AA9160" s="217"/>
      <c r="AB9160" s="217"/>
      <c r="AC9160" s="217"/>
      <c r="AD9160" s="213"/>
    </row>
    <row r="9161" spans="20:30" x14ac:dyDescent="0.2">
      <c r="T9161" s="212"/>
      <c r="U9161" s="213"/>
      <c r="V9161" s="213"/>
      <c r="W9161" s="213"/>
      <c r="X9161" s="214"/>
      <c r="Y9161" s="214"/>
      <c r="Z9161" s="214"/>
      <c r="AA9161" s="217"/>
      <c r="AB9161" s="217"/>
      <c r="AC9161" s="217"/>
      <c r="AD9161" s="213"/>
    </row>
    <row r="9162" spans="20:30" x14ac:dyDescent="0.2">
      <c r="T9162" s="212"/>
      <c r="U9162" s="213"/>
      <c r="V9162" s="213"/>
      <c r="W9162" s="213"/>
      <c r="X9162" s="214"/>
      <c r="Y9162" s="214"/>
      <c r="Z9162" s="214"/>
      <c r="AA9162" s="217"/>
      <c r="AB9162" s="217"/>
      <c r="AC9162" s="217"/>
      <c r="AD9162" s="213"/>
    </row>
    <row r="9163" spans="20:30" x14ac:dyDescent="0.2">
      <c r="T9163" s="212"/>
      <c r="U9163" s="213"/>
      <c r="V9163" s="213"/>
      <c r="W9163" s="213"/>
      <c r="X9163" s="214"/>
      <c r="Y9163" s="214"/>
      <c r="Z9163" s="214"/>
      <c r="AA9163" s="217"/>
      <c r="AB9163" s="217"/>
      <c r="AC9163" s="217"/>
      <c r="AD9163" s="213"/>
    </row>
    <row r="9164" spans="20:30" x14ac:dyDescent="0.2">
      <c r="T9164" s="212"/>
      <c r="U9164" s="213"/>
      <c r="V9164" s="213"/>
      <c r="W9164" s="213"/>
      <c r="X9164" s="214"/>
      <c r="Y9164" s="214"/>
      <c r="Z9164" s="214"/>
      <c r="AA9164" s="217"/>
      <c r="AB9164" s="217"/>
      <c r="AC9164" s="217"/>
      <c r="AD9164" s="213"/>
    </row>
    <row r="9165" spans="20:30" x14ac:dyDescent="0.2">
      <c r="T9165" s="212"/>
      <c r="U9165" s="213"/>
      <c r="V9165" s="213"/>
      <c r="W9165" s="213"/>
      <c r="X9165" s="214"/>
      <c r="Y9165" s="214"/>
      <c r="Z9165" s="214"/>
      <c r="AA9165" s="217"/>
      <c r="AB9165" s="217"/>
      <c r="AC9165" s="217"/>
      <c r="AD9165" s="213"/>
    </row>
    <row r="9166" spans="20:30" x14ac:dyDescent="0.2">
      <c r="T9166" s="212"/>
      <c r="U9166" s="213"/>
      <c r="V9166" s="213"/>
      <c r="W9166" s="213"/>
      <c r="X9166" s="214"/>
      <c r="Y9166" s="214"/>
      <c r="Z9166" s="214"/>
      <c r="AA9166" s="217"/>
      <c r="AB9166" s="217"/>
      <c r="AC9166" s="217"/>
      <c r="AD9166" s="213"/>
    </row>
    <row r="9167" spans="20:30" x14ac:dyDescent="0.2">
      <c r="T9167" s="212"/>
      <c r="U9167" s="213"/>
      <c r="V9167" s="213"/>
      <c r="W9167" s="213"/>
      <c r="X9167" s="214"/>
      <c r="Y9167" s="214"/>
      <c r="Z9167" s="214"/>
      <c r="AA9167" s="217"/>
      <c r="AB9167" s="217"/>
      <c r="AC9167" s="217"/>
      <c r="AD9167" s="213"/>
    </row>
    <row r="9168" spans="20:30" x14ac:dyDescent="0.2">
      <c r="T9168" s="212"/>
      <c r="U9168" s="213"/>
      <c r="V9168" s="213"/>
      <c r="W9168" s="213"/>
      <c r="X9168" s="214"/>
      <c r="Y9168" s="214"/>
      <c r="Z9168" s="214"/>
      <c r="AA9168" s="217"/>
      <c r="AB9168" s="217"/>
      <c r="AC9168" s="217"/>
      <c r="AD9168" s="213"/>
    </row>
    <row r="9169" spans="20:30" x14ac:dyDescent="0.2">
      <c r="T9169" s="212"/>
      <c r="U9169" s="213"/>
      <c r="V9169" s="213"/>
      <c r="W9169" s="213"/>
      <c r="X9169" s="214"/>
      <c r="Y9169" s="214"/>
      <c r="Z9169" s="214"/>
      <c r="AA9169" s="217"/>
      <c r="AB9169" s="217"/>
      <c r="AC9169" s="217"/>
      <c r="AD9169" s="213"/>
    </row>
    <row r="9170" spans="20:30" x14ac:dyDescent="0.2">
      <c r="T9170" s="212"/>
      <c r="U9170" s="213"/>
      <c r="V9170" s="213"/>
      <c r="W9170" s="213"/>
      <c r="X9170" s="214"/>
      <c r="Y9170" s="214"/>
      <c r="Z9170" s="214"/>
      <c r="AA9170" s="217"/>
      <c r="AB9170" s="217"/>
      <c r="AC9170" s="217"/>
      <c r="AD9170" s="213"/>
    </row>
    <row r="9171" spans="20:30" x14ac:dyDescent="0.2">
      <c r="T9171" s="212"/>
      <c r="U9171" s="213"/>
      <c r="V9171" s="213"/>
      <c r="W9171" s="213"/>
      <c r="X9171" s="214"/>
      <c r="Y9171" s="214"/>
      <c r="Z9171" s="214"/>
      <c r="AA9171" s="217"/>
      <c r="AB9171" s="217"/>
      <c r="AC9171" s="217"/>
      <c r="AD9171" s="213"/>
    </row>
    <row r="9172" spans="20:30" x14ac:dyDescent="0.2">
      <c r="T9172" s="212"/>
      <c r="U9172" s="213"/>
      <c r="V9172" s="213"/>
      <c r="W9172" s="213"/>
      <c r="X9172" s="214"/>
      <c r="Y9172" s="214"/>
      <c r="Z9172" s="214"/>
      <c r="AA9172" s="217"/>
      <c r="AB9172" s="217"/>
      <c r="AC9172" s="217"/>
      <c r="AD9172" s="213"/>
    </row>
    <row r="9173" spans="20:30" x14ac:dyDescent="0.2">
      <c r="T9173" s="212"/>
      <c r="U9173" s="213"/>
      <c r="V9173" s="213"/>
      <c r="W9173" s="213"/>
      <c r="X9173" s="214"/>
      <c r="Y9173" s="214"/>
      <c r="Z9173" s="214"/>
      <c r="AA9173" s="217"/>
      <c r="AB9173" s="217"/>
      <c r="AC9173" s="217"/>
      <c r="AD9173" s="213"/>
    </row>
    <row r="9174" spans="20:30" x14ac:dyDescent="0.2">
      <c r="T9174" s="212"/>
      <c r="U9174" s="213"/>
      <c r="V9174" s="213"/>
      <c r="W9174" s="213"/>
      <c r="X9174" s="214"/>
      <c r="Y9174" s="214"/>
      <c r="Z9174" s="214"/>
      <c r="AA9174" s="217"/>
      <c r="AB9174" s="217"/>
      <c r="AC9174" s="217"/>
      <c r="AD9174" s="213"/>
    </row>
    <row r="9175" spans="20:30" x14ac:dyDescent="0.2">
      <c r="T9175" s="212"/>
      <c r="U9175" s="213"/>
      <c r="V9175" s="213"/>
      <c r="W9175" s="213"/>
      <c r="X9175" s="214"/>
      <c r="Y9175" s="214"/>
      <c r="Z9175" s="214"/>
      <c r="AA9175" s="217"/>
      <c r="AB9175" s="217"/>
      <c r="AC9175" s="217"/>
      <c r="AD9175" s="213"/>
    </row>
    <row r="9176" spans="20:30" x14ac:dyDescent="0.2">
      <c r="T9176" s="212"/>
      <c r="U9176" s="213"/>
      <c r="V9176" s="213"/>
      <c r="W9176" s="213"/>
      <c r="X9176" s="214"/>
      <c r="Y9176" s="214"/>
      <c r="Z9176" s="214"/>
      <c r="AA9176" s="217"/>
      <c r="AB9176" s="217"/>
      <c r="AC9176" s="217"/>
      <c r="AD9176" s="213"/>
    </row>
    <row r="9177" spans="20:30" x14ac:dyDescent="0.2">
      <c r="T9177" s="212"/>
      <c r="U9177" s="213"/>
      <c r="V9177" s="213"/>
      <c r="W9177" s="213"/>
      <c r="X9177" s="214"/>
      <c r="Y9177" s="214"/>
      <c r="Z9177" s="214"/>
      <c r="AA9177" s="217"/>
      <c r="AB9177" s="217"/>
      <c r="AC9177" s="217"/>
      <c r="AD9177" s="213"/>
    </row>
    <row r="9178" spans="20:30" x14ac:dyDescent="0.2">
      <c r="T9178" s="212"/>
      <c r="U9178" s="213"/>
      <c r="V9178" s="213"/>
      <c r="W9178" s="213"/>
      <c r="X9178" s="214"/>
      <c r="Y9178" s="214"/>
      <c r="Z9178" s="214"/>
      <c r="AA9178" s="217"/>
      <c r="AB9178" s="217"/>
      <c r="AC9178" s="217"/>
      <c r="AD9178" s="213"/>
    </row>
    <row r="9179" spans="20:30" x14ac:dyDescent="0.2">
      <c r="T9179" s="212"/>
      <c r="U9179" s="213"/>
      <c r="V9179" s="213"/>
      <c r="W9179" s="213"/>
      <c r="X9179" s="214"/>
      <c r="Y9179" s="214"/>
      <c r="Z9179" s="214"/>
      <c r="AA9179" s="217"/>
      <c r="AB9179" s="217"/>
      <c r="AC9179" s="217"/>
      <c r="AD9179" s="213"/>
    </row>
    <row r="9180" spans="20:30" x14ac:dyDescent="0.2">
      <c r="T9180" s="212"/>
      <c r="U9180" s="213"/>
      <c r="V9180" s="213"/>
      <c r="W9180" s="213"/>
      <c r="X9180" s="214"/>
      <c r="Y9180" s="214"/>
      <c r="Z9180" s="214"/>
      <c r="AA9180" s="217"/>
      <c r="AB9180" s="217"/>
      <c r="AC9180" s="217"/>
      <c r="AD9180" s="213"/>
    </row>
    <row r="9181" spans="20:30" x14ac:dyDescent="0.2">
      <c r="T9181" s="212"/>
      <c r="U9181" s="213"/>
      <c r="V9181" s="213"/>
      <c r="W9181" s="213"/>
      <c r="X9181" s="214"/>
      <c r="Y9181" s="214"/>
      <c r="Z9181" s="214"/>
      <c r="AA9181" s="217"/>
      <c r="AB9181" s="217"/>
      <c r="AC9181" s="217"/>
      <c r="AD9181" s="213"/>
    </row>
    <row r="9182" spans="20:30" x14ac:dyDescent="0.2">
      <c r="T9182" s="212"/>
      <c r="U9182" s="213"/>
      <c r="V9182" s="213"/>
      <c r="W9182" s="213"/>
      <c r="X9182" s="214"/>
      <c r="Y9182" s="214"/>
      <c r="Z9182" s="214"/>
      <c r="AA9182" s="217"/>
      <c r="AB9182" s="217"/>
      <c r="AC9182" s="217"/>
      <c r="AD9182" s="213"/>
    </row>
    <row r="9183" spans="20:30" x14ac:dyDescent="0.2">
      <c r="T9183" s="212"/>
      <c r="U9183" s="213"/>
      <c r="V9183" s="213"/>
      <c r="W9183" s="213"/>
      <c r="X9183" s="214"/>
      <c r="Y9183" s="214"/>
      <c r="Z9183" s="214"/>
      <c r="AA9183" s="217"/>
      <c r="AB9183" s="217"/>
      <c r="AC9183" s="217"/>
      <c r="AD9183" s="213"/>
    </row>
    <row r="9184" spans="20:30" x14ac:dyDescent="0.2">
      <c r="T9184" s="212"/>
      <c r="U9184" s="213"/>
      <c r="V9184" s="213"/>
      <c r="W9184" s="213"/>
      <c r="X9184" s="214"/>
      <c r="Y9184" s="214"/>
      <c r="Z9184" s="214"/>
      <c r="AA9184" s="217"/>
      <c r="AB9184" s="217"/>
      <c r="AC9184" s="217"/>
      <c r="AD9184" s="213"/>
    </row>
    <row r="9185" spans="20:30" x14ac:dyDescent="0.2">
      <c r="T9185" s="212"/>
      <c r="U9185" s="213"/>
      <c r="V9185" s="213"/>
      <c r="W9185" s="213"/>
      <c r="X9185" s="214"/>
      <c r="Y9185" s="214"/>
      <c r="Z9185" s="214"/>
      <c r="AA9185" s="217"/>
      <c r="AB9185" s="217"/>
      <c r="AC9185" s="217"/>
      <c r="AD9185" s="213"/>
    </row>
    <row r="9186" spans="20:30" x14ac:dyDescent="0.2">
      <c r="T9186" s="212"/>
      <c r="U9186" s="213"/>
      <c r="V9186" s="213"/>
      <c r="W9186" s="213"/>
      <c r="X9186" s="214"/>
      <c r="Y9186" s="214"/>
      <c r="Z9186" s="214"/>
      <c r="AA9186" s="217"/>
      <c r="AB9186" s="217"/>
      <c r="AC9186" s="217"/>
      <c r="AD9186" s="213"/>
    </row>
    <row r="9187" spans="20:30" x14ac:dyDescent="0.2">
      <c r="T9187" s="212"/>
      <c r="U9187" s="213"/>
      <c r="V9187" s="213"/>
      <c r="W9187" s="213"/>
      <c r="X9187" s="214"/>
      <c r="Y9187" s="214"/>
      <c r="Z9187" s="214"/>
      <c r="AA9187" s="217"/>
      <c r="AB9187" s="217"/>
      <c r="AC9187" s="217"/>
      <c r="AD9187" s="213"/>
    </row>
    <row r="9188" spans="20:30" x14ac:dyDescent="0.2">
      <c r="T9188" s="212"/>
      <c r="U9188" s="213"/>
      <c r="V9188" s="213"/>
      <c r="W9188" s="213"/>
      <c r="X9188" s="214"/>
      <c r="Y9188" s="214"/>
      <c r="Z9188" s="214"/>
      <c r="AA9188" s="217"/>
      <c r="AB9188" s="217"/>
      <c r="AC9188" s="217"/>
      <c r="AD9188" s="213"/>
    </row>
    <row r="9189" spans="20:30" x14ac:dyDescent="0.2">
      <c r="T9189" s="212"/>
      <c r="U9189" s="213"/>
      <c r="V9189" s="213"/>
      <c r="W9189" s="213"/>
      <c r="X9189" s="214"/>
      <c r="Y9189" s="214"/>
      <c r="Z9189" s="214"/>
      <c r="AA9189" s="217"/>
      <c r="AB9189" s="217"/>
      <c r="AC9189" s="217"/>
      <c r="AD9189" s="213"/>
    </row>
    <row r="9190" spans="20:30" x14ac:dyDescent="0.2">
      <c r="T9190" s="212"/>
      <c r="U9190" s="213"/>
      <c r="V9190" s="213"/>
      <c r="W9190" s="213"/>
      <c r="X9190" s="214"/>
      <c r="Y9190" s="214"/>
      <c r="Z9190" s="214"/>
      <c r="AA9190" s="217"/>
      <c r="AB9190" s="217"/>
      <c r="AC9190" s="217"/>
      <c r="AD9190" s="213"/>
    </row>
    <row r="9191" spans="20:30" x14ac:dyDescent="0.2">
      <c r="T9191" s="212"/>
      <c r="U9191" s="213"/>
      <c r="V9191" s="213"/>
      <c r="W9191" s="213"/>
      <c r="X9191" s="214"/>
      <c r="Y9191" s="214"/>
      <c r="Z9191" s="214"/>
      <c r="AA9191" s="217"/>
      <c r="AB9191" s="217"/>
      <c r="AC9191" s="217"/>
      <c r="AD9191" s="213"/>
    </row>
    <row r="9192" spans="20:30" x14ac:dyDescent="0.2">
      <c r="T9192" s="212"/>
      <c r="U9192" s="213"/>
      <c r="V9192" s="213"/>
      <c r="W9192" s="213"/>
      <c r="X9192" s="214"/>
      <c r="Y9192" s="214"/>
      <c r="Z9192" s="214"/>
      <c r="AA9192" s="217"/>
      <c r="AB9192" s="217"/>
      <c r="AC9192" s="217"/>
      <c r="AD9192" s="213"/>
    </row>
    <row r="9193" spans="20:30" x14ac:dyDescent="0.2">
      <c r="T9193" s="212"/>
      <c r="U9193" s="213"/>
      <c r="V9193" s="213"/>
      <c r="W9193" s="213"/>
      <c r="X9193" s="214"/>
      <c r="Y9193" s="214"/>
      <c r="Z9193" s="214"/>
      <c r="AA9193" s="217"/>
      <c r="AB9193" s="217"/>
      <c r="AC9193" s="217"/>
      <c r="AD9193" s="213"/>
    </row>
    <row r="9194" spans="20:30" x14ac:dyDescent="0.2">
      <c r="T9194" s="212"/>
      <c r="U9194" s="213"/>
      <c r="V9194" s="213"/>
      <c r="W9194" s="213"/>
      <c r="X9194" s="214"/>
      <c r="Y9194" s="214"/>
      <c r="Z9194" s="214"/>
      <c r="AA9194" s="217"/>
      <c r="AB9194" s="217"/>
      <c r="AC9194" s="217"/>
      <c r="AD9194" s="213"/>
    </row>
    <row r="9195" spans="20:30" x14ac:dyDescent="0.2">
      <c r="T9195" s="212"/>
      <c r="U9195" s="213"/>
      <c r="V9195" s="213"/>
      <c r="W9195" s="213"/>
      <c r="X9195" s="214"/>
      <c r="Y9195" s="214"/>
      <c r="Z9195" s="214"/>
      <c r="AA9195" s="217"/>
      <c r="AB9195" s="217"/>
      <c r="AC9195" s="217"/>
      <c r="AD9195" s="213"/>
    </row>
    <row r="9196" spans="20:30" x14ac:dyDescent="0.2">
      <c r="T9196" s="212"/>
      <c r="U9196" s="213"/>
      <c r="V9196" s="213"/>
      <c r="W9196" s="213"/>
      <c r="X9196" s="214"/>
      <c r="Y9196" s="214"/>
      <c r="Z9196" s="214"/>
      <c r="AA9196" s="217"/>
      <c r="AB9196" s="217"/>
      <c r="AC9196" s="217"/>
      <c r="AD9196" s="213"/>
    </row>
    <row r="9197" spans="20:30" x14ac:dyDescent="0.2">
      <c r="T9197" s="212"/>
      <c r="U9197" s="213"/>
      <c r="V9197" s="213"/>
      <c r="W9197" s="213"/>
      <c r="X9197" s="214"/>
      <c r="Y9197" s="214"/>
      <c r="Z9197" s="214"/>
      <c r="AA9197" s="217"/>
      <c r="AB9197" s="217"/>
      <c r="AC9197" s="217"/>
      <c r="AD9197" s="213"/>
    </row>
    <row r="9198" spans="20:30" x14ac:dyDescent="0.2">
      <c r="T9198" s="212"/>
      <c r="U9198" s="213"/>
      <c r="V9198" s="213"/>
      <c r="W9198" s="213"/>
      <c r="X9198" s="214"/>
      <c r="Y9198" s="214"/>
      <c r="Z9198" s="214"/>
      <c r="AA9198" s="217"/>
      <c r="AB9198" s="217"/>
      <c r="AC9198" s="217"/>
      <c r="AD9198" s="213"/>
    </row>
    <row r="9199" spans="20:30" x14ac:dyDescent="0.2">
      <c r="T9199" s="212"/>
      <c r="U9199" s="213"/>
      <c r="V9199" s="213"/>
      <c r="W9199" s="213"/>
      <c r="X9199" s="214"/>
      <c r="Y9199" s="214"/>
      <c r="Z9199" s="214"/>
      <c r="AA9199" s="217"/>
      <c r="AB9199" s="217"/>
      <c r="AC9199" s="217"/>
      <c r="AD9199" s="213"/>
    </row>
    <row r="9200" spans="20:30" x14ac:dyDescent="0.2">
      <c r="T9200" s="212"/>
      <c r="U9200" s="213"/>
      <c r="V9200" s="213"/>
      <c r="W9200" s="213"/>
      <c r="X9200" s="214"/>
      <c r="Y9200" s="214"/>
      <c r="Z9200" s="214"/>
      <c r="AA9200" s="217"/>
      <c r="AB9200" s="217"/>
      <c r="AC9200" s="217"/>
      <c r="AD9200" s="213"/>
    </row>
    <row r="9201" spans="20:30" x14ac:dyDescent="0.2">
      <c r="T9201" s="212"/>
      <c r="U9201" s="213"/>
      <c r="V9201" s="213"/>
      <c r="W9201" s="213"/>
      <c r="X9201" s="214"/>
      <c r="Y9201" s="214"/>
      <c r="Z9201" s="214"/>
      <c r="AA9201" s="217"/>
      <c r="AB9201" s="217"/>
      <c r="AC9201" s="217"/>
      <c r="AD9201" s="213"/>
    </row>
    <row r="9202" spans="20:30" x14ac:dyDescent="0.2">
      <c r="T9202" s="212"/>
      <c r="U9202" s="213"/>
      <c r="V9202" s="213"/>
      <c r="W9202" s="213"/>
      <c r="X9202" s="214"/>
      <c r="Y9202" s="214"/>
      <c r="Z9202" s="214"/>
      <c r="AA9202" s="217"/>
      <c r="AB9202" s="217"/>
      <c r="AC9202" s="217"/>
      <c r="AD9202" s="213"/>
    </row>
    <row r="9203" spans="20:30" x14ac:dyDescent="0.2">
      <c r="T9203" s="212"/>
      <c r="U9203" s="213"/>
      <c r="V9203" s="213"/>
      <c r="W9203" s="213"/>
      <c r="X9203" s="214"/>
      <c r="Y9203" s="214"/>
      <c r="Z9203" s="214"/>
      <c r="AA9203" s="217"/>
      <c r="AB9203" s="217"/>
      <c r="AC9203" s="217"/>
      <c r="AD9203" s="213"/>
    </row>
    <row r="9204" spans="20:30" x14ac:dyDescent="0.2">
      <c r="T9204" s="212"/>
      <c r="U9204" s="213"/>
      <c r="V9204" s="213"/>
      <c r="W9204" s="213"/>
      <c r="X9204" s="214"/>
      <c r="Y9204" s="214"/>
      <c r="Z9204" s="214"/>
      <c r="AA9204" s="217"/>
      <c r="AB9204" s="217"/>
      <c r="AC9204" s="217"/>
      <c r="AD9204" s="213"/>
    </row>
    <row r="9205" spans="20:30" x14ac:dyDescent="0.2">
      <c r="T9205" s="212"/>
      <c r="U9205" s="213"/>
      <c r="V9205" s="213"/>
      <c r="W9205" s="213"/>
      <c r="X9205" s="214"/>
      <c r="Y9205" s="214"/>
      <c r="Z9205" s="214"/>
      <c r="AA9205" s="217"/>
      <c r="AB9205" s="217"/>
      <c r="AC9205" s="217"/>
      <c r="AD9205" s="213"/>
    </row>
    <row r="9206" spans="20:30" x14ac:dyDescent="0.2">
      <c r="T9206" s="212"/>
      <c r="U9206" s="213"/>
      <c r="V9206" s="213"/>
      <c r="W9206" s="213"/>
      <c r="X9206" s="214"/>
      <c r="Y9206" s="214"/>
      <c r="Z9206" s="214"/>
      <c r="AA9206" s="217"/>
      <c r="AB9206" s="217"/>
      <c r="AC9206" s="217"/>
      <c r="AD9206" s="213"/>
    </row>
    <row r="9207" spans="20:30" x14ac:dyDescent="0.2">
      <c r="T9207" s="212"/>
      <c r="U9207" s="213"/>
      <c r="V9207" s="213"/>
      <c r="W9207" s="213"/>
      <c r="X9207" s="214"/>
      <c r="Y9207" s="214"/>
      <c r="Z9207" s="214"/>
      <c r="AA9207" s="217"/>
      <c r="AB9207" s="217"/>
      <c r="AC9207" s="217"/>
      <c r="AD9207" s="213"/>
    </row>
    <row r="9208" spans="20:30" x14ac:dyDescent="0.2">
      <c r="T9208" s="212"/>
      <c r="U9208" s="213"/>
      <c r="V9208" s="213"/>
      <c r="W9208" s="213"/>
      <c r="X9208" s="214"/>
      <c r="Y9208" s="214"/>
      <c r="Z9208" s="214"/>
      <c r="AA9208" s="217"/>
      <c r="AB9208" s="217"/>
      <c r="AC9208" s="217"/>
      <c r="AD9208" s="213"/>
    </row>
    <row r="9209" spans="20:30" x14ac:dyDescent="0.2">
      <c r="T9209" s="212"/>
      <c r="U9209" s="213"/>
      <c r="V9209" s="213"/>
      <c r="W9209" s="213"/>
      <c r="X9209" s="214"/>
      <c r="Y9209" s="214"/>
      <c r="Z9209" s="214"/>
      <c r="AA9209" s="217"/>
      <c r="AB9209" s="217"/>
      <c r="AC9209" s="217"/>
      <c r="AD9209" s="213"/>
    </row>
    <row r="9210" spans="20:30" x14ac:dyDescent="0.2">
      <c r="T9210" s="212"/>
      <c r="U9210" s="213"/>
      <c r="V9210" s="213"/>
      <c r="W9210" s="213"/>
      <c r="X9210" s="214"/>
      <c r="Y9210" s="214"/>
      <c r="Z9210" s="214"/>
      <c r="AA9210" s="217"/>
      <c r="AB9210" s="217"/>
      <c r="AC9210" s="217"/>
      <c r="AD9210" s="213"/>
    </row>
    <row r="9211" spans="20:30" x14ac:dyDescent="0.2">
      <c r="T9211" s="212"/>
      <c r="U9211" s="213"/>
      <c r="V9211" s="213"/>
      <c r="W9211" s="213"/>
      <c r="X9211" s="214"/>
      <c r="Y9211" s="214"/>
      <c r="Z9211" s="214"/>
      <c r="AA9211" s="217"/>
      <c r="AB9211" s="217"/>
      <c r="AC9211" s="217"/>
      <c r="AD9211" s="213"/>
    </row>
    <row r="9212" spans="20:30" x14ac:dyDescent="0.2">
      <c r="T9212" s="212"/>
      <c r="U9212" s="213"/>
      <c r="V9212" s="213"/>
      <c r="W9212" s="213"/>
      <c r="X9212" s="214"/>
      <c r="Y9212" s="214"/>
      <c r="Z9212" s="214"/>
      <c r="AA9212" s="217"/>
      <c r="AB9212" s="217"/>
      <c r="AC9212" s="217"/>
      <c r="AD9212" s="213"/>
    </row>
    <row r="9213" spans="20:30" x14ac:dyDescent="0.2">
      <c r="T9213" s="212"/>
      <c r="U9213" s="213"/>
      <c r="V9213" s="213"/>
      <c r="W9213" s="213"/>
      <c r="X9213" s="214"/>
      <c r="Y9213" s="214"/>
      <c r="Z9213" s="214"/>
      <c r="AA9213" s="217"/>
      <c r="AB9213" s="217"/>
      <c r="AC9213" s="217"/>
      <c r="AD9213" s="213"/>
    </row>
    <row r="9214" spans="20:30" x14ac:dyDescent="0.2">
      <c r="T9214" s="212"/>
      <c r="U9214" s="213"/>
      <c r="V9214" s="213"/>
      <c r="W9214" s="213"/>
      <c r="X9214" s="214"/>
      <c r="Y9214" s="214"/>
      <c r="Z9214" s="214"/>
      <c r="AA9214" s="217"/>
      <c r="AB9214" s="217"/>
      <c r="AC9214" s="217"/>
      <c r="AD9214" s="213"/>
    </row>
    <row r="9215" spans="20:30" x14ac:dyDescent="0.2">
      <c r="T9215" s="212"/>
      <c r="U9215" s="213"/>
      <c r="V9215" s="213"/>
      <c r="W9215" s="213"/>
      <c r="X9215" s="214"/>
      <c r="Y9215" s="214"/>
      <c r="Z9215" s="214"/>
      <c r="AA9215" s="217"/>
      <c r="AB9215" s="217"/>
      <c r="AC9215" s="217"/>
      <c r="AD9215" s="213"/>
    </row>
    <row r="9216" spans="20:30" x14ac:dyDescent="0.2">
      <c r="T9216" s="212"/>
      <c r="U9216" s="213"/>
      <c r="V9216" s="213"/>
      <c r="W9216" s="213"/>
      <c r="X9216" s="214"/>
      <c r="Y9216" s="214"/>
      <c r="Z9216" s="214"/>
      <c r="AA9216" s="217"/>
      <c r="AB9216" s="217"/>
      <c r="AC9216" s="217"/>
      <c r="AD9216" s="213"/>
    </row>
    <row r="9217" spans="20:30" x14ac:dyDescent="0.2">
      <c r="T9217" s="212"/>
      <c r="U9217" s="213"/>
      <c r="V9217" s="213"/>
      <c r="W9217" s="213"/>
      <c r="X9217" s="214"/>
      <c r="Y9217" s="214"/>
      <c r="Z9217" s="214"/>
      <c r="AA9217" s="217"/>
      <c r="AB9217" s="217"/>
      <c r="AC9217" s="217"/>
      <c r="AD9217" s="213"/>
    </row>
    <row r="9218" spans="20:30" x14ac:dyDescent="0.2">
      <c r="T9218" s="212"/>
      <c r="U9218" s="213"/>
      <c r="V9218" s="213"/>
      <c r="W9218" s="213"/>
      <c r="X9218" s="214"/>
      <c r="Y9218" s="214"/>
      <c r="Z9218" s="214"/>
      <c r="AA9218" s="217"/>
      <c r="AB9218" s="217"/>
      <c r="AC9218" s="217"/>
      <c r="AD9218" s="213"/>
    </row>
    <row r="9219" spans="20:30" x14ac:dyDescent="0.2">
      <c r="T9219" s="212"/>
      <c r="U9219" s="213"/>
      <c r="V9219" s="213"/>
      <c r="W9219" s="213"/>
      <c r="X9219" s="214"/>
      <c r="Y9219" s="214"/>
      <c r="Z9219" s="214"/>
      <c r="AA9219" s="217"/>
      <c r="AB9219" s="217"/>
      <c r="AC9219" s="217"/>
      <c r="AD9219" s="213"/>
    </row>
    <row r="9220" spans="20:30" x14ac:dyDescent="0.2">
      <c r="T9220" s="212"/>
      <c r="U9220" s="213"/>
      <c r="V9220" s="213"/>
      <c r="W9220" s="213"/>
      <c r="X9220" s="214"/>
      <c r="Y9220" s="214"/>
      <c r="Z9220" s="214"/>
      <c r="AA9220" s="217"/>
      <c r="AB9220" s="217"/>
      <c r="AC9220" s="217"/>
      <c r="AD9220" s="213"/>
    </row>
    <row r="9221" spans="20:30" x14ac:dyDescent="0.2">
      <c r="T9221" s="212"/>
      <c r="U9221" s="213"/>
      <c r="V9221" s="213"/>
      <c r="W9221" s="213"/>
      <c r="X9221" s="214"/>
      <c r="Y9221" s="214"/>
      <c r="Z9221" s="214"/>
      <c r="AA9221" s="217"/>
      <c r="AB9221" s="217"/>
      <c r="AC9221" s="217"/>
      <c r="AD9221" s="213"/>
    </row>
    <row r="9222" spans="20:30" x14ac:dyDescent="0.2">
      <c r="T9222" s="212"/>
      <c r="U9222" s="213"/>
      <c r="V9222" s="213"/>
      <c r="W9222" s="213"/>
      <c r="X9222" s="214"/>
      <c r="Y9222" s="214"/>
      <c r="Z9222" s="214"/>
      <c r="AA9222" s="217"/>
      <c r="AB9222" s="217"/>
      <c r="AC9222" s="217"/>
      <c r="AD9222" s="213"/>
    </row>
    <row r="9223" spans="20:30" x14ac:dyDescent="0.2">
      <c r="T9223" s="212"/>
      <c r="U9223" s="213"/>
      <c r="V9223" s="213"/>
      <c r="W9223" s="213"/>
      <c r="X9223" s="214"/>
      <c r="Y9223" s="214"/>
      <c r="Z9223" s="214"/>
      <c r="AA9223" s="217"/>
      <c r="AB9223" s="217"/>
      <c r="AC9223" s="217"/>
      <c r="AD9223" s="213"/>
    </row>
    <row r="9224" spans="20:30" x14ac:dyDescent="0.2">
      <c r="T9224" s="212"/>
      <c r="U9224" s="213"/>
      <c r="V9224" s="213"/>
      <c r="W9224" s="213"/>
      <c r="X9224" s="214"/>
      <c r="Y9224" s="214"/>
      <c r="Z9224" s="214"/>
      <c r="AA9224" s="217"/>
      <c r="AB9224" s="217"/>
      <c r="AC9224" s="217"/>
      <c r="AD9224" s="213"/>
    </row>
    <row r="9225" spans="20:30" x14ac:dyDescent="0.2">
      <c r="T9225" s="212"/>
      <c r="U9225" s="213"/>
      <c r="V9225" s="213"/>
      <c r="W9225" s="213"/>
      <c r="X9225" s="214"/>
      <c r="Y9225" s="214"/>
      <c r="Z9225" s="214"/>
      <c r="AA9225" s="217"/>
      <c r="AB9225" s="217"/>
      <c r="AC9225" s="217"/>
      <c r="AD9225" s="213"/>
    </row>
    <row r="9226" spans="20:30" x14ac:dyDescent="0.2">
      <c r="T9226" s="212"/>
      <c r="U9226" s="213"/>
      <c r="V9226" s="213"/>
      <c r="W9226" s="213"/>
      <c r="X9226" s="214"/>
      <c r="Y9226" s="214"/>
      <c r="Z9226" s="214"/>
      <c r="AA9226" s="217"/>
      <c r="AB9226" s="217"/>
      <c r="AC9226" s="217"/>
      <c r="AD9226" s="213"/>
    </row>
    <row r="9227" spans="20:30" x14ac:dyDescent="0.2">
      <c r="T9227" s="212"/>
      <c r="U9227" s="213"/>
      <c r="V9227" s="213"/>
      <c r="W9227" s="213"/>
      <c r="X9227" s="214"/>
      <c r="Y9227" s="214"/>
      <c r="Z9227" s="214"/>
      <c r="AA9227" s="217"/>
      <c r="AB9227" s="217"/>
      <c r="AC9227" s="217"/>
      <c r="AD9227" s="213"/>
    </row>
    <row r="9228" spans="20:30" x14ac:dyDescent="0.2">
      <c r="T9228" s="212"/>
      <c r="U9228" s="213"/>
      <c r="V9228" s="213"/>
      <c r="W9228" s="213"/>
      <c r="X9228" s="214"/>
      <c r="Y9228" s="214"/>
      <c r="Z9228" s="214"/>
      <c r="AA9228" s="217"/>
      <c r="AB9228" s="217"/>
      <c r="AC9228" s="217"/>
      <c r="AD9228" s="213"/>
    </row>
    <row r="9229" spans="20:30" x14ac:dyDescent="0.2">
      <c r="T9229" s="212"/>
      <c r="U9229" s="213"/>
      <c r="V9229" s="213"/>
      <c r="W9229" s="213"/>
      <c r="X9229" s="214"/>
      <c r="Y9229" s="214"/>
      <c r="Z9229" s="214"/>
      <c r="AA9229" s="217"/>
      <c r="AB9229" s="217"/>
      <c r="AC9229" s="217"/>
      <c r="AD9229" s="213"/>
    </row>
    <row r="9230" spans="20:30" x14ac:dyDescent="0.2">
      <c r="T9230" s="212"/>
      <c r="U9230" s="213"/>
      <c r="V9230" s="213"/>
      <c r="W9230" s="213"/>
      <c r="X9230" s="214"/>
      <c r="Y9230" s="214"/>
      <c r="Z9230" s="214"/>
      <c r="AA9230" s="217"/>
      <c r="AB9230" s="217"/>
      <c r="AC9230" s="217"/>
      <c r="AD9230" s="213"/>
    </row>
    <row r="9231" spans="20:30" x14ac:dyDescent="0.2">
      <c r="T9231" s="212"/>
      <c r="U9231" s="213"/>
      <c r="V9231" s="213"/>
      <c r="W9231" s="213"/>
      <c r="X9231" s="214"/>
      <c r="Y9231" s="214"/>
      <c r="Z9231" s="214"/>
      <c r="AA9231" s="217"/>
      <c r="AB9231" s="217"/>
      <c r="AC9231" s="217"/>
      <c r="AD9231" s="213"/>
    </row>
    <row r="9232" spans="20:30" x14ac:dyDescent="0.2">
      <c r="T9232" s="212"/>
      <c r="U9232" s="213"/>
      <c r="V9232" s="213"/>
      <c r="W9232" s="213"/>
      <c r="X9232" s="214"/>
      <c r="Y9232" s="214"/>
      <c r="Z9232" s="214"/>
      <c r="AA9232" s="217"/>
      <c r="AB9232" s="217"/>
      <c r="AC9232" s="217"/>
      <c r="AD9232" s="213"/>
    </row>
    <row r="9233" spans="20:30" x14ac:dyDescent="0.2">
      <c r="T9233" s="212"/>
      <c r="U9233" s="213"/>
      <c r="V9233" s="213"/>
      <c r="W9233" s="213"/>
      <c r="X9233" s="214"/>
      <c r="Y9233" s="214"/>
      <c r="Z9233" s="214"/>
      <c r="AA9233" s="217"/>
      <c r="AB9233" s="217"/>
      <c r="AC9233" s="217"/>
      <c r="AD9233" s="213"/>
    </row>
    <row r="9234" spans="20:30" x14ac:dyDescent="0.2">
      <c r="T9234" s="212"/>
      <c r="U9234" s="213"/>
      <c r="V9234" s="213"/>
      <c r="W9234" s="213"/>
      <c r="X9234" s="214"/>
      <c r="Y9234" s="214"/>
      <c r="Z9234" s="214"/>
      <c r="AA9234" s="217"/>
      <c r="AB9234" s="217"/>
      <c r="AC9234" s="217"/>
      <c r="AD9234" s="213"/>
    </row>
    <row r="9235" spans="20:30" x14ac:dyDescent="0.2">
      <c r="T9235" s="212"/>
      <c r="U9235" s="213"/>
      <c r="V9235" s="213"/>
      <c r="W9235" s="213"/>
      <c r="X9235" s="214"/>
      <c r="Y9235" s="214"/>
      <c r="Z9235" s="214"/>
      <c r="AA9235" s="217"/>
      <c r="AB9235" s="217"/>
      <c r="AC9235" s="217"/>
      <c r="AD9235" s="213"/>
    </row>
    <row r="9236" spans="20:30" x14ac:dyDescent="0.2">
      <c r="T9236" s="212"/>
      <c r="U9236" s="213"/>
      <c r="V9236" s="213"/>
      <c r="W9236" s="213"/>
      <c r="X9236" s="214"/>
      <c r="Y9236" s="214"/>
      <c r="Z9236" s="214"/>
      <c r="AA9236" s="217"/>
      <c r="AB9236" s="217"/>
      <c r="AC9236" s="217"/>
      <c r="AD9236" s="213"/>
    </row>
    <row r="9237" spans="20:30" x14ac:dyDescent="0.2">
      <c r="T9237" s="212"/>
      <c r="U9237" s="213"/>
      <c r="V9237" s="213"/>
      <c r="W9237" s="213"/>
      <c r="X9237" s="214"/>
      <c r="Y9237" s="214"/>
      <c r="Z9237" s="214"/>
      <c r="AA9237" s="217"/>
      <c r="AB9237" s="217"/>
      <c r="AC9237" s="217"/>
      <c r="AD9237" s="213"/>
    </row>
    <row r="9238" spans="20:30" x14ac:dyDescent="0.2">
      <c r="T9238" s="212"/>
      <c r="U9238" s="213"/>
      <c r="V9238" s="213"/>
      <c r="W9238" s="213"/>
      <c r="X9238" s="214"/>
      <c r="Y9238" s="214"/>
      <c r="Z9238" s="214"/>
      <c r="AA9238" s="217"/>
      <c r="AB9238" s="217"/>
      <c r="AC9238" s="217"/>
      <c r="AD9238" s="213"/>
    </row>
    <row r="9239" spans="20:30" x14ac:dyDescent="0.2">
      <c r="T9239" s="212"/>
      <c r="U9239" s="213"/>
      <c r="V9239" s="213"/>
      <c r="W9239" s="213"/>
      <c r="X9239" s="214"/>
      <c r="Y9239" s="214"/>
      <c r="Z9239" s="214"/>
      <c r="AA9239" s="217"/>
      <c r="AB9239" s="217"/>
      <c r="AC9239" s="217"/>
      <c r="AD9239" s="213"/>
    </row>
    <row r="9240" spans="20:30" x14ac:dyDescent="0.2">
      <c r="T9240" s="212"/>
      <c r="U9240" s="213"/>
      <c r="V9240" s="213"/>
      <c r="W9240" s="213"/>
      <c r="X9240" s="214"/>
      <c r="Y9240" s="214"/>
      <c r="Z9240" s="214"/>
      <c r="AA9240" s="217"/>
      <c r="AB9240" s="217"/>
      <c r="AC9240" s="217"/>
      <c r="AD9240" s="213"/>
    </row>
    <row r="9241" spans="20:30" x14ac:dyDescent="0.2">
      <c r="T9241" s="212"/>
      <c r="U9241" s="213"/>
      <c r="V9241" s="213"/>
      <c r="W9241" s="213"/>
      <c r="X9241" s="214"/>
      <c r="Y9241" s="214"/>
      <c r="Z9241" s="214"/>
      <c r="AA9241" s="217"/>
      <c r="AB9241" s="217"/>
      <c r="AC9241" s="217"/>
      <c r="AD9241" s="213"/>
    </row>
    <row r="9242" spans="20:30" x14ac:dyDescent="0.2">
      <c r="T9242" s="212"/>
      <c r="U9242" s="213"/>
      <c r="V9242" s="213"/>
      <c r="W9242" s="213"/>
      <c r="X9242" s="214"/>
      <c r="Y9242" s="214"/>
      <c r="Z9242" s="214"/>
      <c r="AA9242" s="217"/>
      <c r="AB9242" s="217"/>
      <c r="AC9242" s="217"/>
      <c r="AD9242" s="213"/>
    </row>
    <row r="9243" spans="20:30" x14ac:dyDescent="0.2">
      <c r="T9243" s="212"/>
      <c r="U9243" s="213"/>
      <c r="V9243" s="213"/>
      <c r="W9243" s="213"/>
      <c r="X9243" s="214"/>
      <c r="Y9243" s="214"/>
      <c r="Z9243" s="214"/>
      <c r="AA9243" s="217"/>
      <c r="AB9243" s="217"/>
      <c r="AC9243" s="217"/>
      <c r="AD9243" s="213"/>
    </row>
    <row r="9244" spans="20:30" x14ac:dyDescent="0.2">
      <c r="T9244" s="212"/>
      <c r="U9244" s="213"/>
      <c r="V9244" s="213"/>
      <c r="W9244" s="213"/>
      <c r="X9244" s="214"/>
      <c r="Y9244" s="214"/>
      <c r="Z9244" s="214"/>
      <c r="AA9244" s="217"/>
      <c r="AB9244" s="217"/>
      <c r="AC9244" s="217"/>
      <c r="AD9244" s="213"/>
    </row>
    <row r="9245" spans="20:30" x14ac:dyDescent="0.2">
      <c r="T9245" s="212"/>
      <c r="U9245" s="213"/>
      <c r="V9245" s="213"/>
      <c r="W9245" s="213"/>
      <c r="X9245" s="214"/>
      <c r="Y9245" s="214"/>
      <c r="Z9245" s="214"/>
      <c r="AA9245" s="217"/>
      <c r="AB9245" s="217"/>
      <c r="AC9245" s="217"/>
      <c r="AD9245" s="213"/>
    </row>
    <row r="9246" spans="20:30" x14ac:dyDescent="0.2">
      <c r="T9246" s="212"/>
      <c r="U9246" s="213"/>
      <c r="V9246" s="213"/>
      <c r="W9246" s="213"/>
      <c r="X9246" s="214"/>
      <c r="Y9246" s="214"/>
      <c r="Z9246" s="214"/>
      <c r="AA9246" s="217"/>
      <c r="AB9246" s="217"/>
      <c r="AC9246" s="217"/>
      <c r="AD9246" s="213"/>
    </row>
    <row r="9247" spans="20:30" x14ac:dyDescent="0.2">
      <c r="T9247" s="212"/>
      <c r="U9247" s="213"/>
      <c r="V9247" s="213"/>
      <c r="W9247" s="213"/>
      <c r="X9247" s="214"/>
      <c r="Y9247" s="214"/>
      <c r="Z9247" s="214"/>
      <c r="AA9247" s="217"/>
      <c r="AB9247" s="217"/>
      <c r="AC9247" s="217"/>
      <c r="AD9247" s="213"/>
    </row>
    <row r="9248" spans="20:30" x14ac:dyDescent="0.2">
      <c r="T9248" s="212"/>
      <c r="U9248" s="213"/>
      <c r="V9248" s="213"/>
      <c r="W9248" s="213"/>
      <c r="X9248" s="214"/>
      <c r="Y9248" s="214"/>
      <c r="Z9248" s="214"/>
      <c r="AA9248" s="217"/>
      <c r="AB9248" s="217"/>
      <c r="AC9248" s="217"/>
      <c r="AD9248" s="213"/>
    </row>
    <row r="9249" spans="20:30" x14ac:dyDescent="0.2">
      <c r="T9249" s="212"/>
      <c r="U9249" s="213"/>
      <c r="V9249" s="213"/>
      <c r="W9249" s="213"/>
      <c r="X9249" s="214"/>
      <c r="Y9249" s="214"/>
      <c r="Z9249" s="214"/>
      <c r="AA9249" s="217"/>
      <c r="AB9249" s="217"/>
      <c r="AC9249" s="217"/>
      <c r="AD9249" s="213"/>
    </row>
    <row r="9250" spans="20:30" x14ac:dyDescent="0.2">
      <c r="T9250" s="212"/>
      <c r="U9250" s="213"/>
      <c r="V9250" s="213"/>
      <c r="W9250" s="213"/>
      <c r="X9250" s="214"/>
      <c r="Y9250" s="214"/>
      <c r="Z9250" s="214"/>
      <c r="AA9250" s="217"/>
      <c r="AB9250" s="217"/>
      <c r="AC9250" s="217"/>
      <c r="AD9250" s="213"/>
    </row>
    <row r="9251" spans="20:30" x14ac:dyDescent="0.2">
      <c r="T9251" s="212"/>
      <c r="U9251" s="213"/>
      <c r="V9251" s="213"/>
      <c r="W9251" s="213"/>
      <c r="X9251" s="214"/>
      <c r="Y9251" s="214"/>
      <c r="Z9251" s="214"/>
      <c r="AA9251" s="217"/>
      <c r="AB9251" s="217"/>
      <c r="AC9251" s="217"/>
      <c r="AD9251" s="213"/>
    </row>
    <row r="9252" spans="20:30" x14ac:dyDescent="0.2">
      <c r="T9252" s="212"/>
      <c r="U9252" s="213"/>
      <c r="V9252" s="213"/>
      <c r="W9252" s="213"/>
      <c r="X9252" s="214"/>
      <c r="Y9252" s="214"/>
      <c r="Z9252" s="214"/>
      <c r="AA9252" s="217"/>
      <c r="AB9252" s="217"/>
      <c r="AC9252" s="217"/>
      <c r="AD9252" s="213"/>
    </row>
    <row r="9253" spans="20:30" x14ac:dyDescent="0.2">
      <c r="T9253" s="212"/>
      <c r="U9253" s="213"/>
      <c r="V9253" s="213"/>
      <c r="W9253" s="213"/>
      <c r="X9253" s="214"/>
      <c r="Y9253" s="214"/>
      <c r="Z9253" s="214"/>
      <c r="AA9253" s="217"/>
      <c r="AB9253" s="217"/>
      <c r="AC9253" s="217"/>
      <c r="AD9253" s="213"/>
    </row>
    <row r="9254" spans="20:30" x14ac:dyDescent="0.2">
      <c r="T9254" s="212"/>
      <c r="U9254" s="213"/>
      <c r="V9254" s="213"/>
      <c r="W9254" s="213"/>
      <c r="X9254" s="214"/>
      <c r="Y9254" s="214"/>
      <c r="Z9254" s="214"/>
      <c r="AA9254" s="217"/>
      <c r="AB9254" s="217"/>
      <c r="AC9254" s="217"/>
      <c r="AD9254" s="213"/>
    </row>
    <row r="9255" spans="20:30" x14ac:dyDescent="0.2">
      <c r="T9255" s="212"/>
      <c r="U9255" s="213"/>
      <c r="V9255" s="213"/>
      <c r="W9255" s="213"/>
      <c r="X9255" s="214"/>
      <c r="Y9255" s="214"/>
      <c r="Z9255" s="214"/>
      <c r="AA9255" s="217"/>
      <c r="AB9255" s="217"/>
      <c r="AC9255" s="217"/>
      <c r="AD9255" s="213"/>
    </row>
    <row r="9256" spans="20:30" x14ac:dyDescent="0.2">
      <c r="T9256" s="212"/>
      <c r="U9256" s="213"/>
      <c r="V9256" s="213"/>
      <c r="W9256" s="213"/>
      <c r="X9256" s="214"/>
      <c r="Y9256" s="214"/>
      <c r="Z9256" s="214"/>
      <c r="AA9256" s="217"/>
      <c r="AB9256" s="217"/>
      <c r="AC9256" s="217"/>
      <c r="AD9256" s="213"/>
    </row>
    <row r="9257" spans="20:30" x14ac:dyDescent="0.2">
      <c r="T9257" s="212"/>
      <c r="U9257" s="213"/>
      <c r="V9257" s="213"/>
      <c r="W9257" s="213"/>
      <c r="X9257" s="214"/>
      <c r="Y9257" s="214"/>
      <c r="Z9257" s="214"/>
      <c r="AA9257" s="217"/>
      <c r="AB9257" s="217"/>
      <c r="AC9257" s="217"/>
      <c r="AD9257" s="213"/>
    </row>
    <row r="9258" spans="20:30" x14ac:dyDescent="0.2">
      <c r="T9258" s="212"/>
      <c r="U9258" s="213"/>
      <c r="V9258" s="213"/>
      <c r="W9258" s="213"/>
      <c r="X9258" s="214"/>
      <c r="Y9258" s="214"/>
      <c r="Z9258" s="214"/>
      <c r="AA9258" s="217"/>
      <c r="AB9258" s="217"/>
      <c r="AC9258" s="217"/>
      <c r="AD9258" s="213"/>
    </row>
    <row r="9259" spans="20:30" x14ac:dyDescent="0.2">
      <c r="T9259" s="212"/>
      <c r="U9259" s="213"/>
      <c r="V9259" s="213"/>
      <c r="W9259" s="213"/>
      <c r="X9259" s="214"/>
      <c r="Y9259" s="214"/>
      <c r="Z9259" s="214"/>
      <c r="AA9259" s="217"/>
      <c r="AB9259" s="217"/>
      <c r="AC9259" s="217"/>
      <c r="AD9259" s="213"/>
    </row>
    <row r="9260" spans="20:30" x14ac:dyDescent="0.2">
      <c r="T9260" s="212"/>
      <c r="U9260" s="213"/>
      <c r="V9260" s="213"/>
      <c r="W9260" s="213"/>
      <c r="X9260" s="214"/>
      <c r="Y9260" s="214"/>
      <c r="Z9260" s="214"/>
      <c r="AA9260" s="217"/>
      <c r="AB9260" s="217"/>
      <c r="AC9260" s="217"/>
      <c r="AD9260" s="213"/>
    </row>
    <row r="9261" spans="20:30" x14ac:dyDescent="0.2">
      <c r="T9261" s="212"/>
      <c r="U9261" s="213"/>
      <c r="V9261" s="213"/>
      <c r="W9261" s="213"/>
      <c r="X9261" s="214"/>
      <c r="Y9261" s="214"/>
      <c r="Z9261" s="214"/>
      <c r="AA9261" s="217"/>
      <c r="AB9261" s="217"/>
      <c r="AC9261" s="217"/>
      <c r="AD9261" s="213"/>
    </row>
    <row r="9262" spans="20:30" x14ac:dyDescent="0.2">
      <c r="T9262" s="212"/>
      <c r="U9262" s="213"/>
      <c r="V9262" s="213"/>
      <c r="W9262" s="213"/>
      <c r="X9262" s="214"/>
      <c r="Y9262" s="214"/>
      <c r="Z9262" s="214"/>
      <c r="AA9262" s="217"/>
      <c r="AB9262" s="217"/>
      <c r="AC9262" s="217"/>
      <c r="AD9262" s="213"/>
    </row>
    <row r="9263" spans="20:30" x14ac:dyDescent="0.2">
      <c r="T9263" s="212"/>
      <c r="U9263" s="213"/>
      <c r="V9263" s="213"/>
      <c r="W9263" s="213"/>
      <c r="X9263" s="214"/>
      <c r="Y9263" s="214"/>
      <c r="Z9263" s="214"/>
      <c r="AA9263" s="217"/>
      <c r="AB9263" s="217"/>
      <c r="AC9263" s="217"/>
      <c r="AD9263" s="213"/>
    </row>
    <row r="9264" spans="20:30" x14ac:dyDescent="0.2">
      <c r="T9264" s="212"/>
      <c r="U9264" s="213"/>
      <c r="V9264" s="213"/>
      <c r="W9264" s="213"/>
      <c r="X9264" s="214"/>
      <c r="Y9264" s="214"/>
      <c r="Z9264" s="214"/>
      <c r="AA9264" s="217"/>
      <c r="AB9264" s="217"/>
      <c r="AC9264" s="217"/>
      <c r="AD9264" s="213"/>
    </row>
    <row r="9265" spans="20:30" x14ac:dyDescent="0.2">
      <c r="T9265" s="212"/>
      <c r="U9265" s="213"/>
      <c r="V9265" s="213"/>
      <c r="W9265" s="213"/>
      <c r="X9265" s="214"/>
      <c r="Y9265" s="214"/>
      <c r="Z9265" s="214"/>
      <c r="AA9265" s="217"/>
      <c r="AB9265" s="217"/>
      <c r="AC9265" s="217"/>
      <c r="AD9265" s="213"/>
    </row>
    <row r="9266" spans="20:30" x14ac:dyDescent="0.2">
      <c r="T9266" s="212"/>
      <c r="U9266" s="213"/>
      <c r="V9266" s="213"/>
      <c r="W9266" s="213"/>
      <c r="X9266" s="214"/>
      <c r="Y9266" s="214"/>
      <c r="Z9266" s="214"/>
      <c r="AA9266" s="217"/>
      <c r="AB9266" s="217"/>
      <c r="AC9266" s="217"/>
      <c r="AD9266" s="213"/>
    </row>
    <row r="9267" spans="20:30" x14ac:dyDescent="0.2">
      <c r="T9267" s="212"/>
      <c r="U9267" s="213"/>
      <c r="V9267" s="213"/>
      <c r="W9267" s="213"/>
      <c r="X9267" s="214"/>
      <c r="Y9267" s="214"/>
      <c r="Z9267" s="214"/>
      <c r="AA9267" s="217"/>
      <c r="AB9267" s="217"/>
      <c r="AC9267" s="217"/>
      <c r="AD9267" s="213"/>
    </row>
    <row r="9268" spans="20:30" x14ac:dyDescent="0.2">
      <c r="T9268" s="212"/>
      <c r="U9268" s="213"/>
      <c r="V9268" s="213"/>
      <c r="W9268" s="213"/>
      <c r="X9268" s="214"/>
      <c r="Y9268" s="214"/>
      <c r="Z9268" s="214"/>
      <c r="AA9268" s="217"/>
      <c r="AB9268" s="217"/>
      <c r="AC9268" s="217"/>
      <c r="AD9268" s="213"/>
    </row>
    <row r="9269" spans="20:30" x14ac:dyDescent="0.2">
      <c r="T9269" s="212"/>
      <c r="U9269" s="213"/>
      <c r="V9269" s="213"/>
      <c r="W9269" s="213"/>
      <c r="X9269" s="214"/>
      <c r="Y9269" s="214"/>
      <c r="Z9269" s="214"/>
      <c r="AA9269" s="217"/>
      <c r="AB9269" s="217"/>
      <c r="AC9269" s="217"/>
      <c r="AD9269" s="213"/>
    </row>
    <row r="9270" spans="20:30" x14ac:dyDescent="0.2">
      <c r="T9270" s="212"/>
      <c r="U9270" s="213"/>
      <c r="V9270" s="213"/>
      <c r="W9270" s="213"/>
      <c r="X9270" s="214"/>
      <c r="Y9270" s="214"/>
      <c r="Z9270" s="214"/>
      <c r="AA9270" s="217"/>
      <c r="AB9270" s="217"/>
      <c r="AC9270" s="217"/>
      <c r="AD9270" s="213"/>
    </row>
    <row r="9271" spans="20:30" x14ac:dyDescent="0.2">
      <c r="T9271" s="212"/>
      <c r="U9271" s="213"/>
      <c r="V9271" s="213"/>
      <c r="W9271" s="213"/>
      <c r="X9271" s="214"/>
      <c r="Y9271" s="214"/>
      <c r="Z9271" s="214"/>
      <c r="AA9271" s="217"/>
      <c r="AB9271" s="217"/>
      <c r="AC9271" s="217"/>
      <c r="AD9271" s="213"/>
    </row>
    <row r="9272" spans="20:30" x14ac:dyDescent="0.2">
      <c r="T9272" s="212"/>
      <c r="U9272" s="213"/>
      <c r="V9272" s="213"/>
      <c r="W9272" s="213"/>
      <c r="X9272" s="214"/>
      <c r="Y9272" s="214"/>
      <c r="Z9272" s="214"/>
      <c r="AA9272" s="217"/>
      <c r="AB9272" s="217"/>
      <c r="AC9272" s="217"/>
      <c r="AD9272" s="213"/>
    </row>
    <row r="9273" spans="20:30" x14ac:dyDescent="0.2">
      <c r="T9273" s="212"/>
      <c r="U9273" s="213"/>
      <c r="V9273" s="213"/>
      <c r="W9273" s="213"/>
      <c r="X9273" s="214"/>
      <c r="Y9273" s="214"/>
      <c r="Z9273" s="214"/>
      <c r="AA9273" s="217"/>
      <c r="AB9273" s="217"/>
      <c r="AC9273" s="217"/>
      <c r="AD9273" s="213"/>
    </row>
    <row r="9274" spans="20:30" x14ac:dyDescent="0.2">
      <c r="T9274" s="212"/>
      <c r="U9274" s="213"/>
      <c r="V9274" s="213"/>
      <c r="W9274" s="213"/>
      <c r="X9274" s="214"/>
      <c r="Y9274" s="214"/>
      <c r="Z9274" s="214"/>
      <c r="AA9274" s="217"/>
      <c r="AB9274" s="217"/>
      <c r="AC9274" s="217"/>
      <c r="AD9274" s="213"/>
    </row>
    <row r="9275" spans="20:30" x14ac:dyDescent="0.2">
      <c r="T9275" s="212"/>
      <c r="U9275" s="213"/>
      <c r="V9275" s="213"/>
      <c r="W9275" s="213"/>
      <c r="X9275" s="214"/>
      <c r="Y9275" s="214"/>
      <c r="Z9275" s="214"/>
      <c r="AA9275" s="217"/>
      <c r="AB9275" s="217"/>
      <c r="AC9275" s="217"/>
      <c r="AD9275" s="213"/>
    </row>
    <row r="9276" spans="20:30" x14ac:dyDescent="0.2">
      <c r="T9276" s="212"/>
      <c r="U9276" s="213"/>
      <c r="V9276" s="213"/>
      <c r="W9276" s="213"/>
      <c r="X9276" s="214"/>
      <c r="Y9276" s="214"/>
      <c r="Z9276" s="214"/>
      <c r="AA9276" s="217"/>
      <c r="AB9276" s="217"/>
      <c r="AC9276" s="217"/>
      <c r="AD9276" s="213"/>
    </row>
    <row r="9277" spans="20:30" x14ac:dyDescent="0.2">
      <c r="T9277" s="212"/>
      <c r="U9277" s="213"/>
      <c r="V9277" s="213"/>
      <c r="W9277" s="213"/>
      <c r="X9277" s="214"/>
      <c r="Y9277" s="214"/>
      <c r="Z9277" s="214"/>
      <c r="AA9277" s="217"/>
      <c r="AB9277" s="217"/>
      <c r="AC9277" s="217"/>
      <c r="AD9277" s="213"/>
    </row>
    <row r="9278" spans="20:30" x14ac:dyDescent="0.2">
      <c r="T9278" s="212"/>
      <c r="U9278" s="213"/>
      <c r="V9278" s="213"/>
      <c r="W9278" s="213"/>
      <c r="X9278" s="214"/>
      <c r="Y9278" s="214"/>
      <c r="Z9278" s="214"/>
      <c r="AA9278" s="217"/>
      <c r="AB9278" s="217"/>
      <c r="AC9278" s="217"/>
      <c r="AD9278" s="213"/>
    </row>
    <row r="9279" spans="20:30" x14ac:dyDescent="0.2">
      <c r="T9279" s="212"/>
      <c r="U9279" s="213"/>
      <c r="V9279" s="213"/>
      <c r="W9279" s="213"/>
      <c r="X9279" s="214"/>
      <c r="Y9279" s="214"/>
      <c r="Z9279" s="214"/>
      <c r="AA9279" s="217"/>
      <c r="AB9279" s="217"/>
      <c r="AC9279" s="217"/>
      <c r="AD9279" s="213"/>
    </row>
    <row r="9280" spans="20:30" x14ac:dyDescent="0.2">
      <c r="T9280" s="212"/>
      <c r="U9280" s="213"/>
      <c r="V9280" s="213"/>
      <c r="W9280" s="213"/>
      <c r="X9280" s="214"/>
      <c r="Y9280" s="214"/>
      <c r="Z9280" s="214"/>
      <c r="AA9280" s="217"/>
      <c r="AB9280" s="217"/>
      <c r="AC9280" s="217"/>
      <c r="AD9280" s="213"/>
    </row>
    <row r="9281" spans="20:30" x14ac:dyDescent="0.2">
      <c r="T9281" s="212"/>
      <c r="U9281" s="213"/>
      <c r="V9281" s="213"/>
      <c r="W9281" s="213"/>
      <c r="X9281" s="214"/>
      <c r="Y9281" s="214"/>
      <c r="Z9281" s="214"/>
      <c r="AA9281" s="217"/>
      <c r="AB9281" s="217"/>
      <c r="AC9281" s="217"/>
      <c r="AD9281" s="213"/>
    </row>
    <row r="9282" spans="20:30" x14ac:dyDescent="0.2">
      <c r="T9282" s="212"/>
      <c r="U9282" s="213"/>
      <c r="V9282" s="213"/>
      <c r="W9282" s="213"/>
      <c r="X9282" s="214"/>
      <c r="Y9282" s="214"/>
      <c r="Z9282" s="214"/>
      <c r="AA9282" s="217"/>
      <c r="AB9282" s="217"/>
      <c r="AC9282" s="217"/>
      <c r="AD9282" s="213"/>
    </row>
    <row r="9283" spans="20:30" x14ac:dyDescent="0.2">
      <c r="T9283" s="212"/>
      <c r="U9283" s="213"/>
      <c r="V9283" s="213"/>
      <c r="W9283" s="213"/>
      <c r="X9283" s="214"/>
      <c r="Y9283" s="214"/>
      <c r="Z9283" s="214"/>
      <c r="AA9283" s="217"/>
      <c r="AB9283" s="217"/>
      <c r="AC9283" s="217"/>
      <c r="AD9283" s="213"/>
    </row>
    <row r="9284" spans="20:30" x14ac:dyDescent="0.2">
      <c r="T9284" s="212"/>
      <c r="U9284" s="213"/>
      <c r="V9284" s="213"/>
      <c r="W9284" s="213"/>
      <c r="X9284" s="214"/>
      <c r="Y9284" s="214"/>
      <c r="Z9284" s="214"/>
      <c r="AA9284" s="217"/>
      <c r="AB9284" s="217"/>
      <c r="AC9284" s="217"/>
      <c r="AD9284" s="213"/>
    </row>
    <row r="9285" spans="20:30" x14ac:dyDescent="0.2">
      <c r="T9285" s="212"/>
      <c r="U9285" s="213"/>
      <c r="V9285" s="213"/>
      <c r="W9285" s="213"/>
      <c r="X9285" s="214"/>
      <c r="Y9285" s="214"/>
      <c r="Z9285" s="214"/>
      <c r="AA9285" s="217"/>
      <c r="AB9285" s="217"/>
      <c r="AC9285" s="217"/>
      <c r="AD9285" s="213"/>
    </row>
    <row r="9286" spans="20:30" x14ac:dyDescent="0.2">
      <c r="T9286" s="212"/>
      <c r="U9286" s="213"/>
      <c r="V9286" s="213"/>
      <c r="W9286" s="213"/>
      <c r="X9286" s="214"/>
      <c r="Y9286" s="214"/>
      <c r="Z9286" s="214"/>
      <c r="AA9286" s="217"/>
      <c r="AB9286" s="217"/>
      <c r="AC9286" s="217"/>
      <c r="AD9286" s="213"/>
    </row>
    <row r="9287" spans="20:30" x14ac:dyDescent="0.2">
      <c r="T9287" s="212"/>
      <c r="U9287" s="213"/>
      <c r="V9287" s="213"/>
      <c r="W9287" s="213"/>
      <c r="X9287" s="214"/>
      <c r="Y9287" s="214"/>
      <c r="Z9287" s="214"/>
      <c r="AA9287" s="217"/>
      <c r="AB9287" s="217"/>
      <c r="AC9287" s="217"/>
      <c r="AD9287" s="213"/>
    </row>
    <row r="9288" spans="20:30" x14ac:dyDescent="0.2">
      <c r="T9288" s="212"/>
      <c r="U9288" s="213"/>
      <c r="V9288" s="213"/>
      <c r="W9288" s="213"/>
      <c r="X9288" s="214"/>
      <c r="Y9288" s="214"/>
      <c r="Z9288" s="214"/>
      <c r="AA9288" s="217"/>
      <c r="AB9288" s="217"/>
      <c r="AC9288" s="217"/>
      <c r="AD9288" s="213"/>
    </row>
    <row r="9289" spans="20:30" x14ac:dyDescent="0.2">
      <c r="T9289" s="212"/>
      <c r="U9289" s="213"/>
      <c r="V9289" s="213"/>
      <c r="W9289" s="213"/>
      <c r="X9289" s="214"/>
      <c r="Y9289" s="214"/>
      <c r="Z9289" s="214"/>
      <c r="AA9289" s="217"/>
      <c r="AB9289" s="217"/>
      <c r="AC9289" s="217"/>
      <c r="AD9289" s="213"/>
    </row>
    <row r="9290" spans="20:30" x14ac:dyDescent="0.2">
      <c r="T9290" s="212"/>
      <c r="U9290" s="213"/>
      <c r="V9290" s="213"/>
      <c r="W9290" s="213"/>
      <c r="X9290" s="214"/>
      <c r="Y9290" s="214"/>
      <c r="Z9290" s="214"/>
      <c r="AA9290" s="217"/>
      <c r="AB9290" s="217"/>
      <c r="AC9290" s="217"/>
      <c r="AD9290" s="213"/>
    </row>
    <row r="9291" spans="20:30" x14ac:dyDescent="0.2">
      <c r="T9291" s="212"/>
      <c r="U9291" s="213"/>
      <c r="V9291" s="213"/>
      <c r="W9291" s="213"/>
      <c r="X9291" s="214"/>
      <c r="Y9291" s="214"/>
      <c r="Z9291" s="214"/>
      <c r="AA9291" s="217"/>
      <c r="AB9291" s="217"/>
      <c r="AC9291" s="217"/>
      <c r="AD9291" s="213"/>
    </row>
    <row r="9292" spans="20:30" x14ac:dyDescent="0.2">
      <c r="T9292" s="212"/>
      <c r="U9292" s="213"/>
      <c r="V9292" s="213"/>
      <c r="W9292" s="213"/>
      <c r="X9292" s="214"/>
      <c r="Y9292" s="214"/>
      <c r="Z9292" s="214"/>
      <c r="AA9292" s="217"/>
      <c r="AB9292" s="217"/>
      <c r="AC9292" s="217"/>
      <c r="AD9292" s="213"/>
    </row>
    <row r="9293" spans="20:30" x14ac:dyDescent="0.2">
      <c r="T9293" s="212"/>
      <c r="U9293" s="213"/>
      <c r="V9293" s="213"/>
      <c r="W9293" s="213"/>
      <c r="X9293" s="214"/>
      <c r="Y9293" s="214"/>
      <c r="Z9293" s="214"/>
      <c r="AA9293" s="217"/>
      <c r="AB9293" s="217"/>
      <c r="AC9293" s="217"/>
      <c r="AD9293" s="213"/>
    </row>
    <row r="9294" spans="20:30" x14ac:dyDescent="0.2">
      <c r="T9294" s="212"/>
      <c r="U9294" s="213"/>
      <c r="V9294" s="213"/>
      <c r="W9294" s="213"/>
      <c r="X9294" s="214"/>
      <c r="Y9294" s="214"/>
      <c r="Z9294" s="214"/>
      <c r="AA9294" s="217"/>
      <c r="AB9294" s="217"/>
      <c r="AC9294" s="217"/>
      <c r="AD9294" s="213"/>
    </row>
    <row r="9295" spans="20:30" x14ac:dyDescent="0.2">
      <c r="T9295" s="212"/>
      <c r="U9295" s="213"/>
      <c r="V9295" s="213"/>
      <c r="W9295" s="213"/>
      <c r="X9295" s="214"/>
      <c r="Y9295" s="214"/>
      <c r="Z9295" s="214"/>
      <c r="AA9295" s="217"/>
      <c r="AB9295" s="217"/>
      <c r="AC9295" s="217"/>
      <c r="AD9295" s="213"/>
    </row>
    <row r="9296" spans="20:30" x14ac:dyDescent="0.2">
      <c r="T9296" s="212"/>
      <c r="U9296" s="213"/>
      <c r="V9296" s="213"/>
      <c r="W9296" s="213"/>
      <c r="X9296" s="214"/>
      <c r="Y9296" s="214"/>
      <c r="Z9296" s="214"/>
      <c r="AA9296" s="217"/>
      <c r="AB9296" s="217"/>
      <c r="AC9296" s="217"/>
      <c r="AD9296" s="213"/>
    </row>
    <row r="9297" spans="20:30" x14ac:dyDescent="0.2">
      <c r="T9297" s="212"/>
      <c r="U9297" s="213"/>
      <c r="V9297" s="213"/>
      <c r="W9297" s="213"/>
      <c r="X9297" s="214"/>
      <c r="Y9297" s="214"/>
      <c r="Z9297" s="214"/>
      <c r="AA9297" s="217"/>
      <c r="AB9297" s="217"/>
      <c r="AC9297" s="217"/>
      <c r="AD9297" s="213"/>
    </row>
    <row r="9298" spans="20:30" x14ac:dyDescent="0.2">
      <c r="T9298" s="212"/>
      <c r="U9298" s="213"/>
      <c r="V9298" s="213"/>
      <c r="W9298" s="213"/>
      <c r="X9298" s="214"/>
      <c r="Y9298" s="214"/>
      <c r="Z9298" s="214"/>
      <c r="AA9298" s="217"/>
      <c r="AB9298" s="217"/>
      <c r="AC9298" s="217"/>
      <c r="AD9298" s="213"/>
    </row>
    <row r="9299" spans="20:30" x14ac:dyDescent="0.2">
      <c r="T9299" s="212"/>
      <c r="U9299" s="213"/>
      <c r="V9299" s="213"/>
      <c r="W9299" s="213"/>
      <c r="X9299" s="214"/>
      <c r="Y9299" s="214"/>
      <c r="Z9299" s="214"/>
      <c r="AA9299" s="217"/>
      <c r="AB9299" s="217"/>
      <c r="AC9299" s="217"/>
      <c r="AD9299" s="213"/>
    </row>
    <row r="9300" spans="20:30" x14ac:dyDescent="0.2">
      <c r="T9300" s="212"/>
      <c r="U9300" s="213"/>
      <c r="V9300" s="213"/>
      <c r="W9300" s="213"/>
      <c r="X9300" s="214"/>
      <c r="Y9300" s="214"/>
      <c r="Z9300" s="214"/>
      <c r="AA9300" s="217"/>
      <c r="AB9300" s="217"/>
      <c r="AC9300" s="217"/>
      <c r="AD9300" s="213"/>
    </row>
    <row r="9301" spans="20:30" x14ac:dyDescent="0.2">
      <c r="T9301" s="212"/>
      <c r="U9301" s="213"/>
      <c r="V9301" s="213"/>
      <c r="W9301" s="213"/>
      <c r="X9301" s="214"/>
      <c r="Y9301" s="214"/>
      <c r="Z9301" s="214"/>
      <c r="AA9301" s="217"/>
      <c r="AB9301" s="217"/>
      <c r="AC9301" s="217"/>
      <c r="AD9301" s="213"/>
    </row>
    <row r="9302" spans="20:30" x14ac:dyDescent="0.2">
      <c r="T9302" s="212"/>
      <c r="U9302" s="213"/>
      <c r="V9302" s="213"/>
      <c r="W9302" s="213"/>
      <c r="X9302" s="214"/>
      <c r="Y9302" s="214"/>
      <c r="Z9302" s="214"/>
      <c r="AA9302" s="217"/>
      <c r="AB9302" s="217"/>
      <c r="AC9302" s="217"/>
      <c r="AD9302" s="213"/>
    </row>
    <row r="9303" spans="20:30" x14ac:dyDescent="0.2">
      <c r="T9303" s="212"/>
      <c r="U9303" s="213"/>
      <c r="V9303" s="213"/>
      <c r="W9303" s="213"/>
      <c r="X9303" s="214"/>
      <c r="Y9303" s="214"/>
      <c r="Z9303" s="214"/>
      <c r="AA9303" s="217"/>
      <c r="AB9303" s="217"/>
      <c r="AC9303" s="217"/>
      <c r="AD9303" s="213"/>
    </row>
    <row r="9304" spans="20:30" x14ac:dyDescent="0.2">
      <c r="T9304" s="212"/>
      <c r="U9304" s="213"/>
      <c r="V9304" s="213"/>
      <c r="W9304" s="213"/>
      <c r="X9304" s="214"/>
      <c r="Y9304" s="214"/>
      <c r="Z9304" s="214"/>
      <c r="AA9304" s="217"/>
      <c r="AB9304" s="217"/>
      <c r="AC9304" s="217"/>
      <c r="AD9304" s="213"/>
    </row>
    <row r="9305" spans="20:30" x14ac:dyDescent="0.2">
      <c r="T9305" s="212"/>
      <c r="U9305" s="213"/>
      <c r="V9305" s="213"/>
      <c r="W9305" s="213"/>
      <c r="X9305" s="214"/>
      <c r="Y9305" s="214"/>
      <c r="Z9305" s="214"/>
      <c r="AA9305" s="217"/>
      <c r="AB9305" s="217"/>
      <c r="AC9305" s="217"/>
      <c r="AD9305" s="213"/>
    </row>
    <row r="9306" spans="20:30" x14ac:dyDescent="0.2">
      <c r="T9306" s="212"/>
      <c r="U9306" s="213"/>
      <c r="V9306" s="213"/>
      <c r="W9306" s="213"/>
      <c r="X9306" s="214"/>
      <c r="Y9306" s="214"/>
      <c r="Z9306" s="214"/>
      <c r="AA9306" s="217"/>
      <c r="AB9306" s="217"/>
      <c r="AC9306" s="217"/>
      <c r="AD9306" s="213"/>
    </row>
    <row r="9307" spans="20:30" x14ac:dyDescent="0.2">
      <c r="T9307" s="212"/>
      <c r="U9307" s="213"/>
      <c r="V9307" s="213"/>
      <c r="W9307" s="213"/>
      <c r="X9307" s="214"/>
      <c r="Y9307" s="214"/>
      <c r="Z9307" s="214"/>
      <c r="AA9307" s="217"/>
      <c r="AB9307" s="217"/>
      <c r="AC9307" s="217"/>
      <c r="AD9307" s="213"/>
    </row>
    <row r="9308" spans="20:30" x14ac:dyDescent="0.2">
      <c r="T9308" s="212"/>
      <c r="U9308" s="213"/>
      <c r="V9308" s="213"/>
      <c r="W9308" s="213"/>
      <c r="X9308" s="214"/>
      <c r="Y9308" s="214"/>
      <c r="Z9308" s="214"/>
      <c r="AA9308" s="217"/>
      <c r="AB9308" s="217"/>
      <c r="AC9308" s="217"/>
      <c r="AD9308" s="213"/>
    </row>
    <row r="9309" spans="20:30" x14ac:dyDescent="0.2">
      <c r="T9309" s="212"/>
      <c r="U9309" s="213"/>
      <c r="V9309" s="213"/>
      <c r="W9309" s="213"/>
      <c r="X9309" s="214"/>
      <c r="Y9309" s="214"/>
      <c r="Z9309" s="214"/>
      <c r="AA9309" s="217"/>
      <c r="AB9309" s="217"/>
      <c r="AC9309" s="217"/>
      <c r="AD9309" s="213"/>
    </row>
    <row r="9310" spans="20:30" x14ac:dyDescent="0.2">
      <c r="T9310" s="212"/>
      <c r="U9310" s="213"/>
      <c r="V9310" s="213"/>
      <c r="W9310" s="213"/>
      <c r="X9310" s="214"/>
      <c r="Y9310" s="214"/>
      <c r="Z9310" s="214"/>
      <c r="AA9310" s="217"/>
      <c r="AB9310" s="217"/>
      <c r="AC9310" s="217"/>
      <c r="AD9310" s="213"/>
    </row>
    <row r="9311" spans="20:30" x14ac:dyDescent="0.2">
      <c r="T9311" s="212"/>
      <c r="U9311" s="213"/>
      <c r="V9311" s="213"/>
      <c r="W9311" s="213"/>
      <c r="X9311" s="214"/>
      <c r="Y9311" s="214"/>
      <c r="Z9311" s="214"/>
      <c r="AA9311" s="217"/>
      <c r="AB9311" s="217"/>
      <c r="AC9311" s="217"/>
      <c r="AD9311" s="213"/>
    </row>
    <row r="9312" spans="20:30" x14ac:dyDescent="0.2">
      <c r="T9312" s="212"/>
      <c r="U9312" s="213"/>
      <c r="V9312" s="213"/>
      <c r="W9312" s="213"/>
      <c r="X9312" s="214"/>
      <c r="Y9312" s="214"/>
      <c r="Z9312" s="214"/>
      <c r="AA9312" s="217"/>
      <c r="AB9312" s="217"/>
      <c r="AC9312" s="217"/>
      <c r="AD9312" s="213"/>
    </row>
    <row r="9313" spans="20:30" x14ac:dyDescent="0.2">
      <c r="T9313" s="212"/>
      <c r="U9313" s="213"/>
      <c r="V9313" s="213"/>
      <c r="W9313" s="213"/>
      <c r="X9313" s="214"/>
      <c r="Y9313" s="214"/>
      <c r="Z9313" s="214"/>
      <c r="AA9313" s="217"/>
      <c r="AB9313" s="217"/>
      <c r="AC9313" s="217"/>
      <c r="AD9313" s="213"/>
    </row>
    <row r="9314" spans="20:30" x14ac:dyDescent="0.2">
      <c r="T9314" s="212"/>
      <c r="U9314" s="213"/>
      <c r="V9314" s="213"/>
      <c r="W9314" s="213"/>
      <c r="X9314" s="214"/>
      <c r="Y9314" s="214"/>
      <c r="Z9314" s="214"/>
      <c r="AA9314" s="217"/>
      <c r="AB9314" s="217"/>
      <c r="AC9314" s="217"/>
      <c r="AD9314" s="213"/>
    </row>
    <row r="9315" spans="20:30" x14ac:dyDescent="0.2">
      <c r="T9315" s="212"/>
      <c r="U9315" s="213"/>
      <c r="V9315" s="213"/>
      <c r="W9315" s="213"/>
      <c r="X9315" s="214"/>
      <c r="Y9315" s="214"/>
      <c r="Z9315" s="214"/>
      <c r="AA9315" s="217"/>
      <c r="AB9315" s="217"/>
      <c r="AC9315" s="217"/>
      <c r="AD9315" s="213"/>
    </row>
    <row r="9316" spans="20:30" x14ac:dyDescent="0.2">
      <c r="T9316" s="212"/>
      <c r="U9316" s="213"/>
      <c r="V9316" s="213"/>
      <c r="W9316" s="213"/>
      <c r="X9316" s="214"/>
      <c r="Y9316" s="214"/>
      <c r="Z9316" s="214"/>
      <c r="AA9316" s="217"/>
      <c r="AB9316" s="217"/>
      <c r="AC9316" s="217"/>
      <c r="AD9316" s="213"/>
    </row>
    <row r="9317" spans="20:30" x14ac:dyDescent="0.2">
      <c r="T9317" s="212"/>
      <c r="U9317" s="213"/>
      <c r="V9317" s="213"/>
      <c r="W9317" s="213"/>
      <c r="X9317" s="214"/>
      <c r="Y9317" s="214"/>
      <c r="Z9317" s="214"/>
      <c r="AA9317" s="217"/>
      <c r="AB9317" s="217"/>
      <c r="AC9317" s="217"/>
      <c r="AD9317" s="213"/>
    </row>
    <row r="9318" spans="20:30" x14ac:dyDescent="0.2">
      <c r="T9318" s="212"/>
      <c r="U9318" s="213"/>
      <c r="V9318" s="213"/>
      <c r="W9318" s="213"/>
      <c r="X9318" s="214"/>
      <c r="Y9318" s="214"/>
      <c r="Z9318" s="214"/>
      <c r="AA9318" s="217"/>
      <c r="AB9318" s="217"/>
      <c r="AC9318" s="217"/>
      <c r="AD9318" s="213"/>
    </row>
    <row r="9319" spans="20:30" x14ac:dyDescent="0.2">
      <c r="T9319" s="212"/>
      <c r="U9319" s="213"/>
      <c r="V9319" s="213"/>
      <c r="W9319" s="213"/>
      <c r="X9319" s="214"/>
      <c r="Y9319" s="214"/>
      <c r="Z9319" s="214"/>
      <c r="AA9319" s="217"/>
      <c r="AB9319" s="217"/>
      <c r="AC9319" s="217"/>
      <c r="AD9319" s="213"/>
    </row>
    <row r="9320" spans="20:30" x14ac:dyDescent="0.2">
      <c r="T9320" s="212"/>
      <c r="U9320" s="213"/>
      <c r="V9320" s="213"/>
      <c r="W9320" s="213"/>
      <c r="X9320" s="214"/>
      <c r="Y9320" s="214"/>
      <c r="Z9320" s="214"/>
      <c r="AA9320" s="217"/>
      <c r="AB9320" s="217"/>
      <c r="AC9320" s="217"/>
      <c r="AD9320" s="213"/>
    </row>
    <row r="9321" spans="20:30" x14ac:dyDescent="0.2">
      <c r="T9321" s="212"/>
      <c r="U9321" s="213"/>
      <c r="V9321" s="213"/>
      <c r="W9321" s="213"/>
      <c r="X9321" s="214"/>
      <c r="Y9321" s="214"/>
      <c r="Z9321" s="214"/>
      <c r="AA9321" s="217"/>
      <c r="AB9321" s="217"/>
      <c r="AC9321" s="217"/>
      <c r="AD9321" s="213"/>
    </row>
    <row r="9322" spans="20:30" x14ac:dyDescent="0.2">
      <c r="T9322" s="212"/>
      <c r="U9322" s="213"/>
      <c r="V9322" s="213"/>
      <c r="W9322" s="213"/>
      <c r="X9322" s="214"/>
      <c r="Y9322" s="214"/>
      <c r="Z9322" s="214"/>
      <c r="AA9322" s="217"/>
      <c r="AB9322" s="217"/>
      <c r="AC9322" s="217"/>
      <c r="AD9322" s="213"/>
    </row>
    <row r="9323" spans="20:30" x14ac:dyDescent="0.2">
      <c r="T9323" s="212"/>
      <c r="U9323" s="213"/>
      <c r="V9323" s="213"/>
      <c r="W9323" s="213"/>
      <c r="X9323" s="214"/>
      <c r="Y9323" s="214"/>
      <c r="Z9323" s="214"/>
      <c r="AA9323" s="217"/>
      <c r="AB9323" s="217"/>
      <c r="AC9323" s="217"/>
      <c r="AD9323" s="213"/>
    </row>
    <row r="9324" spans="20:30" x14ac:dyDescent="0.2">
      <c r="T9324" s="212"/>
      <c r="U9324" s="213"/>
      <c r="V9324" s="213"/>
      <c r="W9324" s="213"/>
      <c r="X9324" s="214"/>
      <c r="Y9324" s="214"/>
      <c r="Z9324" s="214"/>
      <c r="AA9324" s="217"/>
      <c r="AB9324" s="217"/>
      <c r="AC9324" s="217"/>
      <c r="AD9324" s="213"/>
    </row>
    <row r="9325" spans="20:30" x14ac:dyDescent="0.2">
      <c r="T9325" s="212"/>
      <c r="U9325" s="213"/>
      <c r="V9325" s="213"/>
      <c r="W9325" s="213"/>
      <c r="X9325" s="214"/>
      <c r="Y9325" s="214"/>
      <c r="Z9325" s="214"/>
      <c r="AA9325" s="217"/>
      <c r="AB9325" s="217"/>
      <c r="AC9325" s="217"/>
      <c r="AD9325" s="213"/>
    </row>
    <row r="9326" spans="20:30" x14ac:dyDescent="0.2">
      <c r="T9326" s="212"/>
      <c r="U9326" s="213"/>
      <c r="V9326" s="213"/>
      <c r="W9326" s="213"/>
      <c r="X9326" s="214"/>
      <c r="Y9326" s="214"/>
      <c r="Z9326" s="214"/>
      <c r="AA9326" s="217"/>
      <c r="AB9326" s="217"/>
      <c r="AC9326" s="217"/>
      <c r="AD9326" s="213"/>
    </row>
    <row r="9327" spans="20:30" x14ac:dyDescent="0.2">
      <c r="T9327" s="212"/>
      <c r="U9327" s="213"/>
      <c r="V9327" s="213"/>
      <c r="W9327" s="213"/>
      <c r="X9327" s="214"/>
      <c r="Y9327" s="214"/>
      <c r="Z9327" s="214"/>
      <c r="AA9327" s="217"/>
      <c r="AB9327" s="217"/>
      <c r="AC9327" s="217"/>
      <c r="AD9327" s="213"/>
    </row>
    <row r="9328" spans="20:30" x14ac:dyDescent="0.2">
      <c r="T9328" s="212"/>
      <c r="U9328" s="213"/>
      <c r="V9328" s="213"/>
      <c r="W9328" s="213"/>
      <c r="X9328" s="214"/>
      <c r="Y9328" s="214"/>
      <c r="Z9328" s="214"/>
      <c r="AA9328" s="217"/>
      <c r="AB9328" s="217"/>
      <c r="AC9328" s="217"/>
      <c r="AD9328" s="213"/>
    </row>
    <row r="9329" spans="20:30" x14ac:dyDescent="0.2">
      <c r="T9329" s="212"/>
      <c r="U9329" s="213"/>
      <c r="V9329" s="213"/>
      <c r="W9329" s="213"/>
      <c r="X9329" s="214"/>
      <c r="Y9329" s="214"/>
      <c r="Z9329" s="214"/>
      <c r="AA9329" s="217"/>
      <c r="AB9329" s="217"/>
      <c r="AC9329" s="217"/>
      <c r="AD9329" s="213"/>
    </row>
    <row r="9330" spans="20:30" x14ac:dyDescent="0.2">
      <c r="T9330" s="212"/>
      <c r="U9330" s="213"/>
      <c r="V9330" s="213"/>
      <c r="W9330" s="213"/>
      <c r="X9330" s="214"/>
      <c r="Y9330" s="214"/>
      <c r="Z9330" s="214"/>
      <c r="AA9330" s="217"/>
      <c r="AB9330" s="217"/>
      <c r="AC9330" s="217"/>
      <c r="AD9330" s="213"/>
    </row>
    <row r="9331" spans="20:30" x14ac:dyDescent="0.2">
      <c r="T9331" s="212"/>
      <c r="U9331" s="213"/>
      <c r="V9331" s="213"/>
      <c r="W9331" s="213"/>
      <c r="X9331" s="214"/>
      <c r="Y9331" s="214"/>
      <c r="Z9331" s="214"/>
      <c r="AA9331" s="217"/>
      <c r="AB9331" s="217"/>
      <c r="AC9331" s="217"/>
      <c r="AD9331" s="213"/>
    </row>
    <row r="9332" spans="20:30" x14ac:dyDescent="0.2">
      <c r="T9332" s="212"/>
      <c r="U9332" s="213"/>
      <c r="V9332" s="213"/>
      <c r="W9332" s="213"/>
      <c r="X9332" s="214"/>
      <c r="Y9332" s="214"/>
      <c r="Z9332" s="214"/>
      <c r="AA9332" s="217"/>
      <c r="AB9332" s="217"/>
      <c r="AC9332" s="217"/>
      <c r="AD9332" s="213"/>
    </row>
    <row r="9333" spans="20:30" x14ac:dyDescent="0.2">
      <c r="T9333" s="212"/>
      <c r="U9333" s="213"/>
      <c r="V9333" s="213"/>
      <c r="W9333" s="213"/>
      <c r="X9333" s="214"/>
      <c r="Y9333" s="214"/>
      <c r="Z9333" s="214"/>
      <c r="AA9333" s="217"/>
      <c r="AB9333" s="217"/>
      <c r="AC9333" s="217"/>
      <c r="AD9333" s="213"/>
    </row>
    <row r="9334" spans="20:30" x14ac:dyDescent="0.2">
      <c r="T9334" s="212"/>
      <c r="U9334" s="213"/>
      <c r="V9334" s="213"/>
      <c r="W9334" s="213"/>
      <c r="X9334" s="214"/>
      <c r="Y9334" s="214"/>
      <c r="Z9334" s="214"/>
      <c r="AA9334" s="217"/>
      <c r="AB9334" s="217"/>
      <c r="AC9334" s="217"/>
      <c r="AD9334" s="213"/>
    </row>
    <row r="9335" spans="20:30" x14ac:dyDescent="0.2">
      <c r="T9335" s="212"/>
      <c r="U9335" s="213"/>
      <c r="V9335" s="213"/>
      <c r="W9335" s="213"/>
      <c r="X9335" s="214"/>
      <c r="Y9335" s="214"/>
      <c r="Z9335" s="214"/>
      <c r="AA9335" s="217"/>
      <c r="AB9335" s="217"/>
      <c r="AC9335" s="217"/>
      <c r="AD9335" s="213"/>
    </row>
    <row r="9336" spans="20:30" x14ac:dyDescent="0.2">
      <c r="T9336" s="212"/>
      <c r="U9336" s="213"/>
      <c r="V9336" s="213"/>
      <c r="W9336" s="213"/>
      <c r="X9336" s="214"/>
      <c r="Y9336" s="214"/>
      <c r="Z9336" s="214"/>
      <c r="AA9336" s="217"/>
      <c r="AB9336" s="217"/>
      <c r="AC9336" s="217"/>
      <c r="AD9336" s="213"/>
    </row>
    <row r="9337" spans="20:30" x14ac:dyDescent="0.2">
      <c r="T9337" s="212"/>
      <c r="U9337" s="213"/>
      <c r="V9337" s="213"/>
      <c r="W9337" s="213"/>
      <c r="X9337" s="214"/>
      <c r="Y9337" s="214"/>
      <c r="Z9337" s="214"/>
      <c r="AA9337" s="217"/>
      <c r="AB9337" s="217"/>
      <c r="AC9337" s="217"/>
      <c r="AD9337" s="213"/>
    </row>
    <row r="9338" spans="20:30" x14ac:dyDescent="0.2">
      <c r="T9338" s="212"/>
      <c r="U9338" s="213"/>
      <c r="V9338" s="213"/>
      <c r="W9338" s="213"/>
      <c r="X9338" s="214"/>
      <c r="Y9338" s="214"/>
      <c r="Z9338" s="214"/>
      <c r="AA9338" s="217"/>
      <c r="AB9338" s="217"/>
      <c r="AC9338" s="217"/>
      <c r="AD9338" s="213"/>
    </row>
    <row r="9339" spans="20:30" x14ac:dyDescent="0.2">
      <c r="T9339" s="212"/>
      <c r="U9339" s="213"/>
      <c r="V9339" s="213"/>
      <c r="W9339" s="213"/>
      <c r="X9339" s="214"/>
      <c r="Y9339" s="214"/>
      <c r="Z9339" s="214"/>
      <c r="AA9339" s="217"/>
      <c r="AB9339" s="217"/>
      <c r="AC9339" s="217"/>
      <c r="AD9339" s="213"/>
    </row>
    <row r="9340" spans="20:30" x14ac:dyDescent="0.2">
      <c r="T9340" s="212"/>
      <c r="U9340" s="213"/>
      <c r="V9340" s="213"/>
      <c r="W9340" s="213"/>
      <c r="X9340" s="214"/>
      <c r="Y9340" s="214"/>
      <c r="Z9340" s="214"/>
      <c r="AA9340" s="217"/>
      <c r="AB9340" s="217"/>
      <c r="AC9340" s="217"/>
      <c r="AD9340" s="213"/>
    </row>
    <row r="9341" spans="20:30" x14ac:dyDescent="0.2">
      <c r="T9341" s="212"/>
      <c r="U9341" s="213"/>
      <c r="V9341" s="213"/>
      <c r="W9341" s="213"/>
      <c r="X9341" s="214"/>
      <c r="Y9341" s="214"/>
      <c r="Z9341" s="214"/>
      <c r="AA9341" s="217"/>
      <c r="AB9341" s="217"/>
      <c r="AC9341" s="217"/>
      <c r="AD9341" s="213"/>
    </row>
    <row r="9342" spans="20:30" x14ac:dyDescent="0.2">
      <c r="T9342" s="212"/>
      <c r="U9342" s="213"/>
      <c r="V9342" s="213"/>
      <c r="W9342" s="213"/>
      <c r="X9342" s="214"/>
      <c r="Y9342" s="214"/>
      <c r="Z9342" s="214"/>
      <c r="AA9342" s="217"/>
      <c r="AB9342" s="217"/>
      <c r="AC9342" s="217"/>
      <c r="AD9342" s="213"/>
    </row>
    <row r="9343" spans="20:30" x14ac:dyDescent="0.2">
      <c r="T9343" s="212"/>
      <c r="U9343" s="213"/>
      <c r="V9343" s="213"/>
      <c r="W9343" s="213"/>
      <c r="X9343" s="214"/>
      <c r="Y9343" s="214"/>
      <c r="Z9343" s="214"/>
      <c r="AA9343" s="217"/>
      <c r="AB9343" s="217"/>
      <c r="AC9343" s="217"/>
      <c r="AD9343" s="213"/>
    </row>
    <row r="9344" spans="20:30" x14ac:dyDescent="0.2">
      <c r="T9344" s="212"/>
      <c r="U9344" s="213"/>
      <c r="V9344" s="213"/>
      <c r="W9344" s="213"/>
      <c r="X9344" s="214"/>
      <c r="Y9344" s="214"/>
      <c r="Z9344" s="214"/>
      <c r="AA9344" s="217"/>
      <c r="AB9344" s="217"/>
      <c r="AC9344" s="217"/>
      <c r="AD9344" s="213"/>
    </row>
    <row r="9345" spans="20:30" x14ac:dyDescent="0.2">
      <c r="T9345" s="212"/>
      <c r="U9345" s="213"/>
      <c r="V9345" s="213"/>
      <c r="W9345" s="213"/>
      <c r="X9345" s="214"/>
      <c r="Y9345" s="214"/>
      <c r="Z9345" s="214"/>
      <c r="AA9345" s="217"/>
      <c r="AB9345" s="217"/>
      <c r="AC9345" s="217"/>
      <c r="AD9345" s="213"/>
    </row>
    <row r="9346" spans="20:30" x14ac:dyDescent="0.2">
      <c r="T9346" s="212"/>
      <c r="U9346" s="213"/>
      <c r="V9346" s="213"/>
      <c r="W9346" s="213"/>
      <c r="X9346" s="214"/>
      <c r="Y9346" s="214"/>
      <c r="Z9346" s="214"/>
      <c r="AA9346" s="217"/>
      <c r="AB9346" s="217"/>
      <c r="AC9346" s="217"/>
      <c r="AD9346" s="213"/>
    </row>
    <row r="9347" spans="20:30" x14ac:dyDescent="0.2">
      <c r="T9347" s="212"/>
      <c r="U9347" s="213"/>
      <c r="V9347" s="213"/>
      <c r="W9347" s="213"/>
      <c r="X9347" s="214"/>
      <c r="Y9347" s="214"/>
      <c r="Z9347" s="214"/>
      <c r="AA9347" s="217"/>
      <c r="AB9347" s="217"/>
      <c r="AC9347" s="217"/>
      <c r="AD9347" s="213"/>
    </row>
    <row r="9348" spans="20:30" x14ac:dyDescent="0.2">
      <c r="T9348" s="212"/>
      <c r="U9348" s="213"/>
      <c r="V9348" s="213"/>
      <c r="W9348" s="213"/>
      <c r="X9348" s="214"/>
      <c r="Y9348" s="214"/>
      <c r="Z9348" s="214"/>
      <c r="AA9348" s="217"/>
      <c r="AB9348" s="217"/>
      <c r="AC9348" s="217"/>
      <c r="AD9348" s="213"/>
    </row>
    <row r="9349" spans="20:30" x14ac:dyDescent="0.2">
      <c r="T9349" s="212"/>
      <c r="U9349" s="213"/>
      <c r="V9349" s="213"/>
      <c r="W9349" s="213"/>
      <c r="X9349" s="214"/>
      <c r="Y9349" s="214"/>
      <c r="Z9349" s="214"/>
      <c r="AA9349" s="217"/>
      <c r="AB9349" s="217"/>
      <c r="AC9349" s="217"/>
      <c r="AD9349" s="213"/>
    </row>
    <row r="9350" spans="20:30" x14ac:dyDescent="0.2">
      <c r="T9350" s="212"/>
      <c r="U9350" s="213"/>
      <c r="V9350" s="213"/>
      <c r="W9350" s="213"/>
      <c r="X9350" s="214"/>
      <c r="Y9350" s="214"/>
      <c r="Z9350" s="214"/>
      <c r="AA9350" s="217"/>
      <c r="AB9350" s="217"/>
      <c r="AC9350" s="217"/>
      <c r="AD9350" s="213"/>
    </row>
    <row r="9351" spans="20:30" x14ac:dyDescent="0.2">
      <c r="T9351" s="212"/>
      <c r="U9351" s="213"/>
      <c r="V9351" s="213"/>
      <c r="W9351" s="213"/>
      <c r="X9351" s="214"/>
      <c r="Y9351" s="214"/>
      <c r="Z9351" s="214"/>
      <c r="AA9351" s="217"/>
      <c r="AB9351" s="217"/>
      <c r="AC9351" s="217"/>
      <c r="AD9351" s="213"/>
    </row>
    <row r="9352" spans="20:30" x14ac:dyDescent="0.2">
      <c r="T9352" s="212"/>
      <c r="U9352" s="213"/>
      <c r="V9352" s="213"/>
      <c r="W9352" s="213"/>
      <c r="X9352" s="214"/>
      <c r="Y9352" s="214"/>
      <c r="Z9352" s="214"/>
      <c r="AA9352" s="217"/>
      <c r="AB9352" s="217"/>
      <c r="AC9352" s="217"/>
      <c r="AD9352" s="213"/>
    </row>
    <row r="9353" spans="20:30" x14ac:dyDescent="0.2">
      <c r="T9353" s="212"/>
      <c r="U9353" s="213"/>
      <c r="V9353" s="213"/>
      <c r="W9353" s="213"/>
      <c r="X9353" s="214"/>
      <c r="Y9353" s="214"/>
      <c r="Z9353" s="214"/>
      <c r="AA9353" s="217"/>
      <c r="AB9353" s="217"/>
      <c r="AC9353" s="217"/>
      <c r="AD9353" s="213"/>
    </row>
    <row r="9354" spans="20:30" x14ac:dyDescent="0.2">
      <c r="T9354" s="212"/>
      <c r="U9354" s="213"/>
      <c r="V9354" s="213"/>
      <c r="W9354" s="213"/>
      <c r="X9354" s="214"/>
      <c r="Y9354" s="214"/>
      <c r="Z9354" s="214"/>
      <c r="AA9354" s="217"/>
      <c r="AB9354" s="217"/>
      <c r="AC9354" s="217"/>
      <c r="AD9354" s="213"/>
    </row>
    <row r="9355" spans="20:30" x14ac:dyDescent="0.2">
      <c r="T9355" s="212"/>
      <c r="U9355" s="213"/>
      <c r="V9355" s="213"/>
      <c r="W9355" s="213"/>
      <c r="X9355" s="214"/>
      <c r="Y9355" s="214"/>
      <c r="Z9355" s="214"/>
      <c r="AA9355" s="217"/>
      <c r="AB9355" s="217"/>
      <c r="AC9355" s="217"/>
      <c r="AD9355" s="213"/>
    </row>
    <row r="9356" spans="20:30" x14ac:dyDescent="0.2">
      <c r="T9356" s="212"/>
      <c r="U9356" s="213"/>
      <c r="V9356" s="213"/>
      <c r="W9356" s="213"/>
      <c r="X9356" s="214"/>
      <c r="Y9356" s="214"/>
      <c r="Z9356" s="214"/>
      <c r="AA9356" s="217"/>
      <c r="AB9356" s="217"/>
      <c r="AC9356" s="217"/>
      <c r="AD9356" s="213"/>
    </row>
    <row r="9357" spans="20:30" x14ac:dyDescent="0.2">
      <c r="T9357" s="212"/>
      <c r="U9357" s="213"/>
      <c r="V9357" s="213"/>
      <c r="W9357" s="213"/>
      <c r="X9357" s="214"/>
      <c r="Y9357" s="214"/>
      <c r="Z9357" s="214"/>
      <c r="AA9357" s="217"/>
      <c r="AB9357" s="217"/>
      <c r="AC9357" s="217"/>
      <c r="AD9357" s="213"/>
    </row>
    <row r="9358" spans="20:30" x14ac:dyDescent="0.2">
      <c r="T9358" s="212"/>
      <c r="U9358" s="213"/>
      <c r="V9358" s="213"/>
      <c r="W9358" s="213"/>
      <c r="X9358" s="214"/>
      <c r="Y9358" s="214"/>
      <c r="Z9358" s="214"/>
      <c r="AA9358" s="217"/>
      <c r="AB9358" s="217"/>
      <c r="AC9358" s="217"/>
      <c r="AD9358" s="213"/>
    </row>
    <row r="9359" spans="20:30" x14ac:dyDescent="0.2">
      <c r="T9359" s="212"/>
      <c r="U9359" s="213"/>
      <c r="V9359" s="213"/>
      <c r="W9359" s="213"/>
      <c r="X9359" s="214"/>
      <c r="Y9359" s="214"/>
      <c r="Z9359" s="214"/>
      <c r="AA9359" s="217"/>
      <c r="AB9359" s="217"/>
      <c r="AC9359" s="217"/>
      <c r="AD9359" s="213"/>
    </row>
    <row r="9360" spans="20:30" x14ac:dyDescent="0.2">
      <c r="T9360" s="212"/>
      <c r="U9360" s="213"/>
      <c r="V9360" s="213"/>
      <c r="W9360" s="213"/>
      <c r="X9360" s="214"/>
      <c r="Y9360" s="214"/>
      <c r="Z9360" s="214"/>
      <c r="AA9360" s="217"/>
      <c r="AB9360" s="217"/>
      <c r="AC9360" s="217"/>
      <c r="AD9360" s="213"/>
    </row>
    <row r="9361" spans="20:30" x14ac:dyDescent="0.2">
      <c r="T9361" s="212"/>
      <c r="U9361" s="213"/>
      <c r="V9361" s="213"/>
      <c r="W9361" s="213"/>
      <c r="X9361" s="214"/>
      <c r="Y9361" s="214"/>
      <c r="Z9361" s="214"/>
      <c r="AA9361" s="217"/>
      <c r="AB9361" s="217"/>
      <c r="AC9361" s="217"/>
      <c r="AD9361" s="213"/>
    </row>
    <row r="9362" spans="20:30" x14ac:dyDescent="0.2">
      <c r="T9362" s="212"/>
      <c r="U9362" s="213"/>
      <c r="V9362" s="213"/>
      <c r="W9362" s="213"/>
      <c r="X9362" s="214"/>
      <c r="Y9362" s="214"/>
      <c r="Z9362" s="214"/>
      <c r="AA9362" s="217"/>
      <c r="AB9362" s="217"/>
      <c r="AC9362" s="217"/>
      <c r="AD9362" s="213"/>
    </row>
    <row r="9363" spans="20:30" x14ac:dyDescent="0.2">
      <c r="T9363" s="212"/>
      <c r="U9363" s="213"/>
      <c r="V9363" s="213"/>
      <c r="W9363" s="213"/>
      <c r="X9363" s="214"/>
      <c r="Y9363" s="214"/>
      <c r="Z9363" s="214"/>
      <c r="AA9363" s="217"/>
      <c r="AB9363" s="217"/>
      <c r="AC9363" s="217"/>
      <c r="AD9363" s="213"/>
    </row>
    <row r="9364" spans="20:30" x14ac:dyDescent="0.2">
      <c r="T9364" s="212"/>
      <c r="U9364" s="213"/>
      <c r="V9364" s="213"/>
      <c r="W9364" s="213"/>
      <c r="X9364" s="214"/>
      <c r="Y9364" s="214"/>
      <c r="Z9364" s="214"/>
      <c r="AA9364" s="217"/>
      <c r="AB9364" s="217"/>
      <c r="AC9364" s="217"/>
      <c r="AD9364" s="213"/>
    </row>
    <row r="9365" spans="20:30" x14ac:dyDescent="0.2">
      <c r="T9365" s="212"/>
      <c r="U9365" s="213"/>
      <c r="V9365" s="213"/>
      <c r="W9365" s="213"/>
      <c r="X9365" s="214"/>
      <c r="Y9365" s="214"/>
      <c r="Z9365" s="214"/>
      <c r="AA9365" s="217"/>
      <c r="AB9365" s="217"/>
      <c r="AC9365" s="217"/>
      <c r="AD9365" s="213"/>
    </row>
    <row r="9366" spans="20:30" x14ac:dyDescent="0.2">
      <c r="T9366" s="212"/>
      <c r="U9366" s="213"/>
      <c r="V9366" s="213"/>
      <c r="W9366" s="213"/>
      <c r="X9366" s="214"/>
      <c r="Y9366" s="214"/>
      <c r="Z9366" s="214"/>
      <c r="AA9366" s="217"/>
      <c r="AB9366" s="217"/>
      <c r="AC9366" s="217"/>
      <c r="AD9366" s="213"/>
    </row>
    <row r="9367" spans="20:30" x14ac:dyDescent="0.2">
      <c r="T9367" s="212"/>
      <c r="U9367" s="213"/>
      <c r="V9367" s="213"/>
      <c r="W9367" s="213"/>
      <c r="X9367" s="214"/>
      <c r="Y9367" s="214"/>
      <c r="Z9367" s="214"/>
      <c r="AA9367" s="217"/>
      <c r="AB9367" s="217"/>
      <c r="AC9367" s="217"/>
      <c r="AD9367" s="213"/>
    </row>
    <row r="9368" spans="20:30" x14ac:dyDescent="0.2">
      <c r="T9368" s="212"/>
      <c r="U9368" s="213"/>
      <c r="V9368" s="213"/>
      <c r="W9368" s="213"/>
      <c r="X9368" s="214"/>
      <c r="Y9368" s="214"/>
      <c r="Z9368" s="214"/>
      <c r="AA9368" s="217"/>
      <c r="AB9368" s="217"/>
      <c r="AC9368" s="217"/>
      <c r="AD9368" s="213"/>
    </row>
    <row r="9369" spans="20:30" x14ac:dyDescent="0.2">
      <c r="T9369" s="212"/>
      <c r="U9369" s="213"/>
      <c r="V9369" s="213"/>
      <c r="W9369" s="213"/>
      <c r="X9369" s="214"/>
      <c r="Y9369" s="214"/>
      <c r="Z9369" s="214"/>
      <c r="AA9369" s="217"/>
      <c r="AB9369" s="217"/>
      <c r="AC9369" s="217"/>
      <c r="AD9369" s="213"/>
    </row>
    <row r="9370" spans="20:30" x14ac:dyDescent="0.2">
      <c r="T9370" s="212"/>
      <c r="U9370" s="213"/>
      <c r="V9370" s="213"/>
      <c r="W9370" s="213"/>
      <c r="X9370" s="214"/>
      <c r="Y9370" s="214"/>
      <c r="Z9370" s="214"/>
      <c r="AA9370" s="217"/>
      <c r="AB9370" s="217"/>
      <c r="AC9370" s="217"/>
      <c r="AD9370" s="213"/>
    </row>
    <row r="9371" spans="20:30" x14ac:dyDescent="0.2">
      <c r="T9371" s="212"/>
      <c r="U9371" s="213"/>
      <c r="V9371" s="213"/>
      <c r="W9371" s="213"/>
      <c r="X9371" s="214"/>
      <c r="Y9371" s="214"/>
      <c r="Z9371" s="214"/>
      <c r="AA9371" s="217"/>
      <c r="AB9371" s="217"/>
      <c r="AC9371" s="217"/>
      <c r="AD9371" s="213"/>
    </row>
    <row r="9372" spans="20:30" x14ac:dyDescent="0.2">
      <c r="T9372" s="212"/>
      <c r="U9372" s="213"/>
      <c r="V9372" s="213"/>
      <c r="W9372" s="213"/>
      <c r="X9372" s="214"/>
      <c r="Y9372" s="214"/>
      <c r="Z9372" s="214"/>
      <c r="AA9372" s="217"/>
      <c r="AB9372" s="217"/>
      <c r="AC9372" s="217"/>
      <c r="AD9372" s="213"/>
    </row>
    <row r="9373" spans="20:30" x14ac:dyDescent="0.2">
      <c r="T9373" s="212"/>
      <c r="U9373" s="213"/>
      <c r="V9373" s="213"/>
      <c r="W9373" s="213"/>
      <c r="X9373" s="214"/>
      <c r="Y9373" s="214"/>
      <c r="Z9373" s="214"/>
      <c r="AA9373" s="217"/>
      <c r="AB9373" s="217"/>
      <c r="AC9373" s="217"/>
      <c r="AD9373" s="213"/>
    </row>
    <row r="9374" spans="20:30" x14ac:dyDescent="0.2">
      <c r="T9374" s="212"/>
      <c r="U9374" s="213"/>
      <c r="V9374" s="213"/>
      <c r="W9374" s="213"/>
      <c r="X9374" s="214"/>
      <c r="Y9374" s="214"/>
      <c r="Z9374" s="214"/>
      <c r="AA9374" s="217"/>
      <c r="AB9374" s="217"/>
      <c r="AC9374" s="217"/>
      <c r="AD9374" s="213"/>
    </row>
    <row r="9375" spans="20:30" x14ac:dyDescent="0.2">
      <c r="T9375" s="212"/>
      <c r="U9375" s="213"/>
      <c r="V9375" s="213"/>
      <c r="W9375" s="213"/>
      <c r="X9375" s="214"/>
      <c r="Y9375" s="214"/>
      <c r="Z9375" s="214"/>
      <c r="AA9375" s="217"/>
      <c r="AB9375" s="217"/>
      <c r="AC9375" s="217"/>
      <c r="AD9375" s="213"/>
    </row>
    <row r="9376" spans="20:30" x14ac:dyDescent="0.2">
      <c r="T9376" s="212"/>
      <c r="U9376" s="213"/>
      <c r="V9376" s="213"/>
      <c r="W9376" s="213"/>
      <c r="X9376" s="214"/>
      <c r="Y9376" s="214"/>
      <c r="Z9376" s="214"/>
      <c r="AA9376" s="217"/>
      <c r="AB9376" s="217"/>
      <c r="AC9376" s="217"/>
      <c r="AD9376" s="213"/>
    </row>
    <row r="9377" spans="20:30" x14ac:dyDescent="0.2">
      <c r="T9377" s="212"/>
      <c r="U9377" s="213"/>
      <c r="V9377" s="213"/>
      <c r="W9377" s="213"/>
      <c r="X9377" s="214"/>
      <c r="Y9377" s="214"/>
      <c r="Z9377" s="214"/>
      <c r="AA9377" s="217"/>
      <c r="AB9377" s="217"/>
      <c r="AC9377" s="217"/>
      <c r="AD9377" s="213"/>
    </row>
    <row r="9378" spans="20:30" x14ac:dyDescent="0.2">
      <c r="T9378" s="212"/>
      <c r="U9378" s="213"/>
      <c r="V9378" s="213"/>
      <c r="W9378" s="213"/>
      <c r="X9378" s="214"/>
      <c r="Y9378" s="214"/>
      <c r="Z9378" s="214"/>
      <c r="AA9378" s="217"/>
      <c r="AB9378" s="217"/>
      <c r="AC9378" s="217"/>
      <c r="AD9378" s="213"/>
    </row>
    <row r="9379" spans="20:30" x14ac:dyDescent="0.2">
      <c r="T9379" s="212"/>
      <c r="U9379" s="213"/>
      <c r="V9379" s="213"/>
      <c r="W9379" s="213"/>
      <c r="X9379" s="214"/>
      <c r="Y9379" s="214"/>
      <c r="Z9379" s="214"/>
      <c r="AA9379" s="217"/>
      <c r="AB9379" s="217"/>
      <c r="AC9379" s="217"/>
      <c r="AD9379" s="213"/>
    </row>
    <row r="9380" spans="20:30" x14ac:dyDescent="0.2">
      <c r="T9380" s="212"/>
      <c r="U9380" s="213"/>
      <c r="V9380" s="213"/>
      <c r="W9380" s="213"/>
      <c r="X9380" s="214"/>
      <c r="Y9380" s="214"/>
      <c r="Z9380" s="214"/>
      <c r="AA9380" s="217"/>
      <c r="AB9380" s="217"/>
      <c r="AC9380" s="217"/>
      <c r="AD9380" s="213"/>
    </row>
    <row r="9381" spans="20:30" x14ac:dyDescent="0.2">
      <c r="T9381" s="212"/>
      <c r="U9381" s="213"/>
      <c r="V9381" s="213"/>
      <c r="W9381" s="213"/>
      <c r="X9381" s="214"/>
      <c r="Y9381" s="214"/>
      <c r="Z9381" s="214"/>
      <c r="AA9381" s="217"/>
      <c r="AB9381" s="217"/>
      <c r="AC9381" s="217"/>
      <c r="AD9381" s="213"/>
    </row>
    <row r="9382" spans="20:30" x14ac:dyDescent="0.2">
      <c r="T9382" s="212"/>
      <c r="U9382" s="213"/>
      <c r="V9382" s="213"/>
      <c r="W9382" s="213"/>
      <c r="X9382" s="214"/>
      <c r="Y9382" s="214"/>
      <c r="Z9382" s="214"/>
      <c r="AA9382" s="217"/>
      <c r="AB9382" s="217"/>
      <c r="AC9382" s="217"/>
      <c r="AD9382" s="213"/>
    </row>
    <row r="9383" spans="20:30" x14ac:dyDescent="0.2">
      <c r="T9383" s="212"/>
      <c r="U9383" s="213"/>
      <c r="V9383" s="213"/>
      <c r="W9383" s="213"/>
      <c r="X9383" s="214"/>
      <c r="Y9383" s="214"/>
      <c r="Z9383" s="214"/>
      <c r="AA9383" s="217"/>
      <c r="AB9383" s="217"/>
      <c r="AC9383" s="217"/>
      <c r="AD9383" s="213"/>
    </row>
    <row r="9384" spans="20:30" x14ac:dyDescent="0.2">
      <c r="T9384" s="212"/>
      <c r="U9384" s="213"/>
      <c r="V9384" s="213"/>
      <c r="W9384" s="213"/>
      <c r="X9384" s="214"/>
      <c r="Y9384" s="214"/>
      <c r="Z9384" s="214"/>
      <c r="AA9384" s="217"/>
      <c r="AB9384" s="217"/>
      <c r="AC9384" s="217"/>
      <c r="AD9384" s="213"/>
    </row>
    <row r="9385" spans="20:30" x14ac:dyDescent="0.2">
      <c r="T9385" s="212"/>
      <c r="U9385" s="213"/>
      <c r="V9385" s="213"/>
      <c r="W9385" s="213"/>
      <c r="X9385" s="214"/>
      <c r="Y9385" s="214"/>
      <c r="Z9385" s="214"/>
      <c r="AA9385" s="217"/>
      <c r="AB9385" s="217"/>
      <c r="AC9385" s="217"/>
      <c r="AD9385" s="213"/>
    </row>
    <row r="9386" spans="20:30" x14ac:dyDescent="0.2">
      <c r="T9386" s="212"/>
      <c r="U9386" s="213"/>
      <c r="V9386" s="213"/>
      <c r="W9386" s="213"/>
      <c r="X9386" s="214"/>
      <c r="Y9386" s="214"/>
      <c r="Z9386" s="214"/>
      <c r="AA9386" s="217"/>
      <c r="AB9386" s="217"/>
      <c r="AC9386" s="217"/>
      <c r="AD9386" s="213"/>
    </row>
    <row r="9387" spans="20:30" x14ac:dyDescent="0.2">
      <c r="T9387" s="212"/>
      <c r="U9387" s="213"/>
      <c r="V9387" s="213"/>
      <c r="W9387" s="213"/>
      <c r="X9387" s="214"/>
      <c r="Y9387" s="214"/>
      <c r="Z9387" s="214"/>
      <c r="AA9387" s="217"/>
      <c r="AB9387" s="217"/>
      <c r="AC9387" s="217"/>
      <c r="AD9387" s="213"/>
    </row>
    <row r="9388" spans="20:30" x14ac:dyDescent="0.2">
      <c r="T9388" s="212"/>
      <c r="U9388" s="213"/>
      <c r="V9388" s="213"/>
      <c r="W9388" s="213"/>
      <c r="X9388" s="214"/>
      <c r="Y9388" s="214"/>
      <c r="Z9388" s="214"/>
      <c r="AA9388" s="217"/>
      <c r="AB9388" s="217"/>
      <c r="AC9388" s="217"/>
      <c r="AD9388" s="213"/>
    </row>
    <row r="9389" spans="20:30" x14ac:dyDescent="0.2">
      <c r="T9389" s="212"/>
      <c r="U9389" s="213"/>
      <c r="V9389" s="213"/>
      <c r="W9389" s="213"/>
      <c r="X9389" s="214"/>
      <c r="Y9389" s="214"/>
      <c r="Z9389" s="214"/>
      <c r="AA9389" s="217"/>
      <c r="AB9389" s="217"/>
      <c r="AC9389" s="217"/>
      <c r="AD9389" s="213"/>
    </row>
    <row r="9390" spans="20:30" x14ac:dyDescent="0.2">
      <c r="T9390" s="212"/>
      <c r="U9390" s="213"/>
      <c r="V9390" s="213"/>
      <c r="W9390" s="213"/>
      <c r="X9390" s="214"/>
      <c r="Y9390" s="214"/>
      <c r="Z9390" s="214"/>
      <c r="AA9390" s="217"/>
      <c r="AB9390" s="217"/>
      <c r="AC9390" s="217"/>
      <c r="AD9390" s="213"/>
    </row>
    <row r="9391" spans="20:30" x14ac:dyDescent="0.2">
      <c r="T9391" s="212"/>
      <c r="U9391" s="213"/>
      <c r="V9391" s="213"/>
      <c r="W9391" s="213"/>
      <c r="X9391" s="214"/>
      <c r="Y9391" s="214"/>
      <c r="Z9391" s="214"/>
      <c r="AA9391" s="217"/>
      <c r="AB9391" s="217"/>
      <c r="AC9391" s="217"/>
      <c r="AD9391" s="213"/>
    </row>
    <row r="9392" spans="20:30" x14ac:dyDescent="0.2">
      <c r="T9392" s="212"/>
      <c r="U9392" s="213"/>
      <c r="V9392" s="213"/>
      <c r="W9392" s="213"/>
      <c r="X9392" s="214"/>
      <c r="Y9392" s="214"/>
      <c r="Z9392" s="214"/>
      <c r="AA9392" s="217"/>
      <c r="AB9392" s="217"/>
      <c r="AC9392" s="217"/>
      <c r="AD9392" s="213"/>
    </row>
    <row r="9393" spans="20:30" x14ac:dyDescent="0.2">
      <c r="T9393" s="212"/>
      <c r="U9393" s="213"/>
      <c r="V9393" s="213"/>
      <c r="W9393" s="213"/>
      <c r="X9393" s="214"/>
      <c r="Y9393" s="214"/>
      <c r="Z9393" s="214"/>
      <c r="AA9393" s="217"/>
      <c r="AB9393" s="217"/>
      <c r="AC9393" s="217"/>
      <c r="AD9393" s="213"/>
    </row>
    <row r="9394" spans="20:30" x14ac:dyDescent="0.2">
      <c r="T9394" s="212"/>
      <c r="U9394" s="213"/>
      <c r="V9394" s="213"/>
      <c r="W9394" s="213"/>
      <c r="X9394" s="214"/>
      <c r="Y9394" s="214"/>
      <c r="Z9394" s="214"/>
      <c r="AA9394" s="217"/>
      <c r="AB9394" s="217"/>
      <c r="AC9394" s="217"/>
      <c r="AD9394" s="213"/>
    </row>
    <row r="9395" spans="20:30" x14ac:dyDescent="0.2">
      <c r="T9395" s="212"/>
      <c r="U9395" s="213"/>
      <c r="V9395" s="213"/>
      <c r="W9395" s="213"/>
      <c r="X9395" s="214"/>
      <c r="Y9395" s="214"/>
      <c r="Z9395" s="214"/>
      <c r="AA9395" s="217"/>
      <c r="AB9395" s="217"/>
      <c r="AC9395" s="217"/>
      <c r="AD9395" s="213"/>
    </row>
    <row r="9396" spans="20:30" x14ac:dyDescent="0.2">
      <c r="T9396" s="212"/>
      <c r="U9396" s="213"/>
      <c r="V9396" s="213"/>
      <c r="W9396" s="213"/>
      <c r="X9396" s="214"/>
      <c r="Y9396" s="214"/>
      <c r="Z9396" s="214"/>
      <c r="AA9396" s="217"/>
      <c r="AB9396" s="217"/>
      <c r="AC9396" s="217"/>
      <c r="AD9396" s="213"/>
    </row>
    <row r="9397" spans="20:30" x14ac:dyDescent="0.2">
      <c r="T9397" s="212"/>
      <c r="U9397" s="213"/>
      <c r="V9397" s="213"/>
      <c r="W9397" s="213"/>
      <c r="X9397" s="214"/>
      <c r="Y9397" s="214"/>
      <c r="Z9397" s="214"/>
      <c r="AA9397" s="217"/>
      <c r="AB9397" s="217"/>
      <c r="AC9397" s="217"/>
      <c r="AD9397" s="213"/>
    </row>
    <row r="9398" spans="20:30" x14ac:dyDescent="0.2">
      <c r="T9398" s="212"/>
      <c r="U9398" s="213"/>
      <c r="V9398" s="213"/>
      <c r="W9398" s="213"/>
      <c r="X9398" s="214"/>
      <c r="Y9398" s="214"/>
      <c r="Z9398" s="214"/>
      <c r="AA9398" s="217"/>
      <c r="AB9398" s="217"/>
      <c r="AC9398" s="217"/>
      <c r="AD9398" s="213"/>
    </row>
    <row r="9399" spans="20:30" x14ac:dyDescent="0.2">
      <c r="T9399" s="212"/>
      <c r="U9399" s="213"/>
      <c r="V9399" s="213"/>
      <c r="W9399" s="213"/>
      <c r="X9399" s="214"/>
      <c r="Y9399" s="214"/>
      <c r="Z9399" s="214"/>
      <c r="AA9399" s="217"/>
      <c r="AB9399" s="217"/>
      <c r="AC9399" s="217"/>
      <c r="AD9399" s="213"/>
    </row>
    <row r="9400" spans="20:30" x14ac:dyDescent="0.2">
      <c r="T9400" s="212"/>
      <c r="U9400" s="213"/>
      <c r="V9400" s="213"/>
      <c r="W9400" s="213"/>
      <c r="X9400" s="214"/>
      <c r="Y9400" s="214"/>
      <c r="Z9400" s="214"/>
      <c r="AA9400" s="217"/>
      <c r="AB9400" s="217"/>
      <c r="AC9400" s="217"/>
      <c r="AD9400" s="213"/>
    </row>
    <row r="9401" spans="20:30" x14ac:dyDescent="0.2">
      <c r="T9401" s="212"/>
      <c r="U9401" s="213"/>
      <c r="V9401" s="213"/>
      <c r="W9401" s="213"/>
      <c r="X9401" s="214"/>
      <c r="Y9401" s="214"/>
      <c r="Z9401" s="214"/>
      <c r="AA9401" s="217"/>
      <c r="AB9401" s="217"/>
      <c r="AC9401" s="217"/>
      <c r="AD9401" s="213"/>
    </row>
    <row r="9402" spans="20:30" x14ac:dyDescent="0.2">
      <c r="T9402" s="212"/>
      <c r="U9402" s="213"/>
      <c r="V9402" s="213"/>
      <c r="W9402" s="213"/>
      <c r="X9402" s="214"/>
      <c r="Y9402" s="214"/>
      <c r="Z9402" s="214"/>
      <c r="AA9402" s="217"/>
      <c r="AB9402" s="217"/>
      <c r="AC9402" s="217"/>
      <c r="AD9402" s="213"/>
    </row>
    <row r="9403" spans="20:30" x14ac:dyDescent="0.2">
      <c r="T9403" s="212"/>
      <c r="U9403" s="213"/>
      <c r="V9403" s="213"/>
      <c r="W9403" s="213"/>
      <c r="X9403" s="214"/>
      <c r="Y9403" s="214"/>
      <c r="Z9403" s="214"/>
      <c r="AA9403" s="217"/>
      <c r="AB9403" s="217"/>
      <c r="AC9403" s="217"/>
      <c r="AD9403" s="213"/>
    </row>
    <row r="9404" spans="20:30" x14ac:dyDescent="0.2">
      <c r="T9404" s="212"/>
      <c r="U9404" s="213"/>
      <c r="V9404" s="213"/>
      <c r="W9404" s="213"/>
      <c r="X9404" s="214"/>
      <c r="Y9404" s="214"/>
      <c r="Z9404" s="214"/>
      <c r="AA9404" s="217"/>
      <c r="AB9404" s="217"/>
      <c r="AC9404" s="217"/>
      <c r="AD9404" s="213"/>
    </row>
    <row r="9405" spans="20:30" x14ac:dyDescent="0.2">
      <c r="T9405" s="212"/>
      <c r="U9405" s="213"/>
      <c r="V9405" s="213"/>
      <c r="W9405" s="213"/>
      <c r="X9405" s="214"/>
      <c r="Y9405" s="214"/>
      <c r="Z9405" s="214"/>
      <c r="AA9405" s="217"/>
      <c r="AB9405" s="217"/>
      <c r="AC9405" s="217"/>
      <c r="AD9405" s="213"/>
    </row>
    <row r="9406" spans="20:30" x14ac:dyDescent="0.2">
      <c r="T9406" s="212"/>
      <c r="U9406" s="213"/>
      <c r="V9406" s="213"/>
      <c r="W9406" s="213"/>
      <c r="X9406" s="214"/>
      <c r="Y9406" s="214"/>
      <c r="Z9406" s="214"/>
      <c r="AA9406" s="217"/>
      <c r="AB9406" s="217"/>
      <c r="AC9406" s="217"/>
      <c r="AD9406" s="213"/>
    </row>
    <row r="9407" spans="20:30" x14ac:dyDescent="0.2">
      <c r="T9407" s="212"/>
      <c r="U9407" s="213"/>
      <c r="V9407" s="213"/>
      <c r="W9407" s="213"/>
      <c r="X9407" s="214"/>
      <c r="Y9407" s="214"/>
      <c r="Z9407" s="214"/>
      <c r="AA9407" s="217"/>
      <c r="AB9407" s="217"/>
      <c r="AC9407" s="217"/>
      <c r="AD9407" s="213"/>
    </row>
    <row r="9408" spans="20:30" x14ac:dyDescent="0.2">
      <c r="T9408" s="212"/>
      <c r="U9408" s="213"/>
      <c r="V9408" s="213"/>
      <c r="W9408" s="213"/>
      <c r="X9408" s="214"/>
      <c r="Y9408" s="214"/>
      <c r="Z9408" s="214"/>
      <c r="AA9408" s="217"/>
      <c r="AB9408" s="217"/>
      <c r="AC9408" s="217"/>
      <c r="AD9408" s="213"/>
    </row>
    <row r="9409" spans="20:30" x14ac:dyDescent="0.2">
      <c r="T9409" s="212"/>
      <c r="U9409" s="213"/>
      <c r="V9409" s="213"/>
      <c r="W9409" s="213"/>
      <c r="X9409" s="214"/>
      <c r="Y9409" s="214"/>
      <c r="Z9409" s="214"/>
      <c r="AA9409" s="217"/>
      <c r="AB9409" s="217"/>
      <c r="AC9409" s="217"/>
      <c r="AD9409" s="213"/>
    </row>
    <row r="9410" spans="20:30" x14ac:dyDescent="0.2">
      <c r="T9410" s="212"/>
      <c r="U9410" s="213"/>
      <c r="V9410" s="213"/>
      <c r="W9410" s="213"/>
      <c r="X9410" s="214"/>
      <c r="Y9410" s="214"/>
      <c r="Z9410" s="214"/>
      <c r="AA9410" s="217"/>
      <c r="AB9410" s="217"/>
      <c r="AC9410" s="217"/>
      <c r="AD9410" s="213"/>
    </row>
    <row r="9411" spans="20:30" x14ac:dyDescent="0.2">
      <c r="T9411" s="212"/>
      <c r="U9411" s="213"/>
      <c r="V9411" s="213"/>
      <c r="W9411" s="213"/>
      <c r="X9411" s="214"/>
      <c r="Y9411" s="214"/>
      <c r="Z9411" s="214"/>
      <c r="AA9411" s="217"/>
      <c r="AB9411" s="217"/>
      <c r="AC9411" s="217"/>
      <c r="AD9411" s="213"/>
    </row>
    <row r="9412" spans="20:30" x14ac:dyDescent="0.2">
      <c r="T9412" s="212"/>
      <c r="U9412" s="213"/>
      <c r="V9412" s="213"/>
      <c r="W9412" s="213"/>
      <c r="X9412" s="214"/>
      <c r="Y9412" s="214"/>
      <c r="Z9412" s="214"/>
      <c r="AA9412" s="217"/>
      <c r="AB9412" s="217"/>
      <c r="AC9412" s="217"/>
      <c r="AD9412" s="213"/>
    </row>
    <row r="9413" spans="20:30" x14ac:dyDescent="0.2">
      <c r="T9413" s="212"/>
      <c r="U9413" s="213"/>
      <c r="V9413" s="213"/>
      <c r="W9413" s="213"/>
      <c r="X9413" s="214"/>
      <c r="Y9413" s="214"/>
      <c r="Z9413" s="214"/>
      <c r="AA9413" s="217"/>
      <c r="AB9413" s="217"/>
      <c r="AC9413" s="217"/>
      <c r="AD9413" s="213"/>
    </row>
    <row r="9414" spans="20:30" x14ac:dyDescent="0.2">
      <c r="T9414" s="212"/>
      <c r="U9414" s="213"/>
      <c r="V9414" s="213"/>
      <c r="W9414" s="213"/>
      <c r="X9414" s="214"/>
      <c r="Y9414" s="214"/>
      <c r="Z9414" s="214"/>
      <c r="AA9414" s="217"/>
      <c r="AB9414" s="217"/>
      <c r="AC9414" s="217"/>
      <c r="AD9414" s="213"/>
    </row>
    <row r="9415" spans="20:30" x14ac:dyDescent="0.2">
      <c r="T9415" s="212"/>
      <c r="U9415" s="213"/>
      <c r="V9415" s="213"/>
      <c r="W9415" s="213"/>
      <c r="X9415" s="214"/>
      <c r="Y9415" s="214"/>
      <c r="Z9415" s="214"/>
      <c r="AA9415" s="217"/>
      <c r="AB9415" s="217"/>
      <c r="AC9415" s="217"/>
      <c r="AD9415" s="213"/>
    </row>
    <row r="9416" spans="20:30" x14ac:dyDescent="0.2">
      <c r="T9416" s="212"/>
      <c r="U9416" s="213"/>
      <c r="V9416" s="213"/>
      <c r="W9416" s="213"/>
      <c r="X9416" s="214"/>
      <c r="Y9416" s="214"/>
      <c r="Z9416" s="214"/>
      <c r="AA9416" s="217"/>
      <c r="AB9416" s="217"/>
      <c r="AC9416" s="217"/>
      <c r="AD9416" s="213"/>
    </row>
    <row r="9417" spans="20:30" x14ac:dyDescent="0.2">
      <c r="T9417" s="212"/>
      <c r="U9417" s="213"/>
      <c r="V9417" s="213"/>
      <c r="W9417" s="213"/>
      <c r="X9417" s="214"/>
      <c r="Y9417" s="214"/>
      <c r="Z9417" s="214"/>
      <c r="AA9417" s="217"/>
      <c r="AB9417" s="217"/>
      <c r="AC9417" s="217"/>
      <c r="AD9417" s="213"/>
    </row>
    <row r="9418" spans="20:30" x14ac:dyDescent="0.2">
      <c r="T9418" s="212"/>
      <c r="U9418" s="213"/>
      <c r="V9418" s="213"/>
      <c r="W9418" s="213"/>
      <c r="X9418" s="214"/>
      <c r="Y9418" s="214"/>
      <c r="Z9418" s="214"/>
      <c r="AA9418" s="217"/>
      <c r="AB9418" s="217"/>
      <c r="AC9418" s="217"/>
      <c r="AD9418" s="213"/>
    </row>
    <row r="9419" spans="20:30" x14ac:dyDescent="0.2">
      <c r="T9419" s="212"/>
      <c r="U9419" s="213"/>
      <c r="V9419" s="213"/>
      <c r="W9419" s="213"/>
      <c r="X9419" s="214"/>
      <c r="Y9419" s="214"/>
      <c r="Z9419" s="214"/>
      <c r="AA9419" s="217"/>
      <c r="AB9419" s="217"/>
      <c r="AC9419" s="217"/>
      <c r="AD9419" s="213"/>
    </row>
    <row r="9420" spans="20:30" x14ac:dyDescent="0.2">
      <c r="T9420" s="212"/>
      <c r="U9420" s="213"/>
      <c r="V9420" s="213"/>
      <c r="W9420" s="213"/>
      <c r="X9420" s="214"/>
      <c r="Y9420" s="214"/>
      <c r="Z9420" s="214"/>
      <c r="AA9420" s="217"/>
      <c r="AB9420" s="217"/>
      <c r="AC9420" s="217"/>
      <c r="AD9420" s="213"/>
    </row>
    <row r="9421" spans="20:30" x14ac:dyDescent="0.2">
      <c r="T9421" s="212"/>
      <c r="U9421" s="213"/>
      <c r="V9421" s="213"/>
      <c r="W9421" s="213"/>
      <c r="X9421" s="214"/>
      <c r="Y9421" s="214"/>
      <c r="Z9421" s="214"/>
      <c r="AA9421" s="217"/>
      <c r="AB9421" s="217"/>
      <c r="AC9421" s="217"/>
      <c r="AD9421" s="213"/>
    </row>
    <row r="9422" spans="20:30" x14ac:dyDescent="0.2">
      <c r="T9422" s="212"/>
      <c r="U9422" s="213"/>
      <c r="V9422" s="213"/>
      <c r="W9422" s="213"/>
      <c r="X9422" s="214"/>
      <c r="Y9422" s="214"/>
      <c r="Z9422" s="214"/>
      <c r="AA9422" s="217"/>
      <c r="AB9422" s="217"/>
      <c r="AC9422" s="217"/>
      <c r="AD9422" s="213"/>
    </row>
    <row r="9423" spans="20:30" x14ac:dyDescent="0.2">
      <c r="T9423" s="212"/>
      <c r="U9423" s="213"/>
      <c r="V9423" s="213"/>
      <c r="W9423" s="213"/>
      <c r="X9423" s="214"/>
      <c r="Y9423" s="214"/>
      <c r="Z9423" s="214"/>
      <c r="AA9423" s="217"/>
      <c r="AB9423" s="217"/>
      <c r="AC9423" s="217"/>
      <c r="AD9423" s="213"/>
    </row>
    <row r="9424" spans="20:30" x14ac:dyDescent="0.2">
      <c r="T9424" s="212"/>
      <c r="U9424" s="213"/>
      <c r="V9424" s="213"/>
      <c r="W9424" s="213"/>
      <c r="X9424" s="214"/>
      <c r="Y9424" s="214"/>
      <c r="Z9424" s="214"/>
      <c r="AA9424" s="217"/>
      <c r="AB9424" s="217"/>
      <c r="AC9424" s="217"/>
      <c r="AD9424" s="213"/>
    </row>
    <row r="9425" spans="20:30" x14ac:dyDescent="0.2">
      <c r="T9425" s="212"/>
      <c r="U9425" s="213"/>
      <c r="V9425" s="213"/>
      <c r="W9425" s="213"/>
      <c r="X9425" s="214"/>
      <c r="Y9425" s="214"/>
      <c r="Z9425" s="214"/>
      <c r="AA9425" s="217"/>
      <c r="AB9425" s="217"/>
      <c r="AC9425" s="217"/>
      <c r="AD9425" s="213"/>
    </row>
    <row r="9426" spans="20:30" x14ac:dyDescent="0.2">
      <c r="T9426" s="212"/>
      <c r="U9426" s="213"/>
      <c r="V9426" s="213"/>
      <c r="W9426" s="213"/>
      <c r="X9426" s="214"/>
      <c r="Y9426" s="214"/>
      <c r="Z9426" s="214"/>
      <c r="AA9426" s="217"/>
      <c r="AB9426" s="217"/>
      <c r="AC9426" s="217"/>
      <c r="AD9426" s="213"/>
    </row>
    <row r="9427" spans="20:30" x14ac:dyDescent="0.2">
      <c r="T9427" s="212"/>
      <c r="U9427" s="213"/>
      <c r="V9427" s="213"/>
      <c r="W9427" s="213"/>
      <c r="X9427" s="214"/>
      <c r="Y9427" s="214"/>
      <c r="Z9427" s="214"/>
      <c r="AA9427" s="217"/>
      <c r="AB9427" s="217"/>
      <c r="AC9427" s="217"/>
      <c r="AD9427" s="213"/>
    </row>
    <row r="9428" spans="20:30" x14ac:dyDescent="0.2">
      <c r="T9428" s="212"/>
      <c r="U9428" s="213"/>
      <c r="V9428" s="213"/>
      <c r="W9428" s="213"/>
      <c r="X9428" s="214"/>
      <c r="Y9428" s="214"/>
      <c r="Z9428" s="214"/>
      <c r="AA9428" s="217"/>
      <c r="AB9428" s="217"/>
      <c r="AC9428" s="217"/>
      <c r="AD9428" s="213"/>
    </row>
    <row r="9429" spans="20:30" x14ac:dyDescent="0.2">
      <c r="T9429" s="212"/>
      <c r="U9429" s="213"/>
      <c r="V9429" s="213"/>
      <c r="W9429" s="213"/>
      <c r="X9429" s="214"/>
      <c r="Y9429" s="214"/>
      <c r="Z9429" s="214"/>
      <c r="AA9429" s="217"/>
      <c r="AB9429" s="217"/>
      <c r="AC9429" s="217"/>
      <c r="AD9429" s="213"/>
    </row>
    <row r="9430" spans="20:30" x14ac:dyDescent="0.2">
      <c r="T9430" s="212"/>
      <c r="U9430" s="213"/>
      <c r="V9430" s="213"/>
      <c r="W9430" s="213"/>
      <c r="X9430" s="214"/>
      <c r="Y9430" s="214"/>
      <c r="Z9430" s="214"/>
      <c r="AA9430" s="217"/>
      <c r="AB9430" s="217"/>
      <c r="AC9430" s="217"/>
      <c r="AD9430" s="213"/>
    </row>
    <row r="9431" spans="20:30" x14ac:dyDescent="0.2">
      <c r="T9431" s="212"/>
      <c r="U9431" s="213"/>
      <c r="V9431" s="213"/>
      <c r="W9431" s="213"/>
      <c r="X9431" s="214"/>
      <c r="Y9431" s="214"/>
      <c r="Z9431" s="214"/>
      <c r="AA9431" s="217"/>
      <c r="AB9431" s="217"/>
      <c r="AC9431" s="217"/>
      <c r="AD9431" s="213"/>
    </row>
    <row r="9432" spans="20:30" x14ac:dyDescent="0.2">
      <c r="T9432" s="212"/>
      <c r="U9432" s="213"/>
      <c r="V9432" s="213"/>
      <c r="W9432" s="213"/>
      <c r="X9432" s="214"/>
      <c r="Y9432" s="214"/>
      <c r="Z9432" s="214"/>
      <c r="AA9432" s="217"/>
      <c r="AB9432" s="217"/>
      <c r="AC9432" s="217"/>
      <c r="AD9432" s="213"/>
    </row>
    <row r="9433" spans="20:30" x14ac:dyDescent="0.2">
      <c r="T9433" s="212"/>
      <c r="U9433" s="213"/>
      <c r="V9433" s="213"/>
      <c r="W9433" s="213"/>
      <c r="X9433" s="214"/>
      <c r="Y9433" s="214"/>
      <c r="Z9433" s="214"/>
      <c r="AA9433" s="217"/>
      <c r="AB9433" s="217"/>
      <c r="AC9433" s="217"/>
      <c r="AD9433" s="213"/>
    </row>
    <row r="9434" spans="20:30" x14ac:dyDescent="0.2">
      <c r="T9434" s="212"/>
      <c r="U9434" s="213"/>
      <c r="V9434" s="213"/>
      <c r="W9434" s="213"/>
      <c r="X9434" s="214"/>
      <c r="Y9434" s="214"/>
      <c r="Z9434" s="214"/>
      <c r="AA9434" s="217"/>
      <c r="AB9434" s="217"/>
      <c r="AC9434" s="217"/>
      <c r="AD9434" s="213"/>
    </row>
    <row r="9435" spans="20:30" x14ac:dyDescent="0.2">
      <c r="T9435" s="212"/>
      <c r="U9435" s="213"/>
      <c r="V9435" s="213"/>
      <c r="W9435" s="213"/>
      <c r="X9435" s="214"/>
      <c r="Y9435" s="214"/>
      <c r="Z9435" s="214"/>
      <c r="AA9435" s="217"/>
      <c r="AB9435" s="217"/>
      <c r="AC9435" s="217"/>
      <c r="AD9435" s="213"/>
    </row>
    <row r="9436" spans="20:30" x14ac:dyDescent="0.2">
      <c r="T9436" s="212"/>
      <c r="U9436" s="213"/>
      <c r="V9436" s="213"/>
      <c r="W9436" s="213"/>
      <c r="X9436" s="214"/>
      <c r="Y9436" s="214"/>
      <c r="Z9436" s="214"/>
      <c r="AA9436" s="217"/>
      <c r="AB9436" s="217"/>
      <c r="AC9436" s="217"/>
      <c r="AD9436" s="213"/>
    </row>
    <row r="9437" spans="20:30" x14ac:dyDescent="0.2">
      <c r="T9437" s="212"/>
      <c r="U9437" s="213"/>
      <c r="V9437" s="213"/>
      <c r="W9437" s="213"/>
      <c r="X9437" s="214"/>
      <c r="Y9437" s="214"/>
      <c r="Z9437" s="214"/>
      <c r="AA9437" s="217"/>
      <c r="AB9437" s="217"/>
      <c r="AC9437" s="217"/>
      <c r="AD9437" s="213"/>
    </row>
    <row r="9438" spans="20:30" x14ac:dyDescent="0.2">
      <c r="T9438" s="212"/>
      <c r="U9438" s="213"/>
      <c r="V9438" s="213"/>
      <c r="W9438" s="213"/>
      <c r="X9438" s="214"/>
      <c r="Y9438" s="214"/>
      <c r="Z9438" s="214"/>
      <c r="AA9438" s="217"/>
      <c r="AB9438" s="217"/>
      <c r="AC9438" s="217"/>
      <c r="AD9438" s="213"/>
    </row>
    <row r="9439" spans="20:30" x14ac:dyDescent="0.2">
      <c r="T9439" s="212"/>
      <c r="U9439" s="213"/>
      <c r="V9439" s="213"/>
      <c r="W9439" s="213"/>
      <c r="X9439" s="214"/>
      <c r="Y9439" s="214"/>
      <c r="Z9439" s="214"/>
      <c r="AA9439" s="217"/>
      <c r="AB9439" s="217"/>
      <c r="AC9439" s="217"/>
      <c r="AD9439" s="213"/>
    </row>
    <row r="9440" spans="20:30" x14ac:dyDescent="0.2">
      <c r="T9440" s="212"/>
      <c r="U9440" s="213"/>
      <c r="V9440" s="213"/>
      <c r="W9440" s="213"/>
      <c r="X9440" s="214"/>
      <c r="Y9440" s="214"/>
      <c r="Z9440" s="214"/>
      <c r="AA9440" s="217"/>
      <c r="AB9440" s="217"/>
      <c r="AC9440" s="217"/>
      <c r="AD9440" s="213"/>
    </row>
    <row r="9441" spans="20:30" x14ac:dyDescent="0.2">
      <c r="T9441" s="212"/>
      <c r="U9441" s="213"/>
      <c r="V9441" s="213"/>
      <c r="W9441" s="213"/>
      <c r="X9441" s="214"/>
      <c r="Y9441" s="214"/>
      <c r="Z9441" s="214"/>
      <c r="AA9441" s="217"/>
      <c r="AB9441" s="217"/>
      <c r="AC9441" s="217"/>
      <c r="AD9441" s="213"/>
    </row>
    <row r="9442" spans="20:30" x14ac:dyDescent="0.2">
      <c r="T9442" s="212"/>
      <c r="U9442" s="213"/>
      <c r="V9442" s="213"/>
      <c r="W9442" s="213"/>
      <c r="X9442" s="214"/>
      <c r="Y9442" s="214"/>
      <c r="Z9442" s="214"/>
      <c r="AA9442" s="217"/>
      <c r="AB9442" s="217"/>
      <c r="AC9442" s="217"/>
      <c r="AD9442" s="213"/>
    </row>
    <row r="9443" spans="20:30" x14ac:dyDescent="0.2">
      <c r="T9443" s="212"/>
      <c r="U9443" s="213"/>
      <c r="V9443" s="213"/>
      <c r="W9443" s="213"/>
      <c r="X9443" s="214"/>
      <c r="Y9443" s="214"/>
      <c r="Z9443" s="214"/>
      <c r="AA9443" s="217"/>
      <c r="AB9443" s="217"/>
      <c r="AC9443" s="217"/>
      <c r="AD9443" s="213"/>
    </row>
    <row r="9444" spans="20:30" x14ac:dyDescent="0.2">
      <c r="T9444" s="212"/>
      <c r="U9444" s="213"/>
      <c r="V9444" s="213"/>
      <c r="W9444" s="213"/>
      <c r="X9444" s="214"/>
      <c r="Y9444" s="214"/>
      <c r="Z9444" s="214"/>
      <c r="AA9444" s="217"/>
      <c r="AB9444" s="217"/>
      <c r="AC9444" s="217"/>
      <c r="AD9444" s="213"/>
    </row>
    <row r="9445" spans="20:30" x14ac:dyDescent="0.2">
      <c r="T9445" s="212"/>
      <c r="U9445" s="213"/>
      <c r="V9445" s="213"/>
      <c r="W9445" s="213"/>
      <c r="X9445" s="214"/>
      <c r="Y9445" s="214"/>
      <c r="Z9445" s="214"/>
      <c r="AA9445" s="217"/>
      <c r="AB9445" s="217"/>
      <c r="AC9445" s="217"/>
      <c r="AD9445" s="213"/>
    </row>
    <row r="9446" spans="20:30" x14ac:dyDescent="0.2">
      <c r="T9446" s="212"/>
      <c r="U9446" s="213"/>
      <c r="V9446" s="213"/>
      <c r="W9446" s="213"/>
      <c r="X9446" s="214"/>
      <c r="Y9446" s="214"/>
      <c r="Z9446" s="214"/>
      <c r="AA9446" s="217"/>
      <c r="AB9446" s="217"/>
      <c r="AC9446" s="217"/>
      <c r="AD9446" s="213"/>
    </row>
    <row r="9447" spans="20:30" x14ac:dyDescent="0.2">
      <c r="T9447" s="212"/>
      <c r="U9447" s="213"/>
      <c r="V9447" s="213"/>
      <c r="W9447" s="213"/>
      <c r="X9447" s="214"/>
      <c r="Y9447" s="214"/>
      <c r="Z9447" s="214"/>
      <c r="AA9447" s="217"/>
      <c r="AB9447" s="217"/>
      <c r="AC9447" s="217"/>
      <c r="AD9447" s="213"/>
    </row>
    <row r="9448" spans="20:30" x14ac:dyDescent="0.2">
      <c r="T9448" s="212"/>
      <c r="U9448" s="213"/>
      <c r="V9448" s="213"/>
      <c r="W9448" s="213"/>
      <c r="X9448" s="214"/>
      <c r="Y9448" s="214"/>
      <c r="Z9448" s="214"/>
      <c r="AA9448" s="217"/>
      <c r="AB9448" s="217"/>
      <c r="AC9448" s="217"/>
      <c r="AD9448" s="213"/>
    </row>
    <row r="9449" spans="20:30" x14ac:dyDescent="0.2">
      <c r="T9449" s="212"/>
      <c r="U9449" s="213"/>
      <c r="V9449" s="213"/>
      <c r="W9449" s="213"/>
      <c r="X9449" s="214"/>
      <c r="Y9449" s="214"/>
      <c r="Z9449" s="214"/>
      <c r="AA9449" s="217"/>
      <c r="AB9449" s="217"/>
      <c r="AC9449" s="217"/>
      <c r="AD9449" s="213"/>
    </row>
    <row r="9450" spans="20:30" x14ac:dyDescent="0.2">
      <c r="T9450" s="212"/>
      <c r="U9450" s="213"/>
      <c r="V9450" s="213"/>
      <c r="W9450" s="213"/>
      <c r="X9450" s="214"/>
      <c r="Y9450" s="214"/>
      <c r="Z9450" s="214"/>
      <c r="AA9450" s="217"/>
      <c r="AB9450" s="217"/>
      <c r="AC9450" s="217"/>
      <c r="AD9450" s="213"/>
    </row>
    <row r="9451" spans="20:30" x14ac:dyDescent="0.2">
      <c r="T9451" s="212"/>
      <c r="U9451" s="213"/>
      <c r="V9451" s="213"/>
      <c r="W9451" s="213"/>
      <c r="X9451" s="214"/>
      <c r="Y9451" s="214"/>
      <c r="Z9451" s="214"/>
      <c r="AA9451" s="217"/>
      <c r="AB9451" s="217"/>
      <c r="AC9451" s="217"/>
      <c r="AD9451" s="213"/>
    </row>
    <row r="9452" spans="20:30" x14ac:dyDescent="0.2">
      <c r="T9452" s="212"/>
      <c r="U9452" s="213"/>
      <c r="V9452" s="213"/>
      <c r="W9452" s="213"/>
      <c r="X9452" s="214"/>
      <c r="Y9452" s="214"/>
      <c r="Z9452" s="214"/>
      <c r="AA9452" s="217"/>
      <c r="AB9452" s="217"/>
      <c r="AC9452" s="217"/>
      <c r="AD9452" s="213"/>
    </row>
    <row r="9453" spans="20:30" x14ac:dyDescent="0.2">
      <c r="T9453" s="212"/>
      <c r="U9453" s="213"/>
      <c r="V9453" s="213"/>
      <c r="W9453" s="213"/>
      <c r="X9453" s="214"/>
      <c r="Y9453" s="214"/>
      <c r="Z9453" s="214"/>
      <c r="AA9453" s="217"/>
      <c r="AB9453" s="217"/>
      <c r="AC9453" s="217"/>
      <c r="AD9453" s="213"/>
    </row>
    <row r="9454" spans="20:30" x14ac:dyDescent="0.2">
      <c r="T9454" s="212"/>
      <c r="U9454" s="213"/>
      <c r="V9454" s="213"/>
      <c r="W9454" s="213"/>
      <c r="X9454" s="214"/>
      <c r="Y9454" s="214"/>
      <c r="Z9454" s="214"/>
      <c r="AA9454" s="217"/>
      <c r="AB9454" s="217"/>
      <c r="AC9454" s="217"/>
      <c r="AD9454" s="213"/>
    </row>
    <row r="9455" spans="20:30" x14ac:dyDescent="0.2">
      <c r="T9455" s="212"/>
      <c r="U9455" s="213"/>
      <c r="V9455" s="213"/>
      <c r="W9455" s="213"/>
      <c r="X9455" s="214"/>
      <c r="Y9455" s="214"/>
      <c r="Z9455" s="214"/>
      <c r="AA9455" s="217"/>
      <c r="AB9455" s="217"/>
      <c r="AC9455" s="217"/>
      <c r="AD9455" s="213"/>
    </row>
    <row r="9456" spans="20:30" x14ac:dyDescent="0.2">
      <c r="T9456" s="212"/>
      <c r="U9456" s="213"/>
      <c r="V9456" s="213"/>
      <c r="W9456" s="213"/>
      <c r="X9456" s="214"/>
      <c r="Y9456" s="214"/>
      <c r="Z9456" s="214"/>
      <c r="AA9456" s="217"/>
      <c r="AB9456" s="217"/>
      <c r="AC9456" s="217"/>
      <c r="AD9456" s="213"/>
    </row>
    <row r="9457" spans="20:30" x14ac:dyDescent="0.2">
      <c r="T9457" s="212"/>
      <c r="U9457" s="213"/>
      <c r="V9457" s="213"/>
      <c r="W9457" s="213"/>
      <c r="X9457" s="214"/>
      <c r="Y9457" s="214"/>
      <c r="Z9457" s="214"/>
      <c r="AA9457" s="217"/>
      <c r="AB9457" s="217"/>
      <c r="AC9457" s="217"/>
      <c r="AD9457" s="213"/>
    </row>
    <row r="9458" spans="20:30" x14ac:dyDescent="0.2">
      <c r="T9458" s="212"/>
      <c r="U9458" s="213"/>
      <c r="V9458" s="213"/>
      <c r="W9458" s="213"/>
      <c r="X9458" s="214"/>
      <c r="Y9458" s="214"/>
      <c r="Z9458" s="214"/>
      <c r="AA9458" s="217"/>
      <c r="AB9458" s="217"/>
      <c r="AC9458" s="217"/>
      <c r="AD9458" s="213"/>
    </row>
    <row r="9459" spans="20:30" x14ac:dyDescent="0.2">
      <c r="T9459" s="212"/>
      <c r="U9459" s="213"/>
      <c r="V9459" s="213"/>
      <c r="W9459" s="213"/>
      <c r="X9459" s="214"/>
      <c r="Y9459" s="214"/>
      <c r="Z9459" s="214"/>
      <c r="AA9459" s="217"/>
      <c r="AB9459" s="217"/>
      <c r="AC9459" s="217"/>
      <c r="AD9459" s="213"/>
    </row>
    <row r="9460" spans="20:30" x14ac:dyDescent="0.2">
      <c r="T9460" s="212"/>
      <c r="U9460" s="213"/>
      <c r="V9460" s="213"/>
      <c r="W9460" s="213"/>
      <c r="X9460" s="214"/>
      <c r="Y9460" s="214"/>
      <c r="Z9460" s="214"/>
      <c r="AA9460" s="217"/>
      <c r="AB9460" s="217"/>
      <c r="AC9460" s="217"/>
      <c r="AD9460" s="213"/>
    </row>
    <row r="9461" spans="20:30" x14ac:dyDescent="0.2">
      <c r="T9461" s="212"/>
      <c r="U9461" s="213"/>
      <c r="V9461" s="213"/>
      <c r="W9461" s="213"/>
      <c r="X9461" s="214"/>
      <c r="Y9461" s="214"/>
      <c r="Z9461" s="214"/>
      <c r="AA9461" s="217"/>
      <c r="AB9461" s="217"/>
      <c r="AC9461" s="217"/>
      <c r="AD9461" s="213"/>
    </row>
    <row r="9462" spans="20:30" x14ac:dyDescent="0.2">
      <c r="T9462" s="212"/>
      <c r="U9462" s="213"/>
      <c r="V9462" s="213"/>
      <c r="W9462" s="213"/>
      <c r="X9462" s="214"/>
      <c r="Y9462" s="214"/>
      <c r="Z9462" s="214"/>
      <c r="AA9462" s="217"/>
      <c r="AB9462" s="217"/>
      <c r="AC9462" s="217"/>
      <c r="AD9462" s="213"/>
    </row>
    <row r="9463" spans="20:30" x14ac:dyDescent="0.2">
      <c r="T9463" s="212"/>
      <c r="U9463" s="213"/>
      <c r="V9463" s="213"/>
      <c r="W9463" s="213"/>
      <c r="X9463" s="214"/>
      <c r="Y9463" s="214"/>
      <c r="Z9463" s="214"/>
      <c r="AA9463" s="217"/>
      <c r="AB9463" s="217"/>
      <c r="AC9463" s="217"/>
      <c r="AD9463" s="213"/>
    </row>
    <row r="9464" spans="20:30" x14ac:dyDescent="0.2">
      <c r="T9464" s="212"/>
      <c r="U9464" s="213"/>
      <c r="V9464" s="213"/>
      <c r="W9464" s="213"/>
      <c r="X9464" s="214"/>
      <c r="Y9464" s="214"/>
      <c r="Z9464" s="214"/>
      <c r="AA9464" s="217"/>
      <c r="AB9464" s="217"/>
      <c r="AC9464" s="217"/>
      <c r="AD9464" s="213"/>
    </row>
    <row r="9465" spans="20:30" x14ac:dyDescent="0.2">
      <c r="T9465" s="212"/>
      <c r="U9465" s="213"/>
      <c r="V9465" s="213"/>
      <c r="W9465" s="213"/>
      <c r="X9465" s="214"/>
      <c r="Y9465" s="214"/>
      <c r="Z9465" s="214"/>
      <c r="AA9465" s="217"/>
      <c r="AB9465" s="217"/>
      <c r="AC9465" s="217"/>
      <c r="AD9465" s="213"/>
    </row>
    <row r="9466" spans="20:30" x14ac:dyDescent="0.2">
      <c r="T9466" s="212"/>
      <c r="U9466" s="213"/>
      <c r="V9466" s="213"/>
      <c r="W9466" s="213"/>
      <c r="X9466" s="214"/>
      <c r="Y9466" s="214"/>
      <c r="Z9466" s="214"/>
      <c r="AA9466" s="217"/>
      <c r="AB9466" s="217"/>
      <c r="AC9466" s="217"/>
      <c r="AD9466" s="213"/>
    </row>
    <row r="9467" spans="20:30" x14ac:dyDescent="0.2">
      <c r="T9467" s="212"/>
      <c r="U9467" s="213"/>
      <c r="V9467" s="213"/>
      <c r="W9467" s="213"/>
      <c r="X9467" s="214"/>
      <c r="Y9467" s="214"/>
      <c r="Z9467" s="214"/>
      <c r="AA9467" s="217"/>
      <c r="AB9467" s="217"/>
      <c r="AC9467" s="217"/>
      <c r="AD9467" s="213"/>
    </row>
    <row r="9468" spans="20:30" x14ac:dyDescent="0.2">
      <c r="T9468" s="212"/>
      <c r="U9468" s="213"/>
      <c r="V9468" s="213"/>
      <c r="W9468" s="213"/>
      <c r="X9468" s="214"/>
      <c r="Y9468" s="214"/>
      <c r="Z9468" s="214"/>
      <c r="AA9468" s="217"/>
      <c r="AB9468" s="217"/>
      <c r="AC9468" s="217"/>
      <c r="AD9468" s="213"/>
    </row>
    <row r="9469" spans="20:30" x14ac:dyDescent="0.2">
      <c r="T9469" s="212"/>
      <c r="U9469" s="213"/>
      <c r="V9469" s="213"/>
      <c r="W9469" s="213"/>
      <c r="X9469" s="214"/>
      <c r="Y9469" s="214"/>
      <c r="Z9469" s="214"/>
      <c r="AA9469" s="217"/>
      <c r="AB9469" s="217"/>
      <c r="AC9469" s="217"/>
      <c r="AD9469" s="213"/>
    </row>
    <row r="9470" spans="20:30" x14ac:dyDescent="0.2">
      <c r="T9470" s="212"/>
      <c r="U9470" s="213"/>
      <c r="V9470" s="213"/>
      <c r="W9470" s="213"/>
      <c r="X9470" s="214"/>
      <c r="Y9470" s="214"/>
      <c r="Z9470" s="214"/>
      <c r="AA9470" s="217"/>
      <c r="AB9470" s="217"/>
      <c r="AC9470" s="217"/>
      <c r="AD9470" s="213"/>
    </row>
    <row r="9471" spans="20:30" x14ac:dyDescent="0.2">
      <c r="T9471" s="212"/>
      <c r="U9471" s="213"/>
      <c r="V9471" s="213"/>
      <c r="W9471" s="213"/>
      <c r="X9471" s="214"/>
      <c r="Y9471" s="214"/>
      <c r="Z9471" s="214"/>
      <c r="AA9471" s="217"/>
      <c r="AB9471" s="217"/>
      <c r="AC9471" s="217"/>
      <c r="AD9471" s="213"/>
    </row>
    <row r="9472" spans="20:30" x14ac:dyDescent="0.2">
      <c r="T9472" s="212"/>
      <c r="U9472" s="213"/>
      <c r="V9472" s="213"/>
      <c r="W9472" s="213"/>
      <c r="X9472" s="214"/>
      <c r="Y9472" s="214"/>
      <c r="Z9472" s="214"/>
      <c r="AA9472" s="217"/>
      <c r="AB9472" s="217"/>
      <c r="AC9472" s="217"/>
      <c r="AD9472" s="213"/>
    </row>
    <row r="9473" spans="20:30" x14ac:dyDescent="0.2">
      <c r="T9473" s="212"/>
      <c r="U9473" s="213"/>
      <c r="V9473" s="213"/>
      <c r="W9473" s="213"/>
      <c r="X9473" s="214"/>
      <c r="Y9473" s="214"/>
      <c r="Z9473" s="214"/>
      <c r="AA9473" s="217"/>
      <c r="AB9473" s="217"/>
      <c r="AC9473" s="217"/>
      <c r="AD9473" s="213"/>
    </row>
    <row r="9474" spans="20:30" x14ac:dyDescent="0.2">
      <c r="T9474" s="212"/>
      <c r="U9474" s="213"/>
      <c r="V9474" s="213"/>
      <c r="W9474" s="213"/>
      <c r="X9474" s="214"/>
      <c r="Y9474" s="214"/>
      <c r="Z9474" s="214"/>
      <c r="AA9474" s="217"/>
      <c r="AB9474" s="217"/>
      <c r="AC9474" s="217"/>
      <c r="AD9474" s="213"/>
    </row>
    <row r="9475" spans="20:30" x14ac:dyDescent="0.2">
      <c r="T9475" s="212"/>
      <c r="U9475" s="213"/>
      <c r="V9475" s="213"/>
      <c r="W9475" s="213"/>
      <c r="X9475" s="214"/>
      <c r="Y9475" s="214"/>
      <c r="Z9475" s="214"/>
      <c r="AA9475" s="217"/>
      <c r="AB9475" s="217"/>
      <c r="AC9475" s="217"/>
      <c r="AD9475" s="213"/>
    </row>
    <row r="9476" spans="20:30" x14ac:dyDescent="0.2">
      <c r="T9476" s="212"/>
      <c r="U9476" s="213"/>
      <c r="V9476" s="213"/>
      <c r="W9476" s="213"/>
      <c r="X9476" s="214"/>
      <c r="Y9476" s="214"/>
      <c r="Z9476" s="214"/>
      <c r="AA9476" s="217"/>
      <c r="AB9476" s="217"/>
      <c r="AC9476" s="217"/>
      <c r="AD9476" s="213"/>
    </row>
    <row r="9477" spans="20:30" x14ac:dyDescent="0.2">
      <c r="T9477" s="212"/>
      <c r="U9477" s="213"/>
      <c r="V9477" s="213"/>
      <c r="W9477" s="213"/>
      <c r="X9477" s="214"/>
      <c r="Y9477" s="214"/>
      <c r="Z9477" s="214"/>
      <c r="AA9477" s="217"/>
      <c r="AB9477" s="217"/>
      <c r="AC9477" s="217"/>
      <c r="AD9477" s="213"/>
    </row>
    <row r="9478" spans="20:30" x14ac:dyDescent="0.2">
      <c r="T9478" s="212"/>
      <c r="U9478" s="213"/>
      <c r="V9478" s="213"/>
      <c r="W9478" s="213"/>
      <c r="X9478" s="214"/>
      <c r="Y9478" s="214"/>
      <c r="Z9478" s="214"/>
      <c r="AA9478" s="217"/>
      <c r="AB9478" s="217"/>
      <c r="AC9478" s="217"/>
      <c r="AD9478" s="213"/>
    </row>
    <row r="9479" spans="20:30" x14ac:dyDescent="0.2">
      <c r="T9479" s="212"/>
      <c r="U9479" s="213"/>
      <c r="V9479" s="213"/>
      <c r="W9479" s="213"/>
      <c r="X9479" s="214"/>
      <c r="Y9479" s="214"/>
      <c r="Z9479" s="214"/>
      <c r="AA9479" s="217"/>
      <c r="AB9479" s="217"/>
      <c r="AC9479" s="217"/>
      <c r="AD9479" s="213"/>
    </row>
    <row r="9480" spans="20:30" x14ac:dyDescent="0.2">
      <c r="T9480" s="212"/>
      <c r="U9480" s="213"/>
      <c r="V9480" s="213"/>
      <c r="W9480" s="213"/>
      <c r="X9480" s="214"/>
      <c r="Y9480" s="214"/>
      <c r="Z9480" s="214"/>
      <c r="AA9480" s="217"/>
      <c r="AB9480" s="217"/>
      <c r="AC9480" s="217"/>
      <c r="AD9480" s="213"/>
    </row>
    <row r="9481" spans="20:30" x14ac:dyDescent="0.2">
      <c r="T9481" s="212"/>
      <c r="U9481" s="213"/>
      <c r="V9481" s="213"/>
      <c r="W9481" s="213"/>
      <c r="X9481" s="214"/>
      <c r="Y9481" s="214"/>
      <c r="Z9481" s="214"/>
      <c r="AA9481" s="217"/>
      <c r="AB9481" s="217"/>
      <c r="AC9481" s="217"/>
      <c r="AD9481" s="213"/>
    </row>
    <row r="9482" spans="20:30" x14ac:dyDescent="0.2">
      <c r="T9482" s="212"/>
      <c r="U9482" s="213"/>
      <c r="V9482" s="213"/>
      <c r="W9482" s="213"/>
      <c r="X9482" s="214"/>
      <c r="Y9482" s="214"/>
      <c r="Z9482" s="214"/>
      <c r="AA9482" s="217"/>
      <c r="AB9482" s="217"/>
      <c r="AC9482" s="217"/>
      <c r="AD9482" s="213"/>
    </row>
    <row r="9483" spans="20:30" x14ac:dyDescent="0.2">
      <c r="T9483" s="212"/>
      <c r="U9483" s="213"/>
      <c r="V9483" s="213"/>
      <c r="W9483" s="213"/>
      <c r="X9483" s="214"/>
      <c r="Y9483" s="214"/>
      <c r="Z9483" s="214"/>
      <c r="AA9483" s="217"/>
      <c r="AB9483" s="217"/>
      <c r="AC9483" s="217"/>
      <c r="AD9483" s="213"/>
    </row>
    <row r="9484" spans="20:30" x14ac:dyDescent="0.2">
      <c r="T9484" s="212"/>
      <c r="U9484" s="213"/>
      <c r="V9484" s="213"/>
      <c r="W9484" s="213"/>
      <c r="X9484" s="214"/>
      <c r="Y9484" s="214"/>
      <c r="Z9484" s="214"/>
      <c r="AA9484" s="217"/>
      <c r="AB9484" s="217"/>
      <c r="AC9484" s="217"/>
      <c r="AD9484" s="213"/>
    </row>
    <row r="9485" spans="20:30" x14ac:dyDescent="0.2">
      <c r="T9485" s="212"/>
      <c r="U9485" s="213"/>
      <c r="V9485" s="213"/>
      <c r="W9485" s="213"/>
      <c r="X9485" s="214"/>
      <c r="Y9485" s="214"/>
      <c r="Z9485" s="214"/>
      <c r="AA9485" s="217"/>
      <c r="AB9485" s="217"/>
      <c r="AC9485" s="217"/>
      <c r="AD9485" s="213"/>
    </row>
    <row r="9486" spans="20:30" x14ac:dyDescent="0.2">
      <c r="T9486" s="212"/>
      <c r="U9486" s="213"/>
      <c r="V9486" s="213"/>
      <c r="W9486" s="213"/>
      <c r="X9486" s="214"/>
      <c r="Y9486" s="214"/>
      <c r="Z9486" s="214"/>
      <c r="AA9486" s="217"/>
      <c r="AB9486" s="217"/>
      <c r="AC9486" s="217"/>
      <c r="AD9486" s="213"/>
    </row>
    <row r="9487" spans="20:30" x14ac:dyDescent="0.2">
      <c r="T9487" s="212"/>
      <c r="U9487" s="213"/>
      <c r="V9487" s="213"/>
      <c r="W9487" s="213"/>
      <c r="X9487" s="214"/>
      <c r="Y9487" s="214"/>
      <c r="Z9487" s="214"/>
      <c r="AA9487" s="217"/>
      <c r="AB9487" s="217"/>
      <c r="AC9487" s="217"/>
      <c r="AD9487" s="213"/>
    </row>
    <row r="9488" spans="20:30" x14ac:dyDescent="0.2">
      <c r="T9488" s="212"/>
      <c r="U9488" s="213"/>
      <c r="V9488" s="213"/>
      <c r="W9488" s="213"/>
      <c r="X9488" s="214"/>
      <c r="Y9488" s="214"/>
      <c r="Z9488" s="214"/>
      <c r="AA9488" s="217"/>
      <c r="AB9488" s="217"/>
      <c r="AC9488" s="217"/>
      <c r="AD9488" s="213"/>
    </row>
    <row r="9489" spans="20:30" x14ac:dyDescent="0.2">
      <c r="T9489" s="212"/>
      <c r="U9489" s="213"/>
      <c r="V9489" s="213"/>
      <c r="W9489" s="213"/>
      <c r="X9489" s="214"/>
      <c r="Y9489" s="214"/>
      <c r="Z9489" s="214"/>
      <c r="AA9489" s="217"/>
      <c r="AB9489" s="217"/>
      <c r="AC9489" s="217"/>
      <c r="AD9489" s="213"/>
    </row>
    <row r="9490" spans="20:30" x14ac:dyDescent="0.2">
      <c r="T9490" s="212"/>
      <c r="U9490" s="213"/>
      <c r="V9490" s="213"/>
      <c r="W9490" s="213"/>
      <c r="X9490" s="214"/>
      <c r="Y9490" s="214"/>
      <c r="Z9490" s="214"/>
      <c r="AA9490" s="217"/>
      <c r="AB9490" s="217"/>
      <c r="AC9490" s="217"/>
      <c r="AD9490" s="213"/>
    </row>
    <row r="9491" spans="20:30" x14ac:dyDescent="0.2">
      <c r="T9491" s="212"/>
      <c r="U9491" s="213"/>
      <c r="V9491" s="213"/>
      <c r="W9491" s="213"/>
      <c r="X9491" s="214"/>
      <c r="Y9491" s="214"/>
      <c r="Z9491" s="214"/>
      <c r="AA9491" s="217"/>
      <c r="AB9491" s="217"/>
      <c r="AC9491" s="217"/>
      <c r="AD9491" s="213"/>
    </row>
    <row r="9492" spans="20:30" x14ac:dyDescent="0.2">
      <c r="T9492" s="212"/>
      <c r="U9492" s="213"/>
      <c r="V9492" s="213"/>
      <c r="W9492" s="213"/>
      <c r="X9492" s="214"/>
      <c r="Y9492" s="214"/>
      <c r="Z9492" s="214"/>
      <c r="AA9492" s="217"/>
      <c r="AB9492" s="217"/>
      <c r="AC9492" s="217"/>
      <c r="AD9492" s="213"/>
    </row>
    <row r="9493" spans="20:30" x14ac:dyDescent="0.2">
      <c r="T9493" s="212"/>
      <c r="U9493" s="213"/>
      <c r="V9493" s="213"/>
      <c r="W9493" s="213"/>
      <c r="X9493" s="214"/>
      <c r="Y9493" s="214"/>
      <c r="Z9493" s="214"/>
      <c r="AA9493" s="217"/>
      <c r="AB9493" s="217"/>
      <c r="AC9493" s="217"/>
      <c r="AD9493" s="213"/>
    </row>
    <row r="9494" spans="20:30" x14ac:dyDescent="0.2">
      <c r="T9494" s="212"/>
      <c r="U9494" s="213"/>
      <c r="V9494" s="213"/>
      <c r="W9494" s="213"/>
      <c r="X9494" s="214"/>
      <c r="Y9494" s="214"/>
      <c r="Z9494" s="214"/>
      <c r="AA9494" s="217"/>
      <c r="AB9494" s="217"/>
      <c r="AC9494" s="217"/>
      <c r="AD9494" s="213"/>
    </row>
    <row r="9495" spans="20:30" x14ac:dyDescent="0.2">
      <c r="T9495" s="212"/>
      <c r="U9495" s="213"/>
      <c r="V9495" s="213"/>
      <c r="W9495" s="213"/>
      <c r="X9495" s="214"/>
      <c r="Y9495" s="214"/>
      <c r="Z9495" s="214"/>
      <c r="AA9495" s="217"/>
      <c r="AB9495" s="217"/>
      <c r="AC9495" s="217"/>
      <c r="AD9495" s="213"/>
    </row>
    <row r="9496" spans="20:30" x14ac:dyDescent="0.2">
      <c r="T9496" s="212"/>
      <c r="U9496" s="213"/>
      <c r="V9496" s="213"/>
      <c r="W9496" s="213"/>
      <c r="X9496" s="214"/>
      <c r="Y9496" s="214"/>
      <c r="Z9496" s="214"/>
      <c r="AA9496" s="217"/>
      <c r="AB9496" s="217"/>
      <c r="AC9496" s="217"/>
      <c r="AD9496" s="213"/>
    </row>
    <row r="9497" spans="20:30" x14ac:dyDescent="0.2">
      <c r="T9497" s="212"/>
      <c r="U9497" s="213"/>
      <c r="V9497" s="213"/>
      <c r="W9497" s="213"/>
      <c r="X9497" s="214"/>
      <c r="Y9497" s="214"/>
      <c r="Z9497" s="214"/>
      <c r="AA9497" s="217"/>
      <c r="AB9497" s="217"/>
      <c r="AC9497" s="217"/>
      <c r="AD9497" s="213"/>
    </row>
    <row r="9498" spans="20:30" x14ac:dyDescent="0.2">
      <c r="T9498" s="212"/>
      <c r="U9498" s="213"/>
      <c r="V9498" s="213"/>
      <c r="W9498" s="213"/>
      <c r="X9498" s="214"/>
      <c r="Y9498" s="214"/>
      <c r="Z9498" s="214"/>
      <c r="AA9498" s="217"/>
      <c r="AB9498" s="217"/>
      <c r="AC9498" s="217"/>
      <c r="AD9498" s="213"/>
    </row>
    <row r="9499" spans="20:30" x14ac:dyDescent="0.2">
      <c r="T9499" s="212"/>
      <c r="U9499" s="213"/>
      <c r="V9499" s="213"/>
      <c r="W9499" s="213"/>
      <c r="X9499" s="214"/>
      <c r="Y9499" s="214"/>
      <c r="Z9499" s="214"/>
      <c r="AA9499" s="217"/>
      <c r="AB9499" s="217"/>
      <c r="AC9499" s="217"/>
      <c r="AD9499" s="213"/>
    </row>
    <row r="9500" spans="20:30" x14ac:dyDescent="0.2">
      <c r="T9500" s="212"/>
      <c r="U9500" s="213"/>
      <c r="V9500" s="213"/>
      <c r="W9500" s="213"/>
      <c r="X9500" s="214"/>
      <c r="Y9500" s="214"/>
      <c r="Z9500" s="214"/>
      <c r="AA9500" s="217"/>
      <c r="AB9500" s="217"/>
      <c r="AC9500" s="217"/>
      <c r="AD9500" s="213"/>
    </row>
    <row r="9501" spans="20:30" x14ac:dyDescent="0.2">
      <c r="T9501" s="212"/>
      <c r="U9501" s="213"/>
      <c r="V9501" s="213"/>
      <c r="W9501" s="213"/>
      <c r="X9501" s="214"/>
      <c r="Y9501" s="214"/>
      <c r="Z9501" s="214"/>
      <c r="AA9501" s="217"/>
      <c r="AB9501" s="217"/>
      <c r="AC9501" s="217"/>
      <c r="AD9501" s="213"/>
    </row>
    <row r="9502" spans="20:30" x14ac:dyDescent="0.2">
      <c r="T9502" s="212"/>
      <c r="U9502" s="213"/>
      <c r="V9502" s="213"/>
      <c r="W9502" s="213"/>
      <c r="X9502" s="214"/>
      <c r="Y9502" s="214"/>
      <c r="Z9502" s="214"/>
      <c r="AA9502" s="217"/>
      <c r="AB9502" s="217"/>
      <c r="AC9502" s="217"/>
      <c r="AD9502" s="213"/>
    </row>
    <row r="9503" spans="20:30" x14ac:dyDescent="0.2">
      <c r="T9503" s="212"/>
      <c r="U9503" s="213"/>
      <c r="V9503" s="213"/>
      <c r="W9503" s="213"/>
      <c r="X9503" s="214"/>
      <c r="Y9503" s="214"/>
      <c r="Z9503" s="214"/>
      <c r="AA9503" s="217"/>
      <c r="AB9503" s="217"/>
      <c r="AC9503" s="217"/>
      <c r="AD9503" s="213"/>
    </row>
    <row r="9504" spans="20:30" x14ac:dyDescent="0.2">
      <c r="T9504" s="212"/>
      <c r="U9504" s="213"/>
      <c r="V9504" s="213"/>
      <c r="W9504" s="213"/>
      <c r="X9504" s="214"/>
      <c r="Y9504" s="214"/>
      <c r="Z9504" s="214"/>
      <c r="AA9504" s="217"/>
      <c r="AB9504" s="217"/>
      <c r="AC9504" s="217"/>
      <c r="AD9504" s="213"/>
    </row>
    <row r="9505" spans="20:30" x14ac:dyDescent="0.2">
      <c r="T9505" s="212"/>
      <c r="U9505" s="213"/>
      <c r="V9505" s="213"/>
      <c r="W9505" s="213"/>
      <c r="X9505" s="214"/>
      <c r="Y9505" s="214"/>
      <c r="Z9505" s="214"/>
      <c r="AA9505" s="217"/>
      <c r="AB9505" s="217"/>
      <c r="AC9505" s="217"/>
      <c r="AD9505" s="213"/>
    </row>
    <row r="9506" spans="20:30" x14ac:dyDescent="0.2">
      <c r="T9506" s="212"/>
      <c r="U9506" s="213"/>
      <c r="V9506" s="213"/>
      <c r="W9506" s="213"/>
      <c r="X9506" s="214"/>
      <c r="Y9506" s="214"/>
      <c r="Z9506" s="214"/>
      <c r="AA9506" s="217"/>
      <c r="AB9506" s="217"/>
      <c r="AC9506" s="217"/>
      <c r="AD9506" s="213"/>
    </row>
    <row r="9507" spans="20:30" x14ac:dyDescent="0.2">
      <c r="T9507" s="212"/>
      <c r="U9507" s="213"/>
      <c r="V9507" s="213"/>
      <c r="W9507" s="213"/>
      <c r="X9507" s="214"/>
      <c r="Y9507" s="214"/>
      <c r="Z9507" s="214"/>
      <c r="AA9507" s="217"/>
      <c r="AB9507" s="217"/>
      <c r="AC9507" s="217"/>
      <c r="AD9507" s="213"/>
    </row>
    <row r="9508" spans="20:30" x14ac:dyDescent="0.2">
      <c r="T9508" s="212"/>
      <c r="U9508" s="213"/>
      <c r="V9508" s="213"/>
      <c r="W9508" s="213"/>
      <c r="X9508" s="214"/>
      <c r="Y9508" s="214"/>
      <c r="Z9508" s="214"/>
      <c r="AA9508" s="217"/>
      <c r="AB9508" s="217"/>
      <c r="AC9508" s="217"/>
      <c r="AD9508" s="213"/>
    </row>
    <row r="9509" spans="20:30" x14ac:dyDescent="0.2">
      <c r="T9509" s="212"/>
      <c r="U9509" s="213"/>
      <c r="V9509" s="213"/>
      <c r="W9509" s="213"/>
      <c r="X9509" s="214"/>
      <c r="Y9509" s="214"/>
      <c r="Z9509" s="214"/>
      <c r="AA9509" s="217"/>
      <c r="AB9509" s="217"/>
      <c r="AC9509" s="217"/>
      <c r="AD9509" s="213"/>
    </row>
    <row r="9510" spans="20:30" x14ac:dyDescent="0.2">
      <c r="T9510" s="212"/>
      <c r="U9510" s="213"/>
      <c r="V9510" s="213"/>
      <c r="W9510" s="213"/>
      <c r="X9510" s="214"/>
      <c r="Y9510" s="214"/>
      <c r="Z9510" s="214"/>
      <c r="AA9510" s="217"/>
      <c r="AB9510" s="217"/>
      <c r="AC9510" s="217"/>
      <c r="AD9510" s="213"/>
    </row>
    <row r="9511" spans="20:30" x14ac:dyDescent="0.2">
      <c r="T9511" s="212"/>
      <c r="U9511" s="213"/>
      <c r="V9511" s="213"/>
      <c r="W9511" s="213"/>
      <c r="X9511" s="214"/>
      <c r="Y9511" s="214"/>
      <c r="Z9511" s="214"/>
      <c r="AA9511" s="217"/>
      <c r="AB9511" s="217"/>
      <c r="AC9511" s="217"/>
      <c r="AD9511" s="213"/>
    </row>
    <row r="9512" spans="20:30" x14ac:dyDescent="0.2">
      <c r="T9512" s="212"/>
      <c r="U9512" s="213"/>
      <c r="V9512" s="213"/>
      <c r="W9512" s="213"/>
      <c r="X9512" s="214"/>
      <c r="Y9512" s="214"/>
      <c r="Z9512" s="214"/>
      <c r="AA9512" s="217"/>
      <c r="AB9512" s="217"/>
      <c r="AC9512" s="217"/>
      <c r="AD9512" s="213"/>
    </row>
    <row r="9513" spans="20:30" x14ac:dyDescent="0.2">
      <c r="T9513" s="212"/>
      <c r="U9513" s="213"/>
      <c r="V9513" s="213"/>
      <c r="W9513" s="213"/>
      <c r="X9513" s="214"/>
      <c r="Y9513" s="214"/>
      <c r="Z9513" s="214"/>
      <c r="AA9513" s="217"/>
      <c r="AB9513" s="217"/>
      <c r="AC9513" s="217"/>
      <c r="AD9513" s="213"/>
    </row>
    <row r="9514" spans="20:30" x14ac:dyDescent="0.2">
      <c r="T9514" s="212"/>
      <c r="U9514" s="213"/>
      <c r="V9514" s="213"/>
      <c r="W9514" s="213"/>
      <c r="X9514" s="214"/>
      <c r="Y9514" s="214"/>
      <c r="Z9514" s="214"/>
      <c r="AA9514" s="217"/>
      <c r="AB9514" s="217"/>
      <c r="AC9514" s="217"/>
      <c r="AD9514" s="213"/>
    </row>
    <row r="9515" spans="20:30" x14ac:dyDescent="0.2">
      <c r="T9515" s="212"/>
      <c r="U9515" s="213"/>
      <c r="V9515" s="213"/>
      <c r="W9515" s="213"/>
      <c r="X9515" s="214"/>
      <c r="Y9515" s="214"/>
      <c r="Z9515" s="214"/>
      <c r="AA9515" s="217"/>
      <c r="AB9515" s="217"/>
      <c r="AC9515" s="217"/>
      <c r="AD9515" s="213"/>
    </row>
    <row r="9516" spans="20:30" x14ac:dyDescent="0.2">
      <c r="T9516" s="212"/>
      <c r="U9516" s="213"/>
      <c r="V9516" s="213"/>
      <c r="W9516" s="213"/>
      <c r="X9516" s="214"/>
      <c r="Y9516" s="214"/>
      <c r="Z9516" s="214"/>
      <c r="AA9516" s="217"/>
      <c r="AB9516" s="217"/>
      <c r="AC9516" s="217"/>
      <c r="AD9516" s="213"/>
    </row>
    <row r="9517" spans="20:30" x14ac:dyDescent="0.2">
      <c r="T9517" s="212"/>
      <c r="U9517" s="213"/>
      <c r="V9517" s="213"/>
      <c r="W9517" s="213"/>
      <c r="X9517" s="214"/>
      <c r="Y9517" s="214"/>
      <c r="Z9517" s="214"/>
      <c r="AA9517" s="217"/>
      <c r="AB9517" s="217"/>
      <c r="AC9517" s="217"/>
      <c r="AD9517" s="213"/>
    </row>
    <row r="9518" spans="20:30" x14ac:dyDescent="0.2">
      <c r="T9518" s="212"/>
      <c r="U9518" s="213"/>
      <c r="V9518" s="213"/>
      <c r="W9518" s="213"/>
      <c r="X9518" s="214"/>
      <c r="Y9518" s="214"/>
      <c r="Z9518" s="214"/>
      <c r="AA9518" s="217"/>
      <c r="AB9518" s="217"/>
      <c r="AC9518" s="217"/>
      <c r="AD9518" s="213"/>
    </row>
    <row r="9519" spans="20:30" x14ac:dyDescent="0.2">
      <c r="T9519" s="212"/>
      <c r="U9519" s="213"/>
      <c r="V9519" s="213"/>
      <c r="W9519" s="213"/>
      <c r="X9519" s="214"/>
      <c r="Y9519" s="214"/>
      <c r="Z9519" s="214"/>
      <c r="AA9519" s="217"/>
      <c r="AB9519" s="217"/>
      <c r="AC9519" s="217"/>
      <c r="AD9519" s="213"/>
    </row>
    <row r="9520" spans="20:30" x14ac:dyDescent="0.2">
      <c r="T9520" s="212"/>
      <c r="U9520" s="213"/>
      <c r="V9520" s="213"/>
      <c r="W9520" s="213"/>
      <c r="X9520" s="214"/>
      <c r="Y9520" s="214"/>
      <c r="Z9520" s="214"/>
      <c r="AA9520" s="217"/>
      <c r="AB9520" s="217"/>
      <c r="AC9520" s="217"/>
      <c r="AD9520" s="213"/>
    </row>
    <row r="9521" spans="20:30" x14ac:dyDescent="0.2">
      <c r="T9521" s="212"/>
      <c r="U9521" s="213"/>
      <c r="V9521" s="213"/>
      <c r="W9521" s="213"/>
      <c r="X9521" s="214"/>
      <c r="Y9521" s="214"/>
      <c r="Z9521" s="214"/>
      <c r="AA9521" s="217"/>
      <c r="AB9521" s="217"/>
      <c r="AC9521" s="217"/>
      <c r="AD9521" s="213"/>
    </row>
    <row r="9522" spans="20:30" x14ac:dyDescent="0.2">
      <c r="T9522" s="212"/>
      <c r="U9522" s="213"/>
      <c r="V9522" s="213"/>
      <c r="W9522" s="213"/>
      <c r="X9522" s="214"/>
      <c r="Y9522" s="214"/>
      <c r="Z9522" s="214"/>
      <c r="AA9522" s="217"/>
      <c r="AB9522" s="217"/>
      <c r="AC9522" s="217"/>
      <c r="AD9522" s="213"/>
    </row>
    <row r="9523" spans="20:30" x14ac:dyDescent="0.2">
      <c r="T9523" s="212"/>
      <c r="U9523" s="213"/>
      <c r="V9523" s="213"/>
      <c r="W9523" s="213"/>
      <c r="X9523" s="214"/>
      <c r="Y9523" s="214"/>
      <c r="Z9523" s="214"/>
      <c r="AA9523" s="217"/>
      <c r="AB9523" s="217"/>
      <c r="AC9523" s="217"/>
      <c r="AD9523" s="213"/>
    </row>
    <row r="9524" spans="20:30" x14ac:dyDescent="0.2">
      <c r="T9524" s="212"/>
      <c r="U9524" s="213"/>
      <c r="V9524" s="213"/>
      <c r="W9524" s="213"/>
      <c r="X9524" s="214"/>
      <c r="Y9524" s="214"/>
      <c r="Z9524" s="214"/>
      <c r="AA9524" s="217"/>
      <c r="AB9524" s="217"/>
      <c r="AC9524" s="217"/>
      <c r="AD9524" s="213"/>
    </row>
    <row r="9525" spans="20:30" x14ac:dyDescent="0.2">
      <c r="T9525" s="212"/>
      <c r="U9525" s="213"/>
      <c r="V9525" s="213"/>
      <c r="W9525" s="213"/>
      <c r="X9525" s="214"/>
      <c r="Y9525" s="214"/>
      <c r="Z9525" s="214"/>
      <c r="AA9525" s="217"/>
      <c r="AB9525" s="217"/>
      <c r="AC9525" s="217"/>
      <c r="AD9525" s="213"/>
    </row>
    <row r="9526" spans="20:30" x14ac:dyDescent="0.2">
      <c r="T9526" s="212"/>
      <c r="U9526" s="213"/>
      <c r="V9526" s="213"/>
      <c r="W9526" s="213"/>
      <c r="X9526" s="214"/>
      <c r="Y9526" s="214"/>
      <c r="Z9526" s="214"/>
      <c r="AA9526" s="217"/>
      <c r="AB9526" s="217"/>
      <c r="AC9526" s="217"/>
      <c r="AD9526" s="213"/>
    </row>
    <row r="9527" spans="20:30" x14ac:dyDescent="0.2">
      <c r="T9527" s="212"/>
      <c r="U9527" s="213"/>
      <c r="V9527" s="213"/>
      <c r="W9527" s="213"/>
      <c r="X9527" s="214"/>
      <c r="Y9527" s="214"/>
      <c r="Z9527" s="214"/>
      <c r="AA9527" s="217"/>
      <c r="AB9527" s="217"/>
      <c r="AC9527" s="217"/>
      <c r="AD9527" s="213"/>
    </row>
    <row r="9528" spans="20:30" x14ac:dyDescent="0.2">
      <c r="T9528" s="212"/>
      <c r="U9528" s="213"/>
      <c r="V9528" s="213"/>
      <c r="W9528" s="213"/>
      <c r="X9528" s="214"/>
      <c r="Y9528" s="214"/>
      <c r="Z9528" s="214"/>
      <c r="AA9528" s="217"/>
      <c r="AB9528" s="217"/>
      <c r="AC9528" s="217"/>
      <c r="AD9528" s="213"/>
    </row>
    <row r="9529" spans="20:30" x14ac:dyDescent="0.2">
      <c r="T9529" s="212"/>
      <c r="U9529" s="213"/>
      <c r="V9529" s="213"/>
      <c r="W9529" s="213"/>
      <c r="X9529" s="214"/>
      <c r="Y9529" s="214"/>
      <c r="Z9529" s="214"/>
      <c r="AA9529" s="217"/>
      <c r="AB9529" s="217"/>
      <c r="AC9529" s="217"/>
      <c r="AD9529" s="213"/>
    </row>
    <row r="9530" spans="20:30" x14ac:dyDescent="0.2">
      <c r="T9530" s="212"/>
      <c r="U9530" s="213"/>
      <c r="V9530" s="213"/>
      <c r="W9530" s="213"/>
      <c r="X9530" s="214"/>
      <c r="Y9530" s="214"/>
      <c r="Z9530" s="214"/>
      <c r="AA9530" s="217"/>
      <c r="AB9530" s="217"/>
      <c r="AC9530" s="217"/>
      <c r="AD9530" s="213"/>
    </row>
    <row r="9531" spans="20:30" x14ac:dyDescent="0.2">
      <c r="T9531" s="212"/>
      <c r="U9531" s="213"/>
      <c r="V9531" s="213"/>
      <c r="W9531" s="213"/>
      <c r="X9531" s="214"/>
      <c r="Y9531" s="214"/>
      <c r="Z9531" s="214"/>
      <c r="AA9531" s="217"/>
      <c r="AB9531" s="217"/>
      <c r="AC9531" s="217"/>
      <c r="AD9531" s="213"/>
    </row>
    <row r="9532" spans="20:30" x14ac:dyDescent="0.2">
      <c r="T9532" s="212"/>
      <c r="U9532" s="213"/>
      <c r="V9532" s="213"/>
      <c r="W9532" s="213"/>
      <c r="X9532" s="214"/>
      <c r="Y9532" s="214"/>
      <c r="Z9532" s="214"/>
      <c r="AA9532" s="217"/>
      <c r="AB9532" s="217"/>
      <c r="AC9532" s="217"/>
      <c r="AD9532" s="213"/>
    </row>
    <row r="9533" spans="20:30" x14ac:dyDescent="0.2">
      <c r="T9533" s="212"/>
      <c r="U9533" s="213"/>
      <c r="V9533" s="213"/>
      <c r="W9533" s="213"/>
      <c r="X9533" s="214"/>
      <c r="Y9533" s="214"/>
      <c r="Z9533" s="214"/>
      <c r="AA9533" s="217"/>
      <c r="AB9533" s="217"/>
      <c r="AC9533" s="217"/>
      <c r="AD9533" s="213"/>
    </row>
    <row r="9534" spans="20:30" x14ac:dyDescent="0.2">
      <c r="T9534" s="212"/>
      <c r="U9534" s="213"/>
      <c r="V9534" s="213"/>
      <c r="W9534" s="213"/>
      <c r="X9534" s="214"/>
      <c r="Y9534" s="214"/>
      <c r="Z9534" s="214"/>
      <c r="AA9534" s="217"/>
      <c r="AB9534" s="217"/>
      <c r="AC9534" s="217"/>
      <c r="AD9534" s="213"/>
    </row>
    <row r="9535" spans="20:30" x14ac:dyDescent="0.2">
      <c r="T9535" s="212"/>
      <c r="U9535" s="213"/>
      <c r="V9535" s="213"/>
      <c r="W9535" s="213"/>
      <c r="X9535" s="214"/>
      <c r="Y9535" s="214"/>
      <c r="Z9535" s="214"/>
      <c r="AA9535" s="217"/>
      <c r="AB9535" s="217"/>
      <c r="AC9535" s="217"/>
      <c r="AD9535" s="213"/>
    </row>
    <row r="9536" spans="20:30" x14ac:dyDescent="0.2">
      <c r="T9536" s="212"/>
      <c r="U9536" s="213"/>
      <c r="V9536" s="213"/>
      <c r="W9536" s="213"/>
      <c r="X9536" s="214"/>
      <c r="Y9536" s="214"/>
      <c r="Z9536" s="214"/>
      <c r="AA9536" s="217"/>
      <c r="AB9536" s="217"/>
      <c r="AC9536" s="217"/>
      <c r="AD9536" s="213"/>
    </row>
    <row r="9537" spans="20:30" x14ac:dyDescent="0.2">
      <c r="T9537" s="212"/>
      <c r="U9537" s="213"/>
      <c r="V9537" s="213"/>
      <c r="W9537" s="213"/>
      <c r="X9537" s="214"/>
      <c r="Y9537" s="214"/>
      <c r="Z9537" s="214"/>
      <c r="AA9537" s="217"/>
      <c r="AB9537" s="217"/>
      <c r="AC9537" s="217"/>
      <c r="AD9537" s="213"/>
    </row>
    <row r="9538" spans="20:30" x14ac:dyDescent="0.2">
      <c r="T9538" s="212"/>
      <c r="U9538" s="213"/>
      <c r="V9538" s="213"/>
      <c r="W9538" s="213"/>
      <c r="X9538" s="214"/>
      <c r="Y9538" s="214"/>
      <c r="Z9538" s="214"/>
      <c r="AA9538" s="217"/>
      <c r="AB9538" s="217"/>
      <c r="AC9538" s="217"/>
      <c r="AD9538" s="213"/>
    </row>
    <row r="9539" spans="20:30" x14ac:dyDescent="0.2">
      <c r="T9539" s="212"/>
      <c r="U9539" s="213"/>
      <c r="V9539" s="213"/>
      <c r="W9539" s="213"/>
      <c r="X9539" s="214"/>
      <c r="Y9539" s="214"/>
      <c r="Z9539" s="214"/>
      <c r="AA9539" s="217"/>
      <c r="AB9539" s="217"/>
      <c r="AC9539" s="217"/>
      <c r="AD9539" s="213"/>
    </row>
    <row r="9540" spans="20:30" x14ac:dyDescent="0.2">
      <c r="T9540" s="212"/>
      <c r="U9540" s="213"/>
      <c r="V9540" s="213"/>
      <c r="W9540" s="213"/>
      <c r="X9540" s="214"/>
      <c r="Y9540" s="214"/>
      <c r="Z9540" s="214"/>
      <c r="AA9540" s="217"/>
      <c r="AB9540" s="217"/>
      <c r="AC9540" s="217"/>
      <c r="AD9540" s="213"/>
    </row>
    <row r="9541" spans="20:30" x14ac:dyDescent="0.2">
      <c r="T9541" s="212"/>
      <c r="U9541" s="213"/>
      <c r="V9541" s="213"/>
      <c r="W9541" s="213"/>
      <c r="X9541" s="214"/>
      <c r="Y9541" s="214"/>
      <c r="Z9541" s="214"/>
      <c r="AA9541" s="217"/>
      <c r="AB9541" s="217"/>
      <c r="AC9541" s="217"/>
      <c r="AD9541" s="213"/>
    </row>
    <row r="9542" spans="20:30" x14ac:dyDescent="0.2">
      <c r="T9542" s="212"/>
      <c r="U9542" s="213"/>
      <c r="V9542" s="213"/>
      <c r="W9542" s="213"/>
      <c r="X9542" s="214"/>
      <c r="Y9542" s="214"/>
      <c r="Z9542" s="214"/>
      <c r="AA9542" s="217"/>
      <c r="AB9542" s="217"/>
      <c r="AC9542" s="217"/>
      <c r="AD9542" s="213"/>
    </row>
    <row r="9543" spans="20:30" x14ac:dyDescent="0.2">
      <c r="T9543" s="212"/>
      <c r="U9543" s="213"/>
      <c r="V9543" s="213"/>
      <c r="W9543" s="213"/>
      <c r="X9543" s="214"/>
      <c r="Y9543" s="214"/>
      <c r="Z9543" s="214"/>
      <c r="AA9543" s="217"/>
      <c r="AB9543" s="217"/>
      <c r="AC9543" s="217"/>
      <c r="AD9543" s="213"/>
    </row>
    <row r="9544" spans="20:30" x14ac:dyDescent="0.2">
      <c r="T9544" s="212"/>
      <c r="U9544" s="213"/>
      <c r="V9544" s="213"/>
      <c r="W9544" s="213"/>
      <c r="X9544" s="214"/>
      <c r="Y9544" s="214"/>
      <c r="Z9544" s="214"/>
      <c r="AA9544" s="217"/>
      <c r="AB9544" s="217"/>
      <c r="AC9544" s="217"/>
      <c r="AD9544" s="213"/>
    </row>
    <row r="9545" spans="20:30" x14ac:dyDescent="0.2">
      <c r="T9545" s="212"/>
      <c r="U9545" s="213"/>
      <c r="V9545" s="213"/>
      <c r="W9545" s="213"/>
      <c r="X9545" s="214"/>
      <c r="Y9545" s="214"/>
      <c r="Z9545" s="214"/>
      <c r="AA9545" s="217"/>
      <c r="AB9545" s="217"/>
      <c r="AC9545" s="217"/>
      <c r="AD9545" s="213"/>
    </row>
    <row r="9546" spans="20:30" x14ac:dyDescent="0.2">
      <c r="T9546" s="212"/>
      <c r="U9546" s="213"/>
      <c r="V9546" s="213"/>
      <c r="W9546" s="213"/>
      <c r="X9546" s="214"/>
      <c r="Y9546" s="214"/>
      <c r="Z9546" s="214"/>
      <c r="AA9546" s="217"/>
      <c r="AB9546" s="217"/>
      <c r="AC9546" s="217"/>
      <c r="AD9546" s="213"/>
    </row>
    <row r="9547" spans="20:30" x14ac:dyDescent="0.2">
      <c r="T9547" s="212"/>
      <c r="U9547" s="213"/>
      <c r="V9547" s="213"/>
      <c r="W9547" s="213"/>
      <c r="X9547" s="214"/>
      <c r="Y9547" s="214"/>
      <c r="Z9547" s="214"/>
      <c r="AA9547" s="217"/>
      <c r="AB9547" s="217"/>
      <c r="AC9547" s="217"/>
      <c r="AD9547" s="213"/>
    </row>
    <row r="9548" spans="20:30" x14ac:dyDescent="0.2">
      <c r="T9548" s="212"/>
      <c r="U9548" s="213"/>
      <c r="V9548" s="213"/>
      <c r="W9548" s="213"/>
      <c r="X9548" s="214"/>
      <c r="Y9548" s="214"/>
      <c r="Z9548" s="214"/>
      <c r="AA9548" s="217"/>
      <c r="AB9548" s="217"/>
      <c r="AC9548" s="217"/>
      <c r="AD9548" s="213"/>
    </row>
    <row r="9549" spans="20:30" x14ac:dyDescent="0.2">
      <c r="T9549" s="212"/>
      <c r="U9549" s="213"/>
      <c r="V9549" s="213"/>
      <c r="W9549" s="213"/>
      <c r="X9549" s="214"/>
      <c r="Y9549" s="214"/>
      <c r="Z9549" s="214"/>
      <c r="AA9549" s="217"/>
      <c r="AB9549" s="217"/>
      <c r="AC9549" s="217"/>
      <c r="AD9549" s="213"/>
    </row>
    <row r="9550" spans="20:30" x14ac:dyDescent="0.2">
      <c r="T9550" s="212"/>
      <c r="U9550" s="213"/>
      <c r="V9550" s="213"/>
      <c r="W9550" s="213"/>
      <c r="X9550" s="214"/>
      <c r="Y9550" s="214"/>
      <c r="Z9550" s="214"/>
      <c r="AA9550" s="217"/>
      <c r="AB9550" s="217"/>
      <c r="AC9550" s="217"/>
      <c r="AD9550" s="213"/>
    </row>
    <row r="9551" spans="20:30" x14ac:dyDescent="0.2">
      <c r="T9551" s="212"/>
      <c r="U9551" s="213"/>
      <c r="V9551" s="213"/>
      <c r="W9551" s="213"/>
      <c r="X9551" s="214"/>
      <c r="Y9551" s="214"/>
      <c r="Z9551" s="214"/>
      <c r="AA9551" s="217"/>
      <c r="AB9551" s="217"/>
      <c r="AC9551" s="217"/>
      <c r="AD9551" s="213"/>
    </row>
    <row r="9552" spans="20:30" x14ac:dyDescent="0.2">
      <c r="T9552" s="212"/>
      <c r="U9552" s="213"/>
      <c r="V9552" s="213"/>
      <c r="W9552" s="213"/>
      <c r="X9552" s="214"/>
      <c r="Y9552" s="214"/>
      <c r="Z9552" s="214"/>
      <c r="AA9552" s="217"/>
      <c r="AB9552" s="217"/>
      <c r="AC9552" s="217"/>
      <c r="AD9552" s="213"/>
    </row>
    <row r="9553" spans="20:30" x14ac:dyDescent="0.2">
      <c r="T9553" s="212"/>
      <c r="U9553" s="213"/>
      <c r="V9553" s="213"/>
      <c r="W9553" s="213"/>
      <c r="X9553" s="214"/>
      <c r="Y9553" s="214"/>
      <c r="Z9553" s="214"/>
      <c r="AA9553" s="217"/>
      <c r="AB9553" s="217"/>
      <c r="AC9553" s="217"/>
      <c r="AD9553" s="213"/>
    </row>
    <row r="9554" spans="20:30" x14ac:dyDescent="0.2">
      <c r="T9554" s="212"/>
      <c r="U9554" s="213"/>
      <c r="V9554" s="213"/>
      <c r="W9554" s="213"/>
      <c r="X9554" s="214"/>
      <c r="Y9554" s="214"/>
      <c r="Z9554" s="214"/>
      <c r="AA9554" s="217"/>
      <c r="AB9554" s="217"/>
      <c r="AC9554" s="217"/>
      <c r="AD9554" s="213"/>
    </row>
    <row r="9555" spans="20:30" x14ac:dyDescent="0.2">
      <c r="T9555" s="212"/>
      <c r="U9555" s="213"/>
      <c r="V9555" s="213"/>
      <c r="W9555" s="213"/>
      <c r="X9555" s="214"/>
      <c r="Y9555" s="214"/>
      <c r="Z9555" s="214"/>
      <c r="AA9555" s="217"/>
      <c r="AB9555" s="217"/>
      <c r="AC9555" s="217"/>
      <c r="AD9555" s="213"/>
    </row>
    <row r="9556" spans="20:30" x14ac:dyDescent="0.2">
      <c r="T9556" s="212"/>
      <c r="U9556" s="213"/>
      <c r="V9556" s="213"/>
      <c r="W9556" s="213"/>
      <c r="X9556" s="214"/>
      <c r="Y9556" s="214"/>
      <c r="Z9556" s="214"/>
      <c r="AA9556" s="217"/>
      <c r="AB9556" s="217"/>
      <c r="AC9556" s="217"/>
      <c r="AD9556" s="213"/>
    </row>
    <row r="9557" spans="20:30" x14ac:dyDescent="0.2">
      <c r="T9557" s="212"/>
      <c r="U9557" s="213"/>
      <c r="V9557" s="213"/>
      <c r="W9557" s="213"/>
      <c r="X9557" s="214"/>
      <c r="Y9557" s="214"/>
      <c r="Z9557" s="214"/>
      <c r="AA9557" s="217"/>
      <c r="AB9557" s="217"/>
      <c r="AC9557" s="217"/>
      <c r="AD9557" s="213"/>
    </row>
    <row r="9558" spans="20:30" x14ac:dyDescent="0.2">
      <c r="T9558" s="212"/>
      <c r="U9558" s="213"/>
      <c r="V9558" s="213"/>
      <c r="W9558" s="213"/>
      <c r="X9558" s="214"/>
      <c r="Y9558" s="214"/>
      <c r="Z9558" s="214"/>
      <c r="AA9558" s="217"/>
      <c r="AB9558" s="217"/>
      <c r="AC9558" s="217"/>
      <c r="AD9558" s="213"/>
    </row>
    <row r="9559" spans="20:30" x14ac:dyDescent="0.2">
      <c r="T9559" s="212"/>
      <c r="U9559" s="213"/>
      <c r="V9559" s="213"/>
      <c r="W9559" s="213"/>
      <c r="X9559" s="214"/>
      <c r="Y9559" s="214"/>
      <c r="Z9559" s="214"/>
      <c r="AA9559" s="217"/>
      <c r="AB9559" s="217"/>
      <c r="AC9559" s="217"/>
      <c r="AD9559" s="213"/>
    </row>
    <row r="9560" spans="20:30" x14ac:dyDescent="0.2">
      <c r="T9560" s="212"/>
      <c r="U9560" s="213"/>
      <c r="V9560" s="213"/>
      <c r="W9560" s="213"/>
      <c r="X9560" s="214"/>
      <c r="Y9560" s="214"/>
      <c r="Z9560" s="214"/>
      <c r="AA9560" s="217"/>
      <c r="AB9560" s="217"/>
      <c r="AC9560" s="217"/>
      <c r="AD9560" s="213"/>
    </row>
    <row r="9561" spans="20:30" x14ac:dyDescent="0.2">
      <c r="T9561" s="212"/>
      <c r="U9561" s="213"/>
      <c r="V9561" s="213"/>
      <c r="W9561" s="213"/>
      <c r="X9561" s="214"/>
      <c r="Y9561" s="214"/>
      <c r="Z9561" s="214"/>
      <c r="AA9561" s="217"/>
      <c r="AB9561" s="217"/>
      <c r="AC9561" s="217"/>
      <c r="AD9561" s="213"/>
    </row>
    <row r="9562" spans="20:30" x14ac:dyDescent="0.2">
      <c r="T9562" s="212"/>
      <c r="U9562" s="213"/>
      <c r="V9562" s="213"/>
      <c r="W9562" s="213"/>
      <c r="X9562" s="214"/>
      <c r="Y9562" s="214"/>
      <c r="Z9562" s="214"/>
      <c r="AA9562" s="217"/>
      <c r="AB9562" s="217"/>
      <c r="AC9562" s="217"/>
      <c r="AD9562" s="213"/>
    </row>
    <row r="9563" spans="20:30" x14ac:dyDescent="0.2">
      <c r="T9563" s="212"/>
      <c r="U9563" s="213"/>
      <c r="V9563" s="213"/>
      <c r="W9563" s="213"/>
      <c r="X9563" s="214"/>
      <c r="Y9563" s="214"/>
      <c r="Z9563" s="214"/>
      <c r="AA9563" s="217"/>
      <c r="AB9563" s="217"/>
      <c r="AC9563" s="217"/>
      <c r="AD9563" s="213"/>
    </row>
    <row r="9564" spans="20:30" x14ac:dyDescent="0.2">
      <c r="T9564" s="212"/>
      <c r="U9564" s="213"/>
      <c r="V9564" s="213"/>
      <c r="W9564" s="213"/>
      <c r="X9564" s="214"/>
      <c r="Y9564" s="214"/>
      <c r="Z9564" s="214"/>
      <c r="AA9564" s="217"/>
      <c r="AB9564" s="217"/>
      <c r="AC9564" s="217"/>
      <c r="AD9564" s="213"/>
    </row>
    <row r="9565" spans="20:30" x14ac:dyDescent="0.2">
      <c r="T9565" s="212"/>
      <c r="U9565" s="213"/>
      <c r="V9565" s="213"/>
      <c r="W9565" s="213"/>
      <c r="X9565" s="214"/>
      <c r="Y9565" s="214"/>
      <c r="Z9565" s="214"/>
      <c r="AA9565" s="217"/>
      <c r="AB9565" s="217"/>
      <c r="AC9565" s="217"/>
      <c r="AD9565" s="213"/>
    </row>
    <row r="9566" spans="20:30" x14ac:dyDescent="0.2">
      <c r="T9566" s="212"/>
      <c r="U9566" s="213"/>
      <c r="V9566" s="213"/>
      <c r="W9566" s="213"/>
      <c r="X9566" s="214"/>
      <c r="Y9566" s="214"/>
      <c r="Z9566" s="214"/>
      <c r="AA9566" s="217"/>
      <c r="AB9566" s="217"/>
      <c r="AC9566" s="217"/>
      <c r="AD9566" s="213"/>
    </row>
    <row r="9567" spans="20:30" x14ac:dyDescent="0.2">
      <c r="T9567" s="212"/>
      <c r="U9567" s="213"/>
      <c r="V9567" s="213"/>
      <c r="W9567" s="213"/>
      <c r="X9567" s="214"/>
      <c r="Y9567" s="214"/>
      <c r="Z9567" s="214"/>
      <c r="AA9567" s="217"/>
      <c r="AB9567" s="217"/>
      <c r="AC9567" s="217"/>
      <c r="AD9567" s="213"/>
    </row>
    <row r="9568" spans="20:30" x14ac:dyDescent="0.2">
      <c r="T9568" s="212"/>
      <c r="U9568" s="213"/>
      <c r="V9568" s="213"/>
      <c r="W9568" s="213"/>
      <c r="X9568" s="214"/>
      <c r="Y9568" s="214"/>
      <c r="Z9568" s="214"/>
      <c r="AA9568" s="217"/>
      <c r="AB9568" s="217"/>
      <c r="AC9568" s="217"/>
      <c r="AD9568" s="213"/>
    </row>
    <row r="9569" spans="20:30" x14ac:dyDescent="0.2">
      <c r="T9569" s="212"/>
      <c r="U9569" s="213"/>
      <c r="V9569" s="213"/>
      <c r="W9569" s="213"/>
      <c r="X9569" s="214"/>
      <c r="Y9569" s="214"/>
      <c r="Z9569" s="214"/>
      <c r="AA9569" s="217"/>
      <c r="AB9569" s="217"/>
      <c r="AC9569" s="217"/>
      <c r="AD9569" s="213"/>
    </row>
    <row r="9570" spans="20:30" x14ac:dyDescent="0.2">
      <c r="T9570" s="212"/>
      <c r="U9570" s="213"/>
      <c r="V9570" s="213"/>
      <c r="W9570" s="213"/>
      <c r="X9570" s="214"/>
      <c r="Y9570" s="214"/>
      <c r="Z9570" s="214"/>
      <c r="AA9570" s="217"/>
      <c r="AB9570" s="217"/>
      <c r="AC9570" s="217"/>
      <c r="AD9570" s="213"/>
    </row>
    <row r="9571" spans="20:30" x14ac:dyDescent="0.2">
      <c r="T9571" s="212"/>
      <c r="U9571" s="213"/>
      <c r="V9571" s="213"/>
      <c r="W9571" s="213"/>
      <c r="X9571" s="214"/>
      <c r="Y9571" s="214"/>
      <c r="Z9571" s="214"/>
      <c r="AA9571" s="217"/>
      <c r="AB9571" s="217"/>
      <c r="AC9571" s="217"/>
      <c r="AD9571" s="213"/>
    </row>
    <row r="9572" spans="20:30" x14ac:dyDescent="0.2">
      <c r="T9572" s="212"/>
      <c r="U9572" s="213"/>
      <c r="V9572" s="213"/>
      <c r="W9572" s="213"/>
      <c r="X9572" s="214"/>
      <c r="Y9572" s="214"/>
      <c r="Z9572" s="214"/>
      <c r="AA9572" s="217"/>
      <c r="AB9572" s="217"/>
      <c r="AC9572" s="217"/>
      <c r="AD9572" s="213"/>
    </row>
    <row r="9573" spans="20:30" x14ac:dyDescent="0.2">
      <c r="T9573" s="212"/>
      <c r="U9573" s="213"/>
      <c r="V9573" s="213"/>
      <c r="W9573" s="213"/>
      <c r="X9573" s="214"/>
      <c r="Y9573" s="214"/>
      <c r="Z9573" s="214"/>
      <c r="AA9573" s="217"/>
      <c r="AB9573" s="217"/>
      <c r="AC9573" s="217"/>
      <c r="AD9573" s="213"/>
    </row>
    <row r="9574" spans="20:30" x14ac:dyDescent="0.2">
      <c r="T9574" s="212"/>
      <c r="U9574" s="213"/>
      <c r="V9574" s="213"/>
      <c r="W9574" s="213"/>
      <c r="X9574" s="214"/>
      <c r="Y9574" s="214"/>
      <c r="Z9574" s="214"/>
      <c r="AA9574" s="217"/>
      <c r="AB9574" s="217"/>
      <c r="AC9574" s="217"/>
      <c r="AD9574" s="213"/>
    </row>
    <row r="9575" spans="20:30" x14ac:dyDescent="0.2">
      <c r="T9575" s="212"/>
      <c r="U9575" s="213"/>
      <c r="V9575" s="213"/>
      <c r="W9575" s="213"/>
      <c r="X9575" s="214"/>
      <c r="Y9575" s="214"/>
      <c r="Z9575" s="214"/>
      <c r="AA9575" s="217"/>
      <c r="AB9575" s="217"/>
      <c r="AC9575" s="217"/>
      <c r="AD9575" s="213"/>
    </row>
    <row r="9576" spans="20:30" x14ac:dyDescent="0.2">
      <c r="T9576" s="212"/>
      <c r="U9576" s="213"/>
      <c r="V9576" s="213"/>
      <c r="W9576" s="213"/>
      <c r="X9576" s="214"/>
      <c r="Y9576" s="214"/>
      <c r="Z9576" s="214"/>
      <c r="AA9576" s="217"/>
      <c r="AB9576" s="217"/>
      <c r="AC9576" s="217"/>
      <c r="AD9576" s="213"/>
    </row>
    <row r="9577" spans="20:30" x14ac:dyDescent="0.2">
      <c r="T9577" s="212"/>
      <c r="U9577" s="213"/>
      <c r="V9577" s="213"/>
      <c r="W9577" s="213"/>
      <c r="X9577" s="214"/>
      <c r="Y9577" s="214"/>
      <c r="Z9577" s="214"/>
      <c r="AA9577" s="217"/>
      <c r="AB9577" s="217"/>
      <c r="AC9577" s="217"/>
      <c r="AD9577" s="213"/>
    </row>
    <row r="9578" spans="20:30" x14ac:dyDescent="0.2">
      <c r="T9578" s="212"/>
      <c r="U9578" s="213"/>
      <c r="V9578" s="213"/>
      <c r="W9578" s="213"/>
      <c r="X9578" s="214"/>
      <c r="Y9578" s="214"/>
      <c r="Z9578" s="214"/>
      <c r="AA9578" s="217"/>
      <c r="AB9578" s="217"/>
      <c r="AC9578" s="217"/>
      <c r="AD9578" s="213"/>
    </row>
    <row r="9579" spans="20:30" x14ac:dyDescent="0.2">
      <c r="T9579" s="212"/>
      <c r="U9579" s="213"/>
      <c r="V9579" s="213"/>
      <c r="W9579" s="213"/>
      <c r="X9579" s="214"/>
      <c r="Y9579" s="214"/>
      <c r="Z9579" s="214"/>
      <c r="AA9579" s="217"/>
      <c r="AB9579" s="217"/>
      <c r="AC9579" s="217"/>
      <c r="AD9579" s="213"/>
    </row>
    <row r="9580" spans="20:30" x14ac:dyDescent="0.2">
      <c r="T9580" s="212"/>
      <c r="U9580" s="213"/>
      <c r="V9580" s="213"/>
      <c r="W9580" s="213"/>
      <c r="X9580" s="214"/>
      <c r="Y9580" s="214"/>
      <c r="Z9580" s="214"/>
      <c r="AA9580" s="217"/>
      <c r="AB9580" s="217"/>
      <c r="AC9580" s="217"/>
      <c r="AD9580" s="213"/>
    </row>
    <row r="9581" spans="20:30" x14ac:dyDescent="0.2">
      <c r="T9581" s="212"/>
      <c r="U9581" s="213"/>
      <c r="V9581" s="213"/>
      <c r="W9581" s="213"/>
      <c r="X9581" s="214"/>
      <c r="Y9581" s="214"/>
      <c r="Z9581" s="214"/>
      <c r="AA9581" s="217"/>
      <c r="AB9581" s="217"/>
      <c r="AC9581" s="217"/>
      <c r="AD9581" s="213"/>
    </row>
    <row r="9582" spans="20:30" x14ac:dyDescent="0.2">
      <c r="T9582" s="212"/>
      <c r="U9582" s="213"/>
      <c r="V9582" s="213"/>
      <c r="W9582" s="213"/>
      <c r="X9582" s="214"/>
      <c r="Y9582" s="214"/>
      <c r="Z9582" s="214"/>
      <c r="AA9582" s="217"/>
      <c r="AB9582" s="217"/>
      <c r="AC9582" s="217"/>
      <c r="AD9582" s="213"/>
    </row>
    <row r="9583" spans="20:30" x14ac:dyDescent="0.2">
      <c r="T9583" s="212"/>
      <c r="U9583" s="213"/>
      <c r="V9583" s="213"/>
      <c r="W9583" s="213"/>
      <c r="X9583" s="214"/>
      <c r="Y9583" s="214"/>
      <c r="Z9583" s="214"/>
      <c r="AA9583" s="217"/>
      <c r="AB9583" s="217"/>
      <c r="AC9583" s="217"/>
      <c r="AD9583" s="213"/>
    </row>
    <row r="9584" spans="20:30" x14ac:dyDescent="0.2">
      <c r="T9584" s="212"/>
      <c r="U9584" s="213"/>
      <c r="V9584" s="213"/>
      <c r="W9584" s="213"/>
      <c r="X9584" s="214"/>
      <c r="Y9584" s="214"/>
      <c r="Z9584" s="214"/>
      <c r="AA9584" s="217"/>
      <c r="AB9584" s="217"/>
      <c r="AC9584" s="217"/>
      <c r="AD9584" s="213"/>
    </row>
    <row r="9585" spans="20:30" x14ac:dyDescent="0.2">
      <c r="T9585" s="212"/>
      <c r="U9585" s="213"/>
      <c r="V9585" s="213"/>
      <c r="W9585" s="213"/>
      <c r="X9585" s="214"/>
      <c r="Y9585" s="214"/>
      <c r="Z9585" s="214"/>
      <c r="AA9585" s="217"/>
      <c r="AB9585" s="217"/>
      <c r="AC9585" s="217"/>
      <c r="AD9585" s="213"/>
    </row>
    <row r="9586" spans="20:30" x14ac:dyDescent="0.2">
      <c r="T9586" s="212"/>
      <c r="U9586" s="213"/>
      <c r="V9586" s="213"/>
      <c r="W9586" s="213"/>
      <c r="X9586" s="214"/>
      <c r="Y9586" s="214"/>
      <c r="Z9586" s="214"/>
      <c r="AA9586" s="217"/>
      <c r="AB9586" s="217"/>
      <c r="AC9586" s="217"/>
      <c r="AD9586" s="213"/>
    </row>
    <row r="9587" spans="20:30" x14ac:dyDescent="0.2">
      <c r="T9587" s="212"/>
      <c r="U9587" s="213"/>
      <c r="V9587" s="213"/>
      <c r="W9587" s="213"/>
      <c r="X9587" s="214"/>
      <c r="Y9587" s="214"/>
      <c r="Z9587" s="214"/>
      <c r="AA9587" s="217"/>
      <c r="AB9587" s="217"/>
      <c r="AC9587" s="217"/>
      <c r="AD9587" s="213"/>
    </row>
    <row r="9588" spans="20:30" x14ac:dyDescent="0.2">
      <c r="T9588" s="212"/>
      <c r="U9588" s="213"/>
      <c r="V9588" s="213"/>
      <c r="W9588" s="213"/>
      <c r="X9588" s="214"/>
      <c r="Y9588" s="214"/>
      <c r="Z9588" s="214"/>
      <c r="AA9588" s="217"/>
      <c r="AB9588" s="217"/>
      <c r="AC9588" s="217"/>
      <c r="AD9588" s="213"/>
    </row>
    <row r="9589" spans="20:30" x14ac:dyDescent="0.2">
      <c r="T9589" s="212"/>
      <c r="U9589" s="213"/>
      <c r="V9589" s="213"/>
      <c r="W9589" s="213"/>
      <c r="X9589" s="214"/>
      <c r="Y9589" s="214"/>
      <c r="Z9589" s="214"/>
      <c r="AA9589" s="217"/>
      <c r="AB9589" s="217"/>
      <c r="AC9589" s="217"/>
      <c r="AD9589" s="213"/>
    </row>
    <row r="9590" spans="20:30" x14ac:dyDescent="0.2">
      <c r="T9590" s="212"/>
      <c r="U9590" s="213"/>
      <c r="V9590" s="213"/>
      <c r="W9590" s="213"/>
      <c r="X9590" s="214"/>
      <c r="Y9590" s="214"/>
      <c r="Z9590" s="214"/>
      <c r="AA9590" s="217"/>
      <c r="AB9590" s="217"/>
      <c r="AC9590" s="217"/>
      <c r="AD9590" s="213"/>
    </row>
    <row r="9591" spans="20:30" x14ac:dyDescent="0.2">
      <c r="T9591" s="212"/>
      <c r="U9591" s="213"/>
      <c r="V9591" s="213"/>
      <c r="W9591" s="213"/>
      <c r="X9591" s="214"/>
      <c r="Y9591" s="214"/>
      <c r="Z9591" s="214"/>
      <c r="AA9591" s="217"/>
      <c r="AB9591" s="217"/>
      <c r="AC9591" s="217"/>
      <c r="AD9591" s="213"/>
    </row>
    <row r="9592" spans="20:30" x14ac:dyDescent="0.2">
      <c r="T9592" s="212"/>
      <c r="U9592" s="213"/>
      <c r="V9592" s="213"/>
      <c r="W9592" s="213"/>
      <c r="X9592" s="214"/>
      <c r="Y9592" s="214"/>
      <c r="Z9592" s="214"/>
      <c r="AA9592" s="217"/>
      <c r="AB9592" s="217"/>
      <c r="AC9592" s="217"/>
      <c r="AD9592" s="213"/>
    </row>
    <row r="9593" spans="20:30" x14ac:dyDescent="0.2">
      <c r="T9593" s="212"/>
      <c r="U9593" s="213"/>
      <c r="V9593" s="213"/>
      <c r="W9593" s="213"/>
      <c r="X9593" s="214"/>
      <c r="Y9593" s="214"/>
      <c r="Z9593" s="214"/>
      <c r="AA9593" s="217"/>
      <c r="AB9593" s="217"/>
      <c r="AC9593" s="217"/>
      <c r="AD9593" s="213"/>
    </row>
    <row r="9594" spans="20:30" x14ac:dyDescent="0.2">
      <c r="T9594" s="212"/>
      <c r="U9594" s="213"/>
      <c r="V9594" s="213"/>
      <c r="W9594" s="213"/>
      <c r="X9594" s="214"/>
      <c r="Y9594" s="214"/>
      <c r="Z9594" s="214"/>
      <c r="AA9594" s="217"/>
      <c r="AB9594" s="217"/>
      <c r="AC9594" s="217"/>
      <c r="AD9594" s="213"/>
    </row>
    <row r="9595" spans="20:30" x14ac:dyDescent="0.2">
      <c r="T9595" s="212"/>
      <c r="U9595" s="213"/>
      <c r="V9595" s="213"/>
      <c r="W9595" s="213"/>
      <c r="X9595" s="214"/>
      <c r="Y9595" s="214"/>
      <c r="Z9595" s="214"/>
      <c r="AA9595" s="217"/>
      <c r="AB9595" s="217"/>
      <c r="AC9595" s="217"/>
      <c r="AD9595" s="213"/>
    </row>
    <row r="9596" spans="20:30" x14ac:dyDescent="0.2">
      <c r="T9596" s="212"/>
      <c r="U9596" s="213"/>
      <c r="V9596" s="213"/>
      <c r="W9596" s="213"/>
      <c r="X9596" s="214"/>
      <c r="Y9596" s="214"/>
      <c r="Z9596" s="214"/>
      <c r="AA9596" s="217"/>
      <c r="AB9596" s="217"/>
      <c r="AC9596" s="217"/>
      <c r="AD9596" s="213"/>
    </row>
    <row r="9597" spans="20:30" x14ac:dyDescent="0.2">
      <c r="T9597" s="212"/>
      <c r="U9597" s="213"/>
      <c r="V9597" s="213"/>
      <c r="W9597" s="213"/>
      <c r="X9597" s="214"/>
      <c r="Y9597" s="214"/>
      <c r="Z9597" s="214"/>
      <c r="AA9597" s="217"/>
      <c r="AB9597" s="217"/>
      <c r="AC9597" s="217"/>
      <c r="AD9597" s="213"/>
    </row>
    <row r="9598" spans="20:30" x14ac:dyDescent="0.2">
      <c r="T9598" s="212"/>
      <c r="U9598" s="213"/>
      <c r="V9598" s="213"/>
      <c r="W9598" s="213"/>
      <c r="X9598" s="214"/>
      <c r="Y9598" s="214"/>
      <c r="Z9598" s="214"/>
      <c r="AA9598" s="217"/>
      <c r="AB9598" s="217"/>
      <c r="AC9598" s="217"/>
      <c r="AD9598" s="213"/>
    </row>
    <row r="9599" spans="20:30" x14ac:dyDescent="0.2">
      <c r="T9599" s="212"/>
      <c r="U9599" s="213"/>
      <c r="V9599" s="213"/>
      <c r="W9599" s="213"/>
      <c r="X9599" s="214"/>
      <c r="Y9599" s="214"/>
      <c r="Z9599" s="214"/>
      <c r="AA9599" s="217"/>
      <c r="AB9599" s="217"/>
      <c r="AC9599" s="217"/>
      <c r="AD9599" s="213"/>
    </row>
    <row r="9600" spans="20:30" x14ac:dyDescent="0.2">
      <c r="T9600" s="212"/>
      <c r="U9600" s="213"/>
      <c r="V9600" s="213"/>
      <c r="W9600" s="213"/>
      <c r="X9600" s="214"/>
      <c r="Y9600" s="214"/>
      <c r="Z9600" s="214"/>
      <c r="AA9600" s="217"/>
      <c r="AB9600" s="217"/>
      <c r="AC9600" s="217"/>
      <c r="AD9600" s="213"/>
    </row>
    <row r="9601" spans="20:30" x14ac:dyDescent="0.2">
      <c r="T9601" s="212"/>
      <c r="U9601" s="213"/>
      <c r="V9601" s="213"/>
      <c r="W9601" s="213"/>
      <c r="X9601" s="214"/>
      <c r="Y9601" s="214"/>
      <c r="Z9601" s="214"/>
      <c r="AA9601" s="217"/>
      <c r="AB9601" s="217"/>
      <c r="AC9601" s="217"/>
      <c r="AD9601" s="213"/>
    </row>
    <row r="9602" spans="20:30" x14ac:dyDescent="0.2">
      <c r="T9602" s="212"/>
      <c r="U9602" s="213"/>
      <c r="V9602" s="213"/>
      <c r="W9602" s="213"/>
      <c r="X9602" s="214"/>
      <c r="Y9602" s="214"/>
      <c r="Z9602" s="214"/>
      <c r="AA9602" s="217"/>
      <c r="AB9602" s="217"/>
      <c r="AC9602" s="217"/>
      <c r="AD9602" s="213"/>
    </row>
    <row r="9603" spans="20:30" x14ac:dyDescent="0.2">
      <c r="T9603" s="212"/>
      <c r="U9603" s="213"/>
      <c r="V9603" s="213"/>
      <c r="W9603" s="213"/>
      <c r="X9603" s="214"/>
      <c r="Y9603" s="214"/>
      <c r="Z9603" s="214"/>
      <c r="AA9603" s="217"/>
      <c r="AB9603" s="217"/>
      <c r="AC9603" s="217"/>
      <c r="AD9603" s="213"/>
    </row>
    <row r="9604" spans="20:30" x14ac:dyDescent="0.2">
      <c r="T9604" s="212"/>
      <c r="U9604" s="213"/>
      <c r="V9604" s="213"/>
      <c r="W9604" s="213"/>
      <c r="X9604" s="214"/>
      <c r="Y9604" s="214"/>
      <c r="Z9604" s="214"/>
      <c r="AA9604" s="217"/>
      <c r="AB9604" s="217"/>
      <c r="AC9604" s="217"/>
      <c r="AD9604" s="213"/>
    </row>
    <row r="9605" spans="20:30" x14ac:dyDescent="0.2">
      <c r="T9605" s="212"/>
      <c r="U9605" s="213"/>
      <c r="V9605" s="213"/>
      <c r="W9605" s="213"/>
      <c r="X9605" s="214"/>
      <c r="Y9605" s="214"/>
      <c r="Z9605" s="214"/>
      <c r="AA9605" s="217"/>
      <c r="AB9605" s="217"/>
      <c r="AC9605" s="217"/>
      <c r="AD9605" s="213"/>
    </row>
    <row r="9606" spans="20:30" x14ac:dyDescent="0.2">
      <c r="T9606" s="212"/>
      <c r="U9606" s="213"/>
      <c r="V9606" s="213"/>
      <c r="W9606" s="213"/>
      <c r="X9606" s="214"/>
      <c r="Y9606" s="214"/>
      <c r="Z9606" s="214"/>
      <c r="AA9606" s="217"/>
      <c r="AB9606" s="217"/>
      <c r="AC9606" s="217"/>
      <c r="AD9606" s="213"/>
    </row>
    <row r="9607" spans="20:30" x14ac:dyDescent="0.2">
      <c r="T9607" s="212"/>
      <c r="U9607" s="213"/>
      <c r="V9607" s="213"/>
      <c r="W9607" s="213"/>
      <c r="X9607" s="214"/>
      <c r="Y9607" s="214"/>
      <c r="Z9607" s="214"/>
      <c r="AA9607" s="217"/>
      <c r="AB9607" s="217"/>
      <c r="AC9607" s="217"/>
      <c r="AD9607" s="213"/>
    </row>
    <row r="9608" spans="20:30" x14ac:dyDescent="0.2">
      <c r="T9608" s="212"/>
      <c r="U9608" s="213"/>
      <c r="V9608" s="213"/>
      <c r="W9608" s="213"/>
      <c r="X9608" s="214"/>
      <c r="Y9608" s="214"/>
      <c r="Z9608" s="214"/>
      <c r="AA9608" s="217"/>
      <c r="AB9608" s="217"/>
      <c r="AC9608" s="217"/>
      <c r="AD9608" s="213"/>
    </row>
    <row r="9609" spans="20:30" x14ac:dyDescent="0.2">
      <c r="T9609" s="212"/>
      <c r="U9609" s="213"/>
      <c r="V9609" s="213"/>
      <c r="W9609" s="213"/>
      <c r="X9609" s="214"/>
      <c r="Y9609" s="214"/>
      <c r="Z9609" s="214"/>
      <c r="AA9609" s="217"/>
      <c r="AB9609" s="217"/>
      <c r="AC9609" s="217"/>
      <c r="AD9609" s="213"/>
    </row>
    <row r="9610" spans="20:30" x14ac:dyDescent="0.2">
      <c r="T9610" s="212"/>
      <c r="U9610" s="213"/>
      <c r="V9610" s="213"/>
      <c r="W9610" s="213"/>
      <c r="X9610" s="214"/>
      <c r="Y9610" s="214"/>
      <c r="Z9610" s="214"/>
      <c r="AA9610" s="217"/>
      <c r="AB9610" s="217"/>
      <c r="AC9610" s="217"/>
      <c r="AD9610" s="213"/>
    </row>
    <row r="9611" spans="20:30" x14ac:dyDescent="0.2">
      <c r="T9611" s="212"/>
      <c r="U9611" s="213"/>
      <c r="V9611" s="213"/>
      <c r="W9611" s="213"/>
      <c r="X9611" s="214"/>
      <c r="Y9611" s="214"/>
      <c r="Z9611" s="214"/>
      <c r="AA9611" s="217"/>
      <c r="AB9611" s="217"/>
      <c r="AC9611" s="217"/>
      <c r="AD9611" s="213"/>
    </row>
    <row r="9612" spans="20:30" x14ac:dyDescent="0.2">
      <c r="T9612" s="212"/>
      <c r="U9612" s="213"/>
      <c r="V9612" s="213"/>
      <c r="W9612" s="213"/>
      <c r="X9612" s="214"/>
      <c r="Y9612" s="214"/>
      <c r="Z9612" s="214"/>
      <c r="AA9612" s="217"/>
      <c r="AB9612" s="217"/>
      <c r="AC9612" s="217"/>
      <c r="AD9612" s="213"/>
    </row>
    <row r="9613" spans="20:30" x14ac:dyDescent="0.2">
      <c r="T9613" s="212"/>
      <c r="U9613" s="213"/>
      <c r="V9613" s="213"/>
      <c r="W9613" s="213"/>
      <c r="X9613" s="214"/>
      <c r="Y9613" s="214"/>
      <c r="Z9613" s="214"/>
      <c r="AA9613" s="217"/>
      <c r="AB9613" s="217"/>
      <c r="AC9613" s="217"/>
      <c r="AD9613" s="213"/>
    </row>
    <row r="9614" spans="20:30" x14ac:dyDescent="0.2">
      <c r="T9614" s="212"/>
      <c r="U9614" s="213"/>
      <c r="V9614" s="213"/>
      <c r="W9614" s="213"/>
      <c r="X9614" s="214"/>
      <c r="Y9614" s="214"/>
      <c r="Z9614" s="214"/>
      <c r="AA9614" s="217"/>
      <c r="AB9614" s="217"/>
      <c r="AC9614" s="217"/>
      <c r="AD9614" s="213"/>
    </row>
    <row r="9615" spans="20:30" x14ac:dyDescent="0.2">
      <c r="T9615" s="212"/>
      <c r="U9615" s="213"/>
      <c r="V9615" s="213"/>
      <c r="W9615" s="213"/>
      <c r="X9615" s="214"/>
      <c r="Y9615" s="214"/>
      <c r="Z9615" s="214"/>
      <c r="AA9615" s="217"/>
      <c r="AB9615" s="217"/>
      <c r="AC9615" s="217"/>
      <c r="AD9615" s="213"/>
    </row>
    <row r="9616" spans="20:30" x14ac:dyDescent="0.2">
      <c r="T9616" s="212"/>
      <c r="U9616" s="213"/>
      <c r="V9616" s="213"/>
      <c r="W9616" s="213"/>
      <c r="X9616" s="214"/>
      <c r="Y9616" s="214"/>
      <c r="Z9616" s="214"/>
      <c r="AA9616" s="217"/>
      <c r="AB9616" s="217"/>
      <c r="AC9616" s="217"/>
      <c r="AD9616" s="213"/>
    </row>
    <row r="9617" spans="20:30" x14ac:dyDescent="0.2">
      <c r="T9617" s="212"/>
      <c r="U9617" s="213"/>
      <c r="V9617" s="213"/>
      <c r="W9617" s="213"/>
      <c r="X9617" s="214"/>
      <c r="Y9617" s="214"/>
      <c r="Z9617" s="214"/>
      <c r="AA9617" s="217"/>
      <c r="AB9617" s="217"/>
      <c r="AC9617" s="217"/>
      <c r="AD9617" s="213"/>
    </row>
    <row r="9618" spans="20:30" x14ac:dyDescent="0.2">
      <c r="T9618" s="212"/>
      <c r="U9618" s="213"/>
      <c r="V9618" s="213"/>
      <c r="W9618" s="213"/>
      <c r="X9618" s="214"/>
      <c r="Y9618" s="214"/>
      <c r="Z9618" s="214"/>
      <c r="AA9618" s="217"/>
      <c r="AB9618" s="217"/>
      <c r="AC9618" s="217"/>
      <c r="AD9618" s="213"/>
    </row>
    <row r="9619" spans="20:30" x14ac:dyDescent="0.2">
      <c r="T9619" s="212"/>
      <c r="U9619" s="213"/>
      <c r="V9619" s="213"/>
      <c r="W9619" s="213"/>
      <c r="X9619" s="214"/>
      <c r="Y9619" s="214"/>
      <c r="Z9619" s="214"/>
      <c r="AA9619" s="217"/>
      <c r="AB9619" s="217"/>
      <c r="AC9619" s="217"/>
      <c r="AD9619" s="213"/>
    </row>
    <row r="9620" spans="20:30" x14ac:dyDescent="0.2">
      <c r="T9620" s="212"/>
      <c r="U9620" s="213"/>
      <c r="V9620" s="213"/>
      <c r="W9620" s="213"/>
      <c r="X9620" s="214"/>
      <c r="Y9620" s="214"/>
      <c r="Z9620" s="214"/>
      <c r="AA9620" s="217"/>
      <c r="AB9620" s="217"/>
      <c r="AC9620" s="217"/>
      <c r="AD9620" s="213"/>
    </row>
    <row r="9621" spans="20:30" x14ac:dyDescent="0.2">
      <c r="T9621" s="212"/>
      <c r="U9621" s="213"/>
      <c r="V9621" s="213"/>
      <c r="W9621" s="213"/>
      <c r="X9621" s="214"/>
      <c r="Y9621" s="214"/>
      <c r="Z9621" s="214"/>
      <c r="AA9621" s="217"/>
      <c r="AB9621" s="217"/>
      <c r="AC9621" s="217"/>
      <c r="AD9621" s="213"/>
    </row>
    <row r="9622" spans="20:30" x14ac:dyDescent="0.2">
      <c r="T9622" s="212"/>
      <c r="U9622" s="213"/>
      <c r="V9622" s="213"/>
      <c r="W9622" s="213"/>
      <c r="X9622" s="214"/>
      <c r="Y9622" s="214"/>
      <c r="Z9622" s="214"/>
      <c r="AA9622" s="217"/>
      <c r="AB9622" s="217"/>
      <c r="AC9622" s="217"/>
      <c r="AD9622" s="213"/>
    </row>
    <row r="9623" spans="20:30" x14ac:dyDescent="0.2">
      <c r="T9623" s="212"/>
      <c r="U9623" s="213"/>
      <c r="V9623" s="213"/>
      <c r="W9623" s="213"/>
      <c r="X9623" s="214"/>
      <c r="Y9623" s="214"/>
      <c r="Z9623" s="214"/>
      <c r="AA9623" s="217"/>
      <c r="AB9623" s="217"/>
      <c r="AC9623" s="217"/>
      <c r="AD9623" s="213"/>
    </row>
    <row r="9624" spans="20:30" x14ac:dyDescent="0.2">
      <c r="T9624" s="212"/>
      <c r="U9624" s="213"/>
      <c r="V9624" s="213"/>
      <c r="W9624" s="213"/>
      <c r="X9624" s="214"/>
      <c r="Y9624" s="214"/>
      <c r="Z9624" s="214"/>
      <c r="AA9624" s="217"/>
      <c r="AB9624" s="217"/>
      <c r="AC9624" s="217"/>
      <c r="AD9624" s="213"/>
    </row>
    <row r="9625" spans="20:30" x14ac:dyDescent="0.2">
      <c r="T9625" s="212"/>
      <c r="U9625" s="213"/>
      <c r="V9625" s="213"/>
      <c r="W9625" s="213"/>
      <c r="X9625" s="214"/>
      <c r="Y9625" s="214"/>
      <c r="Z9625" s="214"/>
      <c r="AA9625" s="217"/>
      <c r="AB9625" s="217"/>
      <c r="AC9625" s="217"/>
      <c r="AD9625" s="213"/>
    </row>
    <row r="9626" spans="20:30" x14ac:dyDescent="0.2">
      <c r="T9626" s="212"/>
      <c r="U9626" s="213"/>
      <c r="V9626" s="213"/>
      <c r="W9626" s="213"/>
      <c r="X9626" s="214"/>
      <c r="Y9626" s="214"/>
      <c r="Z9626" s="214"/>
      <c r="AA9626" s="217"/>
      <c r="AB9626" s="217"/>
      <c r="AC9626" s="217"/>
      <c r="AD9626" s="213"/>
    </row>
    <row r="9627" spans="20:30" x14ac:dyDescent="0.2">
      <c r="T9627" s="212"/>
      <c r="U9627" s="213"/>
      <c r="V9627" s="213"/>
      <c r="W9627" s="213"/>
      <c r="X9627" s="214"/>
      <c r="Y9627" s="214"/>
      <c r="Z9627" s="214"/>
      <c r="AA9627" s="217"/>
      <c r="AB9627" s="217"/>
      <c r="AC9627" s="217"/>
      <c r="AD9627" s="213"/>
    </row>
    <row r="9628" spans="20:30" x14ac:dyDescent="0.2">
      <c r="T9628" s="212"/>
      <c r="U9628" s="213"/>
      <c r="V9628" s="213"/>
      <c r="W9628" s="213"/>
      <c r="X9628" s="214"/>
      <c r="Y9628" s="214"/>
      <c r="Z9628" s="214"/>
      <c r="AA9628" s="217"/>
      <c r="AB9628" s="217"/>
      <c r="AC9628" s="217"/>
      <c r="AD9628" s="213"/>
    </row>
    <row r="9629" spans="20:30" x14ac:dyDescent="0.2">
      <c r="T9629" s="212"/>
      <c r="U9629" s="213"/>
      <c r="V9629" s="213"/>
      <c r="W9629" s="213"/>
      <c r="X9629" s="214"/>
      <c r="Y9629" s="214"/>
      <c r="Z9629" s="214"/>
      <c r="AA9629" s="217"/>
      <c r="AB9629" s="217"/>
      <c r="AC9629" s="217"/>
      <c r="AD9629" s="213"/>
    </row>
    <row r="9630" spans="20:30" x14ac:dyDescent="0.2">
      <c r="T9630" s="212"/>
      <c r="U9630" s="213"/>
      <c r="V9630" s="213"/>
      <c r="W9630" s="213"/>
      <c r="X9630" s="214"/>
      <c r="Y9630" s="214"/>
      <c r="Z9630" s="214"/>
      <c r="AA9630" s="217"/>
      <c r="AB9630" s="217"/>
      <c r="AC9630" s="217"/>
      <c r="AD9630" s="213"/>
    </row>
    <row r="9631" spans="20:30" x14ac:dyDescent="0.2">
      <c r="T9631" s="212"/>
      <c r="U9631" s="213"/>
      <c r="V9631" s="213"/>
      <c r="W9631" s="213"/>
      <c r="X9631" s="214"/>
      <c r="Y9631" s="214"/>
      <c r="Z9631" s="214"/>
      <c r="AA9631" s="217"/>
      <c r="AB9631" s="217"/>
      <c r="AC9631" s="217"/>
      <c r="AD9631" s="213"/>
    </row>
    <row r="9632" spans="20:30" x14ac:dyDescent="0.2">
      <c r="T9632" s="212"/>
      <c r="U9632" s="213"/>
      <c r="V9632" s="213"/>
      <c r="W9632" s="213"/>
      <c r="X9632" s="214"/>
      <c r="Y9632" s="214"/>
      <c r="Z9632" s="214"/>
      <c r="AA9632" s="217"/>
      <c r="AB9632" s="217"/>
      <c r="AC9632" s="217"/>
      <c r="AD9632" s="213"/>
    </row>
    <row r="9633" spans="20:30" x14ac:dyDescent="0.2">
      <c r="T9633" s="212"/>
      <c r="U9633" s="213"/>
      <c r="V9633" s="213"/>
      <c r="W9633" s="213"/>
      <c r="X9633" s="214"/>
      <c r="Y9633" s="214"/>
      <c r="Z9633" s="214"/>
      <c r="AA9633" s="217"/>
      <c r="AB9633" s="217"/>
      <c r="AC9633" s="217"/>
      <c r="AD9633" s="213"/>
    </row>
    <row r="9634" spans="20:30" x14ac:dyDescent="0.2">
      <c r="T9634" s="212"/>
      <c r="U9634" s="213"/>
      <c r="V9634" s="213"/>
      <c r="W9634" s="213"/>
      <c r="X9634" s="214"/>
      <c r="Y9634" s="214"/>
      <c r="Z9634" s="214"/>
      <c r="AA9634" s="217"/>
      <c r="AB9634" s="217"/>
      <c r="AC9634" s="217"/>
      <c r="AD9634" s="213"/>
    </row>
    <row r="9635" spans="20:30" x14ac:dyDescent="0.2">
      <c r="T9635" s="212"/>
      <c r="U9635" s="213"/>
      <c r="V9635" s="213"/>
      <c r="W9635" s="213"/>
      <c r="X9635" s="214"/>
      <c r="Y9635" s="214"/>
      <c r="Z9635" s="214"/>
      <c r="AA9635" s="217"/>
      <c r="AB9635" s="217"/>
      <c r="AC9635" s="217"/>
      <c r="AD9635" s="213"/>
    </row>
    <row r="9636" spans="20:30" x14ac:dyDescent="0.2">
      <c r="T9636" s="212"/>
      <c r="U9636" s="213"/>
      <c r="V9636" s="213"/>
      <c r="W9636" s="213"/>
      <c r="X9636" s="214"/>
      <c r="Y9636" s="214"/>
      <c r="Z9636" s="214"/>
      <c r="AA9636" s="217"/>
      <c r="AB9636" s="217"/>
      <c r="AC9636" s="217"/>
      <c r="AD9636" s="213"/>
    </row>
    <row r="9637" spans="20:30" x14ac:dyDescent="0.2">
      <c r="T9637" s="212"/>
      <c r="U9637" s="213"/>
      <c r="V9637" s="213"/>
      <c r="W9637" s="213"/>
      <c r="X9637" s="214"/>
      <c r="Y9637" s="214"/>
      <c r="Z9637" s="214"/>
      <c r="AA9637" s="217"/>
      <c r="AB9637" s="217"/>
      <c r="AC9637" s="217"/>
      <c r="AD9637" s="213"/>
    </row>
    <row r="9638" spans="20:30" x14ac:dyDescent="0.2">
      <c r="T9638" s="212"/>
      <c r="U9638" s="213"/>
      <c r="V9638" s="213"/>
      <c r="W9638" s="213"/>
      <c r="X9638" s="214"/>
      <c r="Y9638" s="214"/>
      <c r="Z9638" s="214"/>
      <c r="AA9638" s="217"/>
      <c r="AB9638" s="217"/>
      <c r="AC9638" s="217"/>
      <c r="AD9638" s="213"/>
    </row>
    <row r="9639" spans="20:30" x14ac:dyDescent="0.2">
      <c r="T9639" s="212"/>
      <c r="U9639" s="213"/>
      <c r="V9639" s="213"/>
      <c r="W9639" s="213"/>
      <c r="X9639" s="214"/>
      <c r="Y9639" s="214"/>
      <c r="Z9639" s="214"/>
      <c r="AA9639" s="217"/>
      <c r="AB9639" s="217"/>
      <c r="AC9639" s="217"/>
      <c r="AD9639" s="213"/>
    </row>
    <row r="9640" spans="20:30" x14ac:dyDescent="0.2">
      <c r="T9640" s="212"/>
      <c r="U9640" s="213"/>
      <c r="V9640" s="213"/>
      <c r="W9640" s="213"/>
      <c r="X9640" s="214"/>
      <c r="Y9640" s="214"/>
      <c r="Z9640" s="214"/>
      <c r="AA9640" s="217"/>
      <c r="AB9640" s="217"/>
      <c r="AC9640" s="217"/>
      <c r="AD9640" s="213"/>
    </row>
    <row r="9641" spans="20:30" x14ac:dyDescent="0.2">
      <c r="T9641" s="212"/>
      <c r="U9641" s="213"/>
      <c r="V9641" s="213"/>
      <c r="W9641" s="213"/>
      <c r="X9641" s="214"/>
      <c r="Y9641" s="214"/>
      <c r="Z9641" s="214"/>
      <c r="AA9641" s="217"/>
      <c r="AB9641" s="217"/>
      <c r="AC9641" s="217"/>
      <c r="AD9641" s="213"/>
    </row>
    <row r="9642" spans="20:30" x14ac:dyDescent="0.2">
      <c r="T9642" s="212"/>
      <c r="U9642" s="213"/>
      <c r="V9642" s="213"/>
      <c r="W9642" s="213"/>
      <c r="X9642" s="214"/>
      <c r="Y9642" s="214"/>
      <c r="Z9642" s="214"/>
      <c r="AA9642" s="217"/>
      <c r="AB9642" s="217"/>
      <c r="AC9642" s="217"/>
      <c r="AD9642" s="213"/>
    </row>
    <row r="9643" spans="20:30" x14ac:dyDescent="0.2">
      <c r="T9643" s="212"/>
      <c r="U9643" s="213"/>
      <c r="V9643" s="213"/>
      <c r="W9643" s="213"/>
      <c r="X9643" s="214"/>
      <c r="Y9643" s="214"/>
      <c r="Z9643" s="214"/>
      <c r="AA9643" s="217"/>
      <c r="AB9643" s="217"/>
      <c r="AC9643" s="217"/>
      <c r="AD9643" s="213"/>
    </row>
    <row r="9644" spans="20:30" x14ac:dyDescent="0.2">
      <c r="T9644" s="212"/>
      <c r="U9644" s="213"/>
      <c r="V9644" s="213"/>
      <c r="W9644" s="213"/>
      <c r="X9644" s="214"/>
      <c r="Y9644" s="214"/>
      <c r="Z9644" s="214"/>
      <c r="AA9644" s="217"/>
      <c r="AB9644" s="217"/>
      <c r="AC9644" s="217"/>
      <c r="AD9644" s="213"/>
    </row>
    <row r="9645" spans="20:30" x14ac:dyDescent="0.2">
      <c r="T9645" s="212"/>
      <c r="U9645" s="213"/>
      <c r="V9645" s="213"/>
      <c r="W9645" s="213"/>
      <c r="X9645" s="214"/>
      <c r="Y9645" s="214"/>
      <c r="Z9645" s="214"/>
      <c r="AA9645" s="217"/>
      <c r="AB9645" s="217"/>
      <c r="AC9645" s="217"/>
      <c r="AD9645" s="213"/>
    </row>
    <row r="9646" spans="20:30" x14ac:dyDescent="0.2">
      <c r="T9646" s="212"/>
      <c r="U9646" s="213"/>
      <c r="V9646" s="213"/>
      <c r="W9646" s="213"/>
      <c r="X9646" s="214"/>
      <c r="Y9646" s="214"/>
      <c r="Z9646" s="214"/>
      <c r="AA9646" s="217"/>
      <c r="AB9646" s="217"/>
      <c r="AC9646" s="217"/>
      <c r="AD9646" s="213"/>
    </row>
    <row r="9647" spans="20:30" x14ac:dyDescent="0.2">
      <c r="T9647" s="212"/>
      <c r="U9647" s="213"/>
      <c r="V9647" s="213"/>
      <c r="W9647" s="213"/>
      <c r="X9647" s="214"/>
      <c r="Y9647" s="214"/>
      <c r="Z9647" s="214"/>
      <c r="AA9647" s="217"/>
      <c r="AB9647" s="217"/>
      <c r="AC9647" s="217"/>
      <c r="AD9647" s="213"/>
    </row>
    <row r="9648" spans="20:30" x14ac:dyDescent="0.2">
      <c r="T9648" s="212"/>
      <c r="U9648" s="213"/>
      <c r="V9648" s="213"/>
      <c r="W9648" s="213"/>
      <c r="X9648" s="214"/>
      <c r="Y9648" s="214"/>
      <c r="Z9648" s="214"/>
      <c r="AA9648" s="217"/>
      <c r="AB9648" s="217"/>
      <c r="AC9648" s="217"/>
      <c r="AD9648" s="213"/>
    </row>
    <row r="9649" spans="20:30" x14ac:dyDescent="0.2">
      <c r="T9649" s="212"/>
      <c r="U9649" s="213"/>
      <c r="V9649" s="213"/>
      <c r="W9649" s="213"/>
      <c r="X9649" s="214"/>
      <c r="Y9649" s="214"/>
      <c r="Z9649" s="214"/>
      <c r="AA9649" s="217"/>
      <c r="AB9649" s="217"/>
      <c r="AC9649" s="217"/>
      <c r="AD9649" s="213"/>
    </row>
    <row r="9650" spans="20:30" x14ac:dyDescent="0.2">
      <c r="T9650" s="212"/>
      <c r="U9650" s="213"/>
      <c r="V9650" s="213"/>
      <c r="W9650" s="213"/>
      <c r="X9650" s="214"/>
      <c r="Y9650" s="214"/>
      <c r="Z9650" s="214"/>
      <c r="AA9650" s="217"/>
      <c r="AB9650" s="217"/>
      <c r="AC9650" s="217"/>
      <c r="AD9650" s="213"/>
    </row>
    <row r="9651" spans="20:30" x14ac:dyDescent="0.2">
      <c r="T9651" s="212"/>
      <c r="U9651" s="213"/>
      <c r="V9651" s="213"/>
      <c r="W9651" s="213"/>
      <c r="X9651" s="214"/>
      <c r="Y9651" s="214"/>
      <c r="Z9651" s="214"/>
      <c r="AA9651" s="217"/>
      <c r="AB9651" s="217"/>
      <c r="AC9651" s="217"/>
      <c r="AD9651" s="213"/>
    </row>
    <row r="9652" spans="20:30" x14ac:dyDescent="0.2">
      <c r="T9652" s="212"/>
      <c r="U9652" s="213"/>
      <c r="V9652" s="213"/>
      <c r="W9652" s="213"/>
      <c r="X9652" s="214"/>
      <c r="Y9652" s="214"/>
      <c r="Z9652" s="214"/>
      <c r="AA9652" s="217"/>
      <c r="AB9652" s="217"/>
      <c r="AC9652" s="217"/>
      <c r="AD9652" s="213"/>
    </row>
    <row r="9653" spans="20:30" x14ac:dyDescent="0.2">
      <c r="T9653" s="212"/>
      <c r="U9653" s="213"/>
      <c r="V9653" s="213"/>
      <c r="W9653" s="213"/>
      <c r="X9653" s="214"/>
      <c r="Y9653" s="214"/>
      <c r="Z9653" s="214"/>
      <c r="AA9653" s="217"/>
      <c r="AB9653" s="217"/>
      <c r="AC9653" s="217"/>
      <c r="AD9653" s="213"/>
    </row>
    <row r="9654" spans="20:30" x14ac:dyDescent="0.2">
      <c r="T9654" s="212"/>
      <c r="U9654" s="213"/>
      <c r="V9654" s="213"/>
      <c r="W9654" s="213"/>
      <c r="X9654" s="214"/>
      <c r="Y9654" s="214"/>
      <c r="Z9654" s="214"/>
      <c r="AA9654" s="217"/>
      <c r="AB9654" s="217"/>
      <c r="AC9654" s="217"/>
      <c r="AD9654" s="213"/>
    </row>
    <row r="9655" spans="20:30" x14ac:dyDescent="0.2">
      <c r="T9655" s="212"/>
      <c r="U9655" s="213"/>
      <c r="V9655" s="213"/>
      <c r="W9655" s="213"/>
      <c r="X9655" s="214"/>
      <c r="Y9655" s="214"/>
      <c r="Z9655" s="214"/>
      <c r="AA9655" s="217"/>
      <c r="AB9655" s="217"/>
      <c r="AC9655" s="217"/>
      <c r="AD9655" s="213"/>
    </row>
    <row r="9656" spans="20:30" x14ac:dyDescent="0.2">
      <c r="T9656" s="212"/>
      <c r="U9656" s="213"/>
      <c r="V9656" s="213"/>
      <c r="W9656" s="213"/>
      <c r="X9656" s="214"/>
      <c r="Y9656" s="214"/>
      <c r="Z9656" s="214"/>
      <c r="AA9656" s="217"/>
      <c r="AB9656" s="217"/>
      <c r="AC9656" s="217"/>
      <c r="AD9656" s="213"/>
    </row>
    <row r="9657" spans="20:30" x14ac:dyDescent="0.2">
      <c r="T9657" s="212"/>
      <c r="U9657" s="213"/>
      <c r="V9657" s="213"/>
      <c r="W9657" s="213"/>
      <c r="X9657" s="214"/>
      <c r="Y9657" s="214"/>
      <c r="Z9657" s="214"/>
      <c r="AA9657" s="217"/>
      <c r="AB9657" s="217"/>
      <c r="AC9657" s="217"/>
      <c r="AD9657" s="213"/>
    </row>
    <row r="9658" spans="20:30" x14ac:dyDescent="0.2">
      <c r="T9658" s="212"/>
      <c r="U9658" s="213"/>
      <c r="V9658" s="213"/>
      <c r="W9658" s="213"/>
      <c r="X9658" s="214"/>
      <c r="Y9658" s="214"/>
      <c r="Z9658" s="214"/>
      <c r="AA9658" s="217"/>
      <c r="AB9658" s="217"/>
      <c r="AC9658" s="217"/>
      <c r="AD9658" s="213"/>
    </row>
    <row r="9659" spans="20:30" x14ac:dyDescent="0.2">
      <c r="T9659" s="212"/>
      <c r="U9659" s="213"/>
      <c r="V9659" s="213"/>
      <c r="W9659" s="213"/>
      <c r="X9659" s="214"/>
      <c r="Y9659" s="214"/>
      <c r="Z9659" s="214"/>
      <c r="AA9659" s="217"/>
      <c r="AB9659" s="217"/>
      <c r="AC9659" s="217"/>
      <c r="AD9659" s="213"/>
    </row>
    <row r="9660" spans="20:30" x14ac:dyDescent="0.2">
      <c r="T9660" s="212"/>
      <c r="U9660" s="213"/>
      <c r="V9660" s="213"/>
      <c r="W9660" s="213"/>
      <c r="X9660" s="214"/>
      <c r="Y9660" s="214"/>
      <c r="Z9660" s="214"/>
      <c r="AA9660" s="217"/>
      <c r="AB9660" s="217"/>
      <c r="AC9660" s="217"/>
      <c r="AD9660" s="213"/>
    </row>
    <row r="9661" spans="20:30" x14ac:dyDescent="0.2">
      <c r="T9661" s="212"/>
      <c r="U9661" s="213"/>
      <c r="V9661" s="213"/>
      <c r="W9661" s="213"/>
      <c r="X9661" s="214"/>
      <c r="Y9661" s="214"/>
      <c r="Z9661" s="214"/>
      <c r="AA9661" s="217"/>
      <c r="AB9661" s="217"/>
      <c r="AC9661" s="217"/>
      <c r="AD9661" s="213"/>
    </row>
    <row r="9662" spans="20:30" x14ac:dyDescent="0.2">
      <c r="T9662" s="212"/>
      <c r="U9662" s="213"/>
      <c r="V9662" s="213"/>
      <c r="W9662" s="213"/>
      <c r="X9662" s="214"/>
      <c r="Y9662" s="214"/>
      <c r="Z9662" s="214"/>
      <c r="AA9662" s="217"/>
      <c r="AB9662" s="217"/>
      <c r="AC9662" s="217"/>
      <c r="AD9662" s="213"/>
    </row>
    <row r="9663" spans="20:30" x14ac:dyDescent="0.2">
      <c r="T9663" s="212"/>
      <c r="U9663" s="213"/>
      <c r="V9663" s="213"/>
      <c r="W9663" s="213"/>
      <c r="X9663" s="214"/>
      <c r="Y9663" s="214"/>
      <c r="Z9663" s="214"/>
      <c r="AA9663" s="217"/>
      <c r="AB9663" s="217"/>
      <c r="AC9663" s="217"/>
      <c r="AD9663" s="213"/>
    </row>
    <row r="9664" spans="20:30" x14ac:dyDescent="0.2">
      <c r="T9664" s="212"/>
      <c r="U9664" s="213"/>
      <c r="V9664" s="213"/>
      <c r="W9664" s="213"/>
      <c r="X9664" s="214"/>
      <c r="Y9664" s="214"/>
      <c r="Z9664" s="214"/>
      <c r="AA9664" s="217"/>
      <c r="AB9664" s="217"/>
      <c r="AC9664" s="217"/>
      <c r="AD9664" s="213"/>
    </row>
    <row r="9665" spans="20:30" x14ac:dyDescent="0.2">
      <c r="T9665" s="212"/>
      <c r="U9665" s="213"/>
      <c r="V9665" s="213"/>
      <c r="W9665" s="213"/>
      <c r="X9665" s="214"/>
      <c r="Y9665" s="214"/>
      <c r="Z9665" s="214"/>
      <c r="AA9665" s="217"/>
      <c r="AB9665" s="217"/>
      <c r="AC9665" s="217"/>
      <c r="AD9665" s="213"/>
    </row>
    <row r="9666" spans="20:30" x14ac:dyDescent="0.2">
      <c r="T9666" s="212"/>
      <c r="U9666" s="213"/>
      <c r="V9666" s="213"/>
      <c r="W9666" s="213"/>
      <c r="X9666" s="214"/>
      <c r="Y9666" s="214"/>
      <c r="Z9666" s="214"/>
      <c r="AA9666" s="217"/>
      <c r="AB9666" s="217"/>
      <c r="AC9666" s="217"/>
      <c r="AD9666" s="213"/>
    </row>
    <row r="9667" spans="20:30" x14ac:dyDescent="0.2">
      <c r="T9667" s="212"/>
      <c r="U9667" s="213"/>
      <c r="V9667" s="213"/>
      <c r="W9667" s="213"/>
      <c r="X9667" s="214"/>
      <c r="Y9667" s="214"/>
      <c r="Z9667" s="214"/>
      <c r="AA9667" s="217"/>
      <c r="AB9667" s="217"/>
      <c r="AC9667" s="217"/>
      <c r="AD9667" s="213"/>
    </row>
    <row r="9668" spans="20:30" x14ac:dyDescent="0.2">
      <c r="T9668" s="212"/>
      <c r="U9668" s="213"/>
      <c r="V9668" s="213"/>
      <c r="W9668" s="213"/>
      <c r="X9668" s="214"/>
      <c r="Y9668" s="214"/>
      <c r="Z9668" s="214"/>
      <c r="AA9668" s="217"/>
      <c r="AB9668" s="217"/>
      <c r="AC9668" s="217"/>
      <c r="AD9668" s="213"/>
    </row>
    <row r="9669" spans="20:30" x14ac:dyDescent="0.2">
      <c r="T9669" s="212"/>
      <c r="U9669" s="213"/>
      <c r="V9669" s="213"/>
      <c r="W9669" s="213"/>
      <c r="X9669" s="214"/>
      <c r="Y9669" s="214"/>
      <c r="Z9669" s="214"/>
      <c r="AA9669" s="217"/>
      <c r="AB9669" s="217"/>
      <c r="AC9669" s="217"/>
      <c r="AD9669" s="213"/>
    </row>
    <row r="9670" spans="20:30" x14ac:dyDescent="0.2">
      <c r="T9670" s="212"/>
      <c r="U9670" s="213"/>
      <c r="V9670" s="213"/>
      <c r="W9670" s="213"/>
      <c r="X9670" s="214"/>
      <c r="Y9670" s="214"/>
      <c r="Z9670" s="214"/>
      <c r="AA9670" s="217"/>
      <c r="AB9670" s="217"/>
      <c r="AC9670" s="217"/>
      <c r="AD9670" s="213"/>
    </row>
    <row r="9671" spans="20:30" x14ac:dyDescent="0.2">
      <c r="T9671" s="212"/>
      <c r="U9671" s="213"/>
      <c r="V9671" s="213"/>
      <c r="W9671" s="213"/>
      <c r="X9671" s="214"/>
      <c r="Y9671" s="214"/>
      <c r="Z9671" s="214"/>
      <c r="AA9671" s="217"/>
      <c r="AB9671" s="217"/>
      <c r="AC9671" s="217"/>
      <c r="AD9671" s="213"/>
    </row>
    <row r="9672" spans="20:30" x14ac:dyDescent="0.2">
      <c r="T9672" s="212"/>
      <c r="U9672" s="213"/>
      <c r="V9672" s="213"/>
      <c r="W9672" s="213"/>
      <c r="X9672" s="214"/>
      <c r="Y9672" s="214"/>
      <c r="Z9672" s="214"/>
      <c r="AA9672" s="217"/>
      <c r="AB9672" s="217"/>
      <c r="AC9672" s="217"/>
      <c r="AD9672" s="213"/>
    </row>
    <row r="9673" spans="20:30" x14ac:dyDescent="0.2">
      <c r="T9673" s="212"/>
      <c r="U9673" s="213"/>
      <c r="V9673" s="213"/>
      <c r="W9673" s="213"/>
      <c r="X9673" s="214"/>
      <c r="Y9673" s="214"/>
      <c r="Z9673" s="214"/>
      <c r="AA9673" s="217"/>
      <c r="AB9673" s="217"/>
      <c r="AC9673" s="217"/>
      <c r="AD9673" s="213"/>
    </row>
    <row r="9674" spans="20:30" x14ac:dyDescent="0.2">
      <c r="T9674" s="212"/>
      <c r="U9674" s="213"/>
      <c r="V9674" s="213"/>
      <c r="W9674" s="213"/>
      <c r="X9674" s="214"/>
      <c r="Y9674" s="214"/>
      <c r="Z9674" s="214"/>
      <c r="AA9674" s="217"/>
      <c r="AB9674" s="217"/>
      <c r="AC9674" s="217"/>
      <c r="AD9674" s="213"/>
    </row>
    <row r="9675" spans="20:30" x14ac:dyDescent="0.2">
      <c r="T9675" s="212"/>
      <c r="U9675" s="213"/>
      <c r="V9675" s="213"/>
      <c r="W9675" s="213"/>
      <c r="X9675" s="214"/>
      <c r="Y9675" s="214"/>
      <c r="Z9675" s="214"/>
      <c r="AA9675" s="217"/>
      <c r="AB9675" s="217"/>
      <c r="AC9675" s="217"/>
      <c r="AD9675" s="213"/>
    </row>
    <row r="9676" spans="20:30" x14ac:dyDescent="0.2">
      <c r="T9676" s="212"/>
      <c r="U9676" s="213"/>
      <c r="V9676" s="213"/>
      <c r="W9676" s="213"/>
      <c r="X9676" s="214"/>
      <c r="Y9676" s="214"/>
      <c r="Z9676" s="214"/>
      <c r="AA9676" s="217"/>
      <c r="AB9676" s="217"/>
      <c r="AC9676" s="217"/>
      <c r="AD9676" s="213"/>
    </row>
    <row r="9677" spans="20:30" x14ac:dyDescent="0.2">
      <c r="T9677" s="212"/>
      <c r="U9677" s="213"/>
      <c r="V9677" s="213"/>
      <c r="W9677" s="213"/>
      <c r="X9677" s="214"/>
      <c r="Y9677" s="214"/>
      <c r="Z9677" s="214"/>
      <c r="AA9677" s="217"/>
      <c r="AB9677" s="217"/>
      <c r="AC9677" s="217"/>
      <c r="AD9677" s="213"/>
    </row>
    <row r="9678" spans="20:30" x14ac:dyDescent="0.2">
      <c r="T9678" s="212"/>
      <c r="U9678" s="213"/>
      <c r="V9678" s="213"/>
      <c r="W9678" s="213"/>
      <c r="X9678" s="214"/>
      <c r="Y9678" s="214"/>
      <c r="Z9678" s="214"/>
      <c r="AA9678" s="217"/>
      <c r="AB9678" s="217"/>
      <c r="AC9678" s="217"/>
      <c r="AD9678" s="213"/>
    </row>
    <row r="9679" spans="20:30" x14ac:dyDescent="0.2">
      <c r="T9679" s="212"/>
      <c r="U9679" s="213"/>
      <c r="V9679" s="213"/>
      <c r="W9679" s="213"/>
      <c r="X9679" s="214"/>
      <c r="Y9679" s="214"/>
      <c r="Z9679" s="214"/>
      <c r="AA9679" s="217"/>
      <c r="AB9679" s="217"/>
      <c r="AC9679" s="217"/>
      <c r="AD9679" s="213"/>
    </row>
    <row r="9680" spans="20:30" x14ac:dyDescent="0.2">
      <c r="T9680" s="212"/>
      <c r="U9680" s="213"/>
      <c r="V9680" s="213"/>
      <c r="W9680" s="213"/>
      <c r="X9680" s="214"/>
      <c r="Y9680" s="214"/>
      <c r="Z9680" s="214"/>
      <c r="AA9680" s="217"/>
      <c r="AB9680" s="217"/>
      <c r="AC9680" s="217"/>
      <c r="AD9680" s="213"/>
    </row>
    <row r="9681" spans="20:30" x14ac:dyDescent="0.2">
      <c r="T9681" s="212"/>
      <c r="U9681" s="213"/>
      <c r="V9681" s="213"/>
      <c r="W9681" s="213"/>
      <c r="X9681" s="214"/>
      <c r="Y9681" s="214"/>
      <c r="Z9681" s="214"/>
      <c r="AA9681" s="217"/>
      <c r="AB9681" s="217"/>
      <c r="AC9681" s="217"/>
      <c r="AD9681" s="213"/>
    </row>
    <row r="9682" spans="20:30" x14ac:dyDescent="0.2">
      <c r="T9682" s="212"/>
      <c r="U9682" s="213"/>
      <c r="V9682" s="213"/>
      <c r="W9682" s="213"/>
      <c r="X9682" s="214"/>
      <c r="Y9682" s="214"/>
      <c r="Z9682" s="214"/>
      <c r="AA9682" s="217"/>
      <c r="AB9682" s="217"/>
      <c r="AC9682" s="217"/>
      <c r="AD9682" s="213"/>
    </row>
    <row r="9683" spans="20:30" x14ac:dyDescent="0.2">
      <c r="T9683" s="212"/>
      <c r="U9683" s="213"/>
      <c r="V9683" s="213"/>
      <c r="W9683" s="213"/>
      <c r="X9683" s="214"/>
      <c r="Y9683" s="214"/>
      <c r="Z9683" s="214"/>
      <c r="AA9683" s="217"/>
      <c r="AB9683" s="217"/>
      <c r="AC9683" s="217"/>
      <c r="AD9683" s="213"/>
    </row>
    <row r="9684" spans="20:30" x14ac:dyDescent="0.2">
      <c r="T9684" s="212"/>
      <c r="U9684" s="213"/>
      <c r="V9684" s="213"/>
      <c r="W9684" s="213"/>
      <c r="X9684" s="214"/>
      <c r="Y9684" s="214"/>
      <c r="Z9684" s="214"/>
      <c r="AA9684" s="217"/>
      <c r="AB9684" s="217"/>
      <c r="AC9684" s="217"/>
      <c r="AD9684" s="213"/>
    </row>
    <row r="9685" spans="20:30" x14ac:dyDescent="0.2">
      <c r="T9685" s="212"/>
      <c r="U9685" s="213"/>
      <c r="V9685" s="213"/>
      <c r="W9685" s="213"/>
      <c r="X9685" s="214"/>
      <c r="Y9685" s="214"/>
      <c r="Z9685" s="214"/>
      <c r="AA9685" s="217"/>
      <c r="AB9685" s="217"/>
      <c r="AC9685" s="217"/>
      <c r="AD9685" s="213"/>
    </row>
    <row r="9686" spans="20:30" x14ac:dyDescent="0.2">
      <c r="T9686" s="212"/>
      <c r="U9686" s="213"/>
      <c r="V9686" s="213"/>
      <c r="W9686" s="213"/>
      <c r="X9686" s="214"/>
      <c r="Y9686" s="214"/>
      <c r="Z9686" s="214"/>
      <c r="AA9686" s="217"/>
      <c r="AB9686" s="217"/>
      <c r="AC9686" s="217"/>
      <c r="AD9686" s="213"/>
    </row>
    <row r="9687" spans="20:30" x14ac:dyDescent="0.2">
      <c r="T9687" s="212"/>
      <c r="U9687" s="213"/>
      <c r="V9687" s="213"/>
      <c r="W9687" s="213"/>
      <c r="X9687" s="214"/>
      <c r="Y9687" s="214"/>
      <c r="Z9687" s="214"/>
      <c r="AA9687" s="217"/>
      <c r="AB9687" s="217"/>
      <c r="AC9687" s="217"/>
      <c r="AD9687" s="213"/>
    </row>
    <row r="9688" spans="20:30" x14ac:dyDescent="0.2">
      <c r="T9688" s="212"/>
      <c r="U9688" s="213"/>
      <c r="V9688" s="213"/>
      <c r="W9688" s="213"/>
      <c r="X9688" s="214"/>
      <c r="Y9688" s="214"/>
      <c r="Z9688" s="214"/>
      <c r="AA9688" s="217"/>
      <c r="AB9688" s="217"/>
      <c r="AC9688" s="217"/>
      <c r="AD9688" s="213"/>
    </row>
    <row r="9689" spans="20:30" x14ac:dyDescent="0.2">
      <c r="T9689" s="212"/>
      <c r="U9689" s="213"/>
      <c r="V9689" s="213"/>
      <c r="W9689" s="213"/>
      <c r="X9689" s="214"/>
      <c r="Y9689" s="214"/>
      <c r="Z9689" s="214"/>
      <c r="AA9689" s="217"/>
      <c r="AB9689" s="217"/>
      <c r="AC9689" s="217"/>
      <c r="AD9689" s="213"/>
    </row>
    <row r="9690" spans="20:30" x14ac:dyDescent="0.2">
      <c r="T9690" s="212"/>
      <c r="U9690" s="213"/>
      <c r="V9690" s="213"/>
      <c r="W9690" s="213"/>
      <c r="X9690" s="214"/>
      <c r="Y9690" s="214"/>
      <c r="Z9690" s="214"/>
      <c r="AA9690" s="217"/>
      <c r="AB9690" s="217"/>
      <c r="AC9690" s="217"/>
      <c r="AD9690" s="213"/>
    </row>
    <row r="9691" spans="20:30" x14ac:dyDescent="0.2">
      <c r="T9691" s="212"/>
      <c r="U9691" s="213"/>
      <c r="V9691" s="213"/>
      <c r="W9691" s="213"/>
      <c r="X9691" s="214"/>
      <c r="Y9691" s="214"/>
      <c r="Z9691" s="214"/>
      <c r="AA9691" s="217"/>
      <c r="AB9691" s="217"/>
      <c r="AC9691" s="217"/>
      <c r="AD9691" s="213"/>
    </row>
    <row r="9692" spans="20:30" x14ac:dyDescent="0.2">
      <c r="T9692" s="212"/>
      <c r="U9692" s="213"/>
      <c r="V9692" s="213"/>
      <c r="W9692" s="213"/>
      <c r="X9692" s="214"/>
      <c r="Y9692" s="214"/>
      <c r="Z9692" s="214"/>
      <c r="AA9692" s="217"/>
      <c r="AB9692" s="217"/>
      <c r="AC9692" s="217"/>
      <c r="AD9692" s="213"/>
    </row>
    <row r="9693" spans="20:30" x14ac:dyDescent="0.2">
      <c r="T9693" s="212"/>
      <c r="U9693" s="213"/>
      <c r="V9693" s="213"/>
      <c r="W9693" s="213"/>
      <c r="X9693" s="214"/>
      <c r="Y9693" s="214"/>
      <c r="Z9693" s="214"/>
      <c r="AA9693" s="217"/>
      <c r="AB9693" s="217"/>
      <c r="AC9693" s="217"/>
      <c r="AD9693" s="213"/>
    </row>
    <row r="9694" spans="20:30" x14ac:dyDescent="0.2">
      <c r="T9694" s="212"/>
      <c r="U9694" s="213"/>
      <c r="V9694" s="213"/>
      <c r="W9694" s="213"/>
      <c r="X9694" s="214"/>
      <c r="Y9694" s="214"/>
      <c r="Z9694" s="214"/>
      <c r="AA9694" s="217"/>
      <c r="AB9694" s="217"/>
      <c r="AC9694" s="217"/>
      <c r="AD9694" s="213"/>
    </row>
    <row r="9695" spans="20:30" x14ac:dyDescent="0.2">
      <c r="T9695" s="212"/>
      <c r="U9695" s="213"/>
      <c r="V9695" s="213"/>
      <c r="W9695" s="213"/>
      <c r="X9695" s="214"/>
      <c r="Y9695" s="214"/>
      <c r="Z9695" s="214"/>
      <c r="AA9695" s="217"/>
      <c r="AB9695" s="217"/>
      <c r="AC9695" s="217"/>
      <c r="AD9695" s="213"/>
    </row>
    <row r="9696" spans="20:30" x14ac:dyDescent="0.2">
      <c r="T9696" s="212"/>
      <c r="U9696" s="213"/>
      <c r="V9696" s="213"/>
      <c r="W9696" s="213"/>
      <c r="X9696" s="214"/>
      <c r="Y9696" s="214"/>
      <c r="Z9696" s="214"/>
      <c r="AA9696" s="217"/>
      <c r="AB9696" s="217"/>
      <c r="AC9696" s="217"/>
      <c r="AD9696" s="213"/>
    </row>
    <row r="9697" spans="20:30" x14ac:dyDescent="0.2">
      <c r="T9697" s="212"/>
      <c r="U9697" s="213"/>
      <c r="V9697" s="213"/>
      <c r="W9697" s="213"/>
      <c r="X9697" s="214"/>
      <c r="Y9697" s="214"/>
      <c r="Z9697" s="214"/>
      <c r="AA9697" s="217"/>
      <c r="AB9697" s="217"/>
      <c r="AC9697" s="217"/>
      <c r="AD9697" s="213"/>
    </row>
    <row r="9698" spans="20:30" x14ac:dyDescent="0.2">
      <c r="T9698" s="212"/>
      <c r="U9698" s="213"/>
      <c r="V9698" s="213"/>
      <c r="W9698" s="213"/>
      <c r="X9698" s="214"/>
      <c r="Y9698" s="214"/>
      <c r="Z9698" s="214"/>
      <c r="AA9698" s="217"/>
      <c r="AB9698" s="217"/>
      <c r="AC9698" s="217"/>
      <c r="AD9698" s="213"/>
    </row>
    <row r="9699" spans="20:30" x14ac:dyDescent="0.2">
      <c r="T9699" s="212"/>
      <c r="U9699" s="213"/>
      <c r="V9699" s="213"/>
      <c r="W9699" s="213"/>
      <c r="X9699" s="214"/>
      <c r="Y9699" s="214"/>
      <c r="Z9699" s="214"/>
      <c r="AA9699" s="217"/>
      <c r="AB9699" s="217"/>
      <c r="AC9699" s="217"/>
      <c r="AD9699" s="213"/>
    </row>
    <row r="9700" spans="20:30" x14ac:dyDescent="0.2">
      <c r="T9700" s="212"/>
      <c r="U9700" s="213"/>
      <c r="V9700" s="213"/>
      <c r="W9700" s="213"/>
      <c r="X9700" s="214"/>
      <c r="Y9700" s="214"/>
      <c r="Z9700" s="214"/>
      <c r="AA9700" s="217"/>
      <c r="AB9700" s="217"/>
      <c r="AC9700" s="217"/>
      <c r="AD9700" s="213"/>
    </row>
    <row r="9701" spans="20:30" x14ac:dyDescent="0.2">
      <c r="T9701" s="212"/>
      <c r="U9701" s="213"/>
      <c r="V9701" s="213"/>
      <c r="W9701" s="213"/>
      <c r="X9701" s="214"/>
      <c r="Y9701" s="214"/>
      <c r="Z9701" s="214"/>
      <c r="AA9701" s="217"/>
      <c r="AB9701" s="217"/>
      <c r="AC9701" s="217"/>
      <c r="AD9701" s="213"/>
    </row>
    <row r="9702" spans="20:30" x14ac:dyDescent="0.2">
      <c r="T9702" s="212"/>
      <c r="U9702" s="213"/>
      <c r="V9702" s="213"/>
      <c r="W9702" s="213"/>
      <c r="X9702" s="214"/>
      <c r="Y9702" s="214"/>
      <c r="Z9702" s="214"/>
      <c r="AA9702" s="217"/>
      <c r="AB9702" s="217"/>
      <c r="AC9702" s="217"/>
      <c r="AD9702" s="213"/>
    </row>
    <row r="9703" spans="20:30" x14ac:dyDescent="0.2">
      <c r="T9703" s="212"/>
      <c r="U9703" s="213"/>
      <c r="V9703" s="213"/>
      <c r="W9703" s="213"/>
      <c r="X9703" s="214"/>
      <c r="Y9703" s="214"/>
      <c r="Z9703" s="214"/>
      <c r="AA9703" s="217"/>
      <c r="AB9703" s="217"/>
      <c r="AC9703" s="217"/>
      <c r="AD9703" s="213"/>
    </row>
    <row r="9704" spans="20:30" x14ac:dyDescent="0.2">
      <c r="T9704" s="212"/>
      <c r="U9704" s="213"/>
      <c r="V9704" s="213"/>
      <c r="W9704" s="213"/>
      <c r="X9704" s="214"/>
      <c r="Y9704" s="214"/>
      <c r="Z9704" s="214"/>
      <c r="AA9704" s="217"/>
      <c r="AB9704" s="217"/>
      <c r="AC9704" s="217"/>
      <c r="AD9704" s="213"/>
    </row>
    <row r="9705" spans="20:30" x14ac:dyDescent="0.2">
      <c r="T9705" s="212"/>
      <c r="U9705" s="213"/>
      <c r="V9705" s="213"/>
      <c r="W9705" s="213"/>
      <c r="X9705" s="214"/>
      <c r="Y9705" s="214"/>
      <c r="Z9705" s="214"/>
      <c r="AA9705" s="217"/>
      <c r="AB9705" s="217"/>
      <c r="AC9705" s="217"/>
      <c r="AD9705" s="213"/>
    </row>
    <row r="9706" spans="20:30" x14ac:dyDescent="0.2">
      <c r="T9706" s="212"/>
      <c r="U9706" s="213"/>
      <c r="V9706" s="213"/>
      <c r="W9706" s="213"/>
      <c r="X9706" s="214"/>
      <c r="Y9706" s="214"/>
      <c r="Z9706" s="214"/>
      <c r="AA9706" s="217"/>
      <c r="AB9706" s="217"/>
      <c r="AC9706" s="217"/>
      <c r="AD9706" s="213"/>
    </row>
    <row r="9707" spans="20:30" x14ac:dyDescent="0.2">
      <c r="T9707" s="212"/>
      <c r="U9707" s="213"/>
      <c r="V9707" s="213"/>
      <c r="W9707" s="213"/>
      <c r="X9707" s="214"/>
      <c r="Y9707" s="214"/>
      <c r="Z9707" s="214"/>
      <c r="AA9707" s="217"/>
      <c r="AB9707" s="217"/>
      <c r="AC9707" s="217"/>
      <c r="AD9707" s="213"/>
    </row>
    <row r="9708" spans="20:30" x14ac:dyDescent="0.2">
      <c r="T9708" s="212"/>
      <c r="U9708" s="213"/>
      <c r="V9708" s="213"/>
      <c r="W9708" s="213"/>
      <c r="X9708" s="214"/>
      <c r="Y9708" s="214"/>
      <c r="Z9708" s="214"/>
      <c r="AA9708" s="217"/>
      <c r="AB9708" s="217"/>
      <c r="AC9708" s="217"/>
      <c r="AD9708" s="213"/>
    </row>
    <row r="9709" spans="20:30" x14ac:dyDescent="0.2">
      <c r="T9709" s="212"/>
      <c r="U9709" s="213"/>
      <c r="V9709" s="213"/>
      <c r="W9709" s="213"/>
      <c r="X9709" s="214"/>
      <c r="Y9709" s="214"/>
      <c r="Z9709" s="214"/>
      <c r="AA9709" s="217"/>
      <c r="AB9709" s="217"/>
      <c r="AC9709" s="217"/>
      <c r="AD9709" s="213"/>
    </row>
    <row r="9710" spans="20:30" x14ac:dyDescent="0.2">
      <c r="T9710" s="212"/>
      <c r="U9710" s="213"/>
      <c r="V9710" s="213"/>
      <c r="W9710" s="213"/>
      <c r="X9710" s="214"/>
      <c r="Y9710" s="214"/>
      <c r="Z9710" s="214"/>
      <c r="AA9710" s="217"/>
      <c r="AB9710" s="217"/>
      <c r="AC9710" s="217"/>
      <c r="AD9710" s="213"/>
    </row>
    <row r="9711" spans="20:30" x14ac:dyDescent="0.2">
      <c r="T9711" s="212"/>
      <c r="U9711" s="213"/>
      <c r="V9711" s="213"/>
      <c r="W9711" s="213"/>
      <c r="X9711" s="214"/>
      <c r="Y9711" s="214"/>
      <c r="Z9711" s="214"/>
      <c r="AA9711" s="217"/>
      <c r="AB9711" s="217"/>
      <c r="AC9711" s="217"/>
      <c r="AD9711" s="213"/>
    </row>
    <row r="9712" spans="20:30" x14ac:dyDescent="0.2">
      <c r="T9712" s="212"/>
      <c r="U9712" s="213"/>
      <c r="V9712" s="213"/>
      <c r="W9712" s="213"/>
      <c r="X9712" s="214"/>
      <c r="Y9712" s="214"/>
      <c r="Z9712" s="214"/>
      <c r="AA9712" s="217"/>
      <c r="AB9712" s="217"/>
      <c r="AC9712" s="217"/>
      <c r="AD9712" s="213"/>
    </row>
    <row r="9713" spans="20:30" x14ac:dyDescent="0.2">
      <c r="T9713" s="212"/>
      <c r="U9713" s="213"/>
      <c r="V9713" s="213"/>
      <c r="W9713" s="213"/>
      <c r="X9713" s="214"/>
      <c r="Y9713" s="214"/>
      <c r="Z9713" s="214"/>
      <c r="AA9713" s="217"/>
      <c r="AB9713" s="217"/>
      <c r="AC9713" s="217"/>
      <c r="AD9713" s="213"/>
    </row>
    <row r="9714" spans="20:30" x14ac:dyDescent="0.2">
      <c r="T9714" s="212"/>
      <c r="U9714" s="213"/>
      <c r="V9714" s="213"/>
      <c r="W9714" s="213"/>
      <c r="X9714" s="214"/>
      <c r="Y9714" s="214"/>
      <c r="Z9714" s="214"/>
      <c r="AA9714" s="217"/>
      <c r="AB9714" s="217"/>
      <c r="AC9714" s="217"/>
      <c r="AD9714" s="213"/>
    </row>
    <row r="9715" spans="20:30" x14ac:dyDescent="0.2">
      <c r="T9715" s="212"/>
      <c r="U9715" s="213"/>
      <c r="V9715" s="213"/>
      <c r="W9715" s="213"/>
      <c r="X9715" s="214"/>
      <c r="Y9715" s="214"/>
      <c r="Z9715" s="214"/>
      <c r="AA9715" s="217"/>
      <c r="AB9715" s="217"/>
      <c r="AC9715" s="217"/>
      <c r="AD9715" s="213"/>
    </row>
    <row r="9716" spans="20:30" x14ac:dyDescent="0.2">
      <c r="T9716" s="212"/>
      <c r="U9716" s="213"/>
      <c r="V9716" s="213"/>
      <c r="W9716" s="213"/>
      <c r="X9716" s="214"/>
      <c r="Y9716" s="214"/>
      <c r="Z9716" s="214"/>
      <c r="AA9716" s="217"/>
      <c r="AB9716" s="217"/>
      <c r="AC9716" s="217"/>
      <c r="AD9716" s="213"/>
    </row>
    <row r="9717" spans="20:30" x14ac:dyDescent="0.2">
      <c r="T9717" s="212"/>
      <c r="U9717" s="213"/>
      <c r="V9717" s="213"/>
      <c r="W9717" s="213"/>
      <c r="X9717" s="214"/>
      <c r="Y9717" s="214"/>
      <c r="Z9717" s="214"/>
      <c r="AA9717" s="217"/>
      <c r="AB9717" s="217"/>
      <c r="AC9717" s="217"/>
      <c r="AD9717" s="213"/>
    </row>
    <row r="9718" spans="20:30" x14ac:dyDescent="0.2">
      <c r="T9718" s="212"/>
      <c r="U9718" s="213"/>
      <c r="V9718" s="213"/>
      <c r="W9718" s="213"/>
      <c r="X9718" s="214"/>
      <c r="Y9718" s="214"/>
      <c r="Z9718" s="214"/>
      <c r="AA9718" s="217"/>
      <c r="AB9718" s="217"/>
      <c r="AC9718" s="217"/>
      <c r="AD9718" s="213"/>
    </row>
    <row r="9719" spans="20:30" x14ac:dyDescent="0.2">
      <c r="T9719" s="212"/>
      <c r="U9719" s="213"/>
      <c r="V9719" s="213"/>
      <c r="W9719" s="213"/>
      <c r="X9719" s="214"/>
      <c r="Y9719" s="214"/>
      <c r="Z9719" s="214"/>
      <c r="AA9719" s="217"/>
      <c r="AB9719" s="217"/>
      <c r="AC9719" s="217"/>
      <c r="AD9719" s="213"/>
    </row>
    <row r="9720" spans="20:30" x14ac:dyDescent="0.2">
      <c r="T9720" s="212"/>
      <c r="U9720" s="213"/>
      <c r="V9720" s="213"/>
      <c r="W9720" s="213"/>
      <c r="X9720" s="214"/>
      <c r="Y9720" s="214"/>
      <c r="Z9720" s="214"/>
      <c r="AA9720" s="217"/>
      <c r="AB9720" s="217"/>
      <c r="AC9720" s="217"/>
      <c r="AD9720" s="213"/>
    </row>
    <row r="9721" spans="20:30" x14ac:dyDescent="0.2">
      <c r="T9721" s="212"/>
      <c r="U9721" s="213"/>
      <c r="V9721" s="213"/>
      <c r="W9721" s="213"/>
      <c r="X9721" s="214"/>
      <c r="Y9721" s="214"/>
      <c r="Z9721" s="214"/>
      <c r="AA9721" s="217"/>
      <c r="AB9721" s="217"/>
      <c r="AC9721" s="217"/>
      <c r="AD9721" s="213"/>
    </row>
    <row r="9722" spans="20:30" x14ac:dyDescent="0.2">
      <c r="T9722" s="212"/>
      <c r="U9722" s="213"/>
      <c r="V9722" s="213"/>
      <c r="W9722" s="213"/>
      <c r="X9722" s="214"/>
      <c r="Y9722" s="214"/>
      <c r="Z9722" s="214"/>
      <c r="AA9722" s="217"/>
      <c r="AB9722" s="217"/>
      <c r="AC9722" s="217"/>
      <c r="AD9722" s="213"/>
    </row>
    <row r="9723" spans="20:30" x14ac:dyDescent="0.2">
      <c r="T9723" s="212"/>
      <c r="U9723" s="213"/>
      <c r="V9723" s="213"/>
      <c r="W9723" s="213"/>
      <c r="X9723" s="214"/>
      <c r="Y9723" s="214"/>
      <c r="Z9723" s="214"/>
      <c r="AA9723" s="217"/>
      <c r="AB9723" s="217"/>
      <c r="AC9723" s="217"/>
      <c r="AD9723" s="213"/>
    </row>
    <row r="9724" spans="20:30" x14ac:dyDescent="0.2">
      <c r="T9724" s="212"/>
      <c r="U9724" s="213"/>
      <c r="V9724" s="213"/>
      <c r="W9724" s="213"/>
      <c r="X9724" s="214"/>
      <c r="Y9724" s="214"/>
      <c r="Z9724" s="214"/>
      <c r="AA9724" s="217"/>
      <c r="AB9724" s="217"/>
      <c r="AC9724" s="217"/>
      <c r="AD9724" s="213"/>
    </row>
    <row r="9725" spans="20:30" x14ac:dyDescent="0.2">
      <c r="T9725" s="212"/>
      <c r="U9725" s="213"/>
      <c r="V9725" s="213"/>
      <c r="W9725" s="213"/>
      <c r="X9725" s="214"/>
      <c r="Y9725" s="214"/>
      <c r="Z9725" s="214"/>
      <c r="AA9725" s="217"/>
      <c r="AB9725" s="217"/>
      <c r="AC9725" s="217"/>
      <c r="AD9725" s="213"/>
    </row>
    <row r="9726" spans="20:30" x14ac:dyDescent="0.2">
      <c r="T9726" s="212"/>
      <c r="U9726" s="213"/>
      <c r="V9726" s="213"/>
      <c r="W9726" s="213"/>
      <c r="X9726" s="214"/>
      <c r="Y9726" s="214"/>
      <c r="Z9726" s="214"/>
      <c r="AA9726" s="217"/>
      <c r="AB9726" s="217"/>
      <c r="AC9726" s="217"/>
      <c r="AD9726" s="213"/>
    </row>
    <row r="9727" spans="20:30" x14ac:dyDescent="0.2">
      <c r="T9727" s="212"/>
      <c r="U9727" s="213"/>
      <c r="V9727" s="213"/>
      <c r="W9727" s="213"/>
      <c r="X9727" s="214"/>
      <c r="Y9727" s="214"/>
      <c r="Z9727" s="214"/>
      <c r="AA9727" s="217"/>
      <c r="AB9727" s="217"/>
      <c r="AC9727" s="217"/>
      <c r="AD9727" s="213"/>
    </row>
    <row r="9728" spans="20:30" x14ac:dyDescent="0.2">
      <c r="T9728" s="212"/>
      <c r="U9728" s="213"/>
      <c r="V9728" s="213"/>
      <c r="W9728" s="213"/>
      <c r="X9728" s="214"/>
      <c r="Y9728" s="214"/>
      <c r="Z9728" s="214"/>
      <c r="AA9728" s="217"/>
      <c r="AB9728" s="217"/>
      <c r="AC9728" s="217"/>
      <c r="AD9728" s="213"/>
    </row>
    <row r="9729" spans="20:30" x14ac:dyDescent="0.2">
      <c r="T9729" s="212"/>
      <c r="U9729" s="213"/>
      <c r="V9729" s="213"/>
      <c r="W9729" s="213"/>
      <c r="X9729" s="214"/>
      <c r="Y9729" s="214"/>
      <c r="Z9729" s="214"/>
      <c r="AA9729" s="217"/>
      <c r="AB9729" s="217"/>
      <c r="AC9729" s="217"/>
      <c r="AD9729" s="213"/>
    </row>
    <row r="9730" spans="20:30" x14ac:dyDescent="0.2">
      <c r="T9730" s="212"/>
      <c r="U9730" s="213"/>
      <c r="V9730" s="213"/>
      <c r="W9730" s="213"/>
      <c r="X9730" s="214"/>
      <c r="Y9730" s="214"/>
      <c r="Z9730" s="214"/>
      <c r="AA9730" s="217"/>
      <c r="AB9730" s="217"/>
      <c r="AC9730" s="217"/>
      <c r="AD9730" s="213"/>
    </row>
    <row r="9731" spans="20:30" x14ac:dyDescent="0.2">
      <c r="T9731" s="212"/>
      <c r="U9731" s="213"/>
      <c r="V9731" s="213"/>
      <c r="W9731" s="213"/>
      <c r="X9731" s="214"/>
      <c r="Y9731" s="214"/>
      <c r="Z9731" s="214"/>
      <c r="AA9731" s="217"/>
      <c r="AB9731" s="217"/>
      <c r="AC9731" s="217"/>
      <c r="AD9731" s="213"/>
    </row>
    <row r="9732" spans="20:30" x14ac:dyDescent="0.2">
      <c r="T9732" s="212"/>
      <c r="U9732" s="213"/>
      <c r="V9732" s="213"/>
      <c r="W9732" s="213"/>
      <c r="X9732" s="214"/>
      <c r="Y9732" s="214"/>
      <c r="Z9732" s="214"/>
      <c r="AA9732" s="217"/>
      <c r="AB9732" s="217"/>
      <c r="AC9732" s="217"/>
      <c r="AD9732" s="213"/>
    </row>
    <row r="9733" spans="20:30" x14ac:dyDescent="0.2">
      <c r="T9733" s="212"/>
      <c r="U9733" s="213"/>
      <c r="V9733" s="213"/>
      <c r="W9733" s="213"/>
      <c r="X9733" s="214"/>
      <c r="Y9733" s="214"/>
      <c r="Z9733" s="214"/>
      <c r="AA9733" s="217"/>
      <c r="AB9733" s="217"/>
      <c r="AC9733" s="217"/>
      <c r="AD9733" s="213"/>
    </row>
    <row r="9734" spans="20:30" x14ac:dyDescent="0.2">
      <c r="T9734" s="212"/>
      <c r="U9734" s="213"/>
      <c r="V9734" s="213"/>
      <c r="W9734" s="213"/>
      <c r="X9734" s="214"/>
      <c r="Y9734" s="214"/>
      <c r="Z9734" s="214"/>
      <c r="AA9734" s="217"/>
      <c r="AB9734" s="217"/>
      <c r="AC9734" s="217"/>
      <c r="AD9734" s="213"/>
    </row>
    <row r="9735" spans="20:30" x14ac:dyDescent="0.2">
      <c r="T9735" s="212"/>
      <c r="U9735" s="213"/>
      <c r="V9735" s="213"/>
      <c r="W9735" s="213"/>
      <c r="X9735" s="214"/>
      <c r="Y9735" s="214"/>
      <c r="Z9735" s="214"/>
      <c r="AA9735" s="217"/>
      <c r="AB9735" s="217"/>
      <c r="AC9735" s="217"/>
      <c r="AD9735" s="213"/>
    </row>
    <row r="9736" spans="20:30" x14ac:dyDescent="0.2">
      <c r="T9736" s="212"/>
      <c r="U9736" s="213"/>
      <c r="V9736" s="213"/>
      <c r="W9736" s="213"/>
      <c r="X9736" s="214"/>
      <c r="Y9736" s="214"/>
      <c r="Z9736" s="214"/>
      <c r="AA9736" s="217"/>
      <c r="AB9736" s="217"/>
      <c r="AC9736" s="217"/>
      <c r="AD9736" s="213"/>
    </row>
    <row r="9737" spans="20:30" x14ac:dyDescent="0.2">
      <c r="T9737" s="212"/>
      <c r="U9737" s="213"/>
      <c r="V9737" s="213"/>
      <c r="W9737" s="213"/>
      <c r="X9737" s="214"/>
      <c r="Y9737" s="214"/>
      <c r="Z9737" s="214"/>
      <c r="AA9737" s="217"/>
      <c r="AB9737" s="217"/>
      <c r="AC9737" s="217"/>
      <c r="AD9737" s="213"/>
    </row>
    <row r="9738" spans="20:30" x14ac:dyDescent="0.2">
      <c r="T9738" s="212"/>
      <c r="U9738" s="213"/>
      <c r="V9738" s="213"/>
      <c r="W9738" s="213"/>
      <c r="X9738" s="214"/>
      <c r="Y9738" s="214"/>
      <c r="Z9738" s="214"/>
      <c r="AA9738" s="217"/>
      <c r="AB9738" s="217"/>
      <c r="AC9738" s="217"/>
      <c r="AD9738" s="213"/>
    </row>
    <row r="9739" spans="20:30" x14ac:dyDescent="0.2">
      <c r="T9739" s="212"/>
      <c r="U9739" s="213"/>
      <c r="V9739" s="213"/>
      <c r="W9739" s="213"/>
      <c r="X9739" s="214"/>
      <c r="Y9739" s="214"/>
      <c r="Z9739" s="214"/>
      <c r="AA9739" s="217"/>
      <c r="AB9739" s="217"/>
      <c r="AC9739" s="217"/>
      <c r="AD9739" s="213"/>
    </row>
    <row r="9740" spans="20:30" x14ac:dyDescent="0.2">
      <c r="T9740" s="212"/>
      <c r="U9740" s="213"/>
      <c r="V9740" s="213"/>
      <c r="W9740" s="213"/>
      <c r="X9740" s="214"/>
      <c r="Y9740" s="214"/>
      <c r="Z9740" s="214"/>
      <c r="AA9740" s="217"/>
      <c r="AB9740" s="217"/>
      <c r="AC9740" s="217"/>
      <c r="AD9740" s="213"/>
    </row>
    <row r="9741" spans="20:30" x14ac:dyDescent="0.2">
      <c r="T9741" s="212"/>
      <c r="U9741" s="213"/>
      <c r="V9741" s="213"/>
      <c r="W9741" s="213"/>
      <c r="X9741" s="214"/>
      <c r="Y9741" s="214"/>
      <c r="Z9741" s="214"/>
      <c r="AA9741" s="217"/>
      <c r="AB9741" s="217"/>
      <c r="AC9741" s="217"/>
      <c r="AD9741" s="213"/>
    </row>
    <row r="9742" spans="20:30" x14ac:dyDescent="0.2">
      <c r="T9742" s="212"/>
      <c r="U9742" s="213"/>
      <c r="V9742" s="213"/>
      <c r="W9742" s="213"/>
      <c r="X9742" s="214"/>
      <c r="Y9742" s="214"/>
      <c r="Z9742" s="214"/>
      <c r="AA9742" s="217"/>
      <c r="AB9742" s="217"/>
      <c r="AC9742" s="217"/>
      <c r="AD9742" s="213"/>
    </row>
    <row r="9743" spans="20:30" x14ac:dyDescent="0.2">
      <c r="T9743" s="212"/>
      <c r="U9743" s="213"/>
      <c r="V9743" s="213"/>
      <c r="W9743" s="213"/>
      <c r="X9743" s="214"/>
      <c r="Y9743" s="214"/>
      <c r="Z9743" s="214"/>
      <c r="AA9743" s="217"/>
      <c r="AB9743" s="217"/>
      <c r="AC9743" s="217"/>
      <c r="AD9743" s="213"/>
    </row>
    <row r="9744" spans="20:30" x14ac:dyDescent="0.2">
      <c r="T9744" s="212"/>
      <c r="U9744" s="213"/>
      <c r="V9744" s="213"/>
      <c r="W9744" s="213"/>
      <c r="X9744" s="214"/>
      <c r="Y9744" s="214"/>
      <c r="Z9744" s="214"/>
      <c r="AA9744" s="217"/>
      <c r="AB9744" s="217"/>
      <c r="AC9744" s="217"/>
      <c r="AD9744" s="213"/>
    </row>
    <row r="9745" spans="20:30" x14ac:dyDescent="0.2">
      <c r="T9745" s="212"/>
      <c r="U9745" s="213"/>
      <c r="V9745" s="213"/>
      <c r="W9745" s="213"/>
      <c r="X9745" s="214"/>
      <c r="Y9745" s="214"/>
      <c r="Z9745" s="214"/>
      <c r="AA9745" s="217"/>
      <c r="AB9745" s="217"/>
      <c r="AC9745" s="217"/>
      <c r="AD9745" s="213"/>
    </row>
    <row r="9746" spans="20:30" x14ac:dyDescent="0.2">
      <c r="T9746" s="212"/>
      <c r="U9746" s="213"/>
      <c r="V9746" s="213"/>
      <c r="W9746" s="213"/>
      <c r="X9746" s="214"/>
      <c r="Y9746" s="214"/>
      <c r="Z9746" s="214"/>
      <c r="AA9746" s="217"/>
      <c r="AB9746" s="217"/>
      <c r="AC9746" s="217"/>
      <c r="AD9746" s="213"/>
    </row>
    <row r="9747" spans="20:30" x14ac:dyDescent="0.2">
      <c r="T9747" s="212"/>
      <c r="U9747" s="213"/>
      <c r="V9747" s="213"/>
      <c r="W9747" s="213"/>
      <c r="X9747" s="214"/>
      <c r="Y9747" s="214"/>
      <c r="Z9747" s="214"/>
      <c r="AA9747" s="217"/>
      <c r="AB9747" s="217"/>
      <c r="AC9747" s="217"/>
      <c r="AD9747" s="213"/>
    </row>
    <row r="9748" spans="20:30" x14ac:dyDescent="0.2">
      <c r="T9748" s="212"/>
      <c r="U9748" s="213"/>
      <c r="V9748" s="213"/>
      <c r="W9748" s="213"/>
      <c r="X9748" s="214"/>
      <c r="Y9748" s="214"/>
      <c r="Z9748" s="214"/>
      <c r="AA9748" s="217"/>
      <c r="AB9748" s="217"/>
      <c r="AC9748" s="217"/>
      <c r="AD9748" s="213"/>
    </row>
    <row r="9749" spans="20:30" x14ac:dyDescent="0.2">
      <c r="T9749" s="212"/>
      <c r="U9749" s="213"/>
      <c r="V9749" s="213"/>
      <c r="W9749" s="213"/>
      <c r="X9749" s="214"/>
      <c r="Y9749" s="214"/>
      <c r="Z9749" s="214"/>
      <c r="AA9749" s="217"/>
      <c r="AB9749" s="217"/>
      <c r="AC9749" s="217"/>
      <c r="AD9749" s="213"/>
    </row>
    <row r="9750" spans="20:30" x14ac:dyDescent="0.2">
      <c r="T9750" s="212"/>
      <c r="U9750" s="213"/>
      <c r="V9750" s="213"/>
      <c r="W9750" s="213"/>
      <c r="X9750" s="214"/>
      <c r="Y9750" s="214"/>
      <c r="Z9750" s="214"/>
      <c r="AA9750" s="217"/>
      <c r="AB9750" s="217"/>
      <c r="AC9750" s="217"/>
      <c r="AD9750" s="213"/>
    </row>
    <row r="9751" spans="20:30" x14ac:dyDescent="0.2">
      <c r="T9751" s="212"/>
      <c r="U9751" s="213"/>
      <c r="V9751" s="213"/>
      <c r="W9751" s="213"/>
      <c r="X9751" s="214"/>
      <c r="Y9751" s="214"/>
      <c r="Z9751" s="214"/>
      <c r="AA9751" s="217"/>
      <c r="AB9751" s="217"/>
      <c r="AC9751" s="217"/>
      <c r="AD9751" s="213"/>
    </row>
    <row r="9752" spans="20:30" x14ac:dyDescent="0.2">
      <c r="T9752" s="212"/>
      <c r="U9752" s="213"/>
      <c r="V9752" s="213"/>
      <c r="W9752" s="213"/>
      <c r="X9752" s="214"/>
      <c r="Y9752" s="214"/>
      <c r="Z9752" s="214"/>
      <c r="AA9752" s="217"/>
      <c r="AB9752" s="217"/>
      <c r="AC9752" s="217"/>
      <c r="AD9752" s="213"/>
    </row>
    <row r="9753" spans="20:30" x14ac:dyDescent="0.2">
      <c r="T9753" s="212"/>
      <c r="U9753" s="213"/>
      <c r="V9753" s="213"/>
      <c r="W9753" s="213"/>
      <c r="X9753" s="214"/>
      <c r="Y9753" s="214"/>
      <c r="Z9753" s="214"/>
      <c r="AA9753" s="217"/>
      <c r="AB9753" s="217"/>
      <c r="AC9753" s="217"/>
      <c r="AD9753" s="213"/>
    </row>
    <row r="9754" spans="20:30" x14ac:dyDescent="0.2">
      <c r="T9754" s="212"/>
      <c r="U9754" s="213"/>
      <c r="V9754" s="213"/>
      <c r="W9754" s="213"/>
      <c r="X9754" s="214"/>
      <c r="Y9754" s="214"/>
      <c r="Z9754" s="214"/>
      <c r="AA9754" s="217"/>
      <c r="AB9754" s="217"/>
      <c r="AC9754" s="217"/>
      <c r="AD9754" s="213"/>
    </row>
    <row r="9755" spans="20:30" x14ac:dyDescent="0.2">
      <c r="T9755" s="212"/>
      <c r="U9755" s="213"/>
      <c r="V9755" s="213"/>
      <c r="W9755" s="213"/>
      <c r="X9755" s="214"/>
      <c r="Y9755" s="214"/>
      <c r="Z9755" s="214"/>
      <c r="AA9755" s="217"/>
      <c r="AB9755" s="217"/>
      <c r="AC9755" s="217"/>
      <c r="AD9755" s="213"/>
    </row>
    <row r="9756" spans="20:30" x14ac:dyDescent="0.2">
      <c r="T9756" s="212"/>
      <c r="U9756" s="213"/>
      <c r="V9756" s="213"/>
      <c r="W9756" s="213"/>
      <c r="X9756" s="214"/>
      <c r="Y9756" s="214"/>
      <c r="Z9756" s="214"/>
      <c r="AA9756" s="217"/>
      <c r="AB9756" s="217"/>
      <c r="AC9756" s="217"/>
      <c r="AD9756" s="213"/>
    </row>
    <row r="9757" spans="20:30" x14ac:dyDescent="0.2">
      <c r="T9757" s="212"/>
      <c r="U9757" s="213"/>
      <c r="V9757" s="213"/>
      <c r="W9757" s="213"/>
      <c r="X9757" s="214"/>
      <c r="Y9757" s="214"/>
      <c r="Z9757" s="214"/>
      <c r="AA9757" s="217"/>
      <c r="AB9757" s="217"/>
      <c r="AC9757" s="217"/>
      <c r="AD9757" s="213"/>
    </row>
    <row r="9758" spans="20:30" x14ac:dyDescent="0.2">
      <c r="T9758" s="212"/>
      <c r="U9758" s="213"/>
      <c r="V9758" s="213"/>
      <c r="W9758" s="213"/>
      <c r="X9758" s="214"/>
      <c r="Y9758" s="214"/>
      <c r="Z9758" s="214"/>
      <c r="AA9758" s="217"/>
      <c r="AB9758" s="217"/>
      <c r="AC9758" s="217"/>
      <c r="AD9758" s="213"/>
    </row>
    <row r="9759" spans="20:30" x14ac:dyDescent="0.2">
      <c r="T9759" s="212"/>
      <c r="U9759" s="213"/>
      <c r="V9759" s="213"/>
      <c r="W9759" s="213"/>
      <c r="X9759" s="214"/>
      <c r="Y9759" s="214"/>
      <c r="Z9759" s="214"/>
      <c r="AA9759" s="217"/>
      <c r="AB9759" s="217"/>
      <c r="AC9759" s="217"/>
      <c r="AD9759" s="213"/>
    </row>
    <row r="9760" spans="20:30" x14ac:dyDescent="0.2">
      <c r="T9760" s="212"/>
      <c r="U9760" s="213"/>
      <c r="V9760" s="213"/>
      <c r="W9760" s="213"/>
      <c r="X9760" s="214"/>
      <c r="Y9760" s="214"/>
      <c r="Z9760" s="214"/>
      <c r="AA9760" s="217"/>
      <c r="AB9760" s="217"/>
      <c r="AC9760" s="217"/>
      <c r="AD9760" s="213"/>
    </row>
    <row r="9761" spans="20:30" x14ac:dyDescent="0.2">
      <c r="T9761" s="212"/>
      <c r="U9761" s="213"/>
      <c r="V9761" s="213"/>
      <c r="W9761" s="213"/>
      <c r="X9761" s="214"/>
      <c r="Y9761" s="214"/>
      <c r="Z9761" s="214"/>
      <c r="AA9761" s="217"/>
      <c r="AB9761" s="217"/>
      <c r="AC9761" s="217"/>
      <c r="AD9761" s="213"/>
    </row>
    <row r="9762" spans="20:30" x14ac:dyDescent="0.2">
      <c r="T9762" s="212"/>
      <c r="U9762" s="213"/>
      <c r="V9762" s="213"/>
      <c r="W9762" s="213"/>
      <c r="X9762" s="214"/>
      <c r="Y9762" s="214"/>
      <c r="Z9762" s="214"/>
      <c r="AA9762" s="217"/>
      <c r="AB9762" s="217"/>
      <c r="AC9762" s="217"/>
      <c r="AD9762" s="213"/>
    </row>
    <row r="9763" spans="20:30" x14ac:dyDescent="0.2">
      <c r="T9763" s="212"/>
      <c r="U9763" s="213"/>
      <c r="V9763" s="213"/>
      <c r="W9763" s="213"/>
      <c r="X9763" s="214"/>
      <c r="Y9763" s="214"/>
      <c r="Z9763" s="214"/>
      <c r="AA9763" s="217"/>
      <c r="AB9763" s="217"/>
      <c r="AC9763" s="217"/>
      <c r="AD9763" s="213"/>
    </row>
    <row r="9764" spans="20:30" x14ac:dyDescent="0.2">
      <c r="T9764" s="212"/>
      <c r="U9764" s="213"/>
      <c r="V9764" s="213"/>
      <c r="W9764" s="213"/>
      <c r="X9764" s="214"/>
      <c r="Y9764" s="214"/>
      <c r="Z9764" s="214"/>
      <c r="AA9764" s="217"/>
      <c r="AB9764" s="217"/>
      <c r="AC9764" s="217"/>
      <c r="AD9764" s="213"/>
    </row>
    <row r="9765" spans="20:30" x14ac:dyDescent="0.2">
      <c r="T9765" s="212"/>
      <c r="U9765" s="213"/>
      <c r="V9765" s="213"/>
      <c r="W9765" s="213"/>
      <c r="X9765" s="214"/>
      <c r="Y9765" s="214"/>
      <c r="Z9765" s="214"/>
      <c r="AA9765" s="217"/>
      <c r="AB9765" s="217"/>
      <c r="AC9765" s="217"/>
      <c r="AD9765" s="213"/>
    </row>
    <row r="9766" spans="20:30" x14ac:dyDescent="0.2">
      <c r="T9766" s="212"/>
      <c r="U9766" s="213"/>
      <c r="V9766" s="213"/>
      <c r="W9766" s="213"/>
      <c r="X9766" s="214"/>
      <c r="Y9766" s="214"/>
      <c r="Z9766" s="214"/>
      <c r="AA9766" s="217"/>
      <c r="AB9766" s="217"/>
      <c r="AC9766" s="217"/>
      <c r="AD9766" s="213"/>
    </row>
    <row r="9767" spans="20:30" x14ac:dyDescent="0.2">
      <c r="T9767" s="212"/>
      <c r="U9767" s="213"/>
      <c r="V9767" s="213"/>
      <c r="W9767" s="213"/>
      <c r="X9767" s="214"/>
      <c r="Y9767" s="214"/>
      <c r="Z9767" s="214"/>
      <c r="AA9767" s="217"/>
      <c r="AB9767" s="217"/>
      <c r="AC9767" s="217"/>
      <c r="AD9767" s="213"/>
    </row>
    <row r="9768" spans="20:30" x14ac:dyDescent="0.2">
      <c r="T9768" s="212"/>
      <c r="U9768" s="213"/>
      <c r="V9768" s="213"/>
      <c r="W9768" s="213"/>
      <c r="X9768" s="214"/>
      <c r="Y9768" s="214"/>
      <c r="Z9768" s="214"/>
      <c r="AA9768" s="217"/>
      <c r="AB9768" s="217"/>
      <c r="AC9768" s="217"/>
      <c r="AD9768" s="213"/>
    </row>
    <row r="9769" spans="20:30" x14ac:dyDescent="0.2">
      <c r="T9769" s="212"/>
      <c r="U9769" s="213"/>
      <c r="V9769" s="213"/>
      <c r="W9769" s="213"/>
      <c r="X9769" s="214"/>
      <c r="Y9769" s="214"/>
      <c r="Z9769" s="214"/>
      <c r="AA9769" s="217"/>
      <c r="AB9769" s="217"/>
      <c r="AC9769" s="217"/>
      <c r="AD9769" s="213"/>
    </row>
    <row r="9770" spans="20:30" x14ac:dyDescent="0.2">
      <c r="T9770" s="212"/>
      <c r="U9770" s="213"/>
      <c r="V9770" s="213"/>
      <c r="W9770" s="213"/>
      <c r="X9770" s="214"/>
      <c r="Y9770" s="214"/>
      <c r="Z9770" s="214"/>
      <c r="AA9770" s="217"/>
      <c r="AB9770" s="217"/>
      <c r="AC9770" s="217"/>
      <c r="AD9770" s="213"/>
    </row>
    <row r="9771" spans="20:30" x14ac:dyDescent="0.2">
      <c r="T9771" s="212"/>
      <c r="U9771" s="213"/>
      <c r="V9771" s="213"/>
      <c r="W9771" s="213"/>
      <c r="X9771" s="214"/>
      <c r="Y9771" s="214"/>
      <c r="Z9771" s="214"/>
      <c r="AA9771" s="217"/>
      <c r="AB9771" s="217"/>
      <c r="AC9771" s="217"/>
      <c r="AD9771" s="213"/>
    </row>
    <row r="9772" spans="20:30" x14ac:dyDescent="0.2">
      <c r="T9772" s="212"/>
      <c r="U9772" s="213"/>
      <c r="V9772" s="213"/>
      <c r="W9772" s="213"/>
      <c r="X9772" s="214"/>
      <c r="Y9772" s="214"/>
      <c r="Z9772" s="214"/>
      <c r="AA9772" s="217"/>
      <c r="AB9772" s="217"/>
      <c r="AC9772" s="217"/>
      <c r="AD9772" s="213"/>
    </row>
    <row r="9773" spans="20:30" x14ac:dyDescent="0.2">
      <c r="T9773" s="212"/>
      <c r="U9773" s="213"/>
      <c r="V9773" s="213"/>
      <c r="W9773" s="213"/>
      <c r="X9773" s="214"/>
      <c r="Y9773" s="214"/>
      <c r="Z9773" s="214"/>
      <c r="AA9773" s="217"/>
      <c r="AB9773" s="217"/>
      <c r="AC9773" s="217"/>
      <c r="AD9773" s="213"/>
    </row>
    <row r="9774" spans="20:30" x14ac:dyDescent="0.2">
      <c r="T9774" s="212"/>
      <c r="U9774" s="213"/>
      <c r="V9774" s="213"/>
      <c r="W9774" s="213"/>
      <c r="X9774" s="214"/>
      <c r="Y9774" s="214"/>
      <c r="Z9774" s="214"/>
      <c r="AA9774" s="217"/>
      <c r="AB9774" s="217"/>
      <c r="AC9774" s="217"/>
      <c r="AD9774" s="213"/>
    </row>
    <row r="9775" spans="20:30" x14ac:dyDescent="0.2">
      <c r="T9775" s="212"/>
      <c r="U9775" s="213"/>
      <c r="V9775" s="213"/>
      <c r="W9775" s="213"/>
      <c r="X9775" s="214"/>
      <c r="Y9775" s="214"/>
      <c r="Z9775" s="214"/>
      <c r="AA9775" s="217"/>
      <c r="AB9775" s="217"/>
      <c r="AC9775" s="217"/>
      <c r="AD9775" s="213"/>
    </row>
    <row r="9776" spans="20:30" x14ac:dyDescent="0.2">
      <c r="T9776" s="212"/>
      <c r="U9776" s="213"/>
      <c r="V9776" s="213"/>
      <c r="W9776" s="213"/>
      <c r="X9776" s="214"/>
      <c r="Y9776" s="214"/>
      <c r="Z9776" s="214"/>
      <c r="AA9776" s="217"/>
      <c r="AB9776" s="217"/>
      <c r="AC9776" s="217"/>
      <c r="AD9776" s="213"/>
    </row>
    <row r="9777" spans="20:30" x14ac:dyDescent="0.2">
      <c r="T9777" s="212"/>
      <c r="U9777" s="213"/>
      <c r="V9777" s="213"/>
      <c r="W9777" s="213"/>
      <c r="X9777" s="214"/>
      <c r="Y9777" s="214"/>
      <c r="Z9777" s="214"/>
      <c r="AA9777" s="217"/>
      <c r="AB9777" s="217"/>
      <c r="AC9777" s="217"/>
      <c r="AD9777" s="213"/>
    </row>
    <row r="9778" spans="20:30" x14ac:dyDescent="0.2">
      <c r="T9778" s="212"/>
      <c r="U9778" s="213"/>
      <c r="V9778" s="213"/>
      <c r="W9778" s="213"/>
      <c r="X9778" s="214"/>
      <c r="Y9778" s="214"/>
      <c r="Z9778" s="214"/>
      <c r="AA9778" s="217"/>
      <c r="AB9778" s="217"/>
      <c r="AC9778" s="217"/>
      <c r="AD9778" s="213"/>
    </row>
    <row r="9779" spans="20:30" x14ac:dyDescent="0.2">
      <c r="T9779" s="212"/>
      <c r="U9779" s="213"/>
      <c r="V9779" s="213"/>
      <c r="W9779" s="213"/>
      <c r="X9779" s="214"/>
      <c r="Y9779" s="214"/>
      <c r="Z9779" s="214"/>
      <c r="AA9779" s="217"/>
      <c r="AB9779" s="217"/>
      <c r="AC9779" s="217"/>
      <c r="AD9779" s="213"/>
    </row>
    <row r="9780" spans="20:30" x14ac:dyDescent="0.2">
      <c r="T9780" s="212"/>
      <c r="U9780" s="213"/>
      <c r="V9780" s="213"/>
      <c r="W9780" s="213"/>
      <c r="X9780" s="214"/>
      <c r="Y9780" s="214"/>
      <c r="Z9780" s="214"/>
      <c r="AA9780" s="217"/>
      <c r="AB9780" s="217"/>
      <c r="AC9780" s="217"/>
      <c r="AD9780" s="213"/>
    </row>
    <row r="9781" spans="20:30" x14ac:dyDescent="0.2">
      <c r="T9781" s="212"/>
      <c r="U9781" s="213"/>
      <c r="V9781" s="213"/>
      <c r="W9781" s="213"/>
      <c r="X9781" s="214"/>
      <c r="Y9781" s="214"/>
      <c r="Z9781" s="214"/>
      <c r="AA9781" s="217"/>
      <c r="AB9781" s="217"/>
      <c r="AC9781" s="217"/>
      <c r="AD9781" s="213"/>
    </row>
    <row r="9782" spans="20:30" x14ac:dyDescent="0.2">
      <c r="T9782" s="212"/>
      <c r="U9782" s="213"/>
      <c r="V9782" s="213"/>
      <c r="W9782" s="213"/>
      <c r="X9782" s="214"/>
      <c r="Y9782" s="214"/>
      <c r="Z9782" s="214"/>
      <c r="AA9782" s="217"/>
      <c r="AB9782" s="217"/>
      <c r="AC9782" s="217"/>
      <c r="AD9782" s="213"/>
    </row>
    <row r="9783" spans="20:30" x14ac:dyDescent="0.2">
      <c r="T9783" s="212"/>
      <c r="U9783" s="213"/>
      <c r="V9783" s="213"/>
      <c r="W9783" s="213"/>
      <c r="X9783" s="214"/>
      <c r="Y9783" s="214"/>
      <c r="Z9783" s="214"/>
      <c r="AA9783" s="217"/>
      <c r="AB9783" s="217"/>
      <c r="AC9783" s="217"/>
      <c r="AD9783" s="213"/>
    </row>
    <row r="9784" spans="20:30" x14ac:dyDescent="0.2">
      <c r="T9784" s="212"/>
      <c r="U9784" s="213"/>
      <c r="V9784" s="213"/>
      <c r="W9784" s="213"/>
      <c r="X9784" s="214"/>
      <c r="Y9784" s="214"/>
      <c r="Z9784" s="214"/>
      <c r="AA9784" s="217"/>
      <c r="AB9784" s="217"/>
      <c r="AC9784" s="217"/>
      <c r="AD9784" s="213"/>
    </row>
    <row r="9785" spans="20:30" x14ac:dyDescent="0.2">
      <c r="T9785" s="212"/>
      <c r="U9785" s="213"/>
      <c r="V9785" s="213"/>
      <c r="W9785" s="213"/>
      <c r="X9785" s="214"/>
      <c r="Y9785" s="214"/>
      <c r="Z9785" s="214"/>
      <c r="AA9785" s="217"/>
      <c r="AB9785" s="217"/>
      <c r="AC9785" s="217"/>
      <c r="AD9785" s="213"/>
    </row>
    <row r="9786" spans="20:30" x14ac:dyDescent="0.2">
      <c r="T9786" s="212"/>
      <c r="U9786" s="213"/>
      <c r="V9786" s="213"/>
      <c r="W9786" s="213"/>
      <c r="X9786" s="214"/>
      <c r="Y9786" s="214"/>
      <c r="Z9786" s="214"/>
      <c r="AA9786" s="217"/>
      <c r="AB9786" s="217"/>
      <c r="AC9786" s="217"/>
      <c r="AD9786" s="213"/>
    </row>
    <row r="9787" spans="20:30" x14ac:dyDescent="0.2">
      <c r="T9787" s="212"/>
      <c r="U9787" s="213"/>
      <c r="V9787" s="213"/>
      <c r="W9787" s="213"/>
      <c r="X9787" s="214"/>
      <c r="Y9787" s="214"/>
      <c r="Z9787" s="214"/>
      <c r="AA9787" s="217"/>
      <c r="AB9787" s="217"/>
      <c r="AC9787" s="217"/>
      <c r="AD9787" s="213"/>
    </row>
    <row r="9788" spans="20:30" x14ac:dyDescent="0.2">
      <c r="T9788" s="212"/>
      <c r="U9788" s="213"/>
      <c r="V9788" s="213"/>
      <c r="W9788" s="213"/>
      <c r="X9788" s="214"/>
      <c r="Y9788" s="214"/>
      <c r="Z9788" s="214"/>
      <c r="AA9788" s="217"/>
      <c r="AB9788" s="217"/>
      <c r="AC9788" s="217"/>
      <c r="AD9788" s="213"/>
    </row>
    <row r="9789" spans="20:30" x14ac:dyDescent="0.2">
      <c r="T9789" s="212"/>
      <c r="U9789" s="213"/>
      <c r="V9789" s="213"/>
      <c r="W9789" s="213"/>
      <c r="X9789" s="214"/>
      <c r="Y9789" s="214"/>
      <c r="Z9789" s="214"/>
      <c r="AA9789" s="217"/>
      <c r="AB9789" s="217"/>
      <c r="AC9789" s="217"/>
      <c r="AD9789" s="213"/>
    </row>
    <row r="9790" spans="20:30" x14ac:dyDescent="0.2">
      <c r="T9790" s="212"/>
      <c r="U9790" s="213"/>
      <c r="V9790" s="213"/>
      <c r="W9790" s="213"/>
      <c r="X9790" s="214"/>
      <c r="Y9790" s="214"/>
      <c r="Z9790" s="214"/>
      <c r="AA9790" s="217"/>
      <c r="AB9790" s="217"/>
      <c r="AC9790" s="217"/>
      <c r="AD9790" s="213"/>
    </row>
    <row r="9791" spans="20:30" x14ac:dyDescent="0.2">
      <c r="T9791" s="212"/>
      <c r="U9791" s="213"/>
      <c r="V9791" s="213"/>
      <c r="W9791" s="213"/>
      <c r="X9791" s="214"/>
      <c r="Y9791" s="214"/>
      <c r="Z9791" s="214"/>
      <c r="AA9791" s="217"/>
      <c r="AB9791" s="217"/>
      <c r="AC9791" s="217"/>
      <c r="AD9791" s="213"/>
    </row>
    <row r="9792" spans="20:30" x14ac:dyDescent="0.2">
      <c r="T9792" s="212"/>
      <c r="U9792" s="213"/>
      <c r="V9792" s="213"/>
      <c r="W9792" s="213"/>
      <c r="X9792" s="214"/>
      <c r="Y9792" s="214"/>
      <c r="Z9792" s="214"/>
      <c r="AA9792" s="217"/>
      <c r="AB9792" s="217"/>
      <c r="AC9792" s="217"/>
      <c r="AD9792" s="213"/>
    </row>
    <row r="9793" spans="20:30" x14ac:dyDescent="0.2">
      <c r="T9793" s="212"/>
      <c r="U9793" s="213"/>
      <c r="V9793" s="213"/>
      <c r="W9793" s="213"/>
      <c r="X9793" s="214"/>
      <c r="Y9793" s="214"/>
      <c r="Z9793" s="214"/>
      <c r="AA9793" s="217"/>
      <c r="AB9793" s="217"/>
      <c r="AC9793" s="217"/>
      <c r="AD9793" s="213"/>
    </row>
    <row r="9794" spans="20:30" x14ac:dyDescent="0.2">
      <c r="T9794" s="212"/>
      <c r="U9794" s="213"/>
      <c r="V9794" s="213"/>
      <c r="W9794" s="213"/>
      <c r="X9794" s="214"/>
      <c r="Y9794" s="214"/>
      <c r="Z9794" s="214"/>
      <c r="AA9794" s="217"/>
      <c r="AB9794" s="217"/>
      <c r="AC9794" s="217"/>
      <c r="AD9794" s="213"/>
    </row>
    <row r="9795" spans="20:30" x14ac:dyDescent="0.2">
      <c r="T9795" s="212"/>
      <c r="U9795" s="213"/>
      <c r="V9795" s="213"/>
      <c r="W9795" s="213"/>
      <c r="X9795" s="214"/>
      <c r="Y9795" s="214"/>
      <c r="Z9795" s="214"/>
      <c r="AA9795" s="217"/>
      <c r="AB9795" s="217"/>
      <c r="AC9795" s="217"/>
      <c r="AD9795" s="213"/>
    </row>
    <row r="9796" spans="20:30" x14ac:dyDescent="0.2">
      <c r="T9796" s="212"/>
      <c r="U9796" s="213"/>
      <c r="V9796" s="213"/>
      <c r="W9796" s="213"/>
      <c r="X9796" s="214"/>
      <c r="Y9796" s="214"/>
      <c r="Z9796" s="214"/>
      <c r="AA9796" s="217"/>
      <c r="AB9796" s="217"/>
      <c r="AC9796" s="217"/>
      <c r="AD9796" s="213"/>
    </row>
    <row r="9797" spans="20:30" x14ac:dyDescent="0.2">
      <c r="T9797" s="212"/>
      <c r="U9797" s="213"/>
      <c r="V9797" s="213"/>
      <c r="W9797" s="213"/>
      <c r="X9797" s="214"/>
      <c r="Y9797" s="214"/>
      <c r="Z9797" s="214"/>
      <c r="AA9797" s="217"/>
      <c r="AB9797" s="217"/>
      <c r="AC9797" s="217"/>
      <c r="AD9797" s="213"/>
    </row>
    <row r="9798" spans="20:30" x14ac:dyDescent="0.2">
      <c r="T9798" s="212"/>
      <c r="U9798" s="213"/>
      <c r="V9798" s="213"/>
      <c r="W9798" s="213"/>
      <c r="X9798" s="214"/>
      <c r="Y9798" s="214"/>
      <c r="Z9798" s="214"/>
      <c r="AA9798" s="217"/>
      <c r="AB9798" s="217"/>
      <c r="AC9798" s="217"/>
      <c r="AD9798" s="213"/>
    </row>
    <row r="9799" spans="20:30" x14ac:dyDescent="0.2">
      <c r="T9799" s="212"/>
      <c r="U9799" s="213"/>
      <c r="V9799" s="213"/>
      <c r="W9799" s="213"/>
      <c r="X9799" s="214"/>
      <c r="Y9799" s="214"/>
      <c r="Z9799" s="214"/>
      <c r="AA9799" s="217"/>
      <c r="AB9799" s="217"/>
      <c r="AC9799" s="217"/>
      <c r="AD9799" s="213"/>
    </row>
    <row r="9800" spans="20:30" x14ac:dyDescent="0.2">
      <c r="T9800" s="212"/>
      <c r="U9800" s="213"/>
      <c r="V9800" s="213"/>
      <c r="W9800" s="213"/>
      <c r="X9800" s="214"/>
      <c r="Y9800" s="214"/>
      <c r="Z9800" s="214"/>
      <c r="AA9800" s="217"/>
      <c r="AB9800" s="217"/>
      <c r="AC9800" s="217"/>
      <c r="AD9800" s="213"/>
    </row>
    <row r="9801" spans="20:30" x14ac:dyDescent="0.2">
      <c r="T9801" s="212"/>
      <c r="U9801" s="213"/>
      <c r="V9801" s="213"/>
      <c r="W9801" s="213"/>
      <c r="X9801" s="214"/>
      <c r="Y9801" s="214"/>
      <c r="Z9801" s="214"/>
      <c r="AA9801" s="217"/>
      <c r="AB9801" s="217"/>
      <c r="AC9801" s="217"/>
      <c r="AD9801" s="213"/>
    </row>
    <row r="9802" spans="20:30" x14ac:dyDescent="0.2">
      <c r="T9802" s="212"/>
      <c r="U9802" s="213"/>
      <c r="V9802" s="213"/>
      <c r="W9802" s="213"/>
      <c r="X9802" s="214"/>
      <c r="Y9802" s="214"/>
      <c r="Z9802" s="214"/>
      <c r="AA9802" s="217"/>
      <c r="AB9802" s="217"/>
      <c r="AC9802" s="217"/>
      <c r="AD9802" s="213"/>
    </row>
    <row r="9803" spans="20:30" x14ac:dyDescent="0.2">
      <c r="T9803" s="212"/>
      <c r="U9803" s="213"/>
      <c r="V9803" s="213"/>
      <c r="W9803" s="213"/>
      <c r="X9803" s="214"/>
      <c r="Y9803" s="214"/>
      <c r="Z9803" s="214"/>
      <c r="AA9803" s="217"/>
      <c r="AB9803" s="217"/>
      <c r="AC9803" s="217"/>
      <c r="AD9803" s="213"/>
    </row>
    <row r="9804" spans="20:30" x14ac:dyDescent="0.2">
      <c r="T9804" s="212"/>
      <c r="U9804" s="213"/>
      <c r="V9804" s="213"/>
      <c r="W9804" s="213"/>
      <c r="X9804" s="214"/>
      <c r="Y9804" s="214"/>
      <c r="Z9804" s="214"/>
      <c r="AA9804" s="217"/>
      <c r="AB9804" s="217"/>
      <c r="AC9804" s="217"/>
      <c r="AD9804" s="213"/>
    </row>
    <row r="9805" spans="20:30" x14ac:dyDescent="0.2">
      <c r="T9805" s="212"/>
      <c r="U9805" s="213"/>
      <c r="V9805" s="213"/>
      <c r="W9805" s="213"/>
      <c r="X9805" s="214"/>
      <c r="Y9805" s="214"/>
      <c r="Z9805" s="214"/>
      <c r="AA9805" s="217"/>
      <c r="AB9805" s="217"/>
      <c r="AC9805" s="217"/>
      <c r="AD9805" s="213"/>
    </row>
    <row r="9806" spans="20:30" x14ac:dyDescent="0.2">
      <c r="T9806" s="212"/>
      <c r="U9806" s="213"/>
      <c r="V9806" s="213"/>
      <c r="W9806" s="213"/>
      <c r="X9806" s="214"/>
      <c r="Y9806" s="214"/>
      <c r="Z9806" s="214"/>
      <c r="AA9806" s="217"/>
      <c r="AB9806" s="217"/>
      <c r="AC9806" s="217"/>
      <c r="AD9806" s="213"/>
    </row>
    <row r="9807" spans="20:30" x14ac:dyDescent="0.2">
      <c r="T9807" s="212"/>
      <c r="U9807" s="213"/>
      <c r="V9807" s="213"/>
      <c r="W9807" s="213"/>
      <c r="X9807" s="214"/>
      <c r="Y9807" s="214"/>
      <c r="Z9807" s="214"/>
      <c r="AA9807" s="217"/>
      <c r="AB9807" s="217"/>
      <c r="AC9807" s="217"/>
      <c r="AD9807" s="213"/>
    </row>
    <row r="9808" spans="20:30" x14ac:dyDescent="0.2">
      <c r="T9808" s="212"/>
      <c r="U9808" s="213"/>
      <c r="V9808" s="213"/>
      <c r="W9808" s="213"/>
      <c r="X9808" s="214"/>
      <c r="Y9808" s="214"/>
      <c r="Z9808" s="214"/>
      <c r="AA9808" s="217"/>
      <c r="AB9808" s="217"/>
      <c r="AC9808" s="217"/>
      <c r="AD9808" s="213"/>
    </row>
    <row r="9809" spans="20:30" x14ac:dyDescent="0.2">
      <c r="T9809" s="212"/>
      <c r="U9809" s="213"/>
      <c r="V9809" s="213"/>
      <c r="W9809" s="213"/>
      <c r="X9809" s="214"/>
      <c r="Y9809" s="214"/>
      <c r="Z9809" s="214"/>
      <c r="AA9809" s="217"/>
      <c r="AB9809" s="217"/>
      <c r="AC9809" s="217"/>
      <c r="AD9809" s="213"/>
    </row>
    <row r="9810" spans="20:30" x14ac:dyDescent="0.2">
      <c r="T9810" s="212"/>
      <c r="U9810" s="213"/>
      <c r="V9810" s="213"/>
      <c r="W9810" s="213"/>
      <c r="X9810" s="214"/>
      <c r="Y9810" s="214"/>
      <c r="Z9810" s="214"/>
      <c r="AA9810" s="217"/>
      <c r="AB9810" s="217"/>
      <c r="AC9810" s="217"/>
      <c r="AD9810" s="213"/>
    </row>
    <row r="9811" spans="20:30" x14ac:dyDescent="0.2">
      <c r="T9811" s="212"/>
      <c r="U9811" s="213"/>
      <c r="V9811" s="213"/>
      <c r="W9811" s="213"/>
      <c r="X9811" s="214"/>
      <c r="Y9811" s="214"/>
      <c r="Z9811" s="214"/>
      <c r="AA9811" s="217"/>
      <c r="AB9811" s="217"/>
      <c r="AC9811" s="217"/>
      <c r="AD9811" s="213"/>
    </row>
    <row r="9812" spans="20:30" x14ac:dyDescent="0.2">
      <c r="T9812" s="212"/>
      <c r="U9812" s="213"/>
      <c r="V9812" s="213"/>
      <c r="W9812" s="213"/>
      <c r="X9812" s="214"/>
      <c r="Y9812" s="214"/>
      <c r="Z9812" s="214"/>
      <c r="AA9812" s="217"/>
      <c r="AB9812" s="217"/>
      <c r="AC9812" s="217"/>
      <c r="AD9812" s="213"/>
    </row>
    <row r="9813" spans="20:30" x14ac:dyDescent="0.2">
      <c r="T9813" s="212"/>
      <c r="U9813" s="213"/>
      <c r="V9813" s="213"/>
      <c r="W9813" s="213"/>
      <c r="X9813" s="214"/>
      <c r="Y9813" s="214"/>
      <c r="Z9813" s="214"/>
      <c r="AA9813" s="217"/>
      <c r="AB9813" s="217"/>
      <c r="AC9813" s="217"/>
      <c r="AD9813" s="213"/>
    </row>
    <row r="9814" spans="20:30" x14ac:dyDescent="0.2">
      <c r="T9814" s="212"/>
      <c r="U9814" s="213"/>
      <c r="V9814" s="213"/>
      <c r="W9814" s="213"/>
      <c r="X9814" s="214"/>
      <c r="Y9814" s="214"/>
      <c r="Z9814" s="214"/>
      <c r="AA9814" s="217"/>
      <c r="AB9814" s="217"/>
      <c r="AC9814" s="217"/>
      <c r="AD9814" s="213"/>
    </row>
    <row r="9815" spans="20:30" x14ac:dyDescent="0.2">
      <c r="T9815" s="212"/>
      <c r="U9815" s="213"/>
      <c r="V9815" s="213"/>
      <c r="W9815" s="213"/>
      <c r="X9815" s="214"/>
      <c r="Y9815" s="214"/>
      <c r="Z9815" s="214"/>
      <c r="AA9815" s="217"/>
      <c r="AB9815" s="217"/>
      <c r="AC9815" s="217"/>
      <c r="AD9815" s="213"/>
    </row>
    <row r="9816" spans="20:30" x14ac:dyDescent="0.2">
      <c r="T9816" s="212"/>
      <c r="U9816" s="213"/>
      <c r="V9816" s="213"/>
      <c r="W9816" s="213"/>
      <c r="X9816" s="214"/>
      <c r="Y9816" s="214"/>
      <c r="Z9816" s="214"/>
      <c r="AA9816" s="217"/>
      <c r="AB9816" s="217"/>
      <c r="AC9816" s="217"/>
      <c r="AD9816" s="213"/>
    </row>
    <row r="9817" spans="20:30" x14ac:dyDescent="0.2">
      <c r="T9817" s="212"/>
      <c r="U9817" s="213"/>
      <c r="V9817" s="213"/>
      <c r="W9817" s="213"/>
      <c r="X9817" s="214"/>
      <c r="Y9817" s="214"/>
      <c r="Z9817" s="214"/>
      <c r="AA9817" s="217"/>
      <c r="AB9817" s="217"/>
      <c r="AC9817" s="217"/>
      <c r="AD9817" s="213"/>
    </row>
    <row r="9818" spans="20:30" x14ac:dyDescent="0.2">
      <c r="T9818" s="212"/>
      <c r="U9818" s="213"/>
      <c r="V9818" s="213"/>
      <c r="W9818" s="213"/>
      <c r="X9818" s="214"/>
      <c r="Y9818" s="214"/>
      <c r="Z9818" s="214"/>
      <c r="AA9818" s="217"/>
      <c r="AB9818" s="217"/>
      <c r="AC9818" s="217"/>
      <c r="AD9818" s="213"/>
    </row>
    <row r="9819" spans="20:30" x14ac:dyDescent="0.2">
      <c r="T9819" s="212"/>
      <c r="U9819" s="213"/>
      <c r="V9819" s="213"/>
      <c r="W9819" s="213"/>
      <c r="X9819" s="214"/>
      <c r="Y9819" s="214"/>
      <c r="Z9819" s="214"/>
      <c r="AA9819" s="217"/>
      <c r="AB9819" s="217"/>
      <c r="AC9819" s="217"/>
      <c r="AD9819" s="213"/>
    </row>
    <row r="9820" spans="20:30" x14ac:dyDescent="0.2">
      <c r="T9820" s="212"/>
      <c r="U9820" s="213"/>
      <c r="V9820" s="213"/>
      <c r="W9820" s="213"/>
      <c r="X9820" s="214"/>
      <c r="Y9820" s="214"/>
      <c r="Z9820" s="214"/>
      <c r="AA9820" s="217"/>
      <c r="AB9820" s="217"/>
      <c r="AC9820" s="217"/>
      <c r="AD9820" s="213"/>
    </row>
    <row r="9821" spans="20:30" x14ac:dyDescent="0.2">
      <c r="T9821" s="212"/>
      <c r="U9821" s="213"/>
      <c r="V9821" s="213"/>
      <c r="W9821" s="213"/>
      <c r="X9821" s="214"/>
      <c r="Y9821" s="214"/>
      <c r="Z9821" s="214"/>
      <c r="AA9821" s="217"/>
      <c r="AB9821" s="217"/>
      <c r="AC9821" s="217"/>
      <c r="AD9821" s="213"/>
    </row>
    <row r="9822" spans="20:30" x14ac:dyDescent="0.2">
      <c r="T9822" s="212"/>
      <c r="U9822" s="213"/>
      <c r="V9822" s="213"/>
      <c r="W9822" s="213"/>
      <c r="X9822" s="214"/>
      <c r="Y9822" s="214"/>
      <c r="Z9822" s="214"/>
      <c r="AA9822" s="217"/>
      <c r="AB9822" s="217"/>
      <c r="AC9822" s="217"/>
      <c r="AD9822" s="213"/>
    </row>
    <row r="9823" spans="20:30" x14ac:dyDescent="0.2">
      <c r="T9823" s="212"/>
      <c r="U9823" s="213"/>
      <c r="V9823" s="213"/>
      <c r="W9823" s="213"/>
      <c r="X9823" s="214"/>
      <c r="Y9823" s="214"/>
      <c r="Z9823" s="214"/>
      <c r="AA9823" s="217"/>
      <c r="AB9823" s="217"/>
      <c r="AC9823" s="217"/>
      <c r="AD9823" s="213"/>
    </row>
    <row r="9824" spans="20:30" x14ac:dyDescent="0.2">
      <c r="T9824" s="212"/>
      <c r="U9824" s="213"/>
      <c r="V9824" s="213"/>
      <c r="W9824" s="213"/>
      <c r="X9824" s="214"/>
      <c r="Y9824" s="214"/>
      <c r="Z9824" s="214"/>
      <c r="AA9824" s="217"/>
      <c r="AB9824" s="217"/>
      <c r="AC9824" s="217"/>
      <c r="AD9824" s="213"/>
    </row>
    <row r="9825" spans="20:30" x14ac:dyDescent="0.2">
      <c r="T9825" s="212"/>
      <c r="U9825" s="213"/>
      <c r="V9825" s="213"/>
      <c r="W9825" s="213"/>
      <c r="X9825" s="214"/>
      <c r="Y9825" s="214"/>
      <c r="Z9825" s="214"/>
      <c r="AA9825" s="217"/>
      <c r="AB9825" s="217"/>
      <c r="AC9825" s="217"/>
      <c r="AD9825" s="213"/>
    </row>
    <row r="9826" spans="20:30" x14ac:dyDescent="0.2">
      <c r="T9826" s="212"/>
      <c r="U9826" s="213"/>
      <c r="V9826" s="213"/>
      <c r="W9826" s="213"/>
      <c r="X9826" s="214"/>
      <c r="Y9826" s="214"/>
      <c r="Z9826" s="214"/>
      <c r="AA9826" s="217"/>
      <c r="AB9826" s="217"/>
      <c r="AC9826" s="217"/>
      <c r="AD9826" s="213"/>
    </row>
    <row r="9827" spans="20:30" x14ac:dyDescent="0.2">
      <c r="T9827" s="212"/>
      <c r="U9827" s="213"/>
      <c r="V9827" s="213"/>
      <c r="W9827" s="213"/>
      <c r="X9827" s="214"/>
      <c r="Y9827" s="214"/>
      <c r="Z9827" s="214"/>
      <c r="AA9827" s="217"/>
      <c r="AB9827" s="217"/>
      <c r="AC9827" s="217"/>
      <c r="AD9827" s="213"/>
    </row>
    <row r="9828" spans="20:30" x14ac:dyDescent="0.2">
      <c r="T9828" s="212"/>
      <c r="U9828" s="213"/>
      <c r="V9828" s="213"/>
      <c r="W9828" s="213"/>
      <c r="X9828" s="214"/>
      <c r="Y9828" s="214"/>
      <c r="Z9828" s="214"/>
      <c r="AA9828" s="217"/>
      <c r="AB9828" s="217"/>
      <c r="AC9828" s="217"/>
      <c r="AD9828" s="213"/>
    </row>
    <row r="9829" spans="20:30" x14ac:dyDescent="0.2">
      <c r="T9829" s="212"/>
      <c r="U9829" s="213"/>
      <c r="V9829" s="213"/>
      <c r="W9829" s="213"/>
      <c r="X9829" s="214"/>
      <c r="Y9829" s="214"/>
      <c r="Z9829" s="214"/>
      <c r="AA9829" s="217"/>
      <c r="AB9829" s="217"/>
      <c r="AC9829" s="217"/>
      <c r="AD9829" s="213"/>
    </row>
    <row r="9830" spans="20:30" x14ac:dyDescent="0.2">
      <c r="T9830" s="212"/>
      <c r="U9830" s="213"/>
      <c r="V9830" s="213"/>
      <c r="W9830" s="213"/>
      <c r="X9830" s="214"/>
      <c r="Y9830" s="214"/>
      <c r="Z9830" s="214"/>
      <c r="AA9830" s="217"/>
      <c r="AB9830" s="217"/>
      <c r="AC9830" s="217"/>
      <c r="AD9830" s="213"/>
    </row>
    <row r="9831" spans="20:30" x14ac:dyDescent="0.2">
      <c r="T9831" s="212"/>
      <c r="U9831" s="213"/>
      <c r="V9831" s="213"/>
      <c r="W9831" s="213"/>
      <c r="X9831" s="214"/>
      <c r="Y9831" s="214"/>
      <c r="Z9831" s="214"/>
      <c r="AA9831" s="217"/>
      <c r="AB9831" s="217"/>
      <c r="AC9831" s="217"/>
      <c r="AD9831" s="213"/>
    </row>
    <row r="9832" spans="20:30" x14ac:dyDescent="0.2">
      <c r="T9832" s="212"/>
      <c r="U9832" s="213"/>
      <c r="V9832" s="213"/>
      <c r="W9832" s="213"/>
      <c r="X9832" s="214"/>
      <c r="Y9832" s="214"/>
      <c r="Z9832" s="214"/>
      <c r="AA9832" s="217"/>
      <c r="AB9832" s="217"/>
      <c r="AC9832" s="217"/>
      <c r="AD9832" s="213"/>
    </row>
    <row r="9833" spans="20:30" x14ac:dyDescent="0.2">
      <c r="T9833" s="212"/>
      <c r="U9833" s="213"/>
      <c r="V9833" s="213"/>
      <c r="W9833" s="213"/>
      <c r="X9833" s="214"/>
      <c r="Y9833" s="214"/>
      <c r="Z9833" s="214"/>
      <c r="AA9833" s="217"/>
      <c r="AB9833" s="217"/>
      <c r="AC9833" s="217"/>
      <c r="AD9833" s="213"/>
    </row>
    <row r="9834" spans="20:30" x14ac:dyDescent="0.2">
      <c r="T9834" s="212"/>
      <c r="U9834" s="213"/>
      <c r="V9834" s="213"/>
      <c r="W9834" s="213"/>
      <c r="X9834" s="214"/>
      <c r="Y9834" s="214"/>
      <c r="Z9834" s="214"/>
      <c r="AA9834" s="217"/>
      <c r="AB9834" s="217"/>
      <c r="AC9834" s="217"/>
      <c r="AD9834" s="213"/>
    </row>
    <row r="9835" spans="20:30" x14ac:dyDescent="0.2">
      <c r="T9835" s="212"/>
      <c r="U9835" s="213"/>
      <c r="V9835" s="213"/>
      <c r="W9835" s="213"/>
      <c r="X9835" s="214"/>
      <c r="Y9835" s="214"/>
      <c r="Z9835" s="214"/>
      <c r="AA9835" s="217"/>
      <c r="AB9835" s="217"/>
      <c r="AC9835" s="217"/>
      <c r="AD9835" s="213"/>
    </row>
    <row r="9836" spans="20:30" x14ac:dyDescent="0.2">
      <c r="T9836" s="212"/>
      <c r="U9836" s="213"/>
      <c r="V9836" s="213"/>
      <c r="W9836" s="213"/>
      <c r="X9836" s="214"/>
      <c r="Y9836" s="214"/>
      <c r="Z9836" s="214"/>
      <c r="AA9836" s="217"/>
      <c r="AB9836" s="217"/>
      <c r="AC9836" s="217"/>
      <c r="AD9836" s="213"/>
    </row>
    <row r="9837" spans="20:30" x14ac:dyDescent="0.2">
      <c r="T9837" s="212"/>
      <c r="U9837" s="213"/>
      <c r="V9837" s="213"/>
      <c r="W9837" s="213"/>
      <c r="X9837" s="214"/>
      <c r="Y9837" s="214"/>
      <c r="Z9837" s="214"/>
      <c r="AA9837" s="217"/>
      <c r="AB9837" s="217"/>
      <c r="AC9837" s="217"/>
      <c r="AD9837" s="213"/>
    </row>
    <row r="9838" spans="20:30" x14ac:dyDescent="0.2">
      <c r="T9838" s="212"/>
      <c r="U9838" s="213"/>
      <c r="V9838" s="213"/>
      <c r="W9838" s="213"/>
      <c r="X9838" s="214"/>
      <c r="Y9838" s="214"/>
      <c r="Z9838" s="214"/>
      <c r="AA9838" s="217"/>
      <c r="AB9838" s="217"/>
      <c r="AC9838" s="217"/>
      <c r="AD9838" s="213"/>
    </row>
    <row r="9839" spans="20:30" x14ac:dyDescent="0.2">
      <c r="T9839" s="212"/>
      <c r="U9839" s="213"/>
      <c r="V9839" s="213"/>
      <c r="W9839" s="213"/>
      <c r="X9839" s="214"/>
      <c r="Y9839" s="214"/>
      <c r="Z9839" s="214"/>
      <c r="AA9839" s="217"/>
      <c r="AB9839" s="217"/>
      <c r="AC9839" s="217"/>
      <c r="AD9839" s="213"/>
    </row>
    <row r="9840" spans="20:30" x14ac:dyDescent="0.2">
      <c r="T9840" s="212"/>
      <c r="U9840" s="213"/>
      <c r="V9840" s="213"/>
      <c r="W9840" s="213"/>
      <c r="X9840" s="214"/>
      <c r="Y9840" s="214"/>
      <c r="Z9840" s="214"/>
      <c r="AA9840" s="217"/>
      <c r="AB9840" s="217"/>
      <c r="AC9840" s="217"/>
      <c r="AD9840" s="213"/>
    </row>
    <row r="9841" spans="20:30" x14ac:dyDescent="0.2">
      <c r="T9841" s="212"/>
      <c r="U9841" s="213"/>
      <c r="V9841" s="213"/>
      <c r="W9841" s="213"/>
      <c r="X9841" s="214"/>
      <c r="Y9841" s="214"/>
      <c r="Z9841" s="214"/>
      <c r="AA9841" s="217"/>
      <c r="AB9841" s="217"/>
      <c r="AC9841" s="217"/>
      <c r="AD9841" s="213"/>
    </row>
    <row r="9842" spans="20:30" x14ac:dyDescent="0.2">
      <c r="T9842" s="212"/>
      <c r="U9842" s="213"/>
      <c r="V9842" s="213"/>
      <c r="W9842" s="213"/>
      <c r="X9842" s="214"/>
      <c r="Y9842" s="214"/>
      <c r="Z9842" s="214"/>
      <c r="AA9842" s="217"/>
      <c r="AB9842" s="217"/>
      <c r="AC9842" s="217"/>
      <c r="AD9842" s="213"/>
    </row>
    <row r="9843" spans="20:30" x14ac:dyDescent="0.2">
      <c r="T9843" s="212"/>
      <c r="U9843" s="213"/>
      <c r="V9843" s="213"/>
      <c r="W9843" s="213"/>
      <c r="X9843" s="214"/>
      <c r="Y9843" s="214"/>
      <c r="Z9843" s="214"/>
      <c r="AA9843" s="217"/>
      <c r="AB9843" s="217"/>
      <c r="AC9843" s="217"/>
      <c r="AD9843" s="213"/>
    </row>
    <row r="9844" spans="20:30" x14ac:dyDescent="0.2">
      <c r="T9844" s="212"/>
      <c r="U9844" s="213"/>
      <c r="V9844" s="213"/>
      <c r="W9844" s="213"/>
      <c r="X9844" s="214"/>
      <c r="Y9844" s="214"/>
      <c r="Z9844" s="214"/>
      <c r="AA9844" s="217"/>
      <c r="AB9844" s="217"/>
      <c r="AC9844" s="217"/>
      <c r="AD9844" s="213"/>
    </row>
    <row r="9845" spans="20:30" x14ac:dyDescent="0.2">
      <c r="T9845" s="212"/>
      <c r="U9845" s="213"/>
      <c r="V9845" s="213"/>
      <c r="W9845" s="213"/>
      <c r="X9845" s="214"/>
      <c r="Y9845" s="214"/>
      <c r="Z9845" s="214"/>
      <c r="AA9845" s="217"/>
      <c r="AB9845" s="217"/>
      <c r="AC9845" s="217"/>
      <c r="AD9845" s="213"/>
    </row>
    <row r="9846" spans="20:30" x14ac:dyDescent="0.2">
      <c r="T9846" s="212"/>
      <c r="U9846" s="213"/>
      <c r="V9846" s="213"/>
      <c r="W9846" s="213"/>
      <c r="X9846" s="214"/>
      <c r="Y9846" s="214"/>
      <c r="Z9846" s="214"/>
      <c r="AA9846" s="217"/>
      <c r="AB9846" s="217"/>
      <c r="AC9846" s="217"/>
      <c r="AD9846" s="213"/>
    </row>
    <row r="9847" spans="20:30" x14ac:dyDescent="0.2">
      <c r="T9847" s="212"/>
      <c r="U9847" s="213"/>
      <c r="V9847" s="213"/>
      <c r="W9847" s="213"/>
      <c r="X9847" s="214"/>
      <c r="Y9847" s="214"/>
      <c r="Z9847" s="214"/>
      <c r="AA9847" s="217"/>
      <c r="AB9847" s="217"/>
      <c r="AC9847" s="217"/>
      <c r="AD9847" s="213"/>
    </row>
    <row r="9848" spans="20:30" x14ac:dyDescent="0.2">
      <c r="T9848" s="212"/>
      <c r="U9848" s="213"/>
      <c r="V9848" s="213"/>
      <c r="W9848" s="213"/>
      <c r="X9848" s="214"/>
      <c r="Y9848" s="214"/>
      <c r="Z9848" s="214"/>
      <c r="AA9848" s="217"/>
      <c r="AB9848" s="217"/>
      <c r="AC9848" s="217"/>
      <c r="AD9848" s="213"/>
    </row>
    <row r="9849" spans="20:30" x14ac:dyDescent="0.2">
      <c r="T9849" s="212"/>
      <c r="U9849" s="213"/>
      <c r="V9849" s="213"/>
      <c r="W9849" s="213"/>
      <c r="X9849" s="214"/>
      <c r="Y9849" s="214"/>
      <c r="Z9849" s="214"/>
      <c r="AA9849" s="217"/>
      <c r="AB9849" s="217"/>
      <c r="AC9849" s="217"/>
      <c r="AD9849" s="213"/>
    </row>
    <row r="9850" spans="20:30" x14ac:dyDescent="0.2">
      <c r="T9850" s="212"/>
      <c r="U9850" s="213"/>
      <c r="V9850" s="213"/>
      <c r="W9850" s="213"/>
      <c r="X9850" s="214"/>
      <c r="Y9850" s="214"/>
      <c r="Z9850" s="214"/>
      <c r="AA9850" s="217"/>
      <c r="AB9850" s="217"/>
      <c r="AC9850" s="217"/>
      <c r="AD9850" s="213"/>
    </row>
    <row r="9851" spans="20:30" x14ac:dyDescent="0.2">
      <c r="T9851" s="212"/>
      <c r="U9851" s="213"/>
      <c r="V9851" s="213"/>
      <c r="W9851" s="213"/>
      <c r="X9851" s="214"/>
      <c r="Y9851" s="214"/>
      <c r="Z9851" s="214"/>
      <c r="AA9851" s="217"/>
      <c r="AB9851" s="217"/>
      <c r="AC9851" s="217"/>
      <c r="AD9851" s="213"/>
    </row>
    <row r="9852" spans="20:30" x14ac:dyDescent="0.2">
      <c r="T9852" s="212"/>
      <c r="U9852" s="213"/>
      <c r="V9852" s="213"/>
      <c r="W9852" s="213"/>
      <c r="X9852" s="214"/>
      <c r="Y9852" s="214"/>
      <c r="Z9852" s="214"/>
      <c r="AA9852" s="217"/>
      <c r="AB9852" s="217"/>
      <c r="AC9852" s="217"/>
      <c r="AD9852" s="213"/>
    </row>
    <row r="9853" spans="20:30" x14ac:dyDescent="0.2">
      <c r="T9853" s="212"/>
      <c r="U9853" s="213"/>
      <c r="V9853" s="213"/>
      <c r="W9853" s="213"/>
      <c r="X9853" s="214"/>
      <c r="Y9853" s="214"/>
      <c r="Z9853" s="214"/>
      <c r="AA9853" s="217"/>
      <c r="AB9853" s="217"/>
      <c r="AC9853" s="217"/>
      <c r="AD9853" s="213"/>
    </row>
    <row r="9854" spans="20:30" x14ac:dyDescent="0.2">
      <c r="T9854" s="212"/>
      <c r="U9854" s="213"/>
      <c r="V9854" s="213"/>
      <c r="W9854" s="213"/>
      <c r="X9854" s="214"/>
      <c r="Y9854" s="214"/>
      <c r="Z9854" s="214"/>
      <c r="AA9854" s="217"/>
      <c r="AB9854" s="217"/>
      <c r="AC9854" s="217"/>
      <c r="AD9854" s="213"/>
    </row>
    <row r="9855" spans="20:30" x14ac:dyDescent="0.2">
      <c r="T9855" s="212"/>
      <c r="U9855" s="213"/>
      <c r="V9855" s="213"/>
      <c r="W9855" s="213"/>
      <c r="X9855" s="214"/>
      <c r="Y9855" s="214"/>
      <c r="Z9855" s="214"/>
      <c r="AA9855" s="217"/>
      <c r="AB9855" s="217"/>
      <c r="AC9855" s="217"/>
      <c r="AD9855" s="213"/>
    </row>
    <row r="9856" spans="20:30" x14ac:dyDescent="0.2">
      <c r="T9856" s="212"/>
      <c r="U9856" s="213"/>
      <c r="V9856" s="213"/>
      <c r="W9856" s="213"/>
      <c r="X9856" s="214"/>
      <c r="Y9856" s="214"/>
      <c r="Z9856" s="214"/>
      <c r="AA9856" s="217"/>
      <c r="AB9856" s="217"/>
      <c r="AC9856" s="217"/>
      <c r="AD9856" s="213"/>
    </row>
    <row r="9857" spans="20:30" x14ac:dyDescent="0.2">
      <c r="T9857" s="212"/>
      <c r="U9857" s="213"/>
      <c r="V9857" s="213"/>
      <c r="W9857" s="213"/>
      <c r="X9857" s="214"/>
      <c r="Y9857" s="214"/>
      <c r="Z9857" s="214"/>
      <c r="AA9857" s="217"/>
      <c r="AB9857" s="217"/>
      <c r="AC9857" s="217"/>
      <c r="AD9857" s="213"/>
    </row>
    <row r="9858" spans="20:30" x14ac:dyDescent="0.2">
      <c r="T9858" s="212"/>
      <c r="U9858" s="213"/>
      <c r="V9858" s="213"/>
      <c r="W9858" s="213"/>
      <c r="X9858" s="214"/>
      <c r="Y9858" s="214"/>
      <c r="Z9858" s="214"/>
      <c r="AA9858" s="217"/>
      <c r="AB9858" s="217"/>
      <c r="AC9858" s="217"/>
      <c r="AD9858" s="213"/>
    </row>
    <row r="9859" spans="20:30" x14ac:dyDescent="0.2">
      <c r="T9859" s="212"/>
      <c r="U9859" s="213"/>
      <c r="V9859" s="213"/>
      <c r="W9859" s="213"/>
      <c r="X9859" s="214"/>
      <c r="Y9859" s="214"/>
      <c r="Z9859" s="214"/>
      <c r="AA9859" s="217"/>
      <c r="AB9859" s="217"/>
      <c r="AC9859" s="217"/>
      <c r="AD9859" s="213"/>
    </row>
    <row r="9860" spans="20:30" x14ac:dyDescent="0.2">
      <c r="T9860" s="212"/>
      <c r="U9860" s="213"/>
      <c r="V9860" s="213"/>
      <c r="W9860" s="213"/>
      <c r="X9860" s="214"/>
      <c r="Y9860" s="214"/>
      <c r="Z9860" s="214"/>
      <c r="AA9860" s="217"/>
      <c r="AB9860" s="217"/>
      <c r="AC9860" s="217"/>
      <c r="AD9860" s="213"/>
    </row>
    <row r="9861" spans="20:30" x14ac:dyDescent="0.2">
      <c r="T9861" s="212"/>
      <c r="U9861" s="213"/>
      <c r="V9861" s="213"/>
      <c r="W9861" s="213"/>
      <c r="X9861" s="214"/>
      <c r="Y9861" s="214"/>
      <c r="Z9861" s="214"/>
      <c r="AA9861" s="217"/>
      <c r="AB9861" s="217"/>
      <c r="AC9861" s="217"/>
      <c r="AD9861" s="213"/>
    </row>
    <row r="9862" spans="20:30" x14ac:dyDescent="0.2">
      <c r="T9862" s="212"/>
      <c r="U9862" s="213"/>
      <c r="V9862" s="213"/>
      <c r="W9862" s="213"/>
      <c r="X9862" s="214"/>
      <c r="Y9862" s="214"/>
      <c r="Z9862" s="214"/>
      <c r="AA9862" s="217"/>
      <c r="AB9862" s="217"/>
      <c r="AC9862" s="217"/>
      <c r="AD9862" s="213"/>
    </row>
    <row r="9863" spans="20:30" x14ac:dyDescent="0.2">
      <c r="T9863" s="212"/>
      <c r="U9863" s="213"/>
      <c r="V9863" s="213"/>
      <c r="W9863" s="213"/>
      <c r="X9863" s="214"/>
      <c r="Y9863" s="214"/>
      <c r="Z9863" s="214"/>
      <c r="AA9863" s="217"/>
      <c r="AB9863" s="217"/>
      <c r="AC9863" s="217"/>
      <c r="AD9863" s="213"/>
    </row>
    <row r="9864" spans="20:30" x14ac:dyDescent="0.2">
      <c r="T9864" s="212"/>
      <c r="U9864" s="213"/>
      <c r="V9864" s="213"/>
      <c r="W9864" s="213"/>
      <c r="X9864" s="214"/>
      <c r="Y9864" s="214"/>
      <c r="Z9864" s="214"/>
      <c r="AA9864" s="217"/>
      <c r="AB9864" s="217"/>
      <c r="AC9864" s="217"/>
      <c r="AD9864" s="213"/>
    </row>
    <row r="9865" spans="20:30" x14ac:dyDescent="0.2">
      <c r="T9865" s="212"/>
      <c r="U9865" s="213"/>
      <c r="V9865" s="213"/>
      <c r="W9865" s="213"/>
      <c r="X9865" s="214"/>
      <c r="Y9865" s="214"/>
      <c r="Z9865" s="214"/>
      <c r="AA9865" s="217"/>
      <c r="AB9865" s="217"/>
      <c r="AC9865" s="217"/>
      <c r="AD9865" s="213"/>
    </row>
    <row r="9866" spans="20:30" x14ac:dyDescent="0.2">
      <c r="T9866" s="212"/>
      <c r="U9866" s="213"/>
      <c r="V9866" s="213"/>
      <c r="W9866" s="213"/>
      <c r="X9866" s="214"/>
      <c r="Y9866" s="214"/>
      <c r="Z9866" s="214"/>
      <c r="AA9866" s="217"/>
      <c r="AB9866" s="217"/>
      <c r="AC9866" s="217"/>
      <c r="AD9866" s="213"/>
    </row>
    <row r="9867" spans="20:30" x14ac:dyDescent="0.2">
      <c r="T9867" s="212"/>
      <c r="U9867" s="213"/>
      <c r="V9867" s="213"/>
      <c r="W9867" s="213"/>
      <c r="X9867" s="214"/>
      <c r="Y9867" s="214"/>
      <c r="Z9867" s="214"/>
      <c r="AA9867" s="217"/>
      <c r="AB9867" s="217"/>
      <c r="AC9867" s="217"/>
      <c r="AD9867" s="213"/>
    </row>
    <row r="9868" spans="20:30" x14ac:dyDescent="0.2">
      <c r="T9868" s="212"/>
      <c r="U9868" s="213"/>
      <c r="V9868" s="213"/>
      <c r="W9868" s="213"/>
      <c r="X9868" s="214"/>
      <c r="Y9868" s="214"/>
      <c r="Z9868" s="214"/>
      <c r="AA9868" s="217"/>
      <c r="AB9868" s="217"/>
      <c r="AC9868" s="217"/>
      <c r="AD9868" s="213"/>
    </row>
    <row r="9869" spans="20:30" x14ac:dyDescent="0.2">
      <c r="T9869" s="212"/>
      <c r="U9869" s="213"/>
      <c r="V9869" s="213"/>
      <c r="W9869" s="213"/>
      <c r="X9869" s="214"/>
      <c r="Y9869" s="214"/>
      <c r="Z9869" s="214"/>
      <c r="AA9869" s="217"/>
      <c r="AB9869" s="217"/>
      <c r="AC9869" s="217"/>
      <c r="AD9869" s="213"/>
    </row>
    <row r="9870" spans="20:30" x14ac:dyDescent="0.2">
      <c r="T9870" s="212"/>
      <c r="U9870" s="213"/>
      <c r="V9870" s="213"/>
      <c r="W9870" s="213"/>
      <c r="X9870" s="214"/>
      <c r="Y9870" s="214"/>
      <c r="Z9870" s="214"/>
      <c r="AA9870" s="217"/>
      <c r="AB9870" s="217"/>
      <c r="AC9870" s="217"/>
      <c r="AD9870" s="213"/>
    </row>
    <row r="9871" spans="20:30" x14ac:dyDescent="0.2">
      <c r="T9871" s="212"/>
      <c r="U9871" s="213"/>
      <c r="V9871" s="213"/>
      <c r="W9871" s="213"/>
      <c r="X9871" s="214"/>
      <c r="Y9871" s="214"/>
      <c r="Z9871" s="214"/>
      <c r="AA9871" s="217"/>
      <c r="AB9871" s="217"/>
      <c r="AC9871" s="217"/>
      <c r="AD9871" s="213"/>
    </row>
    <row r="9872" spans="20:30" x14ac:dyDescent="0.2">
      <c r="T9872" s="212"/>
      <c r="U9872" s="213"/>
      <c r="V9872" s="213"/>
      <c r="W9872" s="213"/>
      <c r="X9872" s="214"/>
      <c r="Y9872" s="214"/>
      <c r="Z9872" s="214"/>
      <c r="AA9872" s="217"/>
      <c r="AB9872" s="217"/>
      <c r="AC9872" s="217"/>
      <c r="AD9872" s="213"/>
    </row>
    <row r="9873" spans="20:30" x14ac:dyDescent="0.2">
      <c r="T9873" s="212"/>
      <c r="U9873" s="213"/>
      <c r="V9873" s="213"/>
      <c r="W9873" s="213"/>
      <c r="X9873" s="214"/>
      <c r="Y9873" s="214"/>
      <c r="Z9873" s="214"/>
      <c r="AA9873" s="217"/>
      <c r="AB9873" s="217"/>
      <c r="AC9873" s="217"/>
      <c r="AD9873" s="213"/>
    </row>
    <row r="9874" spans="20:30" x14ac:dyDescent="0.2">
      <c r="T9874" s="212"/>
      <c r="U9874" s="213"/>
      <c r="V9874" s="213"/>
      <c r="W9874" s="213"/>
      <c r="X9874" s="214"/>
      <c r="Y9874" s="214"/>
      <c r="Z9874" s="214"/>
      <c r="AA9874" s="217"/>
      <c r="AB9874" s="217"/>
      <c r="AC9874" s="217"/>
      <c r="AD9874" s="213"/>
    </row>
    <row r="9875" spans="20:30" x14ac:dyDescent="0.2">
      <c r="T9875" s="212"/>
      <c r="U9875" s="213"/>
      <c r="V9875" s="213"/>
      <c r="W9875" s="213"/>
      <c r="X9875" s="214"/>
      <c r="Y9875" s="214"/>
      <c r="Z9875" s="214"/>
      <c r="AA9875" s="217"/>
      <c r="AB9875" s="217"/>
      <c r="AC9875" s="217"/>
      <c r="AD9875" s="213"/>
    </row>
    <row r="9876" spans="20:30" x14ac:dyDescent="0.2">
      <c r="T9876" s="212"/>
      <c r="U9876" s="213"/>
      <c r="V9876" s="213"/>
      <c r="W9876" s="213"/>
      <c r="X9876" s="214"/>
      <c r="Y9876" s="214"/>
      <c r="Z9876" s="214"/>
      <c r="AA9876" s="217"/>
      <c r="AB9876" s="217"/>
      <c r="AC9876" s="217"/>
      <c r="AD9876" s="213"/>
    </row>
    <row r="9877" spans="20:30" x14ac:dyDescent="0.2">
      <c r="T9877" s="212"/>
      <c r="U9877" s="213"/>
      <c r="V9877" s="213"/>
      <c r="W9877" s="213"/>
      <c r="X9877" s="214"/>
      <c r="Y9877" s="214"/>
      <c r="Z9877" s="214"/>
      <c r="AA9877" s="217"/>
      <c r="AB9877" s="217"/>
      <c r="AC9877" s="217"/>
      <c r="AD9877" s="213"/>
    </row>
    <row r="9878" spans="20:30" x14ac:dyDescent="0.2">
      <c r="T9878" s="212"/>
      <c r="U9878" s="213"/>
      <c r="V9878" s="213"/>
      <c r="W9878" s="213"/>
      <c r="X9878" s="214"/>
      <c r="Y9878" s="214"/>
      <c r="Z9878" s="214"/>
      <c r="AA9878" s="217"/>
      <c r="AB9878" s="217"/>
      <c r="AC9878" s="217"/>
      <c r="AD9878" s="213"/>
    </row>
    <row r="9879" spans="20:30" x14ac:dyDescent="0.2">
      <c r="T9879" s="212"/>
      <c r="U9879" s="213"/>
      <c r="V9879" s="213"/>
      <c r="W9879" s="213"/>
      <c r="X9879" s="214"/>
      <c r="Y9879" s="214"/>
      <c r="Z9879" s="214"/>
      <c r="AA9879" s="217"/>
      <c r="AB9879" s="217"/>
      <c r="AC9879" s="217"/>
      <c r="AD9879" s="213"/>
    </row>
    <row r="9880" spans="20:30" x14ac:dyDescent="0.2">
      <c r="T9880" s="212"/>
      <c r="U9880" s="213"/>
      <c r="V9880" s="213"/>
      <c r="W9880" s="213"/>
      <c r="X9880" s="214"/>
      <c r="Y9880" s="214"/>
      <c r="Z9880" s="214"/>
      <c r="AA9880" s="217"/>
      <c r="AB9880" s="217"/>
      <c r="AC9880" s="217"/>
      <c r="AD9880" s="213"/>
    </row>
    <row r="9881" spans="20:30" x14ac:dyDescent="0.2">
      <c r="T9881" s="212"/>
      <c r="U9881" s="213"/>
      <c r="V9881" s="213"/>
      <c r="W9881" s="213"/>
      <c r="X9881" s="214"/>
      <c r="Y9881" s="214"/>
      <c r="Z9881" s="214"/>
      <c r="AA9881" s="217"/>
      <c r="AB9881" s="217"/>
      <c r="AC9881" s="217"/>
      <c r="AD9881" s="213"/>
    </row>
    <row r="9882" spans="20:30" x14ac:dyDescent="0.2">
      <c r="T9882" s="212"/>
      <c r="U9882" s="213"/>
      <c r="V9882" s="213"/>
      <c r="W9882" s="213"/>
      <c r="X9882" s="214"/>
      <c r="Y9882" s="214"/>
      <c r="Z9882" s="214"/>
      <c r="AA9882" s="217"/>
      <c r="AB9882" s="217"/>
      <c r="AC9882" s="217"/>
      <c r="AD9882" s="213"/>
    </row>
    <row r="9883" spans="20:30" x14ac:dyDescent="0.2">
      <c r="T9883" s="212"/>
      <c r="U9883" s="213"/>
      <c r="V9883" s="213"/>
      <c r="W9883" s="213"/>
      <c r="X9883" s="214"/>
      <c r="Y9883" s="214"/>
      <c r="Z9883" s="214"/>
      <c r="AA9883" s="217"/>
      <c r="AB9883" s="217"/>
      <c r="AC9883" s="217"/>
      <c r="AD9883" s="213"/>
    </row>
    <row r="9884" spans="20:30" x14ac:dyDescent="0.2">
      <c r="T9884" s="212"/>
      <c r="U9884" s="213"/>
      <c r="V9884" s="213"/>
      <c r="W9884" s="213"/>
      <c r="X9884" s="214"/>
      <c r="Y9884" s="214"/>
      <c r="Z9884" s="214"/>
      <c r="AA9884" s="217"/>
      <c r="AB9884" s="217"/>
      <c r="AC9884" s="217"/>
      <c r="AD9884" s="213"/>
    </row>
    <row r="9885" spans="20:30" x14ac:dyDescent="0.2">
      <c r="T9885" s="212"/>
      <c r="U9885" s="213"/>
      <c r="V9885" s="213"/>
      <c r="W9885" s="213"/>
      <c r="X9885" s="214"/>
      <c r="Y9885" s="214"/>
      <c r="Z9885" s="214"/>
      <c r="AA9885" s="217"/>
      <c r="AB9885" s="217"/>
      <c r="AC9885" s="217"/>
      <c r="AD9885" s="213"/>
    </row>
    <row r="9886" spans="20:30" x14ac:dyDescent="0.2">
      <c r="T9886" s="212"/>
      <c r="U9886" s="213"/>
      <c r="V9886" s="213"/>
      <c r="W9886" s="213"/>
      <c r="X9886" s="214"/>
      <c r="Y9886" s="214"/>
      <c r="Z9886" s="214"/>
      <c r="AA9886" s="217"/>
      <c r="AB9886" s="217"/>
      <c r="AC9886" s="217"/>
      <c r="AD9886" s="213"/>
    </row>
    <row r="9887" spans="20:30" x14ac:dyDescent="0.2">
      <c r="T9887" s="212"/>
      <c r="U9887" s="213"/>
      <c r="V9887" s="213"/>
      <c r="W9887" s="213"/>
      <c r="X9887" s="214"/>
      <c r="Y9887" s="214"/>
      <c r="Z9887" s="214"/>
      <c r="AA9887" s="217"/>
      <c r="AB9887" s="217"/>
      <c r="AC9887" s="217"/>
      <c r="AD9887" s="213"/>
    </row>
    <row r="9888" spans="20:30" x14ac:dyDescent="0.2">
      <c r="T9888" s="212"/>
      <c r="U9888" s="213"/>
      <c r="V9888" s="213"/>
      <c r="W9888" s="213"/>
      <c r="X9888" s="214"/>
      <c r="Y9888" s="214"/>
      <c r="Z9888" s="214"/>
      <c r="AA9888" s="217"/>
      <c r="AB9888" s="217"/>
      <c r="AC9888" s="217"/>
      <c r="AD9888" s="213"/>
    </row>
    <row r="9889" spans="20:30" x14ac:dyDescent="0.2">
      <c r="T9889" s="212"/>
      <c r="U9889" s="213"/>
      <c r="V9889" s="213"/>
      <c r="W9889" s="213"/>
      <c r="X9889" s="214"/>
      <c r="Y9889" s="214"/>
      <c r="Z9889" s="214"/>
      <c r="AA9889" s="217"/>
      <c r="AB9889" s="217"/>
      <c r="AC9889" s="217"/>
      <c r="AD9889" s="213"/>
    </row>
    <row r="9890" spans="20:30" x14ac:dyDescent="0.2">
      <c r="T9890" s="212"/>
      <c r="U9890" s="213"/>
      <c r="V9890" s="213"/>
      <c r="W9890" s="213"/>
      <c r="X9890" s="214"/>
      <c r="Y9890" s="214"/>
      <c r="Z9890" s="214"/>
      <c r="AA9890" s="217"/>
      <c r="AB9890" s="217"/>
      <c r="AC9890" s="217"/>
      <c r="AD9890" s="213"/>
    </row>
    <row r="9891" spans="20:30" x14ac:dyDescent="0.2">
      <c r="T9891" s="212"/>
      <c r="U9891" s="213"/>
      <c r="V9891" s="213"/>
      <c r="W9891" s="213"/>
      <c r="X9891" s="214"/>
      <c r="Y9891" s="214"/>
      <c r="Z9891" s="214"/>
      <c r="AA9891" s="217"/>
      <c r="AB9891" s="217"/>
      <c r="AC9891" s="217"/>
      <c r="AD9891" s="213"/>
    </row>
    <row r="9892" spans="20:30" x14ac:dyDescent="0.2">
      <c r="T9892" s="212"/>
      <c r="U9892" s="213"/>
      <c r="V9892" s="213"/>
      <c r="W9892" s="213"/>
      <c r="X9892" s="214"/>
      <c r="Y9892" s="214"/>
      <c r="Z9892" s="214"/>
      <c r="AA9892" s="217"/>
      <c r="AB9892" s="217"/>
      <c r="AC9892" s="217"/>
      <c r="AD9892" s="213"/>
    </row>
    <row r="9893" spans="20:30" x14ac:dyDescent="0.2">
      <c r="T9893" s="212"/>
      <c r="U9893" s="213"/>
      <c r="V9893" s="213"/>
      <c r="W9893" s="213"/>
      <c r="X9893" s="214"/>
      <c r="Y9893" s="214"/>
      <c r="Z9893" s="214"/>
      <c r="AA9893" s="217"/>
      <c r="AB9893" s="217"/>
      <c r="AC9893" s="217"/>
      <c r="AD9893" s="213"/>
    </row>
    <row r="9894" spans="20:30" x14ac:dyDescent="0.2">
      <c r="T9894" s="212"/>
      <c r="U9894" s="213"/>
      <c r="V9894" s="213"/>
      <c r="W9894" s="213"/>
      <c r="X9894" s="214"/>
      <c r="Y9894" s="214"/>
      <c r="Z9894" s="214"/>
      <c r="AA9894" s="217"/>
      <c r="AB9894" s="217"/>
      <c r="AC9894" s="217"/>
      <c r="AD9894" s="213"/>
    </row>
    <row r="9895" spans="20:30" x14ac:dyDescent="0.2">
      <c r="T9895" s="212"/>
      <c r="U9895" s="213"/>
      <c r="V9895" s="213"/>
      <c r="W9895" s="213"/>
      <c r="X9895" s="214"/>
      <c r="Y9895" s="214"/>
      <c r="Z9895" s="214"/>
      <c r="AA9895" s="217"/>
      <c r="AB9895" s="217"/>
      <c r="AC9895" s="217"/>
      <c r="AD9895" s="213"/>
    </row>
    <row r="9896" spans="20:30" x14ac:dyDescent="0.2">
      <c r="T9896" s="212"/>
      <c r="U9896" s="213"/>
      <c r="V9896" s="213"/>
      <c r="W9896" s="213"/>
      <c r="X9896" s="214"/>
      <c r="Y9896" s="214"/>
      <c r="Z9896" s="214"/>
      <c r="AA9896" s="217"/>
      <c r="AB9896" s="217"/>
      <c r="AC9896" s="217"/>
      <c r="AD9896" s="213"/>
    </row>
    <row r="9897" spans="20:30" x14ac:dyDescent="0.2">
      <c r="T9897" s="212"/>
      <c r="U9897" s="213"/>
      <c r="V9897" s="213"/>
      <c r="W9897" s="213"/>
      <c r="X9897" s="214"/>
      <c r="Y9897" s="214"/>
      <c r="Z9897" s="214"/>
      <c r="AA9897" s="217"/>
      <c r="AB9897" s="217"/>
      <c r="AC9897" s="217"/>
      <c r="AD9897" s="213"/>
    </row>
    <row r="9898" spans="20:30" x14ac:dyDescent="0.2">
      <c r="T9898" s="212"/>
      <c r="U9898" s="213"/>
      <c r="V9898" s="213"/>
      <c r="W9898" s="213"/>
      <c r="X9898" s="214"/>
      <c r="Y9898" s="214"/>
      <c r="Z9898" s="214"/>
      <c r="AA9898" s="217"/>
      <c r="AB9898" s="217"/>
      <c r="AC9898" s="217"/>
      <c r="AD9898" s="213"/>
    </row>
    <row r="9899" spans="20:30" x14ac:dyDescent="0.2">
      <c r="T9899" s="212"/>
      <c r="U9899" s="213"/>
      <c r="V9899" s="213"/>
      <c r="W9899" s="213"/>
      <c r="X9899" s="214"/>
      <c r="Y9899" s="214"/>
      <c r="Z9899" s="214"/>
      <c r="AA9899" s="217"/>
      <c r="AB9899" s="217"/>
      <c r="AC9899" s="217"/>
      <c r="AD9899" s="213"/>
    </row>
    <row r="9900" spans="20:30" x14ac:dyDescent="0.2">
      <c r="T9900" s="212"/>
      <c r="U9900" s="213"/>
      <c r="V9900" s="213"/>
      <c r="W9900" s="213"/>
      <c r="X9900" s="214"/>
      <c r="Y9900" s="214"/>
      <c r="Z9900" s="214"/>
      <c r="AA9900" s="217"/>
      <c r="AB9900" s="217"/>
      <c r="AC9900" s="217"/>
      <c r="AD9900" s="213"/>
    </row>
    <row r="9901" spans="20:30" x14ac:dyDescent="0.2">
      <c r="T9901" s="212"/>
      <c r="U9901" s="213"/>
      <c r="V9901" s="213"/>
      <c r="W9901" s="213"/>
      <c r="X9901" s="214"/>
      <c r="Y9901" s="214"/>
      <c r="Z9901" s="214"/>
      <c r="AA9901" s="217"/>
      <c r="AB9901" s="217"/>
      <c r="AC9901" s="217"/>
      <c r="AD9901" s="213"/>
    </row>
    <row r="9902" spans="20:30" x14ac:dyDescent="0.2">
      <c r="T9902" s="212"/>
      <c r="U9902" s="213"/>
      <c r="V9902" s="213"/>
      <c r="W9902" s="213"/>
      <c r="X9902" s="214"/>
      <c r="Y9902" s="214"/>
      <c r="Z9902" s="214"/>
      <c r="AA9902" s="217"/>
      <c r="AB9902" s="217"/>
      <c r="AC9902" s="217"/>
      <c r="AD9902" s="213"/>
    </row>
    <row r="9903" spans="20:30" x14ac:dyDescent="0.2">
      <c r="T9903" s="212"/>
      <c r="U9903" s="213"/>
      <c r="V9903" s="213"/>
      <c r="W9903" s="213"/>
      <c r="X9903" s="214"/>
      <c r="Y9903" s="214"/>
      <c r="Z9903" s="214"/>
      <c r="AA9903" s="217"/>
      <c r="AB9903" s="217"/>
      <c r="AC9903" s="217"/>
      <c r="AD9903" s="213"/>
    </row>
    <row r="9904" spans="20:30" x14ac:dyDescent="0.2">
      <c r="T9904" s="212"/>
      <c r="U9904" s="213"/>
      <c r="V9904" s="213"/>
      <c r="W9904" s="213"/>
      <c r="X9904" s="214"/>
      <c r="Y9904" s="214"/>
      <c r="Z9904" s="214"/>
      <c r="AA9904" s="217"/>
      <c r="AB9904" s="217"/>
      <c r="AC9904" s="217"/>
      <c r="AD9904" s="213"/>
    </row>
    <row r="9905" spans="20:30" x14ac:dyDescent="0.2">
      <c r="T9905" s="212"/>
      <c r="U9905" s="213"/>
      <c r="V9905" s="213"/>
      <c r="W9905" s="213"/>
      <c r="X9905" s="214"/>
      <c r="Y9905" s="214"/>
      <c r="Z9905" s="214"/>
      <c r="AA9905" s="217"/>
      <c r="AB9905" s="217"/>
      <c r="AC9905" s="217"/>
      <c r="AD9905" s="213"/>
    </row>
    <row r="9906" spans="20:30" x14ac:dyDescent="0.2">
      <c r="T9906" s="212"/>
      <c r="U9906" s="213"/>
      <c r="V9906" s="213"/>
      <c r="W9906" s="213"/>
      <c r="X9906" s="214"/>
      <c r="Y9906" s="214"/>
      <c r="Z9906" s="214"/>
      <c r="AA9906" s="217"/>
      <c r="AB9906" s="217"/>
      <c r="AC9906" s="217"/>
      <c r="AD9906" s="213"/>
    </row>
    <row r="9907" spans="20:30" x14ac:dyDescent="0.2">
      <c r="T9907" s="212"/>
      <c r="U9907" s="213"/>
      <c r="V9907" s="213"/>
      <c r="W9907" s="213"/>
      <c r="X9907" s="214"/>
      <c r="Y9907" s="214"/>
      <c r="Z9907" s="214"/>
      <c r="AA9907" s="217"/>
      <c r="AB9907" s="217"/>
      <c r="AC9907" s="217"/>
      <c r="AD9907" s="213"/>
    </row>
    <row r="9908" spans="20:30" x14ac:dyDescent="0.2">
      <c r="T9908" s="212"/>
      <c r="U9908" s="213"/>
      <c r="V9908" s="213"/>
      <c r="W9908" s="213"/>
      <c r="X9908" s="214"/>
      <c r="Y9908" s="214"/>
      <c r="Z9908" s="214"/>
      <c r="AA9908" s="217"/>
      <c r="AB9908" s="217"/>
      <c r="AC9908" s="217"/>
      <c r="AD9908" s="213"/>
    </row>
    <row r="9909" spans="20:30" x14ac:dyDescent="0.2">
      <c r="T9909" s="212"/>
      <c r="U9909" s="213"/>
      <c r="V9909" s="213"/>
      <c r="W9909" s="213"/>
      <c r="X9909" s="214"/>
      <c r="Y9909" s="214"/>
      <c r="Z9909" s="214"/>
      <c r="AA9909" s="217"/>
      <c r="AB9909" s="217"/>
      <c r="AC9909" s="217"/>
      <c r="AD9909" s="213"/>
    </row>
    <row r="9910" spans="20:30" x14ac:dyDescent="0.2">
      <c r="T9910" s="212"/>
      <c r="U9910" s="213"/>
      <c r="V9910" s="213"/>
      <c r="W9910" s="213"/>
      <c r="X9910" s="214"/>
      <c r="Y9910" s="214"/>
      <c r="Z9910" s="214"/>
      <c r="AA9910" s="217"/>
      <c r="AB9910" s="217"/>
      <c r="AC9910" s="217"/>
      <c r="AD9910" s="213"/>
    </row>
    <row r="9911" spans="20:30" x14ac:dyDescent="0.2">
      <c r="T9911" s="212"/>
      <c r="U9911" s="213"/>
      <c r="V9911" s="213"/>
      <c r="W9911" s="213"/>
      <c r="X9911" s="214"/>
      <c r="Y9911" s="214"/>
      <c r="Z9911" s="214"/>
      <c r="AA9911" s="217"/>
      <c r="AB9911" s="217"/>
      <c r="AC9911" s="217"/>
      <c r="AD9911" s="213"/>
    </row>
    <row r="9912" spans="20:30" x14ac:dyDescent="0.2">
      <c r="T9912" s="212"/>
      <c r="U9912" s="213"/>
      <c r="V9912" s="213"/>
      <c r="W9912" s="213"/>
      <c r="X9912" s="214"/>
      <c r="Y9912" s="214"/>
      <c r="Z9912" s="214"/>
      <c r="AA9912" s="217"/>
      <c r="AB9912" s="217"/>
      <c r="AC9912" s="217"/>
      <c r="AD9912" s="213"/>
    </row>
    <row r="9913" spans="20:30" x14ac:dyDescent="0.2">
      <c r="T9913" s="212"/>
      <c r="U9913" s="213"/>
      <c r="V9913" s="213"/>
      <c r="W9913" s="213"/>
      <c r="X9913" s="214"/>
      <c r="Y9913" s="214"/>
      <c r="Z9913" s="214"/>
      <c r="AA9913" s="217"/>
      <c r="AB9913" s="217"/>
      <c r="AC9913" s="217"/>
      <c r="AD9913" s="213"/>
    </row>
    <row r="9914" spans="20:30" x14ac:dyDescent="0.2">
      <c r="T9914" s="212"/>
      <c r="U9914" s="213"/>
      <c r="V9914" s="213"/>
      <c r="W9914" s="213"/>
      <c r="X9914" s="214"/>
      <c r="Y9914" s="214"/>
      <c r="Z9914" s="214"/>
      <c r="AA9914" s="217"/>
      <c r="AB9914" s="217"/>
      <c r="AC9914" s="217"/>
      <c r="AD9914" s="213"/>
    </row>
    <row r="9915" spans="20:30" x14ac:dyDescent="0.2">
      <c r="T9915" s="212"/>
      <c r="U9915" s="213"/>
      <c r="V9915" s="213"/>
      <c r="W9915" s="213"/>
      <c r="X9915" s="214"/>
      <c r="Y9915" s="214"/>
      <c r="Z9915" s="214"/>
      <c r="AA9915" s="217"/>
      <c r="AB9915" s="217"/>
      <c r="AC9915" s="217"/>
      <c r="AD9915" s="213"/>
    </row>
    <row r="9916" spans="20:30" x14ac:dyDescent="0.2">
      <c r="T9916" s="212"/>
      <c r="U9916" s="213"/>
      <c r="V9916" s="213"/>
      <c r="W9916" s="213"/>
      <c r="X9916" s="214"/>
      <c r="Y9916" s="214"/>
      <c r="Z9916" s="214"/>
      <c r="AA9916" s="217"/>
      <c r="AB9916" s="217"/>
      <c r="AC9916" s="217"/>
      <c r="AD9916" s="213"/>
    </row>
    <row r="9917" spans="20:30" x14ac:dyDescent="0.2">
      <c r="T9917" s="212"/>
      <c r="U9917" s="213"/>
      <c r="V9917" s="213"/>
      <c r="W9917" s="213"/>
      <c r="X9917" s="214"/>
      <c r="Y9917" s="214"/>
      <c r="Z9917" s="214"/>
      <c r="AA9917" s="217"/>
      <c r="AB9917" s="217"/>
      <c r="AC9917" s="217"/>
      <c r="AD9917" s="213"/>
    </row>
    <row r="9918" spans="20:30" x14ac:dyDescent="0.2">
      <c r="T9918" s="212"/>
      <c r="U9918" s="213"/>
      <c r="V9918" s="213"/>
      <c r="W9918" s="213"/>
      <c r="X9918" s="214"/>
      <c r="Y9918" s="214"/>
      <c r="Z9918" s="214"/>
      <c r="AA9918" s="217"/>
      <c r="AB9918" s="217"/>
      <c r="AC9918" s="217"/>
      <c r="AD9918" s="213"/>
    </row>
    <row r="9919" spans="20:30" x14ac:dyDescent="0.2">
      <c r="T9919" s="212"/>
      <c r="U9919" s="213"/>
      <c r="V9919" s="213"/>
      <c r="W9919" s="213"/>
      <c r="X9919" s="214"/>
      <c r="Y9919" s="214"/>
      <c r="Z9919" s="214"/>
      <c r="AA9919" s="217"/>
      <c r="AB9919" s="217"/>
      <c r="AC9919" s="217"/>
      <c r="AD9919" s="213"/>
    </row>
    <row r="9920" spans="20:30" x14ac:dyDescent="0.2">
      <c r="T9920" s="212"/>
      <c r="U9920" s="213"/>
      <c r="V9920" s="213"/>
      <c r="W9920" s="213"/>
      <c r="X9920" s="214"/>
      <c r="Y9920" s="214"/>
      <c r="Z9920" s="214"/>
      <c r="AA9920" s="217"/>
      <c r="AB9920" s="217"/>
      <c r="AC9920" s="217"/>
      <c r="AD9920" s="213"/>
    </row>
    <row r="9921" spans="20:30" x14ac:dyDescent="0.2">
      <c r="T9921" s="212"/>
      <c r="U9921" s="213"/>
      <c r="V9921" s="213"/>
      <c r="W9921" s="213"/>
      <c r="X9921" s="214"/>
      <c r="Y9921" s="214"/>
      <c r="Z9921" s="214"/>
      <c r="AA9921" s="217"/>
      <c r="AB9921" s="217"/>
      <c r="AC9921" s="217"/>
      <c r="AD9921" s="213"/>
    </row>
    <row r="9922" spans="20:30" x14ac:dyDescent="0.2">
      <c r="T9922" s="212"/>
      <c r="U9922" s="213"/>
      <c r="V9922" s="213"/>
      <c r="W9922" s="213"/>
      <c r="X9922" s="214"/>
      <c r="Y9922" s="214"/>
      <c r="Z9922" s="214"/>
      <c r="AA9922" s="217"/>
      <c r="AB9922" s="217"/>
      <c r="AC9922" s="217"/>
      <c r="AD9922" s="213"/>
    </row>
    <row r="9923" spans="20:30" x14ac:dyDescent="0.2">
      <c r="T9923" s="212"/>
      <c r="U9923" s="213"/>
      <c r="V9923" s="213"/>
      <c r="W9923" s="213"/>
      <c r="X9923" s="214"/>
      <c r="Y9923" s="214"/>
      <c r="Z9923" s="214"/>
      <c r="AA9923" s="217"/>
      <c r="AB9923" s="217"/>
      <c r="AC9923" s="217"/>
      <c r="AD9923" s="213"/>
    </row>
    <row r="9924" spans="20:30" x14ac:dyDescent="0.2">
      <c r="T9924" s="212"/>
      <c r="U9924" s="213"/>
      <c r="V9924" s="213"/>
      <c r="W9924" s="213"/>
      <c r="X9924" s="214"/>
      <c r="Y9924" s="214"/>
      <c r="Z9924" s="214"/>
      <c r="AA9924" s="217"/>
      <c r="AB9924" s="217"/>
      <c r="AC9924" s="217"/>
      <c r="AD9924" s="213"/>
    </row>
    <row r="9925" spans="20:30" x14ac:dyDescent="0.2">
      <c r="T9925" s="212"/>
      <c r="U9925" s="213"/>
      <c r="V9925" s="213"/>
      <c r="W9925" s="213"/>
      <c r="X9925" s="214"/>
      <c r="Y9925" s="214"/>
      <c r="Z9925" s="214"/>
      <c r="AA9925" s="217"/>
      <c r="AB9925" s="217"/>
      <c r="AC9925" s="217"/>
      <c r="AD9925" s="213"/>
    </row>
    <row r="9926" spans="20:30" x14ac:dyDescent="0.2">
      <c r="T9926" s="212"/>
      <c r="U9926" s="213"/>
      <c r="V9926" s="213"/>
      <c r="W9926" s="213"/>
      <c r="X9926" s="214"/>
      <c r="Y9926" s="214"/>
      <c r="Z9926" s="214"/>
      <c r="AA9926" s="217"/>
      <c r="AB9926" s="217"/>
      <c r="AC9926" s="217"/>
      <c r="AD9926" s="213"/>
    </row>
    <row r="9927" spans="20:30" x14ac:dyDescent="0.2">
      <c r="T9927" s="212"/>
      <c r="U9927" s="213"/>
      <c r="V9927" s="213"/>
      <c r="W9927" s="213"/>
      <c r="X9927" s="214"/>
      <c r="Y9927" s="214"/>
      <c r="Z9927" s="214"/>
      <c r="AA9927" s="217"/>
      <c r="AB9927" s="217"/>
      <c r="AC9927" s="217"/>
      <c r="AD9927" s="213"/>
    </row>
    <row r="9928" spans="20:30" x14ac:dyDescent="0.2">
      <c r="T9928" s="212"/>
      <c r="U9928" s="213"/>
      <c r="V9928" s="213"/>
      <c r="W9928" s="213"/>
      <c r="X9928" s="214"/>
      <c r="Y9928" s="214"/>
      <c r="Z9928" s="214"/>
      <c r="AA9928" s="217"/>
      <c r="AB9928" s="217"/>
      <c r="AC9928" s="217"/>
      <c r="AD9928" s="213"/>
    </row>
    <row r="9929" spans="20:30" x14ac:dyDescent="0.2">
      <c r="T9929" s="212"/>
      <c r="U9929" s="213"/>
      <c r="V9929" s="213"/>
      <c r="W9929" s="213"/>
      <c r="X9929" s="214"/>
      <c r="Y9929" s="214"/>
      <c r="Z9929" s="214"/>
      <c r="AA9929" s="217"/>
      <c r="AB9929" s="217"/>
      <c r="AC9929" s="217"/>
      <c r="AD9929" s="213"/>
    </row>
    <row r="9930" spans="20:30" x14ac:dyDescent="0.2">
      <c r="T9930" s="212"/>
      <c r="U9930" s="213"/>
      <c r="V9930" s="213"/>
      <c r="W9930" s="213"/>
      <c r="X9930" s="214"/>
      <c r="Y9930" s="214"/>
      <c r="Z9930" s="214"/>
      <c r="AA9930" s="217"/>
      <c r="AB9930" s="217"/>
      <c r="AC9930" s="217"/>
      <c r="AD9930" s="213"/>
    </row>
    <row r="9931" spans="20:30" x14ac:dyDescent="0.2">
      <c r="T9931" s="212"/>
      <c r="U9931" s="213"/>
      <c r="V9931" s="213"/>
      <c r="W9931" s="213"/>
      <c r="X9931" s="214"/>
      <c r="Y9931" s="214"/>
      <c r="Z9931" s="214"/>
      <c r="AA9931" s="217"/>
      <c r="AB9931" s="217"/>
      <c r="AC9931" s="217"/>
      <c r="AD9931" s="213"/>
    </row>
    <row r="9932" spans="20:30" x14ac:dyDescent="0.2">
      <c r="T9932" s="212"/>
      <c r="U9932" s="213"/>
      <c r="V9932" s="213"/>
      <c r="W9932" s="213"/>
      <c r="X9932" s="214"/>
      <c r="Y9932" s="214"/>
      <c r="Z9932" s="214"/>
      <c r="AA9932" s="217"/>
      <c r="AB9932" s="217"/>
      <c r="AC9932" s="217"/>
      <c r="AD9932" s="213"/>
    </row>
    <row r="9933" spans="20:30" x14ac:dyDescent="0.2">
      <c r="T9933" s="212"/>
      <c r="U9933" s="213"/>
      <c r="V9933" s="213"/>
      <c r="W9933" s="213"/>
      <c r="X9933" s="214"/>
      <c r="Y9933" s="214"/>
      <c r="Z9933" s="214"/>
      <c r="AA9933" s="217"/>
      <c r="AB9933" s="217"/>
      <c r="AC9933" s="217"/>
      <c r="AD9933" s="213"/>
    </row>
    <row r="9934" spans="20:30" x14ac:dyDescent="0.2">
      <c r="T9934" s="212"/>
      <c r="U9934" s="213"/>
      <c r="V9934" s="213"/>
      <c r="W9934" s="213"/>
      <c r="X9934" s="214"/>
      <c r="Y9934" s="214"/>
      <c r="Z9934" s="214"/>
      <c r="AA9934" s="217"/>
      <c r="AB9934" s="217"/>
      <c r="AC9934" s="217"/>
      <c r="AD9934" s="213"/>
    </row>
    <row r="9935" spans="20:30" x14ac:dyDescent="0.2">
      <c r="T9935" s="212"/>
      <c r="U9935" s="213"/>
      <c r="V9935" s="213"/>
      <c r="W9935" s="213"/>
      <c r="X9935" s="214"/>
      <c r="Y9935" s="214"/>
      <c r="Z9935" s="214"/>
      <c r="AA9935" s="217"/>
      <c r="AB9935" s="217"/>
      <c r="AC9935" s="217"/>
      <c r="AD9935" s="213"/>
    </row>
    <row r="9936" spans="20:30" x14ac:dyDescent="0.2">
      <c r="T9936" s="212"/>
      <c r="U9936" s="213"/>
      <c r="V9936" s="213"/>
      <c r="W9936" s="213"/>
      <c r="X9936" s="214"/>
      <c r="Y9936" s="214"/>
      <c r="Z9936" s="214"/>
      <c r="AA9936" s="217"/>
      <c r="AB9936" s="217"/>
      <c r="AC9936" s="217"/>
      <c r="AD9936" s="213"/>
    </row>
    <row r="9937" spans="20:30" x14ac:dyDescent="0.2">
      <c r="T9937" s="212"/>
      <c r="U9937" s="213"/>
      <c r="V9937" s="213"/>
      <c r="W9937" s="213"/>
      <c r="X9937" s="214"/>
      <c r="Y9937" s="214"/>
      <c r="Z9937" s="214"/>
      <c r="AA9937" s="217"/>
      <c r="AB9937" s="217"/>
      <c r="AC9937" s="217"/>
      <c r="AD9937" s="213"/>
    </row>
    <row r="9938" spans="20:30" x14ac:dyDescent="0.2">
      <c r="T9938" s="212"/>
      <c r="U9938" s="213"/>
      <c r="V9938" s="213"/>
      <c r="W9938" s="213"/>
      <c r="X9938" s="214"/>
      <c r="Y9938" s="214"/>
      <c r="Z9938" s="214"/>
      <c r="AA9938" s="217"/>
      <c r="AB9938" s="217"/>
      <c r="AC9938" s="217"/>
      <c r="AD9938" s="213"/>
    </row>
    <row r="9939" spans="20:30" x14ac:dyDescent="0.2">
      <c r="T9939" s="212"/>
      <c r="U9939" s="213"/>
      <c r="V9939" s="213"/>
      <c r="W9939" s="213"/>
      <c r="X9939" s="214"/>
      <c r="Y9939" s="214"/>
      <c r="Z9939" s="214"/>
      <c r="AA9939" s="217"/>
      <c r="AB9939" s="217"/>
      <c r="AC9939" s="217"/>
      <c r="AD9939" s="213"/>
    </row>
    <row r="9940" spans="20:30" x14ac:dyDescent="0.2">
      <c r="T9940" s="212"/>
      <c r="U9940" s="213"/>
      <c r="V9940" s="213"/>
      <c r="W9940" s="213"/>
      <c r="X9940" s="214"/>
      <c r="Y9940" s="214"/>
      <c r="Z9940" s="214"/>
      <c r="AA9940" s="217"/>
      <c r="AB9940" s="217"/>
      <c r="AC9940" s="217"/>
      <c r="AD9940" s="213"/>
    </row>
    <row r="9941" spans="20:30" x14ac:dyDescent="0.2">
      <c r="T9941" s="212"/>
      <c r="U9941" s="213"/>
      <c r="V9941" s="213"/>
      <c r="W9941" s="213"/>
      <c r="X9941" s="214"/>
      <c r="Y9941" s="214"/>
      <c r="Z9941" s="214"/>
      <c r="AA9941" s="217"/>
      <c r="AB9941" s="217"/>
      <c r="AC9941" s="217"/>
      <c r="AD9941" s="213"/>
    </row>
    <row r="9942" spans="20:30" x14ac:dyDescent="0.2">
      <c r="T9942" s="212"/>
      <c r="U9942" s="213"/>
      <c r="V9942" s="213"/>
      <c r="W9942" s="213"/>
      <c r="X9942" s="214"/>
      <c r="Y9942" s="214"/>
      <c r="Z9942" s="214"/>
      <c r="AA9942" s="217"/>
      <c r="AB9942" s="217"/>
      <c r="AC9942" s="217"/>
      <c r="AD9942" s="213"/>
    </row>
    <row r="9943" spans="20:30" x14ac:dyDescent="0.2">
      <c r="T9943" s="212"/>
      <c r="U9943" s="213"/>
      <c r="V9943" s="213"/>
      <c r="W9943" s="213"/>
      <c r="X9943" s="214"/>
      <c r="Y9943" s="214"/>
      <c r="Z9943" s="214"/>
      <c r="AA9943" s="217"/>
      <c r="AB9943" s="217"/>
      <c r="AC9943" s="217"/>
      <c r="AD9943" s="213"/>
    </row>
    <row r="9944" spans="20:30" x14ac:dyDescent="0.2">
      <c r="T9944" s="212"/>
      <c r="U9944" s="213"/>
      <c r="V9944" s="213"/>
      <c r="W9944" s="213"/>
      <c r="X9944" s="214"/>
      <c r="Y9944" s="214"/>
      <c r="Z9944" s="214"/>
      <c r="AA9944" s="217"/>
      <c r="AB9944" s="217"/>
      <c r="AC9944" s="217"/>
      <c r="AD9944" s="213"/>
    </row>
    <row r="9945" spans="20:30" x14ac:dyDescent="0.2">
      <c r="T9945" s="212"/>
      <c r="U9945" s="213"/>
      <c r="V9945" s="213"/>
      <c r="W9945" s="213"/>
      <c r="X9945" s="214"/>
      <c r="Y9945" s="214"/>
      <c r="Z9945" s="214"/>
      <c r="AA9945" s="217"/>
      <c r="AB9945" s="217"/>
      <c r="AC9945" s="217"/>
      <c r="AD9945" s="213"/>
    </row>
    <row r="9946" spans="20:30" x14ac:dyDescent="0.2">
      <c r="T9946" s="212"/>
      <c r="U9946" s="213"/>
      <c r="V9946" s="213"/>
      <c r="W9946" s="213"/>
      <c r="X9946" s="214"/>
      <c r="Y9946" s="214"/>
      <c r="Z9946" s="214"/>
      <c r="AA9946" s="217"/>
      <c r="AB9946" s="217"/>
      <c r="AC9946" s="217"/>
      <c r="AD9946" s="213"/>
    </row>
    <row r="9947" spans="20:30" x14ac:dyDescent="0.2">
      <c r="T9947" s="212"/>
      <c r="U9947" s="213"/>
      <c r="V9947" s="213"/>
      <c r="W9947" s="213"/>
      <c r="X9947" s="214"/>
      <c r="Y9947" s="214"/>
      <c r="Z9947" s="214"/>
      <c r="AA9947" s="217"/>
      <c r="AB9947" s="217"/>
      <c r="AC9947" s="217"/>
      <c r="AD9947" s="213"/>
    </row>
    <row r="9948" spans="20:30" x14ac:dyDescent="0.2">
      <c r="T9948" s="212"/>
      <c r="U9948" s="213"/>
      <c r="V9948" s="213"/>
      <c r="W9948" s="213"/>
      <c r="X9948" s="214"/>
      <c r="Y9948" s="214"/>
      <c r="Z9948" s="214"/>
      <c r="AA9948" s="217"/>
      <c r="AB9948" s="217"/>
      <c r="AC9948" s="217"/>
      <c r="AD9948" s="213"/>
    </row>
    <row r="9949" spans="20:30" x14ac:dyDescent="0.2">
      <c r="T9949" s="212"/>
      <c r="U9949" s="213"/>
      <c r="V9949" s="213"/>
      <c r="W9949" s="213"/>
      <c r="X9949" s="214"/>
      <c r="Y9949" s="214"/>
      <c r="Z9949" s="214"/>
      <c r="AA9949" s="217"/>
      <c r="AB9949" s="217"/>
      <c r="AC9949" s="217"/>
      <c r="AD9949" s="213"/>
    </row>
    <row r="9950" spans="20:30" x14ac:dyDescent="0.2">
      <c r="T9950" s="212"/>
      <c r="U9950" s="213"/>
      <c r="V9950" s="213"/>
      <c r="W9950" s="213"/>
      <c r="X9950" s="214"/>
      <c r="Y9950" s="214"/>
      <c r="Z9950" s="214"/>
      <c r="AA9950" s="217"/>
      <c r="AB9950" s="217"/>
      <c r="AC9950" s="217"/>
      <c r="AD9950" s="213"/>
    </row>
    <row r="9951" spans="20:30" x14ac:dyDescent="0.2">
      <c r="T9951" s="212"/>
      <c r="U9951" s="213"/>
      <c r="V9951" s="213"/>
      <c r="W9951" s="213"/>
      <c r="X9951" s="214"/>
      <c r="Y9951" s="214"/>
      <c r="Z9951" s="214"/>
      <c r="AA9951" s="217"/>
      <c r="AB9951" s="217"/>
      <c r="AC9951" s="217"/>
      <c r="AD9951" s="213"/>
    </row>
    <row r="9952" spans="20:30" x14ac:dyDescent="0.2">
      <c r="T9952" s="212"/>
      <c r="U9952" s="213"/>
      <c r="V9952" s="213"/>
      <c r="W9952" s="213"/>
      <c r="X9952" s="214"/>
      <c r="Y9952" s="214"/>
      <c r="Z9952" s="214"/>
      <c r="AA9952" s="217"/>
      <c r="AB9952" s="217"/>
      <c r="AC9952" s="217"/>
      <c r="AD9952" s="213"/>
    </row>
    <row r="9953" spans="20:30" x14ac:dyDescent="0.2">
      <c r="T9953" s="212"/>
      <c r="U9953" s="213"/>
      <c r="V9953" s="213"/>
      <c r="W9953" s="213"/>
      <c r="X9953" s="214"/>
      <c r="Y9953" s="214"/>
      <c r="Z9953" s="214"/>
      <c r="AA9953" s="217"/>
      <c r="AB9953" s="217"/>
      <c r="AC9953" s="217"/>
      <c r="AD9953" s="213"/>
    </row>
    <row r="9954" spans="20:30" x14ac:dyDescent="0.2">
      <c r="T9954" s="212"/>
      <c r="U9954" s="213"/>
      <c r="V9954" s="213"/>
      <c r="W9954" s="213"/>
      <c r="X9954" s="214"/>
      <c r="Y9954" s="214"/>
      <c r="Z9954" s="214"/>
      <c r="AA9954" s="217"/>
      <c r="AB9954" s="217"/>
      <c r="AC9954" s="217"/>
      <c r="AD9954" s="213"/>
    </row>
    <row r="9955" spans="20:30" x14ac:dyDescent="0.2">
      <c r="T9955" s="212"/>
      <c r="U9955" s="213"/>
      <c r="V9955" s="213"/>
      <c r="W9955" s="213"/>
      <c r="X9955" s="214"/>
      <c r="Y9955" s="214"/>
      <c r="Z9955" s="214"/>
      <c r="AA9955" s="217"/>
      <c r="AB9955" s="217"/>
      <c r="AC9955" s="217"/>
      <c r="AD9955" s="213"/>
    </row>
    <row r="9956" spans="20:30" x14ac:dyDescent="0.2">
      <c r="T9956" s="212"/>
      <c r="U9956" s="213"/>
      <c r="V9956" s="213"/>
      <c r="W9956" s="213"/>
      <c r="X9956" s="214"/>
      <c r="Y9956" s="214"/>
      <c r="Z9956" s="214"/>
      <c r="AA9956" s="217"/>
      <c r="AB9956" s="217"/>
      <c r="AC9956" s="217"/>
      <c r="AD9956" s="213"/>
    </row>
    <row r="9957" spans="20:30" x14ac:dyDescent="0.2">
      <c r="T9957" s="212"/>
      <c r="U9957" s="213"/>
      <c r="V9957" s="213"/>
      <c r="W9957" s="213"/>
      <c r="X9957" s="214"/>
      <c r="Y9957" s="214"/>
      <c r="Z9957" s="214"/>
      <c r="AA9957" s="217"/>
      <c r="AB9957" s="217"/>
      <c r="AC9957" s="217"/>
      <c r="AD9957" s="213"/>
    </row>
    <row r="9958" spans="20:30" x14ac:dyDescent="0.2">
      <c r="T9958" s="212"/>
      <c r="U9958" s="213"/>
      <c r="V9958" s="213"/>
      <c r="W9958" s="213"/>
      <c r="X9958" s="214"/>
      <c r="Y9958" s="214"/>
      <c r="Z9958" s="214"/>
      <c r="AA9958" s="217"/>
      <c r="AB9958" s="217"/>
      <c r="AC9958" s="217"/>
      <c r="AD9958" s="213"/>
    </row>
    <row r="9959" spans="20:30" x14ac:dyDescent="0.2">
      <c r="T9959" s="212"/>
      <c r="U9959" s="213"/>
      <c r="V9959" s="213"/>
      <c r="W9959" s="213"/>
      <c r="X9959" s="214"/>
      <c r="Y9959" s="214"/>
      <c r="Z9959" s="214"/>
      <c r="AA9959" s="217"/>
      <c r="AB9959" s="217"/>
      <c r="AC9959" s="217"/>
      <c r="AD9959" s="213"/>
    </row>
    <row r="9960" spans="20:30" x14ac:dyDescent="0.2">
      <c r="T9960" s="212"/>
      <c r="U9960" s="213"/>
      <c r="V9960" s="213"/>
      <c r="W9960" s="213"/>
      <c r="X9960" s="214"/>
      <c r="Y9960" s="214"/>
      <c r="Z9960" s="214"/>
      <c r="AA9960" s="217"/>
      <c r="AB9960" s="217"/>
      <c r="AC9960" s="217"/>
      <c r="AD9960" s="213"/>
    </row>
    <row r="9961" spans="20:30" x14ac:dyDescent="0.2">
      <c r="T9961" s="212"/>
      <c r="U9961" s="213"/>
      <c r="V9961" s="213"/>
      <c r="W9961" s="213"/>
      <c r="X9961" s="214"/>
      <c r="Y9961" s="214"/>
      <c r="Z9961" s="214"/>
      <c r="AA9961" s="217"/>
      <c r="AB9961" s="217"/>
      <c r="AC9961" s="217"/>
      <c r="AD9961" s="213"/>
    </row>
    <row r="9962" spans="20:30" x14ac:dyDescent="0.2">
      <c r="T9962" s="212"/>
      <c r="U9962" s="213"/>
      <c r="V9962" s="213"/>
      <c r="W9962" s="213"/>
      <c r="X9962" s="214"/>
      <c r="Y9962" s="214"/>
      <c r="Z9962" s="214"/>
      <c r="AA9962" s="217"/>
      <c r="AB9962" s="217"/>
      <c r="AC9962" s="217"/>
      <c r="AD9962" s="213"/>
    </row>
    <row r="9963" spans="20:30" x14ac:dyDescent="0.2">
      <c r="T9963" s="212"/>
      <c r="U9963" s="213"/>
      <c r="V9963" s="213"/>
      <c r="W9963" s="213"/>
      <c r="X9963" s="214"/>
      <c r="Y9963" s="214"/>
      <c r="Z9963" s="214"/>
      <c r="AA9963" s="217"/>
      <c r="AB9963" s="217"/>
      <c r="AC9963" s="217"/>
      <c r="AD9963" s="213"/>
    </row>
    <row r="9964" spans="20:30" x14ac:dyDescent="0.2">
      <c r="T9964" s="212"/>
      <c r="U9964" s="213"/>
      <c r="V9964" s="213"/>
      <c r="W9964" s="213"/>
      <c r="X9964" s="214"/>
      <c r="Y9964" s="214"/>
      <c r="Z9964" s="214"/>
      <c r="AA9964" s="217"/>
      <c r="AB9964" s="217"/>
      <c r="AC9964" s="217"/>
      <c r="AD9964" s="213"/>
    </row>
    <row r="9965" spans="20:30" x14ac:dyDescent="0.2">
      <c r="T9965" s="212"/>
      <c r="U9965" s="213"/>
      <c r="V9965" s="213"/>
      <c r="W9965" s="213"/>
      <c r="X9965" s="214"/>
      <c r="Y9965" s="214"/>
      <c r="Z9965" s="214"/>
      <c r="AA9965" s="217"/>
      <c r="AB9965" s="217"/>
      <c r="AC9965" s="217"/>
      <c r="AD9965" s="213"/>
    </row>
    <row r="9966" spans="20:30" x14ac:dyDescent="0.2">
      <c r="T9966" s="212"/>
      <c r="U9966" s="213"/>
      <c r="V9966" s="213"/>
      <c r="W9966" s="213"/>
      <c r="X9966" s="214"/>
      <c r="Y9966" s="214"/>
      <c r="Z9966" s="214"/>
      <c r="AA9966" s="217"/>
      <c r="AB9966" s="217"/>
      <c r="AC9966" s="217"/>
      <c r="AD9966" s="213"/>
    </row>
    <row r="9967" spans="20:30" x14ac:dyDescent="0.2">
      <c r="T9967" s="212"/>
      <c r="U9967" s="213"/>
      <c r="V9967" s="213"/>
      <c r="W9967" s="213"/>
      <c r="X9967" s="214"/>
      <c r="Y9967" s="214"/>
      <c r="Z9967" s="214"/>
      <c r="AA9967" s="217"/>
      <c r="AB9967" s="217"/>
      <c r="AC9967" s="217"/>
      <c r="AD9967" s="213"/>
    </row>
    <row r="9968" spans="20:30" x14ac:dyDescent="0.2">
      <c r="T9968" s="212"/>
      <c r="U9968" s="213"/>
      <c r="V9968" s="213"/>
      <c r="W9968" s="213"/>
      <c r="X9968" s="214"/>
      <c r="Y9968" s="214"/>
      <c r="Z9968" s="214"/>
      <c r="AA9968" s="217"/>
      <c r="AB9968" s="217"/>
      <c r="AC9968" s="217"/>
      <c r="AD9968" s="213"/>
    </row>
    <row r="9969" spans="20:30" x14ac:dyDescent="0.2">
      <c r="T9969" s="212"/>
      <c r="U9969" s="213"/>
      <c r="V9969" s="213"/>
      <c r="W9969" s="213"/>
      <c r="X9969" s="214"/>
      <c r="Y9969" s="214"/>
      <c r="Z9969" s="214"/>
      <c r="AA9969" s="217"/>
      <c r="AB9969" s="217"/>
      <c r="AC9969" s="217"/>
      <c r="AD9969" s="213"/>
    </row>
    <row r="9970" spans="20:30" x14ac:dyDescent="0.2">
      <c r="T9970" s="212"/>
      <c r="U9970" s="213"/>
      <c r="V9970" s="213"/>
      <c r="W9970" s="213"/>
      <c r="X9970" s="214"/>
      <c r="Y9970" s="214"/>
      <c r="Z9970" s="214"/>
      <c r="AA9970" s="217"/>
      <c r="AB9970" s="217"/>
      <c r="AC9970" s="217"/>
      <c r="AD9970" s="213"/>
    </row>
    <row r="9971" spans="20:30" x14ac:dyDescent="0.2">
      <c r="T9971" s="212"/>
      <c r="U9971" s="213"/>
      <c r="V9971" s="213"/>
      <c r="W9971" s="213"/>
      <c r="X9971" s="214"/>
      <c r="Y9971" s="214"/>
      <c r="Z9971" s="214"/>
      <c r="AA9971" s="217"/>
      <c r="AB9971" s="217"/>
      <c r="AC9971" s="217"/>
      <c r="AD9971" s="213"/>
    </row>
    <row r="9972" spans="20:30" x14ac:dyDescent="0.2">
      <c r="T9972" s="212"/>
      <c r="U9972" s="213"/>
      <c r="V9972" s="213"/>
      <c r="W9972" s="213"/>
      <c r="X9972" s="214"/>
      <c r="Y9972" s="214"/>
      <c r="Z9972" s="214"/>
      <c r="AA9972" s="217"/>
      <c r="AB9972" s="217"/>
      <c r="AC9972" s="217"/>
      <c r="AD9972" s="213"/>
    </row>
    <row r="9973" spans="20:30" x14ac:dyDescent="0.2">
      <c r="T9973" s="212"/>
      <c r="U9973" s="213"/>
      <c r="V9973" s="213"/>
      <c r="W9973" s="213"/>
      <c r="X9973" s="214"/>
      <c r="Y9973" s="214"/>
      <c r="Z9973" s="214"/>
      <c r="AA9973" s="217"/>
      <c r="AB9973" s="217"/>
      <c r="AC9973" s="217"/>
      <c r="AD9973" s="213"/>
    </row>
    <row r="9974" spans="20:30" x14ac:dyDescent="0.2">
      <c r="T9974" s="212"/>
      <c r="U9974" s="213"/>
      <c r="V9974" s="213"/>
      <c r="W9974" s="213"/>
      <c r="X9974" s="214"/>
      <c r="Y9974" s="214"/>
      <c r="Z9974" s="214"/>
      <c r="AA9974" s="217"/>
      <c r="AB9974" s="217"/>
      <c r="AC9974" s="217"/>
      <c r="AD9974" s="213"/>
    </row>
    <row r="9975" spans="20:30" x14ac:dyDescent="0.2">
      <c r="T9975" s="212"/>
      <c r="U9975" s="213"/>
      <c r="V9975" s="213"/>
      <c r="W9975" s="213"/>
      <c r="X9975" s="214"/>
      <c r="Y9975" s="214"/>
      <c r="Z9975" s="214"/>
      <c r="AA9975" s="217"/>
      <c r="AB9975" s="217"/>
      <c r="AC9975" s="217"/>
      <c r="AD9975" s="213"/>
    </row>
    <row r="9976" spans="20:30" x14ac:dyDescent="0.2">
      <c r="T9976" s="212"/>
      <c r="U9976" s="213"/>
      <c r="V9976" s="213"/>
      <c r="W9976" s="213"/>
      <c r="X9976" s="214"/>
      <c r="Y9976" s="214"/>
      <c r="Z9976" s="214"/>
      <c r="AA9976" s="217"/>
      <c r="AB9976" s="217"/>
      <c r="AC9976" s="217"/>
      <c r="AD9976" s="213"/>
    </row>
    <row r="9977" spans="20:30" x14ac:dyDescent="0.2">
      <c r="T9977" s="212"/>
      <c r="U9977" s="213"/>
      <c r="V9977" s="213"/>
      <c r="W9977" s="213"/>
      <c r="X9977" s="214"/>
      <c r="Y9977" s="214"/>
      <c r="Z9977" s="214"/>
      <c r="AA9977" s="217"/>
      <c r="AB9977" s="217"/>
      <c r="AC9977" s="217"/>
      <c r="AD9977" s="213"/>
    </row>
    <row r="9978" spans="20:30" x14ac:dyDescent="0.2">
      <c r="T9978" s="212"/>
      <c r="U9978" s="213"/>
      <c r="V9978" s="213"/>
      <c r="W9978" s="213"/>
      <c r="X9978" s="214"/>
      <c r="Y9978" s="214"/>
      <c r="Z9978" s="214"/>
      <c r="AA9978" s="217"/>
      <c r="AB9978" s="217"/>
      <c r="AC9978" s="217"/>
      <c r="AD9978" s="213"/>
    </row>
    <row r="9979" spans="20:30" x14ac:dyDescent="0.2">
      <c r="T9979" s="212"/>
      <c r="U9979" s="213"/>
      <c r="V9979" s="213"/>
      <c r="W9979" s="213"/>
      <c r="X9979" s="214"/>
      <c r="Y9979" s="214"/>
      <c r="Z9979" s="214"/>
      <c r="AA9979" s="217"/>
      <c r="AB9979" s="217"/>
      <c r="AC9979" s="217"/>
      <c r="AD9979" s="213"/>
    </row>
    <row r="9980" spans="20:30" x14ac:dyDescent="0.2">
      <c r="T9980" s="212"/>
      <c r="U9980" s="213"/>
      <c r="V9980" s="213"/>
      <c r="W9980" s="213"/>
      <c r="X9980" s="214"/>
      <c r="Y9980" s="214"/>
      <c r="Z9980" s="214"/>
      <c r="AA9980" s="217"/>
      <c r="AB9980" s="217"/>
      <c r="AC9980" s="217"/>
      <c r="AD9980" s="213"/>
    </row>
    <row r="9981" spans="20:30" x14ac:dyDescent="0.2">
      <c r="T9981" s="212"/>
      <c r="U9981" s="213"/>
      <c r="V9981" s="213"/>
      <c r="W9981" s="213"/>
      <c r="X9981" s="214"/>
      <c r="Y9981" s="214"/>
      <c r="Z9981" s="214"/>
      <c r="AA9981" s="217"/>
      <c r="AB9981" s="217"/>
      <c r="AC9981" s="217"/>
      <c r="AD9981" s="213"/>
    </row>
    <row r="9982" spans="20:30" x14ac:dyDescent="0.2">
      <c r="T9982" s="212"/>
      <c r="U9982" s="213"/>
      <c r="V9982" s="213"/>
      <c r="W9982" s="213"/>
      <c r="X9982" s="214"/>
      <c r="Y9982" s="214"/>
      <c r="Z9982" s="214"/>
      <c r="AA9982" s="217"/>
      <c r="AB9982" s="217"/>
      <c r="AC9982" s="217"/>
      <c r="AD9982" s="213"/>
    </row>
    <row r="9983" spans="20:30" x14ac:dyDescent="0.2">
      <c r="T9983" s="212"/>
      <c r="U9983" s="213"/>
      <c r="V9983" s="213"/>
      <c r="W9983" s="213"/>
      <c r="X9983" s="214"/>
      <c r="Y9983" s="214"/>
      <c r="Z9983" s="214"/>
      <c r="AA9983" s="217"/>
      <c r="AB9983" s="217"/>
      <c r="AC9983" s="217"/>
      <c r="AD9983" s="213"/>
    </row>
    <row r="9984" spans="20:30" x14ac:dyDescent="0.2">
      <c r="T9984" s="212"/>
      <c r="U9984" s="213"/>
      <c r="V9984" s="213"/>
      <c r="W9984" s="213"/>
      <c r="X9984" s="214"/>
      <c r="Y9984" s="214"/>
      <c r="Z9984" s="214"/>
      <c r="AA9984" s="217"/>
      <c r="AB9984" s="217"/>
      <c r="AC9984" s="217"/>
      <c r="AD9984" s="213"/>
    </row>
    <row r="9985" spans="20:30" x14ac:dyDescent="0.2">
      <c r="T9985" s="212"/>
      <c r="U9985" s="213"/>
      <c r="V9985" s="213"/>
      <c r="W9985" s="213"/>
      <c r="X9985" s="214"/>
      <c r="Y9985" s="214"/>
      <c r="Z9985" s="214"/>
      <c r="AA9985" s="217"/>
      <c r="AB9985" s="217"/>
      <c r="AC9985" s="217"/>
      <c r="AD9985" s="213"/>
    </row>
    <row r="9986" spans="20:30" x14ac:dyDescent="0.2">
      <c r="T9986" s="212"/>
      <c r="U9986" s="213"/>
      <c r="V9986" s="213"/>
      <c r="W9986" s="213"/>
      <c r="X9986" s="214"/>
      <c r="Y9986" s="214"/>
      <c r="Z9986" s="214"/>
      <c r="AA9986" s="217"/>
      <c r="AB9986" s="217"/>
      <c r="AC9986" s="217"/>
      <c r="AD9986" s="213"/>
    </row>
    <row r="9987" spans="20:30" x14ac:dyDescent="0.2">
      <c r="T9987" s="212"/>
      <c r="U9987" s="213"/>
      <c r="V9987" s="213"/>
      <c r="W9987" s="213"/>
      <c r="X9987" s="214"/>
      <c r="Y9987" s="214"/>
      <c r="Z9987" s="214"/>
      <c r="AA9987" s="217"/>
      <c r="AB9987" s="217"/>
      <c r="AC9987" s="217"/>
      <c r="AD9987" s="213"/>
    </row>
    <row r="9988" spans="20:30" x14ac:dyDescent="0.2">
      <c r="T9988" s="212"/>
      <c r="U9988" s="213"/>
      <c r="V9988" s="213"/>
      <c r="W9988" s="213"/>
      <c r="X9988" s="214"/>
      <c r="Y9988" s="214"/>
      <c r="Z9988" s="214"/>
      <c r="AA9988" s="217"/>
      <c r="AB9988" s="217"/>
      <c r="AC9988" s="217"/>
      <c r="AD9988" s="213"/>
    </row>
    <row r="9989" spans="20:30" x14ac:dyDescent="0.2">
      <c r="T9989" s="212"/>
      <c r="U9989" s="213"/>
      <c r="V9989" s="213"/>
      <c r="W9989" s="213"/>
      <c r="X9989" s="214"/>
      <c r="Y9989" s="214"/>
      <c r="Z9989" s="214"/>
      <c r="AA9989" s="217"/>
      <c r="AB9989" s="217"/>
      <c r="AC9989" s="217"/>
      <c r="AD9989" s="213"/>
    </row>
    <row r="9990" spans="20:30" x14ac:dyDescent="0.2">
      <c r="T9990" s="212"/>
      <c r="U9990" s="213"/>
      <c r="V9990" s="213"/>
      <c r="W9990" s="213"/>
      <c r="X9990" s="214"/>
      <c r="Y9990" s="214"/>
      <c r="Z9990" s="214"/>
      <c r="AA9990" s="217"/>
      <c r="AB9990" s="217"/>
      <c r="AC9990" s="217"/>
      <c r="AD9990" s="213"/>
    </row>
    <row r="9991" spans="20:30" x14ac:dyDescent="0.2">
      <c r="T9991" s="212"/>
      <c r="U9991" s="213"/>
      <c r="V9991" s="213"/>
      <c r="W9991" s="213"/>
      <c r="X9991" s="214"/>
      <c r="Y9991" s="214"/>
      <c r="Z9991" s="214"/>
      <c r="AA9991" s="217"/>
      <c r="AB9991" s="217"/>
      <c r="AC9991" s="217"/>
      <c r="AD9991" s="213"/>
    </row>
    <row r="9992" spans="20:30" x14ac:dyDescent="0.2">
      <c r="T9992" s="212"/>
      <c r="U9992" s="213"/>
      <c r="V9992" s="213"/>
      <c r="W9992" s="213"/>
      <c r="X9992" s="214"/>
      <c r="Y9992" s="214"/>
      <c r="Z9992" s="214"/>
      <c r="AA9992" s="217"/>
      <c r="AB9992" s="217"/>
      <c r="AC9992" s="217"/>
      <c r="AD9992" s="213"/>
    </row>
    <row r="9993" spans="20:30" x14ac:dyDescent="0.2">
      <c r="T9993" s="212"/>
      <c r="U9993" s="213"/>
      <c r="V9993" s="213"/>
      <c r="W9993" s="213"/>
      <c r="X9993" s="214"/>
      <c r="Y9993" s="214"/>
      <c r="Z9993" s="214"/>
      <c r="AA9993" s="217"/>
      <c r="AB9993" s="217"/>
      <c r="AC9993" s="217"/>
      <c r="AD9993" s="213"/>
    </row>
    <row r="9994" spans="20:30" x14ac:dyDescent="0.2">
      <c r="T9994" s="212"/>
      <c r="U9994" s="213"/>
      <c r="V9994" s="213"/>
      <c r="W9994" s="213"/>
      <c r="X9994" s="214"/>
      <c r="Y9994" s="214"/>
      <c r="Z9994" s="214"/>
      <c r="AA9994" s="217"/>
      <c r="AB9994" s="217"/>
      <c r="AC9994" s="217"/>
      <c r="AD9994" s="213"/>
    </row>
    <row r="9995" spans="20:30" x14ac:dyDescent="0.2">
      <c r="T9995" s="212"/>
      <c r="U9995" s="213"/>
      <c r="V9995" s="213"/>
      <c r="W9995" s="213"/>
      <c r="X9995" s="214"/>
      <c r="Y9995" s="214"/>
      <c r="Z9995" s="214"/>
      <c r="AA9995" s="217"/>
      <c r="AB9995" s="217"/>
      <c r="AC9995" s="217"/>
      <c r="AD9995" s="213"/>
    </row>
    <row r="9996" spans="20:30" x14ac:dyDescent="0.2">
      <c r="T9996" s="212"/>
      <c r="U9996" s="213"/>
      <c r="V9996" s="213"/>
      <c r="W9996" s="213"/>
      <c r="X9996" s="214"/>
      <c r="Y9996" s="214"/>
      <c r="Z9996" s="214"/>
      <c r="AA9996" s="217"/>
      <c r="AB9996" s="217"/>
      <c r="AC9996" s="217"/>
      <c r="AD9996" s="213"/>
    </row>
    <row r="9997" spans="20:30" x14ac:dyDescent="0.2">
      <c r="T9997" s="212"/>
      <c r="U9997" s="213"/>
      <c r="V9997" s="213"/>
      <c r="W9997" s="213"/>
      <c r="X9997" s="214"/>
      <c r="Y9997" s="214"/>
      <c r="Z9997" s="214"/>
      <c r="AA9997" s="217"/>
      <c r="AB9997" s="217"/>
      <c r="AC9997" s="217"/>
      <c r="AD9997" s="213"/>
    </row>
    <row r="9998" spans="20:30" x14ac:dyDescent="0.2">
      <c r="T9998" s="212"/>
      <c r="U9998" s="213"/>
      <c r="V9998" s="213"/>
      <c r="W9998" s="213"/>
      <c r="X9998" s="214"/>
      <c r="Y9998" s="214"/>
      <c r="Z9998" s="214"/>
      <c r="AA9998" s="217"/>
      <c r="AB9998" s="217"/>
      <c r="AC9998" s="217"/>
      <c r="AD9998" s="213"/>
    </row>
    <row r="9999" spans="20:30" x14ac:dyDescent="0.2">
      <c r="T9999" s="212"/>
      <c r="U9999" s="213"/>
      <c r="V9999" s="213"/>
      <c r="W9999" s="213"/>
      <c r="X9999" s="214"/>
      <c r="Y9999" s="214"/>
      <c r="Z9999" s="214"/>
      <c r="AA9999" s="217"/>
      <c r="AB9999" s="217"/>
      <c r="AC9999" s="217"/>
      <c r="AD9999" s="213"/>
    </row>
    <row r="10000" spans="20:30" x14ac:dyDescent="0.2">
      <c r="T10000" s="212"/>
      <c r="U10000" s="213"/>
      <c r="V10000" s="213"/>
      <c r="W10000" s="213"/>
      <c r="X10000" s="214"/>
      <c r="Y10000" s="214"/>
      <c r="Z10000" s="214"/>
      <c r="AA10000" s="217"/>
      <c r="AB10000" s="217"/>
      <c r="AC10000" s="217"/>
      <c r="AD10000" s="213"/>
    </row>
    <row r="10001" spans="20:30" x14ac:dyDescent="0.2">
      <c r="T10001" s="212"/>
      <c r="U10001" s="213"/>
      <c r="V10001" s="213"/>
      <c r="W10001" s="213"/>
      <c r="X10001" s="214"/>
      <c r="Y10001" s="214"/>
      <c r="Z10001" s="214"/>
      <c r="AA10001" s="217"/>
      <c r="AB10001" s="217"/>
      <c r="AC10001" s="217"/>
      <c r="AD10001" s="213"/>
    </row>
    <row r="10002" spans="20:30" x14ac:dyDescent="0.2">
      <c r="T10002" s="212"/>
      <c r="U10002" s="213"/>
      <c r="V10002" s="213"/>
      <c r="W10002" s="213"/>
      <c r="X10002" s="214"/>
      <c r="Y10002" s="214"/>
      <c r="Z10002" s="214"/>
      <c r="AA10002" s="217"/>
      <c r="AB10002" s="217"/>
      <c r="AC10002" s="217"/>
      <c r="AD10002" s="213"/>
    </row>
    <row r="10003" spans="20:30" x14ac:dyDescent="0.2">
      <c r="T10003" s="212"/>
      <c r="U10003" s="213"/>
      <c r="V10003" s="213"/>
      <c r="W10003" s="213"/>
      <c r="X10003" s="214"/>
      <c r="Y10003" s="214"/>
      <c r="Z10003" s="214"/>
      <c r="AA10003" s="217"/>
      <c r="AB10003" s="217"/>
      <c r="AC10003" s="217"/>
      <c r="AD10003" s="213"/>
    </row>
    <row r="10004" spans="20:30" x14ac:dyDescent="0.2">
      <c r="T10004" s="212"/>
      <c r="U10004" s="213"/>
      <c r="V10004" s="213"/>
      <c r="W10004" s="213"/>
      <c r="X10004" s="214"/>
      <c r="Y10004" s="214"/>
      <c r="Z10004" s="214"/>
      <c r="AA10004" s="217"/>
      <c r="AB10004" s="217"/>
      <c r="AC10004" s="217"/>
      <c r="AD10004" s="213"/>
    </row>
    <row r="10005" spans="20:30" x14ac:dyDescent="0.2">
      <c r="T10005" s="212"/>
      <c r="U10005" s="213"/>
      <c r="V10005" s="213"/>
      <c r="W10005" s="213"/>
      <c r="X10005" s="214"/>
      <c r="Y10005" s="214"/>
      <c r="Z10005" s="214"/>
      <c r="AA10005" s="217"/>
      <c r="AB10005" s="217"/>
      <c r="AC10005" s="217"/>
      <c r="AD10005" s="213"/>
    </row>
    <row r="10006" spans="20:30" x14ac:dyDescent="0.2">
      <c r="T10006" s="212"/>
      <c r="U10006" s="213"/>
      <c r="V10006" s="213"/>
      <c r="W10006" s="213"/>
      <c r="X10006" s="214"/>
      <c r="Y10006" s="214"/>
      <c r="Z10006" s="214"/>
      <c r="AA10006" s="217"/>
      <c r="AB10006" s="217"/>
      <c r="AC10006" s="217"/>
      <c r="AD10006" s="213"/>
    </row>
    <row r="10007" spans="20:30" x14ac:dyDescent="0.2">
      <c r="T10007" s="212"/>
      <c r="U10007" s="213"/>
      <c r="V10007" s="213"/>
      <c r="W10007" s="213"/>
      <c r="X10007" s="214"/>
      <c r="Y10007" s="214"/>
      <c r="Z10007" s="214"/>
      <c r="AA10007" s="217"/>
      <c r="AB10007" s="217"/>
      <c r="AC10007" s="217"/>
      <c r="AD10007" s="213"/>
    </row>
    <row r="10008" spans="20:30" x14ac:dyDescent="0.2">
      <c r="T10008" s="212"/>
      <c r="U10008" s="213"/>
      <c r="V10008" s="213"/>
      <c r="W10008" s="213"/>
      <c r="X10008" s="214"/>
      <c r="Y10008" s="214"/>
      <c r="Z10008" s="214"/>
      <c r="AA10008" s="217"/>
      <c r="AB10008" s="217"/>
      <c r="AC10008" s="217"/>
      <c r="AD10008" s="213"/>
    </row>
    <row r="10009" spans="20:30" x14ac:dyDescent="0.2">
      <c r="T10009" s="212"/>
      <c r="U10009" s="213"/>
      <c r="V10009" s="213"/>
      <c r="W10009" s="213"/>
      <c r="X10009" s="214"/>
      <c r="Y10009" s="214"/>
      <c r="Z10009" s="214"/>
      <c r="AA10009" s="217"/>
      <c r="AB10009" s="217"/>
      <c r="AC10009" s="217"/>
      <c r="AD10009" s="213"/>
    </row>
    <row r="10010" spans="20:30" x14ac:dyDescent="0.2">
      <c r="T10010" s="212"/>
      <c r="U10010" s="213"/>
      <c r="V10010" s="213"/>
      <c r="W10010" s="213"/>
      <c r="X10010" s="214"/>
      <c r="Y10010" s="214"/>
      <c r="Z10010" s="214"/>
      <c r="AA10010" s="217"/>
      <c r="AB10010" s="217"/>
      <c r="AC10010" s="217"/>
      <c r="AD10010" s="213"/>
    </row>
    <row r="10011" spans="20:30" x14ac:dyDescent="0.2">
      <c r="T10011" s="212"/>
      <c r="U10011" s="213"/>
      <c r="V10011" s="213"/>
      <c r="W10011" s="213"/>
      <c r="X10011" s="214"/>
      <c r="Y10011" s="214"/>
      <c r="Z10011" s="214"/>
      <c r="AA10011" s="217"/>
      <c r="AB10011" s="217"/>
      <c r="AC10011" s="217"/>
      <c r="AD10011" s="213"/>
    </row>
    <row r="10012" spans="20:30" x14ac:dyDescent="0.2">
      <c r="T10012" s="212"/>
      <c r="U10012" s="213"/>
      <c r="V10012" s="213"/>
      <c r="W10012" s="213"/>
      <c r="X10012" s="214"/>
      <c r="Y10012" s="214"/>
      <c r="Z10012" s="214"/>
      <c r="AA10012" s="217"/>
      <c r="AB10012" s="217"/>
      <c r="AC10012" s="217"/>
      <c r="AD10012" s="213"/>
    </row>
    <row r="10013" spans="20:30" x14ac:dyDescent="0.2">
      <c r="T10013" s="212"/>
      <c r="U10013" s="213"/>
      <c r="V10013" s="213"/>
      <c r="W10013" s="213"/>
      <c r="X10013" s="214"/>
      <c r="Y10013" s="214"/>
      <c r="Z10013" s="214"/>
      <c r="AA10013" s="217"/>
      <c r="AB10013" s="217"/>
      <c r="AC10013" s="217"/>
      <c r="AD10013" s="213"/>
    </row>
    <row r="10014" spans="20:30" x14ac:dyDescent="0.2">
      <c r="T10014" s="212"/>
      <c r="U10014" s="213"/>
      <c r="V10014" s="213"/>
      <c r="W10014" s="213"/>
      <c r="X10014" s="214"/>
      <c r="Y10014" s="214"/>
      <c r="Z10014" s="214"/>
      <c r="AA10014" s="217"/>
      <c r="AB10014" s="217"/>
      <c r="AC10014" s="217"/>
      <c r="AD10014" s="213"/>
    </row>
    <row r="10015" spans="20:30" x14ac:dyDescent="0.2">
      <c r="T10015" s="212"/>
      <c r="U10015" s="213"/>
      <c r="V10015" s="213"/>
      <c r="W10015" s="213"/>
      <c r="X10015" s="214"/>
      <c r="Y10015" s="214"/>
      <c r="Z10015" s="214"/>
      <c r="AA10015" s="217"/>
      <c r="AB10015" s="217"/>
      <c r="AC10015" s="217"/>
      <c r="AD10015" s="213"/>
    </row>
    <row r="10016" spans="20:30" x14ac:dyDescent="0.2">
      <c r="T10016" s="212"/>
      <c r="U10016" s="213"/>
      <c r="V10016" s="213"/>
      <c r="W10016" s="213"/>
      <c r="X10016" s="214"/>
      <c r="Y10016" s="214"/>
      <c r="Z10016" s="214"/>
      <c r="AA10016" s="217"/>
      <c r="AB10016" s="217"/>
      <c r="AC10016" s="217"/>
      <c r="AD10016" s="213"/>
    </row>
    <row r="10017" spans="20:30" x14ac:dyDescent="0.2">
      <c r="T10017" s="212"/>
      <c r="U10017" s="213"/>
      <c r="V10017" s="213"/>
      <c r="W10017" s="213"/>
      <c r="X10017" s="214"/>
      <c r="Y10017" s="214"/>
      <c r="Z10017" s="214"/>
      <c r="AA10017" s="217"/>
      <c r="AB10017" s="217"/>
      <c r="AC10017" s="217"/>
      <c r="AD10017" s="213"/>
    </row>
    <row r="10018" spans="20:30" x14ac:dyDescent="0.2">
      <c r="T10018" s="212"/>
      <c r="U10018" s="213"/>
      <c r="V10018" s="213"/>
      <c r="W10018" s="213"/>
      <c r="X10018" s="214"/>
      <c r="Y10018" s="214"/>
      <c r="Z10018" s="214"/>
      <c r="AA10018" s="217"/>
      <c r="AB10018" s="217"/>
      <c r="AC10018" s="217"/>
      <c r="AD10018" s="213"/>
    </row>
    <row r="10019" spans="20:30" x14ac:dyDescent="0.2">
      <c r="T10019" s="212"/>
      <c r="U10019" s="213"/>
      <c r="V10019" s="213"/>
      <c r="W10019" s="213"/>
      <c r="X10019" s="214"/>
      <c r="Y10019" s="214"/>
      <c r="Z10019" s="214"/>
      <c r="AA10019" s="217"/>
      <c r="AB10019" s="217"/>
      <c r="AC10019" s="217"/>
      <c r="AD10019" s="213"/>
    </row>
    <row r="10020" spans="20:30" x14ac:dyDescent="0.2">
      <c r="T10020" s="212"/>
      <c r="U10020" s="213"/>
      <c r="V10020" s="213"/>
      <c r="W10020" s="213"/>
      <c r="X10020" s="214"/>
      <c r="Y10020" s="214"/>
      <c r="Z10020" s="214"/>
      <c r="AA10020" s="217"/>
      <c r="AB10020" s="217"/>
      <c r="AC10020" s="217"/>
      <c r="AD10020" s="213"/>
    </row>
    <row r="10021" spans="20:30" x14ac:dyDescent="0.2">
      <c r="T10021" s="212"/>
      <c r="U10021" s="213"/>
      <c r="V10021" s="213"/>
      <c r="W10021" s="213"/>
      <c r="X10021" s="214"/>
      <c r="Y10021" s="214"/>
      <c r="Z10021" s="214"/>
      <c r="AA10021" s="217"/>
      <c r="AB10021" s="217"/>
      <c r="AC10021" s="217"/>
      <c r="AD10021" s="213"/>
    </row>
    <row r="10022" spans="20:30" x14ac:dyDescent="0.2">
      <c r="T10022" s="212"/>
      <c r="U10022" s="213"/>
      <c r="V10022" s="213"/>
      <c r="W10022" s="213"/>
      <c r="X10022" s="214"/>
      <c r="Y10022" s="214"/>
      <c r="Z10022" s="214"/>
      <c r="AA10022" s="217"/>
      <c r="AB10022" s="217"/>
      <c r="AC10022" s="217"/>
      <c r="AD10022" s="213"/>
    </row>
    <row r="10023" spans="20:30" x14ac:dyDescent="0.2">
      <c r="T10023" s="212"/>
      <c r="U10023" s="213"/>
      <c r="V10023" s="213"/>
      <c r="W10023" s="213"/>
      <c r="X10023" s="214"/>
      <c r="Y10023" s="214"/>
      <c r="Z10023" s="214"/>
      <c r="AA10023" s="217"/>
      <c r="AB10023" s="217"/>
      <c r="AC10023" s="217"/>
      <c r="AD10023" s="213"/>
    </row>
    <row r="10024" spans="20:30" x14ac:dyDescent="0.2">
      <c r="T10024" s="212"/>
      <c r="U10024" s="213"/>
      <c r="V10024" s="213"/>
      <c r="W10024" s="213"/>
      <c r="X10024" s="214"/>
      <c r="Y10024" s="214"/>
      <c r="Z10024" s="214"/>
      <c r="AA10024" s="217"/>
      <c r="AB10024" s="217"/>
      <c r="AC10024" s="217"/>
      <c r="AD10024" s="213"/>
    </row>
    <row r="10025" spans="20:30" x14ac:dyDescent="0.2">
      <c r="T10025" s="212"/>
      <c r="U10025" s="213"/>
      <c r="V10025" s="213"/>
      <c r="W10025" s="213"/>
      <c r="X10025" s="214"/>
      <c r="Y10025" s="214"/>
      <c r="Z10025" s="214"/>
      <c r="AA10025" s="217"/>
      <c r="AB10025" s="217"/>
      <c r="AC10025" s="217"/>
      <c r="AD10025" s="213"/>
    </row>
    <row r="10026" spans="20:30" x14ac:dyDescent="0.2">
      <c r="T10026" s="212"/>
      <c r="U10026" s="213"/>
      <c r="V10026" s="213"/>
      <c r="W10026" s="213"/>
      <c r="X10026" s="214"/>
      <c r="Y10026" s="214"/>
      <c r="Z10026" s="214"/>
      <c r="AA10026" s="217"/>
      <c r="AB10026" s="217"/>
      <c r="AC10026" s="217"/>
      <c r="AD10026" s="213"/>
    </row>
    <row r="10027" spans="20:30" x14ac:dyDescent="0.2">
      <c r="T10027" s="212"/>
      <c r="U10027" s="213"/>
      <c r="V10027" s="213"/>
      <c r="W10027" s="213"/>
      <c r="X10027" s="214"/>
      <c r="Y10027" s="214"/>
      <c r="Z10027" s="214"/>
      <c r="AA10027" s="217"/>
      <c r="AB10027" s="217"/>
      <c r="AC10027" s="217"/>
      <c r="AD10027" s="213"/>
    </row>
    <row r="10028" spans="20:30" x14ac:dyDescent="0.2">
      <c r="T10028" s="212"/>
      <c r="U10028" s="213"/>
      <c r="V10028" s="213"/>
      <c r="W10028" s="213"/>
      <c r="X10028" s="214"/>
      <c r="Y10028" s="214"/>
      <c r="Z10028" s="214"/>
      <c r="AA10028" s="217"/>
      <c r="AB10028" s="217"/>
      <c r="AC10028" s="217"/>
      <c r="AD10028" s="213"/>
    </row>
    <row r="10029" spans="20:30" x14ac:dyDescent="0.2">
      <c r="T10029" s="212"/>
      <c r="U10029" s="213"/>
      <c r="V10029" s="213"/>
      <c r="W10029" s="213"/>
      <c r="X10029" s="214"/>
      <c r="Y10029" s="214"/>
      <c r="Z10029" s="214"/>
      <c r="AA10029" s="217"/>
      <c r="AB10029" s="217"/>
      <c r="AC10029" s="217"/>
      <c r="AD10029" s="213"/>
    </row>
    <row r="10030" spans="20:30" x14ac:dyDescent="0.2">
      <c r="T10030" s="212"/>
      <c r="U10030" s="213"/>
      <c r="V10030" s="213"/>
      <c r="W10030" s="213"/>
      <c r="X10030" s="214"/>
      <c r="Y10030" s="214"/>
      <c r="Z10030" s="214"/>
      <c r="AA10030" s="217"/>
      <c r="AB10030" s="217"/>
      <c r="AC10030" s="217"/>
      <c r="AD10030" s="213"/>
    </row>
    <row r="10031" spans="20:30" x14ac:dyDescent="0.2">
      <c r="T10031" s="212"/>
      <c r="U10031" s="213"/>
      <c r="V10031" s="213"/>
      <c r="W10031" s="213"/>
      <c r="X10031" s="214"/>
      <c r="Y10031" s="214"/>
      <c r="Z10031" s="214"/>
      <c r="AA10031" s="217"/>
      <c r="AB10031" s="217"/>
      <c r="AC10031" s="217"/>
      <c r="AD10031" s="213"/>
    </row>
    <row r="10032" spans="20:30" x14ac:dyDescent="0.2">
      <c r="T10032" s="212"/>
      <c r="U10032" s="213"/>
      <c r="V10032" s="213"/>
      <c r="W10032" s="213"/>
      <c r="X10032" s="214"/>
      <c r="Y10032" s="214"/>
      <c r="Z10032" s="214"/>
      <c r="AA10032" s="217"/>
      <c r="AB10032" s="217"/>
      <c r="AC10032" s="217"/>
      <c r="AD10032" s="213"/>
    </row>
    <row r="10033" spans="20:30" x14ac:dyDescent="0.2">
      <c r="T10033" s="212"/>
      <c r="U10033" s="213"/>
      <c r="V10033" s="213"/>
      <c r="W10033" s="213"/>
      <c r="X10033" s="214"/>
      <c r="Y10033" s="214"/>
      <c r="Z10033" s="214"/>
      <c r="AA10033" s="217"/>
      <c r="AB10033" s="217"/>
      <c r="AC10033" s="217"/>
      <c r="AD10033" s="213"/>
    </row>
    <row r="10034" spans="20:30" x14ac:dyDescent="0.2">
      <c r="T10034" s="212"/>
      <c r="U10034" s="213"/>
      <c r="V10034" s="213"/>
      <c r="W10034" s="213"/>
      <c r="X10034" s="214"/>
      <c r="Y10034" s="214"/>
      <c r="Z10034" s="214"/>
      <c r="AA10034" s="217"/>
      <c r="AB10034" s="217"/>
      <c r="AC10034" s="217"/>
      <c r="AD10034" s="213"/>
    </row>
    <row r="10035" spans="20:30" x14ac:dyDescent="0.2">
      <c r="T10035" s="212"/>
      <c r="U10035" s="213"/>
      <c r="V10035" s="213"/>
      <c r="W10035" s="213"/>
      <c r="X10035" s="214"/>
      <c r="Y10035" s="214"/>
      <c r="Z10035" s="214"/>
      <c r="AA10035" s="217"/>
      <c r="AB10035" s="217"/>
      <c r="AC10035" s="217"/>
      <c r="AD10035" s="213"/>
    </row>
    <row r="10036" spans="20:30" x14ac:dyDescent="0.2">
      <c r="T10036" s="212"/>
      <c r="U10036" s="213"/>
      <c r="V10036" s="213"/>
      <c r="W10036" s="213"/>
      <c r="X10036" s="214"/>
      <c r="Y10036" s="214"/>
      <c r="Z10036" s="214"/>
      <c r="AA10036" s="217"/>
      <c r="AB10036" s="217"/>
      <c r="AC10036" s="217"/>
      <c r="AD10036" s="213"/>
    </row>
    <row r="10037" spans="20:30" x14ac:dyDescent="0.2">
      <c r="T10037" s="212"/>
      <c r="U10037" s="213"/>
      <c r="V10037" s="213"/>
      <c r="W10037" s="213"/>
      <c r="X10037" s="214"/>
      <c r="Y10037" s="214"/>
      <c r="Z10037" s="214"/>
      <c r="AA10037" s="217"/>
      <c r="AB10037" s="217"/>
      <c r="AC10037" s="217"/>
      <c r="AD10037" s="213"/>
    </row>
    <row r="10038" spans="20:30" x14ac:dyDescent="0.2">
      <c r="T10038" s="212"/>
      <c r="U10038" s="213"/>
      <c r="V10038" s="213"/>
      <c r="W10038" s="213"/>
      <c r="X10038" s="214"/>
      <c r="Y10038" s="214"/>
      <c r="Z10038" s="214"/>
      <c r="AA10038" s="217"/>
      <c r="AB10038" s="217"/>
      <c r="AC10038" s="217"/>
      <c r="AD10038" s="213"/>
    </row>
    <row r="10039" spans="20:30" x14ac:dyDescent="0.2">
      <c r="T10039" s="212"/>
      <c r="U10039" s="213"/>
      <c r="V10039" s="213"/>
      <c r="W10039" s="213"/>
      <c r="X10039" s="214"/>
      <c r="Y10039" s="214"/>
      <c r="Z10039" s="214"/>
      <c r="AA10039" s="217"/>
      <c r="AB10039" s="217"/>
      <c r="AC10039" s="217"/>
      <c r="AD10039" s="213"/>
    </row>
    <row r="10040" spans="20:30" x14ac:dyDescent="0.2">
      <c r="T10040" s="212"/>
      <c r="U10040" s="213"/>
      <c r="V10040" s="213"/>
      <c r="W10040" s="213"/>
      <c r="X10040" s="214"/>
      <c r="Y10040" s="214"/>
      <c r="Z10040" s="214"/>
      <c r="AA10040" s="217"/>
      <c r="AB10040" s="217"/>
      <c r="AC10040" s="217"/>
      <c r="AD10040" s="213"/>
    </row>
    <row r="10041" spans="20:30" x14ac:dyDescent="0.2">
      <c r="T10041" s="212"/>
      <c r="U10041" s="213"/>
      <c r="V10041" s="213"/>
      <c r="W10041" s="213"/>
      <c r="X10041" s="214"/>
      <c r="Y10041" s="214"/>
      <c r="Z10041" s="214"/>
      <c r="AA10041" s="217"/>
      <c r="AB10041" s="217"/>
      <c r="AC10041" s="217"/>
      <c r="AD10041" s="213"/>
    </row>
    <row r="10042" spans="20:30" x14ac:dyDescent="0.2">
      <c r="T10042" s="212"/>
      <c r="U10042" s="213"/>
      <c r="V10042" s="213"/>
      <c r="W10042" s="213"/>
      <c r="X10042" s="214"/>
      <c r="Y10042" s="214"/>
      <c r="Z10042" s="214"/>
      <c r="AA10042" s="217"/>
      <c r="AB10042" s="217"/>
      <c r="AC10042" s="217"/>
      <c r="AD10042" s="213"/>
    </row>
    <row r="10043" spans="20:30" x14ac:dyDescent="0.2">
      <c r="T10043" s="212"/>
      <c r="U10043" s="213"/>
      <c r="V10043" s="213"/>
      <c r="W10043" s="213"/>
      <c r="X10043" s="214"/>
      <c r="Y10043" s="214"/>
      <c r="Z10043" s="214"/>
      <c r="AA10043" s="217"/>
      <c r="AB10043" s="217"/>
      <c r="AC10043" s="217"/>
      <c r="AD10043" s="213"/>
    </row>
    <row r="10044" spans="20:30" x14ac:dyDescent="0.2">
      <c r="T10044" s="212"/>
      <c r="U10044" s="213"/>
      <c r="V10044" s="213"/>
      <c r="W10044" s="213"/>
      <c r="X10044" s="214"/>
      <c r="Y10044" s="214"/>
      <c r="Z10044" s="214"/>
      <c r="AA10044" s="217"/>
      <c r="AB10044" s="217"/>
      <c r="AC10044" s="217"/>
      <c r="AD10044" s="213"/>
    </row>
    <row r="10045" spans="20:30" x14ac:dyDescent="0.2">
      <c r="T10045" s="212"/>
      <c r="U10045" s="213"/>
      <c r="V10045" s="213"/>
      <c r="W10045" s="213"/>
      <c r="X10045" s="214"/>
      <c r="Y10045" s="214"/>
      <c r="Z10045" s="214"/>
      <c r="AA10045" s="217"/>
      <c r="AB10045" s="217"/>
      <c r="AC10045" s="217"/>
      <c r="AD10045" s="213"/>
    </row>
    <row r="10046" spans="20:30" x14ac:dyDescent="0.2">
      <c r="T10046" s="212"/>
      <c r="U10046" s="213"/>
      <c r="V10046" s="213"/>
      <c r="W10046" s="213"/>
      <c r="X10046" s="214"/>
      <c r="Y10046" s="214"/>
      <c r="Z10046" s="214"/>
      <c r="AA10046" s="217"/>
      <c r="AB10046" s="217"/>
      <c r="AC10046" s="217"/>
      <c r="AD10046" s="213"/>
    </row>
    <row r="10047" spans="20:30" x14ac:dyDescent="0.2">
      <c r="T10047" s="212"/>
      <c r="U10047" s="213"/>
      <c r="V10047" s="213"/>
      <c r="W10047" s="213"/>
      <c r="X10047" s="214"/>
      <c r="Y10047" s="214"/>
      <c r="Z10047" s="214"/>
      <c r="AA10047" s="217"/>
      <c r="AB10047" s="217"/>
      <c r="AC10047" s="217"/>
      <c r="AD10047" s="213"/>
    </row>
    <row r="10048" spans="20:30" x14ac:dyDescent="0.2">
      <c r="T10048" s="212"/>
      <c r="U10048" s="213"/>
      <c r="V10048" s="213"/>
      <c r="W10048" s="213"/>
      <c r="X10048" s="214"/>
      <c r="Y10048" s="214"/>
      <c r="Z10048" s="214"/>
      <c r="AA10048" s="217"/>
      <c r="AB10048" s="217"/>
      <c r="AC10048" s="217"/>
      <c r="AD10048" s="213"/>
    </row>
    <row r="10049" spans="20:30" x14ac:dyDescent="0.2">
      <c r="T10049" s="212"/>
      <c r="U10049" s="213"/>
      <c r="V10049" s="213"/>
      <c r="W10049" s="213"/>
      <c r="X10049" s="214"/>
      <c r="Y10049" s="214"/>
      <c r="Z10049" s="214"/>
      <c r="AA10049" s="217"/>
      <c r="AB10049" s="217"/>
      <c r="AC10049" s="217"/>
      <c r="AD10049" s="213"/>
    </row>
    <row r="10050" spans="20:30" x14ac:dyDescent="0.2">
      <c r="T10050" s="212"/>
      <c r="U10050" s="213"/>
      <c r="V10050" s="213"/>
      <c r="W10050" s="213"/>
      <c r="X10050" s="214"/>
      <c r="Y10050" s="214"/>
      <c r="Z10050" s="214"/>
      <c r="AA10050" s="217"/>
      <c r="AB10050" s="217"/>
      <c r="AC10050" s="217"/>
      <c r="AD10050" s="213"/>
    </row>
    <row r="10051" spans="20:30" x14ac:dyDescent="0.2">
      <c r="T10051" s="212"/>
      <c r="U10051" s="213"/>
      <c r="V10051" s="213"/>
      <c r="W10051" s="213"/>
      <c r="X10051" s="214"/>
      <c r="Y10051" s="214"/>
      <c r="Z10051" s="214"/>
      <c r="AA10051" s="217"/>
      <c r="AB10051" s="217"/>
      <c r="AC10051" s="217"/>
      <c r="AD10051" s="213"/>
    </row>
    <row r="10052" spans="20:30" x14ac:dyDescent="0.2">
      <c r="T10052" s="212"/>
      <c r="U10052" s="213"/>
      <c r="V10052" s="213"/>
      <c r="W10052" s="213"/>
      <c r="X10052" s="214"/>
      <c r="Y10052" s="214"/>
      <c r="Z10052" s="214"/>
      <c r="AA10052" s="217"/>
      <c r="AB10052" s="217"/>
      <c r="AC10052" s="217"/>
      <c r="AD10052" s="213"/>
    </row>
    <row r="10053" spans="20:30" x14ac:dyDescent="0.2">
      <c r="T10053" s="212"/>
      <c r="U10053" s="213"/>
      <c r="V10053" s="213"/>
      <c r="W10053" s="213"/>
      <c r="X10053" s="214"/>
      <c r="Y10053" s="214"/>
      <c r="Z10053" s="214"/>
      <c r="AA10053" s="217"/>
      <c r="AB10053" s="217"/>
      <c r="AC10053" s="217"/>
      <c r="AD10053" s="213"/>
    </row>
    <row r="10054" spans="20:30" x14ac:dyDescent="0.2">
      <c r="T10054" s="212"/>
      <c r="U10054" s="213"/>
      <c r="V10054" s="213"/>
      <c r="W10054" s="213"/>
      <c r="X10054" s="214"/>
      <c r="Y10054" s="214"/>
      <c r="Z10054" s="214"/>
      <c r="AA10054" s="217"/>
      <c r="AB10054" s="217"/>
      <c r="AC10054" s="217"/>
      <c r="AD10054" s="213"/>
    </row>
    <row r="10055" spans="20:30" x14ac:dyDescent="0.2">
      <c r="T10055" s="212"/>
      <c r="U10055" s="213"/>
      <c r="V10055" s="213"/>
      <c r="W10055" s="213"/>
      <c r="X10055" s="214"/>
      <c r="Y10055" s="214"/>
      <c r="Z10055" s="214"/>
      <c r="AA10055" s="217"/>
      <c r="AB10055" s="217"/>
      <c r="AC10055" s="217"/>
      <c r="AD10055" s="213"/>
    </row>
    <row r="10056" spans="20:30" x14ac:dyDescent="0.2">
      <c r="T10056" s="212"/>
      <c r="U10056" s="213"/>
      <c r="V10056" s="213"/>
      <c r="W10056" s="213"/>
      <c r="X10056" s="214"/>
      <c r="Y10056" s="214"/>
      <c r="Z10056" s="214"/>
      <c r="AA10056" s="217"/>
      <c r="AB10056" s="217"/>
      <c r="AC10056" s="217"/>
      <c r="AD10056" s="213"/>
    </row>
    <row r="10057" spans="20:30" x14ac:dyDescent="0.2">
      <c r="T10057" s="212"/>
      <c r="U10057" s="213"/>
      <c r="V10057" s="213"/>
      <c r="W10057" s="213"/>
      <c r="X10057" s="214"/>
      <c r="Y10057" s="214"/>
      <c r="Z10057" s="214"/>
      <c r="AA10057" s="217"/>
      <c r="AB10057" s="217"/>
      <c r="AC10057" s="217"/>
      <c r="AD10057" s="213"/>
    </row>
    <row r="10058" spans="20:30" x14ac:dyDescent="0.2">
      <c r="T10058" s="212"/>
      <c r="U10058" s="213"/>
      <c r="V10058" s="213"/>
      <c r="W10058" s="213"/>
      <c r="X10058" s="214"/>
      <c r="Y10058" s="214"/>
      <c r="Z10058" s="214"/>
      <c r="AA10058" s="217"/>
      <c r="AB10058" s="217"/>
      <c r="AC10058" s="217"/>
      <c r="AD10058" s="213"/>
    </row>
    <row r="10059" spans="20:30" x14ac:dyDescent="0.2">
      <c r="T10059" s="212"/>
      <c r="U10059" s="213"/>
      <c r="V10059" s="213"/>
      <c r="W10059" s="213"/>
      <c r="X10059" s="214"/>
      <c r="Y10059" s="214"/>
      <c r="Z10059" s="214"/>
      <c r="AA10059" s="217"/>
      <c r="AB10059" s="217"/>
      <c r="AC10059" s="217"/>
      <c r="AD10059" s="213"/>
    </row>
    <row r="10060" spans="20:30" x14ac:dyDescent="0.2">
      <c r="T10060" s="212"/>
      <c r="U10060" s="213"/>
      <c r="V10060" s="213"/>
      <c r="W10060" s="213"/>
      <c r="X10060" s="214"/>
      <c r="Y10060" s="214"/>
      <c r="Z10060" s="214"/>
      <c r="AA10060" s="217"/>
      <c r="AB10060" s="217"/>
      <c r="AC10060" s="217"/>
      <c r="AD10060" s="213"/>
    </row>
    <row r="10061" spans="20:30" x14ac:dyDescent="0.2">
      <c r="T10061" s="212"/>
      <c r="U10061" s="213"/>
      <c r="V10061" s="213"/>
      <c r="W10061" s="213"/>
      <c r="X10061" s="214"/>
      <c r="Y10061" s="214"/>
      <c r="Z10061" s="214"/>
      <c r="AA10061" s="217"/>
      <c r="AB10061" s="217"/>
      <c r="AC10061" s="217"/>
      <c r="AD10061" s="213"/>
    </row>
    <row r="10062" spans="20:30" x14ac:dyDescent="0.2">
      <c r="T10062" s="212"/>
      <c r="U10062" s="213"/>
      <c r="V10062" s="213"/>
      <c r="W10062" s="213"/>
      <c r="X10062" s="214"/>
      <c r="Y10062" s="214"/>
      <c r="Z10062" s="214"/>
      <c r="AA10062" s="217"/>
      <c r="AB10062" s="217"/>
      <c r="AC10062" s="217"/>
      <c r="AD10062" s="213"/>
    </row>
    <row r="10063" spans="20:30" x14ac:dyDescent="0.2">
      <c r="T10063" s="212"/>
      <c r="U10063" s="213"/>
      <c r="V10063" s="213"/>
      <c r="W10063" s="213"/>
      <c r="X10063" s="214"/>
      <c r="Y10063" s="214"/>
      <c r="Z10063" s="214"/>
      <c r="AA10063" s="217"/>
      <c r="AB10063" s="217"/>
      <c r="AC10063" s="217"/>
      <c r="AD10063" s="213"/>
    </row>
    <row r="10064" spans="20:30" x14ac:dyDescent="0.2">
      <c r="T10064" s="212"/>
      <c r="U10064" s="213"/>
      <c r="V10064" s="213"/>
      <c r="W10064" s="213"/>
      <c r="X10064" s="214"/>
      <c r="Y10064" s="214"/>
      <c r="Z10064" s="214"/>
      <c r="AA10064" s="217"/>
      <c r="AB10064" s="217"/>
      <c r="AC10064" s="217"/>
      <c r="AD10064" s="213"/>
    </row>
    <row r="10065" spans="20:30" x14ac:dyDescent="0.2">
      <c r="T10065" s="212"/>
      <c r="U10065" s="213"/>
      <c r="V10065" s="213"/>
      <c r="W10065" s="213"/>
      <c r="X10065" s="214"/>
      <c r="Y10065" s="214"/>
      <c r="Z10065" s="214"/>
      <c r="AA10065" s="217"/>
      <c r="AB10065" s="217"/>
      <c r="AC10065" s="217"/>
      <c r="AD10065" s="213"/>
    </row>
    <row r="10066" spans="20:30" x14ac:dyDescent="0.2">
      <c r="T10066" s="212"/>
      <c r="U10066" s="213"/>
      <c r="V10066" s="213"/>
      <c r="W10066" s="213"/>
      <c r="X10066" s="214"/>
      <c r="Y10066" s="214"/>
      <c r="Z10066" s="214"/>
      <c r="AA10066" s="217"/>
      <c r="AB10066" s="217"/>
      <c r="AC10066" s="217"/>
      <c r="AD10066" s="213"/>
    </row>
    <row r="10067" spans="20:30" x14ac:dyDescent="0.2">
      <c r="T10067" s="212"/>
      <c r="U10067" s="213"/>
      <c r="V10067" s="213"/>
      <c r="W10067" s="213"/>
      <c r="X10067" s="214"/>
      <c r="Y10067" s="214"/>
      <c r="Z10067" s="214"/>
      <c r="AA10067" s="217"/>
      <c r="AB10067" s="217"/>
      <c r="AC10067" s="217"/>
      <c r="AD10067" s="213"/>
    </row>
    <row r="10068" spans="20:30" x14ac:dyDescent="0.2">
      <c r="T10068" s="212"/>
      <c r="U10068" s="213"/>
      <c r="V10068" s="213"/>
      <c r="W10068" s="213"/>
      <c r="X10068" s="214"/>
      <c r="Y10068" s="214"/>
      <c r="Z10068" s="214"/>
      <c r="AA10068" s="217"/>
      <c r="AB10068" s="217"/>
      <c r="AC10068" s="217"/>
      <c r="AD10068" s="213"/>
    </row>
    <row r="10069" spans="20:30" x14ac:dyDescent="0.2">
      <c r="T10069" s="212"/>
      <c r="U10069" s="213"/>
      <c r="V10069" s="213"/>
      <c r="W10069" s="213"/>
      <c r="X10069" s="214"/>
      <c r="Y10069" s="214"/>
      <c r="Z10069" s="214"/>
      <c r="AA10069" s="217"/>
      <c r="AB10069" s="217"/>
      <c r="AC10069" s="217"/>
      <c r="AD10069" s="213"/>
    </row>
    <row r="10070" spans="20:30" x14ac:dyDescent="0.2">
      <c r="T10070" s="212"/>
      <c r="U10070" s="213"/>
      <c r="V10070" s="213"/>
      <c r="W10070" s="213"/>
      <c r="X10070" s="214"/>
      <c r="Y10070" s="214"/>
      <c r="Z10070" s="214"/>
      <c r="AA10070" s="217"/>
      <c r="AB10070" s="217"/>
      <c r="AC10070" s="217"/>
      <c r="AD10070" s="213"/>
    </row>
    <row r="10071" spans="20:30" x14ac:dyDescent="0.2">
      <c r="T10071" s="212"/>
      <c r="U10071" s="213"/>
      <c r="V10071" s="213"/>
      <c r="W10071" s="213"/>
      <c r="X10071" s="214"/>
      <c r="Y10071" s="214"/>
      <c r="Z10071" s="214"/>
      <c r="AA10071" s="217"/>
      <c r="AB10071" s="217"/>
      <c r="AC10071" s="217"/>
      <c r="AD10071" s="213"/>
    </row>
    <row r="10072" spans="20:30" x14ac:dyDescent="0.2">
      <c r="T10072" s="212"/>
      <c r="U10072" s="213"/>
      <c r="V10072" s="213"/>
      <c r="W10072" s="213"/>
      <c r="X10072" s="214"/>
      <c r="Y10072" s="214"/>
      <c r="Z10072" s="214"/>
      <c r="AA10072" s="217"/>
      <c r="AB10072" s="217"/>
      <c r="AC10072" s="217"/>
      <c r="AD10072" s="213"/>
    </row>
    <row r="10073" spans="20:30" x14ac:dyDescent="0.2">
      <c r="T10073" s="212"/>
      <c r="U10073" s="213"/>
      <c r="V10073" s="213"/>
      <c r="W10073" s="213"/>
      <c r="X10073" s="214"/>
      <c r="Y10073" s="214"/>
      <c r="Z10073" s="214"/>
      <c r="AA10073" s="217"/>
      <c r="AB10073" s="217"/>
      <c r="AC10073" s="217"/>
      <c r="AD10073" s="213"/>
    </row>
    <row r="10074" spans="20:30" x14ac:dyDescent="0.2">
      <c r="T10074" s="212"/>
      <c r="U10074" s="213"/>
      <c r="V10074" s="213"/>
      <c r="W10074" s="213"/>
      <c r="X10074" s="214"/>
      <c r="Y10074" s="214"/>
      <c r="Z10074" s="214"/>
      <c r="AA10074" s="217"/>
      <c r="AB10074" s="217"/>
      <c r="AC10074" s="217"/>
      <c r="AD10074" s="213"/>
    </row>
    <row r="10075" spans="20:30" x14ac:dyDescent="0.2">
      <c r="T10075" s="212"/>
      <c r="U10075" s="213"/>
      <c r="V10075" s="213"/>
      <c r="W10075" s="213"/>
      <c r="X10075" s="214"/>
      <c r="Y10075" s="214"/>
      <c r="Z10075" s="214"/>
      <c r="AA10075" s="217"/>
      <c r="AB10075" s="217"/>
      <c r="AC10075" s="217"/>
      <c r="AD10075" s="213"/>
    </row>
    <row r="10076" spans="20:30" x14ac:dyDescent="0.2">
      <c r="T10076" s="212"/>
      <c r="U10076" s="213"/>
      <c r="V10076" s="213"/>
      <c r="W10076" s="213"/>
      <c r="X10076" s="214"/>
      <c r="Y10076" s="214"/>
      <c r="Z10076" s="214"/>
      <c r="AA10076" s="217"/>
      <c r="AB10076" s="217"/>
      <c r="AC10076" s="217"/>
      <c r="AD10076" s="213"/>
    </row>
    <row r="10077" spans="20:30" x14ac:dyDescent="0.2">
      <c r="T10077" s="212"/>
      <c r="U10077" s="213"/>
      <c r="V10077" s="213"/>
      <c r="W10077" s="213"/>
      <c r="X10077" s="214"/>
      <c r="Y10077" s="214"/>
      <c r="Z10077" s="214"/>
      <c r="AA10077" s="217"/>
      <c r="AB10077" s="217"/>
      <c r="AC10077" s="217"/>
      <c r="AD10077" s="213"/>
    </row>
    <row r="10078" spans="20:30" x14ac:dyDescent="0.2">
      <c r="T10078" s="212"/>
      <c r="U10078" s="213"/>
      <c r="V10078" s="213"/>
      <c r="W10078" s="213"/>
      <c r="X10078" s="214"/>
      <c r="Y10078" s="214"/>
      <c r="Z10078" s="214"/>
      <c r="AA10078" s="217"/>
      <c r="AB10078" s="217"/>
      <c r="AC10078" s="217"/>
      <c r="AD10078" s="213"/>
    </row>
    <row r="10079" spans="20:30" x14ac:dyDescent="0.2">
      <c r="T10079" s="212"/>
      <c r="U10079" s="213"/>
      <c r="V10079" s="213"/>
      <c r="W10079" s="213"/>
      <c r="X10079" s="214"/>
      <c r="Y10079" s="214"/>
      <c r="Z10079" s="214"/>
      <c r="AA10079" s="217"/>
      <c r="AB10079" s="217"/>
      <c r="AC10079" s="217"/>
      <c r="AD10079" s="213"/>
    </row>
    <row r="10080" spans="20:30" x14ac:dyDescent="0.2">
      <c r="T10080" s="212"/>
      <c r="U10080" s="213"/>
      <c r="V10080" s="213"/>
      <c r="W10080" s="213"/>
      <c r="X10080" s="214"/>
      <c r="Y10080" s="214"/>
      <c r="Z10080" s="214"/>
      <c r="AA10080" s="217"/>
      <c r="AB10080" s="217"/>
      <c r="AC10080" s="217"/>
      <c r="AD10080" s="213"/>
    </row>
    <row r="10081" spans="20:30" x14ac:dyDescent="0.2">
      <c r="T10081" s="212"/>
      <c r="U10081" s="213"/>
      <c r="V10081" s="213"/>
      <c r="W10081" s="213"/>
      <c r="X10081" s="214"/>
      <c r="Y10081" s="214"/>
      <c r="Z10081" s="214"/>
      <c r="AA10081" s="217"/>
      <c r="AB10081" s="217"/>
      <c r="AC10081" s="217"/>
      <c r="AD10081" s="213"/>
    </row>
    <row r="10082" spans="20:30" x14ac:dyDescent="0.2">
      <c r="T10082" s="212"/>
      <c r="U10082" s="213"/>
      <c r="V10082" s="213"/>
      <c r="W10082" s="213"/>
      <c r="X10082" s="214"/>
      <c r="Y10082" s="214"/>
      <c r="Z10082" s="214"/>
      <c r="AA10082" s="217"/>
      <c r="AB10082" s="217"/>
      <c r="AC10082" s="217"/>
      <c r="AD10082" s="213"/>
    </row>
    <row r="10083" spans="20:30" x14ac:dyDescent="0.2">
      <c r="T10083" s="212"/>
      <c r="U10083" s="213"/>
      <c r="V10083" s="213"/>
      <c r="W10083" s="213"/>
      <c r="X10083" s="214"/>
      <c r="Y10083" s="214"/>
      <c r="Z10083" s="214"/>
      <c r="AA10083" s="217"/>
      <c r="AB10083" s="217"/>
      <c r="AC10083" s="217"/>
      <c r="AD10083" s="213"/>
    </row>
    <row r="10084" spans="20:30" x14ac:dyDescent="0.2">
      <c r="T10084" s="212"/>
      <c r="U10084" s="213"/>
      <c r="V10084" s="213"/>
      <c r="W10084" s="213"/>
      <c r="X10084" s="214"/>
      <c r="Y10084" s="214"/>
      <c r="Z10084" s="214"/>
      <c r="AA10084" s="217"/>
      <c r="AB10084" s="217"/>
      <c r="AC10084" s="217"/>
      <c r="AD10084" s="213"/>
    </row>
    <row r="10085" spans="20:30" x14ac:dyDescent="0.2">
      <c r="T10085" s="212"/>
      <c r="U10085" s="213"/>
      <c r="V10085" s="213"/>
      <c r="W10085" s="213"/>
      <c r="X10085" s="214"/>
      <c r="Y10085" s="214"/>
      <c r="Z10085" s="214"/>
      <c r="AA10085" s="217"/>
      <c r="AB10085" s="217"/>
      <c r="AC10085" s="217"/>
      <c r="AD10085" s="213"/>
    </row>
    <row r="10086" spans="20:30" x14ac:dyDescent="0.2">
      <c r="T10086" s="212"/>
      <c r="U10086" s="213"/>
      <c r="V10086" s="213"/>
      <c r="W10086" s="213"/>
      <c r="X10086" s="214"/>
      <c r="Y10086" s="214"/>
      <c r="Z10086" s="214"/>
      <c r="AA10086" s="217"/>
      <c r="AB10086" s="217"/>
      <c r="AC10086" s="217"/>
      <c r="AD10086" s="213"/>
    </row>
    <row r="10087" spans="20:30" x14ac:dyDescent="0.2">
      <c r="T10087" s="212"/>
      <c r="U10087" s="213"/>
      <c r="V10087" s="213"/>
      <c r="W10087" s="213"/>
      <c r="X10087" s="214"/>
      <c r="Y10087" s="214"/>
      <c r="Z10087" s="214"/>
      <c r="AA10087" s="217"/>
      <c r="AB10087" s="217"/>
      <c r="AC10087" s="217"/>
      <c r="AD10087" s="213"/>
    </row>
    <row r="10088" spans="20:30" x14ac:dyDescent="0.2">
      <c r="T10088" s="212"/>
      <c r="U10088" s="213"/>
      <c r="V10088" s="213"/>
      <c r="W10088" s="213"/>
      <c r="X10088" s="214"/>
      <c r="Y10088" s="214"/>
      <c r="Z10088" s="214"/>
      <c r="AA10088" s="217"/>
      <c r="AB10088" s="217"/>
      <c r="AC10088" s="217"/>
      <c r="AD10088" s="213"/>
    </row>
    <row r="10089" spans="20:30" x14ac:dyDescent="0.2">
      <c r="T10089" s="212"/>
      <c r="U10089" s="213"/>
      <c r="V10089" s="213"/>
      <c r="W10089" s="213"/>
      <c r="X10089" s="214"/>
      <c r="Y10089" s="214"/>
      <c r="Z10089" s="214"/>
      <c r="AA10089" s="217"/>
      <c r="AB10089" s="217"/>
      <c r="AC10089" s="217"/>
      <c r="AD10089" s="213"/>
    </row>
    <row r="10090" spans="20:30" x14ac:dyDescent="0.2">
      <c r="T10090" s="212"/>
      <c r="U10090" s="213"/>
      <c r="V10090" s="213"/>
      <c r="W10090" s="213"/>
      <c r="X10090" s="214"/>
      <c r="Y10090" s="214"/>
      <c r="Z10090" s="214"/>
      <c r="AA10090" s="217"/>
      <c r="AB10090" s="217"/>
      <c r="AC10090" s="217"/>
      <c r="AD10090" s="213"/>
    </row>
    <row r="10091" spans="20:30" x14ac:dyDescent="0.2">
      <c r="T10091" s="212"/>
      <c r="U10091" s="213"/>
      <c r="V10091" s="213"/>
      <c r="W10091" s="213"/>
      <c r="X10091" s="214"/>
      <c r="Y10091" s="214"/>
      <c r="Z10091" s="214"/>
      <c r="AA10091" s="217"/>
      <c r="AB10091" s="217"/>
      <c r="AC10091" s="217"/>
      <c r="AD10091" s="213"/>
    </row>
    <row r="10092" spans="20:30" x14ac:dyDescent="0.2">
      <c r="T10092" s="212"/>
      <c r="U10092" s="213"/>
      <c r="V10092" s="213"/>
      <c r="W10092" s="213"/>
      <c r="X10092" s="214"/>
      <c r="Y10092" s="214"/>
      <c r="Z10092" s="214"/>
      <c r="AA10092" s="217"/>
      <c r="AB10092" s="217"/>
      <c r="AC10092" s="217"/>
      <c r="AD10092" s="213"/>
    </row>
    <row r="10093" spans="20:30" x14ac:dyDescent="0.2">
      <c r="T10093" s="212"/>
      <c r="U10093" s="213"/>
      <c r="V10093" s="213"/>
      <c r="W10093" s="213"/>
      <c r="X10093" s="214"/>
      <c r="Y10093" s="214"/>
      <c r="Z10093" s="214"/>
      <c r="AA10093" s="217"/>
      <c r="AB10093" s="217"/>
      <c r="AC10093" s="217"/>
      <c r="AD10093" s="213"/>
    </row>
    <row r="10094" spans="20:30" x14ac:dyDescent="0.2">
      <c r="T10094" s="212"/>
      <c r="U10094" s="213"/>
      <c r="V10094" s="213"/>
      <c r="W10094" s="213"/>
      <c r="X10094" s="214"/>
      <c r="Y10094" s="214"/>
      <c r="Z10094" s="214"/>
      <c r="AA10094" s="217"/>
      <c r="AB10094" s="217"/>
      <c r="AC10094" s="217"/>
      <c r="AD10094" s="213"/>
    </row>
    <row r="10095" spans="20:30" x14ac:dyDescent="0.2">
      <c r="T10095" s="212"/>
      <c r="U10095" s="213"/>
      <c r="V10095" s="213"/>
      <c r="W10095" s="213"/>
      <c r="X10095" s="214"/>
      <c r="Y10095" s="214"/>
      <c r="Z10095" s="214"/>
      <c r="AA10095" s="217"/>
      <c r="AB10095" s="217"/>
      <c r="AC10095" s="217"/>
      <c r="AD10095" s="213"/>
    </row>
    <row r="10096" spans="20:30" x14ac:dyDescent="0.2">
      <c r="T10096" s="212"/>
      <c r="U10096" s="213"/>
      <c r="V10096" s="213"/>
      <c r="W10096" s="213"/>
      <c r="X10096" s="214"/>
      <c r="Y10096" s="214"/>
      <c r="Z10096" s="214"/>
      <c r="AA10096" s="217"/>
      <c r="AB10096" s="217"/>
      <c r="AC10096" s="217"/>
      <c r="AD10096" s="213"/>
    </row>
    <row r="10097" spans="20:30" x14ac:dyDescent="0.2">
      <c r="T10097" s="212"/>
      <c r="U10097" s="213"/>
      <c r="V10097" s="213"/>
      <c r="W10097" s="213"/>
      <c r="X10097" s="214"/>
      <c r="Y10097" s="214"/>
      <c r="Z10097" s="214"/>
      <c r="AA10097" s="217"/>
      <c r="AB10097" s="217"/>
      <c r="AC10097" s="217"/>
      <c r="AD10097" s="213"/>
    </row>
    <row r="10098" spans="20:30" x14ac:dyDescent="0.2">
      <c r="T10098" s="212"/>
      <c r="U10098" s="213"/>
      <c r="V10098" s="213"/>
      <c r="W10098" s="213"/>
      <c r="X10098" s="214"/>
      <c r="Y10098" s="214"/>
      <c r="Z10098" s="214"/>
      <c r="AA10098" s="217"/>
      <c r="AB10098" s="217"/>
      <c r="AC10098" s="217"/>
      <c r="AD10098" s="213"/>
    </row>
    <row r="10099" spans="20:30" x14ac:dyDescent="0.2">
      <c r="T10099" s="212"/>
      <c r="U10099" s="213"/>
      <c r="V10099" s="213"/>
      <c r="W10099" s="213"/>
      <c r="X10099" s="214"/>
      <c r="Y10099" s="214"/>
      <c r="Z10099" s="214"/>
      <c r="AA10099" s="217"/>
      <c r="AB10099" s="217"/>
      <c r="AC10099" s="217"/>
      <c r="AD10099" s="213"/>
    </row>
    <row r="10100" spans="20:30" x14ac:dyDescent="0.2">
      <c r="T10100" s="212"/>
      <c r="U10100" s="213"/>
      <c r="V10100" s="213"/>
      <c r="W10100" s="213"/>
      <c r="X10100" s="214"/>
      <c r="Y10100" s="214"/>
      <c r="Z10100" s="214"/>
      <c r="AA10100" s="217"/>
      <c r="AB10100" s="217"/>
      <c r="AC10100" s="217"/>
      <c r="AD10100" s="213"/>
    </row>
    <row r="10101" spans="20:30" x14ac:dyDescent="0.2">
      <c r="T10101" s="212"/>
      <c r="U10101" s="213"/>
      <c r="V10101" s="213"/>
      <c r="W10101" s="213"/>
      <c r="X10101" s="214"/>
      <c r="Y10101" s="214"/>
      <c r="Z10101" s="214"/>
      <c r="AA10101" s="217"/>
      <c r="AB10101" s="217"/>
      <c r="AC10101" s="217"/>
      <c r="AD10101" s="213"/>
    </row>
    <row r="10102" spans="20:30" x14ac:dyDescent="0.2">
      <c r="T10102" s="212"/>
      <c r="U10102" s="213"/>
      <c r="V10102" s="213"/>
      <c r="W10102" s="213"/>
      <c r="X10102" s="214"/>
      <c r="Y10102" s="214"/>
      <c r="Z10102" s="214"/>
      <c r="AA10102" s="217"/>
      <c r="AB10102" s="217"/>
      <c r="AC10102" s="217"/>
      <c r="AD10102" s="213"/>
    </row>
    <row r="10103" spans="20:30" x14ac:dyDescent="0.2">
      <c r="T10103" s="212"/>
      <c r="U10103" s="213"/>
      <c r="V10103" s="213"/>
      <c r="W10103" s="213"/>
      <c r="X10103" s="214"/>
      <c r="Y10103" s="214"/>
      <c r="Z10103" s="214"/>
      <c r="AA10103" s="217"/>
      <c r="AB10103" s="217"/>
      <c r="AC10103" s="217"/>
      <c r="AD10103" s="213"/>
    </row>
    <row r="10104" spans="20:30" x14ac:dyDescent="0.2">
      <c r="T10104" s="212"/>
      <c r="U10104" s="213"/>
      <c r="V10104" s="213"/>
      <c r="W10104" s="213"/>
      <c r="X10104" s="214"/>
      <c r="Y10104" s="214"/>
      <c r="Z10104" s="214"/>
      <c r="AA10104" s="217"/>
      <c r="AB10104" s="217"/>
      <c r="AC10104" s="217"/>
      <c r="AD10104" s="213"/>
    </row>
    <row r="10105" spans="20:30" x14ac:dyDescent="0.2">
      <c r="T10105" s="212"/>
      <c r="U10105" s="213"/>
      <c r="V10105" s="213"/>
      <c r="W10105" s="213"/>
      <c r="X10105" s="214"/>
      <c r="Y10105" s="214"/>
      <c r="Z10105" s="214"/>
      <c r="AA10105" s="217"/>
      <c r="AB10105" s="217"/>
      <c r="AC10105" s="217"/>
      <c r="AD10105" s="213"/>
    </row>
    <row r="10106" spans="20:30" x14ac:dyDescent="0.2">
      <c r="T10106" s="212"/>
      <c r="U10106" s="213"/>
      <c r="V10106" s="213"/>
      <c r="W10106" s="213"/>
      <c r="X10106" s="214"/>
      <c r="Y10106" s="214"/>
      <c r="Z10106" s="214"/>
      <c r="AA10106" s="217"/>
      <c r="AB10106" s="217"/>
      <c r="AC10106" s="217"/>
      <c r="AD10106" s="213"/>
    </row>
    <row r="10107" spans="20:30" x14ac:dyDescent="0.2">
      <c r="T10107" s="212"/>
      <c r="U10107" s="213"/>
      <c r="V10107" s="213"/>
      <c r="W10107" s="213"/>
      <c r="X10107" s="214"/>
      <c r="Y10107" s="214"/>
      <c r="Z10107" s="214"/>
      <c r="AA10107" s="217"/>
      <c r="AB10107" s="217"/>
      <c r="AC10107" s="217"/>
      <c r="AD10107" s="213"/>
    </row>
    <row r="10108" spans="20:30" x14ac:dyDescent="0.2">
      <c r="T10108" s="212"/>
      <c r="U10108" s="213"/>
      <c r="V10108" s="213"/>
      <c r="W10108" s="213"/>
      <c r="X10108" s="214"/>
      <c r="Y10108" s="214"/>
      <c r="Z10108" s="214"/>
      <c r="AA10108" s="217"/>
      <c r="AB10108" s="217"/>
      <c r="AC10108" s="217"/>
      <c r="AD10108" s="213"/>
    </row>
    <row r="10109" spans="20:30" x14ac:dyDescent="0.2">
      <c r="T10109" s="212"/>
      <c r="U10109" s="213"/>
      <c r="V10109" s="213"/>
      <c r="W10109" s="213"/>
      <c r="X10109" s="214"/>
      <c r="Y10109" s="214"/>
      <c r="Z10109" s="214"/>
      <c r="AA10109" s="217"/>
      <c r="AB10109" s="217"/>
      <c r="AC10109" s="217"/>
      <c r="AD10109" s="213"/>
    </row>
    <row r="10110" spans="20:30" x14ac:dyDescent="0.2">
      <c r="T10110" s="212"/>
      <c r="U10110" s="213"/>
      <c r="V10110" s="213"/>
      <c r="W10110" s="213"/>
      <c r="X10110" s="214"/>
      <c r="Y10110" s="214"/>
      <c r="Z10110" s="214"/>
      <c r="AA10110" s="217"/>
      <c r="AB10110" s="217"/>
      <c r="AC10110" s="217"/>
      <c r="AD10110" s="213"/>
    </row>
    <row r="10111" spans="20:30" x14ac:dyDescent="0.2">
      <c r="T10111" s="212"/>
      <c r="U10111" s="213"/>
      <c r="V10111" s="213"/>
      <c r="W10111" s="213"/>
      <c r="X10111" s="214"/>
      <c r="Y10111" s="214"/>
      <c r="Z10111" s="214"/>
      <c r="AA10111" s="217"/>
      <c r="AB10111" s="217"/>
      <c r="AC10111" s="217"/>
      <c r="AD10111" s="213"/>
    </row>
    <row r="10112" spans="20:30" x14ac:dyDescent="0.2">
      <c r="T10112" s="212"/>
      <c r="U10112" s="213"/>
      <c r="V10112" s="213"/>
      <c r="W10112" s="213"/>
      <c r="X10112" s="214"/>
      <c r="Y10112" s="214"/>
      <c r="Z10112" s="214"/>
      <c r="AA10112" s="217"/>
      <c r="AB10112" s="217"/>
      <c r="AC10112" s="217"/>
      <c r="AD10112" s="213"/>
    </row>
    <row r="10113" spans="20:30" x14ac:dyDescent="0.2">
      <c r="T10113" s="212"/>
      <c r="U10113" s="213"/>
      <c r="V10113" s="213"/>
      <c r="W10113" s="213"/>
      <c r="X10113" s="214"/>
      <c r="Y10113" s="214"/>
      <c r="Z10113" s="214"/>
      <c r="AA10113" s="217"/>
      <c r="AB10113" s="217"/>
      <c r="AC10113" s="217"/>
      <c r="AD10113" s="213"/>
    </row>
    <row r="10114" spans="20:30" x14ac:dyDescent="0.2">
      <c r="T10114" s="212"/>
      <c r="U10114" s="213"/>
      <c r="V10114" s="213"/>
      <c r="W10114" s="213"/>
      <c r="X10114" s="214"/>
      <c r="Y10114" s="214"/>
      <c r="Z10114" s="214"/>
      <c r="AA10114" s="217"/>
      <c r="AB10114" s="217"/>
      <c r="AC10114" s="217"/>
      <c r="AD10114" s="213"/>
    </row>
    <row r="10115" spans="20:30" x14ac:dyDescent="0.2">
      <c r="T10115" s="212"/>
      <c r="U10115" s="213"/>
      <c r="V10115" s="213"/>
      <c r="W10115" s="213"/>
      <c r="X10115" s="214"/>
      <c r="Y10115" s="214"/>
      <c r="Z10115" s="214"/>
      <c r="AA10115" s="217"/>
      <c r="AB10115" s="217"/>
      <c r="AC10115" s="217"/>
      <c r="AD10115" s="213"/>
    </row>
    <row r="10116" spans="20:30" x14ac:dyDescent="0.2">
      <c r="T10116" s="212"/>
      <c r="U10116" s="213"/>
      <c r="V10116" s="213"/>
      <c r="W10116" s="213"/>
      <c r="X10116" s="214"/>
      <c r="Y10116" s="214"/>
      <c r="Z10116" s="214"/>
      <c r="AA10116" s="217"/>
      <c r="AB10116" s="217"/>
      <c r="AC10116" s="217"/>
      <c r="AD10116" s="213"/>
    </row>
    <row r="10117" spans="20:30" x14ac:dyDescent="0.2">
      <c r="T10117" s="212"/>
      <c r="U10117" s="213"/>
      <c r="V10117" s="213"/>
      <c r="W10117" s="213"/>
      <c r="X10117" s="214"/>
      <c r="Y10117" s="214"/>
      <c r="Z10117" s="214"/>
      <c r="AA10117" s="217"/>
      <c r="AB10117" s="217"/>
      <c r="AC10117" s="217"/>
      <c r="AD10117" s="213"/>
    </row>
    <row r="10118" spans="20:30" x14ac:dyDescent="0.2">
      <c r="T10118" s="212"/>
      <c r="U10118" s="213"/>
      <c r="V10118" s="213"/>
      <c r="W10118" s="213"/>
      <c r="X10118" s="214"/>
      <c r="Y10118" s="214"/>
      <c r="Z10118" s="214"/>
      <c r="AA10118" s="217"/>
      <c r="AB10118" s="217"/>
      <c r="AC10118" s="217"/>
      <c r="AD10118" s="213"/>
    </row>
    <row r="10119" spans="20:30" x14ac:dyDescent="0.2">
      <c r="T10119" s="212"/>
      <c r="U10119" s="213"/>
      <c r="V10119" s="213"/>
      <c r="W10119" s="213"/>
      <c r="X10119" s="214"/>
      <c r="Y10119" s="214"/>
      <c r="Z10119" s="214"/>
      <c r="AA10119" s="217"/>
      <c r="AB10119" s="217"/>
      <c r="AC10119" s="217"/>
      <c r="AD10119" s="213"/>
    </row>
    <row r="10120" spans="20:30" x14ac:dyDescent="0.2">
      <c r="T10120" s="212"/>
      <c r="U10120" s="213"/>
      <c r="V10120" s="213"/>
      <c r="W10120" s="213"/>
      <c r="X10120" s="214"/>
      <c r="Y10120" s="214"/>
      <c r="Z10120" s="214"/>
      <c r="AA10120" s="217"/>
      <c r="AB10120" s="217"/>
      <c r="AC10120" s="217"/>
      <c r="AD10120" s="213"/>
    </row>
    <row r="10121" spans="20:30" x14ac:dyDescent="0.2">
      <c r="T10121" s="212"/>
      <c r="U10121" s="213"/>
      <c r="V10121" s="213"/>
      <c r="W10121" s="213"/>
      <c r="X10121" s="214"/>
      <c r="Y10121" s="214"/>
      <c r="Z10121" s="214"/>
      <c r="AA10121" s="217"/>
      <c r="AB10121" s="217"/>
      <c r="AC10121" s="217"/>
      <c r="AD10121" s="213"/>
    </row>
    <row r="10122" spans="20:30" x14ac:dyDescent="0.2">
      <c r="T10122" s="212"/>
      <c r="U10122" s="213"/>
      <c r="V10122" s="213"/>
      <c r="W10122" s="213"/>
      <c r="X10122" s="214"/>
      <c r="Y10122" s="214"/>
      <c r="Z10122" s="214"/>
      <c r="AA10122" s="217"/>
      <c r="AB10122" s="217"/>
      <c r="AC10122" s="217"/>
      <c r="AD10122" s="213"/>
    </row>
    <row r="10123" spans="20:30" x14ac:dyDescent="0.2">
      <c r="T10123" s="212"/>
      <c r="U10123" s="213"/>
      <c r="V10123" s="213"/>
      <c r="W10123" s="213"/>
      <c r="X10123" s="214"/>
      <c r="Y10123" s="214"/>
      <c r="Z10123" s="214"/>
      <c r="AA10123" s="217"/>
      <c r="AB10123" s="217"/>
      <c r="AC10123" s="217"/>
      <c r="AD10123" s="213"/>
    </row>
    <row r="10124" spans="20:30" x14ac:dyDescent="0.2">
      <c r="T10124" s="212"/>
      <c r="U10124" s="213"/>
      <c r="V10124" s="213"/>
      <c r="W10124" s="213"/>
      <c r="X10124" s="214"/>
      <c r="Y10124" s="214"/>
      <c r="Z10124" s="214"/>
      <c r="AA10124" s="217"/>
      <c r="AB10124" s="217"/>
      <c r="AC10124" s="217"/>
      <c r="AD10124" s="213"/>
    </row>
    <row r="10125" spans="20:30" x14ac:dyDescent="0.2">
      <c r="T10125" s="212"/>
      <c r="U10125" s="213"/>
      <c r="V10125" s="213"/>
      <c r="W10125" s="213"/>
      <c r="X10125" s="214"/>
      <c r="Y10125" s="214"/>
      <c r="Z10125" s="214"/>
      <c r="AA10125" s="217"/>
      <c r="AB10125" s="217"/>
      <c r="AC10125" s="217"/>
      <c r="AD10125" s="213"/>
    </row>
    <row r="10126" spans="20:30" x14ac:dyDescent="0.2">
      <c r="T10126" s="212"/>
      <c r="U10126" s="213"/>
      <c r="V10126" s="213"/>
      <c r="W10126" s="213"/>
      <c r="X10126" s="214"/>
      <c r="Y10126" s="214"/>
      <c r="Z10126" s="214"/>
      <c r="AA10126" s="217"/>
      <c r="AB10126" s="217"/>
      <c r="AC10126" s="217"/>
      <c r="AD10126" s="213"/>
    </row>
    <row r="10127" spans="20:30" x14ac:dyDescent="0.2">
      <c r="T10127" s="212"/>
      <c r="U10127" s="213"/>
      <c r="V10127" s="213"/>
      <c r="W10127" s="213"/>
      <c r="X10127" s="214"/>
      <c r="Y10127" s="214"/>
      <c r="Z10127" s="214"/>
      <c r="AA10127" s="217"/>
      <c r="AB10127" s="217"/>
      <c r="AC10127" s="217"/>
      <c r="AD10127" s="213"/>
    </row>
    <row r="10128" spans="20:30" x14ac:dyDescent="0.2">
      <c r="T10128" s="212"/>
      <c r="U10128" s="213"/>
      <c r="V10128" s="213"/>
      <c r="W10128" s="213"/>
      <c r="X10128" s="214"/>
      <c r="Y10128" s="214"/>
      <c r="Z10128" s="214"/>
      <c r="AA10128" s="217"/>
      <c r="AB10128" s="217"/>
      <c r="AC10128" s="217"/>
      <c r="AD10128" s="213"/>
    </row>
    <row r="10129" spans="20:30" x14ac:dyDescent="0.2">
      <c r="T10129" s="212"/>
      <c r="U10129" s="213"/>
      <c r="V10129" s="213"/>
      <c r="W10129" s="213"/>
      <c r="X10129" s="214"/>
      <c r="Y10129" s="214"/>
      <c r="Z10129" s="214"/>
      <c r="AA10129" s="217"/>
      <c r="AB10129" s="217"/>
      <c r="AC10129" s="217"/>
      <c r="AD10129" s="213"/>
    </row>
    <row r="10130" spans="20:30" x14ac:dyDescent="0.2">
      <c r="T10130" s="212"/>
      <c r="U10130" s="213"/>
      <c r="V10130" s="213"/>
      <c r="W10130" s="213"/>
      <c r="X10130" s="214"/>
      <c r="Y10130" s="214"/>
      <c r="Z10130" s="214"/>
      <c r="AA10130" s="217"/>
      <c r="AB10130" s="217"/>
      <c r="AC10130" s="217"/>
      <c r="AD10130" s="213"/>
    </row>
    <row r="10131" spans="20:30" x14ac:dyDescent="0.2">
      <c r="T10131" s="212"/>
      <c r="U10131" s="213"/>
      <c r="V10131" s="213"/>
      <c r="W10131" s="213"/>
      <c r="X10131" s="214"/>
      <c r="Y10131" s="214"/>
      <c r="Z10131" s="214"/>
      <c r="AA10131" s="217"/>
      <c r="AB10131" s="217"/>
      <c r="AC10131" s="217"/>
      <c r="AD10131" s="213"/>
    </row>
    <row r="10132" spans="20:30" x14ac:dyDescent="0.2">
      <c r="T10132" s="212"/>
      <c r="U10132" s="213"/>
      <c r="V10132" s="213"/>
      <c r="W10132" s="213"/>
      <c r="X10132" s="214"/>
      <c r="Y10132" s="214"/>
      <c r="Z10132" s="214"/>
      <c r="AA10132" s="217"/>
      <c r="AB10132" s="217"/>
      <c r="AC10132" s="217"/>
      <c r="AD10132" s="213"/>
    </row>
    <row r="10133" spans="20:30" x14ac:dyDescent="0.2">
      <c r="T10133" s="212"/>
      <c r="U10133" s="213"/>
      <c r="V10133" s="213"/>
      <c r="W10133" s="213"/>
      <c r="X10133" s="214"/>
      <c r="Y10133" s="214"/>
      <c r="Z10133" s="214"/>
      <c r="AA10133" s="217"/>
      <c r="AB10133" s="217"/>
      <c r="AC10133" s="217"/>
      <c r="AD10133" s="213"/>
    </row>
    <row r="10134" spans="20:30" x14ac:dyDescent="0.2">
      <c r="T10134" s="212"/>
      <c r="U10134" s="213"/>
      <c r="V10134" s="213"/>
      <c r="W10134" s="213"/>
      <c r="X10134" s="214"/>
      <c r="Y10134" s="214"/>
      <c r="Z10134" s="214"/>
      <c r="AA10134" s="217"/>
      <c r="AB10134" s="217"/>
      <c r="AC10134" s="217"/>
      <c r="AD10134" s="213"/>
    </row>
    <row r="10135" spans="20:30" x14ac:dyDescent="0.2">
      <c r="T10135" s="212"/>
      <c r="U10135" s="213"/>
      <c r="V10135" s="213"/>
      <c r="W10135" s="213"/>
      <c r="X10135" s="214"/>
      <c r="Y10135" s="214"/>
      <c r="Z10135" s="214"/>
      <c r="AA10135" s="217"/>
      <c r="AB10135" s="217"/>
      <c r="AC10135" s="217"/>
      <c r="AD10135" s="213"/>
    </row>
    <row r="10136" spans="20:30" x14ac:dyDescent="0.2">
      <c r="T10136" s="212"/>
      <c r="U10136" s="213"/>
      <c r="V10136" s="213"/>
      <c r="W10136" s="213"/>
      <c r="X10136" s="214"/>
      <c r="Y10136" s="214"/>
      <c r="Z10136" s="214"/>
      <c r="AA10136" s="217"/>
      <c r="AB10136" s="217"/>
      <c r="AC10136" s="217"/>
      <c r="AD10136" s="213"/>
    </row>
    <row r="10137" spans="20:30" x14ac:dyDescent="0.2">
      <c r="T10137" s="212"/>
      <c r="U10137" s="213"/>
      <c r="V10137" s="213"/>
      <c r="W10137" s="213"/>
      <c r="X10137" s="214"/>
      <c r="Y10137" s="214"/>
      <c r="Z10137" s="214"/>
      <c r="AA10137" s="217"/>
      <c r="AB10137" s="217"/>
      <c r="AC10137" s="217"/>
      <c r="AD10137" s="213"/>
    </row>
    <row r="10138" spans="20:30" x14ac:dyDescent="0.2">
      <c r="T10138" s="212"/>
      <c r="U10138" s="213"/>
      <c r="V10138" s="213"/>
      <c r="W10138" s="213"/>
      <c r="X10138" s="214"/>
      <c r="Y10138" s="214"/>
      <c r="Z10138" s="214"/>
      <c r="AA10138" s="217"/>
      <c r="AB10138" s="217"/>
      <c r="AC10138" s="217"/>
      <c r="AD10138" s="213"/>
    </row>
    <row r="10139" spans="20:30" x14ac:dyDescent="0.2">
      <c r="T10139" s="212"/>
      <c r="U10139" s="213"/>
      <c r="V10139" s="213"/>
      <c r="W10139" s="213"/>
      <c r="X10139" s="214"/>
      <c r="Y10139" s="214"/>
      <c r="Z10139" s="214"/>
      <c r="AA10139" s="217"/>
      <c r="AB10139" s="217"/>
      <c r="AC10139" s="217"/>
      <c r="AD10139" s="213"/>
    </row>
    <row r="10140" spans="20:30" x14ac:dyDescent="0.2">
      <c r="T10140" s="212"/>
      <c r="U10140" s="213"/>
      <c r="V10140" s="213"/>
      <c r="W10140" s="213"/>
      <c r="X10140" s="214"/>
      <c r="Y10140" s="214"/>
      <c r="Z10140" s="214"/>
      <c r="AA10140" s="217"/>
      <c r="AB10140" s="217"/>
      <c r="AC10140" s="217"/>
      <c r="AD10140" s="213"/>
    </row>
    <row r="10141" spans="20:30" x14ac:dyDescent="0.2">
      <c r="T10141" s="212"/>
      <c r="U10141" s="213"/>
      <c r="V10141" s="213"/>
      <c r="W10141" s="213"/>
      <c r="X10141" s="214"/>
      <c r="Y10141" s="214"/>
      <c r="Z10141" s="214"/>
      <c r="AA10141" s="217"/>
      <c r="AB10141" s="217"/>
      <c r="AC10141" s="217"/>
      <c r="AD10141" s="213"/>
    </row>
    <row r="10142" spans="20:30" x14ac:dyDescent="0.2">
      <c r="T10142" s="212"/>
      <c r="U10142" s="213"/>
      <c r="V10142" s="213"/>
      <c r="W10142" s="213"/>
      <c r="X10142" s="214"/>
      <c r="Y10142" s="214"/>
      <c r="Z10142" s="214"/>
      <c r="AA10142" s="217"/>
      <c r="AB10142" s="217"/>
      <c r="AC10142" s="217"/>
      <c r="AD10142" s="213"/>
    </row>
    <row r="10143" spans="20:30" x14ac:dyDescent="0.2">
      <c r="T10143" s="212"/>
      <c r="U10143" s="213"/>
      <c r="V10143" s="213"/>
      <c r="W10143" s="213"/>
      <c r="X10143" s="214"/>
      <c r="Y10143" s="214"/>
      <c r="Z10143" s="214"/>
      <c r="AA10143" s="217"/>
      <c r="AB10143" s="217"/>
      <c r="AC10143" s="217"/>
      <c r="AD10143" s="213"/>
    </row>
    <row r="10144" spans="20:30" x14ac:dyDescent="0.2">
      <c r="T10144" s="212"/>
      <c r="U10144" s="213"/>
      <c r="V10144" s="213"/>
      <c r="W10144" s="213"/>
      <c r="X10144" s="214"/>
      <c r="Y10144" s="214"/>
      <c r="Z10144" s="214"/>
      <c r="AA10144" s="217"/>
      <c r="AB10144" s="217"/>
      <c r="AC10144" s="217"/>
      <c r="AD10144" s="213"/>
    </row>
    <row r="10145" spans="20:30" x14ac:dyDescent="0.2">
      <c r="T10145" s="212"/>
      <c r="U10145" s="213"/>
      <c r="V10145" s="213"/>
      <c r="W10145" s="213"/>
      <c r="X10145" s="214"/>
      <c r="Y10145" s="214"/>
      <c r="Z10145" s="214"/>
      <c r="AA10145" s="217"/>
      <c r="AB10145" s="217"/>
      <c r="AC10145" s="217"/>
      <c r="AD10145" s="213"/>
    </row>
    <row r="10146" spans="20:30" x14ac:dyDescent="0.2">
      <c r="T10146" s="212"/>
      <c r="U10146" s="213"/>
      <c r="V10146" s="213"/>
      <c r="W10146" s="213"/>
      <c r="X10146" s="214"/>
      <c r="Y10146" s="214"/>
      <c r="Z10146" s="214"/>
      <c r="AA10146" s="217"/>
      <c r="AB10146" s="217"/>
      <c r="AC10146" s="217"/>
      <c r="AD10146" s="213"/>
    </row>
    <row r="10147" spans="20:30" x14ac:dyDescent="0.2">
      <c r="T10147" s="212"/>
      <c r="U10147" s="213"/>
      <c r="V10147" s="213"/>
      <c r="W10147" s="213"/>
      <c r="X10147" s="214"/>
      <c r="Y10147" s="214"/>
      <c r="Z10147" s="214"/>
      <c r="AA10147" s="217"/>
      <c r="AB10147" s="217"/>
      <c r="AC10147" s="217"/>
      <c r="AD10147" s="213"/>
    </row>
    <row r="10148" spans="20:30" x14ac:dyDescent="0.2">
      <c r="T10148" s="212"/>
      <c r="U10148" s="213"/>
      <c r="V10148" s="213"/>
      <c r="W10148" s="213"/>
      <c r="X10148" s="214"/>
      <c r="Y10148" s="214"/>
      <c r="Z10148" s="214"/>
      <c r="AA10148" s="217"/>
      <c r="AB10148" s="217"/>
      <c r="AC10148" s="217"/>
      <c r="AD10148" s="213"/>
    </row>
    <row r="10149" spans="20:30" x14ac:dyDescent="0.2">
      <c r="T10149" s="212"/>
      <c r="U10149" s="213"/>
      <c r="V10149" s="213"/>
      <c r="W10149" s="213"/>
      <c r="X10149" s="214"/>
      <c r="Y10149" s="214"/>
      <c r="Z10149" s="214"/>
      <c r="AA10149" s="217"/>
      <c r="AB10149" s="217"/>
      <c r="AC10149" s="217"/>
      <c r="AD10149" s="213"/>
    </row>
    <row r="10150" spans="20:30" x14ac:dyDescent="0.2">
      <c r="T10150" s="212"/>
      <c r="U10150" s="213"/>
      <c r="V10150" s="213"/>
      <c r="W10150" s="213"/>
      <c r="X10150" s="214"/>
      <c r="Y10150" s="214"/>
      <c r="Z10150" s="214"/>
      <c r="AA10150" s="217"/>
      <c r="AB10150" s="217"/>
      <c r="AC10150" s="217"/>
      <c r="AD10150" s="213"/>
    </row>
    <row r="10151" spans="20:30" x14ac:dyDescent="0.2">
      <c r="T10151" s="212"/>
      <c r="U10151" s="213"/>
      <c r="V10151" s="213"/>
      <c r="W10151" s="213"/>
      <c r="X10151" s="214"/>
      <c r="Y10151" s="214"/>
      <c r="Z10151" s="214"/>
      <c r="AA10151" s="217"/>
      <c r="AB10151" s="217"/>
      <c r="AC10151" s="217"/>
      <c r="AD10151" s="213"/>
    </row>
    <row r="10152" spans="20:30" x14ac:dyDescent="0.2">
      <c r="T10152" s="212"/>
      <c r="U10152" s="213"/>
      <c r="V10152" s="213"/>
      <c r="W10152" s="213"/>
      <c r="X10152" s="214"/>
      <c r="Y10152" s="214"/>
      <c r="Z10152" s="214"/>
      <c r="AA10152" s="217"/>
      <c r="AB10152" s="217"/>
      <c r="AC10152" s="217"/>
      <c r="AD10152" s="213"/>
    </row>
    <row r="10153" spans="20:30" x14ac:dyDescent="0.2">
      <c r="T10153" s="212"/>
      <c r="U10153" s="213"/>
      <c r="V10153" s="213"/>
      <c r="W10153" s="213"/>
      <c r="X10153" s="214"/>
      <c r="Y10153" s="214"/>
      <c r="Z10153" s="214"/>
      <c r="AA10153" s="217"/>
      <c r="AB10153" s="217"/>
      <c r="AC10153" s="217"/>
      <c r="AD10153" s="213"/>
    </row>
    <row r="10154" spans="20:30" x14ac:dyDescent="0.2">
      <c r="T10154" s="212"/>
      <c r="U10154" s="213"/>
      <c r="V10154" s="213"/>
      <c r="W10154" s="213"/>
      <c r="X10154" s="214"/>
      <c r="Y10154" s="214"/>
      <c r="Z10154" s="214"/>
      <c r="AA10154" s="217"/>
      <c r="AB10154" s="217"/>
      <c r="AC10154" s="217"/>
      <c r="AD10154" s="213"/>
    </row>
    <row r="10155" spans="20:30" x14ac:dyDescent="0.2">
      <c r="T10155" s="212"/>
      <c r="U10155" s="213"/>
      <c r="V10155" s="213"/>
      <c r="W10155" s="213"/>
      <c r="X10155" s="214"/>
      <c r="Y10155" s="214"/>
      <c r="Z10155" s="214"/>
      <c r="AA10155" s="217"/>
      <c r="AB10155" s="217"/>
      <c r="AC10155" s="217"/>
      <c r="AD10155" s="213"/>
    </row>
    <row r="10156" spans="20:30" x14ac:dyDescent="0.2">
      <c r="T10156" s="212"/>
      <c r="U10156" s="213"/>
      <c r="V10156" s="213"/>
      <c r="W10156" s="213"/>
      <c r="X10156" s="214"/>
      <c r="Y10156" s="214"/>
      <c r="Z10156" s="214"/>
      <c r="AA10156" s="217"/>
      <c r="AB10156" s="217"/>
      <c r="AC10156" s="217"/>
      <c r="AD10156" s="213"/>
    </row>
    <row r="10157" spans="20:30" x14ac:dyDescent="0.2">
      <c r="T10157" s="212"/>
      <c r="U10157" s="213"/>
      <c r="V10157" s="213"/>
      <c r="W10157" s="213"/>
      <c r="X10157" s="214"/>
      <c r="Y10157" s="214"/>
      <c r="Z10157" s="214"/>
      <c r="AA10157" s="217"/>
      <c r="AB10157" s="217"/>
      <c r="AC10157" s="217"/>
      <c r="AD10157" s="213"/>
    </row>
    <row r="10158" spans="20:30" x14ac:dyDescent="0.2">
      <c r="T10158" s="212"/>
      <c r="U10158" s="213"/>
      <c r="V10158" s="213"/>
      <c r="W10158" s="213"/>
      <c r="X10158" s="214"/>
      <c r="Y10158" s="214"/>
      <c r="Z10158" s="214"/>
      <c r="AA10158" s="217"/>
      <c r="AB10158" s="217"/>
      <c r="AC10158" s="217"/>
      <c r="AD10158" s="213"/>
    </row>
    <row r="10159" spans="20:30" x14ac:dyDescent="0.2">
      <c r="T10159" s="212"/>
      <c r="U10159" s="213"/>
      <c r="V10159" s="213"/>
      <c r="W10159" s="213"/>
      <c r="X10159" s="214"/>
      <c r="Y10159" s="214"/>
      <c r="Z10159" s="214"/>
      <c r="AA10159" s="217"/>
      <c r="AB10159" s="217"/>
      <c r="AC10159" s="217"/>
      <c r="AD10159" s="213"/>
    </row>
    <row r="10160" spans="20:30" x14ac:dyDescent="0.2">
      <c r="T10160" s="212"/>
      <c r="U10160" s="213"/>
      <c r="V10160" s="213"/>
      <c r="W10160" s="213"/>
      <c r="X10160" s="214"/>
      <c r="Y10160" s="214"/>
      <c r="Z10160" s="214"/>
      <c r="AA10160" s="217"/>
      <c r="AB10160" s="217"/>
      <c r="AC10160" s="217"/>
      <c r="AD10160" s="213"/>
    </row>
    <row r="10161" spans="20:30" x14ac:dyDescent="0.2">
      <c r="T10161" s="212"/>
      <c r="U10161" s="213"/>
      <c r="V10161" s="213"/>
      <c r="W10161" s="213"/>
      <c r="X10161" s="214"/>
      <c r="Y10161" s="214"/>
      <c r="Z10161" s="214"/>
      <c r="AA10161" s="217"/>
      <c r="AB10161" s="217"/>
      <c r="AC10161" s="217"/>
      <c r="AD10161" s="213"/>
    </row>
    <row r="10162" spans="20:30" x14ac:dyDescent="0.2">
      <c r="T10162" s="212"/>
      <c r="U10162" s="213"/>
      <c r="V10162" s="213"/>
      <c r="W10162" s="213"/>
      <c r="X10162" s="214"/>
      <c r="Y10162" s="214"/>
      <c r="Z10162" s="214"/>
      <c r="AA10162" s="217"/>
      <c r="AB10162" s="217"/>
      <c r="AC10162" s="217"/>
      <c r="AD10162" s="213"/>
    </row>
    <row r="10163" spans="20:30" x14ac:dyDescent="0.2">
      <c r="T10163" s="212"/>
      <c r="U10163" s="213"/>
      <c r="V10163" s="213"/>
      <c r="W10163" s="213"/>
      <c r="X10163" s="214"/>
      <c r="Y10163" s="214"/>
      <c r="Z10163" s="214"/>
      <c r="AA10163" s="217"/>
      <c r="AB10163" s="217"/>
      <c r="AC10163" s="217"/>
      <c r="AD10163" s="213"/>
    </row>
    <row r="10164" spans="20:30" x14ac:dyDescent="0.2">
      <c r="T10164" s="212"/>
      <c r="U10164" s="213"/>
      <c r="V10164" s="213"/>
      <c r="W10164" s="213"/>
      <c r="X10164" s="214"/>
      <c r="Y10164" s="214"/>
      <c r="Z10164" s="214"/>
      <c r="AA10164" s="217"/>
      <c r="AB10164" s="217"/>
      <c r="AC10164" s="217"/>
      <c r="AD10164" s="213"/>
    </row>
    <row r="10165" spans="20:30" x14ac:dyDescent="0.2">
      <c r="T10165" s="212"/>
      <c r="U10165" s="213"/>
      <c r="V10165" s="213"/>
      <c r="W10165" s="213"/>
      <c r="X10165" s="214"/>
      <c r="Y10165" s="214"/>
      <c r="Z10165" s="214"/>
      <c r="AA10165" s="217"/>
      <c r="AB10165" s="217"/>
      <c r="AC10165" s="217"/>
      <c r="AD10165" s="213"/>
    </row>
    <row r="10166" spans="20:30" x14ac:dyDescent="0.2">
      <c r="T10166" s="212"/>
      <c r="U10166" s="213"/>
      <c r="V10166" s="213"/>
      <c r="W10166" s="213"/>
      <c r="X10166" s="214"/>
      <c r="Y10166" s="214"/>
      <c r="Z10166" s="214"/>
      <c r="AA10166" s="217"/>
      <c r="AB10166" s="217"/>
      <c r="AC10166" s="217"/>
      <c r="AD10166" s="213"/>
    </row>
    <row r="10167" spans="20:30" x14ac:dyDescent="0.2">
      <c r="T10167" s="212"/>
      <c r="U10167" s="213"/>
      <c r="V10167" s="213"/>
      <c r="W10167" s="213"/>
      <c r="X10167" s="214"/>
      <c r="Y10167" s="214"/>
      <c r="Z10167" s="214"/>
      <c r="AA10167" s="217"/>
      <c r="AB10167" s="217"/>
      <c r="AC10167" s="217"/>
      <c r="AD10167" s="213"/>
    </row>
    <row r="10168" spans="20:30" x14ac:dyDescent="0.2">
      <c r="T10168" s="212"/>
      <c r="U10168" s="213"/>
      <c r="V10168" s="213"/>
      <c r="W10168" s="213"/>
      <c r="X10168" s="214"/>
      <c r="Y10168" s="214"/>
      <c r="Z10168" s="214"/>
      <c r="AA10168" s="217"/>
      <c r="AB10168" s="217"/>
      <c r="AC10168" s="217"/>
      <c r="AD10168" s="213"/>
    </row>
    <row r="10169" spans="20:30" x14ac:dyDescent="0.2">
      <c r="T10169" s="212"/>
      <c r="U10169" s="213"/>
      <c r="V10169" s="213"/>
      <c r="W10169" s="213"/>
      <c r="X10169" s="214"/>
      <c r="Y10169" s="214"/>
      <c r="Z10169" s="214"/>
      <c r="AA10169" s="217"/>
      <c r="AB10169" s="217"/>
      <c r="AC10169" s="217"/>
      <c r="AD10169" s="213"/>
    </row>
    <row r="10170" spans="20:30" x14ac:dyDescent="0.2">
      <c r="T10170" s="212"/>
      <c r="U10170" s="213"/>
      <c r="V10170" s="213"/>
      <c r="W10170" s="213"/>
      <c r="X10170" s="214"/>
      <c r="Y10170" s="214"/>
      <c r="Z10170" s="214"/>
      <c r="AA10170" s="217"/>
      <c r="AB10170" s="217"/>
      <c r="AC10170" s="217"/>
      <c r="AD10170" s="213"/>
    </row>
    <row r="10171" spans="20:30" x14ac:dyDescent="0.2">
      <c r="T10171" s="212"/>
      <c r="U10171" s="213"/>
      <c r="V10171" s="213"/>
      <c r="W10171" s="213"/>
      <c r="X10171" s="214"/>
      <c r="Y10171" s="214"/>
      <c r="Z10171" s="214"/>
      <c r="AA10171" s="217"/>
      <c r="AB10171" s="217"/>
      <c r="AC10171" s="217"/>
      <c r="AD10171" s="213"/>
    </row>
    <row r="10172" spans="20:30" x14ac:dyDescent="0.2">
      <c r="T10172" s="212"/>
      <c r="U10172" s="213"/>
      <c r="V10172" s="213"/>
      <c r="W10172" s="213"/>
      <c r="X10172" s="214"/>
      <c r="Y10172" s="214"/>
      <c r="Z10172" s="214"/>
      <c r="AA10172" s="217"/>
      <c r="AB10172" s="217"/>
      <c r="AC10172" s="217"/>
      <c r="AD10172" s="213"/>
    </row>
    <row r="10173" spans="20:30" x14ac:dyDescent="0.2">
      <c r="T10173" s="212"/>
      <c r="U10173" s="213"/>
      <c r="V10173" s="213"/>
      <c r="W10173" s="213"/>
      <c r="X10173" s="214"/>
      <c r="Y10173" s="214"/>
      <c r="Z10173" s="214"/>
      <c r="AA10173" s="217"/>
      <c r="AB10173" s="217"/>
      <c r="AC10173" s="217"/>
      <c r="AD10173" s="213"/>
    </row>
    <row r="10174" spans="20:30" x14ac:dyDescent="0.2">
      <c r="T10174" s="212"/>
      <c r="U10174" s="213"/>
      <c r="V10174" s="213"/>
      <c r="W10174" s="213"/>
      <c r="X10174" s="214"/>
      <c r="Y10174" s="214"/>
      <c r="Z10174" s="214"/>
      <c r="AA10174" s="217"/>
      <c r="AB10174" s="217"/>
      <c r="AC10174" s="217"/>
      <c r="AD10174" s="213"/>
    </row>
    <row r="10175" spans="20:30" x14ac:dyDescent="0.2">
      <c r="T10175" s="212"/>
      <c r="U10175" s="213"/>
      <c r="V10175" s="213"/>
      <c r="W10175" s="213"/>
      <c r="X10175" s="214"/>
      <c r="Y10175" s="214"/>
      <c r="Z10175" s="214"/>
      <c r="AA10175" s="217"/>
      <c r="AB10175" s="217"/>
      <c r="AC10175" s="217"/>
      <c r="AD10175" s="213"/>
    </row>
    <row r="10176" spans="20:30" x14ac:dyDescent="0.2">
      <c r="T10176" s="212"/>
      <c r="U10176" s="213"/>
      <c r="V10176" s="213"/>
      <c r="W10176" s="213"/>
      <c r="X10176" s="214"/>
      <c r="Y10176" s="214"/>
      <c r="Z10176" s="214"/>
      <c r="AA10176" s="217"/>
      <c r="AB10176" s="217"/>
      <c r="AC10176" s="217"/>
      <c r="AD10176" s="213"/>
    </row>
    <row r="10177" spans="20:30" x14ac:dyDescent="0.2">
      <c r="T10177" s="212"/>
      <c r="U10177" s="213"/>
      <c r="V10177" s="213"/>
      <c r="W10177" s="213"/>
      <c r="X10177" s="214"/>
      <c r="Y10177" s="214"/>
      <c r="Z10177" s="214"/>
      <c r="AA10177" s="217"/>
      <c r="AB10177" s="217"/>
      <c r="AC10177" s="217"/>
      <c r="AD10177" s="213"/>
    </row>
    <row r="10178" spans="20:30" x14ac:dyDescent="0.2">
      <c r="T10178" s="212"/>
      <c r="U10178" s="213"/>
      <c r="V10178" s="213"/>
      <c r="W10178" s="213"/>
      <c r="X10178" s="214"/>
      <c r="Y10178" s="214"/>
      <c r="Z10178" s="214"/>
      <c r="AA10178" s="217"/>
      <c r="AB10178" s="217"/>
      <c r="AC10178" s="217"/>
      <c r="AD10178" s="213"/>
    </row>
    <row r="10179" spans="20:30" x14ac:dyDescent="0.2">
      <c r="T10179" s="212"/>
      <c r="U10179" s="213"/>
      <c r="V10179" s="213"/>
      <c r="W10179" s="213"/>
      <c r="X10179" s="214"/>
      <c r="Y10179" s="214"/>
      <c r="Z10179" s="214"/>
      <c r="AA10179" s="217"/>
      <c r="AB10179" s="217"/>
      <c r="AC10179" s="217"/>
      <c r="AD10179" s="213"/>
    </row>
    <row r="10180" spans="20:30" x14ac:dyDescent="0.2">
      <c r="T10180" s="212"/>
      <c r="U10180" s="213"/>
      <c r="V10180" s="213"/>
      <c r="W10180" s="213"/>
      <c r="X10180" s="214"/>
      <c r="Y10180" s="214"/>
      <c r="Z10180" s="214"/>
      <c r="AA10180" s="217"/>
      <c r="AB10180" s="217"/>
      <c r="AC10180" s="217"/>
      <c r="AD10180" s="213"/>
    </row>
    <row r="10181" spans="20:30" x14ac:dyDescent="0.2">
      <c r="T10181" s="212"/>
      <c r="U10181" s="213"/>
      <c r="V10181" s="213"/>
      <c r="W10181" s="213"/>
      <c r="X10181" s="214"/>
      <c r="Y10181" s="214"/>
      <c r="Z10181" s="214"/>
      <c r="AA10181" s="217"/>
      <c r="AB10181" s="217"/>
      <c r="AC10181" s="217"/>
      <c r="AD10181" s="213"/>
    </row>
    <row r="10182" spans="20:30" x14ac:dyDescent="0.2">
      <c r="T10182" s="212"/>
      <c r="U10182" s="213"/>
      <c r="V10182" s="213"/>
      <c r="W10182" s="213"/>
      <c r="X10182" s="214"/>
      <c r="Y10182" s="214"/>
      <c r="Z10182" s="214"/>
      <c r="AA10182" s="217"/>
      <c r="AB10182" s="217"/>
      <c r="AC10182" s="217"/>
      <c r="AD10182" s="213"/>
    </row>
    <row r="10183" spans="20:30" x14ac:dyDescent="0.2">
      <c r="T10183" s="212"/>
      <c r="U10183" s="213"/>
      <c r="V10183" s="213"/>
      <c r="W10183" s="213"/>
      <c r="X10183" s="214"/>
      <c r="Y10183" s="214"/>
      <c r="Z10183" s="214"/>
      <c r="AA10183" s="217"/>
      <c r="AB10183" s="217"/>
      <c r="AC10183" s="217"/>
      <c r="AD10183" s="213"/>
    </row>
    <row r="10184" spans="20:30" x14ac:dyDescent="0.2">
      <c r="T10184" s="212"/>
      <c r="U10184" s="213"/>
      <c r="V10184" s="213"/>
      <c r="W10184" s="213"/>
      <c r="X10184" s="214"/>
      <c r="Y10184" s="214"/>
      <c r="Z10184" s="214"/>
      <c r="AA10184" s="217"/>
      <c r="AB10184" s="217"/>
      <c r="AC10184" s="217"/>
      <c r="AD10184" s="213"/>
    </row>
    <row r="10185" spans="20:30" x14ac:dyDescent="0.2">
      <c r="T10185" s="212"/>
      <c r="U10185" s="213"/>
      <c r="V10185" s="213"/>
      <c r="W10185" s="213"/>
      <c r="X10185" s="214"/>
      <c r="Y10185" s="214"/>
      <c r="Z10185" s="214"/>
      <c r="AA10185" s="217"/>
      <c r="AB10185" s="217"/>
      <c r="AC10185" s="217"/>
      <c r="AD10185" s="213"/>
    </row>
    <row r="10186" spans="20:30" x14ac:dyDescent="0.2">
      <c r="T10186" s="212"/>
      <c r="U10186" s="213"/>
      <c r="V10186" s="213"/>
      <c r="W10186" s="213"/>
      <c r="X10186" s="214"/>
      <c r="Y10186" s="214"/>
      <c r="Z10186" s="214"/>
      <c r="AA10186" s="217"/>
      <c r="AB10186" s="217"/>
      <c r="AC10186" s="217"/>
      <c r="AD10186" s="213"/>
    </row>
    <row r="10187" spans="20:30" x14ac:dyDescent="0.2">
      <c r="T10187" s="212"/>
      <c r="U10187" s="213"/>
      <c r="V10187" s="213"/>
      <c r="W10187" s="213"/>
      <c r="X10187" s="214"/>
      <c r="Y10187" s="214"/>
      <c r="Z10187" s="214"/>
      <c r="AA10187" s="217"/>
      <c r="AB10187" s="217"/>
      <c r="AC10187" s="217"/>
      <c r="AD10187" s="213"/>
    </row>
    <row r="10188" spans="20:30" x14ac:dyDescent="0.2">
      <c r="T10188" s="212"/>
      <c r="U10188" s="213"/>
      <c r="V10188" s="213"/>
      <c r="W10188" s="213"/>
      <c r="X10188" s="214"/>
      <c r="Y10188" s="214"/>
      <c r="Z10188" s="214"/>
      <c r="AA10188" s="217"/>
      <c r="AB10188" s="217"/>
      <c r="AC10188" s="217"/>
      <c r="AD10188" s="213"/>
    </row>
    <row r="10189" spans="20:30" x14ac:dyDescent="0.2">
      <c r="T10189" s="212"/>
      <c r="U10189" s="213"/>
      <c r="V10189" s="213"/>
      <c r="W10189" s="213"/>
      <c r="X10189" s="214"/>
      <c r="Y10189" s="214"/>
      <c r="Z10189" s="214"/>
      <c r="AA10189" s="217"/>
      <c r="AB10189" s="217"/>
      <c r="AC10189" s="217"/>
      <c r="AD10189" s="213"/>
    </row>
    <row r="10190" spans="20:30" x14ac:dyDescent="0.2">
      <c r="T10190" s="212"/>
      <c r="U10190" s="213"/>
      <c r="V10190" s="213"/>
      <c r="W10190" s="213"/>
      <c r="X10190" s="214"/>
      <c r="Y10190" s="214"/>
      <c r="Z10190" s="214"/>
      <c r="AA10190" s="217"/>
      <c r="AB10190" s="217"/>
      <c r="AC10190" s="217"/>
      <c r="AD10190" s="213"/>
    </row>
    <row r="10191" spans="20:30" x14ac:dyDescent="0.2">
      <c r="T10191" s="212"/>
      <c r="U10191" s="213"/>
      <c r="V10191" s="213"/>
      <c r="W10191" s="213"/>
      <c r="X10191" s="214"/>
      <c r="Y10191" s="214"/>
      <c r="Z10191" s="214"/>
      <c r="AA10191" s="217"/>
      <c r="AB10191" s="217"/>
      <c r="AC10191" s="217"/>
      <c r="AD10191" s="213"/>
    </row>
    <row r="10192" spans="20:30" x14ac:dyDescent="0.2">
      <c r="T10192" s="212"/>
      <c r="U10192" s="213"/>
      <c r="V10192" s="213"/>
      <c r="W10192" s="213"/>
      <c r="X10192" s="214"/>
      <c r="Y10192" s="214"/>
      <c r="Z10192" s="214"/>
      <c r="AA10192" s="217"/>
      <c r="AB10192" s="217"/>
      <c r="AC10192" s="217"/>
      <c r="AD10192" s="213"/>
    </row>
    <row r="10193" spans="20:30" x14ac:dyDescent="0.2">
      <c r="T10193" s="212"/>
      <c r="U10193" s="213"/>
      <c r="V10193" s="213"/>
      <c r="W10193" s="213"/>
      <c r="X10193" s="214"/>
      <c r="Y10193" s="214"/>
      <c r="Z10193" s="214"/>
      <c r="AA10193" s="217"/>
      <c r="AB10193" s="217"/>
      <c r="AC10193" s="217"/>
      <c r="AD10193" s="213"/>
    </row>
    <row r="10194" spans="20:30" x14ac:dyDescent="0.2">
      <c r="T10194" s="212"/>
      <c r="U10194" s="213"/>
      <c r="V10194" s="213"/>
      <c r="W10194" s="213"/>
      <c r="X10194" s="214"/>
      <c r="Y10194" s="214"/>
      <c r="Z10194" s="214"/>
      <c r="AA10194" s="217"/>
      <c r="AB10194" s="217"/>
      <c r="AC10194" s="217"/>
      <c r="AD10194" s="213"/>
    </row>
    <row r="10195" spans="20:30" x14ac:dyDescent="0.2">
      <c r="T10195" s="212"/>
      <c r="U10195" s="213"/>
      <c r="V10195" s="213"/>
      <c r="W10195" s="213"/>
      <c r="X10195" s="214"/>
      <c r="Y10195" s="214"/>
      <c r="Z10195" s="214"/>
      <c r="AA10195" s="217"/>
      <c r="AB10195" s="217"/>
      <c r="AC10195" s="217"/>
      <c r="AD10195" s="213"/>
    </row>
    <row r="10196" spans="20:30" x14ac:dyDescent="0.2">
      <c r="T10196" s="212"/>
      <c r="U10196" s="213"/>
      <c r="V10196" s="213"/>
      <c r="W10196" s="213"/>
      <c r="X10196" s="214"/>
      <c r="Y10196" s="214"/>
      <c r="Z10196" s="214"/>
      <c r="AA10196" s="217"/>
      <c r="AB10196" s="217"/>
      <c r="AC10196" s="217"/>
      <c r="AD10196" s="213"/>
    </row>
    <row r="10197" spans="20:30" x14ac:dyDescent="0.2">
      <c r="T10197" s="212"/>
      <c r="U10197" s="213"/>
      <c r="V10197" s="213"/>
      <c r="W10197" s="213"/>
      <c r="X10197" s="214"/>
      <c r="Y10197" s="214"/>
      <c r="Z10197" s="214"/>
      <c r="AA10197" s="217"/>
      <c r="AB10197" s="217"/>
      <c r="AC10197" s="217"/>
      <c r="AD10197" s="213"/>
    </row>
    <row r="10198" spans="20:30" x14ac:dyDescent="0.2">
      <c r="T10198" s="212"/>
      <c r="U10198" s="213"/>
      <c r="V10198" s="213"/>
      <c r="W10198" s="213"/>
      <c r="X10198" s="214"/>
      <c r="Y10198" s="214"/>
      <c r="Z10198" s="214"/>
      <c r="AA10198" s="217"/>
      <c r="AB10198" s="217"/>
      <c r="AC10198" s="217"/>
      <c r="AD10198" s="213"/>
    </row>
    <row r="10199" spans="20:30" x14ac:dyDescent="0.2">
      <c r="T10199" s="212"/>
      <c r="U10199" s="213"/>
      <c r="V10199" s="213"/>
      <c r="W10199" s="213"/>
      <c r="X10199" s="214"/>
      <c r="Y10199" s="214"/>
      <c r="Z10199" s="214"/>
      <c r="AA10199" s="217"/>
      <c r="AB10199" s="217"/>
      <c r="AC10199" s="217"/>
      <c r="AD10199" s="213"/>
    </row>
    <row r="10200" spans="20:30" x14ac:dyDescent="0.2">
      <c r="T10200" s="212"/>
      <c r="U10200" s="213"/>
      <c r="V10200" s="213"/>
      <c r="W10200" s="213"/>
      <c r="X10200" s="214"/>
      <c r="Y10200" s="214"/>
      <c r="Z10200" s="214"/>
      <c r="AA10200" s="217"/>
      <c r="AB10200" s="217"/>
      <c r="AC10200" s="217"/>
      <c r="AD10200" s="213"/>
    </row>
    <row r="10201" spans="20:30" x14ac:dyDescent="0.2">
      <c r="T10201" s="212"/>
      <c r="U10201" s="213"/>
      <c r="V10201" s="213"/>
      <c r="W10201" s="213"/>
      <c r="X10201" s="214"/>
      <c r="Y10201" s="214"/>
      <c r="Z10201" s="214"/>
      <c r="AA10201" s="217"/>
      <c r="AB10201" s="217"/>
      <c r="AC10201" s="217"/>
      <c r="AD10201" s="213"/>
    </row>
    <row r="10202" spans="20:30" x14ac:dyDescent="0.2">
      <c r="T10202" s="212"/>
      <c r="U10202" s="213"/>
      <c r="V10202" s="213"/>
      <c r="W10202" s="213"/>
      <c r="X10202" s="214"/>
      <c r="Y10202" s="214"/>
      <c r="Z10202" s="214"/>
      <c r="AA10202" s="217"/>
      <c r="AB10202" s="217"/>
      <c r="AC10202" s="217"/>
      <c r="AD10202" s="213"/>
    </row>
    <row r="10203" spans="20:30" x14ac:dyDescent="0.2">
      <c r="T10203" s="212"/>
      <c r="U10203" s="213"/>
      <c r="V10203" s="213"/>
      <c r="W10203" s="213"/>
      <c r="X10203" s="214"/>
      <c r="Y10203" s="214"/>
      <c r="Z10203" s="214"/>
      <c r="AA10203" s="217"/>
      <c r="AB10203" s="217"/>
      <c r="AC10203" s="217"/>
      <c r="AD10203" s="213"/>
    </row>
    <row r="10204" spans="20:30" x14ac:dyDescent="0.2">
      <c r="T10204" s="212"/>
      <c r="U10204" s="213"/>
      <c r="V10204" s="213"/>
      <c r="W10204" s="213"/>
      <c r="X10204" s="214"/>
      <c r="Y10204" s="214"/>
      <c r="Z10204" s="214"/>
      <c r="AA10204" s="217"/>
      <c r="AB10204" s="217"/>
      <c r="AC10204" s="217"/>
      <c r="AD10204" s="213"/>
    </row>
    <row r="10205" spans="20:30" x14ac:dyDescent="0.2">
      <c r="T10205" s="212"/>
      <c r="U10205" s="213"/>
      <c r="V10205" s="213"/>
      <c r="W10205" s="213"/>
      <c r="X10205" s="214"/>
      <c r="Y10205" s="214"/>
      <c r="Z10205" s="214"/>
      <c r="AA10205" s="217"/>
      <c r="AB10205" s="217"/>
      <c r="AC10205" s="217"/>
      <c r="AD10205" s="213"/>
    </row>
    <row r="10206" spans="20:30" x14ac:dyDescent="0.2">
      <c r="T10206" s="212"/>
      <c r="U10206" s="213"/>
      <c r="V10206" s="213"/>
      <c r="W10206" s="213"/>
      <c r="X10206" s="214"/>
      <c r="Y10206" s="214"/>
      <c r="Z10206" s="214"/>
      <c r="AA10206" s="217"/>
      <c r="AB10206" s="217"/>
      <c r="AC10206" s="217"/>
      <c r="AD10206" s="213"/>
    </row>
    <row r="10207" spans="20:30" x14ac:dyDescent="0.2">
      <c r="T10207" s="212"/>
      <c r="U10207" s="213"/>
      <c r="V10207" s="213"/>
      <c r="W10207" s="213"/>
      <c r="X10207" s="214"/>
      <c r="Y10207" s="214"/>
      <c r="Z10207" s="214"/>
      <c r="AA10207" s="217"/>
      <c r="AB10207" s="217"/>
      <c r="AC10207" s="217"/>
      <c r="AD10207" s="213"/>
    </row>
    <row r="10208" spans="20:30" x14ac:dyDescent="0.2">
      <c r="T10208" s="212"/>
      <c r="U10208" s="213"/>
      <c r="V10208" s="213"/>
      <c r="W10208" s="213"/>
      <c r="X10208" s="214"/>
      <c r="Y10208" s="214"/>
      <c r="Z10208" s="214"/>
      <c r="AA10208" s="217"/>
      <c r="AB10208" s="217"/>
      <c r="AC10208" s="217"/>
      <c r="AD10208" s="213"/>
    </row>
    <row r="10209" spans="20:30" x14ac:dyDescent="0.2">
      <c r="T10209" s="212"/>
      <c r="U10209" s="213"/>
      <c r="V10209" s="213"/>
      <c r="W10209" s="213"/>
      <c r="X10209" s="214"/>
      <c r="Y10209" s="214"/>
      <c r="Z10209" s="214"/>
      <c r="AA10209" s="217"/>
      <c r="AB10209" s="217"/>
      <c r="AC10209" s="217"/>
      <c r="AD10209" s="213"/>
    </row>
    <row r="10210" spans="20:30" x14ac:dyDescent="0.2">
      <c r="T10210" s="212"/>
      <c r="U10210" s="213"/>
      <c r="V10210" s="213"/>
      <c r="W10210" s="213"/>
      <c r="X10210" s="214"/>
      <c r="Y10210" s="214"/>
      <c r="Z10210" s="214"/>
      <c r="AA10210" s="217"/>
      <c r="AB10210" s="217"/>
      <c r="AC10210" s="217"/>
      <c r="AD10210" s="213"/>
    </row>
    <row r="10211" spans="20:30" x14ac:dyDescent="0.2">
      <c r="T10211" s="212"/>
      <c r="U10211" s="213"/>
      <c r="V10211" s="213"/>
      <c r="W10211" s="213"/>
      <c r="X10211" s="214"/>
      <c r="Y10211" s="214"/>
      <c r="Z10211" s="214"/>
      <c r="AA10211" s="217"/>
      <c r="AB10211" s="217"/>
      <c r="AC10211" s="217"/>
      <c r="AD10211" s="213"/>
    </row>
    <row r="10212" spans="20:30" x14ac:dyDescent="0.2">
      <c r="T10212" s="212"/>
      <c r="U10212" s="213"/>
      <c r="V10212" s="213"/>
      <c r="W10212" s="213"/>
      <c r="X10212" s="214"/>
      <c r="Y10212" s="214"/>
      <c r="Z10212" s="214"/>
      <c r="AA10212" s="217"/>
      <c r="AB10212" s="217"/>
      <c r="AC10212" s="217"/>
      <c r="AD10212" s="213"/>
    </row>
    <row r="10213" spans="20:30" x14ac:dyDescent="0.2">
      <c r="T10213" s="212"/>
      <c r="U10213" s="213"/>
      <c r="V10213" s="213"/>
      <c r="W10213" s="213"/>
      <c r="X10213" s="214"/>
      <c r="Y10213" s="214"/>
      <c r="Z10213" s="214"/>
      <c r="AA10213" s="217"/>
      <c r="AB10213" s="217"/>
      <c r="AC10213" s="217"/>
      <c r="AD10213" s="213"/>
    </row>
    <row r="10214" spans="20:30" x14ac:dyDescent="0.2">
      <c r="T10214" s="212"/>
      <c r="U10214" s="213"/>
      <c r="V10214" s="213"/>
      <c r="W10214" s="213"/>
      <c r="X10214" s="214"/>
      <c r="Y10214" s="214"/>
      <c r="Z10214" s="214"/>
      <c r="AA10214" s="217"/>
      <c r="AB10214" s="217"/>
      <c r="AC10214" s="217"/>
      <c r="AD10214" s="213"/>
    </row>
    <row r="10215" spans="20:30" x14ac:dyDescent="0.2">
      <c r="T10215" s="212"/>
      <c r="U10215" s="213"/>
      <c r="V10215" s="213"/>
      <c r="W10215" s="213"/>
      <c r="X10215" s="214"/>
      <c r="Y10215" s="214"/>
      <c r="Z10215" s="214"/>
      <c r="AA10215" s="217"/>
      <c r="AB10215" s="217"/>
      <c r="AC10215" s="217"/>
      <c r="AD10215" s="213"/>
    </row>
    <row r="10216" spans="20:30" x14ac:dyDescent="0.2">
      <c r="T10216" s="212"/>
      <c r="U10216" s="213"/>
      <c r="V10216" s="213"/>
      <c r="W10216" s="213"/>
      <c r="X10216" s="214"/>
      <c r="Y10216" s="214"/>
      <c r="Z10216" s="214"/>
      <c r="AA10216" s="217"/>
      <c r="AB10216" s="217"/>
      <c r="AC10216" s="217"/>
      <c r="AD10216" s="213"/>
    </row>
    <row r="10217" spans="20:30" x14ac:dyDescent="0.2">
      <c r="T10217" s="212"/>
      <c r="U10217" s="213"/>
      <c r="V10217" s="213"/>
      <c r="W10217" s="213"/>
      <c r="X10217" s="214"/>
      <c r="Y10217" s="214"/>
      <c r="Z10217" s="214"/>
      <c r="AA10217" s="217"/>
      <c r="AB10217" s="217"/>
      <c r="AC10217" s="217"/>
      <c r="AD10217" s="213"/>
    </row>
    <row r="10218" spans="20:30" x14ac:dyDescent="0.2">
      <c r="T10218" s="212"/>
      <c r="U10218" s="213"/>
      <c r="V10218" s="213"/>
      <c r="W10218" s="213"/>
      <c r="X10218" s="214"/>
      <c r="Y10218" s="214"/>
      <c r="Z10218" s="214"/>
      <c r="AA10218" s="217"/>
      <c r="AB10218" s="217"/>
      <c r="AC10218" s="217"/>
      <c r="AD10218" s="213"/>
    </row>
    <row r="10219" spans="20:30" x14ac:dyDescent="0.2">
      <c r="T10219" s="212"/>
      <c r="U10219" s="213"/>
      <c r="V10219" s="213"/>
      <c r="W10219" s="213"/>
      <c r="X10219" s="214"/>
      <c r="Y10219" s="214"/>
      <c r="Z10219" s="214"/>
      <c r="AA10219" s="217"/>
      <c r="AB10219" s="217"/>
      <c r="AC10219" s="217"/>
      <c r="AD10219" s="213"/>
    </row>
    <row r="10220" spans="20:30" x14ac:dyDescent="0.2">
      <c r="T10220" s="212"/>
      <c r="U10220" s="213"/>
      <c r="V10220" s="213"/>
      <c r="W10220" s="213"/>
      <c r="X10220" s="214"/>
      <c r="Y10220" s="214"/>
      <c r="Z10220" s="214"/>
      <c r="AA10220" s="217"/>
      <c r="AB10220" s="217"/>
      <c r="AC10220" s="217"/>
      <c r="AD10220" s="213"/>
    </row>
    <row r="10221" spans="20:30" x14ac:dyDescent="0.2">
      <c r="T10221" s="212"/>
      <c r="U10221" s="213"/>
      <c r="V10221" s="213"/>
      <c r="W10221" s="213"/>
      <c r="X10221" s="214"/>
      <c r="Y10221" s="214"/>
      <c r="Z10221" s="214"/>
      <c r="AA10221" s="217"/>
      <c r="AB10221" s="217"/>
      <c r="AC10221" s="217"/>
      <c r="AD10221" s="213"/>
    </row>
    <row r="10222" spans="20:30" x14ac:dyDescent="0.2">
      <c r="T10222" s="212"/>
      <c r="U10222" s="213"/>
      <c r="V10222" s="213"/>
      <c r="W10222" s="213"/>
      <c r="X10222" s="214"/>
      <c r="Y10222" s="214"/>
      <c r="Z10222" s="214"/>
      <c r="AA10222" s="217"/>
      <c r="AB10222" s="217"/>
      <c r="AC10222" s="217"/>
      <c r="AD10222" s="213"/>
    </row>
    <row r="10223" spans="20:30" x14ac:dyDescent="0.2">
      <c r="T10223" s="212"/>
      <c r="U10223" s="213"/>
      <c r="V10223" s="213"/>
      <c r="W10223" s="213"/>
      <c r="X10223" s="214"/>
      <c r="Y10223" s="214"/>
      <c r="Z10223" s="214"/>
      <c r="AA10223" s="217"/>
      <c r="AB10223" s="217"/>
      <c r="AC10223" s="217"/>
      <c r="AD10223" s="213"/>
    </row>
    <row r="10224" spans="20:30" x14ac:dyDescent="0.2">
      <c r="T10224" s="212"/>
      <c r="U10224" s="213"/>
      <c r="V10224" s="213"/>
      <c r="W10224" s="213"/>
      <c r="X10224" s="214"/>
      <c r="Y10224" s="214"/>
      <c r="Z10224" s="214"/>
      <c r="AA10224" s="217"/>
      <c r="AB10224" s="217"/>
      <c r="AC10224" s="217"/>
      <c r="AD10224" s="213"/>
    </row>
    <row r="10225" spans="20:30" x14ac:dyDescent="0.2">
      <c r="T10225" s="212"/>
      <c r="U10225" s="213"/>
      <c r="V10225" s="213"/>
      <c r="W10225" s="213"/>
      <c r="X10225" s="214"/>
      <c r="Y10225" s="214"/>
      <c r="Z10225" s="214"/>
      <c r="AA10225" s="217"/>
      <c r="AB10225" s="217"/>
      <c r="AC10225" s="217"/>
      <c r="AD10225" s="213"/>
    </row>
    <row r="10226" spans="20:30" x14ac:dyDescent="0.2">
      <c r="T10226" s="212"/>
      <c r="U10226" s="213"/>
      <c r="V10226" s="213"/>
      <c r="W10226" s="213"/>
      <c r="X10226" s="214"/>
      <c r="Y10226" s="214"/>
      <c r="Z10226" s="214"/>
      <c r="AA10226" s="217"/>
      <c r="AB10226" s="217"/>
      <c r="AC10226" s="217"/>
      <c r="AD10226" s="213"/>
    </row>
    <row r="10227" spans="20:30" x14ac:dyDescent="0.2">
      <c r="T10227" s="212"/>
      <c r="U10227" s="213"/>
      <c r="V10227" s="213"/>
      <c r="W10227" s="213"/>
      <c r="X10227" s="214"/>
      <c r="Y10227" s="214"/>
      <c r="Z10227" s="214"/>
      <c r="AA10227" s="217"/>
      <c r="AB10227" s="217"/>
      <c r="AC10227" s="217"/>
      <c r="AD10227" s="213"/>
    </row>
    <row r="10228" spans="20:30" x14ac:dyDescent="0.2">
      <c r="T10228" s="212"/>
      <c r="U10228" s="213"/>
      <c r="V10228" s="213"/>
      <c r="W10228" s="213"/>
      <c r="X10228" s="214"/>
      <c r="Y10228" s="214"/>
      <c r="Z10228" s="214"/>
      <c r="AA10228" s="217"/>
      <c r="AB10228" s="217"/>
      <c r="AC10228" s="217"/>
      <c r="AD10228" s="213"/>
    </row>
    <row r="10229" spans="20:30" x14ac:dyDescent="0.2">
      <c r="T10229" s="212"/>
      <c r="U10229" s="213"/>
      <c r="V10229" s="213"/>
      <c r="W10229" s="213"/>
      <c r="X10229" s="214"/>
      <c r="Y10229" s="214"/>
      <c r="Z10229" s="214"/>
      <c r="AA10229" s="217"/>
      <c r="AB10229" s="217"/>
      <c r="AC10229" s="217"/>
      <c r="AD10229" s="213"/>
    </row>
    <row r="10230" spans="20:30" x14ac:dyDescent="0.2">
      <c r="T10230" s="212"/>
      <c r="U10230" s="213"/>
      <c r="V10230" s="213"/>
      <c r="W10230" s="213"/>
      <c r="X10230" s="214"/>
      <c r="Y10230" s="214"/>
      <c r="Z10230" s="214"/>
      <c r="AA10230" s="217"/>
      <c r="AB10230" s="217"/>
      <c r="AC10230" s="217"/>
      <c r="AD10230" s="213"/>
    </row>
    <row r="10231" spans="20:30" x14ac:dyDescent="0.2">
      <c r="T10231" s="212"/>
      <c r="U10231" s="213"/>
      <c r="V10231" s="213"/>
      <c r="W10231" s="213"/>
      <c r="X10231" s="214"/>
      <c r="Y10231" s="214"/>
      <c r="Z10231" s="214"/>
      <c r="AA10231" s="217"/>
      <c r="AB10231" s="217"/>
      <c r="AC10231" s="217"/>
      <c r="AD10231" s="213"/>
    </row>
    <row r="10232" spans="20:30" x14ac:dyDescent="0.2">
      <c r="T10232" s="212"/>
      <c r="U10232" s="213"/>
      <c r="V10232" s="213"/>
      <c r="W10232" s="213"/>
      <c r="X10232" s="214"/>
      <c r="Y10232" s="214"/>
      <c r="Z10232" s="214"/>
      <c r="AA10232" s="217"/>
      <c r="AB10232" s="217"/>
      <c r="AC10232" s="217"/>
      <c r="AD10232" s="213"/>
    </row>
    <row r="10233" spans="20:30" x14ac:dyDescent="0.2">
      <c r="T10233" s="212"/>
      <c r="U10233" s="213"/>
      <c r="V10233" s="213"/>
      <c r="W10233" s="213"/>
      <c r="X10233" s="214"/>
      <c r="Y10233" s="214"/>
      <c r="Z10233" s="214"/>
      <c r="AA10233" s="217"/>
      <c r="AB10233" s="217"/>
      <c r="AC10233" s="217"/>
      <c r="AD10233" s="213"/>
    </row>
    <row r="10234" spans="20:30" x14ac:dyDescent="0.2">
      <c r="T10234" s="212"/>
      <c r="U10234" s="213"/>
      <c r="V10234" s="213"/>
      <c r="W10234" s="213"/>
      <c r="X10234" s="214"/>
      <c r="Y10234" s="214"/>
      <c r="Z10234" s="214"/>
      <c r="AA10234" s="217"/>
      <c r="AB10234" s="217"/>
      <c r="AC10234" s="217"/>
      <c r="AD10234" s="213"/>
    </row>
    <row r="10235" spans="20:30" x14ac:dyDescent="0.2">
      <c r="T10235" s="212"/>
      <c r="U10235" s="213"/>
      <c r="V10235" s="213"/>
      <c r="W10235" s="213"/>
      <c r="X10235" s="214"/>
      <c r="Y10235" s="214"/>
      <c r="Z10235" s="214"/>
      <c r="AA10235" s="217"/>
      <c r="AB10235" s="217"/>
      <c r="AC10235" s="217"/>
      <c r="AD10235" s="213"/>
    </row>
    <row r="10236" spans="20:30" x14ac:dyDescent="0.2">
      <c r="T10236" s="212"/>
      <c r="U10236" s="213"/>
      <c r="V10236" s="213"/>
      <c r="W10236" s="213"/>
      <c r="X10236" s="214"/>
      <c r="Y10236" s="214"/>
      <c r="Z10236" s="214"/>
      <c r="AA10236" s="217"/>
      <c r="AB10236" s="217"/>
      <c r="AC10236" s="217"/>
      <c r="AD10236" s="213"/>
    </row>
    <row r="10237" spans="20:30" x14ac:dyDescent="0.2">
      <c r="T10237" s="212"/>
      <c r="U10237" s="213"/>
      <c r="V10237" s="213"/>
      <c r="W10237" s="213"/>
      <c r="X10237" s="214"/>
      <c r="Y10237" s="214"/>
      <c r="Z10237" s="214"/>
      <c r="AA10237" s="217"/>
      <c r="AB10237" s="217"/>
      <c r="AC10237" s="217"/>
      <c r="AD10237" s="213"/>
    </row>
    <row r="10238" spans="20:30" x14ac:dyDescent="0.2">
      <c r="T10238" s="212"/>
      <c r="U10238" s="213"/>
      <c r="V10238" s="213"/>
      <c r="W10238" s="213"/>
      <c r="X10238" s="214"/>
      <c r="Y10238" s="214"/>
      <c r="Z10238" s="214"/>
      <c r="AA10238" s="217"/>
      <c r="AB10238" s="217"/>
      <c r="AC10238" s="217"/>
      <c r="AD10238" s="213"/>
    </row>
    <row r="10239" spans="20:30" x14ac:dyDescent="0.2">
      <c r="T10239" s="212"/>
      <c r="U10239" s="213"/>
      <c r="V10239" s="213"/>
      <c r="W10239" s="213"/>
      <c r="X10239" s="214"/>
      <c r="Y10239" s="214"/>
      <c r="Z10239" s="214"/>
      <c r="AA10239" s="217"/>
      <c r="AB10239" s="217"/>
      <c r="AC10239" s="217"/>
      <c r="AD10239" s="213"/>
    </row>
    <row r="10240" spans="20:30" x14ac:dyDescent="0.2">
      <c r="T10240" s="212"/>
      <c r="U10240" s="213"/>
      <c r="V10240" s="213"/>
      <c r="W10240" s="213"/>
      <c r="X10240" s="214"/>
      <c r="Y10240" s="214"/>
      <c r="Z10240" s="214"/>
      <c r="AA10240" s="217"/>
      <c r="AB10240" s="217"/>
      <c r="AC10240" s="217"/>
      <c r="AD10240" s="213"/>
    </row>
    <row r="10241" spans="20:30" x14ac:dyDescent="0.2">
      <c r="T10241" s="212"/>
      <c r="U10241" s="213"/>
      <c r="V10241" s="213"/>
      <c r="W10241" s="213"/>
      <c r="X10241" s="214"/>
      <c r="Y10241" s="214"/>
      <c r="Z10241" s="214"/>
      <c r="AA10241" s="217"/>
      <c r="AB10241" s="217"/>
      <c r="AC10241" s="217"/>
      <c r="AD10241" s="213"/>
    </row>
    <row r="10242" spans="20:30" x14ac:dyDescent="0.2">
      <c r="T10242" s="212"/>
      <c r="U10242" s="213"/>
      <c r="V10242" s="213"/>
      <c r="W10242" s="213"/>
      <c r="X10242" s="214"/>
      <c r="Y10242" s="214"/>
      <c r="Z10242" s="214"/>
      <c r="AA10242" s="217"/>
      <c r="AB10242" s="217"/>
      <c r="AC10242" s="217"/>
      <c r="AD10242" s="213"/>
    </row>
    <row r="10243" spans="20:30" x14ac:dyDescent="0.2">
      <c r="T10243" s="212"/>
      <c r="U10243" s="213"/>
      <c r="V10243" s="213"/>
      <c r="W10243" s="213"/>
      <c r="X10243" s="214"/>
      <c r="Y10243" s="214"/>
      <c r="Z10243" s="214"/>
      <c r="AA10243" s="217"/>
      <c r="AB10243" s="217"/>
      <c r="AC10243" s="217"/>
      <c r="AD10243" s="213"/>
    </row>
    <row r="10244" spans="20:30" x14ac:dyDescent="0.2">
      <c r="T10244" s="212"/>
      <c r="U10244" s="213"/>
      <c r="V10244" s="213"/>
      <c r="W10244" s="213"/>
      <c r="X10244" s="214"/>
      <c r="Y10244" s="214"/>
      <c r="Z10244" s="214"/>
      <c r="AA10244" s="217"/>
      <c r="AB10244" s="217"/>
      <c r="AC10244" s="217"/>
      <c r="AD10244" s="213"/>
    </row>
    <row r="10245" spans="20:30" x14ac:dyDescent="0.2">
      <c r="T10245" s="212"/>
      <c r="U10245" s="213"/>
      <c r="V10245" s="213"/>
      <c r="W10245" s="213"/>
      <c r="X10245" s="214"/>
      <c r="Y10245" s="214"/>
      <c r="Z10245" s="214"/>
      <c r="AA10245" s="217"/>
      <c r="AB10245" s="217"/>
      <c r="AC10245" s="217"/>
      <c r="AD10245" s="213"/>
    </row>
    <row r="10246" spans="20:30" x14ac:dyDescent="0.2">
      <c r="T10246" s="212"/>
      <c r="U10246" s="213"/>
      <c r="V10246" s="213"/>
      <c r="W10246" s="213"/>
      <c r="X10246" s="214"/>
      <c r="Y10246" s="214"/>
      <c r="Z10246" s="214"/>
      <c r="AA10246" s="217"/>
      <c r="AB10246" s="217"/>
      <c r="AC10246" s="217"/>
      <c r="AD10246" s="213"/>
    </row>
    <row r="10247" spans="20:30" x14ac:dyDescent="0.2">
      <c r="T10247" s="212"/>
      <c r="U10247" s="213"/>
      <c r="V10247" s="213"/>
      <c r="W10247" s="213"/>
      <c r="X10247" s="214"/>
      <c r="Y10247" s="214"/>
      <c r="Z10247" s="214"/>
      <c r="AA10247" s="217"/>
      <c r="AB10247" s="217"/>
      <c r="AC10247" s="217"/>
      <c r="AD10247" s="213"/>
    </row>
    <row r="10248" spans="20:30" x14ac:dyDescent="0.2">
      <c r="T10248" s="212"/>
      <c r="U10248" s="213"/>
      <c r="V10248" s="213"/>
      <c r="W10248" s="213"/>
      <c r="X10248" s="214"/>
      <c r="Y10248" s="214"/>
      <c r="Z10248" s="214"/>
      <c r="AA10248" s="217"/>
      <c r="AB10248" s="217"/>
      <c r="AC10248" s="217"/>
      <c r="AD10248" s="213"/>
    </row>
    <row r="10249" spans="20:30" x14ac:dyDescent="0.2">
      <c r="T10249" s="212"/>
      <c r="U10249" s="213"/>
      <c r="V10249" s="213"/>
      <c r="W10249" s="213"/>
      <c r="X10249" s="214"/>
      <c r="Y10249" s="214"/>
      <c r="Z10249" s="214"/>
      <c r="AA10249" s="217"/>
      <c r="AB10249" s="217"/>
      <c r="AC10249" s="217"/>
      <c r="AD10249" s="213"/>
    </row>
    <row r="10250" spans="20:30" x14ac:dyDescent="0.2">
      <c r="T10250" s="212"/>
      <c r="U10250" s="213"/>
      <c r="V10250" s="213"/>
      <c r="W10250" s="213"/>
      <c r="X10250" s="214"/>
      <c r="Y10250" s="214"/>
      <c r="Z10250" s="214"/>
      <c r="AA10250" s="217"/>
      <c r="AB10250" s="217"/>
      <c r="AC10250" s="217"/>
      <c r="AD10250" s="213"/>
    </row>
    <row r="10251" spans="20:30" x14ac:dyDescent="0.2">
      <c r="T10251" s="212"/>
      <c r="U10251" s="213"/>
      <c r="V10251" s="213"/>
      <c r="W10251" s="213"/>
      <c r="X10251" s="214"/>
      <c r="Y10251" s="214"/>
      <c r="Z10251" s="214"/>
      <c r="AA10251" s="217"/>
      <c r="AB10251" s="217"/>
      <c r="AC10251" s="217"/>
      <c r="AD10251" s="213"/>
    </row>
    <row r="10252" spans="20:30" x14ac:dyDescent="0.2">
      <c r="T10252" s="212"/>
      <c r="U10252" s="213"/>
      <c r="V10252" s="213"/>
      <c r="W10252" s="213"/>
      <c r="X10252" s="214"/>
      <c r="Y10252" s="214"/>
      <c r="Z10252" s="214"/>
      <c r="AA10252" s="217"/>
      <c r="AB10252" s="217"/>
      <c r="AC10252" s="217"/>
      <c r="AD10252" s="213"/>
    </row>
    <row r="10253" spans="20:30" x14ac:dyDescent="0.2">
      <c r="T10253" s="212"/>
      <c r="U10253" s="213"/>
      <c r="V10253" s="213"/>
      <c r="W10253" s="213"/>
      <c r="X10253" s="214"/>
      <c r="Y10253" s="214"/>
      <c r="Z10253" s="214"/>
      <c r="AA10253" s="217"/>
      <c r="AB10253" s="217"/>
      <c r="AC10253" s="217"/>
      <c r="AD10253" s="213"/>
    </row>
    <row r="10254" spans="20:30" x14ac:dyDescent="0.2">
      <c r="T10254" s="212"/>
      <c r="U10254" s="213"/>
      <c r="V10254" s="213"/>
      <c r="W10254" s="213"/>
      <c r="X10254" s="214"/>
      <c r="Y10254" s="214"/>
      <c r="Z10254" s="214"/>
      <c r="AA10254" s="217"/>
      <c r="AB10254" s="217"/>
      <c r="AC10254" s="217"/>
      <c r="AD10254" s="213"/>
    </row>
    <row r="10255" spans="20:30" x14ac:dyDescent="0.2">
      <c r="T10255" s="212"/>
      <c r="U10255" s="213"/>
      <c r="V10255" s="213"/>
      <c r="W10255" s="213"/>
      <c r="X10255" s="214"/>
      <c r="Y10255" s="214"/>
      <c r="Z10255" s="214"/>
      <c r="AA10255" s="217"/>
      <c r="AB10255" s="217"/>
      <c r="AC10255" s="217"/>
      <c r="AD10255" s="213"/>
    </row>
    <row r="10256" spans="20:30" x14ac:dyDescent="0.2">
      <c r="T10256" s="212"/>
      <c r="U10256" s="213"/>
      <c r="V10256" s="213"/>
      <c r="W10256" s="213"/>
      <c r="X10256" s="214"/>
      <c r="Y10256" s="214"/>
      <c r="Z10256" s="214"/>
      <c r="AA10256" s="217"/>
      <c r="AB10256" s="217"/>
      <c r="AC10256" s="217"/>
      <c r="AD10256" s="213"/>
    </row>
    <row r="10257" spans="20:30" x14ac:dyDescent="0.2">
      <c r="T10257" s="212"/>
      <c r="U10257" s="213"/>
      <c r="V10257" s="213"/>
      <c r="W10257" s="213"/>
      <c r="X10257" s="214"/>
      <c r="Y10257" s="214"/>
      <c r="Z10257" s="214"/>
      <c r="AA10257" s="217"/>
      <c r="AB10257" s="217"/>
      <c r="AC10257" s="217"/>
      <c r="AD10257" s="213"/>
    </row>
    <row r="10258" spans="20:30" x14ac:dyDescent="0.2">
      <c r="T10258" s="212"/>
      <c r="U10258" s="213"/>
      <c r="V10258" s="213"/>
      <c r="W10258" s="213"/>
      <c r="X10258" s="214"/>
      <c r="Y10258" s="214"/>
      <c r="Z10258" s="214"/>
      <c r="AA10258" s="217"/>
      <c r="AB10258" s="217"/>
      <c r="AC10258" s="217"/>
      <c r="AD10258" s="213"/>
    </row>
    <row r="10259" spans="20:30" x14ac:dyDescent="0.2">
      <c r="T10259" s="212"/>
      <c r="U10259" s="213"/>
      <c r="V10259" s="213"/>
      <c r="W10259" s="213"/>
      <c r="X10259" s="214"/>
      <c r="Y10259" s="214"/>
      <c r="Z10259" s="214"/>
      <c r="AA10259" s="217"/>
      <c r="AB10259" s="217"/>
      <c r="AC10259" s="217"/>
      <c r="AD10259" s="213"/>
    </row>
    <row r="10260" spans="20:30" x14ac:dyDescent="0.2">
      <c r="T10260" s="212"/>
      <c r="U10260" s="213"/>
      <c r="V10260" s="213"/>
      <c r="W10260" s="213"/>
      <c r="X10260" s="214"/>
      <c r="Y10260" s="214"/>
      <c r="Z10260" s="214"/>
      <c r="AA10260" s="217"/>
      <c r="AB10260" s="217"/>
      <c r="AC10260" s="217"/>
      <c r="AD10260" s="213"/>
    </row>
    <row r="10261" spans="20:30" x14ac:dyDescent="0.2">
      <c r="T10261" s="212"/>
      <c r="U10261" s="213"/>
      <c r="V10261" s="213"/>
      <c r="W10261" s="213"/>
      <c r="X10261" s="214"/>
      <c r="Y10261" s="214"/>
      <c r="Z10261" s="214"/>
      <c r="AA10261" s="217"/>
      <c r="AB10261" s="217"/>
      <c r="AC10261" s="217"/>
      <c r="AD10261" s="213"/>
    </row>
    <row r="10262" spans="20:30" x14ac:dyDescent="0.2">
      <c r="T10262" s="212"/>
      <c r="U10262" s="213"/>
      <c r="V10262" s="213"/>
      <c r="W10262" s="213"/>
      <c r="X10262" s="214"/>
      <c r="Y10262" s="214"/>
      <c r="Z10262" s="214"/>
      <c r="AA10262" s="217"/>
      <c r="AB10262" s="217"/>
      <c r="AC10262" s="217"/>
      <c r="AD10262" s="213"/>
    </row>
    <row r="10263" spans="20:30" x14ac:dyDescent="0.2">
      <c r="T10263" s="212"/>
      <c r="U10263" s="213"/>
      <c r="V10263" s="213"/>
      <c r="W10263" s="213"/>
      <c r="X10263" s="214"/>
      <c r="Y10263" s="214"/>
      <c r="Z10263" s="214"/>
      <c r="AA10263" s="217"/>
      <c r="AB10263" s="217"/>
      <c r="AC10263" s="217"/>
      <c r="AD10263" s="213"/>
    </row>
    <row r="10264" spans="20:30" x14ac:dyDescent="0.2">
      <c r="T10264" s="212"/>
      <c r="U10264" s="213"/>
      <c r="V10264" s="213"/>
      <c r="W10264" s="213"/>
      <c r="X10264" s="214"/>
      <c r="Y10264" s="214"/>
      <c r="Z10264" s="214"/>
      <c r="AA10264" s="217"/>
      <c r="AB10264" s="217"/>
      <c r="AC10264" s="217"/>
      <c r="AD10264" s="213"/>
    </row>
    <row r="10265" spans="20:30" x14ac:dyDescent="0.2">
      <c r="T10265" s="212"/>
      <c r="U10265" s="213"/>
      <c r="V10265" s="213"/>
      <c r="W10265" s="213"/>
      <c r="X10265" s="214"/>
      <c r="Y10265" s="214"/>
      <c r="Z10265" s="214"/>
      <c r="AA10265" s="217"/>
      <c r="AB10265" s="217"/>
      <c r="AC10265" s="217"/>
      <c r="AD10265" s="213"/>
    </row>
    <row r="10266" spans="20:30" x14ac:dyDescent="0.2">
      <c r="T10266" s="212"/>
      <c r="U10266" s="213"/>
      <c r="V10266" s="213"/>
      <c r="W10266" s="213"/>
      <c r="X10266" s="214"/>
      <c r="Y10266" s="214"/>
      <c r="Z10266" s="214"/>
      <c r="AA10266" s="217"/>
      <c r="AB10266" s="217"/>
      <c r="AC10266" s="217"/>
      <c r="AD10266" s="213"/>
    </row>
    <row r="10267" spans="20:30" x14ac:dyDescent="0.2">
      <c r="T10267" s="212"/>
      <c r="U10267" s="213"/>
      <c r="V10267" s="213"/>
      <c r="W10267" s="213"/>
      <c r="X10267" s="214"/>
      <c r="Y10267" s="214"/>
      <c r="Z10267" s="214"/>
      <c r="AA10267" s="217"/>
      <c r="AB10267" s="217"/>
      <c r="AC10267" s="217"/>
      <c r="AD10267" s="213"/>
    </row>
    <row r="10268" spans="20:30" x14ac:dyDescent="0.2">
      <c r="T10268" s="212"/>
      <c r="U10268" s="213"/>
      <c r="V10268" s="213"/>
      <c r="W10268" s="213"/>
      <c r="X10268" s="214"/>
      <c r="Y10268" s="214"/>
      <c r="Z10268" s="214"/>
      <c r="AA10268" s="217"/>
      <c r="AB10268" s="217"/>
      <c r="AC10268" s="217"/>
      <c r="AD10268" s="213"/>
    </row>
    <row r="10269" spans="20:30" x14ac:dyDescent="0.2">
      <c r="T10269" s="212"/>
      <c r="U10269" s="213"/>
      <c r="V10269" s="213"/>
      <c r="W10269" s="213"/>
      <c r="X10269" s="214"/>
      <c r="Y10269" s="214"/>
      <c r="Z10269" s="214"/>
      <c r="AA10269" s="217"/>
      <c r="AB10269" s="217"/>
      <c r="AC10269" s="217"/>
      <c r="AD10269" s="213"/>
    </row>
    <row r="10270" spans="20:30" x14ac:dyDescent="0.2">
      <c r="T10270" s="212"/>
      <c r="U10270" s="213"/>
      <c r="V10270" s="213"/>
      <c r="W10270" s="213"/>
      <c r="X10270" s="214"/>
      <c r="Y10270" s="214"/>
      <c r="Z10270" s="214"/>
      <c r="AA10270" s="217"/>
      <c r="AB10270" s="217"/>
      <c r="AC10270" s="217"/>
      <c r="AD10270" s="213"/>
    </row>
    <row r="10271" spans="20:30" x14ac:dyDescent="0.2">
      <c r="T10271" s="212"/>
      <c r="U10271" s="213"/>
      <c r="V10271" s="213"/>
      <c r="W10271" s="213"/>
      <c r="X10271" s="214"/>
      <c r="Y10271" s="214"/>
      <c r="Z10271" s="214"/>
      <c r="AA10271" s="217"/>
      <c r="AB10271" s="217"/>
      <c r="AC10271" s="217"/>
      <c r="AD10271" s="213"/>
    </row>
    <row r="10272" spans="20:30" x14ac:dyDescent="0.2">
      <c r="T10272" s="212"/>
      <c r="U10272" s="213"/>
      <c r="V10272" s="213"/>
      <c r="W10272" s="213"/>
      <c r="X10272" s="214"/>
      <c r="Y10272" s="214"/>
      <c r="Z10272" s="214"/>
      <c r="AA10272" s="217"/>
      <c r="AB10272" s="217"/>
      <c r="AC10272" s="217"/>
      <c r="AD10272" s="213"/>
    </row>
    <row r="10273" spans="20:30" x14ac:dyDescent="0.2">
      <c r="T10273" s="212"/>
      <c r="U10273" s="213"/>
      <c r="V10273" s="213"/>
      <c r="W10273" s="213"/>
      <c r="X10273" s="214"/>
      <c r="Y10273" s="214"/>
      <c r="Z10273" s="214"/>
      <c r="AA10273" s="217"/>
      <c r="AB10273" s="217"/>
      <c r="AC10273" s="217"/>
      <c r="AD10273" s="213"/>
    </row>
    <row r="10274" spans="20:30" x14ac:dyDescent="0.2">
      <c r="T10274" s="212"/>
      <c r="U10274" s="213"/>
      <c r="V10274" s="213"/>
      <c r="W10274" s="213"/>
      <c r="X10274" s="214"/>
      <c r="Y10274" s="214"/>
      <c r="Z10274" s="214"/>
      <c r="AA10274" s="217"/>
      <c r="AB10274" s="217"/>
      <c r="AC10274" s="217"/>
      <c r="AD10274" s="213"/>
    </row>
    <row r="10275" spans="20:30" x14ac:dyDescent="0.2">
      <c r="T10275" s="212"/>
      <c r="U10275" s="213"/>
      <c r="V10275" s="213"/>
      <c r="W10275" s="213"/>
      <c r="X10275" s="214"/>
      <c r="Y10275" s="214"/>
      <c r="Z10275" s="214"/>
      <c r="AA10275" s="217"/>
      <c r="AB10275" s="217"/>
      <c r="AC10275" s="217"/>
      <c r="AD10275" s="213"/>
    </row>
    <row r="10276" spans="20:30" x14ac:dyDescent="0.2">
      <c r="T10276" s="212"/>
      <c r="U10276" s="213"/>
      <c r="V10276" s="213"/>
      <c r="W10276" s="213"/>
      <c r="X10276" s="214"/>
      <c r="Y10276" s="214"/>
      <c r="Z10276" s="214"/>
      <c r="AA10276" s="217"/>
      <c r="AB10276" s="217"/>
      <c r="AC10276" s="217"/>
      <c r="AD10276" s="213"/>
    </row>
    <row r="10277" spans="20:30" x14ac:dyDescent="0.2">
      <c r="T10277" s="212"/>
      <c r="U10277" s="213"/>
      <c r="V10277" s="213"/>
      <c r="W10277" s="213"/>
      <c r="X10277" s="214"/>
      <c r="Y10277" s="214"/>
      <c r="Z10277" s="214"/>
      <c r="AA10277" s="217"/>
      <c r="AB10277" s="217"/>
      <c r="AC10277" s="217"/>
      <c r="AD10277" s="213"/>
    </row>
    <row r="10278" spans="20:30" x14ac:dyDescent="0.2">
      <c r="T10278" s="212"/>
      <c r="U10278" s="213"/>
      <c r="V10278" s="213"/>
      <c r="W10278" s="213"/>
      <c r="X10278" s="214"/>
      <c r="Y10278" s="214"/>
      <c r="Z10278" s="214"/>
      <c r="AA10278" s="217"/>
      <c r="AB10278" s="217"/>
      <c r="AC10278" s="217"/>
      <c r="AD10278" s="213"/>
    </row>
    <row r="10279" spans="20:30" x14ac:dyDescent="0.2">
      <c r="T10279" s="212"/>
      <c r="U10279" s="213"/>
      <c r="V10279" s="213"/>
      <c r="W10279" s="213"/>
      <c r="X10279" s="214"/>
      <c r="Y10279" s="214"/>
      <c r="Z10279" s="214"/>
      <c r="AA10279" s="217"/>
      <c r="AB10279" s="217"/>
      <c r="AC10279" s="217"/>
      <c r="AD10279" s="213"/>
    </row>
    <row r="10280" spans="20:30" x14ac:dyDescent="0.2">
      <c r="T10280" s="212"/>
      <c r="U10280" s="213"/>
      <c r="V10280" s="213"/>
      <c r="W10280" s="213"/>
      <c r="X10280" s="214"/>
      <c r="Y10280" s="214"/>
      <c r="Z10280" s="214"/>
      <c r="AA10280" s="217"/>
      <c r="AB10280" s="217"/>
      <c r="AC10280" s="217"/>
      <c r="AD10280" s="213"/>
    </row>
    <row r="10281" spans="20:30" x14ac:dyDescent="0.2">
      <c r="T10281" s="212"/>
      <c r="U10281" s="213"/>
      <c r="V10281" s="213"/>
      <c r="W10281" s="213"/>
      <c r="X10281" s="214"/>
      <c r="Y10281" s="214"/>
      <c r="Z10281" s="214"/>
      <c r="AA10281" s="217"/>
      <c r="AB10281" s="217"/>
      <c r="AC10281" s="217"/>
      <c r="AD10281" s="213"/>
    </row>
    <row r="10282" spans="20:30" x14ac:dyDescent="0.2">
      <c r="T10282" s="212"/>
      <c r="U10282" s="213"/>
      <c r="V10282" s="213"/>
      <c r="W10282" s="213"/>
      <c r="X10282" s="214"/>
      <c r="Y10282" s="214"/>
      <c r="Z10282" s="214"/>
      <c r="AA10282" s="217"/>
      <c r="AB10282" s="217"/>
      <c r="AC10282" s="217"/>
      <c r="AD10282" s="213"/>
    </row>
    <row r="10283" spans="20:30" x14ac:dyDescent="0.2">
      <c r="T10283" s="212"/>
      <c r="U10283" s="213"/>
      <c r="V10283" s="213"/>
      <c r="W10283" s="213"/>
      <c r="X10283" s="214"/>
      <c r="Y10283" s="214"/>
      <c r="Z10283" s="214"/>
      <c r="AA10283" s="217"/>
      <c r="AB10283" s="217"/>
      <c r="AC10283" s="217"/>
      <c r="AD10283" s="213"/>
    </row>
    <row r="10284" spans="20:30" x14ac:dyDescent="0.2">
      <c r="T10284" s="212"/>
      <c r="U10284" s="213"/>
      <c r="V10284" s="213"/>
      <c r="W10284" s="213"/>
      <c r="X10284" s="214"/>
      <c r="Y10284" s="214"/>
      <c r="Z10284" s="214"/>
      <c r="AA10284" s="217"/>
      <c r="AB10284" s="217"/>
      <c r="AC10284" s="217"/>
      <c r="AD10284" s="213"/>
    </row>
    <row r="10285" spans="20:30" x14ac:dyDescent="0.2">
      <c r="T10285" s="212"/>
      <c r="U10285" s="213"/>
      <c r="V10285" s="213"/>
      <c r="W10285" s="213"/>
      <c r="X10285" s="214"/>
      <c r="Y10285" s="214"/>
      <c r="Z10285" s="214"/>
      <c r="AA10285" s="217"/>
      <c r="AB10285" s="217"/>
      <c r="AC10285" s="217"/>
      <c r="AD10285" s="213"/>
    </row>
    <row r="10286" spans="20:30" x14ac:dyDescent="0.2">
      <c r="T10286" s="212"/>
      <c r="U10286" s="213"/>
      <c r="V10286" s="213"/>
      <c r="W10286" s="213"/>
      <c r="X10286" s="214"/>
      <c r="Y10286" s="214"/>
      <c r="Z10286" s="214"/>
      <c r="AA10286" s="217"/>
      <c r="AB10286" s="217"/>
      <c r="AC10286" s="217"/>
      <c r="AD10286" s="213"/>
    </row>
    <row r="10287" spans="20:30" x14ac:dyDescent="0.2">
      <c r="T10287" s="212"/>
      <c r="U10287" s="213"/>
      <c r="V10287" s="213"/>
      <c r="W10287" s="213"/>
      <c r="X10287" s="214"/>
      <c r="Y10287" s="214"/>
      <c r="Z10287" s="214"/>
      <c r="AA10287" s="217"/>
      <c r="AB10287" s="217"/>
      <c r="AC10287" s="217"/>
      <c r="AD10287" s="213"/>
    </row>
    <row r="10288" spans="20:30" x14ac:dyDescent="0.2">
      <c r="T10288" s="212"/>
      <c r="U10288" s="213"/>
      <c r="V10288" s="213"/>
      <c r="W10288" s="213"/>
      <c r="X10288" s="214"/>
      <c r="Y10288" s="214"/>
      <c r="Z10288" s="214"/>
      <c r="AA10288" s="217"/>
      <c r="AB10288" s="217"/>
      <c r="AC10288" s="217"/>
      <c r="AD10288" s="213"/>
    </row>
    <row r="10289" spans="20:30" x14ac:dyDescent="0.2">
      <c r="T10289" s="212"/>
      <c r="U10289" s="213"/>
      <c r="V10289" s="213"/>
      <c r="W10289" s="213"/>
      <c r="X10289" s="214"/>
      <c r="Y10289" s="214"/>
      <c r="Z10289" s="214"/>
      <c r="AA10289" s="217"/>
      <c r="AB10289" s="217"/>
      <c r="AC10289" s="217"/>
      <c r="AD10289" s="213"/>
    </row>
    <row r="10290" spans="20:30" x14ac:dyDescent="0.2">
      <c r="T10290" s="212"/>
      <c r="U10290" s="213"/>
      <c r="V10290" s="213"/>
      <c r="W10290" s="213"/>
      <c r="X10290" s="214"/>
      <c r="Y10290" s="214"/>
      <c r="Z10290" s="214"/>
      <c r="AA10290" s="217"/>
      <c r="AB10290" s="217"/>
      <c r="AC10290" s="217"/>
      <c r="AD10290" s="213"/>
    </row>
    <row r="10291" spans="20:30" x14ac:dyDescent="0.2">
      <c r="T10291" s="212"/>
      <c r="U10291" s="213"/>
      <c r="V10291" s="213"/>
      <c r="W10291" s="213"/>
      <c r="X10291" s="214"/>
      <c r="Y10291" s="214"/>
      <c r="Z10291" s="214"/>
      <c r="AA10291" s="217"/>
      <c r="AB10291" s="217"/>
      <c r="AC10291" s="217"/>
      <c r="AD10291" s="213"/>
    </row>
    <row r="10292" spans="20:30" x14ac:dyDescent="0.2">
      <c r="T10292" s="212"/>
      <c r="U10292" s="213"/>
      <c r="V10292" s="213"/>
      <c r="W10292" s="213"/>
      <c r="X10292" s="214"/>
      <c r="Y10292" s="214"/>
      <c r="Z10292" s="214"/>
      <c r="AA10292" s="217"/>
      <c r="AB10292" s="217"/>
      <c r="AC10292" s="217"/>
      <c r="AD10292" s="213"/>
    </row>
    <row r="10293" spans="20:30" x14ac:dyDescent="0.2">
      <c r="T10293" s="212"/>
      <c r="U10293" s="213"/>
      <c r="V10293" s="213"/>
      <c r="W10293" s="213"/>
      <c r="X10293" s="214"/>
      <c r="Y10293" s="214"/>
      <c r="Z10293" s="214"/>
      <c r="AA10293" s="217"/>
      <c r="AB10293" s="217"/>
      <c r="AC10293" s="217"/>
      <c r="AD10293" s="213"/>
    </row>
    <row r="10294" spans="20:30" x14ac:dyDescent="0.2">
      <c r="T10294" s="212"/>
      <c r="U10294" s="213"/>
      <c r="V10294" s="213"/>
      <c r="W10294" s="213"/>
      <c r="X10294" s="214"/>
      <c r="Y10294" s="214"/>
      <c r="Z10294" s="214"/>
      <c r="AA10294" s="217"/>
      <c r="AB10294" s="217"/>
      <c r="AC10294" s="217"/>
      <c r="AD10294" s="213"/>
    </row>
    <row r="10295" spans="20:30" x14ac:dyDescent="0.2">
      <c r="T10295" s="212"/>
      <c r="U10295" s="213"/>
      <c r="V10295" s="213"/>
      <c r="W10295" s="213"/>
      <c r="X10295" s="214"/>
      <c r="Y10295" s="214"/>
      <c r="Z10295" s="214"/>
      <c r="AA10295" s="217"/>
      <c r="AB10295" s="217"/>
      <c r="AC10295" s="217"/>
      <c r="AD10295" s="213"/>
    </row>
    <row r="10296" spans="20:30" x14ac:dyDescent="0.2">
      <c r="T10296" s="212"/>
      <c r="U10296" s="213"/>
      <c r="V10296" s="213"/>
      <c r="W10296" s="213"/>
      <c r="X10296" s="214"/>
      <c r="Y10296" s="214"/>
      <c r="Z10296" s="214"/>
      <c r="AA10296" s="217"/>
      <c r="AB10296" s="217"/>
      <c r="AC10296" s="217"/>
      <c r="AD10296" s="213"/>
    </row>
    <row r="10297" spans="20:30" x14ac:dyDescent="0.2">
      <c r="T10297" s="212"/>
      <c r="U10297" s="213"/>
      <c r="V10297" s="213"/>
      <c r="W10297" s="213"/>
      <c r="X10297" s="214"/>
      <c r="Y10297" s="214"/>
      <c r="Z10297" s="214"/>
      <c r="AA10297" s="217"/>
      <c r="AB10297" s="217"/>
      <c r="AC10297" s="217"/>
      <c r="AD10297" s="213"/>
    </row>
    <row r="10298" spans="20:30" x14ac:dyDescent="0.2">
      <c r="T10298" s="212"/>
      <c r="U10298" s="213"/>
      <c r="V10298" s="213"/>
      <c r="W10298" s="213"/>
      <c r="X10298" s="214"/>
      <c r="Y10298" s="214"/>
      <c r="Z10298" s="214"/>
      <c r="AA10298" s="217"/>
      <c r="AB10298" s="217"/>
      <c r="AC10298" s="217"/>
      <c r="AD10298" s="213"/>
    </row>
    <row r="10299" spans="20:30" x14ac:dyDescent="0.2">
      <c r="T10299" s="212"/>
      <c r="U10299" s="213"/>
      <c r="V10299" s="213"/>
      <c r="W10299" s="213"/>
      <c r="X10299" s="214"/>
      <c r="Y10299" s="214"/>
      <c r="Z10299" s="214"/>
      <c r="AA10299" s="217"/>
      <c r="AB10299" s="217"/>
      <c r="AC10299" s="217"/>
      <c r="AD10299" s="213"/>
    </row>
    <row r="10300" spans="20:30" x14ac:dyDescent="0.2">
      <c r="T10300" s="212"/>
      <c r="U10300" s="213"/>
      <c r="V10300" s="213"/>
      <c r="W10300" s="213"/>
      <c r="X10300" s="214"/>
      <c r="Y10300" s="214"/>
      <c r="Z10300" s="214"/>
      <c r="AA10300" s="217"/>
      <c r="AB10300" s="217"/>
      <c r="AC10300" s="217"/>
      <c r="AD10300" s="213"/>
    </row>
    <row r="10301" spans="20:30" x14ac:dyDescent="0.2">
      <c r="T10301" s="212"/>
      <c r="U10301" s="213"/>
      <c r="V10301" s="213"/>
      <c r="W10301" s="213"/>
      <c r="X10301" s="214"/>
      <c r="Y10301" s="214"/>
      <c r="Z10301" s="214"/>
      <c r="AA10301" s="217"/>
      <c r="AB10301" s="217"/>
      <c r="AC10301" s="217"/>
      <c r="AD10301" s="213"/>
    </row>
    <row r="10302" spans="20:30" x14ac:dyDescent="0.2">
      <c r="T10302" s="212"/>
      <c r="U10302" s="213"/>
      <c r="V10302" s="213"/>
      <c r="W10302" s="213"/>
      <c r="X10302" s="214"/>
      <c r="Y10302" s="214"/>
      <c r="Z10302" s="214"/>
      <c r="AA10302" s="217"/>
      <c r="AB10302" s="217"/>
      <c r="AC10302" s="217"/>
      <c r="AD10302" s="213"/>
    </row>
    <row r="10303" spans="20:30" x14ac:dyDescent="0.2">
      <c r="T10303" s="212"/>
      <c r="U10303" s="213"/>
      <c r="V10303" s="213"/>
      <c r="W10303" s="213"/>
      <c r="X10303" s="214"/>
      <c r="Y10303" s="214"/>
      <c r="Z10303" s="214"/>
      <c r="AA10303" s="217"/>
      <c r="AB10303" s="217"/>
      <c r="AC10303" s="217"/>
      <c r="AD10303" s="213"/>
    </row>
    <row r="10304" spans="20:30" x14ac:dyDescent="0.2">
      <c r="T10304" s="212"/>
      <c r="U10304" s="213"/>
      <c r="V10304" s="213"/>
      <c r="W10304" s="213"/>
      <c r="X10304" s="214"/>
      <c r="Y10304" s="214"/>
      <c r="Z10304" s="214"/>
      <c r="AA10304" s="217"/>
      <c r="AB10304" s="217"/>
      <c r="AC10304" s="217"/>
      <c r="AD10304" s="213"/>
    </row>
    <row r="10305" spans="20:30" x14ac:dyDescent="0.2">
      <c r="T10305" s="212"/>
      <c r="U10305" s="213"/>
      <c r="V10305" s="213"/>
      <c r="W10305" s="213"/>
      <c r="X10305" s="214"/>
      <c r="Y10305" s="214"/>
      <c r="Z10305" s="214"/>
      <c r="AA10305" s="217"/>
      <c r="AB10305" s="217"/>
      <c r="AC10305" s="217"/>
      <c r="AD10305" s="213"/>
    </row>
    <row r="10306" spans="20:30" x14ac:dyDescent="0.2">
      <c r="T10306" s="212"/>
      <c r="U10306" s="213"/>
      <c r="V10306" s="213"/>
      <c r="W10306" s="213"/>
      <c r="X10306" s="214"/>
      <c r="Y10306" s="214"/>
      <c r="Z10306" s="214"/>
      <c r="AA10306" s="217"/>
      <c r="AB10306" s="217"/>
      <c r="AC10306" s="217"/>
      <c r="AD10306" s="213"/>
    </row>
    <row r="10307" spans="20:30" x14ac:dyDescent="0.2">
      <c r="T10307" s="212"/>
      <c r="U10307" s="213"/>
      <c r="V10307" s="213"/>
      <c r="W10307" s="213"/>
      <c r="X10307" s="214"/>
      <c r="Y10307" s="214"/>
      <c r="Z10307" s="214"/>
      <c r="AA10307" s="217"/>
      <c r="AB10307" s="217"/>
      <c r="AC10307" s="217"/>
      <c r="AD10307" s="213"/>
    </row>
    <row r="10308" spans="20:30" x14ac:dyDescent="0.2">
      <c r="T10308" s="212"/>
      <c r="U10308" s="213"/>
      <c r="V10308" s="213"/>
      <c r="W10308" s="213"/>
      <c r="X10308" s="214"/>
      <c r="Y10308" s="214"/>
      <c r="Z10308" s="214"/>
      <c r="AA10308" s="217"/>
      <c r="AB10308" s="217"/>
      <c r="AC10308" s="217"/>
      <c r="AD10308" s="213"/>
    </row>
    <row r="10309" spans="20:30" x14ac:dyDescent="0.2">
      <c r="T10309" s="212"/>
      <c r="U10309" s="213"/>
      <c r="V10309" s="213"/>
      <c r="W10309" s="213"/>
      <c r="X10309" s="214"/>
      <c r="Y10309" s="214"/>
      <c r="Z10309" s="214"/>
      <c r="AA10309" s="217"/>
      <c r="AB10309" s="217"/>
      <c r="AC10309" s="217"/>
      <c r="AD10309" s="213"/>
    </row>
    <row r="10310" spans="20:30" x14ac:dyDescent="0.2">
      <c r="T10310" s="212"/>
      <c r="U10310" s="213"/>
      <c r="V10310" s="213"/>
      <c r="W10310" s="213"/>
      <c r="X10310" s="214"/>
      <c r="Y10310" s="214"/>
      <c r="Z10310" s="214"/>
      <c r="AA10310" s="217"/>
      <c r="AB10310" s="217"/>
      <c r="AC10310" s="217"/>
      <c r="AD10310" s="213"/>
    </row>
    <row r="10311" spans="20:30" x14ac:dyDescent="0.2">
      <c r="T10311" s="212"/>
      <c r="U10311" s="213"/>
      <c r="V10311" s="213"/>
      <c r="W10311" s="213"/>
      <c r="X10311" s="214"/>
      <c r="Y10311" s="214"/>
      <c r="Z10311" s="214"/>
      <c r="AA10311" s="217"/>
      <c r="AB10311" s="217"/>
      <c r="AC10311" s="217"/>
      <c r="AD10311" s="213"/>
    </row>
    <row r="10312" spans="20:30" x14ac:dyDescent="0.2">
      <c r="T10312" s="212"/>
      <c r="U10312" s="213"/>
      <c r="V10312" s="213"/>
      <c r="W10312" s="213"/>
      <c r="X10312" s="214"/>
      <c r="Y10312" s="214"/>
      <c r="Z10312" s="214"/>
      <c r="AA10312" s="217"/>
      <c r="AB10312" s="217"/>
      <c r="AC10312" s="217"/>
      <c r="AD10312" s="213"/>
    </row>
    <row r="10313" spans="20:30" x14ac:dyDescent="0.2">
      <c r="T10313" s="212"/>
      <c r="U10313" s="213"/>
      <c r="V10313" s="213"/>
      <c r="W10313" s="213"/>
      <c r="X10313" s="214"/>
      <c r="Y10313" s="214"/>
      <c r="Z10313" s="214"/>
      <c r="AA10313" s="217"/>
      <c r="AB10313" s="217"/>
      <c r="AC10313" s="217"/>
      <c r="AD10313" s="213"/>
    </row>
    <row r="10314" spans="20:30" x14ac:dyDescent="0.2">
      <c r="T10314" s="212"/>
      <c r="U10314" s="213"/>
      <c r="V10314" s="213"/>
      <c r="W10314" s="213"/>
      <c r="X10314" s="214"/>
      <c r="Y10314" s="214"/>
      <c r="Z10314" s="214"/>
      <c r="AA10314" s="217"/>
      <c r="AB10314" s="217"/>
      <c r="AC10314" s="217"/>
      <c r="AD10314" s="213"/>
    </row>
    <row r="10315" spans="20:30" x14ac:dyDescent="0.2">
      <c r="T10315" s="212"/>
      <c r="U10315" s="213"/>
      <c r="V10315" s="213"/>
      <c r="W10315" s="213"/>
      <c r="X10315" s="214"/>
      <c r="Y10315" s="214"/>
      <c r="Z10315" s="214"/>
      <c r="AA10315" s="217"/>
      <c r="AB10315" s="217"/>
      <c r="AC10315" s="217"/>
      <c r="AD10315" s="213"/>
    </row>
    <row r="10316" spans="20:30" x14ac:dyDescent="0.2">
      <c r="T10316" s="212"/>
      <c r="U10316" s="213"/>
      <c r="V10316" s="213"/>
      <c r="W10316" s="213"/>
      <c r="X10316" s="214"/>
      <c r="Y10316" s="214"/>
      <c r="Z10316" s="214"/>
      <c r="AA10316" s="217"/>
      <c r="AB10316" s="217"/>
      <c r="AC10316" s="217"/>
      <c r="AD10316" s="213"/>
    </row>
    <row r="10317" spans="20:30" x14ac:dyDescent="0.2">
      <c r="T10317" s="212"/>
      <c r="U10317" s="213"/>
      <c r="V10317" s="213"/>
      <c r="W10317" s="213"/>
      <c r="X10317" s="214"/>
      <c r="Y10317" s="214"/>
      <c r="Z10317" s="214"/>
      <c r="AA10317" s="217"/>
      <c r="AB10317" s="217"/>
      <c r="AC10317" s="217"/>
      <c r="AD10317" s="213"/>
    </row>
    <row r="10318" spans="20:30" x14ac:dyDescent="0.2">
      <c r="T10318" s="212"/>
      <c r="U10318" s="213"/>
      <c r="V10318" s="213"/>
      <c r="W10318" s="213"/>
      <c r="X10318" s="214"/>
      <c r="Y10318" s="214"/>
      <c r="Z10318" s="214"/>
      <c r="AA10318" s="217"/>
      <c r="AB10318" s="217"/>
      <c r="AC10318" s="217"/>
      <c r="AD10318" s="213"/>
    </row>
    <row r="10319" spans="20:30" x14ac:dyDescent="0.2">
      <c r="T10319" s="212"/>
      <c r="U10319" s="213"/>
      <c r="V10319" s="213"/>
      <c r="W10319" s="213"/>
      <c r="X10319" s="214"/>
      <c r="Y10319" s="214"/>
      <c r="Z10319" s="214"/>
      <c r="AA10319" s="217"/>
      <c r="AB10319" s="217"/>
      <c r="AC10319" s="217"/>
      <c r="AD10319" s="213"/>
    </row>
    <row r="10320" spans="20:30" x14ac:dyDescent="0.2">
      <c r="T10320" s="212"/>
      <c r="U10320" s="213"/>
      <c r="V10320" s="213"/>
      <c r="W10320" s="213"/>
      <c r="X10320" s="214"/>
      <c r="Y10320" s="214"/>
      <c r="Z10320" s="214"/>
      <c r="AA10320" s="217"/>
      <c r="AB10320" s="217"/>
      <c r="AC10320" s="217"/>
      <c r="AD10320" s="213"/>
    </row>
    <row r="10321" spans="20:30" x14ac:dyDescent="0.2">
      <c r="T10321" s="212"/>
      <c r="U10321" s="213"/>
      <c r="V10321" s="213"/>
      <c r="W10321" s="213"/>
      <c r="X10321" s="214"/>
      <c r="Y10321" s="214"/>
      <c r="Z10321" s="214"/>
      <c r="AA10321" s="217"/>
      <c r="AB10321" s="217"/>
      <c r="AC10321" s="217"/>
      <c r="AD10321" s="213"/>
    </row>
    <row r="10322" spans="20:30" x14ac:dyDescent="0.2">
      <c r="T10322" s="212"/>
      <c r="U10322" s="213"/>
      <c r="V10322" s="213"/>
      <c r="W10322" s="213"/>
      <c r="X10322" s="214"/>
      <c r="Y10322" s="214"/>
      <c r="Z10322" s="214"/>
      <c r="AA10322" s="217"/>
      <c r="AB10322" s="217"/>
      <c r="AC10322" s="217"/>
      <c r="AD10322" s="213"/>
    </row>
    <row r="10323" spans="20:30" x14ac:dyDescent="0.2">
      <c r="T10323" s="212"/>
      <c r="U10323" s="213"/>
      <c r="V10323" s="213"/>
      <c r="W10323" s="213"/>
      <c r="X10323" s="214"/>
      <c r="Y10323" s="214"/>
      <c r="Z10323" s="214"/>
      <c r="AA10323" s="217"/>
      <c r="AB10323" s="217"/>
      <c r="AC10323" s="217"/>
      <c r="AD10323" s="213"/>
    </row>
    <row r="10324" spans="20:30" x14ac:dyDescent="0.2">
      <c r="T10324" s="212"/>
      <c r="U10324" s="213"/>
      <c r="V10324" s="213"/>
      <c r="W10324" s="213"/>
      <c r="X10324" s="214"/>
      <c r="Y10324" s="214"/>
      <c r="Z10324" s="214"/>
      <c r="AA10324" s="217"/>
      <c r="AB10324" s="217"/>
      <c r="AC10324" s="217"/>
      <c r="AD10324" s="213"/>
    </row>
    <row r="10325" spans="20:30" x14ac:dyDescent="0.2">
      <c r="T10325" s="212"/>
      <c r="U10325" s="213"/>
      <c r="V10325" s="213"/>
      <c r="W10325" s="213"/>
      <c r="X10325" s="214"/>
      <c r="Y10325" s="214"/>
      <c r="Z10325" s="214"/>
      <c r="AA10325" s="217"/>
      <c r="AB10325" s="217"/>
      <c r="AC10325" s="217"/>
      <c r="AD10325" s="213"/>
    </row>
    <row r="10326" spans="20:30" x14ac:dyDescent="0.2">
      <c r="T10326" s="212"/>
      <c r="U10326" s="213"/>
      <c r="V10326" s="213"/>
      <c r="W10326" s="213"/>
      <c r="X10326" s="214"/>
      <c r="Y10326" s="214"/>
      <c r="Z10326" s="214"/>
      <c r="AA10326" s="217"/>
      <c r="AB10326" s="217"/>
      <c r="AC10326" s="217"/>
      <c r="AD10326" s="213"/>
    </row>
    <row r="10327" spans="20:30" x14ac:dyDescent="0.2">
      <c r="T10327" s="212"/>
      <c r="U10327" s="213"/>
      <c r="V10327" s="213"/>
      <c r="W10327" s="213"/>
      <c r="X10327" s="214"/>
      <c r="Y10327" s="214"/>
      <c r="Z10327" s="214"/>
      <c r="AA10327" s="217"/>
      <c r="AB10327" s="217"/>
      <c r="AC10327" s="217"/>
      <c r="AD10327" s="213"/>
    </row>
    <row r="10328" spans="20:30" x14ac:dyDescent="0.2">
      <c r="T10328" s="212"/>
      <c r="U10328" s="213"/>
      <c r="V10328" s="213"/>
      <c r="W10328" s="213"/>
      <c r="X10328" s="214"/>
      <c r="Y10328" s="214"/>
      <c r="Z10328" s="214"/>
      <c r="AA10328" s="217"/>
      <c r="AB10328" s="217"/>
      <c r="AC10328" s="217"/>
      <c r="AD10328" s="213"/>
    </row>
    <row r="10329" spans="20:30" x14ac:dyDescent="0.2">
      <c r="T10329" s="212"/>
      <c r="U10329" s="213"/>
      <c r="V10329" s="213"/>
      <c r="W10329" s="213"/>
      <c r="X10329" s="214"/>
      <c r="Y10329" s="214"/>
      <c r="Z10329" s="214"/>
      <c r="AA10329" s="217"/>
      <c r="AB10329" s="217"/>
      <c r="AC10329" s="217"/>
      <c r="AD10329" s="213"/>
    </row>
    <row r="10330" spans="20:30" x14ac:dyDescent="0.2">
      <c r="T10330" s="212"/>
      <c r="U10330" s="213"/>
      <c r="V10330" s="213"/>
      <c r="W10330" s="213"/>
      <c r="X10330" s="214"/>
      <c r="Y10330" s="214"/>
      <c r="Z10330" s="214"/>
      <c r="AA10330" s="217"/>
      <c r="AB10330" s="217"/>
      <c r="AC10330" s="217"/>
      <c r="AD10330" s="213"/>
    </row>
    <row r="10331" spans="20:30" x14ac:dyDescent="0.2">
      <c r="T10331" s="212"/>
      <c r="U10331" s="213"/>
      <c r="V10331" s="213"/>
      <c r="W10331" s="213"/>
      <c r="X10331" s="214"/>
      <c r="Y10331" s="214"/>
      <c r="Z10331" s="214"/>
      <c r="AA10331" s="217"/>
      <c r="AB10331" s="217"/>
      <c r="AC10331" s="217"/>
      <c r="AD10331" s="213"/>
    </row>
    <row r="10332" spans="20:30" x14ac:dyDescent="0.2">
      <c r="T10332" s="212"/>
      <c r="U10332" s="213"/>
      <c r="V10332" s="213"/>
      <c r="W10332" s="213"/>
      <c r="X10332" s="214"/>
      <c r="Y10332" s="214"/>
      <c r="Z10332" s="214"/>
      <c r="AA10332" s="217"/>
      <c r="AB10332" s="217"/>
      <c r="AC10332" s="217"/>
      <c r="AD10332" s="213"/>
    </row>
    <row r="10333" spans="20:30" x14ac:dyDescent="0.2">
      <c r="T10333" s="212"/>
      <c r="U10333" s="213"/>
      <c r="V10333" s="213"/>
      <c r="W10333" s="213"/>
      <c r="X10333" s="214"/>
      <c r="Y10333" s="214"/>
      <c r="Z10333" s="214"/>
      <c r="AA10333" s="217"/>
      <c r="AB10333" s="217"/>
      <c r="AC10333" s="217"/>
      <c r="AD10333" s="213"/>
    </row>
    <row r="10334" spans="20:30" x14ac:dyDescent="0.2">
      <c r="T10334" s="212"/>
      <c r="U10334" s="213"/>
      <c r="V10334" s="213"/>
      <c r="W10334" s="213"/>
      <c r="X10334" s="214"/>
      <c r="Y10334" s="214"/>
      <c r="Z10334" s="214"/>
      <c r="AA10334" s="217"/>
      <c r="AB10334" s="217"/>
      <c r="AC10334" s="217"/>
      <c r="AD10334" s="213"/>
    </row>
    <row r="10335" spans="20:30" x14ac:dyDescent="0.2">
      <c r="T10335" s="212"/>
      <c r="U10335" s="213"/>
      <c r="V10335" s="213"/>
      <c r="W10335" s="213"/>
      <c r="X10335" s="214"/>
      <c r="Y10335" s="214"/>
      <c r="Z10335" s="214"/>
      <c r="AA10335" s="217"/>
      <c r="AB10335" s="217"/>
      <c r="AC10335" s="217"/>
      <c r="AD10335" s="213"/>
    </row>
    <row r="10336" spans="20:30" x14ac:dyDescent="0.2">
      <c r="T10336" s="212"/>
      <c r="U10336" s="213"/>
      <c r="V10336" s="213"/>
      <c r="W10336" s="213"/>
      <c r="X10336" s="214"/>
      <c r="Y10336" s="214"/>
      <c r="Z10336" s="214"/>
      <c r="AA10336" s="217"/>
      <c r="AB10336" s="217"/>
      <c r="AC10336" s="217"/>
      <c r="AD10336" s="213"/>
    </row>
    <row r="10337" spans="20:30" x14ac:dyDescent="0.2">
      <c r="T10337" s="212"/>
      <c r="U10337" s="213"/>
      <c r="V10337" s="213"/>
      <c r="W10337" s="213"/>
      <c r="X10337" s="214"/>
      <c r="Y10337" s="214"/>
      <c r="Z10337" s="214"/>
      <c r="AA10337" s="217"/>
      <c r="AB10337" s="217"/>
      <c r="AC10337" s="217"/>
      <c r="AD10337" s="213"/>
    </row>
    <row r="10338" spans="20:30" x14ac:dyDescent="0.2">
      <c r="T10338" s="212"/>
      <c r="U10338" s="213"/>
      <c r="V10338" s="213"/>
      <c r="W10338" s="213"/>
      <c r="X10338" s="214"/>
      <c r="Y10338" s="214"/>
      <c r="Z10338" s="214"/>
      <c r="AA10338" s="217"/>
      <c r="AB10338" s="217"/>
      <c r="AC10338" s="217"/>
      <c r="AD10338" s="213"/>
    </row>
    <row r="10339" spans="20:30" x14ac:dyDescent="0.2">
      <c r="T10339" s="212"/>
      <c r="U10339" s="213"/>
      <c r="V10339" s="213"/>
      <c r="W10339" s="213"/>
      <c r="X10339" s="214"/>
      <c r="Y10339" s="214"/>
      <c r="Z10339" s="214"/>
      <c r="AA10339" s="217"/>
      <c r="AB10339" s="217"/>
      <c r="AC10339" s="217"/>
      <c r="AD10339" s="213"/>
    </row>
    <row r="10340" spans="20:30" x14ac:dyDescent="0.2">
      <c r="T10340" s="212"/>
      <c r="U10340" s="213"/>
      <c r="V10340" s="213"/>
      <c r="W10340" s="213"/>
      <c r="X10340" s="214"/>
      <c r="Y10340" s="214"/>
      <c r="Z10340" s="214"/>
      <c r="AA10340" s="217"/>
      <c r="AB10340" s="217"/>
      <c r="AC10340" s="217"/>
      <c r="AD10340" s="213"/>
    </row>
    <row r="10341" spans="20:30" x14ac:dyDescent="0.2">
      <c r="T10341" s="212"/>
      <c r="U10341" s="213"/>
      <c r="V10341" s="213"/>
      <c r="W10341" s="213"/>
      <c r="X10341" s="214"/>
      <c r="Y10341" s="214"/>
      <c r="Z10341" s="214"/>
      <c r="AA10341" s="217"/>
      <c r="AB10341" s="217"/>
      <c r="AC10341" s="217"/>
      <c r="AD10341" s="213"/>
    </row>
    <row r="10342" spans="20:30" x14ac:dyDescent="0.2">
      <c r="T10342" s="212"/>
      <c r="U10342" s="213"/>
      <c r="V10342" s="213"/>
      <c r="W10342" s="213"/>
      <c r="X10342" s="214"/>
      <c r="Y10342" s="214"/>
      <c r="Z10342" s="214"/>
      <c r="AA10342" s="217"/>
      <c r="AB10342" s="217"/>
      <c r="AC10342" s="217"/>
      <c r="AD10342" s="213"/>
    </row>
    <row r="10343" spans="20:30" x14ac:dyDescent="0.2">
      <c r="T10343" s="212"/>
      <c r="U10343" s="213"/>
      <c r="V10343" s="213"/>
      <c r="W10343" s="213"/>
      <c r="X10343" s="214"/>
      <c r="Y10343" s="214"/>
      <c r="Z10343" s="214"/>
      <c r="AA10343" s="217"/>
      <c r="AB10343" s="217"/>
      <c r="AC10343" s="217"/>
      <c r="AD10343" s="213"/>
    </row>
    <row r="10344" spans="20:30" x14ac:dyDescent="0.2">
      <c r="T10344" s="212"/>
      <c r="U10344" s="213"/>
      <c r="V10344" s="213"/>
      <c r="W10344" s="213"/>
      <c r="X10344" s="214"/>
      <c r="Y10344" s="214"/>
      <c r="Z10344" s="214"/>
      <c r="AA10344" s="217"/>
      <c r="AB10344" s="217"/>
      <c r="AC10344" s="217"/>
      <c r="AD10344" s="213"/>
    </row>
    <row r="10345" spans="20:30" x14ac:dyDescent="0.2">
      <c r="T10345" s="212"/>
      <c r="U10345" s="213"/>
      <c r="V10345" s="213"/>
      <c r="W10345" s="213"/>
      <c r="X10345" s="214"/>
      <c r="Y10345" s="214"/>
      <c r="Z10345" s="214"/>
      <c r="AA10345" s="217"/>
      <c r="AB10345" s="217"/>
      <c r="AC10345" s="217"/>
      <c r="AD10345" s="213"/>
    </row>
    <row r="10346" spans="20:30" x14ac:dyDescent="0.2">
      <c r="T10346" s="212"/>
      <c r="U10346" s="213"/>
      <c r="V10346" s="213"/>
      <c r="W10346" s="213"/>
      <c r="X10346" s="214"/>
      <c r="Y10346" s="214"/>
      <c r="Z10346" s="214"/>
      <c r="AA10346" s="217"/>
      <c r="AB10346" s="217"/>
      <c r="AC10346" s="217"/>
      <c r="AD10346" s="213"/>
    </row>
    <row r="10347" spans="20:30" x14ac:dyDescent="0.2">
      <c r="T10347" s="212"/>
      <c r="U10347" s="213"/>
      <c r="V10347" s="213"/>
      <c r="W10347" s="213"/>
      <c r="X10347" s="214"/>
      <c r="Y10347" s="214"/>
      <c r="Z10347" s="214"/>
      <c r="AA10347" s="217"/>
      <c r="AB10347" s="217"/>
      <c r="AC10347" s="217"/>
      <c r="AD10347" s="213"/>
    </row>
    <row r="10348" spans="20:30" x14ac:dyDescent="0.2">
      <c r="T10348" s="212"/>
      <c r="U10348" s="213"/>
      <c r="V10348" s="213"/>
      <c r="W10348" s="213"/>
      <c r="X10348" s="214"/>
      <c r="Y10348" s="214"/>
      <c r="Z10348" s="214"/>
      <c r="AA10348" s="217"/>
      <c r="AB10348" s="217"/>
      <c r="AC10348" s="217"/>
      <c r="AD10348" s="213"/>
    </row>
    <row r="10349" spans="20:30" x14ac:dyDescent="0.2">
      <c r="T10349" s="212"/>
      <c r="U10349" s="213"/>
      <c r="V10349" s="213"/>
      <c r="W10349" s="213"/>
      <c r="X10349" s="214"/>
      <c r="Y10349" s="214"/>
      <c r="Z10349" s="214"/>
      <c r="AA10349" s="217"/>
      <c r="AB10349" s="217"/>
      <c r="AC10349" s="217"/>
      <c r="AD10349" s="213"/>
    </row>
    <row r="10350" spans="20:30" x14ac:dyDescent="0.2">
      <c r="T10350" s="212"/>
      <c r="U10350" s="213"/>
      <c r="V10350" s="213"/>
      <c r="W10350" s="213"/>
      <c r="X10350" s="214"/>
      <c r="Y10350" s="214"/>
      <c r="Z10350" s="214"/>
      <c r="AA10350" s="217"/>
      <c r="AB10350" s="217"/>
      <c r="AC10350" s="217"/>
      <c r="AD10350" s="213"/>
    </row>
    <row r="10351" spans="20:30" x14ac:dyDescent="0.2">
      <c r="T10351" s="212"/>
      <c r="U10351" s="213"/>
      <c r="V10351" s="213"/>
      <c r="W10351" s="213"/>
      <c r="X10351" s="214"/>
      <c r="Y10351" s="214"/>
      <c r="Z10351" s="214"/>
      <c r="AA10351" s="217"/>
      <c r="AB10351" s="217"/>
      <c r="AC10351" s="217"/>
      <c r="AD10351" s="213"/>
    </row>
    <row r="10352" spans="20:30" x14ac:dyDescent="0.2">
      <c r="T10352" s="212"/>
      <c r="U10352" s="213"/>
      <c r="V10352" s="213"/>
      <c r="W10352" s="213"/>
      <c r="X10352" s="214"/>
      <c r="Y10352" s="214"/>
      <c r="Z10352" s="214"/>
      <c r="AA10352" s="217"/>
      <c r="AB10352" s="217"/>
      <c r="AC10352" s="217"/>
      <c r="AD10352" s="213"/>
    </row>
    <row r="10353" spans="20:30" x14ac:dyDescent="0.2">
      <c r="T10353" s="212"/>
      <c r="U10353" s="213"/>
      <c r="V10353" s="213"/>
      <c r="W10353" s="213"/>
      <c r="X10353" s="214"/>
      <c r="Y10353" s="214"/>
      <c r="Z10353" s="214"/>
      <c r="AA10353" s="217"/>
      <c r="AB10353" s="217"/>
      <c r="AC10353" s="217"/>
      <c r="AD10353" s="213"/>
    </row>
    <row r="10354" spans="20:30" x14ac:dyDescent="0.2">
      <c r="T10354" s="212"/>
      <c r="U10354" s="213"/>
      <c r="V10354" s="213"/>
      <c r="W10354" s="213"/>
      <c r="X10354" s="214"/>
      <c r="Y10354" s="214"/>
      <c r="Z10354" s="214"/>
      <c r="AA10354" s="217"/>
      <c r="AB10354" s="217"/>
      <c r="AC10354" s="217"/>
      <c r="AD10354" s="213"/>
    </row>
    <row r="10355" spans="20:30" x14ac:dyDescent="0.2">
      <c r="T10355" s="212"/>
      <c r="U10355" s="213"/>
      <c r="V10355" s="213"/>
      <c r="W10355" s="213"/>
      <c r="X10355" s="214"/>
      <c r="Y10355" s="214"/>
      <c r="Z10355" s="214"/>
      <c r="AA10355" s="217"/>
      <c r="AB10355" s="217"/>
      <c r="AC10355" s="217"/>
      <c r="AD10355" s="213"/>
    </row>
    <row r="10356" spans="20:30" x14ac:dyDescent="0.2">
      <c r="T10356" s="212"/>
      <c r="U10356" s="213"/>
      <c r="V10356" s="213"/>
      <c r="W10356" s="213"/>
      <c r="X10356" s="214"/>
      <c r="Y10356" s="214"/>
      <c r="Z10356" s="214"/>
      <c r="AA10356" s="217"/>
      <c r="AB10356" s="217"/>
      <c r="AC10356" s="217"/>
      <c r="AD10356" s="213"/>
    </row>
    <row r="10357" spans="20:30" x14ac:dyDescent="0.2">
      <c r="T10357" s="212"/>
      <c r="U10357" s="213"/>
      <c r="V10357" s="213"/>
      <c r="W10357" s="213"/>
      <c r="X10357" s="214"/>
      <c r="Y10357" s="214"/>
      <c r="Z10357" s="214"/>
      <c r="AA10357" s="217"/>
      <c r="AB10357" s="217"/>
      <c r="AC10357" s="217"/>
      <c r="AD10357" s="213"/>
    </row>
    <row r="10358" spans="20:30" x14ac:dyDescent="0.2">
      <c r="T10358" s="212"/>
      <c r="U10358" s="213"/>
      <c r="V10358" s="213"/>
      <c r="W10358" s="213"/>
      <c r="X10358" s="214"/>
      <c r="Y10358" s="214"/>
      <c r="Z10358" s="214"/>
      <c r="AA10358" s="217"/>
      <c r="AB10358" s="217"/>
      <c r="AC10358" s="217"/>
      <c r="AD10358" s="213"/>
    </row>
    <row r="10359" spans="20:30" x14ac:dyDescent="0.2">
      <c r="T10359" s="212"/>
      <c r="U10359" s="213"/>
      <c r="V10359" s="213"/>
      <c r="W10359" s="213"/>
      <c r="X10359" s="214"/>
      <c r="Y10359" s="214"/>
      <c r="Z10359" s="214"/>
      <c r="AA10359" s="217"/>
      <c r="AB10359" s="217"/>
      <c r="AC10359" s="217"/>
      <c r="AD10359" s="213"/>
    </row>
    <row r="10360" spans="20:30" x14ac:dyDescent="0.2">
      <c r="T10360" s="212"/>
      <c r="U10360" s="213"/>
      <c r="V10360" s="213"/>
      <c r="W10360" s="213"/>
      <c r="X10360" s="214"/>
      <c r="Y10360" s="214"/>
      <c r="Z10360" s="214"/>
      <c r="AA10360" s="217"/>
      <c r="AB10360" s="217"/>
      <c r="AC10360" s="217"/>
      <c r="AD10360" s="213"/>
    </row>
    <row r="10361" spans="20:30" x14ac:dyDescent="0.2">
      <c r="T10361" s="212"/>
      <c r="U10361" s="213"/>
      <c r="V10361" s="213"/>
      <c r="W10361" s="213"/>
      <c r="X10361" s="214"/>
      <c r="Y10361" s="214"/>
      <c r="Z10361" s="214"/>
      <c r="AA10361" s="217"/>
      <c r="AB10361" s="217"/>
      <c r="AC10361" s="217"/>
      <c r="AD10361" s="213"/>
    </row>
    <row r="10362" spans="20:30" x14ac:dyDescent="0.2">
      <c r="T10362" s="212"/>
      <c r="U10362" s="213"/>
      <c r="V10362" s="213"/>
      <c r="W10362" s="213"/>
      <c r="X10362" s="214"/>
      <c r="Y10362" s="214"/>
      <c r="Z10362" s="214"/>
      <c r="AA10362" s="217"/>
      <c r="AB10362" s="217"/>
      <c r="AC10362" s="217"/>
      <c r="AD10362" s="213"/>
    </row>
    <row r="10363" spans="20:30" x14ac:dyDescent="0.2">
      <c r="T10363" s="212"/>
      <c r="U10363" s="213"/>
      <c r="V10363" s="213"/>
      <c r="W10363" s="213"/>
      <c r="X10363" s="214"/>
      <c r="Y10363" s="214"/>
      <c r="Z10363" s="214"/>
      <c r="AA10363" s="217"/>
      <c r="AB10363" s="217"/>
      <c r="AC10363" s="217"/>
      <c r="AD10363" s="213"/>
    </row>
    <row r="10364" spans="20:30" x14ac:dyDescent="0.2">
      <c r="T10364" s="212"/>
      <c r="U10364" s="213"/>
      <c r="V10364" s="213"/>
      <c r="W10364" s="213"/>
      <c r="X10364" s="214"/>
      <c r="Y10364" s="214"/>
      <c r="Z10364" s="214"/>
      <c r="AA10364" s="217"/>
      <c r="AB10364" s="217"/>
      <c r="AC10364" s="217"/>
      <c r="AD10364" s="213"/>
    </row>
    <row r="10365" spans="20:30" x14ac:dyDescent="0.2">
      <c r="T10365" s="212"/>
      <c r="U10365" s="213"/>
      <c r="V10365" s="213"/>
      <c r="W10365" s="213"/>
      <c r="X10365" s="214"/>
      <c r="Y10365" s="214"/>
      <c r="Z10365" s="214"/>
      <c r="AA10365" s="217"/>
      <c r="AB10365" s="217"/>
      <c r="AC10365" s="217"/>
      <c r="AD10365" s="213"/>
    </row>
    <row r="10366" spans="20:30" x14ac:dyDescent="0.2">
      <c r="T10366" s="212"/>
      <c r="U10366" s="213"/>
      <c r="V10366" s="213"/>
      <c r="W10366" s="213"/>
      <c r="X10366" s="214"/>
      <c r="Y10366" s="214"/>
      <c r="Z10366" s="214"/>
      <c r="AA10366" s="217"/>
      <c r="AB10366" s="217"/>
      <c r="AC10366" s="217"/>
      <c r="AD10366" s="213"/>
    </row>
    <row r="10367" spans="20:30" x14ac:dyDescent="0.2">
      <c r="T10367" s="212"/>
      <c r="U10367" s="213"/>
      <c r="V10367" s="213"/>
      <c r="W10367" s="213"/>
      <c r="X10367" s="214"/>
      <c r="Y10367" s="214"/>
      <c r="Z10367" s="214"/>
      <c r="AA10367" s="217"/>
      <c r="AB10367" s="217"/>
      <c r="AC10367" s="217"/>
      <c r="AD10367" s="213"/>
    </row>
    <row r="10368" spans="20:30" x14ac:dyDescent="0.2">
      <c r="T10368" s="212"/>
      <c r="U10368" s="213"/>
      <c r="V10368" s="213"/>
      <c r="W10368" s="213"/>
      <c r="X10368" s="214"/>
      <c r="Y10368" s="214"/>
      <c r="Z10368" s="214"/>
      <c r="AA10368" s="217"/>
      <c r="AB10368" s="217"/>
      <c r="AC10368" s="217"/>
      <c r="AD10368" s="213"/>
    </row>
    <row r="10369" spans="20:30" x14ac:dyDescent="0.2">
      <c r="T10369" s="212"/>
      <c r="U10369" s="213"/>
      <c r="V10369" s="213"/>
      <c r="W10369" s="213"/>
      <c r="X10369" s="214"/>
      <c r="Y10369" s="214"/>
      <c r="Z10369" s="214"/>
      <c r="AA10369" s="217"/>
      <c r="AB10369" s="217"/>
      <c r="AC10369" s="217"/>
      <c r="AD10369" s="213"/>
    </row>
    <row r="10370" spans="20:30" x14ac:dyDescent="0.2">
      <c r="T10370" s="212"/>
      <c r="U10370" s="213"/>
      <c r="V10370" s="213"/>
      <c r="W10370" s="213"/>
      <c r="X10370" s="214"/>
      <c r="Y10370" s="214"/>
      <c r="Z10370" s="214"/>
      <c r="AA10370" s="217"/>
      <c r="AB10370" s="217"/>
      <c r="AC10370" s="217"/>
      <c r="AD10370" s="213"/>
    </row>
    <row r="10371" spans="20:30" x14ac:dyDescent="0.2">
      <c r="T10371" s="212"/>
      <c r="U10371" s="213"/>
      <c r="V10371" s="213"/>
      <c r="W10371" s="213"/>
      <c r="X10371" s="214"/>
      <c r="Y10371" s="214"/>
      <c r="Z10371" s="214"/>
      <c r="AA10371" s="217"/>
      <c r="AB10371" s="217"/>
      <c r="AC10371" s="217"/>
      <c r="AD10371" s="213"/>
    </row>
    <row r="10372" spans="20:30" x14ac:dyDescent="0.2">
      <c r="T10372" s="212"/>
      <c r="U10372" s="213"/>
      <c r="V10372" s="213"/>
      <c r="W10372" s="213"/>
      <c r="X10372" s="214"/>
      <c r="Y10372" s="214"/>
      <c r="Z10372" s="214"/>
      <c r="AA10372" s="217"/>
      <c r="AB10372" s="217"/>
      <c r="AC10372" s="217"/>
      <c r="AD10372" s="213"/>
    </row>
    <row r="10373" spans="20:30" x14ac:dyDescent="0.2">
      <c r="T10373" s="212"/>
      <c r="U10373" s="213"/>
      <c r="V10373" s="213"/>
      <c r="W10373" s="213"/>
      <c r="X10373" s="214"/>
      <c r="Y10373" s="214"/>
      <c r="Z10373" s="214"/>
      <c r="AA10373" s="217"/>
      <c r="AB10373" s="217"/>
      <c r="AC10373" s="217"/>
      <c r="AD10373" s="213"/>
    </row>
    <row r="10374" spans="20:30" x14ac:dyDescent="0.2">
      <c r="T10374" s="212"/>
      <c r="U10374" s="213"/>
      <c r="V10374" s="213"/>
      <c r="W10374" s="213"/>
      <c r="X10374" s="214"/>
      <c r="Y10374" s="214"/>
      <c r="Z10374" s="214"/>
      <c r="AA10374" s="217"/>
      <c r="AB10374" s="217"/>
      <c r="AC10374" s="217"/>
      <c r="AD10374" s="213"/>
    </row>
    <row r="10375" spans="20:30" x14ac:dyDescent="0.2">
      <c r="T10375" s="212"/>
      <c r="U10375" s="213"/>
      <c r="V10375" s="213"/>
      <c r="W10375" s="213"/>
      <c r="X10375" s="214"/>
      <c r="Y10375" s="214"/>
      <c r="Z10375" s="214"/>
      <c r="AA10375" s="217"/>
      <c r="AB10375" s="217"/>
      <c r="AC10375" s="217"/>
      <c r="AD10375" s="213"/>
    </row>
    <row r="10376" spans="20:30" x14ac:dyDescent="0.2">
      <c r="T10376" s="212"/>
      <c r="U10376" s="213"/>
      <c r="V10376" s="213"/>
      <c r="W10376" s="213"/>
      <c r="X10376" s="214"/>
      <c r="Y10376" s="214"/>
      <c r="Z10376" s="214"/>
      <c r="AA10376" s="217"/>
      <c r="AB10376" s="217"/>
      <c r="AC10376" s="217"/>
      <c r="AD10376" s="213"/>
    </row>
    <row r="10377" spans="20:30" x14ac:dyDescent="0.2">
      <c r="T10377" s="212"/>
      <c r="U10377" s="213"/>
      <c r="V10377" s="213"/>
      <c r="W10377" s="213"/>
      <c r="X10377" s="214"/>
      <c r="Y10377" s="214"/>
      <c r="Z10377" s="214"/>
      <c r="AA10377" s="217"/>
      <c r="AB10377" s="217"/>
      <c r="AC10377" s="217"/>
      <c r="AD10377" s="213"/>
    </row>
    <row r="10378" spans="20:30" x14ac:dyDescent="0.2">
      <c r="T10378" s="212"/>
      <c r="U10378" s="213"/>
      <c r="V10378" s="213"/>
      <c r="W10378" s="213"/>
      <c r="X10378" s="214"/>
      <c r="Y10378" s="214"/>
      <c r="Z10378" s="214"/>
      <c r="AA10378" s="217"/>
      <c r="AB10378" s="217"/>
      <c r="AC10378" s="217"/>
      <c r="AD10378" s="213"/>
    </row>
    <row r="10379" spans="20:30" x14ac:dyDescent="0.2">
      <c r="T10379" s="212"/>
      <c r="U10379" s="213"/>
      <c r="V10379" s="213"/>
      <c r="W10379" s="213"/>
      <c r="X10379" s="214"/>
      <c r="Y10379" s="214"/>
      <c r="Z10379" s="214"/>
      <c r="AA10379" s="217"/>
      <c r="AB10379" s="217"/>
      <c r="AC10379" s="217"/>
      <c r="AD10379" s="213"/>
    </row>
    <row r="10380" spans="20:30" x14ac:dyDescent="0.2">
      <c r="T10380" s="212"/>
      <c r="U10380" s="213"/>
      <c r="V10380" s="213"/>
      <c r="W10380" s="213"/>
      <c r="X10380" s="214"/>
      <c r="Y10380" s="214"/>
      <c r="Z10380" s="214"/>
      <c r="AA10380" s="217"/>
      <c r="AB10380" s="217"/>
      <c r="AC10380" s="217"/>
      <c r="AD10380" s="213"/>
    </row>
    <row r="10381" spans="20:30" x14ac:dyDescent="0.2">
      <c r="T10381" s="212"/>
      <c r="U10381" s="213"/>
      <c r="V10381" s="213"/>
      <c r="W10381" s="213"/>
      <c r="X10381" s="214"/>
      <c r="Y10381" s="214"/>
      <c r="Z10381" s="214"/>
      <c r="AA10381" s="217"/>
      <c r="AB10381" s="217"/>
      <c r="AC10381" s="217"/>
      <c r="AD10381" s="213"/>
    </row>
    <row r="10382" spans="20:30" x14ac:dyDescent="0.2">
      <c r="T10382" s="212"/>
      <c r="U10382" s="213"/>
      <c r="V10382" s="213"/>
      <c r="W10382" s="213"/>
      <c r="X10382" s="214"/>
      <c r="Y10382" s="214"/>
      <c r="Z10382" s="214"/>
      <c r="AA10382" s="217"/>
      <c r="AB10382" s="217"/>
      <c r="AC10382" s="217"/>
      <c r="AD10382" s="213"/>
    </row>
    <row r="10383" spans="20:30" x14ac:dyDescent="0.2">
      <c r="T10383" s="212"/>
      <c r="U10383" s="213"/>
      <c r="V10383" s="213"/>
      <c r="W10383" s="213"/>
      <c r="X10383" s="214"/>
      <c r="Y10383" s="214"/>
      <c r="Z10383" s="214"/>
      <c r="AA10383" s="217"/>
      <c r="AB10383" s="217"/>
      <c r="AC10383" s="217"/>
      <c r="AD10383" s="213"/>
    </row>
    <row r="10384" spans="20:30" x14ac:dyDescent="0.2">
      <c r="T10384" s="212"/>
      <c r="U10384" s="213"/>
      <c r="V10384" s="213"/>
      <c r="W10384" s="213"/>
      <c r="X10384" s="214"/>
      <c r="Y10384" s="214"/>
      <c r="Z10384" s="214"/>
      <c r="AA10384" s="217"/>
      <c r="AB10384" s="217"/>
      <c r="AC10384" s="217"/>
      <c r="AD10384" s="213"/>
    </row>
    <row r="10385" spans="20:30" x14ac:dyDescent="0.2">
      <c r="T10385" s="212"/>
      <c r="U10385" s="213"/>
      <c r="V10385" s="213"/>
      <c r="W10385" s="213"/>
      <c r="X10385" s="214"/>
      <c r="Y10385" s="214"/>
      <c r="Z10385" s="214"/>
      <c r="AA10385" s="217"/>
      <c r="AB10385" s="217"/>
      <c r="AC10385" s="217"/>
      <c r="AD10385" s="213"/>
    </row>
    <row r="10386" spans="20:30" x14ac:dyDescent="0.2">
      <c r="T10386" s="212"/>
      <c r="U10386" s="213"/>
      <c r="V10386" s="213"/>
      <c r="W10386" s="213"/>
      <c r="X10386" s="214"/>
      <c r="Y10386" s="214"/>
      <c r="Z10386" s="214"/>
      <c r="AA10386" s="217"/>
      <c r="AB10386" s="217"/>
      <c r="AC10386" s="217"/>
      <c r="AD10386" s="213"/>
    </row>
    <row r="10387" spans="20:30" x14ac:dyDescent="0.2">
      <c r="T10387" s="212"/>
      <c r="U10387" s="213"/>
      <c r="V10387" s="213"/>
      <c r="W10387" s="213"/>
      <c r="X10387" s="214"/>
      <c r="Y10387" s="214"/>
      <c r="Z10387" s="214"/>
      <c r="AA10387" s="217"/>
      <c r="AB10387" s="217"/>
      <c r="AC10387" s="217"/>
      <c r="AD10387" s="213"/>
    </row>
    <row r="10388" spans="20:30" x14ac:dyDescent="0.2">
      <c r="T10388" s="212"/>
      <c r="U10388" s="213"/>
      <c r="V10388" s="213"/>
      <c r="W10388" s="213"/>
      <c r="X10388" s="214"/>
      <c r="Y10388" s="214"/>
      <c r="Z10388" s="214"/>
      <c r="AA10388" s="217"/>
      <c r="AB10388" s="217"/>
      <c r="AC10388" s="217"/>
      <c r="AD10388" s="213"/>
    </row>
    <row r="10389" spans="20:30" x14ac:dyDescent="0.2">
      <c r="T10389" s="212"/>
      <c r="U10389" s="213"/>
      <c r="V10389" s="213"/>
      <c r="W10389" s="213"/>
      <c r="X10389" s="214"/>
      <c r="Y10389" s="214"/>
      <c r="Z10389" s="214"/>
      <c r="AA10389" s="217"/>
      <c r="AB10389" s="217"/>
      <c r="AC10389" s="217"/>
      <c r="AD10389" s="213"/>
    </row>
    <row r="10390" spans="20:30" x14ac:dyDescent="0.2">
      <c r="T10390" s="212"/>
      <c r="U10390" s="213"/>
      <c r="V10390" s="213"/>
      <c r="W10390" s="213"/>
      <c r="X10390" s="214"/>
      <c r="Y10390" s="214"/>
      <c r="Z10390" s="214"/>
      <c r="AA10390" s="217"/>
      <c r="AB10390" s="217"/>
      <c r="AC10390" s="217"/>
      <c r="AD10390" s="213"/>
    </row>
    <row r="10391" spans="20:30" x14ac:dyDescent="0.2">
      <c r="T10391" s="212"/>
      <c r="U10391" s="213"/>
      <c r="V10391" s="213"/>
      <c r="W10391" s="213"/>
      <c r="X10391" s="214"/>
      <c r="Y10391" s="214"/>
      <c r="Z10391" s="214"/>
      <c r="AA10391" s="217"/>
      <c r="AB10391" s="217"/>
      <c r="AC10391" s="217"/>
      <c r="AD10391" s="213"/>
    </row>
    <row r="10392" spans="20:30" x14ac:dyDescent="0.2">
      <c r="T10392" s="212"/>
      <c r="U10392" s="213"/>
      <c r="V10392" s="213"/>
      <c r="W10392" s="213"/>
      <c r="X10392" s="214"/>
      <c r="Y10392" s="214"/>
      <c r="Z10392" s="214"/>
      <c r="AA10392" s="217"/>
      <c r="AB10392" s="217"/>
      <c r="AC10392" s="217"/>
      <c r="AD10392" s="213"/>
    </row>
    <row r="10393" spans="20:30" x14ac:dyDescent="0.2">
      <c r="T10393" s="212"/>
      <c r="U10393" s="213"/>
      <c r="V10393" s="213"/>
      <c r="W10393" s="213"/>
      <c r="X10393" s="214"/>
      <c r="Y10393" s="214"/>
      <c r="Z10393" s="214"/>
      <c r="AA10393" s="217"/>
      <c r="AB10393" s="217"/>
      <c r="AC10393" s="217"/>
      <c r="AD10393" s="213"/>
    </row>
    <row r="10394" spans="20:30" x14ac:dyDescent="0.2">
      <c r="T10394" s="212"/>
      <c r="U10394" s="213"/>
      <c r="V10394" s="213"/>
      <c r="W10394" s="213"/>
      <c r="X10394" s="214"/>
      <c r="Y10394" s="214"/>
      <c r="Z10394" s="214"/>
      <c r="AA10394" s="217"/>
      <c r="AB10394" s="217"/>
      <c r="AC10394" s="217"/>
      <c r="AD10394" s="213"/>
    </row>
    <row r="10395" spans="20:30" x14ac:dyDescent="0.2">
      <c r="T10395" s="212"/>
      <c r="U10395" s="213"/>
      <c r="V10395" s="213"/>
      <c r="W10395" s="213"/>
      <c r="X10395" s="214"/>
      <c r="Y10395" s="214"/>
      <c r="Z10395" s="214"/>
      <c r="AA10395" s="217"/>
      <c r="AB10395" s="217"/>
      <c r="AC10395" s="217"/>
      <c r="AD10395" s="213"/>
    </row>
    <row r="10396" spans="20:30" x14ac:dyDescent="0.2">
      <c r="T10396" s="212"/>
      <c r="U10396" s="213"/>
      <c r="V10396" s="213"/>
      <c r="W10396" s="213"/>
      <c r="X10396" s="214"/>
      <c r="Y10396" s="214"/>
      <c r="Z10396" s="214"/>
      <c r="AA10396" s="217"/>
      <c r="AB10396" s="217"/>
      <c r="AC10396" s="217"/>
      <c r="AD10396" s="213"/>
    </row>
    <row r="10397" spans="20:30" x14ac:dyDescent="0.2">
      <c r="T10397" s="212"/>
      <c r="U10397" s="213"/>
      <c r="V10397" s="213"/>
      <c r="W10397" s="213"/>
      <c r="X10397" s="214"/>
      <c r="Y10397" s="214"/>
      <c r="Z10397" s="214"/>
      <c r="AA10397" s="217"/>
      <c r="AB10397" s="217"/>
      <c r="AC10397" s="217"/>
      <c r="AD10397" s="213"/>
    </row>
    <row r="10398" spans="20:30" x14ac:dyDescent="0.2">
      <c r="T10398" s="212"/>
      <c r="U10398" s="213"/>
      <c r="V10398" s="213"/>
      <c r="W10398" s="213"/>
      <c r="X10398" s="214"/>
      <c r="Y10398" s="214"/>
      <c r="Z10398" s="214"/>
      <c r="AA10398" s="217"/>
      <c r="AB10398" s="217"/>
      <c r="AC10398" s="217"/>
      <c r="AD10398" s="213"/>
    </row>
    <row r="10399" spans="20:30" x14ac:dyDescent="0.2">
      <c r="T10399" s="212"/>
      <c r="U10399" s="213"/>
      <c r="V10399" s="213"/>
      <c r="W10399" s="213"/>
      <c r="X10399" s="214"/>
      <c r="Y10399" s="214"/>
      <c r="Z10399" s="214"/>
      <c r="AA10399" s="217"/>
      <c r="AB10399" s="217"/>
      <c r="AC10399" s="217"/>
      <c r="AD10399" s="213"/>
    </row>
    <row r="10400" spans="20:30" x14ac:dyDescent="0.2">
      <c r="T10400" s="212"/>
      <c r="U10400" s="213"/>
      <c r="V10400" s="213"/>
      <c r="W10400" s="213"/>
      <c r="X10400" s="214"/>
      <c r="Y10400" s="214"/>
      <c r="Z10400" s="214"/>
      <c r="AA10400" s="217"/>
      <c r="AB10400" s="217"/>
      <c r="AC10400" s="217"/>
      <c r="AD10400" s="213"/>
    </row>
    <row r="10401" spans="20:30" x14ac:dyDescent="0.2">
      <c r="T10401" s="212"/>
      <c r="U10401" s="213"/>
      <c r="V10401" s="213"/>
      <c r="W10401" s="213"/>
      <c r="X10401" s="214"/>
      <c r="Y10401" s="214"/>
      <c r="Z10401" s="214"/>
      <c r="AA10401" s="217"/>
      <c r="AB10401" s="217"/>
      <c r="AC10401" s="217"/>
      <c r="AD10401" s="213"/>
    </row>
    <row r="10402" spans="20:30" x14ac:dyDescent="0.2">
      <c r="T10402" s="212"/>
      <c r="U10402" s="213"/>
      <c r="V10402" s="213"/>
      <c r="W10402" s="213"/>
      <c r="X10402" s="214"/>
      <c r="Y10402" s="214"/>
      <c r="Z10402" s="214"/>
      <c r="AA10402" s="217"/>
      <c r="AB10402" s="217"/>
      <c r="AC10402" s="217"/>
      <c r="AD10402" s="213"/>
    </row>
    <row r="10403" spans="20:30" x14ac:dyDescent="0.2">
      <c r="T10403" s="212"/>
      <c r="U10403" s="213"/>
      <c r="V10403" s="213"/>
      <c r="W10403" s="213"/>
      <c r="X10403" s="214"/>
      <c r="Y10403" s="214"/>
      <c r="Z10403" s="214"/>
      <c r="AA10403" s="217"/>
      <c r="AB10403" s="217"/>
      <c r="AC10403" s="217"/>
      <c r="AD10403" s="213"/>
    </row>
    <row r="10404" spans="20:30" x14ac:dyDescent="0.2">
      <c r="T10404" s="212"/>
      <c r="U10404" s="213"/>
      <c r="V10404" s="213"/>
      <c r="W10404" s="213"/>
      <c r="X10404" s="214"/>
      <c r="Y10404" s="214"/>
      <c r="Z10404" s="214"/>
      <c r="AA10404" s="217"/>
      <c r="AB10404" s="217"/>
      <c r="AC10404" s="217"/>
      <c r="AD10404" s="213"/>
    </row>
    <row r="10405" spans="20:30" x14ac:dyDescent="0.2">
      <c r="T10405" s="212"/>
      <c r="U10405" s="213"/>
      <c r="V10405" s="213"/>
      <c r="W10405" s="213"/>
      <c r="X10405" s="214"/>
      <c r="Y10405" s="214"/>
      <c r="Z10405" s="214"/>
      <c r="AA10405" s="217"/>
      <c r="AB10405" s="217"/>
      <c r="AC10405" s="217"/>
      <c r="AD10405" s="213"/>
    </row>
    <row r="10406" spans="20:30" x14ac:dyDescent="0.2">
      <c r="T10406" s="212"/>
      <c r="U10406" s="213"/>
      <c r="V10406" s="213"/>
      <c r="W10406" s="213"/>
      <c r="X10406" s="214"/>
      <c r="Y10406" s="214"/>
      <c r="Z10406" s="214"/>
      <c r="AA10406" s="217"/>
      <c r="AB10406" s="217"/>
      <c r="AC10406" s="217"/>
      <c r="AD10406" s="213"/>
    </row>
    <row r="10407" spans="20:30" x14ac:dyDescent="0.2">
      <c r="T10407" s="212"/>
      <c r="U10407" s="213"/>
      <c r="V10407" s="213"/>
      <c r="W10407" s="213"/>
      <c r="X10407" s="214"/>
      <c r="Y10407" s="214"/>
      <c r="Z10407" s="214"/>
      <c r="AA10407" s="217"/>
      <c r="AB10407" s="217"/>
      <c r="AC10407" s="217"/>
      <c r="AD10407" s="213"/>
    </row>
    <row r="10408" spans="20:30" x14ac:dyDescent="0.2">
      <c r="T10408" s="212"/>
      <c r="U10408" s="213"/>
      <c r="V10408" s="213"/>
      <c r="W10408" s="213"/>
      <c r="X10408" s="214"/>
      <c r="Y10408" s="214"/>
      <c r="Z10408" s="214"/>
      <c r="AA10408" s="217"/>
      <c r="AB10408" s="217"/>
      <c r="AC10408" s="217"/>
      <c r="AD10408" s="213"/>
    </row>
    <row r="10409" spans="20:30" x14ac:dyDescent="0.2">
      <c r="T10409" s="212"/>
      <c r="U10409" s="213"/>
      <c r="V10409" s="213"/>
      <c r="W10409" s="213"/>
      <c r="X10409" s="214"/>
      <c r="Y10409" s="214"/>
      <c r="Z10409" s="214"/>
      <c r="AA10409" s="217"/>
      <c r="AB10409" s="217"/>
      <c r="AC10409" s="217"/>
      <c r="AD10409" s="213"/>
    </row>
    <row r="10410" spans="20:30" x14ac:dyDescent="0.2">
      <c r="T10410" s="212"/>
      <c r="U10410" s="213"/>
      <c r="V10410" s="213"/>
      <c r="W10410" s="213"/>
      <c r="X10410" s="214"/>
      <c r="Y10410" s="214"/>
      <c r="Z10410" s="214"/>
      <c r="AA10410" s="217"/>
      <c r="AB10410" s="217"/>
      <c r="AC10410" s="217"/>
      <c r="AD10410" s="213"/>
    </row>
    <row r="10411" spans="20:30" x14ac:dyDescent="0.2">
      <c r="T10411" s="212"/>
      <c r="U10411" s="213"/>
      <c r="V10411" s="213"/>
      <c r="W10411" s="213"/>
      <c r="X10411" s="214"/>
      <c r="Y10411" s="214"/>
      <c r="Z10411" s="214"/>
      <c r="AA10411" s="217"/>
      <c r="AB10411" s="217"/>
      <c r="AC10411" s="217"/>
      <c r="AD10411" s="213"/>
    </row>
    <row r="10412" spans="20:30" x14ac:dyDescent="0.2">
      <c r="T10412" s="212"/>
      <c r="U10412" s="213"/>
      <c r="V10412" s="213"/>
      <c r="W10412" s="213"/>
      <c r="X10412" s="214"/>
      <c r="Y10412" s="214"/>
      <c r="Z10412" s="214"/>
      <c r="AA10412" s="217"/>
      <c r="AB10412" s="217"/>
      <c r="AC10412" s="217"/>
      <c r="AD10412" s="213"/>
    </row>
    <row r="10413" spans="20:30" x14ac:dyDescent="0.2">
      <c r="T10413" s="212"/>
      <c r="U10413" s="213"/>
      <c r="V10413" s="213"/>
      <c r="W10413" s="213"/>
      <c r="X10413" s="214"/>
      <c r="Y10413" s="214"/>
      <c r="Z10413" s="214"/>
      <c r="AA10413" s="217"/>
      <c r="AB10413" s="217"/>
      <c r="AC10413" s="217"/>
      <c r="AD10413" s="213"/>
    </row>
    <row r="10414" spans="20:30" x14ac:dyDescent="0.2">
      <c r="T10414" s="212"/>
      <c r="U10414" s="213"/>
      <c r="V10414" s="213"/>
      <c r="W10414" s="213"/>
      <c r="X10414" s="214"/>
      <c r="Y10414" s="214"/>
      <c r="Z10414" s="214"/>
      <c r="AA10414" s="217"/>
      <c r="AB10414" s="217"/>
      <c r="AC10414" s="217"/>
      <c r="AD10414" s="213"/>
    </row>
    <row r="10415" spans="20:30" x14ac:dyDescent="0.2">
      <c r="T10415" s="212"/>
      <c r="U10415" s="213"/>
      <c r="V10415" s="213"/>
      <c r="W10415" s="213"/>
      <c r="X10415" s="214"/>
      <c r="Y10415" s="214"/>
      <c r="Z10415" s="214"/>
      <c r="AA10415" s="217"/>
      <c r="AB10415" s="217"/>
      <c r="AC10415" s="217"/>
      <c r="AD10415" s="213"/>
    </row>
    <row r="10416" spans="20:30" x14ac:dyDescent="0.2">
      <c r="T10416" s="212"/>
      <c r="U10416" s="213"/>
      <c r="V10416" s="213"/>
      <c r="W10416" s="213"/>
      <c r="X10416" s="214"/>
      <c r="Y10416" s="214"/>
      <c r="Z10416" s="214"/>
      <c r="AA10416" s="217"/>
      <c r="AB10416" s="217"/>
      <c r="AC10416" s="217"/>
      <c r="AD10416" s="213"/>
    </row>
    <row r="10417" spans="20:30" x14ac:dyDescent="0.2">
      <c r="T10417" s="212"/>
      <c r="U10417" s="213"/>
      <c r="V10417" s="213"/>
      <c r="W10417" s="213"/>
      <c r="X10417" s="214"/>
      <c r="Y10417" s="214"/>
      <c r="Z10417" s="214"/>
      <c r="AA10417" s="217"/>
      <c r="AB10417" s="217"/>
      <c r="AC10417" s="217"/>
      <c r="AD10417" s="213"/>
    </row>
    <row r="10418" spans="20:30" x14ac:dyDescent="0.2">
      <c r="T10418" s="212"/>
      <c r="U10418" s="213"/>
      <c r="V10418" s="213"/>
      <c r="W10418" s="213"/>
      <c r="X10418" s="214"/>
      <c r="Y10418" s="214"/>
      <c r="Z10418" s="214"/>
      <c r="AA10418" s="217"/>
      <c r="AB10418" s="217"/>
      <c r="AC10418" s="217"/>
      <c r="AD10418" s="213"/>
    </row>
    <row r="10419" spans="20:30" x14ac:dyDescent="0.2">
      <c r="T10419" s="212"/>
      <c r="U10419" s="213"/>
      <c r="V10419" s="213"/>
      <c r="W10419" s="213"/>
      <c r="X10419" s="214"/>
      <c r="Y10419" s="214"/>
      <c r="Z10419" s="214"/>
      <c r="AA10419" s="217"/>
      <c r="AB10419" s="217"/>
      <c r="AC10419" s="217"/>
      <c r="AD10419" s="213"/>
    </row>
    <row r="10420" spans="20:30" x14ac:dyDescent="0.2">
      <c r="T10420" s="212"/>
      <c r="U10420" s="213"/>
      <c r="V10420" s="213"/>
      <c r="W10420" s="213"/>
      <c r="X10420" s="214"/>
      <c r="Y10420" s="214"/>
      <c r="Z10420" s="214"/>
      <c r="AA10420" s="217"/>
      <c r="AB10420" s="217"/>
      <c r="AC10420" s="217"/>
      <c r="AD10420" s="213"/>
    </row>
    <row r="10421" spans="20:30" x14ac:dyDescent="0.2">
      <c r="T10421" s="212"/>
      <c r="U10421" s="213"/>
      <c r="V10421" s="213"/>
      <c r="W10421" s="213"/>
      <c r="X10421" s="214"/>
      <c r="Y10421" s="214"/>
      <c r="Z10421" s="214"/>
      <c r="AA10421" s="217"/>
      <c r="AB10421" s="217"/>
      <c r="AC10421" s="217"/>
      <c r="AD10421" s="213"/>
    </row>
    <row r="10422" spans="20:30" x14ac:dyDescent="0.2">
      <c r="T10422" s="212"/>
      <c r="U10422" s="213"/>
      <c r="V10422" s="213"/>
      <c r="W10422" s="213"/>
      <c r="X10422" s="214"/>
      <c r="Y10422" s="214"/>
      <c r="Z10422" s="214"/>
      <c r="AA10422" s="217"/>
      <c r="AB10422" s="217"/>
      <c r="AC10422" s="217"/>
      <c r="AD10422" s="213"/>
    </row>
    <row r="10423" spans="20:30" x14ac:dyDescent="0.2">
      <c r="T10423" s="212"/>
      <c r="U10423" s="213"/>
      <c r="V10423" s="213"/>
      <c r="W10423" s="213"/>
      <c r="X10423" s="214"/>
      <c r="Y10423" s="214"/>
      <c r="Z10423" s="214"/>
      <c r="AA10423" s="217"/>
      <c r="AB10423" s="217"/>
      <c r="AC10423" s="217"/>
      <c r="AD10423" s="213"/>
    </row>
    <row r="10424" spans="20:30" x14ac:dyDescent="0.2">
      <c r="T10424" s="212"/>
      <c r="U10424" s="213"/>
      <c r="V10424" s="213"/>
      <c r="W10424" s="213"/>
      <c r="X10424" s="214"/>
      <c r="Y10424" s="214"/>
      <c r="Z10424" s="214"/>
      <c r="AA10424" s="217"/>
      <c r="AB10424" s="217"/>
      <c r="AC10424" s="217"/>
      <c r="AD10424" s="213"/>
    </row>
    <row r="10425" spans="20:30" x14ac:dyDescent="0.2">
      <c r="T10425" s="212"/>
      <c r="U10425" s="213"/>
      <c r="V10425" s="213"/>
      <c r="W10425" s="213"/>
      <c r="X10425" s="214"/>
      <c r="Y10425" s="214"/>
      <c r="Z10425" s="214"/>
      <c r="AA10425" s="217"/>
      <c r="AB10425" s="217"/>
      <c r="AC10425" s="217"/>
      <c r="AD10425" s="213"/>
    </row>
    <row r="10426" spans="20:30" x14ac:dyDescent="0.2">
      <c r="T10426" s="212"/>
      <c r="U10426" s="213"/>
      <c r="V10426" s="213"/>
      <c r="W10426" s="213"/>
      <c r="X10426" s="214"/>
      <c r="Y10426" s="214"/>
      <c r="Z10426" s="214"/>
      <c r="AA10426" s="217"/>
      <c r="AB10426" s="217"/>
      <c r="AC10426" s="217"/>
      <c r="AD10426" s="213"/>
    </row>
    <row r="10427" spans="20:30" x14ac:dyDescent="0.2">
      <c r="T10427" s="212"/>
      <c r="U10427" s="213"/>
      <c r="V10427" s="213"/>
      <c r="W10427" s="213"/>
      <c r="X10427" s="214"/>
      <c r="Y10427" s="214"/>
      <c r="Z10427" s="214"/>
      <c r="AA10427" s="217"/>
      <c r="AB10427" s="217"/>
      <c r="AC10427" s="217"/>
      <c r="AD10427" s="213"/>
    </row>
    <row r="10428" spans="20:30" x14ac:dyDescent="0.2">
      <c r="T10428" s="212"/>
      <c r="U10428" s="213"/>
      <c r="V10428" s="213"/>
      <c r="W10428" s="213"/>
      <c r="X10428" s="214"/>
      <c r="Y10428" s="214"/>
      <c r="Z10428" s="214"/>
      <c r="AA10428" s="217"/>
      <c r="AB10428" s="217"/>
      <c r="AC10428" s="217"/>
      <c r="AD10428" s="213"/>
    </row>
    <row r="10429" spans="20:30" x14ac:dyDescent="0.2">
      <c r="T10429" s="212"/>
      <c r="U10429" s="213"/>
      <c r="V10429" s="213"/>
      <c r="W10429" s="213"/>
      <c r="X10429" s="214"/>
      <c r="Y10429" s="214"/>
      <c r="Z10429" s="214"/>
      <c r="AA10429" s="217"/>
      <c r="AB10429" s="217"/>
      <c r="AC10429" s="217"/>
      <c r="AD10429" s="213"/>
    </row>
    <row r="10430" spans="20:30" x14ac:dyDescent="0.2">
      <c r="T10430" s="212"/>
      <c r="U10430" s="213"/>
      <c r="V10430" s="213"/>
      <c r="W10430" s="213"/>
      <c r="X10430" s="214"/>
      <c r="Y10430" s="214"/>
      <c r="Z10430" s="214"/>
      <c r="AA10430" s="217"/>
      <c r="AB10430" s="217"/>
      <c r="AC10430" s="217"/>
      <c r="AD10430" s="213"/>
    </row>
    <row r="10431" spans="20:30" x14ac:dyDescent="0.2">
      <c r="T10431" s="212"/>
      <c r="U10431" s="213"/>
      <c r="V10431" s="213"/>
      <c r="W10431" s="213"/>
      <c r="X10431" s="214"/>
      <c r="Y10431" s="214"/>
      <c r="Z10431" s="214"/>
      <c r="AA10431" s="217"/>
      <c r="AB10431" s="217"/>
      <c r="AC10431" s="217"/>
      <c r="AD10431" s="213"/>
    </row>
    <row r="10432" spans="20:30" x14ac:dyDescent="0.2">
      <c r="T10432" s="212"/>
      <c r="U10432" s="213"/>
      <c r="V10432" s="213"/>
      <c r="W10432" s="213"/>
      <c r="X10432" s="214"/>
      <c r="Y10432" s="214"/>
      <c r="Z10432" s="214"/>
      <c r="AA10432" s="217"/>
      <c r="AB10432" s="217"/>
      <c r="AC10432" s="217"/>
      <c r="AD10432" s="213"/>
    </row>
    <row r="10433" spans="20:30" x14ac:dyDescent="0.2">
      <c r="T10433" s="212"/>
      <c r="U10433" s="213"/>
      <c r="V10433" s="213"/>
      <c r="W10433" s="213"/>
      <c r="X10433" s="214"/>
      <c r="Y10433" s="214"/>
      <c r="Z10433" s="214"/>
      <c r="AA10433" s="217"/>
      <c r="AB10433" s="217"/>
      <c r="AC10433" s="217"/>
      <c r="AD10433" s="213"/>
    </row>
    <row r="10434" spans="20:30" x14ac:dyDescent="0.2">
      <c r="T10434" s="212"/>
      <c r="U10434" s="213"/>
      <c r="V10434" s="213"/>
      <c r="W10434" s="213"/>
      <c r="X10434" s="214"/>
      <c r="Y10434" s="214"/>
      <c r="Z10434" s="214"/>
      <c r="AA10434" s="217"/>
      <c r="AB10434" s="217"/>
      <c r="AC10434" s="217"/>
      <c r="AD10434" s="213"/>
    </row>
    <row r="10435" spans="20:30" x14ac:dyDescent="0.2">
      <c r="T10435" s="212"/>
      <c r="U10435" s="213"/>
      <c r="V10435" s="213"/>
      <c r="W10435" s="213"/>
      <c r="X10435" s="214"/>
      <c r="Y10435" s="214"/>
      <c r="Z10435" s="214"/>
      <c r="AA10435" s="217"/>
      <c r="AB10435" s="217"/>
      <c r="AC10435" s="217"/>
      <c r="AD10435" s="213"/>
    </row>
    <row r="10436" spans="20:30" x14ac:dyDescent="0.2">
      <c r="T10436" s="212"/>
      <c r="U10436" s="213"/>
      <c r="V10436" s="213"/>
      <c r="W10436" s="213"/>
      <c r="X10436" s="214"/>
      <c r="Y10436" s="214"/>
      <c r="Z10436" s="214"/>
      <c r="AA10436" s="217"/>
      <c r="AB10436" s="217"/>
      <c r="AC10436" s="217"/>
      <c r="AD10436" s="213"/>
    </row>
    <row r="10437" spans="20:30" x14ac:dyDescent="0.2">
      <c r="T10437" s="212"/>
      <c r="U10437" s="213"/>
      <c r="V10437" s="213"/>
      <c r="W10437" s="213"/>
      <c r="X10437" s="214"/>
      <c r="Y10437" s="214"/>
      <c r="Z10437" s="214"/>
      <c r="AA10437" s="217"/>
      <c r="AB10437" s="217"/>
      <c r="AC10437" s="217"/>
      <c r="AD10437" s="213"/>
    </row>
    <row r="10438" spans="20:30" x14ac:dyDescent="0.2">
      <c r="T10438" s="212"/>
      <c r="U10438" s="213"/>
      <c r="V10438" s="213"/>
      <c r="W10438" s="213"/>
      <c r="X10438" s="214"/>
      <c r="Y10438" s="214"/>
      <c r="Z10438" s="214"/>
      <c r="AA10438" s="217"/>
      <c r="AB10438" s="217"/>
      <c r="AC10438" s="217"/>
      <c r="AD10438" s="213"/>
    </row>
    <row r="10439" spans="20:30" x14ac:dyDescent="0.2">
      <c r="T10439" s="212"/>
      <c r="U10439" s="213"/>
      <c r="V10439" s="213"/>
      <c r="W10439" s="213"/>
      <c r="X10439" s="214"/>
      <c r="Y10439" s="214"/>
      <c r="Z10439" s="214"/>
      <c r="AA10439" s="217"/>
      <c r="AB10439" s="217"/>
      <c r="AC10439" s="217"/>
      <c r="AD10439" s="213"/>
    </row>
    <row r="10440" spans="20:30" x14ac:dyDescent="0.2">
      <c r="T10440" s="212"/>
      <c r="U10440" s="213"/>
      <c r="V10440" s="213"/>
      <c r="W10440" s="213"/>
      <c r="X10440" s="214"/>
      <c r="Y10440" s="214"/>
      <c r="Z10440" s="214"/>
      <c r="AA10440" s="217"/>
      <c r="AB10440" s="217"/>
      <c r="AC10440" s="217"/>
      <c r="AD10440" s="213"/>
    </row>
    <row r="10441" spans="20:30" x14ac:dyDescent="0.2">
      <c r="T10441" s="212"/>
      <c r="U10441" s="213"/>
      <c r="V10441" s="213"/>
      <c r="W10441" s="213"/>
      <c r="X10441" s="214"/>
      <c r="Y10441" s="214"/>
      <c r="Z10441" s="214"/>
      <c r="AA10441" s="217"/>
      <c r="AB10441" s="217"/>
      <c r="AC10441" s="217"/>
      <c r="AD10441" s="213"/>
    </row>
    <row r="10442" spans="20:30" x14ac:dyDescent="0.2">
      <c r="T10442" s="212"/>
      <c r="U10442" s="213"/>
      <c r="V10442" s="213"/>
      <c r="W10442" s="213"/>
      <c r="X10442" s="214"/>
      <c r="Y10442" s="214"/>
      <c r="Z10442" s="214"/>
      <c r="AA10442" s="217"/>
      <c r="AB10442" s="217"/>
      <c r="AC10442" s="217"/>
      <c r="AD10442" s="213"/>
    </row>
    <row r="10443" spans="20:30" x14ac:dyDescent="0.2">
      <c r="T10443" s="212"/>
      <c r="U10443" s="213"/>
      <c r="V10443" s="213"/>
      <c r="W10443" s="213"/>
      <c r="X10443" s="214"/>
      <c r="Y10443" s="214"/>
      <c r="Z10443" s="214"/>
      <c r="AA10443" s="217"/>
      <c r="AB10443" s="217"/>
      <c r="AC10443" s="217"/>
      <c r="AD10443" s="213"/>
    </row>
    <row r="10444" spans="20:30" x14ac:dyDescent="0.2">
      <c r="T10444" s="212"/>
      <c r="U10444" s="213"/>
      <c r="V10444" s="213"/>
      <c r="W10444" s="213"/>
      <c r="X10444" s="214"/>
      <c r="Y10444" s="214"/>
      <c r="Z10444" s="214"/>
      <c r="AA10444" s="217"/>
      <c r="AB10444" s="217"/>
      <c r="AC10444" s="217"/>
      <c r="AD10444" s="213"/>
    </row>
    <row r="10445" spans="20:30" x14ac:dyDescent="0.2">
      <c r="T10445" s="212"/>
      <c r="U10445" s="213"/>
      <c r="V10445" s="213"/>
      <c r="W10445" s="213"/>
      <c r="X10445" s="214"/>
      <c r="Y10445" s="214"/>
      <c r="Z10445" s="214"/>
      <c r="AA10445" s="217"/>
      <c r="AB10445" s="217"/>
      <c r="AC10445" s="217"/>
      <c r="AD10445" s="213"/>
    </row>
    <row r="10446" spans="20:30" x14ac:dyDescent="0.2">
      <c r="T10446" s="212"/>
      <c r="U10446" s="213"/>
      <c r="V10446" s="213"/>
      <c r="W10446" s="213"/>
      <c r="X10446" s="214"/>
      <c r="Y10446" s="214"/>
      <c r="Z10446" s="214"/>
      <c r="AA10446" s="217"/>
      <c r="AB10446" s="217"/>
      <c r="AC10446" s="217"/>
      <c r="AD10446" s="213"/>
    </row>
    <row r="10447" spans="20:30" x14ac:dyDescent="0.2">
      <c r="T10447" s="212"/>
      <c r="U10447" s="213"/>
      <c r="V10447" s="213"/>
      <c r="W10447" s="213"/>
      <c r="X10447" s="214"/>
      <c r="Y10447" s="214"/>
      <c r="Z10447" s="214"/>
      <c r="AA10447" s="217"/>
      <c r="AB10447" s="217"/>
      <c r="AC10447" s="217"/>
      <c r="AD10447" s="213"/>
    </row>
    <row r="10448" spans="20:30" x14ac:dyDescent="0.2">
      <c r="T10448" s="212"/>
      <c r="U10448" s="213"/>
      <c r="V10448" s="213"/>
      <c r="W10448" s="213"/>
      <c r="X10448" s="214"/>
      <c r="Y10448" s="214"/>
      <c r="Z10448" s="214"/>
      <c r="AA10448" s="217"/>
      <c r="AB10448" s="217"/>
      <c r="AC10448" s="217"/>
      <c r="AD10448" s="213"/>
    </row>
    <row r="10449" spans="20:30" x14ac:dyDescent="0.2">
      <c r="T10449" s="212"/>
      <c r="U10449" s="213"/>
      <c r="V10449" s="213"/>
      <c r="W10449" s="213"/>
      <c r="X10449" s="214"/>
      <c r="Y10449" s="214"/>
      <c r="Z10449" s="214"/>
      <c r="AA10449" s="217"/>
      <c r="AB10449" s="217"/>
      <c r="AC10449" s="217"/>
      <c r="AD10449" s="213"/>
    </row>
    <row r="10450" spans="20:30" x14ac:dyDescent="0.2">
      <c r="T10450" s="212"/>
      <c r="U10450" s="213"/>
      <c r="V10450" s="213"/>
      <c r="W10450" s="213"/>
      <c r="X10450" s="214"/>
      <c r="Y10450" s="214"/>
      <c r="Z10450" s="214"/>
      <c r="AA10450" s="217"/>
      <c r="AB10450" s="217"/>
      <c r="AC10450" s="217"/>
      <c r="AD10450" s="213"/>
    </row>
    <row r="10451" spans="20:30" x14ac:dyDescent="0.2">
      <c r="T10451" s="212"/>
      <c r="U10451" s="213"/>
      <c r="V10451" s="213"/>
      <c r="W10451" s="213"/>
      <c r="X10451" s="214"/>
      <c r="Y10451" s="214"/>
      <c r="Z10451" s="214"/>
      <c r="AA10451" s="217"/>
      <c r="AB10451" s="217"/>
      <c r="AC10451" s="217"/>
      <c r="AD10451" s="213"/>
    </row>
    <row r="10452" spans="20:30" x14ac:dyDescent="0.2">
      <c r="T10452" s="212"/>
      <c r="U10452" s="213"/>
      <c r="V10452" s="213"/>
      <c r="W10452" s="213"/>
      <c r="X10452" s="214"/>
      <c r="Y10452" s="214"/>
      <c r="Z10452" s="214"/>
      <c r="AA10452" s="217"/>
      <c r="AB10452" s="217"/>
      <c r="AC10452" s="217"/>
      <c r="AD10452" s="213"/>
    </row>
    <row r="10453" spans="20:30" x14ac:dyDescent="0.2">
      <c r="T10453" s="212"/>
      <c r="U10453" s="213"/>
      <c r="V10453" s="213"/>
      <c r="W10453" s="213"/>
      <c r="X10453" s="214"/>
      <c r="Y10453" s="214"/>
      <c r="Z10453" s="214"/>
      <c r="AA10453" s="217"/>
      <c r="AB10453" s="217"/>
      <c r="AC10453" s="217"/>
      <c r="AD10453" s="213"/>
    </row>
    <row r="10454" spans="20:30" x14ac:dyDescent="0.2">
      <c r="T10454" s="212"/>
      <c r="U10454" s="213"/>
      <c r="V10454" s="213"/>
      <c r="W10454" s="213"/>
      <c r="X10454" s="214"/>
      <c r="Y10454" s="214"/>
      <c r="Z10454" s="214"/>
      <c r="AA10454" s="217"/>
      <c r="AB10454" s="217"/>
      <c r="AC10454" s="217"/>
      <c r="AD10454" s="213"/>
    </row>
    <row r="10455" spans="20:30" x14ac:dyDescent="0.2">
      <c r="T10455" s="212"/>
      <c r="U10455" s="213"/>
      <c r="V10455" s="213"/>
      <c r="W10455" s="213"/>
      <c r="X10455" s="214"/>
      <c r="Y10455" s="214"/>
      <c r="Z10455" s="214"/>
      <c r="AA10455" s="217"/>
      <c r="AB10455" s="217"/>
      <c r="AC10455" s="217"/>
      <c r="AD10455" s="213"/>
    </row>
    <row r="10456" spans="20:30" x14ac:dyDescent="0.2">
      <c r="T10456" s="212"/>
      <c r="U10456" s="213"/>
      <c r="V10456" s="213"/>
      <c r="W10456" s="213"/>
      <c r="X10456" s="214"/>
      <c r="Y10456" s="214"/>
      <c r="Z10456" s="214"/>
      <c r="AA10456" s="217"/>
      <c r="AB10456" s="217"/>
      <c r="AC10456" s="217"/>
      <c r="AD10456" s="213"/>
    </row>
    <row r="10457" spans="20:30" x14ac:dyDescent="0.2">
      <c r="T10457" s="212"/>
      <c r="U10457" s="213"/>
      <c r="V10457" s="213"/>
      <c r="W10457" s="213"/>
      <c r="X10457" s="214"/>
      <c r="Y10457" s="214"/>
      <c r="Z10457" s="214"/>
      <c r="AA10457" s="217"/>
      <c r="AB10457" s="217"/>
      <c r="AC10457" s="217"/>
      <c r="AD10457" s="213"/>
    </row>
    <row r="10458" spans="20:30" x14ac:dyDescent="0.2">
      <c r="T10458" s="212"/>
      <c r="U10458" s="213"/>
      <c r="V10458" s="213"/>
      <c r="W10458" s="213"/>
      <c r="X10458" s="214"/>
      <c r="Y10458" s="214"/>
      <c r="Z10458" s="214"/>
      <c r="AA10458" s="217"/>
      <c r="AB10458" s="217"/>
      <c r="AC10458" s="217"/>
      <c r="AD10458" s="213"/>
    </row>
    <row r="10459" spans="20:30" x14ac:dyDescent="0.2">
      <c r="T10459" s="212"/>
      <c r="U10459" s="213"/>
      <c r="V10459" s="213"/>
      <c r="W10459" s="213"/>
      <c r="X10459" s="214"/>
      <c r="Y10459" s="214"/>
      <c r="Z10459" s="214"/>
      <c r="AA10459" s="217"/>
      <c r="AB10459" s="217"/>
      <c r="AC10459" s="217"/>
      <c r="AD10459" s="213"/>
    </row>
    <row r="10460" spans="20:30" x14ac:dyDescent="0.2">
      <c r="T10460" s="212"/>
      <c r="U10460" s="213"/>
      <c r="V10460" s="213"/>
      <c r="W10460" s="213"/>
      <c r="X10460" s="214"/>
      <c r="Y10460" s="214"/>
      <c r="Z10460" s="214"/>
      <c r="AA10460" s="217"/>
      <c r="AB10460" s="217"/>
      <c r="AC10460" s="217"/>
      <c r="AD10460" s="213"/>
    </row>
    <row r="10461" spans="20:30" x14ac:dyDescent="0.2">
      <c r="T10461" s="212"/>
      <c r="U10461" s="213"/>
      <c r="V10461" s="213"/>
      <c r="W10461" s="213"/>
      <c r="X10461" s="214"/>
      <c r="Y10461" s="214"/>
      <c r="Z10461" s="214"/>
      <c r="AA10461" s="217"/>
      <c r="AB10461" s="217"/>
      <c r="AC10461" s="217"/>
      <c r="AD10461" s="213"/>
    </row>
    <row r="10462" spans="20:30" x14ac:dyDescent="0.2">
      <c r="T10462" s="212"/>
      <c r="U10462" s="213"/>
      <c r="V10462" s="213"/>
      <c r="W10462" s="213"/>
      <c r="X10462" s="214"/>
      <c r="Y10462" s="214"/>
      <c r="Z10462" s="214"/>
      <c r="AA10462" s="217"/>
      <c r="AB10462" s="217"/>
      <c r="AC10462" s="217"/>
      <c r="AD10462" s="213"/>
    </row>
    <row r="10463" spans="20:30" x14ac:dyDescent="0.2">
      <c r="T10463" s="212"/>
      <c r="U10463" s="213"/>
      <c r="V10463" s="213"/>
      <c r="W10463" s="213"/>
      <c r="X10463" s="214"/>
      <c r="Y10463" s="214"/>
      <c r="Z10463" s="214"/>
      <c r="AA10463" s="217"/>
      <c r="AB10463" s="217"/>
      <c r="AC10463" s="217"/>
      <c r="AD10463" s="213"/>
    </row>
    <row r="10464" spans="20:30" x14ac:dyDescent="0.2">
      <c r="T10464" s="212"/>
      <c r="U10464" s="213"/>
      <c r="V10464" s="213"/>
      <c r="W10464" s="213"/>
      <c r="X10464" s="214"/>
      <c r="Y10464" s="214"/>
      <c r="Z10464" s="214"/>
      <c r="AA10464" s="217"/>
      <c r="AB10464" s="217"/>
      <c r="AC10464" s="217"/>
      <c r="AD10464" s="213"/>
    </row>
    <row r="10465" spans="20:30" x14ac:dyDescent="0.2">
      <c r="T10465" s="212"/>
      <c r="U10465" s="213"/>
      <c r="V10465" s="213"/>
      <c r="W10465" s="213"/>
      <c r="X10465" s="214"/>
      <c r="Y10465" s="214"/>
      <c r="Z10465" s="214"/>
      <c r="AA10465" s="217"/>
      <c r="AB10465" s="217"/>
      <c r="AC10465" s="217"/>
      <c r="AD10465" s="213"/>
    </row>
    <row r="10466" spans="20:30" x14ac:dyDescent="0.2">
      <c r="T10466" s="212"/>
      <c r="U10466" s="213"/>
      <c r="V10466" s="213"/>
      <c r="W10466" s="213"/>
      <c r="X10466" s="214"/>
      <c r="Y10466" s="214"/>
      <c r="Z10466" s="214"/>
      <c r="AA10466" s="217"/>
      <c r="AB10466" s="217"/>
      <c r="AC10466" s="217"/>
      <c r="AD10466" s="213"/>
    </row>
    <row r="10467" spans="20:30" x14ac:dyDescent="0.2">
      <c r="T10467" s="212"/>
      <c r="U10467" s="213"/>
      <c r="V10467" s="213"/>
      <c r="W10467" s="213"/>
      <c r="X10467" s="214"/>
      <c r="Y10467" s="214"/>
      <c r="Z10467" s="214"/>
      <c r="AA10467" s="217"/>
      <c r="AB10467" s="217"/>
      <c r="AC10467" s="217"/>
      <c r="AD10467" s="213"/>
    </row>
    <row r="10468" spans="20:30" x14ac:dyDescent="0.2">
      <c r="T10468" s="212"/>
      <c r="U10468" s="213"/>
      <c r="V10468" s="213"/>
      <c r="W10468" s="213"/>
      <c r="X10468" s="214"/>
      <c r="Y10468" s="214"/>
      <c r="Z10468" s="214"/>
      <c r="AA10468" s="217"/>
      <c r="AB10468" s="217"/>
      <c r="AC10468" s="217"/>
      <c r="AD10468" s="213"/>
    </row>
    <row r="10469" spans="20:30" x14ac:dyDescent="0.2">
      <c r="T10469" s="212"/>
      <c r="U10469" s="213"/>
      <c r="V10469" s="213"/>
      <c r="W10469" s="213"/>
      <c r="X10469" s="214"/>
      <c r="Y10469" s="214"/>
      <c r="Z10469" s="214"/>
      <c r="AA10469" s="217"/>
      <c r="AB10469" s="217"/>
      <c r="AC10469" s="217"/>
      <c r="AD10469" s="213"/>
    </row>
    <row r="10470" spans="20:30" x14ac:dyDescent="0.2">
      <c r="T10470" s="212"/>
      <c r="U10470" s="213"/>
      <c r="V10470" s="213"/>
      <c r="W10470" s="213"/>
      <c r="X10470" s="214"/>
      <c r="Y10470" s="214"/>
      <c r="Z10470" s="214"/>
      <c r="AA10470" s="217"/>
      <c r="AB10470" s="217"/>
      <c r="AC10470" s="217"/>
      <c r="AD10470" s="213"/>
    </row>
    <row r="10471" spans="20:30" x14ac:dyDescent="0.2">
      <c r="T10471" s="212"/>
      <c r="U10471" s="213"/>
      <c r="V10471" s="213"/>
      <c r="W10471" s="213"/>
      <c r="X10471" s="214"/>
      <c r="Y10471" s="214"/>
      <c r="Z10471" s="214"/>
      <c r="AA10471" s="217"/>
      <c r="AB10471" s="217"/>
      <c r="AC10471" s="217"/>
      <c r="AD10471" s="213"/>
    </row>
    <row r="10472" spans="20:30" x14ac:dyDescent="0.2">
      <c r="T10472" s="212"/>
      <c r="U10472" s="213"/>
      <c r="V10472" s="213"/>
      <c r="W10472" s="213"/>
      <c r="X10472" s="214"/>
      <c r="Y10472" s="214"/>
      <c r="Z10472" s="214"/>
      <c r="AA10472" s="217"/>
      <c r="AB10472" s="217"/>
      <c r="AC10472" s="217"/>
      <c r="AD10472" s="213"/>
    </row>
    <row r="10473" spans="20:30" x14ac:dyDescent="0.2">
      <c r="T10473" s="212"/>
      <c r="U10473" s="213"/>
      <c r="V10473" s="213"/>
      <c r="W10473" s="213"/>
      <c r="X10473" s="214"/>
      <c r="Y10473" s="214"/>
      <c r="Z10473" s="214"/>
      <c r="AA10473" s="217"/>
      <c r="AB10473" s="217"/>
      <c r="AC10473" s="217"/>
      <c r="AD10473" s="213"/>
    </row>
    <row r="10474" spans="20:30" x14ac:dyDescent="0.2">
      <c r="T10474" s="212"/>
      <c r="U10474" s="213"/>
      <c r="V10474" s="213"/>
      <c r="W10474" s="213"/>
      <c r="X10474" s="214"/>
      <c r="Y10474" s="214"/>
      <c r="Z10474" s="214"/>
      <c r="AA10474" s="217"/>
      <c r="AB10474" s="217"/>
      <c r="AC10474" s="217"/>
      <c r="AD10474" s="213"/>
    </row>
    <row r="10475" spans="20:30" x14ac:dyDescent="0.2">
      <c r="T10475" s="212"/>
      <c r="U10475" s="213"/>
      <c r="V10475" s="213"/>
      <c r="W10475" s="213"/>
      <c r="X10475" s="214"/>
      <c r="Y10475" s="214"/>
      <c r="Z10475" s="214"/>
      <c r="AA10475" s="217"/>
      <c r="AB10475" s="217"/>
      <c r="AC10475" s="217"/>
      <c r="AD10475" s="213"/>
    </row>
    <row r="10476" spans="20:30" x14ac:dyDescent="0.2">
      <c r="T10476" s="212"/>
      <c r="U10476" s="213"/>
      <c r="V10476" s="213"/>
      <c r="W10476" s="213"/>
      <c r="X10476" s="214"/>
      <c r="Y10476" s="214"/>
      <c r="Z10476" s="214"/>
      <c r="AA10476" s="217"/>
      <c r="AB10476" s="217"/>
      <c r="AC10476" s="217"/>
      <c r="AD10476" s="213"/>
    </row>
    <row r="10477" spans="20:30" x14ac:dyDescent="0.2">
      <c r="T10477" s="212"/>
      <c r="U10477" s="213"/>
      <c r="V10477" s="213"/>
      <c r="W10477" s="213"/>
      <c r="X10477" s="214"/>
      <c r="Y10477" s="214"/>
      <c r="Z10477" s="214"/>
      <c r="AA10477" s="217"/>
      <c r="AB10477" s="217"/>
      <c r="AC10477" s="217"/>
      <c r="AD10477" s="213"/>
    </row>
    <row r="10478" spans="20:30" x14ac:dyDescent="0.2">
      <c r="T10478" s="212"/>
      <c r="U10478" s="213"/>
      <c r="V10478" s="213"/>
      <c r="W10478" s="213"/>
      <c r="X10478" s="214"/>
      <c r="Y10478" s="214"/>
      <c r="Z10478" s="214"/>
      <c r="AA10478" s="217"/>
      <c r="AB10478" s="217"/>
      <c r="AC10478" s="217"/>
      <c r="AD10478" s="213"/>
    </row>
    <row r="10479" spans="20:30" x14ac:dyDescent="0.2">
      <c r="T10479" s="212"/>
      <c r="U10479" s="213"/>
      <c r="V10479" s="213"/>
      <c r="W10479" s="213"/>
      <c r="X10479" s="214"/>
      <c r="Y10479" s="214"/>
      <c r="Z10479" s="214"/>
      <c r="AA10479" s="217"/>
      <c r="AB10479" s="217"/>
      <c r="AC10479" s="217"/>
      <c r="AD10479" s="213"/>
    </row>
    <row r="10480" spans="20:30" x14ac:dyDescent="0.2">
      <c r="T10480" s="212"/>
      <c r="U10480" s="213"/>
      <c r="V10480" s="213"/>
      <c r="W10480" s="213"/>
      <c r="X10480" s="214"/>
      <c r="Y10480" s="214"/>
      <c r="Z10480" s="214"/>
      <c r="AA10480" s="217"/>
      <c r="AB10480" s="217"/>
      <c r="AC10480" s="217"/>
      <c r="AD10480" s="213"/>
    </row>
    <row r="10481" spans="20:30" x14ac:dyDescent="0.2">
      <c r="T10481" s="212"/>
      <c r="U10481" s="213"/>
      <c r="V10481" s="213"/>
      <c r="W10481" s="213"/>
      <c r="X10481" s="214"/>
      <c r="Y10481" s="214"/>
      <c r="Z10481" s="214"/>
      <c r="AA10481" s="217"/>
      <c r="AB10481" s="217"/>
      <c r="AC10481" s="217"/>
      <c r="AD10481" s="213"/>
    </row>
    <row r="10482" spans="20:30" x14ac:dyDescent="0.2">
      <c r="T10482" s="212"/>
      <c r="U10482" s="213"/>
      <c r="V10482" s="213"/>
      <c r="W10482" s="213"/>
      <c r="X10482" s="214"/>
      <c r="Y10482" s="214"/>
      <c r="Z10482" s="214"/>
      <c r="AA10482" s="217"/>
      <c r="AB10482" s="217"/>
      <c r="AC10482" s="217"/>
      <c r="AD10482" s="213"/>
    </row>
    <row r="10483" spans="20:30" x14ac:dyDescent="0.2">
      <c r="T10483" s="212"/>
      <c r="U10483" s="213"/>
      <c r="V10483" s="213"/>
      <c r="W10483" s="213"/>
      <c r="X10483" s="214"/>
      <c r="Y10483" s="214"/>
      <c r="Z10483" s="214"/>
      <c r="AA10483" s="217"/>
      <c r="AB10483" s="217"/>
      <c r="AC10483" s="217"/>
      <c r="AD10483" s="213"/>
    </row>
    <row r="10484" spans="20:30" x14ac:dyDescent="0.2">
      <c r="T10484" s="212"/>
      <c r="U10484" s="213"/>
      <c r="V10484" s="213"/>
      <c r="W10484" s="213"/>
      <c r="X10484" s="214"/>
      <c r="Y10484" s="214"/>
      <c r="Z10484" s="214"/>
      <c r="AA10484" s="217"/>
      <c r="AB10484" s="217"/>
      <c r="AC10484" s="217"/>
      <c r="AD10484" s="213"/>
    </row>
    <row r="10485" spans="20:30" x14ac:dyDescent="0.2">
      <c r="T10485" s="212"/>
      <c r="U10485" s="213"/>
      <c r="V10485" s="213"/>
      <c r="W10485" s="213"/>
      <c r="X10485" s="214"/>
      <c r="Y10485" s="214"/>
      <c r="Z10485" s="214"/>
      <c r="AA10485" s="217"/>
      <c r="AB10485" s="217"/>
      <c r="AC10485" s="217"/>
      <c r="AD10485" s="213"/>
    </row>
    <row r="10486" spans="20:30" x14ac:dyDescent="0.2">
      <c r="T10486" s="212"/>
      <c r="U10486" s="213"/>
      <c r="V10486" s="213"/>
      <c r="W10486" s="213"/>
      <c r="X10486" s="214"/>
      <c r="Y10486" s="214"/>
      <c r="Z10486" s="214"/>
      <c r="AA10486" s="217"/>
      <c r="AB10486" s="217"/>
      <c r="AC10486" s="217"/>
      <c r="AD10486" s="213"/>
    </row>
    <row r="10487" spans="20:30" x14ac:dyDescent="0.2">
      <c r="T10487" s="212"/>
      <c r="U10487" s="213"/>
      <c r="V10487" s="213"/>
      <c r="W10487" s="213"/>
      <c r="X10487" s="214"/>
      <c r="Y10487" s="214"/>
      <c r="Z10487" s="214"/>
      <c r="AA10487" s="217"/>
      <c r="AB10487" s="217"/>
      <c r="AC10487" s="217"/>
      <c r="AD10487" s="213"/>
    </row>
    <row r="10488" spans="20:30" x14ac:dyDescent="0.2">
      <c r="T10488" s="212"/>
      <c r="U10488" s="213"/>
      <c r="V10488" s="213"/>
      <c r="W10488" s="213"/>
      <c r="X10488" s="214"/>
      <c r="Y10488" s="214"/>
      <c r="Z10488" s="214"/>
      <c r="AA10488" s="217"/>
      <c r="AB10488" s="217"/>
      <c r="AC10488" s="217"/>
      <c r="AD10488" s="213"/>
    </row>
    <row r="10489" spans="20:30" x14ac:dyDescent="0.2">
      <c r="T10489" s="212"/>
      <c r="U10489" s="213"/>
      <c r="V10489" s="213"/>
      <c r="W10489" s="213"/>
      <c r="X10489" s="214"/>
      <c r="Y10489" s="214"/>
      <c r="Z10489" s="214"/>
      <c r="AA10489" s="217"/>
      <c r="AB10489" s="217"/>
      <c r="AC10489" s="217"/>
      <c r="AD10489" s="213"/>
    </row>
    <row r="10490" spans="20:30" x14ac:dyDescent="0.2">
      <c r="T10490" s="212"/>
      <c r="U10490" s="213"/>
      <c r="V10490" s="213"/>
      <c r="W10490" s="213"/>
      <c r="X10490" s="214"/>
      <c r="Y10490" s="214"/>
      <c r="Z10490" s="214"/>
      <c r="AA10490" s="217"/>
      <c r="AB10490" s="217"/>
      <c r="AC10490" s="217"/>
      <c r="AD10490" s="213"/>
    </row>
    <row r="10491" spans="20:30" x14ac:dyDescent="0.2">
      <c r="T10491" s="212"/>
      <c r="U10491" s="213"/>
      <c r="V10491" s="213"/>
      <c r="W10491" s="213"/>
      <c r="X10491" s="214"/>
      <c r="Y10491" s="214"/>
      <c r="Z10491" s="214"/>
      <c r="AA10491" s="217"/>
      <c r="AB10491" s="217"/>
      <c r="AC10491" s="217"/>
      <c r="AD10491" s="213"/>
    </row>
    <row r="10492" spans="20:30" x14ac:dyDescent="0.2">
      <c r="T10492" s="212"/>
      <c r="U10492" s="213"/>
      <c r="V10492" s="213"/>
      <c r="W10492" s="213"/>
      <c r="X10492" s="214"/>
      <c r="Y10492" s="214"/>
      <c r="Z10492" s="214"/>
      <c r="AA10492" s="217"/>
      <c r="AB10492" s="217"/>
      <c r="AC10492" s="217"/>
      <c r="AD10492" s="213"/>
    </row>
    <row r="10493" spans="20:30" x14ac:dyDescent="0.2">
      <c r="T10493" s="212"/>
      <c r="U10493" s="213"/>
      <c r="V10493" s="213"/>
      <c r="W10493" s="213"/>
      <c r="X10493" s="214"/>
      <c r="Y10493" s="214"/>
      <c r="Z10493" s="214"/>
      <c r="AA10493" s="217"/>
      <c r="AB10493" s="217"/>
      <c r="AC10493" s="217"/>
      <c r="AD10493" s="213"/>
    </row>
    <row r="10494" spans="20:30" x14ac:dyDescent="0.2">
      <c r="T10494" s="212"/>
      <c r="U10494" s="213"/>
      <c r="V10494" s="213"/>
      <c r="W10494" s="213"/>
      <c r="X10494" s="214"/>
      <c r="Y10494" s="214"/>
      <c r="Z10494" s="214"/>
      <c r="AA10494" s="217"/>
      <c r="AB10494" s="217"/>
      <c r="AC10494" s="217"/>
      <c r="AD10494" s="213"/>
    </row>
    <row r="10495" spans="20:30" x14ac:dyDescent="0.2">
      <c r="T10495" s="212"/>
      <c r="U10495" s="213"/>
      <c r="V10495" s="213"/>
      <c r="W10495" s="213"/>
      <c r="X10495" s="214"/>
      <c r="Y10495" s="214"/>
      <c r="Z10495" s="214"/>
      <c r="AA10495" s="217"/>
      <c r="AB10495" s="217"/>
      <c r="AC10495" s="217"/>
      <c r="AD10495" s="213"/>
    </row>
    <row r="10496" spans="20:30" x14ac:dyDescent="0.2">
      <c r="T10496" s="212"/>
      <c r="U10496" s="213"/>
      <c r="V10496" s="213"/>
      <c r="W10496" s="213"/>
      <c r="X10496" s="214"/>
      <c r="Y10496" s="214"/>
      <c r="Z10496" s="214"/>
      <c r="AA10496" s="217"/>
      <c r="AB10496" s="217"/>
      <c r="AC10496" s="217"/>
      <c r="AD10496" s="213"/>
    </row>
    <row r="10497" spans="20:30" x14ac:dyDescent="0.2">
      <c r="T10497" s="212"/>
      <c r="U10497" s="213"/>
      <c r="V10497" s="213"/>
      <c r="W10497" s="213"/>
      <c r="X10497" s="214"/>
      <c r="Y10497" s="214"/>
      <c r="Z10497" s="214"/>
      <c r="AA10497" s="217"/>
      <c r="AB10497" s="217"/>
      <c r="AC10497" s="217"/>
      <c r="AD10497" s="213"/>
    </row>
    <row r="10498" spans="20:30" x14ac:dyDescent="0.2">
      <c r="T10498" s="212"/>
      <c r="U10498" s="213"/>
      <c r="V10498" s="213"/>
      <c r="W10498" s="213"/>
      <c r="X10498" s="214"/>
      <c r="Y10498" s="214"/>
      <c r="Z10498" s="214"/>
      <c r="AA10498" s="217"/>
      <c r="AB10498" s="217"/>
      <c r="AC10498" s="217"/>
      <c r="AD10498" s="213"/>
    </row>
    <row r="10499" spans="20:30" x14ac:dyDescent="0.2">
      <c r="T10499" s="212"/>
      <c r="U10499" s="213"/>
      <c r="V10499" s="213"/>
      <c r="W10499" s="213"/>
      <c r="X10499" s="214"/>
      <c r="Y10499" s="214"/>
      <c r="Z10499" s="214"/>
      <c r="AA10499" s="217"/>
      <c r="AB10499" s="217"/>
      <c r="AC10499" s="217"/>
      <c r="AD10499" s="213"/>
    </row>
    <row r="10500" spans="20:30" x14ac:dyDescent="0.2">
      <c r="T10500" s="212"/>
      <c r="U10500" s="213"/>
      <c r="V10500" s="213"/>
      <c r="W10500" s="213"/>
      <c r="X10500" s="214"/>
      <c r="Y10500" s="214"/>
      <c r="Z10500" s="214"/>
      <c r="AA10500" s="217"/>
      <c r="AB10500" s="217"/>
      <c r="AC10500" s="217"/>
      <c r="AD10500" s="213"/>
    </row>
    <row r="10501" spans="20:30" x14ac:dyDescent="0.2">
      <c r="T10501" s="212"/>
      <c r="U10501" s="213"/>
      <c r="V10501" s="213"/>
      <c r="W10501" s="213"/>
      <c r="X10501" s="214"/>
      <c r="Y10501" s="214"/>
      <c r="Z10501" s="214"/>
      <c r="AA10501" s="217"/>
      <c r="AB10501" s="217"/>
      <c r="AC10501" s="217"/>
      <c r="AD10501" s="213"/>
    </row>
    <row r="10502" spans="20:30" x14ac:dyDescent="0.2">
      <c r="T10502" s="212"/>
      <c r="U10502" s="213"/>
      <c r="V10502" s="213"/>
      <c r="W10502" s="213"/>
      <c r="X10502" s="214"/>
      <c r="Y10502" s="214"/>
      <c r="Z10502" s="214"/>
      <c r="AA10502" s="217"/>
      <c r="AB10502" s="217"/>
      <c r="AC10502" s="217"/>
      <c r="AD10502" s="213"/>
    </row>
    <row r="10503" spans="20:30" x14ac:dyDescent="0.2">
      <c r="T10503" s="212"/>
      <c r="U10503" s="213"/>
      <c r="V10503" s="213"/>
      <c r="W10503" s="213"/>
      <c r="X10503" s="214"/>
      <c r="Y10503" s="214"/>
      <c r="Z10503" s="214"/>
      <c r="AA10503" s="217"/>
      <c r="AB10503" s="217"/>
      <c r="AC10503" s="217"/>
      <c r="AD10503" s="213"/>
    </row>
    <row r="10504" spans="20:30" x14ac:dyDescent="0.2">
      <c r="T10504" s="212"/>
      <c r="U10504" s="213"/>
      <c r="V10504" s="213"/>
      <c r="W10504" s="213"/>
      <c r="X10504" s="214"/>
      <c r="Y10504" s="214"/>
      <c r="Z10504" s="214"/>
      <c r="AA10504" s="217"/>
      <c r="AB10504" s="217"/>
      <c r="AC10504" s="217"/>
      <c r="AD10504" s="213"/>
    </row>
    <row r="10505" spans="20:30" x14ac:dyDescent="0.2">
      <c r="T10505" s="212"/>
      <c r="U10505" s="213"/>
      <c r="V10505" s="213"/>
      <c r="W10505" s="213"/>
      <c r="X10505" s="214"/>
      <c r="Y10505" s="214"/>
      <c r="Z10505" s="214"/>
      <c r="AA10505" s="217"/>
      <c r="AB10505" s="217"/>
      <c r="AC10505" s="217"/>
      <c r="AD10505" s="213"/>
    </row>
    <row r="10506" spans="20:30" x14ac:dyDescent="0.2">
      <c r="T10506" s="212"/>
      <c r="U10506" s="213"/>
      <c r="V10506" s="213"/>
      <c r="W10506" s="213"/>
      <c r="X10506" s="214"/>
      <c r="Y10506" s="214"/>
      <c r="Z10506" s="214"/>
      <c r="AA10506" s="217"/>
      <c r="AB10506" s="217"/>
      <c r="AC10506" s="217"/>
      <c r="AD10506" s="213"/>
    </row>
    <row r="10507" spans="20:30" x14ac:dyDescent="0.2">
      <c r="T10507" s="212"/>
      <c r="U10507" s="213"/>
      <c r="V10507" s="213"/>
      <c r="W10507" s="213"/>
      <c r="X10507" s="214"/>
      <c r="Y10507" s="214"/>
      <c r="Z10507" s="214"/>
      <c r="AA10507" s="217"/>
      <c r="AB10507" s="217"/>
      <c r="AC10507" s="217"/>
      <c r="AD10507" s="213"/>
    </row>
    <row r="10508" spans="20:30" x14ac:dyDescent="0.2">
      <c r="T10508" s="212"/>
      <c r="U10508" s="213"/>
      <c r="V10508" s="213"/>
      <c r="W10508" s="213"/>
      <c r="X10508" s="214"/>
      <c r="Y10508" s="214"/>
      <c r="Z10508" s="214"/>
      <c r="AA10508" s="217"/>
      <c r="AB10508" s="217"/>
      <c r="AC10508" s="217"/>
      <c r="AD10508" s="213"/>
    </row>
    <row r="10509" spans="20:30" x14ac:dyDescent="0.2">
      <c r="T10509" s="212"/>
      <c r="U10509" s="213"/>
      <c r="V10509" s="213"/>
      <c r="W10509" s="213"/>
      <c r="X10509" s="214"/>
      <c r="Y10509" s="214"/>
      <c r="Z10509" s="214"/>
      <c r="AA10509" s="217"/>
      <c r="AB10509" s="217"/>
      <c r="AC10509" s="217"/>
      <c r="AD10509" s="213"/>
    </row>
    <row r="10510" spans="20:30" x14ac:dyDescent="0.2">
      <c r="T10510" s="212"/>
      <c r="U10510" s="213"/>
      <c r="V10510" s="213"/>
      <c r="W10510" s="213"/>
      <c r="X10510" s="214"/>
      <c r="Y10510" s="214"/>
      <c r="Z10510" s="214"/>
      <c r="AA10510" s="217"/>
      <c r="AB10510" s="217"/>
      <c r="AC10510" s="217"/>
      <c r="AD10510" s="213"/>
    </row>
    <row r="10511" spans="20:30" x14ac:dyDescent="0.2">
      <c r="T10511" s="212"/>
      <c r="U10511" s="213"/>
      <c r="V10511" s="213"/>
      <c r="W10511" s="213"/>
      <c r="X10511" s="214"/>
      <c r="Y10511" s="214"/>
      <c r="Z10511" s="214"/>
      <c r="AA10511" s="217"/>
      <c r="AB10511" s="217"/>
      <c r="AC10511" s="217"/>
      <c r="AD10511" s="213"/>
    </row>
    <row r="10512" spans="20:30" x14ac:dyDescent="0.2">
      <c r="T10512" s="212"/>
      <c r="U10512" s="213"/>
      <c r="V10512" s="213"/>
      <c r="W10512" s="213"/>
      <c r="X10512" s="214"/>
      <c r="Y10512" s="214"/>
      <c r="Z10512" s="214"/>
      <c r="AA10512" s="217"/>
      <c r="AB10512" s="217"/>
      <c r="AC10512" s="217"/>
      <c r="AD10512" s="213"/>
    </row>
    <row r="10513" spans="20:30" x14ac:dyDescent="0.2">
      <c r="T10513" s="212"/>
      <c r="U10513" s="213"/>
      <c r="V10513" s="213"/>
      <c r="W10513" s="213"/>
      <c r="X10513" s="214"/>
      <c r="Y10513" s="214"/>
      <c r="Z10513" s="214"/>
      <c r="AA10513" s="217"/>
      <c r="AB10513" s="217"/>
      <c r="AC10513" s="217"/>
      <c r="AD10513" s="213"/>
    </row>
    <row r="10514" spans="20:30" x14ac:dyDescent="0.2">
      <c r="T10514" s="212"/>
      <c r="U10514" s="213"/>
      <c r="V10514" s="213"/>
      <c r="W10514" s="213"/>
      <c r="X10514" s="214"/>
      <c r="Y10514" s="214"/>
      <c r="Z10514" s="214"/>
      <c r="AA10514" s="217"/>
      <c r="AB10514" s="217"/>
      <c r="AC10514" s="217"/>
      <c r="AD10514" s="213"/>
    </row>
    <row r="10515" spans="20:30" x14ac:dyDescent="0.2">
      <c r="T10515" s="212"/>
      <c r="U10515" s="213"/>
      <c r="V10515" s="213"/>
      <c r="W10515" s="213"/>
      <c r="X10515" s="214"/>
      <c r="Y10515" s="214"/>
      <c r="Z10515" s="214"/>
      <c r="AA10515" s="217"/>
      <c r="AB10515" s="217"/>
      <c r="AC10515" s="217"/>
      <c r="AD10515" s="213"/>
    </row>
    <row r="10516" spans="20:30" x14ac:dyDescent="0.2">
      <c r="T10516" s="212"/>
      <c r="U10516" s="213"/>
      <c r="V10516" s="213"/>
      <c r="W10516" s="213"/>
      <c r="X10516" s="214"/>
      <c r="Y10516" s="214"/>
      <c r="Z10516" s="214"/>
      <c r="AA10516" s="217"/>
      <c r="AB10516" s="217"/>
      <c r="AC10516" s="217"/>
      <c r="AD10516" s="213"/>
    </row>
    <row r="10517" spans="20:30" x14ac:dyDescent="0.2">
      <c r="T10517" s="212"/>
      <c r="U10517" s="213"/>
      <c r="V10517" s="213"/>
      <c r="W10517" s="213"/>
      <c r="X10517" s="214"/>
      <c r="Y10517" s="214"/>
      <c r="Z10517" s="214"/>
      <c r="AA10517" s="217"/>
      <c r="AB10517" s="217"/>
      <c r="AC10517" s="217"/>
      <c r="AD10517" s="213"/>
    </row>
    <row r="10518" spans="20:30" x14ac:dyDescent="0.2">
      <c r="T10518" s="212"/>
      <c r="U10518" s="213"/>
      <c r="V10518" s="213"/>
      <c r="W10518" s="213"/>
      <c r="X10518" s="214"/>
      <c r="Y10518" s="214"/>
      <c r="Z10518" s="214"/>
      <c r="AA10518" s="217"/>
      <c r="AB10518" s="217"/>
      <c r="AC10518" s="217"/>
      <c r="AD10518" s="213"/>
    </row>
    <row r="10519" spans="20:30" x14ac:dyDescent="0.2">
      <c r="T10519" s="212"/>
      <c r="U10519" s="213"/>
      <c r="V10519" s="213"/>
      <c r="W10519" s="213"/>
      <c r="X10519" s="214"/>
      <c r="Y10519" s="214"/>
      <c r="Z10519" s="214"/>
      <c r="AA10519" s="217"/>
      <c r="AB10519" s="217"/>
      <c r="AC10519" s="217"/>
      <c r="AD10519" s="213"/>
    </row>
    <row r="10520" spans="20:30" x14ac:dyDescent="0.2">
      <c r="T10520" s="212"/>
      <c r="U10520" s="213"/>
      <c r="V10520" s="213"/>
      <c r="W10520" s="213"/>
      <c r="X10520" s="214"/>
      <c r="Y10520" s="214"/>
      <c r="Z10520" s="214"/>
      <c r="AA10520" s="217"/>
      <c r="AB10520" s="217"/>
      <c r="AC10520" s="217"/>
      <c r="AD10520" s="213"/>
    </row>
    <row r="10521" spans="20:30" x14ac:dyDescent="0.2">
      <c r="T10521" s="212"/>
      <c r="U10521" s="213"/>
      <c r="V10521" s="213"/>
      <c r="W10521" s="213"/>
      <c r="X10521" s="214"/>
      <c r="Y10521" s="214"/>
      <c r="Z10521" s="214"/>
      <c r="AA10521" s="217"/>
      <c r="AB10521" s="217"/>
      <c r="AC10521" s="217"/>
      <c r="AD10521" s="213"/>
    </row>
    <row r="10522" spans="20:30" x14ac:dyDescent="0.2">
      <c r="T10522" s="212"/>
      <c r="U10522" s="213"/>
      <c r="V10522" s="213"/>
      <c r="W10522" s="213"/>
      <c r="X10522" s="214"/>
      <c r="Y10522" s="214"/>
      <c r="Z10522" s="214"/>
      <c r="AA10522" s="217"/>
      <c r="AB10522" s="217"/>
      <c r="AC10522" s="217"/>
      <c r="AD10522" s="213"/>
    </row>
    <row r="10523" spans="20:30" x14ac:dyDescent="0.2">
      <c r="T10523" s="212"/>
      <c r="U10523" s="213"/>
      <c r="V10523" s="213"/>
      <c r="W10523" s="213"/>
      <c r="X10523" s="214"/>
      <c r="Y10523" s="214"/>
      <c r="Z10523" s="214"/>
      <c r="AA10523" s="217"/>
      <c r="AB10523" s="217"/>
      <c r="AC10523" s="217"/>
      <c r="AD10523" s="213"/>
    </row>
    <row r="10524" spans="20:30" x14ac:dyDescent="0.2">
      <c r="T10524" s="212"/>
      <c r="U10524" s="213"/>
      <c r="V10524" s="213"/>
      <c r="W10524" s="213"/>
      <c r="X10524" s="214"/>
      <c r="Y10524" s="214"/>
      <c r="Z10524" s="214"/>
      <c r="AA10524" s="217"/>
      <c r="AB10524" s="217"/>
      <c r="AC10524" s="217"/>
      <c r="AD10524" s="213"/>
    </row>
    <row r="10525" spans="20:30" x14ac:dyDescent="0.2">
      <c r="T10525" s="212"/>
      <c r="U10525" s="213"/>
      <c r="V10525" s="213"/>
      <c r="W10525" s="213"/>
      <c r="X10525" s="214"/>
      <c r="Y10525" s="214"/>
      <c r="Z10525" s="214"/>
      <c r="AA10525" s="217"/>
      <c r="AB10525" s="217"/>
      <c r="AC10525" s="217"/>
      <c r="AD10525" s="213"/>
    </row>
    <row r="10526" spans="20:30" x14ac:dyDescent="0.2">
      <c r="T10526" s="212"/>
      <c r="U10526" s="213"/>
      <c r="V10526" s="213"/>
      <c r="W10526" s="213"/>
      <c r="X10526" s="214"/>
      <c r="Y10526" s="214"/>
      <c r="Z10526" s="214"/>
      <c r="AA10526" s="217"/>
      <c r="AB10526" s="217"/>
      <c r="AC10526" s="217"/>
      <c r="AD10526" s="213"/>
    </row>
    <row r="10527" spans="20:30" x14ac:dyDescent="0.2">
      <c r="T10527" s="212"/>
      <c r="U10527" s="213"/>
      <c r="V10527" s="213"/>
      <c r="W10527" s="213"/>
      <c r="X10527" s="214"/>
      <c r="Y10527" s="214"/>
      <c r="Z10527" s="214"/>
      <c r="AA10527" s="217"/>
      <c r="AB10527" s="217"/>
      <c r="AC10527" s="217"/>
      <c r="AD10527" s="213"/>
    </row>
    <row r="10528" spans="20:30" x14ac:dyDescent="0.2">
      <c r="T10528" s="212"/>
      <c r="U10528" s="213"/>
      <c r="V10528" s="213"/>
      <c r="W10528" s="213"/>
      <c r="X10528" s="214"/>
      <c r="Y10528" s="214"/>
      <c r="Z10528" s="214"/>
      <c r="AA10528" s="217"/>
      <c r="AB10528" s="217"/>
      <c r="AC10528" s="217"/>
      <c r="AD10528" s="213"/>
    </row>
    <row r="10529" spans="20:30" x14ac:dyDescent="0.2">
      <c r="T10529" s="212"/>
      <c r="U10529" s="213"/>
      <c r="V10529" s="213"/>
      <c r="W10529" s="213"/>
      <c r="X10529" s="214"/>
      <c r="Y10529" s="214"/>
      <c r="Z10529" s="214"/>
      <c r="AA10529" s="217"/>
      <c r="AB10529" s="217"/>
      <c r="AC10529" s="217"/>
      <c r="AD10529" s="213"/>
    </row>
    <row r="10530" spans="20:30" x14ac:dyDescent="0.2">
      <c r="T10530" s="212"/>
      <c r="U10530" s="213"/>
      <c r="V10530" s="213"/>
      <c r="W10530" s="213"/>
      <c r="X10530" s="214"/>
      <c r="Y10530" s="214"/>
      <c r="Z10530" s="214"/>
      <c r="AA10530" s="217"/>
      <c r="AB10530" s="217"/>
      <c r="AC10530" s="217"/>
      <c r="AD10530" s="213"/>
    </row>
    <row r="10531" spans="20:30" x14ac:dyDescent="0.2">
      <c r="T10531" s="212"/>
      <c r="U10531" s="213"/>
      <c r="V10531" s="213"/>
      <c r="W10531" s="213"/>
      <c r="X10531" s="214"/>
      <c r="Y10531" s="214"/>
      <c r="Z10531" s="214"/>
      <c r="AA10531" s="217"/>
      <c r="AB10531" s="217"/>
      <c r="AC10531" s="217"/>
      <c r="AD10531" s="213"/>
    </row>
    <row r="10532" spans="20:30" x14ac:dyDescent="0.2">
      <c r="T10532" s="212"/>
      <c r="U10532" s="213"/>
      <c r="V10532" s="213"/>
      <c r="W10532" s="213"/>
      <c r="X10532" s="214"/>
      <c r="Y10532" s="214"/>
      <c r="Z10532" s="214"/>
      <c r="AA10532" s="217"/>
      <c r="AB10532" s="217"/>
      <c r="AC10532" s="217"/>
      <c r="AD10532" s="213"/>
    </row>
    <row r="10533" spans="20:30" x14ac:dyDescent="0.2">
      <c r="T10533" s="212"/>
      <c r="U10533" s="213"/>
      <c r="V10533" s="213"/>
      <c r="W10533" s="213"/>
      <c r="X10533" s="214"/>
      <c r="Y10533" s="214"/>
      <c r="Z10533" s="214"/>
      <c r="AA10533" s="217"/>
      <c r="AB10533" s="217"/>
      <c r="AC10533" s="217"/>
      <c r="AD10533" s="213"/>
    </row>
    <row r="10534" spans="20:30" x14ac:dyDescent="0.2">
      <c r="T10534" s="212"/>
      <c r="U10534" s="213"/>
      <c r="V10534" s="213"/>
      <c r="W10534" s="213"/>
      <c r="X10534" s="214"/>
      <c r="Y10534" s="214"/>
      <c r="Z10534" s="214"/>
      <c r="AA10534" s="217"/>
      <c r="AB10534" s="217"/>
      <c r="AC10534" s="217"/>
      <c r="AD10534" s="213"/>
    </row>
    <row r="10535" spans="20:30" x14ac:dyDescent="0.2">
      <c r="T10535" s="212"/>
      <c r="U10535" s="213"/>
      <c r="V10535" s="213"/>
      <c r="W10535" s="213"/>
      <c r="X10535" s="214"/>
      <c r="Y10535" s="214"/>
      <c r="Z10535" s="214"/>
      <c r="AA10535" s="217"/>
      <c r="AB10535" s="217"/>
      <c r="AC10535" s="217"/>
      <c r="AD10535" s="213"/>
    </row>
    <row r="10536" spans="20:30" x14ac:dyDescent="0.2">
      <c r="T10536" s="212"/>
      <c r="U10536" s="213"/>
      <c r="V10536" s="213"/>
      <c r="W10536" s="213"/>
      <c r="X10536" s="214"/>
      <c r="Y10536" s="214"/>
      <c r="Z10536" s="214"/>
      <c r="AA10536" s="217"/>
      <c r="AB10536" s="217"/>
      <c r="AC10536" s="217"/>
      <c r="AD10536" s="213"/>
    </row>
    <row r="10537" spans="20:30" x14ac:dyDescent="0.2">
      <c r="T10537" s="212"/>
      <c r="U10537" s="213"/>
      <c r="V10537" s="213"/>
      <c r="W10537" s="213"/>
      <c r="X10537" s="214"/>
      <c r="Y10537" s="214"/>
      <c r="Z10537" s="214"/>
      <c r="AA10537" s="217"/>
      <c r="AB10537" s="217"/>
      <c r="AC10537" s="217"/>
      <c r="AD10537" s="213"/>
    </row>
    <row r="10538" spans="20:30" x14ac:dyDescent="0.2">
      <c r="T10538" s="212"/>
      <c r="U10538" s="213"/>
      <c r="V10538" s="213"/>
      <c r="W10538" s="213"/>
      <c r="X10538" s="214"/>
      <c r="Y10538" s="214"/>
      <c r="Z10538" s="214"/>
      <c r="AA10538" s="217"/>
      <c r="AB10538" s="217"/>
      <c r="AC10538" s="217"/>
      <c r="AD10538" s="213"/>
    </row>
    <row r="10539" spans="20:30" x14ac:dyDescent="0.2">
      <c r="T10539" s="212"/>
      <c r="U10539" s="213"/>
      <c r="V10539" s="213"/>
      <c r="W10539" s="213"/>
      <c r="X10539" s="214"/>
      <c r="Y10539" s="214"/>
      <c r="Z10539" s="214"/>
      <c r="AA10539" s="217"/>
      <c r="AB10539" s="217"/>
      <c r="AC10539" s="217"/>
      <c r="AD10539" s="213"/>
    </row>
    <row r="10540" spans="20:30" x14ac:dyDescent="0.2">
      <c r="T10540" s="212"/>
      <c r="U10540" s="213"/>
      <c r="V10540" s="213"/>
      <c r="W10540" s="213"/>
      <c r="X10540" s="214"/>
      <c r="Y10540" s="214"/>
      <c r="Z10540" s="214"/>
      <c r="AA10540" s="217"/>
      <c r="AB10540" s="217"/>
      <c r="AC10540" s="217"/>
      <c r="AD10540" s="213"/>
    </row>
    <row r="10541" spans="20:30" x14ac:dyDescent="0.2">
      <c r="T10541" s="212"/>
      <c r="U10541" s="213"/>
      <c r="V10541" s="213"/>
      <c r="W10541" s="213"/>
      <c r="X10541" s="214"/>
      <c r="Y10541" s="214"/>
      <c r="Z10541" s="214"/>
      <c r="AA10541" s="217"/>
      <c r="AB10541" s="217"/>
      <c r="AC10541" s="217"/>
      <c r="AD10541" s="213"/>
    </row>
    <row r="10542" spans="20:30" x14ac:dyDescent="0.2">
      <c r="T10542" s="212"/>
      <c r="U10542" s="213"/>
      <c r="V10542" s="213"/>
      <c r="W10542" s="213"/>
      <c r="X10542" s="214"/>
      <c r="Y10542" s="214"/>
      <c r="Z10542" s="214"/>
      <c r="AA10542" s="217"/>
      <c r="AB10542" s="217"/>
      <c r="AC10542" s="217"/>
      <c r="AD10542" s="213"/>
    </row>
    <row r="10543" spans="20:30" x14ac:dyDescent="0.2">
      <c r="T10543" s="212"/>
      <c r="U10543" s="213"/>
      <c r="V10543" s="213"/>
      <c r="W10543" s="213"/>
      <c r="X10543" s="214"/>
      <c r="Y10543" s="214"/>
      <c r="Z10543" s="214"/>
      <c r="AA10543" s="217"/>
      <c r="AB10543" s="217"/>
      <c r="AC10543" s="217"/>
      <c r="AD10543" s="213"/>
    </row>
    <row r="10544" spans="20:30" x14ac:dyDescent="0.2">
      <c r="T10544" s="212"/>
      <c r="U10544" s="213"/>
      <c r="V10544" s="213"/>
      <c r="W10544" s="213"/>
      <c r="X10544" s="214"/>
      <c r="Y10544" s="214"/>
      <c r="Z10544" s="214"/>
      <c r="AA10544" s="217"/>
      <c r="AB10544" s="217"/>
      <c r="AC10544" s="217"/>
      <c r="AD10544" s="213"/>
    </row>
    <row r="10545" spans="20:30" x14ac:dyDescent="0.2">
      <c r="T10545" s="212"/>
      <c r="U10545" s="213"/>
      <c r="V10545" s="213"/>
      <c r="W10545" s="213"/>
      <c r="X10545" s="214"/>
      <c r="Y10545" s="214"/>
      <c r="Z10545" s="214"/>
      <c r="AA10545" s="217"/>
      <c r="AB10545" s="217"/>
      <c r="AC10545" s="217"/>
      <c r="AD10545" s="213"/>
    </row>
    <row r="10546" spans="20:30" x14ac:dyDescent="0.2">
      <c r="T10546" s="212"/>
      <c r="U10546" s="213"/>
      <c r="V10546" s="213"/>
      <c r="W10546" s="213"/>
      <c r="X10546" s="214"/>
      <c r="Y10546" s="214"/>
      <c r="Z10546" s="214"/>
      <c r="AA10546" s="217"/>
      <c r="AB10546" s="217"/>
      <c r="AC10546" s="217"/>
      <c r="AD10546" s="213"/>
    </row>
    <row r="10547" spans="20:30" x14ac:dyDescent="0.2">
      <c r="T10547" s="212"/>
      <c r="U10547" s="213"/>
      <c r="V10547" s="213"/>
      <c r="W10547" s="213"/>
      <c r="X10547" s="214"/>
      <c r="Y10547" s="214"/>
      <c r="Z10547" s="214"/>
      <c r="AA10547" s="217"/>
      <c r="AB10547" s="217"/>
      <c r="AC10547" s="217"/>
      <c r="AD10547" s="213"/>
    </row>
    <row r="10548" spans="20:30" x14ac:dyDescent="0.2">
      <c r="T10548" s="212"/>
      <c r="U10548" s="213"/>
      <c r="V10548" s="213"/>
      <c r="W10548" s="213"/>
      <c r="X10548" s="214"/>
      <c r="Y10548" s="214"/>
      <c r="Z10548" s="214"/>
      <c r="AA10548" s="217"/>
      <c r="AB10548" s="217"/>
      <c r="AC10548" s="217"/>
      <c r="AD10548" s="213"/>
    </row>
    <row r="10549" spans="20:30" x14ac:dyDescent="0.2">
      <c r="T10549" s="212"/>
      <c r="U10549" s="213"/>
      <c r="V10549" s="213"/>
      <c r="W10549" s="213"/>
      <c r="X10549" s="214"/>
      <c r="Y10549" s="214"/>
      <c r="Z10549" s="214"/>
      <c r="AA10549" s="217"/>
      <c r="AB10549" s="217"/>
      <c r="AC10549" s="217"/>
      <c r="AD10549" s="213"/>
    </row>
    <row r="10550" spans="20:30" x14ac:dyDescent="0.2">
      <c r="T10550" s="212"/>
      <c r="U10550" s="213"/>
      <c r="V10550" s="213"/>
      <c r="W10550" s="213"/>
      <c r="X10550" s="214"/>
      <c r="Y10550" s="214"/>
      <c r="Z10550" s="214"/>
      <c r="AA10550" s="217"/>
      <c r="AB10550" s="217"/>
      <c r="AC10550" s="217"/>
      <c r="AD10550" s="213"/>
    </row>
    <row r="10551" spans="20:30" x14ac:dyDescent="0.2">
      <c r="T10551" s="212"/>
      <c r="U10551" s="213"/>
      <c r="V10551" s="213"/>
      <c r="W10551" s="213"/>
      <c r="X10551" s="214"/>
      <c r="Y10551" s="214"/>
      <c r="Z10551" s="214"/>
      <c r="AA10551" s="217"/>
      <c r="AB10551" s="217"/>
      <c r="AC10551" s="217"/>
      <c r="AD10551" s="213"/>
    </row>
    <row r="10552" spans="20:30" x14ac:dyDescent="0.2">
      <c r="T10552" s="212"/>
      <c r="U10552" s="213"/>
      <c r="V10552" s="213"/>
      <c r="W10552" s="213"/>
      <c r="X10552" s="214"/>
      <c r="Y10552" s="214"/>
      <c r="Z10552" s="214"/>
      <c r="AA10552" s="217"/>
      <c r="AB10552" s="217"/>
      <c r="AC10552" s="217"/>
      <c r="AD10552" s="213"/>
    </row>
    <row r="10553" spans="20:30" x14ac:dyDescent="0.2">
      <c r="T10553" s="212"/>
      <c r="U10553" s="213"/>
      <c r="V10553" s="213"/>
      <c r="W10553" s="213"/>
      <c r="X10553" s="214"/>
      <c r="Y10553" s="214"/>
      <c r="Z10553" s="214"/>
      <c r="AA10553" s="217"/>
      <c r="AB10553" s="217"/>
      <c r="AC10553" s="217"/>
      <c r="AD10553" s="213"/>
    </row>
    <row r="10554" spans="20:30" x14ac:dyDescent="0.2">
      <c r="T10554" s="212"/>
      <c r="U10554" s="213"/>
      <c r="V10554" s="213"/>
      <c r="W10554" s="213"/>
      <c r="X10554" s="214"/>
      <c r="Y10554" s="214"/>
      <c r="Z10554" s="214"/>
      <c r="AA10554" s="217"/>
      <c r="AB10554" s="217"/>
      <c r="AC10554" s="217"/>
      <c r="AD10554" s="213"/>
    </row>
    <row r="10555" spans="20:30" x14ac:dyDescent="0.2">
      <c r="T10555" s="212"/>
      <c r="U10555" s="213"/>
      <c r="V10555" s="213"/>
      <c r="W10555" s="213"/>
      <c r="X10555" s="214"/>
      <c r="Y10555" s="214"/>
      <c r="Z10555" s="214"/>
      <c r="AA10555" s="217"/>
      <c r="AB10555" s="217"/>
      <c r="AC10555" s="217"/>
      <c r="AD10555" s="213"/>
    </row>
    <row r="10556" spans="20:30" x14ac:dyDescent="0.2">
      <c r="T10556" s="212"/>
      <c r="U10556" s="213"/>
      <c r="V10556" s="213"/>
      <c r="W10556" s="213"/>
      <c r="X10556" s="214"/>
      <c r="Y10556" s="214"/>
      <c r="Z10556" s="214"/>
      <c r="AA10556" s="217"/>
      <c r="AB10556" s="217"/>
      <c r="AC10556" s="217"/>
      <c r="AD10556" s="213"/>
    </row>
    <row r="10557" spans="20:30" x14ac:dyDescent="0.2">
      <c r="T10557" s="212"/>
      <c r="U10557" s="213"/>
      <c r="V10557" s="213"/>
      <c r="W10557" s="213"/>
      <c r="X10557" s="214"/>
      <c r="Y10557" s="214"/>
      <c r="Z10557" s="214"/>
      <c r="AA10557" s="217"/>
      <c r="AB10557" s="217"/>
      <c r="AC10557" s="217"/>
      <c r="AD10557" s="213"/>
    </row>
    <row r="10558" spans="20:30" x14ac:dyDescent="0.2">
      <c r="T10558" s="212"/>
      <c r="U10558" s="213"/>
      <c r="V10558" s="213"/>
      <c r="W10558" s="213"/>
      <c r="X10558" s="214"/>
      <c r="Y10558" s="214"/>
      <c r="Z10558" s="214"/>
      <c r="AA10558" s="217"/>
      <c r="AB10558" s="217"/>
      <c r="AC10558" s="217"/>
      <c r="AD10558" s="213"/>
    </row>
    <row r="10559" spans="20:30" x14ac:dyDescent="0.2">
      <c r="T10559" s="212"/>
      <c r="U10559" s="213"/>
      <c r="V10559" s="213"/>
      <c r="W10559" s="213"/>
      <c r="X10559" s="214"/>
      <c r="Y10559" s="214"/>
      <c r="Z10559" s="214"/>
      <c r="AA10559" s="217"/>
      <c r="AB10559" s="217"/>
      <c r="AC10559" s="217"/>
      <c r="AD10559" s="213"/>
    </row>
    <row r="10560" spans="20:30" x14ac:dyDescent="0.2">
      <c r="T10560" s="212"/>
      <c r="U10560" s="213"/>
      <c r="V10560" s="213"/>
      <c r="W10560" s="213"/>
      <c r="X10560" s="214"/>
      <c r="Y10560" s="214"/>
      <c r="Z10560" s="214"/>
      <c r="AA10560" s="217"/>
      <c r="AB10560" s="217"/>
      <c r="AC10560" s="217"/>
      <c r="AD10560" s="213"/>
    </row>
    <row r="10561" spans="20:30" x14ac:dyDescent="0.2">
      <c r="T10561" s="212"/>
      <c r="U10561" s="213"/>
      <c r="V10561" s="213"/>
      <c r="W10561" s="213"/>
      <c r="X10561" s="214"/>
      <c r="Y10561" s="214"/>
      <c r="Z10561" s="214"/>
      <c r="AA10561" s="217"/>
      <c r="AB10561" s="217"/>
      <c r="AC10561" s="217"/>
      <c r="AD10561" s="213"/>
    </row>
    <row r="10562" spans="20:30" x14ac:dyDescent="0.2">
      <c r="T10562" s="212"/>
      <c r="U10562" s="213"/>
      <c r="V10562" s="213"/>
      <c r="W10562" s="213"/>
      <c r="X10562" s="214"/>
      <c r="Y10562" s="214"/>
      <c r="Z10562" s="214"/>
      <c r="AA10562" s="217"/>
      <c r="AB10562" s="217"/>
      <c r="AC10562" s="217"/>
      <c r="AD10562" s="213"/>
    </row>
    <row r="10563" spans="20:30" x14ac:dyDescent="0.2">
      <c r="T10563" s="212"/>
      <c r="U10563" s="213"/>
      <c r="V10563" s="213"/>
      <c r="W10563" s="213"/>
      <c r="X10563" s="214"/>
      <c r="Y10563" s="214"/>
      <c r="Z10563" s="214"/>
      <c r="AA10563" s="217"/>
      <c r="AB10563" s="217"/>
      <c r="AC10563" s="217"/>
      <c r="AD10563" s="213"/>
    </row>
    <row r="10564" spans="20:30" x14ac:dyDescent="0.2">
      <c r="T10564" s="212"/>
      <c r="U10564" s="213"/>
      <c r="V10564" s="213"/>
      <c r="W10564" s="213"/>
      <c r="X10564" s="214"/>
      <c r="Y10564" s="214"/>
      <c r="Z10564" s="214"/>
      <c r="AA10564" s="217"/>
      <c r="AB10564" s="217"/>
      <c r="AC10564" s="217"/>
      <c r="AD10564" s="213"/>
    </row>
    <row r="10565" spans="20:30" x14ac:dyDescent="0.2">
      <c r="T10565" s="212"/>
      <c r="U10565" s="213"/>
      <c r="V10565" s="213"/>
      <c r="W10565" s="213"/>
      <c r="X10565" s="214"/>
      <c r="Y10565" s="214"/>
      <c r="Z10565" s="214"/>
      <c r="AA10565" s="217"/>
      <c r="AB10565" s="217"/>
      <c r="AC10565" s="217"/>
      <c r="AD10565" s="213"/>
    </row>
    <row r="10566" spans="20:30" x14ac:dyDescent="0.2">
      <c r="T10566" s="212"/>
      <c r="U10566" s="213"/>
      <c r="V10566" s="213"/>
      <c r="W10566" s="213"/>
      <c r="X10566" s="214"/>
      <c r="Y10566" s="214"/>
      <c r="Z10566" s="214"/>
      <c r="AA10566" s="217"/>
      <c r="AB10566" s="217"/>
      <c r="AC10566" s="217"/>
      <c r="AD10566" s="213"/>
    </row>
    <row r="10567" spans="20:30" x14ac:dyDescent="0.2">
      <c r="T10567" s="212"/>
      <c r="U10567" s="213"/>
      <c r="V10567" s="213"/>
      <c r="W10567" s="213"/>
      <c r="X10567" s="214"/>
      <c r="Y10567" s="214"/>
      <c r="Z10567" s="214"/>
      <c r="AA10567" s="217"/>
      <c r="AB10567" s="217"/>
      <c r="AC10567" s="217"/>
      <c r="AD10567" s="213"/>
    </row>
    <row r="10568" spans="20:30" x14ac:dyDescent="0.2">
      <c r="T10568" s="212"/>
      <c r="U10568" s="213"/>
      <c r="V10568" s="213"/>
      <c r="W10568" s="213"/>
      <c r="X10568" s="214"/>
      <c r="Y10568" s="214"/>
      <c r="Z10568" s="214"/>
      <c r="AA10568" s="217"/>
      <c r="AB10568" s="217"/>
      <c r="AC10568" s="217"/>
      <c r="AD10568" s="213"/>
    </row>
    <row r="10569" spans="20:30" x14ac:dyDescent="0.2">
      <c r="T10569" s="212"/>
      <c r="U10569" s="213"/>
      <c r="V10569" s="213"/>
      <c r="W10569" s="213"/>
      <c r="X10569" s="214"/>
      <c r="Y10569" s="214"/>
      <c r="Z10569" s="214"/>
      <c r="AA10569" s="217"/>
      <c r="AB10569" s="217"/>
      <c r="AC10569" s="217"/>
      <c r="AD10569" s="213"/>
    </row>
    <row r="10570" spans="20:30" x14ac:dyDescent="0.2">
      <c r="T10570" s="212"/>
      <c r="U10570" s="213"/>
      <c r="V10570" s="213"/>
      <c r="W10570" s="213"/>
      <c r="X10570" s="214"/>
      <c r="Y10570" s="214"/>
      <c r="Z10570" s="214"/>
      <c r="AA10570" s="217"/>
      <c r="AB10570" s="217"/>
      <c r="AC10570" s="217"/>
      <c r="AD10570" s="213"/>
    </row>
    <row r="10571" spans="20:30" x14ac:dyDescent="0.2">
      <c r="T10571" s="212"/>
      <c r="U10571" s="213"/>
      <c r="V10571" s="213"/>
      <c r="W10571" s="213"/>
      <c r="X10571" s="214"/>
      <c r="Y10571" s="214"/>
      <c r="Z10571" s="214"/>
      <c r="AA10571" s="217"/>
      <c r="AB10571" s="217"/>
      <c r="AC10571" s="217"/>
      <c r="AD10571" s="213"/>
    </row>
    <row r="10572" spans="20:30" x14ac:dyDescent="0.2">
      <c r="T10572" s="212"/>
      <c r="U10572" s="213"/>
      <c r="V10572" s="213"/>
      <c r="W10572" s="213"/>
      <c r="X10572" s="214"/>
      <c r="Y10572" s="214"/>
      <c r="Z10572" s="214"/>
      <c r="AA10572" s="217"/>
      <c r="AB10572" s="217"/>
      <c r="AC10572" s="217"/>
      <c r="AD10572" s="213"/>
    </row>
    <row r="10573" spans="20:30" x14ac:dyDescent="0.2">
      <c r="T10573" s="212"/>
      <c r="U10573" s="213"/>
      <c r="V10573" s="213"/>
      <c r="W10573" s="213"/>
      <c r="X10573" s="214"/>
      <c r="Y10573" s="214"/>
      <c r="Z10573" s="214"/>
      <c r="AA10573" s="217"/>
      <c r="AB10573" s="217"/>
      <c r="AC10573" s="217"/>
      <c r="AD10573" s="213"/>
    </row>
    <row r="10574" spans="20:30" x14ac:dyDescent="0.2">
      <c r="T10574" s="212"/>
      <c r="U10574" s="213"/>
      <c r="V10574" s="213"/>
      <c r="W10574" s="213"/>
      <c r="X10574" s="214"/>
      <c r="Y10574" s="214"/>
      <c r="Z10574" s="214"/>
      <c r="AA10574" s="217"/>
      <c r="AB10574" s="217"/>
      <c r="AC10574" s="217"/>
      <c r="AD10574" s="213"/>
    </row>
    <row r="10575" spans="20:30" x14ac:dyDescent="0.2">
      <c r="T10575" s="212"/>
      <c r="U10575" s="213"/>
      <c r="V10575" s="213"/>
      <c r="W10575" s="213"/>
      <c r="X10575" s="214"/>
      <c r="Y10575" s="214"/>
      <c r="Z10575" s="214"/>
      <c r="AA10575" s="217"/>
      <c r="AB10575" s="217"/>
      <c r="AC10575" s="217"/>
      <c r="AD10575" s="213"/>
    </row>
    <row r="10576" spans="20:30" x14ac:dyDescent="0.2">
      <c r="T10576" s="212"/>
      <c r="U10576" s="213"/>
      <c r="V10576" s="213"/>
      <c r="W10576" s="213"/>
      <c r="X10576" s="214"/>
      <c r="Y10576" s="214"/>
      <c r="Z10576" s="214"/>
      <c r="AA10576" s="217"/>
      <c r="AB10576" s="217"/>
      <c r="AC10576" s="217"/>
      <c r="AD10576" s="213"/>
    </row>
    <row r="10577" spans="20:30" x14ac:dyDescent="0.2">
      <c r="T10577" s="212"/>
      <c r="U10577" s="213"/>
      <c r="V10577" s="213"/>
      <c r="W10577" s="213"/>
      <c r="X10577" s="214"/>
      <c r="Y10577" s="214"/>
      <c r="Z10577" s="214"/>
      <c r="AA10577" s="217"/>
      <c r="AB10577" s="217"/>
      <c r="AC10577" s="217"/>
      <c r="AD10577" s="213"/>
    </row>
    <row r="10578" spans="20:30" x14ac:dyDescent="0.2">
      <c r="T10578" s="212"/>
      <c r="U10578" s="213"/>
      <c r="V10578" s="213"/>
      <c r="W10578" s="213"/>
      <c r="X10578" s="214"/>
      <c r="Y10578" s="214"/>
      <c r="Z10578" s="214"/>
      <c r="AA10578" s="217"/>
      <c r="AB10578" s="217"/>
      <c r="AC10578" s="217"/>
      <c r="AD10578" s="213"/>
    </row>
    <row r="10579" spans="20:30" x14ac:dyDescent="0.2">
      <c r="T10579" s="212"/>
      <c r="U10579" s="213"/>
      <c r="V10579" s="213"/>
      <c r="W10579" s="213"/>
      <c r="X10579" s="214"/>
      <c r="Y10579" s="214"/>
      <c r="Z10579" s="214"/>
      <c r="AA10579" s="217"/>
      <c r="AB10579" s="217"/>
      <c r="AC10579" s="217"/>
      <c r="AD10579" s="213"/>
    </row>
    <row r="10580" spans="20:30" x14ac:dyDescent="0.2">
      <c r="T10580" s="212"/>
      <c r="U10580" s="213"/>
      <c r="V10580" s="213"/>
      <c r="W10580" s="213"/>
      <c r="X10580" s="214"/>
      <c r="Y10580" s="214"/>
      <c r="Z10580" s="214"/>
      <c r="AA10580" s="217"/>
      <c r="AB10580" s="217"/>
      <c r="AC10580" s="217"/>
      <c r="AD10580" s="213"/>
    </row>
    <row r="10581" spans="20:30" x14ac:dyDescent="0.2">
      <c r="T10581" s="212"/>
      <c r="U10581" s="213"/>
      <c r="V10581" s="213"/>
      <c r="W10581" s="213"/>
      <c r="X10581" s="214"/>
      <c r="Y10581" s="214"/>
      <c r="Z10581" s="214"/>
      <c r="AA10581" s="217"/>
      <c r="AB10581" s="217"/>
      <c r="AC10581" s="217"/>
      <c r="AD10581" s="213"/>
    </row>
    <row r="10582" spans="20:30" x14ac:dyDescent="0.2">
      <c r="T10582" s="212"/>
      <c r="U10582" s="213"/>
      <c r="V10582" s="213"/>
      <c r="W10582" s="213"/>
      <c r="X10582" s="214"/>
      <c r="Y10582" s="214"/>
      <c r="Z10582" s="214"/>
      <c r="AA10582" s="217"/>
      <c r="AB10582" s="217"/>
      <c r="AC10582" s="217"/>
      <c r="AD10582" s="213"/>
    </row>
    <row r="10583" spans="20:30" x14ac:dyDescent="0.2">
      <c r="T10583" s="212"/>
      <c r="U10583" s="213"/>
      <c r="V10583" s="213"/>
      <c r="W10583" s="213"/>
      <c r="X10583" s="214"/>
      <c r="Y10583" s="214"/>
      <c r="Z10583" s="214"/>
      <c r="AA10583" s="217"/>
      <c r="AB10583" s="217"/>
      <c r="AC10583" s="217"/>
      <c r="AD10583" s="213"/>
    </row>
    <row r="10584" spans="20:30" x14ac:dyDescent="0.2">
      <c r="T10584" s="212"/>
      <c r="U10584" s="213"/>
      <c r="V10584" s="213"/>
      <c r="W10584" s="213"/>
      <c r="X10584" s="214"/>
      <c r="Y10584" s="214"/>
      <c r="Z10584" s="214"/>
      <c r="AA10584" s="217"/>
      <c r="AB10584" s="217"/>
      <c r="AC10584" s="217"/>
      <c r="AD10584" s="213"/>
    </row>
    <row r="10585" spans="20:30" x14ac:dyDescent="0.2">
      <c r="T10585" s="212"/>
      <c r="U10585" s="213"/>
      <c r="V10585" s="213"/>
      <c r="W10585" s="213"/>
      <c r="X10585" s="214"/>
      <c r="Y10585" s="214"/>
      <c r="Z10585" s="214"/>
      <c r="AA10585" s="217"/>
      <c r="AB10585" s="217"/>
      <c r="AC10585" s="217"/>
      <c r="AD10585" s="213"/>
    </row>
    <row r="10586" spans="20:30" x14ac:dyDescent="0.2">
      <c r="T10586" s="212"/>
      <c r="U10586" s="213"/>
      <c r="V10586" s="213"/>
      <c r="W10586" s="213"/>
      <c r="X10586" s="214"/>
      <c r="Y10586" s="214"/>
      <c r="Z10586" s="214"/>
      <c r="AA10586" s="217"/>
      <c r="AB10586" s="217"/>
      <c r="AC10586" s="217"/>
      <c r="AD10586" s="213"/>
    </row>
    <row r="10587" spans="20:30" x14ac:dyDescent="0.2">
      <c r="T10587" s="212"/>
      <c r="U10587" s="213"/>
      <c r="V10587" s="213"/>
      <c r="W10587" s="213"/>
      <c r="X10587" s="214"/>
      <c r="Y10587" s="214"/>
      <c r="Z10587" s="214"/>
      <c r="AA10587" s="217"/>
      <c r="AB10587" s="217"/>
      <c r="AC10587" s="217"/>
      <c r="AD10587" s="213"/>
    </row>
    <row r="10588" spans="20:30" x14ac:dyDescent="0.2">
      <c r="T10588" s="212"/>
      <c r="U10588" s="213"/>
      <c r="V10588" s="213"/>
      <c r="W10588" s="213"/>
      <c r="X10588" s="214"/>
      <c r="Y10588" s="214"/>
      <c r="Z10588" s="214"/>
      <c r="AA10588" s="217"/>
      <c r="AB10588" s="217"/>
      <c r="AC10588" s="217"/>
      <c r="AD10588" s="213"/>
    </row>
    <row r="10589" spans="20:30" x14ac:dyDescent="0.2">
      <c r="T10589" s="212"/>
      <c r="U10589" s="213"/>
      <c r="V10589" s="213"/>
      <c r="W10589" s="213"/>
      <c r="X10589" s="214"/>
      <c r="Y10589" s="214"/>
      <c r="Z10589" s="214"/>
      <c r="AA10589" s="217"/>
      <c r="AB10589" s="217"/>
      <c r="AC10589" s="217"/>
      <c r="AD10589" s="213"/>
    </row>
    <row r="10590" spans="20:30" x14ac:dyDescent="0.2">
      <c r="T10590" s="212"/>
      <c r="U10590" s="213"/>
      <c r="V10590" s="213"/>
      <c r="W10590" s="213"/>
      <c r="X10590" s="214"/>
      <c r="Y10590" s="214"/>
      <c r="Z10590" s="214"/>
      <c r="AA10590" s="217"/>
      <c r="AB10590" s="217"/>
      <c r="AC10590" s="217"/>
      <c r="AD10590" s="213"/>
    </row>
    <row r="10591" spans="20:30" x14ac:dyDescent="0.2">
      <c r="T10591" s="212"/>
      <c r="U10591" s="213"/>
      <c r="V10591" s="213"/>
      <c r="W10591" s="213"/>
      <c r="X10591" s="214"/>
      <c r="Y10591" s="214"/>
      <c r="Z10591" s="214"/>
      <c r="AA10591" s="217"/>
      <c r="AB10591" s="217"/>
      <c r="AC10591" s="217"/>
      <c r="AD10591" s="213"/>
    </row>
    <row r="10592" spans="20:30" x14ac:dyDescent="0.2">
      <c r="T10592" s="212"/>
      <c r="U10592" s="213"/>
      <c r="V10592" s="213"/>
      <c r="W10592" s="213"/>
      <c r="X10592" s="214"/>
      <c r="Y10592" s="214"/>
      <c r="Z10592" s="214"/>
      <c r="AA10592" s="217"/>
      <c r="AB10592" s="217"/>
      <c r="AC10592" s="217"/>
      <c r="AD10592" s="213"/>
    </row>
    <row r="10593" spans="20:30" x14ac:dyDescent="0.2">
      <c r="T10593" s="212"/>
      <c r="U10593" s="213"/>
      <c r="V10593" s="213"/>
      <c r="W10593" s="213"/>
      <c r="X10593" s="214"/>
      <c r="Y10593" s="214"/>
      <c r="Z10593" s="214"/>
      <c r="AA10593" s="217"/>
      <c r="AB10593" s="217"/>
      <c r="AC10593" s="217"/>
      <c r="AD10593" s="213"/>
    </row>
    <row r="10594" spans="20:30" x14ac:dyDescent="0.2">
      <c r="T10594" s="212"/>
      <c r="U10594" s="213"/>
      <c r="V10594" s="213"/>
      <c r="W10594" s="213"/>
      <c r="X10594" s="214"/>
      <c r="Y10594" s="214"/>
      <c r="Z10594" s="214"/>
      <c r="AA10594" s="217"/>
      <c r="AB10594" s="217"/>
      <c r="AC10594" s="217"/>
      <c r="AD10594" s="213"/>
    </row>
    <row r="10595" spans="20:30" x14ac:dyDescent="0.2">
      <c r="T10595" s="212"/>
      <c r="U10595" s="213"/>
      <c r="V10595" s="213"/>
      <c r="W10595" s="213"/>
      <c r="X10595" s="214"/>
      <c r="Y10595" s="214"/>
      <c r="Z10595" s="214"/>
      <c r="AA10595" s="217"/>
      <c r="AB10595" s="217"/>
      <c r="AC10595" s="217"/>
      <c r="AD10595" s="213"/>
    </row>
    <row r="10596" spans="20:30" x14ac:dyDescent="0.2">
      <c r="T10596" s="212"/>
      <c r="U10596" s="213"/>
      <c r="V10596" s="213"/>
      <c r="W10596" s="213"/>
      <c r="X10596" s="214"/>
      <c r="Y10596" s="214"/>
      <c r="Z10596" s="214"/>
      <c r="AA10596" s="217"/>
      <c r="AB10596" s="217"/>
      <c r="AC10596" s="217"/>
      <c r="AD10596" s="213"/>
    </row>
    <row r="10597" spans="20:30" x14ac:dyDescent="0.2">
      <c r="T10597" s="212"/>
      <c r="U10597" s="213"/>
      <c r="V10597" s="213"/>
      <c r="W10597" s="213"/>
      <c r="X10597" s="214"/>
      <c r="Y10597" s="214"/>
      <c r="Z10597" s="214"/>
      <c r="AA10597" s="217"/>
      <c r="AB10597" s="217"/>
      <c r="AC10597" s="217"/>
      <c r="AD10597" s="213"/>
    </row>
    <row r="10598" spans="20:30" x14ac:dyDescent="0.2">
      <c r="T10598" s="212"/>
      <c r="U10598" s="213"/>
      <c r="V10598" s="213"/>
      <c r="W10598" s="213"/>
      <c r="X10598" s="214"/>
      <c r="Y10598" s="214"/>
      <c r="Z10598" s="214"/>
      <c r="AA10598" s="217"/>
      <c r="AB10598" s="217"/>
      <c r="AC10598" s="217"/>
      <c r="AD10598" s="213"/>
    </row>
    <row r="10599" spans="20:30" x14ac:dyDescent="0.2">
      <c r="T10599" s="212"/>
      <c r="U10599" s="213"/>
      <c r="V10599" s="213"/>
      <c r="W10599" s="213"/>
      <c r="X10599" s="214"/>
      <c r="Y10599" s="214"/>
      <c r="Z10599" s="214"/>
      <c r="AA10599" s="217"/>
      <c r="AB10599" s="217"/>
      <c r="AC10599" s="217"/>
      <c r="AD10599" s="213"/>
    </row>
    <row r="10600" spans="20:30" x14ac:dyDescent="0.2">
      <c r="T10600" s="212"/>
      <c r="U10600" s="213"/>
      <c r="V10600" s="213"/>
      <c r="W10600" s="213"/>
      <c r="X10600" s="214"/>
      <c r="Y10600" s="214"/>
      <c r="Z10600" s="214"/>
      <c r="AA10600" s="217"/>
      <c r="AB10600" s="217"/>
      <c r="AC10600" s="217"/>
      <c r="AD10600" s="213"/>
    </row>
    <row r="10601" spans="20:30" x14ac:dyDescent="0.2">
      <c r="T10601" s="212"/>
      <c r="U10601" s="213"/>
      <c r="V10601" s="213"/>
      <c r="W10601" s="213"/>
      <c r="X10601" s="214"/>
      <c r="Y10601" s="214"/>
      <c r="Z10601" s="214"/>
      <c r="AA10601" s="217"/>
      <c r="AB10601" s="217"/>
      <c r="AC10601" s="217"/>
      <c r="AD10601" s="213"/>
    </row>
    <row r="10602" spans="20:30" x14ac:dyDescent="0.2">
      <c r="T10602" s="212"/>
      <c r="U10602" s="213"/>
      <c r="V10602" s="213"/>
      <c r="W10602" s="213"/>
      <c r="X10602" s="214"/>
      <c r="Y10602" s="214"/>
      <c r="Z10602" s="214"/>
      <c r="AA10602" s="217"/>
      <c r="AB10602" s="217"/>
      <c r="AC10602" s="217"/>
      <c r="AD10602" s="213"/>
    </row>
    <row r="10603" spans="20:30" x14ac:dyDescent="0.2">
      <c r="T10603" s="212"/>
      <c r="U10603" s="213"/>
      <c r="V10603" s="213"/>
      <c r="W10603" s="213"/>
      <c r="X10603" s="214"/>
      <c r="Y10603" s="214"/>
      <c r="Z10603" s="214"/>
      <c r="AA10603" s="217"/>
      <c r="AB10603" s="217"/>
      <c r="AC10603" s="217"/>
      <c r="AD10603" s="213"/>
    </row>
    <row r="10604" spans="20:30" x14ac:dyDescent="0.2">
      <c r="T10604" s="212"/>
      <c r="U10604" s="213"/>
      <c r="V10604" s="213"/>
      <c r="W10604" s="213"/>
      <c r="X10604" s="214"/>
      <c r="Y10604" s="214"/>
      <c r="Z10604" s="214"/>
      <c r="AA10604" s="217"/>
      <c r="AB10604" s="217"/>
      <c r="AC10604" s="217"/>
      <c r="AD10604" s="213"/>
    </row>
    <row r="10605" spans="20:30" x14ac:dyDescent="0.2">
      <c r="T10605" s="212"/>
      <c r="U10605" s="213"/>
      <c r="V10605" s="213"/>
      <c r="W10605" s="213"/>
      <c r="X10605" s="214"/>
      <c r="Y10605" s="214"/>
      <c r="Z10605" s="214"/>
      <c r="AA10605" s="217"/>
      <c r="AB10605" s="217"/>
      <c r="AC10605" s="217"/>
      <c r="AD10605" s="213"/>
    </row>
    <row r="10606" spans="20:30" x14ac:dyDescent="0.2">
      <c r="T10606" s="212"/>
      <c r="U10606" s="213"/>
      <c r="V10606" s="213"/>
      <c r="W10606" s="213"/>
      <c r="X10606" s="214"/>
      <c r="Y10606" s="214"/>
      <c r="Z10606" s="214"/>
      <c r="AA10606" s="217"/>
      <c r="AB10606" s="217"/>
      <c r="AC10606" s="217"/>
      <c r="AD10606" s="213"/>
    </row>
    <row r="10607" spans="20:30" x14ac:dyDescent="0.2">
      <c r="T10607" s="212"/>
      <c r="U10607" s="213"/>
      <c r="V10607" s="213"/>
      <c r="W10607" s="213"/>
      <c r="X10607" s="214"/>
      <c r="Y10607" s="214"/>
      <c r="Z10607" s="214"/>
      <c r="AA10607" s="217"/>
      <c r="AB10607" s="217"/>
      <c r="AC10607" s="217"/>
      <c r="AD10607" s="213"/>
    </row>
    <row r="10608" spans="20:30" x14ac:dyDescent="0.2">
      <c r="T10608" s="212"/>
      <c r="U10608" s="213"/>
      <c r="V10608" s="213"/>
      <c r="W10608" s="213"/>
      <c r="X10608" s="214"/>
      <c r="Y10608" s="214"/>
      <c r="Z10608" s="214"/>
      <c r="AA10608" s="217"/>
      <c r="AB10608" s="217"/>
      <c r="AC10608" s="217"/>
      <c r="AD10608" s="213"/>
    </row>
    <row r="10609" spans="20:30" x14ac:dyDescent="0.2">
      <c r="T10609" s="212"/>
      <c r="U10609" s="213"/>
      <c r="V10609" s="213"/>
      <c r="W10609" s="213"/>
      <c r="X10609" s="214"/>
      <c r="Y10609" s="214"/>
      <c r="Z10609" s="214"/>
      <c r="AA10609" s="217"/>
      <c r="AB10609" s="217"/>
      <c r="AC10609" s="217"/>
      <c r="AD10609" s="213"/>
    </row>
    <row r="10610" spans="20:30" x14ac:dyDescent="0.2">
      <c r="T10610" s="212"/>
      <c r="U10610" s="213"/>
      <c r="V10610" s="213"/>
      <c r="W10610" s="213"/>
      <c r="X10610" s="214"/>
      <c r="Y10610" s="214"/>
      <c r="Z10610" s="214"/>
      <c r="AA10610" s="217"/>
      <c r="AB10610" s="217"/>
      <c r="AC10610" s="217"/>
      <c r="AD10610" s="213"/>
    </row>
    <row r="10611" spans="20:30" x14ac:dyDescent="0.2">
      <c r="T10611" s="212"/>
      <c r="U10611" s="213"/>
      <c r="V10611" s="213"/>
      <c r="W10611" s="213"/>
      <c r="X10611" s="214"/>
      <c r="Y10611" s="214"/>
      <c r="Z10611" s="214"/>
      <c r="AA10611" s="217"/>
      <c r="AB10611" s="217"/>
      <c r="AC10611" s="217"/>
      <c r="AD10611" s="213"/>
    </row>
    <row r="10612" spans="20:30" x14ac:dyDescent="0.2">
      <c r="T10612" s="212"/>
      <c r="U10612" s="213"/>
      <c r="V10612" s="213"/>
      <c r="W10612" s="213"/>
      <c r="X10612" s="214"/>
      <c r="Y10612" s="214"/>
      <c r="Z10612" s="214"/>
      <c r="AA10612" s="217"/>
      <c r="AB10612" s="217"/>
      <c r="AC10612" s="217"/>
      <c r="AD10612" s="213"/>
    </row>
    <row r="10613" spans="20:30" x14ac:dyDescent="0.2">
      <c r="T10613" s="212"/>
      <c r="U10613" s="213"/>
      <c r="V10613" s="213"/>
      <c r="W10613" s="213"/>
      <c r="X10613" s="214"/>
      <c r="Y10613" s="214"/>
      <c r="Z10613" s="214"/>
      <c r="AA10613" s="217"/>
      <c r="AB10613" s="217"/>
      <c r="AC10613" s="217"/>
      <c r="AD10613" s="213"/>
    </row>
    <row r="10614" spans="20:30" x14ac:dyDescent="0.2">
      <c r="T10614" s="212"/>
      <c r="U10614" s="213"/>
      <c r="V10614" s="213"/>
      <c r="W10614" s="213"/>
      <c r="X10614" s="214"/>
      <c r="Y10614" s="214"/>
      <c r="Z10614" s="214"/>
      <c r="AA10614" s="217"/>
      <c r="AB10614" s="217"/>
      <c r="AC10614" s="217"/>
      <c r="AD10614" s="213"/>
    </row>
    <row r="10615" spans="20:30" x14ac:dyDescent="0.2">
      <c r="T10615" s="212"/>
      <c r="U10615" s="213"/>
      <c r="V10615" s="213"/>
      <c r="W10615" s="213"/>
      <c r="X10615" s="214"/>
      <c r="Y10615" s="214"/>
      <c r="Z10615" s="214"/>
      <c r="AA10615" s="217"/>
      <c r="AB10615" s="217"/>
      <c r="AC10615" s="217"/>
      <c r="AD10615" s="213"/>
    </row>
    <row r="10616" spans="20:30" x14ac:dyDescent="0.2">
      <c r="T10616" s="212"/>
      <c r="U10616" s="213"/>
      <c r="V10616" s="213"/>
      <c r="W10616" s="213"/>
      <c r="X10616" s="214"/>
      <c r="Y10616" s="214"/>
      <c r="Z10616" s="214"/>
      <c r="AA10616" s="217"/>
      <c r="AB10616" s="217"/>
      <c r="AC10616" s="217"/>
      <c r="AD10616" s="213"/>
    </row>
    <row r="10617" spans="20:30" x14ac:dyDescent="0.2">
      <c r="T10617" s="212"/>
      <c r="U10617" s="213"/>
      <c r="V10617" s="213"/>
      <c r="W10617" s="213"/>
      <c r="X10617" s="214"/>
      <c r="Y10617" s="214"/>
      <c r="Z10617" s="214"/>
      <c r="AA10617" s="217"/>
      <c r="AB10617" s="217"/>
      <c r="AC10617" s="217"/>
      <c r="AD10617" s="213"/>
    </row>
    <row r="10618" spans="20:30" x14ac:dyDescent="0.2">
      <c r="T10618" s="212"/>
      <c r="U10618" s="213"/>
      <c r="V10618" s="213"/>
      <c r="W10618" s="213"/>
      <c r="X10618" s="214"/>
      <c r="Y10618" s="214"/>
      <c r="Z10618" s="214"/>
      <c r="AA10618" s="217"/>
      <c r="AB10618" s="217"/>
      <c r="AC10618" s="217"/>
      <c r="AD10618" s="213"/>
    </row>
    <row r="10619" spans="20:30" x14ac:dyDescent="0.2">
      <c r="T10619" s="212"/>
      <c r="U10619" s="213"/>
      <c r="V10619" s="213"/>
      <c r="W10619" s="213"/>
      <c r="X10619" s="214"/>
      <c r="Y10619" s="214"/>
      <c r="Z10619" s="214"/>
      <c r="AA10619" s="217"/>
      <c r="AB10619" s="217"/>
      <c r="AC10619" s="217"/>
      <c r="AD10619" s="213"/>
    </row>
    <row r="10620" spans="20:30" x14ac:dyDescent="0.2">
      <c r="T10620" s="212"/>
      <c r="U10620" s="213"/>
      <c r="V10620" s="213"/>
      <c r="W10620" s="213"/>
      <c r="X10620" s="214"/>
      <c r="Y10620" s="214"/>
      <c r="Z10620" s="214"/>
      <c r="AA10620" s="217"/>
      <c r="AB10620" s="217"/>
      <c r="AC10620" s="217"/>
      <c r="AD10620" s="213"/>
    </row>
    <row r="10621" spans="20:30" x14ac:dyDescent="0.2">
      <c r="T10621" s="212"/>
      <c r="U10621" s="213"/>
      <c r="V10621" s="213"/>
      <c r="W10621" s="213"/>
      <c r="X10621" s="214"/>
      <c r="Y10621" s="214"/>
      <c r="Z10621" s="214"/>
      <c r="AA10621" s="217"/>
      <c r="AB10621" s="217"/>
      <c r="AC10621" s="217"/>
      <c r="AD10621" s="213"/>
    </row>
    <row r="10622" spans="20:30" x14ac:dyDescent="0.2">
      <c r="T10622" s="212"/>
      <c r="U10622" s="213"/>
      <c r="V10622" s="213"/>
      <c r="W10622" s="213"/>
      <c r="X10622" s="214"/>
      <c r="Y10622" s="214"/>
      <c r="Z10622" s="214"/>
      <c r="AA10622" s="217"/>
      <c r="AB10622" s="217"/>
      <c r="AC10622" s="217"/>
      <c r="AD10622" s="213"/>
    </row>
    <row r="10623" spans="20:30" x14ac:dyDescent="0.2">
      <c r="T10623" s="212"/>
      <c r="U10623" s="213"/>
      <c r="V10623" s="213"/>
      <c r="W10623" s="213"/>
      <c r="X10623" s="214"/>
      <c r="Y10623" s="214"/>
      <c r="Z10623" s="214"/>
      <c r="AA10623" s="217"/>
      <c r="AB10623" s="217"/>
      <c r="AC10623" s="217"/>
      <c r="AD10623" s="213"/>
    </row>
    <row r="10624" spans="20:30" x14ac:dyDescent="0.2">
      <c r="T10624" s="212"/>
      <c r="U10624" s="213"/>
      <c r="V10624" s="213"/>
      <c r="W10624" s="213"/>
      <c r="X10624" s="214"/>
      <c r="Y10624" s="214"/>
      <c r="Z10624" s="214"/>
      <c r="AA10624" s="217"/>
      <c r="AB10624" s="217"/>
      <c r="AC10624" s="217"/>
      <c r="AD10624" s="213"/>
    </row>
    <row r="10625" spans="20:30" x14ac:dyDescent="0.2">
      <c r="T10625" s="212"/>
      <c r="U10625" s="213"/>
      <c r="V10625" s="213"/>
      <c r="W10625" s="213"/>
      <c r="X10625" s="214"/>
      <c r="Y10625" s="214"/>
      <c r="Z10625" s="214"/>
      <c r="AA10625" s="217"/>
      <c r="AB10625" s="217"/>
      <c r="AC10625" s="217"/>
      <c r="AD10625" s="213"/>
    </row>
    <row r="10626" spans="20:30" x14ac:dyDescent="0.2">
      <c r="T10626" s="212"/>
      <c r="U10626" s="213"/>
      <c r="V10626" s="213"/>
      <c r="W10626" s="213"/>
      <c r="X10626" s="214"/>
      <c r="Y10626" s="214"/>
      <c r="Z10626" s="214"/>
      <c r="AA10626" s="217"/>
      <c r="AB10626" s="217"/>
      <c r="AC10626" s="217"/>
      <c r="AD10626" s="213"/>
    </row>
    <row r="10627" spans="20:30" x14ac:dyDescent="0.2">
      <c r="T10627" s="212"/>
      <c r="U10627" s="213"/>
      <c r="V10627" s="213"/>
      <c r="W10627" s="213"/>
      <c r="X10627" s="214"/>
      <c r="Y10627" s="214"/>
      <c r="Z10627" s="214"/>
      <c r="AA10627" s="217"/>
      <c r="AB10627" s="217"/>
      <c r="AC10627" s="217"/>
      <c r="AD10627" s="213"/>
    </row>
    <row r="10628" spans="20:30" x14ac:dyDescent="0.2">
      <c r="T10628" s="212"/>
      <c r="U10628" s="213"/>
      <c r="V10628" s="213"/>
      <c r="W10628" s="213"/>
      <c r="X10628" s="214"/>
      <c r="Y10628" s="214"/>
      <c r="Z10628" s="214"/>
      <c r="AA10628" s="217"/>
      <c r="AB10628" s="217"/>
      <c r="AC10628" s="217"/>
      <c r="AD10628" s="213"/>
    </row>
    <row r="10629" spans="20:30" x14ac:dyDescent="0.2">
      <c r="T10629" s="212"/>
      <c r="U10629" s="213"/>
      <c r="V10629" s="213"/>
      <c r="W10629" s="213"/>
      <c r="X10629" s="214"/>
      <c r="Y10629" s="214"/>
      <c r="Z10629" s="214"/>
      <c r="AA10629" s="217"/>
      <c r="AB10629" s="217"/>
      <c r="AC10629" s="217"/>
      <c r="AD10629" s="213"/>
    </row>
    <row r="10630" spans="20:30" x14ac:dyDescent="0.2">
      <c r="T10630" s="212"/>
      <c r="U10630" s="213"/>
      <c r="V10630" s="213"/>
      <c r="W10630" s="213"/>
      <c r="X10630" s="214"/>
      <c r="Y10630" s="214"/>
      <c r="Z10630" s="214"/>
      <c r="AA10630" s="217"/>
      <c r="AB10630" s="217"/>
      <c r="AC10630" s="217"/>
      <c r="AD10630" s="213"/>
    </row>
    <row r="10631" spans="20:30" x14ac:dyDescent="0.2">
      <c r="T10631" s="212"/>
      <c r="U10631" s="213"/>
      <c r="V10631" s="213"/>
      <c r="W10631" s="213"/>
      <c r="X10631" s="214"/>
      <c r="Y10631" s="214"/>
      <c r="Z10631" s="214"/>
      <c r="AA10631" s="217"/>
      <c r="AB10631" s="217"/>
      <c r="AC10631" s="217"/>
      <c r="AD10631" s="213"/>
    </row>
    <row r="10632" spans="20:30" x14ac:dyDescent="0.2">
      <c r="T10632" s="212"/>
      <c r="U10632" s="213"/>
      <c r="V10632" s="213"/>
      <c r="W10632" s="213"/>
      <c r="X10632" s="214"/>
      <c r="Y10632" s="214"/>
      <c r="Z10632" s="214"/>
      <c r="AA10632" s="217"/>
      <c r="AB10632" s="217"/>
      <c r="AC10632" s="217"/>
      <c r="AD10632" s="213"/>
    </row>
    <row r="10633" spans="20:30" x14ac:dyDescent="0.2">
      <c r="T10633" s="212"/>
      <c r="U10633" s="213"/>
      <c r="V10633" s="213"/>
      <c r="W10633" s="213"/>
      <c r="X10633" s="214"/>
      <c r="Y10633" s="214"/>
      <c r="Z10633" s="214"/>
      <c r="AA10633" s="217"/>
      <c r="AB10633" s="217"/>
      <c r="AC10633" s="217"/>
      <c r="AD10633" s="213"/>
    </row>
    <row r="10634" spans="20:30" x14ac:dyDescent="0.2">
      <c r="T10634" s="212"/>
      <c r="U10634" s="213"/>
      <c r="V10634" s="213"/>
      <c r="W10634" s="213"/>
      <c r="X10634" s="214"/>
      <c r="Y10634" s="214"/>
      <c r="Z10634" s="214"/>
      <c r="AA10634" s="217"/>
      <c r="AB10634" s="217"/>
      <c r="AC10634" s="217"/>
      <c r="AD10634" s="213"/>
    </row>
    <row r="10635" spans="20:30" x14ac:dyDescent="0.2">
      <c r="T10635" s="212"/>
      <c r="U10635" s="213"/>
      <c r="V10635" s="213"/>
      <c r="W10635" s="213"/>
      <c r="X10635" s="214"/>
      <c r="Y10635" s="214"/>
      <c r="Z10635" s="214"/>
      <c r="AA10635" s="217"/>
      <c r="AB10635" s="217"/>
      <c r="AC10635" s="217"/>
      <c r="AD10635" s="213"/>
    </row>
    <row r="10636" spans="20:30" x14ac:dyDescent="0.2">
      <c r="T10636" s="212"/>
      <c r="U10636" s="213"/>
      <c r="V10636" s="213"/>
      <c r="W10636" s="213"/>
      <c r="X10636" s="214"/>
      <c r="Y10636" s="214"/>
      <c r="Z10636" s="214"/>
      <c r="AA10636" s="217"/>
      <c r="AB10636" s="217"/>
      <c r="AC10636" s="217"/>
      <c r="AD10636" s="213"/>
    </row>
    <row r="10637" spans="20:30" x14ac:dyDescent="0.2">
      <c r="T10637" s="212"/>
      <c r="U10637" s="213"/>
      <c r="V10637" s="213"/>
      <c r="W10637" s="213"/>
      <c r="X10637" s="214"/>
      <c r="Y10637" s="214"/>
      <c r="Z10637" s="214"/>
      <c r="AA10637" s="217"/>
      <c r="AB10637" s="217"/>
      <c r="AC10637" s="217"/>
      <c r="AD10637" s="213"/>
    </row>
    <row r="10638" spans="20:30" x14ac:dyDescent="0.2">
      <c r="T10638" s="212"/>
      <c r="U10638" s="213"/>
      <c r="V10638" s="213"/>
      <c r="W10638" s="213"/>
      <c r="X10638" s="214"/>
      <c r="Y10638" s="214"/>
      <c r="Z10638" s="214"/>
      <c r="AA10638" s="217"/>
      <c r="AB10638" s="217"/>
      <c r="AC10638" s="217"/>
      <c r="AD10638" s="213"/>
    </row>
    <row r="10639" spans="20:30" x14ac:dyDescent="0.2">
      <c r="T10639" s="212"/>
      <c r="U10639" s="213"/>
      <c r="V10639" s="213"/>
      <c r="W10639" s="213"/>
      <c r="X10639" s="214"/>
      <c r="Y10639" s="214"/>
      <c r="Z10639" s="214"/>
      <c r="AA10639" s="217"/>
      <c r="AB10639" s="217"/>
      <c r="AC10639" s="217"/>
      <c r="AD10639" s="213"/>
    </row>
    <row r="10640" spans="20:30" x14ac:dyDescent="0.2">
      <c r="T10640" s="212"/>
      <c r="U10640" s="213"/>
      <c r="V10640" s="213"/>
      <c r="W10640" s="213"/>
      <c r="X10640" s="214"/>
      <c r="Y10640" s="214"/>
      <c r="Z10640" s="214"/>
      <c r="AA10640" s="217"/>
      <c r="AB10640" s="217"/>
      <c r="AC10640" s="217"/>
      <c r="AD10640" s="213"/>
    </row>
    <row r="10641" spans="20:30" x14ac:dyDescent="0.2">
      <c r="T10641" s="212"/>
      <c r="U10641" s="213"/>
      <c r="V10641" s="213"/>
      <c r="W10641" s="213"/>
      <c r="X10641" s="214"/>
      <c r="Y10641" s="214"/>
      <c r="Z10641" s="214"/>
      <c r="AA10641" s="217"/>
      <c r="AB10641" s="217"/>
      <c r="AC10641" s="217"/>
      <c r="AD10641" s="213"/>
    </row>
    <row r="10642" spans="20:30" x14ac:dyDescent="0.2">
      <c r="T10642" s="212"/>
      <c r="U10642" s="213"/>
      <c r="V10642" s="213"/>
      <c r="W10642" s="213"/>
      <c r="X10642" s="214"/>
      <c r="Y10642" s="214"/>
      <c r="Z10642" s="214"/>
      <c r="AA10642" s="217"/>
      <c r="AB10642" s="217"/>
      <c r="AC10642" s="217"/>
      <c r="AD10642" s="213"/>
    </row>
    <row r="10643" spans="20:30" x14ac:dyDescent="0.2">
      <c r="T10643" s="212"/>
      <c r="U10643" s="213"/>
      <c r="V10643" s="213"/>
      <c r="W10643" s="213"/>
      <c r="X10643" s="214"/>
      <c r="Y10643" s="214"/>
      <c r="Z10643" s="214"/>
      <c r="AA10643" s="217"/>
      <c r="AB10643" s="217"/>
      <c r="AC10643" s="217"/>
      <c r="AD10643" s="213"/>
    </row>
    <row r="10644" spans="20:30" x14ac:dyDescent="0.2">
      <c r="T10644" s="212"/>
      <c r="U10644" s="213"/>
      <c r="V10644" s="213"/>
      <c r="W10644" s="213"/>
      <c r="X10644" s="214"/>
      <c r="Y10644" s="214"/>
      <c r="Z10644" s="214"/>
      <c r="AA10644" s="217"/>
      <c r="AB10644" s="217"/>
      <c r="AC10644" s="217"/>
      <c r="AD10644" s="213"/>
    </row>
    <row r="10645" spans="20:30" x14ac:dyDescent="0.2">
      <c r="T10645" s="212"/>
      <c r="U10645" s="213"/>
      <c r="V10645" s="213"/>
      <c r="W10645" s="213"/>
      <c r="X10645" s="214"/>
      <c r="Y10645" s="214"/>
      <c r="Z10645" s="214"/>
      <c r="AA10645" s="217"/>
      <c r="AB10645" s="217"/>
      <c r="AC10645" s="217"/>
      <c r="AD10645" s="213"/>
    </row>
    <row r="10646" spans="20:30" x14ac:dyDescent="0.2">
      <c r="T10646" s="212"/>
      <c r="U10646" s="213"/>
      <c r="V10646" s="213"/>
      <c r="W10646" s="213"/>
      <c r="X10646" s="214"/>
      <c r="Y10646" s="214"/>
      <c r="Z10646" s="214"/>
      <c r="AA10646" s="217"/>
      <c r="AB10646" s="217"/>
      <c r="AC10646" s="217"/>
      <c r="AD10646" s="213"/>
    </row>
    <row r="10647" spans="20:30" x14ac:dyDescent="0.2">
      <c r="T10647" s="212"/>
      <c r="U10647" s="213"/>
      <c r="V10647" s="213"/>
      <c r="W10647" s="213"/>
      <c r="X10647" s="214"/>
      <c r="Y10647" s="214"/>
      <c r="Z10647" s="214"/>
      <c r="AA10647" s="217"/>
      <c r="AB10647" s="217"/>
      <c r="AC10647" s="217"/>
      <c r="AD10647" s="213"/>
    </row>
    <row r="10648" spans="20:30" x14ac:dyDescent="0.2">
      <c r="T10648" s="212"/>
      <c r="U10648" s="213"/>
      <c r="V10648" s="213"/>
      <c r="W10648" s="213"/>
      <c r="X10648" s="214"/>
      <c r="Y10648" s="214"/>
      <c r="Z10648" s="214"/>
      <c r="AA10648" s="217"/>
      <c r="AB10648" s="217"/>
      <c r="AC10648" s="217"/>
      <c r="AD10648" s="213"/>
    </row>
    <row r="10649" spans="20:30" x14ac:dyDescent="0.2">
      <c r="T10649" s="212"/>
      <c r="U10649" s="213"/>
      <c r="V10649" s="213"/>
      <c r="W10649" s="213"/>
      <c r="X10649" s="214"/>
      <c r="Y10649" s="214"/>
      <c r="Z10649" s="214"/>
      <c r="AA10649" s="217"/>
      <c r="AB10649" s="217"/>
      <c r="AC10649" s="217"/>
      <c r="AD10649" s="213"/>
    </row>
    <row r="10650" spans="20:30" x14ac:dyDescent="0.2">
      <c r="T10650" s="212"/>
      <c r="U10650" s="213"/>
      <c r="V10650" s="213"/>
      <c r="W10650" s="213"/>
      <c r="X10650" s="214"/>
      <c r="Y10650" s="214"/>
      <c r="Z10650" s="214"/>
      <c r="AA10650" s="217"/>
      <c r="AB10650" s="217"/>
      <c r="AC10650" s="217"/>
      <c r="AD10650" s="213"/>
    </row>
    <row r="10651" spans="20:30" x14ac:dyDescent="0.2">
      <c r="T10651" s="212"/>
      <c r="U10651" s="213"/>
      <c r="V10651" s="213"/>
      <c r="W10651" s="213"/>
      <c r="X10651" s="214"/>
      <c r="Y10651" s="214"/>
      <c r="Z10651" s="214"/>
      <c r="AA10651" s="217"/>
      <c r="AB10651" s="217"/>
      <c r="AC10651" s="217"/>
      <c r="AD10651" s="213"/>
    </row>
    <row r="10652" spans="20:30" x14ac:dyDescent="0.2">
      <c r="T10652" s="212"/>
      <c r="U10652" s="213"/>
      <c r="V10652" s="213"/>
      <c r="W10652" s="213"/>
      <c r="X10652" s="214"/>
      <c r="Y10652" s="214"/>
      <c r="Z10652" s="214"/>
      <c r="AA10652" s="217"/>
      <c r="AB10652" s="217"/>
      <c r="AC10652" s="217"/>
      <c r="AD10652" s="213"/>
    </row>
    <row r="10653" spans="20:30" x14ac:dyDescent="0.2">
      <c r="T10653" s="212"/>
      <c r="U10653" s="213"/>
      <c r="V10653" s="213"/>
      <c r="W10653" s="213"/>
      <c r="X10653" s="214"/>
      <c r="Y10653" s="214"/>
      <c r="Z10653" s="214"/>
      <c r="AA10653" s="217"/>
      <c r="AB10653" s="217"/>
      <c r="AC10653" s="217"/>
      <c r="AD10653" s="213"/>
    </row>
    <row r="10654" spans="20:30" x14ac:dyDescent="0.2">
      <c r="T10654" s="212"/>
      <c r="U10654" s="213"/>
      <c r="V10654" s="213"/>
      <c r="W10654" s="213"/>
      <c r="X10654" s="214"/>
      <c r="Y10654" s="214"/>
      <c r="Z10654" s="214"/>
      <c r="AA10654" s="217"/>
      <c r="AB10654" s="217"/>
      <c r="AC10654" s="217"/>
      <c r="AD10654" s="213"/>
    </row>
    <row r="10655" spans="20:30" x14ac:dyDescent="0.2">
      <c r="T10655" s="212"/>
      <c r="U10655" s="213"/>
      <c r="V10655" s="213"/>
      <c r="W10655" s="213"/>
      <c r="X10655" s="214"/>
      <c r="Y10655" s="214"/>
      <c r="Z10655" s="214"/>
      <c r="AA10655" s="217"/>
      <c r="AB10655" s="217"/>
      <c r="AC10655" s="217"/>
      <c r="AD10655" s="213"/>
    </row>
    <row r="10656" spans="20:30" x14ac:dyDescent="0.2">
      <c r="T10656" s="212"/>
      <c r="U10656" s="213"/>
      <c r="V10656" s="213"/>
      <c r="W10656" s="213"/>
      <c r="X10656" s="214"/>
      <c r="Y10656" s="214"/>
      <c r="Z10656" s="214"/>
      <c r="AA10656" s="217"/>
      <c r="AB10656" s="217"/>
      <c r="AC10656" s="217"/>
      <c r="AD10656" s="213"/>
    </row>
    <row r="10657" spans="20:30" x14ac:dyDescent="0.2">
      <c r="T10657" s="212"/>
      <c r="U10657" s="213"/>
      <c r="V10657" s="213"/>
      <c r="W10657" s="213"/>
      <c r="X10657" s="214"/>
      <c r="Y10657" s="214"/>
      <c r="Z10657" s="214"/>
      <c r="AA10657" s="217"/>
      <c r="AB10657" s="217"/>
      <c r="AC10657" s="217"/>
      <c r="AD10657" s="213"/>
    </row>
    <row r="10658" spans="20:30" x14ac:dyDescent="0.2">
      <c r="T10658" s="212"/>
      <c r="U10658" s="213"/>
      <c r="V10658" s="213"/>
      <c r="W10658" s="213"/>
      <c r="X10658" s="214"/>
      <c r="Y10658" s="214"/>
      <c r="Z10658" s="214"/>
      <c r="AA10658" s="217"/>
      <c r="AB10658" s="217"/>
      <c r="AC10658" s="217"/>
      <c r="AD10658" s="213"/>
    </row>
    <row r="10659" spans="20:30" x14ac:dyDescent="0.2">
      <c r="T10659" s="212"/>
      <c r="U10659" s="213"/>
      <c r="V10659" s="213"/>
      <c r="W10659" s="213"/>
      <c r="X10659" s="214"/>
      <c r="Y10659" s="214"/>
      <c r="Z10659" s="214"/>
      <c r="AA10659" s="217"/>
      <c r="AB10659" s="217"/>
      <c r="AC10659" s="217"/>
      <c r="AD10659" s="213"/>
    </row>
    <row r="10660" spans="20:30" x14ac:dyDescent="0.2">
      <c r="T10660" s="212"/>
      <c r="U10660" s="213"/>
      <c r="V10660" s="213"/>
      <c r="W10660" s="213"/>
      <c r="X10660" s="214"/>
      <c r="Y10660" s="214"/>
      <c r="Z10660" s="214"/>
      <c r="AA10660" s="217"/>
      <c r="AB10660" s="217"/>
      <c r="AC10660" s="217"/>
      <c r="AD10660" s="213"/>
    </row>
    <row r="10661" spans="20:30" x14ac:dyDescent="0.2">
      <c r="T10661" s="212"/>
      <c r="U10661" s="213"/>
      <c r="V10661" s="213"/>
      <c r="W10661" s="213"/>
      <c r="X10661" s="214"/>
      <c r="Y10661" s="214"/>
      <c r="Z10661" s="214"/>
      <c r="AA10661" s="217"/>
      <c r="AB10661" s="217"/>
      <c r="AC10661" s="217"/>
      <c r="AD10661" s="213"/>
    </row>
    <row r="10662" spans="20:30" x14ac:dyDescent="0.2">
      <c r="T10662" s="212"/>
      <c r="U10662" s="213"/>
      <c r="V10662" s="213"/>
      <c r="W10662" s="213"/>
      <c r="X10662" s="214"/>
      <c r="Y10662" s="214"/>
      <c r="Z10662" s="214"/>
      <c r="AA10662" s="217"/>
      <c r="AB10662" s="217"/>
      <c r="AC10662" s="217"/>
      <c r="AD10662" s="213"/>
    </row>
    <row r="10663" spans="20:30" x14ac:dyDescent="0.2">
      <c r="T10663" s="212"/>
      <c r="U10663" s="213"/>
      <c r="V10663" s="213"/>
      <c r="W10663" s="213"/>
      <c r="X10663" s="214"/>
      <c r="Y10663" s="214"/>
      <c r="Z10663" s="214"/>
      <c r="AA10663" s="217"/>
      <c r="AB10663" s="217"/>
      <c r="AC10663" s="217"/>
      <c r="AD10663" s="213"/>
    </row>
    <row r="10664" spans="20:30" x14ac:dyDescent="0.2">
      <c r="T10664" s="212"/>
      <c r="U10664" s="213"/>
      <c r="V10664" s="213"/>
      <c r="W10664" s="213"/>
      <c r="X10664" s="214"/>
      <c r="Y10664" s="214"/>
      <c r="Z10664" s="214"/>
      <c r="AA10664" s="217"/>
      <c r="AB10664" s="217"/>
      <c r="AC10664" s="217"/>
      <c r="AD10664" s="213"/>
    </row>
    <row r="10665" spans="20:30" x14ac:dyDescent="0.2">
      <c r="T10665" s="212"/>
      <c r="U10665" s="213"/>
      <c r="V10665" s="213"/>
      <c r="W10665" s="213"/>
      <c r="X10665" s="214"/>
      <c r="Y10665" s="214"/>
      <c r="Z10665" s="214"/>
      <c r="AA10665" s="217"/>
      <c r="AB10665" s="217"/>
      <c r="AC10665" s="217"/>
      <c r="AD10665" s="213"/>
    </row>
    <row r="10666" spans="20:30" x14ac:dyDescent="0.2">
      <c r="T10666" s="212"/>
      <c r="U10666" s="213"/>
      <c r="V10666" s="213"/>
      <c r="W10666" s="213"/>
      <c r="X10666" s="214"/>
      <c r="Y10666" s="214"/>
      <c r="Z10666" s="214"/>
      <c r="AA10666" s="217"/>
      <c r="AB10666" s="217"/>
      <c r="AC10666" s="217"/>
      <c r="AD10666" s="213"/>
    </row>
    <row r="10667" spans="20:30" x14ac:dyDescent="0.2">
      <c r="T10667" s="212"/>
      <c r="U10667" s="213"/>
      <c r="V10667" s="213"/>
      <c r="W10667" s="213"/>
      <c r="X10667" s="214"/>
      <c r="Y10667" s="214"/>
      <c r="Z10667" s="214"/>
      <c r="AA10667" s="217"/>
      <c r="AB10667" s="217"/>
      <c r="AC10667" s="217"/>
      <c r="AD10667" s="213"/>
    </row>
    <row r="10668" spans="20:30" x14ac:dyDescent="0.2">
      <c r="T10668" s="212"/>
      <c r="U10668" s="213"/>
      <c r="V10668" s="213"/>
      <c r="W10668" s="213"/>
      <c r="X10668" s="214"/>
      <c r="Y10668" s="214"/>
      <c r="Z10668" s="214"/>
      <c r="AA10668" s="217"/>
      <c r="AB10668" s="217"/>
      <c r="AC10668" s="217"/>
      <c r="AD10668" s="213"/>
    </row>
    <row r="10669" spans="20:30" x14ac:dyDescent="0.2">
      <c r="T10669" s="212"/>
      <c r="U10669" s="213"/>
      <c r="V10669" s="213"/>
      <c r="W10669" s="213"/>
      <c r="X10669" s="214"/>
      <c r="Y10669" s="214"/>
      <c r="Z10669" s="214"/>
      <c r="AA10669" s="217"/>
      <c r="AB10669" s="217"/>
      <c r="AC10669" s="217"/>
      <c r="AD10669" s="213"/>
    </row>
    <row r="10670" spans="20:30" x14ac:dyDescent="0.2">
      <c r="T10670" s="212"/>
      <c r="U10670" s="213"/>
      <c r="V10670" s="213"/>
      <c r="W10670" s="213"/>
      <c r="X10670" s="214"/>
      <c r="Y10670" s="214"/>
      <c r="Z10670" s="214"/>
      <c r="AA10670" s="217"/>
      <c r="AB10670" s="217"/>
      <c r="AC10670" s="217"/>
      <c r="AD10670" s="213"/>
    </row>
    <row r="10671" spans="20:30" x14ac:dyDescent="0.2">
      <c r="T10671" s="212"/>
      <c r="U10671" s="213"/>
      <c r="V10671" s="213"/>
      <c r="W10671" s="213"/>
      <c r="X10671" s="214"/>
      <c r="Y10671" s="214"/>
      <c r="Z10671" s="214"/>
      <c r="AA10671" s="217"/>
      <c r="AB10671" s="217"/>
      <c r="AC10671" s="217"/>
      <c r="AD10671" s="213"/>
    </row>
    <row r="10672" spans="20:30" x14ac:dyDescent="0.2">
      <c r="T10672" s="212"/>
      <c r="U10672" s="213"/>
      <c r="V10672" s="213"/>
      <c r="W10672" s="213"/>
      <c r="X10672" s="214"/>
      <c r="Y10672" s="214"/>
      <c r="Z10672" s="214"/>
      <c r="AA10672" s="217"/>
      <c r="AB10672" s="217"/>
      <c r="AC10672" s="217"/>
      <c r="AD10672" s="213"/>
    </row>
    <row r="10673" spans="20:30" x14ac:dyDescent="0.2">
      <c r="T10673" s="212"/>
      <c r="U10673" s="213"/>
      <c r="V10673" s="213"/>
      <c r="W10673" s="213"/>
      <c r="X10673" s="214"/>
      <c r="Y10673" s="214"/>
      <c r="Z10673" s="214"/>
      <c r="AA10673" s="217"/>
      <c r="AB10673" s="217"/>
      <c r="AC10673" s="217"/>
      <c r="AD10673" s="213"/>
    </row>
    <row r="10674" spans="20:30" x14ac:dyDescent="0.2">
      <c r="T10674" s="212"/>
      <c r="U10674" s="213"/>
      <c r="V10674" s="213"/>
      <c r="W10674" s="213"/>
      <c r="X10674" s="214"/>
      <c r="Y10674" s="214"/>
      <c r="Z10674" s="214"/>
      <c r="AA10674" s="217"/>
      <c r="AB10674" s="217"/>
      <c r="AC10674" s="217"/>
      <c r="AD10674" s="213"/>
    </row>
    <row r="10675" spans="20:30" x14ac:dyDescent="0.2">
      <c r="T10675" s="212"/>
      <c r="U10675" s="213"/>
      <c r="V10675" s="213"/>
      <c r="W10675" s="213"/>
      <c r="X10675" s="214"/>
      <c r="Y10675" s="214"/>
      <c r="Z10675" s="214"/>
      <c r="AA10675" s="217"/>
      <c r="AB10675" s="217"/>
      <c r="AC10675" s="217"/>
      <c r="AD10675" s="213"/>
    </row>
    <row r="10676" spans="20:30" x14ac:dyDescent="0.2">
      <c r="T10676" s="212"/>
      <c r="U10676" s="213"/>
      <c r="V10676" s="213"/>
      <c r="W10676" s="213"/>
      <c r="X10676" s="214"/>
      <c r="Y10676" s="214"/>
      <c r="Z10676" s="214"/>
      <c r="AA10676" s="217"/>
      <c r="AB10676" s="217"/>
      <c r="AC10676" s="217"/>
      <c r="AD10676" s="213"/>
    </row>
    <row r="10677" spans="20:30" x14ac:dyDescent="0.2">
      <c r="T10677" s="212"/>
      <c r="U10677" s="213"/>
      <c r="V10677" s="213"/>
      <c r="W10677" s="213"/>
      <c r="X10677" s="214"/>
      <c r="Y10677" s="214"/>
      <c r="Z10677" s="214"/>
      <c r="AA10677" s="217"/>
      <c r="AB10677" s="217"/>
      <c r="AC10677" s="217"/>
      <c r="AD10677" s="213"/>
    </row>
    <row r="10678" spans="20:30" x14ac:dyDescent="0.2">
      <c r="T10678" s="212"/>
      <c r="U10678" s="213"/>
      <c r="V10678" s="213"/>
      <c r="W10678" s="213"/>
      <c r="X10678" s="214"/>
      <c r="Y10678" s="214"/>
      <c r="Z10678" s="214"/>
      <c r="AA10678" s="217"/>
      <c r="AB10678" s="217"/>
      <c r="AC10678" s="217"/>
      <c r="AD10678" s="213"/>
    </row>
    <row r="10679" spans="20:30" x14ac:dyDescent="0.2">
      <c r="T10679" s="212"/>
      <c r="U10679" s="213"/>
      <c r="V10679" s="213"/>
      <c r="W10679" s="213"/>
      <c r="X10679" s="214"/>
      <c r="Y10679" s="214"/>
      <c r="Z10679" s="214"/>
      <c r="AA10679" s="217"/>
      <c r="AB10679" s="217"/>
      <c r="AC10679" s="217"/>
      <c r="AD10679" s="213"/>
    </row>
    <row r="10680" spans="20:30" x14ac:dyDescent="0.2">
      <c r="T10680" s="212"/>
      <c r="U10680" s="213"/>
      <c r="V10680" s="213"/>
      <c r="W10680" s="213"/>
      <c r="X10680" s="214"/>
      <c r="Y10680" s="214"/>
      <c r="Z10680" s="214"/>
      <c r="AA10680" s="217"/>
      <c r="AB10680" s="217"/>
      <c r="AC10680" s="217"/>
      <c r="AD10680" s="213"/>
    </row>
    <row r="10681" spans="20:30" x14ac:dyDescent="0.2">
      <c r="T10681" s="212"/>
      <c r="U10681" s="213"/>
      <c r="V10681" s="213"/>
      <c r="W10681" s="213"/>
      <c r="X10681" s="214"/>
      <c r="Y10681" s="214"/>
      <c r="Z10681" s="214"/>
      <c r="AA10681" s="217"/>
      <c r="AB10681" s="217"/>
      <c r="AC10681" s="217"/>
      <c r="AD10681" s="213"/>
    </row>
    <row r="10682" spans="20:30" x14ac:dyDescent="0.2">
      <c r="T10682" s="212"/>
      <c r="U10682" s="213"/>
      <c r="V10682" s="213"/>
      <c r="W10682" s="213"/>
      <c r="X10682" s="214"/>
      <c r="Y10682" s="214"/>
      <c r="Z10682" s="214"/>
      <c r="AA10682" s="217"/>
      <c r="AB10682" s="217"/>
      <c r="AC10682" s="217"/>
      <c r="AD10682" s="213"/>
    </row>
    <row r="10683" spans="20:30" x14ac:dyDescent="0.2">
      <c r="T10683" s="212"/>
      <c r="U10683" s="213"/>
      <c r="V10683" s="213"/>
      <c r="W10683" s="213"/>
      <c r="X10683" s="214"/>
      <c r="Y10683" s="214"/>
      <c r="Z10683" s="214"/>
      <c r="AA10683" s="217"/>
      <c r="AB10683" s="217"/>
      <c r="AC10683" s="217"/>
      <c r="AD10683" s="213"/>
    </row>
    <row r="10684" spans="20:30" x14ac:dyDescent="0.2">
      <c r="T10684" s="212"/>
      <c r="U10684" s="213"/>
      <c r="V10684" s="213"/>
      <c r="W10684" s="213"/>
      <c r="X10684" s="214"/>
      <c r="Y10684" s="214"/>
      <c r="Z10684" s="214"/>
      <c r="AA10684" s="217"/>
      <c r="AB10684" s="217"/>
      <c r="AC10684" s="217"/>
      <c r="AD10684" s="213"/>
    </row>
    <row r="10685" spans="20:30" x14ac:dyDescent="0.2">
      <c r="T10685" s="212"/>
      <c r="U10685" s="213"/>
      <c r="V10685" s="213"/>
      <c r="W10685" s="213"/>
      <c r="X10685" s="214"/>
      <c r="Y10685" s="214"/>
      <c r="Z10685" s="214"/>
      <c r="AA10685" s="217"/>
      <c r="AB10685" s="217"/>
      <c r="AC10685" s="217"/>
      <c r="AD10685" s="213"/>
    </row>
    <row r="10686" spans="20:30" x14ac:dyDescent="0.2">
      <c r="T10686" s="212"/>
      <c r="U10686" s="213"/>
      <c r="V10686" s="213"/>
      <c r="W10686" s="213"/>
      <c r="X10686" s="214"/>
      <c r="Y10686" s="214"/>
      <c r="Z10686" s="214"/>
      <c r="AA10686" s="217"/>
      <c r="AB10686" s="217"/>
      <c r="AC10686" s="217"/>
      <c r="AD10686" s="213"/>
    </row>
    <row r="10687" spans="20:30" x14ac:dyDescent="0.2">
      <c r="T10687" s="212"/>
      <c r="U10687" s="213"/>
      <c r="V10687" s="213"/>
      <c r="W10687" s="213"/>
      <c r="X10687" s="214"/>
      <c r="Y10687" s="214"/>
      <c r="Z10687" s="214"/>
      <c r="AA10687" s="217"/>
      <c r="AB10687" s="217"/>
      <c r="AC10687" s="217"/>
      <c r="AD10687" s="213"/>
    </row>
    <row r="10688" spans="20:30" x14ac:dyDescent="0.2">
      <c r="T10688" s="212"/>
      <c r="U10688" s="213"/>
      <c r="V10688" s="213"/>
      <c r="W10688" s="213"/>
      <c r="X10688" s="214"/>
      <c r="Y10688" s="214"/>
      <c r="Z10688" s="214"/>
      <c r="AA10688" s="217"/>
      <c r="AB10688" s="217"/>
      <c r="AC10688" s="217"/>
      <c r="AD10688" s="213"/>
    </row>
    <row r="10689" spans="20:30" x14ac:dyDescent="0.2">
      <c r="T10689" s="212"/>
      <c r="U10689" s="213"/>
      <c r="V10689" s="213"/>
      <c r="W10689" s="213"/>
      <c r="X10689" s="214"/>
      <c r="Y10689" s="214"/>
      <c r="Z10689" s="214"/>
      <c r="AA10689" s="217"/>
      <c r="AB10689" s="217"/>
      <c r="AC10689" s="217"/>
      <c r="AD10689" s="213"/>
    </row>
    <row r="10690" spans="20:30" x14ac:dyDescent="0.2">
      <c r="T10690" s="212"/>
      <c r="U10690" s="213"/>
      <c r="V10690" s="213"/>
      <c r="W10690" s="213"/>
      <c r="X10690" s="214"/>
      <c r="Y10690" s="214"/>
      <c r="Z10690" s="214"/>
      <c r="AA10690" s="217"/>
      <c r="AB10690" s="217"/>
      <c r="AC10690" s="217"/>
      <c r="AD10690" s="213"/>
    </row>
    <row r="10691" spans="20:30" x14ac:dyDescent="0.2">
      <c r="T10691" s="212"/>
      <c r="U10691" s="213"/>
      <c r="V10691" s="213"/>
      <c r="W10691" s="213"/>
      <c r="X10691" s="214"/>
      <c r="Y10691" s="214"/>
      <c r="Z10691" s="214"/>
      <c r="AA10691" s="217"/>
      <c r="AB10691" s="217"/>
      <c r="AC10691" s="217"/>
      <c r="AD10691" s="213"/>
    </row>
    <row r="10692" spans="20:30" x14ac:dyDescent="0.2">
      <c r="T10692" s="212"/>
      <c r="U10692" s="213"/>
      <c r="V10692" s="213"/>
      <c r="W10692" s="213"/>
      <c r="X10692" s="214"/>
      <c r="Y10692" s="214"/>
      <c r="Z10692" s="214"/>
      <c r="AA10692" s="217"/>
      <c r="AB10692" s="217"/>
      <c r="AC10692" s="217"/>
      <c r="AD10692" s="213"/>
    </row>
    <row r="10693" spans="20:30" x14ac:dyDescent="0.2">
      <c r="T10693" s="212"/>
      <c r="U10693" s="213"/>
      <c r="V10693" s="213"/>
      <c r="W10693" s="213"/>
      <c r="X10693" s="214"/>
      <c r="Y10693" s="214"/>
      <c r="Z10693" s="214"/>
      <c r="AA10693" s="217"/>
      <c r="AB10693" s="217"/>
      <c r="AC10693" s="217"/>
      <c r="AD10693" s="213"/>
    </row>
    <row r="10694" spans="20:30" x14ac:dyDescent="0.2">
      <c r="T10694" s="212"/>
      <c r="U10694" s="213"/>
      <c r="V10694" s="213"/>
      <c r="W10694" s="213"/>
      <c r="X10694" s="214"/>
      <c r="Y10694" s="214"/>
      <c r="Z10694" s="214"/>
      <c r="AA10694" s="217"/>
      <c r="AB10694" s="217"/>
      <c r="AC10694" s="217"/>
      <c r="AD10694" s="213"/>
    </row>
    <row r="10695" spans="20:30" x14ac:dyDescent="0.2">
      <c r="T10695" s="212"/>
      <c r="U10695" s="213"/>
      <c r="V10695" s="213"/>
      <c r="W10695" s="213"/>
      <c r="X10695" s="214"/>
      <c r="Y10695" s="214"/>
      <c r="Z10695" s="214"/>
      <c r="AA10695" s="217"/>
      <c r="AB10695" s="217"/>
      <c r="AC10695" s="217"/>
      <c r="AD10695" s="213"/>
    </row>
    <row r="10696" spans="20:30" x14ac:dyDescent="0.2">
      <c r="T10696" s="212"/>
      <c r="U10696" s="213"/>
      <c r="V10696" s="213"/>
      <c r="W10696" s="213"/>
      <c r="X10696" s="214"/>
      <c r="Y10696" s="214"/>
      <c r="Z10696" s="214"/>
      <c r="AA10696" s="217"/>
      <c r="AB10696" s="217"/>
      <c r="AC10696" s="217"/>
      <c r="AD10696" s="213"/>
    </row>
    <row r="10697" spans="20:30" x14ac:dyDescent="0.2">
      <c r="T10697" s="212"/>
      <c r="U10697" s="213"/>
      <c r="V10697" s="213"/>
      <c r="W10697" s="213"/>
      <c r="X10697" s="214"/>
      <c r="Y10697" s="214"/>
      <c r="Z10697" s="214"/>
      <c r="AA10697" s="217"/>
      <c r="AB10697" s="217"/>
      <c r="AC10697" s="217"/>
      <c r="AD10697" s="213"/>
    </row>
    <row r="10698" spans="20:30" x14ac:dyDescent="0.2">
      <c r="T10698" s="212"/>
      <c r="U10698" s="213"/>
      <c r="V10698" s="213"/>
      <c r="W10698" s="213"/>
      <c r="X10698" s="214"/>
      <c r="Y10698" s="214"/>
      <c r="Z10698" s="214"/>
      <c r="AA10698" s="217"/>
      <c r="AB10698" s="217"/>
      <c r="AC10698" s="217"/>
      <c r="AD10698" s="213"/>
    </row>
    <row r="10699" spans="20:30" x14ac:dyDescent="0.2">
      <c r="T10699" s="212"/>
      <c r="U10699" s="213"/>
      <c r="V10699" s="213"/>
      <c r="W10699" s="213"/>
      <c r="X10699" s="214"/>
      <c r="Y10699" s="214"/>
      <c r="Z10699" s="214"/>
      <c r="AA10699" s="217"/>
      <c r="AB10699" s="217"/>
      <c r="AC10699" s="217"/>
      <c r="AD10699" s="213"/>
    </row>
    <row r="10700" spans="20:30" x14ac:dyDescent="0.2">
      <c r="T10700" s="212"/>
      <c r="U10700" s="213"/>
      <c r="V10700" s="213"/>
      <c r="W10700" s="213"/>
      <c r="X10700" s="214"/>
      <c r="Y10700" s="214"/>
      <c r="Z10700" s="214"/>
      <c r="AA10700" s="217"/>
      <c r="AB10700" s="217"/>
      <c r="AC10700" s="217"/>
      <c r="AD10700" s="213"/>
    </row>
    <row r="10701" spans="20:30" x14ac:dyDescent="0.2">
      <c r="T10701" s="212"/>
      <c r="U10701" s="213"/>
      <c r="V10701" s="213"/>
      <c r="W10701" s="213"/>
      <c r="X10701" s="214"/>
      <c r="Y10701" s="214"/>
      <c r="Z10701" s="214"/>
      <c r="AA10701" s="217"/>
      <c r="AB10701" s="217"/>
      <c r="AC10701" s="217"/>
      <c r="AD10701" s="213"/>
    </row>
    <row r="10702" spans="20:30" x14ac:dyDescent="0.2">
      <c r="T10702" s="212"/>
      <c r="U10702" s="213"/>
      <c r="V10702" s="213"/>
      <c r="W10702" s="213"/>
      <c r="X10702" s="214"/>
      <c r="Y10702" s="214"/>
      <c r="Z10702" s="214"/>
      <c r="AA10702" s="217"/>
      <c r="AB10702" s="217"/>
      <c r="AC10702" s="217"/>
      <c r="AD10702" s="213"/>
    </row>
    <row r="10703" spans="20:30" x14ac:dyDescent="0.2">
      <c r="T10703" s="212"/>
      <c r="U10703" s="213"/>
      <c r="V10703" s="213"/>
      <c r="W10703" s="213"/>
      <c r="X10703" s="214"/>
      <c r="Y10703" s="214"/>
      <c r="Z10703" s="214"/>
      <c r="AA10703" s="217"/>
      <c r="AB10703" s="217"/>
      <c r="AC10703" s="217"/>
      <c r="AD10703" s="213"/>
    </row>
    <row r="10704" spans="20:30" x14ac:dyDescent="0.2">
      <c r="T10704" s="212"/>
      <c r="U10704" s="213"/>
      <c r="V10704" s="213"/>
      <c r="W10704" s="213"/>
      <c r="X10704" s="214"/>
      <c r="Y10704" s="214"/>
      <c r="Z10704" s="214"/>
      <c r="AA10704" s="217"/>
      <c r="AB10704" s="217"/>
      <c r="AC10704" s="217"/>
      <c r="AD10704" s="213"/>
    </row>
    <row r="10705" spans="20:30" x14ac:dyDescent="0.2">
      <c r="T10705" s="212"/>
      <c r="U10705" s="213"/>
      <c r="V10705" s="213"/>
      <c r="W10705" s="213"/>
      <c r="X10705" s="214"/>
      <c r="Y10705" s="214"/>
      <c r="Z10705" s="214"/>
      <c r="AA10705" s="217"/>
      <c r="AB10705" s="217"/>
      <c r="AC10705" s="217"/>
      <c r="AD10705" s="213"/>
    </row>
    <row r="10706" spans="20:30" x14ac:dyDescent="0.2">
      <c r="T10706" s="212"/>
      <c r="U10706" s="213"/>
      <c r="V10706" s="213"/>
      <c r="W10706" s="213"/>
      <c r="X10706" s="214"/>
      <c r="Y10706" s="214"/>
      <c r="Z10706" s="214"/>
      <c r="AA10706" s="217"/>
      <c r="AB10706" s="217"/>
      <c r="AC10706" s="217"/>
      <c r="AD10706" s="213"/>
    </row>
    <row r="10707" spans="20:30" x14ac:dyDescent="0.2">
      <c r="T10707" s="212"/>
      <c r="U10707" s="213"/>
      <c r="V10707" s="213"/>
      <c r="W10707" s="213"/>
      <c r="X10707" s="214"/>
      <c r="Y10707" s="214"/>
      <c r="Z10707" s="214"/>
      <c r="AA10707" s="217"/>
      <c r="AB10707" s="217"/>
      <c r="AC10707" s="217"/>
      <c r="AD10707" s="213"/>
    </row>
    <row r="10708" spans="20:30" x14ac:dyDescent="0.2">
      <c r="T10708" s="212"/>
      <c r="U10708" s="213"/>
      <c r="V10708" s="213"/>
      <c r="W10708" s="213"/>
      <c r="X10708" s="214"/>
      <c r="Y10708" s="214"/>
      <c r="Z10708" s="214"/>
      <c r="AA10708" s="217"/>
      <c r="AB10708" s="217"/>
      <c r="AC10708" s="217"/>
      <c r="AD10708" s="213"/>
    </row>
    <row r="10709" spans="20:30" x14ac:dyDescent="0.2">
      <c r="T10709" s="212"/>
      <c r="U10709" s="213"/>
      <c r="V10709" s="213"/>
      <c r="W10709" s="213"/>
      <c r="X10709" s="214"/>
      <c r="Y10709" s="214"/>
      <c r="Z10709" s="214"/>
      <c r="AA10709" s="217"/>
      <c r="AB10709" s="217"/>
      <c r="AC10709" s="217"/>
      <c r="AD10709" s="213"/>
    </row>
    <row r="10710" spans="20:30" x14ac:dyDescent="0.2">
      <c r="T10710" s="212"/>
      <c r="U10710" s="213"/>
      <c r="V10710" s="213"/>
      <c r="W10710" s="213"/>
      <c r="X10710" s="214"/>
      <c r="Y10710" s="214"/>
      <c r="Z10710" s="214"/>
      <c r="AA10710" s="217"/>
      <c r="AB10710" s="217"/>
      <c r="AC10710" s="217"/>
      <c r="AD10710" s="213"/>
    </row>
    <row r="10711" spans="20:30" x14ac:dyDescent="0.2">
      <c r="T10711" s="212"/>
      <c r="U10711" s="213"/>
      <c r="V10711" s="213"/>
      <c r="W10711" s="213"/>
      <c r="X10711" s="214"/>
      <c r="Y10711" s="214"/>
      <c r="Z10711" s="214"/>
      <c r="AA10711" s="217"/>
      <c r="AB10711" s="217"/>
      <c r="AC10711" s="217"/>
      <c r="AD10711" s="213"/>
    </row>
    <row r="10712" spans="20:30" x14ac:dyDescent="0.2">
      <c r="T10712" s="212"/>
      <c r="U10712" s="213"/>
      <c r="V10712" s="213"/>
      <c r="W10712" s="213"/>
      <c r="X10712" s="214"/>
      <c r="Y10712" s="214"/>
      <c r="Z10712" s="214"/>
      <c r="AA10712" s="217"/>
      <c r="AB10712" s="217"/>
      <c r="AC10712" s="217"/>
      <c r="AD10712" s="213"/>
    </row>
    <row r="10713" spans="20:30" x14ac:dyDescent="0.2">
      <c r="T10713" s="212"/>
      <c r="U10713" s="213"/>
      <c r="V10713" s="213"/>
      <c r="W10713" s="213"/>
      <c r="X10713" s="214"/>
      <c r="Y10713" s="214"/>
      <c r="Z10713" s="214"/>
      <c r="AA10713" s="217"/>
      <c r="AB10713" s="217"/>
      <c r="AC10713" s="217"/>
      <c r="AD10713" s="213"/>
    </row>
    <row r="10714" spans="20:30" x14ac:dyDescent="0.2">
      <c r="T10714" s="212"/>
      <c r="U10714" s="213"/>
      <c r="V10714" s="213"/>
      <c r="W10714" s="213"/>
      <c r="X10714" s="214"/>
      <c r="Y10714" s="214"/>
      <c r="Z10714" s="214"/>
      <c r="AA10714" s="217"/>
      <c r="AB10714" s="217"/>
      <c r="AC10714" s="217"/>
      <c r="AD10714" s="213"/>
    </row>
    <row r="10715" spans="20:30" x14ac:dyDescent="0.2">
      <c r="T10715" s="212"/>
      <c r="U10715" s="213"/>
      <c r="V10715" s="213"/>
      <c r="W10715" s="213"/>
      <c r="X10715" s="214"/>
      <c r="Y10715" s="214"/>
      <c r="Z10715" s="214"/>
      <c r="AA10715" s="217"/>
      <c r="AB10715" s="217"/>
      <c r="AC10715" s="217"/>
      <c r="AD10715" s="213"/>
    </row>
    <row r="10716" spans="20:30" x14ac:dyDescent="0.2">
      <c r="T10716" s="212"/>
      <c r="U10716" s="213"/>
      <c r="V10716" s="213"/>
      <c r="W10716" s="213"/>
      <c r="X10716" s="214"/>
      <c r="Y10716" s="214"/>
      <c r="Z10716" s="214"/>
      <c r="AA10716" s="217"/>
      <c r="AB10716" s="217"/>
      <c r="AC10716" s="217"/>
      <c r="AD10716" s="213"/>
    </row>
    <row r="10717" spans="20:30" x14ac:dyDescent="0.2">
      <c r="T10717" s="212"/>
      <c r="U10717" s="213"/>
      <c r="V10717" s="213"/>
      <c r="W10717" s="213"/>
      <c r="X10717" s="214"/>
      <c r="Y10717" s="214"/>
      <c r="Z10717" s="214"/>
      <c r="AA10717" s="217"/>
      <c r="AB10717" s="217"/>
      <c r="AC10717" s="217"/>
      <c r="AD10717" s="213"/>
    </row>
    <row r="10718" spans="20:30" x14ac:dyDescent="0.2">
      <c r="T10718" s="212"/>
      <c r="U10718" s="213"/>
      <c r="V10718" s="213"/>
      <c r="W10718" s="213"/>
      <c r="X10718" s="214"/>
      <c r="Y10718" s="214"/>
      <c r="Z10718" s="214"/>
      <c r="AA10718" s="217"/>
      <c r="AB10718" s="217"/>
      <c r="AC10718" s="217"/>
      <c r="AD10718" s="213"/>
    </row>
    <row r="10719" spans="20:30" x14ac:dyDescent="0.2">
      <c r="T10719" s="212"/>
      <c r="U10719" s="213"/>
      <c r="V10719" s="213"/>
      <c r="W10719" s="213"/>
      <c r="X10719" s="214"/>
      <c r="Y10719" s="214"/>
      <c r="Z10719" s="214"/>
      <c r="AA10719" s="217"/>
      <c r="AB10719" s="217"/>
      <c r="AC10719" s="217"/>
      <c r="AD10719" s="213"/>
    </row>
    <row r="10720" spans="20:30" x14ac:dyDescent="0.2">
      <c r="T10720" s="212"/>
      <c r="U10720" s="213"/>
      <c r="V10720" s="213"/>
      <c r="W10720" s="213"/>
      <c r="X10720" s="214"/>
      <c r="Y10720" s="214"/>
      <c r="Z10720" s="214"/>
      <c r="AA10720" s="217"/>
      <c r="AB10720" s="217"/>
      <c r="AC10720" s="217"/>
      <c r="AD10720" s="213"/>
    </row>
    <row r="10721" spans="20:30" x14ac:dyDescent="0.2">
      <c r="T10721" s="212"/>
      <c r="U10721" s="213"/>
      <c r="V10721" s="213"/>
      <c r="W10721" s="213"/>
      <c r="X10721" s="214"/>
      <c r="Y10721" s="214"/>
      <c r="Z10721" s="214"/>
      <c r="AA10721" s="217"/>
      <c r="AB10721" s="217"/>
      <c r="AC10721" s="217"/>
      <c r="AD10721" s="213"/>
    </row>
    <row r="10722" spans="20:30" x14ac:dyDescent="0.2">
      <c r="T10722" s="212"/>
      <c r="U10722" s="213"/>
      <c r="V10722" s="213"/>
      <c r="W10722" s="213"/>
      <c r="X10722" s="214"/>
      <c r="Y10722" s="214"/>
      <c r="Z10722" s="214"/>
      <c r="AA10722" s="217"/>
      <c r="AB10722" s="217"/>
      <c r="AC10722" s="217"/>
      <c r="AD10722" s="213"/>
    </row>
    <row r="10723" spans="20:30" x14ac:dyDescent="0.2">
      <c r="T10723" s="212"/>
      <c r="U10723" s="213"/>
      <c r="V10723" s="213"/>
      <c r="W10723" s="213"/>
      <c r="X10723" s="214"/>
      <c r="Y10723" s="214"/>
      <c r="Z10723" s="214"/>
      <c r="AA10723" s="217"/>
      <c r="AB10723" s="217"/>
      <c r="AC10723" s="217"/>
      <c r="AD10723" s="213"/>
    </row>
    <row r="10724" spans="20:30" x14ac:dyDescent="0.2">
      <c r="T10724" s="212"/>
      <c r="U10724" s="213"/>
      <c r="V10724" s="213"/>
      <c r="W10724" s="213"/>
      <c r="X10724" s="214"/>
      <c r="Y10724" s="214"/>
      <c r="Z10724" s="214"/>
      <c r="AA10724" s="217"/>
      <c r="AB10724" s="217"/>
      <c r="AC10724" s="217"/>
      <c r="AD10724" s="213"/>
    </row>
    <row r="10725" spans="20:30" x14ac:dyDescent="0.2">
      <c r="T10725" s="212"/>
      <c r="U10725" s="213"/>
      <c r="V10725" s="213"/>
      <c r="W10725" s="213"/>
      <c r="X10725" s="214"/>
      <c r="Y10725" s="214"/>
      <c r="Z10725" s="214"/>
      <c r="AA10725" s="217"/>
      <c r="AB10725" s="217"/>
      <c r="AC10725" s="217"/>
      <c r="AD10725" s="213"/>
    </row>
    <row r="10726" spans="20:30" x14ac:dyDescent="0.2">
      <c r="T10726" s="212"/>
      <c r="U10726" s="213"/>
      <c r="V10726" s="213"/>
      <c r="W10726" s="213"/>
      <c r="X10726" s="214"/>
      <c r="Y10726" s="214"/>
      <c r="Z10726" s="214"/>
      <c r="AA10726" s="217"/>
      <c r="AB10726" s="217"/>
      <c r="AC10726" s="217"/>
      <c r="AD10726" s="213"/>
    </row>
    <row r="10727" spans="20:30" x14ac:dyDescent="0.2">
      <c r="T10727" s="212"/>
      <c r="U10727" s="213"/>
      <c r="V10727" s="213"/>
      <c r="W10727" s="213"/>
      <c r="X10727" s="214"/>
      <c r="Y10727" s="214"/>
      <c r="Z10727" s="214"/>
      <c r="AA10727" s="217"/>
      <c r="AB10727" s="217"/>
      <c r="AC10727" s="217"/>
      <c r="AD10727" s="213"/>
    </row>
    <row r="10728" spans="20:30" x14ac:dyDescent="0.2">
      <c r="T10728" s="212"/>
      <c r="U10728" s="213"/>
      <c r="V10728" s="213"/>
      <c r="W10728" s="213"/>
      <c r="X10728" s="214"/>
      <c r="Y10728" s="214"/>
      <c r="Z10728" s="214"/>
      <c r="AA10728" s="217"/>
      <c r="AB10728" s="217"/>
      <c r="AC10728" s="217"/>
      <c r="AD10728" s="213"/>
    </row>
    <row r="10729" spans="20:30" x14ac:dyDescent="0.2">
      <c r="T10729" s="212"/>
      <c r="U10729" s="213"/>
      <c r="V10729" s="213"/>
      <c r="W10729" s="213"/>
      <c r="X10729" s="214"/>
      <c r="Y10729" s="214"/>
      <c r="Z10729" s="214"/>
      <c r="AA10729" s="217"/>
      <c r="AB10729" s="217"/>
      <c r="AC10729" s="217"/>
      <c r="AD10729" s="213"/>
    </row>
    <row r="10730" spans="20:30" x14ac:dyDescent="0.2">
      <c r="T10730" s="212"/>
      <c r="U10730" s="213"/>
      <c r="V10730" s="213"/>
      <c r="W10730" s="213"/>
      <c r="X10730" s="214"/>
      <c r="Y10730" s="214"/>
      <c r="Z10730" s="214"/>
      <c r="AA10730" s="217"/>
      <c r="AB10730" s="217"/>
      <c r="AC10730" s="217"/>
      <c r="AD10730" s="213"/>
    </row>
    <row r="10731" spans="20:30" x14ac:dyDescent="0.2">
      <c r="T10731" s="212"/>
      <c r="U10731" s="213"/>
      <c r="V10731" s="213"/>
      <c r="W10731" s="213"/>
      <c r="X10731" s="214"/>
      <c r="Y10731" s="214"/>
      <c r="Z10731" s="214"/>
      <c r="AA10731" s="217"/>
      <c r="AB10731" s="217"/>
      <c r="AC10731" s="217"/>
      <c r="AD10731" s="213"/>
    </row>
    <row r="10732" spans="20:30" x14ac:dyDescent="0.2">
      <c r="T10732" s="212"/>
      <c r="U10732" s="213"/>
      <c r="V10732" s="213"/>
      <c r="W10732" s="213"/>
      <c r="X10732" s="214"/>
      <c r="Y10732" s="214"/>
      <c r="Z10732" s="214"/>
      <c r="AA10732" s="217"/>
      <c r="AB10732" s="217"/>
      <c r="AC10732" s="217"/>
      <c r="AD10732" s="213"/>
    </row>
    <row r="10733" spans="20:30" x14ac:dyDescent="0.2">
      <c r="T10733" s="212"/>
      <c r="U10733" s="213"/>
      <c r="V10733" s="213"/>
      <c r="W10733" s="213"/>
      <c r="X10733" s="214"/>
      <c r="Y10733" s="214"/>
      <c r="Z10733" s="214"/>
      <c r="AA10733" s="217"/>
      <c r="AB10733" s="217"/>
      <c r="AC10733" s="217"/>
      <c r="AD10733" s="213"/>
    </row>
    <row r="10734" spans="20:30" x14ac:dyDescent="0.2">
      <c r="T10734" s="212"/>
      <c r="U10734" s="213"/>
      <c r="V10734" s="213"/>
      <c r="W10734" s="213"/>
      <c r="X10734" s="214"/>
      <c r="Y10734" s="214"/>
      <c r="Z10734" s="214"/>
      <c r="AA10734" s="217"/>
      <c r="AB10734" s="217"/>
      <c r="AC10734" s="217"/>
      <c r="AD10734" s="213"/>
    </row>
    <row r="10735" spans="20:30" x14ac:dyDescent="0.2">
      <c r="T10735" s="212"/>
      <c r="U10735" s="213"/>
      <c r="V10735" s="213"/>
      <c r="W10735" s="213"/>
      <c r="X10735" s="214"/>
      <c r="Y10735" s="214"/>
      <c r="Z10735" s="214"/>
      <c r="AA10735" s="217"/>
      <c r="AB10735" s="217"/>
      <c r="AC10735" s="217"/>
      <c r="AD10735" s="213"/>
    </row>
    <row r="10736" spans="20:30" x14ac:dyDescent="0.2">
      <c r="T10736" s="212"/>
      <c r="U10736" s="213"/>
      <c r="V10736" s="213"/>
      <c r="W10736" s="213"/>
      <c r="X10736" s="214"/>
      <c r="Y10736" s="214"/>
      <c r="Z10736" s="214"/>
      <c r="AA10736" s="217"/>
      <c r="AB10736" s="217"/>
      <c r="AC10736" s="217"/>
      <c r="AD10736" s="213"/>
    </row>
    <row r="10737" spans="20:30" x14ac:dyDescent="0.2">
      <c r="T10737" s="212"/>
      <c r="U10737" s="213"/>
      <c r="V10737" s="213"/>
      <c r="W10737" s="213"/>
      <c r="X10737" s="214"/>
      <c r="Y10737" s="214"/>
      <c r="Z10737" s="214"/>
      <c r="AA10737" s="217"/>
      <c r="AB10737" s="217"/>
      <c r="AC10737" s="217"/>
      <c r="AD10737" s="213"/>
    </row>
    <row r="10738" spans="20:30" x14ac:dyDescent="0.2">
      <c r="T10738" s="212"/>
      <c r="U10738" s="213"/>
      <c r="V10738" s="213"/>
      <c r="W10738" s="213"/>
      <c r="X10738" s="214"/>
      <c r="Y10738" s="214"/>
      <c r="Z10738" s="214"/>
      <c r="AA10738" s="217"/>
      <c r="AB10738" s="217"/>
      <c r="AC10738" s="217"/>
      <c r="AD10738" s="213"/>
    </row>
    <row r="10739" spans="20:30" x14ac:dyDescent="0.2">
      <c r="T10739" s="212"/>
      <c r="U10739" s="213"/>
      <c r="V10739" s="213"/>
      <c r="W10739" s="213"/>
      <c r="X10739" s="214"/>
      <c r="Y10739" s="214"/>
      <c r="Z10739" s="214"/>
      <c r="AA10739" s="217"/>
      <c r="AB10739" s="217"/>
      <c r="AC10739" s="217"/>
      <c r="AD10739" s="213"/>
    </row>
    <row r="10740" spans="20:30" x14ac:dyDescent="0.2">
      <c r="T10740" s="212"/>
      <c r="U10740" s="213"/>
      <c r="V10740" s="213"/>
      <c r="W10740" s="213"/>
      <c r="X10740" s="214"/>
      <c r="Y10740" s="214"/>
      <c r="Z10740" s="214"/>
      <c r="AA10740" s="217"/>
      <c r="AB10740" s="217"/>
      <c r="AC10740" s="217"/>
      <c r="AD10740" s="213"/>
    </row>
    <row r="10741" spans="20:30" x14ac:dyDescent="0.2">
      <c r="T10741" s="212"/>
      <c r="U10741" s="213"/>
      <c r="V10741" s="213"/>
      <c r="W10741" s="213"/>
      <c r="X10741" s="214"/>
      <c r="Y10741" s="214"/>
      <c r="Z10741" s="214"/>
      <c r="AA10741" s="217"/>
      <c r="AB10741" s="217"/>
      <c r="AC10741" s="217"/>
      <c r="AD10741" s="213"/>
    </row>
    <row r="10742" spans="20:30" x14ac:dyDescent="0.2">
      <c r="T10742" s="212"/>
      <c r="U10742" s="213"/>
      <c r="V10742" s="213"/>
      <c r="W10742" s="213"/>
      <c r="X10742" s="214"/>
      <c r="Y10742" s="214"/>
      <c r="Z10742" s="214"/>
      <c r="AA10742" s="217"/>
      <c r="AB10742" s="217"/>
      <c r="AC10742" s="217"/>
      <c r="AD10742" s="213"/>
    </row>
    <row r="10743" spans="20:30" x14ac:dyDescent="0.2">
      <c r="T10743" s="212"/>
      <c r="U10743" s="213"/>
      <c r="V10743" s="213"/>
      <c r="W10743" s="213"/>
      <c r="X10743" s="214"/>
      <c r="Y10743" s="214"/>
      <c r="Z10743" s="214"/>
      <c r="AA10743" s="217"/>
      <c r="AB10743" s="217"/>
      <c r="AC10743" s="217"/>
      <c r="AD10743" s="213"/>
    </row>
    <row r="10744" spans="20:30" x14ac:dyDescent="0.2">
      <c r="T10744" s="212"/>
      <c r="U10744" s="213"/>
      <c r="V10744" s="213"/>
      <c r="W10744" s="213"/>
      <c r="X10744" s="214"/>
      <c r="Y10744" s="214"/>
      <c r="Z10744" s="214"/>
      <c r="AA10744" s="217"/>
      <c r="AB10744" s="217"/>
      <c r="AC10744" s="217"/>
      <c r="AD10744" s="213"/>
    </row>
    <row r="10745" spans="20:30" x14ac:dyDescent="0.2">
      <c r="T10745" s="212"/>
      <c r="U10745" s="213"/>
      <c r="V10745" s="213"/>
      <c r="W10745" s="213"/>
      <c r="X10745" s="214"/>
      <c r="Y10745" s="214"/>
      <c r="Z10745" s="214"/>
      <c r="AA10745" s="217"/>
      <c r="AB10745" s="217"/>
      <c r="AC10745" s="217"/>
      <c r="AD10745" s="213"/>
    </row>
    <row r="10746" spans="20:30" x14ac:dyDescent="0.2">
      <c r="T10746" s="212"/>
      <c r="U10746" s="213"/>
      <c r="V10746" s="213"/>
      <c r="W10746" s="213"/>
      <c r="X10746" s="214"/>
      <c r="Y10746" s="214"/>
      <c r="Z10746" s="214"/>
      <c r="AA10746" s="217"/>
      <c r="AB10746" s="217"/>
      <c r="AC10746" s="217"/>
      <c r="AD10746" s="213"/>
    </row>
    <row r="10747" spans="20:30" x14ac:dyDescent="0.2">
      <c r="T10747" s="212"/>
      <c r="U10747" s="213"/>
      <c r="V10747" s="213"/>
      <c r="W10747" s="213"/>
      <c r="X10747" s="214"/>
      <c r="Y10747" s="214"/>
      <c r="Z10747" s="214"/>
      <c r="AA10747" s="217"/>
      <c r="AB10747" s="217"/>
      <c r="AC10747" s="217"/>
      <c r="AD10747" s="213"/>
    </row>
    <row r="10748" spans="20:30" x14ac:dyDescent="0.2">
      <c r="T10748" s="212"/>
      <c r="U10748" s="213"/>
      <c r="V10748" s="213"/>
      <c r="W10748" s="213"/>
      <c r="X10748" s="214"/>
      <c r="Y10748" s="214"/>
      <c r="Z10748" s="214"/>
      <c r="AA10748" s="217"/>
      <c r="AB10748" s="217"/>
      <c r="AC10748" s="217"/>
      <c r="AD10748" s="213"/>
    </row>
    <row r="10749" spans="20:30" x14ac:dyDescent="0.2">
      <c r="T10749" s="212"/>
      <c r="U10749" s="213"/>
      <c r="V10749" s="213"/>
      <c r="W10749" s="213"/>
      <c r="X10749" s="214"/>
      <c r="Y10749" s="214"/>
      <c r="Z10749" s="214"/>
      <c r="AA10749" s="217"/>
      <c r="AB10749" s="217"/>
      <c r="AC10749" s="217"/>
      <c r="AD10749" s="213"/>
    </row>
    <row r="10750" spans="20:30" x14ac:dyDescent="0.2">
      <c r="T10750" s="212"/>
      <c r="U10750" s="213"/>
      <c r="V10750" s="213"/>
      <c r="W10750" s="213"/>
      <c r="X10750" s="214"/>
      <c r="Y10750" s="214"/>
      <c r="Z10750" s="214"/>
      <c r="AA10750" s="217"/>
      <c r="AB10750" s="217"/>
      <c r="AC10750" s="217"/>
      <c r="AD10750" s="213"/>
    </row>
    <row r="10751" spans="20:30" x14ac:dyDescent="0.2">
      <c r="T10751" s="212"/>
      <c r="U10751" s="213"/>
      <c r="V10751" s="213"/>
      <c r="W10751" s="213"/>
      <c r="X10751" s="214"/>
      <c r="Y10751" s="214"/>
      <c r="Z10751" s="214"/>
      <c r="AA10751" s="217"/>
      <c r="AB10751" s="217"/>
      <c r="AC10751" s="217"/>
      <c r="AD10751" s="213"/>
    </row>
    <row r="10752" spans="20:30" x14ac:dyDescent="0.2">
      <c r="T10752" s="212"/>
      <c r="U10752" s="213"/>
      <c r="V10752" s="213"/>
      <c r="W10752" s="213"/>
      <c r="X10752" s="214"/>
      <c r="Y10752" s="214"/>
      <c r="Z10752" s="214"/>
      <c r="AA10752" s="217"/>
      <c r="AB10752" s="217"/>
      <c r="AC10752" s="217"/>
      <c r="AD10752" s="213"/>
    </row>
    <row r="10753" spans="20:30" x14ac:dyDescent="0.2">
      <c r="T10753" s="212"/>
      <c r="U10753" s="213"/>
      <c r="V10753" s="213"/>
      <c r="W10753" s="213"/>
      <c r="X10753" s="214"/>
      <c r="Y10753" s="214"/>
      <c r="Z10753" s="214"/>
      <c r="AA10753" s="217"/>
      <c r="AB10753" s="217"/>
      <c r="AC10753" s="217"/>
      <c r="AD10753" s="213"/>
    </row>
    <row r="10754" spans="20:30" x14ac:dyDescent="0.2">
      <c r="T10754" s="212"/>
      <c r="U10754" s="213"/>
      <c r="V10754" s="213"/>
      <c r="W10754" s="213"/>
      <c r="X10754" s="214"/>
      <c r="Y10754" s="214"/>
      <c r="Z10754" s="214"/>
      <c r="AA10754" s="217"/>
      <c r="AB10754" s="217"/>
      <c r="AC10754" s="217"/>
      <c r="AD10754" s="213"/>
    </row>
    <row r="10755" spans="20:30" x14ac:dyDescent="0.2">
      <c r="T10755" s="212"/>
      <c r="U10755" s="213"/>
      <c r="V10755" s="213"/>
      <c r="W10755" s="213"/>
      <c r="X10755" s="214"/>
      <c r="Y10755" s="214"/>
      <c r="Z10755" s="214"/>
      <c r="AA10755" s="217"/>
      <c r="AB10755" s="217"/>
      <c r="AC10755" s="217"/>
      <c r="AD10755" s="213"/>
    </row>
    <row r="10756" spans="20:30" x14ac:dyDescent="0.2">
      <c r="T10756" s="212"/>
      <c r="U10756" s="213"/>
      <c r="V10756" s="213"/>
      <c r="W10756" s="213"/>
      <c r="X10756" s="214"/>
      <c r="Y10756" s="214"/>
      <c r="Z10756" s="214"/>
      <c r="AA10756" s="217"/>
      <c r="AB10756" s="217"/>
      <c r="AC10756" s="217"/>
      <c r="AD10756" s="213"/>
    </row>
    <row r="10757" spans="20:30" x14ac:dyDescent="0.2">
      <c r="T10757" s="212"/>
      <c r="U10757" s="213"/>
      <c r="V10757" s="213"/>
      <c r="W10757" s="213"/>
      <c r="X10757" s="214"/>
      <c r="Y10757" s="214"/>
      <c r="Z10757" s="214"/>
      <c r="AA10757" s="217"/>
      <c r="AB10757" s="217"/>
      <c r="AC10757" s="217"/>
      <c r="AD10757" s="213"/>
    </row>
    <row r="10758" spans="20:30" x14ac:dyDescent="0.2">
      <c r="T10758" s="212"/>
      <c r="U10758" s="213"/>
      <c r="V10758" s="213"/>
      <c r="W10758" s="213"/>
      <c r="X10758" s="214"/>
      <c r="Y10758" s="214"/>
      <c r="Z10758" s="214"/>
      <c r="AA10758" s="217"/>
      <c r="AB10758" s="217"/>
      <c r="AC10758" s="217"/>
      <c r="AD10758" s="213"/>
    </row>
    <row r="10759" spans="20:30" x14ac:dyDescent="0.2">
      <c r="T10759" s="212"/>
      <c r="U10759" s="213"/>
      <c r="V10759" s="213"/>
      <c r="W10759" s="213"/>
      <c r="X10759" s="214"/>
      <c r="Y10759" s="214"/>
      <c r="Z10759" s="214"/>
      <c r="AA10759" s="217"/>
      <c r="AB10759" s="217"/>
      <c r="AC10759" s="217"/>
      <c r="AD10759" s="213"/>
    </row>
    <row r="10760" spans="20:30" x14ac:dyDescent="0.2">
      <c r="T10760" s="212"/>
      <c r="U10760" s="213"/>
      <c r="V10760" s="213"/>
      <c r="W10760" s="213"/>
      <c r="X10760" s="214"/>
      <c r="Y10760" s="214"/>
      <c r="Z10760" s="214"/>
      <c r="AA10760" s="217"/>
      <c r="AB10760" s="217"/>
      <c r="AC10760" s="217"/>
      <c r="AD10760" s="213"/>
    </row>
    <row r="10761" spans="20:30" x14ac:dyDescent="0.2">
      <c r="T10761" s="212"/>
      <c r="U10761" s="213"/>
      <c r="V10761" s="213"/>
      <c r="W10761" s="213"/>
      <c r="X10761" s="214"/>
      <c r="Y10761" s="214"/>
      <c r="Z10761" s="214"/>
      <c r="AA10761" s="217"/>
      <c r="AB10761" s="217"/>
      <c r="AC10761" s="217"/>
      <c r="AD10761" s="213"/>
    </row>
    <row r="10762" spans="20:30" x14ac:dyDescent="0.2">
      <c r="T10762" s="212"/>
      <c r="U10762" s="213"/>
      <c r="V10762" s="213"/>
      <c r="W10762" s="213"/>
      <c r="X10762" s="214"/>
      <c r="Y10762" s="214"/>
      <c r="Z10762" s="214"/>
      <c r="AA10762" s="217"/>
      <c r="AB10762" s="217"/>
      <c r="AC10762" s="217"/>
      <c r="AD10762" s="213"/>
    </row>
    <row r="10763" spans="20:30" x14ac:dyDescent="0.2">
      <c r="T10763" s="212"/>
      <c r="U10763" s="213"/>
      <c r="V10763" s="213"/>
      <c r="W10763" s="213"/>
      <c r="X10763" s="214"/>
      <c r="Y10763" s="214"/>
      <c r="Z10763" s="214"/>
      <c r="AA10763" s="217"/>
      <c r="AB10763" s="217"/>
      <c r="AC10763" s="217"/>
      <c r="AD10763" s="213"/>
    </row>
    <row r="10764" spans="20:30" x14ac:dyDescent="0.2">
      <c r="T10764" s="212"/>
      <c r="U10764" s="213"/>
      <c r="V10764" s="213"/>
      <c r="W10764" s="213"/>
      <c r="X10764" s="214"/>
      <c r="Y10764" s="214"/>
      <c r="Z10764" s="214"/>
      <c r="AA10764" s="217"/>
      <c r="AB10764" s="217"/>
      <c r="AC10764" s="217"/>
      <c r="AD10764" s="213"/>
    </row>
    <row r="10765" spans="20:30" x14ac:dyDescent="0.2">
      <c r="T10765" s="212"/>
      <c r="U10765" s="213"/>
      <c r="V10765" s="213"/>
      <c r="W10765" s="213"/>
      <c r="X10765" s="214"/>
      <c r="Y10765" s="214"/>
      <c r="Z10765" s="214"/>
      <c r="AA10765" s="217"/>
      <c r="AB10765" s="217"/>
      <c r="AC10765" s="217"/>
      <c r="AD10765" s="213"/>
    </row>
    <row r="10766" spans="20:30" x14ac:dyDescent="0.2">
      <c r="T10766" s="212"/>
      <c r="U10766" s="213"/>
      <c r="V10766" s="213"/>
      <c r="W10766" s="213"/>
      <c r="X10766" s="214"/>
      <c r="Y10766" s="214"/>
      <c r="Z10766" s="214"/>
      <c r="AA10766" s="217"/>
      <c r="AB10766" s="217"/>
      <c r="AC10766" s="217"/>
      <c r="AD10766" s="213"/>
    </row>
    <row r="10767" spans="20:30" x14ac:dyDescent="0.2">
      <c r="T10767" s="212"/>
      <c r="U10767" s="213"/>
      <c r="V10767" s="213"/>
      <c r="W10767" s="213"/>
      <c r="X10767" s="214"/>
      <c r="Y10767" s="214"/>
      <c r="Z10767" s="214"/>
      <c r="AA10767" s="217"/>
      <c r="AB10767" s="217"/>
      <c r="AC10767" s="217"/>
      <c r="AD10767" s="213"/>
    </row>
    <row r="10768" spans="20:30" x14ac:dyDescent="0.2">
      <c r="T10768" s="212"/>
      <c r="U10768" s="213"/>
      <c r="V10768" s="213"/>
      <c r="W10768" s="213"/>
      <c r="X10768" s="214"/>
      <c r="Y10768" s="214"/>
      <c r="Z10768" s="214"/>
      <c r="AA10768" s="217"/>
      <c r="AB10768" s="217"/>
      <c r="AC10768" s="217"/>
      <c r="AD10768" s="213"/>
    </row>
    <row r="10769" spans="20:30" x14ac:dyDescent="0.2">
      <c r="T10769" s="212"/>
      <c r="U10769" s="213"/>
      <c r="V10769" s="213"/>
      <c r="W10769" s="213"/>
      <c r="X10769" s="214"/>
      <c r="Y10769" s="214"/>
      <c r="Z10769" s="214"/>
      <c r="AA10769" s="217"/>
      <c r="AB10769" s="217"/>
      <c r="AC10769" s="217"/>
      <c r="AD10769" s="213"/>
    </row>
    <row r="10770" spans="20:30" x14ac:dyDescent="0.2">
      <c r="T10770" s="212"/>
      <c r="U10770" s="213"/>
      <c r="V10770" s="213"/>
      <c r="W10770" s="213"/>
      <c r="X10770" s="214"/>
      <c r="Y10770" s="214"/>
      <c r="Z10770" s="214"/>
      <c r="AA10770" s="217"/>
      <c r="AB10770" s="217"/>
      <c r="AC10770" s="217"/>
      <c r="AD10770" s="213"/>
    </row>
    <row r="10771" spans="20:30" x14ac:dyDescent="0.2">
      <c r="T10771" s="212"/>
      <c r="U10771" s="213"/>
      <c r="V10771" s="213"/>
      <c r="W10771" s="213"/>
      <c r="X10771" s="214"/>
      <c r="Y10771" s="214"/>
      <c r="Z10771" s="214"/>
      <c r="AA10771" s="217"/>
      <c r="AB10771" s="217"/>
      <c r="AC10771" s="217"/>
      <c r="AD10771" s="213"/>
    </row>
    <row r="10772" spans="20:30" x14ac:dyDescent="0.2">
      <c r="T10772" s="212"/>
      <c r="U10772" s="213"/>
      <c r="V10772" s="213"/>
      <c r="W10772" s="213"/>
      <c r="X10772" s="214"/>
      <c r="Y10772" s="214"/>
      <c r="Z10772" s="214"/>
      <c r="AA10772" s="217"/>
      <c r="AB10772" s="217"/>
      <c r="AC10772" s="217"/>
      <c r="AD10772" s="213"/>
    </row>
    <row r="10773" spans="20:30" x14ac:dyDescent="0.2">
      <c r="T10773" s="212"/>
      <c r="U10773" s="213"/>
      <c r="V10773" s="213"/>
      <c r="W10773" s="213"/>
      <c r="X10773" s="214"/>
      <c r="Y10773" s="214"/>
      <c r="Z10773" s="214"/>
      <c r="AA10773" s="217"/>
      <c r="AB10773" s="217"/>
      <c r="AC10773" s="217"/>
      <c r="AD10773" s="213"/>
    </row>
    <row r="10774" spans="20:30" x14ac:dyDescent="0.2">
      <c r="T10774" s="212"/>
      <c r="U10774" s="213"/>
      <c r="V10774" s="213"/>
      <c r="W10774" s="213"/>
      <c r="X10774" s="214"/>
      <c r="Y10774" s="214"/>
      <c r="Z10774" s="214"/>
      <c r="AA10774" s="217"/>
      <c r="AB10774" s="217"/>
      <c r="AC10774" s="217"/>
      <c r="AD10774" s="213"/>
    </row>
    <row r="10775" spans="20:30" x14ac:dyDescent="0.2">
      <c r="T10775" s="212"/>
      <c r="U10775" s="213"/>
      <c r="V10775" s="213"/>
      <c r="W10775" s="213"/>
      <c r="X10775" s="214"/>
      <c r="Y10775" s="214"/>
      <c r="Z10775" s="214"/>
      <c r="AA10775" s="217"/>
      <c r="AB10775" s="217"/>
      <c r="AC10775" s="217"/>
      <c r="AD10775" s="213"/>
    </row>
    <row r="10776" spans="20:30" x14ac:dyDescent="0.2">
      <c r="T10776" s="212"/>
      <c r="U10776" s="213"/>
      <c r="V10776" s="213"/>
      <c r="W10776" s="213"/>
      <c r="X10776" s="214"/>
      <c r="Y10776" s="214"/>
      <c r="Z10776" s="214"/>
      <c r="AA10776" s="217"/>
      <c r="AB10776" s="217"/>
      <c r="AC10776" s="217"/>
      <c r="AD10776" s="213"/>
    </row>
    <row r="10777" spans="20:30" x14ac:dyDescent="0.2">
      <c r="T10777" s="212"/>
      <c r="U10777" s="213"/>
      <c r="V10777" s="213"/>
      <c r="W10777" s="213"/>
      <c r="X10777" s="214"/>
      <c r="Y10777" s="214"/>
      <c r="Z10777" s="214"/>
      <c r="AA10777" s="217"/>
      <c r="AB10777" s="217"/>
      <c r="AC10777" s="217"/>
      <c r="AD10777" s="213"/>
    </row>
    <row r="10778" spans="20:30" x14ac:dyDescent="0.2">
      <c r="T10778" s="212"/>
      <c r="U10778" s="213"/>
      <c r="V10778" s="213"/>
      <c r="W10778" s="213"/>
      <c r="X10778" s="214"/>
      <c r="Y10778" s="214"/>
      <c r="Z10778" s="214"/>
      <c r="AA10778" s="217"/>
      <c r="AB10778" s="217"/>
      <c r="AC10778" s="217"/>
      <c r="AD10778" s="213"/>
    </row>
    <row r="10779" spans="20:30" x14ac:dyDescent="0.2">
      <c r="T10779" s="212"/>
      <c r="U10779" s="213"/>
      <c r="V10779" s="213"/>
      <c r="W10779" s="213"/>
      <c r="X10779" s="214"/>
      <c r="Y10779" s="214"/>
      <c r="Z10779" s="214"/>
      <c r="AA10779" s="217"/>
      <c r="AB10779" s="217"/>
      <c r="AC10779" s="217"/>
      <c r="AD10779" s="213"/>
    </row>
    <row r="10780" spans="20:30" x14ac:dyDescent="0.2">
      <c r="T10780" s="212"/>
      <c r="U10780" s="213"/>
      <c r="V10780" s="213"/>
      <c r="W10780" s="213"/>
      <c r="X10780" s="214"/>
      <c r="Y10780" s="214"/>
      <c r="Z10780" s="214"/>
      <c r="AA10780" s="217"/>
      <c r="AB10780" s="217"/>
      <c r="AC10780" s="217"/>
      <c r="AD10780" s="213"/>
    </row>
    <row r="10781" spans="20:30" x14ac:dyDescent="0.2">
      <c r="T10781" s="212"/>
      <c r="U10781" s="213"/>
      <c r="V10781" s="213"/>
      <c r="W10781" s="213"/>
      <c r="X10781" s="214"/>
      <c r="Y10781" s="214"/>
      <c r="Z10781" s="214"/>
      <c r="AA10781" s="217"/>
      <c r="AB10781" s="217"/>
      <c r="AC10781" s="217"/>
      <c r="AD10781" s="213"/>
    </row>
    <row r="10782" spans="20:30" x14ac:dyDescent="0.2">
      <c r="T10782" s="212"/>
      <c r="U10782" s="213"/>
      <c r="V10782" s="213"/>
      <c r="W10782" s="213"/>
      <c r="X10782" s="214"/>
      <c r="Y10782" s="214"/>
      <c r="Z10782" s="214"/>
      <c r="AA10782" s="217"/>
      <c r="AB10782" s="217"/>
      <c r="AC10782" s="217"/>
      <c r="AD10782" s="213"/>
    </row>
    <row r="10783" spans="20:30" x14ac:dyDescent="0.2">
      <c r="T10783" s="212"/>
      <c r="U10783" s="213"/>
      <c r="V10783" s="213"/>
      <c r="W10783" s="213"/>
      <c r="X10783" s="214"/>
      <c r="Y10783" s="214"/>
      <c r="Z10783" s="214"/>
      <c r="AA10783" s="217"/>
      <c r="AB10783" s="217"/>
      <c r="AC10783" s="217"/>
      <c r="AD10783" s="213"/>
    </row>
    <row r="10784" spans="20:30" x14ac:dyDescent="0.2">
      <c r="T10784" s="212"/>
      <c r="U10784" s="213"/>
      <c r="V10784" s="213"/>
      <c r="W10784" s="213"/>
      <c r="X10784" s="214"/>
      <c r="Y10784" s="214"/>
      <c r="Z10784" s="214"/>
      <c r="AA10784" s="217"/>
      <c r="AB10784" s="217"/>
      <c r="AC10784" s="217"/>
      <c r="AD10784" s="213"/>
    </row>
    <row r="10785" spans="20:30" x14ac:dyDescent="0.2">
      <c r="T10785" s="212"/>
      <c r="U10785" s="213"/>
      <c r="V10785" s="213"/>
      <c r="W10785" s="213"/>
      <c r="X10785" s="214"/>
      <c r="Y10785" s="214"/>
      <c r="Z10785" s="214"/>
      <c r="AA10785" s="217"/>
      <c r="AB10785" s="217"/>
      <c r="AC10785" s="217"/>
      <c r="AD10785" s="213"/>
    </row>
    <row r="10786" spans="20:30" x14ac:dyDescent="0.2">
      <c r="T10786" s="212"/>
      <c r="U10786" s="213"/>
      <c r="V10786" s="213"/>
      <c r="W10786" s="213"/>
      <c r="X10786" s="214"/>
      <c r="Y10786" s="214"/>
      <c r="Z10786" s="214"/>
      <c r="AA10786" s="217"/>
      <c r="AB10786" s="217"/>
      <c r="AC10786" s="217"/>
      <c r="AD10786" s="213"/>
    </row>
    <row r="10787" spans="20:30" x14ac:dyDescent="0.2">
      <c r="T10787" s="212"/>
      <c r="U10787" s="213"/>
      <c r="V10787" s="213"/>
      <c r="W10787" s="213"/>
      <c r="X10787" s="214"/>
      <c r="Y10787" s="214"/>
      <c r="Z10787" s="214"/>
      <c r="AA10787" s="217"/>
      <c r="AB10787" s="217"/>
      <c r="AC10787" s="217"/>
      <c r="AD10787" s="213"/>
    </row>
    <row r="10788" spans="20:30" x14ac:dyDescent="0.2">
      <c r="T10788" s="212"/>
      <c r="U10788" s="213"/>
      <c r="V10788" s="213"/>
      <c r="W10788" s="213"/>
      <c r="X10788" s="214"/>
      <c r="Y10788" s="214"/>
      <c r="Z10788" s="214"/>
      <c r="AA10788" s="217"/>
      <c r="AB10788" s="217"/>
      <c r="AC10788" s="217"/>
      <c r="AD10788" s="213"/>
    </row>
    <row r="10789" spans="20:30" x14ac:dyDescent="0.2">
      <c r="T10789" s="212"/>
      <c r="U10789" s="213"/>
      <c r="V10789" s="213"/>
      <c r="W10789" s="213"/>
      <c r="X10789" s="214"/>
      <c r="Y10789" s="214"/>
      <c r="Z10789" s="214"/>
      <c r="AA10789" s="217"/>
      <c r="AB10789" s="217"/>
      <c r="AC10789" s="217"/>
      <c r="AD10789" s="213"/>
    </row>
    <row r="10790" spans="20:30" x14ac:dyDescent="0.2">
      <c r="T10790" s="212"/>
      <c r="U10790" s="213"/>
      <c r="V10790" s="213"/>
      <c r="W10790" s="213"/>
      <c r="X10790" s="214"/>
      <c r="Y10790" s="214"/>
      <c r="Z10790" s="214"/>
      <c r="AA10790" s="217"/>
      <c r="AB10790" s="217"/>
      <c r="AC10790" s="217"/>
      <c r="AD10790" s="213"/>
    </row>
    <row r="10791" spans="20:30" x14ac:dyDescent="0.2">
      <c r="T10791" s="212"/>
      <c r="U10791" s="213"/>
      <c r="V10791" s="213"/>
      <c r="W10791" s="213"/>
      <c r="X10791" s="214"/>
      <c r="Y10791" s="214"/>
      <c r="Z10791" s="214"/>
      <c r="AA10791" s="217"/>
      <c r="AB10791" s="217"/>
      <c r="AC10791" s="217"/>
      <c r="AD10791" s="213"/>
    </row>
    <row r="10792" spans="20:30" x14ac:dyDescent="0.2">
      <c r="T10792" s="212"/>
      <c r="U10792" s="213"/>
      <c r="V10792" s="213"/>
      <c r="W10792" s="213"/>
      <c r="X10792" s="214"/>
      <c r="Y10792" s="214"/>
      <c r="Z10792" s="214"/>
      <c r="AA10792" s="217"/>
      <c r="AB10792" s="217"/>
      <c r="AC10792" s="217"/>
      <c r="AD10792" s="213"/>
    </row>
    <row r="10793" spans="20:30" x14ac:dyDescent="0.2">
      <c r="T10793" s="212"/>
      <c r="U10793" s="213"/>
      <c r="V10793" s="213"/>
      <c r="W10793" s="213"/>
      <c r="X10793" s="214"/>
      <c r="Y10793" s="214"/>
      <c r="Z10793" s="214"/>
      <c r="AA10793" s="217"/>
      <c r="AB10793" s="217"/>
      <c r="AC10793" s="217"/>
      <c r="AD10793" s="213"/>
    </row>
    <row r="10794" spans="20:30" x14ac:dyDescent="0.2">
      <c r="T10794" s="212"/>
      <c r="U10794" s="213"/>
      <c r="V10794" s="213"/>
      <c r="W10794" s="213"/>
      <c r="X10794" s="214"/>
      <c r="Y10794" s="214"/>
      <c r="Z10794" s="214"/>
      <c r="AA10794" s="217"/>
      <c r="AB10794" s="217"/>
      <c r="AC10794" s="217"/>
      <c r="AD10794" s="213"/>
    </row>
    <row r="10795" spans="20:30" x14ac:dyDescent="0.2">
      <c r="T10795" s="212"/>
      <c r="U10795" s="213"/>
      <c r="V10795" s="213"/>
      <c r="W10795" s="213"/>
      <c r="X10795" s="214"/>
      <c r="Y10795" s="214"/>
      <c r="Z10795" s="214"/>
      <c r="AA10795" s="217"/>
      <c r="AB10795" s="217"/>
      <c r="AC10795" s="217"/>
      <c r="AD10795" s="213"/>
    </row>
    <row r="10796" spans="20:30" x14ac:dyDescent="0.2">
      <c r="T10796" s="212"/>
      <c r="U10796" s="213"/>
      <c r="V10796" s="213"/>
      <c r="W10796" s="213"/>
      <c r="X10796" s="214"/>
      <c r="Y10796" s="214"/>
      <c r="Z10796" s="214"/>
      <c r="AA10796" s="217"/>
      <c r="AB10796" s="217"/>
      <c r="AC10796" s="217"/>
      <c r="AD10796" s="213"/>
    </row>
    <row r="10797" spans="20:30" x14ac:dyDescent="0.2">
      <c r="T10797" s="212"/>
      <c r="U10797" s="213"/>
      <c r="V10797" s="213"/>
      <c r="W10797" s="213"/>
      <c r="X10797" s="214"/>
      <c r="Y10797" s="214"/>
      <c r="Z10797" s="214"/>
      <c r="AA10797" s="217"/>
      <c r="AB10797" s="217"/>
      <c r="AC10797" s="217"/>
      <c r="AD10797" s="213"/>
    </row>
    <row r="10798" spans="20:30" x14ac:dyDescent="0.2">
      <c r="T10798" s="212"/>
      <c r="U10798" s="213"/>
      <c r="V10798" s="213"/>
      <c r="W10798" s="213"/>
      <c r="X10798" s="214"/>
      <c r="Y10798" s="214"/>
      <c r="Z10798" s="214"/>
      <c r="AA10798" s="217"/>
      <c r="AB10798" s="217"/>
      <c r="AC10798" s="217"/>
      <c r="AD10798" s="213"/>
    </row>
    <row r="10799" spans="20:30" x14ac:dyDescent="0.2">
      <c r="T10799" s="212"/>
      <c r="U10799" s="213"/>
      <c r="V10799" s="213"/>
      <c r="W10799" s="213"/>
      <c r="X10799" s="214"/>
      <c r="Y10799" s="214"/>
      <c r="Z10799" s="214"/>
      <c r="AA10799" s="217"/>
      <c r="AB10799" s="217"/>
      <c r="AC10799" s="217"/>
      <c r="AD10799" s="213"/>
    </row>
    <row r="10800" spans="20:30" x14ac:dyDescent="0.2">
      <c r="T10800" s="212"/>
      <c r="U10800" s="213"/>
      <c r="V10800" s="213"/>
      <c r="W10800" s="213"/>
      <c r="X10800" s="214"/>
      <c r="Y10800" s="214"/>
      <c r="Z10800" s="214"/>
      <c r="AA10800" s="217"/>
      <c r="AB10800" s="217"/>
      <c r="AC10800" s="217"/>
      <c r="AD10800" s="213"/>
    </row>
    <row r="10801" spans="20:30" x14ac:dyDescent="0.2">
      <c r="T10801" s="212"/>
      <c r="U10801" s="213"/>
      <c r="V10801" s="213"/>
      <c r="W10801" s="213"/>
      <c r="X10801" s="214"/>
      <c r="Y10801" s="214"/>
      <c r="Z10801" s="214"/>
      <c r="AA10801" s="217"/>
      <c r="AB10801" s="217"/>
      <c r="AC10801" s="217"/>
      <c r="AD10801" s="213"/>
    </row>
    <row r="10802" spans="20:30" x14ac:dyDescent="0.2">
      <c r="T10802" s="212"/>
      <c r="U10802" s="213"/>
      <c r="V10802" s="213"/>
      <c r="W10802" s="213"/>
      <c r="X10802" s="214"/>
      <c r="Y10802" s="214"/>
      <c r="Z10802" s="214"/>
      <c r="AA10802" s="217"/>
      <c r="AB10802" s="217"/>
      <c r="AC10802" s="217"/>
      <c r="AD10802" s="213"/>
    </row>
    <row r="10803" spans="20:30" x14ac:dyDescent="0.2">
      <c r="T10803" s="212"/>
      <c r="U10803" s="213"/>
      <c r="V10803" s="213"/>
      <c r="W10803" s="213"/>
      <c r="X10803" s="214"/>
      <c r="Y10803" s="214"/>
      <c r="Z10803" s="214"/>
      <c r="AA10803" s="217"/>
      <c r="AB10803" s="217"/>
      <c r="AC10803" s="217"/>
      <c r="AD10803" s="213"/>
    </row>
    <row r="10804" spans="20:30" x14ac:dyDescent="0.2">
      <c r="T10804" s="212"/>
      <c r="U10804" s="213"/>
      <c r="V10804" s="213"/>
      <c r="W10804" s="213"/>
      <c r="X10804" s="214"/>
      <c r="Y10804" s="214"/>
      <c r="Z10804" s="214"/>
      <c r="AA10804" s="217"/>
      <c r="AB10804" s="217"/>
      <c r="AC10804" s="217"/>
      <c r="AD10804" s="213"/>
    </row>
    <row r="10805" spans="20:30" x14ac:dyDescent="0.2">
      <c r="T10805" s="212"/>
      <c r="U10805" s="213"/>
      <c r="V10805" s="213"/>
      <c r="W10805" s="213"/>
      <c r="X10805" s="214"/>
      <c r="Y10805" s="214"/>
      <c r="Z10805" s="214"/>
      <c r="AA10805" s="217"/>
      <c r="AB10805" s="217"/>
      <c r="AC10805" s="217"/>
      <c r="AD10805" s="213"/>
    </row>
    <row r="10806" spans="20:30" x14ac:dyDescent="0.2">
      <c r="T10806" s="212"/>
      <c r="U10806" s="213"/>
      <c r="V10806" s="213"/>
      <c r="W10806" s="213"/>
      <c r="X10806" s="214"/>
      <c r="Y10806" s="214"/>
      <c r="Z10806" s="214"/>
      <c r="AA10806" s="217"/>
      <c r="AB10806" s="217"/>
      <c r="AC10806" s="217"/>
      <c r="AD10806" s="213"/>
    </row>
    <row r="10807" spans="20:30" x14ac:dyDescent="0.2">
      <c r="T10807" s="212"/>
      <c r="U10807" s="213"/>
      <c r="V10807" s="213"/>
      <c r="W10807" s="213"/>
      <c r="X10807" s="214"/>
      <c r="Y10807" s="214"/>
      <c r="Z10807" s="214"/>
      <c r="AA10807" s="217"/>
      <c r="AB10807" s="217"/>
      <c r="AC10807" s="217"/>
      <c r="AD10807" s="213"/>
    </row>
    <row r="10808" spans="20:30" x14ac:dyDescent="0.2">
      <c r="T10808" s="212"/>
      <c r="U10808" s="213"/>
      <c r="V10808" s="213"/>
      <c r="W10808" s="213"/>
      <c r="X10808" s="214"/>
      <c r="Y10808" s="214"/>
      <c r="Z10808" s="214"/>
      <c r="AA10808" s="217"/>
      <c r="AB10808" s="217"/>
      <c r="AC10808" s="217"/>
      <c r="AD10808" s="213"/>
    </row>
    <row r="10809" spans="20:30" x14ac:dyDescent="0.2">
      <c r="T10809" s="212"/>
      <c r="U10809" s="213"/>
      <c r="V10809" s="213"/>
      <c r="W10809" s="213"/>
      <c r="X10809" s="214"/>
      <c r="Y10809" s="214"/>
      <c r="Z10809" s="214"/>
      <c r="AA10809" s="217"/>
      <c r="AB10809" s="217"/>
      <c r="AC10809" s="217"/>
      <c r="AD10809" s="213"/>
    </row>
    <row r="10810" spans="20:30" x14ac:dyDescent="0.2">
      <c r="T10810" s="212"/>
      <c r="U10810" s="213"/>
      <c r="V10810" s="213"/>
      <c r="W10810" s="213"/>
      <c r="X10810" s="214"/>
      <c r="Y10810" s="214"/>
      <c r="Z10810" s="214"/>
      <c r="AA10810" s="217"/>
      <c r="AB10810" s="217"/>
      <c r="AC10810" s="217"/>
      <c r="AD10810" s="213"/>
    </row>
    <row r="10811" spans="20:30" x14ac:dyDescent="0.2">
      <c r="T10811" s="212"/>
      <c r="U10811" s="213"/>
      <c r="V10811" s="213"/>
      <c r="W10811" s="213"/>
      <c r="X10811" s="214"/>
      <c r="Y10811" s="214"/>
      <c r="Z10811" s="214"/>
      <c r="AA10811" s="217"/>
      <c r="AB10811" s="217"/>
      <c r="AC10811" s="217"/>
      <c r="AD10811" s="213"/>
    </row>
    <row r="10812" spans="20:30" x14ac:dyDescent="0.2">
      <c r="T10812" s="212"/>
      <c r="U10812" s="213"/>
      <c r="V10812" s="213"/>
      <c r="W10812" s="213"/>
      <c r="X10812" s="214"/>
      <c r="Y10812" s="214"/>
      <c r="Z10812" s="214"/>
      <c r="AA10812" s="217"/>
      <c r="AB10812" s="217"/>
      <c r="AC10812" s="217"/>
      <c r="AD10812" s="213"/>
    </row>
    <row r="10813" spans="20:30" x14ac:dyDescent="0.2">
      <c r="T10813" s="212"/>
      <c r="U10813" s="213"/>
      <c r="V10813" s="213"/>
      <c r="W10813" s="213"/>
      <c r="X10813" s="214"/>
      <c r="Y10813" s="214"/>
      <c r="Z10813" s="214"/>
      <c r="AA10813" s="217"/>
      <c r="AB10813" s="217"/>
      <c r="AC10813" s="217"/>
      <c r="AD10813" s="213"/>
    </row>
    <row r="10814" spans="20:30" x14ac:dyDescent="0.2">
      <c r="T10814" s="212"/>
      <c r="U10814" s="213"/>
      <c r="V10814" s="213"/>
      <c r="W10814" s="213"/>
      <c r="X10814" s="214"/>
      <c r="Y10814" s="214"/>
      <c r="Z10814" s="214"/>
      <c r="AA10814" s="217"/>
      <c r="AB10814" s="217"/>
      <c r="AC10814" s="217"/>
      <c r="AD10814" s="213"/>
    </row>
    <row r="10815" spans="20:30" x14ac:dyDescent="0.2">
      <c r="T10815" s="212"/>
      <c r="U10815" s="213"/>
      <c r="V10815" s="213"/>
      <c r="W10815" s="213"/>
      <c r="X10815" s="214"/>
      <c r="Y10815" s="214"/>
      <c r="Z10815" s="214"/>
      <c r="AA10815" s="217"/>
      <c r="AB10815" s="217"/>
      <c r="AC10815" s="217"/>
      <c r="AD10815" s="213"/>
    </row>
    <row r="10816" spans="20:30" x14ac:dyDescent="0.2">
      <c r="T10816" s="212"/>
      <c r="U10816" s="213"/>
      <c r="V10816" s="213"/>
      <c r="W10816" s="213"/>
      <c r="X10816" s="214"/>
      <c r="Y10816" s="214"/>
      <c r="Z10816" s="214"/>
      <c r="AA10816" s="217"/>
      <c r="AB10816" s="217"/>
      <c r="AC10816" s="217"/>
      <c r="AD10816" s="213"/>
    </row>
    <row r="10817" spans="20:30" x14ac:dyDescent="0.2">
      <c r="T10817" s="212"/>
      <c r="U10817" s="213"/>
      <c r="V10817" s="213"/>
      <c r="W10817" s="213"/>
      <c r="X10817" s="214"/>
      <c r="Y10817" s="214"/>
      <c r="Z10817" s="214"/>
      <c r="AA10817" s="217"/>
      <c r="AB10817" s="217"/>
      <c r="AC10817" s="217"/>
      <c r="AD10817" s="213"/>
    </row>
    <row r="10818" spans="20:30" x14ac:dyDescent="0.2">
      <c r="T10818" s="212"/>
      <c r="U10818" s="213"/>
      <c r="V10818" s="213"/>
      <c r="W10818" s="213"/>
      <c r="X10818" s="214"/>
      <c r="Y10818" s="214"/>
      <c r="Z10818" s="214"/>
      <c r="AA10818" s="217"/>
      <c r="AB10818" s="217"/>
      <c r="AC10818" s="217"/>
      <c r="AD10818" s="213"/>
    </row>
    <row r="10819" spans="20:30" x14ac:dyDescent="0.2">
      <c r="T10819" s="212"/>
      <c r="U10819" s="213"/>
      <c r="V10819" s="213"/>
      <c r="W10819" s="213"/>
      <c r="X10819" s="214"/>
      <c r="Y10819" s="214"/>
      <c r="Z10819" s="214"/>
      <c r="AA10819" s="217"/>
      <c r="AB10819" s="217"/>
      <c r="AC10819" s="217"/>
      <c r="AD10819" s="213"/>
    </row>
    <row r="10820" spans="20:30" x14ac:dyDescent="0.2">
      <c r="T10820" s="212"/>
      <c r="U10820" s="213"/>
      <c r="V10820" s="213"/>
      <c r="W10820" s="213"/>
      <c r="X10820" s="214"/>
      <c r="Y10820" s="214"/>
      <c r="Z10820" s="214"/>
      <c r="AA10820" s="217"/>
      <c r="AB10820" s="217"/>
      <c r="AC10820" s="217"/>
      <c r="AD10820" s="213"/>
    </row>
    <row r="10821" spans="20:30" x14ac:dyDescent="0.2">
      <c r="T10821" s="212"/>
      <c r="U10821" s="213"/>
      <c r="V10821" s="213"/>
      <c r="W10821" s="213"/>
      <c r="X10821" s="214"/>
      <c r="Y10821" s="214"/>
      <c r="Z10821" s="214"/>
      <c r="AA10821" s="217"/>
      <c r="AB10821" s="217"/>
      <c r="AC10821" s="217"/>
      <c r="AD10821" s="213"/>
    </row>
    <row r="10822" spans="20:30" x14ac:dyDescent="0.2">
      <c r="T10822" s="212"/>
      <c r="U10822" s="213"/>
      <c r="V10822" s="213"/>
      <c r="W10822" s="213"/>
      <c r="X10822" s="214"/>
      <c r="Y10822" s="214"/>
      <c r="Z10822" s="214"/>
      <c r="AA10822" s="217"/>
      <c r="AB10822" s="217"/>
      <c r="AC10822" s="217"/>
      <c r="AD10822" s="213"/>
    </row>
    <row r="10823" spans="20:30" x14ac:dyDescent="0.2">
      <c r="T10823" s="212"/>
      <c r="U10823" s="213"/>
      <c r="V10823" s="213"/>
      <c r="W10823" s="213"/>
      <c r="X10823" s="214"/>
      <c r="Y10823" s="214"/>
      <c r="Z10823" s="214"/>
      <c r="AA10823" s="217"/>
      <c r="AB10823" s="217"/>
      <c r="AC10823" s="217"/>
      <c r="AD10823" s="213"/>
    </row>
    <row r="10824" spans="20:30" x14ac:dyDescent="0.2">
      <c r="T10824" s="212"/>
      <c r="U10824" s="213"/>
      <c r="V10824" s="213"/>
      <c r="W10824" s="213"/>
      <c r="X10824" s="214"/>
      <c r="Y10824" s="214"/>
      <c r="Z10824" s="214"/>
      <c r="AA10824" s="217"/>
      <c r="AB10824" s="217"/>
      <c r="AC10824" s="217"/>
      <c r="AD10824" s="213"/>
    </row>
    <row r="10825" spans="20:30" x14ac:dyDescent="0.2">
      <c r="T10825" s="212"/>
      <c r="U10825" s="213"/>
      <c r="V10825" s="213"/>
      <c r="W10825" s="213"/>
      <c r="X10825" s="214"/>
      <c r="Y10825" s="214"/>
      <c r="Z10825" s="214"/>
      <c r="AA10825" s="217"/>
      <c r="AB10825" s="217"/>
      <c r="AC10825" s="217"/>
      <c r="AD10825" s="213"/>
    </row>
    <row r="10826" spans="20:30" x14ac:dyDescent="0.2">
      <c r="T10826" s="212"/>
      <c r="U10826" s="213"/>
      <c r="V10826" s="213"/>
      <c r="W10826" s="213"/>
      <c r="X10826" s="214"/>
      <c r="Y10826" s="214"/>
      <c r="Z10826" s="214"/>
      <c r="AA10826" s="217"/>
      <c r="AB10826" s="217"/>
      <c r="AC10826" s="217"/>
      <c r="AD10826" s="213"/>
    </row>
    <row r="10827" spans="20:30" x14ac:dyDescent="0.2">
      <c r="T10827" s="212"/>
      <c r="U10827" s="213"/>
      <c r="V10827" s="213"/>
      <c r="W10827" s="213"/>
      <c r="X10827" s="214"/>
      <c r="Y10827" s="214"/>
      <c r="Z10827" s="214"/>
      <c r="AA10827" s="217"/>
      <c r="AB10827" s="217"/>
      <c r="AC10827" s="217"/>
      <c r="AD10827" s="213"/>
    </row>
    <row r="10828" spans="20:30" x14ac:dyDescent="0.2">
      <c r="T10828" s="212"/>
      <c r="U10828" s="213"/>
      <c r="V10828" s="213"/>
      <c r="W10828" s="213"/>
      <c r="X10828" s="214"/>
      <c r="Y10828" s="214"/>
      <c r="Z10828" s="214"/>
      <c r="AA10828" s="217"/>
      <c r="AB10828" s="217"/>
      <c r="AC10828" s="217"/>
      <c r="AD10828" s="213"/>
    </row>
    <row r="10829" spans="20:30" x14ac:dyDescent="0.2">
      <c r="T10829" s="212"/>
      <c r="U10829" s="213"/>
      <c r="V10829" s="213"/>
      <c r="W10829" s="213"/>
      <c r="X10829" s="214"/>
      <c r="Y10829" s="214"/>
      <c r="Z10829" s="214"/>
      <c r="AA10829" s="217"/>
      <c r="AB10829" s="217"/>
      <c r="AC10829" s="217"/>
      <c r="AD10829" s="213"/>
    </row>
    <row r="10830" spans="20:30" x14ac:dyDescent="0.2">
      <c r="T10830" s="212"/>
      <c r="U10830" s="213"/>
      <c r="V10830" s="213"/>
      <c r="W10830" s="213"/>
      <c r="X10830" s="214"/>
      <c r="Y10830" s="214"/>
      <c r="Z10830" s="214"/>
      <c r="AA10830" s="217"/>
      <c r="AB10830" s="217"/>
      <c r="AC10830" s="217"/>
      <c r="AD10830" s="213"/>
    </row>
    <row r="10831" spans="20:30" x14ac:dyDescent="0.2">
      <c r="T10831" s="212"/>
      <c r="U10831" s="213"/>
      <c r="V10831" s="213"/>
      <c r="W10831" s="213"/>
      <c r="X10831" s="214"/>
      <c r="Y10831" s="214"/>
      <c r="Z10831" s="214"/>
      <c r="AA10831" s="217"/>
      <c r="AB10831" s="217"/>
      <c r="AC10831" s="217"/>
      <c r="AD10831" s="213"/>
    </row>
    <row r="10832" spans="20:30" x14ac:dyDescent="0.2">
      <c r="T10832" s="212"/>
      <c r="U10832" s="213"/>
      <c r="V10832" s="213"/>
      <c r="W10832" s="213"/>
      <c r="X10832" s="214"/>
      <c r="Y10832" s="214"/>
      <c r="Z10832" s="214"/>
      <c r="AA10832" s="217"/>
      <c r="AB10832" s="217"/>
      <c r="AC10832" s="217"/>
      <c r="AD10832" s="213"/>
    </row>
    <row r="10833" spans="20:30" x14ac:dyDescent="0.2">
      <c r="T10833" s="212"/>
      <c r="U10833" s="213"/>
      <c r="V10833" s="213"/>
      <c r="W10833" s="213"/>
      <c r="X10833" s="214"/>
      <c r="Y10833" s="214"/>
      <c r="Z10833" s="214"/>
      <c r="AA10833" s="217"/>
      <c r="AB10833" s="217"/>
      <c r="AC10833" s="217"/>
      <c r="AD10833" s="213"/>
    </row>
    <row r="10834" spans="20:30" x14ac:dyDescent="0.2">
      <c r="T10834" s="212"/>
      <c r="U10834" s="213"/>
      <c r="V10834" s="213"/>
      <c r="W10834" s="213"/>
      <c r="X10834" s="214"/>
      <c r="Y10834" s="214"/>
      <c r="Z10834" s="214"/>
      <c r="AA10834" s="217"/>
      <c r="AB10834" s="217"/>
      <c r="AC10834" s="217"/>
      <c r="AD10834" s="213"/>
    </row>
    <row r="10835" spans="20:30" x14ac:dyDescent="0.2">
      <c r="T10835" s="212"/>
      <c r="U10835" s="213"/>
      <c r="V10835" s="213"/>
      <c r="W10835" s="213"/>
      <c r="X10835" s="214"/>
      <c r="Y10835" s="214"/>
      <c r="Z10835" s="214"/>
      <c r="AA10835" s="217"/>
      <c r="AB10835" s="217"/>
      <c r="AC10835" s="217"/>
      <c r="AD10835" s="213"/>
    </row>
    <row r="10836" spans="20:30" x14ac:dyDescent="0.2">
      <c r="T10836" s="212"/>
      <c r="U10836" s="213"/>
      <c r="V10836" s="213"/>
      <c r="W10836" s="213"/>
      <c r="X10836" s="214"/>
      <c r="Y10836" s="214"/>
      <c r="Z10836" s="214"/>
      <c r="AA10836" s="217"/>
      <c r="AB10836" s="217"/>
      <c r="AC10836" s="217"/>
      <c r="AD10836" s="213"/>
    </row>
    <row r="10837" spans="20:30" x14ac:dyDescent="0.2">
      <c r="T10837" s="212"/>
      <c r="U10837" s="213"/>
      <c r="V10837" s="213"/>
      <c r="W10837" s="213"/>
      <c r="X10837" s="214"/>
      <c r="Y10837" s="214"/>
      <c r="Z10837" s="214"/>
      <c r="AA10837" s="217"/>
      <c r="AB10837" s="217"/>
      <c r="AC10837" s="217"/>
      <c r="AD10837" s="213"/>
    </row>
    <row r="10838" spans="20:30" x14ac:dyDescent="0.2">
      <c r="T10838" s="212"/>
      <c r="U10838" s="213"/>
      <c r="V10838" s="213"/>
      <c r="W10838" s="213"/>
      <c r="X10838" s="214"/>
      <c r="Y10838" s="214"/>
      <c r="Z10838" s="214"/>
      <c r="AA10838" s="217"/>
      <c r="AB10838" s="217"/>
      <c r="AC10838" s="217"/>
      <c r="AD10838" s="213"/>
    </row>
    <row r="10839" spans="20:30" x14ac:dyDescent="0.2">
      <c r="T10839" s="212"/>
      <c r="U10839" s="213"/>
      <c r="V10839" s="213"/>
      <c r="W10839" s="213"/>
      <c r="X10839" s="214"/>
      <c r="Y10839" s="214"/>
      <c r="Z10839" s="214"/>
      <c r="AA10839" s="217"/>
      <c r="AB10839" s="217"/>
      <c r="AC10839" s="217"/>
      <c r="AD10839" s="213"/>
    </row>
    <row r="10840" spans="20:30" x14ac:dyDescent="0.2">
      <c r="T10840" s="212"/>
      <c r="U10840" s="213"/>
      <c r="V10840" s="213"/>
      <c r="W10840" s="213"/>
      <c r="X10840" s="214"/>
      <c r="Y10840" s="214"/>
      <c r="Z10840" s="214"/>
      <c r="AA10840" s="217"/>
      <c r="AB10840" s="217"/>
      <c r="AC10840" s="217"/>
      <c r="AD10840" s="213"/>
    </row>
    <row r="10841" spans="20:30" x14ac:dyDescent="0.2">
      <c r="T10841" s="212"/>
      <c r="U10841" s="213"/>
      <c r="V10841" s="213"/>
      <c r="W10841" s="213"/>
      <c r="X10841" s="214"/>
      <c r="Y10841" s="214"/>
      <c r="Z10841" s="214"/>
      <c r="AA10841" s="217"/>
      <c r="AB10841" s="217"/>
      <c r="AC10841" s="217"/>
      <c r="AD10841" s="213"/>
    </row>
    <row r="10842" spans="20:30" x14ac:dyDescent="0.2">
      <c r="T10842" s="212"/>
      <c r="U10842" s="213"/>
      <c r="V10842" s="213"/>
      <c r="W10842" s="213"/>
      <c r="X10842" s="214"/>
      <c r="Y10842" s="214"/>
      <c r="Z10842" s="214"/>
      <c r="AA10842" s="217"/>
      <c r="AB10842" s="217"/>
      <c r="AC10842" s="217"/>
      <c r="AD10842" s="213"/>
    </row>
    <row r="10843" spans="20:30" x14ac:dyDescent="0.2">
      <c r="T10843" s="212"/>
      <c r="U10843" s="213"/>
      <c r="V10843" s="213"/>
      <c r="W10843" s="213"/>
      <c r="X10843" s="214"/>
      <c r="Y10843" s="214"/>
      <c r="Z10843" s="214"/>
      <c r="AA10843" s="217"/>
      <c r="AB10843" s="217"/>
      <c r="AC10843" s="217"/>
      <c r="AD10843" s="213"/>
    </row>
    <row r="10844" spans="20:30" x14ac:dyDescent="0.2">
      <c r="T10844" s="212"/>
      <c r="U10844" s="213"/>
      <c r="V10844" s="213"/>
      <c r="W10844" s="213"/>
      <c r="X10844" s="214"/>
      <c r="Y10844" s="214"/>
      <c r="Z10844" s="214"/>
      <c r="AA10844" s="217"/>
      <c r="AB10844" s="217"/>
      <c r="AC10844" s="217"/>
      <c r="AD10844" s="213"/>
    </row>
    <row r="10845" spans="20:30" x14ac:dyDescent="0.2">
      <c r="T10845" s="212"/>
      <c r="U10845" s="213"/>
      <c r="V10845" s="213"/>
      <c r="W10845" s="213"/>
      <c r="X10845" s="214"/>
      <c r="Y10845" s="214"/>
      <c r="Z10845" s="214"/>
      <c r="AA10845" s="217"/>
      <c r="AB10845" s="217"/>
      <c r="AC10845" s="217"/>
      <c r="AD10845" s="213"/>
    </row>
    <row r="10846" spans="20:30" x14ac:dyDescent="0.2">
      <c r="T10846" s="212"/>
      <c r="U10846" s="213"/>
      <c r="V10846" s="213"/>
      <c r="W10846" s="213"/>
      <c r="X10846" s="214"/>
      <c r="Y10846" s="214"/>
      <c r="Z10846" s="214"/>
      <c r="AA10846" s="217"/>
      <c r="AB10846" s="217"/>
      <c r="AC10846" s="217"/>
      <c r="AD10846" s="213"/>
    </row>
    <row r="10847" spans="20:30" x14ac:dyDescent="0.2">
      <c r="T10847" s="212"/>
      <c r="U10847" s="213"/>
      <c r="V10847" s="213"/>
      <c r="W10847" s="213"/>
      <c r="X10847" s="214"/>
      <c r="Y10847" s="214"/>
      <c r="Z10847" s="214"/>
      <c r="AA10847" s="217"/>
      <c r="AB10847" s="217"/>
      <c r="AC10847" s="217"/>
      <c r="AD10847" s="213"/>
    </row>
    <row r="10848" spans="20:30" x14ac:dyDescent="0.2">
      <c r="T10848" s="212"/>
      <c r="U10848" s="213"/>
      <c r="V10848" s="213"/>
      <c r="W10848" s="213"/>
      <c r="X10848" s="214"/>
      <c r="Y10848" s="214"/>
      <c r="Z10848" s="214"/>
      <c r="AA10848" s="217"/>
      <c r="AB10848" s="217"/>
      <c r="AC10848" s="217"/>
      <c r="AD10848" s="213"/>
    </row>
    <row r="10849" spans="20:30" x14ac:dyDescent="0.2">
      <c r="T10849" s="212"/>
      <c r="U10849" s="213"/>
      <c r="V10849" s="213"/>
      <c r="W10849" s="213"/>
      <c r="X10849" s="214"/>
      <c r="Y10849" s="214"/>
      <c r="Z10849" s="214"/>
      <c r="AA10849" s="217"/>
      <c r="AB10849" s="217"/>
      <c r="AC10849" s="217"/>
      <c r="AD10849" s="213"/>
    </row>
    <row r="10850" spans="20:30" x14ac:dyDescent="0.2">
      <c r="T10850" s="212"/>
      <c r="U10850" s="213"/>
      <c r="V10850" s="213"/>
      <c r="W10850" s="213"/>
      <c r="X10850" s="214"/>
      <c r="Y10850" s="214"/>
      <c r="Z10850" s="214"/>
      <c r="AA10850" s="217"/>
      <c r="AB10850" s="217"/>
      <c r="AC10850" s="217"/>
      <c r="AD10850" s="213"/>
    </row>
    <row r="10851" spans="20:30" x14ac:dyDescent="0.2">
      <c r="T10851" s="212"/>
      <c r="U10851" s="213"/>
      <c r="V10851" s="213"/>
      <c r="W10851" s="213"/>
      <c r="X10851" s="214"/>
      <c r="Y10851" s="214"/>
      <c r="Z10851" s="214"/>
      <c r="AA10851" s="217"/>
      <c r="AB10851" s="217"/>
      <c r="AC10851" s="217"/>
      <c r="AD10851" s="213"/>
    </row>
    <row r="10852" spans="20:30" x14ac:dyDescent="0.2">
      <c r="T10852" s="212"/>
      <c r="U10852" s="213"/>
      <c r="V10852" s="213"/>
      <c r="W10852" s="213"/>
      <c r="X10852" s="214"/>
      <c r="Y10852" s="214"/>
      <c r="Z10852" s="214"/>
      <c r="AA10852" s="217"/>
      <c r="AB10852" s="217"/>
      <c r="AC10852" s="217"/>
      <c r="AD10852" s="213"/>
    </row>
    <row r="10853" spans="20:30" x14ac:dyDescent="0.2">
      <c r="T10853" s="212"/>
      <c r="U10853" s="213"/>
      <c r="V10853" s="213"/>
      <c r="W10853" s="213"/>
      <c r="X10853" s="214"/>
      <c r="Y10853" s="214"/>
      <c r="Z10853" s="214"/>
      <c r="AA10853" s="217"/>
      <c r="AB10853" s="217"/>
      <c r="AC10853" s="217"/>
      <c r="AD10853" s="213"/>
    </row>
    <row r="10854" spans="20:30" x14ac:dyDescent="0.2">
      <c r="T10854" s="212"/>
      <c r="U10854" s="213"/>
      <c r="V10854" s="213"/>
      <c r="W10854" s="213"/>
      <c r="X10854" s="214"/>
      <c r="Y10854" s="214"/>
      <c r="Z10854" s="214"/>
      <c r="AA10854" s="217"/>
      <c r="AB10854" s="217"/>
      <c r="AC10854" s="217"/>
      <c r="AD10854" s="213"/>
    </row>
    <row r="10855" spans="20:30" x14ac:dyDescent="0.2">
      <c r="T10855" s="212"/>
      <c r="U10855" s="213"/>
      <c r="V10855" s="213"/>
      <c r="W10855" s="213"/>
      <c r="X10855" s="214"/>
      <c r="Y10855" s="214"/>
      <c r="Z10855" s="214"/>
      <c r="AA10855" s="217"/>
      <c r="AB10855" s="217"/>
      <c r="AC10855" s="217"/>
      <c r="AD10855" s="213"/>
    </row>
    <row r="10856" spans="20:30" x14ac:dyDescent="0.2">
      <c r="T10856" s="212"/>
      <c r="U10856" s="213"/>
      <c r="V10856" s="213"/>
      <c r="W10856" s="213"/>
      <c r="X10856" s="214"/>
      <c r="Y10856" s="214"/>
      <c r="Z10856" s="214"/>
      <c r="AA10856" s="217"/>
      <c r="AB10856" s="217"/>
      <c r="AC10856" s="217"/>
      <c r="AD10856" s="213"/>
    </row>
    <row r="10857" spans="20:30" x14ac:dyDescent="0.2">
      <c r="T10857" s="212"/>
      <c r="U10857" s="213"/>
      <c r="V10857" s="213"/>
      <c r="W10857" s="213"/>
      <c r="X10857" s="214"/>
      <c r="Y10857" s="214"/>
      <c r="Z10857" s="214"/>
      <c r="AA10857" s="217"/>
      <c r="AB10857" s="217"/>
      <c r="AC10857" s="217"/>
      <c r="AD10857" s="213"/>
    </row>
    <row r="10858" spans="20:30" x14ac:dyDescent="0.2">
      <c r="T10858" s="212"/>
      <c r="U10858" s="213"/>
      <c r="V10858" s="213"/>
      <c r="W10858" s="213"/>
      <c r="X10858" s="214"/>
      <c r="Y10858" s="214"/>
      <c r="Z10858" s="214"/>
      <c r="AA10858" s="217"/>
      <c r="AB10858" s="217"/>
      <c r="AC10858" s="217"/>
      <c r="AD10858" s="213"/>
    </row>
    <row r="10859" spans="20:30" x14ac:dyDescent="0.2">
      <c r="T10859" s="212"/>
      <c r="U10859" s="213"/>
      <c r="V10859" s="213"/>
      <c r="W10859" s="213"/>
      <c r="X10859" s="214"/>
      <c r="Y10859" s="214"/>
      <c r="Z10859" s="214"/>
      <c r="AA10859" s="217"/>
      <c r="AB10859" s="217"/>
      <c r="AC10859" s="217"/>
      <c r="AD10859" s="213"/>
    </row>
    <row r="10860" spans="20:30" x14ac:dyDescent="0.2">
      <c r="T10860" s="212"/>
      <c r="U10860" s="213"/>
      <c r="V10860" s="213"/>
      <c r="W10860" s="213"/>
      <c r="X10860" s="214"/>
      <c r="Y10860" s="214"/>
      <c r="Z10860" s="214"/>
      <c r="AA10860" s="217"/>
      <c r="AB10860" s="217"/>
      <c r="AC10860" s="217"/>
      <c r="AD10860" s="213"/>
    </row>
    <row r="10861" spans="20:30" x14ac:dyDescent="0.2">
      <c r="T10861" s="212"/>
      <c r="U10861" s="213"/>
      <c r="V10861" s="213"/>
      <c r="W10861" s="213"/>
      <c r="X10861" s="214"/>
      <c r="Y10861" s="214"/>
      <c r="Z10861" s="214"/>
      <c r="AA10861" s="217"/>
      <c r="AB10861" s="217"/>
      <c r="AC10861" s="217"/>
      <c r="AD10861" s="213"/>
    </row>
    <row r="10862" spans="20:30" x14ac:dyDescent="0.2">
      <c r="T10862" s="212"/>
      <c r="U10862" s="213"/>
      <c r="V10862" s="213"/>
      <c r="W10862" s="213"/>
      <c r="X10862" s="214"/>
      <c r="Y10862" s="214"/>
      <c r="Z10862" s="214"/>
      <c r="AA10862" s="217"/>
      <c r="AB10862" s="217"/>
      <c r="AC10862" s="217"/>
      <c r="AD10862" s="213"/>
    </row>
    <row r="10863" spans="20:30" x14ac:dyDescent="0.2">
      <c r="T10863" s="212"/>
      <c r="U10863" s="213"/>
      <c r="V10863" s="213"/>
      <c r="W10863" s="213"/>
      <c r="X10863" s="214"/>
      <c r="Y10863" s="214"/>
      <c r="Z10863" s="214"/>
      <c r="AA10863" s="217"/>
      <c r="AB10863" s="217"/>
      <c r="AC10863" s="217"/>
      <c r="AD10863" s="213"/>
    </row>
    <row r="10864" spans="20:30" x14ac:dyDescent="0.2">
      <c r="T10864" s="212"/>
      <c r="U10864" s="213"/>
      <c r="V10864" s="213"/>
      <c r="W10864" s="213"/>
      <c r="X10864" s="214"/>
      <c r="Y10864" s="214"/>
      <c r="Z10864" s="214"/>
      <c r="AA10864" s="217"/>
      <c r="AB10864" s="217"/>
      <c r="AC10864" s="217"/>
      <c r="AD10864" s="213"/>
    </row>
    <row r="10865" spans="20:30" x14ac:dyDescent="0.2">
      <c r="T10865" s="212"/>
      <c r="U10865" s="213"/>
      <c r="V10865" s="213"/>
      <c r="W10865" s="213"/>
      <c r="X10865" s="214"/>
      <c r="Y10865" s="214"/>
      <c r="Z10865" s="214"/>
      <c r="AA10865" s="217"/>
      <c r="AB10865" s="217"/>
      <c r="AC10865" s="217"/>
      <c r="AD10865" s="213"/>
    </row>
    <row r="10866" spans="20:30" x14ac:dyDescent="0.2">
      <c r="T10866" s="212"/>
      <c r="U10866" s="213"/>
      <c r="V10866" s="213"/>
      <c r="W10866" s="213"/>
      <c r="X10866" s="214"/>
      <c r="Y10866" s="214"/>
      <c r="Z10866" s="214"/>
      <c r="AA10866" s="217"/>
      <c r="AB10866" s="217"/>
      <c r="AC10866" s="217"/>
      <c r="AD10866" s="213"/>
    </row>
    <row r="10867" spans="20:30" x14ac:dyDescent="0.2">
      <c r="T10867" s="212"/>
      <c r="U10867" s="213"/>
      <c r="V10867" s="213"/>
      <c r="W10867" s="213"/>
      <c r="X10867" s="214"/>
      <c r="Y10867" s="214"/>
      <c r="Z10867" s="214"/>
      <c r="AA10867" s="217"/>
      <c r="AB10867" s="217"/>
      <c r="AC10867" s="217"/>
      <c r="AD10867" s="213"/>
    </row>
    <row r="10868" spans="20:30" x14ac:dyDescent="0.2">
      <c r="T10868" s="212"/>
      <c r="U10868" s="213"/>
      <c r="V10868" s="213"/>
      <c r="W10868" s="213"/>
      <c r="X10868" s="214"/>
      <c r="Y10868" s="214"/>
      <c r="Z10868" s="214"/>
      <c r="AA10868" s="217"/>
      <c r="AB10868" s="217"/>
      <c r="AC10868" s="217"/>
      <c r="AD10868" s="213"/>
    </row>
    <row r="10869" spans="20:30" x14ac:dyDescent="0.2">
      <c r="T10869" s="212"/>
      <c r="U10869" s="213"/>
      <c r="V10869" s="213"/>
      <c r="W10869" s="213"/>
      <c r="X10869" s="214"/>
      <c r="Y10869" s="214"/>
      <c r="Z10869" s="214"/>
      <c r="AA10869" s="217"/>
      <c r="AB10869" s="217"/>
      <c r="AC10869" s="217"/>
      <c r="AD10869" s="213"/>
    </row>
    <row r="10870" spans="20:30" x14ac:dyDescent="0.2">
      <c r="T10870" s="212"/>
      <c r="U10870" s="213"/>
      <c r="V10870" s="213"/>
      <c r="W10870" s="213"/>
      <c r="X10870" s="214"/>
      <c r="Y10870" s="214"/>
      <c r="Z10870" s="214"/>
      <c r="AA10870" s="217"/>
      <c r="AB10870" s="217"/>
      <c r="AC10870" s="217"/>
      <c r="AD10870" s="213"/>
    </row>
    <row r="10871" spans="20:30" x14ac:dyDescent="0.2">
      <c r="T10871" s="212"/>
      <c r="U10871" s="213"/>
      <c r="V10871" s="213"/>
      <c r="W10871" s="213"/>
      <c r="X10871" s="214"/>
      <c r="Y10871" s="214"/>
      <c r="Z10871" s="214"/>
      <c r="AA10871" s="217"/>
      <c r="AB10871" s="217"/>
      <c r="AC10871" s="217"/>
      <c r="AD10871" s="213"/>
    </row>
    <row r="10872" spans="20:30" x14ac:dyDescent="0.2">
      <c r="T10872" s="212"/>
      <c r="U10872" s="213"/>
      <c r="V10872" s="213"/>
      <c r="W10872" s="213"/>
      <c r="X10872" s="214"/>
      <c r="Y10872" s="214"/>
      <c r="Z10872" s="214"/>
      <c r="AA10872" s="217"/>
      <c r="AB10872" s="217"/>
      <c r="AC10872" s="217"/>
      <c r="AD10872" s="213"/>
    </row>
    <row r="10873" spans="20:30" x14ac:dyDescent="0.2">
      <c r="T10873" s="212"/>
      <c r="U10873" s="213"/>
      <c r="V10873" s="213"/>
      <c r="W10873" s="213"/>
      <c r="X10873" s="214"/>
      <c r="Y10873" s="214"/>
      <c r="Z10873" s="214"/>
      <c r="AA10873" s="217"/>
      <c r="AB10873" s="217"/>
      <c r="AC10873" s="217"/>
      <c r="AD10873" s="213"/>
    </row>
    <row r="10874" spans="20:30" x14ac:dyDescent="0.2">
      <c r="T10874" s="212"/>
      <c r="U10874" s="213"/>
      <c r="V10874" s="213"/>
      <c r="W10874" s="213"/>
      <c r="X10874" s="214"/>
      <c r="Y10874" s="214"/>
      <c r="Z10874" s="214"/>
      <c r="AA10874" s="217"/>
      <c r="AB10874" s="217"/>
      <c r="AC10874" s="217"/>
      <c r="AD10874" s="213"/>
    </row>
    <row r="10875" spans="20:30" x14ac:dyDescent="0.2">
      <c r="T10875" s="212"/>
      <c r="U10875" s="213"/>
      <c r="V10875" s="213"/>
      <c r="W10875" s="213"/>
      <c r="X10875" s="214"/>
      <c r="Y10875" s="214"/>
      <c r="Z10875" s="214"/>
      <c r="AA10875" s="217"/>
      <c r="AB10875" s="217"/>
      <c r="AC10875" s="217"/>
      <c r="AD10875" s="213"/>
    </row>
    <row r="10876" spans="20:30" x14ac:dyDescent="0.2">
      <c r="T10876" s="212"/>
      <c r="U10876" s="213"/>
      <c r="V10876" s="213"/>
      <c r="W10876" s="213"/>
      <c r="X10876" s="214"/>
      <c r="Y10876" s="214"/>
      <c r="Z10876" s="214"/>
      <c r="AA10876" s="217"/>
      <c r="AB10876" s="217"/>
      <c r="AC10876" s="217"/>
      <c r="AD10876" s="213"/>
    </row>
    <row r="10877" spans="20:30" x14ac:dyDescent="0.2">
      <c r="T10877" s="212"/>
      <c r="U10877" s="213"/>
      <c r="V10877" s="213"/>
      <c r="W10877" s="213"/>
      <c r="X10877" s="214"/>
      <c r="Y10877" s="214"/>
      <c r="Z10877" s="214"/>
      <c r="AA10877" s="217"/>
      <c r="AB10877" s="217"/>
      <c r="AC10877" s="217"/>
      <c r="AD10877" s="213"/>
    </row>
    <row r="10878" spans="20:30" x14ac:dyDescent="0.2">
      <c r="T10878" s="212"/>
      <c r="U10878" s="213"/>
      <c r="V10878" s="213"/>
      <c r="W10878" s="213"/>
      <c r="X10878" s="214"/>
      <c r="Y10878" s="214"/>
      <c r="Z10878" s="214"/>
      <c r="AA10878" s="217"/>
      <c r="AB10878" s="217"/>
      <c r="AC10878" s="217"/>
      <c r="AD10878" s="213"/>
    </row>
    <row r="10879" spans="20:30" x14ac:dyDescent="0.2">
      <c r="T10879" s="212"/>
      <c r="U10879" s="213"/>
      <c r="V10879" s="213"/>
      <c r="W10879" s="213"/>
      <c r="X10879" s="214"/>
      <c r="Y10879" s="214"/>
      <c r="Z10879" s="214"/>
      <c r="AA10879" s="217"/>
      <c r="AB10879" s="217"/>
      <c r="AC10879" s="217"/>
      <c r="AD10879" s="213"/>
    </row>
    <row r="10880" spans="20:30" x14ac:dyDescent="0.2">
      <c r="T10880" s="212"/>
      <c r="U10880" s="213"/>
      <c r="V10880" s="213"/>
      <c r="W10880" s="213"/>
      <c r="X10880" s="214"/>
      <c r="Y10880" s="214"/>
      <c r="Z10880" s="214"/>
      <c r="AA10880" s="217"/>
      <c r="AB10880" s="217"/>
      <c r="AC10880" s="217"/>
      <c r="AD10880" s="213"/>
    </row>
    <row r="10881" spans="20:30" x14ac:dyDescent="0.2">
      <c r="T10881" s="212"/>
      <c r="U10881" s="213"/>
      <c r="V10881" s="213"/>
      <c r="W10881" s="213"/>
      <c r="X10881" s="214"/>
      <c r="Y10881" s="214"/>
      <c r="Z10881" s="214"/>
      <c r="AA10881" s="217"/>
      <c r="AB10881" s="217"/>
      <c r="AC10881" s="217"/>
      <c r="AD10881" s="213"/>
    </row>
    <row r="10882" spans="20:30" x14ac:dyDescent="0.2">
      <c r="T10882" s="212"/>
      <c r="U10882" s="213"/>
      <c r="V10882" s="213"/>
      <c r="W10882" s="213"/>
      <c r="X10882" s="214"/>
      <c r="Y10882" s="214"/>
      <c r="Z10882" s="214"/>
      <c r="AA10882" s="217"/>
      <c r="AB10882" s="217"/>
      <c r="AC10882" s="217"/>
      <c r="AD10882" s="213"/>
    </row>
    <row r="10883" spans="20:30" x14ac:dyDescent="0.2">
      <c r="T10883" s="212"/>
      <c r="U10883" s="213"/>
      <c r="V10883" s="213"/>
      <c r="W10883" s="213"/>
      <c r="X10883" s="214"/>
      <c r="Y10883" s="214"/>
      <c r="Z10883" s="214"/>
      <c r="AA10883" s="217"/>
      <c r="AB10883" s="217"/>
      <c r="AC10883" s="217"/>
      <c r="AD10883" s="213"/>
    </row>
    <row r="10884" spans="20:30" x14ac:dyDescent="0.2">
      <c r="T10884" s="212"/>
      <c r="U10884" s="213"/>
      <c r="V10884" s="213"/>
      <c r="W10884" s="213"/>
      <c r="X10884" s="214"/>
      <c r="Y10884" s="214"/>
      <c r="Z10884" s="214"/>
      <c r="AA10884" s="217"/>
      <c r="AB10884" s="217"/>
      <c r="AC10884" s="217"/>
      <c r="AD10884" s="213"/>
    </row>
    <row r="10885" spans="20:30" x14ac:dyDescent="0.2">
      <c r="T10885" s="212"/>
      <c r="U10885" s="213"/>
      <c r="V10885" s="213"/>
      <c r="W10885" s="213"/>
      <c r="X10885" s="214"/>
      <c r="Y10885" s="214"/>
      <c r="Z10885" s="214"/>
      <c r="AA10885" s="217"/>
      <c r="AB10885" s="217"/>
      <c r="AC10885" s="217"/>
      <c r="AD10885" s="213"/>
    </row>
    <row r="10886" spans="20:30" x14ac:dyDescent="0.2">
      <c r="T10886" s="212"/>
      <c r="U10886" s="213"/>
      <c r="V10886" s="213"/>
      <c r="W10886" s="213"/>
      <c r="X10886" s="214"/>
      <c r="Y10886" s="214"/>
      <c r="Z10886" s="214"/>
      <c r="AA10886" s="217"/>
      <c r="AB10886" s="217"/>
      <c r="AC10886" s="217"/>
      <c r="AD10886" s="213"/>
    </row>
    <row r="10887" spans="20:30" x14ac:dyDescent="0.2">
      <c r="T10887" s="212"/>
      <c r="U10887" s="213"/>
      <c r="V10887" s="213"/>
      <c r="W10887" s="213"/>
      <c r="X10887" s="214"/>
      <c r="Y10887" s="214"/>
      <c r="Z10887" s="214"/>
      <c r="AA10887" s="217"/>
      <c r="AB10887" s="217"/>
      <c r="AC10887" s="217"/>
      <c r="AD10887" s="213"/>
    </row>
    <row r="10888" spans="20:30" x14ac:dyDescent="0.2">
      <c r="T10888" s="212"/>
      <c r="U10888" s="213"/>
      <c r="V10888" s="213"/>
      <c r="W10888" s="213"/>
      <c r="X10888" s="214"/>
      <c r="Y10888" s="214"/>
      <c r="Z10888" s="214"/>
      <c r="AA10888" s="217"/>
      <c r="AB10888" s="217"/>
      <c r="AC10888" s="217"/>
      <c r="AD10888" s="213"/>
    </row>
    <row r="10889" spans="20:30" x14ac:dyDescent="0.2">
      <c r="T10889" s="212"/>
      <c r="U10889" s="213"/>
      <c r="V10889" s="213"/>
      <c r="W10889" s="213"/>
      <c r="X10889" s="214"/>
      <c r="Y10889" s="214"/>
      <c r="Z10889" s="214"/>
      <c r="AA10889" s="217"/>
      <c r="AB10889" s="217"/>
      <c r="AC10889" s="217"/>
      <c r="AD10889" s="213"/>
    </row>
    <row r="10890" spans="20:30" x14ac:dyDescent="0.2">
      <c r="T10890" s="212"/>
      <c r="U10890" s="213"/>
      <c r="V10890" s="213"/>
      <c r="W10890" s="213"/>
      <c r="X10890" s="214"/>
      <c r="Y10890" s="214"/>
      <c r="Z10890" s="214"/>
      <c r="AA10890" s="217"/>
      <c r="AB10890" s="217"/>
      <c r="AC10890" s="217"/>
      <c r="AD10890" s="213"/>
    </row>
    <row r="10891" spans="20:30" x14ac:dyDescent="0.2">
      <c r="T10891" s="212"/>
      <c r="U10891" s="213"/>
      <c r="V10891" s="213"/>
      <c r="W10891" s="213"/>
      <c r="X10891" s="214"/>
      <c r="Y10891" s="214"/>
      <c r="Z10891" s="214"/>
      <c r="AA10891" s="217"/>
      <c r="AB10891" s="217"/>
      <c r="AC10891" s="217"/>
      <c r="AD10891" s="213"/>
    </row>
    <row r="10892" spans="20:30" x14ac:dyDescent="0.2">
      <c r="T10892" s="212"/>
      <c r="U10892" s="213"/>
      <c r="V10892" s="213"/>
      <c r="W10892" s="213"/>
      <c r="X10892" s="214"/>
      <c r="Y10892" s="214"/>
      <c r="Z10892" s="214"/>
      <c r="AA10892" s="217"/>
      <c r="AB10892" s="217"/>
      <c r="AC10892" s="217"/>
      <c r="AD10892" s="213"/>
    </row>
    <row r="10893" spans="20:30" x14ac:dyDescent="0.2">
      <c r="T10893" s="212"/>
      <c r="U10893" s="213"/>
      <c r="V10893" s="213"/>
      <c r="W10893" s="213"/>
      <c r="X10893" s="214"/>
      <c r="Y10893" s="214"/>
      <c r="Z10893" s="214"/>
      <c r="AA10893" s="217"/>
      <c r="AB10893" s="217"/>
      <c r="AC10893" s="217"/>
      <c r="AD10893" s="213"/>
    </row>
    <row r="10894" spans="20:30" x14ac:dyDescent="0.2">
      <c r="T10894" s="212"/>
      <c r="U10894" s="213"/>
      <c r="V10894" s="213"/>
      <c r="W10894" s="213"/>
      <c r="X10894" s="214"/>
      <c r="Y10894" s="214"/>
      <c r="Z10894" s="214"/>
      <c r="AA10894" s="217"/>
      <c r="AB10894" s="217"/>
      <c r="AC10894" s="217"/>
      <c r="AD10894" s="213"/>
    </row>
    <row r="10895" spans="20:30" x14ac:dyDescent="0.2">
      <c r="T10895" s="212"/>
      <c r="U10895" s="213"/>
      <c r="V10895" s="213"/>
      <c r="W10895" s="213"/>
      <c r="X10895" s="214"/>
      <c r="Y10895" s="214"/>
      <c r="Z10895" s="214"/>
      <c r="AA10895" s="217"/>
      <c r="AB10895" s="217"/>
      <c r="AC10895" s="217"/>
      <c r="AD10895" s="213"/>
    </row>
    <row r="10896" spans="20:30" x14ac:dyDescent="0.2">
      <c r="T10896" s="212"/>
      <c r="U10896" s="213"/>
      <c r="V10896" s="213"/>
      <c r="W10896" s="213"/>
      <c r="X10896" s="214"/>
      <c r="Y10896" s="214"/>
      <c r="Z10896" s="214"/>
      <c r="AA10896" s="217"/>
      <c r="AB10896" s="217"/>
      <c r="AC10896" s="217"/>
      <c r="AD10896" s="213"/>
    </row>
    <row r="10897" spans="20:30" x14ac:dyDescent="0.2">
      <c r="T10897" s="212"/>
      <c r="U10897" s="213"/>
      <c r="V10897" s="213"/>
      <c r="W10897" s="213"/>
      <c r="X10897" s="214"/>
      <c r="Y10897" s="214"/>
      <c r="Z10897" s="214"/>
      <c r="AA10897" s="217"/>
      <c r="AB10897" s="217"/>
      <c r="AC10897" s="217"/>
      <c r="AD10897" s="213"/>
    </row>
    <row r="10898" spans="20:30" x14ac:dyDescent="0.2">
      <c r="T10898" s="212"/>
      <c r="U10898" s="213"/>
      <c r="V10898" s="213"/>
      <c r="W10898" s="213"/>
      <c r="X10898" s="214"/>
      <c r="Y10898" s="214"/>
      <c r="Z10898" s="214"/>
      <c r="AA10898" s="217"/>
      <c r="AB10898" s="217"/>
      <c r="AC10898" s="217"/>
      <c r="AD10898" s="213"/>
    </row>
    <row r="10899" spans="20:30" x14ac:dyDescent="0.2">
      <c r="T10899" s="212"/>
      <c r="U10899" s="213"/>
      <c r="V10899" s="213"/>
      <c r="W10899" s="213"/>
      <c r="X10899" s="214"/>
      <c r="Y10899" s="214"/>
      <c r="Z10899" s="214"/>
      <c r="AA10899" s="217"/>
      <c r="AB10899" s="217"/>
      <c r="AC10899" s="217"/>
      <c r="AD10899" s="213"/>
    </row>
    <row r="10900" spans="20:30" x14ac:dyDescent="0.2">
      <c r="T10900" s="212"/>
      <c r="U10900" s="213"/>
      <c r="V10900" s="213"/>
      <c r="W10900" s="213"/>
      <c r="X10900" s="214"/>
      <c r="Y10900" s="214"/>
      <c r="Z10900" s="214"/>
      <c r="AA10900" s="217"/>
      <c r="AB10900" s="217"/>
      <c r="AC10900" s="217"/>
      <c r="AD10900" s="213"/>
    </row>
    <row r="10901" spans="20:30" x14ac:dyDescent="0.2">
      <c r="T10901" s="212"/>
      <c r="U10901" s="213"/>
      <c r="V10901" s="213"/>
      <c r="W10901" s="213"/>
      <c r="X10901" s="214"/>
      <c r="Y10901" s="214"/>
      <c r="Z10901" s="214"/>
      <c r="AA10901" s="217"/>
      <c r="AB10901" s="217"/>
      <c r="AC10901" s="217"/>
      <c r="AD10901" s="213"/>
    </row>
    <row r="10902" spans="20:30" x14ac:dyDescent="0.2">
      <c r="T10902" s="212"/>
      <c r="U10902" s="213"/>
      <c r="V10902" s="213"/>
      <c r="W10902" s="213"/>
      <c r="X10902" s="214"/>
      <c r="Y10902" s="214"/>
      <c r="Z10902" s="214"/>
      <c r="AA10902" s="217"/>
      <c r="AB10902" s="217"/>
      <c r="AC10902" s="217"/>
      <c r="AD10902" s="213"/>
    </row>
    <row r="10903" spans="20:30" x14ac:dyDescent="0.2">
      <c r="T10903" s="212"/>
      <c r="U10903" s="213"/>
      <c r="V10903" s="213"/>
      <c r="W10903" s="213"/>
      <c r="X10903" s="214"/>
      <c r="Y10903" s="214"/>
      <c r="Z10903" s="214"/>
      <c r="AA10903" s="217"/>
      <c r="AB10903" s="217"/>
      <c r="AC10903" s="217"/>
      <c r="AD10903" s="213"/>
    </row>
    <row r="10904" spans="20:30" x14ac:dyDescent="0.2">
      <c r="T10904" s="212"/>
      <c r="U10904" s="213"/>
      <c r="V10904" s="213"/>
      <c r="W10904" s="213"/>
      <c r="X10904" s="214"/>
      <c r="Y10904" s="214"/>
      <c r="Z10904" s="214"/>
      <c r="AA10904" s="217"/>
      <c r="AB10904" s="217"/>
      <c r="AC10904" s="217"/>
      <c r="AD10904" s="213"/>
    </row>
    <row r="10905" spans="20:30" x14ac:dyDescent="0.2">
      <c r="T10905" s="212"/>
      <c r="U10905" s="213"/>
      <c r="V10905" s="213"/>
      <c r="W10905" s="213"/>
      <c r="X10905" s="214"/>
      <c r="Y10905" s="214"/>
      <c r="Z10905" s="214"/>
      <c r="AA10905" s="217"/>
      <c r="AB10905" s="217"/>
      <c r="AC10905" s="217"/>
      <c r="AD10905" s="213"/>
    </row>
    <row r="10906" spans="20:30" x14ac:dyDescent="0.2">
      <c r="T10906" s="212"/>
      <c r="U10906" s="213"/>
      <c r="V10906" s="213"/>
      <c r="W10906" s="213"/>
      <c r="X10906" s="214"/>
      <c r="Y10906" s="214"/>
      <c r="Z10906" s="214"/>
      <c r="AA10906" s="217"/>
      <c r="AB10906" s="217"/>
      <c r="AC10906" s="217"/>
      <c r="AD10906" s="213"/>
    </row>
    <row r="10907" spans="20:30" x14ac:dyDescent="0.2">
      <c r="T10907" s="212"/>
      <c r="U10907" s="213"/>
      <c r="V10907" s="213"/>
      <c r="W10907" s="213"/>
      <c r="X10907" s="214"/>
      <c r="Y10907" s="214"/>
      <c r="Z10907" s="214"/>
      <c r="AA10907" s="217"/>
      <c r="AB10907" s="217"/>
      <c r="AC10907" s="217"/>
      <c r="AD10907" s="213"/>
    </row>
    <row r="10908" spans="20:30" x14ac:dyDescent="0.2">
      <c r="T10908" s="212"/>
      <c r="U10908" s="213"/>
      <c r="V10908" s="213"/>
      <c r="W10908" s="213"/>
      <c r="X10908" s="214"/>
      <c r="Y10908" s="214"/>
      <c r="Z10908" s="214"/>
      <c r="AA10908" s="217"/>
      <c r="AB10908" s="217"/>
      <c r="AC10908" s="217"/>
      <c r="AD10908" s="213"/>
    </row>
    <row r="10909" spans="20:30" x14ac:dyDescent="0.2">
      <c r="T10909" s="212"/>
      <c r="U10909" s="213"/>
      <c r="V10909" s="213"/>
      <c r="W10909" s="213"/>
      <c r="X10909" s="214"/>
      <c r="Y10909" s="214"/>
      <c r="Z10909" s="214"/>
      <c r="AA10909" s="217"/>
      <c r="AB10909" s="217"/>
      <c r="AC10909" s="217"/>
      <c r="AD10909" s="213"/>
    </row>
    <row r="10910" spans="20:30" x14ac:dyDescent="0.2">
      <c r="T10910" s="212"/>
      <c r="U10910" s="213"/>
      <c r="V10910" s="213"/>
      <c r="W10910" s="213"/>
      <c r="X10910" s="214"/>
      <c r="Y10910" s="214"/>
      <c r="Z10910" s="214"/>
      <c r="AA10910" s="217"/>
      <c r="AB10910" s="217"/>
      <c r="AC10910" s="217"/>
      <c r="AD10910" s="213"/>
    </row>
    <row r="10911" spans="20:30" x14ac:dyDescent="0.2">
      <c r="T10911" s="212"/>
      <c r="U10911" s="213"/>
      <c r="V10911" s="213"/>
      <c r="W10911" s="213"/>
      <c r="X10911" s="214"/>
      <c r="Y10911" s="214"/>
      <c r="Z10911" s="214"/>
      <c r="AA10911" s="217"/>
      <c r="AB10911" s="217"/>
      <c r="AC10911" s="217"/>
      <c r="AD10911" s="213"/>
    </row>
    <row r="10912" spans="20:30" x14ac:dyDescent="0.2">
      <c r="T10912" s="212"/>
      <c r="U10912" s="213"/>
      <c r="V10912" s="213"/>
      <c r="W10912" s="213"/>
      <c r="X10912" s="214"/>
      <c r="Y10912" s="214"/>
      <c r="Z10912" s="214"/>
      <c r="AA10912" s="217"/>
      <c r="AB10912" s="217"/>
      <c r="AC10912" s="217"/>
      <c r="AD10912" s="213"/>
    </row>
    <row r="10913" spans="20:30" x14ac:dyDescent="0.2">
      <c r="T10913" s="212"/>
      <c r="U10913" s="213"/>
      <c r="V10913" s="213"/>
      <c r="W10913" s="213"/>
      <c r="X10913" s="214"/>
      <c r="Y10913" s="214"/>
      <c r="Z10913" s="214"/>
      <c r="AA10913" s="217"/>
      <c r="AB10913" s="217"/>
      <c r="AC10913" s="217"/>
      <c r="AD10913" s="213"/>
    </row>
    <row r="10914" spans="20:30" x14ac:dyDescent="0.2">
      <c r="T10914" s="212"/>
      <c r="U10914" s="213"/>
      <c r="V10914" s="213"/>
      <c r="W10914" s="213"/>
      <c r="X10914" s="214"/>
      <c r="Y10914" s="214"/>
      <c r="Z10914" s="214"/>
      <c r="AA10914" s="217"/>
      <c r="AB10914" s="217"/>
      <c r="AC10914" s="217"/>
      <c r="AD10914" s="213"/>
    </row>
    <row r="10915" spans="20:30" x14ac:dyDescent="0.2">
      <c r="T10915" s="212"/>
      <c r="U10915" s="213"/>
      <c r="V10915" s="213"/>
      <c r="W10915" s="213"/>
      <c r="X10915" s="214"/>
      <c r="Y10915" s="214"/>
      <c r="Z10915" s="214"/>
      <c r="AA10915" s="217"/>
      <c r="AB10915" s="217"/>
      <c r="AC10915" s="217"/>
      <c r="AD10915" s="213"/>
    </row>
    <row r="10916" spans="20:30" x14ac:dyDescent="0.2">
      <c r="T10916" s="212"/>
      <c r="U10916" s="213"/>
      <c r="V10916" s="213"/>
      <c r="W10916" s="213"/>
      <c r="X10916" s="214"/>
      <c r="Y10916" s="214"/>
      <c r="Z10916" s="214"/>
      <c r="AA10916" s="217"/>
      <c r="AB10916" s="217"/>
      <c r="AC10916" s="217"/>
      <c r="AD10916" s="213"/>
    </row>
    <row r="10917" spans="20:30" x14ac:dyDescent="0.2">
      <c r="T10917" s="212"/>
      <c r="U10917" s="213"/>
      <c r="V10917" s="213"/>
      <c r="W10917" s="213"/>
      <c r="X10917" s="214"/>
      <c r="Y10917" s="214"/>
      <c r="Z10917" s="214"/>
      <c r="AA10917" s="217"/>
      <c r="AB10917" s="217"/>
      <c r="AC10917" s="217"/>
      <c r="AD10917" s="213"/>
    </row>
    <row r="10918" spans="20:30" x14ac:dyDescent="0.2">
      <c r="T10918" s="212"/>
      <c r="U10918" s="213"/>
      <c r="V10918" s="213"/>
      <c r="W10918" s="213"/>
      <c r="X10918" s="214"/>
      <c r="Y10918" s="214"/>
      <c r="Z10918" s="214"/>
      <c r="AA10918" s="217"/>
      <c r="AB10918" s="217"/>
      <c r="AC10918" s="217"/>
      <c r="AD10918" s="213"/>
    </row>
    <row r="10919" spans="20:30" x14ac:dyDescent="0.2">
      <c r="T10919" s="212"/>
      <c r="U10919" s="213"/>
      <c r="V10919" s="213"/>
      <c r="W10919" s="213"/>
      <c r="X10919" s="214"/>
      <c r="Y10919" s="214"/>
      <c r="Z10919" s="214"/>
      <c r="AA10919" s="217"/>
      <c r="AB10919" s="217"/>
      <c r="AC10919" s="217"/>
      <c r="AD10919" s="213"/>
    </row>
    <row r="10920" spans="20:30" x14ac:dyDescent="0.2">
      <c r="T10920" s="212"/>
      <c r="U10920" s="213"/>
      <c r="V10920" s="213"/>
      <c r="W10920" s="213"/>
      <c r="X10920" s="214"/>
      <c r="Y10920" s="214"/>
      <c r="Z10920" s="214"/>
      <c r="AA10920" s="217"/>
      <c r="AB10920" s="217"/>
      <c r="AC10920" s="217"/>
      <c r="AD10920" s="213"/>
    </row>
    <row r="10921" spans="20:30" x14ac:dyDescent="0.2">
      <c r="T10921" s="212"/>
      <c r="U10921" s="213"/>
      <c r="V10921" s="213"/>
      <c r="W10921" s="213"/>
      <c r="X10921" s="214"/>
      <c r="Y10921" s="214"/>
      <c r="Z10921" s="214"/>
      <c r="AA10921" s="217"/>
      <c r="AB10921" s="217"/>
      <c r="AC10921" s="217"/>
      <c r="AD10921" s="213"/>
    </row>
    <row r="10922" spans="20:30" x14ac:dyDescent="0.2">
      <c r="T10922" s="212"/>
      <c r="U10922" s="213"/>
      <c r="V10922" s="213"/>
      <c r="W10922" s="213"/>
      <c r="X10922" s="214"/>
      <c r="Y10922" s="214"/>
      <c r="Z10922" s="214"/>
      <c r="AA10922" s="217"/>
      <c r="AB10922" s="217"/>
      <c r="AC10922" s="217"/>
      <c r="AD10922" s="213"/>
    </row>
    <row r="10923" spans="20:30" x14ac:dyDescent="0.2">
      <c r="T10923" s="212"/>
      <c r="U10923" s="213"/>
      <c r="V10923" s="213"/>
      <c r="W10923" s="213"/>
      <c r="X10923" s="214"/>
      <c r="Y10923" s="214"/>
      <c r="Z10923" s="214"/>
      <c r="AA10923" s="217"/>
      <c r="AB10923" s="217"/>
      <c r="AC10923" s="217"/>
      <c r="AD10923" s="213"/>
    </row>
    <row r="10924" spans="20:30" x14ac:dyDescent="0.2">
      <c r="T10924" s="212"/>
      <c r="U10924" s="213"/>
      <c r="V10924" s="213"/>
      <c r="W10924" s="213"/>
      <c r="X10924" s="214"/>
      <c r="Y10924" s="214"/>
      <c r="Z10924" s="214"/>
      <c r="AA10924" s="217"/>
      <c r="AB10924" s="217"/>
      <c r="AC10924" s="217"/>
      <c r="AD10924" s="213"/>
    </row>
    <row r="10925" spans="20:30" x14ac:dyDescent="0.2">
      <c r="T10925" s="212"/>
      <c r="U10925" s="213"/>
      <c r="V10925" s="213"/>
      <c r="W10925" s="213"/>
      <c r="X10925" s="214"/>
      <c r="Y10925" s="214"/>
      <c r="Z10925" s="214"/>
      <c r="AA10925" s="217"/>
      <c r="AB10925" s="217"/>
      <c r="AC10925" s="217"/>
      <c r="AD10925" s="213"/>
    </row>
    <row r="10926" spans="20:30" x14ac:dyDescent="0.2">
      <c r="T10926" s="212"/>
      <c r="U10926" s="213"/>
      <c r="V10926" s="213"/>
      <c r="W10926" s="213"/>
      <c r="X10926" s="214"/>
      <c r="Y10926" s="214"/>
      <c r="Z10926" s="214"/>
      <c r="AA10926" s="217"/>
      <c r="AB10926" s="217"/>
      <c r="AC10926" s="217"/>
      <c r="AD10926" s="213"/>
    </row>
    <row r="10927" spans="20:30" x14ac:dyDescent="0.2">
      <c r="T10927" s="212"/>
      <c r="U10927" s="213"/>
      <c r="V10927" s="213"/>
      <c r="W10927" s="213"/>
      <c r="X10927" s="214"/>
      <c r="Y10927" s="214"/>
      <c r="Z10927" s="214"/>
      <c r="AA10927" s="217"/>
      <c r="AB10927" s="217"/>
      <c r="AC10927" s="217"/>
      <c r="AD10927" s="213"/>
    </row>
    <row r="10928" spans="20:30" x14ac:dyDescent="0.2">
      <c r="T10928" s="212"/>
      <c r="U10928" s="213"/>
      <c r="V10928" s="213"/>
      <c r="W10928" s="213"/>
      <c r="X10928" s="214"/>
      <c r="Y10928" s="214"/>
      <c r="Z10928" s="214"/>
      <c r="AA10928" s="217"/>
      <c r="AB10928" s="217"/>
      <c r="AC10928" s="217"/>
      <c r="AD10928" s="213"/>
    </row>
    <row r="10929" spans="20:30" x14ac:dyDescent="0.2">
      <c r="T10929" s="212"/>
      <c r="U10929" s="213"/>
      <c r="V10929" s="213"/>
      <c r="W10929" s="213"/>
      <c r="X10929" s="214"/>
      <c r="Y10929" s="214"/>
      <c r="Z10929" s="214"/>
      <c r="AA10929" s="217"/>
      <c r="AB10929" s="217"/>
      <c r="AC10929" s="217"/>
      <c r="AD10929" s="213"/>
    </row>
    <row r="10930" spans="20:30" x14ac:dyDescent="0.2">
      <c r="T10930" s="212"/>
      <c r="U10930" s="213"/>
      <c r="V10930" s="213"/>
      <c r="W10930" s="213"/>
      <c r="X10930" s="214"/>
      <c r="Y10930" s="214"/>
      <c r="Z10930" s="214"/>
      <c r="AA10930" s="217"/>
      <c r="AB10930" s="217"/>
      <c r="AC10930" s="217"/>
      <c r="AD10930" s="213"/>
    </row>
    <row r="10931" spans="20:30" x14ac:dyDescent="0.2">
      <c r="T10931" s="212"/>
      <c r="U10931" s="213"/>
      <c r="V10931" s="213"/>
      <c r="W10931" s="213"/>
      <c r="X10931" s="214"/>
      <c r="Y10931" s="214"/>
      <c r="Z10931" s="214"/>
      <c r="AA10931" s="217"/>
      <c r="AB10931" s="217"/>
      <c r="AC10931" s="217"/>
      <c r="AD10931" s="213"/>
    </row>
    <row r="10932" spans="20:30" x14ac:dyDescent="0.2">
      <c r="T10932" s="212"/>
      <c r="U10932" s="213"/>
      <c r="V10932" s="213"/>
      <c r="W10932" s="213"/>
      <c r="X10932" s="214"/>
      <c r="Y10932" s="214"/>
      <c r="Z10932" s="214"/>
      <c r="AA10932" s="217"/>
      <c r="AB10932" s="217"/>
      <c r="AC10932" s="217"/>
      <c r="AD10932" s="213"/>
    </row>
    <row r="10933" spans="20:30" x14ac:dyDescent="0.2">
      <c r="T10933" s="212"/>
      <c r="U10933" s="213"/>
      <c r="V10933" s="213"/>
      <c r="W10933" s="213"/>
      <c r="X10933" s="214"/>
      <c r="Y10933" s="214"/>
      <c r="Z10933" s="214"/>
      <c r="AA10933" s="217"/>
      <c r="AB10933" s="217"/>
      <c r="AC10933" s="217"/>
      <c r="AD10933" s="213"/>
    </row>
    <row r="10934" spans="20:30" x14ac:dyDescent="0.2">
      <c r="T10934" s="212"/>
      <c r="U10934" s="213"/>
      <c r="V10934" s="213"/>
      <c r="W10934" s="213"/>
      <c r="X10934" s="214"/>
      <c r="Y10934" s="214"/>
      <c r="Z10934" s="214"/>
      <c r="AA10934" s="217"/>
      <c r="AB10934" s="217"/>
      <c r="AC10934" s="217"/>
      <c r="AD10934" s="213"/>
    </row>
    <row r="10935" spans="20:30" x14ac:dyDescent="0.2">
      <c r="T10935" s="212"/>
      <c r="U10935" s="213"/>
      <c r="V10935" s="213"/>
      <c r="W10935" s="213"/>
      <c r="X10935" s="214"/>
      <c r="Y10935" s="214"/>
      <c r="Z10935" s="214"/>
      <c r="AA10935" s="217"/>
      <c r="AB10935" s="217"/>
      <c r="AC10935" s="217"/>
      <c r="AD10935" s="213"/>
    </row>
    <row r="10936" spans="20:30" x14ac:dyDescent="0.2">
      <c r="T10936" s="212"/>
      <c r="U10936" s="213"/>
      <c r="V10936" s="213"/>
      <c r="W10936" s="213"/>
      <c r="X10936" s="214"/>
      <c r="Y10936" s="214"/>
      <c r="Z10936" s="214"/>
      <c r="AA10936" s="217"/>
      <c r="AB10936" s="217"/>
      <c r="AC10936" s="217"/>
      <c r="AD10936" s="213"/>
    </row>
    <row r="10937" spans="20:30" x14ac:dyDescent="0.2">
      <c r="T10937" s="212"/>
      <c r="U10937" s="213"/>
      <c r="V10937" s="213"/>
      <c r="W10937" s="213"/>
      <c r="X10937" s="214"/>
      <c r="Y10937" s="214"/>
      <c r="Z10937" s="214"/>
      <c r="AA10937" s="217"/>
      <c r="AB10937" s="217"/>
      <c r="AC10937" s="217"/>
      <c r="AD10937" s="213"/>
    </row>
    <row r="10938" spans="20:30" x14ac:dyDescent="0.2">
      <c r="T10938" s="212"/>
      <c r="U10938" s="213"/>
      <c r="V10938" s="213"/>
      <c r="W10938" s="213"/>
      <c r="X10938" s="214"/>
      <c r="Y10938" s="214"/>
      <c r="Z10938" s="214"/>
      <c r="AA10938" s="217"/>
      <c r="AB10938" s="217"/>
      <c r="AC10938" s="217"/>
      <c r="AD10938" s="213"/>
    </row>
    <row r="10939" spans="20:30" x14ac:dyDescent="0.2">
      <c r="T10939" s="212"/>
      <c r="U10939" s="213"/>
      <c r="V10939" s="213"/>
      <c r="W10939" s="213"/>
      <c r="X10939" s="214"/>
      <c r="Y10939" s="214"/>
      <c r="Z10939" s="214"/>
      <c r="AA10939" s="217"/>
      <c r="AB10939" s="217"/>
      <c r="AC10939" s="217"/>
      <c r="AD10939" s="213"/>
    </row>
    <row r="10940" spans="20:30" x14ac:dyDescent="0.2">
      <c r="T10940" s="212"/>
      <c r="U10940" s="213"/>
      <c r="V10940" s="213"/>
      <c r="W10940" s="213"/>
      <c r="X10940" s="214"/>
      <c r="Y10940" s="214"/>
      <c r="Z10940" s="214"/>
      <c r="AA10940" s="217"/>
      <c r="AB10940" s="217"/>
      <c r="AC10940" s="217"/>
      <c r="AD10940" s="213"/>
    </row>
    <row r="10941" spans="20:30" x14ac:dyDescent="0.2">
      <c r="T10941" s="212"/>
      <c r="U10941" s="213"/>
      <c r="V10941" s="213"/>
      <c r="W10941" s="213"/>
      <c r="X10941" s="214"/>
      <c r="Y10941" s="214"/>
      <c r="Z10941" s="214"/>
      <c r="AA10941" s="217"/>
      <c r="AB10941" s="217"/>
      <c r="AC10941" s="217"/>
      <c r="AD10941" s="213"/>
    </row>
    <row r="10942" spans="20:30" x14ac:dyDescent="0.2">
      <c r="T10942" s="212"/>
      <c r="U10942" s="213"/>
      <c r="V10942" s="213"/>
      <c r="W10942" s="213"/>
      <c r="X10942" s="214"/>
      <c r="Y10942" s="214"/>
      <c r="Z10942" s="214"/>
      <c r="AA10942" s="217"/>
      <c r="AB10942" s="217"/>
      <c r="AC10942" s="217"/>
      <c r="AD10942" s="213"/>
    </row>
    <row r="10943" spans="20:30" x14ac:dyDescent="0.2">
      <c r="T10943" s="212"/>
      <c r="U10943" s="213"/>
      <c r="V10943" s="213"/>
      <c r="W10943" s="213"/>
      <c r="X10943" s="214"/>
      <c r="Y10943" s="214"/>
      <c r="Z10943" s="214"/>
      <c r="AA10943" s="217"/>
      <c r="AB10943" s="217"/>
      <c r="AC10943" s="217"/>
      <c r="AD10943" s="213"/>
    </row>
    <row r="10944" spans="20:30" x14ac:dyDescent="0.2">
      <c r="T10944" s="212"/>
      <c r="U10944" s="213"/>
      <c r="V10944" s="213"/>
      <c r="W10944" s="213"/>
      <c r="X10944" s="214"/>
      <c r="Y10944" s="214"/>
      <c r="Z10944" s="214"/>
      <c r="AA10944" s="217"/>
      <c r="AB10944" s="217"/>
      <c r="AC10944" s="217"/>
      <c r="AD10944" s="213"/>
    </row>
    <row r="10945" spans="20:30" x14ac:dyDescent="0.2">
      <c r="T10945" s="212"/>
      <c r="U10945" s="213"/>
      <c r="V10945" s="213"/>
      <c r="W10945" s="213"/>
      <c r="X10945" s="214"/>
      <c r="Y10945" s="214"/>
      <c r="Z10945" s="214"/>
      <c r="AA10945" s="217"/>
      <c r="AB10945" s="217"/>
      <c r="AC10945" s="217"/>
      <c r="AD10945" s="213"/>
    </row>
    <row r="10946" spans="20:30" x14ac:dyDescent="0.2">
      <c r="T10946" s="212"/>
      <c r="U10946" s="213"/>
      <c r="V10946" s="213"/>
      <c r="W10946" s="213"/>
      <c r="X10946" s="214"/>
      <c r="Y10946" s="214"/>
      <c r="Z10946" s="214"/>
      <c r="AA10946" s="217"/>
      <c r="AB10946" s="217"/>
      <c r="AC10946" s="217"/>
      <c r="AD10946" s="213"/>
    </row>
    <row r="10947" spans="20:30" x14ac:dyDescent="0.2">
      <c r="T10947" s="212"/>
      <c r="U10947" s="213"/>
      <c r="V10947" s="213"/>
      <c r="W10947" s="213"/>
      <c r="X10947" s="214"/>
      <c r="Y10947" s="214"/>
      <c r="Z10947" s="214"/>
      <c r="AA10947" s="217"/>
      <c r="AB10947" s="217"/>
      <c r="AC10947" s="217"/>
      <c r="AD10947" s="213"/>
    </row>
    <row r="10948" spans="20:30" x14ac:dyDescent="0.2">
      <c r="T10948" s="212"/>
      <c r="U10948" s="213"/>
      <c r="V10948" s="213"/>
      <c r="W10948" s="213"/>
      <c r="X10948" s="214"/>
      <c r="Y10948" s="214"/>
      <c r="Z10948" s="214"/>
      <c r="AA10948" s="217"/>
      <c r="AB10948" s="217"/>
      <c r="AC10948" s="217"/>
      <c r="AD10948" s="213"/>
    </row>
    <row r="10949" spans="20:30" x14ac:dyDescent="0.2">
      <c r="T10949" s="212"/>
      <c r="U10949" s="213"/>
      <c r="V10949" s="213"/>
      <c r="W10949" s="213"/>
      <c r="X10949" s="214"/>
      <c r="Y10949" s="214"/>
      <c r="Z10949" s="214"/>
      <c r="AA10949" s="217"/>
      <c r="AB10949" s="217"/>
      <c r="AC10949" s="217"/>
      <c r="AD10949" s="213"/>
    </row>
    <row r="10950" spans="20:30" x14ac:dyDescent="0.2">
      <c r="T10950" s="212"/>
      <c r="U10950" s="213"/>
      <c r="V10950" s="213"/>
      <c r="W10950" s="213"/>
      <c r="X10950" s="214"/>
      <c r="Y10950" s="214"/>
      <c r="Z10950" s="214"/>
      <c r="AA10950" s="217"/>
      <c r="AB10950" s="217"/>
      <c r="AC10950" s="217"/>
      <c r="AD10950" s="213"/>
    </row>
    <row r="10951" spans="20:30" x14ac:dyDescent="0.2">
      <c r="T10951" s="212"/>
      <c r="U10951" s="213"/>
      <c r="V10951" s="213"/>
      <c r="W10951" s="213"/>
      <c r="X10951" s="214"/>
      <c r="Y10951" s="214"/>
      <c r="Z10951" s="214"/>
      <c r="AA10951" s="217"/>
      <c r="AB10951" s="217"/>
      <c r="AC10951" s="217"/>
      <c r="AD10951" s="213"/>
    </row>
    <row r="10952" spans="20:30" x14ac:dyDescent="0.2">
      <c r="T10952" s="212"/>
      <c r="U10952" s="213"/>
      <c r="V10952" s="213"/>
      <c r="W10952" s="213"/>
      <c r="X10952" s="214"/>
      <c r="Y10952" s="214"/>
      <c r="Z10952" s="214"/>
      <c r="AA10952" s="217"/>
      <c r="AB10952" s="217"/>
      <c r="AC10952" s="217"/>
      <c r="AD10952" s="213"/>
    </row>
    <row r="10953" spans="20:30" x14ac:dyDescent="0.2">
      <c r="T10953" s="212"/>
      <c r="U10953" s="213"/>
      <c r="V10953" s="213"/>
      <c r="W10953" s="213"/>
      <c r="X10953" s="214"/>
      <c r="Y10953" s="214"/>
      <c r="Z10953" s="214"/>
      <c r="AA10953" s="217"/>
      <c r="AB10953" s="217"/>
      <c r="AC10953" s="217"/>
      <c r="AD10953" s="213"/>
    </row>
    <row r="10954" spans="20:30" x14ac:dyDescent="0.2">
      <c r="T10954" s="212"/>
      <c r="U10954" s="213"/>
      <c r="V10954" s="213"/>
      <c r="W10954" s="213"/>
      <c r="X10954" s="214"/>
      <c r="Y10954" s="214"/>
      <c r="Z10954" s="214"/>
      <c r="AA10954" s="217"/>
      <c r="AB10954" s="217"/>
      <c r="AC10954" s="217"/>
      <c r="AD10954" s="213"/>
    </row>
    <row r="10955" spans="20:30" x14ac:dyDescent="0.2">
      <c r="T10955" s="212"/>
      <c r="U10955" s="213"/>
      <c r="V10955" s="213"/>
      <c r="W10955" s="213"/>
      <c r="X10955" s="214"/>
      <c r="Y10955" s="214"/>
      <c r="Z10955" s="214"/>
      <c r="AA10955" s="217"/>
      <c r="AB10955" s="217"/>
      <c r="AC10955" s="217"/>
      <c r="AD10955" s="213"/>
    </row>
    <row r="10956" spans="20:30" x14ac:dyDescent="0.2">
      <c r="T10956" s="212"/>
      <c r="U10956" s="213"/>
      <c r="V10956" s="213"/>
      <c r="W10956" s="213"/>
      <c r="X10956" s="214"/>
      <c r="Y10956" s="214"/>
      <c r="Z10956" s="214"/>
      <c r="AA10956" s="217"/>
      <c r="AB10956" s="217"/>
      <c r="AC10956" s="217"/>
      <c r="AD10956" s="213"/>
    </row>
    <row r="10957" spans="20:30" x14ac:dyDescent="0.2">
      <c r="T10957" s="212"/>
      <c r="U10957" s="213"/>
      <c r="V10957" s="213"/>
      <c r="W10957" s="213"/>
      <c r="X10957" s="214"/>
      <c r="Y10957" s="214"/>
      <c r="Z10957" s="214"/>
      <c r="AA10957" s="217"/>
      <c r="AB10957" s="217"/>
      <c r="AC10957" s="217"/>
      <c r="AD10957" s="213"/>
    </row>
    <row r="10958" spans="20:30" x14ac:dyDescent="0.2">
      <c r="T10958" s="212"/>
      <c r="U10958" s="213"/>
      <c r="V10958" s="213"/>
      <c r="W10958" s="213"/>
      <c r="X10958" s="214"/>
      <c r="Y10958" s="214"/>
      <c r="Z10958" s="214"/>
      <c r="AA10958" s="217"/>
      <c r="AB10958" s="217"/>
      <c r="AC10958" s="217"/>
      <c r="AD10958" s="213"/>
    </row>
    <row r="10959" spans="20:30" x14ac:dyDescent="0.2">
      <c r="T10959" s="212"/>
      <c r="U10959" s="213"/>
      <c r="V10959" s="213"/>
      <c r="W10959" s="213"/>
      <c r="X10959" s="214"/>
      <c r="Y10959" s="214"/>
      <c r="Z10959" s="214"/>
      <c r="AA10959" s="217"/>
      <c r="AB10959" s="217"/>
      <c r="AC10959" s="217"/>
      <c r="AD10959" s="213"/>
    </row>
    <row r="10960" spans="20:30" x14ac:dyDescent="0.2">
      <c r="T10960" s="212"/>
      <c r="U10960" s="213"/>
      <c r="V10960" s="213"/>
      <c r="W10960" s="213"/>
      <c r="X10960" s="214"/>
      <c r="Y10960" s="214"/>
      <c r="Z10960" s="214"/>
      <c r="AA10960" s="217"/>
      <c r="AB10960" s="217"/>
      <c r="AC10960" s="217"/>
      <c r="AD10960" s="213"/>
    </row>
    <row r="10961" spans="20:30" x14ac:dyDescent="0.2">
      <c r="T10961" s="212"/>
      <c r="U10961" s="213"/>
      <c r="V10961" s="213"/>
      <c r="W10961" s="213"/>
      <c r="X10961" s="214"/>
      <c r="Y10961" s="214"/>
      <c r="Z10961" s="214"/>
      <c r="AA10961" s="217"/>
      <c r="AB10961" s="217"/>
      <c r="AC10961" s="217"/>
      <c r="AD10961" s="213"/>
    </row>
    <row r="10962" spans="20:30" x14ac:dyDescent="0.2">
      <c r="T10962" s="212"/>
      <c r="U10962" s="213"/>
      <c r="V10962" s="213"/>
      <c r="W10962" s="213"/>
      <c r="X10962" s="214"/>
      <c r="Y10962" s="214"/>
      <c r="Z10962" s="214"/>
      <c r="AA10962" s="217"/>
      <c r="AB10962" s="217"/>
      <c r="AC10962" s="217"/>
      <c r="AD10962" s="213"/>
    </row>
    <row r="10963" spans="20:30" x14ac:dyDescent="0.2">
      <c r="T10963" s="212"/>
      <c r="U10963" s="213"/>
      <c r="V10963" s="213"/>
      <c r="W10963" s="213"/>
      <c r="X10963" s="214"/>
      <c r="Y10963" s="214"/>
      <c r="Z10963" s="214"/>
      <c r="AA10963" s="217"/>
      <c r="AB10963" s="217"/>
      <c r="AC10963" s="217"/>
      <c r="AD10963" s="213"/>
    </row>
    <row r="10964" spans="20:30" x14ac:dyDescent="0.2">
      <c r="T10964" s="212"/>
      <c r="U10964" s="213"/>
      <c r="V10964" s="213"/>
      <c r="W10964" s="213"/>
      <c r="X10964" s="214"/>
      <c r="Y10964" s="214"/>
      <c r="Z10964" s="214"/>
      <c r="AA10964" s="217"/>
      <c r="AB10964" s="217"/>
      <c r="AC10964" s="217"/>
      <c r="AD10964" s="213"/>
    </row>
    <row r="10965" spans="20:30" x14ac:dyDescent="0.2">
      <c r="T10965" s="212"/>
      <c r="U10965" s="213"/>
      <c r="V10965" s="213"/>
      <c r="W10965" s="213"/>
      <c r="X10965" s="214"/>
      <c r="Y10965" s="214"/>
      <c r="Z10965" s="214"/>
      <c r="AA10965" s="217"/>
      <c r="AB10965" s="217"/>
      <c r="AC10965" s="217"/>
      <c r="AD10965" s="213"/>
    </row>
    <row r="10966" spans="20:30" x14ac:dyDescent="0.2">
      <c r="T10966" s="212"/>
      <c r="U10966" s="213"/>
      <c r="V10966" s="213"/>
      <c r="W10966" s="213"/>
      <c r="X10966" s="214"/>
      <c r="Y10966" s="214"/>
      <c r="Z10966" s="214"/>
      <c r="AA10966" s="217"/>
      <c r="AB10966" s="217"/>
      <c r="AC10966" s="217"/>
      <c r="AD10966" s="213"/>
    </row>
    <row r="10967" spans="20:30" x14ac:dyDescent="0.2">
      <c r="T10967" s="212"/>
      <c r="U10967" s="213"/>
      <c r="V10967" s="213"/>
      <c r="W10967" s="213"/>
      <c r="X10967" s="214"/>
      <c r="Y10967" s="214"/>
      <c r="Z10967" s="214"/>
      <c r="AA10967" s="217"/>
      <c r="AB10967" s="217"/>
      <c r="AC10967" s="217"/>
      <c r="AD10967" s="213"/>
    </row>
    <row r="10968" spans="20:30" x14ac:dyDescent="0.2">
      <c r="T10968" s="212"/>
      <c r="U10968" s="213"/>
      <c r="V10968" s="213"/>
      <c r="W10968" s="213"/>
      <c r="X10968" s="214"/>
      <c r="Y10968" s="214"/>
      <c r="Z10968" s="214"/>
      <c r="AA10968" s="217"/>
      <c r="AB10968" s="217"/>
      <c r="AC10968" s="217"/>
      <c r="AD10968" s="213"/>
    </row>
    <row r="10969" spans="20:30" x14ac:dyDescent="0.2">
      <c r="T10969" s="212"/>
      <c r="U10969" s="213"/>
      <c r="V10969" s="213"/>
      <c r="W10969" s="213"/>
      <c r="X10969" s="214"/>
      <c r="Y10969" s="214"/>
      <c r="Z10969" s="214"/>
      <c r="AA10969" s="217"/>
      <c r="AB10969" s="217"/>
      <c r="AC10969" s="217"/>
      <c r="AD10969" s="213"/>
    </row>
    <row r="10970" spans="20:30" x14ac:dyDescent="0.2">
      <c r="T10970" s="212"/>
      <c r="U10970" s="213"/>
      <c r="V10970" s="213"/>
      <c r="W10970" s="213"/>
      <c r="X10970" s="214"/>
      <c r="Y10970" s="214"/>
      <c r="Z10970" s="214"/>
      <c r="AA10970" s="217"/>
      <c r="AB10970" s="217"/>
      <c r="AC10970" s="217"/>
      <c r="AD10970" s="213"/>
    </row>
    <row r="10971" spans="20:30" x14ac:dyDescent="0.2">
      <c r="T10971" s="212"/>
      <c r="U10971" s="213"/>
      <c r="V10971" s="213"/>
      <c r="W10971" s="213"/>
      <c r="X10971" s="214"/>
      <c r="Y10971" s="214"/>
      <c r="Z10971" s="214"/>
      <c r="AA10971" s="217"/>
      <c r="AB10971" s="217"/>
      <c r="AC10971" s="217"/>
      <c r="AD10971" s="213"/>
    </row>
    <row r="10972" spans="20:30" x14ac:dyDescent="0.2">
      <c r="T10972" s="212"/>
      <c r="U10972" s="213"/>
      <c r="V10972" s="213"/>
      <c r="W10972" s="213"/>
      <c r="X10972" s="214"/>
      <c r="Y10972" s="214"/>
      <c r="Z10972" s="214"/>
      <c r="AA10972" s="217"/>
      <c r="AB10972" s="217"/>
      <c r="AC10972" s="217"/>
      <c r="AD10972" s="213"/>
    </row>
    <row r="10973" spans="20:30" x14ac:dyDescent="0.2">
      <c r="T10973" s="212"/>
      <c r="U10973" s="213"/>
      <c r="V10973" s="213"/>
      <c r="W10973" s="213"/>
      <c r="X10973" s="214"/>
      <c r="Y10973" s="214"/>
      <c r="Z10973" s="214"/>
      <c r="AA10973" s="217"/>
      <c r="AB10973" s="217"/>
      <c r="AC10973" s="217"/>
      <c r="AD10973" s="213"/>
    </row>
    <row r="10974" spans="20:30" x14ac:dyDescent="0.2">
      <c r="T10974" s="212"/>
      <c r="U10974" s="213"/>
      <c r="V10974" s="213"/>
      <c r="W10974" s="213"/>
      <c r="X10974" s="214"/>
      <c r="Y10974" s="214"/>
      <c r="Z10974" s="214"/>
      <c r="AA10974" s="217"/>
      <c r="AB10974" s="217"/>
      <c r="AC10974" s="217"/>
      <c r="AD10974" s="213"/>
    </row>
    <row r="10975" spans="20:30" x14ac:dyDescent="0.2">
      <c r="T10975" s="212"/>
      <c r="U10975" s="213"/>
      <c r="V10975" s="213"/>
      <c r="W10975" s="213"/>
      <c r="X10975" s="214"/>
      <c r="Y10975" s="214"/>
      <c r="Z10975" s="214"/>
      <c r="AA10975" s="217"/>
      <c r="AB10975" s="217"/>
      <c r="AC10975" s="217"/>
      <c r="AD10975" s="213"/>
    </row>
    <row r="10976" spans="20:30" x14ac:dyDescent="0.2">
      <c r="T10976" s="212"/>
      <c r="U10976" s="213"/>
      <c r="V10976" s="213"/>
      <c r="W10976" s="213"/>
      <c r="X10976" s="214"/>
      <c r="Y10976" s="214"/>
      <c r="Z10976" s="214"/>
      <c r="AA10976" s="217"/>
      <c r="AB10976" s="217"/>
      <c r="AC10976" s="217"/>
      <c r="AD10976" s="213"/>
    </row>
    <row r="10977" spans="20:30" x14ac:dyDescent="0.2">
      <c r="T10977" s="212"/>
      <c r="U10977" s="213"/>
      <c r="V10977" s="213"/>
      <c r="W10977" s="213"/>
      <c r="X10977" s="214"/>
      <c r="Y10977" s="214"/>
      <c r="Z10977" s="214"/>
      <c r="AA10977" s="217"/>
      <c r="AB10977" s="217"/>
      <c r="AC10977" s="217"/>
      <c r="AD10977" s="213"/>
    </row>
    <row r="10978" spans="20:30" x14ac:dyDescent="0.2">
      <c r="T10978" s="212"/>
      <c r="U10978" s="213"/>
      <c r="V10978" s="213"/>
      <c r="W10978" s="213"/>
      <c r="X10978" s="214"/>
      <c r="Y10978" s="214"/>
      <c r="Z10978" s="214"/>
      <c r="AA10978" s="217"/>
      <c r="AB10978" s="217"/>
      <c r="AC10978" s="217"/>
      <c r="AD10978" s="213"/>
    </row>
    <row r="10979" spans="20:30" x14ac:dyDescent="0.2">
      <c r="T10979" s="212"/>
      <c r="U10979" s="213"/>
      <c r="V10979" s="213"/>
      <c r="W10979" s="213"/>
      <c r="X10979" s="214"/>
      <c r="Y10979" s="214"/>
      <c r="Z10979" s="214"/>
      <c r="AA10979" s="217"/>
      <c r="AB10979" s="217"/>
      <c r="AC10979" s="217"/>
      <c r="AD10979" s="213"/>
    </row>
    <row r="10980" spans="20:30" x14ac:dyDescent="0.2">
      <c r="T10980" s="212"/>
      <c r="U10980" s="213"/>
      <c r="V10980" s="213"/>
      <c r="W10980" s="213"/>
      <c r="X10980" s="214"/>
      <c r="Y10980" s="214"/>
      <c r="Z10980" s="214"/>
      <c r="AA10980" s="217"/>
      <c r="AB10980" s="217"/>
      <c r="AC10980" s="217"/>
      <c r="AD10980" s="213"/>
    </row>
    <row r="10981" spans="20:30" x14ac:dyDescent="0.2">
      <c r="T10981" s="212"/>
      <c r="U10981" s="213"/>
      <c r="V10981" s="213"/>
      <c r="W10981" s="213"/>
      <c r="X10981" s="214"/>
      <c r="Y10981" s="214"/>
      <c r="Z10981" s="214"/>
      <c r="AA10981" s="217"/>
      <c r="AB10981" s="217"/>
      <c r="AC10981" s="217"/>
      <c r="AD10981" s="213"/>
    </row>
    <row r="10982" spans="20:30" x14ac:dyDescent="0.2">
      <c r="T10982" s="212"/>
      <c r="U10982" s="213"/>
      <c r="V10982" s="213"/>
      <c r="W10982" s="213"/>
      <c r="X10982" s="214"/>
      <c r="Y10982" s="214"/>
      <c r="Z10982" s="214"/>
      <c r="AA10982" s="217"/>
      <c r="AB10982" s="217"/>
      <c r="AC10982" s="217"/>
      <c r="AD10982" s="213"/>
    </row>
    <row r="10983" spans="20:30" x14ac:dyDescent="0.2">
      <c r="T10983" s="212"/>
      <c r="U10983" s="213"/>
      <c r="V10983" s="213"/>
      <c r="W10983" s="213"/>
      <c r="X10983" s="214"/>
      <c r="Y10983" s="214"/>
      <c r="Z10983" s="214"/>
      <c r="AA10983" s="217"/>
      <c r="AB10983" s="217"/>
      <c r="AC10983" s="217"/>
      <c r="AD10983" s="213"/>
    </row>
    <row r="10984" spans="20:30" x14ac:dyDescent="0.2">
      <c r="T10984" s="212"/>
      <c r="U10984" s="213"/>
      <c r="V10984" s="213"/>
      <c r="W10984" s="213"/>
      <c r="X10984" s="214"/>
      <c r="Y10984" s="214"/>
      <c r="Z10984" s="214"/>
      <c r="AA10984" s="217"/>
      <c r="AB10984" s="217"/>
      <c r="AC10984" s="217"/>
      <c r="AD10984" s="213"/>
    </row>
    <row r="10985" spans="20:30" x14ac:dyDescent="0.2">
      <c r="T10985" s="212"/>
      <c r="U10985" s="213"/>
      <c r="V10985" s="213"/>
      <c r="W10985" s="213"/>
      <c r="X10985" s="214"/>
      <c r="Y10985" s="214"/>
      <c r="Z10985" s="214"/>
      <c r="AA10985" s="217"/>
      <c r="AB10985" s="217"/>
      <c r="AC10985" s="217"/>
      <c r="AD10985" s="213"/>
    </row>
    <row r="10986" spans="20:30" x14ac:dyDescent="0.2">
      <c r="T10986" s="212"/>
      <c r="U10986" s="213"/>
      <c r="V10986" s="213"/>
      <c r="W10986" s="213"/>
      <c r="X10986" s="214"/>
      <c r="Y10986" s="214"/>
      <c r="Z10986" s="214"/>
      <c r="AA10986" s="217"/>
      <c r="AB10986" s="217"/>
      <c r="AC10986" s="217"/>
      <c r="AD10986" s="213"/>
    </row>
    <row r="10987" spans="20:30" x14ac:dyDescent="0.2">
      <c r="T10987" s="212"/>
      <c r="U10987" s="213"/>
      <c r="V10987" s="213"/>
      <c r="W10987" s="213"/>
      <c r="X10987" s="214"/>
      <c r="Y10987" s="214"/>
      <c r="Z10987" s="214"/>
      <c r="AA10987" s="217"/>
      <c r="AB10987" s="217"/>
      <c r="AC10987" s="217"/>
      <c r="AD10987" s="213"/>
    </row>
    <row r="10988" spans="20:30" x14ac:dyDescent="0.2">
      <c r="T10988" s="212"/>
      <c r="U10988" s="213"/>
      <c r="V10988" s="213"/>
      <c r="W10988" s="213"/>
      <c r="X10988" s="214"/>
      <c r="Y10988" s="214"/>
      <c r="Z10988" s="214"/>
      <c r="AA10988" s="217"/>
      <c r="AB10988" s="217"/>
      <c r="AC10988" s="217"/>
      <c r="AD10988" s="213"/>
    </row>
    <row r="10989" spans="20:30" x14ac:dyDescent="0.2">
      <c r="T10989" s="212"/>
      <c r="U10989" s="213"/>
      <c r="V10989" s="213"/>
      <c r="W10989" s="213"/>
      <c r="X10989" s="214"/>
      <c r="Y10989" s="214"/>
      <c r="Z10989" s="214"/>
      <c r="AA10989" s="217"/>
      <c r="AB10989" s="217"/>
      <c r="AC10989" s="217"/>
      <c r="AD10989" s="213"/>
    </row>
    <row r="10990" spans="20:30" x14ac:dyDescent="0.2">
      <c r="T10990" s="212"/>
      <c r="U10990" s="213"/>
      <c r="V10990" s="213"/>
      <c r="W10990" s="213"/>
      <c r="X10990" s="214"/>
      <c r="Y10990" s="214"/>
      <c r="Z10990" s="214"/>
      <c r="AA10990" s="217"/>
      <c r="AB10990" s="217"/>
      <c r="AC10990" s="217"/>
      <c r="AD10990" s="213"/>
    </row>
    <row r="10991" spans="20:30" x14ac:dyDescent="0.2">
      <c r="T10991" s="212"/>
      <c r="U10991" s="213"/>
      <c r="V10991" s="213"/>
      <c r="W10991" s="213"/>
      <c r="X10991" s="214"/>
      <c r="Y10991" s="214"/>
      <c r="Z10991" s="214"/>
      <c r="AA10991" s="217"/>
      <c r="AB10991" s="217"/>
      <c r="AC10991" s="217"/>
      <c r="AD10991" s="213"/>
    </row>
    <row r="10992" spans="20:30" x14ac:dyDescent="0.2">
      <c r="T10992" s="212"/>
      <c r="U10992" s="213"/>
      <c r="V10992" s="213"/>
      <c r="W10992" s="213"/>
      <c r="X10992" s="214"/>
      <c r="Y10992" s="214"/>
      <c r="Z10992" s="214"/>
      <c r="AA10992" s="217"/>
      <c r="AB10992" s="217"/>
      <c r="AC10992" s="217"/>
      <c r="AD10992" s="213"/>
    </row>
    <row r="10993" spans="20:30" x14ac:dyDescent="0.2">
      <c r="T10993" s="212"/>
      <c r="U10993" s="213"/>
      <c r="V10993" s="213"/>
      <c r="W10993" s="213"/>
      <c r="X10993" s="214"/>
      <c r="Y10993" s="214"/>
      <c r="Z10993" s="214"/>
      <c r="AA10993" s="217"/>
      <c r="AB10993" s="217"/>
      <c r="AC10993" s="217"/>
      <c r="AD10993" s="213"/>
    </row>
    <row r="10994" spans="20:30" x14ac:dyDescent="0.2">
      <c r="T10994" s="212"/>
      <c r="U10994" s="213"/>
      <c r="V10994" s="213"/>
      <c r="W10994" s="213"/>
      <c r="X10994" s="214"/>
      <c r="Y10994" s="214"/>
      <c r="Z10994" s="214"/>
      <c r="AA10994" s="217"/>
      <c r="AB10994" s="217"/>
      <c r="AC10994" s="217"/>
      <c r="AD10994" s="213"/>
    </row>
    <row r="10995" spans="20:30" x14ac:dyDescent="0.2">
      <c r="T10995" s="212"/>
      <c r="U10995" s="213"/>
      <c r="V10995" s="213"/>
      <c r="W10995" s="213"/>
      <c r="X10995" s="214"/>
      <c r="Y10995" s="214"/>
      <c r="Z10995" s="214"/>
      <c r="AA10995" s="217"/>
      <c r="AB10995" s="217"/>
      <c r="AC10995" s="217"/>
      <c r="AD10995" s="213"/>
    </row>
    <row r="10996" spans="20:30" x14ac:dyDescent="0.2">
      <c r="T10996" s="212"/>
      <c r="U10996" s="213"/>
      <c r="V10996" s="213"/>
      <c r="W10996" s="213"/>
      <c r="X10996" s="214"/>
      <c r="Y10996" s="214"/>
      <c r="Z10996" s="214"/>
      <c r="AA10996" s="217"/>
      <c r="AB10996" s="217"/>
      <c r="AC10996" s="217"/>
      <c r="AD10996" s="213"/>
    </row>
    <row r="10997" spans="20:30" x14ac:dyDescent="0.2">
      <c r="T10997" s="212"/>
      <c r="U10997" s="213"/>
      <c r="V10997" s="213"/>
      <c r="W10997" s="213"/>
      <c r="X10997" s="214"/>
      <c r="Y10997" s="214"/>
      <c r="Z10997" s="214"/>
      <c r="AA10997" s="217"/>
      <c r="AB10997" s="217"/>
      <c r="AC10997" s="217"/>
      <c r="AD10997" s="213"/>
    </row>
    <row r="10998" spans="20:30" x14ac:dyDescent="0.2">
      <c r="T10998" s="212"/>
      <c r="U10998" s="213"/>
      <c r="V10998" s="213"/>
      <c r="W10998" s="213"/>
      <c r="X10998" s="214"/>
      <c r="Y10998" s="214"/>
      <c r="Z10998" s="214"/>
      <c r="AA10998" s="217"/>
      <c r="AB10998" s="217"/>
      <c r="AC10998" s="217"/>
      <c r="AD10998" s="213"/>
    </row>
    <row r="10999" spans="20:30" x14ac:dyDescent="0.2">
      <c r="T10999" s="212"/>
      <c r="U10999" s="213"/>
      <c r="V10999" s="213"/>
      <c r="W10999" s="213"/>
      <c r="X10999" s="214"/>
      <c r="Y10999" s="214"/>
      <c r="Z10999" s="214"/>
      <c r="AA10999" s="217"/>
      <c r="AB10999" s="217"/>
      <c r="AC10999" s="217"/>
      <c r="AD10999" s="213"/>
    </row>
    <row r="11000" spans="20:30" x14ac:dyDescent="0.2">
      <c r="T11000" s="212"/>
      <c r="U11000" s="213"/>
      <c r="V11000" s="213"/>
      <c r="W11000" s="213"/>
      <c r="X11000" s="214"/>
      <c r="Y11000" s="214"/>
      <c r="Z11000" s="214"/>
      <c r="AA11000" s="217"/>
      <c r="AB11000" s="217"/>
      <c r="AC11000" s="217"/>
      <c r="AD11000" s="213"/>
    </row>
    <row r="11001" spans="20:30" x14ac:dyDescent="0.2">
      <c r="T11001" s="212"/>
      <c r="U11001" s="213"/>
      <c r="V11001" s="213"/>
      <c r="W11001" s="213"/>
      <c r="X11001" s="214"/>
      <c r="Y11001" s="214"/>
      <c r="Z11001" s="214"/>
      <c r="AA11001" s="217"/>
      <c r="AB11001" s="217"/>
      <c r="AC11001" s="217"/>
      <c r="AD11001" s="213"/>
    </row>
    <row r="11002" spans="20:30" x14ac:dyDescent="0.2">
      <c r="T11002" s="212"/>
      <c r="U11002" s="213"/>
      <c r="V11002" s="213"/>
      <c r="W11002" s="213"/>
      <c r="X11002" s="214"/>
      <c r="Y11002" s="214"/>
      <c r="Z11002" s="214"/>
      <c r="AA11002" s="217"/>
      <c r="AB11002" s="217"/>
      <c r="AC11002" s="217"/>
      <c r="AD11002" s="213"/>
    </row>
    <row r="11003" spans="20:30" x14ac:dyDescent="0.2">
      <c r="T11003" s="212"/>
      <c r="U11003" s="213"/>
      <c r="V11003" s="213"/>
      <c r="W11003" s="213"/>
      <c r="X11003" s="214"/>
      <c r="Y11003" s="214"/>
      <c r="Z11003" s="214"/>
      <c r="AA11003" s="217"/>
      <c r="AB11003" s="217"/>
      <c r="AC11003" s="217"/>
      <c r="AD11003" s="213"/>
    </row>
    <row r="11004" spans="20:30" x14ac:dyDescent="0.2">
      <c r="T11004" s="212"/>
      <c r="U11004" s="213"/>
      <c r="V11004" s="213"/>
      <c r="W11004" s="213"/>
      <c r="X11004" s="214"/>
      <c r="Y11004" s="214"/>
      <c r="Z11004" s="214"/>
      <c r="AA11004" s="217"/>
      <c r="AB11004" s="217"/>
      <c r="AC11004" s="217"/>
      <c r="AD11004" s="213"/>
    </row>
    <row r="11005" spans="20:30" x14ac:dyDescent="0.2">
      <c r="T11005" s="212"/>
      <c r="U11005" s="213"/>
      <c r="V11005" s="213"/>
      <c r="W11005" s="213"/>
      <c r="X11005" s="214"/>
      <c r="Y11005" s="214"/>
      <c r="Z11005" s="214"/>
      <c r="AA11005" s="217"/>
      <c r="AB11005" s="217"/>
      <c r="AC11005" s="217"/>
      <c r="AD11005" s="213"/>
    </row>
    <row r="11006" spans="20:30" x14ac:dyDescent="0.2">
      <c r="T11006" s="212"/>
      <c r="U11006" s="213"/>
      <c r="V11006" s="213"/>
      <c r="W11006" s="213"/>
      <c r="X11006" s="214"/>
      <c r="Y11006" s="214"/>
      <c r="Z11006" s="214"/>
      <c r="AA11006" s="217"/>
      <c r="AB11006" s="217"/>
      <c r="AC11006" s="217"/>
      <c r="AD11006" s="213"/>
    </row>
    <row r="11007" spans="20:30" x14ac:dyDescent="0.2">
      <c r="T11007" s="212"/>
      <c r="U11007" s="213"/>
      <c r="V11007" s="213"/>
      <c r="W11007" s="213"/>
      <c r="X11007" s="214"/>
      <c r="Y11007" s="214"/>
      <c r="Z11007" s="214"/>
      <c r="AA11007" s="217"/>
      <c r="AB11007" s="217"/>
      <c r="AC11007" s="217"/>
      <c r="AD11007" s="213"/>
    </row>
    <row r="11008" spans="20:30" x14ac:dyDescent="0.2">
      <c r="T11008" s="212"/>
      <c r="U11008" s="213"/>
      <c r="V11008" s="213"/>
      <c r="W11008" s="213"/>
      <c r="X11008" s="214"/>
      <c r="Y11008" s="214"/>
      <c r="Z11008" s="214"/>
      <c r="AA11008" s="217"/>
      <c r="AB11008" s="217"/>
      <c r="AC11008" s="217"/>
      <c r="AD11008" s="213"/>
    </row>
    <row r="11009" spans="20:30" x14ac:dyDescent="0.2">
      <c r="T11009" s="212"/>
      <c r="U11009" s="213"/>
      <c r="V11009" s="213"/>
      <c r="W11009" s="213"/>
      <c r="X11009" s="214"/>
      <c r="Y11009" s="214"/>
      <c r="Z11009" s="214"/>
      <c r="AA11009" s="217"/>
      <c r="AB11009" s="217"/>
      <c r="AC11009" s="217"/>
      <c r="AD11009" s="213"/>
    </row>
    <row r="11010" spans="20:30" x14ac:dyDescent="0.2">
      <c r="T11010" s="212"/>
      <c r="U11010" s="213"/>
      <c r="V11010" s="213"/>
      <c r="W11010" s="213"/>
      <c r="X11010" s="214"/>
      <c r="Y11010" s="214"/>
      <c r="Z11010" s="214"/>
      <c r="AA11010" s="217"/>
      <c r="AB11010" s="217"/>
      <c r="AC11010" s="217"/>
      <c r="AD11010" s="213"/>
    </row>
    <row r="11011" spans="20:30" x14ac:dyDescent="0.2">
      <c r="T11011" s="212"/>
      <c r="U11011" s="213"/>
      <c r="V11011" s="213"/>
      <c r="W11011" s="213"/>
      <c r="X11011" s="214"/>
      <c r="Y11011" s="214"/>
      <c r="Z11011" s="214"/>
      <c r="AA11011" s="217"/>
      <c r="AB11011" s="217"/>
      <c r="AC11011" s="217"/>
      <c r="AD11011" s="213"/>
    </row>
    <row r="11012" spans="20:30" x14ac:dyDescent="0.2">
      <c r="T11012" s="212"/>
      <c r="U11012" s="213"/>
      <c r="V11012" s="213"/>
      <c r="W11012" s="213"/>
      <c r="X11012" s="214"/>
      <c r="Y11012" s="214"/>
      <c r="Z11012" s="214"/>
      <c r="AA11012" s="217"/>
      <c r="AB11012" s="217"/>
      <c r="AC11012" s="217"/>
      <c r="AD11012" s="213"/>
    </row>
    <row r="11013" spans="20:30" x14ac:dyDescent="0.2">
      <c r="T11013" s="212"/>
      <c r="U11013" s="213"/>
      <c r="V11013" s="213"/>
      <c r="W11013" s="213"/>
      <c r="X11013" s="214"/>
      <c r="Y11013" s="214"/>
      <c r="Z11013" s="214"/>
      <c r="AA11013" s="217"/>
      <c r="AB11013" s="217"/>
      <c r="AC11013" s="217"/>
      <c r="AD11013" s="213"/>
    </row>
    <row r="11014" spans="20:30" x14ac:dyDescent="0.2">
      <c r="T11014" s="212"/>
      <c r="U11014" s="213"/>
      <c r="V11014" s="213"/>
      <c r="W11014" s="213"/>
      <c r="X11014" s="214"/>
      <c r="Y11014" s="214"/>
      <c r="Z11014" s="214"/>
      <c r="AA11014" s="217"/>
      <c r="AB11014" s="217"/>
      <c r="AC11014" s="217"/>
      <c r="AD11014" s="213"/>
    </row>
    <row r="11015" spans="20:30" x14ac:dyDescent="0.2">
      <c r="T11015" s="212"/>
      <c r="U11015" s="213"/>
      <c r="V11015" s="213"/>
      <c r="W11015" s="213"/>
      <c r="X11015" s="214"/>
      <c r="Y11015" s="214"/>
      <c r="Z11015" s="214"/>
      <c r="AA11015" s="217"/>
      <c r="AB11015" s="217"/>
      <c r="AC11015" s="217"/>
      <c r="AD11015" s="213"/>
    </row>
    <row r="11016" spans="20:30" x14ac:dyDescent="0.2">
      <c r="T11016" s="212"/>
      <c r="U11016" s="213"/>
      <c r="V11016" s="213"/>
      <c r="W11016" s="213"/>
      <c r="X11016" s="214"/>
      <c r="Y11016" s="214"/>
      <c r="Z11016" s="214"/>
      <c r="AA11016" s="217"/>
      <c r="AB11016" s="217"/>
      <c r="AC11016" s="217"/>
      <c r="AD11016" s="213"/>
    </row>
    <row r="11017" spans="20:30" x14ac:dyDescent="0.2">
      <c r="T11017" s="212"/>
      <c r="U11017" s="213"/>
      <c r="V11017" s="213"/>
      <c r="W11017" s="213"/>
      <c r="X11017" s="214"/>
      <c r="Y11017" s="214"/>
      <c r="Z11017" s="214"/>
      <c r="AA11017" s="217"/>
      <c r="AB11017" s="217"/>
      <c r="AC11017" s="217"/>
      <c r="AD11017" s="213"/>
    </row>
    <row r="11018" spans="20:30" x14ac:dyDescent="0.2">
      <c r="T11018" s="212"/>
      <c r="U11018" s="213"/>
      <c r="V11018" s="213"/>
      <c r="W11018" s="213"/>
      <c r="X11018" s="214"/>
      <c r="Y11018" s="214"/>
      <c r="Z11018" s="214"/>
      <c r="AA11018" s="217"/>
      <c r="AB11018" s="217"/>
      <c r="AC11018" s="217"/>
      <c r="AD11018" s="213"/>
    </row>
    <row r="11019" spans="20:30" x14ac:dyDescent="0.2">
      <c r="T11019" s="212"/>
      <c r="U11019" s="213"/>
      <c r="V11019" s="213"/>
      <c r="W11019" s="213"/>
      <c r="X11019" s="214"/>
      <c r="Y11019" s="214"/>
      <c r="Z11019" s="214"/>
      <c r="AA11019" s="217"/>
      <c r="AB11019" s="217"/>
      <c r="AC11019" s="217"/>
      <c r="AD11019" s="213"/>
    </row>
    <row r="11020" spans="20:30" x14ac:dyDescent="0.2">
      <c r="T11020" s="212"/>
      <c r="U11020" s="213"/>
      <c r="V11020" s="213"/>
      <c r="W11020" s="213"/>
      <c r="X11020" s="214"/>
      <c r="Y11020" s="214"/>
      <c r="Z11020" s="214"/>
      <c r="AA11020" s="217"/>
      <c r="AB11020" s="217"/>
      <c r="AC11020" s="217"/>
      <c r="AD11020" s="213"/>
    </row>
    <row r="11021" spans="20:30" x14ac:dyDescent="0.2">
      <c r="T11021" s="212"/>
      <c r="U11021" s="213"/>
      <c r="V11021" s="213"/>
      <c r="W11021" s="213"/>
      <c r="X11021" s="214"/>
      <c r="Y11021" s="214"/>
      <c r="Z11021" s="214"/>
      <c r="AA11021" s="217"/>
      <c r="AB11021" s="217"/>
      <c r="AC11021" s="217"/>
      <c r="AD11021" s="213"/>
    </row>
    <row r="11022" spans="20:30" x14ac:dyDescent="0.2">
      <c r="T11022" s="212"/>
      <c r="U11022" s="213"/>
      <c r="V11022" s="213"/>
      <c r="W11022" s="213"/>
      <c r="X11022" s="214"/>
      <c r="Y11022" s="214"/>
      <c r="Z11022" s="214"/>
      <c r="AA11022" s="217"/>
      <c r="AB11022" s="217"/>
      <c r="AC11022" s="217"/>
      <c r="AD11022" s="213"/>
    </row>
    <row r="11023" spans="20:30" x14ac:dyDescent="0.2">
      <c r="T11023" s="212"/>
      <c r="U11023" s="213"/>
      <c r="V11023" s="213"/>
      <c r="W11023" s="213"/>
      <c r="X11023" s="214"/>
      <c r="Y11023" s="214"/>
      <c r="Z11023" s="214"/>
      <c r="AA11023" s="217"/>
      <c r="AB11023" s="217"/>
      <c r="AC11023" s="217"/>
      <c r="AD11023" s="213"/>
    </row>
    <row r="11024" spans="20:30" x14ac:dyDescent="0.2">
      <c r="T11024" s="212"/>
      <c r="U11024" s="213"/>
      <c r="V11024" s="213"/>
      <c r="W11024" s="213"/>
      <c r="X11024" s="214"/>
      <c r="Y11024" s="214"/>
      <c r="Z11024" s="214"/>
      <c r="AA11024" s="217"/>
      <c r="AB11024" s="217"/>
      <c r="AC11024" s="217"/>
      <c r="AD11024" s="213"/>
    </row>
    <row r="11025" spans="20:30" x14ac:dyDescent="0.2">
      <c r="T11025" s="212"/>
      <c r="U11025" s="213"/>
      <c r="V11025" s="213"/>
      <c r="W11025" s="213"/>
      <c r="X11025" s="214"/>
      <c r="Y11025" s="214"/>
      <c r="Z11025" s="214"/>
      <c r="AA11025" s="217"/>
      <c r="AB11025" s="217"/>
      <c r="AC11025" s="217"/>
      <c r="AD11025" s="213"/>
    </row>
    <row r="11026" spans="20:30" x14ac:dyDescent="0.2">
      <c r="T11026" s="212"/>
      <c r="U11026" s="213"/>
      <c r="V11026" s="213"/>
      <c r="W11026" s="213"/>
      <c r="X11026" s="214"/>
      <c r="Y11026" s="214"/>
      <c r="Z11026" s="214"/>
      <c r="AA11026" s="217"/>
      <c r="AB11026" s="217"/>
      <c r="AC11026" s="217"/>
      <c r="AD11026" s="213"/>
    </row>
    <row r="11027" spans="20:30" x14ac:dyDescent="0.2">
      <c r="T11027" s="212"/>
      <c r="U11027" s="213"/>
      <c r="V11027" s="213"/>
      <c r="W11027" s="213"/>
      <c r="X11027" s="214"/>
      <c r="Y11027" s="214"/>
      <c r="Z11027" s="214"/>
      <c r="AA11027" s="217"/>
      <c r="AB11027" s="217"/>
      <c r="AC11027" s="217"/>
      <c r="AD11027" s="213"/>
    </row>
    <row r="11028" spans="20:30" x14ac:dyDescent="0.2">
      <c r="T11028" s="212"/>
      <c r="U11028" s="213"/>
      <c r="V11028" s="213"/>
      <c r="W11028" s="213"/>
      <c r="X11028" s="214"/>
      <c r="Y11028" s="214"/>
      <c r="Z11028" s="214"/>
      <c r="AA11028" s="217"/>
      <c r="AB11028" s="217"/>
      <c r="AC11028" s="217"/>
      <c r="AD11028" s="213"/>
    </row>
    <row r="11029" spans="20:30" x14ac:dyDescent="0.2">
      <c r="T11029" s="212"/>
      <c r="U11029" s="213"/>
      <c r="V11029" s="213"/>
      <c r="W11029" s="213"/>
      <c r="X11029" s="214"/>
      <c r="Y11029" s="214"/>
      <c r="Z11029" s="214"/>
      <c r="AA11029" s="217"/>
      <c r="AB11029" s="217"/>
      <c r="AC11029" s="217"/>
      <c r="AD11029" s="213"/>
    </row>
    <row r="11030" spans="20:30" x14ac:dyDescent="0.2">
      <c r="T11030" s="212"/>
      <c r="U11030" s="213"/>
      <c r="V11030" s="213"/>
      <c r="W11030" s="213"/>
      <c r="X11030" s="214"/>
      <c r="Y11030" s="214"/>
      <c r="Z11030" s="214"/>
      <c r="AA11030" s="217"/>
      <c r="AB11030" s="217"/>
      <c r="AC11030" s="217"/>
      <c r="AD11030" s="213"/>
    </row>
    <row r="11031" spans="20:30" x14ac:dyDescent="0.2">
      <c r="T11031" s="212"/>
      <c r="U11031" s="213"/>
      <c r="V11031" s="213"/>
      <c r="W11031" s="213"/>
      <c r="X11031" s="214"/>
      <c r="Y11031" s="214"/>
      <c r="Z11031" s="214"/>
      <c r="AA11031" s="217"/>
      <c r="AB11031" s="217"/>
      <c r="AC11031" s="217"/>
      <c r="AD11031" s="213"/>
    </row>
    <row r="11032" spans="20:30" x14ac:dyDescent="0.2">
      <c r="T11032" s="212"/>
      <c r="U11032" s="213"/>
      <c r="V11032" s="213"/>
      <c r="W11032" s="213"/>
      <c r="X11032" s="214"/>
      <c r="Y11032" s="214"/>
      <c r="Z11032" s="214"/>
      <c r="AA11032" s="217"/>
      <c r="AB11032" s="217"/>
      <c r="AC11032" s="217"/>
      <c r="AD11032" s="213"/>
    </row>
    <row r="11033" spans="20:30" x14ac:dyDescent="0.2">
      <c r="T11033" s="212"/>
      <c r="U11033" s="213"/>
      <c r="V11033" s="213"/>
      <c r="W11033" s="213"/>
      <c r="X11033" s="214"/>
      <c r="Y11033" s="214"/>
      <c r="Z11033" s="214"/>
      <c r="AA11033" s="217"/>
      <c r="AB11033" s="217"/>
      <c r="AC11033" s="217"/>
      <c r="AD11033" s="213"/>
    </row>
    <row r="11034" spans="20:30" x14ac:dyDescent="0.2">
      <c r="T11034" s="212"/>
      <c r="U11034" s="213"/>
      <c r="V11034" s="213"/>
      <c r="W11034" s="213"/>
      <c r="X11034" s="214"/>
      <c r="Y11034" s="214"/>
      <c r="Z11034" s="214"/>
      <c r="AA11034" s="217"/>
      <c r="AB11034" s="217"/>
      <c r="AC11034" s="217"/>
      <c r="AD11034" s="213"/>
    </row>
    <row r="11035" spans="20:30" x14ac:dyDescent="0.2">
      <c r="T11035" s="212"/>
      <c r="U11035" s="213"/>
      <c r="V11035" s="213"/>
      <c r="W11035" s="213"/>
      <c r="X11035" s="214"/>
      <c r="Y11035" s="214"/>
      <c r="Z11035" s="214"/>
      <c r="AA11035" s="217"/>
      <c r="AB11035" s="217"/>
      <c r="AC11035" s="217"/>
      <c r="AD11035" s="213"/>
    </row>
    <row r="11036" spans="20:30" x14ac:dyDescent="0.2">
      <c r="T11036" s="212"/>
      <c r="U11036" s="213"/>
      <c r="V11036" s="213"/>
      <c r="W11036" s="213"/>
      <c r="X11036" s="214"/>
      <c r="Y11036" s="214"/>
      <c r="Z11036" s="214"/>
      <c r="AA11036" s="217"/>
      <c r="AB11036" s="217"/>
      <c r="AC11036" s="217"/>
      <c r="AD11036" s="213"/>
    </row>
    <row r="11037" spans="20:30" x14ac:dyDescent="0.2">
      <c r="T11037" s="212"/>
      <c r="U11037" s="213"/>
      <c r="V11037" s="213"/>
      <c r="W11037" s="213"/>
      <c r="X11037" s="214"/>
      <c r="Y11037" s="214"/>
      <c r="Z11037" s="214"/>
      <c r="AA11037" s="217"/>
      <c r="AB11037" s="217"/>
      <c r="AC11037" s="217"/>
      <c r="AD11037" s="213"/>
    </row>
    <row r="11038" spans="20:30" x14ac:dyDescent="0.2">
      <c r="T11038" s="212"/>
      <c r="U11038" s="213"/>
      <c r="V11038" s="213"/>
      <c r="W11038" s="213"/>
      <c r="X11038" s="214"/>
      <c r="Y11038" s="214"/>
      <c r="Z11038" s="214"/>
      <c r="AA11038" s="217"/>
      <c r="AB11038" s="217"/>
      <c r="AC11038" s="217"/>
      <c r="AD11038" s="213"/>
    </row>
    <row r="11039" spans="20:30" x14ac:dyDescent="0.2">
      <c r="T11039" s="212"/>
      <c r="U11039" s="213"/>
      <c r="V11039" s="213"/>
      <c r="W11039" s="213"/>
      <c r="X11039" s="214"/>
      <c r="Y11039" s="214"/>
      <c r="Z11039" s="214"/>
      <c r="AA11039" s="217"/>
      <c r="AB11039" s="217"/>
      <c r="AC11039" s="217"/>
      <c r="AD11039" s="213"/>
    </row>
    <row r="11040" spans="20:30" x14ac:dyDescent="0.2">
      <c r="T11040" s="212"/>
      <c r="U11040" s="213"/>
      <c r="V11040" s="213"/>
      <c r="W11040" s="213"/>
      <c r="X11040" s="214"/>
      <c r="Y11040" s="214"/>
      <c r="Z11040" s="214"/>
      <c r="AA11040" s="217"/>
      <c r="AB11040" s="217"/>
      <c r="AC11040" s="217"/>
      <c r="AD11040" s="213"/>
    </row>
    <row r="11041" spans="20:30" x14ac:dyDescent="0.2">
      <c r="T11041" s="212"/>
      <c r="U11041" s="213"/>
      <c r="V11041" s="213"/>
      <c r="W11041" s="213"/>
      <c r="X11041" s="214"/>
      <c r="Y11041" s="214"/>
      <c r="Z11041" s="214"/>
      <c r="AA11041" s="217"/>
      <c r="AB11041" s="217"/>
      <c r="AC11041" s="217"/>
      <c r="AD11041" s="213"/>
    </row>
    <row r="11042" spans="20:30" x14ac:dyDescent="0.2">
      <c r="T11042" s="212"/>
      <c r="U11042" s="213"/>
      <c r="V11042" s="213"/>
      <c r="W11042" s="213"/>
      <c r="X11042" s="214"/>
      <c r="Y11042" s="214"/>
      <c r="Z11042" s="214"/>
      <c r="AA11042" s="217"/>
      <c r="AB11042" s="217"/>
      <c r="AC11042" s="217"/>
      <c r="AD11042" s="213"/>
    </row>
    <row r="11043" spans="20:30" x14ac:dyDescent="0.2">
      <c r="T11043" s="212"/>
      <c r="U11043" s="213"/>
      <c r="V11043" s="213"/>
      <c r="W11043" s="213"/>
      <c r="X11043" s="214"/>
      <c r="Y11043" s="214"/>
      <c r="Z11043" s="214"/>
      <c r="AA11043" s="217"/>
      <c r="AB11043" s="217"/>
      <c r="AC11043" s="217"/>
      <c r="AD11043" s="213"/>
    </row>
    <row r="11044" spans="20:30" x14ac:dyDescent="0.2">
      <c r="T11044" s="212"/>
      <c r="U11044" s="213"/>
      <c r="V11044" s="213"/>
      <c r="W11044" s="213"/>
      <c r="X11044" s="214"/>
      <c r="Y11044" s="214"/>
      <c r="Z11044" s="214"/>
      <c r="AA11044" s="217"/>
      <c r="AB11044" s="217"/>
      <c r="AC11044" s="217"/>
      <c r="AD11044" s="213"/>
    </row>
    <row r="11045" spans="20:30" x14ac:dyDescent="0.2">
      <c r="T11045" s="212"/>
      <c r="U11045" s="213"/>
      <c r="V11045" s="213"/>
      <c r="W11045" s="213"/>
      <c r="X11045" s="214"/>
      <c r="Y11045" s="214"/>
      <c r="Z11045" s="214"/>
      <c r="AA11045" s="217"/>
      <c r="AB11045" s="217"/>
      <c r="AC11045" s="217"/>
      <c r="AD11045" s="213"/>
    </row>
    <row r="11046" spans="20:30" x14ac:dyDescent="0.2">
      <c r="T11046" s="212"/>
      <c r="U11046" s="213"/>
      <c r="V11046" s="213"/>
      <c r="W11046" s="213"/>
      <c r="X11046" s="214"/>
      <c r="Y11046" s="214"/>
      <c r="Z11046" s="214"/>
      <c r="AA11046" s="217"/>
      <c r="AB11046" s="217"/>
      <c r="AC11046" s="217"/>
      <c r="AD11046" s="213"/>
    </row>
    <row r="11047" spans="20:30" x14ac:dyDescent="0.2">
      <c r="T11047" s="212"/>
      <c r="U11047" s="213"/>
      <c r="V11047" s="213"/>
      <c r="W11047" s="213"/>
      <c r="X11047" s="214"/>
      <c r="Y11047" s="214"/>
      <c r="Z11047" s="214"/>
      <c r="AA11047" s="217"/>
      <c r="AB11047" s="217"/>
      <c r="AC11047" s="217"/>
      <c r="AD11047" s="213"/>
    </row>
    <row r="11048" spans="20:30" x14ac:dyDescent="0.2">
      <c r="T11048" s="212"/>
      <c r="U11048" s="213"/>
      <c r="V11048" s="213"/>
      <c r="W11048" s="213"/>
      <c r="X11048" s="214"/>
      <c r="Y11048" s="214"/>
      <c r="Z11048" s="214"/>
      <c r="AA11048" s="217"/>
      <c r="AB11048" s="217"/>
      <c r="AC11048" s="217"/>
      <c r="AD11048" s="213"/>
    </row>
    <row r="11049" spans="20:30" x14ac:dyDescent="0.2">
      <c r="T11049" s="212"/>
      <c r="U11049" s="213"/>
      <c r="V11049" s="213"/>
      <c r="W11049" s="213"/>
      <c r="X11049" s="214"/>
      <c r="Y11049" s="214"/>
      <c r="Z11049" s="214"/>
      <c r="AA11049" s="217"/>
      <c r="AB11049" s="217"/>
      <c r="AC11049" s="217"/>
      <c r="AD11049" s="213"/>
    </row>
    <row r="11050" spans="20:30" x14ac:dyDescent="0.2">
      <c r="T11050" s="212"/>
      <c r="U11050" s="213"/>
      <c r="V11050" s="213"/>
      <c r="W11050" s="213"/>
      <c r="X11050" s="214"/>
      <c r="Y11050" s="214"/>
      <c r="Z11050" s="214"/>
      <c r="AA11050" s="217"/>
      <c r="AB11050" s="217"/>
      <c r="AC11050" s="217"/>
      <c r="AD11050" s="213"/>
    </row>
    <row r="11051" spans="20:30" x14ac:dyDescent="0.2">
      <c r="T11051" s="212"/>
      <c r="U11051" s="213"/>
      <c r="V11051" s="213"/>
      <c r="W11051" s="213"/>
      <c r="X11051" s="214"/>
      <c r="Y11051" s="214"/>
      <c r="Z11051" s="214"/>
      <c r="AA11051" s="217"/>
      <c r="AB11051" s="217"/>
      <c r="AC11051" s="217"/>
      <c r="AD11051" s="213"/>
    </row>
    <row r="11052" spans="20:30" x14ac:dyDescent="0.2">
      <c r="T11052" s="212"/>
      <c r="U11052" s="213"/>
      <c r="V11052" s="213"/>
      <c r="W11052" s="213"/>
      <c r="X11052" s="214"/>
      <c r="Y11052" s="214"/>
      <c r="Z11052" s="214"/>
      <c r="AA11052" s="217"/>
      <c r="AB11052" s="217"/>
      <c r="AC11052" s="217"/>
      <c r="AD11052" s="213"/>
    </row>
    <row r="11053" spans="20:30" x14ac:dyDescent="0.2">
      <c r="T11053" s="212"/>
      <c r="U11053" s="213"/>
      <c r="V11053" s="213"/>
      <c r="W11053" s="213"/>
      <c r="X11053" s="214"/>
      <c r="Y11053" s="214"/>
      <c r="Z11053" s="214"/>
      <c r="AA11053" s="217"/>
      <c r="AB11053" s="217"/>
      <c r="AC11053" s="217"/>
      <c r="AD11053" s="213"/>
    </row>
    <row r="11054" spans="20:30" x14ac:dyDescent="0.2">
      <c r="T11054" s="212"/>
      <c r="U11054" s="213"/>
      <c r="V11054" s="213"/>
      <c r="W11054" s="213"/>
      <c r="X11054" s="214"/>
      <c r="Y11054" s="214"/>
      <c r="Z11054" s="214"/>
      <c r="AA11054" s="217"/>
      <c r="AB11054" s="217"/>
      <c r="AC11054" s="217"/>
      <c r="AD11054" s="213"/>
    </row>
    <row r="11055" spans="20:30" x14ac:dyDescent="0.2">
      <c r="T11055" s="212"/>
      <c r="U11055" s="213"/>
      <c r="V11055" s="213"/>
      <c r="W11055" s="213"/>
      <c r="X11055" s="214"/>
      <c r="Y11055" s="214"/>
      <c r="Z11055" s="214"/>
      <c r="AA11055" s="217"/>
      <c r="AB11055" s="217"/>
      <c r="AC11055" s="217"/>
      <c r="AD11055" s="213"/>
    </row>
    <row r="11056" spans="20:30" x14ac:dyDescent="0.2">
      <c r="T11056" s="212"/>
      <c r="U11056" s="213"/>
      <c r="V11056" s="213"/>
      <c r="W11056" s="213"/>
      <c r="X11056" s="214"/>
      <c r="Y11056" s="214"/>
      <c r="Z11056" s="214"/>
      <c r="AA11056" s="217"/>
      <c r="AB11056" s="217"/>
      <c r="AC11056" s="217"/>
      <c r="AD11056" s="213"/>
    </row>
    <row r="11057" spans="20:30" x14ac:dyDescent="0.2">
      <c r="T11057" s="212"/>
      <c r="U11057" s="213"/>
      <c r="V11057" s="213"/>
      <c r="W11057" s="213"/>
      <c r="X11057" s="214"/>
      <c r="Y11057" s="214"/>
      <c r="Z11057" s="214"/>
      <c r="AA11057" s="217"/>
      <c r="AB11057" s="217"/>
      <c r="AC11057" s="217"/>
      <c r="AD11057" s="213"/>
    </row>
    <row r="11058" spans="20:30" x14ac:dyDescent="0.2">
      <c r="T11058" s="212"/>
      <c r="U11058" s="213"/>
      <c r="V11058" s="213"/>
      <c r="W11058" s="213"/>
      <c r="X11058" s="214"/>
      <c r="Y11058" s="214"/>
      <c r="Z11058" s="214"/>
      <c r="AA11058" s="217"/>
      <c r="AB11058" s="217"/>
      <c r="AC11058" s="217"/>
      <c r="AD11058" s="213"/>
    </row>
    <row r="11059" spans="20:30" x14ac:dyDescent="0.2">
      <c r="T11059" s="212"/>
      <c r="U11059" s="213"/>
      <c r="V11059" s="213"/>
      <c r="W11059" s="213"/>
      <c r="X11059" s="214"/>
      <c r="Y11059" s="214"/>
      <c r="Z11059" s="214"/>
      <c r="AA11059" s="217"/>
      <c r="AB11059" s="217"/>
      <c r="AC11059" s="217"/>
      <c r="AD11059" s="213"/>
    </row>
    <row r="11060" spans="20:30" x14ac:dyDescent="0.2">
      <c r="T11060" s="212"/>
      <c r="U11060" s="213"/>
      <c r="V11060" s="213"/>
      <c r="W11060" s="213"/>
      <c r="X11060" s="214"/>
      <c r="Y11060" s="214"/>
      <c r="Z11060" s="214"/>
      <c r="AA11060" s="217"/>
      <c r="AB11060" s="217"/>
      <c r="AC11060" s="217"/>
      <c r="AD11060" s="213"/>
    </row>
    <row r="11061" spans="20:30" x14ac:dyDescent="0.2">
      <c r="T11061" s="212"/>
      <c r="U11061" s="213"/>
      <c r="V11061" s="213"/>
      <c r="W11061" s="213"/>
      <c r="X11061" s="214"/>
      <c r="Y11061" s="214"/>
      <c r="Z11061" s="214"/>
      <c r="AA11061" s="217"/>
      <c r="AB11061" s="217"/>
      <c r="AC11061" s="217"/>
      <c r="AD11061" s="213"/>
    </row>
    <row r="11062" spans="20:30" x14ac:dyDescent="0.2">
      <c r="T11062" s="212"/>
      <c r="U11062" s="213"/>
      <c r="V11062" s="213"/>
      <c r="W11062" s="213"/>
      <c r="X11062" s="214"/>
      <c r="Y11062" s="214"/>
      <c r="Z11062" s="214"/>
      <c r="AA11062" s="217"/>
      <c r="AB11062" s="217"/>
      <c r="AC11062" s="217"/>
      <c r="AD11062" s="213"/>
    </row>
    <row r="11063" spans="20:30" x14ac:dyDescent="0.2">
      <c r="T11063" s="212"/>
      <c r="U11063" s="213"/>
      <c r="V11063" s="213"/>
      <c r="W11063" s="213"/>
      <c r="X11063" s="214"/>
      <c r="Y11063" s="214"/>
      <c r="Z11063" s="214"/>
      <c r="AA11063" s="217"/>
      <c r="AB11063" s="217"/>
      <c r="AC11063" s="217"/>
      <c r="AD11063" s="213"/>
    </row>
    <row r="11064" spans="20:30" x14ac:dyDescent="0.2">
      <c r="T11064" s="212"/>
      <c r="U11064" s="213"/>
      <c r="V11064" s="213"/>
      <c r="W11064" s="213"/>
      <c r="X11064" s="214"/>
      <c r="Y11064" s="214"/>
      <c r="Z11064" s="214"/>
      <c r="AA11064" s="217"/>
      <c r="AB11064" s="217"/>
      <c r="AC11064" s="217"/>
      <c r="AD11064" s="213"/>
    </row>
    <row r="11065" spans="20:30" x14ac:dyDescent="0.2">
      <c r="T11065" s="212"/>
      <c r="U11065" s="213"/>
      <c r="V11065" s="213"/>
      <c r="W11065" s="213"/>
      <c r="X11065" s="214"/>
      <c r="Y11065" s="214"/>
      <c r="Z11065" s="214"/>
      <c r="AA11065" s="217"/>
      <c r="AB11065" s="217"/>
      <c r="AC11065" s="217"/>
      <c r="AD11065" s="213"/>
    </row>
    <row r="11066" spans="20:30" x14ac:dyDescent="0.2">
      <c r="T11066" s="212"/>
      <c r="U11066" s="213"/>
      <c r="V11066" s="213"/>
      <c r="W11066" s="213"/>
      <c r="X11066" s="214"/>
      <c r="Y11066" s="214"/>
      <c r="Z11066" s="214"/>
      <c r="AA11066" s="217"/>
      <c r="AB11066" s="217"/>
      <c r="AC11066" s="217"/>
      <c r="AD11066" s="213"/>
    </row>
    <row r="11067" spans="20:30" x14ac:dyDescent="0.2">
      <c r="T11067" s="212"/>
      <c r="U11067" s="213"/>
      <c r="V11067" s="213"/>
      <c r="W11067" s="213"/>
      <c r="X11067" s="214"/>
      <c r="Y11067" s="214"/>
      <c r="Z11067" s="214"/>
      <c r="AA11067" s="217"/>
      <c r="AB11067" s="217"/>
      <c r="AC11067" s="217"/>
      <c r="AD11067" s="213"/>
    </row>
    <row r="11068" spans="20:30" x14ac:dyDescent="0.2">
      <c r="T11068" s="212"/>
      <c r="U11068" s="213"/>
      <c r="V11068" s="213"/>
      <c r="W11068" s="213"/>
      <c r="X11068" s="214"/>
      <c r="Y11068" s="214"/>
      <c r="Z11068" s="214"/>
      <c r="AA11068" s="217"/>
      <c r="AB11068" s="217"/>
      <c r="AC11068" s="217"/>
      <c r="AD11068" s="213"/>
    </row>
    <row r="11069" spans="20:30" x14ac:dyDescent="0.2">
      <c r="T11069" s="212"/>
      <c r="U11069" s="213"/>
      <c r="V11069" s="213"/>
      <c r="W11069" s="213"/>
      <c r="X11069" s="214"/>
      <c r="Y11069" s="214"/>
      <c r="Z11069" s="214"/>
      <c r="AA11069" s="217"/>
      <c r="AB11069" s="217"/>
      <c r="AC11069" s="217"/>
      <c r="AD11069" s="213"/>
    </row>
    <row r="11070" spans="20:30" x14ac:dyDescent="0.2">
      <c r="T11070" s="212"/>
      <c r="U11070" s="213"/>
      <c r="V11070" s="213"/>
      <c r="W11070" s="213"/>
      <c r="X11070" s="214"/>
      <c r="Y11070" s="214"/>
      <c r="Z11070" s="214"/>
      <c r="AA11070" s="217"/>
      <c r="AB11070" s="217"/>
      <c r="AC11070" s="217"/>
      <c r="AD11070" s="213"/>
    </row>
    <row r="11071" spans="20:30" x14ac:dyDescent="0.2">
      <c r="T11071" s="212"/>
      <c r="U11071" s="213"/>
      <c r="V11071" s="213"/>
      <c r="W11071" s="213"/>
      <c r="X11071" s="214"/>
      <c r="Y11071" s="214"/>
      <c r="Z11071" s="214"/>
      <c r="AA11071" s="217"/>
      <c r="AB11071" s="217"/>
      <c r="AC11071" s="217"/>
      <c r="AD11071" s="213"/>
    </row>
    <row r="11072" spans="20:30" x14ac:dyDescent="0.2">
      <c r="T11072" s="212"/>
      <c r="U11072" s="213"/>
      <c r="V11072" s="213"/>
      <c r="W11072" s="213"/>
      <c r="X11072" s="214"/>
      <c r="Y11072" s="214"/>
      <c r="Z11072" s="214"/>
      <c r="AA11072" s="217"/>
      <c r="AB11072" s="217"/>
      <c r="AC11072" s="217"/>
      <c r="AD11072" s="213"/>
    </row>
    <row r="11073" spans="20:30" x14ac:dyDescent="0.2">
      <c r="T11073" s="212"/>
      <c r="U11073" s="213"/>
      <c r="V11073" s="213"/>
      <c r="W11073" s="213"/>
      <c r="X11073" s="214"/>
      <c r="Y11073" s="214"/>
      <c r="Z11073" s="214"/>
      <c r="AA11073" s="217"/>
      <c r="AB11073" s="217"/>
      <c r="AC11073" s="217"/>
      <c r="AD11073" s="213"/>
    </row>
    <row r="11074" spans="20:30" x14ac:dyDescent="0.2">
      <c r="T11074" s="212"/>
      <c r="U11074" s="213"/>
      <c r="V11074" s="213"/>
      <c r="W11074" s="213"/>
      <c r="X11074" s="214"/>
      <c r="Y11074" s="214"/>
      <c r="Z11074" s="214"/>
      <c r="AA11074" s="217"/>
      <c r="AB11074" s="217"/>
      <c r="AC11074" s="217"/>
      <c r="AD11074" s="213"/>
    </row>
    <row r="11075" spans="20:30" x14ac:dyDescent="0.2">
      <c r="T11075" s="212"/>
      <c r="U11075" s="213"/>
      <c r="V11075" s="213"/>
      <c r="W11075" s="213"/>
      <c r="X11075" s="214"/>
      <c r="Y11075" s="214"/>
      <c r="Z11075" s="214"/>
      <c r="AA11075" s="217"/>
      <c r="AB11075" s="217"/>
      <c r="AC11075" s="217"/>
      <c r="AD11075" s="213"/>
    </row>
    <row r="11076" spans="20:30" x14ac:dyDescent="0.2">
      <c r="T11076" s="212"/>
      <c r="U11076" s="213"/>
      <c r="V11076" s="213"/>
      <c r="W11076" s="213"/>
      <c r="X11076" s="214"/>
      <c r="Y11076" s="214"/>
      <c r="Z11076" s="214"/>
      <c r="AA11076" s="217"/>
      <c r="AB11076" s="217"/>
      <c r="AC11076" s="217"/>
      <c r="AD11076" s="213"/>
    </row>
    <row r="11077" spans="20:30" x14ac:dyDescent="0.2">
      <c r="T11077" s="212"/>
      <c r="U11077" s="213"/>
      <c r="V11077" s="213"/>
      <c r="W11077" s="213"/>
      <c r="X11077" s="214"/>
      <c r="Y11077" s="214"/>
      <c r="Z11077" s="214"/>
      <c r="AA11077" s="217"/>
      <c r="AB11077" s="217"/>
      <c r="AC11077" s="217"/>
      <c r="AD11077" s="213"/>
    </row>
    <row r="11078" spans="20:30" x14ac:dyDescent="0.2">
      <c r="T11078" s="212"/>
      <c r="U11078" s="213"/>
      <c r="V11078" s="213"/>
      <c r="W11078" s="213"/>
      <c r="X11078" s="214"/>
      <c r="Y11078" s="214"/>
      <c r="Z11078" s="214"/>
      <c r="AA11078" s="217"/>
      <c r="AB11078" s="217"/>
      <c r="AC11078" s="217"/>
      <c r="AD11078" s="213"/>
    </row>
    <row r="11079" spans="20:30" x14ac:dyDescent="0.2">
      <c r="T11079" s="212"/>
      <c r="U11079" s="213"/>
      <c r="V11079" s="213"/>
      <c r="W11079" s="213"/>
      <c r="X11079" s="214"/>
      <c r="Y11079" s="214"/>
      <c r="Z11079" s="214"/>
      <c r="AA11079" s="217"/>
      <c r="AB11079" s="217"/>
      <c r="AC11079" s="217"/>
      <c r="AD11079" s="213"/>
    </row>
    <row r="11080" spans="20:30" x14ac:dyDescent="0.2">
      <c r="T11080" s="212"/>
      <c r="U11080" s="213"/>
      <c r="V11080" s="213"/>
      <c r="W11080" s="213"/>
      <c r="X11080" s="214"/>
      <c r="Y11080" s="214"/>
      <c r="Z11080" s="214"/>
      <c r="AA11080" s="217"/>
      <c r="AB11080" s="217"/>
      <c r="AC11080" s="217"/>
      <c r="AD11080" s="213"/>
    </row>
    <row r="11081" spans="20:30" x14ac:dyDescent="0.2">
      <c r="T11081" s="212"/>
      <c r="U11081" s="213"/>
      <c r="V11081" s="213"/>
      <c r="W11081" s="213"/>
      <c r="X11081" s="214"/>
      <c r="Y11081" s="214"/>
      <c r="Z11081" s="214"/>
      <c r="AA11081" s="217"/>
      <c r="AB11081" s="217"/>
      <c r="AC11081" s="217"/>
      <c r="AD11081" s="213"/>
    </row>
    <row r="11082" spans="20:30" x14ac:dyDescent="0.2">
      <c r="T11082" s="212"/>
      <c r="U11082" s="213"/>
      <c r="V11082" s="213"/>
      <c r="W11082" s="213"/>
      <c r="X11082" s="214"/>
      <c r="Y11082" s="214"/>
      <c r="Z11082" s="214"/>
      <c r="AA11082" s="217"/>
      <c r="AB11082" s="217"/>
      <c r="AC11082" s="217"/>
      <c r="AD11082" s="213"/>
    </row>
    <row r="11083" spans="20:30" x14ac:dyDescent="0.2">
      <c r="T11083" s="212"/>
      <c r="U11083" s="213"/>
      <c r="V11083" s="213"/>
      <c r="W11083" s="213"/>
      <c r="X11083" s="214"/>
      <c r="Y11083" s="214"/>
      <c r="Z11083" s="214"/>
      <c r="AA11083" s="217"/>
      <c r="AB11083" s="217"/>
      <c r="AC11083" s="217"/>
      <c r="AD11083" s="213"/>
    </row>
    <row r="11084" spans="20:30" x14ac:dyDescent="0.2">
      <c r="T11084" s="212"/>
      <c r="U11084" s="213"/>
      <c r="V11084" s="213"/>
      <c r="W11084" s="213"/>
      <c r="X11084" s="214"/>
      <c r="Y11084" s="214"/>
      <c r="Z11084" s="214"/>
      <c r="AA11084" s="217"/>
      <c r="AB11084" s="217"/>
      <c r="AC11084" s="217"/>
      <c r="AD11084" s="213"/>
    </row>
    <row r="11085" spans="20:30" x14ac:dyDescent="0.2">
      <c r="T11085" s="212"/>
      <c r="U11085" s="213"/>
      <c r="V11085" s="213"/>
      <c r="W11085" s="213"/>
      <c r="X11085" s="214"/>
      <c r="Y11085" s="214"/>
      <c r="Z11085" s="214"/>
      <c r="AA11085" s="217"/>
      <c r="AB11085" s="217"/>
      <c r="AC11085" s="217"/>
      <c r="AD11085" s="213"/>
    </row>
    <row r="11086" spans="20:30" x14ac:dyDescent="0.2">
      <c r="T11086" s="212"/>
      <c r="U11086" s="213"/>
      <c r="V11086" s="213"/>
      <c r="W11086" s="213"/>
      <c r="X11086" s="214"/>
      <c r="Y11086" s="214"/>
      <c r="Z11086" s="214"/>
      <c r="AA11086" s="217"/>
      <c r="AB11086" s="217"/>
      <c r="AC11086" s="217"/>
      <c r="AD11086" s="213"/>
    </row>
    <row r="11087" spans="20:30" x14ac:dyDescent="0.2">
      <c r="T11087" s="212"/>
      <c r="U11087" s="213"/>
      <c r="V11087" s="213"/>
      <c r="W11087" s="213"/>
      <c r="X11087" s="214"/>
      <c r="Y11087" s="214"/>
      <c r="Z11087" s="214"/>
      <c r="AA11087" s="217"/>
      <c r="AB11087" s="217"/>
      <c r="AC11087" s="217"/>
      <c r="AD11087" s="213"/>
    </row>
    <row r="11088" spans="20:30" x14ac:dyDescent="0.2">
      <c r="T11088" s="212"/>
      <c r="U11088" s="213"/>
      <c r="V11088" s="213"/>
      <c r="W11088" s="213"/>
      <c r="X11088" s="214"/>
      <c r="Y11088" s="214"/>
      <c r="Z11088" s="214"/>
      <c r="AA11088" s="217"/>
      <c r="AB11088" s="217"/>
      <c r="AC11088" s="217"/>
      <c r="AD11088" s="213"/>
    </row>
    <row r="11089" spans="20:30" x14ac:dyDescent="0.2">
      <c r="T11089" s="212"/>
      <c r="U11089" s="213"/>
      <c r="V11089" s="213"/>
      <c r="W11089" s="213"/>
      <c r="X11089" s="214"/>
      <c r="Y11089" s="214"/>
      <c r="Z11089" s="214"/>
      <c r="AA11089" s="217"/>
      <c r="AB11089" s="217"/>
      <c r="AC11089" s="217"/>
      <c r="AD11089" s="213"/>
    </row>
    <row r="11090" spans="20:30" x14ac:dyDescent="0.2">
      <c r="T11090" s="212"/>
      <c r="U11090" s="213"/>
      <c r="V11090" s="213"/>
      <c r="W11090" s="213"/>
      <c r="X11090" s="214"/>
      <c r="Y11090" s="214"/>
      <c r="Z11090" s="214"/>
      <c r="AA11090" s="217"/>
      <c r="AB11090" s="217"/>
      <c r="AC11090" s="217"/>
      <c r="AD11090" s="213"/>
    </row>
    <row r="11091" spans="20:30" x14ac:dyDescent="0.2">
      <c r="T11091" s="212"/>
      <c r="U11091" s="213"/>
      <c r="V11091" s="213"/>
      <c r="W11091" s="213"/>
      <c r="X11091" s="214"/>
      <c r="Y11091" s="214"/>
      <c r="Z11091" s="214"/>
      <c r="AA11091" s="217"/>
      <c r="AB11091" s="217"/>
      <c r="AC11091" s="217"/>
      <c r="AD11091" s="213"/>
    </row>
    <row r="11092" spans="20:30" x14ac:dyDescent="0.2">
      <c r="T11092" s="212"/>
      <c r="U11092" s="213"/>
      <c r="V11092" s="213"/>
      <c r="W11092" s="213"/>
      <c r="X11092" s="214"/>
      <c r="Y11092" s="214"/>
      <c r="Z11092" s="214"/>
      <c r="AA11092" s="217"/>
      <c r="AB11092" s="217"/>
      <c r="AC11092" s="217"/>
      <c r="AD11092" s="213"/>
    </row>
    <row r="11093" spans="20:30" x14ac:dyDescent="0.2">
      <c r="T11093" s="212"/>
      <c r="U11093" s="213"/>
      <c r="V11093" s="213"/>
      <c r="W11093" s="213"/>
      <c r="X11093" s="214"/>
      <c r="Y11093" s="214"/>
      <c r="Z11093" s="214"/>
      <c r="AA11093" s="217"/>
      <c r="AB11093" s="217"/>
      <c r="AC11093" s="217"/>
      <c r="AD11093" s="213"/>
    </row>
    <row r="11094" spans="20:30" x14ac:dyDescent="0.2">
      <c r="T11094" s="212"/>
      <c r="U11094" s="213"/>
      <c r="V11094" s="213"/>
      <c r="W11094" s="213"/>
      <c r="X11094" s="214"/>
      <c r="Y11094" s="214"/>
      <c r="Z11094" s="214"/>
      <c r="AA11094" s="217"/>
      <c r="AB11094" s="217"/>
      <c r="AC11094" s="217"/>
      <c r="AD11094" s="213"/>
    </row>
    <row r="11095" spans="20:30" x14ac:dyDescent="0.2">
      <c r="T11095" s="212"/>
      <c r="U11095" s="213"/>
      <c r="V11095" s="213"/>
      <c r="W11095" s="213"/>
      <c r="X11095" s="214"/>
      <c r="Y11095" s="214"/>
      <c r="Z11095" s="214"/>
      <c r="AA11095" s="217"/>
      <c r="AB11095" s="217"/>
      <c r="AC11095" s="217"/>
      <c r="AD11095" s="213"/>
    </row>
    <row r="11096" spans="20:30" x14ac:dyDescent="0.2">
      <c r="T11096" s="212"/>
      <c r="U11096" s="213"/>
      <c r="V11096" s="213"/>
      <c r="W11096" s="213"/>
      <c r="X11096" s="214"/>
      <c r="Y11096" s="214"/>
      <c r="Z11096" s="214"/>
      <c r="AA11096" s="217"/>
      <c r="AB11096" s="217"/>
      <c r="AC11096" s="217"/>
      <c r="AD11096" s="213"/>
    </row>
    <row r="11097" spans="20:30" x14ac:dyDescent="0.2">
      <c r="T11097" s="212"/>
      <c r="U11097" s="213"/>
      <c r="V11097" s="213"/>
      <c r="W11097" s="213"/>
      <c r="X11097" s="214"/>
      <c r="Y11097" s="214"/>
      <c r="Z11097" s="214"/>
      <c r="AA11097" s="217"/>
      <c r="AB11097" s="217"/>
      <c r="AC11097" s="217"/>
      <c r="AD11097" s="213"/>
    </row>
    <row r="11098" spans="20:30" x14ac:dyDescent="0.2">
      <c r="T11098" s="212"/>
      <c r="U11098" s="213"/>
      <c r="V11098" s="213"/>
      <c r="W11098" s="213"/>
      <c r="X11098" s="214"/>
      <c r="Y11098" s="214"/>
      <c r="Z11098" s="214"/>
      <c r="AA11098" s="217"/>
      <c r="AB11098" s="217"/>
      <c r="AC11098" s="217"/>
      <c r="AD11098" s="213"/>
    </row>
    <row r="11099" spans="20:30" x14ac:dyDescent="0.2">
      <c r="T11099" s="212"/>
      <c r="U11099" s="213"/>
      <c r="V11099" s="213"/>
      <c r="W11099" s="213"/>
      <c r="X11099" s="214"/>
      <c r="Y11099" s="214"/>
      <c r="Z11099" s="214"/>
      <c r="AA11099" s="217"/>
      <c r="AB11099" s="217"/>
      <c r="AC11099" s="217"/>
      <c r="AD11099" s="213"/>
    </row>
    <row r="11100" spans="20:30" x14ac:dyDescent="0.2">
      <c r="T11100" s="212"/>
      <c r="U11100" s="213"/>
      <c r="V11100" s="213"/>
      <c r="W11100" s="213"/>
      <c r="X11100" s="214"/>
      <c r="Y11100" s="214"/>
      <c r="Z11100" s="214"/>
      <c r="AA11100" s="217"/>
      <c r="AB11100" s="217"/>
      <c r="AC11100" s="217"/>
      <c r="AD11100" s="213"/>
    </row>
    <row r="11101" spans="20:30" x14ac:dyDescent="0.2">
      <c r="T11101" s="212"/>
      <c r="U11101" s="213"/>
      <c r="V11101" s="213"/>
      <c r="W11101" s="213"/>
      <c r="X11101" s="214"/>
      <c r="Y11101" s="214"/>
      <c r="Z11101" s="214"/>
      <c r="AA11101" s="217"/>
      <c r="AB11101" s="217"/>
      <c r="AC11101" s="217"/>
      <c r="AD11101" s="213"/>
    </row>
    <row r="11102" spans="20:30" x14ac:dyDescent="0.2">
      <c r="T11102" s="212"/>
      <c r="U11102" s="213"/>
      <c r="V11102" s="213"/>
      <c r="W11102" s="213"/>
      <c r="X11102" s="214"/>
      <c r="Y11102" s="214"/>
      <c r="Z11102" s="214"/>
      <c r="AA11102" s="217"/>
      <c r="AB11102" s="217"/>
      <c r="AC11102" s="217"/>
      <c r="AD11102" s="213"/>
    </row>
    <row r="11103" spans="20:30" x14ac:dyDescent="0.2">
      <c r="T11103" s="212"/>
      <c r="U11103" s="213"/>
      <c r="V11103" s="213"/>
      <c r="W11103" s="213"/>
      <c r="X11103" s="214"/>
      <c r="Y11103" s="214"/>
      <c r="Z11103" s="214"/>
      <c r="AA11103" s="217"/>
      <c r="AB11103" s="217"/>
      <c r="AC11103" s="217"/>
      <c r="AD11103" s="213"/>
    </row>
    <row r="11104" spans="20:30" x14ac:dyDescent="0.2">
      <c r="T11104" s="212"/>
      <c r="U11104" s="213"/>
      <c r="V11104" s="213"/>
      <c r="W11104" s="213"/>
      <c r="X11104" s="214"/>
      <c r="Y11104" s="214"/>
      <c r="Z11104" s="214"/>
      <c r="AA11104" s="217"/>
      <c r="AB11104" s="217"/>
      <c r="AC11104" s="217"/>
      <c r="AD11104" s="213"/>
    </row>
    <row r="11105" spans="20:30" x14ac:dyDescent="0.2">
      <c r="T11105" s="212"/>
      <c r="U11105" s="213"/>
      <c r="V11105" s="213"/>
      <c r="W11105" s="213"/>
      <c r="X11105" s="214"/>
      <c r="Y11105" s="214"/>
      <c r="Z11105" s="214"/>
      <c r="AA11105" s="217"/>
      <c r="AB11105" s="217"/>
      <c r="AC11105" s="217"/>
      <c r="AD11105" s="213"/>
    </row>
    <row r="11106" spans="20:30" x14ac:dyDescent="0.2">
      <c r="T11106" s="212"/>
      <c r="U11106" s="213"/>
      <c r="V11106" s="213"/>
      <c r="W11106" s="213"/>
      <c r="X11106" s="214"/>
      <c r="Y11106" s="214"/>
      <c r="Z11106" s="214"/>
      <c r="AA11106" s="217"/>
      <c r="AB11106" s="217"/>
      <c r="AC11106" s="217"/>
      <c r="AD11106" s="213"/>
    </row>
    <row r="11107" spans="20:30" x14ac:dyDescent="0.2">
      <c r="T11107" s="212"/>
      <c r="U11107" s="213"/>
      <c r="V11107" s="213"/>
      <c r="W11107" s="213"/>
      <c r="X11107" s="214"/>
      <c r="Y11107" s="214"/>
      <c r="Z11107" s="214"/>
      <c r="AA11107" s="217"/>
      <c r="AB11107" s="217"/>
      <c r="AC11107" s="217"/>
      <c r="AD11107" s="213"/>
    </row>
    <row r="11108" spans="20:30" x14ac:dyDescent="0.2">
      <c r="T11108" s="212"/>
      <c r="U11108" s="213"/>
      <c r="V11108" s="213"/>
      <c r="W11108" s="213"/>
      <c r="X11108" s="214"/>
      <c r="Y11108" s="214"/>
      <c r="Z11108" s="214"/>
      <c r="AA11108" s="217"/>
      <c r="AB11108" s="217"/>
      <c r="AC11108" s="217"/>
      <c r="AD11108" s="213"/>
    </row>
    <row r="11109" spans="20:30" x14ac:dyDescent="0.2">
      <c r="T11109" s="212"/>
      <c r="U11109" s="213"/>
      <c r="V11109" s="213"/>
      <c r="W11109" s="213"/>
      <c r="X11109" s="214"/>
      <c r="Y11109" s="214"/>
      <c r="Z11109" s="214"/>
      <c r="AA11109" s="217"/>
      <c r="AB11109" s="217"/>
      <c r="AC11109" s="217"/>
      <c r="AD11109" s="213"/>
    </row>
    <row r="11110" spans="20:30" x14ac:dyDescent="0.2">
      <c r="T11110" s="212"/>
      <c r="U11110" s="213"/>
      <c r="V11110" s="213"/>
      <c r="W11110" s="213"/>
      <c r="X11110" s="214"/>
      <c r="Y11110" s="214"/>
      <c r="Z11110" s="214"/>
      <c r="AA11110" s="217"/>
      <c r="AB11110" s="217"/>
      <c r="AC11110" s="217"/>
      <c r="AD11110" s="213"/>
    </row>
    <row r="11111" spans="20:30" x14ac:dyDescent="0.2">
      <c r="T11111" s="212"/>
      <c r="U11111" s="213"/>
      <c r="V11111" s="213"/>
      <c r="W11111" s="213"/>
      <c r="X11111" s="214"/>
      <c r="Y11111" s="214"/>
      <c r="Z11111" s="214"/>
      <c r="AA11111" s="217"/>
      <c r="AB11111" s="217"/>
      <c r="AC11111" s="217"/>
      <c r="AD11111" s="213"/>
    </row>
    <row r="11112" spans="20:30" x14ac:dyDescent="0.2">
      <c r="T11112" s="212"/>
      <c r="U11112" s="213"/>
      <c r="V11112" s="213"/>
      <c r="W11112" s="213"/>
      <c r="X11112" s="214"/>
      <c r="Y11112" s="214"/>
      <c r="Z11112" s="214"/>
      <c r="AA11112" s="217"/>
      <c r="AB11112" s="217"/>
      <c r="AC11112" s="217"/>
      <c r="AD11112" s="213"/>
    </row>
    <row r="11113" spans="20:30" x14ac:dyDescent="0.2">
      <c r="T11113" s="212"/>
      <c r="U11113" s="213"/>
      <c r="V11113" s="213"/>
      <c r="W11113" s="213"/>
      <c r="X11113" s="214"/>
      <c r="Y11113" s="214"/>
      <c r="Z11113" s="214"/>
      <c r="AA11113" s="217"/>
      <c r="AB11113" s="217"/>
      <c r="AC11113" s="217"/>
      <c r="AD11113" s="213"/>
    </row>
    <row r="11114" spans="20:30" x14ac:dyDescent="0.2">
      <c r="T11114" s="212"/>
      <c r="U11114" s="213"/>
      <c r="V11114" s="213"/>
      <c r="W11114" s="213"/>
      <c r="X11114" s="214"/>
      <c r="Y11114" s="214"/>
      <c r="Z11114" s="214"/>
      <c r="AA11114" s="217"/>
      <c r="AB11114" s="217"/>
      <c r="AC11114" s="217"/>
      <c r="AD11114" s="213"/>
    </row>
    <row r="11115" spans="20:30" x14ac:dyDescent="0.2">
      <c r="T11115" s="212"/>
      <c r="U11115" s="213"/>
      <c r="V11115" s="213"/>
      <c r="W11115" s="213"/>
      <c r="X11115" s="214"/>
      <c r="Y11115" s="214"/>
      <c r="Z11115" s="214"/>
      <c r="AA11115" s="217"/>
      <c r="AB11115" s="217"/>
      <c r="AC11115" s="217"/>
      <c r="AD11115" s="213"/>
    </row>
    <row r="11116" spans="20:30" x14ac:dyDescent="0.2">
      <c r="T11116" s="212"/>
      <c r="U11116" s="213"/>
      <c r="V11116" s="213"/>
      <c r="W11116" s="213"/>
      <c r="X11116" s="214"/>
      <c r="Y11116" s="214"/>
      <c r="Z11116" s="214"/>
      <c r="AA11116" s="217"/>
      <c r="AB11116" s="217"/>
      <c r="AC11116" s="217"/>
      <c r="AD11116" s="213"/>
    </row>
    <row r="11117" spans="20:30" x14ac:dyDescent="0.2">
      <c r="T11117" s="212"/>
      <c r="U11117" s="213"/>
      <c r="V11117" s="213"/>
      <c r="W11117" s="213"/>
      <c r="X11117" s="214"/>
      <c r="Y11117" s="214"/>
      <c r="Z11117" s="214"/>
      <c r="AA11117" s="217"/>
      <c r="AB11117" s="217"/>
      <c r="AC11117" s="217"/>
      <c r="AD11117" s="213"/>
    </row>
    <row r="11118" spans="20:30" x14ac:dyDescent="0.2">
      <c r="T11118" s="212"/>
      <c r="U11118" s="213"/>
      <c r="V11118" s="213"/>
      <c r="W11118" s="213"/>
      <c r="X11118" s="214"/>
      <c r="Y11118" s="214"/>
      <c r="Z11118" s="214"/>
      <c r="AA11118" s="217"/>
      <c r="AB11118" s="217"/>
      <c r="AC11118" s="217"/>
      <c r="AD11118" s="213"/>
    </row>
    <row r="11119" spans="20:30" x14ac:dyDescent="0.2">
      <c r="T11119" s="212"/>
      <c r="U11119" s="213"/>
      <c r="V11119" s="213"/>
      <c r="W11119" s="213"/>
      <c r="X11119" s="214"/>
      <c r="Y11119" s="214"/>
      <c r="Z11119" s="214"/>
      <c r="AA11119" s="217"/>
      <c r="AB11119" s="217"/>
      <c r="AC11119" s="217"/>
      <c r="AD11119" s="213"/>
    </row>
    <row r="11120" spans="20:30" x14ac:dyDescent="0.2">
      <c r="T11120" s="212"/>
      <c r="U11120" s="213"/>
      <c r="V11120" s="213"/>
      <c r="W11120" s="213"/>
      <c r="X11120" s="214"/>
      <c r="Y11120" s="214"/>
      <c r="Z11120" s="214"/>
      <c r="AA11120" s="217"/>
      <c r="AB11120" s="217"/>
      <c r="AC11120" s="217"/>
      <c r="AD11120" s="213"/>
    </row>
    <row r="11121" spans="20:30" x14ac:dyDescent="0.2">
      <c r="T11121" s="212"/>
      <c r="U11121" s="213"/>
      <c r="V11121" s="213"/>
      <c r="W11121" s="213"/>
      <c r="X11121" s="214"/>
      <c r="Y11121" s="214"/>
      <c r="Z11121" s="214"/>
      <c r="AA11121" s="217"/>
      <c r="AB11121" s="217"/>
      <c r="AC11121" s="217"/>
      <c r="AD11121" s="213"/>
    </row>
    <row r="11122" spans="20:30" x14ac:dyDescent="0.2">
      <c r="T11122" s="212"/>
      <c r="U11122" s="213"/>
      <c r="V11122" s="213"/>
      <c r="W11122" s="213"/>
      <c r="X11122" s="214"/>
      <c r="Y11122" s="214"/>
      <c r="Z11122" s="214"/>
      <c r="AA11122" s="217"/>
      <c r="AB11122" s="217"/>
      <c r="AC11122" s="217"/>
      <c r="AD11122" s="213"/>
    </row>
    <row r="11123" spans="20:30" x14ac:dyDescent="0.2">
      <c r="T11123" s="212"/>
      <c r="U11123" s="213"/>
      <c r="V11123" s="213"/>
      <c r="W11123" s="213"/>
      <c r="X11123" s="214"/>
      <c r="Y11123" s="214"/>
      <c r="Z11123" s="214"/>
      <c r="AA11123" s="217"/>
      <c r="AB11123" s="217"/>
      <c r="AC11123" s="217"/>
      <c r="AD11123" s="213"/>
    </row>
    <row r="11124" spans="20:30" x14ac:dyDescent="0.2">
      <c r="T11124" s="212"/>
      <c r="U11124" s="213"/>
      <c r="V11124" s="213"/>
      <c r="W11124" s="213"/>
      <c r="X11124" s="214"/>
      <c r="Y11124" s="214"/>
      <c r="Z11124" s="214"/>
      <c r="AA11124" s="217"/>
      <c r="AB11124" s="217"/>
      <c r="AC11124" s="217"/>
      <c r="AD11124" s="213"/>
    </row>
    <row r="11125" spans="20:30" x14ac:dyDescent="0.2">
      <c r="T11125" s="212"/>
      <c r="U11125" s="213"/>
      <c r="V11125" s="213"/>
      <c r="W11125" s="213"/>
      <c r="X11125" s="214"/>
      <c r="Y11125" s="214"/>
      <c r="Z11125" s="214"/>
      <c r="AA11125" s="217"/>
      <c r="AB11125" s="217"/>
      <c r="AC11125" s="217"/>
      <c r="AD11125" s="213"/>
    </row>
    <row r="11126" spans="20:30" x14ac:dyDescent="0.2">
      <c r="T11126" s="212"/>
      <c r="U11126" s="213"/>
      <c r="V11126" s="213"/>
      <c r="W11126" s="213"/>
      <c r="X11126" s="214"/>
      <c r="Y11126" s="214"/>
      <c r="Z11126" s="214"/>
      <c r="AA11126" s="217"/>
      <c r="AB11126" s="217"/>
      <c r="AC11126" s="217"/>
      <c r="AD11126" s="213"/>
    </row>
    <row r="11127" spans="20:30" x14ac:dyDescent="0.2">
      <c r="T11127" s="212"/>
      <c r="U11127" s="213"/>
      <c r="V11127" s="213"/>
      <c r="W11127" s="213"/>
      <c r="X11127" s="214"/>
      <c r="Y11127" s="214"/>
      <c r="Z11127" s="214"/>
      <c r="AA11127" s="217"/>
      <c r="AB11127" s="217"/>
      <c r="AC11127" s="217"/>
      <c r="AD11127" s="213"/>
    </row>
    <row r="11128" spans="20:30" x14ac:dyDescent="0.2">
      <c r="T11128" s="212"/>
      <c r="U11128" s="213"/>
      <c r="V11128" s="213"/>
      <c r="W11128" s="213"/>
      <c r="X11128" s="214"/>
      <c r="Y11128" s="214"/>
      <c r="Z11128" s="214"/>
      <c r="AA11128" s="217"/>
      <c r="AB11128" s="217"/>
      <c r="AC11128" s="217"/>
      <c r="AD11128" s="213"/>
    </row>
    <row r="11129" spans="20:30" x14ac:dyDescent="0.2">
      <c r="T11129" s="212"/>
      <c r="U11129" s="213"/>
      <c r="V11129" s="213"/>
      <c r="W11129" s="213"/>
      <c r="X11129" s="214"/>
      <c r="Y11129" s="214"/>
      <c r="Z11129" s="214"/>
      <c r="AA11129" s="217"/>
      <c r="AB11129" s="217"/>
      <c r="AC11129" s="217"/>
      <c r="AD11129" s="213"/>
    </row>
    <row r="11130" spans="20:30" x14ac:dyDescent="0.2">
      <c r="T11130" s="212"/>
      <c r="U11130" s="213"/>
      <c r="V11130" s="213"/>
      <c r="W11130" s="213"/>
      <c r="X11130" s="214"/>
      <c r="Y11130" s="214"/>
      <c r="Z11130" s="214"/>
      <c r="AA11130" s="217"/>
      <c r="AB11130" s="217"/>
      <c r="AC11130" s="217"/>
      <c r="AD11130" s="213"/>
    </row>
    <row r="11131" spans="20:30" x14ac:dyDescent="0.2">
      <c r="T11131" s="212"/>
      <c r="U11131" s="213"/>
      <c r="V11131" s="213"/>
      <c r="W11131" s="213"/>
      <c r="X11131" s="214"/>
      <c r="Y11131" s="214"/>
      <c r="Z11131" s="214"/>
      <c r="AA11131" s="217"/>
      <c r="AB11131" s="217"/>
      <c r="AC11131" s="217"/>
      <c r="AD11131" s="213"/>
    </row>
    <row r="11132" spans="20:30" x14ac:dyDescent="0.2">
      <c r="T11132" s="212"/>
      <c r="U11132" s="213"/>
      <c r="V11132" s="213"/>
      <c r="W11132" s="213"/>
      <c r="X11132" s="214"/>
      <c r="Y11132" s="214"/>
      <c r="Z11132" s="214"/>
      <c r="AA11132" s="217"/>
      <c r="AB11132" s="217"/>
      <c r="AC11132" s="217"/>
      <c r="AD11132" s="213"/>
    </row>
    <row r="11133" spans="20:30" x14ac:dyDescent="0.2">
      <c r="T11133" s="212"/>
      <c r="U11133" s="213"/>
      <c r="V11133" s="213"/>
      <c r="W11133" s="213"/>
      <c r="X11133" s="214"/>
      <c r="Y11133" s="214"/>
      <c r="Z11133" s="214"/>
      <c r="AA11133" s="217"/>
      <c r="AB11133" s="217"/>
      <c r="AC11133" s="217"/>
      <c r="AD11133" s="213"/>
    </row>
    <row r="11134" spans="20:30" x14ac:dyDescent="0.2">
      <c r="T11134" s="212"/>
      <c r="U11134" s="213"/>
      <c r="V11134" s="213"/>
      <c r="W11134" s="213"/>
      <c r="X11134" s="214"/>
      <c r="Y11134" s="214"/>
      <c r="Z11134" s="214"/>
      <c r="AA11134" s="217"/>
      <c r="AB11134" s="217"/>
      <c r="AC11134" s="217"/>
      <c r="AD11134" s="213"/>
    </row>
    <row r="11135" spans="20:30" x14ac:dyDescent="0.2">
      <c r="T11135" s="212"/>
      <c r="U11135" s="213"/>
      <c r="V11135" s="213"/>
      <c r="W11135" s="213"/>
      <c r="X11135" s="214"/>
      <c r="Y11135" s="214"/>
      <c r="Z11135" s="214"/>
      <c r="AA11135" s="217"/>
      <c r="AB11135" s="217"/>
      <c r="AC11135" s="217"/>
      <c r="AD11135" s="213"/>
    </row>
    <row r="11136" spans="20:30" x14ac:dyDescent="0.2">
      <c r="T11136" s="212"/>
      <c r="U11136" s="213"/>
      <c r="V11136" s="213"/>
      <c r="W11136" s="213"/>
      <c r="X11136" s="214"/>
      <c r="Y11136" s="214"/>
      <c r="Z11136" s="214"/>
      <c r="AA11136" s="217"/>
      <c r="AB11136" s="217"/>
      <c r="AC11136" s="217"/>
      <c r="AD11136" s="213"/>
    </row>
    <row r="11137" spans="20:30" x14ac:dyDescent="0.2">
      <c r="T11137" s="212"/>
      <c r="U11137" s="213"/>
      <c r="V11137" s="213"/>
      <c r="W11137" s="213"/>
      <c r="X11137" s="214"/>
      <c r="Y11137" s="214"/>
      <c r="Z11137" s="214"/>
      <c r="AA11137" s="217"/>
      <c r="AB11137" s="217"/>
      <c r="AC11137" s="217"/>
      <c r="AD11137" s="213"/>
    </row>
    <row r="11138" spans="20:30" x14ac:dyDescent="0.2">
      <c r="T11138" s="212"/>
      <c r="U11138" s="213"/>
      <c r="V11138" s="213"/>
      <c r="W11138" s="213"/>
      <c r="X11138" s="214"/>
      <c r="Y11138" s="214"/>
      <c r="Z11138" s="214"/>
      <c r="AA11138" s="217"/>
      <c r="AB11138" s="217"/>
      <c r="AC11138" s="217"/>
      <c r="AD11138" s="213"/>
    </row>
    <row r="11139" spans="20:30" x14ac:dyDescent="0.2">
      <c r="T11139" s="212"/>
      <c r="U11139" s="213"/>
      <c r="V11139" s="213"/>
      <c r="W11139" s="213"/>
      <c r="X11139" s="214"/>
      <c r="Y11139" s="214"/>
      <c r="Z11139" s="214"/>
      <c r="AA11139" s="217"/>
      <c r="AB11139" s="217"/>
      <c r="AC11139" s="217"/>
      <c r="AD11139" s="213"/>
    </row>
    <row r="11140" spans="20:30" x14ac:dyDescent="0.2">
      <c r="T11140" s="212"/>
      <c r="U11140" s="213"/>
      <c r="V11140" s="213"/>
      <c r="W11140" s="213"/>
      <c r="X11140" s="214"/>
      <c r="Y11140" s="214"/>
      <c r="Z11140" s="214"/>
      <c r="AA11140" s="217"/>
      <c r="AB11140" s="217"/>
      <c r="AC11140" s="217"/>
      <c r="AD11140" s="213"/>
    </row>
    <row r="11141" spans="20:30" x14ac:dyDescent="0.2">
      <c r="T11141" s="212"/>
      <c r="U11141" s="213"/>
      <c r="V11141" s="213"/>
      <c r="W11141" s="213"/>
      <c r="X11141" s="214"/>
      <c r="Y11141" s="214"/>
      <c r="Z11141" s="214"/>
      <c r="AA11141" s="217"/>
      <c r="AB11141" s="217"/>
      <c r="AC11141" s="217"/>
      <c r="AD11141" s="213"/>
    </row>
    <row r="11142" spans="20:30" x14ac:dyDescent="0.2">
      <c r="T11142" s="212"/>
      <c r="U11142" s="213"/>
      <c r="V11142" s="213"/>
      <c r="W11142" s="213"/>
      <c r="X11142" s="214"/>
      <c r="Y11142" s="214"/>
      <c r="Z11142" s="214"/>
      <c r="AA11142" s="217"/>
      <c r="AB11142" s="217"/>
      <c r="AC11142" s="217"/>
      <c r="AD11142" s="213"/>
    </row>
    <row r="11143" spans="20:30" x14ac:dyDescent="0.2">
      <c r="T11143" s="212"/>
      <c r="U11143" s="213"/>
      <c r="V11143" s="213"/>
      <c r="W11143" s="213"/>
      <c r="X11143" s="214"/>
      <c r="Y11143" s="214"/>
      <c r="Z11143" s="214"/>
      <c r="AA11143" s="217"/>
      <c r="AB11143" s="217"/>
      <c r="AC11143" s="217"/>
      <c r="AD11143" s="213"/>
    </row>
    <row r="11144" spans="20:30" x14ac:dyDescent="0.2">
      <c r="T11144" s="212"/>
      <c r="U11144" s="213"/>
      <c r="V11144" s="213"/>
      <c r="W11144" s="213"/>
      <c r="X11144" s="214"/>
      <c r="Y11144" s="214"/>
      <c r="Z11144" s="214"/>
      <c r="AA11144" s="217"/>
      <c r="AB11144" s="217"/>
      <c r="AC11144" s="217"/>
      <c r="AD11144" s="213"/>
    </row>
    <row r="11145" spans="20:30" x14ac:dyDescent="0.2">
      <c r="T11145" s="212"/>
      <c r="U11145" s="213"/>
      <c r="V11145" s="213"/>
      <c r="W11145" s="213"/>
      <c r="X11145" s="214"/>
      <c r="Y11145" s="214"/>
      <c r="Z11145" s="214"/>
      <c r="AA11145" s="217"/>
      <c r="AB11145" s="217"/>
      <c r="AC11145" s="217"/>
      <c r="AD11145" s="213"/>
    </row>
    <row r="11146" spans="20:30" x14ac:dyDescent="0.2">
      <c r="T11146" s="212"/>
      <c r="U11146" s="213"/>
      <c r="V11146" s="213"/>
      <c r="W11146" s="213"/>
      <c r="X11146" s="214"/>
      <c r="Y11146" s="214"/>
      <c r="Z11146" s="214"/>
      <c r="AA11146" s="217"/>
      <c r="AB11146" s="217"/>
      <c r="AC11146" s="217"/>
      <c r="AD11146" s="213"/>
    </row>
    <row r="11147" spans="20:30" x14ac:dyDescent="0.2">
      <c r="T11147" s="212"/>
      <c r="U11147" s="213"/>
      <c r="V11147" s="213"/>
      <c r="W11147" s="213"/>
      <c r="X11147" s="214"/>
      <c r="Y11147" s="214"/>
      <c r="Z11147" s="214"/>
      <c r="AA11147" s="217"/>
      <c r="AB11147" s="217"/>
      <c r="AC11147" s="217"/>
      <c r="AD11147" s="213"/>
    </row>
    <row r="11148" spans="20:30" x14ac:dyDescent="0.2">
      <c r="T11148" s="212"/>
      <c r="U11148" s="213"/>
      <c r="V11148" s="213"/>
      <c r="W11148" s="213"/>
      <c r="X11148" s="214"/>
      <c r="Y11148" s="214"/>
      <c r="Z11148" s="214"/>
      <c r="AA11148" s="217"/>
      <c r="AB11148" s="217"/>
      <c r="AC11148" s="217"/>
      <c r="AD11148" s="213"/>
    </row>
    <row r="11149" spans="20:30" x14ac:dyDescent="0.2">
      <c r="T11149" s="212"/>
      <c r="U11149" s="213"/>
      <c r="V11149" s="213"/>
      <c r="W11149" s="213"/>
      <c r="X11149" s="214"/>
      <c r="Y11149" s="214"/>
      <c r="Z11149" s="214"/>
      <c r="AA11149" s="217"/>
      <c r="AB11149" s="217"/>
      <c r="AC11149" s="217"/>
      <c r="AD11149" s="213"/>
    </row>
    <row r="11150" spans="20:30" x14ac:dyDescent="0.2">
      <c r="T11150" s="212"/>
      <c r="U11150" s="213"/>
      <c r="V11150" s="213"/>
      <c r="W11150" s="213"/>
      <c r="X11150" s="214"/>
      <c r="Y11150" s="214"/>
      <c r="Z11150" s="214"/>
      <c r="AA11150" s="217"/>
      <c r="AB11150" s="217"/>
      <c r="AC11150" s="217"/>
      <c r="AD11150" s="213"/>
    </row>
    <row r="11151" spans="20:30" x14ac:dyDescent="0.2">
      <c r="T11151" s="212"/>
      <c r="U11151" s="213"/>
      <c r="V11151" s="213"/>
      <c r="W11151" s="213"/>
      <c r="X11151" s="214"/>
      <c r="Y11151" s="214"/>
      <c r="Z11151" s="214"/>
      <c r="AA11151" s="217"/>
      <c r="AB11151" s="217"/>
      <c r="AC11151" s="217"/>
      <c r="AD11151" s="213"/>
    </row>
    <row r="11152" spans="20:30" x14ac:dyDescent="0.2">
      <c r="T11152" s="212"/>
      <c r="U11152" s="213"/>
      <c r="V11152" s="213"/>
      <c r="W11152" s="213"/>
      <c r="X11152" s="214"/>
      <c r="Y11152" s="214"/>
      <c r="Z11152" s="214"/>
      <c r="AA11152" s="217"/>
      <c r="AB11152" s="217"/>
      <c r="AC11152" s="217"/>
      <c r="AD11152" s="213"/>
    </row>
    <row r="11153" spans="20:30" x14ac:dyDescent="0.2">
      <c r="T11153" s="212"/>
      <c r="U11153" s="213"/>
      <c r="V11153" s="213"/>
      <c r="W11153" s="213"/>
      <c r="X11153" s="214"/>
      <c r="Y11153" s="214"/>
      <c r="Z11153" s="214"/>
      <c r="AA11153" s="217"/>
      <c r="AB11153" s="217"/>
      <c r="AC11153" s="217"/>
      <c r="AD11153" s="213"/>
    </row>
    <row r="11154" spans="20:30" x14ac:dyDescent="0.2">
      <c r="T11154" s="212"/>
      <c r="U11154" s="213"/>
      <c r="V11154" s="213"/>
      <c r="W11154" s="213"/>
      <c r="X11154" s="214"/>
      <c r="Y11154" s="214"/>
      <c r="Z11154" s="214"/>
      <c r="AA11154" s="217"/>
      <c r="AB11154" s="217"/>
      <c r="AC11154" s="217"/>
      <c r="AD11154" s="213"/>
    </row>
    <row r="11155" spans="20:30" x14ac:dyDescent="0.2">
      <c r="T11155" s="212"/>
      <c r="U11155" s="213"/>
      <c r="V11155" s="213"/>
      <c r="W11155" s="213"/>
      <c r="X11155" s="214"/>
      <c r="Y11155" s="214"/>
      <c r="Z11155" s="214"/>
      <c r="AA11155" s="217"/>
      <c r="AB11155" s="217"/>
      <c r="AC11155" s="217"/>
      <c r="AD11155" s="213"/>
    </row>
    <row r="11156" spans="20:30" x14ac:dyDescent="0.2">
      <c r="T11156" s="212"/>
      <c r="U11156" s="213"/>
      <c r="V11156" s="213"/>
      <c r="W11156" s="213"/>
      <c r="X11156" s="214"/>
      <c r="Y11156" s="214"/>
      <c r="Z11156" s="214"/>
      <c r="AA11156" s="217"/>
      <c r="AB11156" s="217"/>
      <c r="AC11156" s="217"/>
      <c r="AD11156" s="213"/>
    </row>
    <row r="11157" spans="20:30" x14ac:dyDescent="0.2">
      <c r="T11157" s="212"/>
      <c r="U11157" s="213"/>
      <c r="V11157" s="213"/>
      <c r="W11157" s="213"/>
      <c r="X11157" s="214"/>
      <c r="Y11157" s="214"/>
      <c r="Z11157" s="214"/>
      <c r="AA11157" s="217"/>
      <c r="AB11157" s="217"/>
      <c r="AC11157" s="217"/>
      <c r="AD11157" s="213"/>
    </row>
    <row r="11158" spans="20:30" x14ac:dyDescent="0.2">
      <c r="T11158" s="212"/>
      <c r="U11158" s="213"/>
      <c r="V11158" s="213"/>
      <c r="W11158" s="213"/>
      <c r="X11158" s="214"/>
      <c r="Y11158" s="214"/>
      <c r="Z11158" s="214"/>
      <c r="AA11158" s="217"/>
      <c r="AB11158" s="217"/>
      <c r="AC11158" s="217"/>
      <c r="AD11158" s="213"/>
    </row>
    <row r="11159" spans="20:30" x14ac:dyDescent="0.2">
      <c r="T11159" s="212"/>
      <c r="U11159" s="213"/>
      <c r="V11159" s="213"/>
      <c r="W11159" s="213"/>
      <c r="X11159" s="214"/>
      <c r="Y11159" s="214"/>
      <c r="Z11159" s="214"/>
      <c r="AA11159" s="217"/>
      <c r="AB11159" s="217"/>
      <c r="AC11159" s="217"/>
      <c r="AD11159" s="213"/>
    </row>
    <row r="11160" spans="20:30" x14ac:dyDescent="0.2">
      <c r="T11160" s="212"/>
      <c r="U11160" s="213"/>
      <c r="V11160" s="213"/>
      <c r="W11160" s="213"/>
      <c r="X11160" s="214"/>
      <c r="Y11160" s="214"/>
      <c r="Z11160" s="214"/>
      <c r="AA11160" s="217"/>
      <c r="AB11160" s="217"/>
      <c r="AC11160" s="217"/>
      <c r="AD11160" s="213"/>
    </row>
    <row r="11161" spans="20:30" x14ac:dyDescent="0.2">
      <c r="T11161" s="212"/>
      <c r="U11161" s="213"/>
      <c r="V11161" s="213"/>
      <c r="W11161" s="213"/>
      <c r="X11161" s="214"/>
      <c r="Y11161" s="214"/>
      <c r="Z11161" s="214"/>
      <c r="AA11161" s="217"/>
      <c r="AB11161" s="217"/>
      <c r="AC11161" s="217"/>
      <c r="AD11161" s="213"/>
    </row>
    <row r="11162" spans="20:30" x14ac:dyDescent="0.2">
      <c r="T11162" s="212"/>
      <c r="U11162" s="213"/>
      <c r="V11162" s="213"/>
      <c r="W11162" s="213"/>
      <c r="X11162" s="214"/>
      <c r="Y11162" s="214"/>
      <c r="Z11162" s="214"/>
      <c r="AA11162" s="217"/>
      <c r="AB11162" s="217"/>
      <c r="AC11162" s="217"/>
      <c r="AD11162" s="213"/>
    </row>
    <row r="11163" spans="20:30" x14ac:dyDescent="0.2">
      <c r="T11163" s="212"/>
      <c r="U11163" s="213"/>
      <c r="V11163" s="213"/>
      <c r="W11163" s="213"/>
      <c r="X11163" s="214"/>
      <c r="Y11163" s="214"/>
      <c r="Z11163" s="214"/>
      <c r="AA11163" s="217"/>
      <c r="AB11163" s="217"/>
      <c r="AC11163" s="217"/>
      <c r="AD11163" s="213"/>
    </row>
    <row r="11164" spans="20:30" x14ac:dyDescent="0.2">
      <c r="T11164" s="212"/>
      <c r="U11164" s="213"/>
      <c r="V11164" s="213"/>
      <c r="W11164" s="213"/>
      <c r="X11164" s="214"/>
      <c r="Y11164" s="214"/>
      <c r="Z11164" s="214"/>
      <c r="AA11164" s="217"/>
      <c r="AB11164" s="217"/>
      <c r="AC11164" s="217"/>
      <c r="AD11164" s="213"/>
    </row>
    <row r="11165" spans="20:30" x14ac:dyDescent="0.2">
      <c r="T11165" s="212"/>
      <c r="U11165" s="213"/>
      <c r="V11165" s="213"/>
      <c r="W11165" s="213"/>
      <c r="X11165" s="214"/>
      <c r="Y11165" s="214"/>
      <c r="Z11165" s="214"/>
      <c r="AA11165" s="217"/>
      <c r="AB11165" s="217"/>
      <c r="AC11165" s="217"/>
      <c r="AD11165" s="213"/>
    </row>
    <row r="11166" spans="20:30" x14ac:dyDescent="0.2">
      <c r="T11166" s="212"/>
      <c r="U11166" s="213"/>
      <c r="V11166" s="213"/>
      <c r="W11166" s="213"/>
      <c r="X11166" s="214"/>
      <c r="Y11166" s="214"/>
      <c r="Z11166" s="214"/>
      <c r="AA11166" s="217"/>
      <c r="AB11166" s="217"/>
      <c r="AC11166" s="217"/>
      <c r="AD11166" s="213"/>
    </row>
    <row r="11167" spans="20:30" x14ac:dyDescent="0.2">
      <c r="T11167" s="212"/>
      <c r="U11167" s="213"/>
      <c r="V11167" s="213"/>
      <c r="W11167" s="213"/>
      <c r="X11167" s="214"/>
      <c r="Y11167" s="214"/>
      <c r="Z11167" s="214"/>
      <c r="AA11167" s="217"/>
      <c r="AB11167" s="217"/>
      <c r="AC11167" s="217"/>
      <c r="AD11167" s="213"/>
    </row>
    <row r="11168" spans="20:30" x14ac:dyDescent="0.2">
      <c r="T11168" s="212"/>
      <c r="U11168" s="213"/>
      <c r="V11168" s="213"/>
      <c r="W11168" s="213"/>
      <c r="X11168" s="214"/>
      <c r="Y11168" s="214"/>
      <c r="Z11168" s="214"/>
      <c r="AA11168" s="217"/>
      <c r="AB11168" s="217"/>
      <c r="AC11168" s="217"/>
      <c r="AD11168" s="213"/>
    </row>
    <row r="11169" spans="20:30" x14ac:dyDescent="0.2">
      <c r="T11169" s="212"/>
      <c r="U11169" s="213"/>
      <c r="V11169" s="213"/>
      <c r="W11169" s="213"/>
      <c r="X11169" s="214"/>
      <c r="Y11169" s="214"/>
      <c r="Z11169" s="214"/>
      <c r="AA11169" s="217"/>
      <c r="AB11169" s="217"/>
      <c r="AC11169" s="217"/>
      <c r="AD11169" s="213"/>
    </row>
    <row r="11170" spans="20:30" x14ac:dyDescent="0.2">
      <c r="T11170" s="212"/>
      <c r="U11170" s="213"/>
      <c r="V11170" s="213"/>
      <c r="W11170" s="213"/>
      <c r="X11170" s="214"/>
      <c r="Y11170" s="214"/>
      <c r="Z11170" s="214"/>
      <c r="AA11170" s="217"/>
      <c r="AB11170" s="217"/>
      <c r="AC11170" s="217"/>
      <c r="AD11170" s="213"/>
    </row>
    <row r="11171" spans="20:30" x14ac:dyDescent="0.2">
      <c r="T11171" s="212"/>
      <c r="U11171" s="213"/>
      <c r="V11171" s="213"/>
      <c r="W11171" s="213"/>
      <c r="X11171" s="214"/>
      <c r="Y11171" s="214"/>
      <c r="Z11171" s="214"/>
      <c r="AA11171" s="217"/>
      <c r="AB11171" s="217"/>
      <c r="AC11171" s="217"/>
      <c r="AD11171" s="213"/>
    </row>
    <row r="11172" spans="20:30" x14ac:dyDescent="0.2">
      <c r="T11172" s="212"/>
      <c r="U11172" s="213"/>
      <c r="V11172" s="213"/>
      <c r="W11172" s="213"/>
      <c r="X11172" s="214"/>
      <c r="Y11172" s="214"/>
      <c r="Z11172" s="214"/>
      <c r="AA11172" s="217"/>
      <c r="AB11172" s="217"/>
      <c r="AC11172" s="217"/>
      <c r="AD11172" s="213"/>
    </row>
    <row r="11173" spans="20:30" x14ac:dyDescent="0.2">
      <c r="T11173" s="212"/>
      <c r="U11173" s="213"/>
      <c r="V11173" s="213"/>
      <c r="W11173" s="213"/>
      <c r="X11173" s="214"/>
      <c r="Y11173" s="214"/>
      <c r="Z11173" s="214"/>
      <c r="AA11173" s="217"/>
      <c r="AB11173" s="217"/>
      <c r="AC11173" s="217"/>
      <c r="AD11173" s="213"/>
    </row>
    <row r="11174" spans="20:30" x14ac:dyDescent="0.2">
      <c r="T11174" s="212"/>
      <c r="U11174" s="213"/>
      <c r="V11174" s="213"/>
      <c r="W11174" s="213"/>
      <c r="X11174" s="214"/>
      <c r="Y11174" s="214"/>
      <c r="Z11174" s="214"/>
      <c r="AA11174" s="217"/>
      <c r="AB11174" s="217"/>
      <c r="AC11174" s="217"/>
      <c r="AD11174" s="213"/>
    </row>
    <row r="11175" spans="20:30" x14ac:dyDescent="0.2">
      <c r="T11175" s="212"/>
      <c r="U11175" s="213"/>
      <c r="V11175" s="213"/>
      <c r="W11175" s="213"/>
      <c r="X11175" s="214"/>
      <c r="Y11175" s="214"/>
      <c r="Z11175" s="214"/>
      <c r="AA11175" s="217"/>
      <c r="AB11175" s="217"/>
      <c r="AC11175" s="217"/>
      <c r="AD11175" s="213"/>
    </row>
    <row r="11176" spans="20:30" x14ac:dyDescent="0.2">
      <c r="T11176" s="212"/>
      <c r="U11176" s="213"/>
      <c r="V11176" s="213"/>
      <c r="W11176" s="213"/>
      <c r="X11176" s="214"/>
      <c r="Y11176" s="214"/>
      <c r="Z11176" s="214"/>
      <c r="AA11176" s="217"/>
      <c r="AB11176" s="217"/>
      <c r="AC11176" s="217"/>
      <c r="AD11176" s="213"/>
    </row>
    <row r="11177" spans="20:30" x14ac:dyDescent="0.2">
      <c r="T11177" s="212"/>
      <c r="U11177" s="213"/>
      <c r="V11177" s="213"/>
      <c r="W11177" s="213"/>
      <c r="X11177" s="214"/>
      <c r="Y11177" s="214"/>
      <c r="Z11177" s="214"/>
      <c r="AA11177" s="217"/>
      <c r="AB11177" s="217"/>
      <c r="AC11177" s="217"/>
      <c r="AD11177" s="213"/>
    </row>
    <row r="11178" spans="20:30" x14ac:dyDescent="0.2">
      <c r="T11178" s="212"/>
      <c r="U11178" s="213"/>
      <c r="V11178" s="213"/>
      <c r="W11178" s="213"/>
      <c r="X11178" s="214"/>
      <c r="Y11178" s="214"/>
      <c r="Z11178" s="214"/>
      <c r="AA11178" s="217"/>
      <c r="AB11178" s="217"/>
      <c r="AC11178" s="217"/>
      <c r="AD11178" s="213"/>
    </row>
    <row r="11179" spans="20:30" x14ac:dyDescent="0.2">
      <c r="T11179" s="212"/>
      <c r="U11179" s="213"/>
      <c r="V11179" s="213"/>
      <c r="W11179" s="213"/>
      <c r="X11179" s="214"/>
      <c r="Y11179" s="214"/>
      <c r="Z11179" s="214"/>
      <c r="AA11179" s="217"/>
      <c r="AB11179" s="217"/>
      <c r="AC11179" s="217"/>
      <c r="AD11179" s="213"/>
    </row>
    <row r="11180" spans="20:30" x14ac:dyDescent="0.2">
      <c r="T11180" s="212"/>
      <c r="U11180" s="213"/>
      <c r="V11180" s="213"/>
      <c r="W11180" s="213"/>
      <c r="X11180" s="214"/>
      <c r="Y11180" s="214"/>
      <c r="Z11180" s="214"/>
      <c r="AA11180" s="217"/>
      <c r="AB11180" s="217"/>
      <c r="AC11180" s="217"/>
      <c r="AD11180" s="213"/>
    </row>
    <row r="11181" spans="20:30" x14ac:dyDescent="0.2">
      <c r="T11181" s="212"/>
      <c r="U11181" s="213"/>
      <c r="V11181" s="213"/>
      <c r="W11181" s="213"/>
      <c r="X11181" s="214"/>
      <c r="Y11181" s="214"/>
      <c r="Z11181" s="214"/>
      <c r="AA11181" s="217"/>
      <c r="AB11181" s="217"/>
      <c r="AC11181" s="217"/>
      <c r="AD11181" s="213"/>
    </row>
    <row r="11182" spans="20:30" x14ac:dyDescent="0.2">
      <c r="T11182" s="212"/>
      <c r="U11182" s="213"/>
      <c r="V11182" s="213"/>
      <c r="W11182" s="213"/>
      <c r="X11182" s="214"/>
      <c r="Y11182" s="214"/>
      <c r="Z11182" s="214"/>
      <c r="AA11182" s="217"/>
      <c r="AB11182" s="217"/>
      <c r="AC11182" s="217"/>
      <c r="AD11182" s="213"/>
    </row>
    <row r="11183" spans="20:30" x14ac:dyDescent="0.2">
      <c r="T11183" s="212"/>
      <c r="U11183" s="213"/>
      <c r="V11183" s="213"/>
      <c r="W11183" s="213"/>
      <c r="X11183" s="214"/>
      <c r="Y11183" s="214"/>
      <c r="Z11183" s="214"/>
      <c r="AA11183" s="217"/>
      <c r="AB11183" s="217"/>
      <c r="AC11183" s="217"/>
      <c r="AD11183" s="213"/>
    </row>
    <row r="11184" spans="20:30" x14ac:dyDescent="0.2">
      <c r="T11184" s="212"/>
      <c r="U11184" s="213"/>
      <c r="V11184" s="213"/>
      <c r="W11184" s="213"/>
      <c r="X11184" s="214"/>
      <c r="Y11184" s="214"/>
      <c r="Z11184" s="214"/>
      <c r="AA11184" s="217"/>
      <c r="AB11184" s="217"/>
      <c r="AC11184" s="217"/>
      <c r="AD11184" s="213"/>
    </row>
    <row r="11185" spans="20:30" x14ac:dyDescent="0.2">
      <c r="T11185" s="212"/>
      <c r="U11185" s="213"/>
      <c r="V11185" s="213"/>
      <c r="W11185" s="213"/>
      <c r="X11185" s="214"/>
      <c r="Y11185" s="214"/>
      <c r="Z11185" s="214"/>
      <c r="AA11185" s="217"/>
      <c r="AB11185" s="217"/>
      <c r="AC11185" s="217"/>
      <c r="AD11185" s="213"/>
    </row>
    <row r="11186" spans="20:30" x14ac:dyDescent="0.2">
      <c r="T11186" s="212"/>
      <c r="U11186" s="213"/>
      <c r="V11186" s="213"/>
      <c r="W11186" s="213"/>
      <c r="X11186" s="214"/>
      <c r="Y11186" s="214"/>
      <c r="Z11186" s="214"/>
      <c r="AA11186" s="217"/>
      <c r="AB11186" s="217"/>
      <c r="AC11186" s="217"/>
      <c r="AD11186" s="213"/>
    </row>
    <row r="11187" spans="20:30" x14ac:dyDescent="0.2">
      <c r="T11187" s="212"/>
      <c r="U11187" s="213"/>
      <c r="V11187" s="213"/>
      <c r="W11187" s="213"/>
      <c r="X11187" s="214"/>
      <c r="Y11187" s="214"/>
      <c r="Z11187" s="214"/>
      <c r="AA11187" s="217"/>
      <c r="AB11187" s="217"/>
      <c r="AC11187" s="217"/>
      <c r="AD11187" s="213"/>
    </row>
    <row r="11188" spans="20:30" x14ac:dyDescent="0.2">
      <c r="T11188" s="212"/>
      <c r="U11188" s="213"/>
      <c r="V11188" s="213"/>
      <c r="W11188" s="213"/>
      <c r="X11188" s="214"/>
      <c r="Y11188" s="214"/>
      <c r="Z11188" s="214"/>
      <c r="AA11188" s="217"/>
      <c r="AB11188" s="217"/>
      <c r="AC11188" s="217"/>
      <c r="AD11188" s="213"/>
    </row>
    <row r="11189" spans="20:30" x14ac:dyDescent="0.2">
      <c r="T11189" s="212"/>
      <c r="U11189" s="213"/>
      <c r="V11189" s="213"/>
      <c r="W11189" s="213"/>
      <c r="X11189" s="214"/>
      <c r="Y11189" s="214"/>
      <c r="Z11189" s="214"/>
      <c r="AA11189" s="217"/>
      <c r="AB11189" s="217"/>
      <c r="AC11189" s="217"/>
      <c r="AD11189" s="213"/>
    </row>
    <row r="11190" spans="20:30" x14ac:dyDescent="0.2">
      <c r="T11190" s="212"/>
      <c r="U11190" s="213"/>
      <c r="V11190" s="213"/>
      <c r="W11190" s="213"/>
      <c r="X11190" s="214"/>
      <c r="Y11190" s="214"/>
      <c r="Z11190" s="214"/>
      <c r="AA11190" s="217"/>
      <c r="AB11190" s="217"/>
      <c r="AC11190" s="217"/>
      <c r="AD11190" s="213"/>
    </row>
    <row r="11191" spans="20:30" x14ac:dyDescent="0.2">
      <c r="T11191" s="212"/>
      <c r="U11191" s="213"/>
      <c r="V11191" s="213"/>
      <c r="W11191" s="213"/>
      <c r="X11191" s="214"/>
      <c r="Y11191" s="214"/>
      <c r="Z11191" s="214"/>
      <c r="AA11191" s="217"/>
      <c r="AB11191" s="217"/>
      <c r="AC11191" s="217"/>
      <c r="AD11191" s="213"/>
    </row>
    <row r="11192" spans="20:30" x14ac:dyDescent="0.2">
      <c r="T11192" s="212"/>
      <c r="U11192" s="213"/>
      <c r="V11192" s="213"/>
      <c r="W11192" s="213"/>
      <c r="X11192" s="214"/>
      <c r="Y11192" s="214"/>
      <c r="Z11192" s="214"/>
      <c r="AA11192" s="217"/>
      <c r="AB11192" s="217"/>
      <c r="AC11192" s="217"/>
      <c r="AD11192" s="213"/>
    </row>
    <row r="11193" spans="20:30" x14ac:dyDescent="0.2">
      <c r="T11193" s="212"/>
      <c r="U11193" s="213"/>
      <c r="V11193" s="213"/>
      <c r="W11193" s="213"/>
      <c r="X11193" s="214"/>
      <c r="Y11193" s="214"/>
      <c r="Z11193" s="214"/>
      <c r="AA11193" s="217"/>
      <c r="AB11193" s="217"/>
      <c r="AC11193" s="217"/>
      <c r="AD11193" s="213"/>
    </row>
    <row r="11194" spans="20:30" x14ac:dyDescent="0.2">
      <c r="T11194" s="212"/>
      <c r="U11194" s="213"/>
      <c r="V11194" s="213"/>
      <c r="W11194" s="213"/>
      <c r="X11194" s="214"/>
      <c r="Y11194" s="214"/>
      <c r="Z11194" s="214"/>
      <c r="AA11194" s="217"/>
      <c r="AB11194" s="217"/>
      <c r="AC11194" s="217"/>
      <c r="AD11194" s="213"/>
    </row>
    <row r="11195" spans="20:30" x14ac:dyDescent="0.2">
      <c r="T11195" s="212"/>
      <c r="U11195" s="213"/>
      <c r="V11195" s="213"/>
      <c r="W11195" s="213"/>
      <c r="X11195" s="214"/>
      <c r="Y11195" s="214"/>
      <c r="Z11195" s="214"/>
      <c r="AA11195" s="217"/>
      <c r="AB11195" s="217"/>
      <c r="AC11195" s="217"/>
      <c r="AD11195" s="213"/>
    </row>
    <row r="11196" spans="20:30" x14ac:dyDescent="0.2">
      <c r="T11196" s="212"/>
      <c r="U11196" s="213"/>
      <c r="V11196" s="213"/>
      <c r="W11196" s="213"/>
      <c r="X11196" s="214"/>
      <c r="Y11196" s="214"/>
      <c r="Z11196" s="214"/>
      <c r="AA11196" s="217"/>
      <c r="AB11196" s="217"/>
      <c r="AC11196" s="217"/>
      <c r="AD11196" s="213"/>
    </row>
    <row r="11197" spans="20:30" x14ac:dyDescent="0.2">
      <c r="T11197" s="212"/>
      <c r="U11197" s="213"/>
      <c r="V11197" s="213"/>
      <c r="W11197" s="213"/>
      <c r="X11197" s="214"/>
      <c r="Y11197" s="214"/>
      <c r="Z11197" s="214"/>
      <c r="AA11197" s="217"/>
      <c r="AB11197" s="217"/>
      <c r="AC11197" s="217"/>
      <c r="AD11197" s="213"/>
    </row>
    <row r="11198" spans="20:30" x14ac:dyDescent="0.2">
      <c r="T11198" s="212"/>
      <c r="U11198" s="213"/>
      <c r="V11198" s="213"/>
      <c r="W11198" s="213"/>
      <c r="X11198" s="214"/>
      <c r="Y11198" s="214"/>
      <c r="Z11198" s="214"/>
      <c r="AA11198" s="217"/>
      <c r="AB11198" s="217"/>
      <c r="AC11198" s="217"/>
      <c r="AD11198" s="213"/>
    </row>
    <row r="11199" spans="20:30" x14ac:dyDescent="0.2">
      <c r="T11199" s="212"/>
      <c r="U11199" s="213"/>
      <c r="V11199" s="213"/>
      <c r="W11199" s="213"/>
      <c r="X11199" s="214"/>
      <c r="Y11199" s="214"/>
      <c r="Z11199" s="214"/>
      <c r="AA11199" s="217"/>
      <c r="AB11199" s="217"/>
      <c r="AC11199" s="217"/>
      <c r="AD11199" s="213"/>
    </row>
    <row r="11200" spans="20:30" x14ac:dyDescent="0.2">
      <c r="T11200" s="212"/>
      <c r="U11200" s="213"/>
      <c r="V11200" s="213"/>
      <c r="W11200" s="213"/>
      <c r="X11200" s="214"/>
      <c r="Y11200" s="214"/>
      <c r="Z11200" s="214"/>
      <c r="AA11200" s="217"/>
      <c r="AB11200" s="217"/>
      <c r="AC11200" s="217"/>
      <c r="AD11200" s="213"/>
    </row>
    <row r="11201" spans="20:30" x14ac:dyDescent="0.2">
      <c r="T11201" s="212"/>
      <c r="U11201" s="213"/>
      <c r="V11201" s="213"/>
      <c r="W11201" s="213"/>
      <c r="X11201" s="214"/>
      <c r="Y11201" s="214"/>
      <c r="Z11201" s="214"/>
      <c r="AA11201" s="217"/>
      <c r="AB11201" s="217"/>
      <c r="AC11201" s="217"/>
      <c r="AD11201" s="213"/>
    </row>
    <row r="11202" spans="20:30" x14ac:dyDescent="0.2">
      <c r="T11202" s="212"/>
      <c r="U11202" s="213"/>
      <c r="V11202" s="213"/>
      <c r="W11202" s="213"/>
      <c r="X11202" s="214"/>
      <c r="Y11202" s="214"/>
      <c r="Z11202" s="214"/>
      <c r="AA11202" s="217"/>
      <c r="AB11202" s="217"/>
      <c r="AC11202" s="217"/>
      <c r="AD11202" s="213"/>
    </row>
    <row r="11203" spans="20:30" x14ac:dyDescent="0.2">
      <c r="T11203" s="212"/>
      <c r="U11203" s="213"/>
      <c r="V11203" s="213"/>
      <c r="W11203" s="213"/>
      <c r="X11203" s="214"/>
      <c r="Y11203" s="214"/>
      <c r="Z11203" s="214"/>
      <c r="AA11203" s="217"/>
      <c r="AB11203" s="217"/>
      <c r="AC11203" s="217"/>
      <c r="AD11203" s="213"/>
    </row>
    <row r="11204" spans="20:30" x14ac:dyDescent="0.2">
      <c r="T11204" s="212"/>
      <c r="U11204" s="213"/>
      <c r="V11204" s="213"/>
      <c r="W11204" s="213"/>
      <c r="X11204" s="214"/>
      <c r="Y11204" s="214"/>
      <c r="Z11204" s="214"/>
      <c r="AA11204" s="217"/>
      <c r="AB11204" s="217"/>
      <c r="AC11204" s="217"/>
      <c r="AD11204" s="213"/>
    </row>
    <row r="11205" spans="20:30" x14ac:dyDescent="0.2">
      <c r="T11205" s="212"/>
      <c r="U11205" s="213"/>
      <c r="V11205" s="213"/>
      <c r="W11205" s="213"/>
      <c r="X11205" s="214"/>
      <c r="Y11205" s="214"/>
      <c r="Z11205" s="214"/>
      <c r="AA11205" s="217"/>
      <c r="AB11205" s="217"/>
      <c r="AC11205" s="217"/>
      <c r="AD11205" s="213"/>
    </row>
    <row r="11206" spans="20:30" x14ac:dyDescent="0.2">
      <c r="T11206" s="212"/>
      <c r="U11206" s="213"/>
      <c r="V11206" s="213"/>
      <c r="W11206" s="213"/>
      <c r="X11206" s="214"/>
      <c r="Y11206" s="214"/>
      <c r="Z11206" s="214"/>
      <c r="AA11206" s="217"/>
      <c r="AB11206" s="217"/>
      <c r="AC11206" s="217"/>
      <c r="AD11206" s="213"/>
    </row>
    <row r="11207" spans="20:30" x14ac:dyDescent="0.2">
      <c r="T11207" s="212"/>
      <c r="U11207" s="213"/>
      <c r="V11207" s="213"/>
      <c r="W11207" s="213"/>
      <c r="X11207" s="214"/>
      <c r="Y11207" s="214"/>
      <c r="Z11207" s="214"/>
      <c r="AA11207" s="217"/>
      <c r="AB11207" s="217"/>
      <c r="AC11207" s="217"/>
      <c r="AD11207" s="213"/>
    </row>
    <row r="11208" spans="20:30" x14ac:dyDescent="0.2">
      <c r="T11208" s="212"/>
      <c r="U11208" s="213"/>
      <c r="V11208" s="213"/>
      <c r="W11208" s="213"/>
      <c r="X11208" s="214"/>
      <c r="Y11208" s="214"/>
      <c r="Z11208" s="214"/>
      <c r="AA11208" s="217"/>
      <c r="AB11208" s="217"/>
      <c r="AC11208" s="217"/>
      <c r="AD11208" s="213"/>
    </row>
    <row r="11209" spans="20:30" x14ac:dyDescent="0.2">
      <c r="T11209" s="212"/>
      <c r="U11209" s="213"/>
      <c r="V11209" s="213"/>
      <c r="W11209" s="213"/>
      <c r="X11209" s="214"/>
      <c r="Y11209" s="214"/>
      <c r="Z11209" s="214"/>
      <c r="AA11209" s="217"/>
      <c r="AB11209" s="217"/>
      <c r="AC11209" s="217"/>
      <c r="AD11209" s="213"/>
    </row>
    <row r="11210" spans="20:30" x14ac:dyDescent="0.2">
      <c r="T11210" s="212"/>
      <c r="U11210" s="213"/>
      <c r="V11210" s="213"/>
      <c r="W11210" s="213"/>
      <c r="X11210" s="214"/>
      <c r="Y11210" s="214"/>
      <c r="Z11210" s="214"/>
      <c r="AA11210" s="217"/>
      <c r="AB11210" s="217"/>
      <c r="AC11210" s="217"/>
      <c r="AD11210" s="213"/>
    </row>
    <row r="11211" spans="20:30" x14ac:dyDescent="0.2">
      <c r="T11211" s="212"/>
      <c r="U11211" s="213"/>
      <c r="V11211" s="213"/>
      <c r="W11211" s="213"/>
      <c r="X11211" s="214"/>
      <c r="Y11211" s="214"/>
      <c r="Z11211" s="214"/>
      <c r="AA11211" s="217"/>
      <c r="AB11211" s="217"/>
      <c r="AC11211" s="217"/>
      <c r="AD11211" s="213"/>
    </row>
    <row r="11212" spans="20:30" x14ac:dyDescent="0.2">
      <c r="T11212" s="212"/>
      <c r="U11212" s="213"/>
      <c r="V11212" s="213"/>
      <c r="W11212" s="213"/>
      <c r="X11212" s="214"/>
      <c r="Y11212" s="214"/>
      <c r="Z11212" s="214"/>
      <c r="AA11212" s="217"/>
      <c r="AB11212" s="217"/>
      <c r="AC11212" s="217"/>
      <c r="AD11212" s="213"/>
    </row>
    <row r="11213" spans="20:30" x14ac:dyDescent="0.2">
      <c r="T11213" s="212"/>
      <c r="U11213" s="213"/>
      <c r="V11213" s="213"/>
      <c r="W11213" s="213"/>
      <c r="X11213" s="214"/>
      <c r="Y11213" s="214"/>
      <c r="Z11213" s="214"/>
      <c r="AA11213" s="217"/>
      <c r="AB11213" s="217"/>
      <c r="AC11213" s="217"/>
      <c r="AD11213" s="213"/>
    </row>
    <row r="11214" spans="20:30" x14ac:dyDescent="0.2">
      <c r="T11214" s="212"/>
      <c r="U11214" s="213"/>
      <c r="V11214" s="213"/>
      <c r="W11214" s="213"/>
      <c r="X11214" s="214"/>
      <c r="Y11214" s="214"/>
      <c r="Z11214" s="214"/>
      <c r="AA11214" s="217"/>
      <c r="AB11214" s="217"/>
      <c r="AC11214" s="217"/>
      <c r="AD11214" s="213"/>
    </row>
    <row r="11215" spans="20:30" x14ac:dyDescent="0.2">
      <c r="T11215" s="212"/>
      <c r="U11215" s="213"/>
      <c r="V11215" s="213"/>
      <c r="W11215" s="213"/>
      <c r="X11215" s="214"/>
      <c r="Y11215" s="214"/>
      <c r="Z11215" s="214"/>
      <c r="AA11215" s="217"/>
      <c r="AB11215" s="217"/>
      <c r="AC11215" s="217"/>
      <c r="AD11215" s="213"/>
    </row>
    <row r="11216" spans="20:30" x14ac:dyDescent="0.2">
      <c r="T11216" s="212"/>
      <c r="U11216" s="213"/>
      <c r="V11216" s="213"/>
      <c r="W11216" s="213"/>
      <c r="X11216" s="214"/>
      <c r="Y11216" s="214"/>
      <c r="Z11216" s="214"/>
      <c r="AA11216" s="217"/>
      <c r="AB11216" s="217"/>
      <c r="AC11216" s="217"/>
      <c r="AD11216" s="213"/>
    </row>
    <row r="11217" spans="20:30" x14ac:dyDescent="0.2">
      <c r="T11217" s="212"/>
      <c r="U11217" s="213"/>
      <c r="V11217" s="213"/>
      <c r="W11217" s="213"/>
      <c r="X11217" s="214"/>
      <c r="Y11217" s="214"/>
      <c r="Z11217" s="214"/>
      <c r="AA11217" s="217"/>
      <c r="AB11217" s="217"/>
      <c r="AC11217" s="217"/>
      <c r="AD11217" s="213"/>
    </row>
    <row r="11218" spans="20:30" x14ac:dyDescent="0.2">
      <c r="T11218" s="212"/>
      <c r="U11218" s="213"/>
      <c r="V11218" s="213"/>
      <c r="W11218" s="213"/>
      <c r="X11218" s="214"/>
      <c r="Y11218" s="214"/>
      <c r="Z11218" s="214"/>
      <c r="AA11218" s="217"/>
      <c r="AB11218" s="217"/>
      <c r="AC11218" s="217"/>
      <c r="AD11218" s="213"/>
    </row>
    <row r="11219" spans="20:30" x14ac:dyDescent="0.2">
      <c r="T11219" s="212"/>
      <c r="U11219" s="213"/>
      <c r="V11219" s="213"/>
      <c r="W11219" s="213"/>
      <c r="X11219" s="214"/>
      <c r="Y11219" s="214"/>
      <c r="Z11219" s="214"/>
      <c r="AA11219" s="217"/>
      <c r="AB11219" s="217"/>
      <c r="AC11219" s="217"/>
      <c r="AD11219" s="213"/>
    </row>
    <row r="11220" spans="20:30" x14ac:dyDescent="0.2">
      <c r="T11220" s="212"/>
      <c r="U11220" s="213"/>
      <c r="V11220" s="213"/>
      <c r="W11220" s="213"/>
      <c r="X11220" s="214"/>
      <c r="Y11220" s="214"/>
      <c r="Z11220" s="214"/>
      <c r="AA11220" s="217"/>
      <c r="AB11220" s="217"/>
      <c r="AC11220" s="217"/>
      <c r="AD11220" s="213"/>
    </row>
    <row r="11221" spans="20:30" x14ac:dyDescent="0.2">
      <c r="T11221" s="212"/>
      <c r="U11221" s="213"/>
      <c r="V11221" s="213"/>
      <c r="W11221" s="213"/>
      <c r="X11221" s="214"/>
      <c r="Y11221" s="214"/>
      <c r="Z11221" s="214"/>
      <c r="AA11221" s="217"/>
      <c r="AB11221" s="217"/>
      <c r="AC11221" s="217"/>
      <c r="AD11221" s="213"/>
    </row>
    <row r="11222" spans="20:30" x14ac:dyDescent="0.2">
      <c r="T11222" s="212"/>
      <c r="U11222" s="213"/>
      <c r="V11222" s="213"/>
      <c r="W11222" s="213"/>
      <c r="X11222" s="214"/>
      <c r="Y11222" s="214"/>
      <c r="Z11222" s="214"/>
      <c r="AA11222" s="217"/>
      <c r="AB11222" s="217"/>
      <c r="AC11222" s="217"/>
      <c r="AD11222" s="213"/>
    </row>
    <row r="11223" spans="20:30" x14ac:dyDescent="0.2">
      <c r="T11223" s="212"/>
      <c r="U11223" s="213"/>
      <c r="V11223" s="213"/>
      <c r="W11223" s="213"/>
      <c r="X11223" s="214"/>
      <c r="Y11223" s="214"/>
      <c r="Z11223" s="214"/>
      <c r="AA11223" s="217"/>
      <c r="AB11223" s="217"/>
      <c r="AC11223" s="217"/>
      <c r="AD11223" s="213"/>
    </row>
    <row r="11224" spans="20:30" x14ac:dyDescent="0.2">
      <c r="T11224" s="212"/>
      <c r="U11224" s="213"/>
      <c r="V11224" s="213"/>
      <c r="W11224" s="213"/>
      <c r="X11224" s="214"/>
      <c r="Y11224" s="214"/>
      <c r="Z11224" s="214"/>
      <c r="AA11224" s="217"/>
      <c r="AB11224" s="217"/>
      <c r="AC11224" s="217"/>
      <c r="AD11224" s="213"/>
    </row>
    <row r="11225" spans="20:30" x14ac:dyDescent="0.2">
      <c r="T11225" s="212"/>
      <c r="U11225" s="213"/>
      <c r="V11225" s="213"/>
      <c r="W11225" s="213"/>
      <c r="X11225" s="214"/>
      <c r="Y11225" s="214"/>
      <c r="Z11225" s="214"/>
      <c r="AA11225" s="217"/>
      <c r="AB11225" s="217"/>
      <c r="AC11225" s="217"/>
      <c r="AD11225" s="213"/>
    </row>
    <row r="11226" spans="20:30" x14ac:dyDescent="0.2">
      <c r="T11226" s="212"/>
      <c r="U11226" s="213"/>
      <c r="V11226" s="213"/>
      <c r="W11226" s="213"/>
      <c r="X11226" s="214"/>
      <c r="Y11226" s="214"/>
      <c r="Z11226" s="214"/>
      <c r="AA11226" s="217"/>
      <c r="AB11226" s="217"/>
      <c r="AC11226" s="217"/>
      <c r="AD11226" s="213"/>
    </row>
    <row r="11227" spans="20:30" x14ac:dyDescent="0.2">
      <c r="T11227" s="212"/>
      <c r="U11227" s="213"/>
      <c r="V11227" s="213"/>
      <c r="W11227" s="213"/>
      <c r="X11227" s="214"/>
      <c r="Y11227" s="214"/>
      <c r="Z11227" s="214"/>
      <c r="AA11227" s="217"/>
      <c r="AB11227" s="217"/>
      <c r="AC11227" s="217"/>
      <c r="AD11227" s="213"/>
    </row>
    <row r="11228" spans="20:30" x14ac:dyDescent="0.2">
      <c r="T11228" s="212"/>
      <c r="U11228" s="213"/>
      <c r="V11228" s="213"/>
      <c r="W11228" s="213"/>
      <c r="X11228" s="214"/>
      <c r="Y11228" s="214"/>
      <c r="Z11228" s="214"/>
      <c r="AA11228" s="217"/>
      <c r="AB11228" s="217"/>
      <c r="AC11228" s="217"/>
      <c r="AD11228" s="213"/>
    </row>
    <row r="11229" spans="20:30" x14ac:dyDescent="0.2">
      <c r="T11229" s="212"/>
      <c r="U11229" s="213"/>
      <c r="V11229" s="213"/>
      <c r="W11229" s="213"/>
      <c r="X11229" s="214"/>
      <c r="Y11229" s="214"/>
      <c r="Z11229" s="214"/>
      <c r="AA11229" s="217"/>
      <c r="AB11229" s="217"/>
      <c r="AC11229" s="217"/>
      <c r="AD11229" s="213"/>
    </row>
    <row r="11230" spans="20:30" x14ac:dyDescent="0.2">
      <c r="T11230" s="212"/>
      <c r="U11230" s="213"/>
      <c r="V11230" s="213"/>
      <c r="W11230" s="213"/>
      <c r="X11230" s="214"/>
      <c r="Y11230" s="214"/>
      <c r="Z11230" s="214"/>
      <c r="AA11230" s="217"/>
      <c r="AB11230" s="217"/>
      <c r="AC11230" s="217"/>
      <c r="AD11230" s="213"/>
    </row>
    <row r="11231" spans="20:30" x14ac:dyDescent="0.2">
      <c r="T11231" s="212"/>
      <c r="U11231" s="213"/>
      <c r="V11231" s="213"/>
      <c r="W11231" s="213"/>
      <c r="X11231" s="214"/>
      <c r="Y11231" s="214"/>
      <c r="Z11231" s="214"/>
      <c r="AA11231" s="217"/>
      <c r="AB11231" s="217"/>
      <c r="AC11231" s="217"/>
      <c r="AD11231" s="213"/>
    </row>
    <row r="11232" spans="20:30" x14ac:dyDescent="0.2">
      <c r="T11232" s="212"/>
      <c r="U11232" s="213"/>
      <c r="V11232" s="213"/>
      <c r="W11232" s="213"/>
      <c r="X11232" s="214"/>
      <c r="Y11232" s="214"/>
      <c r="Z11232" s="214"/>
      <c r="AA11232" s="217"/>
      <c r="AB11232" s="217"/>
      <c r="AC11232" s="217"/>
      <c r="AD11232" s="213"/>
    </row>
    <row r="11233" spans="20:30" x14ac:dyDescent="0.2">
      <c r="T11233" s="212"/>
      <c r="U11233" s="213"/>
      <c r="V11233" s="213"/>
      <c r="W11233" s="213"/>
      <c r="X11233" s="214"/>
      <c r="Y11233" s="214"/>
      <c r="Z11233" s="214"/>
      <c r="AA11233" s="217"/>
      <c r="AB11233" s="217"/>
      <c r="AC11233" s="217"/>
      <c r="AD11233" s="213"/>
    </row>
    <row r="11234" spans="20:30" x14ac:dyDescent="0.2">
      <c r="T11234" s="212"/>
      <c r="U11234" s="213"/>
      <c r="V11234" s="213"/>
      <c r="W11234" s="213"/>
      <c r="X11234" s="214"/>
      <c r="Y11234" s="214"/>
      <c r="Z11234" s="214"/>
      <c r="AA11234" s="217"/>
      <c r="AB11234" s="217"/>
      <c r="AC11234" s="217"/>
      <c r="AD11234" s="213"/>
    </row>
    <row r="11235" spans="20:30" x14ac:dyDescent="0.2">
      <c r="T11235" s="212"/>
      <c r="U11235" s="213"/>
      <c r="V11235" s="213"/>
      <c r="W11235" s="213"/>
      <c r="X11235" s="214"/>
      <c r="Y11235" s="214"/>
      <c r="Z11235" s="214"/>
      <c r="AA11235" s="217"/>
      <c r="AB11235" s="217"/>
      <c r="AC11235" s="217"/>
      <c r="AD11235" s="213"/>
    </row>
    <row r="11236" spans="20:30" x14ac:dyDescent="0.2">
      <c r="T11236" s="212"/>
      <c r="U11236" s="213"/>
      <c r="V11236" s="213"/>
      <c r="W11236" s="213"/>
      <c r="X11236" s="214"/>
      <c r="Y11236" s="214"/>
      <c r="Z11236" s="214"/>
      <c r="AA11236" s="217"/>
      <c r="AB11236" s="217"/>
      <c r="AC11236" s="217"/>
      <c r="AD11236" s="213"/>
    </row>
    <row r="11237" spans="20:30" x14ac:dyDescent="0.2">
      <c r="T11237" s="212"/>
      <c r="U11237" s="213"/>
      <c r="V11237" s="213"/>
      <c r="W11237" s="213"/>
      <c r="X11237" s="214"/>
      <c r="Y11237" s="214"/>
      <c r="Z11237" s="214"/>
      <c r="AA11237" s="217"/>
      <c r="AB11237" s="217"/>
      <c r="AC11237" s="217"/>
      <c r="AD11237" s="213"/>
    </row>
    <row r="11238" spans="20:30" x14ac:dyDescent="0.2">
      <c r="T11238" s="212"/>
      <c r="U11238" s="213"/>
      <c r="V11238" s="213"/>
      <c r="W11238" s="213"/>
      <c r="X11238" s="214"/>
      <c r="Y11238" s="214"/>
      <c r="Z11238" s="214"/>
      <c r="AA11238" s="217"/>
      <c r="AB11238" s="217"/>
      <c r="AC11238" s="217"/>
      <c r="AD11238" s="213"/>
    </row>
    <row r="11239" spans="20:30" x14ac:dyDescent="0.2">
      <c r="T11239" s="212"/>
      <c r="U11239" s="213"/>
      <c r="V11239" s="213"/>
      <c r="W11239" s="213"/>
      <c r="X11239" s="214"/>
      <c r="Y11239" s="214"/>
      <c r="Z11239" s="214"/>
      <c r="AA11239" s="217"/>
      <c r="AB11239" s="217"/>
      <c r="AC11239" s="217"/>
      <c r="AD11239" s="213"/>
    </row>
    <row r="11240" spans="20:30" x14ac:dyDescent="0.2">
      <c r="T11240" s="212"/>
      <c r="U11240" s="213"/>
      <c r="V11240" s="213"/>
      <c r="W11240" s="213"/>
      <c r="X11240" s="214"/>
      <c r="Y11240" s="214"/>
      <c r="Z11240" s="214"/>
      <c r="AA11240" s="217"/>
      <c r="AB11240" s="217"/>
      <c r="AC11240" s="217"/>
      <c r="AD11240" s="213"/>
    </row>
    <row r="11241" spans="20:30" x14ac:dyDescent="0.2">
      <c r="T11241" s="212"/>
      <c r="U11241" s="213"/>
      <c r="V11241" s="213"/>
      <c r="W11241" s="213"/>
      <c r="X11241" s="214"/>
      <c r="Y11241" s="214"/>
      <c r="Z11241" s="214"/>
      <c r="AA11241" s="217"/>
      <c r="AB11241" s="217"/>
      <c r="AC11241" s="217"/>
      <c r="AD11241" s="213"/>
    </row>
    <row r="11242" spans="20:30" x14ac:dyDescent="0.2">
      <c r="T11242" s="212"/>
      <c r="U11242" s="213"/>
      <c r="V11242" s="213"/>
      <c r="W11242" s="213"/>
      <c r="X11242" s="214"/>
      <c r="Y11242" s="214"/>
      <c r="Z11242" s="214"/>
      <c r="AA11242" s="217"/>
      <c r="AB11242" s="217"/>
      <c r="AC11242" s="217"/>
      <c r="AD11242" s="213"/>
    </row>
    <row r="11243" spans="20:30" x14ac:dyDescent="0.2">
      <c r="T11243" s="212"/>
      <c r="U11243" s="213"/>
      <c r="V11243" s="213"/>
      <c r="W11243" s="213"/>
      <c r="X11243" s="214"/>
      <c r="Y11243" s="214"/>
      <c r="Z11243" s="214"/>
      <c r="AA11243" s="217"/>
      <c r="AB11243" s="217"/>
      <c r="AC11243" s="217"/>
      <c r="AD11243" s="213"/>
    </row>
    <row r="11244" spans="20:30" x14ac:dyDescent="0.2">
      <c r="T11244" s="212"/>
      <c r="U11244" s="213"/>
      <c r="V11244" s="213"/>
      <c r="W11244" s="213"/>
      <c r="X11244" s="214"/>
      <c r="Y11244" s="214"/>
      <c r="Z11244" s="214"/>
      <c r="AA11244" s="217"/>
      <c r="AB11244" s="217"/>
      <c r="AC11244" s="217"/>
      <c r="AD11244" s="213"/>
    </row>
    <row r="11245" spans="20:30" x14ac:dyDescent="0.2">
      <c r="T11245" s="212"/>
      <c r="U11245" s="213"/>
      <c r="V11245" s="213"/>
      <c r="W11245" s="213"/>
      <c r="X11245" s="214"/>
      <c r="Y11245" s="214"/>
      <c r="Z11245" s="214"/>
      <c r="AA11245" s="217"/>
      <c r="AB11245" s="217"/>
      <c r="AC11245" s="217"/>
      <c r="AD11245" s="213"/>
    </row>
    <row r="11246" spans="20:30" x14ac:dyDescent="0.2">
      <c r="T11246" s="212"/>
      <c r="U11246" s="213"/>
      <c r="V11246" s="213"/>
      <c r="W11246" s="213"/>
      <c r="X11246" s="214"/>
      <c r="Y11246" s="214"/>
      <c r="Z11246" s="214"/>
      <c r="AA11246" s="217"/>
      <c r="AB11246" s="217"/>
      <c r="AC11246" s="217"/>
      <c r="AD11246" s="213"/>
    </row>
    <row r="11247" spans="20:30" x14ac:dyDescent="0.2">
      <c r="T11247" s="212"/>
      <c r="U11247" s="213"/>
      <c r="V11247" s="213"/>
      <c r="W11247" s="213"/>
      <c r="X11247" s="214"/>
      <c r="Y11247" s="214"/>
      <c r="Z11247" s="214"/>
      <c r="AA11247" s="217"/>
      <c r="AB11247" s="217"/>
      <c r="AC11247" s="217"/>
      <c r="AD11247" s="213"/>
    </row>
    <row r="11248" spans="20:30" x14ac:dyDescent="0.2">
      <c r="T11248" s="212"/>
      <c r="U11248" s="213"/>
      <c r="V11248" s="213"/>
      <c r="W11248" s="213"/>
      <c r="X11248" s="214"/>
      <c r="Y11248" s="214"/>
      <c r="Z11248" s="214"/>
      <c r="AA11248" s="217"/>
      <c r="AB11248" s="217"/>
      <c r="AC11248" s="217"/>
      <c r="AD11248" s="213"/>
    </row>
    <row r="11249" spans="20:30" x14ac:dyDescent="0.2">
      <c r="T11249" s="212"/>
      <c r="U11249" s="213"/>
      <c r="V11249" s="213"/>
      <c r="W11249" s="213"/>
      <c r="X11249" s="214"/>
      <c r="Y11249" s="214"/>
      <c r="Z11249" s="214"/>
      <c r="AA11249" s="217"/>
      <c r="AB11249" s="217"/>
      <c r="AC11249" s="217"/>
      <c r="AD11249" s="213"/>
    </row>
    <row r="11250" spans="20:30" x14ac:dyDescent="0.2">
      <c r="T11250" s="212"/>
      <c r="U11250" s="213"/>
      <c r="V11250" s="213"/>
      <c r="W11250" s="213"/>
      <c r="X11250" s="214"/>
      <c r="Y11250" s="214"/>
      <c r="Z11250" s="214"/>
      <c r="AA11250" s="217"/>
      <c r="AB11250" s="217"/>
      <c r="AC11250" s="217"/>
      <c r="AD11250" s="213"/>
    </row>
    <row r="11251" spans="20:30" x14ac:dyDescent="0.2">
      <c r="T11251" s="212"/>
      <c r="U11251" s="213"/>
      <c r="V11251" s="213"/>
      <c r="W11251" s="213"/>
      <c r="X11251" s="214"/>
      <c r="Y11251" s="214"/>
      <c r="Z11251" s="214"/>
      <c r="AA11251" s="217"/>
      <c r="AB11251" s="217"/>
      <c r="AC11251" s="217"/>
      <c r="AD11251" s="213"/>
    </row>
    <row r="11252" spans="20:30" x14ac:dyDescent="0.2">
      <c r="T11252" s="212"/>
      <c r="U11252" s="213"/>
      <c r="V11252" s="213"/>
      <c r="W11252" s="213"/>
      <c r="X11252" s="214"/>
      <c r="Y11252" s="214"/>
      <c r="Z11252" s="214"/>
      <c r="AA11252" s="217"/>
      <c r="AB11252" s="217"/>
      <c r="AC11252" s="217"/>
      <c r="AD11252" s="213"/>
    </row>
    <row r="11253" spans="20:30" x14ac:dyDescent="0.2">
      <c r="T11253" s="212"/>
      <c r="U11253" s="213"/>
      <c r="V11253" s="213"/>
      <c r="W11253" s="213"/>
      <c r="X11253" s="214"/>
      <c r="Y11253" s="214"/>
      <c r="Z11253" s="214"/>
      <c r="AA11253" s="217"/>
      <c r="AB11253" s="217"/>
      <c r="AC11253" s="217"/>
      <c r="AD11253" s="213"/>
    </row>
    <row r="11254" spans="20:30" x14ac:dyDescent="0.2">
      <c r="T11254" s="212"/>
      <c r="U11254" s="213"/>
      <c r="V11254" s="213"/>
      <c r="W11254" s="213"/>
      <c r="X11254" s="214"/>
      <c r="Y11254" s="214"/>
      <c r="Z11254" s="214"/>
      <c r="AA11254" s="217"/>
      <c r="AB11254" s="217"/>
      <c r="AC11254" s="217"/>
      <c r="AD11254" s="213"/>
    </row>
    <row r="11255" spans="20:30" x14ac:dyDescent="0.2">
      <c r="T11255" s="212"/>
      <c r="U11255" s="213"/>
      <c r="V11255" s="213"/>
      <c r="W11255" s="213"/>
      <c r="X11255" s="214"/>
      <c r="Y11255" s="214"/>
      <c r="Z11255" s="214"/>
      <c r="AA11255" s="217"/>
      <c r="AB11255" s="217"/>
      <c r="AC11255" s="217"/>
      <c r="AD11255" s="213"/>
    </row>
    <row r="11256" spans="20:30" x14ac:dyDescent="0.2">
      <c r="T11256" s="212"/>
      <c r="U11256" s="213"/>
      <c r="V11256" s="213"/>
      <c r="W11256" s="213"/>
      <c r="X11256" s="214"/>
      <c r="Y11256" s="214"/>
      <c r="Z11256" s="214"/>
      <c r="AA11256" s="217"/>
      <c r="AB11256" s="217"/>
      <c r="AC11256" s="217"/>
      <c r="AD11256" s="213"/>
    </row>
    <row r="11257" spans="20:30" x14ac:dyDescent="0.2">
      <c r="T11257" s="212"/>
      <c r="U11257" s="213"/>
      <c r="V11257" s="213"/>
      <c r="W11257" s="213"/>
      <c r="X11257" s="214"/>
      <c r="Y11257" s="214"/>
      <c r="Z11257" s="214"/>
      <c r="AA11257" s="217"/>
      <c r="AB11257" s="217"/>
      <c r="AC11257" s="217"/>
      <c r="AD11257" s="213"/>
    </row>
    <row r="11258" spans="20:30" x14ac:dyDescent="0.2">
      <c r="T11258" s="212"/>
      <c r="U11258" s="213"/>
      <c r="V11258" s="213"/>
      <c r="W11258" s="213"/>
      <c r="X11258" s="214"/>
      <c r="Y11258" s="214"/>
      <c r="Z11258" s="214"/>
      <c r="AA11258" s="217"/>
      <c r="AB11258" s="217"/>
      <c r="AC11258" s="217"/>
      <c r="AD11258" s="213"/>
    </row>
    <row r="11259" spans="20:30" x14ac:dyDescent="0.2">
      <c r="T11259" s="212"/>
      <c r="U11259" s="213"/>
      <c r="V11259" s="213"/>
      <c r="W11259" s="213"/>
      <c r="X11259" s="214"/>
      <c r="Y11259" s="214"/>
      <c r="Z11259" s="214"/>
      <c r="AA11259" s="217"/>
      <c r="AB11259" s="217"/>
      <c r="AC11259" s="217"/>
      <c r="AD11259" s="213"/>
    </row>
    <row r="11260" spans="20:30" x14ac:dyDescent="0.2">
      <c r="T11260" s="212"/>
      <c r="U11260" s="213"/>
      <c r="V11260" s="213"/>
      <c r="W11260" s="213"/>
      <c r="X11260" s="214"/>
      <c r="Y11260" s="214"/>
      <c r="Z11260" s="214"/>
      <c r="AA11260" s="217"/>
      <c r="AB11260" s="217"/>
      <c r="AC11260" s="217"/>
      <c r="AD11260" s="213"/>
    </row>
    <row r="11261" spans="20:30" x14ac:dyDescent="0.2">
      <c r="T11261" s="212"/>
      <c r="U11261" s="213"/>
      <c r="V11261" s="213"/>
      <c r="W11261" s="213"/>
      <c r="X11261" s="214"/>
      <c r="Y11261" s="214"/>
      <c r="Z11261" s="214"/>
      <c r="AA11261" s="217"/>
      <c r="AB11261" s="217"/>
      <c r="AC11261" s="217"/>
      <c r="AD11261" s="213"/>
    </row>
    <row r="11262" spans="20:30" x14ac:dyDescent="0.2">
      <c r="T11262" s="212"/>
      <c r="U11262" s="213"/>
      <c r="V11262" s="213"/>
      <c r="W11262" s="213"/>
      <c r="X11262" s="214"/>
      <c r="Y11262" s="214"/>
      <c r="Z11262" s="214"/>
      <c r="AA11262" s="217"/>
      <c r="AB11262" s="217"/>
      <c r="AC11262" s="217"/>
      <c r="AD11262" s="213"/>
    </row>
    <row r="11263" spans="20:30" x14ac:dyDescent="0.2">
      <c r="T11263" s="212"/>
      <c r="U11263" s="213"/>
      <c r="V11263" s="213"/>
      <c r="W11263" s="213"/>
      <c r="X11263" s="214"/>
      <c r="Y11263" s="214"/>
      <c r="Z11263" s="214"/>
      <c r="AA11263" s="217"/>
      <c r="AB11263" s="217"/>
      <c r="AC11263" s="217"/>
      <c r="AD11263" s="213"/>
    </row>
    <row r="11264" spans="20:30" x14ac:dyDescent="0.2">
      <c r="T11264" s="212"/>
      <c r="U11264" s="213"/>
      <c r="V11264" s="213"/>
      <c r="W11264" s="213"/>
      <c r="X11264" s="214"/>
      <c r="Y11264" s="214"/>
      <c r="Z11264" s="214"/>
      <c r="AA11264" s="217"/>
      <c r="AB11264" s="217"/>
      <c r="AC11264" s="217"/>
      <c r="AD11264" s="213"/>
    </row>
    <row r="11265" spans="20:30" x14ac:dyDescent="0.2">
      <c r="T11265" s="212"/>
      <c r="U11265" s="213"/>
      <c r="V11265" s="213"/>
      <c r="W11265" s="213"/>
      <c r="X11265" s="214"/>
      <c r="Y11265" s="214"/>
      <c r="Z11265" s="214"/>
      <c r="AA11265" s="217"/>
      <c r="AB11265" s="217"/>
      <c r="AC11265" s="217"/>
      <c r="AD11265" s="213"/>
    </row>
    <row r="11266" spans="20:30" x14ac:dyDescent="0.2">
      <c r="T11266" s="212"/>
      <c r="U11266" s="213"/>
      <c r="V11266" s="213"/>
      <c r="W11266" s="213"/>
      <c r="X11266" s="214"/>
      <c r="Y11266" s="214"/>
      <c r="Z11266" s="214"/>
      <c r="AA11266" s="217"/>
      <c r="AB11266" s="217"/>
      <c r="AC11266" s="217"/>
      <c r="AD11266" s="213"/>
    </row>
    <row r="11267" spans="20:30" x14ac:dyDescent="0.2">
      <c r="T11267" s="212"/>
      <c r="U11267" s="213"/>
      <c r="V11267" s="213"/>
      <c r="W11267" s="213"/>
      <c r="X11267" s="214"/>
      <c r="Y11267" s="214"/>
      <c r="Z11267" s="214"/>
      <c r="AA11267" s="217"/>
      <c r="AB11267" s="217"/>
      <c r="AC11267" s="217"/>
      <c r="AD11267" s="213"/>
    </row>
    <row r="11268" spans="20:30" x14ac:dyDescent="0.2">
      <c r="T11268" s="212"/>
      <c r="U11268" s="213"/>
      <c r="V11268" s="213"/>
      <c r="W11268" s="213"/>
      <c r="X11268" s="214"/>
      <c r="Y11268" s="214"/>
      <c r="Z11268" s="214"/>
      <c r="AA11268" s="217"/>
      <c r="AB11268" s="217"/>
      <c r="AC11268" s="217"/>
      <c r="AD11268" s="213"/>
    </row>
    <row r="11269" spans="20:30" x14ac:dyDescent="0.2">
      <c r="T11269" s="212"/>
      <c r="U11269" s="213"/>
      <c r="V11269" s="213"/>
      <c r="W11269" s="213"/>
      <c r="X11269" s="214"/>
      <c r="Y11269" s="214"/>
      <c r="Z11269" s="214"/>
      <c r="AA11269" s="217"/>
      <c r="AB11269" s="217"/>
      <c r="AC11269" s="217"/>
      <c r="AD11269" s="213"/>
    </row>
    <row r="11270" spans="20:30" x14ac:dyDescent="0.2">
      <c r="T11270" s="212"/>
      <c r="U11270" s="213"/>
      <c r="V11270" s="213"/>
      <c r="W11270" s="213"/>
      <c r="X11270" s="214"/>
      <c r="Y11270" s="214"/>
      <c r="Z11270" s="214"/>
      <c r="AA11270" s="217"/>
      <c r="AB11270" s="217"/>
      <c r="AC11270" s="217"/>
      <c r="AD11270" s="213"/>
    </row>
    <row r="11271" spans="20:30" x14ac:dyDescent="0.2">
      <c r="T11271" s="212"/>
      <c r="U11271" s="213"/>
      <c r="V11271" s="213"/>
      <c r="W11271" s="213"/>
      <c r="X11271" s="214"/>
      <c r="Y11271" s="214"/>
      <c r="Z11271" s="214"/>
      <c r="AA11271" s="217"/>
      <c r="AB11271" s="217"/>
      <c r="AC11271" s="217"/>
      <c r="AD11271" s="213"/>
    </row>
    <row r="11272" spans="20:30" x14ac:dyDescent="0.2">
      <c r="T11272" s="212"/>
      <c r="U11272" s="213"/>
      <c r="V11272" s="213"/>
      <c r="W11272" s="213"/>
      <c r="X11272" s="214"/>
      <c r="Y11272" s="214"/>
      <c r="Z11272" s="214"/>
      <c r="AA11272" s="217"/>
      <c r="AB11272" s="217"/>
      <c r="AC11272" s="217"/>
      <c r="AD11272" s="213"/>
    </row>
    <row r="11273" spans="20:30" x14ac:dyDescent="0.2">
      <c r="T11273" s="212"/>
      <c r="U11273" s="213"/>
      <c r="V11273" s="213"/>
      <c r="W11273" s="213"/>
      <c r="X11273" s="214"/>
      <c r="Y11273" s="214"/>
      <c r="Z11273" s="214"/>
      <c r="AA11273" s="217"/>
      <c r="AB11273" s="217"/>
      <c r="AC11273" s="217"/>
      <c r="AD11273" s="213"/>
    </row>
    <row r="11274" spans="20:30" x14ac:dyDescent="0.2">
      <c r="T11274" s="212"/>
      <c r="U11274" s="213"/>
      <c r="V11274" s="213"/>
      <c r="W11274" s="213"/>
      <c r="X11274" s="214"/>
      <c r="Y11274" s="214"/>
      <c r="Z11274" s="214"/>
      <c r="AA11274" s="217"/>
      <c r="AB11274" s="217"/>
      <c r="AC11274" s="217"/>
      <c r="AD11274" s="213"/>
    </row>
    <row r="11275" spans="20:30" x14ac:dyDescent="0.2">
      <c r="T11275" s="212"/>
      <c r="U11275" s="213"/>
      <c r="V11275" s="213"/>
      <c r="W11275" s="213"/>
      <c r="X11275" s="214"/>
      <c r="Y11275" s="214"/>
      <c r="Z11275" s="214"/>
      <c r="AA11275" s="217"/>
      <c r="AB11275" s="217"/>
      <c r="AC11275" s="217"/>
      <c r="AD11275" s="213"/>
    </row>
    <row r="11276" spans="20:30" x14ac:dyDescent="0.2">
      <c r="T11276" s="212"/>
      <c r="U11276" s="213"/>
      <c r="V11276" s="213"/>
      <c r="W11276" s="213"/>
      <c r="X11276" s="214"/>
      <c r="Y11276" s="214"/>
      <c r="Z11276" s="214"/>
      <c r="AA11276" s="217"/>
      <c r="AB11276" s="217"/>
      <c r="AC11276" s="217"/>
      <c r="AD11276" s="213"/>
    </row>
    <row r="11277" spans="20:30" x14ac:dyDescent="0.2">
      <c r="T11277" s="212"/>
      <c r="U11277" s="213"/>
      <c r="V11277" s="213"/>
      <c r="W11277" s="213"/>
      <c r="X11277" s="214"/>
      <c r="Y11277" s="214"/>
      <c r="Z11277" s="214"/>
      <c r="AA11277" s="217"/>
      <c r="AB11277" s="217"/>
      <c r="AC11277" s="217"/>
      <c r="AD11277" s="213"/>
    </row>
    <row r="11278" spans="20:30" x14ac:dyDescent="0.2">
      <c r="T11278" s="212"/>
      <c r="U11278" s="213"/>
      <c r="V11278" s="213"/>
      <c r="W11278" s="213"/>
      <c r="X11278" s="214"/>
      <c r="Y11278" s="214"/>
      <c r="Z11278" s="214"/>
      <c r="AA11278" s="217"/>
      <c r="AB11278" s="217"/>
      <c r="AC11278" s="217"/>
      <c r="AD11278" s="213"/>
    </row>
    <row r="11279" spans="20:30" x14ac:dyDescent="0.2">
      <c r="T11279" s="212"/>
      <c r="U11279" s="213"/>
      <c r="V11279" s="213"/>
      <c r="W11279" s="213"/>
      <c r="X11279" s="214"/>
      <c r="Y11279" s="214"/>
      <c r="Z11279" s="214"/>
      <c r="AA11279" s="217"/>
      <c r="AB11279" s="217"/>
      <c r="AC11279" s="217"/>
      <c r="AD11279" s="213"/>
    </row>
    <row r="11280" spans="20:30" x14ac:dyDescent="0.2">
      <c r="T11280" s="212"/>
      <c r="U11280" s="213"/>
      <c r="V11280" s="213"/>
      <c r="W11280" s="213"/>
      <c r="X11280" s="214"/>
      <c r="Y11280" s="214"/>
      <c r="Z11280" s="214"/>
      <c r="AA11280" s="217"/>
      <c r="AB11280" s="217"/>
      <c r="AC11280" s="217"/>
      <c r="AD11280" s="213"/>
    </row>
    <row r="11281" spans="20:30" x14ac:dyDescent="0.2">
      <c r="T11281" s="212"/>
      <c r="U11281" s="213"/>
      <c r="V11281" s="213"/>
      <c r="W11281" s="213"/>
      <c r="X11281" s="214"/>
      <c r="Y11281" s="214"/>
      <c r="Z11281" s="214"/>
      <c r="AA11281" s="217"/>
      <c r="AB11281" s="217"/>
      <c r="AC11281" s="217"/>
      <c r="AD11281" s="213"/>
    </row>
    <row r="11282" spans="20:30" x14ac:dyDescent="0.2">
      <c r="T11282" s="212"/>
      <c r="U11282" s="213"/>
      <c r="V11282" s="213"/>
      <c r="W11282" s="213"/>
      <c r="X11282" s="214"/>
      <c r="Y11282" s="214"/>
      <c r="Z11282" s="214"/>
      <c r="AA11282" s="217"/>
      <c r="AB11282" s="217"/>
      <c r="AC11282" s="217"/>
      <c r="AD11282" s="213"/>
    </row>
    <row r="11283" spans="20:30" x14ac:dyDescent="0.2">
      <c r="T11283" s="212"/>
      <c r="U11283" s="213"/>
      <c r="V11283" s="213"/>
      <c r="W11283" s="213"/>
      <c r="X11283" s="214"/>
      <c r="Y11283" s="214"/>
      <c r="Z11283" s="214"/>
      <c r="AA11283" s="217"/>
      <c r="AB11283" s="217"/>
      <c r="AC11283" s="217"/>
      <c r="AD11283" s="213"/>
    </row>
    <row r="11284" spans="20:30" x14ac:dyDescent="0.2">
      <c r="T11284" s="212"/>
      <c r="U11284" s="213"/>
      <c r="V11284" s="213"/>
      <c r="W11284" s="213"/>
      <c r="X11284" s="214"/>
      <c r="Y11284" s="214"/>
      <c r="Z11284" s="214"/>
      <c r="AA11284" s="217"/>
      <c r="AB11284" s="217"/>
      <c r="AC11284" s="217"/>
      <c r="AD11284" s="213"/>
    </row>
    <row r="11285" spans="20:30" x14ac:dyDescent="0.2">
      <c r="T11285" s="212"/>
      <c r="U11285" s="213"/>
      <c r="V11285" s="213"/>
      <c r="W11285" s="213"/>
      <c r="X11285" s="214"/>
      <c r="Y11285" s="214"/>
      <c r="Z11285" s="214"/>
      <c r="AA11285" s="217"/>
      <c r="AB11285" s="217"/>
      <c r="AC11285" s="217"/>
      <c r="AD11285" s="213"/>
    </row>
    <row r="11286" spans="20:30" x14ac:dyDescent="0.2">
      <c r="T11286" s="212"/>
      <c r="U11286" s="213"/>
      <c r="V11286" s="213"/>
      <c r="W11286" s="213"/>
      <c r="X11286" s="214"/>
      <c r="Y11286" s="214"/>
      <c r="Z11286" s="214"/>
      <c r="AA11286" s="217"/>
      <c r="AB11286" s="217"/>
      <c r="AC11286" s="217"/>
      <c r="AD11286" s="213"/>
    </row>
    <row r="11287" spans="20:30" x14ac:dyDescent="0.2">
      <c r="T11287" s="212"/>
      <c r="U11287" s="213"/>
      <c r="V11287" s="213"/>
      <c r="W11287" s="213"/>
      <c r="X11287" s="214"/>
      <c r="Y11287" s="214"/>
      <c r="Z11287" s="214"/>
      <c r="AA11287" s="217"/>
      <c r="AB11287" s="217"/>
      <c r="AC11287" s="217"/>
      <c r="AD11287" s="213"/>
    </row>
    <row r="11288" spans="20:30" x14ac:dyDescent="0.2">
      <c r="T11288" s="212"/>
      <c r="U11288" s="213"/>
      <c r="V11288" s="213"/>
      <c r="W11288" s="213"/>
      <c r="X11288" s="214"/>
      <c r="Y11288" s="214"/>
      <c r="Z11288" s="214"/>
      <c r="AA11288" s="217"/>
      <c r="AB11288" s="217"/>
      <c r="AC11288" s="217"/>
      <c r="AD11288" s="213"/>
    </row>
    <row r="11289" spans="20:30" x14ac:dyDescent="0.2">
      <c r="T11289" s="212"/>
      <c r="U11289" s="213"/>
      <c r="V11289" s="213"/>
      <c r="W11289" s="213"/>
      <c r="X11289" s="214"/>
      <c r="Y11289" s="214"/>
      <c r="Z11289" s="214"/>
      <c r="AA11289" s="217"/>
      <c r="AB11289" s="217"/>
      <c r="AC11289" s="217"/>
      <c r="AD11289" s="213"/>
    </row>
    <row r="11290" spans="20:30" x14ac:dyDescent="0.2">
      <c r="T11290" s="212"/>
      <c r="U11290" s="213"/>
      <c r="V11290" s="213"/>
      <c r="W11290" s="213"/>
      <c r="X11290" s="214"/>
      <c r="Y11290" s="214"/>
      <c r="Z11290" s="214"/>
      <c r="AA11290" s="217"/>
      <c r="AB11290" s="217"/>
      <c r="AC11290" s="217"/>
      <c r="AD11290" s="213"/>
    </row>
    <row r="11291" spans="20:30" x14ac:dyDescent="0.2">
      <c r="T11291" s="212"/>
      <c r="U11291" s="213"/>
      <c r="V11291" s="213"/>
      <c r="W11291" s="213"/>
      <c r="X11291" s="214"/>
      <c r="Y11291" s="214"/>
      <c r="Z11291" s="214"/>
      <c r="AA11291" s="217"/>
      <c r="AB11291" s="217"/>
      <c r="AC11291" s="217"/>
      <c r="AD11291" s="213"/>
    </row>
    <row r="11292" spans="20:30" x14ac:dyDescent="0.2">
      <c r="T11292" s="212"/>
      <c r="U11292" s="213"/>
      <c r="V11292" s="213"/>
      <c r="W11292" s="213"/>
      <c r="X11292" s="214"/>
      <c r="Y11292" s="214"/>
      <c r="Z11292" s="214"/>
      <c r="AA11292" s="217"/>
      <c r="AB11292" s="217"/>
      <c r="AC11292" s="217"/>
      <c r="AD11292" s="213"/>
    </row>
    <row r="11293" spans="20:30" x14ac:dyDescent="0.2">
      <c r="T11293" s="212"/>
      <c r="U11293" s="213"/>
      <c r="V11293" s="213"/>
      <c r="W11293" s="213"/>
      <c r="X11293" s="214"/>
      <c r="Y11293" s="214"/>
      <c r="Z11293" s="214"/>
      <c r="AA11293" s="217"/>
      <c r="AB11293" s="217"/>
      <c r="AC11293" s="217"/>
      <c r="AD11293" s="213"/>
    </row>
    <row r="11294" spans="20:30" x14ac:dyDescent="0.2">
      <c r="T11294" s="212"/>
      <c r="U11294" s="213"/>
      <c r="V11294" s="213"/>
      <c r="W11294" s="213"/>
      <c r="X11294" s="214"/>
      <c r="Y11294" s="214"/>
      <c r="Z11294" s="214"/>
      <c r="AA11294" s="217"/>
      <c r="AB11294" s="217"/>
      <c r="AC11294" s="217"/>
      <c r="AD11294" s="213"/>
    </row>
    <row r="11295" spans="20:30" x14ac:dyDescent="0.2">
      <c r="T11295" s="212"/>
      <c r="U11295" s="213"/>
      <c r="V11295" s="213"/>
      <c r="W11295" s="213"/>
      <c r="X11295" s="214"/>
      <c r="Y11295" s="214"/>
      <c r="Z11295" s="214"/>
      <c r="AA11295" s="217"/>
      <c r="AB11295" s="217"/>
      <c r="AC11295" s="217"/>
      <c r="AD11295" s="213"/>
    </row>
    <row r="11296" spans="20:30" x14ac:dyDescent="0.2">
      <c r="T11296" s="212"/>
      <c r="U11296" s="213"/>
      <c r="V11296" s="213"/>
      <c r="W11296" s="213"/>
      <c r="X11296" s="214"/>
      <c r="Y11296" s="214"/>
      <c r="Z11296" s="214"/>
      <c r="AA11296" s="217"/>
      <c r="AB11296" s="217"/>
      <c r="AC11296" s="217"/>
      <c r="AD11296" s="213"/>
    </row>
    <row r="11297" spans="20:30" x14ac:dyDescent="0.2">
      <c r="T11297" s="212"/>
      <c r="U11297" s="213"/>
      <c r="V11297" s="213"/>
      <c r="W11297" s="213"/>
      <c r="X11297" s="214"/>
      <c r="Y11297" s="214"/>
      <c r="Z11297" s="214"/>
      <c r="AA11297" s="217"/>
      <c r="AB11297" s="217"/>
      <c r="AC11297" s="217"/>
      <c r="AD11297" s="213"/>
    </row>
    <row r="11298" spans="20:30" x14ac:dyDescent="0.2">
      <c r="T11298" s="212"/>
      <c r="U11298" s="213"/>
      <c r="V11298" s="213"/>
      <c r="W11298" s="213"/>
      <c r="X11298" s="214"/>
      <c r="Y11298" s="214"/>
      <c r="Z11298" s="214"/>
      <c r="AA11298" s="217"/>
      <c r="AB11298" s="217"/>
      <c r="AC11298" s="217"/>
      <c r="AD11298" s="213"/>
    </row>
    <row r="11299" spans="20:30" x14ac:dyDescent="0.2">
      <c r="T11299" s="212"/>
      <c r="U11299" s="213"/>
      <c r="V11299" s="213"/>
      <c r="W11299" s="213"/>
      <c r="X11299" s="214"/>
      <c r="Y11299" s="214"/>
      <c r="Z11299" s="214"/>
      <c r="AA11299" s="217"/>
      <c r="AB11299" s="217"/>
      <c r="AC11299" s="217"/>
      <c r="AD11299" s="213"/>
    </row>
    <row r="11300" spans="20:30" x14ac:dyDescent="0.2">
      <c r="T11300" s="212"/>
      <c r="U11300" s="213"/>
      <c r="V11300" s="213"/>
      <c r="W11300" s="213"/>
      <c r="X11300" s="214"/>
      <c r="Y11300" s="214"/>
      <c r="Z11300" s="214"/>
      <c r="AA11300" s="217"/>
      <c r="AB11300" s="217"/>
      <c r="AC11300" s="217"/>
      <c r="AD11300" s="213"/>
    </row>
    <row r="11301" spans="20:30" x14ac:dyDescent="0.2">
      <c r="T11301" s="212"/>
      <c r="U11301" s="213"/>
      <c r="V11301" s="213"/>
      <c r="W11301" s="213"/>
      <c r="X11301" s="214"/>
      <c r="Y11301" s="214"/>
      <c r="Z11301" s="214"/>
      <c r="AA11301" s="217"/>
      <c r="AB11301" s="217"/>
      <c r="AC11301" s="217"/>
      <c r="AD11301" s="213"/>
    </row>
    <row r="11302" spans="20:30" x14ac:dyDescent="0.2">
      <c r="T11302" s="212"/>
      <c r="U11302" s="213"/>
      <c r="V11302" s="213"/>
      <c r="W11302" s="213"/>
      <c r="X11302" s="214"/>
      <c r="Y11302" s="214"/>
      <c r="Z11302" s="214"/>
      <c r="AA11302" s="217"/>
      <c r="AB11302" s="217"/>
      <c r="AC11302" s="217"/>
      <c r="AD11302" s="213"/>
    </row>
    <row r="11303" spans="20:30" x14ac:dyDescent="0.2">
      <c r="T11303" s="212"/>
      <c r="U11303" s="213"/>
      <c r="V11303" s="213"/>
      <c r="W11303" s="213"/>
      <c r="X11303" s="214"/>
      <c r="Y11303" s="214"/>
      <c r="Z11303" s="214"/>
      <c r="AA11303" s="217"/>
      <c r="AB11303" s="217"/>
      <c r="AC11303" s="217"/>
      <c r="AD11303" s="213"/>
    </row>
    <row r="11304" spans="20:30" x14ac:dyDescent="0.2">
      <c r="T11304" s="212"/>
      <c r="U11304" s="213"/>
      <c r="V11304" s="213"/>
      <c r="W11304" s="213"/>
      <c r="X11304" s="214"/>
      <c r="Y11304" s="214"/>
      <c r="Z11304" s="214"/>
      <c r="AA11304" s="217"/>
      <c r="AB11304" s="217"/>
      <c r="AC11304" s="217"/>
      <c r="AD11304" s="213"/>
    </row>
    <row r="11305" spans="20:30" x14ac:dyDescent="0.2">
      <c r="T11305" s="212"/>
      <c r="U11305" s="213"/>
      <c r="V11305" s="213"/>
      <c r="W11305" s="213"/>
      <c r="X11305" s="214"/>
      <c r="Y11305" s="214"/>
      <c r="Z11305" s="214"/>
      <c r="AA11305" s="217"/>
      <c r="AB11305" s="217"/>
      <c r="AC11305" s="217"/>
      <c r="AD11305" s="213"/>
    </row>
    <row r="11306" spans="20:30" x14ac:dyDescent="0.2">
      <c r="T11306" s="212"/>
      <c r="U11306" s="213"/>
      <c r="V11306" s="213"/>
      <c r="W11306" s="213"/>
      <c r="X11306" s="214"/>
      <c r="Y11306" s="214"/>
      <c r="Z11306" s="214"/>
      <c r="AA11306" s="217"/>
      <c r="AB11306" s="217"/>
      <c r="AC11306" s="217"/>
      <c r="AD11306" s="213"/>
    </row>
    <row r="11307" spans="20:30" x14ac:dyDescent="0.2">
      <c r="T11307" s="212"/>
      <c r="U11307" s="213"/>
      <c r="V11307" s="213"/>
      <c r="W11307" s="213"/>
      <c r="X11307" s="214"/>
      <c r="Y11307" s="214"/>
      <c r="Z11307" s="214"/>
      <c r="AA11307" s="217"/>
      <c r="AB11307" s="217"/>
      <c r="AC11307" s="217"/>
      <c r="AD11307" s="213"/>
    </row>
    <row r="11308" spans="20:30" x14ac:dyDescent="0.2">
      <c r="T11308" s="212"/>
      <c r="U11308" s="213"/>
      <c r="V11308" s="213"/>
      <c r="W11308" s="213"/>
      <c r="X11308" s="214"/>
      <c r="Y11308" s="214"/>
      <c r="Z11308" s="214"/>
      <c r="AA11308" s="217"/>
      <c r="AB11308" s="217"/>
      <c r="AC11308" s="217"/>
      <c r="AD11308" s="213"/>
    </row>
    <row r="11309" spans="20:30" x14ac:dyDescent="0.2">
      <c r="T11309" s="212"/>
      <c r="U11309" s="213"/>
      <c r="V11309" s="213"/>
      <c r="W11309" s="213"/>
      <c r="X11309" s="214"/>
      <c r="Y11309" s="214"/>
      <c r="Z11309" s="214"/>
      <c r="AA11309" s="217"/>
      <c r="AB11309" s="217"/>
      <c r="AC11309" s="217"/>
      <c r="AD11309" s="213"/>
    </row>
    <row r="11310" spans="20:30" x14ac:dyDescent="0.2">
      <c r="T11310" s="212"/>
      <c r="U11310" s="213"/>
      <c r="V11310" s="213"/>
      <c r="W11310" s="213"/>
      <c r="X11310" s="214"/>
      <c r="Y11310" s="214"/>
      <c r="Z11310" s="214"/>
      <c r="AA11310" s="217"/>
      <c r="AB11310" s="217"/>
      <c r="AC11310" s="217"/>
      <c r="AD11310" s="213"/>
    </row>
    <row r="11311" spans="20:30" x14ac:dyDescent="0.2">
      <c r="T11311" s="212"/>
      <c r="U11311" s="213"/>
      <c r="V11311" s="213"/>
      <c r="W11311" s="213"/>
      <c r="X11311" s="214"/>
      <c r="Y11311" s="214"/>
      <c r="Z11311" s="214"/>
      <c r="AA11311" s="217"/>
      <c r="AB11311" s="217"/>
      <c r="AC11311" s="217"/>
      <c r="AD11311" s="213"/>
    </row>
    <row r="11312" spans="20:30" x14ac:dyDescent="0.2">
      <c r="T11312" s="212"/>
      <c r="U11312" s="213"/>
      <c r="V11312" s="213"/>
      <c r="W11312" s="213"/>
      <c r="X11312" s="214"/>
      <c r="Y11312" s="214"/>
      <c r="Z11312" s="214"/>
      <c r="AA11312" s="217"/>
      <c r="AB11312" s="217"/>
      <c r="AC11312" s="217"/>
      <c r="AD11312" s="213"/>
    </row>
    <row r="11313" spans="20:30" x14ac:dyDescent="0.2">
      <c r="T11313" s="212"/>
      <c r="U11313" s="213"/>
      <c r="V11313" s="213"/>
      <c r="W11313" s="213"/>
      <c r="X11313" s="214"/>
      <c r="Y11313" s="214"/>
      <c r="Z11313" s="214"/>
      <c r="AA11313" s="217"/>
      <c r="AB11313" s="217"/>
      <c r="AC11313" s="217"/>
      <c r="AD11313" s="213"/>
    </row>
    <row r="11314" spans="20:30" x14ac:dyDescent="0.2">
      <c r="T11314" s="212"/>
      <c r="U11314" s="213"/>
      <c r="V11314" s="213"/>
      <c r="W11314" s="213"/>
      <c r="X11314" s="214"/>
      <c r="Y11314" s="214"/>
      <c r="Z11314" s="214"/>
      <c r="AA11314" s="217"/>
      <c r="AB11314" s="217"/>
      <c r="AC11314" s="217"/>
      <c r="AD11314" s="213"/>
    </row>
    <row r="11315" spans="20:30" x14ac:dyDescent="0.2">
      <c r="T11315" s="212"/>
      <c r="U11315" s="213"/>
      <c r="V11315" s="213"/>
      <c r="W11315" s="213"/>
      <c r="X11315" s="214"/>
      <c r="Y11315" s="214"/>
      <c r="Z11315" s="214"/>
      <c r="AA11315" s="217"/>
      <c r="AB11315" s="217"/>
      <c r="AC11315" s="217"/>
      <c r="AD11315" s="213"/>
    </row>
    <row r="11316" spans="20:30" x14ac:dyDescent="0.2">
      <c r="T11316" s="212"/>
      <c r="U11316" s="213"/>
      <c r="V11316" s="213"/>
      <c r="W11316" s="213"/>
      <c r="X11316" s="214"/>
      <c r="Y11316" s="214"/>
      <c r="Z11316" s="214"/>
      <c r="AA11316" s="217"/>
      <c r="AB11316" s="217"/>
      <c r="AC11316" s="217"/>
      <c r="AD11316" s="213"/>
    </row>
    <row r="11317" spans="20:30" x14ac:dyDescent="0.2">
      <c r="T11317" s="212"/>
      <c r="U11317" s="213"/>
      <c r="V11317" s="213"/>
      <c r="W11317" s="213"/>
      <c r="X11317" s="214"/>
      <c r="Y11317" s="214"/>
      <c r="Z11317" s="214"/>
      <c r="AA11317" s="217"/>
      <c r="AB11317" s="217"/>
      <c r="AC11317" s="217"/>
      <c r="AD11317" s="213"/>
    </row>
    <row r="11318" spans="20:30" x14ac:dyDescent="0.2">
      <c r="T11318" s="212"/>
      <c r="U11318" s="213"/>
      <c r="V11318" s="213"/>
      <c r="W11318" s="213"/>
      <c r="X11318" s="214"/>
      <c r="Y11318" s="214"/>
      <c r="Z11318" s="214"/>
      <c r="AA11318" s="217"/>
      <c r="AB11318" s="217"/>
      <c r="AC11318" s="217"/>
      <c r="AD11318" s="213"/>
    </row>
    <row r="11319" spans="20:30" x14ac:dyDescent="0.2">
      <c r="T11319" s="212"/>
      <c r="U11319" s="213"/>
      <c r="V11319" s="213"/>
      <c r="W11319" s="213"/>
      <c r="X11319" s="214"/>
      <c r="Y11319" s="214"/>
      <c r="Z11319" s="214"/>
      <c r="AA11319" s="217"/>
      <c r="AB11319" s="217"/>
      <c r="AC11319" s="217"/>
      <c r="AD11319" s="213"/>
    </row>
    <row r="11320" spans="20:30" x14ac:dyDescent="0.2">
      <c r="T11320" s="212"/>
      <c r="U11320" s="213"/>
      <c r="V11320" s="213"/>
      <c r="W11320" s="213"/>
      <c r="X11320" s="214"/>
      <c r="Y11320" s="214"/>
      <c r="Z11320" s="214"/>
      <c r="AA11320" s="217"/>
      <c r="AB11320" s="217"/>
      <c r="AC11320" s="217"/>
      <c r="AD11320" s="213"/>
    </row>
    <row r="11321" spans="20:30" x14ac:dyDescent="0.2">
      <c r="T11321" s="212"/>
      <c r="U11321" s="213"/>
      <c r="V11321" s="213"/>
      <c r="W11321" s="213"/>
      <c r="X11321" s="214"/>
      <c r="Y11321" s="214"/>
      <c r="Z11321" s="214"/>
      <c r="AA11321" s="217"/>
      <c r="AB11321" s="217"/>
      <c r="AC11321" s="217"/>
      <c r="AD11321" s="213"/>
    </row>
    <row r="11322" spans="20:30" x14ac:dyDescent="0.2">
      <c r="T11322" s="212"/>
      <c r="U11322" s="213"/>
      <c r="V11322" s="213"/>
      <c r="W11322" s="213"/>
      <c r="X11322" s="214"/>
      <c r="Y11322" s="214"/>
      <c r="Z11322" s="214"/>
      <c r="AA11322" s="217"/>
      <c r="AB11322" s="217"/>
      <c r="AC11322" s="217"/>
      <c r="AD11322" s="213"/>
    </row>
    <row r="11323" spans="20:30" x14ac:dyDescent="0.2">
      <c r="T11323" s="212"/>
      <c r="U11323" s="213"/>
      <c r="V11323" s="213"/>
      <c r="W11323" s="213"/>
      <c r="X11323" s="214"/>
      <c r="Y11323" s="214"/>
      <c r="Z11323" s="214"/>
      <c r="AA11323" s="217"/>
      <c r="AB11323" s="217"/>
      <c r="AC11323" s="217"/>
      <c r="AD11323" s="213"/>
    </row>
    <row r="11324" spans="20:30" x14ac:dyDescent="0.2">
      <c r="T11324" s="212"/>
      <c r="U11324" s="213"/>
      <c r="V11324" s="213"/>
      <c r="W11324" s="213"/>
      <c r="X11324" s="214"/>
      <c r="Y11324" s="214"/>
      <c r="Z11324" s="214"/>
      <c r="AA11324" s="217"/>
      <c r="AB11324" s="217"/>
      <c r="AC11324" s="217"/>
      <c r="AD11324" s="213"/>
    </row>
    <row r="11325" spans="20:30" x14ac:dyDescent="0.2">
      <c r="T11325" s="212"/>
      <c r="U11325" s="213"/>
      <c r="V11325" s="213"/>
      <c r="W11325" s="213"/>
      <c r="X11325" s="214"/>
      <c r="Y11325" s="214"/>
      <c r="Z11325" s="214"/>
      <c r="AA11325" s="217"/>
      <c r="AB11325" s="217"/>
      <c r="AC11325" s="217"/>
      <c r="AD11325" s="213"/>
    </row>
    <row r="11326" spans="20:30" x14ac:dyDescent="0.2">
      <c r="T11326" s="212"/>
      <c r="U11326" s="213"/>
      <c r="V11326" s="213"/>
      <c r="W11326" s="213"/>
      <c r="X11326" s="214"/>
      <c r="Y11326" s="214"/>
      <c r="Z11326" s="214"/>
      <c r="AA11326" s="217"/>
      <c r="AB11326" s="217"/>
      <c r="AC11326" s="217"/>
      <c r="AD11326" s="213"/>
    </row>
    <row r="11327" spans="20:30" x14ac:dyDescent="0.2">
      <c r="T11327" s="212"/>
      <c r="U11327" s="213"/>
      <c r="V11327" s="213"/>
      <c r="W11327" s="213"/>
      <c r="X11327" s="214"/>
      <c r="Y11327" s="214"/>
      <c r="Z11327" s="214"/>
      <c r="AA11327" s="217"/>
      <c r="AB11327" s="217"/>
      <c r="AC11327" s="217"/>
      <c r="AD11327" s="213"/>
    </row>
    <row r="11328" spans="20:30" x14ac:dyDescent="0.2">
      <c r="T11328" s="212"/>
      <c r="U11328" s="213"/>
      <c r="V11328" s="213"/>
      <c r="W11328" s="213"/>
      <c r="X11328" s="214"/>
      <c r="Y11328" s="214"/>
      <c r="Z11328" s="214"/>
      <c r="AA11328" s="217"/>
      <c r="AB11328" s="217"/>
      <c r="AC11328" s="217"/>
      <c r="AD11328" s="213"/>
    </row>
    <row r="11329" spans="20:30" x14ac:dyDescent="0.2">
      <c r="T11329" s="212"/>
      <c r="U11329" s="213"/>
      <c r="V11329" s="213"/>
      <c r="W11329" s="213"/>
      <c r="X11329" s="214"/>
      <c r="Y11329" s="214"/>
      <c r="Z11329" s="214"/>
      <c r="AA11329" s="217"/>
      <c r="AB11329" s="217"/>
      <c r="AC11329" s="217"/>
      <c r="AD11329" s="213"/>
    </row>
    <row r="11330" spans="20:30" x14ac:dyDescent="0.2">
      <c r="T11330" s="212"/>
      <c r="U11330" s="213"/>
      <c r="V11330" s="213"/>
      <c r="W11330" s="213"/>
      <c r="X11330" s="214"/>
      <c r="Y11330" s="214"/>
      <c r="Z11330" s="214"/>
      <c r="AA11330" s="217"/>
      <c r="AB11330" s="217"/>
      <c r="AC11330" s="217"/>
      <c r="AD11330" s="213"/>
    </row>
    <row r="11331" spans="20:30" x14ac:dyDescent="0.2">
      <c r="T11331" s="212"/>
      <c r="U11331" s="213"/>
      <c r="V11331" s="213"/>
      <c r="W11331" s="213"/>
      <c r="X11331" s="214"/>
      <c r="Y11331" s="214"/>
      <c r="Z11331" s="214"/>
      <c r="AA11331" s="217"/>
      <c r="AB11331" s="217"/>
      <c r="AC11331" s="217"/>
      <c r="AD11331" s="213"/>
    </row>
    <row r="11332" spans="20:30" x14ac:dyDescent="0.2">
      <c r="T11332" s="212"/>
      <c r="U11332" s="213"/>
      <c r="V11332" s="213"/>
      <c r="W11332" s="213"/>
      <c r="X11332" s="214"/>
      <c r="Y11332" s="214"/>
      <c r="Z11332" s="214"/>
      <c r="AA11332" s="217"/>
      <c r="AB11332" s="217"/>
      <c r="AC11332" s="217"/>
      <c r="AD11332" s="213"/>
    </row>
    <row r="11333" spans="20:30" x14ac:dyDescent="0.2">
      <c r="T11333" s="212"/>
      <c r="U11333" s="213"/>
      <c r="V11333" s="213"/>
      <c r="W11333" s="213"/>
      <c r="X11333" s="214"/>
      <c r="Y11333" s="214"/>
      <c r="Z11333" s="214"/>
      <c r="AA11333" s="217"/>
      <c r="AB11333" s="217"/>
      <c r="AC11333" s="217"/>
      <c r="AD11333" s="213"/>
    </row>
    <row r="11334" spans="20:30" x14ac:dyDescent="0.2">
      <c r="T11334" s="212"/>
      <c r="U11334" s="213"/>
      <c r="V11334" s="213"/>
      <c r="W11334" s="213"/>
      <c r="X11334" s="214"/>
      <c r="Y11334" s="214"/>
      <c r="Z11334" s="214"/>
      <c r="AA11334" s="217"/>
      <c r="AB11334" s="217"/>
      <c r="AC11334" s="217"/>
      <c r="AD11334" s="213"/>
    </row>
    <row r="11335" spans="20:30" x14ac:dyDescent="0.2">
      <c r="T11335" s="212"/>
      <c r="U11335" s="213"/>
      <c r="V11335" s="213"/>
      <c r="W11335" s="213"/>
      <c r="X11335" s="214"/>
      <c r="Y11335" s="214"/>
      <c r="Z11335" s="214"/>
      <c r="AA11335" s="217"/>
      <c r="AB11335" s="217"/>
      <c r="AC11335" s="217"/>
      <c r="AD11335" s="213"/>
    </row>
    <row r="11336" spans="20:30" x14ac:dyDescent="0.2">
      <c r="T11336" s="212"/>
      <c r="U11336" s="213"/>
      <c r="V11336" s="213"/>
      <c r="W11336" s="213"/>
      <c r="X11336" s="214"/>
      <c r="Y11336" s="214"/>
      <c r="Z11336" s="214"/>
      <c r="AA11336" s="217"/>
      <c r="AB11336" s="217"/>
      <c r="AC11336" s="217"/>
      <c r="AD11336" s="213"/>
    </row>
    <row r="11337" spans="20:30" x14ac:dyDescent="0.2">
      <c r="T11337" s="212"/>
      <c r="U11337" s="213"/>
      <c r="V11337" s="213"/>
      <c r="W11337" s="213"/>
      <c r="X11337" s="214"/>
      <c r="Y11337" s="214"/>
      <c r="Z11337" s="214"/>
      <c r="AA11337" s="217"/>
      <c r="AB11337" s="217"/>
      <c r="AC11337" s="217"/>
      <c r="AD11337" s="213"/>
    </row>
    <row r="11338" spans="20:30" x14ac:dyDescent="0.2">
      <c r="T11338" s="212"/>
      <c r="U11338" s="213"/>
      <c r="V11338" s="213"/>
      <c r="W11338" s="213"/>
      <c r="X11338" s="214"/>
      <c r="Y11338" s="214"/>
      <c r="Z11338" s="214"/>
      <c r="AA11338" s="217"/>
      <c r="AB11338" s="217"/>
      <c r="AC11338" s="217"/>
      <c r="AD11338" s="213"/>
    </row>
    <row r="11339" spans="20:30" x14ac:dyDescent="0.2">
      <c r="T11339" s="212"/>
      <c r="U11339" s="213"/>
      <c r="V11339" s="213"/>
      <c r="W11339" s="213"/>
      <c r="X11339" s="214"/>
      <c r="Y11339" s="214"/>
      <c r="Z11339" s="214"/>
      <c r="AA11339" s="217"/>
      <c r="AB11339" s="217"/>
      <c r="AC11339" s="217"/>
      <c r="AD11339" s="213"/>
    </row>
    <row r="11340" spans="20:30" x14ac:dyDescent="0.2">
      <c r="T11340" s="212"/>
      <c r="U11340" s="213"/>
      <c r="V11340" s="213"/>
      <c r="W11340" s="213"/>
      <c r="X11340" s="214"/>
      <c r="Y11340" s="214"/>
      <c r="Z11340" s="214"/>
      <c r="AA11340" s="217"/>
      <c r="AB11340" s="217"/>
      <c r="AC11340" s="217"/>
      <c r="AD11340" s="213"/>
    </row>
    <row r="11341" spans="20:30" x14ac:dyDescent="0.2">
      <c r="T11341" s="212"/>
      <c r="U11341" s="213"/>
      <c r="V11341" s="213"/>
      <c r="W11341" s="213"/>
      <c r="X11341" s="214"/>
      <c r="Y11341" s="214"/>
      <c r="Z11341" s="214"/>
      <c r="AA11341" s="217"/>
      <c r="AB11341" s="217"/>
      <c r="AC11341" s="217"/>
      <c r="AD11341" s="213"/>
    </row>
    <row r="11342" spans="20:30" x14ac:dyDescent="0.2">
      <c r="T11342" s="212"/>
      <c r="U11342" s="213"/>
      <c r="V11342" s="213"/>
      <c r="W11342" s="213"/>
      <c r="X11342" s="214"/>
      <c r="Y11342" s="214"/>
      <c r="Z11342" s="214"/>
      <c r="AA11342" s="217"/>
      <c r="AB11342" s="217"/>
      <c r="AC11342" s="217"/>
      <c r="AD11342" s="213"/>
    </row>
    <row r="11343" spans="20:30" x14ac:dyDescent="0.2">
      <c r="T11343" s="212"/>
      <c r="U11343" s="213"/>
      <c r="V11343" s="213"/>
      <c r="W11343" s="213"/>
      <c r="X11343" s="214"/>
      <c r="Y11343" s="214"/>
      <c r="Z11343" s="214"/>
      <c r="AA11343" s="217"/>
      <c r="AB11343" s="217"/>
      <c r="AC11343" s="217"/>
      <c r="AD11343" s="213"/>
    </row>
    <row r="11344" spans="20:30" x14ac:dyDescent="0.2">
      <c r="T11344" s="212"/>
      <c r="U11344" s="213"/>
      <c r="V11344" s="213"/>
      <c r="W11344" s="213"/>
      <c r="X11344" s="214"/>
      <c r="Y11344" s="214"/>
      <c r="Z11344" s="214"/>
      <c r="AA11344" s="217"/>
      <c r="AB11344" s="217"/>
      <c r="AC11344" s="217"/>
      <c r="AD11344" s="213"/>
    </row>
    <row r="11345" spans="20:30" x14ac:dyDescent="0.2">
      <c r="T11345" s="212"/>
      <c r="U11345" s="213"/>
      <c r="V11345" s="213"/>
      <c r="W11345" s="213"/>
      <c r="X11345" s="214"/>
      <c r="Y11345" s="214"/>
      <c r="Z11345" s="214"/>
      <c r="AA11345" s="217"/>
      <c r="AB11345" s="217"/>
      <c r="AC11345" s="217"/>
      <c r="AD11345" s="213"/>
    </row>
    <row r="11346" spans="20:30" x14ac:dyDescent="0.2">
      <c r="T11346" s="212"/>
      <c r="U11346" s="213"/>
      <c r="V11346" s="213"/>
      <c r="W11346" s="213"/>
      <c r="X11346" s="214"/>
      <c r="Y11346" s="214"/>
      <c r="Z11346" s="214"/>
      <c r="AA11346" s="217"/>
      <c r="AB11346" s="217"/>
      <c r="AC11346" s="217"/>
      <c r="AD11346" s="213"/>
    </row>
    <row r="11347" spans="20:30" x14ac:dyDescent="0.2">
      <c r="T11347" s="212"/>
      <c r="U11347" s="213"/>
      <c r="V11347" s="213"/>
      <c r="W11347" s="213"/>
      <c r="X11347" s="214"/>
      <c r="Y11347" s="214"/>
      <c r="Z11347" s="214"/>
      <c r="AA11347" s="217"/>
      <c r="AB11347" s="217"/>
      <c r="AC11347" s="217"/>
      <c r="AD11347" s="213"/>
    </row>
    <row r="11348" spans="20:30" x14ac:dyDescent="0.2">
      <c r="T11348" s="212"/>
      <c r="U11348" s="213"/>
      <c r="V11348" s="213"/>
      <c r="W11348" s="213"/>
      <c r="X11348" s="214"/>
      <c r="Y11348" s="214"/>
      <c r="Z11348" s="214"/>
      <c r="AA11348" s="217"/>
      <c r="AB11348" s="217"/>
      <c r="AC11348" s="217"/>
      <c r="AD11348" s="213"/>
    </row>
    <row r="11349" spans="20:30" x14ac:dyDescent="0.2">
      <c r="T11349" s="212"/>
      <c r="U11349" s="213"/>
      <c r="V11349" s="213"/>
      <c r="W11349" s="213"/>
      <c r="X11349" s="214"/>
      <c r="Y11349" s="214"/>
      <c r="Z11349" s="214"/>
      <c r="AA11349" s="217"/>
      <c r="AB11349" s="217"/>
      <c r="AC11349" s="217"/>
      <c r="AD11349" s="213"/>
    </row>
    <row r="11350" spans="20:30" x14ac:dyDescent="0.2">
      <c r="T11350" s="212"/>
      <c r="U11350" s="213"/>
      <c r="V11350" s="213"/>
      <c r="W11350" s="213"/>
      <c r="X11350" s="214"/>
      <c r="Y11350" s="214"/>
      <c r="Z11350" s="214"/>
      <c r="AA11350" s="217"/>
      <c r="AB11350" s="217"/>
      <c r="AC11350" s="217"/>
      <c r="AD11350" s="213"/>
    </row>
    <row r="11351" spans="20:30" x14ac:dyDescent="0.2">
      <c r="T11351" s="212"/>
      <c r="U11351" s="213"/>
      <c r="V11351" s="213"/>
      <c r="W11351" s="213"/>
      <c r="X11351" s="214"/>
      <c r="Y11351" s="214"/>
      <c r="Z11351" s="214"/>
      <c r="AA11351" s="217"/>
      <c r="AB11351" s="217"/>
      <c r="AC11351" s="217"/>
      <c r="AD11351" s="213"/>
    </row>
    <row r="11352" spans="20:30" x14ac:dyDescent="0.2">
      <c r="T11352" s="212"/>
      <c r="U11352" s="213"/>
      <c r="V11352" s="213"/>
      <c r="W11352" s="213"/>
      <c r="X11352" s="214"/>
      <c r="Y11352" s="214"/>
      <c r="Z11352" s="214"/>
      <c r="AA11352" s="217"/>
      <c r="AB11352" s="217"/>
      <c r="AC11352" s="217"/>
      <c r="AD11352" s="213"/>
    </row>
    <row r="11353" spans="20:30" x14ac:dyDescent="0.2">
      <c r="T11353" s="212"/>
      <c r="U11353" s="213"/>
      <c r="V11353" s="213"/>
      <c r="W11353" s="213"/>
      <c r="X11353" s="214"/>
      <c r="Y11353" s="214"/>
      <c r="Z11353" s="214"/>
      <c r="AA11353" s="217"/>
      <c r="AB11353" s="217"/>
      <c r="AC11353" s="217"/>
      <c r="AD11353" s="213"/>
    </row>
    <row r="11354" spans="20:30" x14ac:dyDescent="0.2">
      <c r="T11354" s="212"/>
      <c r="U11354" s="213"/>
      <c r="V11354" s="213"/>
      <c r="W11354" s="213"/>
      <c r="X11354" s="214"/>
      <c r="Y11354" s="214"/>
      <c r="Z11354" s="214"/>
      <c r="AA11354" s="217"/>
      <c r="AB11354" s="217"/>
      <c r="AC11354" s="217"/>
      <c r="AD11354" s="213"/>
    </row>
    <row r="11355" spans="20:30" x14ac:dyDescent="0.2">
      <c r="T11355" s="212"/>
      <c r="U11355" s="213"/>
      <c r="V11355" s="213"/>
      <c r="W11355" s="213"/>
      <c r="X11355" s="214"/>
      <c r="Y11355" s="214"/>
      <c r="Z11355" s="214"/>
      <c r="AA11355" s="217"/>
      <c r="AB11355" s="217"/>
      <c r="AC11355" s="217"/>
      <c r="AD11355" s="213"/>
    </row>
    <row r="11356" spans="20:30" x14ac:dyDescent="0.2">
      <c r="T11356" s="212"/>
      <c r="U11356" s="213"/>
      <c r="V11356" s="213"/>
      <c r="W11356" s="213"/>
      <c r="X11356" s="214"/>
      <c r="Y11356" s="214"/>
      <c r="Z11356" s="214"/>
      <c r="AA11356" s="217"/>
      <c r="AB11356" s="217"/>
      <c r="AC11356" s="217"/>
      <c r="AD11356" s="213"/>
    </row>
    <row r="11357" spans="20:30" x14ac:dyDescent="0.2">
      <c r="T11357" s="212"/>
      <c r="U11357" s="213"/>
      <c r="V11357" s="213"/>
      <c r="W11357" s="213"/>
      <c r="X11357" s="214"/>
      <c r="Y11357" s="214"/>
      <c r="Z11357" s="214"/>
      <c r="AA11357" s="217"/>
      <c r="AB11357" s="217"/>
      <c r="AC11357" s="217"/>
      <c r="AD11357" s="213"/>
    </row>
    <row r="11358" spans="20:30" x14ac:dyDescent="0.2">
      <c r="T11358" s="212"/>
      <c r="U11358" s="213"/>
      <c r="V11358" s="213"/>
      <c r="W11358" s="213"/>
      <c r="X11358" s="214"/>
      <c r="Y11358" s="214"/>
      <c r="Z11358" s="214"/>
      <c r="AA11358" s="217"/>
      <c r="AB11358" s="217"/>
      <c r="AC11358" s="217"/>
      <c r="AD11358" s="213"/>
    </row>
    <row r="11359" spans="20:30" x14ac:dyDescent="0.2">
      <c r="T11359" s="212"/>
      <c r="U11359" s="213"/>
      <c r="V11359" s="213"/>
      <c r="W11359" s="213"/>
      <c r="X11359" s="214"/>
      <c r="Y11359" s="214"/>
      <c r="Z11359" s="214"/>
      <c r="AA11359" s="217"/>
      <c r="AB11359" s="217"/>
      <c r="AC11359" s="217"/>
      <c r="AD11359" s="213"/>
    </row>
    <row r="11360" spans="20:30" x14ac:dyDescent="0.2">
      <c r="T11360" s="212"/>
      <c r="U11360" s="213"/>
      <c r="V11360" s="213"/>
      <c r="W11360" s="213"/>
      <c r="X11360" s="214"/>
      <c r="Y11360" s="214"/>
      <c r="Z11360" s="214"/>
      <c r="AA11360" s="217"/>
      <c r="AB11360" s="217"/>
      <c r="AC11360" s="217"/>
      <c r="AD11360" s="213"/>
    </row>
    <row r="11361" spans="20:30" x14ac:dyDescent="0.2">
      <c r="T11361" s="212"/>
      <c r="U11361" s="213"/>
      <c r="V11361" s="213"/>
      <c r="W11361" s="213"/>
      <c r="X11361" s="214"/>
      <c r="Y11361" s="214"/>
      <c r="Z11361" s="214"/>
      <c r="AA11361" s="217"/>
      <c r="AB11361" s="217"/>
      <c r="AC11361" s="217"/>
      <c r="AD11361" s="213"/>
    </row>
    <row r="11362" spans="20:30" x14ac:dyDescent="0.2">
      <c r="T11362" s="212"/>
      <c r="U11362" s="213"/>
      <c r="V11362" s="213"/>
      <c r="W11362" s="213"/>
      <c r="X11362" s="214"/>
      <c r="Y11362" s="214"/>
      <c r="Z11362" s="214"/>
      <c r="AA11362" s="217"/>
      <c r="AB11362" s="217"/>
      <c r="AC11362" s="217"/>
      <c r="AD11362" s="213"/>
    </row>
    <row r="11363" spans="20:30" x14ac:dyDescent="0.2">
      <c r="T11363" s="212"/>
      <c r="U11363" s="213"/>
      <c r="V11363" s="213"/>
      <c r="W11363" s="213"/>
      <c r="X11363" s="214"/>
      <c r="Y11363" s="214"/>
      <c r="Z11363" s="214"/>
      <c r="AA11363" s="217"/>
      <c r="AB11363" s="217"/>
      <c r="AC11363" s="217"/>
      <c r="AD11363" s="213"/>
    </row>
    <row r="11364" spans="20:30" x14ac:dyDescent="0.2">
      <c r="T11364" s="212"/>
      <c r="U11364" s="213"/>
      <c r="V11364" s="213"/>
      <c r="W11364" s="213"/>
      <c r="X11364" s="214"/>
      <c r="Y11364" s="214"/>
      <c r="Z11364" s="214"/>
      <c r="AA11364" s="217"/>
      <c r="AB11364" s="217"/>
      <c r="AC11364" s="217"/>
      <c r="AD11364" s="213"/>
    </row>
    <row r="11365" spans="20:30" x14ac:dyDescent="0.2">
      <c r="T11365" s="212"/>
      <c r="U11365" s="213"/>
      <c r="V11365" s="213"/>
      <c r="W11365" s="213"/>
      <c r="X11365" s="214"/>
      <c r="Y11365" s="214"/>
      <c r="Z11365" s="214"/>
      <c r="AA11365" s="217"/>
      <c r="AB11365" s="217"/>
      <c r="AC11365" s="217"/>
      <c r="AD11365" s="213"/>
    </row>
    <row r="11366" spans="20:30" x14ac:dyDescent="0.2">
      <c r="T11366" s="212"/>
      <c r="U11366" s="213"/>
      <c r="V11366" s="213"/>
      <c r="W11366" s="213"/>
      <c r="X11366" s="214"/>
      <c r="Y11366" s="214"/>
      <c r="Z11366" s="214"/>
      <c r="AA11366" s="217"/>
      <c r="AB11366" s="217"/>
      <c r="AC11366" s="217"/>
      <c r="AD11366" s="213"/>
    </row>
    <row r="11367" spans="20:30" x14ac:dyDescent="0.2">
      <c r="T11367" s="212"/>
      <c r="U11367" s="213"/>
      <c r="V11367" s="213"/>
      <c r="W11367" s="213"/>
      <c r="X11367" s="214"/>
      <c r="Y11367" s="214"/>
      <c r="Z11367" s="214"/>
      <c r="AA11367" s="217"/>
      <c r="AB11367" s="217"/>
      <c r="AC11367" s="217"/>
      <c r="AD11367" s="213"/>
    </row>
    <row r="11368" spans="20:30" x14ac:dyDescent="0.2">
      <c r="T11368" s="212"/>
      <c r="U11368" s="213"/>
      <c r="V11368" s="213"/>
      <c r="W11368" s="213"/>
      <c r="X11368" s="214"/>
      <c r="Y11368" s="214"/>
      <c r="Z11368" s="214"/>
      <c r="AA11368" s="217"/>
      <c r="AB11368" s="217"/>
      <c r="AC11368" s="217"/>
      <c r="AD11368" s="213"/>
    </row>
    <row r="11369" spans="20:30" x14ac:dyDescent="0.2">
      <c r="T11369" s="212"/>
      <c r="U11369" s="213"/>
      <c r="V11369" s="213"/>
      <c r="W11369" s="213"/>
      <c r="X11369" s="214"/>
      <c r="Y11369" s="214"/>
      <c r="Z11369" s="214"/>
      <c r="AA11369" s="217"/>
      <c r="AB11369" s="217"/>
      <c r="AC11369" s="217"/>
      <c r="AD11369" s="213"/>
    </row>
    <row r="11370" spans="20:30" x14ac:dyDescent="0.2">
      <c r="T11370" s="212"/>
      <c r="U11370" s="213"/>
      <c r="V11370" s="213"/>
      <c r="W11370" s="213"/>
      <c r="X11370" s="214"/>
      <c r="Y11370" s="214"/>
      <c r="Z11370" s="214"/>
      <c r="AA11370" s="217"/>
      <c r="AB11370" s="217"/>
      <c r="AC11370" s="217"/>
      <c r="AD11370" s="213"/>
    </row>
    <row r="11371" spans="20:30" x14ac:dyDescent="0.2">
      <c r="T11371" s="212"/>
      <c r="U11371" s="213"/>
      <c r="V11371" s="213"/>
      <c r="W11371" s="213"/>
      <c r="X11371" s="214"/>
      <c r="Y11371" s="214"/>
      <c r="Z11371" s="214"/>
      <c r="AA11371" s="217"/>
      <c r="AB11371" s="217"/>
      <c r="AC11371" s="217"/>
      <c r="AD11371" s="213"/>
    </row>
    <row r="11372" spans="20:30" x14ac:dyDescent="0.2">
      <c r="T11372" s="212"/>
      <c r="U11372" s="213"/>
      <c r="V11372" s="213"/>
      <c r="W11372" s="213"/>
      <c r="X11372" s="214"/>
      <c r="Y11372" s="214"/>
      <c r="Z11372" s="214"/>
      <c r="AA11372" s="217"/>
      <c r="AB11372" s="217"/>
      <c r="AC11372" s="217"/>
      <c r="AD11372" s="213"/>
    </row>
    <row r="11373" spans="20:30" x14ac:dyDescent="0.2">
      <c r="T11373" s="212"/>
      <c r="U11373" s="213"/>
      <c r="V11373" s="213"/>
      <c r="W11373" s="213"/>
      <c r="X11373" s="214"/>
      <c r="Y11373" s="214"/>
      <c r="Z11373" s="214"/>
      <c r="AA11373" s="217"/>
      <c r="AB11373" s="217"/>
      <c r="AC11373" s="217"/>
      <c r="AD11373" s="213"/>
    </row>
    <row r="11374" spans="20:30" x14ac:dyDescent="0.2">
      <c r="T11374" s="212"/>
      <c r="U11374" s="213"/>
      <c r="V11374" s="213"/>
      <c r="W11374" s="213"/>
      <c r="X11374" s="214"/>
      <c r="Y11374" s="214"/>
      <c r="Z11374" s="214"/>
      <c r="AA11374" s="217"/>
      <c r="AB11374" s="217"/>
      <c r="AC11374" s="217"/>
      <c r="AD11374" s="213"/>
    </row>
    <row r="11375" spans="20:30" x14ac:dyDescent="0.2">
      <c r="T11375" s="212"/>
      <c r="U11375" s="213"/>
      <c r="V11375" s="213"/>
      <c r="W11375" s="213"/>
      <c r="X11375" s="214"/>
      <c r="Y11375" s="214"/>
      <c r="Z11375" s="214"/>
      <c r="AA11375" s="217"/>
      <c r="AB11375" s="217"/>
      <c r="AC11375" s="217"/>
      <c r="AD11375" s="213"/>
    </row>
    <row r="11376" spans="20:30" x14ac:dyDescent="0.2">
      <c r="T11376" s="212"/>
      <c r="U11376" s="213"/>
      <c r="V11376" s="213"/>
      <c r="W11376" s="213"/>
      <c r="X11376" s="214"/>
      <c r="Y11376" s="214"/>
      <c r="Z11376" s="214"/>
      <c r="AA11376" s="217"/>
      <c r="AB11376" s="217"/>
      <c r="AC11376" s="217"/>
      <c r="AD11376" s="213"/>
    </row>
    <row r="11377" spans="20:30" x14ac:dyDescent="0.2">
      <c r="T11377" s="212"/>
      <c r="U11377" s="213"/>
      <c r="V11377" s="213"/>
      <c r="W11377" s="213"/>
      <c r="X11377" s="214"/>
      <c r="Y11377" s="214"/>
      <c r="Z11377" s="214"/>
      <c r="AA11377" s="217"/>
      <c r="AB11377" s="217"/>
      <c r="AC11377" s="217"/>
      <c r="AD11377" s="213"/>
    </row>
    <row r="11378" spans="20:30" x14ac:dyDescent="0.2">
      <c r="T11378" s="212"/>
      <c r="U11378" s="213"/>
      <c r="V11378" s="213"/>
      <c r="W11378" s="213"/>
      <c r="X11378" s="214"/>
      <c r="Y11378" s="214"/>
      <c r="Z11378" s="214"/>
      <c r="AA11378" s="217"/>
      <c r="AB11378" s="217"/>
      <c r="AC11378" s="217"/>
      <c r="AD11378" s="213"/>
    </row>
    <row r="11379" spans="20:30" x14ac:dyDescent="0.2">
      <c r="T11379" s="212"/>
      <c r="U11379" s="213"/>
      <c r="V11379" s="213"/>
      <c r="W11379" s="213"/>
      <c r="X11379" s="214"/>
      <c r="Y11379" s="214"/>
      <c r="Z11379" s="214"/>
      <c r="AA11379" s="217"/>
      <c r="AB11379" s="217"/>
      <c r="AC11379" s="217"/>
      <c r="AD11379" s="213"/>
    </row>
    <row r="11380" spans="20:30" x14ac:dyDescent="0.2">
      <c r="T11380" s="212"/>
      <c r="U11380" s="213"/>
      <c r="V11380" s="213"/>
      <c r="W11380" s="213"/>
      <c r="X11380" s="214"/>
      <c r="Y11380" s="214"/>
      <c r="Z11380" s="214"/>
      <c r="AA11380" s="217"/>
      <c r="AB11380" s="217"/>
      <c r="AC11380" s="217"/>
      <c r="AD11380" s="213"/>
    </row>
    <row r="11381" spans="20:30" x14ac:dyDescent="0.2">
      <c r="T11381" s="212"/>
      <c r="U11381" s="213"/>
      <c r="V11381" s="213"/>
      <c r="W11381" s="213"/>
      <c r="X11381" s="214"/>
      <c r="Y11381" s="214"/>
      <c r="Z11381" s="214"/>
      <c r="AA11381" s="217"/>
      <c r="AB11381" s="217"/>
      <c r="AC11381" s="217"/>
      <c r="AD11381" s="213"/>
    </row>
    <row r="11382" spans="20:30" x14ac:dyDescent="0.2">
      <c r="T11382" s="212"/>
      <c r="U11382" s="213"/>
      <c r="V11382" s="213"/>
      <c r="W11382" s="213"/>
      <c r="X11382" s="214"/>
      <c r="Y11382" s="214"/>
      <c r="Z11382" s="214"/>
      <c r="AA11382" s="217"/>
      <c r="AB11382" s="217"/>
      <c r="AC11382" s="217"/>
      <c r="AD11382" s="213"/>
    </row>
    <row r="11383" spans="20:30" x14ac:dyDescent="0.2">
      <c r="T11383" s="212"/>
      <c r="U11383" s="213"/>
      <c r="V11383" s="213"/>
      <c r="W11383" s="213"/>
      <c r="X11383" s="214"/>
      <c r="Y11383" s="214"/>
      <c r="Z11383" s="214"/>
      <c r="AA11383" s="217"/>
      <c r="AB11383" s="217"/>
      <c r="AC11383" s="217"/>
      <c r="AD11383" s="213"/>
    </row>
    <row r="11384" spans="20:30" x14ac:dyDescent="0.2">
      <c r="T11384" s="212"/>
      <c r="U11384" s="213"/>
      <c r="V11384" s="213"/>
      <c r="W11384" s="213"/>
      <c r="X11384" s="214"/>
      <c r="Y11384" s="214"/>
      <c r="Z11384" s="214"/>
      <c r="AA11384" s="217"/>
      <c r="AB11384" s="217"/>
      <c r="AC11384" s="217"/>
      <c r="AD11384" s="213"/>
    </row>
    <row r="11385" spans="20:30" x14ac:dyDescent="0.2">
      <c r="T11385" s="212"/>
      <c r="U11385" s="213"/>
      <c r="V11385" s="213"/>
      <c r="W11385" s="213"/>
      <c r="X11385" s="214"/>
      <c r="Y11385" s="214"/>
      <c r="Z11385" s="214"/>
      <c r="AA11385" s="217"/>
      <c r="AB11385" s="217"/>
      <c r="AC11385" s="217"/>
      <c r="AD11385" s="213"/>
    </row>
    <row r="11386" spans="20:30" x14ac:dyDescent="0.2">
      <c r="T11386" s="212"/>
      <c r="U11386" s="213"/>
      <c r="V11386" s="213"/>
      <c r="W11386" s="213"/>
      <c r="X11386" s="214"/>
      <c r="Y11386" s="214"/>
      <c r="Z11386" s="214"/>
      <c r="AA11386" s="217"/>
      <c r="AB11386" s="217"/>
      <c r="AC11386" s="217"/>
      <c r="AD11386" s="213"/>
    </row>
    <row r="11387" spans="20:30" x14ac:dyDescent="0.2">
      <c r="T11387" s="212"/>
      <c r="U11387" s="213"/>
      <c r="V11387" s="213"/>
      <c r="W11387" s="213"/>
      <c r="X11387" s="214"/>
      <c r="Y11387" s="214"/>
      <c r="Z11387" s="214"/>
      <c r="AA11387" s="217"/>
      <c r="AB11387" s="217"/>
      <c r="AC11387" s="217"/>
      <c r="AD11387" s="213"/>
    </row>
    <row r="11388" spans="20:30" x14ac:dyDescent="0.2">
      <c r="T11388" s="212"/>
      <c r="U11388" s="213"/>
      <c r="V11388" s="213"/>
      <c r="W11388" s="213"/>
      <c r="X11388" s="214"/>
      <c r="Y11388" s="214"/>
      <c r="Z11388" s="214"/>
      <c r="AA11388" s="217"/>
      <c r="AB11388" s="217"/>
      <c r="AC11388" s="217"/>
      <c r="AD11388" s="213"/>
    </row>
    <row r="11389" spans="20:30" x14ac:dyDescent="0.2">
      <c r="T11389" s="212"/>
      <c r="U11389" s="213"/>
      <c r="V11389" s="213"/>
      <c r="W11389" s="213"/>
      <c r="X11389" s="214"/>
      <c r="Y11389" s="214"/>
      <c r="Z11389" s="214"/>
      <c r="AA11389" s="217"/>
      <c r="AB11389" s="217"/>
      <c r="AC11389" s="217"/>
      <c r="AD11389" s="213"/>
    </row>
    <row r="11390" spans="20:30" x14ac:dyDescent="0.2">
      <c r="T11390" s="212"/>
      <c r="U11390" s="213"/>
      <c r="V11390" s="213"/>
      <c r="W11390" s="213"/>
      <c r="X11390" s="214"/>
      <c r="Y11390" s="214"/>
      <c r="Z11390" s="214"/>
      <c r="AA11390" s="217"/>
      <c r="AB11390" s="217"/>
      <c r="AC11390" s="217"/>
      <c r="AD11390" s="213"/>
    </row>
    <row r="11391" spans="20:30" x14ac:dyDescent="0.2">
      <c r="T11391" s="212"/>
      <c r="U11391" s="213"/>
      <c r="V11391" s="213"/>
      <c r="W11391" s="213"/>
      <c r="X11391" s="214"/>
      <c r="Y11391" s="214"/>
      <c r="Z11391" s="214"/>
      <c r="AA11391" s="217"/>
      <c r="AB11391" s="217"/>
      <c r="AC11391" s="217"/>
      <c r="AD11391" s="213"/>
    </row>
    <row r="11392" spans="20:30" x14ac:dyDescent="0.2">
      <c r="T11392" s="212"/>
      <c r="U11392" s="213"/>
      <c r="V11392" s="213"/>
      <c r="W11392" s="213"/>
      <c r="X11392" s="214"/>
      <c r="Y11392" s="214"/>
      <c r="Z11392" s="214"/>
      <c r="AA11392" s="217"/>
      <c r="AB11392" s="217"/>
      <c r="AC11392" s="217"/>
      <c r="AD11392" s="213"/>
    </row>
    <row r="11393" spans="20:30" x14ac:dyDescent="0.2">
      <c r="T11393" s="212"/>
      <c r="U11393" s="213"/>
      <c r="V11393" s="213"/>
      <c r="W11393" s="213"/>
      <c r="X11393" s="214"/>
      <c r="Y11393" s="214"/>
      <c r="Z11393" s="214"/>
      <c r="AA11393" s="217"/>
      <c r="AB11393" s="217"/>
      <c r="AC11393" s="217"/>
      <c r="AD11393" s="213"/>
    </row>
    <row r="11394" spans="20:30" x14ac:dyDescent="0.2">
      <c r="T11394" s="212"/>
      <c r="U11394" s="213"/>
      <c r="V11394" s="213"/>
      <c r="W11394" s="213"/>
      <c r="X11394" s="214"/>
      <c r="Y11394" s="214"/>
      <c r="Z11394" s="214"/>
      <c r="AA11394" s="217"/>
      <c r="AB11394" s="217"/>
      <c r="AC11394" s="217"/>
      <c r="AD11394" s="213"/>
    </row>
    <row r="11395" spans="20:30" x14ac:dyDescent="0.2">
      <c r="T11395" s="212"/>
      <c r="U11395" s="213"/>
      <c r="V11395" s="213"/>
      <c r="W11395" s="213"/>
      <c r="X11395" s="214"/>
      <c r="Y11395" s="214"/>
      <c r="Z11395" s="214"/>
      <c r="AA11395" s="217"/>
      <c r="AB11395" s="217"/>
      <c r="AC11395" s="217"/>
      <c r="AD11395" s="213"/>
    </row>
    <row r="11396" spans="20:30" x14ac:dyDescent="0.2">
      <c r="T11396" s="212"/>
      <c r="U11396" s="213"/>
      <c r="V11396" s="213"/>
      <c r="W11396" s="213"/>
      <c r="X11396" s="214"/>
      <c r="Y11396" s="214"/>
      <c r="Z11396" s="214"/>
      <c r="AA11396" s="217"/>
      <c r="AB11396" s="217"/>
      <c r="AC11396" s="217"/>
      <c r="AD11396" s="213"/>
    </row>
    <row r="11397" spans="20:30" x14ac:dyDescent="0.2">
      <c r="T11397" s="212"/>
      <c r="U11397" s="213"/>
      <c r="V11397" s="213"/>
      <c r="W11397" s="213"/>
      <c r="X11397" s="214"/>
      <c r="Y11397" s="214"/>
      <c r="Z11397" s="214"/>
      <c r="AA11397" s="217"/>
      <c r="AB11397" s="217"/>
      <c r="AC11397" s="217"/>
      <c r="AD11397" s="213"/>
    </row>
    <row r="11398" spans="20:30" x14ac:dyDescent="0.2">
      <c r="T11398" s="212"/>
      <c r="U11398" s="213"/>
      <c r="V11398" s="213"/>
      <c r="W11398" s="213"/>
      <c r="X11398" s="214"/>
      <c r="Y11398" s="214"/>
      <c r="Z11398" s="214"/>
      <c r="AA11398" s="217"/>
      <c r="AB11398" s="217"/>
      <c r="AC11398" s="217"/>
      <c r="AD11398" s="213"/>
    </row>
    <row r="11399" spans="20:30" x14ac:dyDescent="0.2">
      <c r="T11399" s="212"/>
      <c r="U11399" s="213"/>
      <c r="V11399" s="213"/>
      <c r="W11399" s="213"/>
      <c r="X11399" s="214"/>
      <c r="Y11399" s="214"/>
      <c r="Z11399" s="214"/>
      <c r="AA11399" s="217"/>
      <c r="AB11399" s="217"/>
      <c r="AC11399" s="217"/>
      <c r="AD11399" s="213"/>
    </row>
    <row r="11400" spans="20:30" x14ac:dyDescent="0.2">
      <c r="T11400" s="212"/>
      <c r="U11400" s="213"/>
      <c r="V11400" s="213"/>
      <c r="W11400" s="213"/>
      <c r="X11400" s="214"/>
      <c r="Y11400" s="214"/>
      <c r="Z11400" s="214"/>
      <c r="AA11400" s="217"/>
      <c r="AB11400" s="217"/>
      <c r="AC11400" s="217"/>
      <c r="AD11400" s="213"/>
    </row>
    <row r="11401" spans="20:30" x14ac:dyDescent="0.2">
      <c r="T11401" s="212"/>
      <c r="U11401" s="213"/>
      <c r="V11401" s="213"/>
      <c r="W11401" s="213"/>
      <c r="X11401" s="214"/>
      <c r="Y11401" s="214"/>
      <c r="Z11401" s="214"/>
      <c r="AA11401" s="217"/>
      <c r="AB11401" s="217"/>
      <c r="AC11401" s="217"/>
      <c r="AD11401" s="213"/>
    </row>
    <row r="11402" spans="20:30" x14ac:dyDescent="0.2">
      <c r="T11402" s="212"/>
      <c r="U11402" s="213"/>
      <c r="V11402" s="213"/>
      <c r="W11402" s="213"/>
      <c r="X11402" s="214"/>
      <c r="Y11402" s="214"/>
      <c r="Z11402" s="214"/>
      <c r="AA11402" s="217"/>
      <c r="AB11402" s="217"/>
      <c r="AC11402" s="217"/>
      <c r="AD11402" s="213"/>
    </row>
    <row r="11403" spans="20:30" x14ac:dyDescent="0.2">
      <c r="T11403" s="212"/>
      <c r="U11403" s="213"/>
      <c r="V11403" s="213"/>
      <c r="W11403" s="213"/>
      <c r="X11403" s="214"/>
      <c r="Y11403" s="214"/>
      <c r="Z11403" s="214"/>
      <c r="AA11403" s="217"/>
      <c r="AB11403" s="217"/>
      <c r="AC11403" s="217"/>
      <c r="AD11403" s="213"/>
    </row>
    <row r="11404" spans="20:30" x14ac:dyDescent="0.2">
      <c r="T11404" s="212"/>
      <c r="U11404" s="213"/>
      <c r="V11404" s="213"/>
      <c r="W11404" s="213"/>
      <c r="X11404" s="214"/>
      <c r="Y11404" s="214"/>
      <c r="Z11404" s="214"/>
      <c r="AA11404" s="217"/>
      <c r="AB11404" s="217"/>
      <c r="AC11404" s="217"/>
      <c r="AD11404" s="213"/>
    </row>
    <row r="11405" spans="20:30" x14ac:dyDescent="0.2">
      <c r="T11405" s="212"/>
      <c r="U11405" s="213"/>
      <c r="V11405" s="213"/>
      <c r="W11405" s="213"/>
      <c r="X11405" s="214"/>
      <c r="Y11405" s="214"/>
      <c r="Z11405" s="214"/>
      <c r="AA11405" s="217"/>
      <c r="AB11405" s="217"/>
      <c r="AC11405" s="217"/>
      <c r="AD11405" s="213"/>
    </row>
    <row r="11406" spans="20:30" x14ac:dyDescent="0.2">
      <c r="T11406" s="212"/>
      <c r="U11406" s="213"/>
      <c r="V11406" s="213"/>
      <c r="W11406" s="213"/>
      <c r="X11406" s="214"/>
      <c r="Y11406" s="214"/>
      <c r="Z11406" s="214"/>
      <c r="AA11406" s="217"/>
      <c r="AB11406" s="217"/>
      <c r="AC11406" s="217"/>
      <c r="AD11406" s="213"/>
    </row>
    <row r="11407" spans="20:30" x14ac:dyDescent="0.2">
      <c r="T11407" s="212"/>
      <c r="U11407" s="213"/>
      <c r="V11407" s="213"/>
      <c r="W11407" s="213"/>
      <c r="X11407" s="214"/>
      <c r="Y11407" s="214"/>
      <c r="Z11407" s="214"/>
      <c r="AA11407" s="217"/>
      <c r="AB11407" s="217"/>
      <c r="AC11407" s="217"/>
      <c r="AD11407" s="213"/>
    </row>
    <row r="11408" spans="20:30" x14ac:dyDescent="0.2">
      <c r="T11408" s="212"/>
      <c r="U11408" s="213"/>
      <c r="V11408" s="213"/>
      <c r="W11408" s="213"/>
      <c r="X11408" s="214"/>
      <c r="Y11408" s="214"/>
      <c r="Z11408" s="214"/>
      <c r="AA11408" s="217"/>
      <c r="AB11408" s="217"/>
      <c r="AC11408" s="217"/>
      <c r="AD11408" s="213"/>
    </row>
    <row r="11409" spans="20:30" x14ac:dyDescent="0.2">
      <c r="T11409" s="212"/>
      <c r="U11409" s="213"/>
      <c r="V11409" s="213"/>
      <c r="W11409" s="213"/>
      <c r="X11409" s="214"/>
      <c r="Y11409" s="214"/>
      <c r="Z11409" s="214"/>
      <c r="AA11409" s="217"/>
      <c r="AB11409" s="217"/>
      <c r="AC11409" s="217"/>
      <c r="AD11409" s="213"/>
    </row>
    <row r="11410" spans="20:30" x14ac:dyDescent="0.2">
      <c r="T11410" s="212"/>
      <c r="U11410" s="213"/>
      <c r="V11410" s="213"/>
      <c r="W11410" s="213"/>
      <c r="X11410" s="214"/>
      <c r="Y11410" s="214"/>
      <c r="Z11410" s="214"/>
      <c r="AA11410" s="217"/>
      <c r="AB11410" s="217"/>
      <c r="AC11410" s="217"/>
      <c r="AD11410" s="213"/>
    </row>
    <row r="11411" spans="20:30" x14ac:dyDescent="0.2">
      <c r="T11411" s="212"/>
      <c r="U11411" s="213"/>
      <c r="V11411" s="213"/>
      <c r="W11411" s="213"/>
      <c r="X11411" s="214"/>
      <c r="Y11411" s="214"/>
      <c r="Z11411" s="214"/>
      <c r="AA11411" s="217"/>
      <c r="AB11411" s="217"/>
      <c r="AC11411" s="217"/>
      <c r="AD11411" s="213"/>
    </row>
    <row r="11412" spans="20:30" x14ac:dyDescent="0.2">
      <c r="T11412" s="212"/>
      <c r="U11412" s="213"/>
      <c r="V11412" s="213"/>
      <c r="W11412" s="213"/>
      <c r="X11412" s="214"/>
      <c r="Y11412" s="214"/>
      <c r="Z11412" s="214"/>
      <c r="AA11412" s="217"/>
      <c r="AB11412" s="217"/>
      <c r="AC11412" s="217"/>
      <c r="AD11412" s="213"/>
    </row>
    <row r="11413" spans="20:30" x14ac:dyDescent="0.2">
      <c r="T11413" s="212"/>
      <c r="U11413" s="213"/>
      <c r="V11413" s="213"/>
      <c r="W11413" s="213"/>
      <c r="X11413" s="214"/>
      <c r="Y11413" s="214"/>
      <c r="Z11413" s="214"/>
      <c r="AA11413" s="217"/>
      <c r="AB11413" s="217"/>
      <c r="AC11413" s="217"/>
      <c r="AD11413" s="213"/>
    </row>
    <row r="11414" spans="20:30" x14ac:dyDescent="0.2">
      <c r="T11414" s="212"/>
      <c r="U11414" s="213"/>
      <c r="V11414" s="213"/>
      <c r="W11414" s="213"/>
      <c r="X11414" s="214"/>
      <c r="Y11414" s="214"/>
      <c r="Z11414" s="214"/>
      <c r="AA11414" s="217"/>
      <c r="AB11414" s="217"/>
      <c r="AC11414" s="217"/>
      <c r="AD11414" s="213"/>
    </row>
    <row r="11415" spans="20:30" x14ac:dyDescent="0.2">
      <c r="T11415" s="212"/>
      <c r="U11415" s="213"/>
      <c r="V11415" s="213"/>
      <c r="W11415" s="213"/>
      <c r="X11415" s="214"/>
      <c r="Y11415" s="214"/>
      <c r="Z11415" s="214"/>
      <c r="AA11415" s="217"/>
      <c r="AB11415" s="217"/>
      <c r="AC11415" s="217"/>
      <c r="AD11415" s="213"/>
    </row>
    <row r="11416" spans="20:30" x14ac:dyDescent="0.2">
      <c r="T11416" s="212"/>
      <c r="U11416" s="213"/>
      <c r="V11416" s="213"/>
      <c r="W11416" s="213"/>
      <c r="X11416" s="214"/>
      <c r="Y11416" s="214"/>
      <c r="Z11416" s="214"/>
      <c r="AA11416" s="217"/>
      <c r="AB11416" s="217"/>
      <c r="AC11416" s="217"/>
      <c r="AD11416" s="213"/>
    </row>
    <row r="11417" spans="20:30" x14ac:dyDescent="0.2">
      <c r="T11417" s="212"/>
      <c r="U11417" s="213"/>
      <c r="V11417" s="213"/>
      <c r="W11417" s="213"/>
      <c r="X11417" s="214"/>
      <c r="Y11417" s="214"/>
      <c r="Z11417" s="214"/>
      <c r="AA11417" s="217"/>
      <c r="AB11417" s="217"/>
      <c r="AC11417" s="217"/>
      <c r="AD11417" s="213"/>
    </row>
    <row r="11418" spans="20:30" x14ac:dyDescent="0.2">
      <c r="T11418" s="212"/>
      <c r="U11418" s="213"/>
      <c r="V11418" s="213"/>
      <c r="W11418" s="213"/>
      <c r="X11418" s="214"/>
      <c r="Y11418" s="214"/>
      <c r="Z11418" s="214"/>
      <c r="AA11418" s="217"/>
      <c r="AB11418" s="217"/>
      <c r="AC11418" s="217"/>
      <c r="AD11418" s="213"/>
    </row>
    <row r="11419" spans="20:30" x14ac:dyDescent="0.2">
      <c r="T11419" s="212"/>
      <c r="U11419" s="213"/>
      <c r="V11419" s="213"/>
      <c r="W11419" s="213"/>
      <c r="X11419" s="214"/>
      <c r="Y11419" s="214"/>
      <c r="Z11419" s="214"/>
      <c r="AA11419" s="217"/>
      <c r="AB11419" s="217"/>
      <c r="AC11419" s="217"/>
      <c r="AD11419" s="213"/>
    </row>
    <row r="11420" spans="20:30" x14ac:dyDescent="0.2">
      <c r="T11420" s="212"/>
      <c r="U11420" s="213"/>
      <c r="V11420" s="213"/>
      <c r="W11420" s="213"/>
      <c r="X11420" s="214"/>
      <c r="Y11420" s="214"/>
      <c r="Z11420" s="214"/>
      <c r="AA11420" s="217"/>
      <c r="AB11420" s="217"/>
      <c r="AC11420" s="217"/>
      <c r="AD11420" s="213"/>
    </row>
    <row r="11421" spans="20:30" x14ac:dyDescent="0.2">
      <c r="T11421" s="212"/>
      <c r="U11421" s="213"/>
      <c r="V11421" s="213"/>
      <c r="W11421" s="213"/>
      <c r="X11421" s="214"/>
      <c r="Y11421" s="214"/>
      <c r="Z11421" s="214"/>
      <c r="AA11421" s="217"/>
      <c r="AB11421" s="217"/>
      <c r="AC11421" s="217"/>
      <c r="AD11421" s="213"/>
    </row>
    <row r="11422" spans="20:30" x14ac:dyDescent="0.2">
      <c r="T11422" s="212"/>
      <c r="U11422" s="213"/>
      <c r="V11422" s="213"/>
      <c r="W11422" s="213"/>
      <c r="X11422" s="214"/>
      <c r="Y11422" s="214"/>
      <c r="Z11422" s="214"/>
      <c r="AA11422" s="217"/>
      <c r="AB11422" s="217"/>
      <c r="AC11422" s="217"/>
      <c r="AD11422" s="213"/>
    </row>
    <row r="11423" spans="20:30" x14ac:dyDescent="0.2">
      <c r="T11423" s="212"/>
      <c r="U11423" s="213"/>
      <c r="V11423" s="213"/>
      <c r="W11423" s="213"/>
      <c r="X11423" s="214"/>
      <c r="Y11423" s="214"/>
      <c r="Z11423" s="214"/>
      <c r="AA11423" s="217"/>
      <c r="AB11423" s="217"/>
      <c r="AC11423" s="217"/>
      <c r="AD11423" s="213"/>
    </row>
    <row r="11424" spans="20:30" x14ac:dyDescent="0.2">
      <c r="T11424" s="212"/>
      <c r="U11424" s="213"/>
      <c r="V11424" s="213"/>
      <c r="W11424" s="213"/>
      <c r="X11424" s="214"/>
      <c r="Y11424" s="214"/>
      <c r="Z11424" s="214"/>
      <c r="AA11424" s="217"/>
      <c r="AB11424" s="217"/>
      <c r="AC11424" s="217"/>
      <c r="AD11424" s="213"/>
    </row>
    <row r="11425" spans="20:30" x14ac:dyDescent="0.2">
      <c r="T11425" s="212"/>
      <c r="U11425" s="213"/>
      <c r="V11425" s="213"/>
      <c r="W11425" s="213"/>
      <c r="X11425" s="214"/>
      <c r="Y11425" s="214"/>
      <c r="Z11425" s="214"/>
      <c r="AA11425" s="217"/>
      <c r="AB11425" s="217"/>
      <c r="AC11425" s="217"/>
      <c r="AD11425" s="213"/>
    </row>
    <row r="11426" spans="20:30" x14ac:dyDescent="0.2">
      <c r="T11426" s="212"/>
      <c r="U11426" s="213"/>
      <c r="V11426" s="213"/>
      <c r="W11426" s="213"/>
      <c r="X11426" s="214"/>
      <c r="Y11426" s="214"/>
      <c r="Z11426" s="214"/>
      <c r="AA11426" s="217"/>
      <c r="AB11426" s="217"/>
      <c r="AC11426" s="217"/>
      <c r="AD11426" s="213"/>
    </row>
    <row r="11427" spans="20:30" x14ac:dyDescent="0.2">
      <c r="T11427" s="212"/>
      <c r="U11427" s="213"/>
      <c r="V11427" s="213"/>
      <c r="W11427" s="213"/>
      <c r="X11427" s="214"/>
      <c r="Y11427" s="214"/>
      <c r="Z11427" s="214"/>
      <c r="AA11427" s="217"/>
      <c r="AB11427" s="217"/>
      <c r="AC11427" s="217"/>
      <c r="AD11427" s="213"/>
    </row>
    <row r="11428" spans="20:30" x14ac:dyDescent="0.2">
      <c r="T11428" s="212"/>
      <c r="U11428" s="213"/>
      <c r="V11428" s="213"/>
      <c r="W11428" s="213"/>
      <c r="X11428" s="214"/>
      <c r="Y11428" s="214"/>
      <c r="Z11428" s="214"/>
      <c r="AA11428" s="217"/>
      <c r="AB11428" s="217"/>
      <c r="AC11428" s="217"/>
      <c r="AD11428" s="213"/>
    </row>
    <row r="11429" spans="20:30" x14ac:dyDescent="0.2">
      <c r="T11429" s="212"/>
      <c r="U11429" s="213"/>
      <c r="V11429" s="213"/>
      <c r="W11429" s="213"/>
      <c r="X11429" s="214"/>
      <c r="Y11429" s="214"/>
      <c r="Z11429" s="214"/>
      <c r="AA11429" s="217"/>
      <c r="AB11429" s="217"/>
      <c r="AC11429" s="217"/>
      <c r="AD11429" s="213"/>
    </row>
    <row r="11430" spans="20:30" x14ac:dyDescent="0.2">
      <c r="T11430" s="212"/>
      <c r="U11430" s="213"/>
      <c r="V11430" s="213"/>
      <c r="W11430" s="213"/>
      <c r="X11430" s="214"/>
      <c r="Y11430" s="214"/>
      <c r="Z11430" s="214"/>
      <c r="AA11430" s="217"/>
      <c r="AB11430" s="217"/>
      <c r="AC11430" s="217"/>
      <c r="AD11430" s="213"/>
    </row>
    <row r="11431" spans="20:30" x14ac:dyDescent="0.2">
      <c r="T11431" s="212"/>
      <c r="U11431" s="213"/>
      <c r="V11431" s="213"/>
      <c r="W11431" s="213"/>
      <c r="X11431" s="214"/>
      <c r="Y11431" s="214"/>
      <c r="Z11431" s="214"/>
      <c r="AA11431" s="217"/>
      <c r="AB11431" s="217"/>
      <c r="AC11431" s="217"/>
      <c r="AD11431" s="213"/>
    </row>
    <row r="11432" spans="20:30" x14ac:dyDescent="0.2">
      <c r="T11432" s="212"/>
      <c r="U11432" s="213"/>
      <c r="V11432" s="213"/>
      <c r="W11432" s="213"/>
      <c r="X11432" s="214"/>
      <c r="Y11432" s="214"/>
      <c r="Z11432" s="214"/>
      <c r="AA11432" s="217"/>
      <c r="AB11432" s="217"/>
      <c r="AC11432" s="217"/>
      <c r="AD11432" s="213"/>
    </row>
    <row r="11433" spans="20:30" x14ac:dyDescent="0.2">
      <c r="T11433" s="212"/>
      <c r="U11433" s="213"/>
      <c r="V11433" s="213"/>
      <c r="W11433" s="213"/>
      <c r="X11433" s="214"/>
      <c r="Y11433" s="214"/>
      <c r="Z11433" s="214"/>
      <c r="AA11433" s="217"/>
      <c r="AB11433" s="217"/>
      <c r="AC11433" s="217"/>
      <c r="AD11433" s="213"/>
    </row>
    <row r="11434" spans="20:30" x14ac:dyDescent="0.2">
      <c r="T11434" s="212"/>
      <c r="U11434" s="213"/>
      <c r="V11434" s="213"/>
      <c r="W11434" s="213"/>
      <c r="X11434" s="214"/>
      <c r="Y11434" s="214"/>
      <c r="Z11434" s="214"/>
      <c r="AA11434" s="217"/>
      <c r="AB11434" s="217"/>
      <c r="AC11434" s="217"/>
      <c r="AD11434" s="213"/>
    </row>
    <row r="11435" spans="20:30" x14ac:dyDescent="0.2">
      <c r="T11435" s="212"/>
      <c r="U11435" s="213"/>
      <c r="V11435" s="213"/>
      <c r="W11435" s="213"/>
      <c r="X11435" s="214"/>
      <c r="Y11435" s="214"/>
      <c r="Z11435" s="214"/>
      <c r="AA11435" s="217"/>
      <c r="AB11435" s="217"/>
      <c r="AC11435" s="217"/>
      <c r="AD11435" s="213"/>
    </row>
    <row r="11436" spans="20:30" x14ac:dyDescent="0.2">
      <c r="T11436" s="212"/>
      <c r="U11436" s="213"/>
      <c r="V11436" s="213"/>
      <c r="W11436" s="213"/>
      <c r="X11436" s="214"/>
      <c r="Y11436" s="214"/>
      <c r="Z11436" s="214"/>
      <c r="AA11436" s="217"/>
      <c r="AB11436" s="217"/>
      <c r="AC11436" s="217"/>
      <c r="AD11436" s="213"/>
    </row>
    <row r="11437" spans="20:30" x14ac:dyDescent="0.2">
      <c r="T11437" s="212"/>
      <c r="U11437" s="213"/>
      <c r="V11437" s="213"/>
      <c r="W11437" s="213"/>
      <c r="X11437" s="214"/>
      <c r="Y11437" s="214"/>
      <c r="Z11437" s="214"/>
      <c r="AA11437" s="217"/>
      <c r="AB11437" s="217"/>
      <c r="AC11437" s="217"/>
      <c r="AD11437" s="213"/>
    </row>
    <row r="11438" spans="20:30" x14ac:dyDescent="0.2">
      <c r="T11438" s="212"/>
      <c r="U11438" s="213"/>
      <c r="V11438" s="213"/>
      <c r="W11438" s="213"/>
      <c r="X11438" s="214"/>
      <c r="Y11438" s="214"/>
      <c r="Z11438" s="214"/>
      <c r="AA11438" s="217"/>
      <c r="AB11438" s="217"/>
      <c r="AC11438" s="217"/>
      <c r="AD11438" s="213"/>
    </row>
    <row r="11439" spans="20:30" x14ac:dyDescent="0.2">
      <c r="T11439" s="212"/>
      <c r="U11439" s="213"/>
      <c r="V11439" s="213"/>
      <c r="W11439" s="213"/>
      <c r="X11439" s="214"/>
      <c r="Y11439" s="214"/>
      <c r="Z11439" s="214"/>
      <c r="AA11439" s="217"/>
      <c r="AB11439" s="217"/>
      <c r="AC11439" s="217"/>
      <c r="AD11439" s="213"/>
    </row>
    <row r="11440" spans="20:30" x14ac:dyDescent="0.2">
      <c r="T11440" s="212"/>
      <c r="U11440" s="213"/>
      <c r="V11440" s="213"/>
      <c r="W11440" s="213"/>
      <c r="X11440" s="214"/>
      <c r="Y11440" s="214"/>
      <c r="Z11440" s="214"/>
      <c r="AA11440" s="217"/>
      <c r="AB11440" s="217"/>
      <c r="AC11440" s="217"/>
      <c r="AD11440" s="213"/>
    </row>
    <row r="11441" spans="20:30" x14ac:dyDescent="0.2">
      <c r="T11441" s="212"/>
      <c r="U11441" s="213"/>
      <c r="V11441" s="213"/>
      <c r="W11441" s="213"/>
      <c r="X11441" s="214"/>
      <c r="Y11441" s="214"/>
      <c r="Z11441" s="214"/>
      <c r="AA11441" s="217"/>
      <c r="AB11441" s="217"/>
      <c r="AC11441" s="217"/>
      <c r="AD11441" s="213"/>
    </row>
    <row r="11442" spans="20:30" x14ac:dyDescent="0.2">
      <c r="T11442" s="212"/>
      <c r="U11442" s="213"/>
      <c r="V11442" s="213"/>
      <c r="W11442" s="213"/>
      <c r="X11442" s="214"/>
      <c r="Y11442" s="214"/>
      <c r="Z11442" s="214"/>
      <c r="AA11442" s="217"/>
      <c r="AB11442" s="217"/>
      <c r="AC11442" s="217"/>
      <c r="AD11442" s="213"/>
    </row>
    <row r="11443" spans="20:30" x14ac:dyDescent="0.2">
      <c r="T11443" s="212"/>
      <c r="U11443" s="213"/>
      <c r="V11443" s="213"/>
      <c r="W11443" s="213"/>
      <c r="X11443" s="214"/>
      <c r="Y11443" s="214"/>
      <c r="Z11443" s="214"/>
      <c r="AA11443" s="217"/>
      <c r="AB11443" s="217"/>
      <c r="AC11443" s="217"/>
      <c r="AD11443" s="213"/>
    </row>
    <row r="11444" spans="20:30" x14ac:dyDescent="0.2">
      <c r="T11444" s="212"/>
      <c r="U11444" s="213"/>
      <c r="V11444" s="213"/>
      <c r="W11444" s="213"/>
      <c r="X11444" s="214"/>
      <c r="Y11444" s="214"/>
      <c r="Z11444" s="214"/>
      <c r="AA11444" s="217"/>
      <c r="AB11444" s="217"/>
      <c r="AC11444" s="217"/>
      <c r="AD11444" s="213"/>
    </row>
    <row r="11445" spans="20:30" x14ac:dyDescent="0.2">
      <c r="T11445" s="212"/>
      <c r="U11445" s="213"/>
      <c r="V11445" s="213"/>
      <c r="W11445" s="213"/>
      <c r="X11445" s="214"/>
      <c r="Y11445" s="214"/>
      <c r="Z11445" s="214"/>
      <c r="AA11445" s="217"/>
      <c r="AB11445" s="217"/>
      <c r="AC11445" s="217"/>
      <c r="AD11445" s="213"/>
    </row>
    <row r="11446" spans="20:30" x14ac:dyDescent="0.2">
      <c r="T11446" s="212"/>
      <c r="U11446" s="213"/>
      <c r="V11446" s="213"/>
      <c r="W11446" s="213"/>
      <c r="X11446" s="214"/>
      <c r="Y11446" s="214"/>
      <c r="Z11446" s="214"/>
      <c r="AA11446" s="217"/>
      <c r="AB11446" s="217"/>
      <c r="AC11446" s="217"/>
      <c r="AD11446" s="213"/>
    </row>
    <row r="11447" spans="20:30" x14ac:dyDescent="0.2">
      <c r="T11447" s="212"/>
      <c r="U11447" s="213"/>
      <c r="V11447" s="213"/>
      <c r="W11447" s="213"/>
      <c r="X11447" s="214"/>
      <c r="Y11447" s="214"/>
      <c r="Z11447" s="214"/>
      <c r="AA11447" s="217"/>
      <c r="AB11447" s="217"/>
      <c r="AC11447" s="217"/>
      <c r="AD11447" s="213"/>
    </row>
    <row r="11448" spans="20:30" x14ac:dyDescent="0.2">
      <c r="T11448" s="212"/>
      <c r="U11448" s="213"/>
      <c r="V11448" s="213"/>
      <c r="W11448" s="213"/>
      <c r="X11448" s="214"/>
      <c r="Y11448" s="214"/>
      <c r="Z11448" s="214"/>
      <c r="AA11448" s="217"/>
      <c r="AB11448" s="217"/>
      <c r="AC11448" s="217"/>
      <c r="AD11448" s="213"/>
    </row>
    <row r="11449" spans="20:30" x14ac:dyDescent="0.2">
      <c r="T11449" s="212"/>
      <c r="U11449" s="213"/>
      <c r="V11449" s="213"/>
      <c r="W11449" s="213"/>
      <c r="X11449" s="214"/>
      <c r="Y11449" s="214"/>
      <c r="Z11449" s="214"/>
      <c r="AA11449" s="217"/>
      <c r="AB11449" s="217"/>
      <c r="AC11449" s="217"/>
      <c r="AD11449" s="213"/>
    </row>
    <row r="11450" spans="20:30" x14ac:dyDescent="0.2">
      <c r="T11450" s="212"/>
      <c r="U11450" s="213"/>
      <c r="V11450" s="213"/>
      <c r="W11450" s="213"/>
      <c r="X11450" s="214"/>
      <c r="Y11450" s="214"/>
      <c r="Z11450" s="214"/>
      <c r="AA11450" s="217"/>
      <c r="AB11450" s="217"/>
      <c r="AC11450" s="217"/>
      <c r="AD11450" s="213"/>
    </row>
    <row r="11451" spans="20:30" x14ac:dyDescent="0.2">
      <c r="T11451" s="212"/>
      <c r="U11451" s="213"/>
      <c r="V11451" s="213"/>
      <c r="W11451" s="213"/>
      <c r="X11451" s="214"/>
      <c r="Y11451" s="214"/>
      <c r="Z11451" s="214"/>
      <c r="AA11451" s="217"/>
      <c r="AB11451" s="217"/>
      <c r="AC11451" s="217"/>
      <c r="AD11451" s="213"/>
    </row>
    <row r="11452" spans="20:30" x14ac:dyDescent="0.2">
      <c r="T11452" s="212"/>
      <c r="U11452" s="213"/>
      <c r="V11452" s="213"/>
      <c r="W11452" s="213"/>
      <c r="X11452" s="214"/>
      <c r="Y11452" s="214"/>
      <c r="Z11452" s="214"/>
      <c r="AA11452" s="217"/>
      <c r="AB11452" s="217"/>
      <c r="AC11452" s="217"/>
      <c r="AD11452" s="213"/>
    </row>
    <row r="11453" spans="20:30" x14ac:dyDescent="0.2">
      <c r="T11453" s="212"/>
      <c r="U11453" s="213"/>
      <c r="V11453" s="213"/>
      <c r="W11453" s="213"/>
      <c r="X11453" s="214"/>
      <c r="Y11453" s="214"/>
      <c r="Z11453" s="214"/>
      <c r="AA11453" s="217"/>
      <c r="AB11453" s="217"/>
      <c r="AC11453" s="217"/>
      <c r="AD11453" s="213"/>
    </row>
    <row r="11454" spans="20:30" x14ac:dyDescent="0.2">
      <c r="T11454" s="212"/>
      <c r="U11454" s="213"/>
      <c r="V11454" s="213"/>
      <c r="W11454" s="213"/>
      <c r="X11454" s="214"/>
      <c r="Y11454" s="214"/>
      <c r="Z11454" s="214"/>
      <c r="AA11454" s="217"/>
      <c r="AB11454" s="217"/>
      <c r="AC11454" s="217"/>
      <c r="AD11454" s="213"/>
    </row>
    <row r="11455" spans="20:30" x14ac:dyDescent="0.2">
      <c r="T11455" s="212"/>
      <c r="U11455" s="213"/>
      <c r="V11455" s="213"/>
      <c r="W11455" s="213"/>
      <c r="X11455" s="214"/>
      <c r="Y11455" s="214"/>
      <c r="Z11455" s="214"/>
      <c r="AA11455" s="217"/>
      <c r="AB11455" s="217"/>
      <c r="AC11455" s="217"/>
      <c r="AD11455" s="213"/>
    </row>
    <row r="11456" spans="20:30" x14ac:dyDescent="0.2">
      <c r="T11456" s="212"/>
      <c r="U11456" s="213"/>
      <c r="V11456" s="213"/>
      <c r="W11456" s="213"/>
      <c r="X11456" s="214"/>
      <c r="Y11456" s="214"/>
      <c r="Z11456" s="214"/>
      <c r="AA11456" s="217"/>
      <c r="AB11456" s="217"/>
      <c r="AC11456" s="217"/>
      <c r="AD11456" s="213"/>
    </row>
    <row r="11457" spans="20:30" x14ac:dyDescent="0.2">
      <c r="T11457" s="212"/>
      <c r="U11457" s="213"/>
      <c r="V11457" s="213"/>
      <c r="W11457" s="213"/>
      <c r="X11457" s="214"/>
      <c r="Y11457" s="214"/>
      <c r="Z11457" s="214"/>
      <c r="AA11457" s="217"/>
      <c r="AB11457" s="217"/>
      <c r="AC11457" s="217"/>
      <c r="AD11457" s="213"/>
    </row>
    <row r="11458" spans="20:30" x14ac:dyDescent="0.2">
      <c r="T11458" s="212"/>
      <c r="U11458" s="213"/>
      <c r="V11458" s="213"/>
      <c r="W11458" s="213"/>
      <c r="X11458" s="214"/>
      <c r="Y11458" s="214"/>
      <c r="Z11458" s="214"/>
      <c r="AA11458" s="217"/>
      <c r="AB11458" s="217"/>
      <c r="AC11458" s="217"/>
      <c r="AD11458" s="213"/>
    </row>
    <row r="11459" spans="20:30" x14ac:dyDescent="0.2">
      <c r="T11459" s="212"/>
      <c r="U11459" s="213"/>
      <c r="V11459" s="213"/>
      <c r="W11459" s="213"/>
      <c r="X11459" s="214"/>
      <c r="Y11459" s="214"/>
      <c r="Z11459" s="214"/>
      <c r="AA11459" s="217"/>
      <c r="AB11459" s="217"/>
      <c r="AC11459" s="217"/>
      <c r="AD11459" s="213"/>
    </row>
    <row r="11460" spans="20:30" x14ac:dyDescent="0.2">
      <c r="T11460" s="212"/>
      <c r="U11460" s="213"/>
      <c r="V11460" s="213"/>
      <c r="W11460" s="213"/>
      <c r="X11460" s="214"/>
      <c r="Y11460" s="214"/>
      <c r="Z11460" s="214"/>
      <c r="AA11460" s="217"/>
      <c r="AB11460" s="217"/>
      <c r="AC11460" s="217"/>
      <c r="AD11460" s="213"/>
    </row>
    <row r="11461" spans="20:30" x14ac:dyDescent="0.2">
      <c r="T11461" s="212"/>
      <c r="U11461" s="213"/>
      <c r="V11461" s="213"/>
      <c r="W11461" s="213"/>
      <c r="X11461" s="214"/>
      <c r="Y11461" s="214"/>
      <c r="Z11461" s="214"/>
      <c r="AA11461" s="217"/>
      <c r="AB11461" s="217"/>
      <c r="AC11461" s="217"/>
      <c r="AD11461" s="213"/>
    </row>
    <row r="11462" spans="20:30" x14ac:dyDescent="0.2">
      <c r="T11462" s="212"/>
      <c r="U11462" s="213"/>
      <c r="V11462" s="213"/>
      <c r="W11462" s="213"/>
      <c r="X11462" s="214"/>
      <c r="Y11462" s="214"/>
      <c r="Z11462" s="214"/>
      <c r="AA11462" s="217"/>
      <c r="AB11462" s="217"/>
      <c r="AC11462" s="217"/>
      <c r="AD11462" s="213"/>
    </row>
    <row r="11463" spans="20:30" x14ac:dyDescent="0.2">
      <c r="T11463" s="212"/>
      <c r="U11463" s="213"/>
      <c r="V11463" s="213"/>
      <c r="W11463" s="213"/>
      <c r="X11463" s="214"/>
      <c r="Y11463" s="214"/>
      <c r="Z11463" s="214"/>
      <c r="AA11463" s="217"/>
      <c r="AB11463" s="217"/>
      <c r="AC11463" s="217"/>
      <c r="AD11463" s="213"/>
    </row>
    <row r="11464" spans="20:30" x14ac:dyDescent="0.2">
      <c r="T11464" s="212"/>
      <c r="U11464" s="213"/>
      <c r="V11464" s="213"/>
      <c r="W11464" s="213"/>
      <c r="X11464" s="214"/>
      <c r="Y11464" s="214"/>
      <c r="Z11464" s="214"/>
      <c r="AA11464" s="217"/>
      <c r="AB11464" s="217"/>
      <c r="AC11464" s="217"/>
      <c r="AD11464" s="213"/>
    </row>
    <row r="11465" spans="20:30" x14ac:dyDescent="0.2">
      <c r="T11465" s="212"/>
      <c r="U11465" s="213"/>
      <c r="V11465" s="213"/>
      <c r="W11465" s="213"/>
      <c r="X11465" s="214"/>
      <c r="Y11465" s="214"/>
      <c r="Z11465" s="214"/>
      <c r="AA11465" s="217"/>
      <c r="AB11465" s="217"/>
      <c r="AC11465" s="217"/>
      <c r="AD11465" s="213"/>
    </row>
    <row r="11466" spans="20:30" x14ac:dyDescent="0.2">
      <c r="T11466" s="212"/>
      <c r="U11466" s="213"/>
      <c r="V11466" s="213"/>
      <c r="W11466" s="213"/>
      <c r="X11466" s="214"/>
      <c r="Y11466" s="214"/>
      <c r="Z11466" s="214"/>
      <c r="AA11466" s="217"/>
      <c r="AB11466" s="217"/>
      <c r="AC11466" s="217"/>
      <c r="AD11466" s="213"/>
    </row>
    <row r="11467" spans="20:30" x14ac:dyDescent="0.2">
      <c r="T11467" s="212"/>
      <c r="U11467" s="213"/>
      <c r="V11467" s="213"/>
      <c r="W11467" s="213"/>
      <c r="X11467" s="214"/>
      <c r="Y11467" s="214"/>
      <c r="Z11467" s="214"/>
      <c r="AA11467" s="217"/>
      <c r="AB11467" s="217"/>
      <c r="AC11467" s="217"/>
      <c r="AD11467" s="213"/>
    </row>
    <row r="11468" spans="20:30" x14ac:dyDescent="0.2">
      <c r="T11468" s="212"/>
      <c r="U11468" s="213"/>
      <c r="V11468" s="213"/>
      <c r="W11468" s="213"/>
      <c r="X11468" s="214"/>
      <c r="Y11468" s="214"/>
      <c r="Z11468" s="214"/>
      <c r="AA11468" s="217"/>
      <c r="AB11468" s="217"/>
      <c r="AC11468" s="217"/>
      <c r="AD11468" s="213"/>
    </row>
    <row r="11469" spans="20:30" x14ac:dyDescent="0.2">
      <c r="T11469" s="212"/>
      <c r="U11469" s="213"/>
      <c r="V11469" s="213"/>
      <c r="W11469" s="213"/>
      <c r="X11469" s="214"/>
      <c r="Y11469" s="214"/>
      <c r="Z11469" s="214"/>
      <c r="AA11469" s="217"/>
      <c r="AB11469" s="217"/>
      <c r="AC11469" s="217"/>
      <c r="AD11469" s="213"/>
    </row>
    <row r="11470" spans="20:30" x14ac:dyDescent="0.2">
      <c r="T11470" s="212"/>
      <c r="U11470" s="213"/>
      <c r="V11470" s="213"/>
      <c r="W11470" s="213"/>
      <c r="X11470" s="214"/>
      <c r="Y11470" s="214"/>
      <c r="Z11470" s="214"/>
      <c r="AA11470" s="217"/>
      <c r="AB11470" s="217"/>
      <c r="AC11470" s="217"/>
      <c r="AD11470" s="213"/>
    </row>
    <row r="11471" spans="20:30" x14ac:dyDescent="0.2">
      <c r="T11471" s="212"/>
      <c r="U11471" s="213"/>
      <c r="V11471" s="213"/>
      <c r="W11471" s="213"/>
      <c r="X11471" s="214"/>
      <c r="Y11471" s="214"/>
      <c r="Z11471" s="214"/>
      <c r="AA11471" s="217"/>
      <c r="AB11471" s="217"/>
      <c r="AC11471" s="217"/>
      <c r="AD11471" s="213"/>
    </row>
    <row r="11472" spans="20:30" x14ac:dyDescent="0.2">
      <c r="T11472" s="212"/>
      <c r="U11472" s="213"/>
      <c r="V11472" s="213"/>
      <c r="W11472" s="213"/>
      <c r="X11472" s="214"/>
      <c r="Y11472" s="214"/>
      <c r="Z11472" s="214"/>
      <c r="AA11472" s="217"/>
      <c r="AB11472" s="217"/>
      <c r="AC11472" s="217"/>
      <c r="AD11472" s="213"/>
    </row>
    <row r="11473" spans="20:30" x14ac:dyDescent="0.2">
      <c r="T11473" s="212"/>
      <c r="U11473" s="213"/>
      <c r="V11473" s="213"/>
      <c r="W11473" s="213"/>
      <c r="X11473" s="214"/>
      <c r="Y11473" s="214"/>
      <c r="Z11473" s="214"/>
      <c r="AA11473" s="217"/>
      <c r="AB11473" s="217"/>
      <c r="AC11473" s="217"/>
      <c r="AD11473" s="213"/>
    </row>
    <row r="11474" spans="20:30" x14ac:dyDescent="0.2">
      <c r="T11474" s="212"/>
      <c r="U11474" s="213"/>
      <c r="V11474" s="213"/>
      <c r="W11474" s="213"/>
      <c r="X11474" s="214"/>
      <c r="Y11474" s="214"/>
      <c r="Z11474" s="214"/>
      <c r="AA11474" s="217"/>
      <c r="AB11474" s="217"/>
      <c r="AC11474" s="217"/>
      <c r="AD11474" s="213"/>
    </row>
    <row r="11475" spans="20:30" x14ac:dyDescent="0.2">
      <c r="T11475" s="212"/>
      <c r="U11475" s="213"/>
      <c r="V11475" s="213"/>
      <c r="W11475" s="213"/>
      <c r="X11475" s="214"/>
      <c r="Y11475" s="214"/>
      <c r="Z11475" s="214"/>
      <c r="AA11475" s="217"/>
      <c r="AB11475" s="217"/>
      <c r="AC11475" s="217"/>
      <c r="AD11475" s="213"/>
    </row>
    <row r="11476" spans="20:30" x14ac:dyDescent="0.2">
      <c r="T11476" s="212"/>
      <c r="U11476" s="213"/>
      <c r="V11476" s="213"/>
      <c r="W11476" s="213"/>
      <c r="X11476" s="214"/>
      <c r="Y11476" s="214"/>
      <c r="Z11476" s="214"/>
      <c r="AA11476" s="217"/>
      <c r="AB11476" s="217"/>
      <c r="AC11476" s="217"/>
      <c r="AD11476" s="213"/>
    </row>
    <row r="11477" spans="20:30" x14ac:dyDescent="0.2">
      <c r="T11477" s="212"/>
      <c r="U11477" s="213"/>
      <c r="V11477" s="213"/>
      <c r="W11477" s="213"/>
      <c r="X11477" s="214"/>
      <c r="Y11477" s="214"/>
      <c r="Z11477" s="214"/>
      <c r="AA11477" s="217"/>
      <c r="AB11477" s="217"/>
      <c r="AC11477" s="217"/>
      <c r="AD11477" s="213"/>
    </row>
    <row r="11478" spans="20:30" x14ac:dyDescent="0.2">
      <c r="T11478" s="212"/>
      <c r="U11478" s="213"/>
      <c r="V11478" s="213"/>
      <c r="W11478" s="213"/>
      <c r="X11478" s="214"/>
      <c r="Y11478" s="214"/>
      <c r="Z11478" s="214"/>
      <c r="AA11478" s="217"/>
      <c r="AB11478" s="217"/>
      <c r="AC11478" s="217"/>
      <c r="AD11478" s="213"/>
    </row>
    <row r="11479" spans="20:30" x14ac:dyDescent="0.2">
      <c r="T11479" s="212"/>
      <c r="U11479" s="213"/>
      <c r="V11479" s="213"/>
      <c r="W11479" s="213"/>
      <c r="X11479" s="214"/>
      <c r="Y11479" s="214"/>
      <c r="Z11479" s="214"/>
      <c r="AA11479" s="217"/>
      <c r="AB11479" s="217"/>
      <c r="AC11479" s="217"/>
      <c r="AD11479" s="213"/>
    </row>
    <row r="11480" spans="20:30" x14ac:dyDescent="0.2">
      <c r="T11480" s="212"/>
      <c r="U11480" s="213"/>
      <c r="V11480" s="213"/>
      <c r="W11480" s="213"/>
      <c r="X11480" s="214"/>
      <c r="Y11480" s="214"/>
      <c r="Z11480" s="214"/>
      <c r="AA11480" s="217"/>
      <c r="AB11480" s="217"/>
      <c r="AC11480" s="217"/>
      <c r="AD11480" s="213"/>
    </row>
    <row r="11481" spans="20:30" x14ac:dyDescent="0.2">
      <c r="T11481" s="212"/>
      <c r="U11481" s="213"/>
      <c r="V11481" s="213"/>
      <c r="W11481" s="213"/>
      <c r="X11481" s="214"/>
      <c r="Y11481" s="214"/>
      <c r="Z11481" s="214"/>
      <c r="AA11481" s="217"/>
      <c r="AB11481" s="217"/>
      <c r="AC11481" s="217"/>
      <c r="AD11481" s="213"/>
    </row>
    <row r="11482" spans="20:30" x14ac:dyDescent="0.2">
      <c r="T11482" s="212"/>
      <c r="U11482" s="213"/>
      <c r="V11482" s="213"/>
      <c r="W11482" s="213"/>
      <c r="X11482" s="214"/>
      <c r="Y11482" s="214"/>
      <c r="Z11482" s="214"/>
      <c r="AA11482" s="217"/>
      <c r="AB11482" s="217"/>
      <c r="AC11482" s="217"/>
      <c r="AD11482" s="213"/>
    </row>
    <row r="11483" spans="20:30" x14ac:dyDescent="0.2">
      <c r="T11483" s="212"/>
      <c r="U11483" s="213"/>
      <c r="V11483" s="213"/>
      <c r="W11483" s="213"/>
      <c r="X11483" s="214"/>
      <c r="Y11483" s="214"/>
      <c r="Z11483" s="214"/>
      <c r="AA11483" s="217"/>
      <c r="AB11483" s="217"/>
      <c r="AC11483" s="217"/>
      <c r="AD11483" s="213"/>
    </row>
    <row r="11484" spans="20:30" x14ac:dyDescent="0.2">
      <c r="T11484" s="212"/>
      <c r="U11484" s="213"/>
      <c r="V11484" s="213"/>
      <c r="W11484" s="213"/>
      <c r="X11484" s="214"/>
      <c r="Y11484" s="214"/>
      <c r="Z11484" s="214"/>
      <c r="AA11484" s="217"/>
      <c r="AB11484" s="217"/>
      <c r="AC11484" s="217"/>
      <c r="AD11484" s="213"/>
    </row>
    <row r="11485" spans="20:30" x14ac:dyDescent="0.2">
      <c r="T11485" s="212"/>
      <c r="U11485" s="213"/>
      <c r="V11485" s="213"/>
      <c r="W11485" s="213"/>
      <c r="X11485" s="214"/>
      <c r="Y11485" s="214"/>
      <c r="Z11485" s="214"/>
      <c r="AA11485" s="217"/>
      <c r="AB11485" s="217"/>
      <c r="AC11485" s="217"/>
      <c r="AD11485" s="213"/>
    </row>
    <row r="11486" spans="20:30" x14ac:dyDescent="0.2">
      <c r="T11486" s="212"/>
      <c r="U11486" s="213"/>
      <c r="V11486" s="213"/>
      <c r="W11486" s="213"/>
      <c r="X11486" s="214"/>
      <c r="Y11486" s="214"/>
      <c r="Z11486" s="214"/>
      <c r="AA11486" s="217"/>
      <c r="AB11486" s="217"/>
      <c r="AC11486" s="217"/>
      <c r="AD11486" s="213"/>
    </row>
    <row r="11487" spans="20:30" x14ac:dyDescent="0.2">
      <c r="T11487" s="212"/>
      <c r="U11487" s="213"/>
      <c r="V11487" s="213"/>
      <c r="W11487" s="213"/>
      <c r="X11487" s="214"/>
      <c r="Y11487" s="214"/>
      <c r="Z11487" s="214"/>
      <c r="AA11487" s="217"/>
      <c r="AB11487" s="217"/>
      <c r="AC11487" s="217"/>
      <c r="AD11487" s="213"/>
    </row>
    <row r="11488" spans="20:30" x14ac:dyDescent="0.2">
      <c r="T11488" s="212"/>
      <c r="U11488" s="213"/>
      <c r="V11488" s="213"/>
      <c r="W11488" s="213"/>
      <c r="X11488" s="214"/>
      <c r="Y11488" s="214"/>
      <c r="Z11488" s="214"/>
      <c r="AA11488" s="217"/>
      <c r="AB11488" s="217"/>
      <c r="AC11488" s="217"/>
      <c r="AD11488" s="213"/>
    </row>
    <row r="11489" spans="20:30" x14ac:dyDescent="0.2">
      <c r="T11489" s="212"/>
      <c r="U11489" s="213"/>
      <c r="V11489" s="213"/>
      <c r="W11489" s="213"/>
      <c r="X11489" s="214"/>
      <c r="Y11489" s="214"/>
      <c r="Z11489" s="214"/>
      <c r="AA11489" s="217"/>
      <c r="AB11489" s="217"/>
      <c r="AC11489" s="217"/>
      <c r="AD11489" s="213"/>
    </row>
    <row r="11490" spans="20:30" x14ac:dyDescent="0.2">
      <c r="T11490" s="212"/>
      <c r="U11490" s="213"/>
      <c r="V11490" s="213"/>
      <c r="W11490" s="213"/>
      <c r="X11490" s="214"/>
      <c r="Y11490" s="214"/>
      <c r="Z11490" s="214"/>
      <c r="AA11490" s="217"/>
      <c r="AB11490" s="217"/>
      <c r="AC11490" s="217"/>
      <c r="AD11490" s="213"/>
    </row>
    <row r="11491" spans="20:30" x14ac:dyDescent="0.2">
      <c r="T11491" s="212"/>
      <c r="U11491" s="213"/>
      <c r="V11491" s="213"/>
      <c r="W11491" s="213"/>
      <c r="X11491" s="214"/>
      <c r="Y11491" s="214"/>
      <c r="Z11491" s="214"/>
      <c r="AA11491" s="217"/>
      <c r="AB11491" s="217"/>
      <c r="AC11491" s="217"/>
      <c r="AD11491" s="213"/>
    </row>
    <row r="11492" spans="20:30" x14ac:dyDescent="0.2">
      <c r="T11492" s="212"/>
      <c r="U11492" s="213"/>
      <c r="V11492" s="213"/>
      <c r="W11492" s="213"/>
      <c r="X11492" s="214"/>
      <c r="Y11492" s="214"/>
      <c r="Z11492" s="214"/>
      <c r="AA11492" s="217"/>
      <c r="AB11492" s="217"/>
      <c r="AC11492" s="217"/>
      <c r="AD11492" s="213"/>
    </row>
    <row r="11493" spans="20:30" x14ac:dyDescent="0.2">
      <c r="T11493" s="212"/>
      <c r="U11493" s="213"/>
      <c r="V11493" s="213"/>
      <c r="W11493" s="213"/>
      <c r="X11493" s="214"/>
      <c r="Y11493" s="214"/>
      <c r="Z11493" s="214"/>
      <c r="AA11493" s="217"/>
      <c r="AB11493" s="217"/>
      <c r="AC11493" s="217"/>
      <c r="AD11493" s="213"/>
    </row>
    <row r="11494" spans="20:30" x14ac:dyDescent="0.2">
      <c r="T11494" s="212"/>
      <c r="U11494" s="213"/>
      <c r="V11494" s="213"/>
      <c r="W11494" s="213"/>
      <c r="X11494" s="214"/>
      <c r="Y11494" s="214"/>
      <c r="Z11494" s="214"/>
      <c r="AA11494" s="217"/>
      <c r="AB11494" s="217"/>
      <c r="AC11494" s="217"/>
      <c r="AD11494" s="213"/>
    </row>
    <row r="11495" spans="20:30" x14ac:dyDescent="0.2">
      <c r="T11495" s="212"/>
      <c r="U11495" s="213"/>
      <c r="V11495" s="213"/>
      <c r="W11495" s="213"/>
      <c r="X11495" s="214"/>
      <c r="Y11495" s="214"/>
      <c r="Z11495" s="214"/>
      <c r="AA11495" s="217"/>
      <c r="AB11495" s="217"/>
      <c r="AC11495" s="217"/>
      <c r="AD11495" s="213"/>
    </row>
    <row r="11496" spans="20:30" x14ac:dyDescent="0.2">
      <c r="T11496" s="212"/>
      <c r="U11496" s="213"/>
      <c r="V11496" s="213"/>
      <c r="W11496" s="213"/>
      <c r="X11496" s="214"/>
      <c r="Y11496" s="214"/>
      <c r="Z11496" s="214"/>
      <c r="AA11496" s="217"/>
      <c r="AB11496" s="217"/>
      <c r="AC11496" s="217"/>
      <c r="AD11496" s="213"/>
    </row>
    <row r="11497" spans="20:30" x14ac:dyDescent="0.2">
      <c r="T11497" s="212"/>
      <c r="U11497" s="213"/>
      <c r="V11497" s="213"/>
      <c r="W11497" s="213"/>
      <c r="X11497" s="214"/>
      <c r="Y11497" s="214"/>
      <c r="Z11497" s="214"/>
      <c r="AA11497" s="217"/>
      <c r="AB11497" s="217"/>
      <c r="AC11497" s="217"/>
      <c r="AD11497" s="213"/>
    </row>
    <row r="11498" spans="20:30" x14ac:dyDescent="0.2">
      <c r="T11498" s="212"/>
      <c r="U11498" s="213"/>
      <c r="V11498" s="213"/>
      <c r="W11498" s="213"/>
      <c r="X11498" s="214"/>
      <c r="Y11498" s="214"/>
      <c r="Z11498" s="214"/>
      <c r="AA11498" s="217"/>
      <c r="AB11498" s="217"/>
      <c r="AC11498" s="217"/>
      <c r="AD11498" s="213"/>
    </row>
    <row r="11499" spans="20:30" x14ac:dyDescent="0.2">
      <c r="T11499" s="212"/>
      <c r="U11499" s="213"/>
      <c r="V11499" s="213"/>
      <c r="W11499" s="213"/>
      <c r="X11499" s="214"/>
      <c r="Y11499" s="214"/>
      <c r="Z11499" s="214"/>
      <c r="AA11499" s="217"/>
      <c r="AB11499" s="217"/>
      <c r="AC11499" s="217"/>
      <c r="AD11499" s="213"/>
    </row>
    <row r="11500" spans="20:30" x14ac:dyDescent="0.2">
      <c r="T11500" s="212"/>
      <c r="U11500" s="213"/>
      <c r="V11500" s="213"/>
      <c r="W11500" s="213"/>
      <c r="X11500" s="214"/>
      <c r="Y11500" s="214"/>
      <c r="Z11500" s="214"/>
      <c r="AA11500" s="217"/>
      <c r="AB11500" s="217"/>
      <c r="AC11500" s="217"/>
      <c r="AD11500" s="213"/>
    </row>
    <row r="11501" spans="20:30" x14ac:dyDescent="0.2">
      <c r="T11501" s="212"/>
      <c r="U11501" s="213"/>
      <c r="V11501" s="213"/>
      <c r="W11501" s="213"/>
      <c r="X11501" s="214"/>
      <c r="Y11501" s="214"/>
      <c r="Z11501" s="214"/>
      <c r="AA11501" s="217"/>
      <c r="AB11501" s="217"/>
      <c r="AC11501" s="217"/>
      <c r="AD11501" s="213"/>
    </row>
    <row r="11502" spans="20:30" x14ac:dyDescent="0.2">
      <c r="T11502" s="212"/>
      <c r="U11502" s="213"/>
      <c r="V11502" s="213"/>
      <c r="W11502" s="213"/>
      <c r="X11502" s="214"/>
      <c r="Y11502" s="214"/>
      <c r="Z11502" s="214"/>
      <c r="AA11502" s="217"/>
      <c r="AB11502" s="217"/>
      <c r="AC11502" s="217"/>
      <c r="AD11502" s="213"/>
    </row>
    <row r="11503" spans="20:30" x14ac:dyDescent="0.2">
      <c r="T11503" s="212"/>
      <c r="U11503" s="213"/>
      <c r="V11503" s="213"/>
      <c r="W11503" s="213"/>
      <c r="X11503" s="214"/>
      <c r="Y11503" s="214"/>
      <c r="Z11503" s="214"/>
      <c r="AA11503" s="217"/>
      <c r="AB11503" s="217"/>
      <c r="AC11503" s="217"/>
      <c r="AD11503" s="213"/>
    </row>
    <row r="11504" spans="20:30" x14ac:dyDescent="0.2">
      <c r="T11504" s="212"/>
      <c r="U11504" s="213"/>
      <c r="V11504" s="213"/>
      <c r="W11504" s="213"/>
      <c r="X11504" s="214"/>
      <c r="Y11504" s="214"/>
      <c r="Z11504" s="214"/>
      <c r="AA11504" s="217"/>
      <c r="AB11504" s="217"/>
      <c r="AC11504" s="217"/>
      <c r="AD11504" s="213"/>
    </row>
    <row r="11505" spans="20:30" x14ac:dyDescent="0.2">
      <c r="T11505" s="212"/>
      <c r="U11505" s="213"/>
      <c r="V11505" s="213"/>
      <c r="W11505" s="213"/>
      <c r="X11505" s="214"/>
      <c r="Y11505" s="214"/>
      <c r="Z11505" s="214"/>
      <c r="AA11505" s="217"/>
      <c r="AB11505" s="217"/>
      <c r="AC11505" s="217"/>
      <c r="AD11505" s="213"/>
    </row>
    <row r="11506" spans="20:30" x14ac:dyDescent="0.2">
      <c r="T11506" s="212"/>
      <c r="U11506" s="213"/>
      <c r="V11506" s="213"/>
      <c r="W11506" s="213"/>
      <c r="X11506" s="214"/>
      <c r="Y11506" s="214"/>
      <c r="Z11506" s="214"/>
      <c r="AA11506" s="217"/>
      <c r="AB11506" s="217"/>
      <c r="AC11506" s="217"/>
      <c r="AD11506" s="213"/>
    </row>
    <row r="11507" spans="20:30" x14ac:dyDescent="0.2">
      <c r="T11507" s="212"/>
      <c r="U11507" s="213"/>
      <c r="V11507" s="213"/>
      <c r="W11507" s="213"/>
      <c r="X11507" s="214"/>
      <c r="Y11507" s="214"/>
      <c r="Z11507" s="214"/>
      <c r="AA11507" s="217"/>
      <c r="AB11507" s="217"/>
      <c r="AC11507" s="217"/>
      <c r="AD11507" s="213"/>
    </row>
    <row r="11508" spans="20:30" x14ac:dyDescent="0.2">
      <c r="T11508" s="212"/>
      <c r="U11508" s="213"/>
      <c r="V11508" s="213"/>
      <c r="W11508" s="213"/>
      <c r="X11508" s="214"/>
      <c r="Y11508" s="214"/>
      <c r="Z11508" s="214"/>
      <c r="AA11508" s="217"/>
      <c r="AB11508" s="217"/>
      <c r="AC11508" s="217"/>
      <c r="AD11508" s="213"/>
    </row>
    <row r="11509" spans="20:30" x14ac:dyDescent="0.2">
      <c r="T11509" s="212"/>
      <c r="U11509" s="213"/>
      <c r="V11509" s="213"/>
      <c r="W11509" s="213"/>
      <c r="X11509" s="214"/>
      <c r="Y11509" s="214"/>
      <c r="Z11509" s="214"/>
      <c r="AA11509" s="217"/>
      <c r="AB11509" s="217"/>
      <c r="AC11509" s="217"/>
      <c r="AD11509" s="213"/>
    </row>
    <row r="11510" spans="20:30" x14ac:dyDescent="0.2">
      <c r="T11510" s="212"/>
      <c r="U11510" s="213"/>
      <c r="V11510" s="213"/>
      <c r="W11510" s="213"/>
      <c r="X11510" s="214"/>
      <c r="Y11510" s="214"/>
      <c r="Z11510" s="214"/>
      <c r="AA11510" s="217"/>
      <c r="AB11510" s="217"/>
      <c r="AC11510" s="217"/>
      <c r="AD11510" s="213"/>
    </row>
    <row r="11511" spans="20:30" x14ac:dyDescent="0.2">
      <c r="T11511" s="212"/>
      <c r="U11511" s="213"/>
      <c r="V11511" s="213"/>
      <c r="W11511" s="213"/>
      <c r="X11511" s="214"/>
      <c r="Y11511" s="214"/>
      <c r="Z11511" s="214"/>
      <c r="AA11511" s="217"/>
      <c r="AB11511" s="217"/>
      <c r="AC11511" s="217"/>
      <c r="AD11511" s="213"/>
    </row>
    <row r="11512" spans="20:30" x14ac:dyDescent="0.2">
      <c r="T11512" s="212"/>
      <c r="U11512" s="213"/>
      <c r="V11512" s="213"/>
      <c r="W11512" s="213"/>
      <c r="X11512" s="214"/>
      <c r="Y11512" s="214"/>
      <c r="Z11512" s="214"/>
      <c r="AA11512" s="217"/>
      <c r="AB11512" s="217"/>
      <c r="AC11512" s="217"/>
      <c r="AD11512" s="213"/>
    </row>
    <row r="11513" spans="20:30" x14ac:dyDescent="0.2">
      <c r="T11513" s="212"/>
      <c r="U11513" s="213"/>
      <c r="V11513" s="213"/>
      <c r="W11513" s="213"/>
      <c r="X11513" s="214"/>
      <c r="Y11513" s="214"/>
      <c r="Z11513" s="214"/>
      <c r="AA11513" s="217"/>
      <c r="AB11513" s="217"/>
      <c r="AC11513" s="217"/>
      <c r="AD11513" s="213"/>
    </row>
    <row r="11514" spans="20:30" x14ac:dyDescent="0.2">
      <c r="T11514" s="212"/>
      <c r="U11514" s="213"/>
      <c r="V11514" s="213"/>
      <c r="W11514" s="213"/>
      <c r="X11514" s="214"/>
      <c r="Y11514" s="214"/>
      <c r="Z11514" s="214"/>
      <c r="AA11514" s="217"/>
      <c r="AB11514" s="217"/>
      <c r="AC11514" s="217"/>
      <c r="AD11514" s="213"/>
    </row>
    <row r="11515" spans="20:30" x14ac:dyDescent="0.2">
      <c r="T11515" s="212"/>
      <c r="U11515" s="213"/>
      <c r="V11515" s="213"/>
      <c r="W11515" s="213"/>
      <c r="X11515" s="214"/>
      <c r="Y11515" s="214"/>
      <c r="Z11515" s="214"/>
      <c r="AA11515" s="217"/>
      <c r="AB11515" s="217"/>
      <c r="AC11515" s="217"/>
      <c r="AD11515" s="213"/>
    </row>
    <row r="11516" spans="20:30" x14ac:dyDescent="0.2">
      <c r="T11516" s="212"/>
      <c r="U11516" s="213"/>
      <c r="V11516" s="213"/>
      <c r="W11516" s="213"/>
      <c r="X11516" s="214"/>
      <c r="Y11516" s="214"/>
      <c r="Z11516" s="214"/>
      <c r="AA11516" s="217"/>
      <c r="AB11516" s="217"/>
      <c r="AC11516" s="217"/>
      <c r="AD11516" s="213"/>
    </row>
    <row r="11517" spans="20:30" x14ac:dyDescent="0.2">
      <c r="T11517" s="212"/>
      <c r="U11517" s="213"/>
      <c r="V11517" s="213"/>
      <c r="W11517" s="213"/>
      <c r="X11517" s="214"/>
      <c r="Y11517" s="214"/>
      <c r="Z11517" s="214"/>
      <c r="AA11517" s="217"/>
      <c r="AB11517" s="217"/>
      <c r="AC11517" s="217"/>
      <c r="AD11517" s="213"/>
    </row>
    <row r="11518" spans="20:30" x14ac:dyDescent="0.2">
      <c r="T11518" s="212"/>
      <c r="U11518" s="213"/>
      <c r="V11518" s="213"/>
      <c r="W11518" s="213"/>
      <c r="X11518" s="214"/>
      <c r="Y11518" s="214"/>
      <c r="Z11518" s="214"/>
      <c r="AA11518" s="217"/>
      <c r="AB11518" s="217"/>
      <c r="AC11518" s="217"/>
      <c r="AD11518" s="213"/>
    </row>
    <row r="11519" spans="20:30" x14ac:dyDescent="0.2">
      <c r="T11519" s="212"/>
      <c r="U11519" s="213"/>
      <c r="V11519" s="213"/>
      <c r="W11519" s="213"/>
      <c r="X11519" s="214"/>
      <c r="Y11519" s="214"/>
      <c r="Z11519" s="214"/>
      <c r="AA11519" s="217"/>
      <c r="AB11519" s="217"/>
      <c r="AC11519" s="217"/>
      <c r="AD11519" s="213"/>
    </row>
    <row r="11520" spans="20:30" x14ac:dyDescent="0.2">
      <c r="T11520" s="212"/>
      <c r="U11520" s="213"/>
      <c r="V11520" s="213"/>
      <c r="W11520" s="213"/>
      <c r="X11520" s="214"/>
      <c r="Y11520" s="214"/>
      <c r="Z11520" s="214"/>
      <c r="AA11520" s="217"/>
      <c r="AB11520" s="217"/>
      <c r="AC11520" s="217"/>
      <c r="AD11520" s="213"/>
    </row>
    <row r="11521" spans="20:30" x14ac:dyDescent="0.2">
      <c r="T11521" s="212"/>
      <c r="U11521" s="213"/>
      <c r="V11521" s="213"/>
      <c r="W11521" s="213"/>
      <c r="X11521" s="214"/>
      <c r="Y11521" s="214"/>
      <c r="Z11521" s="214"/>
      <c r="AA11521" s="217"/>
      <c r="AB11521" s="217"/>
      <c r="AC11521" s="217"/>
      <c r="AD11521" s="213"/>
    </row>
    <row r="11522" spans="20:30" x14ac:dyDescent="0.2">
      <c r="T11522" s="212"/>
      <c r="U11522" s="213"/>
      <c r="V11522" s="213"/>
      <c r="W11522" s="213"/>
      <c r="X11522" s="214"/>
      <c r="Y11522" s="214"/>
      <c r="Z11522" s="214"/>
      <c r="AA11522" s="217"/>
      <c r="AB11522" s="217"/>
      <c r="AC11522" s="217"/>
      <c r="AD11522" s="213"/>
    </row>
    <row r="11523" spans="20:30" x14ac:dyDescent="0.2">
      <c r="T11523" s="212"/>
      <c r="U11523" s="213"/>
      <c r="V11523" s="213"/>
      <c r="W11523" s="213"/>
      <c r="X11523" s="214"/>
      <c r="Y11523" s="214"/>
      <c r="Z11523" s="214"/>
      <c r="AA11523" s="217"/>
      <c r="AB11523" s="217"/>
      <c r="AC11523" s="217"/>
      <c r="AD11523" s="213"/>
    </row>
    <row r="11524" spans="20:30" x14ac:dyDescent="0.2">
      <c r="T11524" s="212"/>
      <c r="U11524" s="213"/>
      <c r="V11524" s="213"/>
      <c r="W11524" s="213"/>
      <c r="X11524" s="214"/>
      <c r="Y11524" s="214"/>
      <c r="Z11524" s="214"/>
      <c r="AA11524" s="217"/>
      <c r="AB11524" s="217"/>
      <c r="AC11524" s="217"/>
      <c r="AD11524" s="213"/>
    </row>
    <row r="11525" spans="20:30" x14ac:dyDescent="0.2">
      <c r="T11525" s="212"/>
      <c r="U11525" s="213"/>
      <c r="V11525" s="213"/>
      <c r="W11525" s="213"/>
      <c r="X11525" s="214"/>
      <c r="Y11525" s="214"/>
      <c r="Z11525" s="214"/>
      <c r="AA11525" s="217"/>
      <c r="AB11525" s="217"/>
      <c r="AC11525" s="217"/>
      <c r="AD11525" s="213"/>
    </row>
    <row r="11526" spans="20:30" x14ac:dyDescent="0.2">
      <c r="T11526" s="212"/>
      <c r="U11526" s="213"/>
      <c r="V11526" s="213"/>
      <c r="W11526" s="213"/>
      <c r="X11526" s="214"/>
      <c r="Y11526" s="214"/>
      <c r="Z11526" s="214"/>
      <c r="AA11526" s="217"/>
      <c r="AB11526" s="217"/>
      <c r="AC11526" s="217"/>
      <c r="AD11526" s="213"/>
    </row>
    <row r="11527" spans="20:30" x14ac:dyDescent="0.2">
      <c r="T11527" s="212"/>
      <c r="U11527" s="213"/>
      <c r="V11527" s="213"/>
      <c r="W11527" s="213"/>
      <c r="X11527" s="214"/>
      <c r="Y11527" s="214"/>
      <c r="Z11527" s="214"/>
      <c r="AA11527" s="217"/>
      <c r="AB11527" s="217"/>
      <c r="AC11527" s="217"/>
      <c r="AD11527" s="213"/>
    </row>
    <row r="11528" spans="20:30" x14ac:dyDescent="0.2">
      <c r="T11528" s="212"/>
      <c r="U11528" s="213"/>
      <c r="V11528" s="213"/>
      <c r="W11528" s="213"/>
      <c r="X11528" s="214"/>
      <c r="Y11528" s="214"/>
      <c r="Z11528" s="214"/>
      <c r="AA11528" s="217"/>
      <c r="AB11528" s="217"/>
      <c r="AC11528" s="217"/>
      <c r="AD11528" s="213"/>
    </row>
    <row r="11529" spans="20:30" x14ac:dyDescent="0.2">
      <c r="T11529" s="212"/>
      <c r="U11529" s="213"/>
      <c r="V11529" s="213"/>
      <c r="W11529" s="213"/>
      <c r="X11529" s="214"/>
      <c r="Y11529" s="214"/>
      <c r="Z11529" s="214"/>
      <c r="AA11529" s="217"/>
      <c r="AB11529" s="217"/>
      <c r="AC11529" s="217"/>
      <c r="AD11529" s="213"/>
    </row>
    <row r="11530" spans="20:30" x14ac:dyDescent="0.2">
      <c r="T11530" s="212"/>
      <c r="U11530" s="213"/>
      <c r="V11530" s="213"/>
      <c r="W11530" s="213"/>
      <c r="X11530" s="214"/>
      <c r="Y11530" s="214"/>
      <c r="Z11530" s="214"/>
      <c r="AA11530" s="217"/>
      <c r="AB11530" s="217"/>
      <c r="AC11530" s="217"/>
      <c r="AD11530" s="213"/>
    </row>
    <row r="11531" spans="20:30" x14ac:dyDescent="0.2">
      <c r="T11531" s="212"/>
      <c r="U11531" s="213"/>
      <c r="V11531" s="213"/>
      <c r="W11531" s="213"/>
      <c r="X11531" s="214"/>
      <c r="Y11531" s="214"/>
      <c r="Z11531" s="214"/>
      <c r="AA11531" s="217"/>
      <c r="AB11531" s="217"/>
      <c r="AC11531" s="217"/>
      <c r="AD11531" s="213"/>
    </row>
    <row r="11532" spans="20:30" x14ac:dyDescent="0.2">
      <c r="T11532" s="212"/>
      <c r="U11532" s="213"/>
      <c r="V11532" s="213"/>
      <c r="W11532" s="213"/>
      <c r="X11532" s="214"/>
      <c r="Y11532" s="214"/>
      <c r="Z11532" s="214"/>
      <c r="AA11532" s="217"/>
      <c r="AB11532" s="217"/>
      <c r="AC11532" s="217"/>
      <c r="AD11532" s="213"/>
    </row>
    <row r="11533" spans="20:30" x14ac:dyDescent="0.2">
      <c r="T11533" s="212"/>
      <c r="U11533" s="213"/>
      <c r="V11533" s="213"/>
      <c r="W11533" s="213"/>
      <c r="X11533" s="214"/>
      <c r="Y11533" s="214"/>
      <c r="Z11533" s="214"/>
      <c r="AA11533" s="217"/>
      <c r="AB11533" s="217"/>
      <c r="AC11533" s="217"/>
      <c r="AD11533" s="213"/>
    </row>
    <row r="11534" spans="20:30" x14ac:dyDescent="0.2">
      <c r="T11534" s="212"/>
      <c r="U11534" s="213"/>
      <c r="V11534" s="213"/>
      <c r="W11534" s="213"/>
      <c r="X11534" s="214"/>
      <c r="Y11534" s="214"/>
      <c r="Z11534" s="214"/>
      <c r="AA11534" s="217"/>
      <c r="AB11534" s="217"/>
      <c r="AC11534" s="217"/>
      <c r="AD11534" s="213"/>
    </row>
    <row r="11535" spans="20:30" x14ac:dyDescent="0.2">
      <c r="T11535" s="212"/>
      <c r="U11535" s="213"/>
      <c r="V11535" s="213"/>
      <c r="W11535" s="213"/>
      <c r="X11535" s="214"/>
      <c r="Y11535" s="214"/>
      <c r="Z11535" s="214"/>
      <c r="AA11535" s="217"/>
      <c r="AB11535" s="217"/>
      <c r="AC11535" s="217"/>
      <c r="AD11535" s="213"/>
    </row>
    <row r="11536" spans="20:30" x14ac:dyDescent="0.2">
      <c r="T11536" s="212"/>
      <c r="U11536" s="213"/>
      <c r="V11536" s="213"/>
      <c r="W11536" s="213"/>
      <c r="X11536" s="214"/>
      <c r="Y11536" s="214"/>
      <c r="Z11536" s="214"/>
      <c r="AA11536" s="217"/>
      <c r="AB11536" s="217"/>
      <c r="AC11536" s="217"/>
      <c r="AD11536" s="213"/>
    </row>
    <row r="11537" spans="20:30" x14ac:dyDescent="0.2">
      <c r="T11537" s="212"/>
      <c r="U11537" s="213"/>
      <c r="V11537" s="213"/>
      <c r="W11537" s="213"/>
      <c r="X11537" s="214"/>
      <c r="Y11537" s="214"/>
      <c r="Z11537" s="214"/>
      <c r="AA11537" s="217"/>
      <c r="AB11537" s="217"/>
      <c r="AC11537" s="217"/>
      <c r="AD11537" s="213"/>
    </row>
    <row r="11538" spans="20:30" x14ac:dyDescent="0.2">
      <c r="T11538" s="212"/>
      <c r="U11538" s="213"/>
      <c r="V11538" s="213"/>
      <c r="W11538" s="213"/>
      <c r="X11538" s="214"/>
      <c r="Y11538" s="214"/>
      <c r="Z11538" s="214"/>
      <c r="AA11538" s="217"/>
      <c r="AB11538" s="217"/>
      <c r="AC11538" s="217"/>
      <c r="AD11538" s="213"/>
    </row>
    <row r="11539" spans="20:30" x14ac:dyDescent="0.2">
      <c r="T11539" s="212"/>
      <c r="U11539" s="213"/>
      <c r="V11539" s="213"/>
      <c r="W11539" s="213"/>
      <c r="X11539" s="214"/>
      <c r="Y11539" s="214"/>
      <c r="Z11539" s="214"/>
      <c r="AA11539" s="217"/>
      <c r="AB11539" s="217"/>
      <c r="AC11539" s="217"/>
      <c r="AD11539" s="213"/>
    </row>
    <row r="11540" spans="20:30" x14ac:dyDescent="0.2">
      <c r="T11540" s="212"/>
      <c r="U11540" s="213"/>
      <c r="V11540" s="213"/>
      <c r="W11540" s="213"/>
      <c r="X11540" s="214"/>
      <c r="Y11540" s="214"/>
      <c r="Z11540" s="214"/>
      <c r="AA11540" s="217"/>
      <c r="AB11540" s="217"/>
      <c r="AC11540" s="217"/>
      <c r="AD11540" s="213"/>
    </row>
    <row r="11541" spans="20:30" x14ac:dyDescent="0.2">
      <c r="T11541" s="212"/>
      <c r="U11541" s="213"/>
      <c r="V11541" s="213"/>
      <c r="W11541" s="213"/>
      <c r="X11541" s="214"/>
      <c r="Y11541" s="214"/>
      <c r="Z11541" s="214"/>
      <c r="AA11541" s="217"/>
      <c r="AB11541" s="217"/>
      <c r="AC11541" s="217"/>
      <c r="AD11541" s="213"/>
    </row>
    <row r="11542" spans="20:30" x14ac:dyDescent="0.2">
      <c r="T11542" s="212"/>
      <c r="U11542" s="213"/>
      <c r="V11542" s="213"/>
      <c r="W11542" s="213"/>
      <c r="X11542" s="214"/>
      <c r="Y11542" s="214"/>
      <c r="Z11542" s="214"/>
      <c r="AA11542" s="217"/>
      <c r="AB11542" s="217"/>
      <c r="AC11542" s="217"/>
      <c r="AD11542" s="213"/>
    </row>
    <row r="11543" spans="20:30" x14ac:dyDescent="0.2">
      <c r="T11543" s="212"/>
      <c r="U11543" s="213"/>
      <c r="V11543" s="213"/>
      <c r="W11543" s="213"/>
      <c r="X11543" s="214"/>
      <c r="Y11543" s="214"/>
      <c r="Z11543" s="214"/>
      <c r="AA11543" s="217"/>
      <c r="AB11543" s="217"/>
      <c r="AC11543" s="217"/>
      <c r="AD11543" s="213"/>
    </row>
    <row r="11544" spans="20:30" x14ac:dyDescent="0.2">
      <c r="T11544" s="212"/>
      <c r="U11544" s="213"/>
      <c r="V11544" s="213"/>
      <c r="W11544" s="213"/>
      <c r="X11544" s="214"/>
      <c r="Y11544" s="214"/>
      <c r="Z11544" s="214"/>
      <c r="AA11544" s="217"/>
      <c r="AB11544" s="217"/>
      <c r="AC11544" s="217"/>
      <c r="AD11544" s="213"/>
    </row>
    <row r="11545" spans="20:30" x14ac:dyDescent="0.2">
      <c r="T11545" s="212"/>
      <c r="U11545" s="213"/>
      <c r="V11545" s="213"/>
      <c r="W11545" s="213"/>
      <c r="X11545" s="214"/>
      <c r="Y11545" s="214"/>
      <c r="Z11545" s="214"/>
      <c r="AA11545" s="217"/>
      <c r="AB11545" s="217"/>
      <c r="AC11545" s="217"/>
      <c r="AD11545" s="213"/>
    </row>
    <row r="11546" spans="20:30" x14ac:dyDescent="0.2">
      <c r="T11546" s="212"/>
      <c r="U11546" s="213"/>
      <c r="V11546" s="213"/>
      <c r="W11546" s="213"/>
      <c r="X11546" s="214"/>
      <c r="Y11546" s="214"/>
      <c r="Z11546" s="214"/>
      <c r="AA11546" s="217"/>
      <c r="AB11546" s="217"/>
      <c r="AC11546" s="217"/>
      <c r="AD11546" s="213"/>
    </row>
    <row r="11547" spans="20:30" x14ac:dyDescent="0.2">
      <c r="T11547" s="212"/>
      <c r="U11547" s="213"/>
      <c r="V11547" s="213"/>
      <c r="W11547" s="213"/>
      <c r="X11547" s="214"/>
      <c r="Y11547" s="214"/>
      <c r="Z11547" s="214"/>
      <c r="AA11547" s="217"/>
      <c r="AB11547" s="217"/>
      <c r="AC11547" s="217"/>
      <c r="AD11547" s="213"/>
    </row>
    <row r="11548" spans="20:30" x14ac:dyDescent="0.2">
      <c r="T11548" s="212"/>
      <c r="U11548" s="213"/>
      <c r="V11548" s="213"/>
      <c r="W11548" s="213"/>
      <c r="X11548" s="214"/>
      <c r="Y11548" s="214"/>
      <c r="Z11548" s="214"/>
      <c r="AA11548" s="217"/>
      <c r="AB11548" s="217"/>
      <c r="AC11548" s="217"/>
      <c r="AD11548" s="213"/>
    </row>
    <row r="11549" spans="20:30" x14ac:dyDescent="0.2">
      <c r="T11549" s="212"/>
      <c r="U11549" s="213"/>
      <c r="V11549" s="213"/>
      <c r="W11549" s="213"/>
      <c r="X11549" s="214"/>
      <c r="Y11549" s="214"/>
      <c r="Z11549" s="214"/>
      <c r="AA11549" s="217"/>
      <c r="AB11549" s="217"/>
      <c r="AC11549" s="217"/>
      <c r="AD11549" s="213"/>
    </row>
    <row r="11550" spans="20:30" x14ac:dyDescent="0.2">
      <c r="T11550" s="212"/>
      <c r="U11550" s="213"/>
      <c r="V11550" s="213"/>
      <c r="W11550" s="213"/>
      <c r="X11550" s="214"/>
      <c r="Y11550" s="214"/>
      <c r="Z11550" s="214"/>
      <c r="AA11550" s="217"/>
      <c r="AB11550" s="217"/>
      <c r="AC11550" s="217"/>
      <c r="AD11550" s="213"/>
    </row>
    <row r="11551" spans="20:30" x14ac:dyDescent="0.2">
      <c r="T11551" s="212"/>
      <c r="U11551" s="213"/>
      <c r="V11551" s="213"/>
      <c r="W11551" s="213"/>
      <c r="X11551" s="214"/>
      <c r="Y11551" s="214"/>
      <c r="Z11551" s="214"/>
      <c r="AA11551" s="217"/>
      <c r="AB11551" s="217"/>
      <c r="AC11551" s="217"/>
      <c r="AD11551" s="213"/>
    </row>
    <row r="11552" spans="20:30" x14ac:dyDescent="0.2">
      <c r="T11552" s="212"/>
      <c r="U11552" s="213"/>
      <c r="V11552" s="213"/>
      <c r="W11552" s="213"/>
      <c r="X11552" s="214"/>
      <c r="Y11552" s="214"/>
      <c r="Z11552" s="214"/>
      <c r="AA11552" s="217"/>
      <c r="AB11552" s="217"/>
      <c r="AC11552" s="217"/>
      <c r="AD11552" s="213"/>
    </row>
    <row r="11553" spans="20:30" x14ac:dyDescent="0.2">
      <c r="T11553" s="212"/>
      <c r="U11553" s="213"/>
      <c r="V11553" s="213"/>
      <c r="W11553" s="213"/>
      <c r="X11553" s="214"/>
      <c r="Y11553" s="214"/>
      <c r="Z11553" s="214"/>
      <c r="AA11553" s="217"/>
      <c r="AB11553" s="217"/>
      <c r="AC11553" s="217"/>
      <c r="AD11553" s="213"/>
    </row>
    <row r="11554" spans="20:30" x14ac:dyDescent="0.2">
      <c r="T11554" s="212"/>
      <c r="U11554" s="213"/>
      <c r="V11554" s="213"/>
      <c r="W11554" s="213"/>
      <c r="X11554" s="214"/>
      <c r="Y11554" s="214"/>
      <c r="Z11554" s="214"/>
      <c r="AA11554" s="217"/>
      <c r="AB11554" s="217"/>
      <c r="AC11554" s="217"/>
      <c r="AD11554" s="213"/>
    </row>
    <row r="11555" spans="20:30" x14ac:dyDescent="0.2">
      <c r="T11555" s="212"/>
      <c r="U11555" s="213"/>
      <c r="V11555" s="213"/>
      <c r="W11555" s="213"/>
      <c r="X11555" s="214"/>
      <c r="Y11555" s="214"/>
      <c r="Z11555" s="214"/>
      <c r="AA11555" s="217"/>
      <c r="AB11555" s="217"/>
      <c r="AC11555" s="217"/>
      <c r="AD11555" s="213"/>
    </row>
    <row r="11556" spans="20:30" x14ac:dyDescent="0.2">
      <c r="T11556" s="212"/>
      <c r="U11556" s="213"/>
      <c r="V11556" s="213"/>
      <c r="W11556" s="213"/>
      <c r="X11556" s="214"/>
      <c r="Y11556" s="214"/>
      <c r="Z11556" s="214"/>
      <c r="AA11556" s="217"/>
      <c r="AB11556" s="217"/>
      <c r="AC11556" s="217"/>
      <c r="AD11556" s="213"/>
    </row>
    <row r="11557" spans="20:30" x14ac:dyDescent="0.2">
      <c r="T11557" s="212"/>
      <c r="U11557" s="213"/>
      <c r="V11557" s="213"/>
      <c r="W11557" s="213"/>
      <c r="X11557" s="214"/>
      <c r="Y11557" s="214"/>
      <c r="Z11557" s="214"/>
      <c r="AA11557" s="217"/>
      <c r="AB11557" s="217"/>
      <c r="AC11557" s="217"/>
      <c r="AD11557" s="213"/>
    </row>
    <row r="11558" spans="20:30" x14ac:dyDescent="0.2">
      <c r="T11558" s="212"/>
      <c r="U11558" s="213"/>
      <c r="V11558" s="213"/>
      <c r="W11558" s="213"/>
      <c r="X11558" s="214"/>
      <c r="Y11558" s="214"/>
      <c r="Z11558" s="214"/>
      <c r="AA11558" s="217"/>
      <c r="AB11558" s="217"/>
      <c r="AC11558" s="217"/>
      <c r="AD11558" s="213"/>
    </row>
    <row r="11559" spans="20:30" x14ac:dyDescent="0.2">
      <c r="T11559" s="212"/>
      <c r="U11559" s="213"/>
      <c r="V11559" s="213"/>
      <c r="W11559" s="213"/>
      <c r="X11559" s="214"/>
      <c r="Y11559" s="214"/>
      <c r="Z11559" s="214"/>
      <c r="AA11559" s="217"/>
      <c r="AB11559" s="217"/>
      <c r="AC11559" s="217"/>
      <c r="AD11559" s="213"/>
    </row>
    <row r="11560" spans="20:30" x14ac:dyDescent="0.2">
      <c r="T11560" s="212"/>
      <c r="U11560" s="213"/>
      <c r="V11560" s="213"/>
      <c r="W11560" s="213"/>
      <c r="X11560" s="214"/>
      <c r="Y11560" s="214"/>
      <c r="Z11560" s="214"/>
      <c r="AA11560" s="217"/>
      <c r="AB11560" s="217"/>
      <c r="AC11560" s="217"/>
      <c r="AD11560" s="213"/>
    </row>
    <row r="11561" spans="20:30" x14ac:dyDescent="0.2">
      <c r="T11561" s="212"/>
      <c r="U11561" s="213"/>
      <c r="V11561" s="213"/>
      <c r="W11561" s="213"/>
      <c r="X11561" s="214"/>
      <c r="Y11561" s="214"/>
      <c r="Z11561" s="214"/>
      <c r="AA11561" s="217"/>
      <c r="AB11561" s="217"/>
      <c r="AC11561" s="217"/>
      <c r="AD11561" s="213"/>
    </row>
    <row r="11562" spans="20:30" x14ac:dyDescent="0.2">
      <c r="T11562" s="212"/>
      <c r="U11562" s="213"/>
      <c r="V11562" s="213"/>
      <c r="W11562" s="213"/>
      <c r="X11562" s="214"/>
      <c r="Y11562" s="214"/>
      <c r="Z11562" s="214"/>
      <c r="AA11562" s="217"/>
      <c r="AB11562" s="217"/>
      <c r="AC11562" s="217"/>
      <c r="AD11562" s="213"/>
    </row>
    <row r="11563" spans="20:30" x14ac:dyDescent="0.2">
      <c r="T11563" s="212"/>
      <c r="U11563" s="213"/>
      <c r="V11563" s="213"/>
      <c r="W11563" s="213"/>
      <c r="X11563" s="214"/>
      <c r="Y11563" s="214"/>
      <c r="Z11563" s="214"/>
      <c r="AA11563" s="217"/>
      <c r="AB11563" s="217"/>
      <c r="AC11563" s="217"/>
      <c r="AD11563" s="213"/>
    </row>
    <row r="11564" spans="20:30" x14ac:dyDescent="0.2">
      <c r="T11564" s="212"/>
      <c r="U11564" s="213"/>
      <c r="V11564" s="213"/>
      <c r="W11564" s="213"/>
      <c r="X11564" s="214"/>
      <c r="Y11564" s="214"/>
      <c r="Z11564" s="214"/>
      <c r="AA11564" s="217"/>
      <c r="AB11564" s="217"/>
      <c r="AC11564" s="217"/>
      <c r="AD11564" s="213"/>
    </row>
    <row r="11565" spans="20:30" x14ac:dyDescent="0.2">
      <c r="T11565" s="212"/>
      <c r="U11565" s="213"/>
      <c r="V11565" s="213"/>
      <c r="W11565" s="213"/>
      <c r="X11565" s="214"/>
      <c r="Y11565" s="214"/>
      <c r="Z11565" s="214"/>
      <c r="AA11565" s="217"/>
      <c r="AB11565" s="217"/>
      <c r="AC11565" s="217"/>
      <c r="AD11565" s="213"/>
    </row>
    <row r="11566" spans="20:30" x14ac:dyDescent="0.2">
      <c r="T11566" s="212"/>
      <c r="U11566" s="213"/>
      <c r="V11566" s="213"/>
      <c r="W11566" s="213"/>
      <c r="X11566" s="214"/>
      <c r="Y11566" s="214"/>
      <c r="Z11566" s="214"/>
      <c r="AA11566" s="217"/>
      <c r="AB11566" s="217"/>
      <c r="AC11566" s="217"/>
      <c r="AD11566" s="213"/>
    </row>
    <row r="11567" spans="20:30" x14ac:dyDescent="0.2">
      <c r="T11567" s="212"/>
      <c r="U11567" s="213"/>
      <c r="V11567" s="213"/>
      <c r="W11567" s="213"/>
      <c r="X11567" s="214"/>
      <c r="Y11567" s="214"/>
      <c r="Z11567" s="214"/>
      <c r="AA11567" s="217"/>
      <c r="AB11567" s="217"/>
      <c r="AC11567" s="217"/>
      <c r="AD11567" s="213"/>
    </row>
    <row r="11568" spans="20:30" x14ac:dyDescent="0.2">
      <c r="T11568" s="212"/>
      <c r="U11568" s="213"/>
      <c r="V11568" s="213"/>
      <c r="W11568" s="213"/>
      <c r="X11568" s="214"/>
      <c r="Y11568" s="214"/>
      <c r="Z11568" s="214"/>
      <c r="AA11568" s="217"/>
      <c r="AB11568" s="217"/>
      <c r="AC11568" s="217"/>
      <c r="AD11568" s="213"/>
    </row>
    <row r="11569" spans="20:30" x14ac:dyDescent="0.2">
      <c r="T11569" s="212"/>
      <c r="U11569" s="213"/>
      <c r="V11569" s="213"/>
      <c r="W11569" s="213"/>
      <c r="X11569" s="214"/>
      <c r="Y11569" s="214"/>
      <c r="Z11569" s="214"/>
      <c r="AA11569" s="217"/>
      <c r="AB11569" s="217"/>
      <c r="AC11569" s="217"/>
      <c r="AD11569" s="213"/>
    </row>
    <row r="11570" spans="20:30" x14ac:dyDescent="0.2">
      <c r="T11570" s="212"/>
      <c r="U11570" s="213"/>
      <c r="V11570" s="213"/>
      <c r="W11570" s="213"/>
      <c r="X11570" s="214"/>
      <c r="Y11570" s="214"/>
      <c r="Z11570" s="214"/>
      <c r="AA11570" s="217"/>
      <c r="AB11570" s="217"/>
      <c r="AC11570" s="217"/>
      <c r="AD11570" s="213"/>
    </row>
    <row r="11571" spans="20:30" x14ac:dyDescent="0.2">
      <c r="T11571" s="212"/>
      <c r="U11571" s="213"/>
      <c r="V11571" s="213"/>
      <c r="W11571" s="213"/>
      <c r="X11571" s="214"/>
      <c r="Y11571" s="214"/>
      <c r="Z11571" s="214"/>
      <c r="AA11571" s="217"/>
      <c r="AB11571" s="217"/>
      <c r="AC11571" s="217"/>
      <c r="AD11571" s="213"/>
    </row>
    <row r="11572" spans="20:30" x14ac:dyDescent="0.2">
      <c r="T11572" s="212"/>
      <c r="U11572" s="213"/>
      <c r="V11572" s="213"/>
      <c r="W11572" s="213"/>
      <c r="X11572" s="214"/>
      <c r="Y11572" s="214"/>
      <c r="Z11572" s="214"/>
      <c r="AA11572" s="217"/>
      <c r="AB11572" s="217"/>
      <c r="AC11572" s="217"/>
      <c r="AD11572" s="213"/>
    </row>
    <row r="11573" spans="20:30" x14ac:dyDescent="0.2">
      <c r="T11573" s="212"/>
      <c r="U11573" s="213"/>
      <c r="V11573" s="213"/>
      <c r="W11573" s="213"/>
      <c r="X11573" s="214"/>
      <c r="Y11573" s="214"/>
      <c r="Z11573" s="214"/>
      <c r="AA11573" s="217"/>
      <c r="AB11573" s="217"/>
      <c r="AC11573" s="217"/>
      <c r="AD11573" s="213"/>
    </row>
    <row r="11574" spans="20:30" x14ac:dyDescent="0.2">
      <c r="T11574" s="212"/>
      <c r="U11574" s="213"/>
      <c r="V11574" s="213"/>
      <c r="W11574" s="213"/>
      <c r="X11574" s="214"/>
      <c r="Y11574" s="214"/>
      <c r="Z11574" s="214"/>
      <c r="AA11574" s="217"/>
      <c r="AB11574" s="217"/>
      <c r="AC11574" s="217"/>
      <c r="AD11574" s="213"/>
    </row>
    <row r="11575" spans="20:30" x14ac:dyDescent="0.2">
      <c r="T11575" s="212"/>
      <c r="U11575" s="213"/>
      <c r="V11575" s="213"/>
      <c r="W11575" s="213"/>
      <c r="X11575" s="214"/>
      <c r="Y11575" s="214"/>
      <c r="Z11575" s="214"/>
      <c r="AA11575" s="217"/>
      <c r="AB11575" s="217"/>
      <c r="AC11575" s="217"/>
      <c r="AD11575" s="213"/>
    </row>
    <row r="11576" spans="20:30" x14ac:dyDescent="0.2">
      <c r="T11576" s="212"/>
      <c r="U11576" s="213"/>
      <c r="V11576" s="213"/>
      <c r="W11576" s="213"/>
      <c r="X11576" s="214"/>
      <c r="Y11576" s="214"/>
      <c r="Z11576" s="214"/>
      <c r="AA11576" s="217"/>
      <c r="AB11576" s="217"/>
      <c r="AC11576" s="217"/>
      <c r="AD11576" s="213"/>
    </row>
    <row r="11577" spans="20:30" x14ac:dyDescent="0.2">
      <c r="T11577" s="212"/>
      <c r="U11577" s="213"/>
      <c r="V11577" s="213"/>
      <c r="W11577" s="213"/>
      <c r="X11577" s="214"/>
      <c r="Y11577" s="214"/>
      <c r="Z11577" s="214"/>
      <c r="AA11577" s="217"/>
      <c r="AB11577" s="217"/>
      <c r="AC11577" s="217"/>
      <c r="AD11577" s="213"/>
    </row>
    <row r="11578" spans="20:30" x14ac:dyDescent="0.2">
      <c r="T11578" s="212"/>
      <c r="U11578" s="213"/>
      <c r="V11578" s="213"/>
      <c r="W11578" s="213"/>
      <c r="X11578" s="214"/>
      <c r="Y11578" s="214"/>
      <c r="Z11578" s="214"/>
      <c r="AA11578" s="217"/>
      <c r="AB11578" s="217"/>
      <c r="AC11578" s="217"/>
      <c r="AD11578" s="213"/>
    </row>
    <row r="11579" spans="20:30" x14ac:dyDescent="0.2">
      <c r="T11579" s="212"/>
      <c r="U11579" s="213"/>
      <c r="V11579" s="213"/>
      <c r="W11579" s="213"/>
      <c r="X11579" s="214"/>
      <c r="Y11579" s="214"/>
      <c r="Z11579" s="214"/>
      <c r="AA11579" s="217"/>
      <c r="AB11579" s="217"/>
      <c r="AC11579" s="217"/>
      <c r="AD11579" s="213"/>
    </row>
    <row r="11580" spans="20:30" x14ac:dyDescent="0.2">
      <c r="T11580" s="212"/>
      <c r="U11580" s="213"/>
      <c r="V11580" s="213"/>
      <c r="W11580" s="213"/>
      <c r="X11580" s="214"/>
      <c r="Y11580" s="214"/>
      <c r="Z11580" s="214"/>
      <c r="AA11580" s="217"/>
      <c r="AB11580" s="217"/>
      <c r="AC11580" s="217"/>
      <c r="AD11580" s="213"/>
    </row>
    <row r="11581" spans="20:30" x14ac:dyDescent="0.2">
      <c r="T11581" s="212"/>
      <c r="U11581" s="213"/>
      <c r="V11581" s="213"/>
      <c r="W11581" s="213"/>
      <c r="X11581" s="214"/>
      <c r="Y11581" s="214"/>
      <c r="Z11581" s="214"/>
      <c r="AA11581" s="217"/>
      <c r="AB11581" s="217"/>
      <c r="AC11581" s="217"/>
      <c r="AD11581" s="213"/>
    </row>
    <row r="11582" spans="20:30" x14ac:dyDescent="0.2">
      <c r="T11582" s="212"/>
      <c r="U11582" s="213"/>
      <c r="V11582" s="213"/>
      <c r="W11582" s="213"/>
      <c r="X11582" s="214"/>
      <c r="Y11582" s="214"/>
      <c r="Z11582" s="214"/>
      <c r="AA11582" s="217"/>
      <c r="AB11582" s="217"/>
      <c r="AC11582" s="217"/>
      <c r="AD11582" s="213"/>
    </row>
    <row r="11583" spans="20:30" x14ac:dyDescent="0.2">
      <c r="T11583" s="212"/>
      <c r="U11583" s="213"/>
      <c r="V11583" s="213"/>
      <c r="W11583" s="213"/>
      <c r="X11583" s="214"/>
      <c r="Y11583" s="214"/>
      <c r="Z11583" s="214"/>
      <c r="AA11583" s="217"/>
      <c r="AB11583" s="217"/>
      <c r="AC11583" s="217"/>
      <c r="AD11583" s="213"/>
    </row>
    <row r="11584" spans="20:30" x14ac:dyDescent="0.2">
      <c r="T11584" s="212"/>
      <c r="U11584" s="213"/>
      <c r="V11584" s="213"/>
      <c r="W11584" s="213"/>
      <c r="X11584" s="214"/>
      <c r="Y11584" s="214"/>
      <c r="Z11584" s="214"/>
      <c r="AA11584" s="217"/>
      <c r="AB11584" s="217"/>
      <c r="AC11584" s="217"/>
      <c r="AD11584" s="213"/>
    </row>
    <row r="11585" spans="20:30" x14ac:dyDescent="0.2">
      <c r="T11585" s="212"/>
      <c r="U11585" s="213"/>
      <c r="V11585" s="213"/>
      <c r="W11585" s="213"/>
      <c r="X11585" s="214"/>
      <c r="Y11585" s="214"/>
      <c r="Z11585" s="214"/>
      <c r="AA11585" s="217"/>
      <c r="AB11585" s="217"/>
      <c r="AC11585" s="217"/>
      <c r="AD11585" s="213"/>
    </row>
    <row r="11586" spans="20:30" x14ac:dyDescent="0.2">
      <c r="T11586" s="212"/>
      <c r="U11586" s="213"/>
      <c r="V11586" s="213"/>
      <c r="W11586" s="213"/>
      <c r="X11586" s="214"/>
      <c r="Y11586" s="214"/>
      <c r="Z11586" s="214"/>
      <c r="AA11586" s="217"/>
      <c r="AB11586" s="217"/>
      <c r="AC11586" s="217"/>
      <c r="AD11586" s="213"/>
    </row>
    <row r="11587" spans="20:30" x14ac:dyDescent="0.2">
      <c r="T11587" s="212"/>
      <c r="U11587" s="213"/>
      <c r="V11587" s="213"/>
      <c r="W11587" s="213"/>
      <c r="X11587" s="214"/>
      <c r="Y11587" s="214"/>
      <c r="Z11587" s="214"/>
      <c r="AA11587" s="217"/>
      <c r="AB11587" s="217"/>
      <c r="AC11587" s="217"/>
      <c r="AD11587" s="213"/>
    </row>
    <row r="11588" spans="20:30" x14ac:dyDescent="0.2">
      <c r="T11588" s="212"/>
      <c r="U11588" s="213"/>
      <c r="V11588" s="213"/>
      <c r="W11588" s="213"/>
      <c r="X11588" s="214"/>
      <c r="Y11588" s="214"/>
      <c r="Z11588" s="214"/>
      <c r="AA11588" s="217"/>
      <c r="AB11588" s="217"/>
      <c r="AC11588" s="217"/>
      <c r="AD11588" s="213"/>
    </row>
    <row r="11589" spans="20:30" x14ac:dyDescent="0.2">
      <c r="T11589" s="212"/>
      <c r="U11589" s="213"/>
      <c r="V11589" s="213"/>
      <c r="W11589" s="213"/>
      <c r="X11589" s="214"/>
      <c r="Y11589" s="214"/>
      <c r="Z11589" s="214"/>
      <c r="AA11589" s="217"/>
      <c r="AB11589" s="217"/>
      <c r="AC11589" s="217"/>
      <c r="AD11589" s="213"/>
    </row>
    <row r="11590" spans="20:30" x14ac:dyDescent="0.2">
      <c r="T11590" s="212"/>
      <c r="U11590" s="213"/>
      <c r="V11590" s="213"/>
      <c r="W11590" s="213"/>
      <c r="X11590" s="214"/>
      <c r="Y11590" s="214"/>
      <c r="Z11590" s="214"/>
      <c r="AA11590" s="217"/>
      <c r="AB11590" s="217"/>
      <c r="AC11590" s="217"/>
      <c r="AD11590" s="213"/>
    </row>
    <row r="11591" spans="20:30" x14ac:dyDescent="0.2">
      <c r="T11591" s="212"/>
      <c r="U11591" s="213"/>
      <c r="V11591" s="213"/>
      <c r="W11591" s="213"/>
      <c r="X11591" s="214"/>
      <c r="Y11591" s="214"/>
      <c r="Z11591" s="214"/>
      <c r="AA11591" s="217"/>
      <c r="AB11591" s="217"/>
      <c r="AC11591" s="217"/>
      <c r="AD11591" s="213"/>
    </row>
    <row r="11592" spans="20:30" x14ac:dyDescent="0.2">
      <c r="T11592" s="212"/>
      <c r="U11592" s="213"/>
      <c r="V11592" s="213"/>
      <c r="W11592" s="213"/>
      <c r="X11592" s="214"/>
      <c r="Y11592" s="214"/>
      <c r="Z11592" s="214"/>
      <c r="AA11592" s="217"/>
      <c r="AB11592" s="217"/>
      <c r="AC11592" s="217"/>
      <c r="AD11592" s="213"/>
    </row>
    <row r="11593" spans="20:30" x14ac:dyDescent="0.2">
      <c r="T11593" s="212"/>
      <c r="U11593" s="213"/>
      <c r="V11593" s="213"/>
      <c r="W11593" s="213"/>
      <c r="X11593" s="214"/>
      <c r="Y11593" s="214"/>
      <c r="Z11593" s="214"/>
      <c r="AA11593" s="217"/>
      <c r="AB11593" s="217"/>
      <c r="AC11593" s="217"/>
      <c r="AD11593" s="213"/>
    </row>
    <row r="11594" spans="20:30" x14ac:dyDescent="0.2">
      <c r="T11594" s="212"/>
      <c r="U11594" s="213"/>
      <c r="V11594" s="213"/>
      <c r="W11594" s="213"/>
      <c r="X11594" s="214"/>
      <c r="Y11594" s="214"/>
      <c r="Z11594" s="214"/>
      <c r="AA11594" s="217"/>
      <c r="AB11594" s="217"/>
      <c r="AC11594" s="217"/>
      <c r="AD11594" s="213"/>
    </row>
    <row r="11595" spans="20:30" x14ac:dyDescent="0.2">
      <c r="T11595" s="212"/>
      <c r="U11595" s="213"/>
      <c r="V11595" s="213"/>
      <c r="W11595" s="213"/>
      <c r="X11595" s="214"/>
      <c r="Y11595" s="214"/>
      <c r="Z11595" s="214"/>
      <c r="AA11595" s="217"/>
      <c r="AB11595" s="217"/>
      <c r="AC11595" s="217"/>
      <c r="AD11595" s="213"/>
    </row>
    <row r="11596" spans="20:30" x14ac:dyDescent="0.2">
      <c r="T11596" s="212"/>
      <c r="U11596" s="213"/>
      <c r="V11596" s="213"/>
      <c r="W11596" s="213"/>
      <c r="X11596" s="214"/>
      <c r="Y11596" s="214"/>
      <c r="Z11596" s="214"/>
      <c r="AA11596" s="217"/>
      <c r="AB11596" s="217"/>
      <c r="AC11596" s="217"/>
      <c r="AD11596" s="213"/>
    </row>
    <row r="11597" spans="20:30" x14ac:dyDescent="0.2">
      <c r="T11597" s="212"/>
      <c r="U11597" s="213"/>
      <c r="V11597" s="213"/>
      <c r="W11597" s="213"/>
      <c r="X11597" s="214"/>
      <c r="Y11597" s="214"/>
      <c r="Z11597" s="214"/>
      <c r="AA11597" s="217"/>
      <c r="AB11597" s="217"/>
      <c r="AC11597" s="217"/>
      <c r="AD11597" s="213"/>
    </row>
    <row r="11598" spans="20:30" x14ac:dyDescent="0.2">
      <c r="T11598" s="212"/>
      <c r="U11598" s="213"/>
      <c r="V11598" s="213"/>
      <c r="W11598" s="213"/>
      <c r="X11598" s="214"/>
      <c r="Y11598" s="214"/>
      <c r="Z11598" s="214"/>
      <c r="AA11598" s="217"/>
      <c r="AB11598" s="217"/>
      <c r="AC11598" s="217"/>
      <c r="AD11598" s="213"/>
    </row>
    <row r="11599" spans="20:30" x14ac:dyDescent="0.2">
      <c r="T11599" s="212"/>
      <c r="U11599" s="213"/>
      <c r="V11599" s="213"/>
      <c r="W11599" s="213"/>
      <c r="X11599" s="214"/>
      <c r="Y11599" s="214"/>
      <c r="Z11599" s="214"/>
      <c r="AA11599" s="217"/>
      <c r="AB11599" s="217"/>
      <c r="AC11599" s="217"/>
      <c r="AD11599" s="213"/>
    </row>
    <row r="11600" spans="20:30" x14ac:dyDescent="0.2">
      <c r="T11600" s="212"/>
      <c r="U11600" s="213"/>
      <c r="V11600" s="213"/>
      <c r="W11600" s="213"/>
      <c r="X11600" s="214"/>
      <c r="Y11600" s="214"/>
      <c r="Z11600" s="214"/>
      <c r="AA11600" s="217"/>
      <c r="AB11600" s="217"/>
      <c r="AC11600" s="217"/>
      <c r="AD11600" s="213"/>
    </row>
    <row r="11601" spans="20:30" x14ac:dyDescent="0.2">
      <c r="T11601" s="212"/>
      <c r="U11601" s="213"/>
      <c r="V11601" s="213"/>
      <c r="W11601" s="213"/>
      <c r="X11601" s="214"/>
      <c r="Y11601" s="214"/>
      <c r="Z11601" s="214"/>
      <c r="AA11601" s="217"/>
      <c r="AB11601" s="217"/>
      <c r="AC11601" s="217"/>
      <c r="AD11601" s="213"/>
    </row>
    <row r="11602" spans="20:30" x14ac:dyDescent="0.2">
      <c r="T11602" s="212"/>
      <c r="U11602" s="213"/>
      <c r="V11602" s="213"/>
      <c r="W11602" s="213"/>
      <c r="X11602" s="214"/>
      <c r="Y11602" s="214"/>
      <c r="Z11602" s="214"/>
      <c r="AA11602" s="217"/>
      <c r="AB11602" s="217"/>
      <c r="AC11602" s="217"/>
      <c r="AD11602" s="213"/>
    </row>
    <row r="11603" spans="20:30" x14ac:dyDescent="0.2">
      <c r="T11603" s="212"/>
      <c r="U11603" s="213"/>
      <c r="V11603" s="213"/>
      <c r="W11603" s="213"/>
      <c r="X11603" s="214"/>
      <c r="Y11603" s="214"/>
      <c r="Z11603" s="214"/>
      <c r="AA11603" s="217"/>
      <c r="AB11603" s="217"/>
      <c r="AC11603" s="217"/>
      <c r="AD11603" s="213"/>
    </row>
    <row r="11604" spans="20:30" x14ac:dyDescent="0.2">
      <c r="T11604" s="212"/>
      <c r="U11604" s="213"/>
      <c r="V11604" s="213"/>
      <c r="W11604" s="213"/>
      <c r="X11604" s="214"/>
      <c r="Y11604" s="214"/>
      <c r="Z11604" s="214"/>
      <c r="AA11604" s="217"/>
      <c r="AB11604" s="217"/>
      <c r="AC11604" s="217"/>
      <c r="AD11604" s="213"/>
    </row>
    <row r="11605" spans="20:30" x14ac:dyDescent="0.2">
      <c r="T11605" s="212"/>
      <c r="U11605" s="213"/>
      <c r="V11605" s="213"/>
      <c r="W11605" s="213"/>
      <c r="X11605" s="214"/>
      <c r="Y11605" s="214"/>
      <c r="Z11605" s="214"/>
      <c r="AA11605" s="217"/>
      <c r="AB11605" s="217"/>
      <c r="AC11605" s="217"/>
      <c r="AD11605" s="213"/>
    </row>
    <row r="11606" spans="20:30" x14ac:dyDescent="0.2">
      <c r="T11606" s="212"/>
      <c r="U11606" s="213"/>
      <c r="V11606" s="213"/>
      <c r="W11606" s="213"/>
      <c r="X11606" s="214"/>
      <c r="Y11606" s="214"/>
      <c r="Z11606" s="214"/>
      <c r="AA11606" s="217"/>
      <c r="AB11606" s="217"/>
      <c r="AC11606" s="217"/>
      <c r="AD11606" s="213"/>
    </row>
    <row r="11607" spans="20:30" x14ac:dyDescent="0.2">
      <c r="T11607" s="212"/>
      <c r="U11607" s="213"/>
      <c r="V11607" s="213"/>
      <c r="W11607" s="213"/>
      <c r="X11607" s="214"/>
      <c r="Y11607" s="214"/>
      <c r="Z11607" s="214"/>
      <c r="AA11607" s="217"/>
      <c r="AB11607" s="217"/>
      <c r="AC11607" s="217"/>
      <c r="AD11607" s="213"/>
    </row>
    <row r="11608" spans="20:30" x14ac:dyDescent="0.2">
      <c r="T11608" s="212"/>
      <c r="U11608" s="213"/>
      <c r="V11608" s="213"/>
      <c r="W11608" s="213"/>
      <c r="X11608" s="214"/>
      <c r="Y11608" s="214"/>
      <c r="Z11608" s="214"/>
      <c r="AA11608" s="217"/>
      <c r="AB11608" s="217"/>
      <c r="AC11608" s="217"/>
      <c r="AD11608" s="213"/>
    </row>
    <row r="11609" spans="20:30" x14ac:dyDescent="0.2">
      <c r="T11609" s="212"/>
      <c r="U11609" s="213"/>
      <c r="V11609" s="213"/>
      <c r="W11609" s="213"/>
      <c r="X11609" s="214"/>
      <c r="Y11609" s="214"/>
      <c r="Z11609" s="214"/>
      <c r="AA11609" s="217"/>
      <c r="AB11609" s="217"/>
      <c r="AC11609" s="217"/>
      <c r="AD11609" s="213"/>
    </row>
    <row r="11610" spans="20:30" x14ac:dyDescent="0.2">
      <c r="T11610" s="212"/>
      <c r="U11610" s="213"/>
      <c r="V11610" s="213"/>
      <c r="W11610" s="213"/>
      <c r="X11610" s="214"/>
      <c r="Y11610" s="214"/>
      <c r="Z11610" s="214"/>
      <c r="AA11610" s="217"/>
      <c r="AB11610" s="217"/>
      <c r="AC11610" s="217"/>
      <c r="AD11610" s="213"/>
    </row>
    <row r="11611" spans="20:30" x14ac:dyDescent="0.2">
      <c r="T11611" s="212"/>
      <c r="U11611" s="213"/>
      <c r="V11611" s="213"/>
      <c r="W11611" s="213"/>
      <c r="X11611" s="214"/>
      <c r="Y11611" s="214"/>
      <c r="Z11611" s="214"/>
      <c r="AA11611" s="217"/>
      <c r="AB11611" s="217"/>
      <c r="AC11611" s="217"/>
      <c r="AD11611" s="213"/>
    </row>
    <row r="11612" spans="20:30" x14ac:dyDescent="0.2">
      <c r="T11612" s="212"/>
      <c r="U11612" s="213"/>
      <c r="V11612" s="213"/>
      <c r="W11612" s="213"/>
      <c r="X11612" s="214"/>
      <c r="Y11612" s="214"/>
      <c r="Z11612" s="214"/>
      <c r="AA11612" s="217"/>
      <c r="AB11612" s="217"/>
      <c r="AC11612" s="217"/>
      <c r="AD11612" s="213"/>
    </row>
    <row r="11613" spans="20:30" x14ac:dyDescent="0.2">
      <c r="T11613" s="212"/>
      <c r="U11613" s="213"/>
      <c r="V11613" s="213"/>
      <c r="W11613" s="213"/>
      <c r="X11613" s="214"/>
      <c r="Y11613" s="214"/>
      <c r="Z11613" s="214"/>
      <c r="AA11613" s="217"/>
      <c r="AB11613" s="217"/>
      <c r="AC11613" s="217"/>
      <c r="AD11613" s="213"/>
    </row>
    <row r="11614" spans="20:30" x14ac:dyDescent="0.2">
      <c r="T11614" s="212"/>
      <c r="U11614" s="213"/>
      <c r="V11614" s="213"/>
      <c r="W11614" s="213"/>
      <c r="X11614" s="214"/>
      <c r="Y11614" s="214"/>
      <c r="Z11614" s="214"/>
      <c r="AA11614" s="217"/>
      <c r="AB11614" s="217"/>
      <c r="AC11614" s="217"/>
      <c r="AD11614" s="213"/>
    </row>
    <row r="11615" spans="20:30" x14ac:dyDescent="0.2">
      <c r="T11615" s="212"/>
      <c r="U11615" s="213"/>
      <c r="V11615" s="213"/>
      <c r="W11615" s="213"/>
      <c r="X11615" s="214"/>
      <c r="Y11615" s="214"/>
      <c r="Z11615" s="214"/>
      <c r="AA11615" s="217"/>
      <c r="AB11615" s="217"/>
      <c r="AC11615" s="217"/>
      <c r="AD11615" s="213"/>
    </row>
    <row r="11616" spans="20:30" x14ac:dyDescent="0.2">
      <c r="T11616" s="212"/>
      <c r="U11616" s="213"/>
      <c r="V11616" s="213"/>
      <c r="W11616" s="213"/>
      <c r="X11616" s="214"/>
      <c r="Y11616" s="214"/>
      <c r="Z11616" s="214"/>
      <c r="AA11616" s="217"/>
      <c r="AB11616" s="217"/>
      <c r="AC11616" s="217"/>
      <c r="AD11616" s="213"/>
    </row>
    <row r="11617" spans="20:30" x14ac:dyDescent="0.2">
      <c r="T11617" s="212"/>
      <c r="U11617" s="213"/>
      <c r="V11617" s="213"/>
      <c r="W11617" s="213"/>
      <c r="X11617" s="214"/>
      <c r="Y11617" s="214"/>
      <c r="Z11617" s="214"/>
      <c r="AA11617" s="217"/>
      <c r="AB11617" s="217"/>
      <c r="AC11617" s="217"/>
      <c r="AD11617" s="213"/>
    </row>
    <row r="11618" spans="20:30" x14ac:dyDescent="0.2">
      <c r="T11618" s="212"/>
      <c r="U11618" s="213"/>
      <c r="V11618" s="213"/>
      <c r="W11618" s="213"/>
      <c r="X11618" s="214"/>
      <c r="Y11618" s="214"/>
      <c r="Z11618" s="214"/>
      <c r="AA11618" s="217"/>
      <c r="AB11618" s="217"/>
      <c r="AC11618" s="217"/>
      <c r="AD11618" s="213"/>
    </row>
    <row r="11619" spans="20:30" x14ac:dyDescent="0.2">
      <c r="T11619" s="212"/>
      <c r="U11619" s="213"/>
      <c r="V11619" s="213"/>
      <c r="W11619" s="213"/>
      <c r="X11619" s="214"/>
      <c r="Y11619" s="214"/>
      <c r="Z11619" s="214"/>
      <c r="AA11619" s="217"/>
      <c r="AB11619" s="217"/>
      <c r="AC11619" s="217"/>
      <c r="AD11619" s="213"/>
    </row>
    <row r="11620" spans="20:30" x14ac:dyDescent="0.2">
      <c r="T11620" s="212"/>
      <c r="U11620" s="213"/>
      <c r="V11620" s="213"/>
      <c r="W11620" s="213"/>
      <c r="X11620" s="214"/>
      <c r="Y11620" s="214"/>
      <c r="Z11620" s="214"/>
      <c r="AA11620" s="217"/>
      <c r="AB11620" s="217"/>
      <c r="AC11620" s="217"/>
      <c r="AD11620" s="213"/>
    </row>
    <row r="11621" spans="20:30" x14ac:dyDescent="0.2">
      <c r="T11621" s="212"/>
      <c r="U11621" s="213"/>
      <c r="V11621" s="213"/>
      <c r="W11621" s="213"/>
      <c r="X11621" s="214"/>
      <c r="Y11621" s="214"/>
      <c r="Z11621" s="214"/>
      <c r="AA11621" s="217"/>
      <c r="AB11621" s="217"/>
      <c r="AC11621" s="217"/>
      <c r="AD11621" s="213"/>
    </row>
    <row r="11622" spans="20:30" x14ac:dyDescent="0.2">
      <c r="T11622" s="212"/>
      <c r="U11622" s="213"/>
      <c r="V11622" s="213"/>
      <c r="W11622" s="213"/>
      <c r="X11622" s="214"/>
      <c r="Y11622" s="214"/>
      <c r="Z11622" s="214"/>
      <c r="AA11622" s="217"/>
      <c r="AB11622" s="217"/>
      <c r="AC11622" s="217"/>
      <c r="AD11622" s="213"/>
    </row>
    <row r="11623" spans="20:30" x14ac:dyDescent="0.2">
      <c r="T11623" s="212"/>
      <c r="U11623" s="213"/>
      <c r="V11623" s="213"/>
      <c r="W11623" s="213"/>
      <c r="X11623" s="214"/>
      <c r="Y11623" s="214"/>
      <c r="Z11623" s="214"/>
      <c r="AA11623" s="217"/>
      <c r="AB11623" s="217"/>
      <c r="AC11623" s="217"/>
      <c r="AD11623" s="213"/>
    </row>
    <row r="11624" spans="20:30" x14ac:dyDescent="0.2">
      <c r="T11624" s="212"/>
      <c r="U11624" s="213"/>
      <c r="V11624" s="213"/>
      <c r="W11624" s="213"/>
      <c r="X11624" s="214"/>
      <c r="Y11624" s="214"/>
      <c r="Z11624" s="214"/>
      <c r="AA11624" s="217"/>
      <c r="AB11624" s="217"/>
      <c r="AC11624" s="217"/>
      <c r="AD11624" s="213"/>
    </row>
    <row r="11625" spans="20:30" x14ac:dyDescent="0.2">
      <c r="T11625" s="212"/>
      <c r="U11625" s="213"/>
      <c r="V11625" s="213"/>
      <c r="W11625" s="213"/>
      <c r="X11625" s="214"/>
      <c r="Y11625" s="214"/>
      <c r="Z11625" s="214"/>
      <c r="AA11625" s="217"/>
      <c r="AB11625" s="217"/>
      <c r="AC11625" s="217"/>
      <c r="AD11625" s="213"/>
    </row>
    <row r="11626" spans="20:30" x14ac:dyDescent="0.2">
      <c r="T11626" s="212"/>
      <c r="U11626" s="213"/>
      <c r="V11626" s="213"/>
      <c r="W11626" s="213"/>
      <c r="X11626" s="214"/>
      <c r="Y11626" s="214"/>
      <c r="Z11626" s="214"/>
      <c r="AA11626" s="217"/>
      <c r="AB11626" s="217"/>
      <c r="AC11626" s="217"/>
      <c r="AD11626" s="213"/>
    </row>
    <row r="11627" spans="20:30" x14ac:dyDescent="0.2">
      <c r="T11627" s="212"/>
      <c r="U11627" s="213"/>
      <c r="V11627" s="213"/>
      <c r="W11627" s="213"/>
      <c r="X11627" s="214"/>
      <c r="Y11627" s="214"/>
      <c r="Z11627" s="214"/>
      <c r="AA11627" s="217"/>
      <c r="AB11627" s="217"/>
      <c r="AC11627" s="217"/>
      <c r="AD11627" s="213"/>
    </row>
    <row r="11628" spans="20:30" x14ac:dyDescent="0.2">
      <c r="T11628" s="212"/>
      <c r="U11628" s="213"/>
      <c r="V11628" s="213"/>
      <c r="W11628" s="213"/>
      <c r="X11628" s="214"/>
      <c r="Y11628" s="214"/>
      <c r="Z11628" s="214"/>
      <c r="AA11628" s="217"/>
      <c r="AB11628" s="217"/>
      <c r="AC11628" s="217"/>
      <c r="AD11628" s="213"/>
    </row>
    <row r="11629" spans="20:30" x14ac:dyDescent="0.2">
      <c r="T11629" s="212"/>
      <c r="U11629" s="213"/>
      <c r="V11629" s="213"/>
      <c r="W11629" s="213"/>
      <c r="X11629" s="214"/>
      <c r="Y11629" s="214"/>
      <c r="Z11629" s="214"/>
      <c r="AA11629" s="217"/>
      <c r="AB11629" s="217"/>
      <c r="AC11629" s="217"/>
      <c r="AD11629" s="213"/>
    </row>
    <row r="11630" spans="20:30" x14ac:dyDescent="0.2">
      <c r="T11630" s="212"/>
      <c r="U11630" s="213"/>
      <c r="V11630" s="213"/>
      <c r="W11630" s="213"/>
      <c r="X11630" s="214"/>
      <c r="Y11630" s="214"/>
      <c r="Z11630" s="214"/>
      <c r="AA11630" s="217"/>
      <c r="AB11630" s="217"/>
      <c r="AC11630" s="217"/>
      <c r="AD11630" s="213"/>
    </row>
    <row r="11631" spans="20:30" x14ac:dyDescent="0.2">
      <c r="T11631" s="212"/>
      <c r="U11631" s="213"/>
      <c r="V11631" s="213"/>
      <c r="W11631" s="213"/>
      <c r="X11631" s="214"/>
      <c r="Y11631" s="214"/>
      <c r="Z11631" s="214"/>
      <c r="AA11631" s="217"/>
      <c r="AB11631" s="217"/>
      <c r="AC11631" s="217"/>
      <c r="AD11631" s="213"/>
    </row>
    <row r="11632" spans="20:30" x14ac:dyDescent="0.2">
      <c r="T11632" s="212"/>
      <c r="U11632" s="213"/>
      <c r="V11632" s="213"/>
      <c r="W11632" s="213"/>
      <c r="X11632" s="214"/>
      <c r="Y11632" s="214"/>
      <c r="Z11632" s="214"/>
      <c r="AA11632" s="217"/>
      <c r="AB11632" s="217"/>
      <c r="AC11632" s="217"/>
      <c r="AD11632" s="213"/>
    </row>
    <row r="11633" spans="20:30" x14ac:dyDescent="0.2">
      <c r="T11633" s="212"/>
      <c r="U11633" s="213"/>
      <c r="V11633" s="213"/>
      <c r="W11633" s="213"/>
      <c r="X11633" s="214"/>
      <c r="Y11633" s="214"/>
      <c r="Z11633" s="214"/>
      <c r="AA11633" s="217"/>
      <c r="AB11633" s="217"/>
      <c r="AC11633" s="217"/>
      <c r="AD11633" s="213"/>
    </row>
    <row r="11634" spans="20:30" x14ac:dyDescent="0.2">
      <c r="T11634" s="212"/>
      <c r="U11634" s="213"/>
      <c r="V11634" s="213"/>
      <c r="W11634" s="213"/>
      <c r="X11634" s="214"/>
      <c r="Y11634" s="214"/>
      <c r="Z11634" s="214"/>
      <c r="AA11634" s="217"/>
      <c r="AB11634" s="217"/>
      <c r="AC11634" s="217"/>
      <c r="AD11634" s="213"/>
    </row>
    <row r="11635" spans="20:30" x14ac:dyDescent="0.2">
      <c r="T11635" s="212"/>
      <c r="U11635" s="213"/>
      <c r="V11635" s="213"/>
      <c r="W11635" s="213"/>
      <c r="X11635" s="214"/>
      <c r="Y11635" s="214"/>
      <c r="Z11635" s="214"/>
      <c r="AA11635" s="217"/>
      <c r="AB11635" s="217"/>
      <c r="AC11635" s="217"/>
      <c r="AD11635" s="213"/>
    </row>
    <row r="11636" spans="20:30" x14ac:dyDescent="0.2">
      <c r="T11636" s="212"/>
      <c r="U11636" s="213"/>
      <c r="V11636" s="213"/>
      <c r="W11636" s="213"/>
      <c r="X11636" s="214"/>
      <c r="Y11636" s="214"/>
      <c r="Z11636" s="214"/>
      <c r="AA11636" s="217"/>
      <c r="AB11636" s="217"/>
      <c r="AC11636" s="217"/>
      <c r="AD11636" s="213"/>
    </row>
    <row r="11637" spans="20:30" x14ac:dyDescent="0.2">
      <c r="T11637" s="212"/>
      <c r="U11637" s="213"/>
      <c r="V11637" s="213"/>
      <c r="W11637" s="213"/>
      <c r="X11637" s="214"/>
      <c r="Y11637" s="214"/>
      <c r="Z11637" s="214"/>
      <c r="AA11637" s="217"/>
      <c r="AB11637" s="217"/>
      <c r="AC11637" s="217"/>
      <c r="AD11637" s="213"/>
    </row>
    <row r="11638" spans="20:30" x14ac:dyDescent="0.2">
      <c r="T11638" s="212"/>
      <c r="U11638" s="213"/>
      <c r="V11638" s="213"/>
      <c r="W11638" s="213"/>
      <c r="X11638" s="214"/>
      <c r="Y11638" s="214"/>
      <c r="Z11638" s="214"/>
      <c r="AA11638" s="217"/>
      <c r="AB11638" s="217"/>
      <c r="AC11638" s="217"/>
      <c r="AD11638" s="213"/>
    </row>
    <row r="11639" spans="20:30" x14ac:dyDescent="0.2">
      <c r="T11639" s="212"/>
      <c r="U11639" s="213"/>
      <c r="V11639" s="213"/>
      <c r="W11639" s="213"/>
      <c r="X11639" s="214"/>
      <c r="Y11639" s="214"/>
      <c r="Z11639" s="214"/>
      <c r="AA11639" s="217"/>
      <c r="AB11639" s="217"/>
      <c r="AC11639" s="217"/>
      <c r="AD11639" s="213"/>
    </row>
    <row r="11640" spans="20:30" x14ac:dyDescent="0.2">
      <c r="T11640" s="212"/>
      <c r="U11640" s="213"/>
      <c r="V11640" s="213"/>
      <c r="W11640" s="213"/>
      <c r="X11640" s="214"/>
      <c r="Y11640" s="214"/>
      <c r="Z11640" s="214"/>
      <c r="AA11640" s="217"/>
      <c r="AB11640" s="217"/>
      <c r="AC11640" s="217"/>
      <c r="AD11640" s="213"/>
    </row>
    <row r="11641" spans="20:30" x14ac:dyDescent="0.2">
      <c r="T11641" s="212"/>
      <c r="U11641" s="213"/>
      <c r="V11641" s="213"/>
      <c r="W11641" s="213"/>
      <c r="X11641" s="214"/>
      <c r="Y11641" s="214"/>
      <c r="Z11641" s="214"/>
      <c r="AA11641" s="217"/>
      <c r="AB11641" s="217"/>
      <c r="AC11641" s="217"/>
      <c r="AD11641" s="213"/>
    </row>
    <row r="11642" spans="20:30" x14ac:dyDescent="0.2">
      <c r="T11642" s="212"/>
      <c r="U11642" s="213"/>
      <c r="V11642" s="213"/>
      <c r="W11642" s="213"/>
      <c r="X11642" s="214"/>
      <c r="Y11642" s="214"/>
      <c r="Z11642" s="214"/>
      <c r="AA11642" s="217"/>
      <c r="AB11642" s="217"/>
      <c r="AC11642" s="217"/>
      <c r="AD11642" s="213"/>
    </row>
    <row r="11643" spans="20:30" x14ac:dyDescent="0.2">
      <c r="T11643" s="212"/>
      <c r="U11643" s="213"/>
      <c r="V11643" s="213"/>
      <c r="W11643" s="213"/>
      <c r="X11643" s="214"/>
      <c r="Y11643" s="214"/>
      <c r="Z11643" s="214"/>
      <c r="AA11643" s="217"/>
      <c r="AB11643" s="217"/>
      <c r="AC11643" s="217"/>
      <c r="AD11643" s="213"/>
    </row>
    <row r="11644" spans="20:30" x14ac:dyDescent="0.2">
      <c r="T11644" s="212"/>
      <c r="U11644" s="213"/>
      <c r="V11644" s="213"/>
      <c r="W11644" s="213"/>
      <c r="X11644" s="214"/>
      <c r="Y11644" s="214"/>
      <c r="Z11644" s="214"/>
      <c r="AA11644" s="217"/>
      <c r="AB11644" s="217"/>
      <c r="AC11644" s="217"/>
      <c r="AD11644" s="213"/>
    </row>
    <row r="11645" spans="20:30" x14ac:dyDescent="0.2">
      <c r="T11645" s="212"/>
      <c r="U11645" s="213"/>
      <c r="V11645" s="213"/>
      <c r="W11645" s="213"/>
      <c r="X11645" s="214"/>
      <c r="Y11645" s="214"/>
      <c r="Z11645" s="214"/>
      <c r="AA11645" s="217"/>
      <c r="AB11645" s="217"/>
      <c r="AC11645" s="217"/>
      <c r="AD11645" s="213"/>
    </row>
    <row r="11646" spans="20:30" x14ac:dyDescent="0.2">
      <c r="T11646" s="212"/>
      <c r="U11646" s="213"/>
      <c r="V11646" s="213"/>
      <c r="W11646" s="213"/>
      <c r="X11646" s="214"/>
      <c r="Y11646" s="214"/>
      <c r="Z11646" s="214"/>
      <c r="AA11646" s="217"/>
      <c r="AB11646" s="217"/>
      <c r="AC11646" s="217"/>
      <c r="AD11646" s="213"/>
    </row>
    <row r="11647" spans="20:30" x14ac:dyDescent="0.2">
      <c r="T11647" s="212"/>
      <c r="U11647" s="213"/>
      <c r="V11647" s="213"/>
      <c r="W11647" s="213"/>
      <c r="X11647" s="214"/>
      <c r="Y11647" s="214"/>
      <c r="Z11647" s="214"/>
      <c r="AA11647" s="217"/>
      <c r="AB11647" s="217"/>
      <c r="AC11647" s="217"/>
      <c r="AD11647" s="213"/>
    </row>
    <row r="11648" spans="20:30" x14ac:dyDescent="0.2">
      <c r="T11648" s="212"/>
      <c r="U11648" s="213"/>
      <c r="V11648" s="213"/>
      <c r="W11648" s="213"/>
      <c r="X11648" s="214"/>
      <c r="Y11648" s="214"/>
      <c r="Z11648" s="214"/>
      <c r="AA11648" s="217"/>
      <c r="AB11648" s="217"/>
      <c r="AC11648" s="217"/>
      <c r="AD11648" s="213"/>
    </row>
    <row r="11649" spans="20:30" x14ac:dyDescent="0.2">
      <c r="T11649" s="212"/>
      <c r="U11649" s="213"/>
      <c r="V11649" s="213"/>
      <c r="W11649" s="213"/>
      <c r="X11649" s="214"/>
      <c r="Y11649" s="214"/>
      <c r="Z11649" s="214"/>
      <c r="AA11649" s="217"/>
      <c r="AB11649" s="217"/>
      <c r="AC11649" s="217"/>
      <c r="AD11649" s="213"/>
    </row>
    <row r="11650" spans="20:30" x14ac:dyDescent="0.2">
      <c r="T11650" s="212"/>
      <c r="U11650" s="213"/>
      <c r="V11650" s="213"/>
      <c r="W11650" s="213"/>
      <c r="X11650" s="214"/>
      <c r="Y11650" s="214"/>
      <c r="Z11650" s="214"/>
      <c r="AA11650" s="217"/>
      <c r="AB11650" s="217"/>
      <c r="AC11650" s="217"/>
      <c r="AD11650" s="213"/>
    </row>
    <row r="11651" spans="20:30" x14ac:dyDescent="0.2">
      <c r="T11651" s="212"/>
      <c r="U11651" s="213"/>
      <c r="V11651" s="213"/>
      <c r="W11651" s="213"/>
      <c r="X11651" s="214"/>
      <c r="Y11651" s="214"/>
      <c r="Z11651" s="214"/>
      <c r="AA11651" s="217"/>
      <c r="AB11651" s="217"/>
      <c r="AC11651" s="217"/>
      <c r="AD11651" s="213"/>
    </row>
    <row r="11652" spans="20:30" x14ac:dyDescent="0.2">
      <c r="T11652" s="212"/>
      <c r="U11652" s="213"/>
      <c r="V11652" s="213"/>
      <c r="W11652" s="213"/>
      <c r="X11652" s="214"/>
      <c r="Y11652" s="214"/>
      <c r="Z11652" s="214"/>
      <c r="AA11652" s="217"/>
      <c r="AB11652" s="217"/>
      <c r="AC11652" s="217"/>
      <c r="AD11652" s="213"/>
    </row>
    <row r="11653" spans="20:30" x14ac:dyDescent="0.2">
      <c r="T11653" s="212"/>
      <c r="U11653" s="213"/>
      <c r="V11653" s="213"/>
      <c r="W11653" s="213"/>
      <c r="X11653" s="214"/>
      <c r="Y11653" s="214"/>
      <c r="Z11653" s="214"/>
      <c r="AA11653" s="217"/>
      <c r="AB11653" s="217"/>
      <c r="AC11653" s="217"/>
      <c r="AD11653" s="213"/>
    </row>
    <row r="11654" spans="20:30" x14ac:dyDescent="0.2">
      <c r="T11654" s="212"/>
      <c r="U11654" s="213"/>
      <c r="V11654" s="213"/>
      <c r="W11654" s="213"/>
      <c r="X11654" s="214"/>
      <c r="Y11654" s="214"/>
      <c r="Z11654" s="214"/>
      <c r="AA11654" s="217"/>
      <c r="AB11654" s="217"/>
      <c r="AC11654" s="217"/>
      <c r="AD11654" s="213"/>
    </row>
    <row r="11655" spans="20:30" x14ac:dyDescent="0.2">
      <c r="T11655" s="212"/>
      <c r="U11655" s="213"/>
      <c r="V11655" s="213"/>
      <c r="W11655" s="213"/>
      <c r="X11655" s="214"/>
      <c r="Y11655" s="214"/>
      <c r="Z11655" s="214"/>
      <c r="AA11655" s="217"/>
      <c r="AB11655" s="217"/>
      <c r="AC11655" s="217"/>
      <c r="AD11655" s="213"/>
    </row>
    <row r="11656" spans="20:30" x14ac:dyDescent="0.2">
      <c r="T11656" s="212"/>
      <c r="U11656" s="213"/>
      <c r="V11656" s="213"/>
      <c r="W11656" s="213"/>
      <c r="X11656" s="214"/>
      <c r="Y11656" s="214"/>
      <c r="Z11656" s="214"/>
      <c r="AA11656" s="217"/>
      <c r="AB11656" s="217"/>
      <c r="AC11656" s="217"/>
      <c r="AD11656" s="213"/>
    </row>
    <row r="11657" spans="20:30" x14ac:dyDescent="0.2">
      <c r="T11657" s="212"/>
      <c r="U11657" s="213"/>
      <c r="V11657" s="213"/>
      <c r="W11657" s="213"/>
      <c r="X11657" s="214"/>
      <c r="Y11657" s="214"/>
      <c r="Z11657" s="214"/>
      <c r="AA11657" s="217"/>
      <c r="AB11657" s="217"/>
      <c r="AC11657" s="217"/>
      <c r="AD11657" s="213"/>
    </row>
    <row r="11658" spans="20:30" x14ac:dyDescent="0.2">
      <c r="T11658" s="212"/>
      <c r="U11658" s="213"/>
      <c r="V11658" s="213"/>
      <c r="W11658" s="213"/>
      <c r="X11658" s="214"/>
      <c r="Y11658" s="214"/>
      <c r="Z11658" s="214"/>
      <c r="AA11658" s="217"/>
      <c r="AB11658" s="217"/>
      <c r="AC11658" s="217"/>
      <c r="AD11658" s="213"/>
    </row>
    <row r="11659" spans="20:30" x14ac:dyDescent="0.2">
      <c r="T11659" s="212"/>
      <c r="U11659" s="213"/>
      <c r="V11659" s="213"/>
      <c r="W11659" s="213"/>
      <c r="X11659" s="214"/>
      <c r="Y11659" s="214"/>
      <c r="Z11659" s="214"/>
      <c r="AA11659" s="217"/>
      <c r="AB11659" s="217"/>
      <c r="AC11659" s="217"/>
      <c r="AD11659" s="213"/>
    </row>
    <row r="11660" spans="20:30" x14ac:dyDescent="0.2">
      <c r="T11660" s="212"/>
      <c r="U11660" s="213"/>
      <c r="V11660" s="213"/>
      <c r="W11660" s="213"/>
      <c r="X11660" s="214"/>
      <c r="Y11660" s="214"/>
      <c r="Z11660" s="214"/>
      <c r="AA11660" s="217"/>
      <c r="AB11660" s="217"/>
      <c r="AC11660" s="217"/>
      <c r="AD11660" s="213"/>
    </row>
    <row r="11661" spans="20:30" x14ac:dyDescent="0.2">
      <c r="T11661" s="212"/>
      <c r="U11661" s="213"/>
      <c r="V11661" s="213"/>
      <c r="W11661" s="213"/>
      <c r="X11661" s="214"/>
      <c r="Y11661" s="214"/>
      <c r="Z11661" s="214"/>
      <c r="AA11661" s="217"/>
      <c r="AB11661" s="217"/>
      <c r="AC11661" s="217"/>
      <c r="AD11661" s="213"/>
    </row>
    <row r="11662" spans="20:30" x14ac:dyDescent="0.2">
      <c r="T11662" s="212"/>
      <c r="U11662" s="213"/>
      <c r="V11662" s="213"/>
      <c r="W11662" s="213"/>
      <c r="X11662" s="214"/>
      <c r="Y11662" s="214"/>
      <c r="Z11662" s="214"/>
      <c r="AA11662" s="217"/>
      <c r="AB11662" s="217"/>
      <c r="AC11662" s="217"/>
      <c r="AD11662" s="213"/>
    </row>
    <row r="11663" spans="20:30" x14ac:dyDescent="0.2">
      <c r="T11663" s="212"/>
      <c r="U11663" s="213"/>
      <c r="V11663" s="213"/>
      <c r="W11663" s="213"/>
      <c r="X11663" s="214"/>
      <c r="Y11663" s="214"/>
      <c r="Z11663" s="214"/>
      <c r="AA11663" s="217"/>
      <c r="AB11663" s="217"/>
      <c r="AC11663" s="217"/>
      <c r="AD11663" s="213"/>
    </row>
    <row r="11664" spans="20:30" x14ac:dyDescent="0.2">
      <c r="T11664" s="212"/>
      <c r="U11664" s="213"/>
      <c r="V11664" s="213"/>
      <c r="W11664" s="213"/>
      <c r="X11664" s="214"/>
      <c r="Y11664" s="214"/>
      <c r="Z11664" s="214"/>
      <c r="AA11664" s="217"/>
      <c r="AB11664" s="217"/>
      <c r="AC11664" s="217"/>
      <c r="AD11664" s="213"/>
    </row>
    <row r="11665" spans="20:30" x14ac:dyDescent="0.2">
      <c r="T11665" s="212"/>
      <c r="U11665" s="213"/>
      <c r="V11665" s="213"/>
      <c r="W11665" s="213"/>
      <c r="X11665" s="214"/>
      <c r="Y11665" s="214"/>
      <c r="Z11665" s="214"/>
      <c r="AA11665" s="217"/>
      <c r="AB11665" s="217"/>
      <c r="AC11665" s="217"/>
      <c r="AD11665" s="213"/>
    </row>
    <row r="11666" spans="20:30" x14ac:dyDescent="0.2">
      <c r="T11666" s="212"/>
      <c r="U11666" s="213"/>
      <c r="V11666" s="213"/>
      <c r="W11666" s="213"/>
      <c r="X11666" s="214"/>
      <c r="Y11666" s="214"/>
      <c r="Z11666" s="214"/>
      <c r="AA11666" s="217"/>
      <c r="AB11666" s="217"/>
      <c r="AC11666" s="217"/>
      <c r="AD11666" s="213"/>
    </row>
    <row r="11667" spans="20:30" x14ac:dyDescent="0.2">
      <c r="T11667" s="212"/>
      <c r="U11667" s="213"/>
      <c r="V11667" s="213"/>
      <c r="W11667" s="213"/>
      <c r="X11667" s="214"/>
      <c r="Y11667" s="214"/>
      <c r="Z11667" s="214"/>
      <c r="AA11667" s="217"/>
      <c r="AB11667" s="217"/>
      <c r="AC11667" s="217"/>
      <c r="AD11667" s="213"/>
    </row>
    <row r="11668" spans="20:30" x14ac:dyDescent="0.2">
      <c r="T11668" s="212"/>
      <c r="U11668" s="213"/>
      <c r="V11668" s="213"/>
      <c r="W11668" s="213"/>
      <c r="X11668" s="214"/>
      <c r="Y11668" s="214"/>
      <c r="Z11668" s="214"/>
      <c r="AA11668" s="217"/>
      <c r="AB11668" s="217"/>
      <c r="AC11668" s="217"/>
      <c r="AD11668" s="213"/>
    </row>
    <row r="11669" spans="20:30" x14ac:dyDescent="0.2">
      <c r="T11669" s="212"/>
      <c r="U11669" s="213"/>
      <c r="V11669" s="213"/>
      <c r="W11669" s="213"/>
      <c r="X11669" s="214"/>
      <c r="Y11669" s="214"/>
      <c r="Z11669" s="214"/>
      <c r="AA11669" s="217"/>
      <c r="AB11669" s="217"/>
      <c r="AC11669" s="217"/>
      <c r="AD11669" s="213"/>
    </row>
    <row r="11670" spans="20:30" x14ac:dyDescent="0.2">
      <c r="T11670" s="212"/>
      <c r="U11670" s="213"/>
      <c r="V11670" s="213"/>
      <c r="W11670" s="213"/>
      <c r="X11670" s="214"/>
      <c r="Y11670" s="214"/>
      <c r="Z11670" s="214"/>
      <c r="AA11670" s="217"/>
      <c r="AB11670" s="217"/>
      <c r="AC11670" s="217"/>
      <c r="AD11670" s="213"/>
    </row>
    <row r="11671" spans="20:30" x14ac:dyDescent="0.2">
      <c r="T11671" s="212"/>
      <c r="U11671" s="213"/>
      <c r="V11671" s="213"/>
      <c r="W11671" s="213"/>
      <c r="X11671" s="214"/>
      <c r="Y11671" s="214"/>
      <c r="Z11671" s="214"/>
      <c r="AA11671" s="217"/>
      <c r="AB11671" s="217"/>
      <c r="AC11671" s="217"/>
      <c r="AD11671" s="213"/>
    </row>
    <row r="11672" spans="20:30" x14ac:dyDescent="0.2">
      <c r="T11672" s="212"/>
      <c r="U11672" s="213"/>
      <c r="V11672" s="213"/>
      <c r="W11672" s="213"/>
      <c r="X11672" s="214"/>
      <c r="Y11672" s="214"/>
      <c r="Z11672" s="214"/>
      <c r="AA11672" s="217"/>
      <c r="AB11672" s="217"/>
      <c r="AC11672" s="217"/>
      <c r="AD11672" s="213"/>
    </row>
    <row r="11673" spans="20:30" x14ac:dyDescent="0.2">
      <c r="T11673" s="212"/>
      <c r="U11673" s="213"/>
      <c r="V11673" s="213"/>
      <c r="W11673" s="213"/>
      <c r="X11673" s="214"/>
      <c r="Y11673" s="214"/>
      <c r="Z11673" s="214"/>
      <c r="AA11673" s="217"/>
      <c r="AB11673" s="217"/>
      <c r="AC11673" s="217"/>
      <c r="AD11673" s="213"/>
    </row>
    <row r="11674" spans="20:30" x14ac:dyDescent="0.2">
      <c r="T11674" s="212"/>
      <c r="U11674" s="213"/>
      <c r="V11674" s="213"/>
      <c r="W11674" s="213"/>
      <c r="X11674" s="214"/>
      <c r="Y11674" s="214"/>
      <c r="Z11674" s="214"/>
      <c r="AA11674" s="217"/>
      <c r="AB11674" s="217"/>
      <c r="AC11674" s="217"/>
      <c r="AD11674" s="213"/>
    </row>
    <row r="11675" spans="20:30" x14ac:dyDescent="0.2">
      <c r="T11675" s="212"/>
      <c r="U11675" s="213"/>
      <c r="V11675" s="213"/>
      <c r="W11675" s="213"/>
      <c r="X11675" s="214"/>
      <c r="Y11675" s="214"/>
      <c r="Z11675" s="214"/>
      <c r="AA11675" s="217"/>
      <c r="AB11675" s="217"/>
      <c r="AC11675" s="217"/>
      <c r="AD11675" s="213"/>
    </row>
    <row r="11676" spans="20:30" x14ac:dyDescent="0.2">
      <c r="T11676" s="212"/>
      <c r="U11676" s="213"/>
      <c r="V11676" s="213"/>
      <c r="W11676" s="213"/>
      <c r="X11676" s="214"/>
      <c r="Y11676" s="214"/>
      <c r="Z11676" s="214"/>
      <c r="AA11676" s="217"/>
      <c r="AB11676" s="217"/>
      <c r="AC11676" s="217"/>
      <c r="AD11676" s="213"/>
    </row>
    <row r="11677" spans="20:30" x14ac:dyDescent="0.2">
      <c r="T11677" s="212"/>
      <c r="U11677" s="213"/>
      <c r="V11677" s="213"/>
      <c r="W11677" s="213"/>
      <c r="X11677" s="214"/>
      <c r="Y11677" s="214"/>
      <c r="Z11677" s="214"/>
      <c r="AA11677" s="217"/>
      <c r="AB11677" s="217"/>
      <c r="AC11677" s="217"/>
      <c r="AD11677" s="213"/>
    </row>
    <row r="11678" spans="20:30" x14ac:dyDescent="0.2">
      <c r="T11678" s="212"/>
      <c r="U11678" s="213"/>
      <c r="V11678" s="213"/>
      <c r="W11678" s="213"/>
      <c r="X11678" s="214"/>
      <c r="Y11678" s="214"/>
      <c r="Z11678" s="214"/>
      <c r="AA11678" s="217"/>
      <c r="AB11678" s="217"/>
      <c r="AC11678" s="217"/>
      <c r="AD11678" s="213"/>
    </row>
    <row r="11679" spans="20:30" x14ac:dyDescent="0.2">
      <c r="T11679" s="212"/>
      <c r="U11679" s="213"/>
      <c r="V11679" s="213"/>
      <c r="W11679" s="213"/>
      <c r="X11679" s="214"/>
      <c r="Y11679" s="214"/>
      <c r="Z11679" s="214"/>
      <c r="AA11679" s="217"/>
      <c r="AB11679" s="217"/>
      <c r="AC11679" s="217"/>
      <c r="AD11679" s="213"/>
    </row>
    <row r="11680" spans="20:30" x14ac:dyDescent="0.2">
      <c r="T11680" s="212"/>
      <c r="U11680" s="213"/>
      <c r="V11680" s="213"/>
      <c r="W11680" s="213"/>
      <c r="X11680" s="214"/>
      <c r="Y11680" s="214"/>
      <c r="Z11680" s="214"/>
      <c r="AA11680" s="217"/>
      <c r="AB11680" s="217"/>
      <c r="AC11680" s="217"/>
      <c r="AD11680" s="213"/>
    </row>
    <row r="11681" spans="20:30" x14ac:dyDescent="0.2">
      <c r="T11681" s="212"/>
      <c r="U11681" s="213"/>
      <c r="V11681" s="213"/>
      <c r="W11681" s="213"/>
      <c r="X11681" s="214"/>
      <c r="Y11681" s="214"/>
      <c r="Z11681" s="214"/>
      <c r="AA11681" s="217"/>
      <c r="AB11681" s="217"/>
      <c r="AC11681" s="217"/>
      <c r="AD11681" s="213"/>
    </row>
    <row r="11682" spans="20:30" x14ac:dyDescent="0.2">
      <c r="T11682" s="212"/>
      <c r="U11682" s="213"/>
      <c r="V11682" s="213"/>
      <c r="W11682" s="213"/>
      <c r="X11682" s="214"/>
      <c r="Y11682" s="214"/>
      <c r="Z11682" s="214"/>
      <c r="AA11682" s="217"/>
      <c r="AB11682" s="217"/>
      <c r="AC11682" s="217"/>
      <c r="AD11682" s="213"/>
    </row>
    <row r="11683" spans="20:30" x14ac:dyDescent="0.2">
      <c r="T11683" s="212"/>
      <c r="U11683" s="213"/>
      <c r="V11683" s="213"/>
      <c r="W11683" s="213"/>
      <c r="X11683" s="214"/>
      <c r="Y11683" s="214"/>
      <c r="Z11683" s="214"/>
      <c r="AA11683" s="217"/>
      <c r="AB11683" s="217"/>
      <c r="AC11683" s="217"/>
      <c r="AD11683" s="213"/>
    </row>
    <row r="11684" spans="20:30" x14ac:dyDescent="0.2">
      <c r="T11684" s="212"/>
      <c r="U11684" s="213"/>
      <c r="V11684" s="213"/>
      <c r="W11684" s="213"/>
      <c r="X11684" s="214"/>
      <c r="Y11684" s="214"/>
      <c r="Z11684" s="214"/>
      <c r="AA11684" s="217"/>
      <c r="AB11684" s="217"/>
      <c r="AC11684" s="217"/>
      <c r="AD11684" s="213"/>
    </row>
    <row r="11685" spans="20:30" x14ac:dyDescent="0.2">
      <c r="T11685" s="212"/>
      <c r="U11685" s="213"/>
      <c r="V11685" s="213"/>
      <c r="W11685" s="213"/>
      <c r="X11685" s="214"/>
      <c r="Y11685" s="214"/>
      <c r="Z11685" s="214"/>
      <c r="AA11685" s="217"/>
      <c r="AB11685" s="217"/>
      <c r="AC11685" s="217"/>
      <c r="AD11685" s="213"/>
    </row>
    <row r="11686" spans="20:30" x14ac:dyDescent="0.2">
      <c r="T11686" s="212"/>
      <c r="U11686" s="213"/>
      <c r="V11686" s="213"/>
      <c r="W11686" s="213"/>
      <c r="X11686" s="214"/>
      <c r="Y11686" s="214"/>
      <c r="Z11686" s="214"/>
      <c r="AA11686" s="217"/>
      <c r="AB11686" s="217"/>
      <c r="AC11686" s="217"/>
      <c r="AD11686" s="213"/>
    </row>
    <row r="11687" spans="20:30" x14ac:dyDescent="0.2">
      <c r="T11687" s="212"/>
      <c r="U11687" s="213"/>
      <c r="V11687" s="213"/>
      <c r="W11687" s="213"/>
      <c r="X11687" s="214"/>
      <c r="Y11687" s="214"/>
      <c r="Z11687" s="214"/>
      <c r="AA11687" s="217"/>
      <c r="AB11687" s="217"/>
      <c r="AC11687" s="217"/>
      <c r="AD11687" s="213"/>
    </row>
    <row r="11688" spans="20:30" x14ac:dyDescent="0.2">
      <c r="T11688" s="212"/>
      <c r="U11688" s="213"/>
      <c r="V11688" s="213"/>
      <c r="W11688" s="213"/>
      <c r="X11688" s="214"/>
      <c r="Y11688" s="214"/>
      <c r="Z11688" s="214"/>
      <c r="AA11688" s="217"/>
      <c r="AB11688" s="217"/>
      <c r="AC11688" s="217"/>
      <c r="AD11688" s="213"/>
    </row>
    <row r="11689" spans="20:30" x14ac:dyDescent="0.2">
      <c r="T11689" s="212"/>
      <c r="U11689" s="213"/>
      <c r="V11689" s="213"/>
      <c r="W11689" s="213"/>
      <c r="X11689" s="214"/>
      <c r="Y11689" s="214"/>
      <c r="Z11689" s="214"/>
      <c r="AA11689" s="217"/>
      <c r="AB11689" s="217"/>
      <c r="AC11689" s="217"/>
      <c r="AD11689" s="213"/>
    </row>
    <row r="11690" spans="20:30" x14ac:dyDescent="0.2">
      <c r="T11690" s="212"/>
      <c r="U11690" s="213"/>
      <c r="V11690" s="213"/>
      <c r="W11690" s="213"/>
      <c r="X11690" s="214"/>
      <c r="Y11690" s="214"/>
      <c r="Z11690" s="214"/>
      <c r="AA11690" s="217"/>
      <c r="AB11690" s="217"/>
      <c r="AC11690" s="217"/>
      <c r="AD11690" s="213"/>
    </row>
    <row r="11691" spans="20:30" x14ac:dyDescent="0.2">
      <c r="T11691" s="212"/>
      <c r="U11691" s="213"/>
      <c r="V11691" s="213"/>
      <c r="W11691" s="213"/>
      <c r="X11691" s="214"/>
      <c r="Y11691" s="214"/>
      <c r="Z11691" s="214"/>
      <c r="AA11691" s="217"/>
      <c r="AB11691" s="217"/>
      <c r="AC11691" s="217"/>
      <c r="AD11691" s="213"/>
    </row>
    <row r="11692" spans="20:30" x14ac:dyDescent="0.2">
      <c r="T11692" s="212"/>
      <c r="U11692" s="213"/>
      <c r="V11692" s="213"/>
      <c r="W11692" s="213"/>
      <c r="X11692" s="214"/>
      <c r="Y11692" s="214"/>
      <c r="Z11692" s="214"/>
      <c r="AA11692" s="217"/>
      <c r="AB11692" s="217"/>
      <c r="AC11692" s="217"/>
      <c r="AD11692" s="213"/>
    </row>
    <row r="11693" spans="20:30" x14ac:dyDescent="0.2">
      <c r="T11693" s="212"/>
      <c r="U11693" s="213"/>
      <c r="V11693" s="213"/>
      <c r="W11693" s="213"/>
      <c r="X11693" s="214"/>
      <c r="Y11693" s="214"/>
      <c r="Z11693" s="214"/>
      <c r="AA11693" s="217"/>
      <c r="AB11693" s="217"/>
      <c r="AC11693" s="217"/>
      <c r="AD11693" s="213"/>
    </row>
    <row r="11694" spans="20:30" x14ac:dyDescent="0.2">
      <c r="T11694" s="212"/>
      <c r="U11694" s="213"/>
      <c r="V11694" s="213"/>
      <c r="W11694" s="213"/>
      <c r="X11694" s="214"/>
      <c r="Y11694" s="214"/>
      <c r="Z11694" s="214"/>
      <c r="AA11694" s="217"/>
      <c r="AB11694" s="217"/>
      <c r="AC11694" s="217"/>
      <c r="AD11694" s="213"/>
    </row>
    <row r="11695" spans="20:30" x14ac:dyDescent="0.2">
      <c r="T11695" s="212"/>
      <c r="U11695" s="213"/>
      <c r="V11695" s="213"/>
      <c r="W11695" s="213"/>
      <c r="X11695" s="214"/>
      <c r="Y11695" s="214"/>
      <c r="Z11695" s="214"/>
      <c r="AA11695" s="217"/>
      <c r="AB11695" s="217"/>
      <c r="AC11695" s="217"/>
      <c r="AD11695" s="213"/>
    </row>
    <row r="11696" spans="20:30" x14ac:dyDescent="0.2">
      <c r="T11696" s="212"/>
      <c r="U11696" s="213"/>
      <c r="V11696" s="213"/>
      <c r="W11696" s="213"/>
      <c r="X11696" s="214"/>
      <c r="Y11696" s="214"/>
      <c r="Z11696" s="214"/>
      <c r="AA11696" s="217"/>
      <c r="AB11696" s="217"/>
      <c r="AC11696" s="217"/>
      <c r="AD11696" s="213"/>
    </row>
    <row r="11697" spans="20:30" x14ac:dyDescent="0.2">
      <c r="T11697" s="212"/>
      <c r="U11697" s="213"/>
      <c r="V11697" s="213"/>
      <c r="W11697" s="213"/>
      <c r="X11697" s="214"/>
      <c r="Y11697" s="214"/>
      <c r="Z11697" s="214"/>
      <c r="AA11697" s="217"/>
      <c r="AB11697" s="217"/>
      <c r="AC11697" s="217"/>
      <c r="AD11697" s="213"/>
    </row>
    <row r="11698" spans="20:30" x14ac:dyDescent="0.2">
      <c r="T11698" s="212"/>
      <c r="U11698" s="213"/>
      <c r="V11698" s="213"/>
      <c r="W11698" s="213"/>
      <c r="X11698" s="214"/>
      <c r="Y11698" s="214"/>
      <c r="Z11698" s="214"/>
      <c r="AA11698" s="217"/>
      <c r="AB11698" s="217"/>
      <c r="AC11698" s="217"/>
      <c r="AD11698" s="213"/>
    </row>
    <row r="11699" spans="20:30" x14ac:dyDescent="0.2">
      <c r="T11699" s="212"/>
      <c r="U11699" s="213"/>
      <c r="V11699" s="213"/>
      <c r="W11699" s="213"/>
      <c r="X11699" s="214"/>
      <c r="Y11699" s="214"/>
      <c r="Z11699" s="214"/>
      <c r="AA11699" s="217"/>
      <c r="AB11699" s="217"/>
      <c r="AC11699" s="217"/>
      <c r="AD11699" s="213"/>
    </row>
    <row r="11700" spans="20:30" x14ac:dyDescent="0.2">
      <c r="T11700" s="212"/>
      <c r="U11700" s="213"/>
      <c r="V11700" s="213"/>
      <c r="W11700" s="213"/>
      <c r="X11700" s="214"/>
      <c r="Y11700" s="214"/>
      <c r="Z11700" s="214"/>
      <c r="AA11700" s="217"/>
      <c r="AB11700" s="217"/>
      <c r="AC11700" s="217"/>
      <c r="AD11700" s="213"/>
    </row>
    <row r="11701" spans="20:30" x14ac:dyDescent="0.2">
      <c r="T11701" s="212"/>
      <c r="U11701" s="213"/>
      <c r="V11701" s="213"/>
      <c r="W11701" s="213"/>
      <c r="X11701" s="214"/>
      <c r="Y11701" s="214"/>
      <c r="Z11701" s="214"/>
      <c r="AA11701" s="217"/>
      <c r="AB11701" s="217"/>
      <c r="AC11701" s="217"/>
      <c r="AD11701" s="213"/>
    </row>
    <row r="11702" spans="20:30" x14ac:dyDescent="0.2">
      <c r="T11702" s="212"/>
      <c r="U11702" s="213"/>
      <c r="V11702" s="213"/>
      <c r="W11702" s="213"/>
      <c r="X11702" s="214"/>
      <c r="Y11702" s="214"/>
      <c r="Z11702" s="214"/>
      <c r="AA11702" s="217"/>
      <c r="AB11702" s="217"/>
      <c r="AC11702" s="217"/>
      <c r="AD11702" s="213"/>
    </row>
    <row r="11703" spans="20:30" x14ac:dyDescent="0.2">
      <c r="T11703" s="212"/>
      <c r="U11703" s="213"/>
      <c r="V11703" s="213"/>
      <c r="W11703" s="213"/>
      <c r="X11703" s="214"/>
      <c r="Y11703" s="214"/>
      <c r="Z11703" s="214"/>
      <c r="AA11703" s="217"/>
      <c r="AB11703" s="217"/>
      <c r="AC11703" s="217"/>
      <c r="AD11703" s="213"/>
    </row>
    <row r="11704" spans="20:30" x14ac:dyDescent="0.2">
      <c r="T11704" s="212"/>
      <c r="U11704" s="213"/>
      <c r="V11704" s="213"/>
      <c r="W11704" s="213"/>
      <c r="X11704" s="214"/>
      <c r="Y11704" s="214"/>
      <c r="Z11704" s="214"/>
      <c r="AA11704" s="217"/>
      <c r="AB11704" s="217"/>
      <c r="AC11704" s="217"/>
      <c r="AD11704" s="213"/>
    </row>
    <row r="11705" spans="20:30" x14ac:dyDescent="0.2">
      <c r="T11705" s="212"/>
      <c r="U11705" s="213"/>
      <c r="V11705" s="213"/>
      <c r="W11705" s="213"/>
      <c r="X11705" s="214"/>
      <c r="Y11705" s="214"/>
      <c r="Z11705" s="214"/>
      <c r="AA11705" s="217"/>
      <c r="AB11705" s="217"/>
      <c r="AC11705" s="217"/>
      <c r="AD11705" s="213"/>
    </row>
    <row r="11706" spans="20:30" x14ac:dyDescent="0.2">
      <c r="T11706" s="212"/>
      <c r="U11706" s="213"/>
      <c r="V11706" s="213"/>
      <c r="W11706" s="213"/>
      <c r="X11706" s="214"/>
      <c r="Y11706" s="214"/>
      <c r="Z11706" s="214"/>
      <c r="AA11706" s="217"/>
      <c r="AB11706" s="217"/>
      <c r="AC11706" s="217"/>
      <c r="AD11706" s="213"/>
    </row>
    <row r="11707" spans="20:30" x14ac:dyDescent="0.2">
      <c r="T11707" s="212"/>
      <c r="U11707" s="213"/>
      <c r="V11707" s="213"/>
      <c r="W11707" s="213"/>
      <c r="X11707" s="214"/>
      <c r="Y11707" s="214"/>
      <c r="Z11707" s="214"/>
      <c r="AA11707" s="217"/>
      <c r="AB11707" s="217"/>
      <c r="AC11707" s="217"/>
      <c r="AD11707" s="213"/>
    </row>
    <row r="11708" spans="20:30" x14ac:dyDescent="0.2">
      <c r="T11708" s="212"/>
      <c r="U11708" s="213"/>
      <c r="V11708" s="213"/>
      <c r="W11708" s="213"/>
      <c r="X11708" s="214"/>
      <c r="Y11708" s="214"/>
      <c r="Z11708" s="214"/>
      <c r="AA11708" s="217"/>
      <c r="AB11708" s="217"/>
      <c r="AC11708" s="217"/>
      <c r="AD11708" s="213"/>
    </row>
    <row r="11709" spans="20:30" x14ac:dyDescent="0.2">
      <c r="T11709" s="212"/>
      <c r="U11709" s="213"/>
      <c r="V11709" s="213"/>
      <c r="W11709" s="213"/>
      <c r="X11709" s="214"/>
      <c r="Y11709" s="214"/>
      <c r="Z11709" s="214"/>
      <c r="AA11709" s="217"/>
      <c r="AB11709" s="217"/>
      <c r="AC11709" s="217"/>
      <c r="AD11709" s="213"/>
    </row>
    <row r="11710" spans="20:30" x14ac:dyDescent="0.2">
      <c r="T11710" s="212"/>
      <c r="U11710" s="213"/>
      <c r="V11710" s="213"/>
      <c r="W11710" s="213"/>
      <c r="X11710" s="214"/>
      <c r="Y11710" s="214"/>
      <c r="Z11710" s="214"/>
      <c r="AA11710" s="217"/>
      <c r="AB11710" s="217"/>
      <c r="AC11710" s="217"/>
      <c r="AD11710" s="213"/>
    </row>
    <row r="11711" spans="20:30" x14ac:dyDescent="0.2">
      <c r="T11711" s="212"/>
      <c r="U11711" s="213"/>
      <c r="V11711" s="213"/>
      <c r="W11711" s="213"/>
      <c r="X11711" s="214"/>
      <c r="Y11711" s="214"/>
      <c r="Z11711" s="214"/>
      <c r="AA11711" s="217"/>
      <c r="AB11711" s="217"/>
      <c r="AC11711" s="217"/>
      <c r="AD11711" s="213"/>
    </row>
    <row r="11712" spans="20:30" x14ac:dyDescent="0.2">
      <c r="T11712" s="212"/>
      <c r="U11712" s="213"/>
      <c r="V11712" s="213"/>
      <c r="W11712" s="213"/>
      <c r="X11712" s="214"/>
      <c r="Y11712" s="214"/>
      <c r="Z11712" s="214"/>
      <c r="AA11712" s="217"/>
      <c r="AB11712" s="217"/>
      <c r="AC11712" s="217"/>
      <c r="AD11712" s="213"/>
    </row>
    <row r="11713" spans="20:30" x14ac:dyDescent="0.2">
      <c r="T11713" s="212"/>
      <c r="U11713" s="213"/>
      <c r="V11713" s="213"/>
      <c r="W11713" s="213"/>
      <c r="X11713" s="214"/>
      <c r="Y11713" s="214"/>
      <c r="Z11713" s="214"/>
      <c r="AA11713" s="217"/>
      <c r="AB11713" s="217"/>
      <c r="AC11713" s="217"/>
      <c r="AD11713" s="213"/>
    </row>
    <row r="11714" spans="20:30" x14ac:dyDescent="0.2">
      <c r="T11714" s="212"/>
      <c r="U11714" s="213"/>
      <c r="V11714" s="213"/>
      <c r="W11714" s="213"/>
      <c r="X11714" s="214"/>
      <c r="Y11714" s="214"/>
      <c r="Z11714" s="214"/>
      <c r="AA11714" s="217"/>
      <c r="AB11714" s="217"/>
      <c r="AC11714" s="217"/>
      <c r="AD11714" s="213"/>
    </row>
    <row r="11715" spans="20:30" x14ac:dyDescent="0.2">
      <c r="T11715" s="212"/>
      <c r="U11715" s="213"/>
      <c r="V11715" s="213"/>
      <c r="W11715" s="213"/>
      <c r="X11715" s="214"/>
      <c r="Y11715" s="214"/>
      <c r="Z11715" s="214"/>
      <c r="AA11715" s="217"/>
      <c r="AB11715" s="217"/>
      <c r="AC11715" s="217"/>
      <c r="AD11715" s="213"/>
    </row>
    <row r="11716" spans="20:30" x14ac:dyDescent="0.2">
      <c r="T11716" s="212"/>
      <c r="U11716" s="213"/>
      <c r="V11716" s="213"/>
      <c r="W11716" s="213"/>
      <c r="X11716" s="214"/>
      <c r="Y11716" s="214"/>
      <c r="Z11716" s="214"/>
      <c r="AA11716" s="217"/>
      <c r="AB11716" s="217"/>
      <c r="AC11716" s="217"/>
      <c r="AD11716" s="213"/>
    </row>
    <row r="11717" spans="20:30" x14ac:dyDescent="0.2">
      <c r="T11717" s="212"/>
      <c r="U11717" s="213"/>
      <c r="V11717" s="213"/>
      <c r="W11717" s="213"/>
      <c r="X11717" s="214"/>
      <c r="Y11717" s="214"/>
      <c r="Z11717" s="214"/>
      <c r="AA11717" s="217"/>
      <c r="AB11717" s="217"/>
      <c r="AC11717" s="217"/>
      <c r="AD11717" s="213"/>
    </row>
    <row r="11718" spans="20:30" x14ac:dyDescent="0.2">
      <c r="T11718" s="212"/>
      <c r="U11718" s="213"/>
      <c r="V11718" s="213"/>
      <c r="W11718" s="213"/>
      <c r="X11718" s="214"/>
      <c r="Y11718" s="214"/>
      <c r="Z11718" s="214"/>
      <c r="AA11718" s="217"/>
      <c r="AB11718" s="217"/>
      <c r="AC11718" s="217"/>
      <c r="AD11718" s="213"/>
    </row>
    <row r="11719" spans="20:30" x14ac:dyDescent="0.2">
      <c r="T11719" s="212"/>
      <c r="U11719" s="213"/>
      <c r="V11719" s="213"/>
      <c r="W11719" s="213"/>
      <c r="X11719" s="214"/>
      <c r="Y11719" s="214"/>
      <c r="Z11719" s="214"/>
      <c r="AA11719" s="217"/>
      <c r="AB11719" s="217"/>
      <c r="AC11719" s="217"/>
      <c r="AD11719" s="213"/>
    </row>
    <row r="11720" spans="20:30" x14ac:dyDescent="0.2">
      <c r="T11720" s="212"/>
      <c r="U11720" s="213"/>
      <c r="V11720" s="213"/>
      <c r="W11720" s="213"/>
      <c r="X11720" s="214"/>
      <c r="Y11720" s="214"/>
      <c r="Z11720" s="214"/>
      <c r="AA11720" s="217"/>
      <c r="AB11720" s="217"/>
      <c r="AC11720" s="217"/>
      <c r="AD11720" s="213"/>
    </row>
    <row r="11721" spans="20:30" x14ac:dyDescent="0.2">
      <c r="T11721" s="212"/>
      <c r="U11721" s="213"/>
      <c r="V11721" s="213"/>
      <c r="W11721" s="213"/>
      <c r="X11721" s="214"/>
      <c r="Y11721" s="214"/>
      <c r="Z11721" s="214"/>
      <c r="AA11721" s="217"/>
      <c r="AB11721" s="217"/>
      <c r="AC11721" s="217"/>
      <c r="AD11721" s="213"/>
    </row>
    <row r="11722" spans="20:30" x14ac:dyDescent="0.2">
      <c r="T11722" s="212"/>
      <c r="U11722" s="213"/>
      <c r="V11722" s="213"/>
      <c r="W11722" s="213"/>
      <c r="X11722" s="214"/>
      <c r="Y11722" s="214"/>
      <c r="Z11722" s="214"/>
      <c r="AA11722" s="217"/>
      <c r="AB11722" s="217"/>
      <c r="AC11722" s="217"/>
      <c r="AD11722" s="213"/>
    </row>
    <row r="11723" spans="20:30" x14ac:dyDescent="0.2">
      <c r="T11723" s="212"/>
      <c r="U11723" s="213"/>
      <c r="V11723" s="213"/>
      <c r="W11723" s="213"/>
      <c r="X11723" s="214"/>
      <c r="Y11723" s="214"/>
      <c r="Z11723" s="214"/>
      <c r="AA11723" s="217"/>
      <c r="AB11723" s="217"/>
      <c r="AC11723" s="217"/>
      <c r="AD11723" s="213"/>
    </row>
    <row r="11724" spans="20:30" x14ac:dyDescent="0.2">
      <c r="T11724" s="212"/>
      <c r="U11724" s="213"/>
      <c r="V11724" s="213"/>
      <c r="W11724" s="213"/>
      <c r="X11724" s="214"/>
      <c r="Y11724" s="214"/>
      <c r="Z11724" s="214"/>
      <c r="AA11724" s="217"/>
      <c r="AB11724" s="217"/>
      <c r="AC11724" s="217"/>
      <c r="AD11724" s="213"/>
    </row>
    <row r="11725" spans="20:30" x14ac:dyDescent="0.2">
      <c r="T11725" s="212"/>
      <c r="U11725" s="213"/>
      <c r="V11725" s="213"/>
      <c r="W11725" s="213"/>
      <c r="X11725" s="214"/>
      <c r="Y11725" s="214"/>
      <c r="Z11725" s="214"/>
      <c r="AA11725" s="217"/>
      <c r="AB11725" s="217"/>
      <c r="AC11725" s="217"/>
      <c r="AD11725" s="213"/>
    </row>
    <row r="11726" spans="20:30" x14ac:dyDescent="0.2">
      <c r="T11726" s="212"/>
      <c r="U11726" s="213"/>
      <c r="V11726" s="213"/>
      <c r="W11726" s="213"/>
      <c r="X11726" s="214"/>
      <c r="Y11726" s="214"/>
      <c r="Z11726" s="214"/>
      <c r="AA11726" s="217"/>
      <c r="AB11726" s="217"/>
      <c r="AC11726" s="217"/>
      <c r="AD11726" s="213"/>
    </row>
    <row r="11727" spans="20:30" x14ac:dyDescent="0.2">
      <c r="T11727" s="212"/>
      <c r="U11727" s="213"/>
      <c r="V11727" s="213"/>
      <c r="W11727" s="213"/>
      <c r="X11727" s="214"/>
      <c r="Y11727" s="214"/>
      <c r="Z11727" s="214"/>
      <c r="AA11727" s="217"/>
      <c r="AB11727" s="217"/>
      <c r="AC11727" s="217"/>
      <c r="AD11727" s="213"/>
    </row>
    <row r="11728" spans="20:30" x14ac:dyDescent="0.2">
      <c r="T11728" s="212"/>
      <c r="U11728" s="213"/>
      <c r="V11728" s="213"/>
      <c r="W11728" s="213"/>
      <c r="X11728" s="214"/>
      <c r="Y11728" s="214"/>
      <c r="Z11728" s="214"/>
      <c r="AA11728" s="217"/>
      <c r="AB11728" s="217"/>
      <c r="AC11728" s="217"/>
      <c r="AD11728" s="213"/>
    </row>
    <row r="11729" spans="20:30" x14ac:dyDescent="0.2">
      <c r="T11729" s="212"/>
      <c r="U11729" s="213"/>
      <c r="V11729" s="213"/>
      <c r="W11729" s="213"/>
      <c r="X11729" s="214"/>
      <c r="Y11729" s="214"/>
      <c r="Z11729" s="214"/>
      <c r="AA11729" s="217"/>
      <c r="AB11729" s="217"/>
      <c r="AC11729" s="217"/>
      <c r="AD11729" s="213"/>
    </row>
    <row r="11730" spans="20:30" x14ac:dyDescent="0.2">
      <c r="T11730" s="212"/>
      <c r="U11730" s="213"/>
      <c r="V11730" s="213"/>
      <c r="W11730" s="213"/>
      <c r="X11730" s="214"/>
      <c r="Y11730" s="214"/>
      <c r="Z11730" s="214"/>
      <c r="AA11730" s="217"/>
      <c r="AB11730" s="217"/>
      <c r="AC11730" s="217"/>
      <c r="AD11730" s="213"/>
    </row>
    <row r="11731" spans="20:30" x14ac:dyDescent="0.2">
      <c r="T11731" s="212"/>
      <c r="U11731" s="213"/>
      <c r="V11731" s="213"/>
      <c r="W11731" s="213"/>
      <c r="X11731" s="214"/>
      <c r="Y11731" s="214"/>
      <c r="Z11731" s="214"/>
      <c r="AA11731" s="217"/>
      <c r="AB11731" s="217"/>
      <c r="AC11731" s="217"/>
      <c r="AD11731" s="213"/>
    </row>
    <row r="11732" spans="20:30" x14ac:dyDescent="0.2">
      <c r="T11732" s="212"/>
      <c r="U11732" s="213"/>
      <c r="V11732" s="213"/>
      <c r="W11732" s="213"/>
      <c r="X11732" s="214"/>
      <c r="Y11732" s="214"/>
      <c r="Z11732" s="214"/>
      <c r="AA11732" s="217"/>
      <c r="AB11732" s="217"/>
      <c r="AC11732" s="217"/>
      <c r="AD11732" s="213"/>
    </row>
    <row r="11733" spans="20:30" x14ac:dyDescent="0.2">
      <c r="T11733" s="212"/>
      <c r="U11733" s="213"/>
      <c r="V11733" s="213"/>
      <c r="W11733" s="213"/>
      <c r="X11733" s="214"/>
      <c r="Y11733" s="214"/>
      <c r="Z11733" s="214"/>
      <c r="AA11733" s="217"/>
      <c r="AB11733" s="217"/>
      <c r="AC11733" s="217"/>
      <c r="AD11733" s="213"/>
    </row>
    <row r="11734" spans="20:30" x14ac:dyDescent="0.2">
      <c r="T11734" s="212"/>
      <c r="U11734" s="213"/>
      <c r="V11734" s="213"/>
      <c r="W11734" s="213"/>
      <c r="X11734" s="214"/>
      <c r="Y11734" s="214"/>
      <c r="Z11734" s="214"/>
      <c r="AA11734" s="217"/>
      <c r="AB11734" s="217"/>
      <c r="AC11734" s="217"/>
      <c r="AD11734" s="213"/>
    </row>
    <row r="11735" spans="20:30" x14ac:dyDescent="0.2">
      <c r="T11735" s="212"/>
      <c r="U11735" s="213"/>
      <c r="V11735" s="213"/>
      <c r="W11735" s="213"/>
      <c r="X11735" s="214"/>
      <c r="Y11735" s="214"/>
      <c r="Z11735" s="214"/>
      <c r="AA11735" s="217"/>
      <c r="AB11735" s="217"/>
      <c r="AC11735" s="217"/>
      <c r="AD11735" s="213"/>
    </row>
    <row r="11736" spans="20:30" x14ac:dyDescent="0.2">
      <c r="T11736" s="212"/>
      <c r="U11736" s="213"/>
      <c r="V11736" s="213"/>
      <c r="W11736" s="213"/>
      <c r="X11736" s="214"/>
      <c r="Y11736" s="214"/>
      <c r="Z11736" s="214"/>
      <c r="AA11736" s="217"/>
      <c r="AB11736" s="217"/>
      <c r="AC11736" s="217"/>
      <c r="AD11736" s="213"/>
    </row>
    <row r="11737" spans="20:30" x14ac:dyDescent="0.2">
      <c r="T11737" s="212"/>
      <c r="U11737" s="213"/>
      <c r="V11737" s="213"/>
      <c r="W11737" s="213"/>
      <c r="X11737" s="214"/>
      <c r="Y11737" s="214"/>
      <c r="Z11737" s="214"/>
      <c r="AA11737" s="217"/>
      <c r="AB11737" s="217"/>
      <c r="AC11737" s="217"/>
      <c r="AD11737" s="213"/>
    </row>
    <row r="11738" spans="20:30" x14ac:dyDescent="0.2">
      <c r="T11738" s="212"/>
      <c r="U11738" s="213"/>
      <c r="V11738" s="213"/>
      <c r="W11738" s="213"/>
      <c r="X11738" s="214"/>
      <c r="Y11738" s="214"/>
      <c r="Z11738" s="214"/>
      <c r="AA11738" s="217"/>
      <c r="AB11738" s="217"/>
      <c r="AC11738" s="217"/>
      <c r="AD11738" s="213"/>
    </row>
    <row r="11739" spans="20:30" x14ac:dyDescent="0.2">
      <c r="T11739" s="212"/>
      <c r="U11739" s="213"/>
      <c r="V11739" s="213"/>
      <c r="W11739" s="213"/>
      <c r="X11739" s="214"/>
      <c r="Y11739" s="214"/>
      <c r="Z11739" s="214"/>
      <c r="AA11739" s="217"/>
      <c r="AB11739" s="217"/>
      <c r="AC11739" s="217"/>
      <c r="AD11739" s="213"/>
    </row>
    <row r="11740" spans="20:30" x14ac:dyDescent="0.2">
      <c r="T11740" s="212"/>
      <c r="U11740" s="213"/>
      <c r="V11740" s="213"/>
      <c r="W11740" s="213"/>
      <c r="X11740" s="214"/>
      <c r="Y11740" s="214"/>
      <c r="Z11740" s="214"/>
      <c r="AA11740" s="217"/>
      <c r="AB11740" s="217"/>
      <c r="AC11740" s="217"/>
      <c r="AD11740" s="213"/>
    </row>
    <row r="11741" spans="20:30" x14ac:dyDescent="0.2">
      <c r="T11741" s="212"/>
      <c r="U11741" s="213"/>
      <c r="V11741" s="213"/>
      <c r="W11741" s="213"/>
      <c r="X11741" s="214"/>
      <c r="Y11741" s="214"/>
      <c r="Z11741" s="214"/>
      <c r="AA11741" s="217"/>
      <c r="AB11741" s="217"/>
      <c r="AC11741" s="217"/>
      <c r="AD11741" s="213"/>
    </row>
    <row r="11742" spans="20:30" x14ac:dyDescent="0.2">
      <c r="T11742" s="212"/>
      <c r="U11742" s="213"/>
      <c r="V11742" s="213"/>
      <c r="W11742" s="213"/>
      <c r="X11742" s="214"/>
      <c r="Y11742" s="214"/>
      <c r="Z11742" s="214"/>
      <c r="AA11742" s="217"/>
      <c r="AB11742" s="217"/>
      <c r="AC11742" s="217"/>
      <c r="AD11742" s="213"/>
    </row>
    <row r="11743" spans="20:30" x14ac:dyDescent="0.2">
      <c r="T11743" s="212"/>
      <c r="U11743" s="213"/>
      <c r="V11743" s="213"/>
      <c r="W11743" s="213"/>
      <c r="X11743" s="214"/>
      <c r="Y11743" s="214"/>
      <c r="Z11743" s="214"/>
      <c r="AA11743" s="217"/>
      <c r="AB11743" s="217"/>
      <c r="AC11743" s="217"/>
      <c r="AD11743" s="213"/>
    </row>
    <row r="11744" spans="20:30" x14ac:dyDescent="0.2">
      <c r="T11744" s="212"/>
      <c r="U11744" s="213"/>
      <c r="V11744" s="213"/>
      <c r="W11744" s="213"/>
      <c r="X11744" s="214"/>
      <c r="Y11744" s="214"/>
      <c r="Z11744" s="214"/>
      <c r="AA11744" s="217"/>
      <c r="AB11744" s="217"/>
      <c r="AC11744" s="217"/>
      <c r="AD11744" s="213"/>
    </row>
    <row r="11745" spans="20:30" x14ac:dyDescent="0.2">
      <c r="T11745" s="212"/>
      <c r="U11745" s="213"/>
      <c r="V11745" s="213"/>
      <c r="W11745" s="213"/>
      <c r="X11745" s="214"/>
      <c r="Y11745" s="214"/>
      <c r="Z11745" s="214"/>
      <c r="AA11745" s="217"/>
      <c r="AB11745" s="217"/>
      <c r="AC11745" s="217"/>
      <c r="AD11745" s="213"/>
    </row>
    <row r="11746" spans="20:30" x14ac:dyDescent="0.2">
      <c r="T11746" s="212"/>
      <c r="U11746" s="213"/>
      <c r="V11746" s="213"/>
      <c r="W11746" s="213"/>
      <c r="X11746" s="214"/>
      <c r="Y11746" s="214"/>
      <c r="Z11746" s="214"/>
      <c r="AA11746" s="217"/>
      <c r="AB11746" s="217"/>
      <c r="AC11746" s="217"/>
      <c r="AD11746" s="213"/>
    </row>
    <row r="11747" spans="20:30" x14ac:dyDescent="0.2">
      <c r="T11747" s="212"/>
      <c r="U11747" s="213"/>
      <c r="V11747" s="213"/>
      <c r="W11747" s="213"/>
      <c r="X11747" s="214"/>
      <c r="Y11747" s="214"/>
      <c r="Z11747" s="214"/>
      <c r="AA11747" s="217"/>
      <c r="AB11747" s="217"/>
      <c r="AC11747" s="217"/>
      <c r="AD11747" s="213"/>
    </row>
    <row r="11748" spans="20:30" x14ac:dyDescent="0.2">
      <c r="T11748" s="212"/>
      <c r="U11748" s="213"/>
      <c r="V11748" s="213"/>
      <c r="W11748" s="213"/>
      <c r="X11748" s="214"/>
      <c r="Y11748" s="214"/>
      <c r="Z11748" s="214"/>
      <c r="AA11748" s="217"/>
      <c r="AB11748" s="217"/>
      <c r="AC11748" s="217"/>
      <c r="AD11748" s="213"/>
    </row>
    <row r="11749" spans="20:30" x14ac:dyDescent="0.2">
      <c r="T11749" s="212"/>
      <c r="U11749" s="213"/>
      <c r="V11749" s="213"/>
      <c r="W11749" s="213"/>
      <c r="X11749" s="214"/>
      <c r="Y11749" s="214"/>
      <c r="Z11749" s="214"/>
      <c r="AA11749" s="217"/>
      <c r="AB11749" s="217"/>
      <c r="AC11749" s="217"/>
      <c r="AD11749" s="213"/>
    </row>
    <row r="11750" spans="20:30" x14ac:dyDescent="0.2">
      <c r="T11750" s="212"/>
      <c r="U11750" s="213"/>
      <c r="V11750" s="213"/>
      <c r="W11750" s="213"/>
      <c r="X11750" s="214"/>
      <c r="Y11750" s="214"/>
      <c r="Z11750" s="214"/>
      <c r="AA11750" s="217"/>
      <c r="AB11750" s="217"/>
      <c r="AC11750" s="217"/>
      <c r="AD11750" s="213"/>
    </row>
    <row r="11751" spans="20:30" x14ac:dyDescent="0.2">
      <c r="T11751" s="212"/>
      <c r="U11751" s="213"/>
      <c r="V11751" s="213"/>
      <c r="W11751" s="213"/>
      <c r="X11751" s="214"/>
      <c r="Y11751" s="214"/>
      <c r="Z11751" s="214"/>
      <c r="AA11751" s="217"/>
      <c r="AB11751" s="217"/>
      <c r="AC11751" s="217"/>
      <c r="AD11751" s="213"/>
    </row>
    <row r="11752" spans="20:30" x14ac:dyDescent="0.2">
      <c r="T11752" s="212"/>
      <c r="U11752" s="213"/>
      <c r="V11752" s="213"/>
      <c r="W11752" s="213"/>
      <c r="X11752" s="214"/>
      <c r="Y11752" s="214"/>
      <c r="Z11752" s="214"/>
      <c r="AA11752" s="217"/>
      <c r="AB11752" s="217"/>
      <c r="AC11752" s="217"/>
      <c r="AD11752" s="213"/>
    </row>
    <row r="11753" spans="20:30" x14ac:dyDescent="0.2">
      <c r="T11753" s="212"/>
      <c r="U11753" s="213"/>
      <c r="V11753" s="213"/>
      <c r="W11753" s="213"/>
      <c r="X11753" s="214"/>
      <c r="Y11753" s="214"/>
      <c r="Z11753" s="214"/>
      <c r="AA11753" s="217"/>
      <c r="AB11753" s="217"/>
      <c r="AC11753" s="217"/>
      <c r="AD11753" s="213"/>
    </row>
    <row r="11754" spans="20:30" x14ac:dyDescent="0.2">
      <c r="T11754" s="212"/>
      <c r="U11754" s="213"/>
      <c r="V11754" s="213"/>
      <c r="W11754" s="213"/>
      <c r="X11754" s="214"/>
      <c r="Y11754" s="214"/>
      <c r="Z11754" s="214"/>
      <c r="AA11754" s="217"/>
      <c r="AB11754" s="217"/>
      <c r="AC11754" s="217"/>
      <c r="AD11754" s="213"/>
    </row>
    <row r="11755" spans="20:30" x14ac:dyDescent="0.2">
      <c r="T11755" s="212"/>
      <c r="U11755" s="213"/>
      <c r="V11755" s="213"/>
      <c r="W11755" s="213"/>
      <c r="X11755" s="214"/>
      <c r="Y11755" s="214"/>
      <c r="Z11755" s="214"/>
      <c r="AA11755" s="217"/>
      <c r="AB11755" s="217"/>
      <c r="AC11755" s="217"/>
      <c r="AD11755" s="213"/>
    </row>
    <row r="11756" spans="20:30" x14ac:dyDescent="0.2">
      <c r="T11756" s="212"/>
      <c r="U11756" s="213"/>
      <c r="V11756" s="213"/>
      <c r="W11756" s="213"/>
      <c r="X11756" s="214"/>
      <c r="Y11756" s="214"/>
      <c r="Z11756" s="214"/>
      <c r="AA11756" s="217"/>
      <c r="AB11756" s="217"/>
      <c r="AC11756" s="217"/>
      <c r="AD11756" s="213"/>
    </row>
    <row r="11757" spans="20:30" x14ac:dyDescent="0.2">
      <c r="T11757" s="212"/>
      <c r="U11757" s="213"/>
      <c r="V11757" s="213"/>
      <c r="W11757" s="213"/>
      <c r="X11757" s="214"/>
      <c r="Y11757" s="214"/>
      <c r="Z11757" s="214"/>
      <c r="AA11757" s="217"/>
      <c r="AB11757" s="217"/>
      <c r="AC11757" s="217"/>
      <c r="AD11757" s="213"/>
    </row>
    <row r="11758" spans="20:30" x14ac:dyDescent="0.2">
      <c r="T11758" s="212"/>
      <c r="U11758" s="213"/>
      <c r="V11758" s="213"/>
      <c r="W11758" s="213"/>
      <c r="X11758" s="214"/>
      <c r="Y11758" s="214"/>
      <c r="Z11758" s="214"/>
      <c r="AA11758" s="217"/>
      <c r="AB11758" s="217"/>
      <c r="AC11758" s="217"/>
      <c r="AD11758" s="213"/>
    </row>
    <row r="11759" spans="20:30" x14ac:dyDescent="0.2">
      <c r="T11759" s="212"/>
      <c r="U11759" s="213"/>
      <c r="V11759" s="213"/>
      <c r="W11759" s="213"/>
      <c r="X11759" s="214"/>
      <c r="Y11759" s="214"/>
      <c r="Z11759" s="214"/>
      <c r="AA11759" s="217"/>
      <c r="AB11759" s="217"/>
      <c r="AC11759" s="217"/>
      <c r="AD11759" s="213"/>
    </row>
    <row r="11760" spans="20:30" x14ac:dyDescent="0.2">
      <c r="T11760" s="212"/>
      <c r="U11760" s="213"/>
      <c r="V11760" s="213"/>
      <c r="W11760" s="213"/>
      <c r="X11760" s="214"/>
      <c r="Y11760" s="214"/>
      <c r="Z11760" s="214"/>
      <c r="AA11760" s="217"/>
      <c r="AB11760" s="217"/>
      <c r="AC11760" s="217"/>
      <c r="AD11760" s="213"/>
    </row>
    <row r="11761" spans="20:30" x14ac:dyDescent="0.2">
      <c r="T11761" s="212"/>
      <c r="U11761" s="213"/>
      <c r="V11761" s="213"/>
      <c r="W11761" s="213"/>
      <c r="X11761" s="214"/>
      <c r="Y11761" s="214"/>
      <c r="Z11761" s="214"/>
      <c r="AA11761" s="217"/>
      <c r="AB11761" s="217"/>
      <c r="AC11761" s="217"/>
      <c r="AD11761" s="213"/>
    </row>
    <row r="11762" spans="20:30" x14ac:dyDescent="0.2">
      <c r="T11762" s="212"/>
      <c r="U11762" s="213"/>
      <c r="V11762" s="213"/>
      <c r="W11762" s="213"/>
      <c r="X11762" s="214"/>
      <c r="Y11762" s="214"/>
      <c r="Z11762" s="214"/>
      <c r="AA11762" s="217"/>
      <c r="AB11762" s="217"/>
      <c r="AC11762" s="217"/>
      <c r="AD11762" s="213"/>
    </row>
    <row r="11763" spans="20:30" x14ac:dyDescent="0.2">
      <c r="T11763" s="212"/>
      <c r="U11763" s="213"/>
      <c r="V11763" s="213"/>
      <c r="W11763" s="213"/>
      <c r="X11763" s="214"/>
      <c r="Y11763" s="214"/>
      <c r="Z11763" s="214"/>
      <c r="AA11763" s="217"/>
      <c r="AB11763" s="217"/>
      <c r="AC11763" s="217"/>
      <c r="AD11763" s="213"/>
    </row>
    <row r="11764" spans="20:30" x14ac:dyDescent="0.2">
      <c r="T11764" s="212"/>
      <c r="U11764" s="213"/>
      <c r="V11764" s="213"/>
      <c r="W11764" s="213"/>
      <c r="X11764" s="214"/>
      <c r="Y11764" s="214"/>
      <c r="Z11764" s="214"/>
      <c r="AA11764" s="217"/>
      <c r="AB11764" s="217"/>
      <c r="AC11764" s="217"/>
      <c r="AD11764" s="213"/>
    </row>
    <row r="11765" spans="20:30" x14ac:dyDescent="0.2">
      <c r="T11765" s="212"/>
      <c r="U11765" s="213"/>
      <c r="V11765" s="213"/>
      <c r="W11765" s="213"/>
      <c r="X11765" s="214"/>
      <c r="Y11765" s="214"/>
      <c r="Z11765" s="214"/>
      <c r="AA11765" s="217"/>
      <c r="AB11765" s="217"/>
      <c r="AC11765" s="217"/>
      <c r="AD11765" s="213"/>
    </row>
    <row r="11766" spans="20:30" x14ac:dyDescent="0.2">
      <c r="T11766" s="212"/>
      <c r="U11766" s="213"/>
      <c r="V11766" s="213"/>
      <c r="W11766" s="213"/>
      <c r="X11766" s="214"/>
      <c r="Y11766" s="214"/>
      <c r="Z11766" s="214"/>
      <c r="AA11766" s="217"/>
      <c r="AB11766" s="217"/>
      <c r="AC11766" s="217"/>
      <c r="AD11766" s="213"/>
    </row>
    <row r="11767" spans="20:30" x14ac:dyDescent="0.2">
      <c r="T11767" s="212"/>
      <c r="U11767" s="213"/>
      <c r="V11767" s="213"/>
      <c r="W11767" s="213"/>
      <c r="X11767" s="214"/>
      <c r="Y11767" s="214"/>
      <c r="Z11767" s="214"/>
      <c r="AA11767" s="217"/>
      <c r="AB11767" s="217"/>
      <c r="AC11767" s="217"/>
      <c r="AD11767" s="213"/>
    </row>
    <row r="11768" spans="20:30" x14ac:dyDescent="0.2">
      <c r="T11768" s="212"/>
      <c r="U11768" s="213"/>
      <c r="V11768" s="213"/>
      <c r="W11768" s="213"/>
      <c r="X11768" s="214"/>
      <c r="Y11768" s="214"/>
      <c r="Z11768" s="214"/>
      <c r="AA11768" s="217"/>
      <c r="AB11768" s="217"/>
      <c r="AC11768" s="217"/>
      <c r="AD11768" s="213"/>
    </row>
    <row r="11769" spans="20:30" x14ac:dyDescent="0.2">
      <c r="T11769" s="212"/>
      <c r="U11769" s="213"/>
      <c r="V11769" s="213"/>
      <c r="W11769" s="213"/>
      <c r="X11769" s="214"/>
      <c r="Y11769" s="214"/>
      <c r="Z11769" s="214"/>
      <c r="AA11769" s="217"/>
      <c r="AB11769" s="217"/>
      <c r="AC11769" s="217"/>
      <c r="AD11769" s="213"/>
    </row>
    <row r="11770" spans="20:30" x14ac:dyDescent="0.2">
      <c r="T11770" s="212"/>
      <c r="U11770" s="213"/>
      <c r="V11770" s="213"/>
      <c r="W11770" s="213"/>
      <c r="X11770" s="214"/>
      <c r="Y11770" s="214"/>
      <c r="Z11770" s="214"/>
      <c r="AA11770" s="217"/>
      <c r="AB11770" s="217"/>
      <c r="AC11770" s="217"/>
      <c r="AD11770" s="213"/>
    </row>
    <row r="11771" spans="20:30" x14ac:dyDescent="0.2">
      <c r="T11771" s="212"/>
      <c r="U11771" s="213"/>
      <c r="V11771" s="213"/>
      <c r="W11771" s="213"/>
      <c r="X11771" s="214"/>
      <c r="Y11771" s="214"/>
      <c r="Z11771" s="214"/>
      <c r="AA11771" s="217"/>
      <c r="AB11771" s="217"/>
      <c r="AC11771" s="217"/>
      <c r="AD11771" s="213"/>
    </row>
    <row r="11772" spans="20:30" x14ac:dyDescent="0.2">
      <c r="T11772" s="212"/>
      <c r="U11772" s="213"/>
      <c r="V11772" s="213"/>
      <c r="W11772" s="213"/>
      <c r="X11772" s="214"/>
      <c r="Y11772" s="214"/>
      <c r="Z11772" s="214"/>
      <c r="AA11772" s="217"/>
      <c r="AB11772" s="217"/>
      <c r="AC11772" s="217"/>
      <c r="AD11772" s="213"/>
    </row>
    <row r="11773" spans="20:30" x14ac:dyDescent="0.2">
      <c r="T11773" s="212"/>
      <c r="U11773" s="213"/>
      <c r="V11773" s="213"/>
      <c r="W11773" s="213"/>
      <c r="X11773" s="214"/>
      <c r="Y11773" s="214"/>
      <c r="Z11773" s="214"/>
      <c r="AA11773" s="217"/>
      <c r="AB11773" s="217"/>
      <c r="AC11773" s="217"/>
      <c r="AD11773" s="213"/>
    </row>
    <row r="11774" spans="20:30" x14ac:dyDescent="0.2">
      <c r="T11774" s="212"/>
      <c r="U11774" s="213"/>
      <c r="V11774" s="213"/>
      <c r="W11774" s="213"/>
      <c r="X11774" s="214"/>
      <c r="Y11774" s="214"/>
      <c r="Z11774" s="214"/>
      <c r="AA11774" s="217"/>
      <c r="AB11774" s="217"/>
      <c r="AC11774" s="217"/>
      <c r="AD11774" s="213"/>
    </row>
    <row r="11775" spans="20:30" x14ac:dyDescent="0.2">
      <c r="T11775" s="212"/>
      <c r="U11775" s="213"/>
      <c r="V11775" s="213"/>
      <c r="W11775" s="213"/>
      <c r="X11775" s="214"/>
      <c r="Y11775" s="214"/>
      <c r="Z11775" s="214"/>
      <c r="AA11775" s="217"/>
      <c r="AB11775" s="217"/>
      <c r="AC11775" s="217"/>
      <c r="AD11775" s="213"/>
    </row>
    <row r="11776" spans="20:30" x14ac:dyDescent="0.2">
      <c r="T11776" s="212"/>
      <c r="U11776" s="213"/>
      <c r="V11776" s="213"/>
      <c r="W11776" s="213"/>
      <c r="X11776" s="214"/>
      <c r="Y11776" s="214"/>
      <c r="Z11776" s="214"/>
      <c r="AA11776" s="217"/>
      <c r="AB11776" s="217"/>
      <c r="AC11776" s="217"/>
      <c r="AD11776" s="213"/>
    </row>
    <row r="11777" spans="20:30" x14ac:dyDescent="0.2">
      <c r="T11777" s="212"/>
      <c r="U11777" s="213"/>
      <c r="V11777" s="213"/>
      <c r="W11777" s="213"/>
      <c r="X11777" s="214"/>
      <c r="Y11777" s="214"/>
      <c r="Z11777" s="214"/>
      <c r="AA11777" s="217"/>
      <c r="AB11777" s="217"/>
      <c r="AC11777" s="217"/>
      <c r="AD11777" s="213"/>
    </row>
    <row r="11778" spans="20:30" x14ac:dyDescent="0.2">
      <c r="T11778" s="212"/>
      <c r="U11778" s="213"/>
      <c r="V11778" s="213"/>
      <c r="W11778" s="213"/>
      <c r="X11778" s="214"/>
      <c r="Y11778" s="214"/>
      <c r="Z11778" s="214"/>
      <c r="AA11778" s="217"/>
      <c r="AB11778" s="217"/>
      <c r="AC11778" s="217"/>
      <c r="AD11778" s="213"/>
    </row>
    <row r="11779" spans="20:30" x14ac:dyDescent="0.2">
      <c r="T11779" s="212"/>
      <c r="U11779" s="213"/>
      <c r="V11779" s="213"/>
      <c r="W11779" s="213"/>
      <c r="X11779" s="214"/>
      <c r="Y11779" s="214"/>
      <c r="Z11779" s="214"/>
      <c r="AA11779" s="217"/>
      <c r="AB11779" s="217"/>
      <c r="AC11779" s="217"/>
      <c r="AD11779" s="213"/>
    </row>
    <row r="11780" spans="20:30" x14ac:dyDescent="0.2">
      <c r="T11780" s="212"/>
      <c r="U11780" s="213"/>
      <c r="V11780" s="213"/>
      <c r="W11780" s="213"/>
      <c r="X11780" s="214"/>
      <c r="Y11780" s="214"/>
      <c r="Z11780" s="214"/>
      <c r="AA11780" s="217"/>
      <c r="AB11780" s="217"/>
      <c r="AC11780" s="217"/>
      <c r="AD11780" s="213"/>
    </row>
    <row r="11781" spans="20:30" x14ac:dyDescent="0.2">
      <c r="T11781" s="212"/>
      <c r="U11781" s="213"/>
      <c r="V11781" s="213"/>
      <c r="W11781" s="213"/>
      <c r="X11781" s="214"/>
      <c r="Y11781" s="214"/>
      <c r="Z11781" s="214"/>
      <c r="AA11781" s="217"/>
      <c r="AB11781" s="217"/>
      <c r="AC11781" s="217"/>
      <c r="AD11781" s="213"/>
    </row>
    <row r="11782" spans="20:30" x14ac:dyDescent="0.2">
      <c r="T11782" s="212"/>
      <c r="U11782" s="213"/>
      <c r="V11782" s="213"/>
      <c r="W11782" s="213"/>
      <c r="X11782" s="214"/>
      <c r="Y11782" s="214"/>
      <c r="Z11782" s="214"/>
      <c r="AA11782" s="217"/>
      <c r="AB11782" s="217"/>
      <c r="AC11782" s="217"/>
      <c r="AD11782" s="213"/>
    </row>
    <row r="11783" spans="20:30" x14ac:dyDescent="0.2">
      <c r="T11783" s="212"/>
      <c r="U11783" s="213"/>
      <c r="V11783" s="213"/>
      <c r="W11783" s="213"/>
      <c r="X11783" s="214"/>
      <c r="Y11783" s="214"/>
      <c r="Z11783" s="214"/>
      <c r="AA11783" s="217"/>
      <c r="AB11783" s="217"/>
      <c r="AC11783" s="217"/>
      <c r="AD11783" s="213"/>
    </row>
    <row r="11784" spans="20:30" x14ac:dyDescent="0.2">
      <c r="T11784" s="212"/>
      <c r="U11784" s="213"/>
      <c r="V11784" s="213"/>
      <c r="W11784" s="213"/>
      <c r="X11784" s="214"/>
      <c r="Y11784" s="214"/>
      <c r="Z11784" s="214"/>
      <c r="AA11784" s="217"/>
      <c r="AB11784" s="217"/>
      <c r="AC11784" s="217"/>
      <c r="AD11784" s="213"/>
    </row>
    <row r="11785" spans="20:30" x14ac:dyDescent="0.2">
      <c r="T11785" s="212"/>
      <c r="U11785" s="213"/>
      <c r="V11785" s="213"/>
      <c r="W11785" s="213"/>
      <c r="X11785" s="214"/>
      <c r="Y11785" s="214"/>
      <c r="Z11785" s="214"/>
      <c r="AA11785" s="217"/>
      <c r="AB11785" s="217"/>
      <c r="AC11785" s="217"/>
      <c r="AD11785" s="213"/>
    </row>
    <row r="11786" spans="20:30" x14ac:dyDescent="0.2">
      <c r="T11786" s="212"/>
      <c r="U11786" s="213"/>
      <c r="V11786" s="213"/>
      <c r="W11786" s="213"/>
      <c r="X11786" s="214"/>
      <c r="Y11786" s="214"/>
      <c r="Z11786" s="214"/>
      <c r="AA11786" s="217"/>
      <c r="AB11786" s="217"/>
      <c r="AC11786" s="217"/>
      <c r="AD11786" s="213"/>
    </row>
    <row r="11787" spans="20:30" x14ac:dyDescent="0.2">
      <c r="T11787" s="212"/>
      <c r="U11787" s="213"/>
      <c r="V11787" s="213"/>
      <c r="W11787" s="213"/>
      <c r="X11787" s="214"/>
      <c r="Y11787" s="214"/>
      <c r="Z11787" s="214"/>
      <c r="AA11787" s="217"/>
      <c r="AB11787" s="217"/>
      <c r="AC11787" s="217"/>
      <c r="AD11787" s="213"/>
    </row>
    <row r="11788" spans="20:30" x14ac:dyDescent="0.2">
      <c r="T11788" s="212"/>
      <c r="U11788" s="213"/>
      <c r="V11788" s="213"/>
      <c r="W11788" s="213"/>
      <c r="X11788" s="214"/>
      <c r="Y11788" s="214"/>
      <c r="Z11788" s="214"/>
      <c r="AA11788" s="217"/>
      <c r="AB11788" s="217"/>
      <c r="AC11788" s="217"/>
      <c r="AD11788" s="213"/>
    </row>
    <row r="11789" spans="20:30" x14ac:dyDescent="0.2">
      <c r="T11789" s="212"/>
      <c r="U11789" s="213"/>
      <c r="V11789" s="213"/>
      <c r="W11789" s="213"/>
      <c r="X11789" s="214"/>
      <c r="Y11789" s="214"/>
      <c r="Z11789" s="214"/>
      <c r="AA11789" s="217"/>
      <c r="AB11789" s="217"/>
      <c r="AC11789" s="217"/>
      <c r="AD11789" s="213"/>
    </row>
    <row r="11790" spans="20:30" x14ac:dyDescent="0.2">
      <c r="T11790" s="212"/>
      <c r="U11790" s="213"/>
      <c r="V11790" s="213"/>
      <c r="W11790" s="213"/>
      <c r="X11790" s="214"/>
      <c r="Y11790" s="214"/>
      <c r="Z11790" s="214"/>
      <c r="AA11790" s="217"/>
      <c r="AB11790" s="217"/>
      <c r="AC11790" s="217"/>
      <c r="AD11790" s="213"/>
    </row>
    <row r="11791" spans="20:30" x14ac:dyDescent="0.2">
      <c r="T11791" s="212"/>
      <c r="U11791" s="213"/>
      <c r="V11791" s="213"/>
      <c r="W11791" s="213"/>
      <c r="X11791" s="214"/>
      <c r="Y11791" s="214"/>
      <c r="Z11791" s="214"/>
      <c r="AA11791" s="217"/>
      <c r="AB11791" s="217"/>
      <c r="AC11791" s="217"/>
      <c r="AD11791" s="213"/>
    </row>
    <row r="11792" spans="20:30" x14ac:dyDescent="0.2">
      <c r="T11792" s="212"/>
      <c r="U11792" s="213"/>
      <c r="V11792" s="213"/>
      <c r="W11792" s="213"/>
      <c r="X11792" s="214"/>
      <c r="Y11792" s="214"/>
      <c r="Z11792" s="214"/>
      <c r="AA11792" s="217"/>
      <c r="AB11792" s="217"/>
      <c r="AC11792" s="217"/>
      <c r="AD11792" s="213"/>
    </row>
    <row r="11793" spans="20:30" x14ac:dyDescent="0.2">
      <c r="T11793" s="212"/>
      <c r="U11793" s="213"/>
      <c r="V11793" s="213"/>
      <c r="W11793" s="213"/>
      <c r="X11793" s="214"/>
      <c r="Y11793" s="214"/>
      <c r="Z11793" s="214"/>
      <c r="AA11793" s="217"/>
      <c r="AB11793" s="217"/>
      <c r="AC11793" s="217"/>
      <c r="AD11793" s="213"/>
    </row>
    <row r="11794" spans="20:30" x14ac:dyDescent="0.2">
      <c r="T11794" s="212"/>
      <c r="U11794" s="213"/>
      <c r="V11794" s="213"/>
      <c r="W11794" s="213"/>
      <c r="X11794" s="214"/>
      <c r="Y11794" s="214"/>
      <c r="Z11794" s="214"/>
      <c r="AA11794" s="217"/>
      <c r="AB11794" s="217"/>
      <c r="AC11794" s="217"/>
      <c r="AD11794" s="213"/>
    </row>
    <row r="11795" spans="20:30" x14ac:dyDescent="0.2">
      <c r="T11795" s="212"/>
      <c r="U11795" s="213"/>
      <c r="V11795" s="213"/>
      <c r="W11795" s="213"/>
      <c r="X11795" s="214"/>
      <c r="Y11795" s="214"/>
      <c r="Z11795" s="214"/>
      <c r="AA11795" s="217"/>
      <c r="AB11795" s="217"/>
      <c r="AC11795" s="217"/>
      <c r="AD11795" s="213"/>
    </row>
    <row r="11796" spans="20:30" x14ac:dyDescent="0.2">
      <c r="T11796" s="212"/>
      <c r="U11796" s="213"/>
      <c r="V11796" s="213"/>
      <c r="W11796" s="213"/>
      <c r="X11796" s="214"/>
      <c r="Y11796" s="214"/>
      <c r="Z11796" s="214"/>
      <c r="AA11796" s="217"/>
      <c r="AB11796" s="217"/>
      <c r="AC11796" s="217"/>
      <c r="AD11796" s="213"/>
    </row>
    <row r="11797" spans="20:30" x14ac:dyDescent="0.2">
      <c r="T11797" s="212"/>
      <c r="U11797" s="213"/>
      <c r="V11797" s="213"/>
      <c r="W11797" s="213"/>
      <c r="X11797" s="214"/>
      <c r="Y11797" s="214"/>
      <c r="Z11797" s="214"/>
      <c r="AA11797" s="217"/>
      <c r="AB11797" s="217"/>
      <c r="AC11797" s="217"/>
      <c r="AD11797" s="213"/>
    </row>
    <row r="11798" spans="20:30" x14ac:dyDescent="0.2">
      <c r="T11798" s="212"/>
      <c r="U11798" s="213"/>
      <c r="V11798" s="213"/>
      <c r="W11798" s="213"/>
      <c r="X11798" s="214"/>
      <c r="Y11798" s="214"/>
      <c r="Z11798" s="214"/>
      <c r="AA11798" s="217"/>
      <c r="AB11798" s="217"/>
      <c r="AC11798" s="217"/>
      <c r="AD11798" s="213"/>
    </row>
    <row r="11799" spans="20:30" x14ac:dyDescent="0.2">
      <c r="T11799" s="212"/>
      <c r="U11799" s="213"/>
      <c r="V11799" s="213"/>
      <c r="W11799" s="213"/>
      <c r="X11799" s="214"/>
      <c r="Y11799" s="214"/>
      <c r="Z11799" s="214"/>
      <c r="AA11799" s="217"/>
      <c r="AB11799" s="217"/>
      <c r="AC11799" s="217"/>
      <c r="AD11799" s="213"/>
    </row>
    <row r="11800" spans="20:30" x14ac:dyDescent="0.2">
      <c r="T11800" s="212"/>
      <c r="U11800" s="213"/>
      <c r="V11800" s="213"/>
      <c r="W11800" s="213"/>
      <c r="X11800" s="214"/>
      <c r="Y11800" s="214"/>
      <c r="Z11800" s="214"/>
      <c r="AA11800" s="217"/>
      <c r="AB11800" s="217"/>
      <c r="AC11800" s="217"/>
      <c r="AD11800" s="213"/>
    </row>
    <row r="11801" spans="20:30" x14ac:dyDescent="0.2">
      <c r="T11801" s="212"/>
      <c r="U11801" s="213"/>
      <c r="V11801" s="213"/>
      <c r="W11801" s="213"/>
      <c r="X11801" s="214"/>
      <c r="Y11801" s="214"/>
      <c r="Z11801" s="214"/>
      <c r="AA11801" s="217"/>
      <c r="AB11801" s="217"/>
      <c r="AC11801" s="217"/>
      <c r="AD11801" s="213"/>
    </row>
    <row r="11802" spans="20:30" x14ac:dyDescent="0.2">
      <c r="T11802" s="212"/>
      <c r="U11802" s="213"/>
      <c r="V11802" s="213"/>
      <c r="W11802" s="213"/>
      <c r="X11802" s="214"/>
      <c r="Y11802" s="214"/>
      <c r="Z11802" s="214"/>
      <c r="AA11802" s="217"/>
      <c r="AB11802" s="217"/>
      <c r="AC11802" s="217"/>
      <c r="AD11802" s="213"/>
    </row>
    <row r="11803" spans="20:30" x14ac:dyDescent="0.2">
      <c r="T11803" s="212"/>
      <c r="U11803" s="213"/>
      <c r="V11803" s="213"/>
      <c r="W11803" s="213"/>
      <c r="X11803" s="214"/>
      <c r="Y11803" s="214"/>
      <c r="Z11803" s="214"/>
      <c r="AA11803" s="217"/>
      <c r="AB11803" s="217"/>
      <c r="AC11803" s="217"/>
      <c r="AD11803" s="213"/>
    </row>
    <row r="11804" spans="20:30" x14ac:dyDescent="0.2">
      <c r="T11804" s="212"/>
      <c r="U11804" s="213"/>
      <c r="V11804" s="213"/>
      <c r="W11804" s="213"/>
      <c r="X11804" s="214"/>
      <c r="Y11804" s="214"/>
      <c r="Z11804" s="214"/>
      <c r="AA11804" s="217"/>
      <c r="AB11804" s="217"/>
      <c r="AC11804" s="217"/>
      <c r="AD11804" s="213"/>
    </row>
    <row r="11805" spans="20:30" x14ac:dyDescent="0.2">
      <c r="T11805" s="212"/>
      <c r="U11805" s="213"/>
      <c r="V11805" s="213"/>
      <c r="W11805" s="213"/>
      <c r="X11805" s="214"/>
      <c r="Y11805" s="214"/>
      <c r="Z11805" s="214"/>
      <c r="AA11805" s="217"/>
      <c r="AB11805" s="217"/>
      <c r="AC11805" s="217"/>
      <c r="AD11805" s="213"/>
    </row>
    <row r="11806" spans="20:30" x14ac:dyDescent="0.2">
      <c r="T11806" s="212"/>
      <c r="U11806" s="213"/>
      <c r="V11806" s="213"/>
      <c r="W11806" s="213"/>
      <c r="X11806" s="214"/>
      <c r="Y11806" s="214"/>
      <c r="Z11806" s="214"/>
      <c r="AA11806" s="217"/>
      <c r="AB11806" s="217"/>
      <c r="AC11806" s="217"/>
      <c r="AD11806" s="213"/>
    </row>
    <row r="11807" spans="20:30" x14ac:dyDescent="0.2">
      <c r="T11807" s="212"/>
      <c r="U11807" s="213"/>
      <c r="V11807" s="213"/>
      <c r="W11807" s="213"/>
      <c r="X11807" s="214"/>
      <c r="Y11807" s="214"/>
      <c r="Z11807" s="214"/>
      <c r="AA11807" s="217"/>
      <c r="AB11807" s="217"/>
      <c r="AC11807" s="217"/>
      <c r="AD11807" s="213"/>
    </row>
    <row r="11808" spans="20:30" x14ac:dyDescent="0.2">
      <c r="T11808" s="212"/>
      <c r="U11808" s="213"/>
      <c r="V11808" s="213"/>
      <c r="W11808" s="213"/>
      <c r="X11808" s="214"/>
      <c r="Y11808" s="214"/>
      <c r="Z11808" s="214"/>
      <c r="AA11808" s="217"/>
      <c r="AB11808" s="217"/>
      <c r="AC11808" s="217"/>
      <c r="AD11808" s="213"/>
    </row>
    <row r="11809" spans="20:30" x14ac:dyDescent="0.2">
      <c r="T11809" s="212"/>
      <c r="U11809" s="213"/>
      <c r="V11809" s="213"/>
      <c r="W11809" s="213"/>
      <c r="X11809" s="214"/>
      <c r="Y11809" s="214"/>
      <c r="Z11809" s="214"/>
      <c r="AA11809" s="217"/>
      <c r="AB11809" s="217"/>
      <c r="AC11809" s="217"/>
      <c r="AD11809" s="213"/>
    </row>
    <row r="11810" spans="20:30" x14ac:dyDescent="0.2">
      <c r="T11810" s="212"/>
      <c r="U11810" s="213"/>
      <c r="V11810" s="213"/>
      <c r="W11810" s="213"/>
      <c r="X11810" s="214"/>
      <c r="Y11810" s="214"/>
      <c r="Z11810" s="214"/>
      <c r="AA11810" s="217"/>
      <c r="AB11810" s="217"/>
      <c r="AC11810" s="217"/>
      <c r="AD11810" s="213"/>
    </row>
    <row r="11811" spans="20:30" x14ac:dyDescent="0.2">
      <c r="T11811" s="212"/>
      <c r="U11811" s="213"/>
      <c r="V11811" s="213"/>
      <c r="W11811" s="213"/>
      <c r="X11811" s="214"/>
      <c r="Y11811" s="214"/>
      <c r="Z11811" s="214"/>
      <c r="AA11811" s="217"/>
      <c r="AB11811" s="217"/>
      <c r="AC11811" s="217"/>
      <c r="AD11811" s="213"/>
    </row>
    <row r="11812" spans="20:30" x14ac:dyDescent="0.2">
      <c r="T11812" s="212"/>
      <c r="U11812" s="213"/>
      <c r="V11812" s="213"/>
      <c r="W11812" s="213"/>
      <c r="X11812" s="214"/>
      <c r="Y11812" s="214"/>
      <c r="Z11812" s="214"/>
      <c r="AA11812" s="217"/>
      <c r="AB11812" s="217"/>
      <c r="AC11812" s="217"/>
      <c r="AD11812" s="213"/>
    </row>
    <row r="11813" spans="20:30" x14ac:dyDescent="0.2">
      <c r="T11813" s="212"/>
      <c r="U11813" s="213"/>
      <c r="V11813" s="213"/>
      <c r="W11813" s="213"/>
      <c r="X11813" s="214"/>
      <c r="Y11813" s="214"/>
      <c r="Z11813" s="214"/>
      <c r="AA11813" s="217"/>
      <c r="AB11813" s="217"/>
      <c r="AC11813" s="217"/>
      <c r="AD11813" s="213"/>
    </row>
    <row r="11814" spans="20:30" x14ac:dyDescent="0.2">
      <c r="T11814" s="212"/>
      <c r="U11814" s="213"/>
      <c r="V11814" s="213"/>
      <c r="W11814" s="213"/>
      <c r="X11814" s="214"/>
      <c r="Y11814" s="214"/>
      <c r="Z11814" s="214"/>
      <c r="AA11814" s="217"/>
      <c r="AB11814" s="217"/>
      <c r="AC11814" s="217"/>
      <c r="AD11814" s="213"/>
    </row>
    <row r="11815" spans="20:30" x14ac:dyDescent="0.2">
      <c r="T11815" s="212"/>
      <c r="U11815" s="213"/>
      <c r="V11815" s="213"/>
      <c r="W11815" s="213"/>
      <c r="X11815" s="214"/>
      <c r="Y11815" s="214"/>
      <c r="Z11815" s="214"/>
      <c r="AA11815" s="217"/>
      <c r="AB11815" s="217"/>
      <c r="AC11815" s="217"/>
      <c r="AD11815" s="213"/>
    </row>
    <row r="11816" spans="20:30" x14ac:dyDescent="0.2">
      <c r="T11816" s="212"/>
      <c r="U11816" s="213"/>
      <c r="V11816" s="213"/>
      <c r="W11816" s="213"/>
      <c r="X11816" s="214"/>
      <c r="Y11816" s="214"/>
      <c r="Z11816" s="214"/>
      <c r="AA11816" s="217"/>
      <c r="AB11816" s="217"/>
      <c r="AC11816" s="217"/>
      <c r="AD11816" s="213"/>
    </row>
    <row r="11817" spans="20:30" x14ac:dyDescent="0.2">
      <c r="T11817" s="212"/>
      <c r="U11817" s="213"/>
      <c r="V11817" s="213"/>
      <c r="W11817" s="213"/>
      <c r="X11817" s="214"/>
      <c r="Y11817" s="214"/>
      <c r="Z11817" s="214"/>
      <c r="AA11817" s="217"/>
      <c r="AB11817" s="217"/>
      <c r="AC11817" s="217"/>
      <c r="AD11817" s="213"/>
    </row>
    <row r="11818" spans="20:30" x14ac:dyDescent="0.2">
      <c r="T11818" s="212"/>
      <c r="U11818" s="213"/>
      <c r="V11818" s="213"/>
      <c r="W11818" s="213"/>
      <c r="X11818" s="214"/>
      <c r="Y11818" s="214"/>
      <c r="Z11818" s="214"/>
      <c r="AA11818" s="217"/>
      <c r="AB11818" s="217"/>
      <c r="AC11818" s="217"/>
      <c r="AD11818" s="213"/>
    </row>
    <row r="11819" spans="20:30" x14ac:dyDescent="0.2">
      <c r="T11819" s="212"/>
      <c r="U11819" s="213"/>
      <c r="V11819" s="213"/>
      <c r="W11819" s="213"/>
      <c r="X11819" s="214"/>
      <c r="Y11819" s="214"/>
      <c r="Z11819" s="214"/>
      <c r="AA11819" s="217"/>
      <c r="AB11819" s="217"/>
      <c r="AC11819" s="217"/>
      <c r="AD11819" s="213"/>
    </row>
    <row r="11820" spans="20:30" x14ac:dyDescent="0.2">
      <c r="T11820" s="212"/>
      <c r="U11820" s="213"/>
      <c r="V11820" s="213"/>
      <c r="W11820" s="213"/>
      <c r="X11820" s="214"/>
      <c r="Y11820" s="214"/>
      <c r="Z11820" s="214"/>
      <c r="AA11820" s="217"/>
      <c r="AB11820" s="217"/>
      <c r="AC11820" s="217"/>
      <c r="AD11820" s="213"/>
    </row>
    <row r="11821" spans="20:30" x14ac:dyDescent="0.2">
      <c r="T11821" s="212"/>
      <c r="U11821" s="213"/>
      <c r="V11821" s="213"/>
      <c r="W11821" s="213"/>
      <c r="X11821" s="214"/>
      <c r="Y11821" s="214"/>
      <c r="Z11821" s="214"/>
      <c r="AA11821" s="217"/>
      <c r="AB11821" s="217"/>
      <c r="AC11821" s="217"/>
      <c r="AD11821" s="213"/>
    </row>
    <row r="11822" spans="20:30" x14ac:dyDescent="0.2">
      <c r="T11822" s="212"/>
      <c r="U11822" s="213"/>
      <c r="V11822" s="213"/>
      <c r="W11822" s="213"/>
      <c r="X11822" s="214"/>
      <c r="Y11822" s="214"/>
      <c r="Z11822" s="214"/>
      <c r="AA11822" s="217"/>
      <c r="AB11822" s="217"/>
      <c r="AC11822" s="217"/>
      <c r="AD11822" s="213"/>
    </row>
    <row r="11823" spans="20:30" x14ac:dyDescent="0.2">
      <c r="T11823" s="212"/>
      <c r="U11823" s="213"/>
      <c r="V11823" s="213"/>
      <c r="W11823" s="213"/>
      <c r="X11823" s="214"/>
      <c r="Y11823" s="214"/>
      <c r="Z11823" s="214"/>
      <c r="AA11823" s="217"/>
      <c r="AB11823" s="217"/>
      <c r="AC11823" s="217"/>
      <c r="AD11823" s="213"/>
    </row>
    <row r="11824" spans="20:30" x14ac:dyDescent="0.2">
      <c r="T11824" s="212"/>
      <c r="U11824" s="213"/>
      <c r="V11824" s="213"/>
      <c r="W11824" s="213"/>
      <c r="X11824" s="214"/>
      <c r="Y11824" s="214"/>
      <c r="Z11824" s="214"/>
      <c r="AA11824" s="217"/>
      <c r="AB11824" s="217"/>
      <c r="AC11824" s="217"/>
      <c r="AD11824" s="213"/>
    </row>
    <row r="11825" spans="20:30" x14ac:dyDescent="0.2">
      <c r="T11825" s="212"/>
      <c r="U11825" s="213"/>
      <c r="V11825" s="213"/>
      <c r="W11825" s="213"/>
      <c r="X11825" s="214"/>
      <c r="Y11825" s="214"/>
      <c r="Z11825" s="214"/>
      <c r="AA11825" s="217"/>
      <c r="AB11825" s="217"/>
      <c r="AC11825" s="217"/>
      <c r="AD11825" s="213"/>
    </row>
    <row r="11826" spans="20:30" x14ac:dyDescent="0.2">
      <c r="T11826" s="212"/>
      <c r="U11826" s="213"/>
      <c r="V11826" s="213"/>
      <c r="W11826" s="213"/>
      <c r="X11826" s="214"/>
      <c r="Y11826" s="214"/>
      <c r="Z11826" s="214"/>
      <c r="AA11826" s="217"/>
      <c r="AB11826" s="217"/>
      <c r="AC11826" s="217"/>
      <c r="AD11826" s="213"/>
    </row>
    <row r="11827" spans="20:30" x14ac:dyDescent="0.2">
      <c r="T11827" s="212"/>
      <c r="U11827" s="213"/>
      <c r="V11827" s="213"/>
      <c r="W11827" s="213"/>
      <c r="X11827" s="214"/>
      <c r="Y11827" s="214"/>
      <c r="Z11827" s="214"/>
      <c r="AA11827" s="217"/>
      <c r="AB11827" s="217"/>
      <c r="AC11827" s="217"/>
      <c r="AD11827" s="213"/>
    </row>
    <row r="11828" spans="20:30" x14ac:dyDescent="0.2">
      <c r="T11828" s="212"/>
      <c r="U11828" s="213"/>
      <c r="V11828" s="213"/>
      <c r="W11828" s="213"/>
      <c r="X11828" s="214"/>
      <c r="Y11828" s="214"/>
      <c r="Z11828" s="214"/>
      <c r="AA11828" s="217"/>
      <c r="AB11828" s="217"/>
      <c r="AC11828" s="217"/>
      <c r="AD11828" s="213"/>
    </row>
    <row r="11829" spans="20:30" x14ac:dyDescent="0.2">
      <c r="T11829" s="212"/>
      <c r="U11829" s="213"/>
      <c r="V11829" s="213"/>
      <c r="W11829" s="213"/>
      <c r="X11829" s="214"/>
      <c r="Y11829" s="214"/>
      <c r="Z11829" s="214"/>
      <c r="AA11829" s="217"/>
      <c r="AB11829" s="217"/>
      <c r="AC11829" s="217"/>
      <c r="AD11829" s="213"/>
    </row>
    <row r="11830" spans="20:30" x14ac:dyDescent="0.2">
      <c r="T11830" s="212"/>
      <c r="U11830" s="213"/>
      <c r="V11830" s="213"/>
      <c r="W11830" s="213"/>
      <c r="X11830" s="214"/>
      <c r="Y11830" s="214"/>
      <c r="Z11830" s="214"/>
      <c r="AA11830" s="217"/>
      <c r="AB11830" s="217"/>
      <c r="AC11830" s="217"/>
      <c r="AD11830" s="213"/>
    </row>
    <row r="11831" spans="20:30" x14ac:dyDescent="0.2">
      <c r="T11831" s="212"/>
      <c r="U11831" s="213"/>
      <c r="V11831" s="213"/>
      <c r="W11831" s="213"/>
      <c r="X11831" s="214"/>
      <c r="Y11831" s="214"/>
      <c r="Z11831" s="214"/>
      <c r="AA11831" s="217"/>
      <c r="AB11831" s="217"/>
      <c r="AC11831" s="217"/>
      <c r="AD11831" s="213"/>
    </row>
    <row r="11832" spans="20:30" x14ac:dyDescent="0.2">
      <c r="T11832" s="212"/>
      <c r="U11832" s="213"/>
      <c r="V11832" s="213"/>
      <c r="W11832" s="213"/>
      <c r="X11832" s="214"/>
      <c r="Y11832" s="214"/>
      <c r="Z11832" s="214"/>
      <c r="AA11832" s="217"/>
      <c r="AB11832" s="217"/>
      <c r="AC11832" s="217"/>
      <c r="AD11832" s="213"/>
    </row>
    <row r="11833" spans="20:30" x14ac:dyDescent="0.2">
      <c r="T11833" s="212"/>
      <c r="U11833" s="213"/>
      <c r="V11833" s="213"/>
      <c r="W11833" s="213"/>
      <c r="X11833" s="214"/>
      <c r="Y11833" s="214"/>
      <c r="Z11833" s="214"/>
      <c r="AA11833" s="217"/>
      <c r="AB11833" s="217"/>
      <c r="AC11833" s="217"/>
      <c r="AD11833" s="213"/>
    </row>
    <row r="11834" spans="20:30" x14ac:dyDescent="0.2">
      <c r="T11834" s="212"/>
      <c r="U11834" s="213"/>
      <c r="V11834" s="213"/>
      <c r="W11834" s="213"/>
      <c r="X11834" s="214"/>
      <c r="Y11834" s="214"/>
      <c r="Z11834" s="214"/>
      <c r="AA11834" s="217"/>
      <c r="AB11834" s="217"/>
      <c r="AC11834" s="217"/>
      <c r="AD11834" s="213"/>
    </row>
    <row r="11835" spans="20:30" x14ac:dyDescent="0.2">
      <c r="T11835" s="212"/>
      <c r="U11835" s="213"/>
      <c r="V11835" s="213"/>
      <c r="W11835" s="213"/>
      <c r="X11835" s="214"/>
      <c r="Y11835" s="214"/>
      <c r="Z11835" s="214"/>
      <c r="AA11835" s="217"/>
      <c r="AB11835" s="217"/>
      <c r="AC11835" s="217"/>
      <c r="AD11835" s="213"/>
    </row>
    <row r="11836" spans="20:30" x14ac:dyDescent="0.2">
      <c r="T11836" s="212"/>
      <c r="U11836" s="213"/>
      <c r="V11836" s="213"/>
      <c r="W11836" s="213"/>
      <c r="X11836" s="214"/>
      <c r="Y11836" s="214"/>
      <c r="Z11836" s="214"/>
      <c r="AA11836" s="217"/>
      <c r="AB11836" s="217"/>
      <c r="AC11836" s="217"/>
      <c r="AD11836" s="213"/>
    </row>
    <row r="11837" spans="20:30" x14ac:dyDescent="0.2">
      <c r="T11837" s="212"/>
      <c r="U11837" s="213"/>
      <c r="V11837" s="213"/>
      <c r="W11837" s="213"/>
      <c r="X11837" s="214"/>
      <c r="Y11837" s="214"/>
      <c r="Z11837" s="214"/>
      <c r="AA11837" s="217"/>
      <c r="AB11837" s="217"/>
      <c r="AC11837" s="217"/>
      <c r="AD11837" s="213"/>
    </row>
    <row r="11838" spans="20:30" x14ac:dyDescent="0.2">
      <c r="T11838" s="212"/>
      <c r="U11838" s="213"/>
      <c r="V11838" s="213"/>
      <c r="W11838" s="213"/>
      <c r="X11838" s="214"/>
      <c r="Y11838" s="214"/>
      <c r="Z11838" s="214"/>
      <c r="AA11838" s="217"/>
      <c r="AB11838" s="217"/>
      <c r="AC11838" s="217"/>
      <c r="AD11838" s="213"/>
    </row>
    <row r="11839" spans="20:30" x14ac:dyDescent="0.2">
      <c r="T11839" s="212"/>
      <c r="U11839" s="213"/>
      <c r="V11839" s="213"/>
      <c r="W11839" s="213"/>
      <c r="X11839" s="214"/>
      <c r="Y11839" s="214"/>
      <c r="Z11839" s="214"/>
      <c r="AA11839" s="217"/>
      <c r="AB11839" s="217"/>
      <c r="AC11839" s="217"/>
      <c r="AD11839" s="213"/>
    </row>
    <row r="11840" spans="20:30" x14ac:dyDescent="0.2">
      <c r="T11840" s="212"/>
      <c r="U11840" s="213"/>
      <c r="V11840" s="213"/>
      <c r="W11840" s="213"/>
      <c r="X11840" s="214"/>
      <c r="Y11840" s="214"/>
      <c r="Z11840" s="214"/>
      <c r="AA11840" s="217"/>
      <c r="AB11840" s="217"/>
      <c r="AC11840" s="217"/>
      <c r="AD11840" s="213"/>
    </row>
    <row r="11841" spans="20:30" x14ac:dyDescent="0.2">
      <c r="T11841" s="212"/>
      <c r="U11841" s="213"/>
      <c r="V11841" s="213"/>
      <c r="W11841" s="213"/>
      <c r="X11841" s="214"/>
      <c r="Y11841" s="214"/>
      <c r="Z11841" s="214"/>
      <c r="AA11841" s="217"/>
      <c r="AB11841" s="217"/>
      <c r="AC11841" s="217"/>
      <c r="AD11841" s="213"/>
    </row>
    <row r="11842" spans="20:30" x14ac:dyDescent="0.2">
      <c r="T11842" s="212"/>
      <c r="U11842" s="213"/>
      <c r="V11842" s="213"/>
      <c r="W11842" s="213"/>
      <c r="X11842" s="214"/>
      <c r="Y11842" s="214"/>
      <c r="Z11842" s="214"/>
      <c r="AA11842" s="217"/>
      <c r="AB11842" s="217"/>
      <c r="AC11842" s="217"/>
      <c r="AD11842" s="213"/>
    </row>
    <row r="11843" spans="20:30" x14ac:dyDescent="0.2">
      <c r="T11843" s="212"/>
      <c r="U11843" s="213"/>
      <c r="V11843" s="213"/>
      <c r="W11843" s="213"/>
      <c r="X11843" s="214"/>
      <c r="Y11843" s="214"/>
      <c r="Z11843" s="214"/>
      <c r="AA11843" s="217"/>
      <c r="AB11843" s="217"/>
      <c r="AC11843" s="217"/>
      <c r="AD11843" s="213"/>
    </row>
    <row r="11844" spans="20:30" x14ac:dyDescent="0.2">
      <c r="T11844" s="212"/>
      <c r="U11844" s="213"/>
      <c r="V11844" s="213"/>
      <c r="W11844" s="213"/>
      <c r="X11844" s="214"/>
      <c r="Y11844" s="214"/>
      <c r="Z11844" s="214"/>
      <c r="AA11844" s="217"/>
      <c r="AB11844" s="217"/>
      <c r="AC11844" s="217"/>
      <c r="AD11844" s="213"/>
    </row>
    <row r="11845" spans="20:30" x14ac:dyDescent="0.2">
      <c r="T11845" s="212"/>
      <c r="U11845" s="213"/>
      <c r="V11845" s="213"/>
      <c r="W11845" s="213"/>
      <c r="X11845" s="214"/>
      <c r="Y11845" s="214"/>
      <c r="Z11845" s="214"/>
      <c r="AA11845" s="217"/>
      <c r="AB11845" s="217"/>
      <c r="AC11845" s="217"/>
      <c r="AD11845" s="213"/>
    </row>
    <row r="11846" spans="20:30" x14ac:dyDescent="0.2">
      <c r="T11846" s="212"/>
      <c r="U11846" s="213"/>
      <c r="V11846" s="213"/>
      <c r="W11846" s="213"/>
      <c r="X11846" s="214"/>
      <c r="Y11846" s="214"/>
      <c r="Z11846" s="214"/>
      <c r="AA11846" s="217"/>
      <c r="AB11846" s="217"/>
      <c r="AC11846" s="217"/>
      <c r="AD11846" s="213"/>
    </row>
    <row r="11847" spans="20:30" x14ac:dyDescent="0.2">
      <c r="T11847" s="212"/>
      <c r="U11847" s="213"/>
      <c r="V11847" s="213"/>
      <c r="W11847" s="213"/>
      <c r="X11847" s="214"/>
      <c r="Y11847" s="214"/>
      <c r="Z11847" s="214"/>
      <c r="AA11847" s="217"/>
      <c r="AB11847" s="217"/>
      <c r="AC11847" s="217"/>
      <c r="AD11847" s="213"/>
    </row>
    <row r="11848" spans="20:30" x14ac:dyDescent="0.2">
      <c r="T11848" s="212"/>
      <c r="U11848" s="213"/>
      <c r="V11848" s="213"/>
      <c r="W11848" s="213"/>
      <c r="X11848" s="214"/>
      <c r="Y11848" s="214"/>
      <c r="Z11848" s="214"/>
      <c r="AA11848" s="217"/>
      <c r="AB11848" s="217"/>
      <c r="AC11848" s="217"/>
      <c r="AD11848" s="213"/>
    </row>
    <row r="11849" spans="20:30" x14ac:dyDescent="0.2">
      <c r="T11849" s="212"/>
      <c r="U11849" s="213"/>
      <c r="V11849" s="213"/>
      <c r="W11849" s="213"/>
      <c r="X11849" s="214"/>
      <c r="Y11849" s="214"/>
      <c r="Z11849" s="214"/>
      <c r="AA11849" s="217"/>
      <c r="AB11849" s="217"/>
      <c r="AC11849" s="217"/>
      <c r="AD11849" s="213"/>
    </row>
    <row r="11850" spans="20:30" x14ac:dyDescent="0.2">
      <c r="T11850" s="212"/>
      <c r="U11850" s="213"/>
      <c r="V11850" s="213"/>
      <c r="W11850" s="213"/>
      <c r="X11850" s="214"/>
      <c r="Y11850" s="214"/>
      <c r="Z11850" s="214"/>
      <c r="AA11850" s="217"/>
      <c r="AB11850" s="217"/>
      <c r="AC11850" s="217"/>
      <c r="AD11850" s="213"/>
    </row>
    <row r="11851" spans="20:30" x14ac:dyDescent="0.2">
      <c r="T11851" s="212"/>
      <c r="U11851" s="213"/>
      <c r="V11851" s="213"/>
      <c r="W11851" s="213"/>
      <c r="X11851" s="214"/>
      <c r="Y11851" s="214"/>
      <c r="Z11851" s="214"/>
      <c r="AA11851" s="217"/>
      <c r="AB11851" s="217"/>
      <c r="AC11851" s="217"/>
      <c r="AD11851" s="213"/>
    </row>
    <row r="11852" spans="20:30" x14ac:dyDescent="0.2">
      <c r="T11852" s="212"/>
      <c r="U11852" s="213"/>
      <c r="V11852" s="213"/>
      <c r="W11852" s="213"/>
      <c r="X11852" s="214"/>
      <c r="Y11852" s="214"/>
      <c r="Z11852" s="214"/>
      <c r="AA11852" s="217"/>
      <c r="AB11852" s="217"/>
      <c r="AC11852" s="217"/>
      <c r="AD11852" s="213"/>
    </row>
    <row r="11853" spans="20:30" x14ac:dyDescent="0.2">
      <c r="T11853" s="212"/>
      <c r="U11853" s="213"/>
      <c r="V11853" s="213"/>
      <c r="W11853" s="213"/>
      <c r="X11853" s="214"/>
      <c r="Y11853" s="214"/>
      <c r="Z11853" s="214"/>
      <c r="AA11853" s="217"/>
      <c r="AB11853" s="217"/>
      <c r="AC11853" s="217"/>
      <c r="AD11853" s="213"/>
    </row>
    <row r="11854" spans="20:30" x14ac:dyDescent="0.2">
      <c r="T11854" s="212"/>
      <c r="U11854" s="213"/>
      <c r="V11854" s="213"/>
      <c r="W11854" s="213"/>
      <c r="X11854" s="214"/>
      <c r="Y11854" s="214"/>
      <c r="Z11854" s="214"/>
      <c r="AA11854" s="217"/>
      <c r="AB11854" s="217"/>
      <c r="AC11854" s="217"/>
      <c r="AD11854" s="213"/>
    </row>
    <row r="11855" spans="20:30" x14ac:dyDescent="0.2">
      <c r="T11855" s="212"/>
      <c r="U11855" s="213"/>
      <c r="V11855" s="213"/>
      <c r="W11855" s="213"/>
      <c r="X11855" s="214"/>
      <c r="Y11855" s="214"/>
      <c r="Z11855" s="214"/>
      <c r="AA11855" s="217"/>
      <c r="AB11855" s="217"/>
      <c r="AC11855" s="217"/>
      <c r="AD11855" s="213"/>
    </row>
    <row r="11856" spans="20:30" x14ac:dyDescent="0.2">
      <c r="T11856" s="212"/>
      <c r="U11856" s="213"/>
      <c r="V11856" s="213"/>
      <c r="W11856" s="213"/>
      <c r="X11856" s="214"/>
      <c r="Y11856" s="214"/>
      <c r="Z11856" s="214"/>
      <c r="AA11856" s="217"/>
      <c r="AB11856" s="217"/>
      <c r="AC11856" s="217"/>
      <c r="AD11856" s="213"/>
    </row>
    <row r="11857" spans="20:30" x14ac:dyDescent="0.2">
      <c r="T11857" s="212"/>
      <c r="U11857" s="213"/>
      <c r="V11857" s="213"/>
      <c r="W11857" s="213"/>
      <c r="X11857" s="214"/>
      <c r="Y11857" s="214"/>
      <c r="Z11857" s="214"/>
      <c r="AA11857" s="217"/>
      <c r="AB11857" s="217"/>
      <c r="AC11857" s="217"/>
      <c r="AD11857" s="213"/>
    </row>
    <row r="11858" spans="20:30" x14ac:dyDescent="0.2">
      <c r="T11858" s="212"/>
      <c r="U11858" s="213"/>
      <c r="V11858" s="213"/>
      <c r="W11858" s="213"/>
      <c r="X11858" s="214"/>
      <c r="Y11858" s="214"/>
      <c r="Z11858" s="214"/>
      <c r="AA11858" s="217"/>
      <c r="AB11858" s="217"/>
      <c r="AC11858" s="217"/>
      <c r="AD11858" s="213"/>
    </row>
    <row r="11859" spans="20:30" x14ac:dyDescent="0.2">
      <c r="T11859" s="212"/>
      <c r="U11859" s="213"/>
      <c r="V11859" s="213"/>
      <c r="W11859" s="213"/>
      <c r="X11859" s="214"/>
      <c r="Y11859" s="214"/>
      <c r="Z11859" s="214"/>
      <c r="AA11859" s="217"/>
      <c r="AB11859" s="217"/>
      <c r="AC11859" s="217"/>
      <c r="AD11859" s="213"/>
    </row>
    <row r="11860" spans="20:30" x14ac:dyDescent="0.2">
      <c r="T11860" s="212"/>
      <c r="U11860" s="213"/>
      <c r="V11860" s="213"/>
      <c r="W11860" s="213"/>
      <c r="X11860" s="214"/>
      <c r="Y11860" s="214"/>
      <c r="Z11860" s="214"/>
      <c r="AA11860" s="217"/>
      <c r="AB11860" s="217"/>
      <c r="AC11860" s="217"/>
      <c r="AD11860" s="213"/>
    </row>
    <row r="11861" spans="20:30" x14ac:dyDescent="0.2">
      <c r="T11861" s="212"/>
      <c r="U11861" s="213"/>
      <c r="V11861" s="213"/>
      <c r="W11861" s="213"/>
      <c r="X11861" s="214"/>
      <c r="Y11861" s="214"/>
      <c r="Z11861" s="214"/>
      <c r="AA11861" s="217"/>
      <c r="AB11861" s="217"/>
      <c r="AC11861" s="217"/>
      <c r="AD11861" s="213"/>
    </row>
    <row r="11862" spans="20:30" x14ac:dyDescent="0.2">
      <c r="T11862" s="212"/>
      <c r="U11862" s="213"/>
      <c r="V11862" s="213"/>
      <c r="W11862" s="213"/>
      <c r="X11862" s="214"/>
      <c r="Y11862" s="214"/>
      <c r="Z11862" s="214"/>
      <c r="AA11862" s="217"/>
      <c r="AB11862" s="217"/>
      <c r="AC11862" s="217"/>
      <c r="AD11862" s="213"/>
    </row>
    <row r="11863" spans="20:30" x14ac:dyDescent="0.2">
      <c r="T11863" s="212"/>
      <c r="U11863" s="213"/>
      <c r="V11863" s="213"/>
      <c r="W11863" s="213"/>
      <c r="X11863" s="214"/>
      <c r="Y11863" s="214"/>
      <c r="Z11863" s="214"/>
      <c r="AA11863" s="217"/>
      <c r="AB11863" s="217"/>
      <c r="AC11863" s="217"/>
      <c r="AD11863" s="213"/>
    </row>
    <row r="11864" spans="20:30" x14ac:dyDescent="0.2">
      <c r="T11864" s="212"/>
      <c r="U11864" s="213"/>
      <c r="V11864" s="213"/>
      <c r="W11864" s="213"/>
      <c r="X11864" s="214"/>
      <c r="Y11864" s="214"/>
      <c r="Z11864" s="214"/>
      <c r="AA11864" s="217"/>
      <c r="AB11864" s="217"/>
      <c r="AC11864" s="217"/>
      <c r="AD11864" s="213"/>
    </row>
    <row r="11865" spans="20:30" x14ac:dyDescent="0.2">
      <c r="T11865" s="212"/>
      <c r="U11865" s="213"/>
      <c r="V11865" s="213"/>
      <c r="W11865" s="213"/>
      <c r="X11865" s="214"/>
      <c r="Y11865" s="214"/>
      <c r="Z11865" s="214"/>
      <c r="AA11865" s="217"/>
      <c r="AB11865" s="217"/>
      <c r="AC11865" s="217"/>
      <c r="AD11865" s="213"/>
    </row>
    <row r="11866" spans="20:30" x14ac:dyDescent="0.2">
      <c r="T11866" s="212"/>
      <c r="U11866" s="213"/>
      <c r="V11866" s="213"/>
      <c r="W11866" s="213"/>
      <c r="X11866" s="214"/>
      <c r="Y11866" s="214"/>
      <c r="Z11866" s="214"/>
      <c r="AA11866" s="217"/>
      <c r="AB11866" s="217"/>
      <c r="AC11866" s="217"/>
      <c r="AD11866" s="213"/>
    </row>
    <row r="11867" spans="20:30" x14ac:dyDescent="0.2">
      <c r="T11867" s="212"/>
      <c r="U11867" s="213"/>
      <c r="V11867" s="213"/>
      <c r="W11867" s="213"/>
      <c r="X11867" s="214"/>
      <c r="Y11867" s="214"/>
      <c r="Z11867" s="214"/>
      <c r="AA11867" s="217"/>
      <c r="AB11867" s="217"/>
      <c r="AC11867" s="217"/>
      <c r="AD11867" s="213"/>
    </row>
    <row r="11868" spans="20:30" x14ac:dyDescent="0.2">
      <c r="T11868" s="212"/>
      <c r="U11868" s="213"/>
      <c r="V11868" s="213"/>
      <c r="W11868" s="213"/>
      <c r="X11868" s="214"/>
      <c r="Y11868" s="214"/>
      <c r="Z11868" s="214"/>
      <c r="AA11868" s="217"/>
      <c r="AB11868" s="217"/>
      <c r="AC11868" s="217"/>
      <c r="AD11868" s="213"/>
    </row>
    <row r="11869" spans="20:30" x14ac:dyDescent="0.2">
      <c r="T11869" s="212"/>
      <c r="U11869" s="213"/>
      <c r="V11869" s="213"/>
      <c r="W11869" s="213"/>
      <c r="X11869" s="214"/>
      <c r="Y11869" s="214"/>
      <c r="Z11869" s="214"/>
      <c r="AA11869" s="217"/>
      <c r="AB11869" s="217"/>
      <c r="AC11869" s="217"/>
      <c r="AD11869" s="213"/>
    </row>
    <row r="11870" spans="20:30" x14ac:dyDescent="0.2">
      <c r="T11870" s="212"/>
      <c r="U11870" s="213"/>
      <c r="V11870" s="213"/>
      <c r="W11870" s="213"/>
      <c r="X11870" s="214"/>
      <c r="Y11870" s="214"/>
      <c r="Z11870" s="214"/>
      <c r="AA11870" s="217"/>
      <c r="AB11870" s="217"/>
      <c r="AC11870" s="217"/>
      <c r="AD11870" s="213"/>
    </row>
    <row r="11871" spans="20:30" x14ac:dyDescent="0.2">
      <c r="T11871" s="212"/>
      <c r="U11871" s="213"/>
      <c r="V11871" s="213"/>
      <c r="W11871" s="213"/>
      <c r="X11871" s="214"/>
      <c r="Y11871" s="214"/>
      <c r="Z11871" s="214"/>
      <c r="AA11871" s="217"/>
      <c r="AB11871" s="217"/>
      <c r="AC11871" s="217"/>
      <c r="AD11871" s="213"/>
    </row>
    <row r="11872" spans="20:30" x14ac:dyDescent="0.2">
      <c r="T11872" s="212"/>
      <c r="U11872" s="213"/>
      <c r="V11872" s="213"/>
      <c r="W11872" s="213"/>
      <c r="X11872" s="214"/>
      <c r="Y11872" s="214"/>
      <c r="Z11872" s="214"/>
      <c r="AA11872" s="217"/>
      <c r="AB11872" s="217"/>
      <c r="AC11872" s="217"/>
      <c r="AD11872" s="213"/>
    </row>
    <row r="11873" spans="20:30" x14ac:dyDescent="0.2">
      <c r="T11873" s="212"/>
      <c r="U11873" s="213"/>
      <c r="V11873" s="213"/>
      <c r="W11873" s="213"/>
      <c r="X11873" s="214"/>
      <c r="Y11873" s="214"/>
      <c r="Z11873" s="214"/>
      <c r="AA11873" s="217"/>
      <c r="AB11873" s="217"/>
      <c r="AC11873" s="217"/>
      <c r="AD11873" s="213"/>
    </row>
    <row r="11874" spans="20:30" x14ac:dyDescent="0.2">
      <c r="T11874" s="212"/>
      <c r="U11874" s="213"/>
      <c r="V11874" s="213"/>
      <c r="W11874" s="213"/>
      <c r="X11874" s="214"/>
      <c r="Y11874" s="214"/>
      <c r="Z11874" s="214"/>
      <c r="AA11874" s="217"/>
      <c r="AB11874" s="217"/>
      <c r="AC11874" s="217"/>
      <c r="AD11874" s="213"/>
    </row>
    <row r="11875" spans="20:30" x14ac:dyDescent="0.2">
      <c r="T11875" s="212"/>
      <c r="U11875" s="213"/>
      <c r="V11875" s="213"/>
      <c r="W11875" s="213"/>
      <c r="X11875" s="214"/>
      <c r="Y11875" s="214"/>
      <c r="Z11875" s="214"/>
      <c r="AA11875" s="217"/>
      <c r="AB11875" s="217"/>
      <c r="AC11875" s="217"/>
      <c r="AD11875" s="213"/>
    </row>
    <row r="11876" spans="20:30" x14ac:dyDescent="0.2">
      <c r="T11876" s="212"/>
      <c r="U11876" s="213"/>
      <c r="V11876" s="213"/>
      <c r="W11876" s="213"/>
      <c r="X11876" s="214"/>
      <c r="Y11876" s="214"/>
      <c r="Z11876" s="214"/>
      <c r="AA11876" s="217"/>
      <c r="AB11876" s="217"/>
      <c r="AC11876" s="217"/>
      <c r="AD11876" s="213"/>
    </row>
    <row r="11877" spans="20:30" x14ac:dyDescent="0.2">
      <c r="T11877" s="212"/>
      <c r="U11877" s="213"/>
      <c r="V11877" s="213"/>
      <c r="W11877" s="213"/>
      <c r="X11877" s="214"/>
      <c r="Y11877" s="214"/>
      <c r="Z11877" s="214"/>
      <c r="AA11877" s="217"/>
      <c r="AB11877" s="217"/>
      <c r="AC11877" s="217"/>
      <c r="AD11877" s="213"/>
    </row>
    <row r="11878" spans="20:30" x14ac:dyDescent="0.2">
      <c r="T11878" s="212"/>
      <c r="U11878" s="213"/>
      <c r="V11878" s="213"/>
      <c r="W11878" s="213"/>
      <c r="X11878" s="214"/>
      <c r="Y11878" s="214"/>
      <c r="Z11878" s="214"/>
      <c r="AA11878" s="217"/>
      <c r="AB11878" s="217"/>
      <c r="AC11878" s="217"/>
      <c r="AD11878" s="213"/>
    </row>
    <row r="11879" spans="20:30" x14ac:dyDescent="0.2">
      <c r="T11879" s="212"/>
      <c r="U11879" s="213"/>
      <c r="V11879" s="213"/>
      <c r="W11879" s="213"/>
      <c r="X11879" s="214"/>
      <c r="Y11879" s="214"/>
      <c r="Z11879" s="214"/>
      <c r="AA11879" s="217"/>
      <c r="AB11879" s="217"/>
      <c r="AC11879" s="217"/>
      <c r="AD11879" s="213"/>
    </row>
    <row r="11880" spans="20:30" x14ac:dyDescent="0.2">
      <c r="T11880" s="212"/>
      <c r="U11880" s="213"/>
      <c r="V11880" s="213"/>
      <c r="W11880" s="213"/>
      <c r="X11880" s="214"/>
      <c r="Y11880" s="214"/>
      <c r="Z11880" s="214"/>
      <c r="AA11880" s="217"/>
      <c r="AB11880" s="217"/>
      <c r="AC11880" s="217"/>
      <c r="AD11880" s="213"/>
    </row>
    <row r="11881" spans="20:30" x14ac:dyDescent="0.2">
      <c r="T11881" s="212"/>
      <c r="U11881" s="213"/>
      <c r="V11881" s="213"/>
      <c r="W11881" s="213"/>
      <c r="X11881" s="214"/>
      <c r="Y11881" s="214"/>
      <c r="Z11881" s="214"/>
      <c r="AA11881" s="217"/>
      <c r="AB11881" s="217"/>
      <c r="AC11881" s="217"/>
      <c r="AD11881" s="213"/>
    </row>
    <row r="11882" spans="20:30" x14ac:dyDescent="0.2">
      <c r="T11882" s="212"/>
      <c r="U11882" s="213"/>
      <c r="V11882" s="213"/>
      <c r="W11882" s="213"/>
      <c r="X11882" s="214"/>
      <c r="Y11882" s="214"/>
      <c r="Z11882" s="214"/>
      <c r="AA11882" s="217"/>
      <c r="AB11882" s="217"/>
      <c r="AC11882" s="217"/>
      <c r="AD11882" s="213"/>
    </row>
    <row r="11883" spans="20:30" x14ac:dyDescent="0.2">
      <c r="T11883" s="212"/>
      <c r="U11883" s="213"/>
      <c r="V11883" s="213"/>
      <c r="W11883" s="213"/>
      <c r="X11883" s="214"/>
      <c r="Y11883" s="214"/>
      <c r="Z11883" s="214"/>
      <c r="AA11883" s="217"/>
      <c r="AB11883" s="217"/>
      <c r="AC11883" s="217"/>
      <c r="AD11883" s="213"/>
    </row>
    <row r="11884" spans="20:30" x14ac:dyDescent="0.2">
      <c r="T11884" s="212"/>
      <c r="U11884" s="213"/>
      <c r="V11884" s="213"/>
      <c r="W11884" s="213"/>
      <c r="X11884" s="214"/>
      <c r="Y11884" s="214"/>
      <c r="Z11884" s="214"/>
      <c r="AA11884" s="217"/>
      <c r="AB11884" s="217"/>
      <c r="AC11884" s="217"/>
      <c r="AD11884" s="213"/>
    </row>
    <row r="11885" spans="20:30" x14ac:dyDescent="0.2">
      <c r="T11885" s="212"/>
      <c r="U11885" s="213"/>
      <c r="V11885" s="213"/>
      <c r="W11885" s="213"/>
      <c r="X11885" s="214"/>
      <c r="Y11885" s="214"/>
      <c r="Z11885" s="214"/>
      <c r="AA11885" s="217"/>
      <c r="AB11885" s="217"/>
      <c r="AC11885" s="217"/>
      <c r="AD11885" s="213"/>
    </row>
    <row r="11886" spans="20:30" x14ac:dyDescent="0.2">
      <c r="T11886" s="212"/>
      <c r="U11886" s="213"/>
      <c r="V11886" s="213"/>
      <c r="W11886" s="213"/>
      <c r="X11886" s="214"/>
      <c r="Y11886" s="214"/>
      <c r="Z11886" s="214"/>
      <c r="AA11886" s="217"/>
      <c r="AB11886" s="217"/>
      <c r="AC11886" s="217"/>
      <c r="AD11886" s="213"/>
    </row>
    <row r="11887" spans="20:30" x14ac:dyDescent="0.2">
      <c r="T11887" s="212"/>
      <c r="U11887" s="213"/>
      <c r="V11887" s="213"/>
      <c r="W11887" s="213"/>
      <c r="X11887" s="214"/>
      <c r="Y11887" s="214"/>
      <c r="Z11887" s="214"/>
      <c r="AA11887" s="217"/>
      <c r="AB11887" s="217"/>
      <c r="AC11887" s="217"/>
      <c r="AD11887" s="213"/>
    </row>
    <row r="11888" spans="20:30" x14ac:dyDescent="0.2">
      <c r="T11888" s="212"/>
      <c r="U11888" s="213"/>
      <c r="V11888" s="213"/>
      <c r="W11888" s="213"/>
      <c r="X11888" s="214"/>
      <c r="Y11888" s="214"/>
      <c r="Z11888" s="214"/>
      <c r="AA11888" s="217"/>
      <c r="AB11888" s="217"/>
      <c r="AC11888" s="217"/>
      <c r="AD11888" s="213"/>
    </row>
    <row r="11889" spans="20:30" x14ac:dyDescent="0.2">
      <c r="T11889" s="212"/>
      <c r="U11889" s="213"/>
      <c r="V11889" s="213"/>
      <c r="W11889" s="213"/>
      <c r="X11889" s="214"/>
      <c r="Y11889" s="214"/>
      <c r="Z11889" s="214"/>
      <c r="AA11889" s="217"/>
      <c r="AB11889" s="217"/>
      <c r="AC11889" s="217"/>
      <c r="AD11889" s="213"/>
    </row>
    <row r="11890" spans="20:30" x14ac:dyDescent="0.2">
      <c r="T11890" s="212"/>
      <c r="U11890" s="213"/>
      <c r="V11890" s="213"/>
      <c r="W11890" s="213"/>
      <c r="X11890" s="214"/>
      <c r="Y11890" s="214"/>
      <c r="Z11890" s="214"/>
      <c r="AA11890" s="217"/>
      <c r="AB11890" s="217"/>
      <c r="AC11890" s="217"/>
      <c r="AD11890" s="213"/>
    </row>
    <row r="11891" spans="20:30" x14ac:dyDescent="0.2">
      <c r="T11891" s="212"/>
      <c r="U11891" s="213"/>
      <c r="V11891" s="213"/>
      <c r="W11891" s="213"/>
      <c r="X11891" s="214"/>
      <c r="Y11891" s="214"/>
      <c r="Z11891" s="214"/>
      <c r="AA11891" s="217"/>
      <c r="AB11891" s="217"/>
      <c r="AC11891" s="217"/>
      <c r="AD11891" s="213"/>
    </row>
    <row r="11892" spans="20:30" x14ac:dyDescent="0.2">
      <c r="T11892" s="212"/>
      <c r="U11892" s="213"/>
      <c r="V11892" s="213"/>
      <c r="W11892" s="213"/>
      <c r="X11892" s="214"/>
      <c r="Y11892" s="214"/>
      <c r="Z11892" s="214"/>
      <c r="AA11892" s="217"/>
      <c r="AB11892" s="217"/>
      <c r="AC11892" s="217"/>
      <c r="AD11892" s="213"/>
    </row>
    <row r="11893" spans="20:30" x14ac:dyDescent="0.2">
      <c r="T11893" s="212"/>
      <c r="U11893" s="213"/>
      <c r="V11893" s="213"/>
      <c r="W11893" s="213"/>
      <c r="X11893" s="214"/>
      <c r="Y11893" s="214"/>
      <c r="Z11893" s="214"/>
      <c r="AA11893" s="217"/>
      <c r="AB11893" s="217"/>
      <c r="AC11893" s="217"/>
      <c r="AD11893" s="213"/>
    </row>
    <row r="11894" spans="20:30" x14ac:dyDescent="0.2">
      <c r="T11894" s="212"/>
      <c r="U11894" s="213"/>
      <c r="V11894" s="213"/>
      <c r="W11894" s="213"/>
      <c r="X11894" s="214"/>
      <c r="Y11894" s="214"/>
      <c r="Z11894" s="214"/>
      <c r="AA11894" s="217"/>
      <c r="AB11894" s="217"/>
      <c r="AC11894" s="217"/>
      <c r="AD11894" s="213"/>
    </row>
    <row r="11895" spans="20:30" x14ac:dyDescent="0.2">
      <c r="T11895" s="212"/>
      <c r="U11895" s="213"/>
      <c r="V11895" s="213"/>
      <c r="W11895" s="213"/>
      <c r="X11895" s="214"/>
      <c r="Y11895" s="214"/>
      <c r="Z11895" s="214"/>
      <c r="AA11895" s="217"/>
      <c r="AB11895" s="217"/>
      <c r="AC11895" s="217"/>
      <c r="AD11895" s="213"/>
    </row>
    <row r="11896" spans="20:30" x14ac:dyDescent="0.2">
      <c r="T11896" s="212"/>
      <c r="U11896" s="213"/>
      <c r="V11896" s="213"/>
      <c r="W11896" s="213"/>
      <c r="X11896" s="214"/>
      <c r="Y11896" s="214"/>
      <c r="Z11896" s="214"/>
      <c r="AA11896" s="217"/>
      <c r="AB11896" s="217"/>
      <c r="AC11896" s="217"/>
      <c r="AD11896" s="213"/>
    </row>
    <row r="11897" spans="20:30" x14ac:dyDescent="0.2">
      <c r="T11897" s="212"/>
      <c r="U11897" s="213"/>
      <c r="V11897" s="213"/>
      <c r="W11897" s="213"/>
      <c r="X11897" s="214"/>
      <c r="Y11897" s="214"/>
      <c r="Z11897" s="214"/>
      <c r="AA11897" s="217"/>
      <c r="AB11897" s="217"/>
      <c r="AC11897" s="217"/>
      <c r="AD11897" s="213"/>
    </row>
    <row r="11898" spans="20:30" x14ac:dyDescent="0.2">
      <c r="T11898" s="212"/>
      <c r="U11898" s="213"/>
      <c r="V11898" s="213"/>
      <c r="W11898" s="213"/>
      <c r="X11898" s="214"/>
      <c r="Y11898" s="214"/>
      <c r="Z11898" s="214"/>
      <c r="AA11898" s="217"/>
      <c r="AB11898" s="217"/>
      <c r="AC11898" s="217"/>
      <c r="AD11898" s="213"/>
    </row>
    <row r="11899" spans="20:30" x14ac:dyDescent="0.2">
      <c r="T11899" s="212"/>
      <c r="U11899" s="213"/>
      <c r="V11899" s="213"/>
      <c r="W11899" s="213"/>
      <c r="X11899" s="214"/>
      <c r="Y11899" s="214"/>
      <c r="Z11899" s="214"/>
      <c r="AA11899" s="217"/>
      <c r="AB11899" s="217"/>
      <c r="AC11899" s="217"/>
      <c r="AD11899" s="213"/>
    </row>
    <row r="11900" spans="20:30" x14ac:dyDescent="0.2">
      <c r="T11900" s="212"/>
      <c r="U11900" s="213"/>
      <c r="V11900" s="213"/>
      <c r="W11900" s="213"/>
      <c r="X11900" s="214"/>
      <c r="Y11900" s="214"/>
      <c r="Z11900" s="214"/>
      <c r="AA11900" s="217"/>
      <c r="AB11900" s="217"/>
      <c r="AC11900" s="217"/>
      <c r="AD11900" s="213"/>
    </row>
    <row r="11901" spans="20:30" x14ac:dyDescent="0.2">
      <c r="T11901" s="212"/>
      <c r="U11901" s="213"/>
      <c r="V11901" s="213"/>
      <c r="W11901" s="213"/>
      <c r="X11901" s="214"/>
      <c r="Y11901" s="214"/>
      <c r="Z11901" s="214"/>
      <c r="AA11901" s="217"/>
      <c r="AB11901" s="217"/>
      <c r="AC11901" s="217"/>
      <c r="AD11901" s="213"/>
    </row>
    <row r="11902" spans="20:30" x14ac:dyDescent="0.2">
      <c r="T11902" s="212"/>
      <c r="U11902" s="213"/>
      <c r="V11902" s="213"/>
      <c r="W11902" s="213"/>
      <c r="X11902" s="214"/>
      <c r="Y11902" s="214"/>
      <c r="Z11902" s="214"/>
      <c r="AA11902" s="217"/>
      <c r="AB11902" s="217"/>
      <c r="AC11902" s="217"/>
      <c r="AD11902" s="213"/>
    </row>
    <row r="11903" spans="20:30" x14ac:dyDescent="0.2">
      <c r="T11903" s="212"/>
      <c r="U11903" s="213"/>
      <c r="V11903" s="213"/>
      <c r="W11903" s="213"/>
      <c r="X11903" s="214"/>
      <c r="Y11903" s="214"/>
      <c r="Z11903" s="214"/>
      <c r="AA11903" s="217"/>
      <c r="AB11903" s="217"/>
      <c r="AC11903" s="217"/>
      <c r="AD11903" s="213"/>
    </row>
    <row r="11904" spans="20:30" x14ac:dyDescent="0.2">
      <c r="T11904" s="212"/>
      <c r="U11904" s="213"/>
      <c r="V11904" s="213"/>
      <c r="W11904" s="213"/>
      <c r="X11904" s="214"/>
      <c r="Y11904" s="214"/>
      <c r="Z11904" s="214"/>
      <c r="AA11904" s="217"/>
      <c r="AB11904" s="217"/>
      <c r="AC11904" s="217"/>
      <c r="AD11904" s="213"/>
    </row>
    <row r="11905" spans="20:30" x14ac:dyDescent="0.2">
      <c r="T11905" s="212"/>
      <c r="U11905" s="213"/>
      <c r="V11905" s="213"/>
      <c r="W11905" s="213"/>
      <c r="X11905" s="214"/>
      <c r="Y11905" s="214"/>
      <c r="Z11905" s="214"/>
      <c r="AA11905" s="217"/>
      <c r="AB11905" s="217"/>
      <c r="AC11905" s="217"/>
      <c r="AD11905" s="213"/>
    </row>
    <row r="11906" spans="20:30" x14ac:dyDescent="0.2">
      <c r="T11906" s="212"/>
      <c r="U11906" s="213"/>
      <c r="V11906" s="213"/>
      <c r="W11906" s="213"/>
      <c r="X11906" s="214"/>
      <c r="Y11906" s="214"/>
      <c r="Z11906" s="214"/>
      <c r="AA11906" s="217"/>
      <c r="AB11906" s="217"/>
      <c r="AC11906" s="217"/>
      <c r="AD11906" s="213"/>
    </row>
    <row r="11907" spans="20:30" x14ac:dyDescent="0.2">
      <c r="T11907" s="212"/>
      <c r="U11907" s="213"/>
      <c r="V11907" s="213"/>
      <c r="W11907" s="213"/>
      <c r="X11907" s="214"/>
      <c r="Y11907" s="214"/>
      <c r="Z11907" s="214"/>
      <c r="AA11907" s="217"/>
      <c r="AB11907" s="217"/>
      <c r="AC11907" s="217"/>
      <c r="AD11907" s="213"/>
    </row>
    <row r="11908" spans="20:30" x14ac:dyDescent="0.2">
      <c r="T11908" s="212"/>
      <c r="U11908" s="213"/>
      <c r="V11908" s="213"/>
      <c r="W11908" s="213"/>
      <c r="X11908" s="214"/>
      <c r="Y11908" s="214"/>
      <c r="Z11908" s="214"/>
      <c r="AA11908" s="217"/>
      <c r="AB11908" s="217"/>
      <c r="AC11908" s="217"/>
      <c r="AD11908" s="213"/>
    </row>
    <row r="11909" spans="20:30" x14ac:dyDescent="0.2">
      <c r="T11909" s="212"/>
      <c r="U11909" s="213"/>
      <c r="V11909" s="213"/>
      <c r="W11909" s="213"/>
      <c r="X11909" s="214"/>
      <c r="Y11909" s="214"/>
      <c r="Z11909" s="214"/>
      <c r="AA11909" s="217"/>
      <c r="AB11909" s="217"/>
      <c r="AC11909" s="217"/>
      <c r="AD11909" s="213"/>
    </row>
    <row r="11910" spans="20:30" x14ac:dyDescent="0.2">
      <c r="T11910" s="212"/>
      <c r="U11910" s="213"/>
      <c r="V11910" s="213"/>
      <c r="W11910" s="213"/>
      <c r="X11910" s="214"/>
      <c r="Y11910" s="214"/>
      <c r="Z11910" s="214"/>
      <c r="AA11910" s="217"/>
      <c r="AB11910" s="217"/>
      <c r="AC11910" s="217"/>
      <c r="AD11910" s="213"/>
    </row>
    <row r="11911" spans="20:30" x14ac:dyDescent="0.2">
      <c r="T11911" s="212"/>
      <c r="U11911" s="213"/>
      <c r="V11911" s="213"/>
      <c r="W11911" s="213"/>
      <c r="X11911" s="214"/>
      <c r="Y11911" s="214"/>
      <c r="Z11911" s="214"/>
      <c r="AA11911" s="217"/>
      <c r="AB11911" s="217"/>
      <c r="AC11911" s="217"/>
      <c r="AD11911" s="213"/>
    </row>
    <row r="11912" spans="20:30" x14ac:dyDescent="0.2">
      <c r="T11912" s="212"/>
      <c r="U11912" s="213"/>
      <c r="V11912" s="213"/>
      <c r="W11912" s="213"/>
      <c r="X11912" s="214"/>
      <c r="Y11912" s="214"/>
      <c r="Z11912" s="214"/>
      <c r="AA11912" s="217"/>
      <c r="AB11912" s="217"/>
      <c r="AC11912" s="217"/>
      <c r="AD11912" s="213"/>
    </row>
    <row r="11913" spans="20:30" x14ac:dyDescent="0.2">
      <c r="T11913" s="212"/>
      <c r="U11913" s="213"/>
      <c r="V11913" s="213"/>
      <c r="W11913" s="213"/>
      <c r="X11913" s="214"/>
      <c r="Y11913" s="214"/>
      <c r="Z11913" s="214"/>
      <c r="AA11913" s="217"/>
      <c r="AB11913" s="217"/>
      <c r="AC11913" s="217"/>
      <c r="AD11913" s="213"/>
    </row>
    <row r="11914" spans="20:30" x14ac:dyDescent="0.2">
      <c r="T11914" s="212"/>
      <c r="U11914" s="213"/>
      <c r="V11914" s="213"/>
      <c r="W11914" s="213"/>
      <c r="X11914" s="214"/>
      <c r="Y11914" s="214"/>
      <c r="Z11914" s="214"/>
      <c r="AA11914" s="217"/>
      <c r="AB11914" s="217"/>
      <c r="AC11914" s="217"/>
      <c r="AD11914" s="213"/>
    </row>
    <row r="11915" spans="20:30" x14ac:dyDescent="0.2">
      <c r="T11915" s="212"/>
      <c r="U11915" s="213"/>
      <c r="V11915" s="213"/>
      <c r="W11915" s="213"/>
      <c r="X11915" s="214"/>
      <c r="Y11915" s="214"/>
      <c r="Z11915" s="214"/>
      <c r="AA11915" s="217"/>
      <c r="AB11915" s="217"/>
      <c r="AC11915" s="217"/>
      <c r="AD11915" s="213"/>
    </row>
    <row r="11916" spans="20:30" x14ac:dyDescent="0.2">
      <c r="T11916" s="212"/>
      <c r="U11916" s="213"/>
      <c r="V11916" s="213"/>
      <c r="W11916" s="213"/>
      <c r="X11916" s="214"/>
      <c r="Y11916" s="214"/>
      <c r="Z11916" s="214"/>
      <c r="AA11916" s="217"/>
      <c r="AB11916" s="217"/>
      <c r="AC11916" s="217"/>
      <c r="AD11916" s="213"/>
    </row>
    <row r="11917" spans="20:30" x14ac:dyDescent="0.2">
      <c r="T11917" s="212"/>
      <c r="U11917" s="213"/>
      <c r="V11917" s="213"/>
      <c r="W11917" s="213"/>
      <c r="X11917" s="214"/>
      <c r="Y11917" s="214"/>
      <c r="Z11917" s="214"/>
      <c r="AA11917" s="217"/>
      <c r="AB11917" s="217"/>
      <c r="AC11917" s="217"/>
      <c r="AD11917" s="213"/>
    </row>
    <row r="11918" spans="20:30" x14ac:dyDescent="0.2">
      <c r="T11918" s="212"/>
      <c r="U11918" s="213"/>
      <c r="V11918" s="213"/>
      <c r="W11918" s="213"/>
      <c r="X11918" s="214"/>
      <c r="Y11918" s="214"/>
      <c r="Z11918" s="214"/>
      <c r="AA11918" s="217"/>
      <c r="AB11918" s="217"/>
      <c r="AC11918" s="217"/>
      <c r="AD11918" s="213"/>
    </row>
    <row r="11919" spans="20:30" x14ac:dyDescent="0.2">
      <c r="T11919" s="212"/>
      <c r="U11919" s="213"/>
      <c r="V11919" s="213"/>
      <c r="W11919" s="213"/>
      <c r="X11919" s="214"/>
      <c r="Y11919" s="214"/>
      <c r="Z11919" s="214"/>
      <c r="AA11919" s="217"/>
      <c r="AB11919" s="217"/>
      <c r="AC11919" s="217"/>
      <c r="AD11919" s="213"/>
    </row>
    <row r="11920" spans="20:30" x14ac:dyDescent="0.2">
      <c r="T11920" s="212"/>
      <c r="U11920" s="213"/>
      <c r="V11920" s="213"/>
      <c r="W11920" s="213"/>
      <c r="X11920" s="214"/>
      <c r="Y11920" s="214"/>
      <c r="Z11920" s="214"/>
      <c r="AA11920" s="217"/>
      <c r="AB11920" s="217"/>
      <c r="AC11920" s="217"/>
      <c r="AD11920" s="213"/>
    </row>
    <row r="11921" spans="20:30" x14ac:dyDescent="0.2">
      <c r="T11921" s="212"/>
      <c r="U11921" s="213"/>
      <c r="V11921" s="213"/>
      <c r="W11921" s="213"/>
      <c r="X11921" s="214"/>
      <c r="Y11921" s="214"/>
      <c r="Z11921" s="214"/>
      <c r="AA11921" s="217"/>
      <c r="AB11921" s="217"/>
      <c r="AC11921" s="217"/>
      <c r="AD11921" s="213"/>
    </row>
    <row r="11922" spans="20:30" x14ac:dyDescent="0.2">
      <c r="T11922" s="212"/>
      <c r="U11922" s="213"/>
      <c r="V11922" s="213"/>
      <c r="W11922" s="213"/>
      <c r="X11922" s="214"/>
      <c r="Y11922" s="214"/>
      <c r="Z11922" s="214"/>
      <c r="AA11922" s="217"/>
      <c r="AB11922" s="217"/>
      <c r="AC11922" s="217"/>
      <c r="AD11922" s="213"/>
    </row>
    <row r="11923" spans="20:30" x14ac:dyDescent="0.2">
      <c r="T11923" s="212"/>
      <c r="U11923" s="213"/>
      <c r="V11923" s="213"/>
      <c r="W11923" s="213"/>
      <c r="X11923" s="214"/>
      <c r="Y11923" s="214"/>
      <c r="Z11923" s="214"/>
      <c r="AA11923" s="217"/>
      <c r="AB11923" s="217"/>
      <c r="AC11923" s="217"/>
      <c r="AD11923" s="213"/>
    </row>
    <row r="11924" spans="20:30" x14ac:dyDescent="0.2">
      <c r="T11924" s="212"/>
      <c r="U11924" s="213"/>
      <c r="V11924" s="213"/>
      <c r="W11924" s="213"/>
      <c r="X11924" s="214"/>
      <c r="Y11924" s="214"/>
      <c r="Z11924" s="214"/>
      <c r="AA11924" s="217"/>
      <c r="AB11924" s="217"/>
      <c r="AC11924" s="217"/>
      <c r="AD11924" s="213"/>
    </row>
    <row r="11925" spans="20:30" x14ac:dyDescent="0.2">
      <c r="T11925" s="212"/>
      <c r="U11925" s="213"/>
      <c r="V11925" s="213"/>
      <c r="W11925" s="213"/>
      <c r="X11925" s="214"/>
      <c r="Y11925" s="214"/>
      <c r="Z11925" s="214"/>
      <c r="AA11925" s="217"/>
      <c r="AB11925" s="217"/>
      <c r="AC11925" s="217"/>
      <c r="AD11925" s="213"/>
    </row>
    <row r="11926" spans="20:30" x14ac:dyDescent="0.2">
      <c r="T11926" s="212"/>
      <c r="U11926" s="213"/>
      <c r="V11926" s="213"/>
      <c r="W11926" s="213"/>
      <c r="X11926" s="214"/>
      <c r="Y11926" s="214"/>
      <c r="Z11926" s="214"/>
      <c r="AA11926" s="217"/>
      <c r="AB11926" s="217"/>
      <c r="AC11926" s="217"/>
      <c r="AD11926" s="213"/>
    </row>
    <row r="11927" spans="20:30" x14ac:dyDescent="0.2">
      <c r="T11927" s="212"/>
      <c r="U11927" s="213"/>
      <c r="V11927" s="213"/>
      <c r="W11927" s="213"/>
      <c r="X11927" s="214"/>
      <c r="Y11927" s="214"/>
      <c r="Z11927" s="214"/>
      <c r="AA11927" s="217"/>
      <c r="AB11927" s="217"/>
      <c r="AC11927" s="217"/>
      <c r="AD11927" s="213"/>
    </row>
    <row r="11928" spans="20:30" x14ac:dyDescent="0.2">
      <c r="T11928" s="212"/>
      <c r="U11928" s="213"/>
      <c r="V11928" s="213"/>
      <c r="W11928" s="213"/>
      <c r="X11928" s="214"/>
      <c r="Y11928" s="214"/>
      <c r="Z11928" s="214"/>
      <c r="AA11928" s="217"/>
      <c r="AB11928" s="217"/>
      <c r="AC11928" s="217"/>
      <c r="AD11928" s="213"/>
    </row>
    <row r="11929" spans="20:30" x14ac:dyDescent="0.2">
      <c r="T11929" s="212"/>
      <c r="U11929" s="213"/>
      <c r="V11929" s="213"/>
      <c r="W11929" s="213"/>
      <c r="X11929" s="214"/>
      <c r="Y11929" s="214"/>
      <c r="Z11929" s="214"/>
      <c r="AA11929" s="217"/>
      <c r="AB11929" s="217"/>
      <c r="AC11929" s="217"/>
      <c r="AD11929" s="213"/>
    </row>
    <row r="11930" spans="20:30" x14ac:dyDescent="0.2">
      <c r="T11930" s="212"/>
      <c r="U11930" s="213"/>
      <c r="V11930" s="213"/>
      <c r="W11930" s="213"/>
      <c r="X11930" s="214"/>
      <c r="Y11930" s="214"/>
      <c r="Z11930" s="214"/>
      <c r="AA11930" s="217"/>
      <c r="AB11930" s="217"/>
      <c r="AC11930" s="217"/>
      <c r="AD11930" s="213"/>
    </row>
    <row r="11931" spans="20:30" x14ac:dyDescent="0.2">
      <c r="T11931" s="212"/>
      <c r="U11931" s="213"/>
      <c r="V11931" s="213"/>
      <c r="W11931" s="213"/>
      <c r="X11931" s="214"/>
      <c r="Y11931" s="214"/>
      <c r="Z11931" s="214"/>
      <c r="AA11931" s="217"/>
      <c r="AB11931" s="217"/>
      <c r="AC11931" s="217"/>
      <c r="AD11931" s="213"/>
    </row>
    <row r="11932" spans="20:30" x14ac:dyDescent="0.2">
      <c r="T11932" s="212"/>
      <c r="U11932" s="213"/>
      <c r="V11932" s="213"/>
      <c r="W11932" s="213"/>
      <c r="X11932" s="214"/>
      <c r="Y11932" s="214"/>
      <c r="Z11932" s="214"/>
      <c r="AA11932" s="217"/>
      <c r="AB11932" s="217"/>
      <c r="AC11932" s="217"/>
      <c r="AD11932" s="213"/>
    </row>
    <row r="11933" spans="20:30" x14ac:dyDescent="0.2">
      <c r="T11933" s="212"/>
      <c r="U11933" s="213"/>
      <c r="V11933" s="213"/>
      <c r="W11933" s="213"/>
      <c r="X11933" s="214"/>
      <c r="Y11933" s="214"/>
      <c r="Z11933" s="214"/>
      <c r="AA11933" s="217"/>
      <c r="AB11933" s="217"/>
      <c r="AC11933" s="217"/>
      <c r="AD11933" s="213"/>
    </row>
    <row r="11934" spans="20:30" x14ac:dyDescent="0.2">
      <c r="T11934" s="212"/>
      <c r="U11934" s="213"/>
      <c r="V11934" s="213"/>
      <c r="W11934" s="213"/>
      <c r="X11934" s="214"/>
      <c r="Y11934" s="214"/>
      <c r="Z11934" s="214"/>
      <c r="AA11934" s="217"/>
      <c r="AB11934" s="217"/>
      <c r="AC11934" s="217"/>
      <c r="AD11934" s="213"/>
    </row>
    <row r="11935" spans="20:30" x14ac:dyDescent="0.2">
      <c r="T11935" s="212"/>
      <c r="U11935" s="213"/>
      <c r="V11935" s="213"/>
      <c r="W11935" s="213"/>
      <c r="X11935" s="214"/>
      <c r="Y11935" s="214"/>
      <c r="Z11935" s="214"/>
      <c r="AA11935" s="217"/>
      <c r="AB11935" s="217"/>
      <c r="AC11935" s="217"/>
      <c r="AD11935" s="213"/>
    </row>
    <row r="11936" spans="20:30" x14ac:dyDescent="0.2">
      <c r="T11936" s="212"/>
      <c r="U11936" s="213"/>
      <c r="V11936" s="213"/>
      <c r="W11936" s="213"/>
      <c r="X11936" s="214"/>
      <c r="Y11936" s="214"/>
      <c r="Z11936" s="214"/>
      <c r="AA11936" s="217"/>
      <c r="AB11936" s="217"/>
      <c r="AC11936" s="217"/>
      <c r="AD11936" s="213"/>
    </row>
    <row r="11937" spans="20:30" x14ac:dyDescent="0.2">
      <c r="T11937" s="212"/>
      <c r="U11937" s="213"/>
      <c r="V11937" s="213"/>
      <c r="W11937" s="213"/>
      <c r="X11937" s="214"/>
      <c r="Y11937" s="214"/>
      <c r="Z11937" s="214"/>
      <c r="AA11937" s="217"/>
      <c r="AB11937" s="217"/>
      <c r="AC11937" s="217"/>
      <c r="AD11937" s="213"/>
    </row>
    <row r="11938" spans="20:30" x14ac:dyDescent="0.2">
      <c r="T11938" s="212"/>
      <c r="U11938" s="213"/>
      <c r="V11938" s="213"/>
      <c r="W11938" s="213"/>
      <c r="X11938" s="214"/>
      <c r="Y11938" s="214"/>
      <c r="Z11938" s="214"/>
      <c r="AA11938" s="217"/>
      <c r="AB11938" s="217"/>
      <c r="AC11938" s="217"/>
      <c r="AD11938" s="213"/>
    </row>
    <row r="11939" spans="20:30" x14ac:dyDescent="0.2">
      <c r="T11939" s="212"/>
      <c r="U11939" s="213"/>
      <c r="V11939" s="213"/>
      <c r="W11939" s="213"/>
      <c r="X11939" s="214"/>
      <c r="Y11939" s="214"/>
      <c r="Z11939" s="214"/>
      <c r="AA11939" s="217"/>
      <c r="AB11939" s="217"/>
      <c r="AC11939" s="217"/>
      <c r="AD11939" s="213"/>
    </row>
    <row r="11940" spans="20:30" x14ac:dyDescent="0.2">
      <c r="T11940" s="212"/>
      <c r="U11940" s="213"/>
      <c r="V11940" s="213"/>
      <c r="W11940" s="213"/>
      <c r="X11940" s="214"/>
      <c r="Y11940" s="214"/>
      <c r="Z11940" s="214"/>
      <c r="AA11940" s="217"/>
      <c r="AB11940" s="217"/>
      <c r="AC11940" s="217"/>
      <c r="AD11940" s="213"/>
    </row>
    <row r="11941" spans="20:30" x14ac:dyDescent="0.2">
      <c r="T11941" s="212"/>
      <c r="U11941" s="213"/>
      <c r="V11941" s="213"/>
      <c r="W11941" s="213"/>
      <c r="X11941" s="214"/>
      <c r="Y11941" s="214"/>
      <c r="Z11941" s="214"/>
      <c r="AA11941" s="217"/>
      <c r="AB11941" s="217"/>
      <c r="AC11941" s="217"/>
      <c r="AD11941" s="213"/>
    </row>
    <row r="11942" spans="20:30" x14ac:dyDescent="0.2">
      <c r="T11942" s="212"/>
      <c r="U11942" s="213"/>
      <c r="V11942" s="213"/>
      <c r="W11942" s="213"/>
      <c r="X11942" s="214"/>
      <c r="Y11942" s="214"/>
      <c r="Z11942" s="214"/>
      <c r="AA11942" s="217"/>
      <c r="AB11942" s="217"/>
      <c r="AC11942" s="217"/>
      <c r="AD11942" s="213"/>
    </row>
    <row r="11943" spans="20:30" x14ac:dyDescent="0.2">
      <c r="T11943" s="212"/>
      <c r="U11943" s="213"/>
      <c r="V11943" s="213"/>
      <c r="W11943" s="213"/>
      <c r="X11943" s="214"/>
      <c r="Y11943" s="214"/>
      <c r="Z11943" s="214"/>
      <c r="AA11943" s="217"/>
      <c r="AB11943" s="217"/>
      <c r="AC11943" s="217"/>
      <c r="AD11943" s="213"/>
    </row>
    <row r="11944" spans="20:30" x14ac:dyDescent="0.2">
      <c r="T11944" s="212"/>
      <c r="U11944" s="213"/>
      <c r="V11944" s="213"/>
      <c r="W11944" s="213"/>
      <c r="X11944" s="214"/>
      <c r="Y11944" s="214"/>
      <c r="Z11944" s="214"/>
      <c r="AA11944" s="217"/>
      <c r="AB11944" s="217"/>
      <c r="AC11944" s="217"/>
      <c r="AD11944" s="213"/>
    </row>
    <row r="11945" spans="20:30" x14ac:dyDescent="0.2">
      <c r="T11945" s="212"/>
      <c r="U11945" s="213"/>
      <c r="V11945" s="213"/>
      <c r="W11945" s="213"/>
      <c r="X11945" s="214"/>
      <c r="Y11945" s="214"/>
      <c r="Z11945" s="214"/>
      <c r="AA11945" s="217"/>
      <c r="AB11945" s="217"/>
      <c r="AC11945" s="217"/>
      <c r="AD11945" s="213"/>
    </row>
    <row r="11946" spans="20:30" x14ac:dyDescent="0.2">
      <c r="T11946" s="212"/>
      <c r="U11946" s="213"/>
      <c r="V11946" s="213"/>
      <c r="W11946" s="213"/>
      <c r="X11946" s="214"/>
      <c r="Y11946" s="214"/>
      <c r="Z11946" s="214"/>
      <c r="AA11946" s="217"/>
      <c r="AB11946" s="217"/>
      <c r="AC11946" s="217"/>
      <c r="AD11946" s="213"/>
    </row>
    <row r="11947" spans="20:30" x14ac:dyDescent="0.2">
      <c r="T11947" s="212"/>
      <c r="U11947" s="213"/>
      <c r="V11947" s="213"/>
      <c r="W11947" s="213"/>
      <c r="X11947" s="214"/>
      <c r="Y11947" s="214"/>
      <c r="Z11947" s="214"/>
      <c r="AA11947" s="217"/>
      <c r="AB11947" s="217"/>
      <c r="AC11947" s="217"/>
      <c r="AD11947" s="213"/>
    </row>
    <row r="11948" spans="20:30" x14ac:dyDescent="0.2">
      <c r="T11948" s="212"/>
      <c r="U11948" s="213"/>
      <c r="V11948" s="213"/>
      <c r="W11948" s="213"/>
      <c r="X11948" s="214"/>
      <c r="Y11948" s="214"/>
      <c r="Z11948" s="214"/>
      <c r="AA11948" s="217"/>
      <c r="AB11948" s="217"/>
      <c r="AC11948" s="217"/>
      <c r="AD11948" s="213"/>
    </row>
    <row r="11949" spans="20:30" x14ac:dyDescent="0.2">
      <c r="T11949" s="212"/>
      <c r="U11949" s="213"/>
      <c r="V11949" s="213"/>
      <c r="W11949" s="213"/>
      <c r="X11949" s="214"/>
      <c r="Y11949" s="214"/>
      <c r="Z11949" s="214"/>
      <c r="AA11949" s="217"/>
      <c r="AB11949" s="217"/>
      <c r="AC11949" s="217"/>
      <c r="AD11949" s="213"/>
    </row>
    <row r="11950" spans="20:30" x14ac:dyDescent="0.2">
      <c r="T11950" s="212"/>
      <c r="U11950" s="213"/>
      <c r="V11950" s="213"/>
      <c r="W11950" s="213"/>
      <c r="X11950" s="214"/>
      <c r="Y11950" s="214"/>
      <c r="Z11950" s="214"/>
      <c r="AA11950" s="217"/>
      <c r="AB11950" s="217"/>
      <c r="AC11950" s="217"/>
      <c r="AD11950" s="213"/>
    </row>
    <row r="11951" spans="20:30" x14ac:dyDescent="0.2">
      <c r="T11951" s="212"/>
      <c r="U11951" s="213"/>
      <c r="V11951" s="213"/>
      <c r="W11951" s="213"/>
      <c r="X11951" s="214"/>
      <c r="Y11951" s="214"/>
      <c r="Z11951" s="214"/>
      <c r="AA11951" s="217"/>
      <c r="AB11951" s="217"/>
      <c r="AC11951" s="217"/>
      <c r="AD11951" s="213"/>
    </row>
    <row r="11952" spans="20:30" x14ac:dyDescent="0.2">
      <c r="T11952" s="212"/>
      <c r="U11952" s="213"/>
      <c r="V11952" s="213"/>
      <c r="W11952" s="213"/>
      <c r="X11952" s="214"/>
      <c r="Y11952" s="214"/>
      <c r="Z11952" s="214"/>
      <c r="AA11952" s="217"/>
      <c r="AB11952" s="217"/>
      <c r="AC11952" s="217"/>
      <c r="AD11952" s="213"/>
    </row>
    <row r="11953" spans="20:30" x14ac:dyDescent="0.2">
      <c r="T11953" s="212"/>
      <c r="U11953" s="213"/>
      <c r="V11953" s="213"/>
      <c r="W11953" s="213"/>
      <c r="X11953" s="214"/>
      <c r="Y11953" s="214"/>
      <c r="Z11953" s="214"/>
      <c r="AA11953" s="217"/>
      <c r="AB11953" s="217"/>
      <c r="AC11953" s="217"/>
      <c r="AD11953" s="213"/>
    </row>
    <row r="11954" spans="20:30" x14ac:dyDescent="0.2">
      <c r="T11954" s="212"/>
      <c r="U11954" s="213"/>
      <c r="V11954" s="213"/>
      <c r="W11954" s="213"/>
      <c r="X11954" s="214"/>
      <c r="Y11954" s="214"/>
      <c r="Z11954" s="214"/>
      <c r="AA11954" s="217"/>
      <c r="AB11954" s="217"/>
      <c r="AC11954" s="217"/>
      <c r="AD11954" s="213"/>
    </row>
    <row r="11955" spans="20:30" x14ac:dyDescent="0.2">
      <c r="T11955" s="212"/>
      <c r="U11955" s="213"/>
      <c r="V11955" s="213"/>
      <c r="W11955" s="213"/>
      <c r="X11955" s="214"/>
      <c r="Y11955" s="214"/>
      <c r="Z11955" s="214"/>
      <c r="AA11955" s="217"/>
      <c r="AB11955" s="217"/>
      <c r="AC11955" s="217"/>
      <c r="AD11955" s="213"/>
    </row>
    <row r="11956" spans="20:30" x14ac:dyDescent="0.2">
      <c r="T11956" s="212"/>
      <c r="U11956" s="213"/>
      <c r="V11956" s="213"/>
      <c r="W11956" s="213"/>
      <c r="X11956" s="214"/>
      <c r="Y11956" s="214"/>
      <c r="Z11956" s="214"/>
      <c r="AA11956" s="217"/>
      <c r="AB11956" s="217"/>
      <c r="AC11956" s="217"/>
      <c r="AD11956" s="213"/>
    </row>
    <row r="11957" spans="20:30" x14ac:dyDescent="0.2">
      <c r="T11957" s="212"/>
      <c r="U11957" s="213"/>
      <c r="V11957" s="213"/>
      <c r="W11957" s="213"/>
      <c r="X11957" s="214"/>
      <c r="Y11957" s="214"/>
      <c r="Z11957" s="214"/>
      <c r="AA11957" s="217"/>
      <c r="AB11957" s="217"/>
      <c r="AC11957" s="217"/>
      <c r="AD11957" s="213"/>
    </row>
    <row r="11958" spans="20:30" x14ac:dyDescent="0.2">
      <c r="T11958" s="212"/>
      <c r="U11958" s="213"/>
      <c r="V11958" s="213"/>
      <c r="W11958" s="213"/>
      <c r="X11958" s="214"/>
      <c r="Y11958" s="214"/>
      <c r="Z11958" s="214"/>
      <c r="AA11958" s="217"/>
      <c r="AB11958" s="217"/>
      <c r="AC11958" s="217"/>
      <c r="AD11958" s="213"/>
    </row>
    <row r="11959" spans="20:30" x14ac:dyDescent="0.2">
      <c r="T11959" s="212"/>
      <c r="U11959" s="213"/>
      <c r="V11959" s="213"/>
      <c r="W11959" s="213"/>
      <c r="X11959" s="214"/>
      <c r="Y11959" s="214"/>
      <c r="Z11959" s="214"/>
      <c r="AA11959" s="217"/>
      <c r="AB11959" s="217"/>
      <c r="AC11959" s="217"/>
      <c r="AD11959" s="213"/>
    </row>
    <row r="11960" spans="20:30" x14ac:dyDescent="0.2">
      <c r="T11960" s="212"/>
      <c r="U11960" s="213"/>
      <c r="V11960" s="213"/>
      <c r="W11960" s="213"/>
      <c r="X11960" s="214"/>
      <c r="Y11960" s="214"/>
      <c r="Z11960" s="214"/>
      <c r="AA11960" s="217"/>
      <c r="AB11960" s="217"/>
      <c r="AC11960" s="217"/>
      <c r="AD11960" s="213"/>
    </row>
    <row r="11961" spans="20:30" x14ac:dyDescent="0.2">
      <c r="T11961" s="212"/>
      <c r="U11961" s="213"/>
      <c r="V11961" s="213"/>
      <c r="W11961" s="213"/>
      <c r="X11961" s="214"/>
      <c r="Y11961" s="214"/>
      <c r="Z11961" s="214"/>
      <c r="AA11961" s="217"/>
      <c r="AB11961" s="217"/>
      <c r="AC11961" s="217"/>
      <c r="AD11961" s="213"/>
    </row>
    <row r="11962" spans="20:30" x14ac:dyDescent="0.2">
      <c r="T11962" s="212"/>
      <c r="U11962" s="213"/>
      <c r="V11962" s="213"/>
      <c r="W11962" s="213"/>
      <c r="X11962" s="214"/>
      <c r="Y11962" s="214"/>
      <c r="Z11962" s="214"/>
      <c r="AA11962" s="217"/>
      <c r="AB11962" s="217"/>
      <c r="AC11962" s="217"/>
      <c r="AD11962" s="213"/>
    </row>
    <row r="11963" spans="20:30" x14ac:dyDescent="0.2">
      <c r="T11963" s="212"/>
      <c r="U11963" s="213"/>
      <c r="V11963" s="213"/>
      <c r="W11963" s="213"/>
      <c r="X11963" s="214"/>
      <c r="Y11963" s="214"/>
      <c r="Z11963" s="214"/>
      <c r="AA11963" s="217"/>
      <c r="AB11963" s="217"/>
      <c r="AC11963" s="217"/>
      <c r="AD11963" s="213"/>
    </row>
    <row r="11964" spans="20:30" x14ac:dyDescent="0.2">
      <c r="T11964" s="212"/>
      <c r="U11964" s="213"/>
      <c r="V11964" s="213"/>
      <c r="W11964" s="213"/>
      <c r="X11964" s="214"/>
      <c r="Y11964" s="214"/>
      <c r="Z11964" s="214"/>
      <c r="AA11964" s="217"/>
      <c r="AB11964" s="217"/>
      <c r="AC11964" s="217"/>
      <c r="AD11964" s="213"/>
    </row>
    <row r="11965" spans="20:30" x14ac:dyDescent="0.2">
      <c r="T11965" s="212"/>
      <c r="U11965" s="213"/>
      <c r="V11965" s="213"/>
      <c r="W11965" s="213"/>
      <c r="X11965" s="214"/>
      <c r="Y11965" s="214"/>
      <c r="Z11965" s="214"/>
      <c r="AA11965" s="217"/>
      <c r="AB11965" s="217"/>
      <c r="AC11965" s="217"/>
      <c r="AD11965" s="213"/>
    </row>
    <row r="11966" spans="20:30" x14ac:dyDescent="0.2">
      <c r="T11966" s="212"/>
      <c r="U11966" s="213"/>
      <c r="V11966" s="213"/>
      <c r="W11966" s="213"/>
      <c r="X11966" s="214"/>
      <c r="Y11966" s="214"/>
      <c r="Z11966" s="214"/>
      <c r="AA11966" s="217"/>
      <c r="AB11966" s="217"/>
      <c r="AC11966" s="217"/>
      <c r="AD11966" s="213"/>
    </row>
    <row r="11967" spans="20:30" x14ac:dyDescent="0.2">
      <c r="T11967" s="212"/>
      <c r="U11967" s="213"/>
      <c r="V11967" s="213"/>
      <c r="W11967" s="213"/>
      <c r="X11967" s="214"/>
      <c r="Y11967" s="214"/>
      <c r="Z11967" s="214"/>
      <c r="AA11967" s="217"/>
      <c r="AB11967" s="217"/>
      <c r="AC11967" s="217"/>
      <c r="AD11967" s="213"/>
    </row>
    <row r="11968" spans="20:30" x14ac:dyDescent="0.2">
      <c r="T11968" s="212"/>
      <c r="U11968" s="213"/>
      <c r="V11968" s="213"/>
      <c r="W11968" s="213"/>
      <c r="X11968" s="214"/>
      <c r="Y11968" s="214"/>
      <c r="Z11968" s="214"/>
      <c r="AA11968" s="217"/>
      <c r="AB11968" s="217"/>
      <c r="AC11968" s="217"/>
      <c r="AD11968" s="213"/>
    </row>
    <row r="11969" spans="20:30" x14ac:dyDescent="0.2">
      <c r="T11969" s="212"/>
      <c r="U11969" s="213"/>
      <c r="V11969" s="213"/>
      <c r="W11969" s="213"/>
      <c r="X11969" s="214"/>
      <c r="Y11969" s="214"/>
      <c r="Z11969" s="214"/>
      <c r="AA11969" s="217"/>
      <c r="AB11969" s="217"/>
      <c r="AC11969" s="217"/>
      <c r="AD11969" s="213"/>
    </row>
    <row r="11970" spans="20:30" x14ac:dyDescent="0.2">
      <c r="T11970" s="212"/>
      <c r="U11970" s="213"/>
      <c r="V11970" s="213"/>
      <c r="W11970" s="213"/>
      <c r="X11970" s="214"/>
      <c r="Y11970" s="214"/>
      <c r="Z11970" s="214"/>
      <c r="AA11970" s="217"/>
      <c r="AB11970" s="217"/>
      <c r="AC11970" s="217"/>
      <c r="AD11970" s="213"/>
    </row>
    <row r="11971" spans="20:30" x14ac:dyDescent="0.2">
      <c r="T11971" s="212"/>
      <c r="U11971" s="213"/>
      <c r="V11971" s="213"/>
      <c r="W11971" s="213"/>
      <c r="X11971" s="214"/>
      <c r="Y11971" s="214"/>
      <c r="Z11971" s="214"/>
      <c r="AA11971" s="217"/>
      <c r="AB11971" s="217"/>
      <c r="AC11971" s="217"/>
      <c r="AD11971" s="213"/>
    </row>
    <row r="11972" spans="20:30" x14ac:dyDescent="0.2">
      <c r="T11972" s="212"/>
      <c r="U11972" s="213"/>
      <c r="V11972" s="213"/>
      <c r="W11972" s="213"/>
      <c r="X11972" s="214"/>
      <c r="Y11972" s="214"/>
      <c r="Z11972" s="214"/>
      <c r="AA11972" s="217"/>
      <c r="AB11972" s="217"/>
      <c r="AC11972" s="217"/>
      <c r="AD11972" s="213"/>
    </row>
    <row r="11973" spans="20:30" x14ac:dyDescent="0.2">
      <c r="T11973" s="212"/>
      <c r="U11973" s="213"/>
      <c r="V11973" s="213"/>
      <c r="W11973" s="213"/>
      <c r="X11973" s="214"/>
      <c r="Y11973" s="214"/>
      <c r="Z11973" s="214"/>
      <c r="AA11973" s="217"/>
      <c r="AB11973" s="217"/>
      <c r="AC11973" s="217"/>
      <c r="AD11973" s="213"/>
    </row>
    <row r="11974" spans="20:30" x14ac:dyDescent="0.2">
      <c r="T11974" s="212"/>
      <c r="U11974" s="213"/>
      <c r="V11974" s="213"/>
      <c r="W11974" s="213"/>
      <c r="X11974" s="214"/>
      <c r="Y11974" s="214"/>
      <c r="Z11974" s="214"/>
      <c r="AA11974" s="217"/>
      <c r="AB11974" s="217"/>
      <c r="AC11974" s="217"/>
      <c r="AD11974" s="213"/>
    </row>
    <row r="11975" spans="20:30" x14ac:dyDescent="0.2">
      <c r="T11975" s="212"/>
      <c r="U11975" s="213"/>
      <c r="V11975" s="213"/>
      <c r="W11975" s="213"/>
      <c r="X11975" s="214"/>
      <c r="Y11975" s="214"/>
      <c r="Z11975" s="214"/>
      <c r="AA11975" s="217"/>
      <c r="AB11975" s="217"/>
      <c r="AC11975" s="217"/>
      <c r="AD11975" s="213"/>
    </row>
    <row r="11976" spans="20:30" x14ac:dyDescent="0.2">
      <c r="T11976" s="212"/>
      <c r="U11976" s="213"/>
      <c r="V11976" s="213"/>
      <c r="W11976" s="213"/>
      <c r="X11976" s="214"/>
      <c r="Y11976" s="214"/>
      <c r="Z11976" s="214"/>
      <c r="AA11976" s="217"/>
      <c r="AB11976" s="217"/>
      <c r="AC11976" s="217"/>
      <c r="AD11976" s="213"/>
    </row>
    <row r="11977" spans="20:30" x14ac:dyDescent="0.2">
      <c r="T11977" s="212"/>
      <c r="U11977" s="213"/>
      <c r="V11977" s="213"/>
      <c r="W11977" s="213"/>
      <c r="X11977" s="214"/>
      <c r="Y11977" s="214"/>
      <c r="Z11977" s="214"/>
      <c r="AA11977" s="217"/>
      <c r="AB11977" s="217"/>
      <c r="AC11977" s="217"/>
      <c r="AD11977" s="213"/>
    </row>
    <row r="11978" spans="20:30" x14ac:dyDescent="0.2">
      <c r="T11978" s="212"/>
      <c r="U11978" s="213"/>
      <c r="V11978" s="213"/>
      <c r="W11978" s="213"/>
      <c r="X11978" s="214"/>
      <c r="Y11978" s="214"/>
      <c r="Z11978" s="214"/>
      <c r="AA11978" s="217"/>
      <c r="AB11978" s="217"/>
      <c r="AC11978" s="217"/>
      <c r="AD11978" s="213"/>
    </row>
    <row r="11979" spans="20:30" x14ac:dyDescent="0.2">
      <c r="T11979" s="212"/>
      <c r="U11979" s="213"/>
      <c r="V11979" s="213"/>
      <c r="W11979" s="213"/>
      <c r="X11979" s="214"/>
      <c r="Y11979" s="214"/>
      <c r="Z11979" s="214"/>
      <c r="AA11979" s="217"/>
      <c r="AB11979" s="217"/>
      <c r="AC11979" s="217"/>
      <c r="AD11979" s="213"/>
    </row>
    <row r="11980" spans="20:30" x14ac:dyDescent="0.2">
      <c r="T11980" s="212"/>
      <c r="U11980" s="213"/>
      <c r="V11980" s="213"/>
      <c r="W11980" s="213"/>
      <c r="X11980" s="214"/>
      <c r="Y11980" s="214"/>
      <c r="Z11980" s="214"/>
      <c r="AA11980" s="217"/>
      <c r="AB11980" s="217"/>
      <c r="AC11980" s="217"/>
      <c r="AD11980" s="213"/>
    </row>
    <row r="11981" spans="20:30" x14ac:dyDescent="0.2">
      <c r="T11981" s="212"/>
      <c r="U11981" s="213"/>
      <c r="V11981" s="213"/>
      <c r="W11981" s="213"/>
      <c r="X11981" s="214"/>
      <c r="Y11981" s="214"/>
      <c r="Z11981" s="214"/>
      <c r="AA11981" s="217"/>
      <c r="AB11981" s="217"/>
      <c r="AC11981" s="217"/>
      <c r="AD11981" s="213"/>
    </row>
    <row r="11982" spans="20:30" x14ac:dyDescent="0.2">
      <c r="T11982" s="212"/>
      <c r="U11982" s="213"/>
      <c r="V11982" s="213"/>
      <c r="W11982" s="213"/>
      <c r="X11982" s="214"/>
      <c r="Y11982" s="214"/>
      <c r="Z11982" s="214"/>
      <c r="AA11982" s="217"/>
      <c r="AB11982" s="217"/>
      <c r="AC11982" s="217"/>
      <c r="AD11982" s="213"/>
    </row>
    <row r="11983" spans="20:30" x14ac:dyDescent="0.2">
      <c r="T11983" s="212"/>
      <c r="U11983" s="213"/>
      <c r="V11983" s="213"/>
      <c r="W11983" s="213"/>
      <c r="X11983" s="214"/>
      <c r="Y11983" s="214"/>
      <c r="Z11983" s="214"/>
      <c r="AA11983" s="217"/>
      <c r="AB11983" s="217"/>
      <c r="AC11983" s="217"/>
      <c r="AD11983" s="213"/>
    </row>
    <row r="11984" spans="20:30" x14ac:dyDescent="0.2">
      <c r="T11984" s="212"/>
      <c r="U11984" s="213"/>
      <c r="V11984" s="213"/>
      <c r="W11984" s="213"/>
      <c r="X11984" s="214"/>
      <c r="Y11984" s="214"/>
      <c r="Z11984" s="214"/>
      <c r="AA11984" s="217"/>
      <c r="AB11984" s="217"/>
      <c r="AC11984" s="217"/>
      <c r="AD11984" s="213"/>
    </row>
    <row r="11985" spans="20:30" x14ac:dyDescent="0.2">
      <c r="T11985" s="212"/>
      <c r="U11985" s="213"/>
      <c r="V11985" s="213"/>
      <c r="W11985" s="213"/>
      <c r="X11985" s="214"/>
      <c r="Y11985" s="214"/>
      <c r="Z11985" s="214"/>
      <c r="AA11985" s="217"/>
      <c r="AB11985" s="217"/>
      <c r="AC11985" s="217"/>
      <c r="AD11985" s="213"/>
    </row>
    <row r="11986" spans="20:30" x14ac:dyDescent="0.2">
      <c r="T11986" s="212"/>
      <c r="U11986" s="213"/>
      <c r="V11986" s="213"/>
      <c r="W11986" s="213"/>
      <c r="X11986" s="214"/>
      <c r="Y11986" s="214"/>
      <c r="Z11986" s="214"/>
      <c r="AA11986" s="217"/>
      <c r="AB11986" s="217"/>
      <c r="AC11986" s="217"/>
      <c r="AD11986" s="213"/>
    </row>
    <row r="11987" spans="20:30" x14ac:dyDescent="0.2">
      <c r="T11987" s="212"/>
      <c r="U11987" s="213"/>
      <c r="V11987" s="213"/>
      <c r="W11987" s="213"/>
      <c r="X11987" s="214"/>
      <c r="Y11987" s="214"/>
      <c r="Z11987" s="214"/>
      <c r="AA11987" s="217"/>
      <c r="AB11987" s="217"/>
      <c r="AC11987" s="217"/>
      <c r="AD11987" s="213"/>
    </row>
    <row r="11988" spans="20:30" x14ac:dyDescent="0.2">
      <c r="T11988" s="212"/>
      <c r="U11988" s="213"/>
      <c r="V11988" s="213"/>
      <c r="W11988" s="213"/>
      <c r="X11988" s="214"/>
      <c r="Y11988" s="214"/>
      <c r="Z11988" s="214"/>
      <c r="AA11988" s="217"/>
      <c r="AB11988" s="217"/>
      <c r="AC11988" s="217"/>
      <c r="AD11988" s="213"/>
    </row>
    <row r="11989" spans="20:30" x14ac:dyDescent="0.2">
      <c r="T11989" s="212"/>
      <c r="U11989" s="213"/>
      <c r="V11989" s="213"/>
      <c r="W11989" s="213"/>
      <c r="X11989" s="214"/>
      <c r="Y11989" s="214"/>
      <c r="Z11989" s="214"/>
      <c r="AA11989" s="217"/>
      <c r="AB11989" s="217"/>
      <c r="AC11989" s="217"/>
      <c r="AD11989" s="213"/>
    </row>
    <row r="11990" spans="20:30" x14ac:dyDescent="0.2">
      <c r="T11990" s="212"/>
      <c r="U11990" s="213"/>
      <c r="V11990" s="213"/>
      <c r="W11990" s="213"/>
      <c r="X11990" s="214"/>
      <c r="Y11990" s="214"/>
      <c r="Z11990" s="214"/>
      <c r="AA11990" s="217"/>
      <c r="AB11990" s="217"/>
      <c r="AC11990" s="217"/>
      <c r="AD11990" s="213"/>
    </row>
    <row r="11991" spans="20:30" x14ac:dyDescent="0.2">
      <c r="T11991" s="212"/>
      <c r="U11991" s="213"/>
      <c r="V11991" s="213"/>
      <c r="W11991" s="213"/>
      <c r="X11991" s="214"/>
      <c r="Y11991" s="214"/>
      <c r="Z11991" s="214"/>
      <c r="AA11991" s="217"/>
      <c r="AB11991" s="217"/>
      <c r="AC11991" s="217"/>
      <c r="AD11991" s="213"/>
    </row>
    <row r="11992" spans="20:30" x14ac:dyDescent="0.2">
      <c r="T11992" s="212"/>
      <c r="U11992" s="213"/>
      <c r="V11992" s="213"/>
      <c r="W11992" s="213"/>
      <c r="X11992" s="214"/>
      <c r="Y11992" s="214"/>
      <c r="Z11992" s="214"/>
      <c r="AA11992" s="217"/>
      <c r="AB11992" s="217"/>
      <c r="AC11992" s="217"/>
      <c r="AD11992" s="213"/>
    </row>
    <row r="11993" spans="20:30" x14ac:dyDescent="0.2">
      <c r="T11993" s="212"/>
      <c r="U11993" s="213"/>
      <c r="V11993" s="213"/>
      <c r="W11993" s="213"/>
      <c r="X11993" s="214"/>
      <c r="Y11993" s="214"/>
      <c r="Z11993" s="214"/>
      <c r="AA11993" s="217"/>
      <c r="AB11993" s="217"/>
      <c r="AC11993" s="217"/>
      <c r="AD11993" s="213"/>
    </row>
    <row r="11994" spans="20:30" x14ac:dyDescent="0.2">
      <c r="T11994" s="212"/>
      <c r="U11994" s="213"/>
      <c r="V11994" s="213"/>
      <c r="W11994" s="213"/>
      <c r="X11994" s="214"/>
      <c r="Y11994" s="214"/>
      <c r="Z11994" s="214"/>
      <c r="AA11994" s="217"/>
      <c r="AB11994" s="217"/>
      <c r="AC11994" s="217"/>
      <c r="AD11994" s="213"/>
    </row>
    <row r="11995" spans="20:30" x14ac:dyDescent="0.2">
      <c r="T11995" s="212"/>
      <c r="U11995" s="213"/>
      <c r="V11995" s="213"/>
      <c r="W11995" s="213"/>
      <c r="X11995" s="214"/>
      <c r="Y11995" s="214"/>
      <c r="Z11995" s="214"/>
      <c r="AA11995" s="217"/>
      <c r="AB11995" s="217"/>
      <c r="AC11995" s="217"/>
      <c r="AD11995" s="213"/>
    </row>
    <row r="11996" spans="20:30" x14ac:dyDescent="0.2">
      <c r="T11996" s="212"/>
      <c r="U11996" s="213"/>
      <c r="V11996" s="213"/>
      <c r="W11996" s="213"/>
      <c r="X11996" s="214"/>
      <c r="Y11996" s="214"/>
      <c r="Z11996" s="214"/>
      <c r="AA11996" s="217"/>
      <c r="AB11996" s="217"/>
      <c r="AC11996" s="217"/>
      <c r="AD11996" s="213"/>
    </row>
    <row r="11997" spans="20:30" x14ac:dyDescent="0.2">
      <c r="T11997" s="212"/>
      <c r="U11997" s="213"/>
      <c r="V11997" s="213"/>
      <c r="W11997" s="213"/>
      <c r="X11997" s="214"/>
      <c r="Y11997" s="214"/>
      <c r="Z11997" s="214"/>
      <c r="AA11997" s="217"/>
      <c r="AB11997" s="217"/>
      <c r="AC11997" s="217"/>
      <c r="AD11997" s="213"/>
    </row>
    <row r="11998" spans="20:30" x14ac:dyDescent="0.2">
      <c r="T11998" s="212"/>
      <c r="U11998" s="213"/>
      <c r="V11998" s="213"/>
      <c r="W11998" s="213"/>
      <c r="X11998" s="214"/>
      <c r="Y11998" s="214"/>
      <c r="Z11998" s="214"/>
      <c r="AA11998" s="217"/>
      <c r="AB11998" s="217"/>
      <c r="AC11998" s="217"/>
      <c r="AD11998" s="213"/>
    </row>
    <row r="11999" spans="20:30" x14ac:dyDescent="0.2">
      <c r="T11999" s="212"/>
      <c r="U11999" s="213"/>
      <c r="V11999" s="213"/>
      <c r="W11999" s="213"/>
      <c r="X11999" s="214"/>
      <c r="Y11999" s="214"/>
      <c r="Z11999" s="214"/>
      <c r="AA11999" s="217"/>
      <c r="AB11999" s="217"/>
      <c r="AC11999" s="217"/>
      <c r="AD11999" s="213"/>
    </row>
    <row r="12000" spans="20:30" x14ac:dyDescent="0.2">
      <c r="T12000" s="212"/>
      <c r="U12000" s="213"/>
      <c r="V12000" s="213"/>
      <c r="W12000" s="213"/>
      <c r="X12000" s="214"/>
      <c r="Y12000" s="214"/>
      <c r="Z12000" s="214"/>
      <c r="AA12000" s="217"/>
      <c r="AB12000" s="217"/>
      <c r="AC12000" s="217"/>
      <c r="AD12000" s="213"/>
    </row>
    <row r="12001" spans="20:30" x14ac:dyDescent="0.2">
      <c r="T12001" s="212"/>
      <c r="U12001" s="213"/>
      <c r="V12001" s="213"/>
      <c r="W12001" s="213"/>
      <c r="X12001" s="214"/>
      <c r="Y12001" s="214"/>
      <c r="Z12001" s="214"/>
      <c r="AA12001" s="217"/>
      <c r="AB12001" s="217"/>
      <c r="AC12001" s="217"/>
      <c r="AD12001" s="213"/>
    </row>
    <row r="12002" spans="20:30" x14ac:dyDescent="0.2">
      <c r="T12002" s="212"/>
      <c r="U12002" s="213"/>
      <c r="V12002" s="213"/>
      <c r="W12002" s="213"/>
      <c r="X12002" s="214"/>
      <c r="Y12002" s="214"/>
      <c r="Z12002" s="214"/>
      <c r="AA12002" s="217"/>
      <c r="AB12002" s="217"/>
      <c r="AC12002" s="217"/>
      <c r="AD12002" s="213"/>
    </row>
    <row r="12003" spans="20:30" x14ac:dyDescent="0.2">
      <c r="T12003" s="212"/>
      <c r="U12003" s="213"/>
      <c r="V12003" s="213"/>
      <c r="W12003" s="213"/>
      <c r="X12003" s="214"/>
      <c r="Y12003" s="214"/>
      <c r="Z12003" s="214"/>
      <c r="AA12003" s="217"/>
      <c r="AB12003" s="217"/>
      <c r="AC12003" s="217"/>
      <c r="AD12003" s="213"/>
    </row>
    <row r="12004" spans="20:30" x14ac:dyDescent="0.2">
      <c r="T12004" s="212"/>
      <c r="U12004" s="213"/>
      <c r="V12004" s="213"/>
      <c r="W12004" s="213"/>
      <c r="X12004" s="214"/>
      <c r="Y12004" s="214"/>
      <c r="Z12004" s="214"/>
      <c r="AA12004" s="217"/>
      <c r="AB12004" s="217"/>
      <c r="AC12004" s="217"/>
      <c r="AD12004" s="213"/>
    </row>
    <row r="12005" spans="20:30" x14ac:dyDescent="0.2">
      <c r="T12005" s="212"/>
      <c r="U12005" s="213"/>
      <c r="V12005" s="213"/>
      <c r="W12005" s="213"/>
      <c r="X12005" s="214"/>
      <c r="Y12005" s="214"/>
      <c r="Z12005" s="214"/>
      <c r="AA12005" s="217"/>
      <c r="AB12005" s="217"/>
      <c r="AC12005" s="217"/>
      <c r="AD12005" s="213"/>
    </row>
    <row r="12006" spans="20:30" x14ac:dyDescent="0.2">
      <c r="T12006" s="212"/>
      <c r="U12006" s="213"/>
      <c r="V12006" s="213"/>
      <c r="W12006" s="213"/>
      <c r="X12006" s="214"/>
      <c r="Y12006" s="214"/>
      <c r="Z12006" s="214"/>
      <c r="AA12006" s="217"/>
      <c r="AB12006" s="217"/>
      <c r="AC12006" s="217"/>
      <c r="AD12006" s="213"/>
    </row>
    <row r="12007" spans="20:30" x14ac:dyDescent="0.2">
      <c r="T12007" s="212"/>
      <c r="U12007" s="213"/>
      <c r="V12007" s="213"/>
      <c r="W12007" s="213"/>
      <c r="X12007" s="214"/>
      <c r="Y12007" s="214"/>
      <c r="Z12007" s="214"/>
      <c r="AA12007" s="217"/>
      <c r="AB12007" s="217"/>
      <c r="AC12007" s="217"/>
      <c r="AD12007" s="213"/>
    </row>
    <row r="12008" spans="20:30" x14ac:dyDescent="0.2">
      <c r="T12008" s="212"/>
      <c r="U12008" s="213"/>
      <c r="V12008" s="213"/>
      <c r="W12008" s="213"/>
      <c r="X12008" s="214"/>
      <c r="Y12008" s="214"/>
      <c r="Z12008" s="214"/>
      <c r="AA12008" s="217"/>
      <c r="AB12008" s="217"/>
      <c r="AC12008" s="217"/>
      <c r="AD12008" s="213"/>
    </row>
    <row r="12009" spans="20:30" x14ac:dyDescent="0.2">
      <c r="T12009" s="212"/>
      <c r="U12009" s="213"/>
      <c r="V12009" s="213"/>
      <c r="W12009" s="213"/>
      <c r="X12009" s="214"/>
      <c r="Y12009" s="214"/>
      <c r="Z12009" s="214"/>
      <c r="AA12009" s="217"/>
      <c r="AB12009" s="217"/>
      <c r="AC12009" s="217"/>
      <c r="AD12009" s="213"/>
    </row>
    <row r="12010" spans="20:30" x14ac:dyDescent="0.2">
      <c r="T12010" s="212"/>
      <c r="U12010" s="213"/>
      <c r="V12010" s="213"/>
      <c r="W12010" s="213"/>
      <c r="X12010" s="214"/>
      <c r="Y12010" s="214"/>
      <c r="Z12010" s="214"/>
      <c r="AA12010" s="217"/>
      <c r="AB12010" s="217"/>
      <c r="AC12010" s="217"/>
      <c r="AD12010" s="213"/>
    </row>
    <row r="12011" spans="20:30" x14ac:dyDescent="0.2">
      <c r="T12011" s="212"/>
      <c r="U12011" s="213"/>
      <c r="V12011" s="213"/>
      <c r="W12011" s="213"/>
      <c r="X12011" s="214"/>
      <c r="Y12011" s="214"/>
      <c r="Z12011" s="214"/>
      <c r="AA12011" s="217"/>
      <c r="AB12011" s="217"/>
      <c r="AC12011" s="217"/>
      <c r="AD12011" s="213"/>
    </row>
    <row r="12012" spans="20:30" x14ac:dyDescent="0.2">
      <c r="T12012" s="212"/>
      <c r="U12012" s="213"/>
      <c r="V12012" s="213"/>
      <c r="W12012" s="213"/>
      <c r="X12012" s="214"/>
      <c r="Y12012" s="214"/>
      <c r="Z12012" s="214"/>
      <c r="AA12012" s="217"/>
      <c r="AB12012" s="217"/>
      <c r="AC12012" s="217"/>
      <c r="AD12012" s="213"/>
    </row>
    <row r="12013" spans="20:30" x14ac:dyDescent="0.2">
      <c r="T12013" s="212"/>
      <c r="U12013" s="213"/>
      <c r="V12013" s="213"/>
      <c r="W12013" s="213"/>
      <c r="X12013" s="214"/>
      <c r="Y12013" s="214"/>
      <c r="Z12013" s="214"/>
      <c r="AA12013" s="217"/>
      <c r="AB12013" s="217"/>
      <c r="AC12013" s="217"/>
      <c r="AD12013" s="213"/>
    </row>
    <row r="12014" spans="20:30" x14ac:dyDescent="0.2">
      <c r="T12014" s="212"/>
      <c r="U12014" s="213"/>
      <c r="V12014" s="213"/>
      <c r="W12014" s="213"/>
      <c r="X12014" s="214"/>
      <c r="Y12014" s="214"/>
      <c r="Z12014" s="214"/>
      <c r="AA12014" s="217"/>
      <c r="AB12014" s="217"/>
      <c r="AC12014" s="217"/>
      <c r="AD12014" s="213"/>
    </row>
    <row r="12015" spans="20:30" x14ac:dyDescent="0.2">
      <c r="T12015" s="212"/>
      <c r="U12015" s="213"/>
      <c r="V12015" s="213"/>
      <c r="W12015" s="213"/>
      <c r="X12015" s="214"/>
      <c r="Y12015" s="214"/>
      <c r="Z12015" s="214"/>
      <c r="AA12015" s="217"/>
      <c r="AB12015" s="217"/>
      <c r="AC12015" s="217"/>
      <c r="AD12015" s="213"/>
    </row>
    <row r="12016" spans="20:30" x14ac:dyDescent="0.2">
      <c r="T12016" s="212"/>
      <c r="U12016" s="213"/>
      <c r="V12016" s="213"/>
      <c r="W12016" s="213"/>
      <c r="X12016" s="214"/>
      <c r="Y12016" s="214"/>
      <c r="Z12016" s="214"/>
      <c r="AA12016" s="217"/>
      <c r="AB12016" s="217"/>
      <c r="AC12016" s="217"/>
      <c r="AD12016" s="213"/>
    </row>
    <row r="12017" spans="20:30" x14ac:dyDescent="0.2">
      <c r="T12017" s="212"/>
      <c r="U12017" s="213"/>
      <c r="V12017" s="213"/>
      <c r="W12017" s="213"/>
      <c r="X12017" s="214"/>
      <c r="Y12017" s="214"/>
      <c r="Z12017" s="214"/>
      <c r="AA12017" s="217"/>
      <c r="AB12017" s="217"/>
      <c r="AC12017" s="217"/>
      <c r="AD12017" s="213"/>
    </row>
    <row r="12018" spans="20:30" x14ac:dyDescent="0.2">
      <c r="T12018" s="212"/>
      <c r="U12018" s="213"/>
      <c r="V12018" s="213"/>
      <c r="W12018" s="213"/>
      <c r="X12018" s="214"/>
      <c r="Y12018" s="214"/>
      <c r="Z12018" s="214"/>
      <c r="AA12018" s="217"/>
      <c r="AB12018" s="217"/>
      <c r="AC12018" s="217"/>
      <c r="AD12018" s="213"/>
    </row>
    <row r="12019" spans="20:30" x14ac:dyDescent="0.2">
      <c r="T12019" s="212"/>
      <c r="U12019" s="213"/>
      <c r="V12019" s="213"/>
      <c r="W12019" s="213"/>
      <c r="X12019" s="214"/>
      <c r="Y12019" s="214"/>
      <c r="Z12019" s="214"/>
      <c r="AA12019" s="217"/>
      <c r="AB12019" s="217"/>
      <c r="AC12019" s="217"/>
      <c r="AD12019" s="213"/>
    </row>
    <row r="12020" spans="20:30" x14ac:dyDescent="0.2">
      <c r="T12020" s="212"/>
      <c r="U12020" s="213"/>
      <c r="V12020" s="213"/>
      <c r="W12020" s="213"/>
      <c r="X12020" s="214"/>
      <c r="Y12020" s="214"/>
      <c r="Z12020" s="214"/>
      <c r="AA12020" s="217"/>
      <c r="AB12020" s="217"/>
      <c r="AC12020" s="217"/>
      <c r="AD12020" s="213"/>
    </row>
    <row r="12021" spans="20:30" x14ac:dyDescent="0.2">
      <c r="T12021" s="212"/>
      <c r="U12021" s="213"/>
      <c r="V12021" s="213"/>
      <c r="W12021" s="213"/>
      <c r="X12021" s="214"/>
      <c r="Y12021" s="214"/>
      <c r="Z12021" s="214"/>
      <c r="AA12021" s="217"/>
      <c r="AB12021" s="217"/>
      <c r="AC12021" s="217"/>
      <c r="AD12021" s="213"/>
    </row>
    <row r="12022" spans="20:30" x14ac:dyDescent="0.2">
      <c r="T12022" s="212"/>
      <c r="U12022" s="213"/>
      <c r="V12022" s="213"/>
      <c r="W12022" s="213"/>
      <c r="X12022" s="214"/>
      <c r="Y12022" s="214"/>
      <c r="Z12022" s="214"/>
      <c r="AA12022" s="217"/>
      <c r="AB12022" s="217"/>
      <c r="AC12022" s="217"/>
      <c r="AD12022" s="213"/>
    </row>
    <row r="12023" spans="20:30" x14ac:dyDescent="0.2">
      <c r="T12023" s="212"/>
      <c r="U12023" s="213"/>
      <c r="V12023" s="213"/>
      <c r="W12023" s="213"/>
      <c r="X12023" s="214"/>
      <c r="Y12023" s="214"/>
      <c r="Z12023" s="214"/>
      <c r="AA12023" s="217"/>
      <c r="AB12023" s="217"/>
      <c r="AC12023" s="217"/>
      <c r="AD12023" s="213"/>
    </row>
    <row r="12024" spans="20:30" x14ac:dyDescent="0.2">
      <c r="T12024" s="212"/>
      <c r="U12024" s="213"/>
      <c r="V12024" s="213"/>
      <c r="W12024" s="213"/>
      <c r="X12024" s="214"/>
      <c r="Y12024" s="214"/>
      <c r="Z12024" s="214"/>
      <c r="AA12024" s="217"/>
      <c r="AB12024" s="217"/>
      <c r="AC12024" s="217"/>
      <c r="AD12024" s="213"/>
    </row>
    <row r="12025" spans="20:30" x14ac:dyDescent="0.2">
      <c r="T12025" s="212"/>
      <c r="U12025" s="213"/>
      <c r="V12025" s="213"/>
      <c r="W12025" s="213"/>
      <c r="X12025" s="214"/>
      <c r="Y12025" s="214"/>
      <c r="Z12025" s="214"/>
      <c r="AA12025" s="217"/>
      <c r="AB12025" s="217"/>
      <c r="AC12025" s="217"/>
      <c r="AD12025" s="213"/>
    </row>
    <row r="12026" spans="20:30" x14ac:dyDescent="0.2">
      <c r="T12026" s="212"/>
      <c r="U12026" s="213"/>
      <c r="V12026" s="213"/>
      <c r="W12026" s="213"/>
      <c r="X12026" s="214"/>
      <c r="Y12026" s="214"/>
      <c r="Z12026" s="214"/>
      <c r="AA12026" s="217"/>
      <c r="AB12026" s="217"/>
      <c r="AC12026" s="217"/>
      <c r="AD12026" s="213"/>
    </row>
    <row r="12027" spans="20:30" x14ac:dyDescent="0.2">
      <c r="T12027" s="212"/>
      <c r="U12027" s="213"/>
      <c r="V12027" s="213"/>
      <c r="W12027" s="213"/>
      <c r="X12027" s="214"/>
      <c r="Y12027" s="214"/>
      <c r="Z12027" s="214"/>
      <c r="AA12027" s="217"/>
      <c r="AB12027" s="217"/>
      <c r="AC12027" s="217"/>
      <c r="AD12027" s="213"/>
    </row>
    <row r="12028" spans="20:30" x14ac:dyDescent="0.2">
      <c r="T12028" s="212"/>
      <c r="U12028" s="213"/>
      <c r="V12028" s="213"/>
      <c r="W12028" s="213"/>
      <c r="X12028" s="214"/>
      <c r="Y12028" s="214"/>
      <c r="Z12028" s="214"/>
      <c r="AA12028" s="217"/>
      <c r="AB12028" s="217"/>
      <c r="AC12028" s="217"/>
      <c r="AD12028" s="213"/>
    </row>
    <row r="12029" spans="20:30" x14ac:dyDescent="0.2">
      <c r="T12029" s="212"/>
      <c r="U12029" s="213"/>
      <c r="V12029" s="213"/>
      <c r="W12029" s="213"/>
      <c r="X12029" s="214"/>
      <c r="Y12029" s="214"/>
      <c r="Z12029" s="214"/>
      <c r="AA12029" s="217"/>
      <c r="AB12029" s="217"/>
      <c r="AC12029" s="217"/>
      <c r="AD12029" s="213"/>
    </row>
    <row r="12030" spans="20:30" x14ac:dyDescent="0.2">
      <c r="T12030" s="212"/>
      <c r="U12030" s="213"/>
      <c r="V12030" s="213"/>
      <c r="W12030" s="213"/>
      <c r="X12030" s="214"/>
      <c r="Y12030" s="214"/>
      <c r="Z12030" s="214"/>
      <c r="AA12030" s="217"/>
      <c r="AB12030" s="217"/>
      <c r="AC12030" s="217"/>
      <c r="AD12030" s="213"/>
    </row>
    <row r="12031" spans="20:30" x14ac:dyDescent="0.2">
      <c r="T12031" s="212"/>
      <c r="U12031" s="213"/>
      <c r="V12031" s="213"/>
      <c r="W12031" s="213"/>
      <c r="X12031" s="214"/>
      <c r="Y12031" s="214"/>
      <c r="Z12031" s="214"/>
      <c r="AA12031" s="217"/>
      <c r="AB12031" s="217"/>
      <c r="AC12031" s="217"/>
      <c r="AD12031" s="213"/>
    </row>
    <row r="12032" spans="20:30" x14ac:dyDescent="0.2">
      <c r="T12032" s="212"/>
      <c r="U12032" s="213"/>
      <c r="V12032" s="213"/>
      <c r="W12032" s="213"/>
      <c r="X12032" s="214"/>
      <c r="Y12032" s="214"/>
      <c r="Z12032" s="214"/>
      <c r="AA12032" s="217"/>
      <c r="AB12032" s="217"/>
      <c r="AC12032" s="217"/>
      <c r="AD12032" s="213"/>
    </row>
    <row r="12033" spans="20:30" x14ac:dyDescent="0.2">
      <c r="T12033" s="212"/>
      <c r="U12033" s="213"/>
      <c r="V12033" s="213"/>
      <c r="W12033" s="213"/>
      <c r="X12033" s="214"/>
      <c r="Y12033" s="214"/>
      <c r="Z12033" s="214"/>
      <c r="AA12033" s="217"/>
      <c r="AB12033" s="217"/>
      <c r="AC12033" s="217"/>
      <c r="AD12033" s="213"/>
    </row>
    <row r="12034" spans="20:30" x14ac:dyDescent="0.2">
      <c r="T12034" s="212"/>
      <c r="U12034" s="213"/>
      <c r="V12034" s="213"/>
      <c r="W12034" s="213"/>
      <c r="X12034" s="214"/>
      <c r="Y12034" s="214"/>
      <c r="Z12034" s="214"/>
      <c r="AA12034" s="217"/>
      <c r="AB12034" s="217"/>
      <c r="AC12034" s="217"/>
      <c r="AD12034" s="213"/>
    </row>
    <row r="12035" spans="20:30" x14ac:dyDescent="0.2">
      <c r="T12035" s="212"/>
      <c r="U12035" s="213"/>
      <c r="V12035" s="213"/>
      <c r="W12035" s="213"/>
      <c r="X12035" s="214"/>
      <c r="Y12035" s="214"/>
      <c r="Z12035" s="214"/>
      <c r="AA12035" s="217"/>
      <c r="AB12035" s="217"/>
      <c r="AC12035" s="217"/>
      <c r="AD12035" s="213"/>
    </row>
    <row r="12036" spans="20:30" x14ac:dyDescent="0.2">
      <c r="T12036" s="212"/>
      <c r="U12036" s="213"/>
      <c r="V12036" s="213"/>
      <c r="W12036" s="213"/>
      <c r="X12036" s="214"/>
      <c r="Y12036" s="214"/>
      <c r="Z12036" s="214"/>
      <c r="AA12036" s="217"/>
      <c r="AB12036" s="217"/>
      <c r="AC12036" s="217"/>
      <c r="AD12036" s="213"/>
    </row>
    <row r="12037" spans="20:30" x14ac:dyDescent="0.2">
      <c r="T12037" s="212"/>
      <c r="U12037" s="213"/>
      <c r="V12037" s="213"/>
      <c r="W12037" s="213"/>
      <c r="X12037" s="214"/>
      <c r="Y12037" s="214"/>
      <c r="Z12037" s="214"/>
      <c r="AA12037" s="217"/>
      <c r="AB12037" s="217"/>
      <c r="AC12037" s="217"/>
      <c r="AD12037" s="213"/>
    </row>
    <row r="12038" spans="20:30" x14ac:dyDescent="0.2">
      <c r="T12038" s="212"/>
      <c r="U12038" s="213"/>
      <c r="V12038" s="213"/>
      <c r="W12038" s="213"/>
      <c r="X12038" s="214"/>
      <c r="Y12038" s="214"/>
      <c r="Z12038" s="214"/>
      <c r="AA12038" s="217"/>
      <c r="AB12038" s="217"/>
      <c r="AC12038" s="217"/>
      <c r="AD12038" s="213"/>
    </row>
    <row r="12039" spans="20:30" x14ac:dyDescent="0.2">
      <c r="T12039" s="212"/>
      <c r="U12039" s="213"/>
      <c r="V12039" s="213"/>
      <c r="W12039" s="213"/>
      <c r="X12039" s="214"/>
      <c r="Y12039" s="214"/>
      <c r="Z12039" s="214"/>
      <c r="AA12039" s="217"/>
      <c r="AB12039" s="217"/>
      <c r="AC12039" s="217"/>
      <c r="AD12039" s="213"/>
    </row>
    <row r="12040" spans="20:30" x14ac:dyDescent="0.2">
      <c r="T12040" s="212"/>
      <c r="U12040" s="213"/>
      <c r="V12040" s="213"/>
      <c r="W12040" s="213"/>
      <c r="X12040" s="214"/>
      <c r="Y12040" s="214"/>
      <c r="Z12040" s="214"/>
      <c r="AA12040" s="217"/>
      <c r="AB12040" s="217"/>
      <c r="AC12040" s="217"/>
      <c r="AD12040" s="213"/>
    </row>
    <row r="12041" spans="20:30" x14ac:dyDescent="0.2">
      <c r="T12041" s="212"/>
      <c r="U12041" s="213"/>
      <c r="V12041" s="213"/>
      <c r="W12041" s="213"/>
      <c r="X12041" s="214"/>
      <c r="Y12041" s="214"/>
      <c r="Z12041" s="214"/>
      <c r="AA12041" s="217"/>
      <c r="AB12041" s="217"/>
      <c r="AC12041" s="217"/>
      <c r="AD12041" s="213"/>
    </row>
    <row r="12042" spans="20:30" x14ac:dyDescent="0.2">
      <c r="T12042" s="212"/>
      <c r="U12042" s="213"/>
      <c r="V12042" s="213"/>
      <c r="W12042" s="213"/>
      <c r="X12042" s="214"/>
      <c r="Y12042" s="214"/>
      <c r="Z12042" s="214"/>
      <c r="AA12042" s="217"/>
      <c r="AB12042" s="217"/>
      <c r="AC12042" s="217"/>
      <c r="AD12042" s="213"/>
    </row>
    <row r="12043" spans="20:30" x14ac:dyDescent="0.2">
      <c r="T12043" s="212"/>
      <c r="U12043" s="213"/>
      <c r="V12043" s="213"/>
      <c r="W12043" s="213"/>
      <c r="X12043" s="214"/>
      <c r="Y12043" s="214"/>
      <c r="Z12043" s="214"/>
      <c r="AA12043" s="217"/>
      <c r="AB12043" s="217"/>
      <c r="AC12043" s="217"/>
      <c r="AD12043" s="213"/>
    </row>
    <row r="12044" spans="20:30" x14ac:dyDescent="0.2">
      <c r="T12044" s="212"/>
      <c r="U12044" s="213"/>
      <c r="V12044" s="213"/>
      <c r="W12044" s="213"/>
      <c r="X12044" s="214"/>
      <c r="Y12044" s="214"/>
      <c r="Z12044" s="214"/>
      <c r="AA12044" s="217"/>
      <c r="AB12044" s="217"/>
      <c r="AC12044" s="217"/>
      <c r="AD12044" s="213"/>
    </row>
    <row r="12045" spans="20:30" x14ac:dyDescent="0.2">
      <c r="T12045" s="212"/>
      <c r="U12045" s="213"/>
      <c r="V12045" s="213"/>
      <c r="W12045" s="213"/>
      <c r="X12045" s="214"/>
      <c r="Y12045" s="214"/>
      <c r="Z12045" s="214"/>
      <c r="AA12045" s="217"/>
      <c r="AB12045" s="217"/>
      <c r="AC12045" s="217"/>
      <c r="AD12045" s="213"/>
    </row>
    <row r="12046" spans="20:30" x14ac:dyDescent="0.2">
      <c r="T12046" s="212"/>
      <c r="U12046" s="213"/>
      <c r="V12046" s="213"/>
      <c r="W12046" s="213"/>
      <c r="X12046" s="214"/>
      <c r="Y12046" s="214"/>
      <c r="Z12046" s="214"/>
      <c r="AA12046" s="217"/>
      <c r="AB12046" s="217"/>
      <c r="AC12046" s="217"/>
      <c r="AD12046" s="213"/>
    </row>
    <row r="12047" spans="20:30" x14ac:dyDescent="0.2">
      <c r="T12047" s="212"/>
      <c r="U12047" s="213"/>
      <c r="V12047" s="213"/>
      <c r="W12047" s="213"/>
      <c r="X12047" s="214"/>
      <c r="Y12047" s="214"/>
      <c r="Z12047" s="214"/>
      <c r="AA12047" s="217"/>
      <c r="AB12047" s="217"/>
      <c r="AC12047" s="217"/>
      <c r="AD12047" s="213"/>
    </row>
    <row r="12048" spans="20:30" x14ac:dyDescent="0.2">
      <c r="T12048" s="212"/>
      <c r="U12048" s="213"/>
      <c r="V12048" s="213"/>
      <c r="W12048" s="213"/>
      <c r="X12048" s="214"/>
      <c r="Y12048" s="214"/>
      <c r="Z12048" s="214"/>
      <c r="AA12048" s="217"/>
      <c r="AB12048" s="217"/>
      <c r="AC12048" s="217"/>
      <c r="AD12048" s="213"/>
    </row>
    <row r="12049" spans="20:30" x14ac:dyDescent="0.2">
      <c r="T12049" s="212"/>
      <c r="U12049" s="213"/>
      <c r="V12049" s="213"/>
      <c r="W12049" s="213"/>
      <c r="X12049" s="214"/>
      <c r="Y12049" s="214"/>
      <c r="Z12049" s="214"/>
      <c r="AA12049" s="217"/>
      <c r="AB12049" s="217"/>
      <c r="AC12049" s="217"/>
      <c r="AD12049" s="213"/>
    </row>
    <row r="12050" spans="20:30" x14ac:dyDescent="0.2">
      <c r="T12050" s="212"/>
      <c r="U12050" s="213"/>
      <c r="V12050" s="213"/>
      <c r="W12050" s="213"/>
      <c r="X12050" s="214"/>
      <c r="Y12050" s="214"/>
      <c r="Z12050" s="214"/>
      <c r="AA12050" s="217"/>
      <c r="AB12050" s="217"/>
      <c r="AC12050" s="217"/>
      <c r="AD12050" s="213"/>
    </row>
    <row r="12051" spans="20:30" x14ac:dyDescent="0.2">
      <c r="T12051" s="212"/>
      <c r="U12051" s="213"/>
      <c r="V12051" s="213"/>
      <c r="W12051" s="213"/>
      <c r="X12051" s="214"/>
      <c r="Y12051" s="214"/>
      <c r="Z12051" s="214"/>
      <c r="AA12051" s="217"/>
      <c r="AB12051" s="217"/>
      <c r="AC12051" s="217"/>
      <c r="AD12051" s="213"/>
    </row>
    <row r="12052" spans="20:30" x14ac:dyDescent="0.2">
      <c r="T12052" s="212"/>
      <c r="U12052" s="213"/>
      <c r="V12052" s="213"/>
      <c r="W12052" s="213"/>
      <c r="X12052" s="214"/>
      <c r="Y12052" s="214"/>
      <c r="Z12052" s="214"/>
      <c r="AA12052" s="217"/>
      <c r="AB12052" s="217"/>
      <c r="AC12052" s="217"/>
      <c r="AD12052" s="213"/>
    </row>
    <row r="12053" spans="20:30" x14ac:dyDescent="0.2">
      <c r="T12053" s="212"/>
      <c r="U12053" s="213"/>
      <c r="V12053" s="213"/>
      <c r="W12053" s="213"/>
      <c r="X12053" s="214"/>
      <c r="Y12053" s="214"/>
      <c r="Z12053" s="214"/>
      <c r="AA12053" s="217"/>
      <c r="AB12053" s="217"/>
      <c r="AC12053" s="217"/>
      <c r="AD12053" s="213"/>
    </row>
    <row r="12054" spans="20:30" x14ac:dyDescent="0.2">
      <c r="T12054" s="212"/>
      <c r="U12054" s="213"/>
      <c r="V12054" s="213"/>
      <c r="W12054" s="213"/>
      <c r="X12054" s="214"/>
      <c r="Y12054" s="214"/>
      <c r="Z12054" s="214"/>
      <c r="AA12054" s="217"/>
      <c r="AB12054" s="217"/>
      <c r="AC12054" s="217"/>
      <c r="AD12054" s="213"/>
    </row>
    <row r="12055" spans="20:30" x14ac:dyDescent="0.2">
      <c r="T12055" s="212"/>
      <c r="U12055" s="213"/>
      <c r="V12055" s="213"/>
      <c r="W12055" s="213"/>
      <c r="X12055" s="214"/>
      <c r="Y12055" s="214"/>
      <c r="Z12055" s="214"/>
      <c r="AA12055" s="217"/>
      <c r="AB12055" s="217"/>
      <c r="AC12055" s="217"/>
      <c r="AD12055" s="213"/>
    </row>
    <row r="12056" spans="20:30" x14ac:dyDescent="0.2">
      <c r="T12056" s="212"/>
      <c r="U12056" s="213"/>
      <c r="V12056" s="213"/>
      <c r="W12056" s="213"/>
      <c r="X12056" s="214"/>
      <c r="Y12056" s="214"/>
      <c r="Z12056" s="214"/>
      <c r="AA12056" s="217"/>
      <c r="AB12056" s="217"/>
      <c r="AC12056" s="217"/>
      <c r="AD12056" s="213"/>
    </row>
    <row r="12057" spans="20:30" x14ac:dyDescent="0.2">
      <c r="T12057" s="212"/>
      <c r="U12057" s="213"/>
      <c r="V12057" s="213"/>
      <c r="W12057" s="213"/>
      <c r="X12057" s="214"/>
      <c r="Y12057" s="214"/>
      <c r="Z12057" s="214"/>
      <c r="AA12057" s="217"/>
      <c r="AB12057" s="217"/>
      <c r="AC12057" s="217"/>
      <c r="AD12057" s="213"/>
    </row>
    <row r="12058" spans="20:30" x14ac:dyDescent="0.2">
      <c r="T12058" s="212"/>
      <c r="U12058" s="213"/>
      <c r="V12058" s="213"/>
      <c r="W12058" s="213"/>
      <c r="X12058" s="214"/>
      <c r="Y12058" s="214"/>
      <c r="Z12058" s="214"/>
      <c r="AA12058" s="217"/>
      <c r="AB12058" s="217"/>
      <c r="AC12058" s="217"/>
      <c r="AD12058" s="213"/>
    </row>
    <row r="12059" spans="20:30" x14ac:dyDescent="0.2">
      <c r="T12059" s="212"/>
      <c r="U12059" s="213"/>
      <c r="V12059" s="213"/>
      <c r="W12059" s="213"/>
      <c r="X12059" s="214"/>
      <c r="Y12059" s="214"/>
      <c r="Z12059" s="214"/>
      <c r="AA12059" s="217"/>
      <c r="AB12059" s="217"/>
      <c r="AC12059" s="217"/>
      <c r="AD12059" s="213"/>
    </row>
    <row r="12060" spans="20:30" x14ac:dyDescent="0.2">
      <c r="T12060" s="212"/>
      <c r="U12060" s="213"/>
      <c r="V12060" s="213"/>
      <c r="W12060" s="213"/>
      <c r="X12060" s="214"/>
      <c r="Y12060" s="214"/>
      <c r="Z12060" s="214"/>
      <c r="AA12060" s="217"/>
      <c r="AB12060" s="217"/>
      <c r="AC12060" s="217"/>
      <c r="AD12060" s="213"/>
    </row>
    <row r="12061" spans="20:30" x14ac:dyDescent="0.2">
      <c r="T12061" s="212"/>
      <c r="U12061" s="213"/>
      <c r="V12061" s="213"/>
      <c r="W12061" s="213"/>
      <c r="X12061" s="214"/>
      <c r="Y12061" s="214"/>
      <c r="Z12061" s="214"/>
      <c r="AA12061" s="217"/>
      <c r="AB12061" s="217"/>
      <c r="AC12061" s="217"/>
      <c r="AD12061" s="213"/>
    </row>
    <row r="12062" spans="20:30" x14ac:dyDescent="0.2">
      <c r="T12062" s="212"/>
      <c r="U12062" s="213"/>
      <c r="V12062" s="213"/>
      <c r="W12062" s="213"/>
      <c r="X12062" s="214"/>
      <c r="Y12062" s="214"/>
      <c r="Z12062" s="214"/>
      <c r="AA12062" s="217"/>
      <c r="AB12062" s="217"/>
      <c r="AC12062" s="217"/>
      <c r="AD12062" s="213"/>
    </row>
    <row r="12063" spans="20:30" x14ac:dyDescent="0.2">
      <c r="T12063" s="212"/>
      <c r="U12063" s="213"/>
      <c r="V12063" s="213"/>
      <c r="W12063" s="213"/>
      <c r="X12063" s="214"/>
      <c r="Y12063" s="214"/>
      <c r="Z12063" s="214"/>
      <c r="AA12063" s="217"/>
      <c r="AB12063" s="217"/>
      <c r="AC12063" s="217"/>
      <c r="AD12063" s="213"/>
    </row>
    <row r="12064" spans="20:30" x14ac:dyDescent="0.2">
      <c r="T12064" s="212"/>
      <c r="U12064" s="213"/>
      <c r="V12064" s="213"/>
      <c r="W12064" s="213"/>
      <c r="X12064" s="214"/>
      <c r="Y12064" s="214"/>
      <c r="Z12064" s="214"/>
      <c r="AA12064" s="217"/>
      <c r="AB12064" s="217"/>
      <c r="AC12064" s="217"/>
      <c r="AD12064" s="213"/>
    </row>
    <row r="12065" spans="20:30" x14ac:dyDescent="0.2">
      <c r="T12065" s="212"/>
      <c r="U12065" s="213"/>
      <c r="V12065" s="213"/>
      <c r="W12065" s="213"/>
      <c r="X12065" s="214"/>
      <c r="Y12065" s="214"/>
      <c r="Z12065" s="214"/>
      <c r="AA12065" s="217"/>
      <c r="AB12065" s="217"/>
      <c r="AC12065" s="217"/>
      <c r="AD12065" s="213"/>
    </row>
    <row r="12066" spans="20:30" x14ac:dyDescent="0.2">
      <c r="T12066" s="212"/>
      <c r="U12066" s="213"/>
      <c r="V12066" s="213"/>
      <c r="W12066" s="213"/>
      <c r="X12066" s="214"/>
      <c r="Y12066" s="214"/>
      <c r="Z12066" s="214"/>
      <c r="AA12066" s="217"/>
      <c r="AB12066" s="217"/>
      <c r="AC12066" s="217"/>
      <c r="AD12066" s="213"/>
    </row>
    <row r="12067" spans="20:30" x14ac:dyDescent="0.2">
      <c r="T12067" s="212"/>
      <c r="U12067" s="213"/>
      <c r="V12067" s="213"/>
      <c r="W12067" s="213"/>
      <c r="X12067" s="214"/>
      <c r="Y12067" s="214"/>
      <c r="Z12067" s="214"/>
      <c r="AA12067" s="217"/>
      <c r="AB12067" s="217"/>
      <c r="AC12067" s="217"/>
      <c r="AD12067" s="213"/>
    </row>
    <row r="12068" spans="20:30" x14ac:dyDescent="0.2">
      <c r="T12068" s="212"/>
      <c r="U12068" s="213"/>
      <c r="V12068" s="213"/>
      <c r="W12068" s="213"/>
      <c r="X12068" s="214"/>
      <c r="Y12068" s="214"/>
      <c r="Z12068" s="214"/>
      <c r="AA12068" s="217"/>
      <c r="AB12068" s="217"/>
      <c r="AC12068" s="217"/>
      <c r="AD12068" s="213"/>
    </row>
    <row r="12069" spans="20:30" x14ac:dyDescent="0.2">
      <c r="T12069" s="212"/>
      <c r="U12069" s="213"/>
      <c r="V12069" s="213"/>
      <c r="W12069" s="213"/>
      <c r="X12069" s="214"/>
      <c r="Y12069" s="214"/>
      <c r="Z12069" s="214"/>
      <c r="AA12069" s="217"/>
      <c r="AB12069" s="217"/>
      <c r="AC12069" s="217"/>
      <c r="AD12069" s="213"/>
    </row>
    <row r="12070" spans="20:30" x14ac:dyDescent="0.2">
      <c r="T12070" s="212"/>
      <c r="U12070" s="213"/>
      <c r="V12070" s="213"/>
      <c r="W12070" s="213"/>
      <c r="X12070" s="214"/>
      <c r="Y12070" s="214"/>
      <c r="Z12070" s="214"/>
      <c r="AA12070" s="217"/>
      <c r="AB12070" s="217"/>
      <c r="AC12070" s="217"/>
      <c r="AD12070" s="213"/>
    </row>
    <row r="12071" spans="20:30" x14ac:dyDescent="0.2">
      <c r="T12071" s="212"/>
      <c r="U12071" s="213"/>
      <c r="V12071" s="213"/>
      <c r="W12071" s="213"/>
      <c r="X12071" s="214"/>
      <c r="Y12071" s="214"/>
      <c r="Z12071" s="214"/>
      <c r="AA12071" s="217"/>
      <c r="AB12071" s="217"/>
      <c r="AC12071" s="217"/>
      <c r="AD12071" s="213"/>
    </row>
    <row r="12072" spans="20:30" x14ac:dyDescent="0.2">
      <c r="T12072" s="212"/>
      <c r="U12072" s="213"/>
      <c r="V12072" s="213"/>
      <c r="W12072" s="213"/>
      <c r="X12072" s="214"/>
      <c r="Y12072" s="214"/>
      <c r="Z12072" s="214"/>
      <c r="AA12072" s="217"/>
      <c r="AB12072" s="217"/>
      <c r="AC12072" s="217"/>
      <c r="AD12072" s="213"/>
    </row>
    <row r="12073" spans="20:30" x14ac:dyDescent="0.2">
      <c r="T12073" s="212"/>
      <c r="U12073" s="213"/>
      <c r="V12073" s="213"/>
      <c r="W12073" s="213"/>
      <c r="X12073" s="214"/>
      <c r="Y12073" s="214"/>
      <c r="Z12073" s="214"/>
      <c r="AA12073" s="217"/>
      <c r="AB12073" s="217"/>
      <c r="AC12073" s="217"/>
      <c r="AD12073" s="213"/>
    </row>
    <row r="12074" spans="20:30" x14ac:dyDescent="0.2">
      <c r="T12074" s="212"/>
      <c r="U12074" s="213"/>
      <c r="V12074" s="213"/>
      <c r="W12074" s="213"/>
      <c r="X12074" s="214"/>
      <c r="Y12074" s="214"/>
      <c r="Z12074" s="214"/>
      <c r="AA12074" s="217"/>
      <c r="AB12074" s="217"/>
      <c r="AC12074" s="217"/>
      <c r="AD12074" s="213"/>
    </row>
    <row r="12075" spans="20:30" x14ac:dyDescent="0.2">
      <c r="T12075" s="212"/>
      <c r="U12075" s="213"/>
      <c r="V12075" s="213"/>
      <c r="W12075" s="213"/>
      <c r="X12075" s="214"/>
      <c r="Y12075" s="214"/>
      <c r="Z12075" s="214"/>
      <c r="AA12075" s="217"/>
      <c r="AB12075" s="217"/>
      <c r="AC12075" s="217"/>
      <c r="AD12075" s="213"/>
    </row>
    <row r="12076" spans="20:30" x14ac:dyDescent="0.2">
      <c r="T12076" s="212"/>
      <c r="U12076" s="213"/>
      <c r="V12076" s="213"/>
      <c r="W12076" s="213"/>
      <c r="X12076" s="214"/>
      <c r="Y12076" s="214"/>
      <c r="Z12076" s="214"/>
      <c r="AA12076" s="217"/>
      <c r="AB12076" s="217"/>
      <c r="AC12076" s="217"/>
      <c r="AD12076" s="213"/>
    </row>
    <row r="12077" spans="20:30" x14ac:dyDescent="0.2">
      <c r="T12077" s="212"/>
      <c r="U12077" s="213"/>
      <c r="V12077" s="213"/>
      <c r="W12077" s="213"/>
      <c r="X12077" s="214"/>
      <c r="Y12077" s="214"/>
      <c r="Z12077" s="214"/>
      <c r="AA12077" s="217"/>
      <c r="AB12077" s="217"/>
      <c r="AC12077" s="217"/>
      <c r="AD12077" s="213"/>
    </row>
    <row r="12078" spans="20:30" x14ac:dyDescent="0.2">
      <c r="T12078" s="212"/>
      <c r="U12078" s="213"/>
      <c r="V12078" s="213"/>
      <c r="W12078" s="213"/>
      <c r="X12078" s="214"/>
      <c r="Y12078" s="214"/>
      <c r="Z12078" s="214"/>
      <c r="AA12078" s="217"/>
      <c r="AB12078" s="217"/>
      <c r="AC12078" s="217"/>
      <c r="AD12078" s="213"/>
    </row>
    <row r="12079" spans="20:30" x14ac:dyDescent="0.2">
      <c r="T12079" s="212"/>
      <c r="U12079" s="213"/>
      <c r="V12079" s="213"/>
      <c r="W12079" s="213"/>
      <c r="X12079" s="214"/>
      <c r="Y12079" s="214"/>
      <c r="Z12079" s="214"/>
      <c r="AA12079" s="217"/>
      <c r="AB12079" s="217"/>
      <c r="AC12079" s="217"/>
      <c r="AD12079" s="213"/>
    </row>
    <row r="12080" spans="20:30" x14ac:dyDescent="0.2">
      <c r="T12080" s="212"/>
      <c r="U12080" s="213"/>
      <c r="V12080" s="213"/>
      <c r="W12080" s="213"/>
      <c r="X12080" s="214"/>
      <c r="Y12080" s="214"/>
      <c r="Z12080" s="214"/>
      <c r="AA12080" s="217"/>
      <c r="AB12080" s="217"/>
      <c r="AC12080" s="217"/>
      <c r="AD12080" s="213"/>
    </row>
    <row r="12081" spans="20:30" x14ac:dyDescent="0.2">
      <c r="T12081" s="212"/>
      <c r="U12081" s="213"/>
      <c r="V12081" s="213"/>
      <c r="W12081" s="213"/>
      <c r="X12081" s="214"/>
      <c r="Y12081" s="214"/>
      <c r="Z12081" s="214"/>
      <c r="AA12081" s="217"/>
      <c r="AB12081" s="217"/>
      <c r="AC12081" s="217"/>
      <c r="AD12081" s="213"/>
    </row>
    <row r="12082" spans="20:30" x14ac:dyDescent="0.2">
      <c r="T12082" s="212"/>
      <c r="U12082" s="213"/>
      <c r="V12082" s="213"/>
      <c r="W12082" s="213"/>
      <c r="X12082" s="214"/>
      <c r="Y12082" s="214"/>
      <c r="Z12082" s="214"/>
      <c r="AA12082" s="217"/>
      <c r="AB12082" s="217"/>
      <c r="AC12082" s="217"/>
      <c r="AD12082" s="213"/>
    </row>
    <row r="12083" spans="20:30" x14ac:dyDescent="0.2">
      <c r="T12083" s="212"/>
      <c r="U12083" s="213"/>
      <c r="V12083" s="213"/>
      <c r="W12083" s="213"/>
      <c r="X12083" s="214"/>
      <c r="Y12083" s="214"/>
      <c r="Z12083" s="214"/>
      <c r="AA12083" s="217"/>
      <c r="AB12083" s="217"/>
      <c r="AC12083" s="217"/>
      <c r="AD12083" s="213"/>
    </row>
    <row r="12084" spans="20:30" x14ac:dyDescent="0.2">
      <c r="T12084" s="212"/>
      <c r="U12084" s="213"/>
      <c r="V12084" s="213"/>
      <c r="W12084" s="213"/>
      <c r="X12084" s="214"/>
      <c r="Y12084" s="214"/>
      <c r="Z12084" s="214"/>
      <c r="AA12084" s="217"/>
      <c r="AB12084" s="217"/>
      <c r="AC12084" s="217"/>
      <c r="AD12084" s="213"/>
    </row>
    <row r="12085" spans="20:30" x14ac:dyDescent="0.2">
      <c r="T12085" s="212"/>
      <c r="U12085" s="213"/>
      <c r="V12085" s="213"/>
      <c r="W12085" s="213"/>
      <c r="X12085" s="214"/>
      <c r="Y12085" s="214"/>
      <c r="Z12085" s="214"/>
      <c r="AA12085" s="217"/>
      <c r="AB12085" s="217"/>
      <c r="AC12085" s="217"/>
      <c r="AD12085" s="213"/>
    </row>
    <row r="12086" spans="20:30" x14ac:dyDescent="0.2">
      <c r="T12086" s="212"/>
      <c r="U12086" s="213"/>
      <c r="V12086" s="213"/>
      <c r="W12086" s="213"/>
      <c r="X12086" s="214"/>
      <c r="Y12086" s="214"/>
      <c r="Z12086" s="214"/>
      <c r="AA12086" s="217"/>
      <c r="AB12086" s="217"/>
      <c r="AC12086" s="217"/>
      <c r="AD12086" s="213"/>
    </row>
    <row r="12087" spans="20:30" x14ac:dyDescent="0.2">
      <c r="T12087" s="212"/>
      <c r="U12087" s="213"/>
      <c r="V12087" s="213"/>
      <c r="W12087" s="213"/>
      <c r="X12087" s="214"/>
      <c r="Y12087" s="214"/>
      <c r="Z12087" s="214"/>
      <c r="AA12087" s="217"/>
      <c r="AB12087" s="217"/>
      <c r="AC12087" s="217"/>
      <c r="AD12087" s="213"/>
    </row>
    <row r="12088" spans="20:30" x14ac:dyDescent="0.2">
      <c r="T12088" s="212"/>
      <c r="U12088" s="213"/>
      <c r="V12088" s="213"/>
      <c r="W12088" s="213"/>
      <c r="X12088" s="214"/>
      <c r="Y12088" s="214"/>
      <c r="Z12088" s="214"/>
      <c r="AA12088" s="217"/>
      <c r="AB12088" s="217"/>
      <c r="AC12088" s="217"/>
      <c r="AD12088" s="213"/>
    </row>
    <row r="12089" spans="20:30" x14ac:dyDescent="0.2">
      <c r="T12089" s="212"/>
      <c r="U12089" s="213"/>
      <c r="V12089" s="213"/>
      <c r="W12089" s="213"/>
      <c r="X12089" s="214"/>
      <c r="Y12089" s="214"/>
      <c r="Z12089" s="214"/>
      <c r="AA12089" s="217"/>
      <c r="AB12089" s="217"/>
      <c r="AC12089" s="217"/>
      <c r="AD12089" s="213"/>
    </row>
    <row r="12090" spans="20:30" x14ac:dyDescent="0.2">
      <c r="T12090" s="212"/>
      <c r="U12090" s="213"/>
      <c r="V12090" s="213"/>
      <c r="W12090" s="213"/>
      <c r="X12090" s="214"/>
      <c r="Y12090" s="214"/>
      <c r="Z12090" s="214"/>
      <c r="AA12090" s="217"/>
      <c r="AB12090" s="217"/>
      <c r="AC12090" s="217"/>
      <c r="AD12090" s="213"/>
    </row>
    <row r="12091" spans="20:30" x14ac:dyDescent="0.2">
      <c r="T12091" s="212"/>
      <c r="U12091" s="213"/>
      <c r="V12091" s="213"/>
      <c r="W12091" s="213"/>
      <c r="X12091" s="214"/>
      <c r="Y12091" s="214"/>
      <c r="Z12091" s="214"/>
      <c r="AA12091" s="217"/>
      <c r="AB12091" s="217"/>
      <c r="AC12091" s="217"/>
      <c r="AD12091" s="213"/>
    </row>
    <row r="12092" spans="20:30" x14ac:dyDescent="0.2">
      <c r="T12092" s="212"/>
      <c r="U12092" s="213"/>
      <c r="V12092" s="213"/>
      <c r="W12092" s="213"/>
      <c r="X12092" s="214"/>
      <c r="Y12092" s="214"/>
      <c r="Z12092" s="214"/>
      <c r="AA12092" s="217"/>
      <c r="AB12092" s="217"/>
      <c r="AC12092" s="217"/>
      <c r="AD12092" s="213"/>
    </row>
    <row r="12093" spans="20:30" x14ac:dyDescent="0.2">
      <c r="T12093" s="212"/>
      <c r="U12093" s="213"/>
      <c r="V12093" s="213"/>
      <c r="W12093" s="213"/>
      <c r="X12093" s="214"/>
      <c r="Y12093" s="214"/>
      <c r="Z12093" s="214"/>
      <c r="AA12093" s="217"/>
      <c r="AB12093" s="217"/>
      <c r="AC12093" s="217"/>
      <c r="AD12093" s="213"/>
    </row>
    <row r="12094" spans="20:30" x14ac:dyDescent="0.2">
      <c r="T12094" s="212"/>
      <c r="U12094" s="213"/>
      <c r="V12094" s="213"/>
      <c r="W12094" s="213"/>
      <c r="X12094" s="214"/>
      <c r="Y12094" s="214"/>
      <c r="Z12094" s="214"/>
      <c r="AA12094" s="217"/>
      <c r="AB12094" s="217"/>
      <c r="AC12094" s="217"/>
      <c r="AD12094" s="213"/>
    </row>
    <row r="12095" spans="20:30" x14ac:dyDescent="0.2">
      <c r="T12095" s="212"/>
      <c r="U12095" s="213"/>
      <c r="V12095" s="213"/>
      <c r="W12095" s="213"/>
      <c r="X12095" s="214"/>
      <c r="Y12095" s="214"/>
      <c r="Z12095" s="214"/>
      <c r="AA12095" s="217"/>
      <c r="AB12095" s="217"/>
      <c r="AC12095" s="217"/>
      <c r="AD12095" s="213"/>
    </row>
    <row r="12096" spans="20:30" x14ac:dyDescent="0.2">
      <c r="T12096" s="212"/>
      <c r="U12096" s="213"/>
      <c r="V12096" s="213"/>
      <c r="W12096" s="213"/>
      <c r="X12096" s="214"/>
      <c r="Y12096" s="214"/>
      <c r="Z12096" s="214"/>
      <c r="AA12096" s="217"/>
      <c r="AB12096" s="217"/>
      <c r="AC12096" s="217"/>
      <c r="AD12096" s="213"/>
    </row>
    <row r="12097" spans="20:30" x14ac:dyDescent="0.2">
      <c r="T12097" s="212"/>
      <c r="U12097" s="213"/>
      <c r="V12097" s="213"/>
      <c r="W12097" s="213"/>
      <c r="X12097" s="214"/>
      <c r="Y12097" s="214"/>
      <c r="Z12097" s="214"/>
      <c r="AA12097" s="217"/>
      <c r="AB12097" s="217"/>
      <c r="AC12097" s="217"/>
      <c r="AD12097" s="213"/>
    </row>
    <row r="12098" spans="20:30" x14ac:dyDescent="0.2">
      <c r="T12098" s="212"/>
      <c r="U12098" s="213"/>
      <c r="V12098" s="213"/>
      <c r="W12098" s="213"/>
      <c r="X12098" s="214"/>
      <c r="Y12098" s="214"/>
      <c r="Z12098" s="214"/>
      <c r="AA12098" s="217"/>
      <c r="AB12098" s="217"/>
      <c r="AC12098" s="217"/>
      <c r="AD12098" s="213"/>
    </row>
    <row r="12099" spans="20:30" x14ac:dyDescent="0.2">
      <c r="T12099" s="212"/>
      <c r="U12099" s="213"/>
      <c r="V12099" s="213"/>
      <c r="W12099" s="213"/>
      <c r="X12099" s="214"/>
      <c r="Y12099" s="214"/>
      <c r="Z12099" s="214"/>
      <c r="AA12099" s="217"/>
      <c r="AB12099" s="217"/>
      <c r="AC12099" s="217"/>
      <c r="AD12099" s="213"/>
    </row>
    <row r="12100" spans="20:30" x14ac:dyDescent="0.2">
      <c r="T12100" s="212"/>
      <c r="U12100" s="213"/>
      <c r="V12100" s="213"/>
      <c r="W12100" s="213"/>
      <c r="X12100" s="214"/>
      <c r="Y12100" s="214"/>
      <c r="Z12100" s="214"/>
      <c r="AA12100" s="217"/>
      <c r="AB12100" s="217"/>
      <c r="AC12100" s="217"/>
      <c r="AD12100" s="213"/>
    </row>
    <row r="12101" spans="20:30" x14ac:dyDescent="0.2">
      <c r="T12101" s="212"/>
      <c r="U12101" s="213"/>
      <c r="V12101" s="213"/>
      <c r="W12101" s="213"/>
      <c r="X12101" s="214"/>
      <c r="Y12101" s="214"/>
      <c r="Z12101" s="214"/>
      <c r="AA12101" s="217"/>
      <c r="AB12101" s="217"/>
      <c r="AC12101" s="217"/>
      <c r="AD12101" s="213"/>
    </row>
    <row r="12102" spans="20:30" x14ac:dyDescent="0.2">
      <c r="T12102" s="212"/>
      <c r="U12102" s="213"/>
      <c r="V12102" s="213"/>
      <c r="W12102" s="213"/>
      <c r="X12102" s="214"/>
      <c r="Y12102" s="214"/>
      <c r="Z12102" s="214"/>
      <c r="AA12102" s="217"/>
      <c r="AB12102" s="217"/>
      <c r="AC12102" s="217"/>
      <c r="AD12102" s="213"/>
    </row>
    <row r="12103" spans="20:30" x14ac:dyDescent="0.2">
      <c r="T12103" s="212"/>
      <c r="U12103" s="213"/>
      <c r="V12103" s="213"/>
      <c r="W12103" s="213"/>
      <c r="X12103" s="214"/>
      <c r="Y12103" s="214"/>
      <c r="Z12103" s="214"/>
      <c r="AA12103" s="217"/>
      <c r="AB12103" s="217"/>
      <c r="AC12103" s="217"/>
      <c r="AD12103" s="213"/>
    </row>
    <row r="12104" spans="20:30" x14ac:dyDescent="0.2">
      <c r="T12104" s="212"/>
      <c r="U12104" s="213"/>
      <c r="V12104" s="213"/>
      <c r="W12104" s="213"/>
      <c r="X12104" s="214"/>
      <c r="Y12104" s="214"/>
      <c r="Z12104" s="214"/>
      <c r="AA12104" s="217"/>
      <c r="AB12104" s="217"/>
      <c r="AC12104" s="217"/>
      <c r="AD12104" s="213"/>
    </row>
    <row r="12105" spans="20:30" x14ac:dyDescent="0.2">
      <c r="T12105" s="212"/>
      <c r="U12105" s="213"/>
      <c r="V12105" s="213"/>
      <c r="W12105" s="213"/>
      <c r="X12105" s="214"/>
      <c r="Y12105" s="214"/>
      <c r="Z12105" s="214"/>
      <c r="AA12105" s="217"/>
      <c r="AB12105" s="217"/>
      <c r="AC12105" s="217"/>
      <c r="AD12105" s="213"/>
    </row>
    <row r="12106" spans="20:30" x14ac:dyDescent="0.2">
      <c r="T12106" s="212"/>
      <c r="U12106" s="213"/>
      <c r="V12106" s="213"/>
      <c r="W12106" s="213"/>
      <c r="X12106" s="214"/>
      <c r="Y12106" s="214"/>
      <c r="Z12106" s="214"/>
      <c r="AA12106" s="217"/>
      <c r="AB12106" s="217"/>
      <c r="AC12106" s="217"/>
      <c r="AD12106" s="213"/>
    </row>
    <row r="12107" spans="20:30" x14ac:dyDescent="0.2">
      <c r="T12107" s="212"/>
      <c r="U12107" s="213"/>
      <c r="V12107" s="213"/>
      <c r="W12107" s="213"/>
      <c r="X12107" s="214"/>
      <c r="Y12107" s="214"/>
      <c r="Z12107" s="214"/>
      <c r="AA12107" s="217"/>
      <c r="AB12107" s="217"/>
      <c r="AC12107" s="217"/>
      <c r="AD12107" s="213"/>
    </row>
    <row r="12108" spans="20:30" x14ac:dyDescent="0.2">
      <c r="T12108" s="212"/>
      <c r="U12108" s="213"/>
      <c r="V12108" s="213"/>
      <c r="W12108" s="213"/>
      <c r="X12108" s="214"/>
      <c r="Y12108" s="214"/>
      <c r="Z12108" s="214"/>
      <c r="AA12108" s="217"/>
      <c r="AB12108" s="217"/>
      <c r="AC12108" s="217"/>
      <c r="AD12108" s="213"/>
    </row>
    <row r="12109" spans="20:30" x14ac:dyDescent="0.2">
      <c r="T12109" s="212"/>
      <c r="U12109" s="213"/>
      <c r="V12109" s="213"/>
      <c r="W12109" s="213"/>
      <c r="X12109" s="214"/>
      <c r="Y12109" s="214"/>
      <c r="Z12109" s="214"/>
      <c r="AA12109" s="217"/>
      <c r="AB12109" s="217"/>
      <c r="AC12109" s="217"/>
      <c r="AD12109" s="213"/>
    </row>
    <row r="12110" spans="20:30" x14ac:dyDescent="0.2">
      <c r="T12110" s="212"/>
      <c r="U12110" s="213"/>
      <c r="V12110" s="213"/>
      <c r="W12110" s="213"/>
      <c r="X12110" s="214"/>
      <c r="Y12110" s="214"/>
      <c r="Z12110" s="214"/>
      <c r="AA12110" s="217"/>
      <c r="AB12110" s="217"/>
      <c r="AC12110" s="217"/>
      <c r="AD12110" s="213"/>
    </row>
    <row r="12111" spans="20:30" x14ac:dyDescent="0.2">
      <c r="T12111" s="212"/>
      <c r="U12111" s="213"/>
      <c r="V12111" s="213"/>
      <c r="W12111" s="213"/>
      <c r="X12111" s="214"/>
      <c r="Y12111" s="214"/>
      <c r="Z12111" s="214"/>
      <c r="AA12111" s="217"/>
      <c r="AB12111" s="217"/>
      <c r="AC12111" s="217"/>
      <c r="AD12111" s="213"/>
    </row>
    <row r="12112" spans="20:30" x14ac:dyDescent="0.2">
      <c r="T12112" s="212"/>
      <c r="U12112" s="213"/>
      <c r="V12112" s="213"/>
      <c r="W12112" s="213"/>
      <c r="X12112" s="214"/>
      <c r="Y12112" s="214"/>
      <c r="Z12112" s="214"/>
      <c r="AA12112" s="217"/>
      <c r="AB12112" s="217"/>
      <c r="AC12112" s="217"/>
      <c r="AD12112" s="213"/>
    </row>
    <row r="12113" spans="20:30" x14ac:dyDescent="0.2">
      <c r="T12113" s="212"/>
      <c r="U12113" s="213"/>
      <c r="V12113" s="213"/>
      <c r="W12113" s="213"/>
      <c r="X12113" s="214"/>
      <c r="Y12113" s="214"/>
      <c r="Z12113" s="214"/>
      <c r="AA12113" s="217"/>
      <c r="AB12113" s="217"/>
      <c r="AC12113" s="217"/>
      <c r="AD12113" s="213"/>
    </row>
    <row r="12114" spans="20:30" x14ac:dyDescent="0.2">
      <c r="T12114" s="212"/>
      <c r="U12114" s="213"/>
      <c r="V12114" s="213"/>
      <c r="W12114" s="213"/>
      <c r="X12114" s="214"/>
      <c r="Y12114" s="214"/>
      <c r="Z12114" s="214"/>
      <c r="AA12114" s="217"/>
      <c r="AB12114" s="217"/>
      <c r="AC12114" s="217"/>
      <c r="AD12114" s="213"/>
    </row>
    <row r="12115" spans="20:30" x14ac:dyDescent="0.2">
      <c r="T12115" s="212"/>
      <c r="U12115" s="213"/>
      <c r="V12115" s="213"/>
      <c r="W12115" s="213"/>
      <c r="X12115" s="214"/>
      <c r="Y12115" s="214"/>
      <c r="Z12115" s="214"/>
      <c r="AA12115" s="217"/>
      <c r="AB12115" s="217"/>
      <c r="AC12115" s="217"/>
      <c r="AD12115" s="213"/>
    </row>
    <row r="12116" spans="20:30" x14ac:dyDescent="0.2">
      <c r="T12116" s="212"/>
      <c r="U12116" s="213"/>
      <c r="V12116" s="213"/>
      <c r="W12116" s="213"/>
      <c r="X12116" s="214"/>
      <c r="Y12116" s="214"/>
      <c r="Z12116" s="214"/>
      <c r="AA12116" s="217"/>
      <c r="AB12116" s="217"/>
      <c r="AC12116" s="217"/>
      <c r="AD12116" s="213"/>
    </row>
    <row r="12117" spans="20:30" x14ac:dyDescent="0.2">
      <c r="T12117" s="212"/>
      <c r="U12117" s="213"/>
      <c r="V12117" s="213"/>
      <c r="W12117" s="213"/>
      <c r="X12117" s="214"/>
      <c r="Y12117" s="214"/>
      <c r="Z12117" s="214"/>
      <c r="AA12117" s="217"/>
      <c r="AB12117" s="217"/>
      <c r="AC12117" s="217"/>
      <c r="AD12117" s="213"/>
    </row>
    <row r="12118" spans="20:30" x14ac:dyDescent="0.2">
      <c r="T12118" s="212"/>
      <c r="U12118" s="213"/>
      <c r="V12118" s="213"/>
      <c r="W12118" s="213"/>
      <c r="X12118" s="214"/>
      <c r="Y12118" s="214"/>
      <c r="Z12118" s="214"/>
      <c r="AA12118" s="217"/>
      <c r="AB12118" s="217"/>
      <c r="AC12118" s="217"/>
      <c r="AD12118" s="213"/>
    </row>
    <row r="12119" spans="20:30" x14ac:dyDescent="0.2">
      <c r="T12119" s="212"/>
      <c r="U12119" s="213"/>
      <c r="V12119" s="213"/>
      <c r="W12119" s="213"/>
      <c r="X12119" s="214"/>
      <c r="Y12119" s="214"/>
      <c r="Z12119" s="214"/>
      <c r="AA12119" s="217"/>
      <c r="AB12119" s="217"/>
      <c r="AC12119" s="217"/>
      <c r="AD12119" s="213"/>
    </row>
    <row r="12120" spans="20:30" x14ac:dyDescent="0.2">
      <c r="T12120" s="212"/>
      <c r="U12120" s="213"/>
      <c r="V12120" s="213"/>
      <c r="W12120" s="213"/>
      <c r="X12120" s="214"/>
      <c r="Y12120" s="214"/>
      <c r="Z12120" s="214"/>
      <c r="AA12120" s="217"/>
      <c r="AB12120" s="217"/>
      <c r="AC12120" s="217"/>
      <c r="AD12120" s="213"/>
    </row>
    <row r="12121" spans="20:30" x14ac:dyDescent="0.2">
      <c r="T12121" s="212"/>
      <c r="U12121" s="213"/>
      <c r="V12121" s="213"/>
      <c r="W12121" s="213"/>
      <c r="X12121" s="214"/>
      <c r="Y12121" s="214"/>
      <c r="Z12121" s="214"/>
      <c r="AA12121" s="217"/>
      <c r="AB12121" s="217"/>
      <c r="AC12121" s="217"/>
      <c r="AD12121" s="213"/>
    </row>
    <row r="12122" spans="20:30" x14ac:dyDescent="0.2">
      <c r="T12122" s="212"/>
      <c r="U12122" s="213"/>
      <c r="V12122" s="213"/>
      <c r="W12122" s="213"/>
      <c r="X12122" s="214"/>
      <c r="Y12122" s="214"/>
      <c r="Z12122" s="214"/>
      <c r="AA12122" s="217"/>
      <c r="AB12122" s="217"/>
      <c r="AC12122" s="217"/>
      <c r="AD12122" s="213"/>
    </row>
    <row r="12123" spans="20:30" x14ac:dyDescent="0.2">
      <c r="T12123" s="212"/>
      <c r="U12123" s="213"/>
      <c r="V12123" s="213"/>
      <c r="W12123" s="213"/>
      <c r="X12123" s="214"/>
      <c r="Y12123" s="214"/>
      <c r="Z12123" s="214"/>
      <c r="AA12123" s="217"/>
      <c r="AB12123" s="217"/>
      <c r="AC12123" s="217"/>
      <c r="AD12123" s="213"/>
    </row>
    <row r="12124" spans="20:30" x14ac:dyDescent="0.2">
      <c r="T12124" s="212"/>
      <c r="U12124" s="213"/>
      <c r="V12124" s="213"/>
      <c r="W12124" s="213"/>
      <c r="X12124" s="214"/>
      <c r="Y12124" s="214"/>
      <c r="Z12124" s="214"/>
      <c r="AA12124" s="217"/>
      <c r="AB12124" s="217"/>
      <c r="AC12124" s="217"/>
      <c r="AD12124" s="213"/>
    </row>
    <row r="12125" spans="20:30" x14ac:dyDescent="0.2">
      <c r="T12125" s="212"/>
      <c r="U12125" s="213"/>
      <c r="V12125" s="213"/>
      <c r="W12125" s="213"/>
      <c r="X12125" s="214"/>
      <c r="Y12125" s="214"/>
      <c r="Z12125" s="214"/>
      <c r="AA12125" s="217"/>
      <c r="AB12125" s="217"/>
      <c r="AC12125" s="217"/>
      <c r="AD12125" s="213"/>
    </row>
    <row r="12126" spans="20:30" x14ac:dyDescent="0.2">
      <c r="T12126" s="212"/>
      <c r="U12126" s="213"/>
      <c r="V12126" s="213"/>
      <c r="W12126" s="213"/>
      <c r="X12126" s="214"/>
      <c r="Y12126" s="214"/>
      <c r="Z12126" s="214"/>
      <c r="AA12126" s="217"/>
      <c r="AB12126" s="217"/>
      <c r="AC12126" s="217"/>
      <c r="AD12126" s="213"/>
    </row>
    <row r="12127" spans="20:30" x14ac:dyDescent="0.2">
      <c r="T12127" s="212"/>
      <c r="U12127" s="213"/>
      <c r="V12127" s="213"/>
      <c r="W12127" s="213"/>
      <c r="X12127" s="214"/>
      <c r="Y12127" s="214"/>
      <c r="Z12127" s="214"/>
      <c r="AA12127" s="217"/>
      <c r="AB12127" s="217"/>
      <c r="AC12127" s="217"/>
      <c r="AD12127" s="213"/>
    </row>
    <row r="12128" spans="20:30" x14ac:dyDescent="0.2">
      <c r="T12128" s="212"/>
      <c r="U12128" s="213"/>
      <c r="V12128" s="213"/>
      <c r="W12128" s="213"/>
      <c r="X12128" s="214"/>
      <c r="Y12128" s="214"/>
      <c r="Z12128" s="214"/>
      <c r="AA12128" s="217"/>
      <c r="AB12128" s="217"/>
      <c r="AC12128" s="217"/>
      <c r="AD12128" s="213"/>
    </row>
    <row r="12129" spans="20:30" x14ac:dyDescent="0.2">
      <c r="T12129" s="212"/>
      <c r="U12129" s="213"/>
      <c r="V12129" s="213"/>
      <c r="W12129" s="213"/>
      <c r="X12129" s="214"/>
      <c r="Y12129" s="214"/>
      <c r="Z12129" s="214"/>
      <c r="AA12129" s="217"/>
      <c r="AB12129" s="217"/>
      <c r="AC12129" s="217"/>
      <c r="AD12129" s="213"/>
    </row>
    <row r="12130" spans="20:30" x14ac:dyDescent="0.2">
      <c r="T12130" s="212"/>
      <c r="U12130" s="213"/>
      <c r="V12130" s="213"/>
      <c r="W12130" s="213"/>
      <c r="X12130" s="214"/>
      <c r="Y12130" s="214"/>
      <c r="Z12130" s="214"/>
      <c r="AA12130" s="217"/>
      <c r="AB12130" s="217"/>
      <c r="AC12130" s="217"/>
      <c r="AD12130" s="213"/>
    </row>
    <row r="12131" spans="20:30" x14ac:dyDescent="0.2">
      <c r="T12131" s="212"/>
      <c r="U12131" s="213"/>
      <c r="V12131" s="213"/>
      <c r="W12131" s="213"/>
      <c r="X12131" s="214"/>
      <c r="Y12131" s="214"/>
      <c r="Z12131" s="214"/>
      <c r="AA12131" s="217"/>
      <c r="AB12131" s="217"/>
      <c r="AC12131" s="217"/>
      <c r="AD12131" s="213"/>
    </row>
    <row r="12132" spans="20:30" x14ac:dyDescent="0.2">
      <c r="T12132" s="212"/>
      <c r="U12132" s="213"/>
      <c r="V12132" s="213"/>
      <c r="W12132" s="213"/>
      <c r="X12132" s="214"/>
      <c r="Y12132" s="214"/>
      <c r="Z12132" s="214"/>
      <c r="AA12132" s="217"/>
      <c r="AB12132" s="217"/>
      <c r="AC12132" s="217"/>
      <c r="AD12132" s="213"/>
    </row>
    <row r="12133" spans="20:30" x14ac:dyDescent="0.2">
      <c r="T12133" s="212"/>
      <c r="U12133" s="213"/>
      <c r="V12133" s="213"/>
      <c r="W12133" s="213"/>
      <c r="X12133" s="214"/>
      <c r="Y12133" s="214"/>
      <c r="Z12133" s="214"/>
      <c r="AA12133" s="217"/>
      <c r="AB12133" s="217"/>
      <c r="AC12133" s="217"/>
      <c r="AD12133" s="213"/>
    </row>
    <row r="12134" spans="20:30" x14ac:dyDescent="0.2">
      <c r="T12134" s="212"/>
      <c r="U12134" s="213"/>
      <c r="V12134" s="213"/>
      <c r="W12134" s="213"/>
      <c r="X12134" s="214"/>
      <c r="Y12134" s="214"/>
      <c r="Z12134" s="214"/>
      <c r="AA12134" s="217"/>
      <c r="AB12134" s="217"/>
      <c r="AC12134" s="217"/>
      <c r="AD12134" s="213"/>
    </row>
    <row r="12135" spans="20:30" x14ac:dyDescent="0.2">
      <c r="T12135" s="212"/>
      <c r="U12135" s="213"/>
      <c r="V12135" s="213"/>
      <c r="W12135" s="213"/>
      <c r="X12135" s="214"/>
      <c r="Y12135" s="214"/>
      <c r="Z12135" s="214"/>
      <c r="AA12135" s="217"/>
      <c r="AB12135" s="217"/>
      <c r="AC12135" s="217"/>
      <c r="AD12135" s="213"/>
    </row>
    <row r="12136" spans="20:30" x14ac:dyDescent="0.2">
      <c r="T12136" s="212"/>
      <c r="U12136" s="213"/>
      <c r="V12136" s="213"/>
      <c r="W12136" s="213"/>
      <c r="X12136" s="214"/>
      <c r="Y12136" s="214"/>
      <c r="Z12136" s="214"/>
      <c r="AA12136" s="217"/>
      <c r="AB12136" s="217"/>
      <c r="AC12136" s="217"/>
      <c r="AD12136" s="213"/>
    </row>
    <row r="12137" spans="20:30" x14ac:dyDescent="0.2">
      <c r="T12137" s="212"/>
      <c r="U12137" s="213"/>
      <c r="V12137" s="213"/>
      <c r="W12137" s="213"/>
      <c r="X12137" s="214"/>
      <c r="Y12137" s="214"/>
      <c r="Z12137" s="214"/>
      <c r="AA12137" s="217"/>
      <c r="AB12137" s="217"/>
      <c r="AC12137" s="217"/>
      <c r="AD12137" s="213"/>
    </row>
    <row r="12138" spans="20:30" x14ac:dyDescent="0.2">
      <c r="T12138" s="212"/>
      <c r="U12138" s="213"/>
      <c r="V12138" s="213"/>
      <c r="W12138" s="213"/>
      <c r="X12138" s="214"/>
      <c r="Y12138" s="214"/>
      <c r="Z12138" s="214"/>
      <c r="AA12138" s="217"/>
      <c r="AB12138" s="217"/>
      <c r="AC12138" s="217"/>
      <c r="AD12138" s="213"/>
    </row>
    <row r="12139" spans="20:30" x14ac:dyDescent="0.2">
      <c r="T12139" s="212"/>
      <c r="U12139" s="213"/>
      <c r="V12139" s="213"/>
      <c r="W12139" s="213"/>
      <c r="X12139" s="214"/>
      <c r="Y12139" s="214"/>
      <c r="Z12139" s="214"/>
      <c r="AA12139" s="217"/>
      <c r="AB12139" s="217"/>
      <c r="AC12139" s="217"/>
      <c r="AD12139" s="213"/>
    </row>
    <row r="12140" spans="20:30" x14ac:dyDescent="0.2">
      <c r="T12140" s="212"/>
      <c r="U12140" s="213"/>
      <c r="V12140" s="213"/>
      <c r="W12140" s="213"/>
      <c r="X12140" s="214"/>
      <c r="Y12140" s="214"/>
      <c r="Z12140" s="214"/>
      <c r="AA12140" s="217"/>
      <c r="AB12140" s="217"/>
      <c r="AC12140" s="217"/>
      <c r="AD12140" s="213"/>
    </row>
    <row r="12141" spans="20:30" x14ac:dyDescent="0.2">
      <c r="T12141" s="212"/>
      <c r="U12141" s="213"/>
      <c r="V12141" s="213"/>
      <c r="W12141" s="213"/>
      <c r="X12141" s="214"/>
      <c r="Y12141" s="214"/>
      <c r="Z12141" s="214"/>
      <c r="AA12141" s="217"/>
      <c r="AB12141" s="217"/>
      <c r="AC12141" s="217"/>
      <c r="AD12141" s="213"/>
    </row>
    <row r="12142" spans="20:30" x14ac:dyDescent="0.2">
      <c r="T12142" s="212"/>
      <c r="U12142" s="213"/>
      <c r="V12142" s="213"/>
      <c r="W12142" s="213"/>
      <c r="X12142" s="214"/>
      <c r="Y12142" s="214"/>
      <c r="Z12142" s="214"/>
      <c r="AA12142" s="217"/>
      <c r="AB12142" s="217"/>
      <c r="AC12142" s="217"/>
      <c r="AD12142" s="213"/>
    </row>
    <row r="12143" spans="20:30" x14ac:dyDescent="0.2">
      <c r="T12143" s="212"/>
      <c r="U12143" s="213"/>
      <c r="V12143" s="213"/>
      <c r="W12143" s="213"/>
      <c r="X12143" s="214"/>
      <c r="Y12143" s="214"/>
      <c r="Z12143" s="214"/>
      <c r="AA12143" s="217"/>
      <c r="AB12143" s="217"/>
      <c r="AC12143" s="217"/>
      <c r="AD12143" s="213"/>
    </row>
    <row r="12144" spans="20:30" x14ac:dyDescent="0.2">
      <c r="T12144" s="212"/>
      <c r="U12144" s="213"/>
      <c r="V12144" s="213"/>
      <c r="W12144" s="213"/>
      <c r="X12144" s="214"/>
      <c r="Y12144" s="214"/>
      <c r="Z12144" s="214"/>
      <c r="AA12144" s="217"/>
      <c r="AB12144" s="217"/>
      <c r="AC12144" s="217"/>
      <c r="AD12144" s="213"/>
    </row>
    <row r="12145" spans="20:30" x14ac:dyDescent="0.2">
      <c r="T12145" s="212"/>
      <c r="U12145" s="213"/>
      <c r="V12145" s="213"/>
      <c r="W12145" s="213"/>
      <c r="X12145" s="214"/>
      <c r="Y12145" s="214"/>
      <c r="Z12145" s="214"/>
      <c r="AA12145" s="217"/>
      <c r="AB12145" s="217"/>
      <c r="AC12145" s="217"/>
      <c r="AD12145" s="213"/>
    </row>
    <row r="12146" spans="20:30" x14ac:dyDescent="0.2">
      <c r="T12146" s="212"/>
      <c r="U12146" s="213"/>
      <c r="V12146" s="213"/>
      <c r="W12146" s="213"/>
      <c r="X12146" s="214"/>
      <c r="Y12146" s="214"/>
      <c r="Z12146" s="214"/>
      <c r="AA12146" s="217"/>
      <c r="AB12146" s="217"/>
      <c r="AC12146" s="217"/>
      <c r="AD12146" s="213"/>
    </row>
    <row r="12147" spans="20:30" x14ac:dyDescent="0.2">
      <c r="T12147" s="212"/>
      <c r="U12147" s="213"/>
      <c r="V12147" s="213"/>
      <c r="W12147" s="213"/>
      <c r="X12147" s="214"/>
      <c r="Y12147" s="214"/>
      <c r="Z12147" s="214"/>
      <c r="AA12147" s="217"/>
      <c r="AB12147" s="217"/>
      <c r="AC12147" s="217"/>
      <c r="AD12147" s="213"/>
    </row>
    <row r="12148" spans="20:30" x14ac:dyDescent="0.2">
      <c r="T12148" s="212"/>
      <c r="U12148" s="213"/>
      <c r="V12148" s="213"/>
      <c r="W12148" s="213"/>
      <c r="X12148" s="214"/>
      <c r="Y12148" s="214"/>
      <c r="Z12148" s="214"/>
      <c r="AA12148" s="217"/>
      <c r="AB12148" s="217"/>
      <c r="AC12148" s="217"/>
      <c r="AD12148" s="213"/>
    </row>
    <row r="12149" spans="20:30" x14ac:dyDescent="0.2">
      <c r="T12149" s="212"/>
      <c r="U12149" s="213"/>
      <c r="V12149" s="213"/>
      <c r="W12149" s="213"/>
      <c r="X12149" s="214"/>
      <c r="Y12149" s="214"/>
      <c r="Z12149" s="214"/>
      <c r="AA12149" s="217"/>
      <c r="AB12149" s="217"/>
      <c r="AC12149" s="217"/>
      <c r="AD12149" s="213"/>
    </row>
    <row r="12150" spans="20:30" x14ac:dyDescent="0.2">
      <c r="T12150" s="212"/>
      <c r="U12150" s="213"/>
      <c r="V12150" s="213"/>
      <c r="W12150" s="213"/>
      <c r="X12150" s="214"/>
      <c r="Y12150" s="214"/>
      <c r="Z12150" s="214"/>
      <c r="AA12150" s="217"/>
      <c r="AB12150" s="217"/>
      <c r="AC12150" s="217"/>
      <c r="AD12150" s="213"/>
    </row>
    <row r="12151" spans="20:30" x14ac:dyDescent="0.2">
      <c r="T12151" s="212"/>
      <c r="U12151" s="213"/>
      <c r="V12151" s="213"/>
      <c r="W12151" s="213"/>
      <c r="X12151" s="214"/>
      <c r="Y12151" s="214"/>
      <c r="Z12151" s="214"/>
      <c r="AA12151" s="217"/>
      <c r="AB12151" s="217"/>
      <c r="AC12151" s="217"/>
      <c r="AD12151" s="213"/>
    </row>
    <row r="12152" spans="20:30" x14ac:dyDescent="0.2">
      <c r="T12152" s="212"/>
      <c r="U12152" s="213"/>
      <c r="V12152" s="213"/>
      <c r="W12152" s="213"/>
      <c r="X12152" s="214"/>
      <c r="Y12152" s="214"/>
      <c r="Z12152" s="214"/>
      <c r="AA12152" s="217"/>
      <c r="AB12152" s="217"/>
      <c r="AC12152" s="217"/>
      <c r="AD12152" s="213"/>
    </row>
    <row r="12153" spans="20:30" x14ac:dyDescent="0.2">
      <c r="T12153" s="212"/>
      <c r="U12153" s="213"/>
      <c r="V12153" s="213"/>
      <c r="W12153" s="213"/>
      <c r="X12153" s="214"/>
      <c r="Y12153" s="214"/>
      <c r="Z12153" s="214"/>
      <c r="AA12153" s="217"/>
      <c r="AB12153" s="217"/>
      <c r="AC12153" s="217"/>
      <c r="AD12153" s="213"/>
    </row>
    <row r="12154" spans="20:30" x14ac:dyDescent="0.2">
      <c r="T12154" s="212"/>
      <c r="U12154" s="213"/>
      <c r="V12154" s="213"/>
      <c r="W12154" s="213"/>
      <c r="X12154" s="214"/>
      <c r="Y12154" s="214"/>
      <c r="Z12154" s="214"/>
      <c r="AA12154" s="217"/>
      <c r="AB12154" s="217"/>
      <c r="AC12154" s="217"/>
      <c r="AD12154" s="213"/>
    </row>
    <row r="12155" spans="20:30" x14ac:dyDescent="0.2">
      <c r="T12155" s="212"/>
      <c r="U12155" s="213"/>
      <c r="V12155" s="213"/>
      <c r="W12155" s="213"/>
      <c r="X12155" s="214"/>
      <c r="Y12155" s="214"/>
      <c r="Z12155" s="214"/>
      <c r="AA12155" s="217"/>
      <c r="AB12155" s="217"/>
      <c r="AC12155" s="217"/>
      <c r="AD12155" s="213"/>
    </row>
    <row r="12156" spans="20:30" x14ac:dyDescent="0.2">
      <c r="T12156" s="212"/>
      <c r="U12156" s="213"/>
      <c r="V12156" s="213"/>
      <c r="W12156" s="213"/>
      <c r="X12156" s="214"/>
      <c r="Y12156" s="214"/>
      <c r="Z12156" s="214"/>
      <c r="AA12156" s="217"/>
      <c r="AB12156" s="217"/>
      <c r="AC12156" s="217"/>
      <c r="AD12156" s="213"/>
    </row>
    <row r="12157" spans="20:30" x14ac:dyDescent="0.2">
      <c r="T12157" s="212"/>
      <c r="U12157" s="213"/>
      <c r="V12157" s="213"/>
      <c r="W12157" s="213"/>
      <c r="X12157" s="214"/>
      <c r="Y12157" s="214"/>
      <c r="Z12157" s="214"/>
      <c r="AA12157" s="217"/>
      <c r="AB12157" s="217"/>
      <c r="AC12157" s="217"/>
      <c r="AD12157" s="213"/>
    </row>
    <row r="12158" spans="20:30" x14ac:dyDescent="0.2">
      <c r="T12158" s="212"/>
      <c r="U12158" s="213"/>
      <c r="V12158" s="213"/>
      <c r="W12158" s="213"/>
      <c r="X12158" s="214"/>
      <c r="Y12158" s="214"/>
      <c r="Z12158" s="214"/>
      <c r="AA12158" s="217"/>
      <c r="AB12158" s="217"/>
      <c r="AC12158" s="217"/>
      <c r="AD12158" s="213"/>
    </row>
    <row r="12159" spans="20:30" x14ac:dyDescent="0.2">
      <c r="T12159" s="212"/>
      <c r="U12159" s="213"/>
      <c r="V12159" s="213"/>
      <c r="W12159" s="213"/>
      <c r="X12159" s="214"/>
      <c r="Y12159" s="214"/>
      <c r="Z12159" s="214"/>
      <c r="AA12159" s="217"/>
      <c r="AB12159" s="217"/>
      <c r="AC12159" s="217"/>
      <c r="AD12159" s="213"/>
    </row>
    <row r="12160" spans="20:30" x14ac:dyDescent="0.2">
      <c r="T12160" s="212"/>
      <c r="U12160" s="213"/>
      <c r="V12160" s="213"/>
      <c r="W12160" s="213"/>
      <c r="X12160" s="214"/>
      <c r="Y12160" s="214"/>
      <c r="Z12160" s="214"/>
      <c r="AA12160" s="217"/>
      <c r="AB12160" s="217"/>
      <c r="AC12160" s="217"/>
      <c r="AD12160" s="213"/>
    </row>
    <row r="12161" spans="20:30" x14ac:dyDescent="0.2">
      <c r="T12161" s="212"/>
      <c r="U12161" s="213"/>
      <c r="V12161" s="213"/>
      <c r="W12161" s="213"/>
      <c r="X12161" s="214"/>
      <c r="Y12161" s="214"/>
      <c r="Z12161" s="214"/>
      <c r="AA12161" s="217"/>
      <c r="AB12161" s="217"/>
      <c r="AC12161" s="217"/>
      <c r="AD12161" s="213"/>
    </row>
    <row r="12162" spans="20:30" x14ac:dyDescent="0.2">
      <c r="T12162" s="212"/>
      <c r="U12162" s="213"/>
      <c r="V12162" s="213"/>
      <c r="W12162" s="213"/>
      <c r="X12162" s="214"/>
      <c r="Y12162" s="214"/>
      <c r="Z12162" s="214"/>
      <c r="AA12162" s="217"/>
      <c r="AB12162" s="217"/>
      <c r="AC12162" s="217"/>
      <c r="AD12162" s="213"/>
    </row>
    <row r="12163" spans="20:30" x14ac:dyDescent="0.2">
      <c r="T12163" s="212"/>
      <c r="U12163" s="213"/>
      <c r="V12163" s="213"/>
      <c r="W12163" s="213"/>
      <c r="X12163" s="214"/>
      <c r="Y12163" s="214"/>
      <c r="Z12163" s="214"/>
      <c r="AA12163" s="217"/>
      <c r="AB12163" s="217"/>
      <c r="AC12163" s="217"/>
      <c r="AD12163" s="213"/>
    </row>
    <row r="12164" spans="20:30" x14ac:dyDescent="0.2">
      <c r="T12164" s="212"/>
      <c r="U12164" s="213"/>
      <c r="V12164" s="213"/>
      <c r="W12164" s="213"/>
      <c r="X12164" s="214"/>
      <c r="Y12164" s="214"/>
      <c r="Z12164" s="214"/>
      <c r="AA12164" s="217"/>
      <c r="AB12164" s="217"/>
      <c r="AC12164" s="217"/>
      <c r="AD12164" s="213"/>
    </row>
    <row r="12165" spans="20:30" x14ac:dyDescent="0.2">
      <c r="T12165" s="212"/>
      <c r="U12165" s="213"/>
      <c r="V12165" s="213"/>
      <c r="W12165" s="213"/>
      <c r="X12165" s="214"/>
      <c r="Y12165" s="214"/>
      <c r="Z12165" s="214"/>
      <c r="AA12165" s="217"/>
      <c r="AB12165" s="217"/>
      <c r="AC12165" s="217"/>
      <c r="AD12165" s="213"/>
    </row>
    <row r="12166" spans="20:30" x14ac:dyDescent="0.2">
      <c r="T12166" s="212"/>
      <c r="U12166" s="213"/>
      <c r="V12166" s="213"/>
      <c r="W12166" s="213"/>
      <c r="X12166" s="214"/>
      <c r="Y12166" s="214"/>
      <c r="Z12166" s="214"/>
      <c r="AA12166" s="217"/>
      <c r="AB12166" s="217"/>
      <c r="AC12166" s="217"/>
      <c r="AD12166" s="213"/>
    </row>
    <row r="12167" spans="20:30" x14ac:dyDescent="0.2">
      <c r="T12167" s="212"/>
      <c r="U12167" s="213"/>
      <c r="V12167" s="213"/>
      <c r="W12167" s="213"/>
      <c r="X12167" s="214"/>
      <c r="Y12167" s="214"/>
      <c r="Z12167" s="214"/>
      <c r="AA12167" s="217"/>
      <c r="AB12167" s="217"/>
      <c r="AC12167" s="217"/>
      <c r="AD12167" s="213"/>
    </row>
    <row r="12168" spans="20:30" x14ac:dyDescent="0.2">
      <c r="T12168" s="212"/>
      <c r="U12168" s="213"/>
      <c r="V12168" s="213"/>
      <c r="W12168" s="213"/>
      <c r="X12168" s="214"/>
      <c r="Y12168" s="214"/>
      <c r="Z12168" s="214"/>
      <c r="AA12168" s="217"/>
      <c r="AB12168" s="217"/>
      <c r="AC12168" s="217"/>
      <c r="AD12168" s="213"/>
    </row>
    <row r="12169" spans="20:30" x14ac:dyDescent="0.2">
      <c r="T12169" s="212"/>
      <c r="U12169" s="213"/>
      <c r="V12169" s="213"/>
      <c r="W12169" s="213"/>
      <c r="X12169" s="214"/>
      <c r="Y12169" s="214"/>
      <c r="Z12169" s="214"/>
      <c r="AA12169" s="217"/>
      <c r="AB12169" s="217"/>
      <c r="AC12169" s="217"/>
      <c r="AD12169" s="213"/>
    </row>
    <row r="12170" spans="20:30" x14ac:dyDescent="0.2">
      <c r="T12170" s="212"/>
      <c r="U12170" s="213"/>
      <c r="V12170" s="213"/>
      <c r="W12170" s="213"/>
      <c r="X12170" s="214"/>
      <c r="Y12170" s="214"/>
      <c r="Z12170" s="214"/>
      <c r="AA12170" s="217"/>
      <c r="AB12170" s="217"/>
      <c r="AC12170" s="217"/>
      <c r="AD12170" s="213"/>
    </row>
    <row r="12171" spans="20:30" x14ac:dyDescent="0.2">
      <c r="T12171" s="212"/>
      <c r="U12171" s="213"/>
      <c r="V12171" s="213"/>
      <c r="W12171" s="213"/>
      <c r="X12171" s="214"/>
      <c r="Y12171" s="214"/>
      <c r="Z12171" s="214"/>
      <c r="AA12171" s="217"/>
      <c r="AB12171" s="217"/>
      <c r="AC12171" s="217"/>
      <c r="AD12171" s="213"/>
    </row>
    <row r="12172" spans="20:30" x14ac:dyDescent="0.2">
      <c r="T12172" s="212"/>
      <c r="U12172" s="213"/>
      <c r="V12172" s="213"/>
      <c r="W12172" s="213"/>
      <c r="X12172" s="214"/>
      <c r="Y12172" s="214"/>
      <c r="Z12172" s="214"/>
      <c r="AA12172" s="217"/>
      <c r="AB12172" s="217"/>
      <c r="AC12172" s="217"/>
      <c r="AD12172" s="213"/>
    </row>
    <row r="12173" spans="20:30" x14ac:dyDescent="0.2">
      <c r="T12173" s="212"/>
      <c r="U12173" s="213"/>
      <c r="V12173" s="213"/>
      <c r="W12173" s="213"/>
      <c r="X12173" s="214"/>
      <c r="Y12173" s="214"/>
      <c r="Z12173" s="214"/>
      <c r="AA12173" s="217"/>
      <c r="AB12173" s="217"/>
      <c r="AC12173" s="217"/>
      <c r="AD12173" s="213"/>
    </row>
    <row r="12174" spans="20:30" x14ac:dyDescent="0.2">
      <c r="T12174" s="212"/>
      <c r="U12174" s="213"/>
      <c r="V12174" s="213"/>
      <c r="W12174" s="213"/>
      <c r="X12174" s="214"/>
      <c r="Y12174" s="214"/>
      <c r="Z12174" s="214"/>
      <c r="AA12174" s="217"/>
      <c r="AB12174" s="217"/>
      <c r="AC12174" s="217"/>
      <c r="AD12174" s="213"/>
    </row>
    <row r="12175" spans="20:30" x14ac:dyDescent="0.2">
      <c r="T12175" s="212"/>
      <c r="U12175" s="213"/>
      <c r="V12175" s="213"/>
      <c r="W12175" s="213"/>
      <c r="X12175" s="214"/>
      <c r="Y12175" s="214"/>
      <c r="Z12175" s="214"/>
      <c r="AA12175" s="217"/>
      <c r="AB12175" s="217"/>
      <c r="AC12175" s="217"/>
      <c r="AD12175" s="213"/>
    </row>
    <row r="12176" spans="20:30" x14ac:dyDescent="0.2">
      <c r="T12176" s="212"/>
      <c r="U12176" s="213"/>
      <c r="V12176" s="213"/>
      <c r="W12176" s="213"/>
      <c r="X12176" s="214"/>
      <c r="Y12176" s="214"/>
      <c r="Z12176" s="214"/>
      <c r="AA12176" s="217"/>
      <c r="AB12176" s="217"/>
      <c r="AC12176" s="217"/>
      <c r="AD12176" s="213"/>
    </row>
    <row r="12177" spans="20:30" x14ac:dyDescent="0.2">
      <c r="T12177" s="212"/>
      <c r="U12177" s="213"/>
      <c r="V12177" s="213"/>
      <c r="W12177" s="213"/>
      <c r="X12177" s="214"/>
      <c r="Y12177" s="214"/>
      <c r="Z12177" s="214"/>
      <c r="AA12177" s="217"/>
      <c r="AB12177" s="217"/>
      <c r="AC12177" s="217"/>
      <c r="AD12177" s="213"/>
    </row>
    <row r="12178" spans="20:30" x14ac:dyDescent="0.2">
      <c r="T12178" s="212"/>
      <c r="U12178" s="213"/>
      <c r="V12178" s="213"/>
      <c r="W12178" s="213"/>
      <c r="X12178" s="214"/>
      <c r="Y12178" s="214"/>
      <c r="Z12178" s="214"/>
      <c r="AA12178" s="217"/>
      <c r="AB12178" s="217"/>
      <c r="AC12178" s="217"/>
      <c r="AD12178" s="213"/>
    </row>
    <row r="12179" spans="20:30" x14ac:dyDescent="0.2">
      <c r="T12179" s="212"/>
      <c r="U12179" s="213"/>
      <c r="V12179" s="213"/>
      <c r="W12179" s="213"/>
      <c r="X12179" s="214"/>
      <c r="Y12179" s="214"/>
      <c r="Z12179" s="214"/>
      <c r="AA12179" s="217"/>
      <c r="AB12179" s="217"/>
      <c r="AC12179" s="217"/>
      <c r="AD12179" s="213"/>
    </row>
    <row r="12180" spans="20:30" x14ac:dyDescent="0.2">
      <c r="T12180" s="212"/>
      <c r="U12180" s="213"/>
      <c r="V12180" s="213"/>
      <c r="W12180" s="213"/>
      <c r="X12180" s="214"/>
      <c r="Y12180" s="214"/>
      <c r="Z12180" s="214"/>
      <c r="AA12180" s="217"/>
      <c r="AB12180" s="217"/>
      <c r="AC12180" s="217"/>
      <c r="AD12180" s="213"/>
    </row>
    <row r="12181" spans="20:30" x14ac:dyDescent="0.2">
      <c r="T12181" s="212"/>
      <c r="U12181" s="213"/>
      <c r="V12181" s="213"/>
      <c r="W12181" s="213"/>
      <c r="X12181" s="214"/>
      <c r="Y12181" s="214"/>
      <c r="Z12181" s="214"/>
      <c r="AA12181" s="217"/>
      <c r="AB12181" s="217"/>
      <c r="AC12181" s="217"/>
      <c r="AD12181" s="213"/>
    </row>
    <row r="12182" spans="20:30" x14ac:dyDescent="0.2">
      <c r="T12182" s="212"/>
      <c r="U12182" s="213"/>
      <c r="V12182" s="213"/>
      <c r="W12182" s="213"/>
      <c r="X12182" s="214"/>
      <c r="Y12182" s="214"/>
      <c r="Z12182" s="214"/>
      <c r="AA12182" s="217"/>
      <c r="AB12182" s="217"/>
      <c r="AC12182" s="217"/>
      <c r="AD12182" s="213"/>
    </row>
    <row r="12183" spans="20:30" x14ac:dyDescent="0.2">
      <c r="T12183" s="212"/>
      <c r="U12183" s="213"/>
      <c r="V12183" s="213"/>
      <c r="W12183" s="213"/>
      <c r="X12183" s="214"/>
      <c r="Y12183" s="214"/>
      <c r="Z12183" s="214"/>
      <c r="AA12183" s="217"/>
      <c r="AB12183" s="217"/>
      <c r="AC12183" s="217"/>
      <c r="AD12183" s="213"/>
    </row>
    <row r="12184" spans="20:30" x14ac:dyDescent="0.2">
      <c r="T12184" s="212"/>
      <c r="U12184" s="213"/>
      <c r="V12184" s="213"/>
      <c r="W12184" s="213"/>
      <c r="X12184" s="214"/>
      <c r="Y12184" s="214"/>
      <c r="Z12184" s="214"/>
      <c r="AA12184" s="217"/>
      <c r="AB12184" s="217"/>
      <c r="AC12184" s="217"/>
      <c r="AD12184" s="213"/>
    </row>
    <row r="12185" spans="20:30" x14ac:dyDescent="0.2">
      <c r="T12185" s="212"/>
      <c r="U12185" s="213"/>
      <c r="V12185" s="213"/>
      <c r="W12185" s="213"/>
      <c r="X12185" s="214"/>
      <c r="Y12185" s="214"/>
      <c r="Z12185" s="214"/>
      <c r="AA12185" s="217"/>
      <c r="AB12185" s="217"/>
      <c r="AC12185" s="217"/>
      <c r="AD12185" s="213"/>
    </row>
    <row r="12186" spans="20:30" x14ac:dyDescent="0.2">
      <c r="T12186" s="212"/>
      <c r="U12186" s="213"/>
      <c r="V12186" s="213"/>
      <c r="W12186" s="213"/>
      <c r="X12186" s="214"/>
      <c r="Y12186" s="214"/>
      <c r="Z12186" s="214"/>
      <c r="AA12186" s="217"/>
      <c r="AB12186" s="217"/>
      <c r="AC12186" s="217"/>
      <c r="AD12186" s="213"/>
    </row>
    <row r="12187" spans="20:30" x14ac:dyDescent="0.2">
      <c r="T12187" s="212"/>
      <c r="U12187" s="213"/>
      <c r="V12187" s="213"/>
      <c r="W12187" s="213"/>
      <c r="X12187" s="214"/>
      <c r="Y12187" s="214"/>
      <c r="Z12187" s="214"/>
      <c r="AA12187" s="217"/>
      <c r="AB12187" s="217"/>
      <c r="AC12187" s="217"/>
      <c r="AD12187" s="213"/>
    </row>
    <row r="12188" spans="20:30" x14ac:dyDescent="0.2">
      <c r="T12188" s="212"/>
      <c r="U12188" s="213"/>
      <c r="V12188" s="213"/>
      <c r="W12188" s="213"/>
      <c r="X12188" s="214"/>
      <c r="Y12188" s="214"/>
      <c r="Z12188" s="214"/>
      <c r="AA12188" s="217"/>
      <c r="AB12188" s="217"/>
      <c r="AC12188" s="217"/>
      <c r="AD12188" s="213"/>
    </row>
    <row r="12189" spans="20:30" x14ac:dyDescent="0.2">
      <c r="T12189" s="212"/>
      <c r="U12189" s="213"/>
      <c r="V12189" s="213"/>
      <c r="W12189" s="213"/>
      <c r="X12189" s="214"/>
      <c r="Y12189" s="214"/>
      <c r="Z12189" s="214"/>
      <c r="AA12189" s="217"/>
      <c r="AB12189" s="217"/>
      <c r="AC12189" s="217"/>
      <c r="AD12189" s="213"/>
    </row>
    <row r="12190" spans="20:30" x14ac:dyDescent="0.2">
      <c r="T12190" s="212"/>
      <c r="U12190" s="213"/>
      <c r="V12190" s="213"/>
      <c r="W12190" s="213"/>
      <c r="X12190" s="214"/>
      <c r="Y12190" s="214"/>
      <c r="Z12190" s="214"/>
      <c r="AA12190" s="217"/>
      <c r="AB12190" s="217"/>
      <c r="AC12190" s="217"/>
      <c r="AD12190" s="213"/>
    </row>
    <row r="12191" spans="20:30" x14ac:dyDescent="0.2">
      <c r="T12191" s="212"/>
      <c r="U12191" s="213"/>
      <c r="V12191" s="213"/>
      <c r="W12191" s="213"/>
      <c r="X12191" s="214"/>
      <c r="Y12191" s="214"/>
      <c r="Z12191" s="214"/>
      <c r="AA12191" s="217"/>
      <c r="AB12191" s="217"/>
      <c r="AC12191" s="217"/>
      <c r="AD12191" s="213"/>
    </row>
    <row r="12192" spans="20:30" x14ac:dyDescent="0.2">
      <c r="T12192" s="212"/>
      <c r="U12192" s="213"/>
      <c r="V12192" s="213"/>
      <c r="W12192" s="213"/>
      <c r="X12192" s="214"/>
      <c r="Y12192" s="214"/>
      <c r="Z12192" s="214"/>
      <c r="AA12192" s="217"/>
      <c r="AB12192" s="217"/>
      <c r="AC12192" s="217"/>
      <c r="AD12192" s="213"/>
    </row>
    <row r="12193" spans="20:30" x14ac:dyDescent="0.2">
      <c r="T12193" s="212"/>
      <c r="U12193" s="213"/>
      <c r="V12193" s="213"/>
      <c r="W12193" s="213"/>
      <c r="X12193" s="214"/>
      <c r="Y12193" s="214"/>
      <c r="Z12193" s="214"/>
      <c r="AA12193" s="217"/>
      <c r="AB12193" s="217"/>
      <c r="AC12193" s="217"/>
      <c r="AD12193" s="213"/>
    </row>
    <row r="12194" spans="20:30" x14ac:dyDescent="0.2">
      <c r="T12194" s="212"/>
      <c r="U12194" s="213"/>
      <c r="V12194" s="213"/>
      <c r="W12194" s="213"/>
      <c r="X12194" s="214"/>
      <c r="Y12194" s="214"/>
      <c r="Z12194" s="214"/>
      <c r="AA12194" s="217"/>
      <c r="AB12194" s="217"/>
      <c r="AC12194" s="217"/>
      <c r="AD12194" s="213"/>
    </row>
    <row r="12195" spans="20:30" x14ac:dyDescent="0.2">
      <c r="T12195" s="212"/>
      <c r="U12195" s="213"/>
      <c r="V12195" s="213"/>
      <c r="W12195" s="213"/>
      <c r="X12195" s="214"/>
      <c r="Y12195" s="214"/>
      <c r="Z12195" s="214"/>
      <c r="AA12195" s="217"/>
      <c r="AB12195" s="217"/>
      <c r="AC12195" s="217"/>
      <c r="AD12195" s="213"/>
    </row>
    <row r="12196" spans="20:30" x14ac:dyDescent="0.2">
      <c r="T12196" s="212"/>
      <c r="U12196" s="213"/>
      <c r="V12196" s="213"/>
      <c r="W12196" s="213"/>
      <c r="X12196" s="214"/>
      <c r="Y12196" s="214"/>
      <c r="Z12196" s="214"/>
      <c r="AA12196" s="217"/>
      <c r="AB12196" s="217"/>
      <c r="AC12196" s="217"/>
      <c r="AD12196" s="213"/>
    </row>
    <row r="12197" spans="20:30" x14ac:dyDescent="0.2">
      <c r="T12197" s="212"/>
      <c r="U12197" s="213"/>
      <c r="V12197" s="213"/>
      <c r="W12197" s="213"/>
      <c r="X12197" s="214"/>
      <c r="Y12197" s="214"/>
      <c r="Z12197" s="214"/>
      <c r="AA12197" s="217"/>
      <c r="AB12197" s="217"/>
      <c r="AC12197" s="217"/>
      <c r="AD12197" s="213"/>
    </row>
    <row r="12198" spans="20:30" x14ac:dyDescent="0.2">
      <c r="T12198" s="212"/>
      <c r="U12198" s="213"/>
      <c r="V12198" s="213"/>
      <c r="W12198" s="213"/>
      <c r="X12198" s="214"/>
      <c r="Y12198" s="214"/>
      <c r="Z12198" s="214"/>
      <c r="AA12198" s="217"/>
      <c r="AB12198" s="217"/>
      <c r="AC12198" s="217"/>
      <c r="AD12198" s="213"/>
    </row>
    <row r="12199" spans="20:30" x14ac:dyDescent="0.2">
      <c r="T12199" s="212"/>
      <c r="U12199" s="213"/>
      <c r="V12199" s="213"/>
      <c r="W12199" s="213"/>
      <c r="X12199" s="214"/>
      <c r="Y12199" s="214"/>
      <c r="Z12199" s="214"/>
      <c r="AA12199" s="217"/>
      <c r="AB12199" s="217"/>
      <c r="AC12199" s="217"/>
      <c r="AD12199" s="213"/>
    </row>
    <row r="12200" spans="20:30" x14ac:dyDescent="0.2">
      <c r="T12200" s="212"/>
      <c r="U12200" s="213"/>
      <c r="V12200" s="213"/>
      <c r="W12200" s="213"/>
      <c r="X12200" s="214"/>
      <c r="Y12200" s="214"/>
      <c r="Z12200" s="214"/>
      <c r="AA12200" s="217"/>
      <c r="AB12200" s="217"/>
      <c r="AC12200" s="217"/>
      <c r="AD12200" s="213"/>
    </row>
    <row r="12201" spans="20:30" x14ac:dyDescent="0.2">
      <c r="T12201" s="212"/>
      <c r="U12201" s="213"/>
      <c r="V12201" s="213"/>
      <c r="W12201" s="213"/>
      <c r="X12201" s="214"/>
      <c r="Y12201" s="214"/>
      <c r="Z12201" s="214"/>
      <c r="AA12201" s="217"/>
      <c r="AB12201" s="217"/>
      <c r="AC12201" s="217"/>
      <c r="AD12201" s="213"/>
    </row>
    <row r="12202" spans="20:30" x14ac:dyDescent="0.2">
      <c r="T12202" s="212"/>
      <c r="U12202" s="213"/>
      <c r="V12202" s="213"/>
      <c r="W12202" s="213"/>
      <c r="X12202" s="214"/>
      <c r="Y12202" s="214"/>
      <c r="Z12202" s="214"/>
      <c r="AA12202" s="217"/>
      <c r="AB12202" s="217"/>
      <c r="AC12202" s="217"/>
      <c r="AD12202" s="213"/>
    </row>
    <row r="12203" spans="20:30" x14ac:dyDescent="0.2">
      <c r="T12203" s="212"/>
      <c r="U12203" s="213"/>
      <c r="V12203" s="213"/>
      <c r="W12203" s="213"/>
      <c r="X12203" s="214"/>
      <c r="Y12203" s="214"/>
      <c r="Z12203" s="214"/>
      <c r="AA12203" s="217"/>
      <c r="AB12203" s="217"/>
      <c r="AC12203" s="217"/>
      <c r="AD12203" s="213"/>
    </row>
    <row r="12204" spans="20:30" x14ac:dyDescent="0.2">
      <c r="T12204" s="212"/>
      <c r="U12204" s="213"/>
      <c r="V12204" s="213"/>
      <c r="W12204" s="213"/>
      <c r="X12204" s="214"/>
      <c r="Y12204" s="214"/>
      <c r="Z12204" s="214"/>
      <c r="AA12204" s="217"/>
      <c r="AB12204" s="217"/>
      <c r="AC12204" s="217"/>
      <c r="AD12204" s="213"/>
    </row>
    <row r="12205" spans="20:30" x14ac:dyDescent="0.2">
      <c r="T12205" s="212"/>
      <c r="U12205" s="213"/>
      <c r="V12205" s="213"/>
      <c r="W12205" s="213"/>
      <c r="X12205" s="214"/>
      <c r="Y12205" s="214"/>
      <c r="Z12205" s="214"/>
      <c r="AA12205" s="217"/>
      <c r="AB12205" s="217"/>
      <c r="AC12205" s="217"/>
      <c r="AD12205" s="213"/>
    </row>
    <row r="12206" spans="20:30" x14ac:dyDescent="0.2">
      <c r="T12206" s="212"/>
      <c r="U12206" s="213"/>
      <c r="V12206" s="213"/>
      <c r="W12206" s="213"/>
      <c r="X12206" s="214"/>
      <c r="Y12206" s="214"/>
      <c r="Z12206" s="214"/>
      <c r="AA12206" s="217"/>
      <c r="AB12206" s="217"/>
      <c r="AC12206" s="217"/>
      <c r="AD12206" s="213"/>
    </row>
    <row r="12207" spans="20:30" x14ac:dyDescent="0.2">
      <c r="T12207" s="212"/>
      <c r="U12207" s="213"/>
      <c r="V12207" s="213"/>
      <c r="W12207" s="213"/>
      <c r="X12207" s="214"/>
      <c r="Y12207" s="214"/>
      <c r="Z12207" s="214"/>
      <c r="AA12207" s="217"/>
      <c r="AB12207" s="217"/>
      <c r="AC12207" s="217"/>
      <c r="AD12207" s="213"/>
    </row>
    <row r="12208" spans="20:30" x14ac:dyDescent="0.2">
      <c r="T12208" s="212"/>
      <c r="U12208" s="213"/>
      <c r="V12208" s="213"/>
      <c r="W12208" s="213"/>
      <c r="X12208" s="214"/>
      <c r="Y12208" s="214"/>
      <c r="Z12208" s="214"/>
      <c r="AA12208" s="217"/>
      <c r="AB12208" s="217"/>
      <c r="AC12208" s="217"/>
      <c r="AD12208" s="213"/>
    </row>
    <row r="12209" spans="20:30" x14ac:dyDescent="0.2">
      <c r="T12209" s="212"/>
      <c r="U12209" s="213"/>
      <c r="V12209" s="213"/>
      <c r="W12209" s="213"/>
      <c r="X12209" s="214"/>
      <c r="Y12209" s="214"/>
      <c r="Z12209" s="214"/>
      <c r="AA12209" s="217"/>
      <c r="AB12209" s="217"/>
      <c r="AC12209" s="217"/>
      <c r="AD12209" s="213"/>
    </row>
    <row r="12210" spans="20:30" x14ac:dyDescent="0.2">
      <c r="T12210" s="212"/>
      <c r="U12210" s="213"/>
      <c r="V12210" s="213"/>
      <c r="W12210" s="213"/>
      <c r="X12210" s="214"/>
      <c r="Y12210" s="214"/>
      <c r="Z12210" s="214"/>
      <c r="AA12210" s="217"/>
      <c r="AB12210" s="217"/>
      <c r="AC12210" s="217"/>
      <c r="AD12210" s="213"/>
    </row>
    <row r="12211" spans="20:30" x14ac:dyDescent="0.2">
      <c r="T12211" s="212"/>
      <c r="U12211" s="213"/>
      <c r="V12211" s="213"/>
      <c r="W12211" s="213"/>
      <c r="X12211" s="214"/>
      <c r="Y12211" s="214"/>
      <c r="Z12211" s="214"/>
      <c r="AA12211" s="217"/>
      <c r="AB12211" s="217"/>
      <c r="AC12211" s="217"/>
      <c r="AD12211" s="213"/>
    </row>
    <row r="12212" spans="20:30" x14ac:dyDescent="0.2">
      <c r="T12212" s="212"/>
      <c r="U12212" s="213"/>
      <c r="V12212" s="213"/>
      <c r="W12212" s="213"/>
      <c r="X12212" s="214"/>
      <c r="Y12212" s="214"/>
      <c r="Z12212" s="214"/>
      <c r="AA12212" s="217"/>
      <c r="AB12212" s="217"/>
      <c r="AC12212" s="217"/>
      <c r="AD12212" s="213"/>
    </row>
    <row r="12213" spans="20:30" x14ac:dyDescent="0.2">
      <c r="T12213" s="212"/>
      <c r="U12213" s="213"/>
      <c r="V12213" s="213"/>
      <c r="W12213" s="213"/>
      <c r="X12213" s="214"/>
      <c r="Y12213" s="214"/>
      <c r="Z12213" s="214"/>
      <c r="AA12213" s="217"/>
      <c r="AB12213" s="217"/>
      <c r="AC12213" s="217"/>
      <c r="AD12213" s="213"/>
    </row>
    <row r="12214" spans="20:30" x14ac:dyDescent="0.2">
      <c r="T12214" s="212"/>
      <c r="U12214" s="213"/>
      <c r="V12214" s="213"/>
      <c r="W12214" s="213"/>
      <c r="X12214" s="214"/>
      <c r="Y12214" s="214"/>
      <c r="Z12214" s="214"/>
      <c r="AA12214" s="217"/>
      <c r="AB12214" s="217"/>
      <c r="AC12214" s="217"/>
      <c r="AD12214" s="213"/>
    </row>
    <row r="12215" spans="20:30" x14ac:dyDescent="0.2">
      <c r="T12215" s="212"/>
      <c r="U12215" s="213"/>
      <c r="V12215" s="213"/>
      <c r="W12215" s="213"/>
      <c r="X12215" s="214"/>
      <c r="Y12215" s="214"/>
      <c r="Z12215" s="214"/>
      <c r="AA12215" s="217"/>
      <c r="AB12215" s="217"/>
      <c r="AC12215" s="217"/>
      <c r="AD12215" s="213"/>
    </row>
    <row r="12216" spans="20:30" x14ac:dyDescent="0.2">
      <c r="T12216" s="212"/>
      <c r="U12216" s="213"/>
      <c r="V12216" s="213"/>
      <c r="W12216" s="213"/>
      <c r="X12216" s="214"/>
      <c r="Y12216" s="214"/>
      <c r="Z12216" s="214"/>
      <c r="AA12216" s="217"/>
      <c r="AB12216" s="217"/>
      <c r="AC12216" s="217"/>
      <c r="AD12216" s="213"/>
    </row>
    <row r="12217" spans="20:30" x14ac:dyDescent="0.2">
      <c r="T12217" s="212"/>
      <c r="U12217" s="213"/>
      <c r="V12217" s="213"/>
      <c r="W12217" s="213"/>
      <c r="X12217" s="214"/>
      <c r="Y12217" s="214"/>
      <c r="Z12217" s="214"/>
      <c r="AA12217" s="217"/>
      <c r="AB12217" s="217"/>
      <c r="AC12217" s="217"/>
      <c r="AD12217" s="213"/>
    </row>
    <row r="12218" spans="20:30" x14ac:dyDescent="0.2">
      <c r="T12218" s="212"/>
      <c r="U12218" s="213"/>
      <c r="V12218" s="213"/>
      <c r="W12218" s="213"/>
      <c r="X12218" s="214"/>
      <c r="Y12218" s="214"/>
      <c r="Z12218" s="214"/>
      <c r="AA12218" s="217"/>
      <c r="AB12218" s="217"/>
      <c r="AC12218" s="217"/>
      <c r="AD12218" s="213"/>
    </row>
    <row r="12219" spans="20:30" x14ac:dyDescent="0.2">
      <c r="T12219" s="212"/>
      <c r="U12219" s="213"/>
      <c r="V12219" s="213"/>
      <c r="W12219" s="213"/>
      <c r="X12219" s="214"/>
      <c r="Y12219" s="214"/>
      <c r="Z12219" s="214"/>
      <c r="AA12219" s="217"/>
      <c r="AB12219" s="217"/>
      <c r="AC12219" s="217"/>
      <c r="AD12219" s="213"/>
    </row>
    <row r="12220" spans="20:30" x14ac:dyDescent="0.2">
      <c r="T12220" s="212"/>
      <c r="U12220" s="213"/>
      <c r="V12220" s="213"/>
      <c r="W12220" s="213"/>
      <c r="X12220" s="214"/>
      <c r="Y12220" s="214"/>
      <c r="Z12220" s="214"/>
      <c r="AA12220" s="217"/>
      <c r="AB12220" s="217"/>
      <c r="AC12220" s="217"/>
      <c r="AD12220" s="213"/>
    </row>
    <row r="12221" spans="20:30" x14ac:dyDescent="0.2">
      <c r="T12221" s="212"/>
      <c r="U12221" s="213"/>
      <c r="V12221" s="213"/>
      <c r="W12221" s="213"/>
      <c r="X12221" s="214"/>
      <c r="Y12221" s="214"/>
      <c r="Z12221" s="214"/>
      <c r="AA12221" s="217"/>
      <c r="AB12221" s="217"/>
      <c r="AC12221" s="217"/>
      <c r="AD12221" s="213"/>
    </row>
    <row r="12222" spans="20:30" x14ac:dyDescent="0.2">
      <c r="T12222" s="212"/>
      <c r="U12222" s="213"/>
      <c r="V12222" s="213"/>
      <c r="W12222" s="213"/>
      <c r="X12222" s="214"/>
      <c r="Y12222" s="214"/>
      <c r="Z12222" s="214"/>
      <c r="AA12222" s="217"/>
      <c r="AB12222" s="217"/>
      <c r="AC12222" s="217"/>
      <c r="AD12222" s="213"/>
    </row>
    <row r="12223" spans="20:30" x14ac:dyDescent="0.2">
      <c r="T12223" s="212"/>
      <c r="U12223" s="213"/>
      <c r="V12223" s="213"/>
      <c r="W12223" s="213"/>
      <c r="X12223" s="214"/>
      <c r="Y12223" s="214"/>
      <c r="Z12223" s="214"/>
      <c r="AA12223" s="217"/>
      <c r="AB12223" s="217"/>
      <c r="AC12223" s="217"/>
      <c r="AD12223" s="213"/>
    </row>
    <row r="12224" spans="20:30" x14ac:dyDescent="0.2">
      <c r="T12224" s="212"/>
      <c r="U12224" s="213"/>
      <c r="V12224" s="213"/>
      <c r="W12224" s="213"/>
      <c r="X12224" s="214"/>
      <c r="Y12224" s="214"/>
      <c r="Z12224" s="214"/>
      <c r="AA12224" s="217"/>
      <c r="AB12224" s="217"/>
      <c r="AC12224" s="217"/>
      <c r="AD12224" s="213"/>
    </row>
    <row r="12225" spans="20:30" x14ac:dyDescent="0.2">
      <c r="T12225" s="212"/>
      <c r="U12225" s="213"/>
      <c r="V12225" s="213"/>
      <c r="W12225" s="213"/>
      <c r="X12225" s="214"/>
      <c r="Y12225" s="214"/>
      <c r="Z12225" s="214"/>
      <c r="AA12225" s="217"/>
      <c r="AB12225" s="217"/>
      <c r="AC12225" s="217"/>
      <c r="AD12225" s="213"/>
    </row>
    <row r="12226" spans="20:30" x14ac:dyDescent="0.2">
      <c r="T12226" s="212"/>
      <c r="U12226" s="213"/>
      <c r="V12226" s="213"/>
      <c r="W12226" s="213"/>
      <c r="X12226" s="214"/>
      <c r="Y12226" s="214"/>
      <c r="Z12226" s="214"/>
      <c r="AA12226" s="217"/>
      <c r="AB12226" s="217"/>
      <c r="AC12226" s="217"/>
      <c r="AD12226" s="213"/>
    </row>
    <row r="12227" spans="20:30" x14ac:dyDescent="0.2">
      <c r="T12227" s="212"/>
      <c r="U12227" s="213"/>
      <c r="V12227" s="213"/>
      <c r="W12227" s="213"/>
      <c r="X12227" s="214"/>
      <c r="Y12227" s="214"/>
      <c r="Z12227" s="214"/>
      <c r="AA12227" s="217"/>
      <c r="AB12227" s="217"/>
      <c r="AC12227" s="217"/>
      <c r="AD12227" s="213"/>
    </row>
    <row r="12228" spans="20:30" x14ac:dyDescent="0.2">
      <c r="T12228" s="212"/>
      <c r="U12228" s="213"/>
      <c r="V12228" s="213"/>
      <c r="W12228" s="213"/>
      <c r="X12228" s="214"/>
      <c r="Y12228" s="214"/>
      <c r="Z12228" s="214"/>
      <c r="AA12228" s="217"/>
      <c r="AB12228" s="217"/>
      <c r="AC12228" s="217"/>
      <c r="AD12228" s="213"/>
    </row>
    <row r="12229" spans="20:30" x14ac:dyDescent="0.2">
      <c r="T12229" s="212"/>
      <c r="U12229" s="213"/>
      <c r="V12229" s="213"/>
      <c r="W12229" s="213"/>
      <c r="X12229" s="214"/>
      <c r="Y12229" s="214"/>
      <c r="Z12229" s="214"/>
      <c r="AA12229" s="217"/>
      <c r="AB12229" s="217"/>
      <c r="AC12229" s="217"/>
      <c r="AD12229" s="213"/>
    </row>
    <row r="12230" spans="20:30" x14ac:dyDescent="0.2">
      <c r="T12230" s="212"/>
      <c r="U12230" s="213"/>
      <c r="V12230" s="213"/>
      <c r="W12230" s="213"/>
      <c r="X12230" s="214"/>
      <c r="Y12230" s="214"/>
      <c r="Z12230" s="214"/>
      <c r="AA12230" s="217"/>
      <c r="AB12230" s="217"/>
      <c r="AC12230" s="217"/>
      <c r="AD12230" s="213"/>
    </row>
    <row r="12231" spans="20:30" x14ac:dyDescent="0.2">
      <c r="T12231" s="212"/>
      <c r="U12231" s="213"/>
      <c r="V12231" s="213"/>
      <c r="W12231" s="213"/>
      <c r="X12231" s="214"/>
      <c r="Y12231" s="214"/>
      <c r="Z12231" s="214"/>
      <c r="AA12231" s="217"/>
      <c r="AB12231" s="217"/>
      <c r="AC12231" s="217"/>
      <c r="AD12231" s="213"/>
    </row>
    <row r="12232" spans="20:30" x14ac:dyDescent="0.2">
      <c r="T12232" s="212"/>
      <c r="U12232" s="213"/>
      <c r="V12232" s="213"/>
      <c r="W12232" s="213"/>
      <c r="X12232" s="214"/>
      <c r="Y12232" s="214"/>
      <c r="Z12232" s="214"/>
      <c r="AA12232" s="217"/>
      <c r="AB12232" s="217"/>
      <c r="AC12232" s="217"/>
      <c r="AD12232" s="213"/>
    </row>
    <row r="12233" spans="20:30" x14ac:dyDescent="0.2">
      <c r="T12233" s="212"/>
      <c r="U12233" s="213"/>
      <c r="V12233" s="213"/>
      <c r="W12233" s="213"/>
      <c r="X12233" s="214"/>
      <c r="Y12233" s="214"/>
      <c r="Z12233" s="214"/>
      <c r="AA12233" s="217"/>
      <c r="AB12233" s="217"/>
      <c r="AC12233" s="217"/>
      <c r="AD12233" s="213"/>
    </row>
    <row r="12234" spans="20:30" x14ac:dyDescent="0.2">
      <c r="T12234" s="212"/>
      <c r="U12234" s="213"/>
      <c r="V12234" s="213"/>
      <c r="W12234" s="213"/>
      <c r="X12234" s="214"/>
      <c r="Y12234" s="214"/>
      <c r="Z12234" s="214"/>
      <c r="AA12234" s="217"/>
      <c r="AB12234" s="217"/>
      <c r="AC12234" s="217"/>
      <c r="AD12234" s="213"/>
    </row>
    <row r="12235" spans="20:30" x14ac:dyDescent="0.2">
      <c r="T12235" s="212"/>
      <c r="U12235" s="213"/>
      <c r="V12235" s="213"/>
      <c r="W12235" s="213"/>
      <c r="X12235" s="214"/>
      <c r="Y12235" s="214"/>
      <c r="Z12235" s="214"/>
      <c r="AA12235" s="217"/>
      <c r="AB12235" s="217"/>
      <c r="AC12235" s="217"/>
      <c r="AD12235" s="213"/>
    </row>
    <row r="12236" spans="20:30" x14ac:dyDescent="0.2">
      <c r="T12236" s="212"/>
      <c r="U12236" s="213"/>
      <c r="V12236" s="213"/>
      <c r="W12236" s="213"/>
      <c r="X12236" s="214"/>
      <c r="Y12236" s="214"/>
      <c r="Z12236" s="214"/>
      <c r="AA12236" s="217"/>
      <c r="AB12236" s="217"/>
      <c r="AC12236" s="217"/>
      <c r="AD12236" s="213"/>
    </row>
    <row r="12237" spans="20:30" x14ac:dyDescent="0.2">
      <c r="T12237" s="212"/>
      <c r="U12237" s="213"/>
      <c r="V12237" s="213"/>
      <c r="W12237" s="213"/>
      <c r="X12237" s="214"/>
      <c r="Y12237" s="214"/>
      <c r="Z12237" s="214"/>
      <c r="AA12237" s="217"/>
      <c r="AB12237" s="217"/>
      <c r="AC12237" s="217"/>
      <c r="AD12237" s="213"/>
    </row>
    <row r="12238" spans="20:30" x14ac:dyDescent="0.2">
      <c r="T12238" s="212"/>
      <c r="U12238" s="213"/>
      <c r="V12238" s="213"/>
      <c r="W12238" s="213"/>
      <c r="X12238" s="214"/>
      <c r="Y12238" s="214"/>
      <c r="Z12238" s="214"/>
      <c r="AA12238" s="217"/>
      <c r="AB12238" s="217"/>
      <c r="AC12238" s="217"/>
      <c r="AD12238" s="213"/>
    </row>
    <row r="12239" spans="20:30" x14ac:dyDescent="0.2">
      <c r="T12239" s="212"/>
      <c r="U12239" s="213"/>
      <c r="V12239" s="213"/>
      <c r="W12239" s="213"/>
      <c r="X12239" s="214"/>
      <c r="Y12239" s="214"/>
      <c r="Z12239" s="214"/>
      <c r="AA12239" s="217"/>
      <c r="AB12239" s="217"/>
      <c r="AC12239" s="217"/>
      <c r="AD12239" s="213"/>
    </row>
    <row r="12240" spans="20:30" x14ac:dyDescent="0.2">
      <c r="T12240" s="212"/>
      <c r="U12240" s="213"/>
      <c r="V12240" s="213"/>
      <c r="W12240" s="213"/>
      <c r="X12240" s="214"/>
      <c r="Y12240" s="214"/>
      <c r="Z12240" s="214"/>
      <c r="AA12240" s="217"/>
      <c r="AB12240" s="217"/>
      <c r="AC12240" s="217"/>
      <c r="AD12240" s="213"/>
    </row>
    <row r="12241" spans="20:30" x14ac:dyDescent="0.2">
      <c r="T12241" s="212"/>
      <c r="U12241" s="213"/>
      <c r="V12241" s="213"/>
      <c r="W12241" s="213"/>
      <c r="X12241" s="214"/>
      <c r="Y12241" s="214"/>
      <c r="Z12241" s="214"/>
      <c r="AA12241" s="217"/>
      <c r="AB12241" s="217"/>
      <c r="AC12241" s="217"/>
      <c r="AD12241" s="213"/>
    </row>
    <row r="12242" spans="20:30" x14ac:dyDescent="0.2">
      <c r="T12242" s="212"/>
      <c r="U12242" s="213"/>
      <c r="V12242" s="213"/>
      <c r="W12242" s="213"/>
      <c r="X12242" s="214"/>
      <c r="Y12242" s="214"/>
      <c r="Z12242" s="214"/>
      <c r="AA12242" s="217"/>
      <c r="AB12242" s="217"/>
      <c r="AC12242" s="217"/>
      <c r="AD12242" s="213"/>
    </row>
    <row r="12243" spans="20:30" x14ac:dyDescent="0.2">
      <c r="T12243" s="212"/>
      <c r="U12243" s="213"/>
      <c r="V12243" s="213"/>
      <c r="W12243" s="213"/>
      <c r="X12243" s="214"/>
      <c r="Y12243" s="214"/>
      <c r="Z12243" s="214"/>
      <c r="AA12243" s="217"/>
      <c r="AB12243" s="217"/>
      <c r="AC12243" s="217"/>
      <c r="AD12243" s="213"/>
    </row>
    <row r="12244" spans="20:30" x14ac:dyDescent="0.2">
      <c r="T12244" s="212"/>
      <c r="U12244" s="213"/>
      <c r="V12244" s="213"/>
      <c r="W12244" s="213"/>
      <c r="X12244" s="214"/>
      <c r="Y12244" s="214"/>
      <c r="Z12244" s="214"/>
      <c r="AA12244" s="217"/>
      <c r="AB12244" s="217"/>
      <c r="AC12244" s="217"/>
      <c r="AD12244" s="213"/>
    </row>
    <row r="12245" spans="20:30" x14ac:dyDescent="0.2">
      <c r="T12245" s="212"/>
      <c r="U12245" s="213"/>
      <c r="V12245" s="213"/>
      <c r="W12245" s="213"/>
      <c r="X12245" s="214"/>
      <c r="Y12245" s="214"/>
      <c r="Z12245" s="214"/>
      <c r="AA12245" s="217"/>
      <c r="AB12245" s="217"/>
      <c r="AC12245" s="217"/>
      <c r="AD12245" s="213"/>
    </row>
    <row r="12246" spans="20:30" x14ac:dyDescent="0.2">
      <c r="T12246" s="212"/>
      <c r="U12246" s="213"/>
      <c r="V12246" s="213"/>
      <c r="W12246" s="213"/>
      <c r="X12246" s="214"/>
      <c r="Y12246" s="214"/>
      <c r="Z12246" s="214"/>
      <c r="AA12246" s="217"/>
      <c r="AB12246" s="217"/>
      <c r="AC12246" s="217"/>
      <c r="AD12246" s="213"/>
    </row>
    <row r="12247" spans="20:30" x14ac:dyDescent="0.2">
      <c r="T12247" s="212"/>
      <c r="U12247" s="213"/>
      <c r="V12247" s="213"/>
      <c r="W12247" s="213"/>
      <c r="X12247" s="214"/>
      <c r="Y12247" s="214"/>
      <c r="Z12247" s="214"/>
      <c r="AA12247" s="217"/>
      <c r="AB12247" s="217"/>
      <c r="AC12247" s="217"/>
      <c r="AD12247" s="213"/>
    </row>
    <row r="12248" spans="20:30" x14ac:dyDescent="0.2">
      <c r="T12248" s="212"/>
      <c r="U12248" s="213"/>
      <c r="V12248" s="213"/>
      <c r="W12248" s="213"/>
      <c r="X12248" s="214"/>
      <c r="Y12248" s="214"/>
      <c r="Z12248" s="214"/>
      <c r="AA12248" s="217"/>
      <c r="AB12248" s="217"/>
      <c r="AC12248" s="217"/>
      <c r="AD12248" s="213"/>
    </row>
    <row r="12249" spans="20:30" x14ac:dyDescent="0.2">
      <c r="T12249" s="212"/>
      <c r="U12249" s="213"/>
      <c r="V12249" s="213"/>
      <c r="W12249" s="213"/>
      <c r="X12249" s="214"/>
      <c r="Y12249" s="214"/>
      <c r="Z12249" s="214"/>
      <c r="AA12249" s="217"/>
      <c r="AB12249" s="217"/>
      <c r="AC12249" s="217"/>
      <c r="AD12249" s="213"/>
    </row>
    <row r="12250" spans="20:30" x14ac:dyDescent="0.2">
      <c r="T12250" s="212"/>
      <c r="U12250" s="213"/>
      <c r="V12250" s="213"/>
      <c r="W12250" s="213"/>
      <c r="X12250" s="214"/>
      <c r="Y12250" s="214"/>
      <c r="Z12250" s="214"/>
      <c r="AA12250" s="217"/>
      <c r="AB12250" s="217"/>
      <c r="AC12250" s="217"/>
      <c r="AD12250" s="213"/>
    </row>
    <row r="12251" spans="20:30" x14ac:dyDescent="0.2">
      <c r="T12251" s="212"/>
      <c r="U12251" s="213"/>
      <c r="V12251" s="213"/>
      <c r="W12251" s="213"/>
      <c r="X12251" s="214"/>
      <c r="Y12251" s="214"/>
      <c r="Z12251" s="214"/>
      <c r="AA12251" s="217"/>
      <c r="AB12251" s="217"/>
      <c r="AC12251" s="217"/>
      <c r="AD12251" s="213"/>
    </row>
    <row r="12252" spans="20:30" x14ac:dyDescent="0.2">
      <c r="T12252" s="212"/>
      <c r="U12252" s="213"/>
      <c r="V12252" s="213"/>
      <c r="W12252" s="213"/>
      <c r="X12252" s="214"/>
      <c r="Y12252" s="214"/>
      <c r="Z12252" s="214"/>
      <c r="AA12252" s="217"/>
      <c r="AB12252" s="217"/>
      <c r="AC12252" s="217"/>
      <c r="AD12252" s="213"/>
    </row>
    <row r="12253" spans="20:30" x14ac:dyDescent="0.2">
      <c r="T12253" s="212"/>
      <c r="U12253" s="213"/>
      <c r="V12253" s="213"/>
      <c r="W12253" s="213"/>
      <c r="X12253" s="214"/>
      <c r="Y12253" s="214"/>
      <c r="Z12253" s="214"/>
      <c r="AA12253" s="217"/>
      <c r="AB12253" s="217"/>
      <c r="AC12253" s="217"/>
      <c r="AD12253" s="213"/>
    </row>
    <row r="12254" spans="20:30" x14ac:dyDescent="0.2">
      <c r="T12254" s="212"/>
      <c r="U12254" s="213"/>
      <c r="V12254" s="213"/>
      <c r="W12254" s="213"/>
      <c r="X12254" s="214"/>
      <c r="Y12254" s="214"/>
      <c r="Z12254" s="214"/>
      <c r="AA12254" s="217"/>
      <c r="AB12254" s="217"/>
      <c r="AC12254" s="217"/>
      <c r="AD12254" s="213"/>
    </row>
    <row r="12255" spans="20:30" x14ac:dyDescent="0.2">
      <c r="T12255" s="212"/>
      <c r="U12255" s="213"/>
      <c r="V12255" s="213"/>
      <c r="W12255" s="213"/>
      <c r="X12255" s="214"/>
      <c r="Y12255" s="214"/>
      <c r="Z12255" s="214"/>
      <c r="AA12255" s="217"/>
      <c r="AB12255" s="217"/>
      <c r="AC12255" s="217"/>
      <c r="AD12255" s="213"/>
    </row>
    <row r="12256" spans="20:30" x14ac:dyDescent="0.2">
      <c r="T12256" s="212"/>
      <c r="U12256" s="213"/>
      <c r="V12256" s="213"/>
      <c r="W12256" s="213"/>
      <c r="X12256" s="214"/>
      <c r="Y12256" s="214"/>
      <c r="Z12256" s="214"/>
      <c r="AA12256" s="217"/>
      <c r="AB12256" s="217"/>
      <c r="AC12256" s="217"/>
      <c r="AD12256" s="213"/>
    </row>
    <row r="12257" spans="20:30" x14ac:dyDescent="0.2">
      <c r="T12257" s="212"/>
      <c r="U12257" s="213"/>
      <c r="V12257" s="213"/>
      <c r="W12257" s="213"/>
      <c r="X12257" s="214"/>
      <c r="Y12257" s="214"/>
      <c r="Z12257" s="214"/>
      <c r="AA12257" s="217"/>
      <c r="AB12257" s="217"/>
      <c r="AC12257" s="217"/>
      <c r="AD12257" s="213"/>
    </row>
    <row r="12258" spans="20:30" x14ac:dyDescent="0.2">
      <c r="T12258" s="212"/>
      <c r="U12258" s="213"/>
      <c r="V12258" s="213"/>
      <c r="W12258" s="213"/>
      <c r="X12258" s="214"/>
      <c r="Y12258" s="214"/>
      <c r="Z12258" s="214"/>
      <c r="AA12258" s="217"/>
      <c r="AB12258" s="217"/>
      <c r="AC12258" s="217"/>
      <c r="AD12258" s="213"/>
    </row>
    <row r="12259" spans="20:30" x14ac:dyDescent="0.2">
      <c r="T12259" s="212"/>
      <c r="U12259" s="213"/>
      <c r="V12259" s="213"/>
      <c r="W12259" s="213"/>
      <c r="X12259" s="214"/>
      <c r="Y12259" s="214"/>
      <c r="Z12259" s="214"/>
      <c r="AA12259" s="217"/>
      <c r="AB12259" s="217"/>
      <c r="AC12259" s="217"/>
      <c r="AD12259" s="213"/>
    </row>
    <row r="12260" spans="20:30" x14ac:dyDescent="0.2">
      <c r="T12260" s="212"/>
      <c r="U12260" s="213"/>
      <c r="V12260" s="213"/>
      <c r="W12260" s="213"/>
      <c r="X12260" s="214"/>
      <c r="Y12260" s="214"/>
      <c r="Z12260" s="214"/>
      <c r="AA12260" s="217"/>
      <c r="AB12260" s="217"/>
      <c r="AC12260" s="217"/>
      <c r="AD12260" s="213"/>
    </row>
    <row r="12261" spans="20:30" x14ac:dyDescent="0.2">
      <c r="T12261" s="212"/>
      <c r="U12261" s="213"/>
      <c r="V12261" s="213"/>
      <c r="W12261" s="213"/>
      <c r="X12261" s="214"/>
      <c r="Y12261" s="214"/>
      <c r="Z12261" s="214"/>
      <c r="AA12261" s="217"/>
      <c r="AB12261" s="217"/>
      <c r="AC12261" s="217"/>
      <c r="AD12261" s="213"/>
    </row>
    <row r="12262" spans="20:30" x14ac:dyDescent="0.2">
      <c r="T12262" s="212"/>
      <c r="U12262" s="213"/>
      <c r="V12262" s="213"/>
      <c r="W12262" s="213"/>
      <c r="X12262" s="214"/>
      <c r="Y12262" s="214"/>
      <c r="Z12262" s="214"/>
      <c r="AA12262" s="217"/>
      <c r="AB12262" s="217"/>
      <c r="AC12262" s="217"/>
      <c r="AD12262" s="213"/>
    </row>
    <row r="12263" spans="20:30" x14ac:dyDescent="0.2">
      <c r="T12263" s="212"/>
      <c r="U12263" s="213"/>
      <c r="V12263" s="213"/>
      <c r="W12263" s="213"/>
      <c r="X12263" s="214"/>
      <c r="Y12263" s="214"/>
      <c r="Z12263" s="214"/>
      <c r="AA12263" s="217"/>
      <c r="AB12263" s="217"/>
      <c r="AC12263" s="217"/>
      <c r="AD12263" s="213"/>
    </row>
    <row r="12264" spans="20:30" x14ac:dyDescent="0.2">
      <c r="T12264" s="212"/>
      <c r="U12264" s="213"/>
      <c r="V12264" s="213"/>
      <c r="W12264" s="213"/>
      <c r="X12264" s="214"/>
      <c r="Y12264" s="214"/>
      <c r="Z12264" s="214"/>
      <c r="AA12264" s="217"/>
      <c r="AB12264" s="217"/>
      <c r="AC12264" s="217"/>
      <c r="AD12264" s="213"/>
    </row>
    <row r="12265" spans="20:30" x14ac:dyDescent="0.2">
      <c r="T12265" s="212"/>
      <c r="U12265" s="213"/>
      <c r="V12265" s="213"/>
      <c r="W12265" s="213"/>
      <c r="X12265" s="214"/>
      <c r="Y12265" s="214"/>
      <c r="Z12265" s="214"/>
      <c r="AA12265" s="217"/>
      <c r="AB12265" s="217"/>
      <c r="AC12265" s="217"/>
      <c r="AD12265" s="213"/>
    </row>
    <row r="12266" spans="20:30" x14ac:dyDescent="0.2">
      <c r="T12266" s="212"/>
      <c r="U12266" s="213"/>
      <c r="V12266" s="213"/>
      <c r="W12266" s="213"/>
      <c r="X12266" s="214"/>
      <c r="Y12266" s="214"/>
      <c r="Z12266" s="214"/>
      <c r="AA12266" s="217"/>
      <c r="AB12266" s="217"/>
      <c r="AC12266" s="217"/>
      <c r="AD12266" s="213"/>
    </row>
    <row r="12267" spans="20:30" x14ac:dyDescent="0.2">
      <c r="T12267" s="212"/>
      <c r="U12267" s="213"/>
      <c r="V12267" s="213"/>
      <c r="W12267" s="213"/>
      <c r="X12267" s="214"/>
      <c r="Y12267" s="214"/>
      <c r="Z12267" s="214"/>
      <c r="AA12267" s="217"/>
      <c r="AB12267" s="217"/>
      <c r="AC12267" s="217"/>
      <c r="AD12267" s="213"/>
    </row>
    <row r="12268" spans="20:30" x14ac:dyDescent="0.2">
      <c r="T12268" s="212"/>
      <c r="U12268" s="213"/>
      <c r="V12268" s="213"/>
      <c r="W12268" s="213"/>
      <c r="X12268" s="214"/>
      <c r="Y12268" s="214"/>
      <c r="Z12268" s="214"/>
      <c r="AA12268" s="217"/>
      <c r="AB12268" s="217"/>
      <c r="AC12268" s="217"/>
      <c r="AD12268" s="213"/>
    </row>
    <row r="12269" spans="20:30" x14ac:dyDescent="0.2">
      <c r="T12269" s="212"/>
      <c r="U12269" s="213"/>
      <c r="V12269" s="213"/>
      <c r="W12269" s="213"/>
      <c r="X12269" s="214"/>
      <c r="Y12269" s="214"/>
      <c r="Z12269" s="214"/>
      <c r="AA12269" s="217"/>
      <c r="AB12269" s="217"/>
      <c r="AC12269" s="217"/>
      <c r="AD12269" s="213"/>
    </row>
    <row r="12270" spans="20:30" x14ac:dyDescent="0.2">
      <c r="T12270" s="212"/>
      <c r="U12270" s="213"/>
      <c r="V12270" s="213"/>
      <c r="W12270" s="213"/>
      <c r="X12270" s="214"/>
      <c r="Y12270" s="214"/>
      <c r="Z12270" s="214"/>
      <c r="AA12270" s="217"/>
      <c r="AB12270" s="217"/>
      <c r="AC12270" s="217"/>
      <c r="AD12270" s="213"/>
    </row>
    <row r="12271" spans="20:30" x14ac:dyDescent="0.2">
      <c r="T12271" s="212"/>
      <c r="U12271" s="213"/>
      <c r="V12271" s="213"/>
      <c r="W12271" s="213"/>
      <c r="X12271" s="214"/>
      <c r="Y12271" s="214"/>
      <c r="Z12271" s="214"/>
      <c r="AA12271" s="217"/>
      <c r="AB12271" s="217"/>
      <c r="AC12271" s="217"/>
      <c r="AD12271" s="213"/>
    </row>
    <row r="12272" spans="20:30" x14ac:dyDescent="0.2">
      <c r="T12272" s="212"/>
      <c r="U12272" s="213"/>
      <c r="V12272" s="213"/>
      <c r="W12272" s="213"/>
      <c r="X12272" s="214"/>
      <c r="Y12272" s="214"/>
      <c r="Z12272" s="214"/>
      <c r="AA12272" s="217"/>
      <c r="AB12272" s="217"/>
      <c r="AC12272" s="217"/>
      <c r="AD12272" s="213"/>
    </row>
    <row r="12273" spans="20:30" x14ac:dyDescent="0.2">
      <c r="T12273" s="212"/>
      <c r="U12273" s="213"/>
      <c r="V12273" s="213"/>
      <c r="W12273" s="213"/>
      <c r="X12273" s="214"/>
      <c r="Y12273" s="214"/>
      <c r="Z12273" s="214"/>
      <c r="AA12273" s="217"/>
      <c r="AB12273" s="217"/>
      <c r="AC12273" s="217"/>
      <c r="AD12273" s="213"/>
    </row>
    <row r="12274" spans="20:30" x14ac:dyDescent="0.2">
      <c r="T12274" s="212"/>
      <c r="U12274" s="213"/>
      <c r="V12274" s="213"/>
      <c r="W12274" s="213"/>
      <c r="X12274" s="214"/>
      <c r="Y12274" s="214"/>
      <c r="Z12274" s="214"/>
      <c r="AA12274" s="217"/>
      <c r="AB12274" s="217"/>
      <c r="AC12274" s="217"/>
      <c r="AD12274" s="213"/>
    </row>
    <row r="12275" spans="20:30" x14ac:dyDescent="0.2">
      <c r="T12275" s="212"/>
      <c r="U12275" s="213"/>
      <c r="V12275" s="213"/>
      <c r="W12275" s="213"/>
      <c r="X12275" s="214"/>
      <c r="Y12275" s="214"/>
      <c r="Z12275" s="214"/>
      <c r="AA12275" s="217"/>
      <c r="AB12275" s="217"/>
      <c r="AC12275" s="217"/>
      <c r="AD12275" s="213"/>
    </row>
    <row r="12276" spans="20:30" x14ac:dyDescent="0.2">
      <c r="T12276" s="212"/>
      <c r="U12276" s="213"/>
      <c r="V12276" s="213"/>
      <c r="W12276" s="213"/>
      <c r="X12276" s="214"/>
      <c r="Y12276" s="214"/>
      <c r="Z12276" s="214"/>
      <c r="AA12276" s="217"/>
      <c r="AB12276" s="217"/>
      <c r="AC12276" s="217"/>
      <c r="AD12276" s="213"/>
    </row>
    <row r="12277" spans="20:30" x14ac:dyDescent="0.2">
      <c r="T12277" s="212"/>
      <c r="U12277" s="213"/>
      <c r="V12277" s="213"/>
      <c r="W12277" s="213"/>
      <c r="X12277" s="214"/>
      <c r="Y12277" s="214"/>
      <c r="Z12277" s="214"/>
      <c r="AA12277" s="217"/>
      <c r="AB12277" s="217"/>
      <c r="AC12277" s="217"/>
      <c r="AD12277" s="213"/>
    </row>
    <row r="12278" spans="20:30" x14ac:dyDescent="0.2">
      <c r="T12278" s="212"/>
      <c r="U12278" s="213"/>
      <c r="V12278" s="213"/>
      <c r="W12278" s="213"/>
      <c r="X12278" s="214"/>
      <c r="Y12278" s="214"/>
      <c r="Z12278" s="214"/>
      <c r="AA12278" s="217"/>
      <c r="AB12278" s="217"/>
      <c r="AC12278" s="217"/>
      <c r="AD12278" s="213"/>
    </row>
    <row r="12279" spans="20:30" x14ac:dyDescent="0.2">
      <c r="T12279" s="212"/>
      <c r="U12279" s="213"/>
      <c r="V12279" s="213"/>
      <c r="W12279" s="213"/>
      <c r="X12279" s="214"/>
      <c r="Y12279" s="214"/>
      <c r="Z12279" s="214"/>
      <c r="AA12279" s="217"/>
      <c r="AB12279" s="217"/>
      <c r="AC12279" s="217"/>
      <c r="AD12279" s="213"/>
    </row>
    <row r="12280" spans="20:30" x14ac:dyDescent="0.2">
      <c r="T12280" s="212"/>
      <c r="U12280" s="213"/>
      <c r="V12280" s="213"/>
      <c r="W12280" s="213"/>
      <c r="X12280" s="214"/>
      <c r="Y12280" s="214"/>
      <c r="Z12280" s="214"/>
      <c r="AA12280" s="217"/>
      <c r="AB12280" s="217"/>
      <c r="AC12280" s="217"/>
      <c r="AD12280" s="213"/>
    </row>
    <row r="12281" spans="20:30" x14ac:dyDescent="0.2">
      <c r="T12281" s="212"/>
      <c r="U12281" s="213"/>
      <c r="V12281" s="213"/>
      <c r="W12281" s="213"/>
      <c r="X12281" s="214"/>
      <c r="Y12281" s="214"/>
      <c r="Z12281" s="214"/>
      <c r="AA12281" s="217"/>
      <c r="AB12281" s="217"/>
      <c r="AC12281" s="217"/>
      <c r="AD12281" s="213"/>
    </row>
    <row r="12282" spans="20:30" x14ac:dyDescent="0.2">
      <c r="T12282" s="212"/>
      <c r="U12282" s="213"/>
      <c r="V12282" s="213"/>
      <c r="W12282" s="213"/>
      <c r="X12282" s="214"/>
      <c r="Y12282" s="214"/>
      <c r="Z12282" s="214"/>
      <c r="AA12282" s="217"/>
      <c r="AB12282" s="217"/>
      <c r="AC12282" s="217"/>
      <c r="AD12282" s="213"/>
    </row>
    <row r="12283" spans="20:30" x14ac:dyDescent="0.2">
      <c r="T12283" s="212"/>
      <c r="U12283" s="213"/>
      <c r="V12283" s="213"/>
      <c r="W12283" s="213"/>
      <c r="X12283" s="214"/>
      <c r="Y12283" s="214"/>
      <c r="Z12283" s="214"/>
      <c r="AA12283" s="217"/>
      <c r="AB12283" s="217"/>
      <c r="AC12283" s="217"/>
      <c r="AD12283" s="213"/>
    </row>
    <row r="12284" spans="20:30" x14ac:dyDescent="0.2">
      <c r="T12284" s="212"/>
      <c r="U12284" s="213"/>
      <c r="V12284" s="213"/>
      <c r="W12284" s="213"/>
      <c r="X12284" s="214"/>
      <c r="Y12284" s="214"/>
      <c r="Z12284" s="214"/>
      <c r="AA12284" s="217"/>
      <c r="AB12284" s="217"/>
      <c r="AC12284" s="217"/>
      <c r="AD12284" s="213"/>
    </row>
    <row r="12285" spans="20:30" x14ac:dyDescent="0.2">
      <c r="T12285" s="212"/>
      <c r="U12285" s="213"/>
      <c r="V12285" s="213"/>
      <c r="W12285" s="213"/>
      <c r="X12285" s="214"/>
      <c r="Y12285" s="214"/>
      <c r="Z12285" s="214"/>
      <c r="AA12285" s="217"/>
      <c r="AB12285" s="217"/>
      <c r="AC12285" s="217"/>
      <c r="AD12285" s="213"/>
    </row>
    <row r="12286" spans="20:30" x14ac:dyDescent="0.2">
      <c r="T12286" s="212"/>
      <c r="U12286" s="213"/>
      <c r="V12286" s="213"/>
      <c r="W12286" s="213"/>
      <c r="X12286" s="214"/>
      <c r="Y12286" s="214"/>
      <c r="Z12286" s="214"/>
      <c r="AA12286" s="217"/>
      <c r="AB12286" s="217"/>
      <c r="AC12286" s="217"/>
      <c r="AD12286" s="213"/>
    </row>
    <row r="12287" spans="20:30" x14ac:dyDescent="0.2">
      <c r="T12287" s="212"/>
      <c r="U12287" s="213"/>
      <c r="V12287" s="213"/>
      <c r="W12287" s="213"/>
      <c r="X12287" s="214"/>
      <c r="Y12287" s="214"/>
      <c r="Z12287" s="214"/>
      <c r="AA12287" s="217"/>
      <c r="AB12287" s="217"/>
      <c r="AC12287" s="217"/>
      <c r="AD12287" s="213"/>
    </row>
    <row r="12288" spans="20:30" x14ac:dyDescent="0.2">
      <c r="T12288" s="212"/>
      <c r="U12288" s="213"/>
      <c r="V12288" s="213"/>
      <c r="W12288" s="213"/>
      <c r="X12288" s="214"/>
      <c r="Y12288" s="214"/>
      <c r="Z12288" s="214"/>
      <c r="AA12288" s="217"/>
      <c r="AB12288" s="217"/>
      <c r="AC12288" s="217"/>
      <c r="AD12288" s="213"/>
    </row>
    <row r="12289" spans="20:30" x14ac:dyDescent="0.2">
      <c r="T12289" s="212"/>
      <c r="U12289" s="213"/>
      <c r="V12289" s="213"/>
      <c r="W12289" s="213"/>
      <c r="X12289" s="214"/>
      <c r="Y12289" s="214"/>
      <c r="Z12289" s="214"/>
      <c r="AA12289" s="217"/>
      <c r="AB12289" s="217"/>
      <c r="AC12289" s="217"/>
      <c r="AD12289" s="213"/>
    </row>
    <row r="12290" spans="20:30" x14ac:dyDescent="0.2">
      <c r="T12290" s="212"/>
      <c r="U12290" s="213"/>
      <c r="V12290" s="213"/>
      <c r="W12290" s="213"/>
      <c r="X12290" s="214"/>
      <c r="Y12290" s="214"/>
      <c r="Z12290" s="214"/>
      <c r="AA12290" s="217"/>
      <c r="AB12290" s="217"/>
      <c r="AC12290" s="217"/>
      <c r="AD12290" s="213"/>
    </row>
    <row r="12291" spans="20:30" x14ac:dyDescent="0.2">
      <c r="T12291" s="212"/>
      <c r="U12291" s="213"/>
      <c r="V12291" s="213"/>
      <c r="W12291" s="213"/>
      <c r="X12291" s="214"/>
      <c r="Y12291" s="214"/>
      <c r="Z12291" s="214"/>
      <c r="AA12291" s="217"/>
      <c r="AB12291" s="217"/>
      <c r="AC12291" s="217"/>
      <c r="AD12291" s="213"/>
    </row>
    <row r="12292" spans="20:30" x14ac:dyDescent="0.2">
      <c r="T12292" s="212"/>
      <c r="U12292" s="213"/>
      <c r="V12292" s="213"/>
      <c r="W12292" s="213"/>
      <c r="X12292" s="214"/>
      <c r="Y12292" s="214"/>
      <c r="Z12292" s="214"/>
      <c r="AA12292" s="217"/>
      <c r="AB12292" s="217"/>
      <c r="AC12292" s="217"/>
      <c r="AD12292" s="213"/>
    </row>
    <row r="12293" spans="20:30" x14ac:dyDescent="0.2">
      <c r="T12293" s="212"/>
      <c r="U12293" s="213"/>
      <c r="V12293" s="213"/>
      <c r="W12293" s="213"/>
      <c r="X12293" s="214"/>
      <c r="Y12293" s="214"/>
      <c r="Z12293" s="214"/>
      <c r="AA12293" s="217"/>
      <c r="AB12293" s="217"/>
      <c r="AC12293" s="217"/>
      <c r="AD12293" s="213"/>
    </row>
    <row r="12294" spans="20:30" x14ac:dyDescent="0.2">
      <c r="T12294" s="212"/>
      <c r="U12294" s="213"/>
      <c r="V12294" s="213"/>
      <c r="W12294" s="213"/>
      <c r="X12294" s="214"/>
      <c r="Y12294" s="214"/>
      <c r="Z12294" s="214"/>
      <c r="AA12294" s="217"/>
      <c r="AB12294" s="217"/>
      <c r="AC12294" s="217"/>
      <c r="AD12294" s="213"/>
    </row>
    <row r="12295" spans="20:30" x14ac:dyDescent="0.2">
      <c r="T12295" s="212"/>
      <c r="U12295" s="213"/>
      <c r="V12295" s="213"/>
      <c r="W12295" s="213"/>
      <c r="X12295" s="214"/>
      <c r="Y12295" s="214"/>
      <c r="Z12295" s="214"/>
      <c r="AA12295" s="217"/>
      <c r="AB12295" s="217"/>
      <c r="AC12295" s="217"/>
      <c r="AD12295" s="213"/>
    </row>
    <row r="12296" spans="20:30" x14ac:dyDescent="0.2">
      <c r="T12296" s="212"/>
      <c r="U12296" s="213"/>
      <c r="V12296" s="213"/>
      <c r="W12296" s="213"/>
      <c r="X12296" s="214"/>
      <c r="Y12296" s="214"/>
      <c r="Z12296" s="214"/>
      <c r="AA12296" s="217"/>
      <c r="AB12296" s="217"/>
      <c r="AC12296" s="217"/>
      <c r="AD12296" s="213"/>
    </row>
    <row r="12297" spans="20:30" x14ac:dyDescent="0.2">
      <c r="T12297" s="212"/>
      <c r="U12297" s="213"/>
      <c r="V12297" s="213"/>
      <c r="W12297" s="213"/>
      <c r="X12297" s="214"/>
      <c r="Y12297" s="214"/>
      <c r="Z12297" s="214"/>
      <c r="AA12297" s="217"/>
      <c r="AB12297" s="217"/>
      <c r="AC12297" s="217"/>
      <c r="AD12297" s="213"/>
    </row>
    <row r="12298" spans="20:30" x14ac:dyDescent="0.2">
      <c r="T12298" s="212"/>
      <c r="U12298" s="213"/>
      <c r="V12298" s="213"/>
      <c r="W12298" s="213"/>
      <c r="X12298" s="214"/>
      <c r="Y12298" s="214"/>
      <c r="Z12298" s="214"/>
      <c r="AA12298" s="217"/>
      <c r="AB12298" s="217"/>
      <c r="AC12298" s="217"/>
      <c r="AD12298" s="213"/>
    </row>
    <row r="12299" spans="20:30" x14ac:dyDescent="0.2">
      <c r="T12299" s="212"/>
      <c r="U12299" s="213"/>
      <c r="V12299" s="213"/>
      <c r="W12299" s="213"/>
      <c r="X12299" s="214"/>
      <c r="Y12299" s="214"/>
      <c r="Z12299" s="214"/>
      <c r="AA12299" s="217"/>
      <c r="AB12299" s="217"/>
      <c r="AC12299" s="217"/>
      <c r="AD12299" s="213"/>
    </row>
    <row r="12300" spans="20:30" x14ac:dyDescent="0.2">
      <c r="T12300" s="212"/>
      <c r="U12300" s="213"/>
      <c r="V12300" s="213"/>
      <c r="W12300" s="213"/>
      <c r="X12300" s="214"/>
      <c r="Y12300" s="214"/>
      <c r="Z12300" s="214"/>
      <c r="AA12300" s="217"/>
      <c r="AB12300" s="217"/>
      <c r="AC12300" s="217"/>
      <c r="AD12300" s="213"/>
    </row>
    <row r="12301" spans="20:30" x14ac:dyDescent="0.2">
      <c r="T12301" s="212"/>
      <c r="U12301" s="213"/>
      <c r="V12301" s="213"/>
      <c r="W12301" s="213"/>
      <c r="X12301" s="214"/>
      <c r="Y12301" s="214"/>
      <c r="Z12301" s="214"/>
      <c r="AA12301" s="217"/>
      <c r="AB12301" s="217"/>
      <c r="AC12301" s="217"/>
      <c r="AD12301" s="213"/>
    </row>
    <row r="12302" spans="20:30" x14ac:dyDescent="0.2">
      <c r="T12302" s="212"/>
      <c r="U12302" s="213"/>
      <c r="V12302" s="213"/>
      <c r="W12302" s="213"/>
      <c r="X12302" s="214"/>
      <c r="Y12302" s="214"/>
      <c r="Z12302" s="214"/>
      <c r="AA12302" s="217"/>
      <c r="AB12302" s="217"/>
      <c r="AC12302" s="217"/>
      <c r="AD12302" s="213"/>
    </row>
    <row r="12303" spans="20:30" x14ac:dyDescent="0.2">
      <c r="T12303" s="212"/>
      <c r="U12303" s="213"/>
      <c r="V12303" s="213"/>
      <c r="W12303" s="213"/>
      <c r="X12303" s="214"/>
      <c r="Y12303" s="214"/>
      <c r="Z12303" s="214"/>
      <c r="AA12303" s="217"/>
      <c r="AB12303" s="217"/>
      <c r="AC12303" s="217"/>
      <c r="AD12303" s="213"/>
    </row>
    <row r="12304" spans="20:30" x14ac:dyDescent="0.2">
      <c r="T12304" s="212"/>
      <c r="U12304" s="213"/>
      <c r="V12304" s="213"/>
      <c r="W12304" s="213"/>
      <c r="X12304" s="214"/>
      <c r="Y12304" s="214"/>
      <c r="Z12304" s="214"/>
      <c r="AA12304" s="217"/>
      <c r="AB12304" s="217"/>
      <c r="AC12304" s="217"/>
      <c r="AD12304" s="213"/>
    </row>
    <row r="12305" spans="20:30" x14ac:dyDescent="0.2">
      <c r="T12305" s="212"/>
      <c r="U12305" s="213"/>
      <c r="V12305" s="213"/>
      <c r="W12305" s="213"/>
      <c r="X12305" s="214"/>
      <c r="Y12305" s="214"/>
      <c r="Z12305" s="214"/>
      <c r="AA12305" s="217"/>
      <c r="AB12305" s="217"/>
      <c r="AC12305" s="217"/>
      <c r="AD12305" s="213"/>
    </row>
    <row r="12306" spans="20:30" x14ac:dyDescent="0.2">
      <c r="T12306" s="212"/>
      <c r="U12306" s="213"/>
      <c r="V12306" s="213"/>
      <c r="W12306" s="213"/>
      <c r="X12306" s="214"/>
      <c r="Y12306" s="214"/>
      <c r="Z12306" s="214"/>
      <c r="AA12306" s="217"/>
      <c r="AB12306" s="217"/>
      <c r="AC12306" s="217"/>
      <c r="AD12306" s="213"/>
    </row>
    <row r="12307" spans="20:30" x14ac:dyDescent="0.2">
      <c r="T12307" s="212"/>
      <c r="U12307" s="213"/>
      <c r="V12307" s="213"/>
      <c r="W12307" s="213"/>
      <c r="X12307" s="214"/>
      <c r="Y12307" s="214"/>
      <c r="Z12307" s="214"/>
      <c r="AA12307" s="217"/>
      <c r="AB12307" s="217"/>
      <c r="AC12307" s="217"/>
      <c r="AD12307" s="213"/>
    </row>
    <row r="12308" spans="20:30" x14ac:dyDescent="0.2">
      <c r="T12308" s="212"/>
      <c r="U12308" s="213"/>
      <c r="V12308" s="213"/>
      <c r="W12308" s="213"/>
      <c r="X12308" s="214"/>
      <c r="Y12308" s="214"/>
      <c r="Z12308" s="214"/>
      <c r="AA12308" s="217"/>
      <c r="AB12308" s="217"/>
      <c r="AC12308" s="217"/>
      <c r="AD12308" s="213"/>
    </row>
    <row r="12309" spans="20:30" x14ac:dyDescent="0.2">
      <c r="T12309" s="212"/>
      <c r="U12309" s="213"/>
      <c r="V12309" s="213"/>
      <c r="W12309" s="213"/>
      <c r="X12309" s="214"/>
      <c r="Y12309" s="214"/>
      <c r="Z12309" s="214"/>
      <c r="AA12309" s="217"/>
      <c r="AB12309" s="217"/>
      <c r="AC12309" s="217"/>
      <c r="AD12309" s="213"/>
    </row>
    <row r="12310" spans="20:30" x14ac:dyDescent="0.2">
      <c r="T12310" s="212"/>
      <c r="U12310" s="213"/>
      <c r="V12310" s="213"/>
      <c r="W12310" s="213"/>
      <c r="X12310" s="214"/>
      <c r="Y12310" s="214"/>
      <c r="Z12310" s="214"/>
      <c r="AA12310" s="217"/>
      <c r="AB12310" s="217"/>
      <c r="AC12310" s="217"/>
      <c r="AD12310" s="213"/>
    </row>
    <row r="12311" spans="20:30" x14ac:dyDescent="0.2">
      <c r="T12311" s="212"/>
      <c r="U12311" s="213"/>
      <c r="V12311" s="213"/>
      <c r="W12311" s="213"/>
      <c r="X12311" s="214"/>
      <c r="Y12311" s="214"/>
      <c r="Z12311" s="214"/>
      <c r="AA12311" s="217"/>
      <c r="AB12311" s="217"/>
      <c r="AC12311" s="217"/>
      <c r="AD12311" s="213"/>
    </row>
    <row r="12312" spans="20:30" x14ac:dyDescent="0.2">
      <c r="T12312" s="212"/>
      <c r="U12312" s="213"/>
      <c r="V12312" s="213"/>
      <c r="W12312" s="213"/>
      <c r="X12312" s="214"/>
      <c r="Y12312" s="214"/>
      <c r="Z12312" s="214"/>
      <c r="AA12312" s="217"/>
      <c r="AB12312" s="217"/>
      <c r="AC12312" s="217"/>
      <c r="AD12312" s="213"/>
    </row>
    <row r="12313" spans="20:30" x14ac:dyDescent="0.2">
      <c r="T12313" s="212"/>
      <c r="U12313" s="213"/>
      <c r="V12313" s="213"/>
      <c r="W12313" s="213"/>
      <c r="X12313" s="214"/>
      <c r="Y12313" s="214"/>
      <c r="Z12313" s="214"/>
      <c r="AA12313" s="217"/>
      <c r="AB12313" s="217"/>
      <c r="AC12313" s="217"/>
      <c r="AD12313" s="213"/>
    </row>
    <row r="12314" spans="20:30" x14ac:dyDescent="0.2">
      <c r="T12314" s="212"/>
      <c r="U12314" s="213"/>
      <c r="V12314" s="213"/>
      <c r="W12314" s="213"/>
      <c r="X12314" s="214"/>
      <c r="Y12314" s="214"/>
      <c r="Z12314" s="214"/>
      <c r="AA12314" s="217"/>
      <c r="AB12314" s="217"/>
      <c r="AC12314" s="217"/>
      <c r="AD12314" s="213"/>
    </row>
    <row r="12315" spans="20:30" x14ac:dyDescent="0.2">
      <c r="T12315" s="212"/>
      <c r="U12315" s="213"/>
      <c r="V12315" s="213"/>
      <c r="W12315" s="213"/>
      <c r="X12315" s="214"/>
      <c r="Y12315" s="214"/>
      <c r="Z12315" s="214"/>
      <c r="AA12315" s="217"/>
      <c r="AB12315" s="217"/>
      <c r="AC12315" s="217"/>
      <c r="AD12315" s="213"/>
    </row>
    <row r="12316" spans="20:30" x14ac:dyDescent="0.2">
      <c r="T12316" s="212"/>
      <c r="U12316" s="213"/>
      <c r="V12316" s="213"/>
      <c r="W12316" s="213"/>
      <c r="X12316" s="214"/>
      <c r="Y12316" s="214"/>
      <c r="Z12316" s="214"/>
      <c r="AA12316" s="217"/>
      <c r="AB12316" s="217"/>
      <c r="AC12316" s="217"/>
      <c r="AD12316" s="213"/>
    </row>
    <row r="12317" spans="20:30" x14ac:dyDescent="0.2">
      <c r="T12317" s="212"/>
      <c r="U12317" s="213"/>
      <c r="V12317" s="213"/>
      <c r="W12317" s="213"/>
      <c r="X12317" s="214"/>
      <c r="Y12317" s="214"/>
      <c r="Z12317" s="214"/>
      <c r="AA12317" s="217"/>
      <c r="AB12317" s="217"/>
      <c r="AC12317" s="217"/>
      <c r="AD12317" s="213"/>
    </row>
    <row r="12318" spans="20:30" x14ac:dyDescent="0.2">
      <c r="T12318" s="212"/>
      <c r="U12318" s="213"/>
      <c r="V12318" s="213"/>
      <c r="W12318" s="213"/>
      <c r="X12318" s="214"/>
      <c r="Y12318" s="214"/>
      <c r="Z12318" s="214"/>
      <c r="AA12318" s="217"/>
      <c r="AB12318" s="217"/>
      <c r="AC12318" s="217"/>
      <c r="AD12318" s="213"/>
    </row>
    <row r="12319" spans="20:30" x14ac:dyDescent="0.2">
      <c r="T12319" s="212"/>
      <c r="U12319" s="213"/>
      <c r="V12319" s="213"/>
      <c r="W12319" s="213"/>
      <c r="X12319" s="214"/>
      <c r="Y12319" s="214"/>
      <c r="Z12319" s="214"/>
      <c r="AA12319" s="217"/>
      <c r="AB12319" s="217"/>
      <c r="AC12319" s="217"/>
      <c r="AD12319" s="213"/>
    </row>
    <row r="12320" spans="20:30" x14ac:dyDescent="0.2">
      <c r="T12320" s="212"/>
      <c r="U12320" s="213"/>
      <c r="V12320" s="213"/>
      <c r="W12320" s="213"/>
      <c r="X12320" s="214"/>
      <c r="Y12320" s="214"/>
      <c r="Z12320" s="214"/>
      <c r="AA12320" s="217"/>
      <c r="AB12320" s="217"/>
      <c r="AC12320" s="217"/>
      <c r="AD12320" s="213"/>
    </row>
    <row r="12321" spans="20:30" x14ac:dyDescent="0.2">
      <c r="T12321" s="212"/>
      <c r="U12321" s="213"/>
      <c r="V12321" s="213"/>
      <c r="W12321" s="213"/>
      <c r="X12321" s="214"/>
      <c r="Y12321" s="214"/>
      <c r="Z12321" s="214"/>
      <c r="AA12321" s="217"/>
      <c r="AB12321" s="217"/>
      <c r="AC12321" s="217"/>
      <c r="AD12321" s="213"/>
    </row>
    <row r="12322" spans="20:30" x14ac:dyDescent="0.2">
      <c r="T12322" s="212"/>
      <c r="U12322" s="213"/>
      <c r="V12322" s="213"/>
      <c r="W12322" s="213"/>
      <c r="X12322" s="214"/>
      <c r="Y12322" s="214"/>
      <c r="Z12322" s="214"/>
      <c r="AA12322" s="217"/>
      <c r="AB12322" s="217"/>
      <c r="AC12322" s="217"/>
      <c r="AD12322" s="213"/>
    </row>
    <row r="12323" spans="20:30" x14ac:dyDescent="0.2">
      <c r="T12323" s="212"/>
      <c r="U12323" s="213"/>
      <c r="V12323" s="213"/>
      <c r="W12323" s="213"/>
      <c r="X12323" s="214"/>
      <c r="Y12323" s="214"/>
      <c r="Z12323" s="214"/>
      <c r="AA12323" s="217"/>
      <c r="AB12323" s="217"/>
      <c r="AC12323" s="217"/>
      <c r="AD12323" s="213"/>
    </row>
    <row r="12324" spans="20:30" x14ac:dyDescent="0.2">
      <c r="T12324" s="212"/>
      <c r="U12324" s="213"/>
      <c r="V12324" s="213"/>
      <c r="W12324" s="213"/>
      <c r="X12324" s="214"/>
      <c r="Y12324" s="214"/>
      <c r="Z12324" s="214"/>
      <c r="AA12324" s="217"/>
      <c r="AB12324" s="217"/>
      <c r="AC12324" s="217"/>
      <c r="AD12324" s="213"/>
    </row>
    <row r="12325" spans="20:30" x14ac:dyDescent="0.2">
      <c r="T12325" s="212"/>
      <c r="U12325" s="213"/>
      <c r="V12325" s="213"/>
      <c r="W12325" s="213"/>
      <c r="X12325" s="214"/>
      <c r="Y12325" s="214"/>
      <c r="Z12325" s="214"/>
      <c r="AA12325" s="217"/>
      <c r="AB12325" s="217"/>
      <c r="AC12325" s="217"/>
      <c r="AD12325" s="213"/>
    </row>
    <row r="12326" spans="20:30" x14ac:dyDescent="0.2">
      <c r="T12326" s="212"/>
      <c r="U12326" s="213"/>
      <c r="V12326" s="213"/>
      <c r="W12326" s="213"/>
      <c r="X12326" s="214"/>
      <c r="Y12326" s="214"/>
      <c r="Z12326" s="214"/>
      <c r="AA12326" s="217"/>
      <c r="AB12326" s="217"/>
      <c r="AC12326" s="217"/>
      <c r="AD12326" s="213"/>
    </row>
    <row r="12327" spans="20:30" x14ac:dyDescent="0.2">
      <c r="T12327" s="212"/>
      <c r="U12327" s="213"/>
      <c r="V12327" s="213"/>
      <c r="W12327" s="213"/>
      <c r="X12327" s="214"/>
      <c r="Y12327" s="214"/>
      <c r="Z12327" s="214"/>
      <c r="AA12327" s="217"/>
      <c r="AB12327" s="217"/>
      <c r="AC12327" s="217"/>
      <c r="AD12327" s="213"/>
    </row>
    <row r="12328" spans="20:30" x14ac:dyDescent="0.2">
      <c r="T12328" s="212"/>
      <c r="U12328" s="213"/>
      <c r="V12328" s="213"/>
      <c r="W12328" s="213"/>
      <c r="X12328" s="214"/>
      <c r="Y12328" s="214"/>
      <c r="Z12328" s="214"/>
      <c r="AA12328" s="217"/>
      <c r="AB12328" s="217"/>
      <c r="AC12328" s="217"/>
      <c r="AD12328" s="213"/>
    </row>
    <row r="12329" spans="20:30" x14ac:dyDescent="0.2">
      <c r="T12329" s="212"/>
      <c r="U12329" s="213"/>
      <c r="V12329" s="213"/>
      <c r="W12329" s="213"/>
      <c r="X12329" s="214"/>
      <c r="Y12329" s="214"/>
      <c r="Z12329" s="214"/>
      <c r="AA12329" s="217"/>
      <c r="AB12329" s="217"/>
      <c r="AC12329" s="217"/>
      <c r="AD12329" s="213"/>
    </row>
    <row r="12330" spans="20:30" x14ac:dyDescent="0.2">
      <c r="T12330" s="212"/>
      <c r="U12330" s="213"/>
      <c r="V12330" s="213"/>
      <c r="W12330" s="213"/>
      <c r="X12330" s="214"/>
      <c r="Y12330" s="214"/>
      <c r="Z12330" s="214"/>
      <c r="AA12330" s="217"/>
      <c r="AB12330" s="217"/>
      <c r="AC12330" s="217"/>
      <c r="AD12330" s="213"/>
    </row>
    <row r="12331" spans="20:30" x14ac:dyDescent="0.2">
      <c r="T12331" s="212"/>
      <c r="U12331" s="213"/>
      <c r="V12331" s="213"/>
      <c r="W12331" s="213"/>
      <c r="X12331" s="214"/>
      <c r="Y12331" s="214"/>
      <c r="Z12331" s="214"/>
      <c r="AA12331" s="217"/>
      <c r="AB12331" s="217"/>
      <c r="AC12331" s="217"/>
      <c r="AD12331" s="213"/>
    </row>
    <row r="12332" spans="20:30" x14ac:dyDescent="0.2">
      <c r="T12332" s="212"/>
      <c r="U12332" s="213"/>
      <c r="V12332" s="213"/>
      <c r="W12332" s="213"/>
      <c r="X12332" s="214"/>
      <c r="Y12332" s="214"/>
      <c r="Z12332" s="214"/>
      <c r="AA12332" s="217"/>
      <c r="AB12332" s="217"/>
      <c r="AC12332" s="217"/>
      <c r="AD12332" s="213"/>
    </row>
    <row r="12333" spans="20:30" x14ac:dyDescent="0.2">
      <c r="T12333" s="212"/>
      <c r="U12333" s="213"/>
      <c r="V12333" s="213"/>
      <c r="W12333" s="213"/>
      <c r="X12333" s="214"/>
      <c r="Y12333" s="214"/>
      <c r="Z12333" s="214"/>
      <c r="AA12333" s="217"/>
      <c r="AB12333" s="217"/>
      <c r="AC12333" s="217"/>
      <c r="AD12333" s="213"/>
    </row>
    <row r="12334" spans="20:30" x14ac:dyDescent="0.2">
      <c r="T12334" s="212"/>
      <c r="U12334" s="213"/>
      <c r="V12334" s="213"/>
      <c r="W12334" s="213"/>
      <c r="X12334" s="214"/>
      <c r="Y12334" s="214"/>
      <c r="Z12334" s="214"/>
      <c r="AA12334" s="217"/>
      <c r="AB12334" s="217"/>
      <c r="AC12334" s="217"/>
      <c r="AD12334" s="213"/>
    </row>
    <row r="12335" spans="20:30" x14ac:dyDescent="0.2">
      <c r="T12335" s="212"/>
      <c r="U12335" s="213"/>
      <c r="V12335" s="213"/>
      <c r="W12335" s="213"/>
      <c r="X12335" s="214"/>
      <c r="Y12335" s="214"/>
      <c r="Z12335" s="214"/>
      <c r="AA12335" s="217"/>
      <c r="AB12335" s="217"/>
      <c r="AC12335" s="217"/>
      <c r="AD12335" s="213"/>
    </row>
    <row r="12336" spans="20:30" x14ac:dyDescent="0.2">
      <c r="T12336" s="212"/>
      <c r="U12336" s="213"/>
      <c r="V12336" s="213"/>
      <c r="W12336" s="213"/>
      <c r="X12336" s="214"/>
      <c r="Y12336" s="214"/>
      <c r="Z12336" s="214"/>
      <c r="AA12336" s="217"/>
      <c r="AB12336" s="217"/>
      <c r="AC12336" s="217"/>
      <c r="AD12336" s="213"/>
    </row>
    <row r="12337" spans="20:30" x14ac:dyDescent="0.2">
      <c r="T12337" s="212"/>
      <c r="U12337" s="213"/>
      <c r="V12337" s="213"/>
      <c r="W12337" s="213"/>
      <c r="X12337" s="214"/>
      <c r="Y12337" s="214"/>
      <c r="Z12337" s="214"/>
      <c r="AA12337" s="217"/>
      <c r="AB12337" s="217"/>
      <c r="AC12337" s="217"/>
      <c r="AD12337" s="213"/>
    </row>
    <row r="12338" spans="20:30" x14ac:dyDescent="0.2">
      <c r="T12338" s="212"/>
      <c r="U12338" s="213"/>
      <c r="V12338" s="213"/>
      <c r="W12338" s="213"/>
      <c r="X12338" s="214"/>
      <c r="Y12338" s="214"/>
      <c r="Z12338" s="214"/>
      <c r="AA12338" s="217"/>
      <c r="AB12338" s="217"/>
      <c r="AC12338" s="217"/>
      <c r="AD12338" s="213"/>
    </row>
    <row r="12339" spans="20:30" x14ac:dyDescent="0.2">
      <c r="T12339" s="212"/>
      <c r="U12339" s="213"/>
      <c r="V12339" s="213"/>
      <c r="W12339" s="213"/>
      <c r="X12339" s="214"/>
      <c r="Y12339" s="214"/>
      <c r="Z12339" s="214"/>
      <c r="AA12339" s="217"/>
      <c r="AB12339" s="217"/>
      <c r="AC12339" s="217"/>
      <c r="AD12339" s="213"/>
    </row>
    <row r="12340" spans="20:30" x14ac:dyDescent="0.2">
      <c r="T12340" s="212"/>
      <c r="U12340" s="213"/>
      <c r="V12340" s="213"/>
      <c r="W12340" s="213"/>
      <c r="X12340" s="214"/>
      <c r="Y12340" s="214"/>
      <c r="Z12340" s="214"/>
      <c r="AA12340" s="217"/>
      <c r="AB12340" s="217"/>
      <c r="AC12340" s="217"/>
      <c r="AD12340" s="213"/>
    </row>
    <row r="12341" spans="20:30" x14ac:dyDescent="0.2">
      <c r="T12341" s="212"/>
      <c r="U12341" s="213"/>
      <c r="V12341" s="213"/>
      <c r="W12341" s="213"/>
      <c r="X12341" s="214"/>
      <c r="Y12341" s="214"/>
      <c r="Z12341" s="214"/>
      <c r="AA12341" s="217"/>
      <c r="AB12341" s="217"/>
      <c r="AC12341" s="217"/>
      <c r="AD12341" s="213"/>
    </row>
    <row r="12342" spans="20:30" x14ac:dyDescent="0.2">
      <c r="T12342" s="212"/>
      <c r="U12342" s="213"/>
      <c r="V12342" s="213"/>
      <c r="W12342" s="213"/>
      <c r="X12342" s="214"/>
      <c r="Y12342" s="214"/>
      <c r="Z12342" s="214"/>
      <c r="AA12342" s="217"/>
      <c r="AB12342" s="217"/>
      <c r="AC12342" s="217"/>
      <c r="AD12342" s="213"/>
    </row>
    <row r="12343" spans="20:30" x14ac:dyDescent="0.2">
      <c r="T12343" s="212"/>
      <c r="U12343" s="213"/>
      <c r="V12343" s="213"/>
      <c r="W12343" s="213"/>
      <c r="X12343" s="214"/>
      <c r="Y12343" s="214"/>
      <c r="Z12343" s="214"/>
      <c r="AA12343" s="217"/>
      <c r="AB12343" s="217"/>
      <c r="AC12343" s="217"/>
      <c r="AD12343" s="213"/>
    </row>
    <row r="12344" spans="20:30" x14ac:dyDescent="0.2">
      <c r="T12344" s="212"/>
      <c r="U12344" s="213"/>
      <c r="V12344" s="213"/>
      <c r="W12344" s="213"/>
      <c r="X12344" s="214"/>
      <c r="Y12344" s="214"/>
      <c r="Z12344" s="214"/>
      <c r="AA12344" s="217"/>
      <c r="AB12344" s="217"/>
      <c r="AC12344" s="217"/>
      <c r="AD12344" s="213"/>
    </row>
    <row r="12345" spans="20:30" x14ac:dyDescent="0.2">
      <c r="T12345" s="212"/>
      <c r="U12345" s="213"/>
      <c r="V12345" s="213"/>
      <c r="W12345" s="213"/>
      <c r="X12345" s="214"/>
      <c r="Y12345" s="214"/>
      <c r="Z12345" s="214"/>
      <c r="AA12345" s="217"/>
      <c r="AB12345" s="217"/>
      <c r="AC12345" s="217"/>
      <c r="AD12345" s="213"/>
    </row>
    <row r="12346" spans="20:30" x14ac:dyDescent="0.2">
      <c r="T12346" s="212"/>
      <c r="U12346" s="213"/>
      <c r="V12346" s="213"/>
      <c r="W12346" s="213"/>
      <c r="X12346" s="214"/>
      <c r="Y12346" s="214"/>
      <c r="Z12346" s="214"/>
      <c r="AA12346" s="217"/>
      <c r="AB12346" s="217"/>
      <c r="AC12346" s="217"/>
      <c r="AD12346" s="213"/>
    </row>
    <row r="12347" spans="20:30" x14ac:dyDescent="0.2">
      <c r="T12347" s="212"/>
      <c r="U12347" s="213"/>
      <c r="V12347" s="213"/>
      <c r="W12347" s="213"/>
      <c r="X12347" s="214"/>
      <c r="Y12347" s="214"/>
      <c r="Z12347" s="214"/>
      <c r="AA12347" s="217"/>
      <c r="AB12347" s="217"/>
      <c r="AC12347" s="217"/>
      <c r="AD12347" s="213"/>
    </row>
    <row r="12348" spans="20:30" x14ac:dyDescent="0.2">
      <c r="T12348" s="212"/>
      <c r="U12348" s="213"/>
      <c r="V12348" s="213"/>
      <c r="W12348" s="213"/>
      <c r="X12348" s="214"/>
      <c r="Y12348" s="214"/>
      <c r="Z12348" s="214"/>
      <c r="AA12348" s="217"/>
      <c r="AB12348" s="217"/>
      <c r="AC12348" s="217"/>
      <c r="AD12348" s="213"/>
    </row>
    <row r="12349" spans="20:30" x14ac:dyDescent="0.2">
      <c r="T12349" s="212"/>
      <c r="U12349" s="213"/>
      <c r="V12349" s="213"/>
      <c r="W12349" s="213"/>
      <c r="X12349" s="214"/>
      <c r="Y12349" s="214"/>
      <c r="Z12349" s="214"/>
      <c r="AA12349" s="217"/>
      <c r="AB12349" s="217"/>
      <c r="AC12349" s="217"/>
      <c r="AD12349" s="213"/>
    </row>
    <row r="12350" spans="20:30" x14ac:dyDescent="0.2">
      <c r="T12350" s="212"/>
      <c r="U12350" s="213"/>
      <c r="V12350" s="213"/>
      <c r="W12350" s="213"/>
      <c r="X12350" s="214"/>
      <c r="Y12350" s="214"/>
      <c r="Z12350" s="214"/>
      <c r="AA12350" s="217"/>
      <c r="AB12350" s="217"/>
      <c r="AC12350" s="217"/>
      <c r="AD12350" s="213"/>
    </row>
    <row r="12351" spans="20:30" x14ac:dyDescent="0.2">
      <c r="T12351" s="212"/>
      <c r="U12351" s="213"/>
      <c r="V12351" s="213"/>
      <c r="W12351" s="213"/>
      <c r="X12351" s="214"/>
      <c r="Y12351" s="214"/>
      <c r="Z12351" s="214"/>
      <c r="AA12351" s="217"/>
      <c r="AB12351" s="217"/>
      <c r="AC12351" s="217"/>
      <c r="AD12351" s="213"/>
    </row>
    <row r="12352" spans="20:30" x14ac:dyDescent="0.2">
      <c r="T12352" s="212"/>
      <c r="U12352" s="213"/>
      <c r="V12352" s="213"/>
      <c r="W12352" s="213"/>
      <c r="X12352" s="214"/>
      <c r="Y12352" s="214"/>
      <c r="Z12352" s="214"/>
      <c r="AA12352" s="217"/>
      <c r="AB12352" s="217"/>
      <c r="AC12352" s="217"/>
      <c r="AD12352" s="213"/>
    </row>
    <row r="12353" spans="20:30" x14ac:dyDescent="0.2">
      <c r="T12353" s="212"/>
      <c r="U12353" s="213"/>
      <c r="V12353" s="213"/>
      <c r="W12353" s="213"/>
      <c r="X12353" s="214"/>
      <c r="Y12353" s="214"/>
      <c r="Z12353" s="214"/>
      <c r="AA12353" s="217"/>
      <c r="AB12353" s="217"/>
      <c r="AC12353" s="217"/>
      <c r="AD12353" s="213"/>
    </row>
    <row r="12354" spans="20:30" x14ac:dyDescent="0.2">
      <c r="T12354" s="212"/>
      <c r="U12354" s="213"/>
      <c r="V12354" s="213"/>
      <c r="W12354" s="213"/>
      <c r="X12354" s="214"/>
      <c r="Y12354" s="214"/>
      <c r="Z12354" s="214"/>
      <c r="AA12354" s="217"/>
      <c r="AB12354" s="217"/>
      <c r="AC12354" s="217"/>
      <c r="AD12354" s="213"/>
    </row>
    <row r="12355" spans="20:30" x14ac:dyDescent="0.2">
      <c r="T12355" s="212"/>
      <c r="U12355" s="213"/>
      <c r="V12355" s="213"/>
      <c r="W12355" s="213"/>
      <c r="X12355" s="214"/>
      <c r="Y12355" s="214"/>
      <c r="Z12355" s="214"/>
      <c r="AA12355" s="217"/>
      <c r="AB12355" s="217"/>
      <c r="AC12355" s="217"/>
      <c r="AD12355" s="213"/>
    </row>
    <row r="12356" spans="20:30" x14ac:dyDescent="0.2">
      <c r="T12356" s="212"/>
      <c r="U12356" s="213"/>
      <c r="V12356" s="213"/>
      <c r="W12356" s="213"/>
      <c r="X12356" s="214"/>
      <c r="Y12356" s="214"/>
      <c r="Z12356" s="214"/>
      <c r="AA12356" s="217"/>
      <c r="AB12356" s="217"/>
      <c r="AC12356" s="217"/>
      <c r="AD12356" s="213"/>
    </row>
    <row r="12357" spans="20:30" x14ac:dyDescent="0.2">
      <c r="T12357" s="212"/>
      <c r="U12357" s="213"/>
      <c r="V12357" s="213"/>
      <c r="W12357" s="213"/>
      <c r="X12357" s="214"/>
      <c r="Y12357" s="214"/>
      <c r="Z12357" s="214"/>
      <c r="AA12357" s="217"/>
      <c r="AB12357" s="217"/>
      <c r="AC12357" s="217"/>
      <c r="AD12357" s="213"/>
    </row>
    <row r="12358" spans="20:30" x14ac:dyDescent="0.2">
      <c r="T12358" s="212"/>
      <c r="U12358" s="213"/>
      <c r="V12358" s="213"/>
      <c r="W12358" s="213"/>
      <c r="X12358" s="214"/>
      <c r="Y12358" s="214"/>
      <c r="Z12358" s="214"/>
      <c r="AA12358" s="217"/>
      <c r="AB12358" s="217"/>
      <c r="AC12358" s="217"/>
      <c r="AD12358" s="213"/>
    </row>
    <row r="12359" spans="20:30" x14ac:dyDescent="0.2">
      <c r="T12359" s="212"/>
      <c r="U12359" s="213"/>
      <c r="V12359" s="213"/>
      <c r="W12359" s="213"/>
      <c r="X12359" s="214"/>
      <c r="Y12359" s="214"/>
      <c r="Z12359" s="214"/>
      <c r="AA12359" s="217"/>
      <c r="AB12359" s="217"/>
      <c r="AC12359" s="217"/>
      <c r="AD12359" s="213"/>
    </row>
    <row r="12360" spans="20:30" x14ac:dyDescent="0.2">
      <c r="T12360" s="212"/>
      <c r="U12360" s="213"/>
      <c r="V12360" s="213"/>
      <c r="W12360" s="213"/>
      <c r="X12360" s="214"/>
      <c r="Y12360" s="214"/>
      <c r="Z12360" s="214"/>
      <c r="AA12360" s="217"/>
      <c r="AB12360" s="217"/>
      <c r="AC12360" s="217"/>
      <c r="AD12360" s="213"/>
    </row>
    <row r="12361" spans="20:30" x14ac:dyDescent="0.2">
      <c r="T12361" s="212"/>
      <c r="U12361" s="213"/>
      <c r="V12361" s="213"/>
      <c r="W12361" s="213"/>
      <c r="X12361" s="214"/>
      <c r="Y12361" s="214"/>
      <c r="Z12361" s="214"/>
      <c r="AA12361" s="217"/>
      <c r="AB12361" s="217"/>
      <c r="AC12361" s="217"/>
      <c r="AD12361" s="213"/>
    </row>
    <row r="12362" spans="20:30" x14ac:dyDescent="0.2">
      <c r="T12362" s="212"/>
      <c r="U12362" s="213"/>
      <c r="V12362" s="213"/>
      <c r="W12362" s="213"/>
      <c r="X12362" s="214"/>
      <c r="Y12362" s="214"/>
      <c r="Z12362" s="214"/>
      <c r="AA12362" s="217"/>
      <c r="AB12362" s="217"/>
      <c r="AC12362" s="217"/>
      <c r="AD12362" s="213"/>
    </row>
    <row r="12363" spans="20:30" x14ac:dyDescent="0.2">
      <c r="T12363" s="212"/>
      <c r="U12363" s="213"/>
      <c r="V12363" s="213"/>
      <c r="W12363" s="213"/>
      <c r="X12363" s="214"/>
      <c r="Y12363" s="214"/>
      <c r="Z12363" s="214"/>
      <c r="AA12363" s="217"/>
      <c r="AB12363" s="217"/>
      <c r="AC12363" s="217"/>
      <c r="AD12363" s="213"/>
    </row>
    <row r="12364" spans="20:30" x14ac:dyDescent="0.2">
      <c r="T12364" s="212"/>
      <c r="U12364" s="213"/>
      <c r="V12364" s="213"/>
      <c r="W12364" s="213"/>
      <c r="X12364" s="214"/>
      <c r="Y12364" s="214"/>
      <c r="Z12364" s="214"/>
      <c r="AA12364" s="217"/>
      <c r="AB12364" s="217"/>
      <c r="AC12364" s="217"/>
      <c r="AD12364" s="213"/>
    </row>
    <row r="12365" spans="20:30" x14ac:dyDescent="0.2">
      <c r="T12365" s="212"/>
      <c r="U12365" s="213"/>
      <c r="V12365" s="213"/>
      <c r="W12365" s="213"/>
      <c r="X12365" s="214"/>
      <c r="Y12365" s="214"/>
      <c r="Z12365" s="214"/>
      <c r="AA12365" s="217"/>
      <c r="AB12365" s="217"/>
      <c r="AC12365" s="217"/>
      <c r="AD12365" s="213"/>
    </row>
    <row r="12366" spans="20:30" x14ac:dyDescent="0.2">
      <c r="T12366" s="212"/>
      <c r="U12366" s="213"/>
      <c r="V12366" s="213"/>
      <c r="W12366" s="213"/>
      <c r="X12366" s="214"/>
      <c r="Y12366" s="214"/>
      <c r="Z12366" s="214"/>
      <c r="AA12366" s="217"/>
      <c r="AB12366" s="217"/>
      <c r="AC12366" s="217"/>
      <c r="AD12366" s="213"/>
    </row>
    <row r="12367" spans="20:30" x14ac:dyDescent="0.2">
      <c r="T12367" s="212"/>
      <c r="U12367" s="213"/>
      <c r="V12367" s="213"/>
      <c r="W12367" s="213"/>
      <c r="X12367" s="214"/>
      <c r="Y12367" s="214"/>
      <c r="Z12367" s="214"/>
      <c r="AA12367" s="217"/>
      <c r="AB12367" s="217"/>
      <c r="AC12367" s="217"/>
      <c r="AD12367" s="213"/>
    </row>
    <row r="12368" spans="20:30" x14ac:dyDescent="0.2">
      <c r="T12368" s="212"/>
      <c r="U12368" s="213"/>
      <c r="V12368" s="213"/>
      <c r="W12368" s="213"/>
      <c r="X12368" s="214"/>
      <c r="Y12368" s="214"/>
      <c r="Z12368" s="214"/>
      <c r="AA12368" s="217"/>
      <c r="AB12368" s="217"/>
      <c r="AC12368" s="217"/>
      <c r="AD12368" s="213"/>
    </row>
    <row r="12369" spans="20:30" x14ac:dyDescent="0.2">
      <c r="T12369" s="212"/>
      <c r="U12369" s="213"/>
      <c r="V12369" s="213"/>
      <c r="W12369" s="213"/>
      <c r="X12369" s="214"/>
      <c r="Y12369" s="214"/>
      <c r="Z12369" s="214"/>
      <c r="AA12369" s="217"/>
      <c r="AB12369" s="217"/>
      <c r="AC12369" s="217"/>
      <c r="AD12369" s="213"/>
    </row>
    <row r="12370" spans="20:30" x14ac:dyDescent="0.2">
      <c r="T12370" s="212"/>
      <c r="U12370" s="213"/>
      <c r="V12370" s="213"/>
      <c r="W12370" s="213"/>
      <c r="X12370" s="214"/>
      <c r="Y12370" s="214"/>
      <c r="Z12370" s="214"/>
      <c r="AA12370" s="217"/>
      <c r="AB12370" s="217"/>
      <c r="AC12370" s="217"/>
      <c r="AD12370" s="213"/>
    </row>
    <row r="12371" spans="20:30" x14ac:dyDescent="0.2">
      <c r="T12371" s="212"/>
      <c r="U12371" s="213"/>
      <c r="V12371" s="213"/>
      <c r="W12371" s="213"/>
      <c r="X12371" s="214"/>
      <c r="Y12371" s="214"/>
      <c r="Z12371" s="214"/>
      <c r="AA12371" s="217"/>
      <c r="AB12371" s="217"/>
      <c r="AC12371" s="217"/>
      <c r="AD12371" s="213"/>
    </row>
    <row r="12372" spans="20:30" x14ac:dyDescent="0.2">
      <c r="T12372" s="212"/>
      <c r="U12372" s="213"/>
      <c r="V12372" s="213"/>
      <c r="W12372" s="213"/>
      <c r="X12372" s="214"/>
      <c r="Y12372" s="214"/>
      <c r="Z12372" s="214"/>
      <c r="AA12372" s="217"/>
      <c r="AB12372" s="217"/>
      <c r="AC12372" s="217"/>
      <c r="AD12372" s="213"/>
    </row>
    <row r="12373" spans="20:30" x14ac:dyDescent="0.2">
      <c r="T12373" s="212"/>
      <c r="U12373" s="213"/>
      <c r="V12373" s="213"/>
      <c r="W12373" s="213"/>
      <c r="X12373" s="214"/>
      <c r="Y12373" s="214"/>
      <c r="Z12373" s="214"/>
      <c r="AA12373" s="217"/>
      <c r="AB12373" s="217"/>
      <c r="AC12373" s="217"/>
      <c r="AD12373" s="213"/>
    </row>
    <row r="12374" spans="20:30" x14ac:dyDescent="0.2">
      <c r="T12374" s="212"/>
      <c r="U12374" s="213"/>
      <c r="V12374" s="213"/>
      <c r="W12374" s="213"/>
      <c r="X12374" s="214"/>
      <c r="Y12374" s="214"/>
      <c r="Z12374" s="214"/>
      <c r="AA12374" s="217"/>
      <c r="AB12374" s="217"/>
      <c r="AC12374" s="217"/>
      <c r="AD12374" s="213"/>
    </row>
    <row r="12375" spans="20:30" x14ac:dyDescent="0.2">
      <c r="T12375" s="212"/>
      <c r="U12375" s="213"/>
      <c r="V12375" s="213"/>
      <c r="W12375" s="213"/>
      <c r="X12375" s="214"/>
      <c r="Y12375" s="214"/>
      <c r="Z12375" s="214"/>
      <c r="AA12375" s="217"/>
      <c r="AB12375" s="217"/>
      <c r="AC12375" s="217"/>
      <c r="AD12375" s="213"/>
    </row>
    <row r="12376" spans="20:30" x14ac:dyDescent="0.2">
      <c r="T12376" s="212"/>
      <c r="U12376" s="213"/>
      <c r="V12376" s="213"/>
      <c r="W12376" s="213"/>
      <c r="X12376" s="214"/>
      <c r="Y12376" s="214"/>
      <c r="Z12376" s="214"/>
      <c r="AA12376" s="217"/>
      <c r="AB12376" s="217"/>
      <c r="AC12376" s="217"/>
      <c r="AD12376" s="213"/>
    </row>
    <row r="12377" spans="20:30" x14ac:dyDescent="0.2">
      <c r="T12377" s="212"/>
      <c r="U12377" s="213"/>
      <c r="V12377" s="213"/>
      <c r="W12377" s="213"/>
      <c r="X12377" s="214"/>
      <c r="Y12377" s="214"/>
      <c r="Z12377" s="214"/>
      <c r="AA12377" s="217"/>
      <c r="AB12377" s="217"/>
      <c r="AC12377" s="217"/>
      <c r="AD12377" s="213"/>
    </row>
    <row r="12378" spans="20:30" x14ac:dyDescent="0.2">
      <c r="T12378" s="212"/>
      <c r="U12378" s="213"/>
      <c r="V12378" s="213"/>
      <c r="W12378" s="213"/>
      <c r="X12378" s="214"/>
      <c r="Y12378" s="214"/>
      <c r="Z12378" s="214"/>
      <c r="AA12378" s="217"/>
      <c r="AB12378" s="217"/>
      <c r="AC12378" s="217"/>
      <c r="AD12378" s="213"/>
    </row>
    <row r="12379" spans="20:30" x14ac:dyDescent="0.2">
      <c r="T12379" s="212"/>
      <c r="U12379" s="213"/>
      <c r="V12379" s="213"/>
      <c r="W12379" s="213"/>
      <c r="X12379" s="214"/>
      <c r="Y12379" s="214"/>
      <c r="Z12379" s="214"/>
      <c r="AA12379" s="217"/>
      <c r="AB12379" s="217"/>
      <c r="AC12379" s="217"/>
      <c r="AD12379" s="213"/>
    </row>
    <row r="12380" spans="20:30" x14ac:dyDescent="0.2">
      <c r="T12380" s="212"/>
      <c r="U12380" s="213"/>
      <c r="V12380" s="213"/>
      <c r="W12380" s="213"/>
      <c r="X12380" s="214"/>
      <c r="Y12380" s="214"/>
      <c r="Z12380" s="214"/>
      <c r="AA12380" s="217"/>
      <c r="AB12380" s="217"/>
      <c r="AC12380" s="217"/>
      <c r="AD12380" s="213"/>
    </row>
    <row r="12381" spans="20:30" x14ac:dyDescent="0.2">
      <c r="T12381" s="212"/>
      <c r="U12381" s="213"/>
      <c r="V12381" s="213"/>
      <c r="W12381" s="213"/>
      <c r="X12381" s="214"/>
      <c r="Y12381" s="214"/>
      <c r="Z12381" s="214"/>
      <c r="AA12381" s="217"/>
      <c r="AB12381" s="217"/>
      <c r="AC12381" s="217"/>
      <c r="AD12381" s="213"/>
    </row>
    <row r="12382" spans="20:30" x14ac:dyDescent="0.2">
      <c r="T12382" s="212"/>
      <c r="U12382" s="213"/>
      <c r="V12382" s="213"/>
      <c r="W12382" s="213"/>
      <c r="X12382" s="214"/>
      <c r="Y12382" s="214"/>
      <c r="Z12382" s="214"/>
      <c r="AA12382" s="217"/>
      <c r="AB12382" s="217"/>
      <c r="AC12382" s="217"/>
      <c r="AD12382" s="213"/>
    </row>
    <row r="12383" spans="20:30" x14ac:dyDescent="0.2">
      <c r="T12383" s="212"/>
      <c r="U12383" s="213"/>
      <c r="V12383" s="213"/>
      <c r="W12383" s="213"/>
      <c r="X12383" s="214"/>
      <c r="Y12383" s="214"/>
      <c r="Z12383" s="214"/>
      <c r="AA12383" s="217"/>
      <c r="AB12383" s="217"/>
      <c r="AC12383" s="217"/>
      <c r="AD12383" s="213"/>
    </row>
    <row r="12384" spans="20:30" x14ac:dyDescent="0.2">
      <c r="T12384" s="212"/>
      <c r="U12384" s="213"/>
      <c r="V12384" s="213"/>
      <c r="W12384" s="213"/>
      <c r="X12384" s="214"/>
      <c r="Y12384" s="214"/>
      <c r="Z12384" s="214"/>
      <c r="AA12384" s="217"/>
      <c r="AB12384" s="217"/>
      <c r="AC12384" s="217"/>
      <c r="AD12384" s="213"/>
    </row>
    <row r="12385" spans="20:30" x14ac:dyDescent="0.2">
      <c r="T12385" s="212"/>
      <c r="U12385" s="213"/>
      <c r="V12385" s="213"/>
      <c r="W12385" s="213"/>
      <c r="X12385" s="214"/>
      <c r="Y12385" s="214"/>
      <c r="Z12385" s="214"/>
      <c r="AA12385" s="217"/>
      <c r="AB12385" s="217"/>
      <c r="AC12385" s="217"/>
      <c r="AD12385" s="213"/>
    </row>
    <row r="12386" spans="20:30" x14ac:dyDescent="0.2">
      <c r="T12386" s="212"/>
      <c r="U12386" s="213"/>
      <c r="V12386" s="213"/>
      <c r="W12386" s="213"/>
      <c r="X12386" s="214"/>
      <c r="Y12386" s="214"/>
      <c r="Z12386" s="214"/>
      <c r="AA12386" s="217"/>
      <c r="AB12386" s="217"/>
      <c r="AC12386" s="217"/>
      <c r="AD12386" s="213"/>
    </row>
    <row r="12387" spans="20:30" x14ac:dyDescent="0.2">
      <c r="T12387" s="212"/>
      <c r="U12387" s="213"/>
      <c r="V12387" s="213"/>
      <c r="W12387" s="213"/>
      <c r="X12387" s="214"/>
      <c r="Y12387" s="214"/>
      <c r="Z12387" s="214"/>
      <c r="AA12387" s="217"/>
      <c r="AB12387" s="217"/>
      <c r="AC12387" s="217"/>
      <c r="AD12387" s="213"/>
    </row>
    <row r="12388" spans="20:30" x14ac:dyDescent="0.2">
      <c r="T12388" s="212"/>
      <c r="U12388" s="213"/>
      <c r="V12388" s="213"/>
      <c r="W12388" s="213"/>
      <c r="X12388" s="214"/>
      <c r="Y12388" s="214"/>
      <c r="Z12388" s="214"/>
      <c r="AA12388" s="217"/>
      <c r="AB12388" s="217"/>
      <c r="AC12388" s="217"/>
      <c r="AD12388" s="213"/>
    </row>
    <row r="12389" spans="20:30" x14ac:dyDescent="0.2">
      <c r="T12389" s="212"/>
      <c r="U12389" s="213"/>
      <c r="V12389" s="213"/>
      <c r="W12389" s="213"/>
      <c r="X12389" s="214"/>
      <c r="Y12389" s="214"/>
      <c r="Z12389" s="214"/>
      <c r="AA12389" s="217"/>
      <c r="AB12389" s="217"/>
      <c r="AC12389" s="217"/>
      <c r="AD12389" s="213"/>
    </row>
    <row r="12390" spans="20:30" x14ac:dyDescent="0.2">
      <c r="T12390" s="212"/>
      <c r="U12390" s="213"/>
      <c r="V12390" s="213"/>
      <c r="W12390" s="213"/>
      <c r="X12390" s="214"/>
      <c r="Y12390" s="214"/>
      <c r="Z12390" s="214"/>
      <c r="AA12390" s="217"/>
      <c r="AB12390" s="217"/>
      <c r="AC12390" s="217"/>
      <c r="AD12390" s="213"/>
    </row>
    <row r="12391" spans="20:30" x14ac:dyDescent="0.2">
      <c r="T12391" s="212"/>
      <c r="U12391" s="213"/>
      <c r="V12391" s="213"/>
      <c r="W12391" s="213"/>
      <c r="X12391" s="214"/>
      <c r="Y12391" s="214"/>
      <c r="Z12391" s="214"/>
      <c r="AA12391" s="217"/>
      <c r="AB12391" s="217"/>
      <c r="AC12391" s="217"/>
      <c r="AD12391" s="213"/>
    </row>
    <row r="12392" spans="20:30" x14ac:dyDescent="0.2">
      <c r="T12392" s="212"/>
      <c r="U12392" s="213"/>
      <c r="V12392" s="213"/>
      <c r="W12392" s="213"/>
      <c r="X12392" s="214"/>
      <c r="Y12392" s="214"/>
      <c r="Z12392" s="214"/>
      <c r="AA12392" s="217"/>
      <c r="AB12392" s="217"/>
      <c r="AC12392" s="217"/>
      <c r="AD12392" s="213"/>
    </row>
    <row r="12393" spans="20:30" x14ac:dyDescent="0.2">
      <c r="T12393" s="212"/>
      <c r="U12393" s="213"/>
      <c r="V12393" s="213"/>
      <c r="W12393" s="213"/>
      <c r="X12393" s="214"/>
      <c r="Y12393" s="214"/>
      <c r="Z12393" s="214"/>
      <c r="AA12393" s="217"/>
      <c r="AB12393" s="217"/>
      <c r="AC12393" s="217"/>
      <c r="AD12393" s="213"/>
    </row>
    <row r="12394" spans="20:30" x14ac:dyDescent="0.2">
      <c r="T12394" s="212"/>
      <c r="U12394" s="213"/>
      <c r="V12394" s="213"/>
      <c r="W12394" s="213"/>
      <c r="X12394" s="214"/>
      <c r="Y12394" s="214"/>
      <c r="Z12394" s="214"/>
      <c r="AA12394" s="217"/>
      <c r="AB12394" s="217"/>
      <c r="AC12394" s="217"/>
      <c r="AD12394" s="213"/>
    </row>
    <row r="12395" spans="20:30" x14ac:dyDescent="0.2">
      <c r="T12395" s="212"/>
      <c r="U12395" s="213"/>
      <c r="V12395" s="213"/>
      <c r="W12395" s="213"/>
      <c r="X12395" s="214"/>
      <c r="Y12395" s="214"/>
      <c r="Z12395" s="214"/>
      <c r="AA12395" s="217"/>
      <c r="AB12395" s="217"/>
      <c r="AC12395" s="217"/>
      <c r="AD12395" s="213"/>
    </row>
    <row r="12396" spans="20:30" x14ac:dyDescent="0.2">
      <c r="T12396" s="212"/>
      <c r="U12396" s="213"/>
      <c r="V12396" s="213"/>
      <c r="W12396" s="213"/>
      <c r="X12396" s="214"/>
      <c r="Y12396" s="214"/>
      <c r="Z12396" s="214"/>
      <c r="AA12396" s="217"/>
      <c r="AB12396" s="217"/>
      <c r="AC12396" s="217"/>
      <c r="AD12396" s="213"/>
    </row>
    <row r="12397" spans="20:30" x14ac:dyDescent="0.2">
      <c r="T12397" s="212"/>
      <c r="U12397" s="213"/>
      <c r="V12397" s="213"/>
      <c r="W12397" s="213"/>
      <c r="X12397" s="214"/>
      <c r="Y12397" s="214"/>
      <c r="Z12397" s="214"/>
      <c r="AA12397" s="217"/>
      <c r="AB12397" s="217"/>
      <c r="AC12397" s="217"/>
      <c r="AD12397" s="213"/>
    </row>
    <row r="12398" spans="20:30" x14ac:dyDescent="0.2">
      <c r="T12398" s="212"/>
      <c r="U12398" s="213"/>
      <c r="V12398" s="213"/>
      <c r="W12398" s="213"/>
      <c r="X12398" s="214"/>
      <c r="Y12398" s="214"/>
      <c r="Z12398" s="214"/>
      <c r="AA12398" s="217"/>
      <c r="AB12398" s="217"/>
      <c r="AC12398" s="217"/>
      <c r="AD12398" s="213"/>
    </row>
    <row r="12399" spans="20:30" x14ac:dyDescent="0.2">
      <c r="T12399" s="212"/>
      <c r="U12399" s="213"/>
      <c r="V12399" s="213"/>
      <c r="W12399" s="213"/>
      <c r="X12399" s="214"/>
      <c r="Y12399" s="214"/>
      <c r="Z12399" s="214"/>
      <c r="AA12399" s="217"/>
      <c r="AB12399" s="217"/>
      <c r="AC12399" s="217"/>
      <c r="AD12399" s="213"/>
    </row>
    <row r="12400" spans="20:30" x14ac:dyDescent="0.2">
      <c r="T12400" s="212"/>
      <c r="U12400" s="213"/>
      <c r="V12400" s="213"/>
      <c r="W12400" s="213"/>
      <c r="X12400" s="214"/>
      <c r="Y12400" s="214"/>
      <c r="Z12400" s="214"/>
      <c r="AA12400" s="217"/>
      <c r="AB12400" s="217"/>
      <c r="AC12400" s="217"/>
      <c r="AD12400" s="213"/>
    </row>
    <row r="12401" spans="20:30" x14ac:dyDescent="0.2">
      <c r="T12401" s="212"/>
      <c r="U12401" s="213"/>
      <c r="V12401" s="213"/>
      <c r="W12401" s="213"/>
      <c r="X12401" s="214"/>
      <c r="Y12401" s="214"/>
      <c r="Z12401" s="214"/>
      <c r="AA12401" s="217"/>
      <c r="AB12401" s="217"/>
      <c r="AC12401" s="217"/>
      <c r="AD12401" s="213"/>
    </row>
    <row r="12402" spans="20:30" x14ac:dyDescent="0.2">
      <c r="T12402" s="212"/>
      <c r="U12402" s="213"/>
      <c r="V12402" s="213"/>
      <c r="W12402" s="213"/>
      <c r="X12402" s="214"/>
      <c r="Y12402" s="214"/>
      <c r="Z12402" s="214"/>
      <c r="AA12402" s="217"/>
      <c r="AB12402" s="217"/>
      <c r="AC12402" s="217"/>
      <c r="AD12402" s="213"/>
    </row>
    <row r="12403" spans="20:30" x14ac:dyDescent="0.2">
      <c r="T12403" s="212"/>
      <c r="U12403" s="213"/>
      <c r="V12403" s="213"/>
      <c r="W12403" s="213"/>
      <c r="X12403" s="214"/>
      <c r="Y12403" s="214"/>
      <c r="Z12403" s="214"/>
      <c r="AA12403" s="217"/>
      <c r="AB12403" s="217"/>
      <c r="AC12403" s="217"/>
      <c r="AD12403" s="213"/>
    </row>
    <row r="12404" spans="20:30" x14ac:dyDescent="0.2">
      <c r="T12404" s="212"/>
      <c r="U12404" s="213"/>
      <c r="V12404" s="213"/>
      <c r="W12404" s="213"/>
      <c r="X12404" s="214"/>
      <c r="Y12404" s="214"/>
      <c r="Z12404" s="214"/>
      <c r="AA12404" s="217"/>
      <c r="AB12404" s="217"/>
      <c r="AC12404" s="217"/>
      <c r="AD12404" s="213"/>
    </row>
    <row r="12405" spans="20:30" x14ac:dyDescent="0.2">
      <c r="T12405" s="212"/>
      <c r="U12405" s="213"/>
      <c r="V12405" s="213"/>
      <c r="W12405" s="213"/>
      <c r="X12405" s="214"/>
      <c r="Y12405" s="214"/>
      <c r="Z12405" s="214"/>
      <c r="AA12405" s="217"/>
      <c r="AB12405" s="217"/>
      <c r="AC12405" s="217"/>
      <c r="AD12405" s="213"/>
    </row>
    <row r="12406" spans="20:30" x14ac:dyDescent="0.2">
      <c r="T12406" s="212"/>
      <c r="U12406" s="213"/>
      <c r="V12406" s="213"/>
      <c r="W12406" s="213"/>
      <c r="X12406" s="214"/>
      <c r="Y12406" s="214"/>
      <c r="Z12406" s="214"/>
      <c r="AA12406" s="217"/>
      <c r="AB12406" s="217"/>
      <c r="AC12406" s="217"/>
      <c r="AD12406" s="213"/>
    </row>
    <row r="12407" spans="20:30" x14ac:dyDescent="0.2">
      <c r="T12407" s="212"/>
      <c r="U12407" s="213"/>
      <c r="V12407" s="213"/>
      <c r="W12407" s="213"/>
      <c r="X12407" s="214"/>
      <c r="Y12407" s="214"/>
      <c r="Z12407" s="214"/>
      <c r="AA12407" s="217"/>
      <c r="AB12407" s="217"/>
      <c r="AC12407" s="217"/>
      <c r="AD12407" s="213"/>
    </row>
    <row r="12408" spans="20:30" x14ac:dyDescent="0.2">
      <c r="T12408" s="212"/>
      <c r="U12408" s="213"/>
      <c r="V12408" s="213"/>
      <c r="W12408" s="213"/>
      <c r="X12408" s="214"/>
      <c r="Y12408" s="214"/>
      <c r="Z12408" s="214"/>
      <c r="AA12408" s="217"/>
      <c r="AB12408" s="217"/>
      <c r="AC12408" s="217"/>
      <c r="AD12408" s="213"/>
    </row>
    <row r="12409" spans="20:30" x14ac:dyDescent="0.2">
      <c r="T12409" s="212"/>
      <c r="U12409" s="213"/>
      <c r="V12409" s="213"/>
      <c r="W12409" s="213"/>
      <c r="X12409" s="214"/>
      <c r="Y12409" s="214"/>
      <c r="Z12409" s="214"/>
      <c r="AA12409" s="217"/>
      <c r="AB12409" s="217"/>
      <c r="AC12409" s="217"/>
      <c r="AD12409" s="213"/>
    </row>
    <row r="12410" spans="20:30" x14ac:dyDescent="0.2">
      <c r="T12410" s="212"/>
      <c r="U12410" s="213"/>
      <c r="V12410" s="213"/>
      <c r="W12410" s="213"/>
      <c r="X12410" s="214"/>
      <c r="Y12410" s="214"/>
      <c r="Z12410" s="214"/>
      <c r="AA12410" s="217"/>
      <c r="AB12410" s="217"/>
      <c r="AC12410" s="217"/>
      <c r="AD12410" s="213"/>
    </row>
    <row r="12411" spans="20:30" x14ac:dyDescent="0.2">
      <c r="T12411" s="212"/>
      <c r="U12411" s="213"/>
      <c r="V12411" s="213"/>
      <c r="W12411" s="213"/>
      <c r="X12411" s="214"/>
      <c r="Y12411" s="214"/>
      <c r="Z12411" s="214"/>
      <c r="AA12411" s="217"/>
      <c r="AB12411" s="217"/>
      <c r="AC12411" s="217"/>
      <c r="AD12411" s="213"/>
    </row>
    <row r="12412" spans="20:30" x14ac:dyDescent="0.2">
      <c r="T12412" s="212"/>
      <c r="U12412" s="213"/>
      <c r="V12412" s="213"/>
      <c r="W12412" s="213"/>
      <c r="X12412" s="214"/>
      <c r="Y12412" s="214"/>
      <c r="Z12412" s="214"/>
      <c r="AA12412" s="217"/>
      <c r="AB12412" s="217"/>
      <c r="AC12412" s="217"/>
      <c r="AD12412" s="213"/>
    </row>
    <row r="12413" spans="20:30" x14ac:dyDescent="0.2">
      <c r="T12413" s="212"/>
      <c r="U12413" s="213"/>
      <c r="V12413" s="213"/>
      <c r="W12413" s="213"/>
      <c r="X12413" s="214"/>
      <c r="Y12413" s="214"/>
      <c r="Z12413" s="214"/>
      <c r="AA12413" s="217"/>
      <c r="AB12413" s="217"/>
      <c r="AC12413" s="217"/>
      <c r="AD12413" s="213"/>
    </row>
    <row r="12414" spans="20:30" x14ac:dyDescent="0.2">
      <c r="T12414" s="212"/>
      <c r="U12414" s="213"/>
      <c r="V12414" s="213"/>
      <c r="W12414" s="213"/>
      <c r="X12414" s="214"/>
      <c r="Y12414" s="214"/>
      <c r="Z12414" s="214"/>
      <c r="AA12414" s="217"/>
      <c r="AB12414" s="217"/>
      <c r="AC12414" s="217"/>
      <c r="AD12414" s="213"/>
    </row>
    <row r="12415" spans="20:30" x14ac:dyDescent="0.2">
      <c r="T12415" s="212"/>
      <c r="U12415" s="213"/>
      <c r="V12415" s="213"/>
      <c r="W12415" s="213"/>
      <c r="X12415" s="214"/>
      <c r="Y12415" s="214"/>
      <c r="Z12415" s="214"/>
      <c r="AA12415" s="217"/>
      <c r="AB12415" s="217"/>
      <c r="AC12415" s="217"/>
      <c r="AD12415" s="213"/>
    </row>
    <row r="12416" spans="20:30" x14ac:dyDescent="0.2">
      <c r="T12416" s="212"/>
      <c r="U12416" s="213"/>
      <c r="V12416" s="213"/>
      <c r="W12416" s="213"/>
      <c r="X12416" s="214"/>
      <c r="Y12416" s="214"/>
      <c r="Z12416" s="214"/>
      <c r="AA12416" s="217"/>
      <c r="AB12416" s="217"/>
      <c r="AC12416" s="217"/>
      <c r="AD12416" s="213"/>
    </row>
    <row r="12417" spans="20:30" x14ac:dyDescent="0.2">
      <c r="T12417" s="212"/>
      <c r="U12417" s="213"/>
      <c r="V12417" s="213"/>
      <c r="W12417" s="213"/>
      <c r="X12417" s="214"/>
      <c r="Y12417" s="214"/>
      <c r="Z12417" s="214"/>
      <c r="AA12417" s="217"/>
      <c r="AB12417" s="217"/>
      <c r="AC12417" s="217"/>
      <c r="AD12417" s="213"/>
    </row>
    <row r="12418" spans="20:30" x14ac:dyDescent="0.2">
      <c r="T12418" s="212"/>
      <c r="U12418" s="213"/>
      <c r="V12418" s="213"/>
      <c r="W12418" s="213"/>
      <c r="X12418" s="214"/>
      <c r="Y12418" s="214"/>
      <c r="Z12418" s="214"/>
      <c r="AA12418" s="217"/>
      <c r="AB12418" s="217"/>
      <c r="AC12418" s="217"/>
      <c r="AD12418" s="213"/>
    </row>
    <row r="12419" spans="20:30" x14ac:dyDescent="0.2">
      <c r="T12419" s="212"/>
      <c r="U12419" s="213"/>
      <c r="V12419" s="213"/>
      <c r="W12419" s="213"/>
      <c r="X12419" s="214"/>
      <c r="Y12419" s="214"/>
      <c r="Z12419" s="214"/>
      <c r="AA12419" s="217"/>
      <c r="AB12419" s="217"/>
      <c r="AC12419" s="217"/>
      <c r="AD12419" s="213"/>
    </row>
    <row r="12420" spans="20:30" x14ac:dyDescent="0.2">
      <c r="T12420" s="212"/>
      <c r="U12420" s="213"/>
      <c r="V12420" s="213"/>
      <c r="W12420" s="213"/>
      <c r="X12420" s="214"/>
      <c r="Y12420" s="214"/>
      <c r="Z12420" s="214"/>
      <c r="AA12420" s="217"/>
      <c r="AB12420" s="217"/>
      <c r="AC12420" s="217"/>
      <c r="AD12420" s="213"/>
    </row>
    <row r="12421" spans="20:30" x14ac:dyDescent="0.2">
      <c r="T12421" s="212"/>
      <c r="U12421" s="213"/>
      <c r="V12421" s="213"/>
      <c r="W12421" s="213"/>
      <c r="X12421" s="214"/>
      <c r="Y12421" s="214"/>
      <c r="Z12421" s="214"/>
      <c r="AA12421" s="217"/>
      <c r="AB12421" s="217"/>
      <c r="AC12421" s="217"/>
      <c r="AD12421" s="213"/>
    </row>
    <row r="12422" spans="20:30" x14ac:dyDescent="0.2">
      <c r="T12422" s="212"/>
      <c r="U12422" s="213"/>
      <c r="V12422" s="213"/>
      <c r="W12422" s="213"/>
      <c r="X12422" s="214"/>
      <c r="Y12422" s="214"/>
      <c r="Z12422" s="214"/>
      <c r="AA12422" s="217"/>
      <c r="AB12422" s="217"/>
      <c r="AC12422" s="217"/>
      <c r="AD12422" s="213"/>
    </row>
    <row r="12423" spans="20:30" x14ac:dyDescent="0.2">
      <c r="T12423" s="212"/>
      <c r="U12423" s="213"/>
      <c r="V12423" s="213"/>
      <c r="W12423" s="213"/>
      <c r="X12423" s="214"/>
      <c r="Y12423" s="214"/>
      <c r="Z12423" s="214"/>
      <c r="AA12423" s="217"/>
      <c r="AB12423" s="217"/>
      <c r="AC12423" s="217"/>
      <c r="AD12423" s="213"/>
    </row>
    <row r="12424" spans="20:30" x14ac:dyDescent="0.2">
      <c r="T12424" s="212"/>
      <c r="U12424" s="213"/>
      <c r="V12424" s="213"/>
      <c r="W12424" s="213"/>
      <c r="X12424" s="214"/>
      <c r="Y12424" s="214"/>
      <c r="Z12424" s="214"/>
      <c r="AA12424" s="217"/>
      <c r="AB12424" s="217"/>
      <c r="AC12424" s="217"/>
      <c r="AD12424" s="213"/>
    </row>
    <row r="12425" spans="20:30" x14ac:dyDescent="0.2">
      <c r="T12425" s="212"/>
      <c r="U12425" s="213"/>
      <c r="V12425" s="213"/>
      <c r="W12425" s="213"/>
      <c r="X12425" s="214"/>
      <c r="Y12425" s="214"/>
      <c r="Z12425" s="214"/>
      <c r="AA12425" s="217"/>
      <c r="AB12425" s="217"/>
      <c r="AC12425" s="217"/>
      <c r="AD12425" s="213"/>
    </row>
    <row r="12426" spans="20:30" x14ac:dyDescent="0.2">
      <c r="T12426" s="212"/>
      <c r="U12426" s="213"/>
      <c r="V12426" s="213"/>
      <c r="W12426" s="213"/>
      <c r="X12426" s="214"/>
      <c r="Y12426" s="214"/>
      <c r="Z12426" s="214"/>
      <c r="AA12426" s="217"/>
      <c r="AB12426" s="217"/>
      <c r="AC12426" s="217"/>
      <c r="AD12426" s="213"/>
    </row>
    <row r="12427" spans="20:30" x14ac:dyDescent="0.2">
      <c r="T12427" s="212"/>
      <c r="U12427" s="213"/>
      <c r="V12427" s="213"/>
      <c r="W12427" s="213"/>
      <c r="X12427" s="214"/>
      <c r="Y12427" s="214"/>
      <c r="Z12427" s="214"/>
      <c r="AA12427" s="217"/>
      <c r="AB12427" s="217"/>
      <c r="AC12427" s="217"/>
      <c r="AD12427" s="213"/>
    </row>
    <row r="12428" spans="20:30" x14ac:dyDescent="0.2">
      <c r="T12428" s="212"/>
      <c r="U12428" s="213"/>
      <c r="V12428" s="213"/>
      <c r="W12428" s="213"/>
      <c r="X12428" s="214"/>
      <c r="Y12428" s="214"/>
      <c r="Z12428" s="214"/>
      <c r="AA12428" s="217"/>
      <c r="AB12428" s="217"/>
      <c r="AC12428" s="217"/>
      <c r="AD12428" s="213"/>
    </row>
    <row r="12429" spans="20:30" x14ac:dyDescent="0.2">
      <c r="T12429" s="212"/>
      <c r="U12429" s="213"/>
      <c r="V12429" s="213"/>
      <c r="W12429" s="213"/>
      <c r="X12429" s="214"/>
      <c r="Y12429" s="214"/>
      <c r="Z12429" s="214"/>
      <c r="AA12429" s="217"/>
      <c r="AB12429" s="217"/>
      <c r="AC12429" s="217"/>
      <c r="AD12429" s="213"/>
    </row>
    <row r="12430" spans="20:30" x14ac:dyDescent="0.2">
      <c r="T12430" s="212"/>
      <c r="U12430" s="213"/>
      <c r="V12430" s="213"/>
      <c r="W12430" s="213"/>
      <c r="X12430" s="214"/>
      <c r="Y12430" s="214"/>
      <c r="Z12430" s="214"/>
      <c r="AA12430" s="217"/>
      <c r="AB12430" s="217"/>
      <c r="AC12430" s="217"/>
      <c r="AD12430" s="213"/>
    </row>
    <row r="12431" spans="20:30" x14ac:dyDescent="0.2">
      <c r="T12431" s="212"/>
      <c r="U12431" s="213"/>
      <c r="V12431" s="213"/>
      <c r="W12431" s="213"/>
      <c r="X12431" s="214"/>
      <c r="Y12431" s="214"/>
      <c r="Z12431" s="214"/>
      <c r="AA12431" s="217"/>
      <c r="AB12431" s="217"/>
      <c r="AC12431" s="217"/>
      <c r="AD12431" s="213"/>
    </row>
    <row r="12432" spans="20:30" x14ac:dyDescent="0.2">
      <c r="T12432" s="212"/>
      <c r="U12432" s="213"/>
      <c r="V12432" s="213"/>
      <c r="W12432" s="213"/>
      <c r="X12432" s="214"/>
      <c r="Y12432" s="214"/>
      <c r="Z12432" s="214"/>
      <c r="AA12432" s="217"/>
      <c r="AB12432" s="217"/>
      <c r="AC12432" s="217"/>
      <c r="AD12432" s="213"/>
    </row>
    <row r="12433" spans="20:30" x14ac:dyDescent="0.2">
      <c r="T12433" s="212"/>
      <c r="U12433" s="213"/>
      <c r="V12433" s="213"/>
      <c r="W12433" s="213"/>
      <c r="X12433" s="214"/>
      <c r="Y12433" s="214"/>
      <c r="Z12433" s="214"/>
      <c r="AA12433" s="217"/>
      <c r="AB12433" s="217"/>
      <c r="AC12433" s="217"/>
      <c r="AD12433" s="213"/>
    </row>
    <row r="12434" spans="20:30" x14ac:dyDescent="0.2">
      <c r="T12434" s="212"/>
      <c r="U12434" s="213"/>
      <c r="V12434" s="213"/>
      <c r="W12434" s="213"/>
      <c r="X12434" s="214"/>
      <c r="Y12434" s="214"/>
      <c r="Z12434" s="214"/>
      <c r="AA12434" s="217"/>
      <c r="AB12434" s="217"/>
      <c r="AC12434" s="217"/>
      <c r="AD12434" s="213"/>
    </row>
    <row r="12435" spans="20:30" x14ac:dyDescent="0.2">
      <c r="T12435" s="212"/>
      <c r="U12435" s="213"/>
      <c r="V12435" s="213"/>
      <c r="W12435" s="213"/>
      <c r="X12435" s="214"/>
      <c r="Y12435" s="214"/>
      <c r="Z12435" s="214"/>
      <c r="AA12435" s="217"/>
      <c r="AB12435" s="217"/>
      <c r="AC12435" s="217"/>
      <c r="AD12435" s="213"/>
    </row>
    <row r="12436" spans="20:30" x14ac:dyDescent="0.2">
      <c r="T12436" s="212"/>
      <c r="U12436" s="213"/>
      <c r="V12436" s="213"/>
      <c r="W12436" s="213"/>
      <c r="X12436" s="214"/>
      <c r="Y12436" s="214"/>
      <c r="Z12436" s="214"/>
      <c r="AA12436" s="217"/>
      <c r="AB12436" s="217"/>
      <c r="AC12436" s="217"/>
      <c r="AD12436" s="213"/>
    </row>
    <row r="12437" spans="20:30" x14ac:dyDescent="0.2">
      <c r="T12437" s="212"/>
      <c r="U12437" s="213"/>
      <c r="V12437" s="213"/>
      <c r="W12437" s="213"/>
      <c r="X12437" s="214"/>
      <c r="Y12437" s="214"/>
      <c r="Z12437" s="214"/>
      <c r="AA12437" s="217"/>
      <c r="AB12437" s="217"/>
      <c r="AC12437" s="217"/>
      <c r="AD12437" s="213"/>
    </row>
    <row r="12438" spans="20:30" x14ac:dyDescent="0.2">
      <c r="T12438" s="212"/>
      <c r="U12438" s="213"/>
      <c r="V12438" s="213"/>
      <c r="W12438" s="213"/>
      <c r="X12438" s="214"/>
      <c r="Y12438" s="214"/>
      <c r="Z12438" s="214"/>
      <c r="AA12438" s="217"/>
      <c r="AB12438" s="217"/>
      <c r="AC12438" s="217"/>
      <c r="AD12438" s="213"/>
    </row>
    <row r="12439" spans="20:30" x14ac:dyDescent="0.2">
      <c r="T12439" s="212"/>
      <c r="U12439" s="213"/>
      <c r="V12439" s="213"/>
      <c r="W12439" s="213"/>
      <c r="X12439" s="214"/>
      <c r="Y12439" s="214"/>
      <c r="Z12439" s="214"/>
      <c r="AA12439" s="217"/>
      <c r="AB12439" s="217"/>
      <c r="AC12439" s="217"/>
      <c r="AD12439" s="213"/>
    </row>
    <row r="12440" spans="20:30" x14ac:dyDescent="0.2">
      <c r="T12440" s="212"/>
      <c r="U12440" s="213"/>
      <c r="V12440" s="213"/>
      <c r="W12440" s="213"/>
      <c r="X12440" s="214"/>
      <c r="Y12440" s="214"/>
      <c r="Z12440" s="214"/>
      <c r="AA12440" s="217"/>
      <c r="AB12440" s="217"/>
      <c r="AC12440" s="217"/>
      <c r="AD12440" s="213"/>
    </row>
    <row r="12441" spans="20:30" x14ac:dyDescent="0.2">
      <c r="T12441" s="212"/>
      <c r="U12441" s="213"/>
      <c r="V12441" s="213"/>
      <c r="W12441" s="213"/>
      <c r="X12441" s="214"/>
      <c r="Y12441" s="214"/>
      <c r="Z12441" s="214"/>
      <c r="AA12441" s="217"/>
      <c r="AB12441" s="217"/>
      <c r="AC12441" s="217"/>
      <c r="AD12441" s="213"/>
    </row>
    <row r="12442" spans="20:30" x14ac:dyDescent="0.2">
      <c r="T12442" s="212"/>
      <c r="U12442" s="213"/>
      <c r="V12442" s="213"/>
      <c r="W12442" s="213"/>
      <c r="X12442" s="214"/>
      <c r="Y12442" s="214"/>
      <c r="Z12442" s="214"/>
      <c r="AA12442" s="217"/>
      <c r="AB12442" s="217"/>
      <c r="AC12442" s="217"/>
      <c r="AD12442" s="213"/>
    </row>
    <row r="12443" spans="20:30" x14ac:dyDescent="0.2">
      <c r="T12443" s="212"/>
      <c r="U12443" s="213"/>
      <c r="V12443" s="213"/>
      <c r="W12443" s="213"/>
      <c r="X12443" s="214"/>
      <c r="Y12443" s="214"/>
      <c r="Z12443" s="214"/>
      <c r="AA12443" s="217"/>
      <c r="AB12443" s="217"/>
      <c r="AC12443" s="217"/>
      <c r="AD12443" s="213"/>
    </row>
    <row r="12444" spans="20:30" x14ac:dyDescent="0.2">
      <c r="T12444" s="212"/>
      <c r="U12444" s="213"/>
      <c r="V12444" s="213"/>
      <c r="W12444" s="213"/>
      <c r="X12444" s="214"/>
      <c r="Y12444" s="214"/>
      <c r="Z12444" s="214"/>
      <c r="AA12444" s="217"/>
      <c r="AB12444" s="217"/>
      <c r="AC12444" s="217"/>
      <c r="AD12444" s="213"/>
    </row>
    <row r="12445" spans="20:30" x14ac:dyDescent="0.2">
      <c r="T12445" s="212"/>
      <c r="U12445" s="213"/>
      <c r="V12445" s="213"/>
      <c r="W12445" s="213"/>
      <c r="X12445" s="214"/>
      <c r="Y12445" s="214"/>
      <c r="Z12445" s="214"/>
      <c r="AA12445" s="217"/>
      <c r="AB12445" s="217"/>
      <c r="AC12445" s="217"/>
      <c r="AD12445" s="213"/>
    </row>
    <row r="12446" spans="20:30" x14ac:dyDescent="0.2">
      <c r="T12446" s="212"/>
      <c r="U12446" s="213"/>
      <c r="V12446" s="213"/>
      <c r="W12446" s="213"/>
      <c r="X12446" s="214"/>
      <c r="Y12446" s="214"/>
      <c r="Z12446" s="214"/>
      <c r="AA12446" s="217"/>
      <c r="AB12446" s="217"/>
      <c r="AC12446" s="217"/>
      <c r="AD12446" s="213"/>
    </row>
    <row r="12447" spans="20:30" x14ac:dyDescent="0.2">
      <c r="T12447" s="212"/>
      <c r="U12447" s="213"/>
      <c r="V12447" s="213"/>
      <c r="W12447" s="213"/>
      <c r="X12447" s="214"/>
      <c r="Y12447" s="214"/>
      <c r="Z12447" s="214"/>
      <c r="AA12447" s="217"/>
      <c r="AB12447" s="217"/>
      <c r="AC12447" s="217"/>
      <c r="AD12447" s="213"/>
    </row>
    <row r="12448" spans="20:30" x14ac:dyDescent="0.2">
      <c r="T12448" s="212"/>
      <c r="U12448" s="213"/>
      <c r="V12448" s="213"/>
      <c r="W12448" s="213"/>
      <c r="X12448" s="214"/>
      <c r="Y12448" s="214"/>
      <c r="Z12448" s="214"/>
      <c r="AA12448" s="217"/>
      <c r="AB12448" s="217"/>
      <c r="AC12448" s="217"/>
      <c r="AD12448" s="213"/>
    </row>
    <row r="12449" spans="20:30" x14ac:dyDescent="0.2">
      <c r="T12449" s="212"/>
      <c r="U12449" s="213"/>
      <c r="V12449" s="213"/>
      <c r="W12449" s="213"/>
      <c r="X12449" s="214"/>
      <c r="Y12449" s="214"/>
      <c r="Z12449" s="214"/>
      <c r="AA12449" s="217"/>
      <c r="AB12449" s="217"/>
      <c r="AC12449" s="217"/>
      <c r="AD12449" s="213"/>
    </row>
    <row r="12450" spans="20:30" x14ac:dyDescent="0.2">
      <c r="T12450" s="212"/>
      <c r="U12450" s="213"/>
      <c r="V12450" s="213"/>
      <c r="W12450" s="213"/>
      <c r="X12450" s="214"/>
      <c r="Y12450" s="214"/>
      <c r="Z12450" s="214"/>
      <c r="AA12450" s="217"/>
      <c r="AB12450" s="217"/>
      <c r="AC12450" s="217"/>
      <c r="AD12450" s="213"/>
    </row>
    <row r="12451" spans="20:30" x14ac:dyDescent="0.2">
      <c r="T12451" s="212"/>
      <c r="U12451" s="213"/>
      <c r="V12451" s="213"/>
      <c r="W12451" s="213"/>
      <c r="X12451" s="214"/>
      <c r="Y12451" s="214"/>
      <c r="Z12451" s="214"/>
      <c r="AA12451" s="217"/>
      <c r="AB12451" s="217"/>
      <c r="AC12451" s="217"/>
      <c r="AD12451" s="213"/>
    </row>
    <row r="12452" spans="20:30" x14ac:dyDescent="0.2">
      <c r="T12452" s="212"/>
      <c r="U12452" s="213"/>
      <c r="V12452" s="213"/>
      <c r="W12452" s="213"/>
      <c r="X12452" s="214"/>
      <c r="Y12452" s="214"/>
      <c r="Z12452" s="214"/>
      <c r="AA12452" s="217"/>
      <c r="AB12452" s="217"/>
      <c r="AC12452" s="217"/>
      <c r="AD12452" s="213"/>
    </row>
    <row r="12453" spans="20:30" x14ac:dyDescent="0.2">
      <c r="T12453" s="212"/>
      <c r="U12453" s="213"/>
      <c r="V12453" s="213"/>
      <c r="W12453" s="213"/>
      <c r="X12453" s="214"/>
      <c r="Y12453" s="214"/>
      <c r="Z12453" s="214"/>
      <c r="AA12453" s="217"/>
      <c r="AB12453" s="217"/>
      <c r="AC12453" s="217"/>
      <c r="AD12453" s="213"/>
    </row>
    <row r="12454" spans="20:30" x14ac:dyDescent="0.2">
      <c r="T12454" s="212"/>
      <c r="U12454" s="213"/>
      <c r="V12454" s="213"/>
      <c r="W12454" s="213"/>
      <c r="X12454" s="214"/>
      <c r="Y12454" s="214"/>
      <c r="Z12454" s="214"/>
      <c r="AA12454" s="217"/>
      <c r="AB12454" s="217"/>
      <c r="AC12454" s="217"/>
      <c r="AD12454" s="213"/>
    </row>
    <row r="12455" spans="20:30" x14ac:dyDescent="0.2">
      <c r="T12455" s="212"/>
      <c r="U12455" s="213"/>
      <c r="V12455" s="213"/>
      <c r="W12455" s="213"/>
      <c r="X12455" s="214"/>
      <c r="Y12455" s="214"/>
      <c r="Z12455" s="214"/>
      <c r="AA12455" s="217"/>
      <c r="AB12455" s="217"/>
      <c r="AC12455" s="217"/>
      <c r="AD12455" s="213"/>
    </row>
    <row r="12456" spans="20:30" x14ac:dyDescent="0.2">
      <c r="T12456" s="212"/>
      <c r="U12456" s="213"/>
      <c r="V12456" s="213"/>
      <c r="W12456" s="213"/>
      <c r="X12456" s="214"/>
      <c r="Y12456" s="214"/>
      <c r="Z12456" s="214"/>
      <c r="AA12456" s="217"/>
      <c r="AB12456" s="217"/>
      <c r="AC12456" s="217"/>
      <c r="AD12456" s="213"/>
    </row>
    <row r="12457" spans="20:30" x14ac:dyDescent="0.2">
      <c r="T12457" s="212"/>
      <c r="U12457" s="213"/>
      <c r="V12457" s="213"/>
      <c r="W12457" s="213"/>
      <c r="X12457" s="214"/>
      <c r="Y12457" s="214"/>
      <c r="Z12457" s="214"/>
      <c r="AA12457" s="217"/>
      <c r="AB12457" s="217"/>
      <c r="AC12457" s="217"/>
      <c r="AD12457" s="213"/>
    </row>
    <row r="12458" spans="20:30" x14ac:dyDescent="0.2">
      <c r="T12458" s="212"/>
      <c r="U12458" s="213"/>
      <c r="V12458" s="213"/>
      <c r="W12458" s="213"/>
      <c r="X12458" s="214"/>
      <c r="Y12458" s="214"/>
      <c r="Z12458" s="214"/>
      <c r="AA12458" s="217"/>
      <c r="AB12458" s="217"/>
      <c r="AC12458" s="217"/>
      <c r="AD12458" s="213"/>
    </row>
    <row r="12459" spans="20:30" x14ac:dyDescent="0.2">
      <c r="T12459" s="212"/>
      <c r="U12459" s="213"/>
      <c r="V12459" s="213"/>
      <c r="W12459" s="213"/>
      <c r="X12459" s="214"/>
      <c r="Y12459" s="214"/>
      <c r="Z12459" s="214"/>
      <c r="AA12459" s="217"/>
      <c r="AB12459" s="217"/>
      <c r="AC12459" s="217"/>
      <c r="AD12459" s="213"/>
    </row>
    <row r="12460" spans="20:30" x14ac:dyDescent="0.2">
      <c r="T12460" s="212"/>
      <c r="U12460" s="213"/>
      <c r="V12460" s="213"/>
      <c r="W12460" s="213"/>
      <c r="X12460" s="214"/>
      <c r="Y12460" s="214"/>
      <c r="Z12460" s="214"/>
      <c r="AA12460" s="217"/>
      <c r="AB12460" s="217"/>
      <c r="AC12460" s="217"/>
      <c r="AD12460" s="213"/>
    </row>
    <row r="12461" spans="20:30" x14ac:dyDescent="0.2">
      <c r="T12461" s="212"/>
      <c r="U12461" s="213"/>
      <c r="V12461" s="213"/>
      <c r="W12461" s="213"/>
      <c r="X12461" s="214"/>
      <c r="Y12461" s="214"/>
      <c r="Z12461" s="214"/>
      <c r="AA12461" s="217"/>
      <c r="AB12461" s="217"/>
      <c r="AC12461" s="217"/>
      <c r="AD12461" s="213"/>
    </row>
    <row r="12462" spans="20:30" x14ac:dyDescent="0.2">
      <c r="T12462" s="212"/>
      <c r="U12462" s="213"/>
      <c r="V12462" s="213"/>
      <c r="W12462" s="213"/>
      <c r="X12462" s="214"/>
      <c r="Y12462" s="214"/>
      <c r="Z12462" s="214"/>
      <c r="AA12462" s="217"/>
      <c r="AB12462" s="217"/>
      <c r="AC12462" s="217"/>
      <c r="AD12462" s="213"/>
    </row>
    <row r="12463" spans="20:30" x14ac:dyDescent="0.2">
      <c r="T12463" s="212"/>
      <c r="U12463" s="213"/>
      <c r="V12463" s="213"/>
      <c r="W12463" s="213"/>
      <c r="X12463" s="214"/>
      <c r="Y12463" s="214"/>
      <c r="Z12463" s="214"/>
      <c r="AA12463" s="217"/>
      <c r="AB12463" s="217"/>
      <c r="AC12463" s="217"/>
      <c r="AD12463" s="213"/>
    </row>
    <row r="12464" spans="20:30" x14ac:dyDescent="0.2">
      <c r="T12464" s="212"/>
      <c r="U12464" s="213"/>
      <c r="V12464" s="213"/>
      <c r="W12464" s="213"/>
      <c r="X12464" s="214"/>
      <c r="Y12464" s="214"/>
      <c r="Z12464" s="214"/>
      <c r="AA12464" s="217"/>
      <c r="AB12464" s="217"/>
      <c r="AC12464" s="217"/>
      <c r="AD12464" s="213"/>
    </row>
    <row r="12465" spans="20:30" x14ac:dyDescent="0.2">
      <c r="T12465" s="212"/>
      <c r="U12465" s="213"/>
      <c r="V12465" s="213"/>
      <c r="W12465" s="213"/>
      <c r="X12465" s="214"/>
      <c r="Y12465" s="214"/>
      <c r="Z12465" s="214"/>
      <c r="AA12465" s="217"/>
      <c r="AB12465" s="217"/>
      <c r="AC12465" s="217"/>
      <c r="AD12465" s="213"/>
    </row>
    <row r="12466" spans="20:30" x14ac:dyDescent="0.2">
      <c r="T12466" s="212"/>
      <c r="U12466" s="213"/>
      <c r="V12466" s="213"/>
      <c r="W12466" s="213"/>
      <c r="X12466" s="214"/>
      <c r="Y12466" s="214"/>
      <c r="Z12466" s="214"/>
      <c r="AA12466" s="217"/>
      <c r="AB12466" s="217"/>
      <c r="AC12466" s="217"/>
      <c r="AD12466" s="213"/>
    </row>
    <row r="12467" spans="20:30" x14ac:dyDescent="0.2">
      <c r="T12467" s="212"/>
      <c r="U12467" s="213"/>
      <c r="V12467" s="213"/>
      <c r="W12467" s="213"/>
      <c r="X12467" s="214"/>
      <c r="Y12467" s="214"/>
      <c r="Z12467" s="214"/>
      <c r="AA12467" s="217"/>
      <c r="AB12467" s="217"/>
      <c r="AC12467" s="217"/>
      <c r="AD12467" s="213"/>
    </row>
    <row r="12468" spans="20:30" x14ac:dyDescent="0.2">
      <c r="T12468" s="212"/>
      <c r="U12468" s="213"/>
      <c r="V12468" s="213"/>
      <c r="W12468" s="213"/>
      <c r="X12468" s="214"/>
      <c r="Y12468" s="214"/>
      <c r="Z12468" s="214"/>
      <c r="AA12468" s="217"/>
      <c r="AB12468" s="217"/>
      <c r="AC12468" s="217"/>
      <c r="AD12468" s="213"/>
    </row>
    <row r="12469" spans="20:30" x14ac:dyDescent="0.2">
      <c r="T12469" s="212"/>
      <c r="U12469" s="213"/>
      <c r="V12469" s="213"/>
      <c r="W12469" s="213"/>
      <c r="X12469" s="214"/>
      <c r="Y12469" s="214"/>
      <c r="Z12469" s="214"/>
      <c r="AA12469" s="217"/>
      <c r="AB12469" s="217"/>
      <c r="AC12469" s="217"/>
      <c r="AD12469" s="213"/>
    </row>
    <row r="12470" spans="20:30" x14ac:dyDescent="0.2">
      <c r="T12470" s="212"/>
      <c r="U12470" s="213"/>
      <c r="V12470" s="213"/>
      <c r="W12470" s="213"/>
      <c r="X12470" s="214"/>
      <c r="Y12470" s="214"/>
      <c r="Z12470" s="214"/>
      <c r="AA12470" s="217"/>
      <c r="AB12470" s="217"/>
      <c r="AC12470" s="217"/>
      <c r="AD12470" s="213"/>
    </row>
    <row r="12471" spans="20:30" x14ac:dyDescent="0.2">
      <c r="T12471" s="212"/>
      <c r="U12471" s="213"/>
      <c r="V12471" s="213"/>
      <c r="W12471" s="213"/>
      <c r="X12471" s="214"/>
      <c r="Y12471" s="214"/>
      <c r="Z12471" s="214"/>
      <c r="AA12471" s="217"/>
      <c r="AB12471" s="217"/>
      <c r="AC12471" s="217"/>
      <c r="AD12471" s="213"/>
    </row>
    <row r="12472" spans="20:30" x14ac:dyDescent="0.2">
      <c r="T12472" s="212"/>
      <c r="U12472" s="213"/>
      <c r="V12472" s="213"/>
      <c r="W12472" s="213"/>
      <c r="X12472" s="214"/>
      <c r="Y12472" s="214"/>
      <c r="Z12472" s="214"/>
      <c r="AA12472" s="217"/>
      <c r="AB12472" s="217"/>
      <c r="AC12472" s="217"/>
      <c r="AD12472" s="213"/>
    </row>
    <row r="12473" spans="20:30" x14ac:dyDescent="0.2">
      <c r="T12473" s="212"/>
      <c r="U12473" s="213"/>
      <c r="V12473" s="213"/>
      <c r="W12473" s="213"/>
      <c r="X12473" s="214"/>
      <c r="Y12473" s="214"/>
      <c r="Z12473" s="214"/>
      <c r="AA12473" s="217"/>
      <c r="AB12473" s="217"/>
      <c r="AC12473" s="217"/>
      <c r="AD12473" s="213"/>
    </row>
    <row r="12474" spans="20:30" x14ac:dyDescent="0.2">
      <c r="T12474" s="212"/>
      <c r="U12474" s="213"/>
      <c r="V12474" s="213"/>
      <c r="W12474" s="213"/>
      <c r="X12474" s="214"/>
      <c r="Y12474" s="214"/>
      <c r="Z12474" s="214"/>
      <c r="AA12474" s="217"/>
      <c r="AB12474" s="217"/>
      <c r="AC12474" s="217"/>
      <c r="AD12474" s="213"/>
    </row>
    <row r="12475" spans="20:30" x14ac:dyDescent="0.2">
      <c r="T12475" s="212"/>
      <c r="U12475" s="213"/>
      <c r="V12475" s="213"/>
      <c r="W12475" s="213"/>
      <c r="X12475" s="214"/>
      <c r="Y12475" s="214"/>
      <c r="Z12475" s="214"/>
      <c r="AA12475" s="217"/>
      <c r="AB12475" s="217"/>
      <c r="AC12475" s="217"/>
      <c r="AD12475" s="213"/>
    </row>
    <row r="12476" spans="20:30" x14ac:dyDescent="0.2">
      <c r="T12476" s="212"/>
      <c r="U12476" s="213"/>
      <c r="V12476" s="213"/>
      <c r="W12476" s="213"/>
      <c r="X12476" s="214"/>
      <c r="Y12476" s="214"/>
      <c r="Z12476" s="214"/>
      <c r="AA12476" s="217"/>
      <c r="AB12476" s="217"/>
      <c r="AC12476" s="217"/>
      <c r="AD12476" s="213"/>
    </row>
    <row r="12477" spans="20:30" x14ac:dyDescent="0.2">
      <c r="T12477" s="212"/>
      <c r="U12477" s="213"/>
      <c r="V12477" s="213"/>
      <c r="W12477" s="213"/>
      <c r="X12477" s="214"/>
      <c r="Y12477" s="214"/>
      <c r="Z12477" s="214"/>
      <c r="AA12477" s="217"/>
      <c r="AB12477" s="217"/>
      <c r="AC12477" s="217"/>
      <c r="AD12477" s="213"/>
    </row>
    <row r="12478" spans="20:30" x14ac:dyDescent="0.2">
      <c r="T12478" s="212"/>
      <c r="U12478" s="213"/>
      <c r="V12478" s="213"/>
      <c r="W12478" s="213"/>
      <c r="X12478" s="214"/>
      <c r="Y12478" s="214"/>
      <c r="Z12478" s="214"/>
      <c r="AA12478" s="217"/>
      <c r="AB12478" s="217"/>
      <c r="AC12478" s="217"/>
      <c r="AD12478" s="213"/>
    </row>
    <row r="12479" spans="20:30" x14ac:dyDescent="0.2">
      <c r="T12479" s="212"/>
      <c r="U12479" s="213"/>
      <c r="V12479" s="213"/>
      <c r="W12479" s="213"/>
      <c r="X12479" s="214"/>
      <c r="Y12479" s="214"/>
      <c r="Z12479" s="214"/>
      <c r="AA12479" s="217"/>
      <c r="AB12479" s="217"/>
      <c r="AC12479" s="217"/>
      <c r="AD12479" s="213"/>
    </row>
    <row r="12480" spans="20:30" x14ac:dyDescent="0.2">
      <c r="T12480" s="212"/>
      <c r="U12480" s="213"/>
      <c r="V12480" s="213"/>
      <c r="W12480" s="213"/>
      <c r="X12480" s="214"/>
      <c r="Y12480" s="214"/>
      <c r="Z12480" s="214"/>
      <c r="AA12480" s="217"/>
      <c r="AB12480" s="217"/>
      <c r="AC12480" s="217"/>
      <c r="AD12480" s="213"/>
    </row>
    <row r="12481" spans="20:30" x14ac:dyDescent="0.2">
      <c r="T12481" s="212"/>
      <c r="U12481" s="213"/>
      <c r="V12481" s="213"/>
      <c r="W12481" s="213"/>
      <c r="X12481" s="214"/>
      <c r="Y12481" s="214"/>
      <c r="Z12481" s="214"/>
      <c r="AA12481" s="217"/>
      <c r="AB12481" s="217"/>
      <c r="AC12481" s="217"/>
      <c r="AD12481" s="213"/>
    </row>
    <row r="12482" spans="20:30" x14ac:dyDescent="0.2">
      <c r="T12482" s="212"/>
      <c r="U12482" s="213"/>
      <c r="V12482" s="213"/>
      <c r="W12482" s="213"/>
      <c r="X12482" s="214"/>
      <c r="Y12482" s="214"/>
      <c r="Z12482" s="214"/>
      <c r="AA12482" s="217"/>
      <c r="AB12482" s="217"/>
      <c r="AC12482" s="217"/>
      <c r="AD12482" s="213"/>
    </row>
    <row r="12483" spans="20:30" x14ac:dyDescent="0.2">
      <c r="T12483" s="212"/>
      <c r="U12483" s="213"/>
      <c r="V12483" s="213"/>
      <c r="W12483" s="213"/>
      <c r="X12483" s="214"/>
      <c r="Y12483" s="214"/>
      <c r="Z12483" s="214"/>
      <c r="AA12483" s="217"/>
      <c r="AB12483" s="217"/>
      <c r="AC12483" s="217"/>
      <c r="AD12483" s="213"/>
    </row>
    <row r="12484" spans="20:30" x14ac:dyDescent="0.2">
      <c r="T12484" s="212"/>
      <c r="U12484" s="213"/>
      <c r="V12484" s="213"/>
      <c r="W12484" s="213"/>
      <c r="X12484" s="214"/>
      <c r="Y12484" s="214"/>
      <c r="Z12484" s="214"/>
      <c r="AA12484" s="217"/>
      <c r="AB12484" s="217"/>
      <c r="AC12484" s="217"/>
      <c r="AD12484" s="213"/>
    </row>
    <row r="12485" spans="20:30" x14ac:dyDescent="0.2">
      <c r="T12485" s="212"/>
      <c r="U12485" s="213"/>
      <c r="V12485" s="213"/>
      <c r="W12485" s="213"/>
      <c r="X12485" s="214"/>
      <c r="Y12485" s="214"/>
      <c r="Z12485" s="214"/>
      <c r="AA12485" s="217"/>
      <c r="AB12485" s="217"/>
      <c r="AC12485" s="217"/>
      <c r="AD12485" s="213"/>
    </row>
    <row r="12486" spans="20:30" x14ac:dyDescent="0.2">
      <c r="T12486" s="212"/>
      <c r="U12486" s="213"/>
      <c r="V12486" s="213"/>
      <c r="W12486" s="213"/>
      <c r="X12486" s="214"/>
      <c r="Y12486" s="214"/>
      <c r="Z12486" s="214"/>
      <c r="AA12486" s="217"/>
      <c r="AB12486" s="217"/>
      <c r="AC12486" s="217"/>
      <c r="AD12486" s="213"/>
    </row>
    <row r="12487" spans="20:30" x14ac:dyDescent="0.2">
      <c r="T12487" s="212"/>
      <c r="U12487" s="213"/>
      <c r="V12487" s="213"/>
      <c r="W12487" s="213"/>
      <c r="X12487" s="214"/>
      <c r="Y12487" s="214"/>
      <c r="Z12487" s="214"/>
      <c r="AA12487" s="217"/>
      <c r="AB12487" s="217"/>
      <c r="AC12487" s="217"/>
      <c r="AD12487" s="213"/>
    </row>
    <row r="12488" spans="20:30" x14ac:dyDescent="0.2">
      <c r="T12488" s="212"/>
      <c r="U12488" s="213"/>
      <c r="V12488" s="213"/>
      <c r="W12488" s="213"/>
      <c r="X12488" s="214"/>
      <c r="Y12488" s="214"/>
      <c r="Z12488" s="214"/>
      <c r="AA12488" s="217"/>
      <c r="AB12488" s="217"/>
      <c r="AC12488" s="217"/>
      <c r="AD12488" s="213"/>
    </row>
    <row r="12489" spans="20:30" x14ac:dyDescent="0.2">
      <c r="T12489" s="212"/>
      <c r="U12489" s="213"/>
      <c r="V12489" s="213"/>
      <c r="W12489" s="213"/>
      <c r="X12489" s="214"/>
      <c r="Y12489" s="214"/>
      <c r="Z12489" s="214"/>
      <c r="AA12489" s="217"/>
      <c r="AB12489" s="217"/>
      <c r="AC12489" s="217"/>
      <c r="AD12489" s="213"/>
    </row>
    <row r="12490" spans="20:30" x14ac:dyDescent="0.2">
      <c r="T12490" s="212"/>
      <c r="U12490" s="213"/>
      <c r="V12490" s="213"/>
      <c r="W12490" s="213"/>
      <c r="X12490" s="214"/>
      <c r="Y12490" s="214"/>
      <c r="Z12490" s="214"/>
      <c r="AA12490" s="217"/>
      <c r="AB12490" s="217"/>
      <c r="AC12490" s="217"/>
      <c r="AD12490" s="213"/>
    </row>
    <row r="12491" spans="20:30" x14ac:dyDescent="0.2">
      <c r="T12491" s="212"/>
      <c r="U12491" s="213"/>
      <c r="V12491" s="213"/>
      <c r="W12491" s="213"/>
      <c r="X12491" s="214"/>
      <c r="Y12491" s="214"/>
      <c r="Z12491" s="214"/>
      <c r="AA12491" s="217"/>
      <c r="AB12491" s="217"/>
      <c r="AC12491" s="217"/>
      <c r="AD12491" s="213"/>
    </row>
    <row r="12492" spans="20:30" x14ac:dyDescent="0.2">
      <c r="T12492" s="212"/>
      <c r="U12492" s="213"/>
      <c r="V12492" s="213"/>
      <c r="W12492" s="213"/>
      <c r="X12492" s="214"/>
      <c r="Y12492" s="214"/>
      <c r="Z12492" s="214"/>
      <c r="AA12492" s="217"/>
      <c r="AB12492" s="217"/>
      <c r="AC12492" s="217"/>
      <c r="AD12492" s="213"/>
    </row>
    <row r="12493" spans="20:30" x14ac:dyDescent="0.2">
      <c r="T12493" s="212"/>
      <c r="U12493" s="213"/>
      <c r="V12493" s="213"/>
      <c r="W12493" s="213"/>
      <c r="X12493" s="214"/>
      <c r="Y12493" s="214"/>
      <c r="Z12493" s="214"/>
      <c r="AA12493" s="217"/>
      <c r="AB12493" s="217"/>
      <c r="AC12493" s="217"/>
      <c r="AD12493" s="213"/>
    </row>
    <row r="12494" spans="20:30" x14ac:dyDescent="0.2">
      <c r="T12494" s="212"/>
      <c r="U12494" s="213"/>
      <c r="V12494" s="213"/>
      <c r="W12494" s="213"/>
      <c r="X12494" s="214"/>
      <c r="Y12494" s="214"/>
      <c r="Z12494" s="214"/>
      <c r="AA12494" s="217"/>
      <c r="AB12494" s="217"/>
      <c r="AC12494" s="217"/>
      <c r="AD12494" s="213"/>
    </row>
    <row r="12495" spans="20:30" x14ac:dyDescent="0.2">
      <c r="T12495" s="212"/>
      <c r="U12495" s="213"/>
      <c r="V12495" s="213"/>
      <c r="W12495" s="213"/>
      <c r="X12495" s="214"/>
      <c r="Y12495" s="214"/>
      <c r="Z12495" s="214"/>
      <c r="AA12495" s="217"/>
      <c r="AB12495" s="217"/>
      <c r="AC12495" s="217"/>
      <c r="AD12495" s="213"/>
    </row>
    <row r="12496" spans="20:30" x14ac:dyDescent="0.2">
      <c r="T12496" s="212"/>
      <c r="U12496" s="213"/>
      <c r="V12496" s="213"/>
      <c r="W12496" s="213"/>
      <c r="X12496" s="214"/>
      <c r="Y12496" s="214"/>
      <c r="Z12496" s="214"/>
      <c r="AA12496" s="217"/>
      <c r="AB12496" s="217"/>
      <c r="AC12496" s="217"/>
      <c r="AD12496" s="213"/>
    </row>
    <row r="12497" spans="20:30" x14ac:dyDescent="0.2">
      <c r="T12497" s="212"/>
      <c r="U12497" s="213"/>
      <c r="V12497" s="213"/>
      <c r="W12497" s="213"/>
      <c r="X12497" s="214"/>
      <c r="Y12497" s="214"/>
      <c r="Z12497" s="214"/>
      <c r="AA12497" s="217"/>
      <c r="AB12497" s="217"/>
      <c r="AC12497" s="217"/>
      <c r="AD12497" s="213"/>
    </row>
    <row r="12498" spans="20:30" x14ac:dyDescent="0.2">
      <c r="T12498" s="212"/>
      <c r="U12498" s="213"/>
      <c r="V12498" s="213"/>
      <c r="W12498" s="213"/>
      <c r="X12498" s="214"/>
      <c r="Y12498" s="214"/>
      <c r="Z12498" s="214"/>
      <c r="AA12498" s="217"/>
      <c r="AB12498" s="217"/>
      <c r="AC12498" s="217"/>
      <c r="AD12498" s="213"/>
    </row>
    <row r="12499" spans="20:30" x14ac:dyDescent="0.2">
      <c r="T12499" s="212"/>
      <c r="U12499" s="213"/>
      <c r="V12499" s="213"/>
      <c r="W12499" s="213"/>
      <c r="X12499" s="214"/>
      <c r="Y12499" s="214"/>
      <c r="Z12499" s="214"/>
      <c r="AA12499" s="217"/>
      <c r="AB12499" s="217"/>
      <c r="AC12499" s="217"/>
      <c r="AD12499" s="213"/>
    </row>
    <row r="12500" spans="20:30" x14ac:dyDescent="0.2">
      <c r="T12500" s="212"/>
      <c r="U12500" s="213"/>
      <c r="V12500" s="213"/>
      <c r="W12500" s="213"/>
      <c r="X12500" s="214"/>
      <c r="Y12500" s="214"/>
      <c r="Z12500" s="214"/>
      <c r="AA12500" s="217"/>
      <c r="AB12500" s="217"/>
      <c r="AC12500" s="217"/>
      <c r="AD12500" s="213"/>
    </row>
    <row r="12501" spans="20:30" x14ac:dyDescent="0.2">
      <c r="T12501" s="212"/>
      <c r="U12501" s="213"/>
      <c r="V12501" s="213"/>
      <c r="W12501" s="213"/>
      <c r="X12501" s="214"/>
      <c r="Y12501" s="214"/>
      <c r="Z12501" s="214"/>
      <c r="AA12501" s="217"/>
      <c r="AB12501" s="217"/>
      <c r="AC12501" s="217"/>
      <c r="AD12501" s="213"/>
    </row>
    <row r="12502" spans="20:30" x14ac:dyDescent="0.2">
      <c r="T12502" s="212"/>
      <c r="U12502" s="213"/>
      <c r="V12502" s="213"/>
      <c r="W12502" s="213"/>
      <c r="X12502" s="214"/>
      <c r="Y12502" s="214"/>
      <c r="Z12502" s="214"/>
      <c r="AA12502" s="217"/>
      <c r="AB12502" s="217"/>
      <c r="AC12502" s="217"/>
      <c r="AD12502" s="213"/>
    </row>
    <row r="12503" spans="20:30" x14ac:dyDescent="0.2">
      <c r="T12503" s="212"/>
      <c r="U12503" s="213"/>
      <c r="V12503" s="213"/>
      <c r="W12503" s="213"/>
      <c r="X12503" s="214"/>
      <c r="Y12503" s="214"/>
      <c r="Z12503" s="214"/>
      <c r="AA12503" s="217"/>
      <c r="AB12503" s="217"/>
      <c r="AC12503" s="217"/>
      <c r="AD12503" s="213"/>
    </row>
    <row r="12504" spans="20:30" x14ac:dyDescent="0.2">
      <c r="T12504" s="212"/>
      <c r="U12504" s="213"/>
      <c r="V12504" s="213"/>
      <c r="W12504" s="213"/>
      <c r="X12504" s="214"/>
      <c r="Y12504" s="214"/>
      <c r="Z12504" s="214"/>
      <c r="AA12504" s="217"/>
      <c r="AB12504" s="217"/>
      <c r="AC12504" s="217"/>
      <c r="AD12504" s="213"/>
    </row>
    <row r="12505" spans="20:30" x14ac:dyDescent="0.2">
      <c r="T12505" s="212"/>
      <c r="U12505" s="213"/>
      <c r="V12505" s="213"/>
      <c r="W12505" s="213"/>
      <c r="X12505" s="214"/>
      <c r="Y12505" s="214"/>
      <c r="Z12505" s="214"/>
      <c r="AA12505" s="217"/>
      <c r="AB12505" s="217"/>
      <c r="AC12505" s="217"/>
      <c r="AD12505" s="213"/>
    </row>
    <row r="12506" spans="20:30" x14ac:dyDescent="0.2">
      <c r="T12506" s="212"/>
      <c r="U12506" s="213"/>
      <c r="V12506" s="213"/>
      <c r="W12506" s="213"/>
      <c r="X12506" s="214"/>
      <c r="Y12506" s="214"/>
      <c r="Z12506" s="214"/>
      <c r="AA12506" s="217"/>
      <c r="AB12506" s="217"/>
      <c r="AC12506" s="217"/>
      <c r="AD12506" s="213"/>
    </row>
    <row r="12507" spans="20:30" x14ac:dyDescent="0.2">
      <c r="T12507" s="212"/>
      <c r="U12507" s="213"/>
      <c r="V12507" s="213"/>
      <c r="W12507" s="213"/>
      <c r="X12507" s="214"/>
      <c r="Y12507" s="214"/>
      <c r="Z12507" s="214"/>
      <c r="AA12507" s="217"/>
      <c r="AB12507" s="217"/>
      <c r="AC12507" s="217"/>
      <c r="AD12507" s="213"/>
    </row>
    <row r="12508" spans="20:30" x14ac:dyDescent="0.2">
      <c r="T12508" s="212"/>
      <c r="U12508" s="213"/>
      <c r="V12508" s="213"/>
      <c r="W12508" s="213"/>
      <c r="X12508" s="214"/>
      <c r="Y12508" s="214"/>
      <c r="Z12508" s="214"/>
      <c r="AA12508" s="217"/>
      <c r="AB12508" s="217"/>
      <c r="AC12508" s="217"/>
      <c r="AD12508" s="213"/>
    </row>
    <row r="12509" spans="20:30" x14ac:dyDescent="0.2">
      <c r="T12509" s="212"/>
      <c r="U12509" s="213"/>
      <c r="V12509" s="213"/>
      <c r="W12509" s="213"/>
      <c r="X12509" s="214"/>
      <c r="Y12509" s="214"/>
      <c r="Z12509" s="214"/>
      <c r="AA12509" s="217"/>
      <c r="AB12509" s="217"/>
      <c r="AC12509" s="217"/>
      <c r="AD12509" s="213"/>
    </row>
    <row r="12510" spans="20:30" x14ac:dyDescent="0.2">
      <c r="T12510" s="212"/>
      <c r="U12510" s="213"/>
      <c r="V12510" s="213"/>
      <c r="W12510" s="213"/>
      <c r="X12510" s="214"/>
      <c r="Y12510" s="214"/>
      <c r="Z12510" s="214"/>
      <c r="AA12510" s="217"/>
      <c r="AB12510" s="217"/>
      <c r="AC12510" s="217"/>
      <c r="AD12510" s="213"/>
    </row>
    <row r="12511" spans="20:30" x14ac:dyDescent="0.2">
      <c r="T12511" s="212"/>
      <c r="U12511" s="213"/>
      <c r="V12511" s="213"/>
      <c r="W12511" s="213"/>
      <c r="X12511" s="214"/>
      <c r="Y12511" s="214"/>
      <c r="Z12511" s="214"/>
      <c r="AA12511" s="217"/>
      <c r="AB12511" s="217"/>
      <c r="AC12511" s="217"/>
      <c r="AD12511" s="213"/>
    </row>
    <row r="12512" spans="20:30" x14ac:dyDescent="0.2">
      <c r="T12512" s="212"/>
      <c r="U12512" s="213"/>
      <c r="V12512" s="213"/>
      <c r="W12512" s="213"/>
      <c r="X12512" s="214"/>
      <c r="Y12512" s="214"/>
      <c r="Z12512" s="214"/>
      <c r="AA12512" s="217"/>
      <c r="AB12512" s="217"/>
      <c r="AC12512" s="217"/>
      <c r="AD12512" s="213"/>
    </row>
    <row r="12513" spans="20:30" x14ac:dyDescent="0.2">
      <c r="T12513" s="212"/>
      <c r="U12513" s="213"/>
      <c r="V12513" s="213"/>
      <c r="W12513" s="213"/>
      <c r="X12513" s="214"/>
      <c r="Y12513" s="214"/>
      <c r="Z12513" s="214"/>
      <c r="AA12513" s="217"/>
      <c r="AB12513" s="217"/>
      <c r="AC12513" s="217"/>
      <c r="AD12513" s="213"/>
    </row>
    <row r="12514" spans="20:30" x14ac:dyDescent="0.2">
      <c r="T12514" s="212"/>
      <c r="U12514" s="213"/>
      <c r="V12514" s="213"/>
      <c r="W12514" s="213"/>
      <c r="X12514" s="214"/>
      <c r="Y12514" s="214"/>
      <c r="Z12514" s="214"/>
      <c r="AA12514" s="217"/>
      <c r="AB12514" s="217"/>
      <c r="AC12514" s="217"/>
      <c r="AD12514" s="213"/>
    </row>
    <row r="12515" spans="20:30" x14ac:dyDescent="0.2">
      <c r="T12515" s="212"/>
      <c r="U12515" s="213"/>
      <c r="V12515" s="213"/>
      <c r="W12515" s="213"/>
      <c r="X12515" s="214"/>
      <c r="Y12515" s="214"/>
      <c r="Z12515" s="214"/>
      <c r="AA12515" s="217"/>
      <c r="AB12515" s="217"/>
      <c r="AC12515" s="217"/>
      <c r="AD12515" s="213"/>
    </row>
    <row r="12516" spans="20:30" x14ac:dyDescent="0.2">
      <c r="T12516" s="212"/>
      <c r="U12516" s="213"/>
      <c r="V12516" s="213"/>
      <c r="W12516" s="213"/>
      <c r="X12516" s="214"/>
      <c r="Y12516" s="214"/>
      <c r="Z12516" s="214"/>
      <c r="AA12516" s="217"/>
      <c r="AB12516" s="217"/>
      <c r="AC12516" s="217"/>
      <c r="AD12516" s="213"/>
    </row>
    <row r="12517" spans="20:30" x14ac:dyDescent="0.2">
      <c r="T12517" s="212"/>
      <c r="U12517" s="213"/>
      <c r="V12517" s="213"/>
      <c r="W12517" s="213"/>
      <c r="X12517" s="214"/>
      <c r="Y12517" s="214"/>
      <c r="Z12517" s="214"/>
      <c r="AA12517" s="217"/>
      <c r="AB12517" s="217"/>
      <c r="AC12517" s="217"/>
      <c r="AD12517" s="213"/>
    </row>
    <row r="12518" spans="20:30" x14ac:dyDescent="0.2">
      <c r="T12518" s="212"/>
      <c r="U12518" s="213"/>
      <c r="V12518" s="213"/>
      <c r="W12518" s="213"/>
      <c r="X12518" s="214"/>
      <c r="Y12518" s="214"/>
      <c r="Z12518" s="214"/>
      <c r="AA12518" s="217"/>
      <c r="AB12518" s="217"/>
      <c r="AC12518" s="217"/>
      <c r="AD12518" s="213"/>
    </row>
    <row r="12519" spans="20:30" x14ac:dyDescent="0.2">
      <c r="T12519" s="212"/>
      <c r="U12519" s="213"/>
      <c r="V12519" s="213"/>
      <c r="W12519" s="213"/>
      <c r="X12519" s="214"/>
      <c r="Y12519" s="214"/>
      <c r="Z12519" s="214"/>
      <c r="AA12519" s="217"/>
      <c r="AB12519" s="217"/>
      <c r="AC12519" s="217"/>
      <c r="AD12519" s="213"/>
    </row>
    <row r="12520" spans="20:30" x14ac:dyDescent="0.2">
      <c r="T12520" s="212"/>
      <c r="U12520" s="213"/>
      <c r="V12520" s="213"/>
      <c r="W12520" s="213"/>
      <c r="X12520" s="214"/>
      <c r="Y12520" s="214"/>
      <c r="Z12520" s="214"/>
      <c r="AA12520" s="217"/>
      <c r="AB12520" s="217"/>
      <c r="AC12520" s="217"/>
      <c r="AD12520" s="213"/>
    </row>
    <row r="12521" spans="20:30" x14ac:dyDescent="0.2">
      <c r="T12521" s="212"/>
      <c r="U12521" s="213"/>
      <c r="V12521" s="213"/>
      <c r="W12521" s="213"/>
      <c r="X12521" s="214"/>
      <c r="Y12521" s="214"/>
      <c r="Z12521" s="214"/>
      <c r="AA12521" s="217"/>
      <c r="AB12521" s="217"/>
      <c r="AC12521" s="217"/>
      <c r="AD12521" s="213"/>
    </row>
    <row r="12522" spans="20:30" x14ac:dyDescent="0.2">
      <c r="T12522" s="212"/>
      <c r="U12522" s="213"/>
      <c r="V12522" s="213"/>
      <c r="W12522" s="213"/>
      <c r="X12522" s="214"/>
      <c r="Y12522" s="214"/>
      <c r="Z12522" s="214"/>
      <c r="AA12522" s="217"/>
      <c r="AB12522" s="217"/>
      <c r="AC12522" s="217"/>
      <c r="AD12522" s="213"/>
    </row>
    <row r="12523" spans="20:30" x14ac:dyDescent="0.2">
      <c r="T12523" s="212"/>
      <c r="U12523" s="213"/>
      <c r="V12523" s="213"/>
      <c r="W12523" s="213"/>
      <c r="X12523" s="214"/>
      <c r="Y12523" s="214"/>
      <c r="Z12523" s="214"/>
      <c r="AA12523" s="217"/>
      <c r="AB12523" s="217"/>
      <c r="AC12523" s="217"/>
      <c r="AD12523" s="213"/>
    </row>
    <row r="12524" spans="20:30" x14ac:dyDescent="0.2">
      <c r="T12524" s="212"/>
      <c r="U12524" s="213"/>
      <c r="V12524" s="213"/>
      <c r="W12524" s="213"/>
      <c r="X12524" s="214"/>
      <c r="Y12524" s="214"/>
      <c r="Z12524" s="214"/>
      <c r="AA12524" s="217"/>
      <c r="AB12524" s="217"/>
      <c r="AC12524" s="217"/>
      <c r="AD12524" s="213"/>
    </row>
    <row r="12525" spans="20:30" x14ac:dyDescent="0.2">
      <c r="T12525" s="212"/>
      <c r="U12525" s="213"/>
      <c r="V12525" s="213"/>
      <c r="W12525" s="213"/>
      <c r="X12525" s="214"/>
      <c r="Y12525" s="214"/>
      <c r="Z12525" s="214"/>
      <c r="AA12525" s="217"/>
      <c r="AB12525" s="217"/>
      <c r="AC12525" s="217"/>
      <c r="AD12525" s="213"/>
    </row>
    <row r="12526" spans="20:30" x14ac:dyDescent="0.2">
      <c r="T12526" s="212"/>
      <c r="U12526" s="213"/>
      <c r="V12526" s="213"/>
      <c r="W12526" s="213"/>
      <c r="X12526" s="214"/>
      <c r="Y12526" s="214"/>
      <c r="Z12526" s="214"/>
      <c r="AA12526" s="217"/>
      <c r="AB12526" s="217"/>
      <c r="AC12526" s="217"/>
      <c r="AD12526" s="213"/>
    </row>
    <row r="12527" spans="20:30" x14ac:dyDescent="0.2">
      <c r="T12527" s="212"/>
      <c r="U12527" s="213"/>
      <c r="V12527" s="213"/>
      <c r="W12527" s="213"/>
      <c r="X12527" s="214"/>
      <c r="Y12527" s="214"/>
      <c r="Z12527" s="214"/>
      <c r="AA12527" s="217"/>
      <c r="AB12527" s="217"/>
      <c r="AC12527" s="217"/>
      <c r="AD12527" s="213"/>
    </row>
    <row r="12528" spans="20:30" x14ac:dyDescent="0.2">
      <c r="T12528" s="212"/>
      <c r="U12528" s="213"/>
      <c r="V12528" s="213"/>
      <c r="W12528" s="213"/>
      <c r="X12528" s="214"/>
      <c r="Y12528" s="214"/>
      <c r="Z12528" s="214"/>
      <c r="AA12528" s="217"/>
      <c r="AB12528" s="217"/>
      <c r="AC12528" s="217"/>
      <c r="AD12528" s="213"/>
    </row>
    <row r="12529" spans="20:30" x14ac:dyDescent="0.2">
      <c r="T12529" s="212"/>
      <c r="U12529" s="213"/>
      <c r="V12529" s="213"/>
      <c r="W12529" s="213"/>
      <c r="X12529" s="214"/>
      <c r="Y12529" s="214"/>
      <c r="Z12529" s="214"/>
      <c r="AA12529" s="217"/>
      <c r="AB12529" s="217"/>
      <c r="AC12529" s="217"/>
      <c r="AD12529" s="213"/>
    </row>
    <row r="12530" spans="20:30" x14ac:dyDescent="0.2">
      <c r="T12530" s="212"/>
      <c r="U12530" s="213"/>
      <c r="V12530" s="213"/>
      <c r="W12530" s="213"/>
      <c r="X12530" s="214"/>
      <c r="Y12530" s="214"/>
      <c r="Z12530" s="214"/>
      <c r="AA12530" s="217"/>
      <c r="AB12530" s="217"/>
      <c r="AC12530" s="217"/>
      <c r="AD12530" s="213"/>
    </row>
    <row r="12531" spans="20:30" x14ac:dyDescent="0.2">
      <c r="T12531" s="212"/>
      <c r="U12531" s="213"/>
      <c r="V12531" s="213"/>
      <c r="W12531" s="213"/>
      <c r="X12531" s="214"/>
      <c r="Y12531" s="214"/>
      <c r="Z12531" s="214"/>
      <c r="AA12531" s="217"/>
      <c r="AB12531" s="217"/>
      <c r="AC12531" s="217"/>
      <c r="AD12531" s="213"/>
    </row>
    <row r="12532" spans="20:30" x14ac:dyDescent="0.2">
      <c r="T12532" s="212"/>
      <c r="U12532" s="213"/>
      <c r="V12532" s="213"/>
      <c r="W12532" s="213"/>
      <c r="X12532" s="214"/>
      <c r="Y12532" s="214"/>
      <c r="Z12532" s="214"/>
      <c r="AA12532" s="217"/>
      <c r="AB12532" s="217"/>
      <c r="AC12532" s="217"/>
      <c r="AD12532" s="213"/>
    </row>
    <row r="12533" spans="20:30" x14ac:dyDescent="0.2">
      <c r="T12533" s="212"/>
      <c r="U12533" s="213"/>
      <c r="V12533" s="213"/>
      <c r="W12533" s="213"/>
      <c r="X12533" s="214"/>
      <c r="Y12533" s="214"/>
      <c r="Z12533" s="214"/>
      <c r="AA12533" s="217"/>
      <c r="AB12533" s="217"/>
      <c r="AC12533" s="217"/>
      <c r="AD12533" s="213"/>
    </row>
    <row r="12534" spans="20:30" x14ac:dyDescent="0.2">
      <c r="T12534" s="212"/>
      <c r="U12534" s="213"/>
      <c r="V12534" s="213"/>
      <c r="W12534" s="213"/>
      <c r="X12534" s="214"/>
      <c r="Y12534" s="214"/>
      <c r="Z12534" s="214"/>
      <c r="AA12534" s="217"/>
      <c r="AB12534" s="217"/>
      <c r="AC12534" s="217"/>
      <c r="AD12534" s="213"/>
    </row>
    <row r="12535" spans="20:30" x14ac:dyDescent="0.2">
      <c r="T12535" s="212"/>
      <c r="U12535" s="213"/>
      <c r="V12535" s="213"/>
      <c r="W12535" s="213"/>
      <c r="X12535" s="214"/>
      <c r="Y12535" s="214"/>
      <c r="Z12535" s="214"/>
      <c r="AA12535" s="217"/>
      <c r="AB12535" s="217"/>
      <c r="AC12535" s="217"/>
      <c r="AD12535" s="213"/>
    </row>
    <row r="12536" spans="20:30" x14ac:dyDescent="0.2">
      <c r="T12536" s="212"/>
      <c r="U12536" s="213"/>
      <c r="V12536" s="213"/>
      <c r="W12536" s="213"/>
      <c r="X12536" s="214"/>
      <c r="Y12536" s="214"/>
      <c r="Z12536" s="214"/>
      <c r="AA12536" s="217"/>
      <c r="AB12536" s="217"/>
      <c r="AC12536" s="217"/>
      <c r="AD12536" s="213"/>
    </row>
    <row r="12537" spans="20:30" x14ac:dyDescent="0.2">
      <c r="T12537" s="212"/>
      <c r="U12537" s="213"/>
      <c r="V12537" s="213"/>
      <c r="W12537" s="213"/>
      <c r="X12537" s="214"/>
      <c r="Y12537" s="214"/>
      <c r="Z12537" s="214"/>
      <c r="AA12537" s="217"/>
      <c r="AB12537" s="217"/>
      <c r="AC12537" s="217"/>
      <c r="AD12537" s="213"/>
    </row>
    <row r="12538" spans="20:30" x14ac:dyDescent="0.2">
      <c r="T12538" s="212"/>
      <c r="U12538" s="213"/>
      <c r="V12538" s="213"/>
      <c r="W12538" s="213"/>
      <c r="X12538" s="214"/>
      <c r="Y12538" s="214"/>
      <c r="Z12538" s="214"/>
      <c r="AA12538" s="217"/>
      <c r="AB12538" s="217"/>
      <c r="AC12538" s="217"/>
      <c r="AD12538" s="213"/>
    </row>
    <row r="12539" spans="20:30" x14ac:dyDescent="0.2">
      <c r="T12539" s="212"/>
      <c r="U12539" s="213"/>
      <c r="V12539" s="213"/>
      <c r="W12539" s="213"/>
      <c r="X12539" s="214"/>
      <c r="Y12539" s="214"/>
      <c r="Z12539" s="214"/>
      <c r="AA12539" s="217"/>
      <c r="AB12539" s="217"/>
      <c r="AC12539" s="217"/>
      <c r="AD12539" s="213"/>
    </row>
    <row r="12540" spans="20:30" x14ac:dyDescent="0.2">
      <c r="T12540" s="212"/>
      <c r="U12540" s="213"/>
      <c r="V12540" s="213"/>
      <c r="W12540" s="213"/>
      <c r="X12540" s="214"/>
      <c r="Y12540" s="214"/>
      <c r="Z12540" s="214"/>
      <c r="AA12540" s="217"/>
      <c r="AB12540" s="217"/>
      <c r="AC12540" s="217"/>
      <c r="AD12540" s="213"/>
    </row>
    <row r="12541" spans="20:30" x14ac:dyDescent="0.2">
      <c r="T12541" s="212"/>
      <c r="U12541" s="213"/>
      <c r="V12541" s="213"/>
      <c r="W12541" s="213"/>
      <c r="X12541" s="214"/>
      <c r="Y12541" s="214"/>
      <c r="Z12541" s="214"/>
      <c r="AA12541" s="217"/>
      <c r="AB12541" s="217"/>
      <c r="AC12541" s="217"/>
      <c r="AD12541" s="213"/>
    </row>
    <row r="12542" spans="20:30" x14ac:dyDescent="0.2">
      <c r="T12542" s="212"/>
      <c r="U12542" s="213"/>
      <c r="V12542" s="213"/>
      <c r="W12542" s="213"/>
      <c r="X12542" s="214"/>
      <c r="Y12542" s="214"/>
      <c r="Z12542" s="214"/>
      <c r="AA12542" s="217"/>
      <c r="AB12542" s="217"/>
      <c r="AC12542" s="217"/>
      <c r="AD12542" s="213"/>
    </row>
    <row r="12543" spans="20:30" x14ac:dyDescent="0.2">
      <c r="T12543" s="212"/>
      <c r="U12543" s="213"/>
      <c r="V12543" s="213"/>
      <c r="W12543" s="213"/>
      <c r="X12543" s="214"/>
      <c r="Y12543" s="214"/>
      <c r="Z12543" s="214"/>
      <c r="AA12543" s="217"/>
      <c r="AB12543" s="217"/>
      <c r="AC12543" s="217"/>
      <c r="AD12543" s="213"/>
    </row>
    <row r="12544" spans="20:30" x14ac:dyDescent="0.2">
      <c r="T12544" s="212"/>
      <c r="U12544" s="213"/>
      <c r="V12544" s="213"/>
      <c r="W12544" s="213"/>
      <c r="X12544" s="214"/>
      <c r="Y12544" s="214"/>
      <c r="Z12544" s="214"/>
      <c r="AA12544" s="217"/>
      <c r="AB12544" s="217"/>
      <c r="AC12544" s="217"/>
      <c r="AD12544" s="213"/>
    </row>
    <row r="12545" spans="20:30" x14ac:dyDescent="0.2">
      <c r="T12545" s="212"/>
      <c r="U12545" s="213"/>
      <c r="V12545" s="213"/>
      <c r="W12545" s="213"/>
      <c r="X12545" s="214"/>
      <c r="Y12545" s="214"/>
      <c r="Z12545" s="214"/>
      <c r="AA12545" s="217"/>
      <c r="AB12545" s="217"/>
      <c r="AC12545" s="217"/>
      <c r="AD12545" s="213"/>
    </row>
    <row r="12546" spans="20:30" x14ac:dyDescent="0.2">
      <c r="T12546" s="212"/>
      <c r="U12546" s="213"/>
      <c r="V12546" s="213"/>
      <c r="W12546" s="213"/>
      <c r="X12546" s="214"/>
      <c r="Y12546" s="214"/>
      <c r="Z12546" s="214"/>
      <c r="AA12546" s="217"/>
      <c r="AB12546" s="217"/>
      <c r="AC12546" s="217"/>
      <c r="AD12546" s="213"/>
    </row>
    <row r="12547" spans="20:30" x14ac:dyDescent="0.2">
      <c r="T12547" s="212"/>
      <c r="U12547" s="213"/>
      <c r="V12547" s="213"/>
      <c r="W12547" s="213"/>
      <c r="X12547" s="214"/>
      <c r="Y12547" s="214"/>
      <c r="Z12547" s="214"/>
      <c r="AA12547" s="217"/>
      <c r="AB12547" s="217"/>
      <c r="AC12547" s="217"/>
      <c r="AD12547" s="213"/>
    </row>
    <row r="12548" spans="20:30" x14ac:dyDescent="0.2">
      <c r="T12548" s="212"/>
      <c r="U12548" s="213"/>
      <c r="V12548" s="213"/>
      <c r="W12548" s="213"/>
      <c r="X12548" s="214"/>
      <c r="Y12548" s="214"/>
      <c r="Z12548" s="214"/>
      <c r="AA12548" s="217"/>
      <c r="AB12548" s="217"/>
      <c r="AC12548" s="217"/>
      <c r="AD12548" s="213"/>
    </row>
    <row r="12549" spans="20:30" x14ac:dyDescent="0.2">
      <c r="T12549" s="212"/>
      <c r="U12549" s="213"/>
      <c r="V12549" s="213"/>
      <c r="W12549" s="213"/>
      <c r="X12549" s="214"/>
      <c r="Y12549" s="214"/>
      <c r="Z12549" s="214"/>
      <c r="AA12549" s="217"/>
      <c r="AB12549" s="217"/>
      <c r="AC12549" s="217"/>
      <c r="AD12549" s="213"/>
    </row>
    <row r="12550" spans="20:30" x14ac:dyDescent="0.2">
      <c r="T12550" s="212"/>
      <c r="U12550" s="213"/>
      <c r="V12550" s="213"/>
      <c r="W12550" s="213"/>
      <c r="X12550" s="214"/>
      <c r="Y12550" s="214"/>
      <c r="Z12550" s="214"/>
      <c r="AA12550" s="217"/>
      <c r="AB12550" s="217"/>
      <c r="AC12550" s="217"/>
      <c r="AD12550" s="213"/>
    </row>
    <row r="12551" spans="20:30" x14ac:dyDescent="0.2">
      <c r="T12551" s="212"/>
      <c r="U12551" s="213"/>
      <c r="V12551" s="213"/>
      <c r="W12551" s="213"/>
      <c r="X12551" s="214"/>
      <c r="Y12551" s="214"/>
      <c r="Z12551" s="214"/>
      <c r="AA12551" s="217"/>
      <c r="AB12551" s="217"/>
      <c r="AC12551" s="217"/>
      <c r="AD12551" s="213"/>
    </row>
    <row r="12552" spans="20:30" x14ac:dyDescent="0.2">
      <c r="T12552" s="212"/>
      <c r="U12552" s="213"/>
      <c r="V12552" s="213"/>
      <c r="W12552" s="213"/>
      <c r="X12552" s="214"/>
      <c r="Y12552" s="214"/>
      <c r="Z12552" s="214"/>
      <c r="AA12552" s="217"/>
      <c r="AB12552" s="217"/>
      <c r="AC12552" s="217"/>
      <c r="AD12552" s="213"/>
    </row>
    <row r="12553" spans="20:30" x14ac:dyDescent="0.2">
      <c r="T12553" s="212"/>
      <c r="U12553" s="213"/>
      <c r="V12553" s="213"/>
      <c r="W12553" s="213"/>
      <c r="X12553" s="214"/>
      <c r="Y12553" s="214"/>
      <c r="Z12553" s="214"/>
      <c r="AA12553" s="217"/>
      <c r="AB12553" s="217"/>
      <c r="AC12553" s="217"/>
      <c r="AD12553" s="213"/>
    </row>
    <row r="12554" spans="20:30" x14ac:dyDescent="0.2">
      <c r="T12554" s="212"/>
      <c r="U12554" s="213"/>
      <c r="V12554" s="213"/>
      <c r="W12554" s="213"/>
      <c r="X12554" s="214"/>
      <c r="Y12554" s="214"/>
      <c r="Z12554" s="214"/>
      <c r="AA12554" s="217"/>
      <c r="AB12554" s="217"/>
      <c r="AC12554" s="217"/>
      <c r="AD12554" s="213"/>
    </row>
    <row r="12555" spans="20:30" x14ac:dyDescent="0.2">
      <c r="T12555" s="212"/>
      <c r="U12555" s="213"/>
      <c r="V12555" s="213"/>
      <c r="W12555" s="213"/>
      <c r="X12555" s="214"/>
      <c r="Y12555" s="214"/>
      <c r="Z12555" s="214"/>
      <c r="AA12555" s="217"/>
      <c r="AB12555" s="217"/>
      <c r="AC12555" s="217"/>
      <c r="AD12555" s="213"/>
    </row>
    <row r="12556" spans="20:30" x14ac:dyDescent="0.2">
      <c r="T12556" s="212"/>
      <c r="U12556" s="213"/>
      <c r="V12556" s="213"/>
      <c r="W12556" s="213"/>
      <c r="X12556" s="214"/>
      <c r="Y12556" s="214"/>
      <c r="Z12556" s="214"/>
      <c r="AA12556" s="217"/>
      <c r="AB12556" s="217"/>
      <c r="AC12556" s="217"/>
      <c r="AD12556" s="213"/>
    </row>
    <row r="12557" spans="20:30" x14ac:dyDescent="0.2">
      <c r="T12557" s="212"/>
      <c r="U12557" s="213"/>
      <c r="V12557" s="213"/>
      <c r="W12557" s="213"/>
      <c r="X12557" s="214"/>
      <c r="Y12557" s="214"/>
      <c r="Z12557" s="214"/>
      <c r="AA12557" s="217"/>
      <c r="AB12557" s="217"/>
      <c r="AC12557" s="217"/>
      <c r="AD12557" s="213"/>
    </row>
    <row r="12558" spans="20:30" x14ac:dyDescent="0.2">
      <c r="T12558" s="212"/>
      <c r="U12558" s="213"/>
      <c r="V12558" s="213"/>
      <c r="W12558" s="213"/>
      <c r="X12558" s="214"/>
      <c r="Y12558" s="214"/>
      <c r="Z12558" s="214"/>
      <c r="AA12558" s="217"/>
      <c r="AB12558" s="217"/>
      <c r="AC12558" s="217"/>
      <c r="AD12558" s="213"/>
    </row>
    <row r="12559" spans="20:30" x14ac:dyDescent="0.2">
      <c r="T12559" s="212"/>
      <c r="U12559" s="213"/>
      <c r="V12559" s="213"/>
      <c r="W12559" s="213"/>
      <c r="X12559" s="214"/>
      <c r="Y12559" s="214"/>
      <c r="Z12559" s="214"/>
      <c r="AA12559" s="217"/>
      <c r="AB12559" s="217"/>
      <c r="AC12559" s="217"/>
      <c r="AD12559" s="213"/>
    </row>
    <row r="12560" spans="20:30" x14ac:dyDescent="0.2">
      <c r="T12560" s="212"/>
      <c r="U12560" s="213"/>
      <c r="V12560" s="213"/>
      <c r="W12560" s="213"/>
      <c r="X12560" s="214"/>
      <c r="Y12560" s="214"/>
      <c r="Z12560" s="214"/>
      <c r="AA12560" s="217"/>
      <c r="AB12560" s="217"/>
      <c r="AC12560" s="217"/>
      <c r="AD12560" s="213"/>
    </row>
    <row r="12561" spans="20:30" x14ac:dyDescent="0.2">
      <c r="T12561" s="212"/>
      <c r="U12561" s="213"/>
      <c r="V12561" s="213"/>
      <c r="W12561" s="213"/>
      <c r="X12561" s="214"/>
      <c r="Y12561" s="214"/>
      <c r="Z12561" s="214"/>
      <c r="AA12561" s="217"/>
      <c r="AB12561" s="217"/>
      <c r="AC12561" s="217"/>
      <c r="AD12561" s="213"/>
    </row>
    <row r="12562" spans="20:30" x14ac:dyDescent="0.2">
      <c r="T12562" s="212"/>
      <c r="U12562" s="213"/>
      <c r="V12562" s="213"/>
      <c r="W12562" s="213"/>
      <c r="X12562" s="214"/>
      <c r="Y12562" s="214"/>
      <c r="Z12562" s="214"/>
      <c r="AA12562" s="217"/>
      <c r="AB12562" s="217"/>
      <c r="AC12562" s="217"/>
      <c r="AD12562" s="213"/>
    </row>
    <row r="12563" spans="20:30" x14ac:dyDescent="0.2">
      <c r="T12563" s="212"/>
      <c r="U12563" s="213"/>
      <c r="V12563" s="213"/>
      <c r="W12563" s="213"/>
      <c r="X12563" s="214"/>
      <c r="Y12563" s="214"/>
      <c r="Z12563" s="214"/>
      <c r="AA12563" s="217"/>
      <c r="AB12563" s="217"/>
      <c r="AC12563" s="217"/>
      <c r="AD12563" s="213"/>
    </row>
    <row r="12564" spans="20:30" x14ac:dyDescent="0.2">
      <c r="T12564" s="212"/>
      <c r="U12564" s="213"/>
      <c r="V12564" s="213"/>
      <c r="W12564" s="213"/>
      <c r="X12564" s="214"/>
      <c r="Y12564" s="214"/>
      <c r="Z12564" s="214"/>
      <c r="AA12564" s="217"/>
      <c r="AB12564" s="217"/>
      <c r="AC12564" s="217"/>
      <c r="AD12564" s="213"/>
    </row>
    <row r="12565" spans="20:30" x14ac:dyDescent="0.2">
      <c r="T12565" s="212"/>
      <c r="U12565" s="213"/>
      <c r="V12565" s="213"/>
      <c r="W12565" s="213"/>
      <c r="X12565" s="214"/>
      <c r="Y12565" s="214"/>
      <c r="Z12565" s="214"/>
      <c r="AA12565" s="217"/>
      <c r="AB12565" s="217"/>
      <c r="AC12565" s="217"/>
      <c r="AD12565" s="213"/>
    </row>
    <row r="12566" spans="20:30" x14ac:dyDescent="0.2">
      <c r="T12566" s="212"/>
      <c r="U12566" s="213"/>
      <c r="V12566" s="213"/>
      <c r="W12566" s="213"/>
      <c r="X12566" s="214"/>
      <c r="Y12566" s="214"/>
      <c r="Z12566" s="214"/>
      <c r="AA12566" s="217"/>
      <c r="AB12566" s="217"/>
      <c r="AC12566" s="217"/>
      <c r="AD12566" s="213"/>
    </row>
    <row r="12567" spans="20:30" x14ac:dyDescent="0.2">
      <c r="T12567" s="212"/>
      <c r="U12567" s="213"/>
      <c r="V12567" s="213"/>
      <c r="W12567" s="213"/>
      <c r="X12567" s="214"/>
      <c r="Y12567" s="214"/>
      <c r="Z12567" s="214"/>
      <c r="AA12567" s="217"/>
      <c r="AB12567" s="217"/>
      <c r="AC12567" s="217"/>
      <c r="AD12567" s="213"/>
    </row>
    <row r="12568" spans="20:30" x14ac:dyDescent="0.2">
      <c r="T12568" s="212"/>
      <c r="U12568" s="213"/>
      <c r="V12568" s="213"/>
      <c r="W12568" s="213"/>
      <c r="X12568" s="214"/>
      <c r="Y12568" s="214"/>
      <c r="Z12568" s="214"/>
      <c r="AA12568" s="217"/>
      <c r="AB12568" s="217"/>
      <c r="AC12568" s="217"/>
      <c r="AD12568" s="213"/>
    </row>
    <row r="12569" spans="20:30" x14ac:dyDescent="0.2">
      <c r="T12569" s="212"/>
      <c r="U12569" s="213"/>
      <c r="V12569" s="213"/>
      <c r="W12569" s="213"/>
      <c r="X12569" s="214"/>
      <c r="Y12569" s="214"/>
      <c r="Z12569" s="214"/>
      <c r="AA12569" s="217"/>
      <c r="AB12569" s="217"/>
      <c r="AC12569" s="217"/>
      <c r="AD12569" s="213"/>
    </row>
    <row r="12570" spans="20:30" x14ac:dyDescent="0.2">
      <c r="T12570" s="212"/>
      <c r="U12570" s="213"/>
      <c r="V12570" s="213"/>
      <c r="W12570" s="213"/>
      <c r="X12570" s="214"/>
      <c r="Y12570" s="214"/>
      <c r="Z12570" s="214"/>
      <c r="AA12570" s="217"/>
      <c r="AB12570" s="217"/>
      <c r="AC12570" s="217"/>
      <c r="AD12570" s="213"/>
    </row>
    <row r="12571" spans="20:30" x14ac:dyDescent="0.2">
      <c r="T12571" s="212"/>
      <c r="U12571" s="213"/>
      <c r="V12571" s="213"/>
      <c r="W12571" s="213"/>
      <c r="X12571" s="214"/>
      <c r="Y12571" s="214"/>
      <c r="Z12571" s="214"/>
      <c r="AA12571" s="217"/>
      <c r="AB12571" s="217"/>
      <c r="AC12571" s="217"/>
      <c r="AD12571" s="213"/>
    </row>
    <row r="12572" spans="20:30" x14ac:dyDescent="0.2">
      <c r="T12572" s="212"/>
      <c r="U12572" s="213"/>
      <c r="V12572" s="213"/>
      <c r="W12572" s="213"/>
      <c r="X12572" s="214"/>
      <c r="Y12572" s="214"/>
      <c r="Z12572" s="214"/>
      <c r="AA12572" s="217"/>
      <c r="AB12572" s="217"/>
      <c r="AC12572" s="217"/>
      <c r="AD12572" s="213"/>
    </row>
    <row r="12573" spans="20:30" x14ac:dyDescent="0.2">
      <c r="T12573" s="212"/>
      <c r="U12573" s="213"/>
      <c r="V12573" s="213"/>
      <c r="W12573" s="213"/>
      <c r="X12573" s="214"/>
      <c r="Y12573" s="214"/>
      <c r="Z12573" s="214"/>
      <c r="AA12573" s="217"/>
      <c r="AB12573" s="217"/>
      <c r="AC12573" s="217"/>
      <c r="AD12573" s="213"/>
    </row>
    <row r="12574" spans="20:30" x14ac:dyDescent="0.2">
      <c r="T12574" s="212"/>
      <c r="U12574" s="213"/>
      <c r="V12574" s="213"/>
      <c r="W12574" s="213"/>
      <c r="X12574" s="214"/>
      <c r="Y12574" s="214"/>
      <c r="Z12574" s="214"/>
      <c r="AA12574" s="217"/>
      <c r="AB12574" s="217"/>
      <c r="AC12574" s="217"/>
      <c r="AD12574" s="213"/>
    </row>
    <row r="12575" spans="20:30" x14ac:dyDescent="0.2">
      <c r="T12575" s="212"/>
      <c r="U12575" s="213"/>
      <c r="V12575" s="213"/>
      <c r="W12575" s="213"/>
      <c r="X12575" s="214"/>
      <c r="Y12575" s="214"/>
      <c r="Z12575" s="214"/>
      <c r="AA12575" s="217"/>
      <c r="AB12575" s="217"/>
      <c r="AC12575" s="217"/>
      <c r="AD12575" s="213"/>
    </row>
    <row r="12576" spans="20:30" x14ac:dyDescent="0.2">
      <c r="T12576" s="212"/>
      <c r="U12576" s="213"/>
      <c r="V12576" s="213"/>
      <c r="W12576" s="213"/>
      <c r="X12576" s="214"/>
      <c r="Y12576" s="214"/>
      <c r="Z12576" s="214"/>
      <c r="AA12576" s="217"/>
      <c r="AB12576" s="217"/>
      <c r="AC12576" s="217"/>
      <c r="AD12576" s="213"/>
    </row>
    <row r="12577" spans="20:30" x14ac:dyDescent="0.2">
      <c r="T12577" s="212"/>
      <c r="U12577" s="213"/>
      <c r="V12577" s="213"/>
      <c r="W12577" s="213"/>
      <c r="X12577" s="214"/>
      <c r="Y12577" s="214"/>
      <c r="Z12577" s="214"/>
      <c r="AA12577" s="217"/>
      <c r="AB12577" s="217"/>
      <c r="AC12577" s="217"/>
      <c r="AD12577" s="213"/>
    </row>
    <row r="12578" spans="20:30" x14ac:dyDescent="0.2">
      <c r="T12578" s="212"/>
      <c r="U12578" s="213"/>
      <c r="V12578" s="213"/>
      <c r="W12578" s="213"/>
      <c r="X12578" s="214"/>
      <c r="Y12578" s="214"/>
      <c r="Z12578" s="214"/>
      <c r="AA12578" s="217"/>
      <c r="AB12578" s="217"/>
      <c r="AC12578" s="217"/>
      <c r="AD12578" s="213"/>
    </row>
    <row r="12579" spans="20:30" x14ac:dyDescent="0.2">
      <c r="T12579" s="212"/>
      <c r="U12579" s="213"/>
      <c r="V12579" s="213"/>
      <c r="W12579" s="213"/>
      <c r="X12579" s="214"/>
      <c r="Y12579" s="214"/>
      <c r="Z12579" s="214"/>
      <c r="AA12579" s="217"/>
      <c r="AB12579" s="217"/>
      <c r="AC12579" s="217"/>
      <c r="AD12579" s="213"/>
    </row>
    <row r="12580" spans="20:30" x14ac:dyDescent="0.2">
      <c r="T12580" s="212"/>
      <c r="U12580" s="213"/>
      <c r="V12580" s="213"/>
      <c r="W12580" s="213"/>
      <c r="X12580" s="214"/>
      <c r="Y12580" s="214"/>
      <c r="Z12580" s="214"/>
      <c r="AA12580" s="217"/>
      <c r="AB12580" s="217"/>
      <c r="AC12580" s="217"/>
      <c r="AD12580" s="213"/>
    </row>
    <row r="12581" spans="20:30" x14ac:dyDescent="0.2">
      <c r="T12581" s="212"/>
      <c r="U12581" s="213"/>
      <c r="V12581" s="213"/>
      <c r="W12581" s="213"/>
      <c r="X12581" s="214"/>
      <c r="Y12581" s="214"/>
      <c r="Z12581" s="214"/>
      <c r="AA12581" s="217"/>
      <c r="AB12581" s="217"/>
      <c r="AC12581" s="217"/>
      <c r="AD12581" s="213"/>
    </row>
    <row r="12582" spans="20:30" x14ac:dyDescent="0.2">
      <c r="T12582" s="212"/>
      <c r="U12582" s="213"/>
      <c r="V12582" s="213"/>
      <c r="W12582" s="213"/>
      <c r="X12582" s="214"/>
      <c r="Y12582" s="214"/>
      <c r="Z12582" s="214"/>
      <c r="AA12582" s="217"/>
      <c r="AB12582" s="217"/>
      <c r="AC12582" s="217"/>
      <c r="AD12582" s="213"/>
    </row>
    <row r="12583" spans="20:30" x14ac:dyDescent="0.2">
      <c r="T12583" s="212"/>
      <c r="U12583" s="213"/>
      <c r="V12583" s="213"/>
      <c r="W12583" s="213"/>
      <c r="X12583" s="214"/>
      <c r="Y12583" s="214"/>
      <c r="Z12583" s="214"/>
      <c r="AA12583" s="217"/>
      <c r="AB12583" s="217"/>
      <c r="AC12583" s="217"/>
      <c r="AD12583" s="213"/>
    </row>
    <row r="12584" spans="20:30" x14ac:dyDescent="0.2">
      <c r="T12584" s="212"/>
      <c r="U12584" s="213"/>
      <c r="V12584" s="213"/>
      <c r="W12584" s="213"/>
      <c r="X12584" s="214"/>
      <c r="Y12584" s="214"/>
      <c r="Z12584" s="214"/>
      <c r="AA12584" s="217"/>
      <c r="AB12584" s="217"/>
      <c r="AC12584" s="217"/>
      <c r="AD12584" s="213"/>
    </row>
    <row r="12585" spans="20:30" x14ac:dyDescent="0.2">
      <c r="T12585" s="212"/>
      <c r="U12585" s="213"/>
      <c r="V12585" s="213"/>
      <c r="W12585" s="213"/>
      <c r="X12585" s="214"/>
      <c r="Y12585" s="214"/>
      <c r="Z12585" s="214"/>
      <c r="AA12585" s="217"/>
      <c r="AB12585" s="217"/>
      <c r="AC12585" s="217"/>
      <c r="AD12585" s="213"/>
    </row>
    <row r="12586" spans="20:30" x14ac:dyDescent="0.2">
      <c r="T12586" s="212"/>
      <c r="U12586" s="213"/>
      <c r="V12586" s="213"/>
      <c r="W12586" s="213"/>
      <c r="X12586" s="214"/>
      <c r="Y12586" s="214"/>
      <c r="Z12586" s="214"/>
      <c r="AA12586" s="217"/>
      <c r="AB12586" s="217"/>
      <c r="AC12586" s="217"/>
      <c r="AD12586" s="213"/>
    </row>
    <row r="12587" spans="20:30" x14ac:dyDescent="0.2">
      <c r="T12587" s="212"/>
      <c r="U12587" s="213"/>
      <c r="V12587" s="213"/>
      <c r="W12587" s="213"/>
      <c r="X12587" s="214"/>
      <c r="Y12587" s="214"/>
      <c r="Z12587" s="214"/>
      <c r="AA12587" s="217"/>
      <c r="AB12587" s="217"/>
      <c r="AC12587" s="217"/>
      <c r="AD12587" s="213"/>
    </row>
    <row r="12588" spans="20:30" x14ac:dyDescent="0.2">
      <c r="T12588" s="212"/>
      <c r="U12588" s="213"/>
      <c r="V12588" s="213"/>
      <c r="W12588" s="213"/>
      <c r="X12588" s="214"/>
      <c r="Y12588" s="214"/>
      <c r="Z12588" s="214"/>
      <c r="AA12588" s="217"/>
      <c r="AB12588" s="217"/>
      <c r="AC12588" s="217"/>
      <c r="AD12588" s="213"/>
    </row>
    <row r="12589" spans="20:30" x14ac:dyDescent="0.2">
      <c r="T12589" s="212"/>
      <c r="U12589" s="213"/>
      <c r="V12589" s="213"/>
      <c r="W12589" s="213"/>
      <c r="X12589" s="214"/>
      <c r="Y12589" s="214"/>
      <c r="Z12589" s="214"/>
      <c r="AA12589" s="217"/>
      <c r="AB12589" s="217"/>
      <c r="AC12589" s="217"/>
      <c r="AD12589" s="213"/>
    </row>
    <row r="12590" spans="20:30" x14ac:dyDescent="0.2">
      <c r="T12590" s="212"/>
      <c r="U12590" s="213"/>
      <c r="V12590" s="213"/>
      <c r="W12590" s="213"/>
      <c r="X12590" s="214"/>
      <c r="Y12590" s="214"/>
      <c r="Z12590" s="214"/>
      <c r="AA12590" s="217"/>
      <c r="AB12590" s="217"/>
      <c r="AC12590" s="217"/>
      <c r="AD12590" s="213"/>
    </row>
    <row r="12591" spans="20:30" x14ac:dyDescent="0.2">
      <c r="T12591" s="212"/>
      <c r="U12591" s="213"/>
      <c r="V12591" s="213"/>
      <c r="W12591" s="213"/>
      <c r="X12591" s="214"/>
      <c r="Y12591" s="214"/>
      <c r="Z12591" s="214"/>
      <c r="AA12591" s="217"/>
      <c r="AB12591" s="217"/>
      <c r="AC12591" s="217"/>
      <c r="AD12591" s="213"/>
    </row>
    <row r="12592" spans="20:30" x14ac:dyDescent="0.2">
      <c r="T12592" s="212"/>
      <c r="U12592" s="213"/>
      <c r="V12592" s="213"/>
      <c r="W12592" s="213"/>
      <c r="X12592" s="214"/>
      <c r="Y12592" s="214"/>
      <c r="Z12592" s="214"/>
      <c r="AA12592" s="217"/>
      <c r="AB12592" s="217"/>
      <c r="AC12592" s="217"/>
      <c r="AD12592" s="213"/>
    </row>
    <row r="12593" spans="20:30" x14ac:dyDescent="0.2">
      <c r="T12593" s="212"/>
      <c r="U12593" s="213"/>
      <c r="V12593" s="213"/>
      <c r="W12593" s="213"/>
      <c r="X12593" s="214"/>
      <c r="Y12593" s="214"/>
      <c r="Z12593" s="214"/>
      <c r="AA12593" s="217"/>
      <c r="AB12593" s="217"/>
      <c r="AC12593" s="217"/>
      <c r="AD12593" s="213"/>
    </row>
    <row r="12594" spans="20:30" x14ac:dyDescent="0.2">
      <c r="T12594" s="212"/>
      <c r="U12594" s="213"/>
      <c r="V12594" s="213"/>
      <c r="W12594" s="213"/>
      <c r="X12594" s="214"/>
      <c r="Y12594" s="214"/>
      <c r="Z12594" s="214"/>
      <c r="AA12594" s="217"/>
      <c r="AB12594" s="217"/>
      <c r="AC12594" s="217"/>
      <c r="AD12594" s="213"/>
    </row>
    <row r="12595" spans="20:30" x14ac:dyDescent="0.2">
      <c r="T12595" s="212"/>
      <c r="U12595" s="213"/>
      <c r="V12595" s="213"/>
      <c r="W12595" s="213"/>
      <c r="X12595" s="214"/>
      <c r="Y12595" s="214"/>
      <c r="Z12595" s="214"/>
      <c r="AA12595" s="217"/>
      <c r="AB12595" s="217"/>
      <c r="AC12595" s="217"/>
      <c r="AD12595" s="213"/>
    </row>
    <row r="12596" spans="20:30" x14ac:dyDescent="0.2">
      <c r="T12596" s="212"/>
      <c r="U12596" s="213"/>
      <c r="V12596" s="213"/>
      <c r="W12596" s="213"/>
      <c r="X12596" s="214"/>
      <c r="Y12596" s="214"/>
      <c r="Z12596" s="214"/>
      <c r="AA12596" s="217"/>
      <c r="AB12596" s="217"/>
      <c r="AC12596" s="217"/>
      <c r="AD12596" s="213"/>
    </row>
    <row r="12597" spans="20:30" x14ac:dyDescent="0.2">
      <c r="T12597" s="212"/>
      <c r="U12597" s="213"/>
      <c r="V12597" s="213"/>
      <c r="W12597" s="213"/>
      <c r="X12597" s="214"/>
      <c r="Y12597" s="214"/>
      <c r="Z12597" s="214"/>
      <c r="AA12597" s="217"/>
      <c r="AB12597" s="217"/>
      <c r="AC12597" s="217"/>
      <c r="AD12597" s="213"/>
    </row>
    <row r="12598" spans="20:30" x14ac:dyDescent="0.2">
      <c r="T12598" s="212"/>
      <c r="U12598" s="213"/>
      <c r="V12598" s="213"/>
      <c r="W12598" s="213"/>
      <c r="X12598" s="214"/>
      <c r="Y12598" s="214"/>
      <c r="Z12598" s="214"/>
      <c r="AA12598" s="217"/>
      <c r="AB12598" s="217"/>
      <c r="AC12598" s="217"/>
      <c r="AD12598" s="213"/>
    </row>
    <row r="12599" spans="20:30" x14ac:dyDescent="0.2">
      <c r="T12599" s="212"/>
      <c r="U12599" s="213"/>
      <c r="V12599" s="213"/>
      <c r="W12599" s="213"/>
      <c r="X12599" s="214"/>
      <c r="Y12599" s="214"/>
      <c r="Z12599" s="214"/>
      <c r="AA12599" s="217"/>
      <c r="AB12599" s="217"/>
      <c r="AC12599" s="217"/>
      <c r="AD12599" s="213"/>
    </row>
    <row r="12600" spans="20:30" x14ac:dyDescent="0.2">
      <c r="T12600" s="212"/>
      <c r="U12600" s="213"/>
      <c r="V12600" s="213"/>
      <c r="W12600" s="213"/>
      <c r="X12600" s="214"/>
      <c r="Y12600" s="214"/>
      <c r="Z12600" s="214"/>
      <c r="AA12600" s="217"/>
      <c r="AB12600" s="217"/>
      <c r="AC12600" s="217"/>
      <c r="AD12600" s="213"/>
    </row>
    <row r="12601" spans="20:30" x14ac:dyDescent="0.2">
      <c r="T12601" s="212"/>
      <c r="U12601" s="213"/>
      <c r="V12601" s="213"/>
      <c r="W12601" s="213"/>
      <c r="X12601" s="214"/>
      <c r="Y12601" s="214"/>
      <c r="Z12601" s="214"/>
      <c r="AA12601" s="217"/>
      <c r="AB12601" s="217"/>
      <c r="AC12601" s="217"/>
      <c r="AD12601" s="213"/>
    </row>
    <row r="12602" spans="20:30" x14ac:dyDescent="0.2">
      <c r="T12602" s="212"/>
      <c r="U12602" s="213"/>
      <c r="V12602" s="213"/>
      <c r="W12602" s="213"/>
      <c r="X12602" s="214"/>
      <c r="Y12602" s="214"/>
      <c r="Z12602" s="214"/>
      <c r="AA12602" s="217"/>
      <c r="AB12602" s="217"/>
      <c r="AC12602" s="217"/>
      <c r="AD12602" s="213"/>
    </row>
    <row r="12603" spans="20:30" x14ac:dyDescent="0.2">
      <c r="T12603" s="212"/>
      <c r="U12603" s="213"/>
      <c r="V12603" s="213"/>
      <c r="W12603" s="213"/>
      <c r="X12603" s="214"/>
      <c r="Y12603" s="214"/>
      <c r="Z12603" s="214"/>
      <c r="AA12603" s="217"/>
      <c r="AB12603" s="217"/>
      <c r="AC12603" s="217"/>
      <c r="AD12603" s="213"/>
    </row>
    <row r="12604" spans="20:30" x14ac:dyDescent="0.2">
      <c r="T12604" s="212"/>
      <c r="U12604" s="213"/>
      <c r="V12604" s="213"/>
      <c r="W12604" s="213"/>
      <c r="X12604" s="214"/>
      <c r="Y12604" s="214"/>
      <c r="Z12604" s="214"/>
      <c r="AA12604" s="217"/>
      <c r="AB12604" s="217"/>
      <c r="AC12604" s="217"/>
      <c r="AD12604" s="213"/>
    </row>
    <row r="12605" spans="20:30" x14ac:dyDescent="0.2">
      <c r="T12605" s="212"/>
      <c r="U12605" s="213"/>
      <c r="V12605" s="213"/>
      <c r="W12605" s="213"/>
      <c r="X12605" s="214"/>
      <c r="Y12605" s="214"/>
      <c r="Z12605" s="214"/>
      <c r="AA12605" s="217"/>
      <c r="AB12605" s="217"/>
      <c r="AC12605" s="217"/>
      <c r="AD12605" s="213"/>
    </row>
    <row r="12606" spans="20:30" x14ac:dyDescent="0.2">
      <c r="T12606" s="212"/>
      <c r="U12606" s="213"/>
      <c r="V12606" s="213"/>
      <c r="W12606" s="213"/>
      <c r="X12606" s="214"/>
      <c r="Y12606" s="214"/>
      <c r="Z12606" s="214"/>
      <c r="AA12606" s="217"/>
      <c r="AB12606" s="217"/>
      <c r="AC12606" s="217"/>
      <c r="AD12606" s="213"/>
    </row>
    <row r="12607" spans="20:30" x14ac:dyDescent="0.2">
      <c r="T12607" s="212"/>
      <c r="U12607" s="213"/>
      <c r="V12607" s="213"/>
      <c r="W12607" s="213"/>
      <c r="X12607" s="214"/>
      <c r="Y12607" s="214"/>
      <c r="Z12607" s="214"/>
      <c r="AA12607" s="217"/>
      <c r="AB12607" s="217"/>
      <c r="AC12607" s="217"/>
      <c r="AD12607" s="213"/>
    </row>
    <row r="12608" spans="20:30" x14ac:dyDescent="0.2">
      <c r="T12608" s="212"/>
      <c r="U12608" s="213"/>
      <c r="V12608" s="213"/>
      <c r="W12608" s="213"/>
      <c r="X12608" s="214"/>
      <c r="Y12608" s="214"/>
      <c r="Z12608" s="214"/>
      <c r="AA12608" s="217"/>
      <c r="AB12608" s="217"/>
      <c r="AC12608" s="217"/>
      <c r="AD12608" s="213"/>
    </row>
    <row r="12609" spans="20:30" x14ac:dyDescent="0.2">
      <c r="T12609" s="212"/>
      <c r="U12609" s="213"/>
      <c r="V12609" s="213"/>
      <c r="W12609" s="213"/>
      <c r="X12609" s="214"/>
      <c r="Y12609" s="214"/>
      <c r="Z12609" s="214"/>
      <c r="AA12609" s="217"/>
      <c r="AB12609" s="217"/>
      <c r="AC12609" s="217"/>
      <c r="AD12609" s="213"/>
    </row>
    <row r="12610" spans="20:30" x14ac:dyDescent="0.2">
      <c r="T12610" s="212"/>
      <c r="U12610" s="213"/>
      <c r="V12610" s="213"/>
      <c r="W12610" s="213"/>
      <c r="X12610" s="214"/>
      <c r="Y12610" s="214"/>
      <c r="Z12610" s="214"/>
      <c r="AA12610" s="217"/>
      <c r="AB12610" s="217"/>
      <c r="AC12610" s="217"/>
      <c r="AD12610" s="213"/>
    </row>
    <row r="12611" spans="20:30" x14ac:dyDescent="0.2">
      <c r="T12611" s="212"/>
      <c r="U12611" s="213"/>
      <c r="V12611" s="213"/>
      <c r="W12611" s="213"/>
      <c r="X12611" s="214"/>
      <c r="Y12611" s="214"/>
      <c r="Z12611" s="214"/>
      <c r="AA12611" s="217"/>
      <c r="AB12611" s="217"/>
      <c r="AC12611" s="217"/>
      <c r="AD12611" s="213"/>
    </row>
    <row r="12612" spans="20:30" x14ac:dyDescent="0.2">
      <c r="T12612" s="212"/>
      <c r="U12612" s="213"/>
      <c r="V12612" s="213"/>
      <c r="W12612" s="213"/>
      <c r="X12612" s="214"/>
      <c r="Y12612" s="214"/>
      <c r="Z12612" s="214"/>
      <c r="AA12612" s="217"/>
      <c r="AB12612" s="217"/>
      <c r="AC12612" s="217"/>
      <c r="AD12612" s="213"/>
    </row>
    <row r="12613" spans="20:30" x14ac:dyDescent="0.2">
      <c r="T12613" s="212"/>
      <c r="U12613" s="213"/>
      <c r="V12613" s="213"/>
      <c r="W12613" s="213"/>
      <c r="X12613" s="214"/>
      <c r="Y12613" s="214"/>
      <c r="Z12613" s="214"/>
      <c r="AA12613" s="217"/>
      <c r="AB12613" s="217"/>
      <c r="AC12613" s="217"/>
      <c r="AD12613" s="213"/>
    </row>
    <row r="12614" spans="20:30" x14ac:dyDescent="0.2">
      <c r="T12614" s="212"/>
      <c r="U12614" s="213"/>
      <c r="V12614" s="213"/>
      <c r="W12614" s="213"/>
      <c r="X12614" s="214"/>
      <c r="Y12614" s="214"/>
      <c r="Z12614" s="214"/>
      <c r="AA12614" s="217"/>
      <c r="AB12614" s="217"/>
      <c r="AC12614" s="217"/>
      <c r="AD12614" s="213"/>
    </row>
    <row r="12615" spans="20:30" x14ac:dyDescent="0.2">
      <c r="T12615" s="212"/>
      <c r="U12615" s="213"/>
      <c r="V12615" s="213"/>
      <c r="W12615" s="213"/>
      <c r="X12615" s="214"/>
      <c r="Y12615" s="214"/>
      <c r="Z12615" s="214"/>
      <c r="AA12615" s="217"/>
      <c r="AB12615" s="217"/>
      <c r="AC12615" s="217"/>
      <c r="AD12615" s="213"/>
    </row>
    <row r="12616" spans="20:30" x14ac:dyDescent="0.2">
      <c r="T12616" s="212"/>
      <c r="U12616" s="213"/>
      <c r="V12616" s="213"/>
      <c r="W12616" s="213"/>
      <c r="X12616" s="214"/>
      <c r="Y12616" s="214"/>
      <c r="Z12616" s="214"/>
      <c r="AA12616" s="217"/>
      <c r="AB12616" s="217"/>
      <c r="AC12616" s="217"/>
      <c r="AD12616" s="213"/>
    </row>
    <row r="12617" spans="20:30" x14ac:dyDescent="0.2">
      <c r="T12617" s="212"/>
      <c r="U12617" s="213"/>
      <c r="V12617" s="213"/>
      <c r="W12617" s="213"/>
      <c r="X12617" s="214"/>
      <c r="Y12617" s="214"/>
      <c r="Z12617" s="214"/>
      <c r="AA12617" s="217"/>
      <c r="AB12617" s="217"/>
      <c r="AC12617" s="217"/>
      <c r="AD12617" s="213"/>
    </row>
    <row r="12618" spans="20:30" x14ac:dyDescent="0.2">
      <c r="T12618" s="212"/>
      <c r="U12618" s="213"/>
      <c r="V12618" s="213"/>
      <c r="W12618" s="213"/>
      <c r="X12618" s="214"/>
      <c r="Y12618" s="214"/>
      <c r="Z12618" s="214"/>
      <c r="AA12618" s="217"/>
      <c r="AB12618" s="217"/>
      <c r="AC12618" s="217"/>
      <c r="AD12618" s="213"/>
    </row>
    <row r="12619" spans="20:30" x14ac:dyDescent="0.2">
      <c r="T12619" s="212"/>
      <c r="U12619" s="213"/>
      <c r="V12619" s="213"/>
      <c r="W12619" s="213"/>
      <c r="X12619" s="214"/>
      <c r="Y12619" s="214"/>
      <c r="Z12619" s="214"/>
      <c r="AA12619" s="217"/>
      <c r="AB12619" s="217"/>
      <c r="AC12619" s="217"/>
      <c r="AD12619" s="213"/>
    </row>
    <row r="12620" spans="20:30" x14ac:dyDescent="0.2">
      <c r="T12620" s="212"/>
      <c r="U12620" s="213"/>
      <c r="V12620" s="213"/>
      <c r="W12620" s="213"/>
      <c r="X12620" s="214"/>
      <c r="Y12620" s="214"/>
      <c r="Z12620" s="214"/>
      <c r="AA12620" s="217"/>
      <c r="AB12620" s="217"/>
      <c r="AC12620" s="217"/>
      <c r="AD12620" s="213"/>
    </row>
    <row r="12621" spans="20:30" x14ac:dyDescent="0.2">
      <c r="T12621" s="212"/>
      <c r="U12621" s="213"/>
      <c r="V12621" s="213"/>
      <c r="W12621" s="213"/>
      <c r="X12621" s="214"/>
      <c r="Y12621" s="214"/>
      <c r="Z12621" s="214"/>
      <c r="AA12621" s="217"/>
      <c r="AB12621" s="217"/>
      <c r="AC12621" s="217"/>
      <c r="AD12621" s="213"/>
    </row>
    <row r="12622" spans="20:30" x14ac:dyDescent="0.2">
      <c r="T12622" s="212"/>
      <c r="U12622" s="213"/>
      <c r="V12622" s="213"/>
      <c r="W12622" s="213"/>
      <c r="X12622" s="214"/>
      <c r="Y12622" s="214"/>
      <c r="Z12622" s="214"/>
      <c r="AA12622" s="217"/>
      <c r="AB12622" s="217"/>
      <c r="AC12622" s="217"/>
      <c r="AD12622" s="213"/>
    </row>
    <row r="12623" spans="20:30" x14ac:dyDescent="0.2">
      <c r="T12623" s="212"/>
      <c r="U12623" s="213"/>
      <c r="V12623" s="213"/>
      <c r="W12623" s="213"/>
      <c r="X12623" s="214"/>
      <c r="Y12623" s="214"/>
      <c r="Z12623" s="214"/>
      <c r="AA12623" s="217"/>
      <c r="AB12623" s="217"/>
      <c r="AC12623" s="217"/>
      <c r="AD12623" s="213"/>
    </row>
    <row r="12624" spans="20:30" x14ac:dyDescent="0.2">
      <c r="T12624" s="212"/>
      <c r="U12624" s="213"/>
      <c r="V12624" s="213"/>
      <c r="W12624" s="213"/>
      <c r="X12624" s="214"/>
      <c r="Y12624" s="214"/>
      <c r="Z12624" s="214"/>
      <c r="AA12624" s="217"/>
      <c r="AB12624" s="217"/>
      <c r="AC12624" s="217"/>
      <c r="AD12624" s="213"/>
    </row>
    <row r="12625" spans="20:30" x14ac:dyDescent="0.2">
      <c r="T12625" s="212"/>
      <c r="U12625" s="213"/>
      <c r="V12625" s="213"/>
      <c r="W12625" s="213"/>
      <c r="X12625" s="214"/>
      <c r="Y12625" s="214"/>
      <c r="Z12625" s="214"/>
      <c r="AA12625" s="217"/>
      <c r="AB12625" s="217"/>
      <c r="AC12625" s="217"/>
      <c r="AD12625" s="213"/>
    </row>
    <row r="12626" spans="20:30" x14ac:dyDescent="0.2">
      <c r="T12626" s="212"/>
      <c r="U12626" s="213"/>
      <c r="V12626" s="213"/>
      <c r="W12626" s="213"/>
      <c r="X12626" s="214"/>
      <c r="Y12626" s="214"/>
      <c r="Z12626" s="214"/>
      <c r="AA12626" s="217"/>
      <c r="AB12626" s="217"/>
      <c r="AC12626" s="217"/>
      <c r="AD12626" s="213"/>
    </row>
    <row r="12627" spans="20:30" x14ac:dyDescent="0.2">
      <c r="T12627" s="212"/>
      <c r="U12627" s="213"/>
      <c r="V12627" s="213"/>
      <c r="W12627" s="213"/>
      <c r="X12627" s="214"/>
      <c r="Y12627" s="214"/>
      <c r="Z12627" s="214"/>
      <c r="AA12627" s="217"/>
      <c r="AB12627" s="217"/>
      <c r="AC12627" s="217"/>
      <c r="AD12627" s="213"/>
    </row>
    <row r="12628" spans="20:30" x14ac:dyDescent="0.2">
      <c r="T12628" s="212"/>
      <c r="U12628" s="213"/>
      <c r="V12628" s="213"/>
      <c r="W12628" s="213"/>
      <c r="X12628" s="214"/>
      <c r="Y12628" s="214"/>
      <c r="Z12628" s="214"/>
      <c r="AA12628" s="217"/>
      <c r="AB12628" s="217"/>
      <c r="AC12628" s="217"/>
      <c r="AD12628" s="213"/>
    </row>
    <row r="12629" spans="20:30" x14ac:dyDescent="0.2">
      <c r="T12629" s="212"/>
      <c r="U12629" s="213"/>
      <c r="V12629" s="213"/>
      <c r="W12629" s="213"/>
      <c r="X12629" s="214"/>
      <c r="Y12629" s="214"/>
      <c r="Z12629" s="214"/>
      <c r="AA12629" s="217"/>
      <c r="AB12629" s="217"/>
      <c r="AC12629" s="217"/>
      <c r="AD12629" s="213"/>
    </row>
    <row r="12630" spans="20:30" x14ac:dyDescent="0.2">
      <c r="T12630" s="212"/>
      <c r="U12630" s="213"/>
      <c r="V12630" s="213"/>
      <c r="W12630" s="213"/>
      <c r="X12630" s="214"/>
      <c r="Y12630" s="214"/>
      <c r="Z12630" s="214"/>
      <c r="AA12630" s="217"/>
      <c r="AB12630" s="217"/>
      <c r="AC12630" s="217"/>
      <c r="AD12630" s="213"/>
    </row>
    <row r="12631" spans="20:30" x14ac:dyDescent="0.2">
      <c r="T12631" s="212"/>
      <c r="U12631" s="213"/>
      <c r="V12631" s="213"/>
      <c r="W12631" s="213"/>
      <c r="X12631" s="214"/>
      <c r="Y12631" s="214"/>
      <c r="Z12631" s="214"/>
      <c r="AA12631" s="217"/>
      <c r="AB12631" s="217"/>
      <c r="AC12631" s="217"/>
      <c r="AD12631" s="213"/>
    </row>
    <row r="12632" spans="20:30" x14ac:dyDescent="0.2">
      <c r="T12632" s="212"/>
      <c r="U12632" s="213"/>
      <c r="V12632" s="213"/>
      <c r="W12632" s="213"/>
      <c r="X12632" s="214"/>
      <c r="Y12632" s="214"/>
      <c r="Z12632" s="214"/>
      <c r="AA12632" s="217"/>
      <c r="AB12632" s="217"/>
      <c r="AC12632" s="217"/>
      <c r="AD12632" s="213"/>
    </row>
    <row r="12633" spans="20:30" x14ac:dyDescent="0.2">
      <c r="T12633" s="212"/>
      <c r="U12633" s="213"/>
      <c r="V12633" s="213"/>
      <c r="W12633" s="213"/>
      <c r="X12633" s="214"/>
      <c r="Y12633" s="214"/>
      <c r="Z12633" s="214"/>
      <c r="AA12633" s="217"/>
      <c r="AB12633" s="217"/>
      <c r="AC12633" s="217"/>
      <c r="AD12633" s="213"/>
    </row>
    <row r="12634" spans="20:30" x14ac:dyDescent="0.2">
      <c r="T12634" s="212"/>
      <c r="U12634" s="213"/>
      <c r="V12634" s="213"/>
      <c r="W12634" s="213"/>
      <c r="X12634" s="214"/>
      <c r="Y12634" s="214"/>
      <c r="Z12634" s="214"/>
      <c r="AA12634" s="217"/>
      <c r="AB12634" s="217"/>
      <c r="AC12634" s="217"/>
      <c r="AD12634" s="213"/>
    </row>
    <row r="12635" spans="20:30" x14ac:dyDescent="0.2">
      <c r="T12635" s="212"/>
      <c r="U12635" s="213"/>
      <c r="V12635" s="213"/>
      <c r="W12635" s="213"/>
      <c r="X12635" s="214"/>
      <c r="Y12635" s="214"/>
      <c r="Z12635" s="214"/>
      <c r="AA12635" s="217"/>
      <c r="AB12635" s="217"/>
      <c r="AC12635" s="217"/>
      <c r="AD12635" s="213"/>
    </row>
    <row r="12636" spans="20:30" x14ac:dyDescent="0.2">
      <c r="T12636" s="212"/>
      <c r="U12636" s="213"/>
      <c r="V12636" s="213"/>
      <c r="W12636" s="213"/>
      <c r="X12636" s="214"/>
      <c r="Y12636" s="214"/>
      <c r="Z12636" s="214"/>
      <c r="AA12636" s="217"/>
      <c r="AB12636" s="217"/>
      <c r="AC12636" s="217"/>
      <c r="AD12636" s="213"/>
    </row>
    <row r="12637" spans="20:30" x14ac:dyDescent="0.2">
      <c r="T12637" s="212"/>
      <c r="U12637" s="213"/>
      <c r="V12637" s="213"/>
      <c r="W12637" s="213"/>
      <c r="X12637" s="214"/>
      <c r="Y12637" s="214"/>
      <c r="Z12637" s="214"/>
      <c r="AA12637" s="217"/>
      <c r="AB12637" s="217"/>
      <c r="AC12637" s="217"/>
      <c r="AD12637" s="213"/>
    </row>
    <row r="12638" spans="20:30" x14ac:dyDescent="0.2">
      <c r="T12638" s="212"/>
      <c r="U12638" s="213"/>
      <c r="V12638" s="213"/>
      <c r="W12638" s="213"/>
      <c r="X12638" s="214"/>
      <c r="Y12638" s="214"/>
      <c r="Z12638" s="214"/>
      <c r="AA12638" s="217"/>
      <c r="AB12638" s="217"/>
      <c r="AC12638" s="217"/>
      <c r="AD12638" s="213"/>
    </row>
    <row r="12639" spans="20:30" x14ac:dyDescent="0.2">
      <c r="T12639" s="212"/>
      <c r="U12639" s="213"/>
      <c r="V12639" s="213"/>
      <c r="W12639" s="213"/>
      <c r="X12639" s="214"/>
      <c r="Y12639" s="214"/>
      <c r="Z12639" s="214"/>
      <c r="AA12639" s="217"/>
      <c r="AB12639" s="217"/>
      <c r="AC12639" s="217"/>
      <c r="AD12639" s="213"/>
    </row>
    <row r="12640" spans="20:30" x14ac:dyDescent="0.2">
      <c r="T12640" s="212"/>
      <c r="U12640" s="213"/>
      <c r="V12640" s="213"/>
      <c r="W12640" s="213"/>
      <c r="X12640" s="214"/>
      <c r="Y12640" s="214"/>
      <c r="Z12640" s="214"/>
      <c r="AA12640" s="217"/>
      <c r="AB12640" s="217"/>
      <c r="AC12640" s="217"/>
      <c r="AD12640" s="213"/>
    </row>
    <row r="12641" spans="20:30" x14ac:dyDescent="0.2">
      <c r="T12641" s="212"/>
      <c r="U12641" s="213"/>
      <c r="V12641" s="213"/>
      <c r="W12641" s="213"/>
      <c r="X12641" s="214"/>
      <c r="Y12641" s="214"/>
      <c r="Z12641" s="214"/>
      <c r="AA12641" s="217"/>
      <c r="AB12641" s="217"/>
      <c r="AC12641" s="217"/>
      <c r="AD12641" s="213"/>
    </row>
    <row r="12642" spans="20:30" x14ac:dyDescent="0.2">
      <c r="T12642" s="212"/>
      <c r="U12642" s="213"/>
      <c r="V12642" s="213"/>
      <c r="W12642" s="213"/>
      <c r="X12642" s="214"/>
      <c r="Y12642" s="214"/>
      <c r="Z12642" s="214"/>
      <c r="AA12642" s="217"/>
      <c r="AB12642" s="217"/>
      <c r="AC12642" s="217"/>
      <c r="AD12642" s="213"/>
    </row>
    <row r="12643" spans="20:30" x14ac:dyDescent="0.2">
      <c r="T12643" s="212"/>
      <c r="U12643" s="213"/>
      <c r="V12643" s="213"/>
      <c r="W12643" s="213"/>
      <c r="X12643" s="214"/>
      <c r="Y12643" s="214"/>
      <c r="Z12643" s="214"/>
      <c r="AA12643" s="217"/>
      <c r="AB12643" s="217"/>
      <c r="AC12643" s="217"/>
      <c r="AD12643" s="213"/>
    </row>
    <row r="12644" spans="20:30" x14ac:dyDescent="0.2">
      <c r="T12644" s="212"/>
      <c r="U12644" s="213"/>
      <c r="V12644" s="213"/>
      <c r="W12644" s="213"/>
      <c r="X12644" s="214"/>
      <c r="Y12644" s="214"/>
      <c r="Z12644" s="214"/>
      <c r="AA12644" s="217"/>
      <c r="AB12644" s="217"/>
      <c r="AC12644" s="217"/>
      <c r="AD12644" s="213"/>
    </row>
    <row r="12645" spans="20:30" x14ac:dyDescent="0.2">
      <c r="T12645" s="212"/>
      <c r="U12645" s="213"/>
      <c r="V12645" s="213"/>
      <c r="W12645" s="213"/>
      <c r="X12645" s="214"/>
      <c r="Y12645" s="214"/>
      <c r="Z12645" s="214"/>
      <c r="AA12645" s="217"/>
      <c r="AB12645" s="217"/>
      <c r="AC12645" s="217"/>
      <c r="AD12645" s="213"/>
    </row>
    <row r="12646" spans="20:30" x14ac:dyDescent="0.2">
      <c r="T12646" s="212"/>
      <c r="U12646" s="213"/>
      <c r="V12646" s="213"/>
      <c r="W12646" s="213"/>
      <c r="X12646" s="214"/>
      <c r="Y12646" s="214"/>
      <c r="Z12646" s="214"/>
      <c r="AA12646" s="217"/>
      <c r="AB12646" s="217"/>
      <c r="AC12646" s="217"/>
      <c r="AD12646" s="213"/>
    </row>
    <row r="12647" spans="20:30" x14ac:dyDescent="0.2">
      <c r="T12647" s="212"/>
      <c r="U12647" s="213"/>
      <c r="V12647" s="213"/>
      <c r="W12647" s="213"/>
      <c r="X12647" s="214"/>
      <c r="Y12647" s="214"/>
      <c r="Z12647" s="214"/>
      <c r="AA12647" s="217"/>
      <c r="AB12647" s="217"/>
      <c r="AC12647" s="217"/>
      <c r="AD12647" s="213"/>
    </row>
    <row r="12648" spans="20:30" x14ac:dyDescent="0.2">
      <c r="T12648" s="212"/>
      <c r="U12648" s="213"/>
      <c r="V12648" s="213"/>
      <c r="W12648" s="213"/>
      <c r="X12648" s="214"/>
      <c r="Y12648" s="214"/>
      <c r="Z12648" s="214"/>
      <c r="AA12648" s="217"/>
      <c r="AB12648" s="217"/>
      <c r="AC12648" s="217"/>
      <c r="AD12648" s="213"/>
    </row>
    <row r="12649" spans="20:30" x14ac:dyDescent="0.2">
      <c r="T12649" s="212"/>
      <c r="U12649" s="213"/>
      <c r="V12649" s="213"/>
      <c r="W12649" s="213"/>
      <c r="X12649" s="214"/>
      <c r="Y12649" s="214"/>
      <c r="Z12649" s="214"/>
      <c r="AA12649" s="217"/>
      <c r="AB12649" s="217"/>
      <c r="AC12649" s="217"/>
      <c r="AD12649" s="213"/>
    </row>
    <row r="12650" spans="20:30" x14ac:dyDescent="0.2">
      <c r="T12650" s="212"/>
      <c r="U12650" s="213"/>
      <c r="V12650" s="213"/>
      <c r="W12650" s="213"/>
      <c r="X12650" s="214"/>
      <c r="Y12650" s="214"/>
      <c r="Z12650" s="214"/>
      <c r="AA12650" s="217"/>
      <c r="AB12650" s="217"/>
      <c r="AC12650" s="217"/>
      <c r="AD12650" s="213"/>
    </row>
    <row r="12651" spans="20:30" x14ac:dyDescent="0.2">
      <c r="T12651" s="212"/>
      <c r="U12651" s="213"/>
      <c r="V12651" s="213"/>
      <c r="W12651" s="213"/>
      <c r="X12651" s="214"/>
      <c r="Y12651" s="214"/>
      <c r="Z12651" s="214"/>
      <c r="AA12651" s="217"/>
      <c r="AB12651" s="217"/>
      <c r="AC12651" s="217"/>
      <c r="AD12651" s="213"/>
    </row>
    <row r="12652" spans="20:30" x14ac:dyDescent="0.2">
      <c r="T12652" s="212"/>
      <c r="U12652" s="213"/>
      <c r="V12652" s="213"/>
      <c r="W12652" s="213"/>
      <c r="X12652" s="214"/>
      <c r="Y12652" s="214"/>
      <c r="Z12652" s="214"/>
      <c r="AA12652" s="217"/>
      <c r="AB12652" s="217"/>
      <c r="AC12652" s="217"/>
      <c r="AD12652" s="213"/>
    </row>
    <row r="12653" spans="20:30" x14ac:dyDescent="0.2">
      <c r="T12653" s="212"/>
      <c r="U12653" s="213"/>
      <c r="V12653" s="213"/>
      <c r="W12653" s="213"/>
      <c r="X12653" s="214"/>
      <c r="Y12653" s="214"/>
      <c r="Z12653" s="214"/>
      <c r="AA12653" s="217"/>
      <c r="AB12653" s="217"/>
      <c r="AC12653" s="217"/>
      <c r="AD12653" s="213"/>
    </row>
    <row r="12654" spans="20:30" x14ac:dyDescent="0.2">
      <c r="T12654" s="212"/>
      <c r="U12654" s="213"/>
      <c r="V12654" s="213"/>
      <c r="W12654" s="213"/>
      <c r="X12654" s="214"/>
      <c r="Y12654" s="214"/>
      <c r="Z12654" s="214"/>
      <c r="AA12654" s="217"/>
      <c r="AB12654" s="217"/>
      <c r="AC12654" s="217"/>
      <c r="AD12654" s="213"/>
    </row>
    <row r="12655" spans="20:30" x14ac:dyDescent="0.2">
      <c r="T12655" s="212"/>
      <c r="U12655" s="213"/>
      <c r="V12655" s="213"/>
      <c r="W12655" s="213"/>
      <c r="X12655" s="214"/>
      <c r="Y12655" s="214"/>
      <c r="Z12655" s="214"/>
      <c r="AA12655" s="217"/>
      <c r="AB12655" s="217"/>
      <c r="AC12655" s="217"/>
      <c r="AD12655" s="213"/>
    </row>
    <row r="12656" spans="20:30" x14ac:dyDescent="0.2">
      <c r="T12656" s="212"/>
      <c r="U12656" s="213"/>
      <c r="V12656" s="213"/>
      <c r="W12656" s="213"/>
      <c r="X12656" s="214"/>
      <c r="Y12656" s="214"/>
      <c r="Z12656" s="214"/>
      <c r="AA12656" s="217"/>
      <c r="AB12656" s="217"/>
      <c r="AC12656" s="217"/>
      <c r="AD12656" s="213"/>
    </row>
    <row r="12657" spans="20:30" x14ac:dyDescent="0.2">
      <c r="T12657" s="212"/>
      <c r="U12657" s="213"/>
      <c r="V12657" s="213"/>
      <c r="W12657" s="213"/>
      <c r="X12657" s="214"/>
      <c r="Y12657" s="214"/>
      <c r="Z12657" s="214"/>
      <c r="AA12657" s="217"/>
      <c r="AB12657" s="217"/>
      <c r="AC12657" s="217"/>
      <c r="AD12657" s="213"/>
    </row>
    <row r="12658" spans="20:30" x14ac:dyDescent="0.2">
      <c r="T12658" s="212"/>
      <c r="U12658" s="213"/>
      <c r="V12658" s="213"/>
      <c r="W12658" s="213"/>
      <c r="X12658" s="214"/>
      <c r="Y12658" s="214"/>
      <c r="Z12658" s="214"/>
      <c r="AA12658" s="217"/>
      <c r="AB12658" s="217"/>
      <c r="AC12658" s="217"/>
      <c r="AD12658" s="213"/>
    </row>
    <row r="12659" spans="20:30" x14ac:dyDescent="0.2">
      <c r="T12659" s="212"/>
      <c r="U12659" s="213"/>
      <c r="V12659" s="213"/>
      <c r="W12659" s="213"/>
      <c r="X12659" s="214"/>
      <c r="Y12659" s="214"/>
      <c r="Z12659" s="214"/>
      <c r="AA12659" s="217"/>
      <c r="AB12659" s="217"/>
      <c r="AC12659" s="217"/>
      <c r="AD12659" s="213"/>
    </row>
    <row r="12660" spans="20:30" x14ac:dyDescent="0.2">
      <c r="T12660" s="212"/>
      <c r="U12660" s="213"/>
      <c r="V12660" s="213"/>
      <c r="W12660" s="213"/>
      <c r="X12660" s="214"/>
      <c r="Y12660" s="214"/>
      <c r="Z12660" s="214"/>
      <c r="AA12660" s="217"/>
      <c r="AB12660" s="217"/>
      <c r="AC12660" s="217"/>
      <c r="AD12660" s="213"/>
    </row>
    <row r="12661" spans="20:30" x14ac:dyDescent="0.2">
      <c r="T12661" s="212"/>
      <c r="U12661" s="213"/>
      <c r="V12661" s="213"/>
      <c r="W12661" s="213"/>
      <c r="X12661" s="214"/>
      <c r="Y12661" s="214"/>
      <c r="Z12661" s="214"/>
      <c r="AA12661" s="217"/>
      <c r="AB12661" s="217"/>
      <c r="AC12661" s="217"/>
      <c r="AD12661" s="213"/>
    </row>
    <row r="12662" spans="20:30" x14ac:dyDescent="0.2">
      <c r="T12662" s="212"/>
      <c r="U12662" s="213"/>
      <c r="V12662" s="213"/>
      <c r="W12662" s="213"/>
      <c r="X12662" s="214"/>
      <c r="Y12662" s="214"/>
      <c r="Z12662" s="214"/>
      <c r="AA12662" s="217"/>
      <c r="AB12662" s="217"/>
      <c r="AC12662" s="217"/>
      <c r="AD12662" s="213"/>
    </row>
    <row r="12663" spans="20:30" x14ac:dyDescent="0.2">
      <c r="T12663" s="212"/>
      <c r="U12663" s="213"/>
      <c r="V12663" s="213"/>
      <c r="W12663" s="213"/>
      <c r="X12663" s="214"/>
      <c r="Y12663" s="214"/>
      <c r="Z12663" s="214"/>
      <c r="AA12663" s="217"/>
      <c r="AB12663" s="217"/>
      <c r="AC12663" s="217"/>
      <c r="AD12663" s="213"/>
    </row>
    <row r="12664" spans="20:30" x14ac:dyDescent="0.2">
      <c r="T12664" s="212"/>
      <c r="U12664" s="213"/>
      <c r="V12664" s="213"/>
      <c r="W12664" s="213"/>
      <c r="X12664" s="214"/>
      <c r="Y12664" s="214"/>
      <c r="Z12664" s="214"/>
      <c r="AA12664" s="217"/>
      <c r="AB12664" s="217"/>
      <c r="AC12664" s="217"/>
      <c r="AD12664" s="213"/>
    </row>
    <row r="12665" spans="20:30" x14ac:dyDescent="0.2">
      <c r="T12665" s="212"/>
      <c r="U12665" s="213"/>
      <c r="V12665" s="213"/>
      <c r="W12665" s="213"/>
      <c r="X12665" s="214"/>
      <c r="Y12665" s="214"/>
      <c r="Z12665" s="214"/>
      <c r="AA12665" s="217"/>
      <c r="AB12665" s="217"/>
      <c r="AC12665" s="217"/>
      <c r="AD12665" s="213"/>
    </row>
    <row r="12666" spans="20:30" x14ac:dyDescent="0.2">
      <c r="T12666" s="212"/>
      <c r="U12666" s="213"/>
      <c r="V12666" s="213"/>
      <c r="W12666" s="213"/>
      <c r="X12666" s="214"/>
      <c r="Y12666" s="214"/>
      <c r="Z12666" s="214"/>
      <c r="AA12666" s="217"/>
      <c r="AB12666" s="217"/>
      <c r="AC12666" s="217"/>
      <c r="AD12666" s="213"/>
    </row>
    <row r="12667" spans="20:30" x14ac:dyDescent="0.2">
      <c r="T12667" s="212"/>
      <c r="U12667" s="213"/>
      <c r="V12667" s="213"/>
      <c r="W12667" s="213"/>
      <c r="X12667" s="214"/>
      <c r="Y12667" s="214"/>
      <c r="Z12667" s="214"/>
      <c r="AA12667" s="217"/>
      <c r="AB12667" s="217"/>
      <c r="AC12667" s="217"/>
      <c r="AD12667" s="213"/>
    </row>
    <row r="12668" spans="20:30" x14ac:dyDescent="0.2">
      <c r="T12668" s="212"/>
      <c r="U12668" s="213"/>
      <c r="V12668" s="213"/>
      <c r="W12668" s="213"/>
      <c r="X12668" s="214"/>
      <c r="Y12668" s="214"/>
      <c r="Z12668" s="214"/>
      <c r="AA12668" s="217"/>
      <c r="AB12668" s="217"/>
      <c r="AC12668" s="217"/>
      <c r="AD12668" s="213"/>
    </row>
    <row r="12669" spans="20:30" x14ac:dyDescent="0.2">
      <c r="T12669" s="212"/>
      <c r="U12669" s="213"/>
      <c r="V12669" s="213"/>
      <c r="W12669" s="213"/>
      <c r="X12669" s="214"/>
      <c r="Y12669" s="214"/>
      <c r="Z12669" s="214"/>
      <c r="AA12669" s="217"/>
      <c r="AB12669" s="217"/>
      <c r="AC12669" s="217"/>
      <c r="AD12669" s="213"/>
    </row>
    <row r="12670" spans="20:30" x14ac:dyDescent="0.2">
      <c r="T12670" s="212"/>
      <c r="U12670" s="213"/>
      <c r="V12670" s="213"/>
      <c r="W12670" s="213"/>
      <c r="X12670" s="214"/>
      <c r="Y12670" s="214"/>
      <c r="Z12670" s="214"/>
      <c r="AA12670" s="217"/>
      <c r="AB12670" s="217"/>
      <c r="AC12670" s="217"/>
      <c r="AD12670" s="213"/>
    </row>
    <row r="12671" spans="20:30" x14ac:dyDescent="0.2">
      <c r="T12671" s="212"/>
      <c r="U12671" s="213"/>
      <c r="V12671" s="213"/>
      <c r="W12671" s="213"/>
      <c r="X12671" s="214"/>
      <c r="Y12671" s="214"/>
      <c r="Z12671" s="214"/>
      <c r="AA12671" s="217"/>
      <c r="AB12671" s="217"/>
      <c r="AC12671" s="217"/>
      <c r="AD12671" s="213"/>
    </row>
    <row r="12672" spans="20:30" x14ac:dyDescent="0.2">
      <c r="T12672" s="212"/>
      <c r="U12672" s="213"/>
      <c r="V12672" s="213"/>
      <c r="W12672" s="213"/>
      <c r="X12672" s="214"/>
      <c r="Y12672" s="214"/>
      <c r="Z12672" s="214"/>
      <c r="AA12672" s="217"/>
      <c r="AB12672" s="217"/>
      <c r="AC12672" s="217"/>
      <c r="AD12672" s="213"/>
    </row>
    <row r="12673" spans="20:30" x14ac:dyDescent="0.2">
      <c r="T12673" s="212"/>
      <c r="U12673" s="213"/>
      <c r="V12673" s="213"/>
      <c r="W12673" s="213"/>
      <c r="X12673" s="214"/>
      <c r="Y12673" s="214"/>
      <c r="Z12673" s="214"/>
      <c r="AA12673" s="217"/>
      <c r="AB12673" s="217"/>
      <c r="AC12673" s="217"/>
      <c r="AD12673" s="213"/>
    </row>
    <row r="12674" spans="20:30" x14ac:dyDescent="0.2">
      <c r="T12674" s="212"/>
      <c r="U12674" s="213"/>
      <c r="V12674" s="213"/>
      <c r="W12674" s="213"/>
      <c r="X12674" s="214"/>
      <c r="Y12674" s="214"/>
      <c r="Z12674" s="214"/>
      <c r="AA12674" s="217"/>
      <c r="AB12674" s="217"/>
      <c r="AC12674" s="217"/>
      <c r="AD12674" s="213"/>
    </row>
    <row r="12675" spans="20:30" x14ac:dyDescent="0.2">
      <c r="T12675" s="212"/>
      <c r="U12675" s="213"/>
      <c r="V12675" s="213"/>
      <c r="W12675" s="213"/>
      <c r="X12675" s="214"/>
      <c r="Y12675" s="214"/>
      <c r="Z12675" s="214"/>
      <c r="AA12675" s="217"/>
      <c r="AB12675" s="217"/>
      <c r="AC12675" s="217"/>
      <c r="AD12675" s="213"/>
    </row>
    <row r="12676" spans="20:30" x14ac:dyDescent="0.2">
      <c r="T12676" s="212"/>
      <c r="U12676" s="213"/>
      <c r="V12676" s="213"/>
      <c r="W12676" s="213"/>
      <c r="X12676" s="214"/>
      <c r="Y12676" s="214"/>
      <c r="Z12676" s="214"/>
      <c r="AA12676" s="217"/>
      <c r="AB12676" s="217"/>
      <c r="AC12676" s="217"/>
      <c r="AD12676" s="213"/>
    </row>
    <row r="12677" spans="20:30" x14ac:dyDescent="0.2">
      <c r="T12677" s="212"/>
      <c r="U12677" s="213"/>
      <c r="V12677" s="213"/>
      <c r="W12677" s="213"/>
      <c r="X12677" s="214"/>
      <c r="Y12677" s="214"/>
      <c r="Z12677" s="214"/>
      <c r="AA12677" s="217"/>
      <c r="AB12677" s="217"/>
      <c r="AC12677" s="217"/>
      <c r="AD12677" s="213"/>
    </row>
    <row r="12678" spans="20:30" x14ac:dyDescent="0.2">
      <c r="T12678" s="212"/>
      <c r="U12678" s="213"/>
      <c r="V12678" s="213"/>
      <c r="W12678" s="213"/>
      <c r="X12678" s="214"/>
      <c r="Y12678" s="214"/>
      <c r="Z12678" s="214"/>
      <c r="AA12678" s="217"/>
      <c r="AB12678" s="217"/>
      <c r="AC12678" s="217"/>
      <c r="AD12678" s="213"/>
    </row>
    <row r="12679" spans="20:30" x14ac:dyDescent="0.2">
      <c r="T12679" s="212"/>
      <c r="U12679" s="213"/>
      <c r="V12679" s="213"/>
      <c r="W12679" s="213"/>
      <c r="X12679" s="214"/>
      <c r="Y12679" s="214"/>
      <c r="Z12679" s="214"/>
      <c r="AA12679" s="217"/>
      <c r="AB12679" s="217"/>
      <c r="AC12679" s="217"/>
      <c r="AD12679" s="213"/>
    </row>
    <row r="12680" spans="20:30" x14ac:dyDescent="0.2">
      <c r="T12680" s="212"/>
      <c r="U12680" s="213"/>
      <c r="V12680" s="213"/>
      <c r="W12680" s="213"/>
      <c r="X12680" s="214"/>
      <c r="Y12680" s="214"/>
      <c r="Z12680" s="214"/>
      <c r="AA12680" s="217"/>
      <c r="AB12680" s="217"/>
      <c r="AC12680" s="217"/>
      <c r="AD12680" s="213"/>
    </row>
    <row r="12681" spans="20:30" x14ac:dyDescent="0.2">
      <c r="T12681" s="212"/>
      <c r="U12681" s="213"/>
      <c r="V12681" s="213"/>
      <c r="W12681" s="213"/>
      <c r="X12681" s="214"/>
      <c r="Y12681" s="214"/>
      <c r="Z12681" s="214"/>
      <c r="AA12681" s="217"/>
      <c r="AB12681" s="217"/>
      <c r="AC12681" s="217"/>
      <c r="AD12681" s="213"/>
    </row>
    <row r="12682" spans="20:30" x14ac:dyDescent="0.2">
      <c r="T12682" s="212"/>
      <c r="U12682" s="213"/>
      <c r="V12682" s="213"/>
      <c r="W12682" s="213"/>
      <c r="X12682" s="214"/>
      <c r="Y12682" s="214"/>
      <c r="Z12682" s="214"/>
      <c r="AA12682" s="217"/>
      <c r="AB12682" s="217"/>
      <c r="AC12682" s="217"/>
      <c r="AD12682" s="213"/>
    </row>
    <row r="12683" spans="20:30" x14ac:dyDescent="0.2">
      <c r="T12683" s="212"/>
      <c r="U12683" s="213"/>
      <c r="V12683" s="213"/>
      <c r="W12683" s="213"/>
      <c r="X12683" s="214"/>
      <c r="Y12683" s="214"/>
      <c r="Z12683" s="214"/>
      <c r="AA12683" s="217"/>
      <c r="AB12683" s="217"/>
      <c r="AC12683" s="217"/>
      <c r="AD12683" s="213"/>
    </row>
    <row r="12684" spans="20:30" x14ac:dyDescent="0.2">
      <c r="T12684" s="212"/>
      <c r="U12684" s="213"/>
      <c r="V12684" s="213"/>
      <c r="W12684" s="213"/>
      <c r="X12684" s="214"/>
      <c r="Y12684" s="214"/>
      <c r="Z12684" s="214"/>
      <c r="AA12684" s="217"/>
      <c r="AB12684" s="217"/>
      <c r="AC12684" s="217"/>
      <c r="AD12684" s="213"/>
    </row>
    <row r="12685" spans="20:30" x14ac:dyDescent="0.2">
      <c r="T12685" s="212"/>
      <c r="U12685" s="213"/>
      <c r="V12685" s="213"/>
      <c r="W12685" s="213"/>
      <c r="X12685" s="214"/>
      <c r="Y12685" s="214"/>
      <c r="Z12685" s="214"/>
      <c r="AA12685" s="217"/>
      <c r="AB12685" s="217"/>
      <c r="AC12685" s="217"/>
      <c r="AD12685" s="213"/>
    </row>
    <row r="12686" spans="20:30" x14ac:dyDescent="0.2">
      <c r="T12686" s="212"/>
      <c r="U12686" s="213"/>
      <c r="V12686" s="213"/>
      <c r="W12686" s="213"/>
      <c r="X12686" s="214"/>
      <c r="Y12686" s="214"/>
      <c r="Z12686" s="214"/>
      <c r="AA12686" s="217"/>
      <c r="AB12686" s="217"/>
      <c r="AC12686" s="217"/>
      <c r="AD12686" s="213"/>
    </row>
    <row r="12687" spans="20:30" x14ac:dyDescent="0.2">
      <c r="T12687" s="212"/>
      <c r="U12687" s="213"/>
      <c r="V12687" s="213"/>
      <c r="W12687" s="213"/>
      <c r="X12687" s="214"/>
      <c r="Y12687" s="214"/>
      <c r="Z12687" s="214"/>
      <c r="AA12687" s="217"/>
      <c r="AB12687" s="217"/>
      <c r="AC12687" s="217"/>
      <c r="AD12687" s="213"/>
    </row>
    <row r="12688" spans="20:30" x14ac:dyDescent="0.2">
      <c r="T12688" s="212"/>
      <c r="U12688" s="213"/>
      <c r="V12688" s="213"/>
      <c r="W12688" s="213"/>
      <c r="X12688" s="214"/>
      <c r="Y12688" s="214"/>
      <c r="Z12688" s="214"/>
      <c r="AA12688" s="217"/>
      <c r="AB12688" s="217"/>
      <c r="AC12688" s="217"/>
      <c r="AD12688" s="213"/>
    </row>
    <row r="12689" spans="20:30" x14ac:dyDescent="0.2">
      <c r="T12689" s="212"/>
      <c r="U12689" s="213"/>
      <c r="V12689" s="213"/>
      <c r="W12689" s="213"/>
      <c r="X12689" s="214"/>
      <c r="Y12689" s="214"/>
      <c r="Z12689" s="214"/>
      <c r="AA12689" s="217"/>
      <c r="AB12689" s="217"/>
      <c r="AC12689" s="217"/>
      <c r="AD12689" s="213"/>
    </row>
    <row r="12690" spans="20:30" x14ac:dyDescent="0.2">
      <c r="T12690" s="212"/>
      <c r="U12690" s="213"/>
      <c r="V12690" s="213"/>
      <c r="W12690" s="213"/>
      <c r="X12690" s="214"/>
      <c r="Y12690" s="214"/>
      <c r="Z12690" s="214"/>
      <c r="AA12690" s="217"/>
      <c r="AB12690" s="217"/>
      <c r="AC12690" s="217"/>
      <c r="AD12690" s="213"/>
    </row>
    <row r="12691" spans="20:30" x14ac:dyDescent="0.2">
      <c r="T12691" s="212"/>
      <c r="U12691" s="213"/>
      <c r="V12691" s="213"/>
      <c r="W12691" s="213"/>
      <c r="X12691" s="214"/>
      <c r="Y12691" s="214"/>
      <c r="Z12691" s="214"/>
      <c r="AA12691" s="217"/>
      <c r="AB12691" s="217"/>
      <c r="AC12691" s="217"/>
      <c r="AD12691" s="213"/>
    </row>
    <row r="12692" spans="20:30" x14ac:dyDescent="0.2">
      <c r="T12692" s="212"/>
      <c r="U12692" s="213"/>
      <c r="V12692" s="213"/>
      <c r="W12692" s="213"/>
      <c r="X12692" s="214"/>
      <c r="Y12692" s="214"/>
      <c r="Z12692" s="214"/>
      <c r="AA12692" s="217"/>
      <c r="AB12692" s="217"/>
      <c r="AC12692" s="217"/>
      <c r="AD12692" s="213"/>
    </row>
    <row r="12693" spans="20:30" x14ac:dyDescent="0.2">
      <c r="T12693" s="212"/>
      <c r="U12693" s="213"/>
      <c r="V12693" s="213"/>
      <c r="W12693" s="213"/>
      <c r="X12693" s="214"/>
      <c r="Y12693" s="214"/>
      <c r="Z12693" s="214"/>
      <c r="AA12693" s="217"/>
      <c r="AB12693" s="217"/>
      <c r="AC12693" s="217"/>
      <c r="AD12693" s="213"/>
    </row>
    <row r="12694" spans="20:30" x14ac:dyDescent="0.2">
      <c r="T12694" s="212"/>
      <c r="U12694" s="213"/>
      <c r="V12694" s="213"/>
      <c r="W12694" s="213"/>
      <c r="X12694" s="214"/>
      <c r="Y12694" s="214"/>
      <c r="Z12694" s="214"/>
      <c r="AA12694" s="217"/>
      <c r="AB12694" s="217"/>
      <c r="AC12694" s="217"/>
      <c r="AD12694" s="213"/>
    </row>
    <row r="12695" spans="20:30" x14ac:dyDescent="0.2">
      <c r="T12695" s="212"/>
      <c r="U12695" s="213"/>
      <c r="V12695" s="213"/>
      <c r="W12695" s="213"/>
      <c r="X12695" s="214"/>
      <c r="Y12695" s="214"/>
      <c r="Z12695" s="214"/>
      <c r="AA12695" s="217"/>
      <c r="AB12695" s="217"/>
      <c r="AC12695" s="217"/>
      <c r="AD12695" s="213"/>
    </row>
    <row r="12696" spans="20:30" x14ac:dyDescent="0.2">
      <c r="T12696" s="212"/>
      <c r="U12696" s="213"/>
      <c r="V12696" s="213"/>
      <c r="W12696" s="213"/>
      <c r="X12696" s="214"/>
      <c r="Y12696" s="214"/>
      <c r="Z12696" s="214"/>
      <c r="AA12696" s="217"/>
      <c r="AB12696" s="217"/>
      <c r="AC12696" s="217"/>
      <c r="AD12696" s="213"/>
    </row>
    <row r="12697" spans="20:30" x14ac:dyDescent="0.2">
      <c r="T12697" s="212"/>
      <c r="U12697" s="213"/>
      <c r="V12697" s="213"/>
      <c r="W12697" s="213"/>
      <c r="X12697" s="214"/>
      <c r="Y12697" s="214"/>
      <c r="Z12697" s="214"/>
      <c r="AA12697" s="217"/>
      <c r="AB12697" s="217"/>
      <c r="AC12697" s="217"/>
      <c r="AD12697" s="213"/>
    </row>
    <row r="12698" spans="20:30" x14ac:dyDescent="0.2">
      <c r="T12698" s="212"/>
      <c r="U12698" s="213"/>
      <c r="V12698" s="213"/>
      <c r="W12698" s="213"/>
      <c r="X12698" s="214"/>
      <c r="Y12698" s="214"/>
      <c r="Z12698" s="214"/>
      <c r="AA12698" s="217"/>
      <c r="AB12698" s="217"/>
      <c r="AC12698" s="217"/>
      <c r="AD12698" s="213"/>
    </row>
    <row r="12699" spans="20:30" x14ac:dyDescent="0.2">
      <c r="T12699" s="212"/>
      <c r="U12699" s="213"/>
      <c r="V12699" s="213"/>
      <c r="W12699" s="213"/>
      <c r="X12699" s="214"/>
      <c r="Y12699" s="214"/>
      <c r="Z12699" s="214"/>
      <c r="AA12699" s="217"/>
      <c r="AB12699" s="217"/>
      <c r="AC12699" s="217"/>
      <c r="AD12699" s="213"/>
    </row>
    <row r="12700" spans="20:30" x14ac:dyDescent="0.2">
      <c r="T12700" s="212"/>
      <c r="U12700" s="213"/>
      <c r="V12700" s="213"/>
      <c r="W12700" s="213"/>
      <c r="X12700" s="214"/>
      <c r="Y12700" s="214"/>
      <c r="Z12700" s="214"/>
      <c r="AA12700" s="217"/>
      <c r="AB12700" s="217"/>
      <c r="AC12700" s="217"/>
      <c r="AD12700" s="213"/>
    </row>
    <row r="12701" spans="20:30" x14ac:dyDescent="0.2">
      <c r="T12701" s="212"/>
      <c r="U12701" s="213"/>
      <c r="V12701" s="213"/>
      <c r="W12701" s="213"/>
      <c r="X12701" s="214"/>
      <c r="Y12701" s="214"/>
      <c r="Z12701" s="214"/>
      <c r="AA12701" s="217"/>
      <c r="AB12701" s="217"/>
      <c r="AC12701" s="217"/>
      <c r="AD12701" s="213"/>
    </row>
    <row r="12702" spans="20:30" x14ac:dyDescent="0.2">
      <c r="T12702" s="212"/>
      <c r="U12702" s="213"/>
      <c r="V12702" s="213"/>
      <c r="W12702" s="213"/>
      <c r="X12702" s="214"/>
      <c r="Y12702" s="214"/>
      <c r="Z12702" s="214"/>
      <c r="AA12702" s="217"/>
      <c r="AB12702" s="217"/>
      <c r="AC12702" s="217"/>
      <c r="AD12702" s="213"/>
    </row>
    <row r="12703" spans="20:30" x14ac:dyDescent="0.2">
      <c r="T12703" s="212"/>
      <c r="U12703" s="213"/>
      <c r="V12703" s="213"/>
      <c r="W12703" s="213"/>
      <c r="X12703" s="214"/>
      <c r="Y12703" s="214"/>
      <c r="Z12703" s="214"/>
      <c r="AA12703" s="217"/>
      <c r="AB12703" s="217"/>
      <c r="AC12703" s="217"/>
      <c r="AD12703" s="213"/>
    </row>
    <row r="12704" spans="20:30" x14ac:dyDescent="0.2">
      <c r="T12704" s="212"/>
      <c r="U12704" s="213"/>
      <c r="V12704" s="213"/>
      <c r="W12704" s="213"/>
      <c r="X12704" s="214"/>
      <c r="Y12704" s="214"/>
      <c r="Z12704" s="214"/>
      <c r="AA12704" s="217"/>
      <c r="AB12704" s="217"/>
      <c r="AC12704" s="217"/>
      <c r="AD12704" s="213"/>
    </row>
    <row r="12705" spans="20:30" x14ac:dyDescent="0.2">
      <c r="T12705" s="212"/>
      <c r="U12705" s="213"/>
      <c r="V12705" s="213"/>
      <c r="W12705" s="213"/>
      <c r="X12705" s="214"/>
      <c r="Y12705" s="214"/>
      <c r="Z12705" s="214"/>
      <c r="AA12705" s="217"/>
      <c r="AB12705" s="217"/>
      <c r="AC12705" s="217"/>
      <c r="AD12705" s="213"/>
    </row>
    <row r="12706" spans="20:30" x14ac:dyDescent="0.2">
      <c r="T12706" s="212"/>
      <c r="U12706" s="213"/>
      <c r="V12706" s="213"/>
      <c r="W12706" s="213"/>
      <c r="X12706" s="214"/>
      <c r="Y12706" s="214"/>
      <c r="Z12706" s="214"/>
      <c r="AA12706" s="217"/>
      <c r="AB12706" s="217"/>
      <c r="AC12706" s="217"/>
      <c r="AD12706" s="213"/>
    </row>
    <row r="12707" spans="20:30" x14ac:dyDescent="0.2">
      <c r="T12707" s="212"/>
      <c r="U12707" s="213"/>
      <c r="V12707" s="213"/>
      <c r="W12707" s="213"/>
      <c r="X12707" s="214"/>
      <c r="Y12707" s="214"/>
      <c r="Z12707" s="214"/>
      <c r="AA12707" s="217"/>
      <c r="AB12707" s="217"/>
      <c r="AC12707" s="217"/>
      <c r="AD12707" s="213"/>
    </row>
    <row r="12708" spans="20:30" x14ac:dyDescent="0.2">
      <c r="T12708" s="212"/>
      <c r="U12708" s="213"/>
      <c r="V12708" s="213"/>
      <c r="W12708" s="213"/>
      <c r="X12708" s="214"/>
      <c r="Y12708" s="214"/>
      <c r="Z12708" s="214"/>
      <c r="AA12708" s="217"/>
      <c r="AB12708" s="217"/>
      <c r="AC12708" s="217"/>
      <c r="AD12708" s="213"/>
    </row>
    <row r="12709" spans="20:30" x14ac:dyDescent="0.2">
      <c r="T12709" s="212"/>
      <c r="U12709" s="213"/>
      <c r="V12709" s="213"/>
      <c r="W12709" s="213"/>
      <c r="X12709" s="214"/>
      <c r="Y12709" s="214"/>
      <c r="Z12709" s="214"/>
      <c r="AA12709" s="217"/>
      <c r="AB12709" s="217"/>
      <c r="AC12709" s="217"/>
      <c r="AD12709" s="213"/>
    </row>
    <row r="12710" spans="20:30" x14ac:dyDescent="0.2">
      <c r="T12710" s="212"/>
      <c r="U12710" s="213"/>
      <c r="V12710" s="213"/>
      <c r="W12710" s="213"/>
      <c r="X12710" s="214"/>
      <c r="Y12710" s="214"/>
      <c r="Z12710" s="214"/>
      <c r="AA12710" s="217"/>
      <c r="AB12710" s="217"/>
      <c r="AC12710" s="217"/>
      <c r="AD12710" s="213"/>
    </row>
    <row r="12711" spans="20:30" x14ac:dyDescent="0.2">
      <c r="T12711" s="212"/>
      <c r="U12711" s="213"/>
      <c r="V12711" s="213"/>
      <c r="W12711" s="213"/>
      <c r="X12711" s="214"/>
      <c r="Y12711" s="214"/>
      <c r="Z12711" s="214"/>
      <c r="AA12711" s="217"/>
      <c r="AB12711" s="217"/>
      <c r="AC12711" s="217"/>
      <c r="AD12711" s="213"/>
    </row>
    <row r="12712" spans="20:30" x14ac:dyDescent="0.2">
      <c r="T12712" s="212"/>
      <c r="U12712" s="213"/>
      <c r="V12712" s="213"/>
      <c r="W12712" s="213"/>
      <c r="X12712" s="214"/>
      <c r="Y12712" s="214"/>
      <c r="Z12712" s="214"/>
      <c r="AA12712" s="217"/>
      <c r="AB12712" s="217"/>
      <c r="AC12712" s="217"/>
      <c r="AD12712" s="213"/>
    </row>
    <row r="12713" spans="20:30" x14ac:dyDescent="0.2">
      <c r="T12713" s="212"/>
      <c r="U12713" s="213"/>
      <c r="V12713" s="213"/>
      <c r="W12713" s="213"/>
      <c r="X12713" s="214"/>
      <c r="Y12713" s="214"/>
      <c r="Z12713" s="214"/>
      <c r="AA12713" s="217"/>
      <c r="AB12713" s="217"/>
      <c r="AC12713" s="217"/>
      <c r="AD12713" s="213"/>
    </row>
    <row r="12714" spans="20:30" x14ac:dyDescent="0.2">
      <c r="T12714" s="212"/>
      <c r="U12714" s="213"/>
      <c r="V12714" s="213"/>
      <c r="W12714" s="213"/>
      <c r="X12714" s="214"/>
      <c r="Y12714" s="214"/>
      <c r="Z12714" s="214"/>
      <c r="AA12714" s="217"/>
      <c r="AB12714" s="217"/>
      <c r="AC12714" s="217"/>
      <c r="AD12714" s="213"/>
    </row>
    <row r="12715" spans="20:30" x14ac:dyDescent="0.2">
      <c r="T12715" s="212"/>
      <c r="U12715" s="213"/>
      <c r="V12715" s="213"/>
      <c r="W12715" s="213"/>
      <c r="X12715" s="214"/>
      <c r="Y12715" s="214"/>
      <c r="Z12715" s="214"/>
      <c r="AA12715" s="217"/>
      <c r="AB12715" s="217"/>
      <c r="AC12715" s="217"/>
      <c r="AD12715" s="213"/>
    </row>
    <row r="12716" spans="20:30" x14ac:dyDescent="0.2">
      <c r="T12716" s="212"/>
      <c r="U12716" s="213"/>
      <c r="V12716" s="213"/>
      <c r="W12716" s="213"/>
      <c r="X12716" s="214"/>
      <c r="Y12716" s="214"/>
      <c r="Z12716" s="214"/>
      <c r="AA12716" s="217"/>
      <c r="AB12716" s="217"/>
      <c r="AC12716" s="217"/>
      <c r="AD12716" s="213"/>
    </row>
    <row r="12717" spans="20:30" x14ac:dyDescent="0.2">
      <c r="T12717" s="212"/>
      <c r="U12717" s="213"/>
      <c r="V12717" s="213"/>
      <c r="W12717" s="213"/>
      <c r="X12717" s="214"/>
      <c r="Y12717" s="214"/>
      <c r="Z12717" s="214"/>
      <c r="AA12717" s="217"/>
      <c r="AB12717" s="217"/>
      <c r="AC12717" s="217"/>
      <c r="AD12717" s="213"/>
    </row>
    <row r="12718" spans="20:30" x14ac:dyDescent="0.2">
      <c r="T12718" s="212"/>
      <c r="U12718" s="213"/>
      <c r="V12718" s="213"/>
      <c r="W12718" s="213"/>
      <c r="X12718" s="214"/>
      <c r="Y12718" s="214"/>
      <c r="Z12718" s="214"/>
      <c r="AA12718" s="217"/>
      <c r="AB12718" s="217"/>
      <c r="AC12718" s="217"/>
      <c r="AD12718" s="213"/>
    </row>
    <row r="12719" spans="20:30" x14ac:dyDescent="0.2">
      <c r="T12719" s="212"/>
      <c r="U12719" s="213"/>
      <c r="V12719" s="213"/>
      <c r="W12719" s="213"/>
      <c r="X12719" s="214"/>
      <c r="Y12719" s="214"/>
      <c r="Z12719" s="214"/>
      <c r="AA12719" s="217"/>
      <c r="AB12719" s="217"/>
      <c r="AC12719" s="217"/>
      <c r="AD12719" s="213"/>
    </row>
    <row r="12720" spans="20:30" x14ac:dyDescent="0.2">
      <c r="T12720" s="212"/>
      <c r="U12720" s="213"/>
      <c r="V12720" s="213"/>
      <c r="W12720" s="213"/>
      <c r="X12720" s="214"/>
      <c r="Y12720" s="214"/>
      <c r="Z12720" s="214"/>
      <c r="AA12720" s="217"/>
      <c r="AB12720" s="217"/>
      <c r="AC12720" s="217"/>
      <c r="AD12720" s="213"/>
    </row>
    <row r="12721" spans="20:30" x14ac:dyDescent="0.2">
      <c r="T12721" s="212"/>
      <c r="U12721" s="213"/>
      <c r="V12721" s="213"/>
      <c r="W12721" s="213"/>
      <c r="X12721" s="214"/>
      <c r="Y12721" s="214"/>
      <c r="Z12721" s="214"/>
      <c r="AA12721" s="217"/>
      <c r="AB12721" s="217"/>
      <c r="AC12721" s="217"/>
      <c r="AD12721" s="213"/>
    </row>
    <row r="12722" spans="20:30" x14ac:dyDescent="0.2">
      <c r="T12722" s="212"/>
      <c r="U12722" s="213"/>
      <c r="V12722" s="213"/>
      <c r="W12722" s="213"/>
      <c r="X12722" s="214"/>
      <c r="Y12722" s="214"/>
      <c r="Z12722" s="214"/>
      <c r="AA12722" s="217"/>
      <c r="AB12722" s="217"/>
      <c r="AC12722" s="217"/>
      <c r="AD12722" s="213"/>
    </row>
    <row r="12723" spans="20:30" x14ac:dyDescent="0.2">
      <c r="T12723" s="212"/>
      <c r="U12723" s="213"/>
      <c r="V12723" s="213"/>
      <c r="W12723" s="213"/>
      <c r="X12723" s="214"/>
      <c r="Y12723" s="214"/>
      <c r="Z12723" s="214"/>
      <c r="AA12723" s="217"/>
      <c r="AB12723" s="217"/>
      <c r="AC12723" s="217"/>
      <c r="AD12723" s="213"/>
    </row>
    <row r="12724" spans="20:30" x14ac:dyDescent="0.2">
      <c r="T12724" s="212"/>
      <c r="U12724" s="213"/>
      <c r="V12724" s="213"/>
      <c r="W12724" s="213"/>
      <c r="X12724" s="214"/>
      <c r="Y12724" s="214"/>
      <c r="Z12724" s="214"/>
      <c r="AA12724" s="217"/>
      <c r="AB12724" s="217"/>
      <c r="AC12724" s="217"/>
      <c r="AD12724" s="213"/>
    </row>
    <row r="12725" spans="20:30" x14ac:dyDescent="0.2">
      <c r="T12725" s="212"/>
      <c r="U12725" s="213"/>
      <c r="V12725" s="213"/>
      <c r="W12725" s="213"/>
      <c r="X12725" s="214"/>
      <c r="Y12725" s="214"/>
      <c r="Z12725" s="214"/>
      <c r="AA12725" s="217"/>
      <c r="AB12725" s="217"/>
      <c r="AC12725" s="217"/>
      <c r="AD12725" s="213"/>
    </row>
    <row r="12726" spans="20:30" x14ac:dyDescent="0.2">
      <c r="T12726" s="212"/>
      <c r="U12726" s="213"/>
      <c r="V12726" s="213"/>
      <c r="W12726" s="213"/>
      <c r="X12726" s="214"/>
      <c r="Y12726" s="214"/>
      <c r="Z12726" s="214"/>
      <c r="AA12726" s="217"/>
      <c r="AB12726" s="217"/>
      <c r="AC12726" s="217"/>
      <c r="AD12726" s="213"/>
    </row>
    <row r="12727" spans="20:30" x14ac:dyDescent="0.2">
      <c r="T12727" s="212"/>
      <c r="U12727" s="213"/>
      <c r="V12727" s="213"/>
      <c r="W12727" s="213"/>
      <c r="X12727" s="214"/>
      <c r="Y12727" s="214"/>
      <c r="Z12727" s="214"/>
      <c r="AA12727" s="217"/>
      <c r="AB12727" s="217"/>
      <c r="AC12727" s="217"/>
      <c r="AD12727" s="213"/>
    </row>
    <row r="12728" spans="20:30" x14ac:dyDescent="0.2">
      <c r="T12728" s="212"/>
      <c r="U12728" s="213"/>
      <c r="V12728" s="213"/>
      <c r="W12728" s="213"/>
      <c r="X12728" s="214"/>
      <c r="Y12728" s="214"/>
      <c r="Z12728" s="214"/>
      <c r="AA12728" s="217"/>
      <c r="AB12728" s="217"/>
      <c r="AC12728" s="217"/>
      <c r="AD12728" s="213"/>
    </row>
    <row r="12729" spans="20:30" x14ac:dyDescent="0.2">
      <c r="T12729" s="212"/>
      <c r="U12729" s="213"/>
      <c r="V12729" s="213"/>
      <c r="W12729" s="213"/>
      <c r="X12729" s="214"/>
      <c r="Y12729" s="214"/>
      <c r="Z12729" s="214"/>
      <c r="AA12729" s="217"/>
      <c r="AB12729" s="217"/>
      <c r="AC12729" s="217"/>
      <c r="AD12729" s="213"/>
    </row>
    <row r="12730" spans="20:30" x14ac:dyDescent="0.2">
      <c r="T12730" s="212"/>
      <c r="U12730" s="213"/>
      <c r="V12730" s="213"/>
      <c r="W12730" s="213"/>
      <c r="X12730" s="214"/>
      <c r="Y12730" s="214"/>
      <c r="Z12730" s="214"/>
      <c r="AA12730" s="217"/>
      <c r="AB12730" s="217"/>
      <c r="AC12730" s="217"/>
      <c r="AD12730" s="213"/>
    </row>
    <row r="12731" spans="20:30" x14ac:dyDescent="0.2">
      <c r="T12731" s="212"/>
      <c r="U12731" s="213"/>
      <c r="V12731" s="213"/>
      <c r="W12731" s="213"/>
      <c r="X12731" s="214"/>
      <c r="Y12731" s="214"/>
      <c r="Z12731" s="214"/>
      <c r="AA12731" s="217"/>
      <c r="AB12731" s="217"/>
      <c r="AC12731" s="217"/>
      <c r="AD12731" s="213"/>
    </row>
    <row r="12732" spans="20:30" x14ac:dyDescent="0.2">
      <c r="T12732" s="212"/>
      <c r="U12732" s="213"/>
      <c r="V12732" s="213"/>
      <c r="W12732" s="213"/>
      <c r="X12732" s="214"/>
      <c r="Y12732" s="214"/>
      <c r="Z12732" s="214"/>
      <c r="AA12732" s="217"/>
      <c r="AB12732" s="217"/>
      <c r="AC12732" s="217"/>
      <c r="AD12732" s="213"/>
    </row>
    <row r="12733" spans="20:30" x14ac:dyDescent="0.2">
      <c r="T12733" s="212"/>
      <c r="U12733" s="213"/>
      <c r="V12733" s="213"/>
      <c r="W12733" s="213"/>
      <c r="X12733" s="214"/>
      <c r="Y12733" s="214"/>
      <c r="Z12733" s="214"/>
      <c r="AA12733" s="217"/>
      <c r="AB12733" s="217"/>
      <c r="AC12733" s="217"/>
      <c r="AD12733" s="213"/>
    </row>
    <row r="12734" spans="20:30" x14ac:dyDescent="0.2">
      <c r="T12734" s="212"/>
      <c r="U12734" s="213"/>
      <c r="V12734" s="213"/>
      <c r="W12734" s="213"/>
      <c r="X12734" s="214"/>
      <c r="Y12734" s="214"/>
      <c r="Z12734" s="214"/>
      <c r="AA12734" s="217"/>
      <c r="AB12734" s="217"/>
      <c r="AC12734" s="217"/>
      <c r="AD12734" s="213"/>
    </row>
    <row r="12735" spans="20:30" x14ac:dyDescent="0.2">
      <c r="T12735" s="212"/>
      <c r="U12735" s="213"/>
      <c r="V12735" s="213"/>
      <c r="W12735" s="213"/>
      <c r="X12735" s="214"/>
      <c r="Y12735" s="214"/>
      <c r="Z12735" s="214"/>
      <c r="AA12735" s="217"/>
      <c r="AB12735" s="217"/>
      <c r="AC12735" s="217"/>
      <c r="AD12735" s="213"/>
    </row>
    <row r="12736" spans="20:30" x14ac:dyDescent="0.2">
      <c r="T12736" s="212"/>
      <c r="U12736" s="213"/>
      <c r="V12736" s="213"/>
      <c r="W12736" s="213"/>
      <c r="X12736" s="214"/>
      <c r="Y12736" s="214"/>
      <c r="Z12736" s="214"/>
      <c r="AA12736" s="217"/>
      <c r="AB12736" s="217"/>
      <c r="AC12736" s="217"/>
      <c r="AD12736" s="213"/>
    </row>
    <row r="12737" spans="20:30" x14ac:dyDescent="0.2">
      <c r="T12737" s="212"/>
      <c r="U12737" s="213"/>
      <c r="V12737" s="213"/>
      <c r="W12737" s="213"/>
      <c r="X12737" s="214"/>
      <c r="Y12737" s="214"/>
      <c r="Z12737" s="214"/>
      <c r="AA12737" s="217"/>
      <c r="AB12737" s="217"/>
      <c r="AC12737" s="217"/>
      <c r="AD12737" s="213"/>
    </row>
    <row r="12738" spans="20:30" x14ac:dyDescent="0.2">
      <c r="T12738" s="212"/>
      <c r="U12738" s="213"/>
      <c r="V12738" s="213"/>
      <c r="W12738" s="213"/>
      <c r="X12738" s="214"/>
      <c r="Y12738" s="214"/>
      <c r="Z12738" s="214"/>
      <c r="AA12738" s="217"/>
      <c r="AB12738" s="217"/>
      <c r="AC12738" s="217"/>
      <c r="AD12738" s="213"/>
    </row>
    <row r="12739" spans="20:30" x14ac:dyDescent="0.2">
      <c r="T12739" s="212"/>
      <c r="U12739" s="213"/>
      <c r="V12739" s="213"/>
      <c r="W12739" s="213"/>
      <c r="X12739" s="214"/>
      <c r="Y12739" s="214"/>
      <c r="Z12739" s="214"/>
      <c r="AA12739" s="217"/>
      <c r="AB12739" s="217"/>
      <c r="AC12739" s="217"/>
      <c r="AD12739" s="213"/>
    </row>
    <row r="12740" spans="20:30" x14ac:dyDescent="0.2">
      <c r="T12740" s="212"/>
      <c r="U12740" s="213"/>
      <c r="V12740" s="213"/>
      <c r="W12740" s="213"/>
      <c r="X12740" s="214"/>
      <c r="Y12740" s="214"/>
      <c r="Z12740" s="214"/>
      <c r="AA12740" s="217"/>
      <c r="AB12740" s="217"/>
      <c r="AC12740" s="217"/>
      <c r="AD12740" s="213"/>
    </row>
    <row r="12741" spans="20:30" x14ac:dyDescent="0.2">
      <c r="T12741" s="212"/>
      <c r="U12741" s="213"/>
      <c r="V12741" s="213"/>
      <c r="W12741" s="213"/>
      <c r="X12741" s="214"/>
      <c r="Y12741" s="214"/>
      <c r="Z12741" s="214"/>
      <c r="AA12741" s="217"/>
      <c r="AB12741" s="217"/>
      <c r="AC12741" s="217"/>
      <c r="AD12741" s="213"/>
    </row>
    <row r="12742" spans="20:30" x14ac:dyDescent="0.2">
      <c r="T12742" s="212"/>
      <c r="U12742" s="213"/>
      <c r="V12742" s="213"/>
      <c r="W12742" s="213"/>
      <c r="X12742" s="214"/>
      <c r="Y12742" s="214"/>
      <c r="Z12742" s="214"/>
      <c r="AA12742" s="217"/>
      <c r="AB12742" s="217"/>
      <c r="AC12742" s="217"/>
      <c r="AD12742" s="213"/>
    </row>
    <row r="12743" spans="20:30" x14ac:dyDescent="0.2">
      <c r="T12743" s="212"/>
      <c r="U12743" s="213"/>
      <c r="V12743" s="213"/>
      <c r="W12743" s="213"/>
      <c r="X12743" s="214"/>
      <c r="Y12743" s="214"/>
      <c r="Z12743" s="214"/>
      <c r="AA12743" s="217"/>
      <c r="AB12743" s="217"/>
      <c r="AC12743" s="217"/>
      <c r="AD12743" s="213"/>
    </row>
    <row r="12744" spans="20:30" x14ac:dyDescent="0.2">
      <c r="T12744" s="212"/>
      <c r="U12744" s="213"/>
      <c r="V12744" s="213"/>
      <c r="W12744" s="213"/>
      <c r="X12744" s="214"/>
      <c r="Y12744" s="214"/>
      <c r="Z12744" s="214"/>
      <c r="AA12744" s="217"/>
      <c r="AB12744" s="217"/>
      <c r="AC12744" s="217"/>
      <c r="AD12744" s="213"/>
    </row>
    <row r="12745" spans="20:30" x14ac:dyDescent="0.2">
      <c r="T12745" s="212"/>
      <c r="U12745" s="213"/>
      <c r="V12745" s="213"/>
      <c r="W12745" s="213"/>
      <c r="X12745" s="214"/>
      <c r="Y12745" s="214"/>
      <c r="Z12745" s="214"/>
      <c r="AA12745" s="217"/>
      <c r="AB12745" s="217"/>
      <c r="AC12745" s="217"/>
      <c r="AD12745" s="213"/>
    </row>
    <row r="12746" spans="20:30" x14ac:dyDescent="0.2">
      <c r="T12746" s="212"/>
      <c r="U12746" s="213"/>
      <c r="V12746" s="213"/>
      <c r="W12746" s="213"/>
      <c r="X12746" s="214"/>
      <c r="Y12746" s="214"/>
      <c r="Z12746" s="214"/>
      <c r="AA12746" s="217"/>
      <c r="AB12746" s="217"/>
      <c r="AC12746" s="217"/>
      <c r="AD12746" s="213"/>
    </row>
    <row r="12747" spans="20:30" x14ac:dyDescent="0.2">
      <c r="T12747" s="212"/>
      <c r="U12747" s="213"/>
      <c r="V12747" s="213"/>
      <c r="W12747" s="213"/>
      <c r="X12747" s="214"/>
      <c r="Y12747" s="214"/>
      <c r="Z12747" s="214"/>
      <c r="AA12747" s="217"/>
      <c r="AB12747" s="217"/>
      <c r="AC12747" s="217"/>
      <c r="AD12747" s="213"/>
    </row>
    <row r="12748" spans="20:30" x14ac:dyDescent="0.2">
      <c r="T12748" s="212"/>
      <c r="U12748" s="213"/>
      <c r="V12748" s="213"/>
      <c r="W12748" s="213"/>
      <c r="X12748" s="214"/>
      <c r="Y12748" s="214"/>
      <c r="Z12748" s="214"/>
      <c r="AA12748" s="217"/>
      <c r="AB12748" s="217"/>
      <c r="AC12748" s="217"/>
      <c r="AD12748" s="213"/>
    </row>
    <row r="12749" spans="20:30" x14ac:dyDescent="0.2">
      <c r="T12749" s="212"/>
      <c r="U12749" s="213"/>
      <c r="V12749" s="213"/>
      <c r="W12749" s="213"/>
      <c r="X12749" s="214"/>
      <c r="Y12749" s="214"/>
      <c r="Z12749" s="214"/>
      <c r="AA12749" s="217"/>
      <c r="AB12749" s="217"/>
      <c r="AC12749" s="217"/>
      <c r="AD12749" s="213"/>
    </row>
    <row r="12750" spans="20:30" x14ac:dyDescent="0.2">
      <c r="T12750" s="212"/>
      <c r="U12750" s="213"/>
      <c r="V12750" s="213"/>
      <c r="W12750" s="213"/>
      <c r="X12750" s="214"/>
      <c r="Y12750" s="214"/>
      <c r="Z12750" s="214"/>
      <c r="AA12750" s="217"/>
      <c r="AB12750" s="217"/>
      <c r="AC12750" s="217"/>
      <c r="AD12750" s="213"/>
    </row>
    <row r="12751" spans="20:30" x14ac:dyDescent="0.2">
      <c r="T12751" s="212"/>
      <c r="U12751" s="213"/>
      <c r="V12751" s="213"/>
      <c r="W12751" s="213"/>
      <c r="X12751" s="214"/>
      <c r="Y12751" s="214"/>
      <c r="Z12751" s="214"/>
      <c r="AA12751" s="217"/>
      <c r="AB12751" s="217"/>
      <c r="AC12751" s="217"/>
      <c r="AD12751" s="213"/>
    </row>
    <row r="12752" spans="20:30" x14ac:dyDescent="0.2">
      <c r="T12752" s="212"/>
      <c r="U12752" s="213"/>
      <c r="V12752" s="213"/>
      <c r="W12752" s="213"/>
      <c r="X12752" s="214"/>
      <c r="Y12752" s="214"/>
      <c r="Z12752" s="214"/>
      <c r="AA12752" s="217"/>
      <c r="AB12752" s="217"/>
      <c r="AC12752" s="217"/>
      <c r="AD12752" s="213"/>
    </row>
    <row r="12753" spans="20:30" x14ac:dyDescent="0.2">
      <c r="T12753" s="212"/>
      <c r="U12753" s="213"/>
      <c r="V12753" s="213"/>
      <c r="W12753" s="213"/>
      <c r="X12753" s="214"/>
      <c r="Y12753" s="214"/>
      <c r="Z12753" s="214"/>
      <c r="AA12753" s="217"/>
      <c r="AB12753" s="217"/>
      <c r="AC12753" s="217"/>
      <c r="AD12753" s="213"/>
    </row>
    <row r="12754" spans="20:30" x14ac:dyDescent="0.2">
      <c r="T12754" s="212"/>
      <c r="U12754" s="213"/>
      <c r="V12754" s="213"/>
      <c r="W12754" s="213"/>
      <c r="X12754" s="214"/>
      <c r="Y12754" s="214"/>
      <c r="Z12754" s="214"/>
      <c r="AA12754" s="217"/>
      <c r="AB12754" s="217"/>
      <c r="AC12754" s="217"/>
      <c r="AD12754" s="213"/>
    </row>
    <row r="12755" spans="20:30" x14ac:dyDescent="0.2">
      <c r="T12755" s="212"/>
      <c r="U12755" s="213"/>
      <c r="V12755" s="213"/>
      <c r="W12755" s="213"/>
      <c r="X12755" s="214"/>
      <c r="Y12755" s="214"/>
      <c r="Z12755" s="214"/>
      <c r="AA12755" s="217"/>
      <c r="AB12755" s="217"/>
      <c r="AC12755" s="217"/>
      <c r="AD12755" s="213"/>
    </row>
    <row r="12756" spans="20:30" x14ac:dyDescent="0.2">
      <c r="T12756" s="212"/>
      <c r="U12756" s="213"/>
      <c r="V12756" s="213"/>
      <c r="W12756" s="213"/>
      <c r="X12756" s="214"/>
      <c r="Y12756" s="214"/>
      <c r="Z12756" s="214"/>
      <c r="AA12756" s="217"/>
      <c r="AB12756" s="217"/>
      <c r="AC12756" s="217"/>
      <c r="AD12756" s="213"/>
    </row>
    <row r="12757" spans="20:30" x14ac:dyDescent="0.2">
      <c r="T12757" s="212"/>
      <c r="U12757" s="213"/>
      <c r="V12757" s="213"/>
      <c r="W12757" s="213"/>
      <c r="X12757" s="214"/>
      <c r="Y12757" s="214"/>
      <c r="Z12757" s="214"/>
      <c r="AA12757" s="217"/>
      <c r="AB12757" s="217"/>
      <c r="AC12757" s="217"/>
      <c r="AD12757" s="213"/>
    </row>
    <row r="12758" spans="20:30" x14ac:dyDescent="0.2">
      <c r="T12758" s="212"/>
      <c r="U12758" s="213"/>
      <c r="V12758" s="213"/>
      <c r="W12758" s="213"/>
      <c r="X12758" s="214"/>
      <c r="Y12758" s="214"/>
      <c r="Z12758" s="214"/>
      <c r="AA12758" s="217"/>
      <c r="AB12758" s="217"/>
      <c r="AC12758" s="217"/>
      <c r="AD12758" s="213"/>
    </row>
    <row r="12759" spans="20:30" x14ac:dyDescent="0.2">
      <c r="T12759" s="212"/>
      <c r="U12759" s="213"/>
      <c r="V12759" s="213"/>
      <c r="W12759" s="213"/>
      <c r="X12759" s="214"/>
      <c r="Y12759" s="214"/>
      <c r="Z12759" s="214"/>
      <c r="AA12759" s="217"/>
      <c r="AB12759" s="217"/>
      <c r="AC12759" s="217"/>
      <c r="AD12759" s="213"/>
    </row>
    <row r="12760" spans="20:30" x14ac:dyDescent="0.2">
      <c r="T12760" s="212"/>
      <c r="U12760" s="213"/>
      <c r="V12760" s="213"/>
      <c r="W12760" s="213"/>
      <c r="X12760" s="214"/>
      <c r="Y12760" s="214"/>
      <c r="Z12760" s="214"/>
      <c r="AA12760" s="217"/>
      <c r="AB12760" s="217"/>
      <c r="AC12760" s="217"/>
      <c r="AD12760" s="213"/>
    </row>
    <row r="12761" spans="20:30" x14ac:dyDescent="0.2">
      <c r="T12761" s="212"/>
      <c r="U12761" s="213"/>
      <c r="V12761" s="213"/>
      <c r="W12761" s="213"/>
      <c r="X12761" s="214"/>
      <c r="Y12761" s="214"/>
      <c r="Z12761" s="214"/>
      <c r="AA12761" s="217"/>
      <c r="AB12761" s="217"/>
      <c r="AC12761" s="217"/>
      <c r="AD12761" s="213"/>
    </row>
    <row r="12762" spans="20:30" x14ac:dyDescent="0.2">
      <c r="T12762" s="212"/>
      <c r="U12762" s="213"/>
      <c r="V12762" s="213"/>
      <c r="W12762" s="213"/>
      <c r="X12762" s="214"/>
      <c r="Y12762" s="214"/>
      <c r="Z12762" s="214"/>
      <c r="AA12762" s="217"/>
      <c r="AB12762" s="217"/>
      <c r="AC12762" s="217"/>
      <c r="AD12762" s="213"/>
    </row>
    <row r="12763" spans="20:30" x14ac:dyDescent="0.2">
      <c r="T12763" s="212"/>
      <c r="U12763" s="213"/>
      <c r="V12763" s="213"/>
      <c r="W12763" s="213"/>
      <c r="X12763" s="214"/>
      <c r="Y12763" s="214"/>
      <c r="Z12763" s="214"/>
      <c r="AA12763" s="217"/>
      <c r="AB12763" s="217"/>
      <c r="AC12763" s="217"/>
      <c r="AD12763" s="213"/>
    </row>
    <row r="12764" spans="20:30" x14ac:dyDescent="0.2">
      <c r="T12764" s="212"/>
      <c r="U12764" s="213"/>
      <c r="V12764" s="213"/>
      <c r="W12764" s="213"/>
      <c r="X12764" s="214"/>
      <c r="Y12764" s="214"/>
      <c r="Z12764" s="214"/>
      <c r="AA12764" s="217"/>
      <c r="AB12764" s="217"/>
      <c r="AC12764" s="217"/>
      <c r="AD12764" s="213"/>
    </row>
    <row r="12765" spans="20:30" x14ac:dyDescent="0.2">
      <c r="T12765" s="212"/>
      <c r="U12765" s="213"/>
      <c r="V12765" s="213"/>
      <c r="W12765" s="213"/>
      <c r="X12765" s="214"/>
      <c r="Y12765" s="214"/>
      <c r="Z12765" s="214"/>
      <c r="AA12765" s="217"/>
      <c r="AB12765" s="217"/>
      <c r="AC12765" s="217"/>
      <c r="AD12765" s="213"/>
    </row>
    <row r="12766" spans="20:30" x14ac:dyDescent="0.2">
      <c r="T12766" s="212"/>
      <c r="U12766" s="213"/>
      <c r="V12766" s="213"/>
      <c r="W12766" s="213"/>
      <c r="X12766" s="214"/>
      <c r="Y12766" s="214"/>
      <c r="Z12766" s="214"/>
      <c r="AA12766" s="217"/>
      <c r="AB12766" s="217"/>
      <c r="AC12766" s="217"/>
      <c r="AD12766" s="213"/>
    </row>
    <row r="12767" spans="20:30" x14ac:dyDescent="0.2">
      <c r="T12767" s="212"/>
      <c r="U12767" s="213"/>
      <c r="V12767" s="213"/>
      <c r="W12767" s="213"/>
      <c r="X12767" s="214"/>
      <c r="Y12767" s="214"/>
      <c r="Z12767" s="214"/>
      <c r="AA12767" s="217"/>
      <c r="AB12767" s="217"/>
      <c r="AC12767" s="217"/>
      <c r="AD12767" s="213"/>
    </row>
    <row r="12768" spans="20:30" x14ac:dyDescent="0.2">
      <c r="T12768" s="212"/>
      <c r="U12768" s="213"/>
      <c r="V12768" s="213"/>
      <c r="W12768" s="213"/>
      <c r="X12768" s="214"/>
      <c r="Y12768" s="214"/>
      <c r="Z12768" s="214"/>
      <c r="AA12768" s="217"/>
      <c r="AB12768" s="217"/>
      <c r="AC12768" s="217"/>
      <c r="AD12768" s="213"/>
    </row>
    <row r="12769" spans="20:30" x14ac:dyDescent="0.2">
      <c r="T12769" s="212"/>
      <c r="U12769" s="213"/>
      <c r="V12769" s="213"/>
      <c r="W12769" s="213"/>
      <c r="X12769" s="214"/>
      <c r="Y12769" s="214"/>
      <c r="Z12769" s="214"/>
      <c r="AA12769" s="217"/>
      <c r="AB12769" s="217"/>
      <c r="AC12769" s="217"/>
      <c r="AD12769" s="213"/>
    </row>
    <row r="12770" spans="20:30" x14ac:dyDescent="0.2">
      <c r="T12770" s="212"/>
      <c r="U12770" s="213"/>
      <c r="V12770" s="213"/>
      <c r="W12770" s="213"/>
      <c r="X12770" s="214"/>
      <c r="Y12770" s="214"/>
      <c r="Z12770" s="214"/>
      <c r="AA12770" s="217"/>
      <c r="AB12770" s="217"/>
      <c r="AC12770" s="217"/>
      <c r="AD12770" s="213"/>
    </row>
    <row r="12771" spans="20:30" x14ac:dyDescent="0.2">
      <c r="T12771" s="212"/>
      <c r="U12771" s="213"/>
      <c r="V12771" s="213"/>
      <c r="W12771" s="213"/>
      <c r="X12771" s="214"/>
      <c r="Y12771" s="214"/>
      <c r="Z12771" s="214"/>
      <c r="AA12771" s="217"/>
      <c r="AB12771" s="217"/>
      <c r="AC12771" s="217"/>
      <c r="AD12771" s="213"/>
    </row>
    <row r="12772" spans="20:30" x14ac:dyDescent="0.2">
      <c r="T12772" s="212"/>
      <c r="U12772" s="213"/>
      <c r="V12772" s="213"/>
      <c r="W12772" s="213"/>
      <c r="X12772" s="214"/>
      <c r="Y12772" s="214"/>
      <c r="Z12772" s="214"/>
      <c r="AA12772" s="217"/>
      <c r="AB12772" s="217"/>
      <c r="AC12772" s="217"/>
      <c r="AD12772" s="213"/>
    </row>
    <row r="12773" spans="20:30" x14ac:dyDescent="0.2">
      <c r="T12773" s="212"/>
      <c r="U12773" s="213"/>
      <c r="V12773" s="213"/>
      <c r="W12773" s="213"/>
      <c r="X12773" s="214"/>
      <c r="Y12773" s="214"/>
      <c r="Z12773" s="214"/>
      <c r="AA12773" s="217"/>
      <c r="AB12773" s="217"/>
      <c r="AC12773" s="217"/>
      <c r="AD12773" s="213"/>
    </row>
    <row r="12774" spans="20:30" x14ac:dyDescent="0.2">
      <c r="T12774" s="212"/>
      <c r="U12774" s="213"/>
      <c r="V12774" s="213"/>
      <c r="W12774" s="213"/>
      <c r="X12774" s="214"/>
      <c r="Y12774" s="214"/>
      <c r="Z12774" s="214"/>
      <c r="AA12774" s="217"/>
      <c r="AB12774" s="217"/>
      <c r="AC12774" s="217"/>
      <c r="AD12774" s="213"/>
    </row>
    <row r="12775" spans="20:30" x14ac:dyDescent="0.2">
      <c r="T12775" s="212"/>
      <c r="U12775" s="213"/>
      <c r="V12775" s="213"/>
      <c r="W12775" s="213"/>
      <c r="X12775" s="214"/>
      <c r="Y12775" s="214"/>
      <c r="Z12775" s="214"/>
      <c r="AA12775" s="217"/>
      <c r="AB12775" s="217"/>
      <c r="AC12775" s="217"/>
      <c r="AD12775" s="213"/>
    </row>
    <row r="12776" spans="20:30" x14ac:dyDescent="0.2">
      <c r="T12776" s="212"/>
      <c r="U12776" s="213"/>
      <c r="V12776" s="213"/>
      <c r="W12776" s="213"/>
      <c r="X12776" s="214"/>
      <c r="Y12776" s="214"/>
      <c r="Z12776" s="214"/>
      <c r="AA12776" s="217"/>
      <c r="AB12776" s="217"/>
      <c r="AC12776" s="217"/>
      <c r="AD12776" s="213"/>
    </row>
    <row r="12777" spans="20:30" x14ac:dyDescent="0.2">
      <c r="T12777" s="212"/>
      <c r="U12777" s="213"/>
      <c r="V12777" s="213"/>
      <c r="W12777" s="213"/>
      <c r="X12777" s="214"/>
      <c r="Y12777" s="214"/>
      <c r="Z12777" s="214"/>
      <c r="AA12777" s="217"/>
      <c r="AB12777" s="217"/>
      <c r="AC12777" s="217"/>
      <c r="AD12777" s="213"/>
    </row>
    <row r="12778" spans="20:30" x14ac:dyDescent="0.2">
      <c r="T12778" s="212"/>
      <c r="U12778" s="213"/>
      <c r="V12778" s="213"/>
      <c r="W12778" s="213"/>
      <c r="X12778" s="214"/>
      <c r="Y12778" s="214"/>
      <c r="Z12778" s="214"/>
      <c r="AA12778" s="217"/>
      <c r="AB12778" s="217"/>
      <c r="AC12778" s="217"/>
      <c r="AD12778" s="213"/>
    </row>
    <row r="12779" spans="20:30" x14ac:dyDescent="0.2">
      <c r="T12779" s="212"/>
      <c r="U12779" s="213"/>
      <c r="V12779" s="213"/>
      <c r="W12779" s="213"/>
      <c r="X12779" s="214"/>
      <c r="Y12779" s="214"/>
      <c r="Z12779" s="214"/>
      <c r="AA12779" s="217"/>
      <c r="AB12779" s="217"/>
      <c r="AC12779" s="217"/>
      <c r="AD12779" s="213"/>
    </row>
    <row r="12780" spans="20:30" x14ac:dyDescent="0.2">
      <c r="T12780" s="212"/>
      <c r="U12780" s="213"/>
      <c r="V12780" s="213"/>
      <c r="W12780" s="213"/>
      <c r="X12780" s="214"/>
      <c r="Y12780" s="214"/>
      <c r="Z12780" s="214"/>
      <c r="AA12780" s="217"/>
      <c r="AB12780" s="217"/>
      <c r="AC12780" s="217"/>
      <c r="AD12780" s="213"/>
    </row>
    <row r="12781" spans="20:30" x14ac:dyDescent="0.2">
      <c r="T12781" s="212"/>
      <c r="U12781" s="213"/>
      <c r="V12781" s="213"/>
      <c r="W12781" s="213"/>
      <c r="X12781" s="214"/>
      <c r="Y12781" s="214"/>
      <c r="Z12781" s="214"/>
      <c r="AA12781" s="217"/>
      <c r="AB12781" s="217"/>
      <c r="AC12781" s="217"/>
      <c r="AD12781" s="213"/>
    </row>
    <row r="12782" spans="20:30" x14ac:dyDescent="0.2">
      <c r="T12782" s="212"/>
      <c r="U12782" s="213"/>
      <c r="V12782" s="213"/>
      <c r="W12782" s="213"/>
      <c r="X12782" s="214"/>
      <c r="Y12782" s="214"/>
      <c r="Z12782" s="214"/>
      <c r="AA12782" s="217"/>
      <c r="AB12782" s="217"/>
      <c r="AC12782" s="217"/>
      <c r="AD12782" s="213"/>
    </row>
    <row r="12783" spans="20:30" x14ac:dyDescent="0.2">
      <c r="T12783" s="212"/>
      <c r="U12783" s="213"/>
      <c r="V12783" s="213"/>
      <c r="W12783" s="213"/>
      <c r="X12783" s="214"/>
      <c r="Y12783" s="214"/>
      <c r="Z12783" s="214"/>
      <c r="AA12783" s="217"/>
      <c r="AB12783" s="217"/>
      <c r="AC12783" s="217"/>
      <c r="AD12783" s="213"/>
    </row>
    <row r="12784" spans="20:30" x14ac:dyDescent="0.2">
      <c r="T12784" s="212"/>
      <c r="U12784" s="213"/>
      <c r="V12784" s="213"/>
      <c r="W12784" s="213"/>
      <c r="X12784" s="214"/>
      <c r="Y12784" s="214"/>
      <c r="Z12784" s="214"/>
      <c r="AA12784" s="217"/>
      <c r="AB12784" s="217"/>
      <c r="AC12784" s="217"/>
      <c r="AD12784" s="213"/>
    </row>
    <row r="12785" spans="20:30" x14ac:dyDescent="0.2">
      <c r="T12785" s="212"/>
      <c r="U12785" s="213"/>
      <c r="V12785" s="213"/>
      <c r="W12785" s="213"/>
      <c r="X12785" s="214"/>
      <c r="Y12785" s="214"/>
      <c r="Z12785" s="214"/>
      <c r="AA12785" s="217"/>
      <c r="AB12785" s="217"/>
      <c r="AC12785" s="217"/>
      <c r="AD12785" s="213"/>
    </row>
    <row r="12786" spans="20:30" x14ac:dyDescent="0.2">
      <c r="T12786" s="212"/>
      <c r="U12786" s="213"/>
      <c r="V12786" s="213"/>
      <c r="W12786" s="213"/>
      <c r="X12786" s="214"/>
      <c r="Y12786" s="214"/>
      <c r="Z12786" s="214"/>
      <c r="AA12786" s="217"/>
      <c r="AB12786" s="217"/>
      <c r="AC12786" s="217"/>
      <c r="AD12786" s="213"/>
    </row>
    <row r="12787" spans="20:30" x14ac:dyDescent="0.2">
      <c r="T12787" s="212"/>
      <c r="U12787" s="213"/>
      <c r="V12787" s="213"/>
      <c r="W12787" s="213"/>
      <c r="X12787" s="214"/>
      <c r="Y12787" s="214"/>
      <c r="Z12787" s="214"/>
      <c r="AA12787" s="217"/>
      <c r="AB12787" s="217"/>
      <c r="AC12787" s="217"/>
      <c r="AD12787" s="213"/>
    </row>
    <row r="12788" spans="20:30" x14ac:dyDescent="0.2">
      <c r="T12788" s="212"/>
      <c r="U12788" s="213"/>
      <c r="V12788" s="213"/>
      <c r="W12788" s="213"/>
      <c r="X12788" s="214"/>
      <c r="Y12788" s="214"/>
      <c r="Z12788" s="214"/>
      <c r="AA12788" s="217"/>
      <c r="AB12788" s="217"/>
      <c r="AC12788" s="217"/>
      <c r="AD12788" s="213"/>
    </row>
    <row r="12789" spans="20:30" x14ac:dyDescent="0.2">
      <c r="T12789" s="212"/>
      <c r="U12789" s="213"/>
      <c r="V12789" s="213"/>
      <c r="W12789" s="213"/>
      <c r="X12789" s="214"/>
      <c r="Y12789" s="214"/>
      <c r="Z12789" s="214"/>
      <c r="AA12789" s="217"/>
      <c r="AB12789" s="217"/>
      <c r="AC12789" s="217"/>
      <c r="AD12789" s="213"/>
    </row>
    <row r="12790" spans="20:30" x14ac:dyDescent="0.2">
      <c r="T12790" s="212"/>
      <c r="U12790" s="213"/>
      <c r="V12790" s="213"/>
      <c r="W12790" s="213"/>
      <c r="X12790" s="214"/>
      <c r="Y12790" s="214"/>
      <c r="Z12790" s="214"/>
      <c r="AA12790" s="217"/>
      <c r="AB12790" s="217"/>
      <c r="AC12790" s="217"/>
      <c r="AD12790" s="213"/>
    </row>
    <row r="12791" spans="20:30" x14ac:dyDescent="0.2">
      <c r="T12791" s="212"/>
      <c r="U12791" s="213"/>
      <c r="V12791" s="213"/>
      <c r="W12791" s="213"/>
      <c r="X12791" s="214"/>
      <c r="Y12791" s="214"/>
      <c r="Z12791" s="214"/>
      <c r="AA12791" s="217"/>
      <c r="AB12791" s="217"/>
      <c r="AC12791" s="217"/>
      <c r="AD12791" s="213"/>
    </row>
    <row r="12792" spans="20:30" x14ac:dyDescent="0.2">
      <c r="T12792" s="212"/>
      <c r="U12792" s="213"/>
      <c r="V12792" s="213"/>
      <c r="W12792" s="213"/>
      <c r="X12792" s="214"/>
      <c r="Y12792" s="214"/>
      <c r="Z12792" s="214"/>
      <c r="AA12792" s="217"/>
      <c r="AB12792" s="217"/>
      <c r="AC12792" s="217"/>
      <c r="AD12792" s="213"/>
    </row>
    <row r="12793" spans="20:30" x14ac:dyDescent="0.2">
      <c r="T12793" s="212"/>
      <c r="U12793" s="213"/>
      <c r="V12793" s="213"/>
      <c r="W12793" s="213"/>
      <c r="X12793" s="214"/>
      <c r="Y12793" s="214"/>
      <c r="Z12793" s="214"/>
      <c r="AA12793" s="217"/>
      <c r="AB12793" s="217"/>
      <c r="AC12793" s="217"/>
      <c r="AD12793" s="213"/>
    </row>
    <row r="12794" spans="20:30" x14ac:dyDescent="0.2">
      <c r="T12794" s="212"/>
      <c r="U12794" s="213"/>
      <c r="V12794" s="213"/>
      <c r="W12794" s="213"/>
      <c r="X12794" s="214"/>
      <c r="Y12794" s="214"/>
      <c r="Z12794" s="214"/>
      <c r="AA12794" s="217"/>
      <c r="AB12794" s="217"/>
      <c r="AC12794" s="217"/>
      <c r="AD12794" s="213"/>
    </row>
    <row r="12795" spans="20:30" x14ac:dyDescent="0.2">
      <c r="T12795" s="212"/>
      <c r="U12795" s="213"/>
      <c r="V12795" s="213"/>
      <c r="W12795" s="213"/>
      <c r="X12795" s="214"/>
      <c r="Y12795" s="214"/>
      <c r="Z12795" s="214"/>
      <c r="AA12795" s="217"/>
      <c r="AB12795" s="217"/>
      <c r="AC12795" s="217"/>
      <c r="AD12795" s="213"/>
    </row>
    <row r="12796" spans="20:30" x14ac:dyDescent="0.2">
      <c r="T12796" s="212"/>
      <c r="U12796" s="213"/>
      <c r="V12796" s="213"/>
      <c r="W12796" s="213"/>
      <c r="X12796" s="214"/>
      <c r="Y12796" s="214"/>
      <c r="Z12796" s="214"/>
      <c r="AA12796" s="217"/>
      <c r="AB12796" s="217"/>
      <c r="AC12796" s="217"/>
      <c r="AD12796" s="213"/>
    </row>
    <row r="12797" spans="20:30" x14ac:dyDescent="0.2">
      <c r="T12797" s="212"/>
      <c r="U12797" s="213"/>
      <c r="V12797" s="213"/>
      <c r="W12797" s="213"/>
      <c r="X12797" s="214"/>
      <c r="Y12797" s="214"/>
      <c r="Z12797" s="214"/>
      <c r="AA12797" s="217"/>
      <c r="AB12797" s="217"/>
      <c r="AC12797" s="217"/>
      <c r="AD12797" s="213"/>
    </row>
    <row r="12798" spans="20:30" x14ac:dyDescent="0.2">
      <c r="T12798" s="212"/>
      <c r="U12798" s="213"/>
      <c r="V12798" s="213"/>
      <c r="W12798" s="213"/>
      <c r="X12798" s="214"/>
      <c r="Y12798" s="214"/>
      <c r="Z12798" s="214"/>
      <c r="AA12798" s="217"/>
      <c r="AB12798" s="217"/>
      <c r="AC12798" s="217"/>
      <c r="AD12798" s="213"/>
    </row>
    <row r="12799" spans="20:30" x14ac:dyDescent="0.2">
      <c r="T12799" s="212"/>
      <c r="U12799" s="213"/>
      <c r="V12799" s="213"/>
      <c r="W12799" s="213"/>
      <c r="X12799" s="214"/>
      <c r="Y12799" s="214"/>
      <c r="Z12799" s="214"/>
      <c r="AA12799" s="217"/>
      <c r="AB12799" s="217"/>
      <c r="AC12799" s="217"/>
      <c r="AD12799" s="213"/>
    </row>
    <row r="12800" spans="20:30" x14ac:dyDescent="0.2">
      <c r="T12800" s="212"/>
      <c r="U12800" s="213"/>
      <c r="V12800" s="213"/>
      <c r="W12800" s="213"/>
      <c r="X12800" s="214"/>
      <c r="Y12800" s="214"/>
      <c r="Z12800" s="214"/>
      <c r="AA12800" s="217"/>
      <c r="AB12800" s="217"/>
      <c r="AC12800" s="217"/>
      <c r="AD12800" s="213"/>
    </row>
    <row r="12801" spans="20:30" x14ac:dyDescent="0.2">
      <c r="T12801" s="212"/>
      <c r="U12801" s="213"/>
      <c r="V12801" s="213"/>
      <c r="W12801" s="213"/>
      <c r="X12801" s="214"/>
      <c r="Y12801" s="214"/>
      <c r="Z12801" s="214"/>
      <c r="AA12801" s="217"/>
      <c r="AB12801" s="217"/>
      <c r="AC12801" s="217"/>
      <c r="AD12801" s="213"/>
    </row>
    <row r="12802" spans="20:30" x14ac:dyDescent="0.2">
      <c r="T12802" s="212"/>
      <c r="U12802" s="213"/>
      <c r="V12802" s="213"/>
      <c r="W12802" s="213"/>
      <c r="X12802" s="214"/>
      <c r="Y12802" s="214"/>
      <c r="Z12802" s="214"/>
      <c r="AA12802" s="217"/>
      <c r="AB12802" s="217"/>
      <c r="AC12802" s="217"/>
      <c r="AD12802" s="213"/>
    </row>
    <row r="12803" spans="20:30" x14ac:dyDescent="0.2">
      <c r="T12803" s="212"/>
      <c r="U12803" s="213"/>
      <c r="V12803" s="213"/>
      <c r="W12803" s="213"/>
      <c r="X12803" s="214"/>
      <c r="Y12803" s="214"/>
      <c r="Z12803" s="214"/>
      <c r="AA12803" s="217"/>
      <c r="AB12803" s="217"/>
      <c r="AC12803" s="217"/>
      <c r="AD12803" s="213"/>
    </row>
    <row r="12804" spans="20:30" x14ac:dyDescent="0.2">
      <c r="T12804" s="212"/>
      <c r="U12804" s="213"/>
      <c r="V12804" s="213"/>
      <c r="W12804" s="213"/>
      <c r="X12804" s="214"/>
      <c r="Y12804" s="214"/>
      <c r="Z12804" s="214"/>
      <c r="AA12804" s="217"/>
      <c r="AB12804" s="217"/>
      <c r="AC12804" s="217"/>
      <c r="AD12804" s="213"/>
    </row>
    <row r="12805" spans="20:30" x14ac:dyDescent="0.2">
      <c r="T12805" s="212"/>
      <c r="U12805" s="213"/>
      <c r="V12805" s="213"/>
      <c r="W12805" s="213"/>
      <c r="X12805" s="214"/>
      <c r="Y12805" s="214"/>
      <c r="Z12805" s="214"/>
      <c r="AA12805" s="217"/>
      <c r="AB12805" s="217"/>
      <c r="AC12805" s="217"/>
      <c r="AD12805" s="213"/>
    </row>
    <row r="12806" spans="20:30" x14ac:dyDescent="0.2">
      <c r="T12806" s="212"/>
      <c r="U12806" s="213"/>
      <c r="V12806" s="213"/>
      <c r="W12806" s="213"/>
      <c r="X12806" s="214"/>
      <c r="Y12806" s="214"/>
      <c r="Z12806" s="214"/>
      <c r="AA12806" s="217"/>
      <c r="AB12806" s="217"/>
      <c r="AC12806" s="217"/>
      <c r="AD12806" s="213"/>
    </row>
    <row r="12807" spans="20:30" x14ac:dyDescent="0.2">
      <c r="T12807" s="212"/>
      <c r="U12807" s="213"/>
      <c r="V12807" s="213"/>
      <c r="W12807" s="213"/>
      <c r="X12807" s="214"/>
      <c r="Y12807" s="214"/>
      <c r="Z12807" s="214"/>
      <c r="AA12807" s="217"/>
      <c r="AB12807" s="217"/>
      <c r="AC12807" s="217"/>
      <c r="AD12807" s="213"/>
    </row>
    <row r="12808" spans="20:30" x14ac:dyDescent="0.2">
      <c r="T12808" s="212"/>
      <c r="U12808" s="213"/>
      <c r="V12808" s="213"/>
      <c r="W12808" s="213"/>
      <c r="X12808" s="214"/>
      <c r="Y12808" s="214"/>
      <c r="Z12808" s="214"/>
      <c r="AA12808" s="217"/>
      <c r="AB12808" s="217"/>
      <c r="AC12808" s="217"/>
      <c r="AD12808" s="213"/>
    </row>
    <row r="12809" spans="20:30" x14ac:dyDescent="0.2">
      <c r="T12809" s="212"/>
      <c r="U12809" s="213"/>
      <c r="V12809" s="213"/>
      <c r="W12809" s="213"/>
      <c r="X12809" s="214"/>
      <c r="Y12809" s="214"/>
      <c r="Z12809" s="214"/>
      <c r="AA12809" s="217"/>
      <c r="AB12809" s="217"/>
      <c r="AC12809" s="217"/>
      <c r="AD12809" s="213"/>
    </row>
    <row r="12810" spans="20:30" x14ac:dyDescent="0.2">
      <c r="T12810" s="212"/>
      <c r="U12810" s="213"/>
      <c r="V12810" s="213"/>
      <c r="W12810" s="213"/>
      <c r="X12810" s="214"/>
      <c r="Y12810" s="214"/>
      <c r="Z12810" s="214"/>
      <c r="AA12810" s="217"/>
      <c r="AB12810" s="217"/>
      <c r="AC12810" s="217"/>
      <c r="AD12810" s="213"/>
    </row>
    <row r="12811" spans="20:30" x14ac:dyDescent="0.2">
      <c r="T12811" s="212"/>
      <c r="U12811" s="213"/>
      <c r="V12811" s="213"/>
      <c r="W12811" s="213"/>
      <c r="X12811" s="214"/>
      <c r="Y12811" s="214"/>
      <c r="Z12811" s="214"/>
      <c r="AA12811" s="217"/>
      <c r="AB12811" s="217"/>
      <c r="AC12811" s="217"/>
      <c r="AD12811" s="213"/>
    </row>
    <row r="12812" spans="20:30" x14ac:dyDescent="0.2">
      <c r="T12812" s="212"/>
      <c r="U12812" s="213"/>
      <c r="V12812" s="213"/>
      <c r="W12812" s="213"/>
      <c r="X12812" s="214"/>
      <c r="Y12812" s="214"/>
      <c r="Z12812" s="214"/>
      <c r="AA12812" s="217"/>
      <c r="AB12812" s="217"/>
      <c r="AC12812" s="217"/>
      <c r="AD12812" s="213"/>
    </row>
    <row r="12813" spans="20:30" x14ac:dyDescent="0.2">
      <c r="T12813" s="212"/>
      <c r="U12813" s="213"/>
      <c r="V12813" s="213"/>
      <c r="W12813" s="213"/>
      <c r="X12813" s="214"/>
      <c r="Y12813" s="214"/>
      <c r="Z12813" s="214"/>
      <c r="AA12813" s="217"/>
      <c r="AB12813" s="217"/>
      <c r="AC12813" s="217"/>
      <c r="AD12813" s="213"/>
    </row>
    <row r="12814" spans="20:30" x14ac:dyDescent="0.2">
      <c r="T12814" s="212"/>
      <c r="U12814" s="213"/>
      <c r="V12814" s="213"/>
      <c r="W12814" s="213"/>
      <c r="X12814" s="214"/>
      <c r="Y12814" s="214"/>
      <c r="Z12814" s="214"/>
      <c r="AA12814" s="217"/>
      <c r="AB12814" s="217"/>
      <c r="AC12814" s="217"/>
      <c r="AD12814" s="213"/>
    </row>
    <row r="12815" spans="20:30" x14ac:dyDescent="0.2">
      <c r="T12815" s="212"/>
      <c r="U12815" s="213"/>
      <c r="V12815" s="213"/>
      <c r="W12815" s="213"/>
      <c r="X12815" s="214"/>
      <c r="Y12815" s="214"/>
      <c r="Z12815" s="214"/>
      <c r="AA12815" s="217"/>
      <c r="AB12815" s="217"/>
      <c r="AC12815" s="217"/>
      <c r="AD12815" s="213"/>
    </row>
    <row r="12816" spans="20:30" x14ac:dyDescent="0.2">
      <c r="T12816" s="212"/>
      <c r="U12816" s="213"/>
      <c r="V12816" s="213"/>
      <c r="W12816" s="213"/>
      <c r="X12816" s="214"/>
      <c r="Y12816" s="214"/>
      <c r="Z12816" s="214"/>
      <c r="AA12816" s="217"/>
      <c r="AB12816" s="217"/>
      <c r="AC12816" s="217"/>
      <c r="AD12816" s="213"/>
    </row>
    <row r="12817" spans="20:30" x14ac:dyDescent="0.2">
      <c r="T12817" s="212"/>
      <c r="U12817" s="213"/>
      <c r="V12817" s="213"/>
      <c r="W12817" s="213"/>
      <c r="X12817" s="214"/>
      <c r="Y12817" s="214"/>
      <c r="Z12817" s="214"/>
      <c r="AA12817" s="217"/>
      <c r="AB12817" s="217"/>
      <c r="AC12817" s="217"/>
      <c r="AD12817" s="213"/>
    </row>
    <row r="12818" spans="20:30" x14ac:dyDescent="0.2">
      <c r="T12818" s="212"/>
      <c r="U12818" s="213"/>
      <c r="V12818" s="213"/>
      <c r="W12818" s="213"/>
      <c r="X12818" s="214"/>
      <c r="Y12818" s="214"/>
      <c r="Z12818" s="214"/>
      <c r="AA12818" s="217"/>
      <c r="AB12818" s="217"/>
      <c r="AC12818" s="217"/>
      <c r="AD12818" s="213"/>
    </row>
    <row r="12819" spans="20:30" x14ac:dyDescent="0.2">
      <c r="T12819" s="212"/>
      <c r="U12819" s="213"/>
      <c r="V12819" s="213"/>
      <c r="W12819" s="213"/>
      <c r="X12819" s="214"/>
      <c r="Y12819" s="214"/>
      <c r="Z12819" s="214"/>
      <c r="AA12819" s="217"/>
      <c r="AB12819" s="217"/>
      <c r="AC12819" s="217"/>
      <c r="AD12819" s="213"/>
    </row>
    <row r="12820" spans="20:30" x14ac:dyDescent="0.2">
      <c r="T12820" s="212"/>
      <c r="U12820" s="213"/>
      <c r="V12820" s="213"/>
      <c r="W12820" s="213"/>
      <c r="X12820" s="214"/>
      <c r="Y12820" s="214"/>
      <c r="Z12820" s="214"/>
      <c r="AA12820" s="217"/>
      <c r="AB12820" s="217"/>
      <c r="AC12820" s="217"/>
      <c r="AD12820" s="213"/>
    </row>
    <row r="12821" spans="20:30" x14ac:dyDescent="0.2">
      <c r="T12821" s="212"/>
      <c r="U12821" s="213"/>
      <c r="V12821" s="213"/>
      <c r="W12821" s="213"/>
      <c r="X12821" s="214"/>
      <c r="Y12821" s="214"/>
      <c r="Z12821" s="214"/>
      <c r="AA12821" s="217"/>
      <c r="AB12821" s="217"/>
      <c r="AC12821" s="217"/>
      <c r="AD12821" s="213"/>
    </row>
    <row r="12822" spans="20:30" x14ac:dyDescent="0.2">
      <c r="T12822" s="212"/>
      <c r="U12822" s="213"/>
      <c r="V12822" s="213"/>
      <c r="W12822" s="213"/>
      <c r="X12822" s="214"/>
      <c r="Y12822" s="214"/>
      <c r="Z12822" s="214"/>
      <c r="AA12822" s="217"/>
      <c r="AB12822" s="217"/>
      <c r="AC12822" s="217"/>
      <c r="AD12822" s="213"/>
    </row>
    <row r="12823" spans="20:30" x14ac:dyDescent="0.2">
      <c r="T12823" s="212"/>
      <c r="U12823" s="213"/>
      <c r="V12823" s="213"/>
      <c r="W12823" s="213"/>
      <c r="X12823" s="214"/>
      <c r="Y12823" s="214"/>
      <c r="Z12823" s="214"/>
      <c r="AA12823" s="217"/>
      <c r="AB12823" s="217"/>
      <c r="AC12823" s="217"/>
      <c r="AD12823" s="213"/>
    </row>
    <row r="12824" spans="20:30" x14ac:dyDescent="0.2">
      <c r="T12824" s="212"/>
      <c r="U12824" s="213"/>
      <c r="V12824" s="213"/>
      <c r="W12824" s="213"/>
      <c r="X12824" s="214"/>
      <c r="Y12824" s="214"/>
      <c r="Z12824" s="214"/>
      <c r="AA12824" s="217"/>
      <c r="AB12824" s="217"/>
      <c r="AC12824" s="217"/>
      <c r="AD12824" s="213"/>
    </row>
    <row r="12825" spans="20:30" x14ac:dyDescent="0.2">
      <c r="T12825" s="212"/>
      <c r="U12825" s="213"/>
      <c r="V12825" s="213"/>
      <c r="W12825" s="213"/>
      <c r="X12825" s="214"/>
      <c r="Y12825" s="214"/>
      <c r="Z12825" s="214"/>
      <c r="AA12825" s="217"/>
      <c r="AB12825" s="217"/>
      <c r="AC12825" s="217"/>
      <c r="AD12825" s="213"/>
    </row>
    <row r="12826" spans="20:30" x14ac:dyDescent="0.2">
      <c r="T12826" s="212"/>
      <c r="U12826" s="213"/>
      <c r="V12826" s="213"/>
      <c r="W12826" s="213"/>
      <c r="X12826" s="214"/>
      <c r="Y12826" s="214"/>
      <c r="Z12826" s="214"/>
      <c r="AA12826" s="217"/>
      <c r="AB12826" s="217"/>
      <c r="AC12826" s="217"/>
      <c r="AD12826" s="213"/>
    </row>
    <row r="12827" spans="20:30" x14ac:dyDescent="0.2">
      <c r="T12827" s="212"/>
      <c r="U12827" s="213"/>
      <c r="V12827" s="213"/>
      <c r="W12827" s="213"/>
      <c r="X12827" s="214"/>
      <c r="Y12827" s="214"/>
      <c r="Z12827" s="214"/>
      <c r="AA12827" s="217"/>
      <c r="AB12827" s="217"/>
      <c r="AC12827" s="217"/>
      <c r="AD12827" s="213"/>
    </row>
    <row r="12828" spans="20:30" x14ac:dyDescent="0.2">
      <c r="T12828" s="212"/>
      <c r="U12828" s="213"/>
      <c r="V12828" s="213"/>
      <c r="W12828" s="213"/>
      <c r="X12828" s="214"/>
      <c r="Y12828" s="214"/>
      <c r="Z12828" s="214"/>
      <c r="AA12828" s="217"/>
      <c r="AB12828" s="217"/>
      <c r="AC12828" s="217"/>
      <c r="AD12828" s="213"/>
    </row>
    <row r="12829" spans="20:30" x14ac:dyDescent="0.2">
      <c r="T12829" s="212"/>
      <c r="U12829" s="213"/>
      <c r="V12829" s="213"/>
      <c r="W12829" s="213"/>
      <c r="X12829" s="214"/>
      <c r="Y12829" s="214"/>
      <c r="Z12829" s="214"/>
      <c r="AA12829" s="217"/>
      <c r="AB12829" s="217"/>
      <c r="AC12829" s="217"/>
      <c r="AD12829" s="213"/>
    </row>
    <row r="12830" spans="20:30" x14ac:dyDescent="0.2">
      <c r="T12830" s="212"/>
      <c r="U12830" s="213"/>
      <c r="V12830" s="213"/>
      <c r="W12830" s="213"/>
      <c r="X12830" s="214"/>
      <c r="Y12830" s="214"/>
      <c r="Z12830" s="214"/>
      <c r="AA12830" s="217"/>
      <c r="AB12830" s="217"/>
      <c r="AC12830" s="217"/>
      <c r="AD12830" s="213"/>
    </row>
    <row r="12831" spans="20:30" x14ac:dyDescent="0.2">
      <c r="T12831" s="212"/>
      <c r="U12831" s="213"/>
      <c r="V12831" s="213"/>
      <c r="W12831" s="213"/>
      <c r="X12831" s="214"/>
      <c r="Y12831" s="214"/>
      <c r="Z12831" s="214"/>
      <c r="AA12831" s="217"/>
      <c r="AB12831" s="217"/>
      <c r="AC12831" s="217"/>
      <c r="AD12831" s="213"/>
    </row>
    <row r="12832" spans="20:30" x14ac:dyDescent="0.2">
      <c r="T12832" s="212"/>
      <c r="U12832" s="213"/>
      <c r="V12832" s="213"/>
      <c r="W12832" s="213"/>
      <c r="X12832" s="214"/>
      <c r="Y12832" s="214"/>
      <c r="Z12832" s="214"/>
      <c r="AA12832" s="217"/>
      <c r="AB12832" s="217"/>
      <c r="AC12832" s="217"/>
      <c r="AD12832" s="213"/>
    </row>
    <row r="12833" spans="20:30" x14ac:dyDescent="0.2">
      <c r="T12833" s="212"/>
      <c r="U12833" s="213"/>
      <c r="V12833" s="213"/>
      <c r="W12833" s="213"/>
      <c r="X12833" s="214"/>
      <c r="Y12833" s="214"/>
      <c r="Z12833" s="214"/>
      <c r="AA12833" s="217"/>
      <c r="AB12833" s="217"/>
      <c r="AC12833" s="217"/>
      <c r="AD12833" s="213"/>
    </row>
    <row r="12834" spans="20:30" x14ac:dyDescent="0.2">
      <c r="T12834" s="212"/>
      <c r="U12834" s="213"/>
      <c r="V12834" s="213"/>
      <c r="W12834" s="213"/>
      <c r="X12834" s="214"/>
      <c r="Y12834" s="214"/>
      <c r="Z12834" s="214"/>
      <c r="AA12834" s="217"/>
      <c r="AB12834" s="217"/>
      <c r="AC12834" s="217"/>
      <c r="AD12834" s="213"/>
    </row>
    <row r="12835" spans="20:30" x14ac:dyDescent="0.2">
      <c r="T12835" s="212"/>
      <c r="U12835" s="213"/>
      <c r="V12835" s="213"/>
      <c r="W12835" s="213"/>
      <c r="X12835" s="214"/>
      <c r="Y12835" s="214"/>
      <c r="Z12835" s="214"/>
      <c r="AA12835" s="217"/>
      <c r="AB12835" s="217"/>
      <c r="AC12835" s="217"/>
      <c r="AD12835" s="213"/>
    </row>
    <row r="12836" spans="20:30" x14ac:dyDescent="0.2">
      <c r="T12836" s="212"/>
      <c r="U12836" s="213"/>
      <c r="V12836" s="213"/>
      <c r="W12836" s="213"/>
      <c r="X12836" s="214"/>
      <c r="Y12836" s="214"/>
      <c r="Z12836" s="214"/>
      <c r="AA12836" s="217"/>
      <c r="AB12836" s="217"/>
      <c r="AC12836" s="217"/>
      <c r="AD12836" s="213"/>
    </row>
    <row r="12837" spans="20:30" x14ac:dyDescent="0.2">
      <c r="T12837" s="212"/>
      <c r="U12837" s="213"/>
      <c r="V12837" s="213"/>
      <c r="W12837" s="213"/>
      <c r="X12837" s="214"/>
      <c r="Y12837" s="214"/>
      <c r="Z12837" s="214"/>
      <c r="AA12837" s="217"/>
      <c r="AB12837" s="217"/>
      <c r="AC12837" s="217"/>
      <c r="AD12837" s="213"/>
    </row>
    <row r="12838" spans="20:30" x14ac:dyDescent="0.2">
      <c r="T12838" s="212"/>
      <c r="U12838" s="213"/>
      <c r="V12838" s="213"/>
      <c r="W12838" s="213"/>
      <c r="X12838" s="214"/>
      <c r="Y12838" s="214"/>
      <c r="Z12838" s="214"/>
      <c r="AA12838" s="217"/>
      <c r="AB12838" s="217"/>
      <c r="AC12838" s="217"/>
      <c r="AD12838" s="213"/>
    </row>
    <row r="12839" spans="20:30" x14ac:dyDescent="0.2">
      <c r="T12839" s="212"/>
      <c r="U12839" s="213"/>
      <c r="V12839" s="213"/>
      <c r="W12839" s="213"/>
      <c r="X12839" s="214"/>
      <c r="Y12839" s="214"/>
      <c r="Z12839" s="214"/>
      <c r="AA12839" s="217"/>
      <c r="AB12839" s="217"/>
      <c r="AC12839" s="217"/>
      <c r="AD12839" s="213"/>
    </row>
    <row r="12840" spans="20:30" x14ac:dyDescent="0.2">
      <c r="T12840" s="212"/>
      <c r="U12840" s="213"/>
      <c r="V12840" s="213"/>
      <c r="W12840" s="213"/>
      <c r="X12840" s="214"/>
      <c r="Y12840" s="214"/>
      <c r="Z12840" s="214"/>
      <c r="AA12840" s="217"/>
      <c r="AB12840" s="217"/>
      <c r="AC12840" s="217"/>
      <c r="AD12840" s="213"/>
    </row>
    <row r="12841" spans="20:30" x14ac:dyDescent="0.2">
      <c r="T12841" s="212"/>
      <c r="U12841" s="213"/>
      <c r="V12841" s="213"/>
      <c r="W12841" s="213"/>
      <c r="X12841" s="214"/>
      <c r="Y12841" s="214"/>
      <c r="Z12841" s="214"/>
      <c r="AA12841" s="217"/>
      <c r="AB12841" s="217"/>
      <c r="AC12841" s="217"/>
      <c r="AD12841" s="213"/>
    </row>
    <row r="12842" spans="20:30" x14ac:dyDescent="0.2">
      <c r="T12842" s="212"/>
      <c r="U12842" s="213"/>
      <c r="V12842" s="213"/>
      <c r="W12842" s="213"/>
      <c r="X12842" s="214"/>
      <c r="Y12842" s="214"/>
      <c r="Z12842" s="214"/>
      <c r="AA12842" s="217"/>
      <c r="AB12842" s="217"/>
      <c r="AC12842" s="217"/>
      <c r="AD12842" s="213"/>
    </row>
    <row r="12843" spans="20:30" x14ac:dyDescent="0.2">
      <c r="T12843" s="212"/>
      <c r="U12843" s="213"/>
      <c r="V12843" s="213"/>
      <c r="W12843" s="213"/>
      <c r="X12843" s="214"/>
      <c r="Y12843" s="214"/>
      <c r="Z12843" s="214"/>
      <c r="AA12843" s="217"/>
      <c r="AB12843" s="217"/>
      <c r="AC12843" s="217"/>
      <c r="AD12843" s="213"/>
    </row>
    <row r="12844" spans="20:30" x14ac:dyDescent="0.2">
      <c r="T12844" s="212"/>
      <c r="U12844" s="213"/>
      <c r="V12844" s="213"/>
      <c r="W12844" s="213"/>
      <c r="X12844" s="214"/>
      <c r="Y12844" s="214"/>
      <c r="Z12844" s="214"/>
      <c r="AA12844" s="217"/>
      <c r="AB12844" s="217"/>
      <c r="AC12844" s="217"/>
      <c r="AD12844" s="213"/>
    </row>
    <row r="12845" spans="20:30" x14ac:dyDescent="0.2">
      <c r="T12845" s="212"/>
      <c r="U12845" s="213"/>
      <c r="V12845" s="213"/>
      <c r="W12845" s="213"/>
      <c r="X12845" s="214"/>
      <c r="Y12845" s="214"/>
      <c r="Z12845" s="214"/>
      <c r="AA12845" s="217"/>
      <c r="AB12845" s="217"/>
      <c r="AC12845" s="217"/>
      <c r="AD12845" s="213"/>
    </row>
    <row r="12846" spans="20:30" x14ac:dyDescent="0.2">
      <c r="T12846" s="212"/>
      <c r="U12846" s="213"/>
      <c r="V12846" s="213"/>
      <c r="W12846" s="213"/>
      <c r="X12846" s="214"/>
      <c r="Y12846" s="214"/>
      <c r="Z12846" s="214"/>
      <c r="AA12846" s="217"/>
      <c r="AB12846" s="217"/>
      <c r="AC12846" s="217"/>
      <c r="AD12846" s="213"/>
    </row>
    <row r="12847" spans="20:30" x14ac:dyDescent="0.2">
      <c r="T12847" s="212"/>
      <c r="U12847" s="213"/>
      <c r="V12847" s="213"/>
      <c r="W12847" s="213"/>
      <c r="X12847" s="214"/>
      <c r="Y12847" s="214"/>
      <c r="Z12847" s="214"/>
      <c r="AA12847" s="217"/>
      <c r="AB12847" s="217"/>
      <c r="AC12847" s="217"/>
      <c r="AD12847" s="213"/>
    </row>
    <row r="12848" spans="20:30" x14ac:dyDescent="0.2">
      <c r="T12848" s="212"/>
      <c r="U12848" s="213"/>
      <c r="V12848" s="213"/>
      <c r="W12848" s="213"/>
      <c r="X12848" s="214"/>
      <c r="Y12848" s="214"/>
      <c r="Z12848" s="214"/>
      <c r="AA12848" s="217"/>
      <c r="AB12848" s="217"/>
      <c r="AC12848" s="217"/>
      <c r="AD12848" s="213"/>
    </row>
    <row r="12849" spans="20:30" x14ac:dyDescent="0.2">
      <c r="T12849" s="212"/>
      <c r="U12849" s="213"/>
      <c r="V12849" s="213"/>
      <c r="W12849" s="213"/>
      <c r="X12849" s="214"/>
      <c r="Y12849" s="214"/>
      <c r="Z12849" s="214"/>
      <c r="AA12849" s="217"/>
      <c r="AB12849" s="217"/>
      <c r="AC12849" s="217"/>
      <c r="AD12849" s="213"/>
    </row>
    <row r="12850" spans="20:30" x14ac:dyDescent="0.2">
      <c r="T12850" s="212"/>
      <c r="U12850" s="213"/>
      <c r="V12850" s="213"/>
      <c r="W12850" s="213"/>
      <c r="X12850" s="214"/>
      <c r="Y12850" s="214"/>
      <c r="Z12850" s="214"/>
      <c r="AA12850" s="217"/>
      <c r="AB12850" s="217"/>
      <c r="AC12850" s="217"/>
      <c r="AD12850" s="213"/>
    </row>
    <row r="12851" spans="20:30" x14ac:dyDescent="0.2">
      <c r="T12851" s="212"/>
      <c r="U12851" s="213"/>
      <c r="V12851" s="213"/>
      <c r="W12851" s="213"/>
      <c r="X12851" s="214"/>
      <c r="Y12851" s="214"/>
      <c r="Z12851" s="214"/>
      <c r="AA12851" s="217"/>
      <c r="AB12851" s="217"/>
      <c r="AC12851" s="217"/>
      <c r="AD12851" s="213"/>
    </row>
    <row r="12852" spans="20:30" x14ac:dyDescent="0.2">
      <c r="T12852" s="212"/>
      <c r="U12852" s="213"/>
      <c r="V12852" s="213"/>
      <c r="W12852" s="213"/>
      <c r="X12852" s="214"/>
      <c r="Y12852" s="214"/>
      <c r="Z12852" s="214"/>
      <c r="AA12852" s="217"/>
      <c r="AB12852" s="217"/>
      <c r="AC12852" s="217"/>
      <c r="AD12852" s="213"/>
    </row>
    <row r="12853" spans="20:30" x14ac:dyDescent="0.2">
      <c r="T12853" s="212"/>
      <c r="U12853" s="213"/>
      <c r="V12853" s="213"/>
      <c r="W12853" s="213"/>
      <c r="X12853" s="214"/>
      <c r="Y12853" s="214"/>
      <c r="Z12853" s="214"/>
      <c r="AA12853" s="217"/>
      <c r="AB12853" s="217"/>
      <c r="AC12853" s="217"/>
      <c r="AD12853" s="213"/>
    </row>
    <row r="12854" spans="20:30" x14ac:dyDescent="0.2">
      <c r="T12854" s="212"/>
      <c r="U12854" s="213"/>
      <c r="V12854" s="213"/>
      <c r="W12854" s="213"/>
      <c r="X12854" s="214"/>
      <c r="Y12854" s="214"/>
      <c r="Z12854" s="214"/>
      <c r="AA12854" s="217"/>
      <c r="AB12854" s="217"/>
      <c r="AC12854" s="217"/>
      <c r="AD12854" s="213"/>
    </row>
    <row r="12855" spans="20:30" x14ac:dyDescent="0.2">
      <c r="T12855" s="212"/>
      <c r="U12855" s="213"/>
      <c r="V12855" s="213"/>
      <c r="W12855" s="213"/>
      <c r="X12855" s="214"/>
      <c r="Y12855" s="214"/>
      <c r="Z12855" s="214"/>
      <c r="AA12855" s="217"/>
      <c r="AB12855" s="217"/>
      <c r="AC12855" s="217"/>
      <c r="AD12855" s="213"/>
    </row>
    <row r="12856" spans="20:30" x14ac:dyDescent="0.2">
      <c r="T12856" s="212"/>
      <c r="U12856" s="213"/>
      <c r="V12856" s="213"/>
      <c r="W12856" s="213"/>
      <c r="X12856" s="214"/>
      <c r="Y12856" s="214"/>
      <c r="Z12856" s="214"/>
      <c r="AA12856" s="217"/>
      <c r="AB12856" s="217"/>
      <c r="AC12856" s="217"/>
      <c r="AD12856" s="213"/>
    </row>
    <row r="12857" spans="20:30" x14ac:dyDescent="0.2">
      <c r="T12857" s="212"/>
      <c r="U12857" s="213"/>
      <c r="V12857" s="213"/>
      <c r="W12857" s="213"/>
      <c r="X12857" s="214"/>
      <c r="Y12857" s="214"/>
      <c r="Z12857" s="214"/>
      <c r="AA12857" s="217"/>
      <c r="AB12857" s="217"/>
      <c r="AC12857" s="217"/>
      <c r="AD12857" s="213"/>
    </row>
    <row r="12858" spans="20:30" x14ac:dyDescent="0.2">
      <c r="T12858" s="212"/>
      <c r="U12858" s="213"/>
      <c r="V12858" s="213"/>
      <c r="W12858" s="213"/>
      <c r="X12858" s="214"/>
      <c r="Y12858" s="214"/>
      <c r="Z12858" s="214"/>
      <c r="AA12858" s="217"/>
      <c r="AB12858" s="217"/>
      <c r="AC12858" s="217"/>
      <c r="AD12858" s="213"/>
    </row>
    <row r="12859" spans="20:30" x14ac:dyDescent="0.2">
      <c r="T12859" s="212"/>
      <c r="U12859" s="213"/>
      <c r="V12859" s="213"/>
      <c r="W12859" s="213"/>
      <c r="X12859" s="214"/>
      <c r="Y12859" s="214"/>
      <c r="Z12859" s="214"/>
      <c r="AA12859" s="217"/>
      <c r="AB12859" s="217"/>
      <c r="AC12859" s="217"/>
      <c r="AD12859" s="213"/>
    </row>
    <row r="12860" spans="20:30" x14ac:dyDescent="0.2">
      <c r="T12860" s="212"/>
      <c r="U12860" s="213"/>
      <c r="V12860" s="213"/>
      <c r="W12860" s="213"/>
      <c r="X12860" s="214"/>
      <c r="Y12860" s="214"/>
      <c r="Z12860" s="214"/>
      <c r="AA12860" s="217"/>
      <c r="AB12860" s="217"/>
      <c r="AC12860" s="217"/>
      <c r="AD12860" s="213"/>
    </row>
    <row r="12861" spans="20:30" x14ac:dyDescent="0.2">
      <c r="T12861" s="212"/>
      <c r="U12861" s="213"/>
      <c r="V12861" s="213"/>
      <c r="W12861" s="213"/>
      <c r="X12861" s="214"/>
      <c r="Y12861" s="214"/>
      <c r="Z12861" s="214"/>
      <c r="AA12861" s="217"/>
      <c r="AB12861" s="217"/>
      <c r="AC12861" s="217"/>
      <c r="AD12861" s="213"/>
    </row>
    <row r="12862" spans="20:30" x14ac:dyDescent="0.2">
      <c r="T12862" s="212"/>
      <c r="U12862" s="213"/>
      <c r="V12862" s="213"/>
      <c r="W12862" s="213"/>
      <c r="X12862" s="214"/>
      <c r="Y12862" s="214"/>
      <c r="Z12862" s="214"/>
      <c r="AA12862" s="217"/>
      <c r="AB12862" s="217"/>
      <c r="AC12862" s="217"/>
      <c r="AD12862" s="213"/>
    </row>
    <row r="12863" spans="20:30" x14ac:dyDescent="0.2">
      <c r="T12863" s="212"/>
      <c r="U12863" s="213"/>
      <c r="V12863" s="213"/>
      <c r="W12863" s="213"/>
      <c r="X12863" s="214"/>
      <c r="Y12863" s="214"/>
      <c r="Z12863" s="214"/>
      <c r="AA12863" s="217"/>
      <c r="AB12863" s="217"/>
      <c r="AC12863" s="217"/>
      <c r="AD12863" s="213"/>
    </row>
    <row r="12864" spans="20:30" x14ac:dyDescent="0.2">
      <c r="T12864" s="212"/>
      <c r="U12864" s="213"/>
      <c r="V12864" s="213"/>
      <c r="W12864" s="213"/>
      <c r="X12864" s="214"/>
      <c r="Y12864" s="214"/>
      <c r="Z12864" s="214"/>
      <c r="AA12864" s="217"/>
      <c r="AB12864" s="217"/>
      <c r="AC12864" s="217"/>
      <c r="AD12864" s="213"/>
    </row>
    <row r="12865" spans="20:30" x14ac:dyDescent="0.2">
      <c r="T12865" s="212"/>
      <c r="U12865" s="213"/>
      <c r="V12865" s="213"/>
      <c r="W12865" s="213"/>
      <c r="X12865" s="214"/>
      <c r="Y12865" s="214"/>
      <c r="Z12865" s="214"/>
      <c r="AA12865" s="217"/>
      <c r="AB12865" s="217"/>
      <c r="AC12865" s="217"/>
      <c r="AD12865" s="213"/>
    </row>
    <row r="12866" spans="20:30" x14ac:dyDescent="0.2">
      <c r="T12866" s="212"/>
      <c r="U12866" s="213"/>
      <c r="V12866" s="213"/>
      <c r="W12866" s="213"/>
      <c r="X12866" s="214"/>
      <c r="Y12866" s="214"/>
      <c r="Z12866" s="214"/>
      <c r="AA12866" s="217"/>
      <c r="AB12866" s="217"/>
      <c r="AC12866" s="217"/>
      <c r="AD12866" s="213"/>
    </row>
    <row r="12867" spans="20:30" x14ac:dyDescent="0.2">
      <c r="T12867" s="212"/>
      <c r="U12867" s="213"/>
      <c r="V12867" s="213"/>
      <c r="W12867" s="213"/>
      <c r="X12867" s="214"/>
      <c r="Y12867" s="214"/>
      <c r="Z12867" s="214"/>
      <c r="AA12867" s="217"/>
      <c r="AB12867" s="217"/>
      <c r="AC12867" s="217"/>
      <c r="AD12867" s="213"/>
    </row>
    <row r="12868" spans="20:30" x14ac:dyDescent="0.2">
      <c r="T12868" s="212"/>
      <c r="U12868" s="213"/>
      <c r="V12868" s="213"/>
      <c r="W12868" s="213"/>
      <c r="X12868" s="214"/>
      <c r="Y12868" s="214"/>
      <c r="Z12868" s="214"/>
      <c r="AA12868" s="217"/>
      <c r="AB12868" s="217"/>
      <c r="AC12868" s="217"/>
      <c r="AD12868" s="213"/>
    </row>
    <row r="12869" spans="20:30" x14ac:dyDescent="0.2">
      <c r="T12869" s="212"/>
      <c r="U12869" s="213"/>
      <c r="V12869" s="213"/>
      <c r="W12869" s="213"/>
      <c r="X12869" s="214"/>
      <c r="Y12869" s="214"/>
      <c r="Z12869" s="214"/>
      <c r="AA12869" s="217"/>
      <c r="AB12869" s="217"/>
      <c r="AC12869" s="217"/>
      <c r="AD12869" s="213"/>
    </row>
    <row r="12870" spans="20:30" x14ac:dyDescent="0.2">
      <c r="T12870" s="212"/>
      <c r="U12870" s="213"/>
      <c r="V12870" s="213"/>
      <c r="W12870" s="213"/>
      <c r="X12870" s="214"/>
      <c r="Y12870" s="214"/>
      <c r="Z12870" s="214"/>
      <c r="AA12870" s="217"/>
      <c r="AB12870" s="217"/>
      <c r="AC12870" s="217"/>
      <c r="AD12870" s="213"/>
    </row>
    <row r="12871" spans="20:30" x14ac:dyDescent="0.2">
      <c r="T12871" s="212"/>
      <c r="U12871" s="213"/>
      <c r="V12871" s="213"/>
      <c r="W12871" s="213"/>
      <c r="X12871" s="214"/>
      <c r="Y12871" s="214"/>
      <c r="Z12871" s="214"/>
      <c r="AA12871" s="217"/>
      <c r="AB12871" s="217"/>
      <c r="AC12871" s="217"/>
      <c r="AD12871" s="213"/>
    </row>
    <row r="12872" spans="20:30" x14ac:dyDescent="0.2">
      <c r="T12872" s="212"/>
      <c r="U12872" s="213"/>
      <c r="V12872" s="213"/>
      <c r="W12872" s="213"/>
      <c r="X12872" s="214"/>
      <c r="Y12872" s="214"/>
      <c r="Z12872" s="214"/>
      <c r="AA12872" s="217"/>
      <c r="AB12872" s="217"/>
      <c r="AC12872" s="217"/>
      <c r="AD12872" s="213"/>
    </row>
    <row r="12873" spans="20:30" x14ac:dyDescent="0.2">
      <c r="T12873" s="212"/>
      <c r="U12873" s="213"/>
      <c r="V12873" s="213"/>
      <c r="W12873" s="213"/>
      <c r="X12873" s="214"/>
      <c r="Y12873" s="214"/>
      <c r="Z12873" s="214"/>
      <c r="AA12873" s="217"/>
      <c r="AB12873" s="217"/>
      <c r="AC12873" s="217"/>
      <c r="AD12873" s="213"/>
    </row>
    <row r="12874" spans="20:30" x14ac:dyDescent="0.2">
      <c r="T12874" s="212"/>
      <c r="U12874" s="213"/>
      <c r="V12874" s="213"/>
      <c r="W12874" s="213"/>
      <c r="X12874" s="214"/>
      <c r="Y12874" s="214"/>
      <c r="Z12874" s="214"/>
      <c r="AA12874" s="217"/>
      <c r="AB12874" s="217"/>
      <c r="AC12874" s="217"/>
      <c r="AD12874" s="213"/>
    </row>
    <row r="12875" spans="20:30" x14ac:dyDescent="0.2">
      <c r="T12875" s="212"/>
      <c r="U12875" s="213"/>
      <c r="V12875" s="213"/>
      <c r="W12875" s="213"/>
      <c r="X12875" s="214"/>
      <c r="Y12875" s="214"/>
      <c r="Z12875" s="214"/>
      <c r="AA12875" s="217"/>
      <c r="AB12875" s="217"/>
      <c r="AC12875" s="217"/>
      <c r="AD12875" s="213"/>
    </row>
    <row r="12876" spans="20:30" x14ac:dyDescent="0.2">
      <c r="T12876" s="212"/>
      <c r="U12876" s="213"/>
      <c r="V12876" s="213"/>
      <c r="W12876" s="213"/>
      <c r="X12876" s="214"/>
      <c r="Y12876" s="214"/>
      <c r="Z12876" s="214"/>
      <c r="AA12876" s="217"/>
      <c r="AB12876" s="217"/>
      <c r="AC12876" s="217"/>
      <c r="AD12876" s="213"/>
    </row>
    <row r="12877" spans="20:30" x14ac:dyDescent="0.2">
      <c r="T12877" s="212"/>
      <c r="U12877" s="213"/>
      <c r="V12877" s="213"/>
      <c r="W12877" s="213"/>
      <c r="X12877" s="214"/>
      <c r="Y12877" s="214"/>
      <c r="Z12877" s="214"/>
      <c r="AA12877" s="217"/>
      <c r="AB12877" s="217"/>
      <c r="AC12877" s="217"/>
      <c r="AD12877" s="213"/>
    </row>
    <row r="12878" spans="20:30" x14ac:dyDescent="0.2">
      <c r="T12878" s="212"/>
      <c r="U12878" s="213"/>
      <c r="V12878" s="213"/>
      <c r="W12878" s="213"/>
      <c r="X12878" s="214"/>
      <c r="Y12878" s="214"/>
      <c r="Z12878" s="214"/>
      <c r="AA12878" s="217"/>
      <c r="AB12878" s="217"/>
      <c r="AC12878" s="217"/>
      <c r="AD12878" s="213"/>
    </row>
    <row r="12879" spans="20:30" x14ac:dyDescent="0.2">
      <c r="T12879" s="212"/>
      <c r="U12879" s="213"/>
      <c r="V12879" s="213"/>
      <c r="W12879" s="213"/>
      <c r="X12879" s="214"/>
      <c r="Y12879" s="214"/>
      <c r="Z12879" s="214"/>
      <c r="AA12879" s="217"/>
      <c r="AB12879" s="217"/>
      <c r="AC12879" s="217"/>
      <c r="AD12879" s="213"/>
    </row>
    <row r="12880" spans="20:30" x14ac:dyDescent="0.2">
      <c r="T12880" s="212"/>
      <c r="U12880" s="213"/>
      <c r="V12880" s="213"/>
      <c r="W12880" s="213"/>
      <c r="X12880" s="214"/>
      <c r="Y12880" s="214"/>
      <c r="Z12880" s="214"/>
      <c r="AA12880" s="217"/>
      <c r="AB12880" s="217"/>
      <c r="AC12880" s="217"/>
      <c r="AD12880" s="213"/>
    </row>
    <row r="12881" spans="20:30" x14ac:dyDescent="0.2">
      <c r="T12881" s="212"/>
      <c r="U12881" s="213"/>
      <c r="V12881" s="213"/>
      <c r="W12881" s="213"/>
      <c r="X12881" s="214"/>
      <c r="Y12881" s="214"/>
      <c r="Z12881" s="214"/>
      <c r="AA12881" s="217"/>
      <c r="AB12881" s="217"/>
      <c r="AC12881" s="217"/>
      <c r="AD12881" s="213"/>
    </row>
    <row r="12882" spans="20:30" x14ac:dyDescent="0.2">
      <c r="T12882" s="212"/>
      <c r="U12882" s="213"/>
      <c r="V12882" s="213"/>
      <c r="W12882" s="213"/>
      <c r="X12882" s="214"/>
      <c r="Y12882" s="214"/>
      <c r="Z12882" s="214"/>
      <c r="AA12882" s="217"/>
      <c r="AB12882" s="217"/>
      <c r="AC12882" s="217"/>
      <c r="AD12882" s="213"/>
    </row>
    <row r="12883" spans="20:30" x14ac:dyDescent="0.2">
      <c r="T12883" s="212"/>
      <c r="U12883" s="213"/>
      <c r="V12883" s="213"/>
      <c r="W12883" s="213"/>
      <c r="X12883" s="214"/>
      <c r="Y12883" s="214"/>
      <c r="Z12883" s="214"/>
      <c r="AA12883" s="217"/>
      <c r="AB12883" s="217"/>
      <c r="AC12883" s="217"/>
      <c r="AD12883" s="213"/>
    </row>
    <row r="12884" spans="20:30" x14ac:dyDescent="0.2">
      <c r="T12884" s="212"/>
      <c r="U12884" s="213"/>
      <c r="V12884" s="213"/>
      <c r="W12884" s="213"/>
      <c r="X12884" s="214"/>
      <c r="Y12884" s="214"/>
      <c r="Z12884" s="214"/>
      <c r="AA12884" s="217"/>
      <c r="AB12884" s="217"/>
      <c r="AC12884" s="217"/>
      <c r="AD12884" s="213"/>
    </row>
    <row r="12885" spans="20:30" x14ac:dyDescent="0.2">
      <c r="T12885" s="212"/>
      <c r="U12885" s="213"/>
      <c r="V12885" s="213"/>
      <c r="W12885" s="213"/>
      <c r="X12885" s="214"/>
      <c r="Y12885" s="214"/>
      <c r="Z12885" s="214"/>
      <c r="AA12885" s="217"/>
      <c r="AB12885" s="217"/>
      <c r="AC12885" s="217"/>
      <c r="AD12885" s="213"/>
    </row>
    <row r="12886" spans="20:30" x14ac:dyDescent="0.2">
      <c r="T12886" s="212"/>
      <c r="U12886" s="213"/>
      <c r="V12886" s="213"/>
      <c r="W12886" s="213"/>
      <c r="X12886" s="214"/>
      <c r="Y12886" s="214"/>
      <c r="Z12886" s="214"/>
      <c r="AA12886" s="217"/>
      <c r="AB12886" s="217"/>
      <c r="AC12886" s="217"/>
      <c r="AD12886" s="213"/>
    </row>
    <row r="12887" spans="20:30" x14ac:dyDescent="0.2">
      <c r="T12887" s="212"/>
      <c r="U12887" s="213"/>
      <c r="V12887" s="213"/>
      <c r="W12887" s="213"/>
      <c r="X12887" s="214"/>
      <c r="Y12887" s="214"/>
      <c r="Z12887" s="214"/>
      <c r="AA12887" s="217"/>
      <c r="AB12887" s="217"/>
      <c r="AC12887" s="217"/>
      <c r="AD12887" s="213"/>
    </row>
    <row r="12888" spans="20:30" x14ac:dyDescent="0.2">
      <c r="T12888" s="212"/>
      <c r="U12888" s="213"/>
      <c r="V12888" s="213"/>
      <c r="W12888" s="213"/>
      <c r="X12888" s="214"/>
      <c r="Y12888" s="214"/>
      <c r="Z12888" s="214"/>
      <c r="AA12888" s="217"/>
      <c r="AB12888" s="217"/>
      <c r="AC12888" s="217"/>
      <c r="AD12888" s="213"/>
    </row>
    <row r="12889" spans="20:30" x14ac:dyDescent="0.2">
      <c r="T12889" s="212"/>
      <c r="U12889" s="213"/>
      <c r="V12889" s="213"/>
      <c r="W12889" s="213"/>
      <c r="X12889" s="214"/>
      <c r="Y12889" s="214"/>
      <c r="Z12889" s="214"/>
      <c r="AA12889" s="217"/>
      <c r="AB12889" s="217"/>
      <c r="AC12889" s="217"/>
      <c r="AD12889" s="213"/>
    </row>
    <row r="12890" spans="20:30" x14ac:dyDescent="0.2">
      <c r="T12890" s="212"/>
      <c r="U12890" s="213"/>
      <c r="V12890" s="213"/>
      <c r="W12890" s="213"/>
      <c r="X12890" s="214"/>
      <c r="Y12890" s="214"/>
      <c r="Z12890" s="214"/>
      <c r="AA12890" s="217"/>
      <c r="AB12890" s="217"/>
      <c r="AC12890" s="217"/>
      <c r="AD12890" s="213"/>
    </row>
    <row r="12891" spans="20:30" x14ac:dyDescent="0.2">
      <c r="T12891" s="212"/>
      <c r="U12891" s="213"/>
      <c r="V12891" s="213"/>
      <c r="W12891" s="213"/>
      <c r="X12891" s="214"/>
      <c r="Y12891" s="214"/>
      <c r="Z12891" s="214"/>
      <c r="AA12891" s="217"/>
      <c r="AB12891" s="217"/>
      <c r="AC12891" s="217"/>
      <c r="AD12891" s="213"/>
    </row>
    <row r="12892" spans="20:30" x14ac:dyDescent="0.2">
      <c r="T12892" s="212"/>
      <c r="U12892" s="213"/>
      <c r="V12892" s="213"/>
      <c r="W12892" s="213"/>
      <c r="X12892" s="214"/>
      <c r="Y12892" s="214"/>
      <c r="Z12892" s="214"/>
      <c r="AA12892" s="217"/>
      <c r="AB12892" s="217"/>
      <c r="AC12892" s="217"/>
      <c r="AD12892" s="213"/>
    </row>
    <row r="12893" spans="20:30" x14ac:dyDescent="0.2">
      <c r="T12893" s="212"/>
      <c r="U12893" s="213"/>
      <c r="V12893" s="213"/>
      <c r="W12893" s="213"/>
      <c r="X12893" s="214"/>
      <c r="Y12893" s="214"/>
      <c r="Z12893" s="214"/>
      <c r="AA12893" s="217"/>
      <c r="AB12893" s="217"/>
      <c r="AC12893" s="217"/>
      <c r="AD12893" s="213"/>
    </row>
    <row r="12894" spans="20:30" x14ac:dyDescent="0.2">
      <c r="T12894" s="212"/>
      <c r="U12894" s="213"/>
      <c r="V12894" s="213"/>
      <c r="W12894" s="213"/>
      <c r="X12894" s="214"/>
      <c r="Y12894" s="214"/>
      <c r="Z12894" s="214"/>
      <c r="AA12894" s="217"/>
      <c r="AB12894" s="217"/>
      <c r="AC12894" s="217"/>
      <c r="AD12894" s="213"/>
    </row>
    <row r="12895" spans="20:30" x14ac:dyDescent="0.2">
      <c r="T12895" s="212"/>
      <c r="U12895" s="213"/>
      <c r="V12895" s="213"/>
      <c r="W12895" s="213"/>
      <c r="X12895" s="214"/>
      <c r="Y12895" s="214"/>
      <c r="Z12895" s="214"/>
      <c r="AA12895" s="217"/>
      <c r="AB12895" s="217"/>
      <c r="AC12895" s="217"/>
      <c r="AD12895" s="213"/>
    </row>
    <row r="12896" spans="20:30" x14ac:dyDescent="0.2">
      <c r="T12896" s="212"/>
      <c r="U12896" s="213"/>
      <c r="V12896" s="213"/>
      <c r="W12896" s="213"/>
      <c r="X12896" s="214"/>
      <c r="Y12896" s="214"/>
      <c r="Z12896" s="214"/>
      <c r="AA12896" s="217"/>
      <c r="AB12896" s="217"/>
      <c r="AC12896" s="217"/>
      <c r="AD12896" s="213"/>
    </row>
    <row r="12897" spans="20:30" x14ac:dyDescent="0.2">
      <c r="T12897" s="212"/>
      <c r="U12897" s="213"/>
      <c r="V12897" s="213"/>
      <c r="W12897" s="213"/>
      <c r="X12897" s="214"/>
      <c r="Y12897" s="214"/>
      <c r="Z12897" s="214"/>
      <c r="AA12897" s="217"/>
      <c r="AB12897" s="217"/>
      <c r="AC12897" s="217"/>
      <c r="AD12897" s="213"/>
    </row>
    <row r="12898" spans="20:30" x14ac:dyDescent="0.2">
      <c r="T12898" s="212"/>
      <c r="U12898" s="213"/>
      <c r="V12898" s="213"/>
      <c r="W12898" s="213"/>
      <c r="X12898" s="214"/>
      <c r="Y12898" s="214"/>
      <c r="Z12898" s="214"/>
      <c r="AA12898" s="217"/>
      <c r="AB12898" s="217"/>
      <c r="AC12898" s="217"/>
      <c r="AD12898" s="213"/>
    </row>
    <row r="12899" spans="20:30" x14ac:dyDescent="0.2">
      <c r="T12899" s="212"/>
      <c r="U12899" s="213"/>
      <c r="V12899" s="213"/>
      <c r="W12899" s="213"/>
      <c r="X12899" s="214"/>
      <c r="Y12899" s="214"/>
      <c r="Z12899" s="214"/>
      <c r="AA12899" s="217"/>
      <c r="AB12899" s="217"/>
      <c r="AC12899" s="217"/>
      <c r="AD12899" s="213"/>
    </row>
    <row r="12900" spans="20:30" x14ac:dyDescent="0.2">
      <c r="T12900" s="212"/>
      <c r="U12900" s="213"/>
      <c r="V12900" s="213"/>
      <c r="W12900" s="213"/>
      <c r="X12900" s="214"/>
      <c r="Y12900" s="214"/>
      <c r="Z12900" s="214"/>
      <c r="AA12900" s="217"/>
      <c r="AB12900" s="217"/>
      <c r="AC12900" s="217"/>
      <c r="AD12900" s="213"/>
    </row>
    <row r="12901" spans="20:30" x14ac:dyDescent="0.2">
      <c r="T12901" s="212"/>
      <c r="U12901" s="213"/>
      <c r="V12901" s="213"/>
      <c r="W12901" s="213"/>
      <c r="X12901" s="214"/>
      <c r="Y12901" s="214"/>
      <c r="Z12901" s="214"/>
      <c r="AA12901" s="217"/>
      <c r="AB12901" s="217"/>
      <c r="AC12901" s="217"/>
      <c r="AD12901" s="213"/>
    </row>
    <row r="12902" spans="20:30" x14ac:dyDescent="0.2">
      <c r="T12902" s="212"/>
      <c r="U12902" s="213"/>
      <c r="V12902" s="213"/>
      <c r="W12902" s="213"/>
      <c r="X12902" s="214"/>
      <c r="Y12902" s="214"/>
      <c r="Z12902" s="214"/>
      <c r="AA12902" s="217"/>
      <c r="AB12902" s="217"/>
      <c r="AC12902" s="217"/>
      <c r="AD12902" s="213"/>
    </row>
    <row r="12903" spans="20:30" x14ac:dyDescent="0.2">
      <c r="T12903" s="212"/>
      <c r="U12903" s="213"/>
      <c r="V12903" s="213"/>
      <c r="W12903" s="213"/>
      <c r="X12903" s="214"/>
      <c r="Y12903" s="214"/>
      <c r="Z12903" s="214"/>
      <c r="AA12903" s="217"/>
      <c r="AB12903" s="217"/>
      <c r="AC12903" s="217"/>
      <c r="AD12903" s="213"/>
    </row>
    <row r="12904" spans="20:30" x14ac:dyDescent="0.2">
      <c r="T12904" s="212"/>
      <c r="U12904" s="213"/>
      <c r="V12904" s="213"/>
      <c r="W12904" s="213"/>
      <c r="X12904" s="214"/>
      <c r="Y12904" s="214"/>
      <c r="Z12904" s="214"/>
      <c r="AA12904" s="217"/>
      <c r="AB12904" s="217"/>
      <c r="AC12904" s="217"/>
      <c r="AD12904" s="213"/>
    </row>
    <row r="12905" spans="20:30" x14ac:dyDescent="0.2">
      <c r="T12905" s="212"/>
      <c r="U12905" s="213"/>
      <c r="V12905" s="213"/>
      <c r="W12905" s="213"/>
      <c r="X12905" s="214"/>
      <c r="Y12905" s="214"/>
      <c r="Z12905" s="214"/>
      <c r="AA12905" s="217"/>
      <c r="AB12905" s="217"/>
      <c r="AC12905" s="217"/>
      <c r="AD12905" s="213"/>
    </row>
    <row r="12906" spans="20:30" x14ac:dyDescent="0.2">
      <c r="T12906" s="212"/>
      <c r="U12906" s="213"/>
      <c r="V12906" s="213"/>
      <c r="W12906" s="213"/>
      <c r="X12906" s="214"/>
      <c r="Y12906" s="214"/>
      <c r="Z12906" s="214"/>
      <c r="AA12906" s="217"/>
      <c r="AB12906" s="217"/>
      <c r="AC12906" s="217"/>
      <c r="AD12906" s="213"/>
    </row>
    <row r="12907" spans="20:30" x14ac:dyDescent="0.2">
      <c r="T12907" s="212"/>
      <c r="U12907" s="213"/>
      <c r="V12907" s="213"/>
      <c r="W12907" s="213"/>
      <c r="X12907" s="214"/>
      <c r="Y12907" s="214"/>
      <c r="Z12907" s="214"/>
      <c r="AA12907" s="217"/>
      <c r="AB12907" s="217"/>
      <c r="AC12907" s="217"/>
      <c r="AD12907" s="213"/>
    </row>
    <row r="12908" spans="20:30" x14ac:dyDescent="0.2">
      <c r="T12908" s="212"/>
      <c r="U12908" s="213"/>
      <c r="V12908" s="213"/>
      <c r="W12908" s="213"/>
      <c r="X12908" s="214"/>
      <c r="Y12908" s="214"/>
      <c r="Z12908" s="214"/>
      <c r="AA12908" s="217"/>
      <c r="AB12908" s="217"/>
      <c r="AC12908" s="217"/>
      <c r="AD12908" s="213"/>
    </row>
    <row r="12909" spans="20:30" x14ac:dyDescent="0.2">
      <c r="T12909" s="212"/>
      <c r="U12909" s="213"/>
      <c r="V12909" s="213"/>
      <c r="W12909" s="213"/>
      <c r="X12909" s="214"/>
      <c r="Y12909" s="214"/>
      <c r="Z12909" s="214"/>
      <c r="AA12909" s="217"/>
      <c r="AB12909" s="217"/>
      <c r="AC12909" s="217"/>
      <c r="AD12909" s="213"/>
    </row>
    <row r="12910" spans="20:30" x14ac:dyDescent="0.2">
      <c r="T12910" s="212"/>
      <c r="U12910" s="213"/>
      <c r="V12910" s="213"/>
      <c r="W12910" s="213"/>
      <c r="X12910" s="214"/>
      <c r="Y12910" s="214"/>
      <c r="Z12910" s="214"/>
      <c r="AA12910" s="217"/>
      <c r="AB12910" s="217"/>
      <c r="AC12910" s="217"/>
      <c r="AD12910" s="213"/>
    </row>
    <row r="12911" spans="20:30" x14ac:dyDescent="0.2">
      <c r="T12911" s="212"/>
      <c r="U12911" s="213"/>
      <c r="V12911" s="213"/>
      <c r="W12911" s="213"/>
      <c r="X12911" s="214"/>
      <c r="Y12911" s="214"/>
      <c r="Z12911" s="214"/>
      <c r="AA12911" s="217"/>
      <c r="AB12911" s="217"/>
      <c r="AC12911" s="217"/>
      <c r="AD12911" s="213"/>
    </row>
    <row r="12912" spans="20:30" x14ac:dyDescent="0.2">
      <c r="T12912" s="212"/>
      <c r="U12912" s="213"/>
      <c r="V12912" s="213"/>
      <c r="W12912" s="213"/>
      <c r="X12912" s="214"/>
      <c r="Y12912" s="214"/>
      <c r="Z12912" s="214"/>
      <c r="AA12912" s="217"/>
      <c r="AB12912" s="217"/>
      <c r="AC12912" s="217"/>
      <c r="AD12912" s="213"/>
    </row>
    <row r="12913" spans="20:30" x14ac:dyDescent="0.2">
      <c r="T12913" s="212"/>
      <c r="U12913" s="213"/>
      <c r="V12913" s="213"/>
      <c r="W12913" s="213"/>
      <c r="X12913" s="214"/>
      <c r="Y12913" s="214"/>
      <c r="Z12913" s="214"/>
      <c r="AA12913" s="217"/>
      <c r="AB12913" s="217"/>
      <c r="AC12913" s="217"/>
      <c r="AD12913" s="213"/>
    </row>
    <row r="12914" spans="20:30" x14ac:dyDescent="0.2">
      <c r="T12914" s="212"/>
      <c r="U12914" s="213"/>
      <c r="V12914" s="213"/>
      <c r="W12914" s="213"/>
      <c r="X12914" s="214"/>
      <c r="Y12914" s="214"/>
      <c r="Z12914" s="214"/>
      <c r="AA12914" s="217"/>
      <c r="AB12914" s="217"/>
      <c r="AC12914" s="217"/>
      <c r="AD12914" s="213"/>
    </row>
    <row r="12915" spans="20:30" x14ac:dyDescent="0.2">
      <c r="T12915" s="212"/>
      <c r="U12915" s="213"/>
      <c r="V12915" s="213"/>
      <c r="W12915" s="213"/>
      <c r="X12915" s="214"/>
      <c r="Y12915" s="214"/>
      <c r="Z12915" s="214"/>
      <c r="AA12915" s="217"/>
      <c r="AB12915" s="217"/>
      <c r="AC12915" s="217"/>
      <c r="AD12915" s="213"/>
    </row>
    <row r="12916" spans="20:30" x14ac:dyDescent="0.2">
      <c r="T12916" s="212"/>
      <c r="U12916" s="213"/>
      <c r="V12916" s="213"/>
      <c r="W12916" s="213"/>
      <c r="X12916" s="214"/>
      <c r="Y12916" s="214"/>
      <c r="Z12916" s="214"/>
      <c r="AA12916" s="217"/>
      <c r="AB12916" s="217"/>
      <c r="AC12916" s="217"/>
      <c r="AD12916" s="213"/>
    </row>
    <row r="12917" spans="20:30" x14ac:dyDescent="0.2">
      <c r="T12917" s="212"/>
      <c r="U12917" s="213"/>
      <c r="V12917" s="213"/>
      <c r="W12917" s="213"/>
      <c r="X12917" s="214"/>
      <c r="Y12917" s="214"/>
      <c r="Z12917" s="214"/>
      <c r="AA12917" s="217"/>
      <c r="AB12917" s="217"/>
      <c r="AC12917" s="217"/>
      <c r="AD12917" s="213"/>
    </row>
    <row r="12918" spans="20:30" x14ac:dyDescent="0.2">
      <c r="T12918" s="212"/>
      <c r="U12918" s="213"/>
      <c r="V12918" s="213"/>
      <c r="W12918" s="213"/>
      <c r="X12918" s="214"/>
      <c r="Y12918" s="214"/>
      <c r="Z12918" s="214"/>
      <c r="AA12918" s="217"/>
      <c r="AB12918" s="217"/>
      <c r="AC12918" s="217"/>
      <c r="AD12918" s="213"/>
    </row>
    <row r="12919" spans="20:30" x14ac:dyDescent="0.2">
      <c r="T12919" s="212"/>
      <c r="U12919" s="213"/>
      <c r="V12919" s="213"/>
      <c r="W12919" s="213"/>
      <c r="X12919" s="214"/>
      <c r="Y12919" s="214"/>
      <c r="Z12919" s="214"/>
      <c r="AA12919" s="217"/>
      <c r="AB12919" s="217"/>
      <c r="AC12919" s="217"/>
      <c r="AD12919" s="213"/>
    </row>
    <row r="12920" spans="20:30" x14ac:dyDescent="0.2">
      <c r="T12920" s="212"/>
      <c r="U12920" s="213"/>
      <c r="V12920" s="213"/>
      <c r="W12920" s="213"/>
      <c r="X12920" s="214"/>
      <c r="Y12920" s="214"/>
      <c r="Z12920" s="214"/>
      <c r="AA12920" s="217"/>
      <c r="AB12920" s="217"/>
      <c r="AC12920" s="217"/>
      <c r="AD12920" s="213"/>
    </row>
    <row r="12921" spans="20:30" x14ac:dyDescent="0.2">
      <c r="T12921" s="212"/>
      <c r="U12921" s="213"/>
      <c r="V12921" s="213"/>
      <c r="W12921" s="213"/>
      <c r="X12921" s="214"/>
      <c r="Y12921" s="214"/>
      <c r="Z12921" s="214"/>
      <c r="AA12921" s="217"/>
      <c r="AB12921" s="217"/>
      <c r="AC12921" s="217"/>
      <c r="AD12921" s="213"/>
    </row>
    <row r="12922" spans="20:30" x14ac:dyDescent="0.2">
      <c r="T12922" s="212"/>
      <c r="U12922" s="213"/>
      <c r="V12922" s="213"/>
      <c r="W12922" s="213"/>
      <c r="X12922" s="214"/>
      <c r="Y12922" s="214"/>
      <c r="Z12922" s="214"/>
      <c r="AA12922" s="217"/>
      <c r="AB12922" s="217"/>
      <c r="AC12922" s="217"/>
      <c r="AD12922" s="213"/>
    </row>
    <row r="12923" spans="20:30" x14ac:dyDescent="0.2">
      <c r="T12923" s="212"/>
      <c r="U12923" s="213"/>
      <c r="V12923" s="213"/>
      <c r="W12923" s="213"/>
      <c r="X12923" s="214"/>
      <c r="Y12923" s="214"/>
      <c r="Z12923" s="214"/>
      <c r="AA12923" s="217"/>
      <c r="AB12923" s="217"/>
      <c r="AC12923" s="217"/>
      <c r="AD12923" s="213"/>
    </row>
    <row r="12924" spans="20:30" x14ac:dyDescent="0.2">
      <c r="T12924" s="212"/>
      <c r="U12924" s="213"/>
      <c r="V12924" s="213"/>
      <c r="W12924" s="213"/>
      <c r="X12924" s="214"/>
      <c r="Y12924" s="214"/>
      <c r="Z12924" s="214"/>
      <c r="AA12924" s="217"/>
      <c r="AB12924" s="217"/>
      <c r="AC12924" s="217"/>
      <c r="AD12924" s="213"/>
    </row>
    <row r="12925" spans="20:30" x14ac:dyDescent="0.2">
      <c r="T12925" s="212"/>
      <c r="U12925" s="213"/>
      <c r="V12925" s="213"/>
      <c r="W12925" s="213"/>
      <c r="X12925" s="214"/>
      <c r="Y12925" s="214"/>
      <c r="Z12925" s="214"/>
      <c r="AA12925" s="217"/>
      <c r="AB12925" s="217"/>
      <c r="AC12925" s="217"/>
      <c r="AD12925" s="213"/>
    </row>
    <row r="12926" spans="20:30" x14ac:dyDescent="0.2">
      <c r="T12926" s="212"/>
      <c r="U12926" s="213"/>
      <c r="V12926" s="213"/>
      <c r="W12926" s="213"/>
      <c r="X12926" s="214"/>
      <c r="Y12926" s="214"/>
      <c r="Z12926" s="214"/>
      <c r="AA12926" s="217"/>
      <c r="AB12926" s="217"/>
      <c r="AC12926" s="217"/>
      <c r="AD12926" s="213"/>
    </row>
    <row r="12927" spans="20:30" x14ac:dyDescent="0.2">
      <c r="T12927" s="212"/>
      <c r="U12927" s="213"/>
      <c r="V12927" s="213"/>
      <c r="W12927" s="213"/>
      <c r="X12927" s="214"/>
      <c r="Y12927" s="214"/>
      <c r="Z12927" s="214"/>
      <c r="AA12927" s="217"/>
      <c r="AB12927" s="217"/>
      <c r="AC12927" s="217"/>
      <c r="AD12927" s="213"/>
    </row>
    <row r="12928" spans="20:30" x14ac:dyDescent="0.2">
      <c r="T12928" s="212"/>
      <c r="U12928" s="213"/>
      <c r="V12928" s="213"/>
      <c r="W12928" s="213"/>
      <c r="X12928" s="214"/>
      <c r="Y12928" s="214"/>
      <c r="Z12928" s="214"/>
      <c r="AA12928" s="217"/>
      <c r="AB12928" s="217"/>
      <c r="AC12928" s="217"/>
      <c r="AD12928" s="213"/>
    </row>
    <row r="12929" spans="20:30" x14ac:dyDescent="0.2">
      <c r="T12929" s="212"/>
      <c r="U12929" s="213"/>
      <c r="V12929" s="213"/>
      <c r="W12929" s="213"/>
      <c r="X12929" s="214"/>
      <c r="Y12929" s="214"/>
      <c r="Z12929" s="214"/>
      <c r="AA12929" s="217"/>
      <c r="AB12929" s="217"/>
      <c r="AC12929" s="217"/>
      <c r="AD12929" s="213"/>
    </row>
    <row r="12930" spans="20:30" x14ac:dyDescent="0.2">
      <c r="T12930" s="212"/>
      <c r="U12930" s="213"/>
      <c r="V12930" s="213"/>
      <c r="W12930" s="213"/>
      <c r="X12930" s="214"/>
      <c r="Y12930" s="214"/>
      <c r="Z12930" s="214"/>
      <c r="AA12930" s="217"/>
      <c r="AB12930" s="217"/>
      <c r="AC12930" s="217"/>
      <c r="AD12930" s="213"/>
    </row>
    <row r="12931" spans="20:30" x14ac:dyDescent="0.2">
      <c r="T12931" s="212"/>
      <c r="U12931" s="213"/>
      <c r="V12931" s="213"/>
      <c r="W12931" s="213"/>
      <c r="X12931" s="214"/>
      <c r="Y12931" s="214"/>
      <c r="Z12931" s="214"/>
      <c r="AA12931" s="217"/>
      <c r="AB12931" s="217"/>
      <c r="AC12931" s="217"/>
      <c r="AD12931" s="213"/>
    </row>
    <row r="12932" spans="20:30" x14ac:dyDescent="0.2">
      <c r="T12932" s="212"/>
      <c r="U12932" s="213"/>
      <c r="V12932" s="213"/>
      <c r="W12932" s="213"/>
      <c r="X12932" s="214"/>
      <c r="Y12932" s="214"/>
      <c r="Z12932" s="214"/>
      <c r="AA12932" s="217"/>
      <c r="AB12932" s="217"/>
      <c r="AC12932" s="217"/>
      <c r="AD12932" s="213"/>
    </row>
    <row r="12933" spans="20:30" x14ac:dyDescent="0.2">
      <c r="T12933" s="212"/>
      <c r="U12933" s="213"/>
      <c r="V12933" s="213"/>
      <c r="W12933" s="213"/>
      <c r="X12933" s="214"/>
      <c r="Y12933" s="214"/>
      <c r="Z12933" s="214"/>
      <c r="AA12933" s="217"/>
      <c r="AB12933" s="217"/>
      <c r="AC12933" s="217"/>
      <c r="AD12933" s="213"/>
    </row>
    <row r="12934" spans="20:30" x14ac:dyDescent="0.2">
      <c r="T12934" s="212"/>
      <c r="U12934" s="213"/>
      <c r="V12934" s="213"/>
      <c r="W12934" s="213"/>
      <c r="X12934" s="214"/>
      <c r="Y12934" s="214"/>
      <c r="Z12934" s="214"/>
      <c r="AA12934" s="217"/>
      <c r="AB12934" s="217"/>
      <c r="AC12934" s="217"/>
      <c r="AD12934" s="213"/>
    </row>
    <row r="12935" spans="20:30" x14ac:dyDescent="0.2">
      <c r="T12935" s="212"/>
      <c r="U12935" s="213"/>
      <c r="V12935" s="213"/>
      <c r="W12935" s="213"/>
      <c r="X12935" s="214"/>
      <c r="Y12935" s="214"/>
      <c r="Z12935" s="214"/>
      <c r="AA12935" s="217"/>
      <c r="AB12935" s="217"/>
      <c r="AC12935" s="217"/>
      <c r="AD12935" s="213"/>
    </row>
    <row r="12936" spans="20:30" x14ac:dyDescent="0.2">
      <c r="T12936" s="212"/>
      <c r="U12936" s="213"/>
      <c r="V12936" s="213"/>
      <c r="W12936" s="213"/>
      <c r="X12936" s="214"/>
      <c r="Y12936" s="214"/>
      <c r="Z12936" s="214"/>
      <c r="AA12936" s="217"/>
      <c r="AB12936" s="217"/>
      <c r="AC12936" s="217"/>
      <c r="AD12936" s="213"/>
    </row>
    <row r="12937" spans="20:30" x14ac:dyDescent="0.2">
      <c r="T12937" s="212"/>
      <c r="U12937" s="213"/>
      <c r="V12937" s="213"/>
      <c r="W12937" s="213"/>
      <c r="X12937" s="214"/>
      <c r="Y12937" s="214"/>
      <c r="Z12937" s="214"/>
      <c r="AA12937" s="217"/>
      <c r="AB12937" s="217"/>
      <c r="AC12937" s="217"/>
      <c r="AD12937" s="213"/>
    </row>
    <row r="12938" spans="20:30" x14ac:dyDescent="0.2">
      <c r="T12938" s="212"/>
      <c r="U12938" s="213"/>
      <c r="V12938" s="213"/>
      <c r="W12938" s="213"/>
      <c r="X12938" s="214"/>
      <c r="Y12938" s="214"/>
      <c r="Z12938" s="214"/>
      <c r="AA12938" s="217"/>
      <c r="AB12938" s="217"/>
      <c r="AC12938" s="217"/>
      <c r="AD12938" s="213"/>
    </row>
    <row r="12939" spans="20:30" x14ac:dyDescent="0.2">
      <c r="T12939" s="212"/>
      <c r="U12939" s="213"/>
      <c r="V12939" s="213"/>
      <c r="W12939" s="213"/>
      <c r="X12939" s="214"/>
      <c r="Y12939" s="214"/>
      <c r="Z12939" s="214"/>
      <c r="AA12939" s="217"/>
      <c r="AB12939" s="217"/>
      <c r="AC12939" s="217"/>
      <c r="AD12939" s="213"/>
    </row>
    <row r="12940" spans="20:30" x14ac:dyDescent="0.2">
      <c r="T12940" s="212"/>
      <c r="U12940" s="213"/>
      <c r="V12940" s="213"/>
      <c r="W12940" s="213"/>
      <c r="X12940" s="214"/>
      <c r="Y12940" s="214"/>
      <c r="Z12940" s="214"/>
      <c r="AA12940" s="217"/>
      <c r="AB12940" s="217"/>
      <c r="AC12940" s="217"/>
      <c r="AD12940" s="213"/>
    </row>
    <row r="12941" spans="20:30" x14ac:dyDescent="0.2">
      <c r="T12941" s="212"/>
      <c r="U12941" s="213"/>
      <c r="V12941" s="213"/>
      <c r="W12941" s="213"/>
      <c r="X12941" s="214"/>
      <c r="Y12941" s="214"/>
      <c r="Z12941" s="214"/>
      <c r="AA12941" s="217"/>
      <c r="AB12941" s="217"/>
      <c r="AC12941" s="217"/>
      <c r="AD12941" s="213"/>
    </row>
    <row r="12942" spans="20:30" x14ac:dyDescent="0.2">
      <c r="T12942" s="212"/>
      <c r="U12942" s="213"/>
      <c r="V12942" s="213"/>
      <c r="W12942" s="213"/>
      <c r="X12942" s="214"/>
      <c r="Y12942" s="214"/>
      <c r="Z12942" s="214"/>
      <c r="AA12942" s="217"/>
      <c r="AB12942" s="217"/>
      <c r="AC12942" s="217"/>
      <c r="AD12942" s="213"/>
    </row>
    <row r="12943" spans="20:30" x14ac:dyDescent="0.2">
      <c r="T12943" s="212"/>
      <c r="U12943" s="213"/>
      <c r="V12943" s="213"/>
      <c r="W12943" s="213"/>
      <c r="X12943" s="214"/>
      <c r="Y12943" s="214"/>
      <c r="Z12943" s="214"/>
      <c r="AA12943" s="217"/>
      <c r="AB12943" s="217"/>
      <c r="AC12943" s="217"/>
      <c r="AD12943" s="213"/>
    </row>
    <row r="12944" spans="20:30" x14ac:dyDescent="0.2">
      <c r="T12944" s="212"/>
      <c r="U12944" s="213"/>
      <c r="V12944" s="213"/>
      <c r="W12944" s="213"/>
      <c r="X12944" s="214"/>
      <c r="Y12944" s="214"/>
      <c r="Z12944" s="214"/>
      <c r="AA12944" s="217"/>
      <c r="AB12944" s="217"/>
      <c r="AC12944" s="217"/>
      <c r="AD12944" s="213"/>
    </row>
    <row r="12945" spans="20:30" x14ac:dyDescent="0.2">
      <c r="T12945" s="212"/>
      <c r="U12945" s="213"/>
      <c r="V12945" s="213"/>
      <c r="W12945" s="213"/>
      <c r="X12945" s="214"/>
      <c r="Y12945" s="214"/>
      <c r="Z12945" s="214"/>
      <c r="AA12945" s="217"/>
      <c r="AB12945" s="217"/>
      <c r="AC12945" s="217"/>
      <c r="AD12945" s="213"/>
    </row>
    <row r="12946" spans="20:30" x14ac:dyDescent="0.2">
      <c r="T12946" s="212"/>
      <c r="U12946" s="213"/>
      <c r="V12946" s="213"/>
      <c r="W12946" s="213"/>
      <c r="X12946" s="214"/>
      <c r="Y12946" s="214"/>
      <c r="Z12946" s="214"/>
      <c r="AA12946" s="217"/>
      <c r="AB12946" s="217"/>
      <c r="AC12946" s="217"/>
      <c r="AD12946" s="213"/>
    </row>
    <row r="12947" spans="20:30" x14ac:dyDescent="0.2">
      <c r="T12947" s="212"/>
      <c r="U12947" s="213"/>
      <c r="V12947" s="213"/>
      <c r="W12947" s="213"/>
      <c r="X12947" s="214"/>
      <c r="Y12947" s="214"/>
      <c r="Z12947" s="214"/>
      <c r="AA12947" s="217"/>
      <c r="AB12947" s="217"/>
      <c r="AC12947" s="217"/>
      <c r="AD12947" s="213"/>
    </row>
    <row r="12948" spans="20:30" x14ac:dyDescent="0.2">
      <c r="T12948" s="212"/>
      <c r="U12948" s="213"/>
      <c r="V12948" s="213"/>
      <c r="W12948" s="213"/>
      <c r="X12948" s="214"/>
      <c r="Y12948" s="214"/>
      <c r="Z12948" s="214"/>
      <c r="AA12948" s="217"/>
      <c r="AB12948" s="217"/>
      <c r="AC12948" s="217"/>
      <c r="AD12948" s="213"/>
    </row>
    <row r="12949" spans="20:30" x14ac:dyDescent="0.2">
      <c r="T12949" s="212"/>
      <c r="U12949" s="213"/>
      <c r="V12949" s="213"/>
      <c r="W12949" s="213"/>
      <c r="X12949" s="214"/>
      <c r="Y12949" s="214"/>
      <c r="Z12949" s="214"/>
      <c r="AA12949" s="217"/>
      <c r="AB12949" s="217"/>
      <c r="AC12949" s="217"/>
      <c r="AD12949" s="213"/>
    </row>
    <row r="12950" spans="20:30" x14ac:dyDescent="0.2">
      <c r="T12950" s="212"/>
      <c r="U12950" s="213"/>
      <c r="V12950" s="213"/>
      <c r="W12950" s="213"/>
      <c r="X12950" s="214"/>
      <c r="Y12950" s="214"/>
      <c r="Z12950" s="214"/>
      <c r="AA12950" s="217"/>
      <c r="AB12950" s="217"/>
      <c r="AC12950" s="217"/>
      <c r="AD12950" s="213"/>
    </row>
    <row r="12951" spans="20:30" x14ac:dyDescent="0.2">
      <c r="T12951" s="212"/>
      <c r="U12951" s="213"/>
      <c r="V12951" s="213"/>
      <c r="W12951" s="213"/>
      <c r="X12951" s="214"/>
      <c r="Y12951" s="214"/>
      <c r="Z12951" s="214"/>
      <c r="AA12951" s="217"/>
      <c r="AB12951" s="217"/>
      <c r="AC12951" s="217"/>
      <c r="AD12951" s="213"/>
    </row>
    <row r="12952" spans="20:30" x14ac:dyDescent="0.2">
      <c r="T12952" s="212"/>
      <c r="U12952" s="213"/>
      <c r="V12952" s="213"/>
      <c r="W12952" s="213"/>
      <c r="X12952" s="214"/>
      <c r="Y12952" s="214"/>
      <c r="Z12952" s="214"/>
      <c r="AA12952" s="217"/>
      <c r="AB12952" s="217"/>
      <c r="AC12952" s="217"/>
      <c r="AD12952" s="213"/>
    </row>
    <row r="12953" spans="20:30" x14ac:dyDescent="0.2">
      <c r="T12953" s="212"/>
      <c r="U12953" s="213"/>
      <c r="V12953" s="213"/>
      <c r="W12953" s="213"/>
      <c r="X12953" s="214"/>
      <c r="Y12953" s="214"/>
      <c r="Z12953" s="214"/>
      <c r="AA12953" s="217"/>
      <c r="AB12953" s="217"/>
      <c r="AC12953" s="217"/>
      <c r="AD12953" s="213"/>
    </row>
    <row r="12954" spans="20:30" x14ac:dyDescent="0.2">
      <c r="T12954" s="212"/>
      <c r="U12954" s="213"/>
      <c r="V12954" s="213"/>
      <c r="W12954" s="213"/>
      <c r="X12954" s="214"/>
      <c r="Y12954" s="214"/>
      <c r="Z12954" s="214"/>
      <c r="AA12954" s="217"/>
      <c r="AB12954" s="217"/>
      <c r="AC12954" s="217"/>
      <c r="AD12954" s="213"/>
    </row>
    <row r="12955" spans="20:30" x14ac:dyDescent="0.2">
      <c r="T12955" s="212"/>
      <c r="U12955" s="213"/>
      <c r="V12955" s="213"/>
      <c r="W12955" s="213"/>
      <c r="X12955" s="214"/>
      <c r="Y12955" s="214"/>
      <c r="Z12955" s="214"/>
      <c r="AA12955" s="217"/>
      <c r="AB12955" s="217"/>
      <c r="AC12955" s="217"/>
      <c r="AD12955" s="213"/>
    </row>
    <row r="12956" spans="20:30" x14ac:dyDescent="0.2">
      <c r="T12956" s="212"/>
      <c r="U12956" s="213"/>
      <c r="V12956" s="213"/>
      <c r="W12956" s="213"/>
      <c r="X12956" s="214"/>
      <c r="Y12956" s="214"/>
      <c r="Z12956" s="214"/>
      <c r="AA12956" s="217"/>
      <c r="AB12956" s="217"/>
      <c r="AC12956" s="217"/>
      <c r="AD12956" s="213"/>
    </row>
    <row r="12957" spans="20:30" x14ac:dyDescent="0.2">
      <c r="T12957" s="212"/>
      <c r="U12957" s="213"/>
      <c r="V12957" s="213"/>
      <c r="W12957" s="213"/>
      <c r="X12957" s="214"/>
      <c r="Y12957" s="214"/>
      <c r="Z12957" s="214"/>
      <c r="AA12957" s="217"/>
      <c r="AB12957" s="217"/>
      <c r="AC12957" s="217"/>
      <c r="AD12957" s="213"/>
    </row>
    <row r="12958" spans="20:30" x14ac:dyDescent="0.2">
      <c r="T12958" s="212"/>
      <c r="U12958" s="213"/>
      <c r="V12958" s="213"/>
      <c r="W12958" s="213"/>
      <c r="X12958" s="214"/>
      <c r="Y12958" s="214"/>
      <c r="Z12958" s="214"/>
      <c r="AA12958" s="217"/>
      <c r="AB12958" s="217"/>
      <c r="AC12958" s="217"/>
      <c r="AD12958" s="213"/>
    </row>
    <row r="12959" spans="20:30" x14ac:dyDescent="0.2">
      <c r="T12959" s="212"/>
      <c r="U12959" s="213"/>
      <c r="V12959" s="213"/>
      <c r="W12959" s="213"/>
      <c r="X12959" s="214"/>
      <c r="Y12959" s="214"/>
      <c r="Z12959" s="214"/>
      <c r="AA12959" s="217"/>
      <c r="AB12959" s="217"/>
      <c r="AC12959" s="217"/>
      <c r="AD12959" s="213"/>
    </row>
    <row r="12960" spans="20:30" x14ac:dyDescent="0.2">
      <c r="T12960" s="212"/>
      <c r="U12960" s="213"/>
      <c r="V12960" s="213"/>
      <c r="W12960" s="213"/>
      <c r="X12960" s="214"/>
      <c r="Y12960" s="214"/>
      <c r="Z12960" s="214"/>
      <c r="AA12960" s="217"/>
      <c r="AB12960" s="217"/>
      <c r="AC12960" s="217"/>
      <c r="AD12960" s="213"/>
    </row>
    <row r="12961" spans="20:30" x14ac:dyDescent="0.2">
      <c r="T12961" s="212"/>
      <c r="U12961" s="213"/>
      <c r="V12961" s="213"/>
      <c r="W12961" s="213"/>
      <c r="X12961" s="214"/>
      <c r="Y12961" s="214"/>
      <c r="Z12961" s="214"/>
      <c r="AA12961" s="217"/>
      <c r="AB12961" s="217"/>
      <c r="AC12961" s="217"/>
      <c r="AD12961" s="213"/>
    </row>
    <row r="12962" spans="20:30" x14ac:dyDescent="0.2">
      <c r="T12962" s="212"/>
      <c r="U12962" s="213"/>
      <c r="V12962" s="213"/>
      <c r="W12962" s="213"/>
      <c r="X12962" s="214"/>
      <c r="Y12962" s="214"/>
      <c r="Z12962" s="214"/>
      <c r="AA12962" s="217"/>
      <c r="AB12962" s="217"/>
      <c r="AC12962" s="217"/>
      <c r="AD12962" s="213"/>
    </row>
    <row r="12963" spans="20:30" x14ac:dyDescent="0.2">
      <c r="T12963" s="212"/>
      <c r="U12963" s="213"/>
      <c r="V12963" s="213"/>
      <c r="W12963" s="213"/>
      <c r="X12963" s="214"/>
      <c r="Y12963" s="214"/>
      <c r="Z12963" s="214"/>
      <c r="AA12963" s="217"/>
      <c r="AB12963" s="217"/>
      <c r="AC12963" s="217"/>
      <c r="AD12963" s="213"/>
    </row>
    <row r="12964" spans="20:30" x14ac:dyDescent="0.2">
      <c r="T12964" s="212"/>
      <c r="U12964" s="213"/>
      <c r="V12964" s="213"/>
      <c r="W12964" s="213"/>
      <c r="X12964" s="214"/>
      <c r="Y12964" s="214"/>
      <c r="Z12964" s="214"/>
      <c r="AA12964" s="217"/>
      <c r="AB12964" s="217"/>
      <c r="AC12964" s="217"/>
      <c r="AD12964" s="213"/>
    </row>
    <row r="12965" spans="20:30" x14ac:dyDescent="0.2">
      <c r="T12965" s="212"/>
      <c r="U12965" s="213"/>
      <c r="V12965" s="213"/>
      <c r="W12965" s="213"/>
      <c r="X12965" s="214"/>
      <c r="Y12965" s="214"/>
      <c r="Z12965" s="214"/>
      <c r="AA12965" s="217"/>
      <c r="AB12965" s="217"/>
      <c r="AC12965" s="217"/>
      <c r="AD12965" s="213"/>
    </row>
    <row r="12966" spans="20:30" x14ac:dyDescent="0.2">
      <c r="T12966" s="212"/>
      <c r="U12966" s="213"/>
      <c r="V12966" s="213"/>
      <c r="W12966" s="213"/>
      <c r="X12966" s="214"/>
      <c r="Y12966" s="214"/>
      <c r="Z12966" s="214"/>
      <c r="AA12966" s="217"/>
      <c r="AB12966" s="217"/>
      <c r="AC12966" s="217"/>
      <c r="AD12966" s="213"/>
    </row>
    <row r="12967" spans="20:30" x14ac:dyDescent="0.2">
      <c r="T12967" s="212"/>
      <c r="U12967" s="213"/>
      <c r="V12967" s="213"/>
      <c r="W12967" s="213"/>
      <c r="X12967" s="214"/>
      <c r="Y12967" s="214"/>
      <c r="Z12967" s="214"/>
      <c r="AA12967" s="217"/>
      <c r="AB12967" s="217"/>
      <c r="AC12967" s="217"/>
      <c r="AD12967" s="213"/>
    </row>
    <row r="12968" spans="20:30" x14ac:dyDescent="0.2">
      <c r="T12968" s="212"/>
      <c r="U12968" s="213"/>
      <c r="V12968" s="213"/>
      <c r="W12968" s="213"/>
      <c r="X12968" s="214"/>
      <c r="Y12968" s="214"/>
      <c r="Z12968" s="214"/>
      <c r="AA12968" s="217"/>
      <c r="AB12968" s="217"/>
      <c r="AC12968" s="217"/>
      <c r="AD12968" s="213"/>
    </row>
    <row r="12969" spans="20:30" x14ac:dyDescent="0.2">
      <c r="T12969" s="212"/>
      <c r="U12969" s="213"/>
      <c r="V12969" s="213"/>
      <c r="W12969" s="213"/>
      <c r="X12969" s="214"/>
      <c r="Y12969" s="214"/>
      <c r="Z12969" s="214"/>
      <c r="AA12969" s="217"/>
      <c r="AB12969" s="217"/>
      <c r="AC12969" s="217"/>
      <c r="AD12969" s="213"/>
    </row>
    <row r="12970" spans="20:30" x14ac:dyDescent="0.2">
      <c r="T12970" s="212"/>
      <c r="U12970" s="213"/>
      <c r="V12970" s="213"/>
      <c r="W12970" s="213"/>
      <c r="X12970" s="214"/>
      <c r="Y12970" s="214"/>
      <c r="Z12970" s="214"/>
      <c r="AA12970" s="217"/>
      <c r="AB12970" s="217"/>
      <c r="AC12970" s="217"/>
      <c r="AD12970" s="213"/>
    </row>
    <row r="12971" spans="20:30" x14ac:dyDescent="0.2">
      <c r="T12971" s="212"/>
      <c r="U12971" s="213"/>
      <c r="V12971" s="213"/>
      <c r="W12971" s="213"/>
      <c r="X12971" s="214"/>
      <c r="Y12971" s="214"/>
      <c r="Z12971" s="214"/>
      <c r="AA12971" s="217"/>
      <c r="AB12971" s="217"/>
      <c r="AC12971" s="217"/>
      <c r="AD12971" s="213"/>
    </row>
    <row r="12972" spans="20:30" x14ac:dyDescent="0.2">
      <c r="T12972" s="212"/>
      <c r="U12972" s="213"/>
      <c r="V12972" s="213"/>
      <c r="W12972" s="213"/>
      <c r="X12972" s="214"/>
      <c r="Y12972" s="214"/>
      <c r="Z12972" s="214"/>
      <c r="AA12972" s="217"/>
      <c r="AB12972" s="217"/>
      <c r="AC12972" s="217"/>
      <c r="AD12972" s="213"/>
    </row>
    <row r="12973" spans="20:30" x14ac:dyDescent="0.2">
      <c r="T12973" s="212"/>
      <c r="U12973" s="213"/>
      <c r="V12973" s="213"/>
      <c r="W12973" s="213"/>
      <c r="X12973" s="214"/>
      <c r="Y12973" s="214"/>
      <c r="Z12973" s="214"/>
      <c r="AA12973" s="217"/>
      <c r="AB12973" s="217"/>
      <c r="AC12973" s="217"/>
      <c r="AD12973" s="213"/>
    </row>
    <row r="12974" spans="20:30" x14ac:dyDescent="0.2">
      <c r="T12974" s="212"/>
      <c r="U12974" s="213"/>
      <c r="V12974" s="213"/>
      <c r="W12974" s="213"/>
      <c r="X12974" s="214"/>
      <c r="Y12974" s="214"/>
      <c r="Z12974" s="214"/>
      <c r="AA12974" s="217"/>
      <c r="AB12974" s="217"/>
      <c r="AC12974" s="217"/>
      <c r="AD12974" s="213"/>
    </row>
    <row r="12975" spans="20:30" x14ac:dyDescent="0.2">
      <c r="T12975" s="212"/>
      <c r="U12975" s="213"/>
      <c r="V12975" s="213"/>
      <c r="W12975" s="213"/>
      <c r="X12975" s="214"/>
      <c r="Y12975" s="214"/>
      <c r="Z12975" s="214"/>
      <c r="AA12975" s="217"/>
      <c r="AB12975" s="217"/>
      <c r="AC12975" s="217"/>
      <c r="AD12975" s="213"/>
    </row>
    <row r="12976" spans="20:30" x14ac:dyDescent="0.2">
      <c r="T12976" s="212"/>
      <c r="U12976" s="213"/>
      <c r="V12976" s="213"/>
      <c r="W12976" s="213"/>
      <c r="X12976" s="214"/>
      <c r="Y12976" s="214"/>
      <c r="Z12976" s="214"/>
      <c r="AA12976" s="217"/>
      <c r="AB12976" s="217"/>
      <c r="AC12976" s="217"/>
      <c r="AD12976" s="213"/>
    </row>
    <row r="12977" spans="20:30" x14ac:dyDescent="0.2">
      <c r="T12977" s="212"/>
      <c r="U12977" s="213"/>
      <c r="V12977" s="213"/>
      <c r="W12977" s="213"/>
      <c r="X12977" s="214"/>
      <c r="Y12977" s="214"/>
      <c r="Z12977" s="214"/>
      <c r="AA12977" s="217"/>
      <c r="AB12977" s="217"/>
      <c r="AC12977" s="217"/>
      <c r="AD12977" s="213"/>
    </row>
    <row r="12978" spans="20:30" x14ac:dyDescent="0.2">
      <c r="T12978" s="212"/>
      <c r="U12978" s="213"/>
      <c r="V12978" s="213"/>
      <c r="W12978" s="213"/>
      <c r="X12978" s="214"/>
      <c r="Y12978" s="214"/>
      <c r="Z12978" s="214"/>
      <c r="AA12978" s="217"/>
      <c r="AB12978" s="217"/>
      <c r="AC12978" s="217"/>
      <c r="AD12978" s="213"/>
    </row>
    <row r="12979" spans="20:30" x14ac:dyDescent="0.2">
      <c r="T12979" s="212"/>
      <c r="U12979" s="213"/>
      <c r="V12979" s="213"/>
      <c r="W12979" s="213"/>
      <c r="X12979" s="214"/>
      <c r="Y12979" s="214"/>
      <c r="Z12979" s="214"/>
      <c r="AA12979" s="217"/>
      <c r="AB12979" s="217"/>
      <c r="AC12979" s="217"/>
      <c r="AD12979" s="213"/>
    </row>
    <row r="12980" spans="20:30" x14ac:dyDescent="0.2">
      <c r="T12980" s="212"/>
      <c r="U12980" s="213"/>
      <c r="V12980" s="213"/>
      <c r="W12980" s="213"/>
      <c r="X12980" s="214"/>
      <c r="Y12980" s="214"/>
      <c r="Z12980" s="214"/>
      <c r="AA12980" s="217"/>
      <c r="AB12980" s="217"/>
      <c r="AC12980" s="217"/>
      <c r="AD12980" s="213"/>
    </row>
    <row r="12981" spans="20:30" x14ac:dyDescent="0.2">
      <c r="T12981" s="212"/>
      <c r="U12981" s="213"/>
      <c r="V12981" s="213"/>
      <c r="W12981" s="213"/>
      <c r="X12981" s="214"/>
      <c r="Y12981" s="214"/>
      <c r="Z12981" s="214"/>
      <c r="AA12981" s="217"/>
      <c r="AB12981" s="217"/>
      <c r="AC12981" s="217"/>
      <c r="AD12981" s="213"/>
    </row>
    <row r="12982" spans="20:30" x14ac:dyDescent="0.2">
      <c r="T12982" s="212"/>
      <c r="U12982" s="213"/>
      <c r="V12982" s="213"/>
      <c r="W12982" s="213"/>
      <c r="X12982" s="214"/>
      <c r="Y12982" s="214"/>
      <c r="Z12982" s="214"/>
      <c r="AA12982" s="217"/>
      <c r="AB12982" s="217"/>
      <c r="AC12982" s="217"/>
      <c r="AD12982" s="213"/>
    </row>
    <row r="12983" spans="20:30" x14ac:dyDescent="0.2">
      <c r="T12983" s="212"/>
      <c r="U12983" s="213"/>
      <c r="V12983" s="213"/>
      <c r="W12983" s="213"/>
      <c r="X12983" s="214"/>
      <c r="Y12983" s="214"/>
      <c r="Z12983" s="214"/>
      <c r="AA12983" s="217"/>
      <c r="AB12983" s="217"/>
      <c r="AC12983" s="217"/>
      <c r="AD12983" s="213"/>
    </row>
    <row r="12984" spans="20:30" x14ac:dyDescent="0.2">
      <c r="T12984" s="212"/>
      <c r="U12984" s="213"/>
      <c r="V12984" s="213"/>
      <c r="W12984" s="213"/>
      <c r="X12984" s="214"/>
      <c r="Y12984" s="214"/>
      <c r="Z12984" s="214"/>
      <c r="AA12984" s="217"/>
      <c r="AB12984" s="217"/>
      <c r="AC12984" s="217"/>
      <c r="AD12984" s="213"/>
    </row>
    <row r="12985" spans="20:30" x14ac:dyDescent="0.2">
      <c r="T12985" s="212"/>
      <c r="U12985" s="213"/>
      <c r="V12985" s="213"/>
      <c r="W12985" s="213"/>
      <c r="X12985" s="214"/>
      <c r="Y12985" s="214"/>
      <c r="Z12985" s="214"/>
      <c r="AA12985" s="217"/>
      <c r="AB12985" s="217"/>
      <c r="AC12985" s="217"/>
      <c r="AD12985" s="213"/>
    </row>
    <row r="12986" spans="20:30" x14ac:dyDescent="0.2">
      <c r="T12986" s="212"/>
      <c r="U12986" s="213"/>
      <c r="V12986" s="213"/>
      <c r="W12986" s="213"/>
      <c r="X12986" s="214"/>
      <c r="Y12986" s="214"/>
      <c r="Z12986" s="214"/>
      <c r="AA12986" s="217"/>
      <c r="AB12986" s="217"/>
      <c r="AC12986" s="217"/>
      <c r="AD12986" s="213"/>
    </row>
    <row r="12987" spans="20:30" x14ac:dyDescent="0.2">
      <c r="T12987" s="212"/>
      <c r="U12987" s="213"/>
      <c r="V12987" s="213"/>
      <c r="W12987" s="213"/>
      <c r="X12987" s="214"/>
      <c r="Y12987" s="214"/>
      <c r="Z12987" s="214"/>
      <c r="AA12987" s="217"/>
      <c r="AB12987" s="217"/>
      <c r="AC12987" s="217"/>
      <c r="AD12987" s="213"/>
    </row>
    <row r="12988" spans="20:30" x14ac:dyDescent="0.2">
      <c r="T12988" s="212"/>
      <c r="U12988" s="213"/>
      <c r="V12988" s="213"/>
      <c r="W12988" s="213"/>
      <c r="X12988" s="214"/>
      <c r="Y12988" s="214"/>
      <c r="Z12988" s="214"/>
      <c r="AA12988" s="217"/>
      <c r="AB12988" s="217"/>
      <c r="AC12988" s="217"/>
      <c r="AD12988" s="213"/>
    </row>
    <row r="12989" spans="20:30" x14ac:dyDescent="0.2">
      <c r="T12989" s="212"/>
      <c r="U12989" s="213"/>
      <c r="V12989" s="213"/>
      <c r="W12989" s="213"/>
      <c r="X12989" s="214"/>
      <c r="Y12989" s="214"/>
      <c r="Z12989" s="214"/>
      <c r="AA12989" s="217"/>
      <c r="AB12989" s="217"/>
      <c r="AC12989" s="217"/>
      <c r="AD12989" s="213"/>
    </row>
    <row r="12990" spans="20:30" x14ac:dyDescent="0.2">
      <c r="T12990" s="212"/>
      <c r="U12990" s="213"/>
      <c r="V12990" s="213"/>
      <c r="W12990" s="213"/>
      <c r="X12990" s="214"/>
      <c r="Y12990" s="214"/>
      <c r="Z12990" s="214"/>
      <c r="AA12990" s="217"/>
      <c r="AB12990" s="217"/>
      <c r="AC12990" s="217"/>
      <c r="AD12990" s="213"/>
    </row>
    <row r="12991" spans="20:30" x14ac:dyDescent="0.2">
      <c r="T12991" s="212"/>
      <c r="U12991" s="213"/>
      <c r="V12991" s="213"/>
      <c r="W12991" s="213"/>
      <c r="X12991" s="214"/>
      <c r="Y12991" s="214"/>
      <c r="Z12991" s="214"/>
      <c r="AA12991" s="217"/>
      <c r="AB12991" s="217"/>
      <c r="AC12991" s="217"/>
      <c r="AD12991" s="213"/>
    </row>
    <row r="12992" spans="20:30" x14ac:dyDescent="0.2">
      <c r="T12992" s="212"/>
      <c r="U12992" s="213"/>
      <c r="V12992" s="213"/>
      <c r="W12992" s="213"/>
      <c r="X12992" s="214"/>
      <c r="Y12992" s="214"/>
      <c r="Z12992" s="214"/>
      <c r="AA12992" s="217"/>
      <c r="AB12992" s="217"/>
      <c r="AC12992" s="217"/>
      <c r="AD12992" s="213"/>
    </row>
    <row r="12993" spans="20:30" x14ac:dyDescent="0.2">
      <c r="T12993" s="212"/>
      <c r="U12993" s="213"/>
      <c r="V12993" s="213"/>
      <c r="W12993" s="213"/>
      <c r="X12993" s="214"/>
      <c r="Y12993" s="214"/>
      <c r="Z12993" s="214"/>
      <c r="AA12993" s="217"/>
      <c r="AB12993" s="217"/>
      <c r="AC12993" s="217"/>
      <c r="AD12993" s="213"/>
    </row>
    <row r="12994" spans="20:30" x14ac:dyDescent="0.2">
      <c r="T12994" s="212"/>
      <c r="U12994" s="213"/>
      <c r="V12994" s="213"/>
      <c r="W12994" s="213"/>
      <c r="X12994" s="214"/>
      <c r="Y12994" s="214"/>
      <c r="Z12994" s="214"/>
      <c r="AA12994" s="217"/>
      <c r="AB12994" s="217"/>
      <c r="AC12994" s="217"/>
      <c r="AD12994" s="213"/>
    </row>
    <row r="12995" spans="20:30" x14ac:dyDescent="0.2">
      <c r="T12995" s="212"/>
      <c r="U12995" s="213"/>
      <c r="V12995" s="213"/>
      <c r="W12995" s="213"/>
      <c r="X12995" s="214"/>
      <c r="Y12995" s="214"/>
      <c r="Z12995" s="214"/>
      <c r="AA12995" s="217"/>
      <c r="AB12995" s="217"/>
      <c r="AC12995" s="217"/>
      <c r="AD12995" s="213"/>
    </row>
    <row r="12996" spans="20:30" x14ac:dyDescent="0.2">
      <c r="T12996" s="212"/>
      <c r="U12996" s="213"/>
      <c r="V12996" s="213"/>
      <c r="W12996" s="213"/>
      <c r="X12996" s="214"/>
      <c r="Y12996" s="214"/>
      <c r="Z12996" s="214"/>
      <c r="AA12996" s="217"/>
      <c r="AB12996" s="217"/>
      <c r="AC12996" s="217"/>
      <c r="AD12996" s="213"/>
    </row>
    <row r="12997" spans="20:30" x14ac:dyDescent="0.2">
      <c r="T12997" s="212"/>
      <c r="U12997" s="213"/>
      <c r="V12997" s="213"/>
      <c r="W12997" s="213"/>
      <c r="X12997" s="214"/>
      <c r="Y12997" s="214"/>
      <c r="Z12997" s="214"/>
      <c r="AA12997" s="217"/>
      <c r="AB12997" s="217"/>
      <c r="AC12997" s="217"/>
      <c r="AD12997" s="213"/>
    </row>
    <row r="12998" spans="20:30" x14ac:dyDescent="0.2">
      <c r="T12998" s="212"/>
      <c r="U12998" s="213"/>
      <c r="V12998" s="213"/>
      <c r="W12998" s="213"/>
      <c r="X12998" s="214"/>
      <c r="Y12998" s="214"/>
      <c r="Z12998" s="214"/>
      <c r="AA12998" s="217"/>
      <c r="AB12998" s="217"/>
      <c r="AC12998" s="217"/>
      <c r="AD12998" s="213"/>
    </row>
    <row r="12999" spans="20:30" x14ac:dyDescent="0.2">
      <c r="T12999" s="212"/>
      <c r="U12999" s="213"/>
      <c r="V12999" s="213"/>
      <c r="W12999" s="213"/>
      <c r="X12999" s="214"/>
      <c r="Y12999" s="214"/>
      <c r="Z12999" s="214"/>
      <c r="AA12999" s="217"/>
      <c r="AB12999" s="217"/>
      <c r="AC12999" s="217"/>
      <c r="AD12999" s="213"/>
    </row>
    <row r="13000" spans="20:30" x14ac:dyDescent="0.2">
      <c r="T13000" s="212"/>
      <c r="U13000" s="213"/>
      <c r="V13000" s="213"/>
      <c r="W13000" s="213"/>
      <c r="X13000" s="214"/>
      <c r="Y13000" s="214"/>
      <c r="Z13000" s="214"/>
      <c r="AA13000" s="217"/>
      <c r="AB13000" s="217"/>
      <c r="AC13000" s="217"/>
      <c r="AD13000" s="213"/>
    </row>
    <row r="13001" spans="20:30" x14ac:dyDescent="0.2">
      <c r="T13001" s="212"/>
      <c r="U13001" s="213"/>
      <c r="V13001" s="213"/>
      <c r="W13001" s="213"/>
      <c r="X13001" s="214"/>
      <c r="Y13001" s="214"/>
      <c r="Z13001" s="214"/>
      <c r="AA13001" s="217"/>
      <c r="AB13001" s="217"/>
      <c r="AC13001" s="217"/>
      <c r="AD13001" s="213"/>
    </row>
    <row r="13002" spans="20:30" x14ac:dyDescent="0.2">
      <c r="T13002" s="212"/>
      <c r="U13002" s="213"/>
      <c r="V13002" s="213"/>
      <c r="W13002" s="213"/>
      <c r="X13002" s="214"/>
      <c r="Y13002" s="214"/>
      <c r="Z13002" s="214"/>
      <c r="AA13002" s="217"/>
      <c r="AB13002" s="217"/>
      <c r="AC13002" s="217"/>
      <c r="AD13002" s="213"/>
    </row>
    <row r="13003" spans="20:30" x14ac:dyDescent="0.2">
      <c r="T13003" s="212"/>
      <c r="U13003" s="213"/>
      <c r="V13003" s="213"/>
      <c r="W13003" s="213"/>
      <c r="X13003" s="214"/>
      <c r="Y13003" s="214"/>
      <c r="Z13003" s="214"/>
      <c r="AA13003" s="217"/>
      <c r="AB13003" s="217"/>
      <c r="AC13003" s="217"/>
      <c r="AD13003" s="213"/>
    </row>
    <row r="13004" spans="20:30" x14ac:dyDescent="0.2">
      <c r="T13004" s="212"/>
      <c r="U13004" s="213"/>
      <c r="V13004" s="213"/>
      <c r="W13004" s="213"/>
      <c r="X13004" s="214"/>
      <c r="Y13004" s="214"/>
      <c r="Z13004" s="214"/>
      <c r="AA13004" s="217"/>
      <c r="AB13004" s="217"/>
      <c r="AC13004" s="217"/>
      <c r="AD13004" s="213"/>
    </row>
    <row r="13005" spans="20:30" x14ac:dyDescent="0.2">
      <c r="T13005" s="212"/>
      <c r="U13005" s="213"/>
      <c r="V13005" s="213"/>
      <c r="W13005" s="213"/>
      <c r="X13005" s="214"/>
      <c r="Y13005" s="214"/>
      <c r="Z13005" s="214"/>
      <c r="AA13005" s="217"/>
      <c r="AB13005" s="217"/>
      <c r="AC13005" s="217"/>
      <c r="AD13005" s="213"/>
    </row>
    <row r="13006" spans="20:30" x14ac:dyDescent="0.2">
      <c r="T13006" s="212"/>
      <c r="U13006" s="213"/>
      <c r="V13006" s="213"/>
      <c r="W13006" s="213"/>
      <c r="X13006" s="214"/>
      <c r="Y13006" s="214"/>
      <c r="Z13006" s="214"/>
      <c r="AA13006" s="217"/>
      <c r="AB13006" s="217"/>
      <c r="AC13006" s="217"/>
      <c r="AD13006" s="213"/>
    </row>
    <row r="13007" spans="20:30" x14ac:dyDescent="0.2">
      <c r="T13007" s="212"/>
      <c r="U13007" s="213"/>
      <c r="V13007" s="213"/>
      <c r="W13007" s="213"/>
      <c r="X13007" s="214"/>
      <c r="Y13007" s="214"/>
      <c r="Z13007" s="214"/>
      <c r="AA13007" s="217"/>
      <c r="AB13007" s="217"/>
      <c r="AC13007" s="217"/>
      <c r="AD13007" s="213"/>
    </row>
    <row r="13008" spans="20:30" x14ac:dyDescent="0.2">
      <c r="T13008" s="212"/>
      <c r="U13008" s="213"/>
      <c r="V13008" s="213"/>
      <c r="W13008" s="213"/>
      <c r="X13008" s="214"/>
      <c r="Y13008" s="214"/>
      <c r="Z13008" s="214"/>
      <c r="AA13008" s="217"/>
      <c r="AB13008" s="217"/>
      <c r="AC13008" s="217"/>
      <c r="AD13008" s="213"/>
    </row>
    <row r="13009" spans="20:30" x14ac:dyDescent="0.2">
      <c r="T13009" s="212"/>
      <c r="U13009" s="213"/>
      <c r="V13009" s="213"/>
      <c r="W13009" s="213"/>
      <c r="X13009" s="214"/>
      <c r="Y13009" s="214"/>
      <c r="Z13009" s="214"/>
      <c r="AA13009" s="217"/>
      <c r="AB13009" s="217"/>
      <c r="AC13009" s="217"/>
      <c r="AD13009" s="213"/>
    </row>
    <row r="13010" spans="20:30" x14ac:dyDescent="0.2">
      <c r="T13010" s="212"/>
      <c r="U13010" s="213"/>
      <c r="V13010" s="213"/>
      <c r="W13010" s="213"/>
      <c r="X13010" s="214"/>
      <c r="Y13010" s="214"/>
      <c r="Z13010" s="214"/>
      <c r="AA13010" s="217"/>
      <c r="AB13010" s="217"/>
      <c r="AC13010" s="217"/>
      <c r="AD13010" s="213"/>
    </row>
    <row r="13011" spans="20:30" x14ac:dyDescent="0.2">
      <c r="T13011" s="212"/>
      <c r="U13011" s="213"/>
      <c r="V13011" s="213"/>
      <c r="W13011" s="213"/>
      <c r="X13011" s="214"/>
      <c r="Y13011" s="214"/>
      <c r="Z13011" s="214"/>
      <c r="AA13011" s="217"/>
      <c r="AB13011" s="217"/>
      <c r="AC13011" s="217"/>
      <c r="AD13011" s="213"/>
    </row>
    <row r="13012" spans="20:30" x14ac:dyDescent="0.2">
      <c r="T13012" s="212"/>
      <c r="U13012" s="213"/>
      <c r="V13012" s="213"/>
      <c r="W13012" s="213"/>
      <c r="X13012" s="214"/>
      <c r="Y13012" s="214"/>
      <c r="Z13012" s="214"/>
      <c r="AA13012" s="217"/>
      <c r="AB13012" s="217"/>
      <c r="AC13012" s="217"/>
      <c r="AD13012" s="213"/>
    </row>
    <row r="13013" spans="20:30" x14ac:dyDescent="0.2">
      <c r="T13013" s="212"/>
      <c r="U13013" s="213"/>
      <c r="V13013" s="213"/>
      <c r="W13013" s="213"/>
      <c r="X13013" s="214"/>
      <c r="Y13013" s="214"/>
      <c r="Z13013" s="214"/>
      <c r="AA13013" s="217"/>
      <c r="AB13013" s="217"/>
      <c r="AC13013" s="217"/>
      <c r="AD13013" s="213"/>
    </row>
    <row r="13014" spans="20:30" x14ac:dyDescent="0.2">
      <c r="T13014" s="212"/>
      <c r="U13014" s="213"/>
      <c r="V13014" s="213"/>
      <c r="W13014" s="213"/>
      <c r="X13014" s="214"/>
      <c r="Y13014" s="214"/>
      <c r="Z13014" s="214"/>
      <c r="AA13014" s="217"/>
      <c r="AB13014" s="217"/>
      <c r="AC13014" s="217"/>
      <c r="AD13014" s="213"/>
    </row>
    <row r="13015" spans="20:30" x14ac:dyDescent="0.2">
      <c r="T13015" s="212"/>
      <c r="U13015" s="213"/>
      <c r="V13015" s="213"/>
      <c r="W13015" s="213"/>
      <c r="X13015" s="214"/>
      <c r="Y13015" s="214"/>
      <c r="Z13015" s="214"/>
      <c r="AA13015" s="217"/>
      <c r="AB13015" s="217"/>
      <c r="AC13015" s="217"/>
      <c r="AD13015" s="213"/>
    </row>
    <row r="13016" spans="20:30" x14ac:dyDescent="0.2">
      <c r="T13016" s="212"/>
      <c r="U13016" s="213"/>
      <c r="V13016" s="213"/>
      <c r="W13016" s="213"/>
      <c r="X13016" s="214"/>
      <c r="Y13016" s="214"/>
      <c r="Z13016" s="214"/>
      <c r="AA13016" s="217"/>
      <c r="AB13016" s="217"/>
      <c r="AC13016" s="217"/>
      <c r="AD13016" s="213"/>
    </row>
    <row r="13017" spans="20:30" x14ac:dyDescent="0.2">
      <c r="T13017" s="212"/>
      <c r="U13017" s="213"/>
      <c r="V13017" s="213"/>
      <c r="W13017" s="213"/>
      <c r="X13017" s="214"/>
      <c r="Y13017" s="214"/>
      <c r="Z13017" s="214"/>
      <c r="AA13017" s="217"/>
      <c r="AB13017" s="217"/>
      <c r="AC13017" s="217"/>
      <c r="AD13017" s="213"/>
    </row>
    <row r="13018" spans="20:30" x14ac:dyDescent="0.2">
      <c r="T13018" s="212"/>
      <c r="U13018" s="213"/>
      <c r="V13018" s="213"/>
      <c r="W13018" s="213"/>
      <c r="X13018" s="214"/>
      <c r="Y13018" s="214"/>
      <c r="Z13018" s="214"/>
      <c r="AA13018" s="217"/>
      <c r="AB13018" s="217"/>
      <c r="AC13018" s="217"/>
      <c r="AD13018" s="213"/>
    </row>
    <row r="13019" spans="20:30" x14ac:dyDescent="0.2">
      <c r="T13019" s="212"/>
      <c r="U13019" s="213"/>
      <c r="V13019" s="213"/>
      <c r="W13019" s="213"/>
      <c r="X13019" s="214"/>
      <c r="Y13019" s="214"/>
      <c r="Z13019" s="214"/>
      <c r="AA13019" s="217"/>
      <c r="AB13019" s="217"/>
      <c r="AC13019" s="217"/>
      <c r="AD13019" s="213"/>
    </row>
    <row r="13020" spans="20:30" x14ac:dyDescent="0.2">
      <c r="T13020" s="212"/>
      <c r="U13020" s="213"/>
      <c r="V13020" s="213"/>
      <c r="W13020" s="213"/>
      <c r="X13020" s="214"/>
      <c r="Y13020" s="214"/>
      <c r="Z13020" s="214"/>
      <c r="AA13020" s="217"/>
      <c r="AB13020" s="217"/>
      <c r="AC13020" s="217"/>
      <c r="AD13020" s="213"/>
    </row>
    <row r="13021" spans="20:30" x14ac:dyDescent="0.2">
      <c r="T13021" s="212"/>
      <c r="U13021" s="213"/>
      <c r="V13021" s="213"/>
      <c r="W13021" s="213"/>
      <c r="X13021" s="214"/>
      <c r="Y13021" s="214"/>
      <c r="Z13021" s="214"/>
      <c r="AA13021" s="217"/>
      <c r="AB13021" s="217"/>
      <c r="AC13021" s="217"/>
      <c r="AD13021" s="213"/>
    </row>
    <row r="13022" spans="20:30" x14ac:dyDescent="0.2">
      <c r="T13022" s="212"/>
      <c r="U13022" s="213"/>
      <c r="V13022" s="213"/>
      <c r="W13022" s="213"/>
      <c r="X13022" s="214"/>
      <c r="Y13022" s="214"/>
      <c r="Z13022" s="214"/>
      <c r="AA13022" s="217"/>
      <c r="AB13022" s="217"/>
      <c r="AC13022" s="217"/>
      <c r="AD13022" s="213"/>
    </row>
    <row r="13023" spans="20:30" x14ac:dyDescent="0.2">
      <c r="T13023" s="212"/>
      <c r="U13023" s="213"/>
      <c r="V13023" s="213"/>
      <c r="W13023" s="213"/>
      <c r="X13023" s="214"/>
      <c r="Y13023" s="214"/>
      <c r="Z13023" s="214"/>
      <c r="AA13023" s="217"/>
      <c r="AB13023" s="217"/>
      <c r="AC13023" s="217"/>
      <c r="AD13023" s="213"/>
    </row>
    <row r="13024" spans="20:30" x14ac:dyDescent="0.2">
      <c r="T13024" s="212"/>
      <c r="U13024" s="213"/>
      <c r="V13024" s="213"/>
      <c r="W13024" s="213"/>
      <c r="X13024" s="214"/>
      <c r="Y13024" s="214"/>
      <c r="Z13024" s="214"/>
      <c r="AA13024" s="217"/>
      <c r="AB13024" s="217"/>
      <c r="AC13024" s="217"/>
      <c r="AD13024" s="213"/>
    </row>
    <row r="13025" spans="20:30" x14ac:dyDescent="0.2">
      <c r="T13025" s="212"/>
      <c r="U13025" s="213"/>
      <c r="V13025" s="213"/>
      <c r="W13025" s="213"/>
      <c r="X13025" s="214"/>
      <c r="Y13025" s="214"/>
      <c r="Z13025" s="214"/>
      <c r="AA13025" s="217"/>
      <c r="AB13025" s="217"/>
      <c r="AC13025" s="217"/>
      <c r="AD13025" s="213"/>
    </row>
    <row r="13026" spans="20:30" x14ac:dyDescent="0.2">
      <c r="T13026" s="212"/>
      <c r="U13026" s="213"/>
      <c r="V13026" s="213"/>
      <c r="W13026" s="213"/>
      <c r="X13026" s="214"/>
      <c r="Y13026" s="214"/>
      <c r="Z13026" s="214"/>
      <c r="AA13026" s="217"/>
      <c r="AB13026" s="217"/>
      <c r="AC13026" s="217"/>
      <c r="AD13026" s="213"/>
    </row>
    <row r="13027" spans="20:30" x14ac:dyDescent="0.2">
      <c r="T13027" s="212"/>
      <c r="U13027" s="213"/>
      <c r="V13027" s="213"/>
      <c r="W13027" s="213"/>
      <c r="X13027" s="214"/>
      <c r="Y13027" s="214"/>
      <c r="Z13027" s="214"/>
      <c r="AA13027" s="217"/>
      <c r="AB13027" s="217"/>
      <c r="AC13027" s="217"/>
      <c r="AD13027" s="213"/>
    </row>
    <row r="13028" spans="20:30" x14ac:dyDescent="0.2">
      <c r="T13028" s="212"/>
      <c r="U13028" s="213"/>
      <c r="V13028" s="213"/>
      <c r="W13028" s="213"/>
      <c r="X13028" s="214"/>
      <c r="Y13028" s="214"/>
      <c r="Z13028" s="214"/>
      <c r="AA13028" s="217"/>
      <c r="AB13028" s="217"/>
      <c r="AC13028" s="217"/>
      <c r="AD13028" s="213"/>
    </row>
    <row r="13029" spans="20:30" x14ac:dyDescent="0.2">
      <c r="T13029" s="212"/>
      <c r="U13029" s="213"/>
      <c r="V13029" s="213"/>
      <c r="W13029" s="213"/>
      <c r="X13029" s="214"/>
      <c r="Y13029" s="214"/>
      <c r="Z13029" s="214"/>
      <c r="AA13029" s="217"/>
      <c r="AB13029" s="217"/>
      <c r="AC13029" s="217"/>
      <c r="AD13029" s="213"/>
    </row>
    <row r="13030" spans="20:30" x14ac:dyDescent="0.2">
      <c r="T13030" s="212"/>
      <c r="U13030" s="213"/>
      <c r="V13030" s="213"/>
      <c r="W13030" s="213"/>
      <c r="X13030" s="214"/>
      <c r="Y13030" s="214"/>
      <c r="Z13030" s="214"/>
      <c r="AA13030" s="217"/>
      <c r="AB13030" s="217"/>
      <c r="AC13030" s="217"/>
      <c r="AD13030" s="213"/>
    </row>
    <row r="13031" spans="20:30" x14ac:dyDescent="0.2">
      <c r="T13031" s="212"/>
      <c r="U13031" s="213"/>
      <c r="V13031" s="213"/>
      <c r="W13031" s="213"/>
      <c r="X13031" s="214"/>
      <c r="Y13031" s="214"/>
      <c r="Z13031" s="214"/>
      <c r="AA13031" s="217"/>
      <c r="AB13031" s="217"/>
      <c r="AC13031" s="217"/>
      <c r="AD13031" s="213"/>
    </row>
    <row r="13032" spans="20:30" x14ac:dyDescent="0.2">
      <c r="T13032" s="212"/>
      <c r="U13032" s="213"/>
      <c r="V13032" s="213"/>
      <c r="W13032" s="213"/>
      <c r="X13032" s="214"/>
      <c r="Y13032" s="214"/>
      <c r="Z13032" s="214"/>
      <c r="AA13032" s="217"/>
      <c r="AB13032" s="217"/>
      <c r="AC13032" s="217"/>
      <c r="AD13032" s="213"/>
    </row>
    <row r="13033" spans="20:30" x14ac:dyDescent="0.2">
      <c r="T13033" s="212"/>
      <c r="U13033" s="213"/>
      <c r="V13033" s="213"/>
      <c r="W13033" s="213"/>
      <c r="X13033" s="214"/>
      <c r="Y13033" s="214"/>
      <c r="Z13033" s="214"/>
      <c r="AA13033" s="217"/>
      <c r="AB13033" s="217"/>
      <c r="AC13033" s="217"/>
      <c r="AD13033" s="213"/>
    </row>
    <row r="13034" spans="20:30" x14ac:dyDescent="0.2">
      <c r="T13034" s="212"/>
      <c r="U13034" s="213"/>
      <c r="V13034" s="213"/>
      <c r="W13034" s="213"/>
      <c r="X13034" s="214"/>
      <c r="Y13034" s="214"/>
      <c r="Z13034" s="214"/>
      <c r="AA13034" s="217"/>
      <c r="AB13034" s="217"/>
      <c r="AC13034" s="217"/>
      <c r="AD13034" s="213"/>
    </row>
    <row r="13035" spans="20:30" x14ac:dyDescent="0.2">
      <c r="T13035" s="212"/>
      <c r="U13035" s="213"/>
      <c r="V13035" s="213"/>
      <c r="W13035" s="213"/>
      <c r="X13035" s="214"/>
      <c r="Y13035" s="214"/>
      <c r="Z13035" s="214"/>
      <c r="AA13035" s="217"/>
      <c r="AB13035" s="217"/>
      <c r="AC13035" s="217"/>
      <c r="AD13035" s="213"/>
    </row>
    <row r="13036" spans="20:30" x14ac:dyDescent="0.2">
      <c r="T13036" s="212"/>
      <c r="U13036" s="213"/>
      <c r="V13036" s="213"/>
      <c r="W13036" s="213"/>
      <c r="X13036" s="214"/>
      <c r="Y13036" s="214"/>
      <c r="Z13036" s="214"/>
      <c r="AA13036" s="217"/>
      <c r="AB13036" s="217"/>
      <c r="AC13036" s="217"/>
      <c r="AD13036" s="213"/>
    </row>
    <row r="13037" spans="20:30" x14ac:dyDescent="0.2">
      <c r="T13037" s="212"/>
      <c r="U13037" s="213"/>
      <c r="V13037" s="213"/>
      <c r="W13037" s="213"/>
      <c r="X13037" s="214"/>
      <c r="Y13037" s="214"/>
      <c r="Z13037" s="214"/>
      <c r="AA13037" s="217"/>
      <c r="AB13037" s="217"/>
      <c r="AC13037" s="217"/>
      <c r="AD13037" s="213"/>
    </row>
    <row r="13038" spans="20:30" x14ac:dyDescent="0.2">
      <c r="T13038" s="212"/>
      <c r="U13038" s="213"/>
      <c r="V13038" s="213"/>
      <c r="W13038" s="213"/>
      <c r="X13038" s="214"/>
      <c r="Y13038" s="214"/>
      <c r="Z13038" s="214"/>
      <c r="AA13038" s="217"/>
      <c r="AB13038" s="217"/>
      <c r="AC13038" s="217"/>
      <c r="AD13038" s="213"/>
    </row>
    <row r="13039" spans="20:30" x14ac:dyDescent="0.2">
      <c r="T13039" s="212"/>
      <c r="U13039" s="213"/>
      <c r="V13039" s="213"/>
      <c r="W13039" s="213"/>
      <c r="X13039" s="214"/>
      <c r="Y13039" s="214"/>
      <c r="Z13039" s="214"/>
      <c r="AA13039" s="217"/>
      <c r="AB13039" s="217"/>
      <c r="AC13039" s="217"/>
      <c r="AD13039" s="213"/>
    </row>
    <row r="13040" spans="20:30" x14ac:dyDescent="0.2">
      <c r="T13040" s="212"/>
      <c r="U13040" s="213"/>
      <c r="V13040" s="213"/>
      <c r="W13040" s="213"/>
      <c r="X13040" s="214"/>
      <c r="Y13040" s="214"/>
      <c r="Z13040" s="214"/>
      <c r="AA13040" s="217"/>
      <c r="AB13040" s="217"/>
      <c r="AC13040" s="217"/>
      <c r="AD13040" s="213"/>
    </row>
    <row r="13041" spans="20:30" x14ac:dyDescent="0.2">
      <c r="T13041" s="212"/>
      <c r="U13041" s="213"/>
      <c r="V13041" s="213"/>
      <c r="W13041" s="213"/>
      <c r="X13041" s="214"/>
      <c r="Y13041" s="214"/>
      <c r="Z13041" s="214"/>
      <c r="AA13041" s="217"/>
      <c r="AB13041" s="217"/>
      <c r="AC13041" s="217"/>
      <c r="AD13041" s="213"/>
    </row>
    <row r="13042" spans="20:30" x14ac:dyDescent="0.2">
      <c r="T13042" s="212"/>
      <c r="U13042" s="213"/>
      <c r="V13042" s="213"/>
      <c r="W13042" s="213"/>
      <c r="X13042" s="214"/>
      <c r="Y13042" s="214"/>
      <c r="Z13042" s="214"/>
      <c r="AA13042" s="217"/>
      <c r="AB13042" s="217"/>
      <c r="AC13042" s="217"/>
      <c r="AD13042" s="213"/>
    </row>
    <row r="13043" spans="20:30" x14ac:dyDescent="0.2">
      <c r="T13043" s="212"/>
      <c r="U13043" s="213"/>
      <c r="V13043" s="213"/>
      <c r="W13043" s="213"/>
      <c r="X13043" s="214"/>
      <c r="Y13043" s="214"/>
      <c r="Z13043" s="214"/>
      <c r="AA13043" s="217"/>
      <c r="AB13043" s="217"/>
      <c r="AC13043" s="217"/>
      <c r="AD13043" s="213"/>
    </row>
    <row r="13044" spans="20:30" x14ac:dyDescent="0.2">
      <c r="T13044" s="212"/>
      <c r="U13044" s="213"/>
      <c r="V13044" s="213"/>
      <c r="W13044" s="213"/>
      <c r="X13044" s="214"/>
      <c r="Y13044" s="214"/>
      <c r="Z13044" s="214"/>
      <c r="AA13044" s="217"/>
      <c r="AB13044" s="217"/>
      <c r="AC13044" s="217"/>
      <c r="AD13044" s="213"/>
    </row>
    <row r="13045" spans="20:30" x14ac:dyDescent="0.2">
      <c r="T13045" s="212"/>
      <c r="U13045" s="213"/>
      <c r="V13045" s="213"/>
      <c r="W13045" s="213"/>
      <c r="X13045" s="214"/>
      <c r="Y13045" s="214"/>
      <c r="Z13045" s="214"/>
      <c r="AA13045" s="217"/>
      <c r="AB13045" s="217"/>
      <c r="AC13045" s="217"/>
      <c r="AD13045" s="213"/>
    </row>
    <row r="13046" spans="20:30" x14ac:dyDescent="0.2">
      <c r="T13046" s="212"/>
      <c r="U13046" s="213"/>
      <c r="V13046" s="213"/>
      <c r="W13046" s="213"/>
      <c r="X13046" s="214"/>
      <c r="Y13046" s="214"/>
      <c r="Z13046" s="214"/>
      <c r="AA13046" s="217"/>
      <c r="AB13046" s="217"/>
      <c r="AC13046" s="217"/>
      <c r="AD13046" s="213"/>
    </row>
    <row r="13047" spans="20:30" x14ac:dyDescent="0.2">
      <c r="T13047" s="212"/>
      <c r="U13047" s="213"/>
      <c r="V13047" s="213"/>
      <c r="W13047" s="213"/>
      <c r="X13047" s="214"/>
      <c r="Y13047" s="214"/>
      <c r="Z13047" s="214"/>
      <c r="AA13047" s="217"/>
      <c r="AB13047" s="217"/>
      <c r="AC13047" s="217"/>
      <c r="AD13047" s="213"/>
    </row>
    <row r="13048" spans="20:30" x14ac:dyDescent="0.2">
      <c r="T13048" s="212"/>
      <c r="U13048" s="213"/>
      <c r="V13048" s="213"/>
      <c r="W13048" s="213"/>
      <c r="X13048" s="214"/>
      <c r="Y13048" s="214"/>
      <c r="Z13048" s="214"/>
      <c r="AA13048" s="217"/>
      <c r="AB13048" s="217"/>
      <c r="AC13048" s="217"/>
      <c r="AD13048" s="213"/>
    </row>
    <row r="13049" spans="20:30" x14ac:dyDescent="0.2">
      <c r="T13049" s="212"/>
      <c r="U13049" s="213"/>
      <c r="V13049" s="213"/>
      <c r="W13049" s="213"/>
      <c r="X13049" s="214"/>
      <c r="Y13049" s="214"/>
      <c r="Z13049" s="214"/>
      <c r="AA13049" s="217"/>
      <c r="AB13049" s="217"/>
      <c r="AC13049" s="217"/>
      <c r="AD13049" s="213"/>
    </row>
    <row r="13050" spans="20:30" x14ac:dyDescent="0.2">
      <c r="T13050" s="212"/>
      <c r="U13050" s="213"/>
      <c r="V13050" s="213"/>
      <c r="W13050" s="213"/>
      <c r="X13050" s="214"/>
      <c r="Y13050" s="214"/>
      <c r="Z13050" s="214"/>
      <c r="AA13050" s="217"/>
      <c r="AB13050" s="217"/>
      <c r="AC13050" s="217"/>
      <c r="AD13050" s="213"/>
    </row>
    <row r="13051" spans="20:30" x14ac:dyDescent="0.2">
      <c r="T13051" s="212"/>
      <c r="U13051" s="213"/>
      <c r="V13051" s="213"/>
      <c r="W13051" s="213"/>
      <c r="X13051" s="214"/>
      <c r="Y13051" s="214"/>
      <c r="Z13051" s="214"/>
      <c r="AA13051" s="217"/>
      <c r="AB13051" s="217"/>
      <c r="AC13051" s="217"/>
      <c r="AD13051" s="213"/>
    </row>
    <row r="13052" spans="20:30" x14ac:dyDescent="0.2">
      <c r="T13052" s="212"/>
      <c r="U13052" s="213"/>
      <c r="V13052" s="213"/>
      <c r="W13052" s="213"/>
      <c r="X13052" s="214"/>
      <c r="Y13052" s="214"/>
      <c r="Z13052" s="214"/>
      <c r="AA13052" s="217"/>
      <c r="AB13052" s="217"/>
      <c r="AC13052" s="217"/>
      <c r="AD13052" s="213"/>
    </row>
    <row r="13053" spans="20:30" x14ac:dyDescent="0.2">
      <c r="T13053" s="212"/>
      <c r="U13053" s="213"/>
      <c r="V13053" s="213"/>
      <c r="W13053" s="213"/>
      <c r="X13053" s="214"/>
      <c r="Y13053" s="214"/>
      <c r="Z13053" s="214"/>
      <c r="AA13053" s="217"/>
      <c r="AB13053" s="217"/>
      <c r="AC13053" s="217"/>
      <c r="AD13053" s="213"/>
    </row>
    <row r="13054" spans="20:30" x14ac:dyDescent="0.2">
      <c r="T13054" s="212"/>
      <c r="U13054" s="213"/>
      <c r="V13054" s="213"/>
      <c r="W13054" s="213"/>
      <c r="X13054" s="214"/>
      <c r="Y13054" s="214"/>
      <c r="Z13054" s="214"/>
      <c r="AA13054" s="217"/>
      <c r="AB13054" s="217"/>
      <c r="AC13054" s="217"/>
      <c r="AD13054" s="213"/>
    </row>
    <row r="13055" spans="20:30" x14ac:dyDescent="0.2">
      <c r="T13055" s="212"/>
      <c r="U13055" s="213"/>
      <c r="V13055" s="213"/>
      <c r="W13055" s="213"/>
      <c r="X13055" s="214"/>
      <c r="Y13055" s="214"/>
      <c r="Z13055" s="214"/>
      <c r="AA13055" s="217"/>
      <c r="AB13055" s="217"/>
      <c r="AC13055" s="217"/>
      <c r="AD13055" s="213"/>
    </row>
    <row r="13056" spans="20:30" x14ac:dyDescent="0.2">
      <c r="T13056" s="212"/>
      <c r="U13056" s="213"/>
      <c r="V13056" s="213"/>
      <c r="W13056" s="213"/>
      <c r="X13056" s="214"/>
      <c r="Y13056" s="214"/>
      <c r="Z13056" s="214"/>
      <c r="AA13056" s="217"/>
      <c r="AB13056" s="217"/>
      <c r="AC13056" s="217"/>
      <c r="AD13056" s="213"/>
    </row>
    <row r="13057" spans="20:30" x14ac:dyDescent="0.2">
      <c r="T13057" s="212"/>
      <c r="U13057" s="213"/>
      <c r="V13057" s="213"/>
      <c r="W13057" s="213"/>
      <c r="X13057" s="214"/>
      <c r="Y13057" s="214"/>
      <c r="Z13057" s="214"/>
      <c r="AA13057" s="217"/>
      <c r="AB13057" s="217"/>
      <c r="AC13057" s="217"/>
      <c r="AD13057" s="213"/>
    </row>
    <row r="13058" spans="20:30" x14ac:dyDescent="0.2">
      <c r="T13058" s="212"/>
      <c r="U13058" s="213"/>
      <c r="V13058" s="213"/>
      <c r="W13058" s="213"/>
      <c r="X13058" s="214"/>
      <c r="Y13058" s="214"/>
      <c r="Z13058" s="214"/>
      <c r="AA13058" s="217"/>
      <c r="AB13058" s="217"/>
      <c r="AC13058" s="217"/>
      <c r="AD13058" s="213"/>
    </row>
    <row r="13059" spans="20:30" x14ac:dyDescent="0.2">
      <c r="T13059" s="212"/>
      <c r="U13059" s="213"/>
      <c r="V13059" s="213"/>
      <c r="W13059" s="213"/>
      <c r="X13059" s="214"/>
      <c r="Y13059" s="214"/>
      <c r="Z13059" s="214"/>
      <c r="AA13059" s="217"/>
      <c r="AB13059" s="217"/>
      <c r="AC13059" s="217"/>
      <c r="AD13059" s="213"/>
    </row>
    <row r="13060" spans="20:30" x14ac:dyDescent="0.2">
      <c r="T13060" s="212"/>
      <c r="U13060" s="213"/>
      <c r="V13060" s="213"/>
      <c r="W13060" s="213"/>
      <c r="X13060" s="214"/>
      <c r="Y13060" s="214"/>
      <c r="Z13060" s="214"/>
      <c r="AA13060" s="217"/>
      <c r="AB13060" s="217"/>
      <c r="AC13060" s="217"/>
      <c r="AD13060" s="213"/>
    </row>
    <row r="13061" spans="20:30" x14ac:dyDescent="0.2">
      <c r="T13061" s="212"/>
      <c r="U13061" s="213"/>
      <c r="V13061" s="213"/>
      <c r="W13061" s="213"/>
      <c r="X13061" s="214"/>
      <c r="Y13061" s="214"/>
      <c r="Z13061" s="214"/>
      <c r="AA13061" s="217"/>
      <c r="AB13061" s="217"/>
      <c r="AC13061" s="217"/>
      <c r="AD13061" s="213"/>
    </row>
    <row r="13062" spans="20:30" x14ac:dyDescent="0.2">
      <c r="T13062" s="212"/>
      <c r="U13062" s="213"/>
      <c r="V13062" s="213"/>
      <c r="W13062" s="213"/>
      <c r="X13062" s="214"/>
      <c r="Y13062" s="214"/>
      <c r="Z13062" s="214"/>
      <c r="AA13062" s="217"/>
      <c r="AB13062" s="217"/>
      <c r="AC13062" s="217"/>
      <c r="AD13062" s="213"/>
    </row>
    <row r="13063" spans="20:30" x14ac:dyDescent="0.2">
      <c r="T13063" s="212"/>
      <c r="U13063" s="213"/>
      <c r="V13063" s="213"/>
      <c r="W13063" s="213"/>
      <c r="X13063" s="214"/>
      <c r="Y13063" s="214"/>
      <c r="Z13063" s="214"/>
      <c r="AA13063" s="217"/>
      <c r="AB13063" s="217"/>
      <c r="AC13063" s="217"/>
      <c r="AD13063" s="213"/>
    </row>
    <row r="13064" spans="20:30" x14ac:dyDescent="0.2">
      <c r="T13064" s="212"/>
      <c r="U13064" s="213"/>
      <c r="V13064" s="213"/>
      <c r="W13064" s="213"/>
      <c r="X13064" s="214"/>
      <c r="Y13064" s="214"/>
      <c r="Z13064" s="214"/>
      <c r="AA13064" s="217"/>
      <c r="AB13064" s="217"/>
      <c r="AC13064" s="217"/>
      <c r="AD13064" s="213"/>
    </row>
    <row r="13065" spans="20:30" x14ac:dyDescent="0.2">
      <c r="T13065" s="212"/>
      <c r="U13065" s="213"/>
      <c r="V13065" s="213"/>
      <c r="W13065" s="213"/>
      <c r="X13065" s="214"/>
      <c r="Y13065" s="214"/>
      <c r="Z13065" s="214"/>
      <c r="AA13065" s="217"/>
      <c r="AB13065" s="217"/>
      <c r="AC13065" s="217"/>
      <c r="AD13065" s="213"/>
    </row>
    <row r="13066" spans="20:30" x14ac:dyDescent="0.2">
      <c r="T13066" s="212"/>
      <c r="U13066" s="213"/>
      <c r="V13066" s="213"/>
      <c r="W13066" s="213"/>
      <c r="X13066" s="214"/>
      <c r="Y13066" s="214"/>
      <c r="Z13066" s="214"/>
      <c r="AA13066" s="217"/>
      <c r="AB13066" s="217"/>
      <c r="AC13066" s="217"/>
      <c r="AD13066" s="213"/>
    </row>
    <row r="13067" spans="20:30" x14ac:dyDescent="0.2">
      <c r="T13067" s="212"/>
      <c r="U13067" s="213"/>
      <c r="V13067" s="213"/>
      <c r="W13067" s="213"/>
      <c r="X13067" s="214"/>
      <c r="Y13067" s="214"/>
      <c r="Z13067" s="214"/>
      <c r="AA13067" s="217"/>
      <c r="AB13067" s="217"/>
      <c r="AC13067" s="217"/>
      <c r="AD13067" s="213"/>
    </row>
    <row r="13068" spans="20:30" x14ac:dyDescent="0.2">
      <c r="T13068" s="212"/>
      <c r="U13068" s="213"/>
      <c r="V13068" s="213"/>
      <c r="W13068" s="213"/>
      <c r="X13068" s="214"/>
      <c r="Y13068" s="214"/>
      <c r="Z13068" s="214"/>
      <c r="AA13068" s="217"/>
      <c r="AB13068" s="217"/>
      <c r="AC13068" s="217"/>
      <c r="AD13068" s="213"/>
    </row>
    <row r="13069" spans="20:30" x14ac:dyDescent="0.2">
      <c r="T13069" s="212"/>
      <c r="U13069" s="213"/>
      <c r="V13069" s="213"/>
      <c r="W13069" s="213"/>
      <c r="X13069" s="214"/>
      <c r="Y13069" s="214"/>
      <c r="Z13069" s="214"/>
      <c r="AA13069" s="217"/>
      <c r="AB13069" s="217"/>
      <c r="AC13069" s="217"/>
      <c r="AD13069" s="213"/>
    </row>
    <row r="13070" spans="20:30" x14ac:dyDescent="0.2">
      <c r="T13070" s="212"/>
      <c r="U13070" s="213"/>
      <c r="V13070" s="213"/>
      <c r="W13070" s="213"/>
      <c r="X13070" s="214"/>
      <c r="Y13070" s="214"/>
      <c r="Z13070" s="214"/>
      <c r="AA13070" s="217"/>
      <c r="AB13070" s="217"/>
      <c r="AC13070" s="217"/>
      <c r="AD13070" s="213"/>
    </row>
    <row r="13071" spans="20:30" x14ac:dyDescent="0.2">
      <c r="T13071" s="212"/>
      <c r="U13071" s="213"/>
      <c r="V13071" s="213"/>
      <c r="W13071" s="213"/>
      <c r="X13071" s="214"/>
      <c r="Y13071" s="214"/>
      <c r="Z13071" s="214"/>
      <c r="AA13071" s="217"/>
      <c r="AB13071" s="217"/>
      <c r="AC13071" s="217"/>
      <c r="AD13071" s="213"/>
    </row>
    <row r="13072" spans="20:30" x14ac:dyDescent="0.2">
      <c r="T13072" s="212"/>
      <c r="U13072" s="213"/>
      <c r="V13072" s="213"/>
      <c r="W13072" s="213"/>
      <c r="X13072" s="214"/>
      <c r="Y13072" s="214"/>
      <c r="Z13072" s="214"/>
      <c r="AA13072" s="217"/>
      <c r="AB13072" s="217"/>
      <c r="AC13072" s="217"/>
      <c r="AD13072" s="213"/>
    </row>
    <row r="13073" spans="20:30" x14ac:dyDescent="0.2">
      <c r="T13073" s="212"/>
      <c r="U13073" s="213"/>
      <c r="V13073" s="213"/>
      <c r="W13073" s="213"/>
      <c r="X13073" s="214"/>
      <c r="Y13073" s="214"/>
      <c r="Z13073" s="214"/>
      <c r="AA13073" s="217"/>
      <c r="AB13073" s="217"/>
      <c r="AC13073" s="217"/>
      <c r="AD13073" s="213"/>
    </row>
    <row r="13074" spans="20:30" x14ac:dyDescent="0.2">
      <c r="T13074" s="212"/>
      <c r="U13074" s="213"/>
      <c r="V13074" s="213"/>
      <c r="W13074" s="213"/>
      <c r="X13074" s="214"/>
      <c r="Y13074" s="214"/>
      <c r="Z13074" s="214"/>
      <c r="AA13074" s="217"/>
      <c r="AB13074" s="217"/>
      <c r="AC13074" s="217"/>
      <c r="AD13074" s="213"/>
    </row>
    <row r="13075" spans="20:30" x14ac:dyDescent="0.2">
      <c r="T13075" s="212"/>
      <c r="U13075" s="213"/>
      <c r="V13075" s="213"/>
      <c r="W13075" s="213"/>
      <c r="X13075" s="214"/>
      <c r="Y13075" s="214"/>
      <c r="Z13075" s="214"/>
      <c r="AA13075" s="217"/>
      <c r="AB13075" s="217"/>
      <c r="AC13075" s="217"/>
      <c r="AD13075" s="213"/>
    </row>
    <row r="13076" spans="20:30" x14ac:dyDescent="0.2">
      <c r="T13076" s="212"/>
      <c r="U13076" s="213"/>
      <c r="V13076" s="213"/>
      <c r="W13076" s="213"/>
      <c r="X13076" s="214"/>
      <c r="Y13076" s="214"/>
      <c r="Z13076" s="214"/>
      <c r="AA13076" s="217"/>
      <c r="AB13076" s="217"/>
      <c r="AC13076" s="217"/>
      <c r="AD13076" s="213"/>
    </row>
    <row r="13077" spans="20:30" x14ac:dyDescent="0.2">
      <c r="T13077" s="212"/>
      <c r="U13077" s="213"/>
      <c r="V13077" s="213"/>
      <c r="W13077" s="213"/>
      <c r="X13077" s="214"/>
      <c r="Y13077" s="214"/>
      <c r="Z13077" s="214"/>
      <c r="AA13077" s="217"/>
      <c r="AB13077" s="217"/>
      <c r="AC13077" s="217"/>
      <c r="AD13077" s="213"/>
    </row>
    <row r="13078" spans="20:30" x14ac:dyDescent="0.2">
      <c r="T13078" s="212"/>
      <c r="U13078" s="213"/>
      <c r="V13078" s="213"/>
      <c r="W13078" s="213"/>
      <c r="X13078" s="214"/>
      <c r="Y13078" s="214"/>
      <c r="Z13078" s="214"/>
      <c r="AA13078" s="217"/>
      <c r="AB13078" s="217"/>
      <c r="AC13078" s="217"/>
      <c r="AD13078" s="213"/>
    </row>
    <row r="13079" spans="20:30" x14ac:dyDescent="0.2">
      <c r="T13079" s="212"/>
      <c r="U13079" s="213"/>
      <c r="V13079" s="213"/>
      <c r="W13079" s="213"/>
      <c r="X13079" s="214"/>
      <c r="Y13079" s="214"/>
      <c r="Z13079" s="214"/>
      <c r="AA13079" s="217"/>
      <c r="AB13079" s="217"/>
      <c r="AC13079" s="217"/>
      <c r="AD13079" s="213"/>
    </row>
    <row r="13080" spans="20:30" x14ac:dyDescent="0.2">
      <c r="T13080" s="212"/>
      <c r="U13080" s="213"/>
      <c r="V13080" s="213"/>
      <c r="W13080" s="213"/>
      <c r="X13080" s="214"/>
      <c r="Y13080" s="214"/>
      <c r="Z13080" s="214"/>
      <c r="AA13080" s="217"/>
      <c r="AB13080" s="217"/>
      <c r="AC13080" s="217"/>
      <c r="AD13080" s="213"/>
    </row>
    <row r="13081" spans="20:30" x14ac:dyDescent="0.2">
      <c r="T13081" s="212"/>
      <c r="U13081" s="213"/>
      <c r="V13081" s="213"/>
      <c r="W13081" s="213"/>
      <c r="X13081" s="214"/>
      <c r="Y13081" s="214"/>
      <c r="Z13081" s="214"/>
      <c r="AA13081" s="217"/>
      <c r="AB13081" s="217"/>
      <c r="AC13081" s="217"/>
      <c r="AD13081" s="213"/>
    </row>
    <row r="13082" spans="20:30" x14ac:dyDescent="0.2">
      <c r="T13082" s="212"/>
      <c r="U13082" s="213"/>
      <c r="V13082" s="213"/>
      <c r="W13082" s="213"/>
      <c r="X13082" s="214"/>
      <c r="Y13082" s="214"/>
      <c r="Z13082" s="214"/>
      <c r="AA13082" s="217"/>
      <c r="AB13082" s="217"/>
      <c r="AC13082" s="217"/>
      <c r="AD13082" s="213"/>
    </row>
    <row r="13083" spans="20:30" x14ac:dyDescent="0.2">
      <c r="T13083" s="212"/>
      <c r="U13083" s="213"/>
      <c r="V13083" s="213"/>
      <c r="W13083" s="213"/>
      <c r="X13083" s="214"/>
      <c r="Y13083" s="214"/>
      <c r="Z13083" s="214"/>
      <c r="AA13083" s="217"/>
      <c r="AB13083" s="217"/>
      <c r="AC13083" s="217"/>
      <c r="AD13083" s="213"/>
    </row>
    <row r="13084" spans="20:30" x14ac:dyDescent="0.2">
      <c r="T13084" s="212"/>
      <c r="U13084" s="213"/>
      <c r="V13084" s="213"/>
      <c r="W13084" s="213"/>
      <c r="X13084" s="214"/>
      <c r="Y13084" s="214"/>
      <c r="Z13084" s="214"/>
      <c r="AA13084" s="217"/>
      <c r="AB13084" s="217"/>
      <c r="AC13084" s="217"/>
      <c r="AD13084" s="213"/>
    </row>
    <row r="13085" spans="20:30" x14ac:dyDescent="0.2">
      <c r="T13085" s="212"/>
      <c r="U13085" s="213"/>
      <c r="V13085" s="213"/>
      <c r="W13085" s="213"/>
      <c r="X13085" s="214"/>
      <c r="Y13085" s="214"/>
      <c r="Z13085" s="214"/>
      <c r="AA13085" s="217"/>
      <c r="AB13085" s="217"/>
      <c r="AC13085" s="217"/>
      <c r="AD13085" s="213"/>
    </row>
    <row r="13086" spans="20:30" x14ac:dyDescent="0.2">
      <c r="T13086" s="212"/>
      <c r="U13086" s="213"/>
      <c r="V13086" s="213"/>
      <c r="W13086" s="213"/>
      <c r="X13086" s="214"/>
      <c r="Y13086" s="214"/>
      <c r="Z13086" s="214"/>
      <c r="AA13086" s="217"/>
      <c r="AB13086" s="217"/>
      <c r="AC13086" s="217"/>
      <c r="AD13086" s="213"/>
    </row>
    <row r="13087" spans="20:30" x14ac:dyDescent="0.2">
      <c r="T13087" s="212"/>
      <c r="U13087" s="213"/>
      <c r="V13087" s="213"/>
      <c r="W13087" s="213"/>
      <c r="X13087" s="214"/>
      <c r="Y13087" s="214"/>
      <c r="Z13087" s="214"/>
      <c r="AA13087" s="217"/>
      <c r="AB13087" s="217"/>
      <c r="AC13087" s="217"/>
      <c r="AD13087" s="213"/>
    </row>
    <row r="13088" spans="20:30" x14ac:dyDescent="0.2">
      <c r="T13088" s="212"/>
      <c r="U13088" s="213"/>
      <c r="V13088" s="213"/>
      <c r="W13088" s="213"/>
      <c r="X13088" s="214"/>
      <c r="Y13088" s="214"/>
      <c r="Z13088" s="214"/>
      <c r="AA13088" s="217"/>
      <c r="AB13088" s="217"/>
      <c r="AC13088" s="217"/>
      <c r="AD13088" s="213"/>
    </row>
    <row r="13089" spans="20:30" x14ac:dyDescent="0.2">
      <c r="T13089" s="212"/>
      <c r="U13089" s="213"/>
      <c r="V13089" s="213"/>
      <c r="W13089" s="213"/>
      <c r="X13089" s="214"/>
      <c r="Y13089" s="214"/>
      <c r="Z13089" s="214"/>
      <c r="AA13089" s="217"/>
      <c r="AB13089" s="217"/>
      <c r="AC13089" s="217"/>
      <c r="AD13089" s="213"/>
    </row>
    <row r="13090" spans="20:30" x14ac:dyDescent="0.2">
      <c r="T13090" s="212"/>
      <c r="U13090" s="213"/>
      <c r="V13090" s="213"/>
      <c r="W13090" s="213"/>
      <c r="X13090" s="214"/>
      <c r="Y13090" s="214"/>
      <c r="Z13090" s="214"/>
      <c r="AA13090" s="217"/>
      <c r="AB13090" s="217"/>
      <c r="AC13090" s="217"/>
      <c r="AD13090" s="213"/>
    </row>
    <row r="13091" spans="20:30" x14ac:dyDescent="0.2">
      <c r="T13091" s="212"/>
      <c r="U13091" s="213"/>
      <c r="V13091" s="213"/>
      <c r="W13091" s="213"/>
      <c r="X13091" s="214"/>
      <c r="Y13091" s="214"/>
      <c r="Z13091" s="214"/>
      <c r="AA13091" s="217"/>
      <c r="AB13091" s="217"/>
      <c r="AC13091" s="217"/>
      <c r="AD13091" s="213"/>
    </row>
    <row r="13092" spans="20:30" x14ac:dyDescent="0.2">
      <c r="T13092" s="212"/>
      <c r="U13092" s="213"/>
      <c r="V13092" s="213"/>
      <c r="W13092" s="213"/>
      <c r="X13092" s="214"/>
      <c r="Y13092" s="214"/>
      <c r="Z13092" s="214"/>
      <c r="AA13092" s="217"/>
      <c r="AB13092" s="217"/>
      <c r="AC13092" s="217"/>
      <c r="AD13092" s="213"/>
    </row>
    <row r="13093" spans="20:30" x14ac:dyDescent="0.2">
      <c r="T13093" s="212"/>
      <c r="U13093" s="213"/>
      <c r="V13093" s="213"/>
      <c r="W13093" s="213"/>
      <c r="X13093" s="214"/>
      <c r="Y13093" s="214"/>
      <c r="Z13093" s="214"/>
      <c r="AA13093" s="217"/>
      <c r="AB13093" s="217"/>
      <c r="AC13093" s="217"/>
      <c r="AD13093" s="213"/>
    </row>
    <row r="13094" spans="20:30" x14ac:dyDescent="0.2">
      <c r="T13094" s="212"/>
      <c r="U13094" s="213"/>
      <c r="V13094" s="213"/>
      <c r="W13094" s="213"/>
      <c r="X13094" s="214"/>
      <c r="Y13094" s="214"/>
      <c r="Z13094" s="214"/>
      <c r="AA13094" s="217"/>
      <c r="AB13094" s="217"/>
      <c r="AC13094" s="217"/>
      <c r="AD13094" s="213"/>
    </row>
    <row r="13095" spans="20:30" x14ac:dyDescent="0.2">
      <c r="T13095" s="212"/>
      <c r="U13095" s="213"/>
      <c r="V13095" s="213"/>
      <c r="W13095" s="213"/>
      <c r="X13095" s="214"/>
      <c r="Y13095" s="214"/>
      <c r="Z13095" s="214"/>
      <c r="AA13095" s="217"/>
      <c r="AB13095" s="217"/>
      <c r="AC13095" s="217"/>
      <c r="AD13095" s="213"/>
    </row>
    <row r="13096" spans="20:30" x14ac:dyDescent="0.2">
      <c r="T13096" s="212"/>
      <c r="U13096" s="213"/>
      <c r="V13096" s="213"/>
      <c r="W13096" s="213"/>
      <c r="X13096" s="214"/>
      <c r="Y13096" s="214"/>
      <c r="Z13096" s="214"/>
      <c r="AA13096" s="217"/>
      <c r="AB13096" s="217"/>
      <c r="AC13096" s="217"/>
      <c r="AD13096" s="213"/>
    </row>
    <row r="13097" spans="20:30" x14ac:dyDescent="0.2">
      <c r="T13097" s="212"/>
      <c r="U13097" s="213"/>
      <c r="V13097" s="213"/>
      <c r="W13097" s="213"/>
      <c r="X13097" s="214"/>
      <c r="Y13097" s="214"/>
      <c r="Z13097" s="214"/>
      <c r="AA13097" s="217"/>
      <c r="AB13097" s="217"/>
      <c r="AC13097" s="217"/>
      <c r="AD13097" s="213"/>
    </row>
    <row r="13098" spans="20:30" x14ac:dyDescent="0.2">
      <c r="T13098" s="212"/>
      <c r="U13098" s="213"/>
      <c r="V13098" s="213"/>
      <c r="W13098" s="213"/>
      <c r="X13098" s="214"/>
      <c r="Y13098" s="214"/>
      <c r="Z13098" s="214"/>
      <c r="AA13098" s="217"/>
      <c r="AB13098" s="217"/>
      <c r="AC13098" s="217"/>
      <c r="AD13098" s="213"/>
    </row>
    <row r="13099" spans="20:30" x14ac:dyDescent="0.2">
      <c r="T13099" s="212"/>
      <c r="U13099" s="213"/>
      <c r="V13099" s="213"/>
      <c r="W13099" s="213"/>
      <c r="X13099" s="214"/>
      <c r="Y13099" s="214"/>
      <c r="Z13099" s="214"/>
      <c r="AA13099" s="217"/>
      <c r="AB13099" s="217"/>
      <c r="AC13099" s="217"/>
      <c r="AD13099" s="213"/>
    </row>
    <row r="13100" spans="20:30" x14ac:dyDescent="0.2">
      <c r="T13100" s="212"/>
      <c r="U13100" s="213"/>
      <c r="V13100" s="213"/>
      <c r="W13100" s="213"/>
      <c r="X13100" s="214"/>
      <c r="Y13100" s="214"/>
      <c r="Z13100" s="214"/>
      <c r="AA13100" s="217"/>
      <c r="AB13100" s="217"/>
      <c r="AC13100" s="217"/>
      <c r="AD13100" s="213"/>
    </row>
    <row r="13101" spans="20:30" x14ac:dyDescent="0.2">
      <c r="T13101" s="212"/>
      <c r="U13101" s="213"/>
      <c r="V13101" s="213"/>
      <c r="W13101" s="213"/>
      <c r="X13101" s="214"/>
      <c r="Y13101" s="214"/>
      <c r="Z13101" s="214"/>
      <c r="AA13101" s="217"/>
      <c r="AB13101" s="217"/>
      <c r="AC13101" s="217"/>
      <c r="AD13101" s="213"/>
    </row>
    <row r="13102" spans="20:30" x14ac:dyDescent="0.2">
      <c r="T13102" s="212"/>
      <c r="U13102" s="213"/>
      <c r="V13102" s="213"/>
      <c r="W13102" s="213"/>
      <c r="X13102" s="214"/>
      <c r="Y13102" s="214"/>
      <c r="Z13102" s="214"/>
      <c r="AA13102" s="217"/>
      <c r="AB13102" s="217"/>
      <c r="AC13102" s="217"/>
      <c r="AD13102" s="213"/>
    </row>
    <row r="13103" spans="20:30" x14ac:dyDescent="0.2">
      <c r="T13103" s="212"/>
      <c r="U13103" s="213"/>
      <c r="V13103" s="213"/>
      <c r="W13103" s="213"/>
      <c r="X13103" s="214"/>
      <c r="Y13103" s="214"/>
      <c r="Z13103" s="214"/>
      <c r="AA13103" s="217"/>
      <c r="AB13103" s="217"/>
      <c r="AC13103" s="217"/>
      <c r="AD13103" s="213"/>
    </row>
    <row r="13104" spans="20:30" x14ac:dyDescent="0.2">
      <c r="T13104" s="212"/>
      <c r="U13104" s="213"/>
      <c r="V13104" s="213"/>
      <c r="W13104" s="213"/>
      <c r="X13104" s="214"/>
      <c r="Y13104" s="214"/>
      <c r="Z13104" s="214"/>
      <c r="AA13104" s="217"/>
      <c r="AB13104" s="217"/>
      <c r="AC13104" s="217"/>
      <c r="AD13104" s="213"/>
    </row>
    <row r="13105" spans="20:30" x14ac:dyDescent="0.2">
      <c r="T13105" s="212"/>
      <c r="U13105" s="213"/>
      <c r="V13105" s="213"/>
      <c r="W13105" s="213"/>
      <c r="X13105" s="214"/>
      <c r="Y13105" s="214"/>
      <c r="Z13105" s="214"/>
      <c r="AA13105" s="217"/>
      <c r="AB13105" s="217"/>
      <c r="AC13105" s="217"/>
      <c r="AD13105" s="213"/>
    </row>
    <row r="13106" spans="20:30" x14ac:dyDescent="0.2">
      <c r="T13106" s="212"/>
      <c r="U13106" s="213"/>
      <c r="V13106" s="213"/>
      <c r="W13106" s="213"/>
      <c r="X13106" s="214"/>
      <c r="Y13106" s="214"/>
      <c r="Z13106" s="214"/>
      <c r="AA13106" s="217"/>
      <c r="AB13106" s="217"/>
      <c r="AC13106" s="217"/>
      <c r="AD13106" s="213"/>
    </row>
    <row r="13107" spans="20:30" x14ac:dyDescent="0.2">
      <c r="T13107" s="212"/>
      <c r="U13107" s="213"/>
      <c r="V13107" s="213"/>
      <c r="W13107" s="213"/>
      <c r="X13107" s="214"/>
      <c r="Y13107" s="214"/>
      <c r="Z13107" s="214"/>
      <c r="AA13107" s="217"/>
      <c r="AB13107" s="217"/>
      <c r="AC13107" s="217"/>
      <c r="AD13107" s="213"/>
    </row>
    <row r="13108" spans="20:30" x14ac:dyDescent="0.2">
      <c r="T13108" s="212"/>
      <c r="U13108" s="213"/>
      <c r="V13108" s="213"/>
      <c r="W13108" s="213"/>
      <c r="X13108" s="214"/>
      <c r="Y13108" s="214"/>
      <c r="Z13108" s="214"/>
      <c r="AA13108" s="217"/>
      <c r="AB13108" s="217"/>
      <c r="AC13108" s="217"/>
      <c r="AD13108" s="213"/>
    </row>
    <row r="13109" spans="20:30" x14ac:dyDescent="0.2">
      <c r="T13109" s="212"/>
      <c r="U13109" s="213"/>
      <c r="V13109" s="213"/>
      <c r="W13109" s="213"/>
      <c r="X13109" s="214"/>
      <c r="Y13109" s="214"/>
      <c r="Z13109" s="214"/>
      <c r="AA13109" s="217"/>
      <c r="AB13109" s="217"/>
      <c r="AC13109" s="217"/>
      <c r="AD13109" s="213"/>
    </row>
    <row r="13110" spans="20:30" x14ac:dyDescent="0.2">
      <c r="T13110" s="212"/>
      <c r="U13110" s="213"/>
      <c r="V13110" s="213"/>
      <c r="W13110" s="213"/>
      <c r="X13110" s="214"/>
      <c r="Y13110" s="214"/>
      <c r="Z13110" s="214"/>
      <c r="AA13110" s="217"/>
      <c r="AB13110" s="217"/>
      <c r="AC13110" s="217"/>
      <c r="AD13110" s="213"/>
    </row>
    <row r="13111" spans="20:30" x14ac:dyDescent="0.2">
      <c r="T13111" s="212"/>
      <c r="U13111" s="213"/>
      <c r="V13111" s="213"/>
      <c r="W13111" s="213"/>
      <c r="X13111" s="214"/>
      <c r="Y13111" s="214"/>
      <c r="Z13111" s="214"/>
      <c r="AA13111" s="217"/>
      <c r="AB13111" s="217"/>
      <c r="AC13111" s="217"/>
      <c r="AD13111" s="213"/>
    </row>
    <row r="13112" spans="20:30" x14ac:dyDescent="0.2">
      <c r="T13112" s="212"/>
      <c r="U13112" s="213"/>
      <c r="V13112" s="213"/>
      <c r="W13112" s="213"/>
      <c r="X13112" s="214"/>
      <c r="Y13112" s="214"/>
      <c r="Z13112" s="214"/>
      <c r="AA13112" s="217"/>
      <c r="AB13112" s="217"/>
      <c r="AC13112" s="217"/>
      <c r="AD13112" s="213"/>
    </row>
    <row r="13113" spans="20:30" x14ac:dyDescent="0.2">
      <c r="T13113" s="212"/>
      <c r="U13113" s="213"/>
      <c r="V13113" s="213"/>
      <c r="W13113" s="213"/>
      <c r="X13113" s="214"/>
      <c r="Y13113" s="214"/>
      <c r="Z13113" s="214"/>
      <c r="AA13113" s="217"/>
      <c r="AB13113" s="217"/>
      <c r="AC13113" s="217"/>
      <c r="AD13113" s="213"/>
    </row>
    <row r="13114" spans="20:30" x14ac:dyDescent="0.2">
      <c r="T13114" s="212"/>
      <c r="U13114" s="213"/>
      <c r="V13114" s="213"/>
      <c r="W13114" s="213"/>
      <c r="X13114" s="214"/>
      <c r="Y13114" s="214"/>
      <c r="Z13114" s="214"/>
      <c r="AA13114" s="217"/>
      <c r="AB13114" s="217"/>
      <c r="AC13114" s="217"/>
      <c r="AD13114" s="213"/>
    </row>
    <row r="13115" spans="20:30" x14ac:dyDescent="0.2">
      <c r="T13115" s="212"/>
      <c r="U13115" s="213"/>
      <c r="V13115" s="213"/>
      <c r="W13115" s="213"/>
      <c r="X13115" s="214"/>
      <c r="Y13115" s="214"/>
      <c r="Z13115" s="214"/>
      <c r="AA13115" s="217"/>
      <c r="AB13115" s="217"/>
      <c r="AC13115" s="217"/>
      <c r="AD13115" s="213"/>
    </row>
    <row r="13116" spans="20:30" x14ac:dyDescent="0.2">
      <c r="T13116" s="212"/>
      <c r="U13116" s="213"/>
      <c r="V13116" s="213"/>
      <c r="W13116" s="213"/>
      <c r="X13116" s="214"/>
      <c r="Y13116" s="214"/>
      <c r="Z13116" s="214"/>
      <c r="AA13116" s="217"/>
      <c r="AB13116" s="217"/>
      <c r="AC13116" s="217"/>
      <c r="AD13116" s="213"/>
    </row>
    <row r="13117" spans="20:30" x14ac:dyDescent="0.2">
      <c r="T13117" s="212"/>
      <c r="U13117" s="213"/>
      <c r="V13117" s="213"/>
      <c r="W13117" s="213"/>
      <c r="X13117" s="214"/>
      <c r="Y13117" s="214"/>
      <c r="Z13117" s="214"/>
      <c r="AA13117" s="217"/>
      <c r="AB13117" s="217"/>
      <c r="AC13117" s="217"/>
      <c r="AD13117" s="213"/>
    </row>
    <row r="13118" spans="20:30" x14ac:dyDescent="0.2">
      <c r="T13118" s="212"/>
      <c r="U13118" s="213"/>
      <c r="V13118" s="213"/>
      <c r="W13118" s="213"/>
      <c r="X13118" s="214"/>
      <c r="Y13118" s="214"/>
      <c r="Z13118" s="214"/>
      <c r="AA13118" s="217"/>
      <c r="AB13118" s="217"/>
      <c r="AC13118" s="217"/>
      <c r="AD13118" s="213"/>
    </row>
    <row r="13119" spans="20:30" x14ac:dyDescent="0.2">
      <c r="T13119" s="212"/>
      <c r="U13119" s="213"/>
      <c r="V13119" s="213"/>
      <c r="W13119" s="213"/>
      <c r="X13119" s="214"/>
      <c r="Y13119" s="214"/>
      <c r="Z13119" s="214"/>
      <c r="AA13119" s="217"/>
      <c r="AB13119" s="217"/>
      <c r="AC13119" s="217"/>
      <c r="AD13119" s="213"/>
    </row>
    <row r="13120" spans="20:30" x14ac:dyDescent="0.2">
      <c r="T13120" s="212"/>
      <c r="U13120" s="213"/>
      <c r="V13120" s="213"/>
      <c r="W13120" s="213"/>
      <c r="X13120" s="214"/>
      <c r="Y13120" s="214"/>
      <c r="Z13120" s="214"/>
      <c r="AA13120" s="217"/>
      <c r="AB13120" s="217"/>
      <c r="AC13120" s="217"/>
      <c r="AD13120" s="213"/>
    </row>
    <row r="13121" spans="20:30" x14ac:dyDescent="0.2">
      <c r="T13121" s="212"/>
      <c r="U13121" s="213"/>
      <c r="V13121" s="213"/>
      <c r="W13121" s="213"/>
      <c r="X13121" s="214"/>
      <c r="Y13121" s="214"/>
      <c r="Z13121" s="214"/>
      <c r="AA13121" s="217"/>
      <c r="AB13121" s="217"/>
      <c r="AC13121" s="217"/>
      <c r="AD13121" s="213"/>
    </row>
    <row r="13122" spans="20:30" x14ac:dyDescent="0.2">
      <c r="T13122" s="212"/>
      <c r="U13122" s="213"/>
      <c r="V13122" s="213"/>
      <c r="W13122" s="213"/>
      <c r="X13122" s="214"/>
      <c r="Y13122" s="214"/>
      <c r="Z13122" s="214"/>
      <c r="AA13122" s="217"/>
      <c r="AB13122" s="217"/>
      <c r="AC13122" s="217"/>
      <c r="AD13122" s="213"/>
    </row>
    <row r="13123" spans="20:30" x14ac:dyDescent="0.2">
      <c r="T13123" s="212"/>
      <c r="U13123" s="213"/>
      <c r="V13123" s="213"/>
      <c r="W13123" s="213"/>
      <c r="X13123" s="214"/>
      <c r="Y13123" s="214"/>
      <c r="Z13123" s="214"/>
      <c r="AA13123" s="217"/>
      <c r="AB13123" s="217"/>
      <c r="AC13123" s="217"/>
      <c r="AD13123" s="213"/>
    </row>
    <row r="13124" spans="20:30" x14ac:dyDescent="0.2">
      <c r="T13124" s="212"/>
      <c r="U13124" s="213"/>
      <c r="V13124" s="213"/>
      <c r="W13124" s="213"/>
      <c r="X13124" s="214"/>
      <c r="Y13124" s="214"/>
      <c r="Z13124" s="214"/>
      <c r="AA13124" s="217"/>
      <c r="AB13124" s="217"/>
      <c r="AC13124" s="217"/>
      <c r="AD13124" s="213"/>
    </row>
    <row r="13125" spans="20:30" x14ac:dyDescent="0.2">
      <c r="T13125" s="212"/>
      <c r="U13125" s="213"/>
      <c r="V13125" s="213"/>
      <c r="W13125" s="213"/>
      <c r="X13125" s="214"/>
      <c r="Y13125" s="214"/>
      <c r="Z13125" s="214"/>
      <c r="AA13125" s="217"/>
      <c r="AB13125" s="217"/>
      <c r="AC13125" s="217"/>
      <c r="AD13125" s="213"/>
    </row>
    <row r="13126" spans="20:30" x14ac:dyDescent="0.2">
      <c r="T13126" s="212"/>
      <c r="U13126" s="213"/>
      <c r="V13126" s="213"/>
      <c r="W13126" s="213"/>
      <c r="X13126" s="214"/>
      <c r="Y13126" s="214"/>
      <c r="Z13126" s="214"/>
      <c r="AA13126" s="217"/>
      <c r="AB13126" s="217"/>
      <c r="AC13126" s="217"/>
      <c r="AD13126" s="213"/>
    </row>
    <row r="13127" spans="20:30" x14ac:dyDescent="0.2">
      <c r="T13127" s="212"/>
      <c r="U13127" s="213"/>
      <c r="V13127" s="213"/>
      <c r="W13127" s="213"/>
      <c r="X13127" s="214"/>
      <c r="Y13127" s="214"/>
      <c r="Z13127" s="214"/>
      <c r="AA13127" s="217"/>
      <c r="AB13127" s="217"/>
      <c r="AC13127" s="217"/>
      <c r="AD13127" s="213"/>
    </row>
    <row r="13128" spans="20:30" x14ac:dyDescent="0.2">
      <c r="T13128" s="212"/>
      <c r="U13128" s="213"/>
      <c r="V13128" s="213"/>
      <c r="W13128" s="213"/>
      <c r="X13128" s="214"/>
      <c r="Y13128" s="214"/>
      <c r="Z13128" s="214"/>
      <c r="AA13128" s="217"/>
      <c r="AB13128" s="217"/>
      <c r="AC13128" s="217"/>
      <c r="AD13128" s="213"/>
    </row>
    <row r="13129" spans="20:30" x14ac:dyDescent="0.2">
      <c r="T13129" s="212"/>
      <c r="U13129" s="213"/>
      <c r="V13129" s="213"/>
      <c r="W13129" s="213"/>
      <c r="X13129" s="214"/>
      <c r="Y13129" s="214"/>
      <c r="Z13129" s="214"/>
      <c r="AA13129" s="217"/>
      <c r="AB13129" s="217"/>
      <c r="AC13129" s="217"/>
      <c r="AD13129" s="213"/>
    </row>
    <row r="13130" spans="20:30" x14ac:dyDescent="0.2">
      <c r="T13130" s="212"/>
      <c r="U13130" s="213"/>
      <c r="V13130" s="213"/>
      <c r="W13130" s="213"/>
      <c r="X13130" s="214"/>
      <c r="Y13130" s="214"/>
      <c r="Z13130" s="214"/>
      <c r="AA13130" s="217"/>
      <c r="AB13130" s="217"/>
      <c r="AC13130" s="217"/>
      <c r="AD13130" s="213"/>
    </row>
    <row r="13131" spans="20:30" x14ac:dyDescent="0.2">
      <c r="T13131" s="212"/>
      <c r="U13131" s="213"/>
      <c r="V13131" s="213"/>
      <c r="W13131" s="213"/>
      <c r="X13131" s="214"/>
      <c r="Y13131" s="214"/>
      <c r="Z13131" s="214"/>
      <c r="AA13131" s="217"/>
      <c r="AB13131" s="217"/>
      <c r="AC13131" s="217"/>
      <c r="AD13131" s="213"/>
    </row>
    <row r="13132" spans="20:30" x14ac:dyDescent="0.2">
      <c r="T13132" s="212"/>
      <c r="U13132" s="213"/>
      <c r="V13132" s="213"/>
      <c r="W13132" s="213"/>
      <c r="X13132" s="214"/>
      <c r="Y13132" s="214"/>
      <c r="Z13132" s="214"/>
      <c r="AA13132" s="217"/>
      <c r="AB13132" s="217"/>
      <c r="AC13132" s="217"/>
      <c r="AD13132" s="213"/>
    </row>
    <row r="13133" spans="20:30" x14ac:dyDescent="0.2">
      <c r="T13133" s="212"/>
      <c r="U13133" s="213"/>
      <c r="V13133" s="213"/>
      <c r="W13133" s="213"/>
      <c r="X13133" s="214"/>
      <c r="Y13133" s="214"/>
      <c r="Z13133" s="214"/>
      <c r="AA13133" s="217"/>
      <c r="AB13133" s="217"/>
      <c r="AC13133" s="217"/>
      <c r="AD13133" s="213"/>
    </row>
    <row r="13134" spans="20:30" x14ac:dyDescent="0.2">
      <c r="T13134" s="212"/>
      <c r="U13134" s="213"/>
      <c r="V13134" s="213"/>
      <c r="W13134" s="213"/>
      <c r="X13134" s="214"/>
      <c r="Y13134" s="214"/>
      <c r="Z13134" s="214"/>
      <c r="AA13134" s="217"/>
      <c r="AB13134" s="217"/>
      <c r="AC13134" s="217"/>
      <c r="AD13134" s="213"/>
    </row>
    <row r="13135" spans="20:30" x14ac:dyDescent="0.2">
      <c r="T13135" s="212"/>
      <c r="U13135" s="213"/>
      <c r="V13135" s="213"/>
      <c r="W13135" s="213"/>
      <c r="X13135" s="214"/>
      <c r="Y13135" s="214"/>
      <c r="Z13135" s="214"/>
      <c r="AA13135" s="217"/>
      <c r="AB13135" s="217"/>
      <c r="AC13135" s="217"/>
      <c r="AD13135" s="213"/>
    </row>
    <row r="13136" spans="20:30" x14ac:dyDescent="0.2">
      <c r="T13136" s="212"/>
      <c r="U13136" s="213"/>
      <c r="V13136" s="213"/>
      <c r="W13136" s="213"/>
      <c r="X13136" s="214"/>
      <c r="Y13136" s="214"/>
      <c r="Z13136" s="214"/>
      <c r="AA13136" s="217"/>
      <c r="AB13136" s="217"/>
      <c r="AC13136" s="217"/>
      <c r="AD13136" s="213"/>
    </row>
    <row r="13137" spans="20:30" x14ac:dyDescent="0.2">
      <c r="T13137" s="212"/>
      <c r="U13137" s="213"/>
      <c r="V13137" s="213"/>
      <c r="W13137" s="213"/>
      <c r="X13137" s="214"/>
      <c r="Y13137" s="214"/>
      <c r="Z13137" s="214"/>
      <c r="AA13137" s="217"/>
      <c r="AB13137" s="217"/>
      <c r="AC13137" s="217"/>
      <c r="AD13137" s="213"/>
    </row>
    <row r="13138" spans="20:30" x14ac:dyDescent="0.2">
      <c r="T13138" s="212"/>
      <c r="U13138" s="213"/>
      <c r="V13138" s="213"/>
      <c r="W13138" s="213"/>
      <c r="X13138" s="214"/>
      <c r="Y13138" s="214"/>
      <c r="Z13138" s="214"/>
      <c r="AA13138" s="217"/>
      <c r="AB13138" s="217"/>
      <c r="AC13138" s="217"/>
      <c r="AD13138" s="213"/>
    </row>
    <row r="13139" spans="20:30" x14ac:dyDescent="0.2">
      <c r="T13139" s="212"/>
      <c r="U13139" s="213"/>
      <c r="V13139" s="213"/>
      <c r="W13139" s="213"/>
      <c r="X13139" s="214"/>
      <c r="Y13139" s="214"/>
      <c r="Z13139" s="214"/>
      <c r="AA13139" s="217"/>
      <c r="AB13139" s="217"/>
      <c r="AC13139" s="217"/>
      <c r="AD13139" s="213"/>
    </row>
    <row r="13140" spans="20:30" x14ac:dyDescent="0.2">
      <c r="T13140" s="212"/>
      <c r="U13140" s="213"/>
      <c r="V13140" s="213"/>
      <c r="W13140" s="213"/>
      <c r="X13140" s="214"/>
      <c r="Y13140" s="214"/>
      <c r="Z13140" s="214"/>
      <c r="AA13140" s="217"/>
      <c r="AB13140" s="217"/>
      <c r="AC13140" s="217"/>
      <c r="AD13140" s="213"/>
    </row>
    <row r="13141" spans="20:30" x14ac:dyDescent="0.2">
      <c r="T13141" s="212"/>
      <c r="U13141" s="213"/>
      <c r="V13141" s="213"/>
      <c r="W13141" s="213"/>
      <c r="X13141" s="214"/>
      <c r="Y13141" s="214"/>
      <c r="Z13141" s="214"/>
      <c r="AA13141" s="217"/>
      <c r="AB13141" s="217"/>
      <c r="AC13141" s="217"/>
      <c r="AD13141" s="213"/>
    </row>
    <row r="13142" spans="20:30" x14ac:dyDescent="0.2">
      <c r="T13142" s="212"/>
      <c r="U13142" s="213"/>
      <c r="V13142" s="213"/>
      <c r="W13142" s="213"/>
      <c r="X13142" s="214"/>
      <c r="Y13142" s="214"/>
      <c r="Z13142" s="214"/>
      <c r="AA13142" s="217"/>
      <c r="AB13142" s="217"/>
      <c r="AC13142" s="217"/>
      <c r="AD13142" s="213"/>
    </row>
    <row r="13143" spans="20:30" x14ac:dyDescent="0.2">
      <c r="T13143" s="212"/>
      <c r="U13143" s="213"/>
      <c r="V13143" s="213"/>
      <c r="W13143" s="213"/>
      <c r="X13143" s="214"/>
      <c r="Y13143" s="214"/>
      <c r="Z13143" s="214"/>
      <c r="AA13143" s="217"/>
      <c r="AB13143" s="217"/>
      <c r="AC13143" s="217"/>
      <c r="AD13143" s="213"/>
    </row>
    <row r="13144" spans="20:30" x14ac:dyDescent="0.2">
      <c r="T13144" s="212"/>
      <c r="U13144" s="213"/>
      <c r="V13144" s="213"/>
      <c r="W13144" s="213"/>
      <c r="X13144" s="214"/>
      <c r="Y13144" s="214"/>
      <c r="Z13144" s="214"/>
      <c r="AA13144" s="217"/>
      <c r="AB13144" s="217"/>
      <c r="AC13144" s="217"/>
      <c r="AD13144" s="213"/>
    </row>
    <row r="13145" spans="20:30" x14ac:dyDescent="0.2">
      <c r="T13145" s="212"/>
      <c r="U13145" s="213"/>
      <c r="V13145" s="213"/>
      <c r="W13145" s="213"/>
      <c r="X13145" s="214"/>
      <c r="Y13145" s="214"/>
      <c r="Z13145" s="214"/>
      <c r="AA13145" s="217"/>
      <c r="AB13145" s="217"/>
      <c r="AC13145" s="217"/>
      <c r="AD13145" s="213"/>
    </row>
    <row r="13146" spans="20:30" x14ac:dyDescent="0.2">
      <c r="T13146" s="212"/>
      <c r="U13146" s="213"/>
      <c r="V13146" s="213"/>
      <c r="W13146" s="213"/>
      <c r="X13146" s="214"/>
      <c r="Y13146" s="214"/>
      <c r="Z13146" s="214"/>
      <c r="AA13146" s="217"/>
      <c r="AB13146" s="217"/>
      <c r="AC13146" s="217"/>
      <c r="AD13146" s="213"/>
    </row>
    <row r="13147" spans="20:30" x14ac:dyDescent="0.2">
      <c r="T13147" s="212"/>
      <c r="U13147" s="213"/>
      <c r="V13147" s="213"/>
      <c r="W13147" s="213"/>
      <c r="X13147" s="214"/>
      <c r="Y13147" s="214"/>
      <c r="Z13147" s="214"/>
      <c r="AA13147" s="217"/>
      <c r="AB13147" s="217"/>
      <c r="AC13147" s="217"/>
      <c r="AD13147" s="213"/>
    </row>
    <row r="13148" spans="20:30" x14ac:dyDescent="0.2">
      <c r="T13148" s="212"/>
      <c r="U13148" s="213"/>
      <c r="V13148" s="213"/>
      <c r="W13148" s="213"/>
      <c r="X13148" s="214"/>
      <c r="Y13148" s="214"/>
      <c r="Z13148" s="214"/>
      <c r="AA13148" s="217"/>
      <c r="AB13148" s="217"/>
      <c r="AC13148" s="217"/>
      <c r="AD13148" s="213"/>
    </row>
    <row r="13149" spans="20:30" x14ac:dyDescent="0.2">
      <c r="T13149" s="212"/>
      <c r="U13149" s="213"/>
      <c r="V13149" s="213"/>
      <c r="W13149" s="213"/>
      <c r="X13149" s="214"/>
      <c r="Y13149" s="214"/>
      <c r="Z13149" s="214"/>
      <c r="AA13149" s="217"/>
      <c r="AB13149" s="217"/>
      <c r="AC13149" s="217"/>
      <c r="AD13149" s="213"/>
    </row>
    <row r="13150" spans="20:30" x14ac:dyDescent="0.2">
      <c r="T13150" s="212"/>
      <c r="U13150" s="213"/>
      <c r="V13150" s="213"/>
      <c r="W13150" s="213"/>
      <c r="X13150" s="214"/>
      <c r="Y13150" s="214"/>
      <c r="Z13150" s="214"/>
      <c r="AA13150" s="217"/>
      <c r="AB13150" s="217"/>
      <c r="AC13150" s="217"/>
      <c r="AD13150" s="213"/>
    </row>
    <row r="13151" spans="20:30" x14ac:dyDescent="0.2">
      <c r="T13151" s="212"/>
      <c r="U13151" s="213"/>
      <c r="V13151" s="213"/>
      <c r="W13151" s="213"/>
      <c r="X13151" s="214"/>
      <c r="Y13151" s="214"/>
      <c r="Z13151" s="214"/>
      <c r="AA13151" s="217"/>
      <c r="AB13151" s="217"/>
      <c r="AC13151" s="217"/>
      <c r="AD13151" s="213"/>
    </row>
    <row r="13152" spans="20:30" x14ac:dyDescent="0.2">
      <c r="T13152" s="212"/>
      <c r="U13152" s="213"/>
      <c r="V13152" s="213"/>
      <c r="W13152" s="213"/>
      <c r="X13152" s="214"/>
      <c r="Y13152" s="214"/>
      <c r="Z13152" s="214"/>
      <c r="AA13152" s="217"/>
      <c r="AB13152" s="217"/>
      <c r="AC13152" s="217"/>
      <c r="AD13152" s="213"/>
    </row>
    <row r="13153" spans="20:30" x14ac:dyDescent="0.2">
      <c r="T13153" s="212"/>
      <c r="U13153" s="213"/>
      <c r="V13153" s="213"/>
      <c r="W13153" s="213"/>
      <c r="X13153" s="214"/>
      <c r="Y13153" s="214"/>
      <c r="Z13153" s="214"/>
      <c r="AA13153" s="217"/>
      <c r="AB13153" s="217"/>
      <c r="AC13153" s="217"/>
      <c r="AD13153" s="213"/>
    </row>
    <row r="13154" spans="20:30" x14ac:dyDescent="0.2">
      <c r="T13154" s="212"/>
      <c r="U13154" s="213"/>
      <c r="V13154" s="213"/>
      <c r="W13154" s="213"/>
      <c r="X13154" s="214"/>
      <c r="Y13154" s="214"/>
      <c r="Z13154" s="214"/>
      <c r="AA13154" s="217"/>
      <c r="AB13154" s="217"/>
      <c r="AC13154" s="217"/>
      <c r="AD13154" s="213"/>
    </row>
    <row r="13155" spans="20:30" x14ac:dyDescent="0.2">
      <c r="T13155" s="212"/>
      <c r="U13155" s="213"/>
      <c r="V13155" s="213"/>
      <c r="W13155" s="213"/>
      <c r="X13155" s="214"/>
      <c r="Y13155" s="214"/>
      <c r="Z13155" s="214"/>
      <c r="AA13155" s="217"/>
      <c r="AB13155" s="217"/>
      <c r="AC13155" s="217"/>
      <c r="AD13155" s="213"/>
    </row>
    <row r="13156" spans="20:30" x14ac:dyDescent="0.2">
      <c r="T13156" s="212"/>
      <c r="U13156" s="213"/>
      <c r="V13156" s="213"/>
      <c r="W13156" s="213"/>
      <c r="X13156" s="214"/>
      <c r="Y13156" s="214"/>
      <c r="Z13156" s="214"/>
      <c r="AA13156" s="217"/>
      <c r="AB13156" s="217"/>
      <c r="AC13156" s="217"/>
      <c r="AD13156" s="213"/>
    </row>
    <row r="13157" spans="20:30" x14ac:dyDescent="0.2">
      <c r="T13157" s="212"/>
      <c r="U13157" s="213"/>
      <c r="V13157" s="213"/>
      <c r="W13157" s="213"/>
      <c r="X13157" s="214"/>
      <c r="Y13157" s="214"/>
      <c r="Z13157" s="214"/>
      <c r="AA13157" s="217"/>
      <c r="AB13157" s="217"/>
      <c r="AC13157" s="217"/>
      <c r="AD13157" s="213"/>
    </row>
    <row r="13158" spans="20:30" x14ac:dyDescent="0.2">
      <c r="T13158" s="212"/>
      <c r="U13158" s="213"/>
      <c r="V13158" s="213"/>
      <c r="W13158" s="213"/>
      <c r="X13158" s="214"/>
      <c r="Y13158" s="214"/>
      <c r="Z13158" s="214"/>
      <c r="AA13158" s="217"/>
      <c r="AB13158" s="217"/>
      <c r="AC13158" s="217"/>
      <c r="AD13158" s="213"/>
    </row>
    <row r="13159" spans="20:30" x14ac:dyDescent="0.2">
      <c r="T13159" s="212"/>
      <c r="U13159" s="213"/>
      <c r="V13159" s="213"/>
      <c r="W13159" s="213"/>
      <c r="X13159" s="214"/>
      <c r="Y13159" s="214"/>
      <c r="Z13159" s="214"/>
      <c r="AA13159" s="217"/>
      <c r="AB13159" s="217"/>
      <c r="AC13159" s="217"/>
      <c r="AD13159" s="213"/>
    </row>
    <row r="13160" spans="20:30" x14ac:dyDescent="0.2">
      <c r="T13160" s="212"/>
      <c r="U13160" s="213"/>
      <c r="V13160" s="213"/>
      <c r="W13160" s="213"/>
      <c r="X13160" s="214"/>
      <c r="Y13160" s="214"/>
      <c r="Z13160" s="214"/>
      <c r="AA13160" s="217"/>
      <c r="AB13160" s="217"/>
      <c r="AC13160" s="217"/>
      <c r="AD13160" s="213"/>
    </row>
    <row r="13161" spans="20:30" x14ac:dyDescent="0.2">
      <c r="T13161" s="212"/>
      <c r="U13161" s="213"/>
      <c r="V13161" s="213"/>
      <c r="W13161" s="213"/>
      <c r="X13161" s="214"/>
      <c r="Y13161" s="214"/>
      <c r="Z13161" s="214"/>
      <c r="AA13161" s="217"/>
      <c r="AB13161" s="217"/>
      <c r="AC13161" s="217"/>
      <c r="AD13161" s="213"/>
    </row>
    <row r="13162" spans="20:30" x14ac:dyDescent="0.2">
      <c r="T13162" s="212"/>
      <c r="U13162" s="213"/>
      <c r="V13162" s="213"/>
      <c r="W13162" s="213"/>
      <c r="X13162" s="214"/>
      <c r="Y13162" s="214"/>
      <c r="Z13162" s="214"/>
      <c r="AA13162" s="217"/>
      <c r="AB13162" s="217"/>
      <c r="AC13162" s="217"/>
      <c r="AD13162" s="213"/>
    </row>
    <row r="13163" spans="20:30" x14ac:dyDescent="0.2">
      <c r="T13163" s="212"/>
      <c r="U13163" s="213"/>
      <c r="V13163" s="213"/>
      <c r="W13163" s="213"/>
      <c r="X13163" s="214"/>
      <c r="Y13163" s="214"/>
      <c r="Z13163" s="214"/>
      <c r="AA13163" s="217"/>
      <c r="AB13163" s="217"/>
      <c r="AC13163" s="217"/>
      <c r="AD13163" s="213"/>
    </row>
    <row r="13164" spans="20:30" x14ac:dyDescent="0.2">
      <c r="T13164" s="212"/>
      <c r="U13164" s="213"/>
      <c r="V13164" s="213"/>
      <c r="W13164" s="213"/>
      <c r="X13164" s="214"/>
      <c r="Y13164" s="214"/>
      <c r="Z13164" s="214"/>
      <c r="AA13164" s="217"/>
      <c r="AB13164" s="217"/>
      <c r="AC13164" s="217"/>
      <c r="AD13164" s="213"/>
    </row>
    <row r="13165" spans="20:30" x14ac:dyDescent="0.2">
      <c r="T13165" s="212"/>
      <c r="U13165" s="213"/>
      <c r="V13165" s="213"/>
      <c r="W13165" s="213"/>
      <c r="X13165" s="214"/>
      <c r="Y13165" s="214"/>
      <c r="Z13165" s="214"/>
      <c r="AA13165" s="217"/>
      <c r="AB13165" s="217"/>
      <c r="AC13165" s="217"/>
      <c r="AD13165" s="213"/>
    </row>
    <row r="13166" spans="20:30" x14ac:dyDescent="0.2">
      <c r="T13166" s="212"/>
      <c r="U13166" s="213"/>
      <c r="V13166" s="213"/>
      <c r="W13166" s="213"/>
      <c r="X13166" s="214"/>
      <c r="Y13166" s="214"/>
      <c r="Z13166" s="214"/>
      <c r="AA13166" s="217"/>
      <c r="AB13166" s="217"/>
      <c r="AC13166" s="217"/>
      <c r="AD13166" s="213"/>
    </row>
    <row r="13167" spans="20:30" x14ac:dyDescent="0.2">
      <c r="T13167" s="212"/>
      <c r="U13167" s="213"/>
      <c r="V13167" s="213"/>
      <c r="W13167" s="213"/>
      <c r="X13167" s="214"/>
      <c r="Y13167" s="214"/>
      <c r="Z13167" s="214"/>
      <c r="AA13167" s="217"/>
      <c r="AB13167" s="217"/>
      <c r="AC13167" s="217"/>
      <c r="AD13167" s="213"/>
    </row>
    <row r="13168" spans="20:30" x14ac:dyDescent="0.2">
      <c r="T13168" s="212"/>
      <c r="U13168" s="213"/>
      <c r="V13168" s="213"/>
      <c r="W13168" s="213"/>
      <c r="X13168" s="214"/>
      <c r="Y13168" s="214"/>
      <c r="Z13168" s="214"/>
      <c r="AA13168" s="217"/>
      <c r="AB13168" s="217"/>
      <c r="AC13168" s="217"/>
      <c r="AD13168" s="213"/>
    </row>
    <row r="13169" spans="20:30" x14ac:dyDescent="0.2">
      <c r="T13169" s="212"/>
      <c r="U13169" s="213"/>
      <c r="V13169" s="213"/>
      <c r="W13169" s="213"/>
      <c r="X13169" s="214"/>
      <c r="Y13169" s="214"/>
      <c r="Z13169" s="214"/>
      <c r="AA13169" s="217"/>
      <c r="AB13169" s="217"/>
      <c r="AC13169" s="217"/>
      <c r="AD13169" s="213"/>
    </row>
    <row r="13170" spans="20:30" x14ac:dyDescent="0.2">
      <c r="T13170" s="212"/>
      <c r="U13170" s="213"/>
      <c r="V13170" s="213"/>
      <c r="W13170" s="213"/>
      <c r="X13170" s="214"/>
      <c r="Y13170" s="214"/>
      <c r="Z13170" s="214"/>
      <c r="AA13170" s="217"/>
      <c r="AB13170" s="217"/>
      <c r="AC13170" s="217"/>
      <c r="AD13170" s="213"/>
    </row>
    <row r="13171" spans="20:30" x14ac:dyDescent="0.2">
      <c r="T13171" s="212"/>
      <c r="U13171" s="213"/>
      <c r="V13171" s="213"/>
      <c r="W13171" s="213"/>
      <c r="X13171" s="214"/>
      <c r="Y13171" s="214"/>
      <c r="Z13171" s="214"/>
      <c r="AA13171" s="217"/>
      <c r="AB13171" s="217"/>
      <c r="AC13171" s="217"/>
      <c r="AD13171" s="213"/>
    </row>
    <row r="13172" spans="20:30" x14ac:dyDescent="0.2">
      <c r="T13172" s="212"/>
      <c r="U13172" s="213"/>
      <c r="V13172" s="213"/>
      <c r="W13172" s="213"/>
      <c r="X13172" s="214"/>
      <c r="Y13172" s="214"/>
      <c r="Z13172" s="214"/>
      <c r="AA13172" s="217"/>
      <c r="AB13172" s="217"/>
      <c r="AC13172" s="217"/>
      <c r="AD13172" s="213"/>
    </row>
    <row r="13173" spans="20:30" x14ac:dyDescent="0.2">
      <c r="T13173" s="212"/>
      <c r="U13173" s="213"/>
      <c r="V13173" s="213"/>
      <c r="W13173" s="213"/>
      <c r="X13173" s="214"/>
      <c r="Y13173" s="214"/>
      <c r="Z13173" s="214"/>
      <c r="AA13173" s="217"/>
      <c r="AB13173" s="217"/>
      <c r="AC13173" s="217"/>
      <c r="AD13173" s="213"/>
    </row>
    <row r="13174" spans="20:30" x14ac:dyDescent="0.2">
      <c r="T13174" s="212"/>
      <c r="U13174" s="213"/>
      <c r="V13174" s="213"/>
      <c r="W13174" s="213"/>
      <c r="X13174" s="214"/>
      <c r="Y13174" s="214"/>
      <c r="Z13174" s="214"/>
      <c r="AA13174" s="217"/>
      <c r="AB13174" s="217"/>
      <c r="AC13174" s="217"/>
      <c r="AD13174" s="213"/>
    </row>
    <row r="13175" spans="20:30" x14ac:dyDescent="0.2">
      <c r="T13175" s="212"/>
      <c r="U13175" s="213"/>
      <c r="V13175" s="213"/>
      <c r="W13175" s="213"/>
      <c r="X13175" s="214"/>
      <c r="Y13175" s="214"/>
      <c r="Z13175" s="214"/>
      <c r="AA13175" s="217"/>
      <c r="AB13175" s="217"/>
      <c r="AC13175" s="217"/>
      <c r="AD13175" s="213"/>
    </row>
    <row r="13176" spans="20:30" x14ac:dyDescent="0.2">
      <c r="T13176" s="212"/>
      <c r="U13176" s="213"/>
      <c r="V13176" s="213"/>
      <c r="W13176" s="213"/>
      <c r="X13176" s="214"/>
      <c r="Y13176" s="214"/>
      <c r="Z13176" s="214"/>
      <c r="AA13176" s="217"/>
      <c r="AB13176" s="217"/>
      <c r="AC13176" s="217"/>
      <c r="AD13176" s="213"/>
    </row>
    <row r="13177" spans="20:30" x14ac:dyDescent="0.2">
      <c r="T13177" s="212"/>
      <c r="U13177" s="213"/>
      <c r="V13177" s="213"/>
      <c r="W13177" s="213"/>
      <c r="X13177" s="214"/>
      <c r="Y13177" s="214"/>
      <c r="Z13177" s="214"/>
      <c r="AA13177" s="217"/>
      <c r="AB13177" s="217"/>
      <c r="AC13177" s="217"/>
      <c r="AD13177" s="213"/>
    </row>
    <row r="13178" spans="20:30" x14ac:dyDescent="0.2">
      <c r="T13178" s="212"/>
      <c r="U13178" s="213"/>
      <c r="V13178" s="213"/>
      <c r="W13178" s="213"/>
      <c r="X13178" s="214"/>
      <c r="Y13178" s="214"/>
      <c r="Z13178" s="214"/>
      <c r="AA13178" s="217"/>
      <c r="AB13178" s="217"/>
      <c r="AC13178" s="217"/>
      <c r="AD13178" s="213"/>
    </row>
    <row r="13179" spans="20:30" x14ac:dyDescent="0.2">
      <c r="T13179" s="212"/>
      <c r="U13179" s="213"/>
      <c r="V13179" s="213"/>
      <c r="W13179" s="213"/>
      <c r="X13179" s="214"/>
      <c r="Y13179" s="214"/>
      <c r="Z13179" s="214"/>
      <c r="AA13179" s="217"/>
      <c r="AB13179" s="217"/>
      <c r="AC13179" s="217"/>
      <c r="AD13179" s="213"/>
    </row>
    <row r="13180" spans="20:30" x14ac:dyDescent="0.2">
      <c r="T13180" s="212"/>
      <c r="U13180" s="213"/>
      <c r="V13180" s="213"/>
      <c r="W13180" s="213"/>
      <c r="X13180" s="214"/>
      <c r="Y13180" s="214"/>
      <c r="Z13180" s="214"/>
      <c r="AA13180" s="217"/>
      <c r="AB13180" s="217"/>
      <c r="AC13180" s="217"/>
      <c r="AD13180" s="213"/>
    </row>
    <row r="13181" spans="20:30" x14ac:dyDescent="0.2">
      <c r="T13181" s="212"/>
      <c r="U13181" s="213"/>
      <c r="V13181" s="213"/>
      <c r="W13181" s="213"/>
      <c r="X13181" s="214"/>
      <c r="Y13181" s="214"/>
      <c r="Z13181" s="214"/>
      <c r="AA13181" s="217"/>
      <c r="AB13181" s="217"/>
      <c r="AC13181" s="217"/>
      <c r="AD13181" s="213"/>
    </row>
    <row r="13182" spans="20:30" x14ac:dyDescent="0.2">
      <c r="T13182" s="212"/>
      <c r="U13182" s="213"/>
      <c r="V13182" s="213"/>
      <c r="W13182" s="213"/>
      <c r="X13182" s="214"/>
      <c r="Y13182" s="214"/>
      <c r="Z13182" s="214"/>
      <c r="AA13182" s="217"/>
      <c r="AB13182" s="217"/>
      <c r="AC13182" s="217"/>
      <c r="AD13182" s="213"/>
    </row>
    <row r="13183" spans="20:30" x14ac:dyDescent="0.2">
      <c r="T13183" s="212"/>
      <c r="U13183" s="213"/>
      <c r="V13183" s="213"/>
      <c r="W13183" s="213"/>
      <c r="X13183" s="214"/>
      <c r="Y13183" s="214"/>
      <c r="Z13183" s="214"/>
      <c r="AA13183" s="217"/>
      <c r="AB13183" s="217"/>
      <c r="AC13183" s="217"/>
      <c r="AD13183" s="213"/>
    </row>
    <row r="13184" spans="20:30" x14ac:dyDescent="0.2">
      <c r="T13184" s="212"/>
      <c r="U13184" s="213"/>
      <c r="V13184" s="213"/>
      <c r="W13184" s="213"/>
      <c r="X13184" s="214"/>
      <c r="Y13184" s="214"/>
      <c r="Z13184" s="214"/>
      <c r="AA13184" s="217"/>
      <c r="AB13184" s="217"/>
      <c r="AC13184" s="217"/>
      <c r="AD13184" s="213"/>
    </row>
    <row r="13185" spans="20:30" x14ac:dyDescent="0.2">
      <c r="T13185" s="212"/>
      <c r="U13185" s="213"/>
      <c r="V13185" s="213"/>
      <c r="W13185" s="213"/>
      <c r="X13185" s="214"/>
      <c r="Y13185" s="214"/>
      <c r="Z13185" s="214"/>
      <c r="AA13185" s="217"/>
      <c r="AB13185" s="217"/>
      <c r="AC13185" s="217"/>
      <c r="AD13185" s="213"/>
    </row>
    <row r="13186" spans="20:30" x14ac:dyDescent="0.2">
      <c r="T13186" s="212"/>
      <c r="U13186" s="213"/>
      <c r="V13186" s="213"/>
      <c r="W13186" s="213"/>
      <c r="X13186" s="214"/>
      <c r="Y13186" s="214"/>
      <c r="Z13186" s="214"/>
      <c r="AA13186" s="217"/>
      <c r="AB13186" s="217"/>
      <c r="AC13186" s="217"/>
      <c r="AD13186" s="213"/>
    </row>
    <row r="13187" spans="20:30" x14ac:dyDescent="0.2">
      <c r="T13187" s="212"/>
      <c r="U13187" s="213"/>
      <c r="V13187" s="213"/>
      <c r="W13187" s="213"/>
      <c r="X13187" s="214"/>
      <c r="Y13187" s="214"/>
      <c r="Z13187" s="214"/>
      <c r="AA13187" s="217"/>
      <c r="AB13187" s="217"/>
      <c r="AC13187" s="217"/>
      <c r="AD13187" s="213"/>
    </row>
    <row r="13188" spans="20:30" x14ac:dyDescent="0.2">
      <c r="T13188" s="212"/>
      <c r="U13188" s="213"/>
      <c r="V13188" s="213"/>
      <c r="W13188" s="213"/>
      <c r="X13188" s="214"/>
      <c r="Y13188" s="214"/>
      <c r="Z13188" s="214"/>
      <c r="AA13188" s="217"/>
      <c r="AB13188" s="217"/>
      <c r="AC13188" s="217"/>
      <c r="AD13188" s="213"/>
    </row>
    <row r="13189" spans="20:30" x14ac:dyDescent="0.2">
      <c r="T13189" s="212"/>
      <c r="U13189" s="213"/>
      <c r="V13189" s="213"/>
      <c r="W13189" s="213"/>
      <c r="X13189" s="214"/>
      <c r="Y13189" s="214"/>
      <c r="Z13189" s="214"/>
      <c r="AA13189" s="217"/>
      <c r="AB13189" s="217"/>
      <c r="AC13189" s="217"/>
      <c r="AD13189" s="213"/>
    </row>
    <row r="13190" spans="20:30" x14ac:dyDescent="0.2">
      <c r="T13190" s="212"/>
      <c r="U13190" s="213"/>
      <c r="V13190" s="213"/>
      <c r="W13190" s="213"/>
      <c r="X13190" s="214"/>
      <c r="Y13190" s="214"/>
      <c r="Z13190" s="214"/>
      <c r="AA13190" s="217"/>
      <c r="AB13190" s="217"/>
      <c r="AC13190" s="217"/>
      <c r="AD13190" s="213"/>
    </row>
    <row r="13191" spans="20:30" x14ac:dyDescent="0.2">
      <c r="T13191" s="212"/>
      <c r="U13191" s="213"/>
      <c r="V13191" s="213"/>
      <c r="W13191" s="213"/>
      <c r="X13191" s="214"/>
      <c r="Y13191" s="214"/>
      <c r="Z13191" s="214"/>
      <c r="AA13191" s="217"/>
      <c r="AB13191" s="217"/>
      <c r="AC13191" s="217"/>
      <c r="AD13191" s="213"/>
    </row>
    <row r="13192" spans="20:30" x14ac:dyDescent="0.2">
      <c r="T13192" s="212"/>
      <c r="U13192" s="213"/>
      <c r="V13192" s="213"/>
      <c r="W13192" s="213"/>
      <c r="X13192" s="214"/>
      <c r="Y13192" s="214"/>
      <c r="Z13192" s="214"/>
      <c r="AA13192" s="217"/>
      <c r="AB13192" s="217"/>
      <c r="AC13192" s="217"/>
      <c r="AD13192" s="213"/>
    </row>
    <row r="13193" spans="20:30" x14ac:dyDescent="0.2">
      <c r="T13193" s="212"/>
      <c r="U13193" s="213"/>
      <c r="V13193" s="213"/>
      <c r="W13193" s="213"/>
      <c r="X13193" s="214"/>
      <c r="Y13193" s="214"/>
      <c r="Z13193" s="214"/>
      <c r="AA13193" s="217"/>
      <c r="AB13193" s="217"/>
      <c r="AC13193" s="217"/>
      <c r="AD13193" s="213"/>
    </row>
    <row r="13194" spans="20:30" x14ac:dyDescent="0.2">
      <c r="T13194" s="212"/>
      <c r="U13194" s="213"/>
      <c r="V13194" s="213"/>
      <c r="W13194" s="213"/>
      <c r="X13194" s="214"/>
      <c r="Y13194" s="214"/>
      <c r="Z13194" s="214"/>
      <c r="AA13194" s="217"/>
      <c r="AB13194" s="217"/>
      <c r="AC13194" s="217"/>
      <c r="AD13194" s="213"/>
    </row>
    <row r="13195" spans="20:30" x14ac:dyDescent="0.2">
      <c r="T13195" s="212"/>
      <c r="U13195" s="213"/>
      <c r="V13195" s="213"/>
      <c r="W13195" s="213"/>
      <c r="X13195" s="214"/>
      <c r="Y13195" s="214"/>
      <c r="Z13195" s="214"/>
      <c r="AA13195" s="217"/>
      <c r="AB13195" s="217"/>
      <c r="AC13195" s="217"/>
      <c r="AD13195" s="213"/>
    </row>
    <row r="13196" spans="20:30" x14ac:dyDescent="0.2">
      <c r="T13196" s="212"/>
      <c r="U13196" s="213"/>
      <c r="V13196" s="213"/>
      <c r="W13196" s="213"/>
      <c r="X13196" s="214"/>
      <c r="Y13196" s="214"/>
      <c r="Z13196" s="214"/>
      <c r="AA13196" s="217"/>
      <c r="AB13196" s="217"/>
      <c r="AC13196" s="217"/>
      <c r="AD13196" s="213"/>
    </row>
    <row r="13197" spans="20:30" x14ac:dyDescent="0.2">
      <c r="T13197" s="212"/>
      <c r="U13197" s="213"/>
      <c r="V13197" s="213"/>
      <c r="W13197" s="213"/>
      <c r="X13197" s="214"/>
      <c r="Y13197" s="214"/>
      <c r="Z13197" s="214"/>
      <c r="AA13197" s="217"/>
      <c r="AB13197" s="217"/>
      <c r="AC13197" s="217"/>
      <c r="AD13197" s="213"/>
    </row>
    <row r="13198" spans="20:30" x14ac:dyDescent="0.2">
      <c r="T13198" s="212"/>
      <c r="U13198" s="213"/>
      <c r="V13198" s="213"/>
      <c r="W13198" s="213"/>
      <c r="X13198" s="214"/>
      <c r="Y13198" s="214"/>
      <c r="Z13198" s="214"/>
      <c r="AA13198" s="217"/>
      <c r="AB13198" s="217"/>
      <c r="AC13198" s="217"/>
      <c r="AD13198" s="213"/>
    </row>
    <row r="13199" spans="20:30" x14ac:dyDescent="0.2">
      <c r="T13199" s="212"/>
      <c r="U13199" s="213"/>
      <c r="V13199" s="213"/>
      <c r="W13199" s="213"/>
      <c r="X13199" s="214"/>
      <c r="Y13199" s="214"/>
      <c r="Z13199" s="214"/>
      <c r="AA13199" s="217"/>
      <c r="AB13199" s="217"/>
      <c r="AC13199" s="217"/>
      <c r="AD13199" s="213"/>
    </row>
    <row r="13200" spans="20:30" x14ac:dyDescent="0.2">
      <c r="T13200" s="212"/>
      <c r="U13200" s="213"/>
      <c r="V13200" s="213"/>
      <c r="W13200" s="213"/>
      <c r="X13200" s="214"/>
      <c r="Y13200" s="214"/>
      <c r="Z13200" s="214"/>
      <c r="AA13200" s="217"/>
      <c r="AB13200" s="217"/>
      <c r="AC13200" s="217"/>
      <c r="AD13200" s="213"/>
    </row>
    <row r="13201" spans="20:30" x14ac:dyDescent="0.2">
      <c r="T13201" s="212"/>
      <c r="U13201" s="213"/>
      <c r="V13201" s="213"/>
      <c r="W13201" s="213"/>
      <c r="X13201" s="214"/>
      <c r="Y13201" s="214"/>
      <c r="Z13201" s="214"/>
      <c r="AA13201" s="217"/>
      <c r="AB13201" s="217"/>
      <c r="AC13201" s="217"/>
      <c r="AD13201" s="213"/>
    </row>
    <row r="13202" spans="20:30" x14ac:dyDescent="0.2">
      <c r="T13202" s="212"/>
      <c r="U13202" s="213"/>
      <c r="V13202" s="213"/>
      <c r="W13202" s="213"/>
      <c r="X13202" s="214"/>
      <c r="Y13202" s="214"/>
      <c r="Z13202" s="214"/>
      <c r="AA13202" s="217"/>
      <c r="AB13202" s="217"/>
      <c r="AC13202" s="217"/>
      <c r="AD13202" s="213"/>
    </row>
    <row r="13203" spans="20:30" x14ac:dyDescent="0.2">
      <c r="T13203" s="212"/>
      <c r="U13203" s="213"/>
      <c r="V13203" s="213"/>
      <c r="W13203" s="213"/>
      <c r="X13203" s="214"/>
      <c r="Y13203" s="214"/>
      <c r="Z13203" s="214"/>
      <c r="AA13203" s="217"/>
      <c r="AB13203" s="217"/>
      <c r="AC13203" s="217"/>
      <c r="AD13203" s="213"/>
    </row>
    <row r="13204" spans="20:30" x14ac:dyDescent="0.2">
      <c r="T13204" s="212"/>
      <c r="U13204" s="213"/>
      <c r="V13204" s="213"/>
      <c r="W13204" s="213"/>
      <c r="X13204" s="214"/>
      <c r="Y13204" s="214"/>
      <c r="Z13204" s="214"/>
      <c r="AA13204" s="217"/>
      <c r="AB13204" s="217"/>
      <c r="AC13204" s="217"/>
      <c r="AD13204" s="213"/>
    </row>
    <row r="13205" spans="20:30" x14ac:dyDescent="0.2">
      <c r="T13205" s="212"/>
      <c r="U13205" s="213"/>
      <c r="V13205" s="213"/>
      <c r="W13205" s="213"/>
      <c r="X13205" s="214"/>
      <c r="Y13205" s="214"/>
      <c r="Z13205" s="214"/>
      <c r="AA13205" s="217"/>
      <c r="AB13205" s="217"/>
      <c r="AC13205" s="217"/>
      <c r="AD13205" s="213"/>
    </row>
    <row r="13206" spans="20:30" x14ac:dyDescent="0.2">
      <c r="T13206" s="212"/>
      <c r="U13206" s="213"/>
      <c r="V13206" s="213"/>
      <c r="W13206" s="213"/>
      <c r="X13206" s="214"/>
      <c r="Y13206" s="214"/>
      <c r="Z13206" s="214"/>
      <c r="AA13206" s="217"/>
      <c r="AB13206" s="217"/>
      <c r="AC13206" s="217"/>
      <c r="AD13206" s="213"/>
    </row>
    <row r="13207" spans="20:30" x14ac:dyDescent="0.2">
      <c r="T13207" s="212"/>
      <c r="U13207" s="213"/>
      <c r="V13207" s="213"/>
      <c r="W13207" s="213"/>
      <c r="X13207" s="214"/>
      <c r="Y13207" s="214"/>
      <c r="Z13207" s="214"/>
      <c r="AA13207" s="217"/>
      <c r="AB13207" s="217"/>
      <c r="AC13207" s="217"/>
      <c r="AD13207" s="213"/>
    </row>
    <row r="13208" spans="20:30" x14ac:dyDescent="0.2">
      <c r="T13208" s="212"/>
      <c r="U13208" s="213"/>
      <c r="V13208" s="213"/>
      <c r="W13208" s="213"/>
      <c r="X13208" s="214"/>
      <c r="Y13208" s="214"/>
      <c r="Z13208" s="214"/>
      <c r="AA13208" s="217"/>
      <c r="AB13208" s="217"/>
      <c r="AC13208" s="217"/>
      <c r="AD13208" s="213"/>
    </row>
    <row r="13209" spans="20:30" x14ac:dyDescent="0.2">
      <c r="T13209" s="212"/>
      <c r="U13209" s="213"/>
      <c r="V13209" s="213"/>
      <c r="W13209" s="213"/>
      <c r="X13209" s="214"/>
      <c r="Y13209" s="214"/>
      <c r="Z13209" s="214"/>
      <c r="AA13209" s="217"/>
      <c r="AB13209" s="217"/>
      <c r="AC13209" s="217"/>
      <c r="AD13209" s="213"/>
    </row>
    <row r="13210" spans="20:30" x14ac:dyDescent="0.2">
      <c r="T13210" s="212"/>
      <c r="U13210" s="213"/>
      <c r="V13210" s="213"/>
      <c r="W13210" s="213"/>
      <c r="X13210" s="214"/>
      <c r="Y13210" s="214"/>
      <c r="Z13210" s="214"/>
      <c r="AA13210" s="217"/>
      <c r="AB13210" s="217"/>
      <c r="AC13210" s="217"/>
      <c r="AD13210" s="213"/>
    </row>
    <row r="13211" spans="20:30" x14ac:dyDescent="0.2">
      <c r="T13211" s="212"/>
      <c r="U13211" s="213"/>
      <c r="V13211" s="213"/>
      <c r="W13211" s="213"/>
      <c r="X13211" s="214"/>
      <c r="Y13211" s="214"/>
      <c r="Z13211" s="214"/>
      <c r="AA13211" s="217"/>
      <c r="AB13211" s="217"/>
      <c r="AC13211" s="217"/>
      <c r="AD13211" s="213"/>
    </row>
    <row r="13212" spans="20:30" x14ac:dyDescent="0.2">
      <c r="T13212" s="212"/>
      <c r="U13212" s="213"/>
      <c r="V13212" s="213"/>
      <c r="W13212" s="213"/>
      <c r="X13212" s="214"/>
      <c r="Y13212" s="214"/>
      <c r="Z13212" s="214"/>
      <c r="AA13212" s="217"/>
      <c r="AB13212" s="217"/>
      <c r="AC13212" s="217"/>
      <c r="AD13212" s="213"/>
    </row>
    <row r="13213" spans="20:30" x14ac:dyDescent="0.2">
      <c r="T13213" s="212"/>
      <c r="U13213" s="213"/>
      <c r="V13213" s="213"/>
      <c r="W13213" s="213"/>
      <c r="X13213" s="214"/>
      <c r="Y13213" s="214"/>
      <c r="Z13213" s="214"/>
      <c r="AA13213" s="217"/>
      <c r="AB13213" s="217"/>
      <c r="AC13213" s="217"/>
      <c r="AD13213" s="213"/>
    </row>
    <row r="13214" spans="20:30" x14ac:dyDescent="0.2">
      <c r="T13214" s="212"/>
      <c r="U13214" s="213"/>
      <c r="V13214" s="213"/>
      <c r="W13214" s="213"/>
      <c r="X13214" s="214"/>
      <c r="Y13214" s="214"/>
      <c r="Z13214" s="214"/>
      <c r="AA13214" s="217"/>
      <c r="AB13214" s="217"/>
      <c r="AC13214" s="217"/>
      <c r="AD13214" s="213"/>
    </row>
    <row r="13215" spans="20:30" x14ac:dyDescent="0.2">
      <c r="T13215" s="212"/>
      <c r="U13215" s="213"/>
      <c r="V13215" s="213"/>
      <c r="W13215" s="213"/>
      <c r="X13215" s="214"/>
      <c r="Y13215" s="214"/>
      <c r="Z13215" s="214"/>
      <c r="AA13215" s="217"/>
      <c r="AB13215" s="217"/>
      <c r="AC13215" s="217"/>
      <c r="AD13215" s="213"/>
    </row>
    <row r="13216" spans="20:30" x14ac:dyDescent="0.2">
      <c r="T13216" s="212"/>
      <c r="U13216" s="213"/>
      <c r="V13216" s="213"/>
      <c r="W13216" s="213"/>
      <c r="X13216" s="214"/>
      <c r="Y13216" s="214"/>
      <c r="Z13216" s="214"/>
      <c r="AA13216" s="217"/>
      <c r="AB13216" s="217"/>
      <c r="AC13216" s="217"/>
      <c r="AD13216" s="213"/>
    </row>
    <row r="13217" spans="20:30" x14ac:dyDescent="0.2">
      <c r="T13217" s="212"/>
      <c r="U13217" s="213"/>
      <c r="V13217" s="213"/>
      <c r="W13217" s="213"/>
      <c r="X13217" s="214"/>
      <c r="Y13217" s="214"/>
      <c r="Z13217" s="214"/>
      <c r="AA13217" s="217"/>
      <c r="AB13217" s="217"/>
      <c r="AC13217" s="217"/>
      <c r="AD13217" s="213"/>
    </row>
    <row r="13218" spans="20:30" x14ac:dyDescent="0.2">
      <c r="T13218" s="212"/>
      <c r="U13218" s="213"/>
      <c r="V13218" s="213"/>
      <c r="W13218" s="213"/>
      <c r="X13218" s="214"/>
      <c r="Y13218" s="214"/>
      <c r="Z13218" s="214"/>
      <c r="AA13218" s="217"/>
      <c r="AB13218" s="217"/>
      <c r="AC13218" s="217"/>
      <c r="AD13218" s="213"/>
    </row>
    <row r="13219" spans="20:30" x14ac:dyDescent="0.2">
      <c r="T13219" s="212"/>
      <c r="U13219" s="213"/>
      <c r="V13219" s="213"/>
      <c r="W13219" s="213"/>
      <c r="X13219" s="214"/>
      <c r="Y13219" s="214"/>
      <c r="Z13219" s="214"/>
      <c r="AA13219" s="217"/>
      <c r="AB13219" s="217"/>
      <c r="AC13219" s="217"/>
      <c r="AD13219" s="213"/>
    </row>
    <row r="13220" spans="20:30" x14ac:dyDescent="0.2">
      <c r="T13220" s="212"/>
      <c r="U13220" s="213"/>
      <c r="V13220" s="213"/>
      <c r="W13220" s="213"/>
      <c r="X13220" s="214"/>
      <c r="Y13220" s="214"/>
      <c r="Z13220" s="214"/>
      <c r="AA13220" s="217"/>
      <c r="AB13220" s="217"/>
      <c r="AC13220" s="217"/>
      <c r="AD13220" s="213"/>
    </row>
    <row r="13221" spans="20:30" x14ac:dyDescent="0.2">
      <c r="T13221" s="212"/>
      <c r="U13221" s="213"/>
      <c r="V13221" s="213"/>
      <c r="W13221" s="213"/>
      <c r="X13221" s="214"/>
      <c r="Y13221" s="214"/>
      <c r="Z13221" s="214"/>
      <c r="AA13221" s="217"/>
      <c r="AB13221" s="217"/>
      <c r="AC13221" s="217"/>
      <c r="AD13221" s="213"/>
    </row>
    <row r="13222" spans="20:30" x14ac:dyDescent="0.2">
      <c r="T13222" s="212"/>
      <c r="U13222" s="213"/>
      <c r="V13222" s="213"/>
      <c r="W13222" s="213"/>
      <c r="X13222" s="214"/>
      <c r="Y13222" s="214"/>
      <c r="Z13222" s="214"/>
      <c r="AA13222" s="217"/>
      <c r="AB13222" s="217"/>
      <c r="AC13222" s="217"/>
      <c r="AD13222" s="213"/>
    </row>
    <row r="13223" spans="20:30" x14ac:dyDescent="0.2">
      <c r="T13223" s="212"/>
      <c r="U13223" s="213"/>
      <c r="V13223" s="213"/>
      <c r="W13223" s="213"/>
      <c r="X13223" s="214"/>
      <c r="Y13223" s="214"/>
      <c r="Z13223" s="214"/>
      <c r="AA13223" s="217"/>
      <c r="AB13223" s="217"/>
      <c r="AC13223" s="217"/>
      <c r="AD13223" s="213"/>
    </row>
    <row r="13224" spans="20:30" x14ac:dyDescent="0.2">
      <c r="T13224" s="212"/>
      <c r="U13224" s="213"/>
      <c r="V13224" s="213"/>
      <c r="W13224" s="213"/>
      <c r="X13224" s="214"/>
      <c r="Y13224" s="214"/>
      <c r="Z13224" s="214"/>
      <c r="AA13224" s="217"/>
      <c r="AB13224" s="217"/>
      <c r="AC13224" s="217"/>
      <c r="AD13224" s="213"/>
    </row>
    <row r="13225" spans="20:30" x14ac:dyDescent="0.2">
      <c r="T13225" s="212"/>
      <c r="U13225" s="213"/>
      <c r="V13225" s="213"/>
      <c r="W13225" s="213"/>
      <c r="X13225" s="214"/>
      <c r="Y13225" s="214"/>
      <c r="Z13225" s="214"/>
      <c r="AA13225" s="217"/>
      <c r="AB13225" s="217"/>
      <c r="AC13225" s="217"/>
      <c r="AD13225" s="213"/>
    </row>
    <row r="13226" spans="20:30" x14ac:dyDescent="0.2">
      <c r="T13226" s="212"/>
      <c r="U13226" s="213"/>
      <c r="V13226" s="213"/>
      <c r="W13226" s="213"/>
      <c r="X13226" s="214"/>
      <c r="Y13226" s="214"/>
      <c r="Z13226" s="214"/>
      <c r="AA13226" s="217"/>
      <c r="AB13226" s="217"/>
      <c r="AC13226" s="217"/>
      <c r="AD13226" s="213"/>
    </row>
    <row r="13227" spans="20:30" x14ac:dyDescent="0.2">
      <c r="T13227" s="212"/>
      <c r="U13227" s="213"/>
      <c r="V13227" s="213"/>
      <c r="W13227" s="213"/>
      <c r="X13227" s="214"/>
      <c r="Y13227" s="214"/>
      <c r="Z13227" s="214"/>
      <c r="AA13227" s="217"/>
      <c r="AB13227" s="217"/>
      <c r="AC13227" s="217"/>
      <c r="AD13227" s="213"/>
    </row>
    <row r="13228" spans="20:30" x14ac:dyDescent="0.2">
      <c r="T13228" s="212"/>
      <c r="U13228" s="213"/>
      <c r="V13228" s="213"/>
      <c r="W13228" s="213"/>
      <c r="X13228" s="214"/>
      <c r="Y13228" s="214"/>
      <c r="Z13228" s="214"/>
      <c r="AA13228" s="217"/>
      <c r="AB13228" s="217"/>
      <c r="AC13228" s="217"/>
      <c r="AD13228" s="213"/>
    </row>
    <row r="13229" spans="20:30" x14ac:dyDescent="0.2">
      <c r="T13229" s="212"/>
      <c r="U13229" s="213"/>
      <c r="V13229" s="213"/>
      <c r="W13229" s="213"/>
      <c r="X13229" s="214"/>
      <c r="Y13229" s="214"/>
      <c r="Z13229" s="214"/>
      <c r="AA13229" s="217"/>
      <c r="AB13229" s="217"/>
      <c r="AC13229" s="217"/>
      <c r="AD13229" s="213"/>
    </row>
    <row r="13230" spans="20:30" x14ac:dyDescent="0.2">
      <c r="T13230" s="212"/>
      <c r="U13230" s="213"/>
      <c r="V13230" s="213"/>
      <c r="W13230" s="213"/>
      <c r="X13230" s="214"/>
      <c r="Y13230" s="214"/>
      <c r="Z13230" s="214"/>
      <c r="AA13230" s="217"/>
      <c r="AB13230" s="217"/>
      <c r="AC13230" s="217"/>
      <c r="AD13230" s="213"/>
    </row>
    <row r="13231" spans="20:30" x14ac:dyDescent="0.2">
      <c r="T13231" s="212"/>
      <c r="U13231" s="213"/>
      <c r="V13231" s="213"/>
      <c r="W13231" s="213"/>
      <c r="X13231" s="214"/>
      <c r="Y13231" s="214"/>
      <c r="Z13231" s="214"/>
      <c r="AA13231" s="217"/>
      <c r="AB13231" s="217"/>
      <c r="AC13231" s="217"/>
      <c r="AD13231" s="213"/>
    </row>
    <row r="13232" spans="20:30" x14ac:dyDescent="0.2">
      <c r="T13232" s="212"/>
      <c r="U13232" s="213"/>
      <c r="V13232" s="213"/>
      <c r="W13232" s="213"/>
      <c r="X13232" s="214"/>
      <c r="Y13232" s="214"/>
      <c r="Z13232" s="214"/>
      <c r="AA13232" s="217"/>
      <c r="AB13232" s="217"/>
      <c r="AC13232" s="217"/>
      <c r="AD13232" s="213"/>
    </row>
    <row r="13233" spans="20:30" x14ac:dyDescent="0.2">
      <c r="T13233" s="212"/>
      <c r="U13233" s="213"/>
      <c r="V13233" s="213"/>
      <c r="W13233" s="213"/>
      <c r="X13233" s="214"/>
      <c r="Y13233" s="214"/>
      <c r="Z13233" s="214"/>
      <c r="AA13233" s="217"/>
      <c r="AB13233" s="217"/>
      <c r="AC13233" s="217"/>
      <c r="AD13233" s="213"/>
    </row>
    <row r="13234" spans="20:30" x14ac:dyDescent="0.2">
      <c r="T13234" s="212"/>
      <c r="U13234" s="213"/>
      <c r="V13234" s="213"/>
      <c r="W13234" s="213"/>
      <c r="X13234" s="214"/>
      <c r="Y13234" s="214"/>
      <c r="Z13234" s="214"/>
      <c r="AA13234" s="217"/>
      <c r="AB13234" s="217"/>
      <c r="AC13234" s="217"/>
      <c r="AD13234" s="213"/>
    </row>
    <row r="13235" spans="20:30" x14ac:dyDescent="0.2">
      <c r="T13235" s="212"/>
      <c r="U13235" s="213"/>
      <c r="V13235" s="213"/>
      <c r="W13235" s="213"/>
      <c r="X13235" s="214"/>
      <c r="Y13235" s="214"/>
      <c r="Z13235" s="214"/>
      <c r="AA13235" s="217"/>
      <c r="AB13235" s="217"/>
      <c r="AC13235" s="217"/>
      <c r="AD13235" s="213"/>
    </row>
    <row r="13236" spans="20:30" x14ac:dyDescent="0.2">
      <c r="T13236" s="212"/>
      <c r="U13236" s="213"/>
      <c r="V13236" s="213"/>
      <c r="W13236" s="213"/>
      <c r="X13236" s="214"/>
      <c r="Y13236" s="214"/>
      <c r="Z13236" s="214"/>
      <c r="AA13236" s="217"/>
      <c r="AB13236" s="217"/>
      <c r="AC13236" s="217"/>
      <c r="AD13236" s="213"/>
    </row>
    <row r="13237" spans="20:30" x14ac:dyDescent="0.2">
      <c r="T13237" s="212"/>
      <c r="U13237" s="213"/>
      <c r="V13237" s="213"/>
      <c r="W13237" s="213"/>
      <c r="X13237" s="214"/>
      <c r="Y13237" s="214"/>
      <c r="Z13237" s="214"/>
      <c r="AA13237" s="217"/>
      <c r="AB13237" s="217"/>
      <c r="AC13237" s="217"/>
      <c r="AD13237" s="213"/>
    </row>
    <row r="13238" spans="20:30" x14ac:dyDescent="0.2">
      <c r="T13238" s="212"/>
      <c r="U13238" s="213"/>
      <c r="V13238" s="213"/>
      <c r="W13238" s="213"/>
      <c r="X13238" s="214"/>
      <c r="Y13238" s="214"/>
      <c r="Z13238" s="214"/>
      <c r="AA13238" s="217"/>
      <c r="AB13238" s="217"/>
      <c r="AC13238" s="217"/>
      <c r="AD13238" s="213"/>
    </row>
    <row r="13239" spans="20:30" x14ac:dyDescent="0.2">
      <c r="T13239" s="212"/>
      <c r="U13239" s="213"/>
      <c r="V13239" s="213"/>
      <c r="W13239" s="213"/>
      <c r="X13239" s="214"/>
      <c r="Y13239" s="214"/>
      <c r="Z13239" s="214"/>
      <c r="AA13239" s="217"/>
      <c r="AB13239" s="217"/>
      <c r="AC13239" s="217"/>
      <c r="AD13239" s="213"/>
    </row>
    <row r="13240" spans="20:30" x14ac:dyDescent="0.2">
      <c r="T13240" s="212"/>
      <c r="U13240" s="213"/>
      <c r="V13240" s="213"/>
      <c r="W13240" s="213"/>
      <c r="X13240" s="214"/>
      <c r="Y13240" s="214"/>
      <c r="Z13240" s="214"/>
      <c r="AA13240" s="217"/>
      <c r="AB13240" s="217"/>
      <c r="AC13240" s="217"/>
      <c r="AD13240" s="213"/>
    </row>
    <row r="13241" spans="20:30" x14ac:dyDescent="0.2">
      <c r="T13241" s="212"/>
      <c r="U13241" s="213"/>
      <c r="V13241" s="213"/>
      <c r="W13241" s="213"/>
      <c r="X13241" s="214"/>
      <c r="Y13241" s="214"/>
      <c r="Z13241" s="214"/>
      <c r="AA13241" s="217"/>
      <c r="AB13241" s="217"/>
      <c r="AC13241" s="217"/>
      <c r="AD13241" s="213"/>
    </row>
    <row r="13242" spans="20:30" x14ac:dyDescent="0.2">
      <c r="T13242" s="212"/>
      <c r="U13242" s="213"/>
      <c r="V13242" s="213"/>
      <c r="W13242" s="213"/>
      <c r="X13242" s="214"/>
      <c r="Y13242" s="214"/>
      <c r="Z13242" s="214"/>
      <c r="AA13242" s="217"/>
      <c r="AB13242" s="217"/>
      <c r="AC13242" s="217"/>
      <c r="AD13242" s="213"/>
    </row>
    <row r="13243" spans="20:30" x14ac:dyDescent="0.2">
      <c r="T13243" s="212"/>
      <c r="U13243" s="213"/>
      <c r="V13243" s="213"/>
      <c r="W13243" s="213"/>
      <c r="X13243" s="214"/>
      <c r="Y13243" s="214"/>
      <c r="Z13243" s="214"/>
      <c r="AA13243" s="217"/>
      <c r="AB13243" s="217"/>
      <c r="AC13243" s="217"/>
      <c r="AD13243" s="213"/>
    </row>
    <row r="13244" spans="20:30" x14ac:dyDescent="0.2">
      <c r="T13244" s="212"/>
      <c r="U13244" s="213"/>
      <c r="V13244" s="213"/>
      <c r="W13244" s="213"/>
      <c r="X13244" s="214"/>
      <c r="Y13244" s="214"/>
      <c r="Z13244" s="214"/>
      <c r="AA13244" s="217"/>
      <c r="AB13244" s="217"/>
      <c r="AC13244" s="217"/>
      <c r="AD13244" s="213"/>
    </row>
    <row r="13245" spans="20:30" x14ac:dyDescent="0.2">
      <c r="T13245" s="212"/>
      <c r="U13245" s="213"/>
      <c r="V13245" s="213"/>
      <c r="W13245" s="213"/>
      <c r="X13245" s="214"/>
      <c r="Y13245" s="214"/>
      <c r="Z13245" s="214"/>
      <c r="AA13245" s="217"/>
      <c r="AB13245" s="217"/>
      <c r="AC13245" s="217"/>
      <c r="AD13245" s="213"/>
    </row>
    <row r="13246" spans="20:30" x14ac:dyDescent="0.2">
      <c r="T13246" s="212"/>
      <c r="U13246" s="213"/>
      <c r="V13246" s="213"/>
      <c r="W13246" s="213"/>
      <c r="X13246" s="214"/>
      <c r="Y13246" s="214"/>
      <c r="Z13246" s="214"/>
      <c r="AA13246" s="217"/>
      <c r="AB13246" s="217"/>
      <c r="AC13246" s="217"/>
      <c r="AD13246" s="213"/>
    </row>
    <row r="13247" spans="20:30" x14ac:dyDescent="0.2">
      <c r="T13247" s="212"/>
      <c r="U13247" s="213"/>
      <c r="V13247" s="213"/>
      <c r="W13247" s="213"/>
      <c r="X13247" s="214"/>
      <c r="Y13247" s="214"/>
      <c r="Z13247" s="214"/>
      <c r="AA13247" s="217"/>
      <c r="AB13247" s="217"/>
      <c r="AC13247" s="217"/>
      <c r="AD13247" s="213"/>
    </row>
    <row r="13248" spans="20:30" x14ac:dyDescent="0.2">
      <c r="T13248" s="212"/>
      <c r="U13248" s="213"/>
      <c r="V13248" s="213"/>
      <c r="W13248" s="213"/>
      <c r="X13248" s="214"/>
      <c r="Y13248" s="214"/>
      <c r="Z13248" s="214"/>
      <c r="AA13248" s="217"/>
      <c r="AB13248" s="217"/>
      <c r="AC13248" s="217"/>
      <c r="AD13248" s="213"/>
    </row>
    <row r="13249" spans="20:30" x14ac:dyDescent="0.2">
      <c r="T13249" s="212"/>
      <c r="U13249" s="213"/>
      <c r="V13249" s="213"/>
      <c r="W13249" s="213"/>
      <c r="X13249" s="214"/>
      <c r="Y13249" s="214"/>
      <c r="Z13249" s="214"/>
      <c r="AA13249" s="217"/>
      <c r="AB13249" s="217"/>
      <c r="AC13249" s="217"/>
      <c r="AD13249" s="213"/>
    </row>
    <row r="13250" spans="20:30" x14ac:dyDescent="0.2">
      <c r="T13250" s="212"/>
      <c r="U13250" s="213"/>
      <c r="V13250" s="213"/>
      <c r="W13250" s="213"/>
      <c r="X13250" s="214"/>
      <c r="Y13250" s="214"/>
      <c r="Z13250" s="214"/>
      <c r="AA13250" s="217"/>
      <c r="AB13250" s="217"/>
      <c r="AC13250" s="217"/>
      <c r="AD13250" s="213"/>
    </row>
    <row r="13251" spans="20:30" x14ac:dyDescent="0.2">
      <c r="T13251" s="212"/>
      <c r="U13251" s="213"/>
      <c r="V13251" s="213"/>
      <c r="W13251" s="213"/>
      <c r="X13251" s="214"/>
      <c r="Y13251" s="214"/>
      <c r="Z13251" s="214"/>
      <c r="AA13251" s="217"/>
      <c r="AB13251" s="217"/>
      <c r="AC13251" s="217"/>
      <c r="AD13251" s="213"/>
    </row>
    <row r="13252" spans="20:30" x14ac:dyDescent="0.2">
      <c r="T13252" s="212"/>
      <c r="U13252" s="213"/>
      <c r="V13252" s="213"/>
      <c r="W13252" s="213"/>
      <c r="X13252" s="214"/>
      <c r="Y13252" s="214"/>
      <c r="Z13252" s="214"/>
      <c r="AA13252" s="217"/>
      <c r="AB13252" s="217"/>
      <c r="AC13252" s="217"/>
      <c r="AD13252" s="213"/>
    </row>
    <row r="13253" spans="20:30" x14ac:dyDescent="0.2">
      <c r="T13253" s="212"/>
      <c r="U13253" s="213"/>
      <c r="V13253" s="213"/>
      <c r="W13253" s="213"/>
      <c r="X13253" s="214"/>
      <c r="Y13253" s="214"/>
      <c r="Z13253" s="214"/>
      <c r="AA13253" s="217"/>
      <c r="AB13253" s="217"/>
      <c r="AC13253" s="217"/>
      <c r="AD13253" s="213"/>
    </row>
    <row r="13254" spans="20:30" x14ac:dyDescent="0.2">
      <c r="T13254" s="212"/>
      <c r="U13254" s="213"/>
      <c r="V13254" s="213"/>
      <c r="W13254" s="213"/>
      <c r="X13254" s="214"/>
      <c r="Y13254" s="214"/>
      <c r="Z13254" s="214"/>
      <c r="AA13254" s="217"/>
      <c r="AB13254" s="217"/>
      <c r="AC13254" s="217"/>
      <c r="AD13254" s="213"/>
    </row>
    <row r="13255" spans="20:30" x14ac:dyDescent="0.2">
      <c r="T13255" s="212"/>
      <c r="U13255" s="213"/>
      <c r="V13255" s="213"/>
      <c r="W13255" s="213"/>
      <c r="X13255" s="214"/>
      <c r="Y13255" s="214"/>
      <c r="Z13255" s="214"/>
      <c r="AA13255" s="217"/>
      <c r="AB13255" s="217"/>
      <c r="AC13255" s="217"/>
      <c r="AD13255" s="213"/>
    </row>
    <row r="13256" spans="20:30" x14ac:dyDescent="0.2">
      <c r="T13256" s="212"/>
      <c r="U13256" s="213"/>
      <c r="V13256" s="213"/>
      <c r="W13256" s="213"/>
      <c r="X13256" s="214"/>
      <c r="Y13256" s="214"/>
      <c r="Z13256" s="214"/>
      <c r="AA13256" s="217"/>
      <c r="AB13256" s="217"/>
      <c r="AC13256" s="217"/>
      <c r="AD13256" s="213"/>
    </row>
    <row r="13257" spans="20:30" x14ac:dyDescent="0.2">
      <c r="T13257" s="212"/>
      <c r="U13257" s="213"/>
      <c r="V13257" s="213"/>
      <c r="W13257" s="213"/>
      <c r="X13257" s="214"/>
      <c r="Y13257" s="214"/>
      <c r="Z13257" s="214"/>
      <c r="AA13257" s="217"/>
      <c r="AB13257" s="217"/>
      <c r="AC13257" s="217"/>
      <c r="AD13257" s="213"/>
    </row>
    <row r="13258" spans="20:30" x14ac:dyDescent="0.2">
      <c r="T13258" s="212"/>
      <c r="U13258" s="213"/>
      <c r="V13258" s="213"/>
      <c r="W13258" s="213"/>
      <c r="X13258" s="214"/>
      <c r="Y13258" s="214"/>
      <c r="Z13258" s="214"/>
      <c r="AA13258" s="217"/>
      <c r="AB13258" s="217"/>
      <c r="AC13258" s="217"/>
      <c r="AD13258" s="213"/>
    </row>
    <row r="13259" spans="20:30" x14ac:dyDescent="0.2">
      <c r="T13259" s="212"/>
      <c r="U13259" s="213"/>
      <c r="V13259" s="213"/>
      <c r="W13259" s="213"/>
      <c r="X13259" s="214"/>
      <c r="Y13259" s="214"/>
      <c r="Z13259" s="214"/>
      <c r="AA13259" s="217"/>
      <c r="AB13259" s="217"/>
      <c r="AC13259" s="217"/>
      <c r="AD13259" s="213"/>
    </row>
    <row r="13260" spans="20:30" x14ac:dyDescent="0.2">
      <c r="T13260" s="212"/>
      <c r="U13260" s="213"/>
      <c r="V13260" s="213"/>
      <c r="W13260" s="213"/>
      <c r="X13260" s="214"/>
      <c r="Y13260" s="214"/>
      <c r="Z13260" s="214"/>
      <c r="AA13260" s="217"/>
      <c r="AB13260" s="217"/>
      <c r="AC13260" s="217"/>
      <c r="AD13260" s="213"/>
    </row>
    <row r="13261" spans="20:30" x14ac:dyDescent="0.2">
      <c r="T13261" s="212"/>
      <c r="U13261" s="213"/>
      <c r="V13261" s="213"/>
      <c r="W13261" s="213"/>
      <c r="X13261" s="214"/>
      <c r="Y13261" s="214"/>
      <c r="Z13261" s="214"/>
      <c r="AA13261" s="217"/>
      <c r="AB13261" s="217"/>
      <c r="AC13261" s="217"/>
      <c r="AD13261" s="213"/>
    </row>
    <row r="13262" spans="20:30" x14ac:dyDescent="0.2">
      <c r="T13262" s="212"/>
      <c r="U13262" s="213"/>
      <c r="V13262" s="213"/>
      <c r="W13262" s="213"/>
      <c r="X13262" s="214"/>
      <c r="Y13262" s="214"/>
      <c r="Z13262" s="214"/>
      <c r="AA13262" s="217"/>
      <c r="AB13262" s="217"/>
      <c r="AC13262" s="217"/>
      <c r="AD13262" s="213"/>
    </row>
    <row r="13263" spans="20:30" x14ac:dyDescent="0.2">
      <c r="T13263" s="212"/>
      <c r="U13263" s="213"/>
      <c r="V13263" s="213"/>
      <c r="W13263" s="213"/>
      <c r="X13263" s="214"/>
      <c r="Y13263" s="214"/>
      <c r="Z13263" s="214"/>
      <c r="AA13263" s="217"/>
      <c r="AB13263" s="217"/>
      <c r="AC13263" s="217"/>
      <c r="AD13263" s="213"/>
    </row>
    <row r="13264" spans="20:30" x14ac:dyDescent="0.2">
      <c r="T13264" s="212"/>
      <c r="U13264" s="213"/>
      <c r="V13264" s="213"/>
      <c r="W13264" s="213"/>
      <c r="X13264" s="214"/>
      <c r="Y13264" s="214"/>
      <c r="Z13264" s="214"/>
      <c r="AA13264" s="217"/>
      <c r="AB13264" s="217"/>
      <c r="AC13264" s="217"/>
      <c r="AD13264" s="213"/>
    </row>
    <row r="13265" spans="20:30" x14ac:dyDescent="0.2">
      <c r="T13265" s="212"/>
      <c r="U13265" s="213"/>
      <c r="V13265" s="213"/>
      <c r="W13265" s="213"/>
      <c r="X13265" s="214"/>
      <c r="Y13265" s="214"/>
      <c r="Z13265" s="214"/>
      <c r="AA13265" s="217"/>
      <c r="AB13265" s="217"/>
      <c r="AC13265" s="217"/>
      <c r="AD13265" s="213"/>
    </row>
    <row r="13266" spans="20:30" x14ac:dyDescent="0.2">
      <c r="T13266" s="212"/>
      <c r="U13266" s="213"/>
      <c r="V13266" s="213"/>
      <c r="W13266" s="213"/>
      <c r="X13266" s="214"/>
      <c r="Y13266" s="214"/>
      <c r="Z13266" s="214"/>
      <c r="AA13266" s="217"/>
      <c r="AB13266" s="217"/>
      <c r="AC13266" s="217"/>
      <c r="AD13266" s="213"/>
    </row>
    <row r="13267" spans="20:30" x14ac:dyDescent="0.2">
      <c r="T13267" s="212"/>
      <c r="U13267" s="213"/>
      <c r="V13267" s="213"/>
      <c r="W13267" s="213"/>
      <c r="X13267" s="214"/>
      <c r="Y13267" s="214"/>
      <c r="Z13267" s="214"/>
      <c r="AA13267" s="217"/>
      <c r="AB13267" s="217"/>
      <c r="AC13267" s="217"/>
      <c r="AD13267" s="213"/>
    </row>
    <row r="13268" spans="20:30" x14ac:dyDescent="0.2">
      <c r="T13268" s="212"/>
      <c r="U13268" s="213"/>
      <c r="V13268" s="213"/>
      <c r="W13268" s="213"/>
      <c r="X13268" s="214"/>
      <c r="Y13268" s="214"/>
      <c r="Z13268" s="214"/>
      <c r="AA13268" s="217"/>
      <c r="AB13268" s="217"/>
      <c r="AC13268" s="217"/>
      <c r="AD13268" s="213"/>
    </row>
    <row r="13269" spans="20:30" x14ac:dyDescent="0.2">
      <c r="T13269" s="212"/>
      <c r="U13269" s="213"/>
      <c r="V13269" s="213"/>
      <c r="W13269" s="213"/>
      <c r="X13269" s="214"/>
      <c r="Y13269" s="214"/>
      <c r="Z13269" s="214"/>
      <c r="AA13269" s="217"/>
      <c r="AB13269" s="217"/>
      <c r="AC13269" s="217"/>
      <c r="AD13269" s="213"/>
    </row>
    <row r="13270" spans="20:30" x14ac:dyDescent="0.2">
      <c r="T13270" s="212"/>
      <c r="U13270" s="213"/>
      <c r="V13270" s="213"/>
      <c r="W13270" s="213"/>
      <c r="X13270" s="214"/>
      <c r="Y13270" s="214"/>
      <c r="Z13270" s="214"/>
      <c r="AA13270" s="217"/>
      <c r="AB13270" s="217"/>
      <c r="AC13270" s="217"/>
      <c r="AD13270" s="213"/>
    </row>
    <row r="13271" spans="20:30" x14ac:dyDescent="0.2">
      <c r="T13271" s="212"/>
      <c r="U13271" s="213"/>
      <c r="V13271" s="213"/>
      <c r="W13271" s="213"/>
      <c r="X13271" s="214"/>
      <c r="Y13271" s="214"/>
      <c r="Z13271" s="214"/>
      <c r="AA13271" s="217"/>
      <c r="AB13271" s="217"/>
      <c r="AC13271" s="217"/>
      <c r="AD13271" s="213"/>
    </row>
    <row r="13272" spans="20:30" x14ac:dyDescent="0.2">
      <c r="T13272" s="212"/>
      <c r="U13272" s="213"/>
      <c r="V13272" s="213"/>
      <c r="W13272" s="213"/>
      <c r="X13272" s="214"/>
      <c r="Y13272" s="214"/>
      <c r="Z13272" s="214"/>
      <c r="AA13272" s="217"/>
      <c r="AB13272" s="217"/>
      <c r="AC13272" s="217"/>
      <c r="AD13272" s="213"/>
    </row>
    <row r="13273" spans="20:30" x14ac:dyDescent="0.2">
      <c r="T13273" s="212"/>
      <c r="U13273" s="213"/>
      <c r="V13273" s="213"/>
      <c r="W13273" s="213"/>
      <c r="X13273" s="214"/>
      <c r="Y13273" s="214"/>
      <c r="Z13273" s="214"/>
      <c r="AA13273" s="217"/>
      <c r="AB13273" s="217"/>
      <c r="AC13273" s="217"/>
      <c r="AD13273" s="213"/>
    </row>
    <row r="13274" spans="20:30" x14ac:dyDescent="0.2">
      <c r="T13274" s="212"/>
      <c r="U13274" s="213"/>
      <c r="V13274" s="213"/>
      <c r="W13274" s="213"/>
      <c r="X13274" s="214"/>
      <c r="Y13274" s="214"/>
      <c r="Z13274" s="214"/>
      <c r="AA13274" s="217"/>
      <c r="AB13274" s="217"/>
      <c r="AC13274" s="217"/>
      <c r="AD13274" s="213"/>
    </row>
    <row r="13275" spans="20:30" x14ac:dyDescent="0.2">
      <c r="T13275" s="212"/>
      <c r="U13275" s="213"/>
      <c r="V13275" s="213"/>
      <c r="W13275" s="213"/>
      <c r="X13275" s="214"/>
      <c r="Y13275" s="214"/>
      <c r="Z13275" s="214"/>
      <c r="AA13275" s="217"/>
      <c r="AB13275" s="217"/>
      <c r="AC13275" s="217"/>
      <c r="AD13275" s="213"/>
    </row>
    <row r="13276" spans="20:30" x14ac:dyDescent="0.2">
      <c r="T13276" s="212"/>
      <c r="U13276" s="213"/>
      <c r="V13276" s="213"/>
      <c r="W13276" s="213"/>
      <c r="X13276" s="214"/>
      <c r="Y13276" s="214"/>
      <c r="Z13276" s="214"/>
      <c r="AA13276" s="217"/>
      <c r="AB13276" s="217"/>
      <c r="AC13276" s="217"/>
      <c r="AD13276" s="213"/>
    </row>
    <row r="13277" spans="20:30" x14ac:dyDescent="0.2">
      <c r="T13277" s="212"/>
      <c r="U13277" s="213"/>
      <c r="V13277" s="213"/>
      <c r="W13277" s="213"/>
      <c r="X13277" s="214"/>
      <c r="Y13277" s="214"/>
      <c r="Z13277" s="214"/>
      <c r="AA13277" s="217"/>
      <c r="AB13277" s="217"/>
      <c r="AC13277" s="217"/>
      <c r="AD13277" s="213"/>
    </row>
    <row r="13278" spans="20:30" x14ac:dyDescent="0.2">
      <c r="T13278" s="212"/>
      <c r="U13278" s="213"/>
      <c r="V13278" s="213"/>
      <c r="W13278" s="213"/>
      <c r="X13278" s="214"/>
      <c r="Y13278" s="214"/>
      <c r="Z13278" s="214"/>
      <c r="AA13278" s="217"/>
      <c r="AB13278" s="217"/>
      <c r="AC13278" s="217"/>
      <c r="AD13278" s="213"/>
    </row>
    <row r="13279" spans="20:30" x14ac:dyDescent="0.2">
      <c r="T13279" s="212"/>
      <c r="U13279" s="213"/>
      <c r="V13279" s="213"/>
      <c r="W13279" s="213"/>
      <c r="X13279" s="214"/>
      <c r="Y13279" s="214"/>
      <c r="Z13279" s="214"/>
      <c r="AA13279" s="217"/>
      <c r="AB13279" s="217"/>
      <c r="AC13279" s="217"/>
      <c r="AD13279" s="213"/>
    </row>
    <row r="13280" spans="20:30" x14ac:dyDescent="0.2">
      <c r="T13280" s="212"/>
      <c r="U13280" s="213"/>
      <c r="V13280" s="213"/>
      <c r="W13280" s="213"/>
      <c r="X13280" s="214"/>
      <c r="Y13280" s="214"/>
      <c r="Z13280" s="214"/>
      <c r="AA13280" s="217"/>
      <c r="AB13280" s="217"/>
      <c r="AC13280" s="217"/>
      <c r="AD13280" s="213"/>
    </row>
    <row r="13281" spans="20:30" x14ac:dyDescent="0.2">
      <c r="T13281" s="212"/>
      <c r="U13281" s="213"/>
      <c r="V13281" s="213"/>
      <c r="W13281" s="213"/>
      <c r="X13281" s="214"/>
      <c r="Y13281" s="214"/>
      <c r="Z13281" s="214"/>
      <c r="AA13281" s="217"/>
      <c r="AB13281" s="217"/>
      <c r="AC13281" s="217"/>
      <c r="AD13281" s="213"/>
    </row>
    <row r="13282" spans="20:30" x14ac:dyDescent="0.2">
      <c r="T13282" s="212"/>
      <c r="U13282" s="213"/>
      <c r="V13282" s="213"/>
      <c r="W13282" s="213"/>
      <c r="X13282" s="214"/>
      <c r="Y13282" s="214"/>
      <c r="Z13282" s="214"/>
      <c r="AA13282" s="217"/>
      <c r="AB13282" s="217"/>
      <c r="AC13282" s="217"/>
      <c r="AD13282" s="213"/>
    </row>
    <row r="13283" spans="20:30" x14ac:dyDescent="0.2">
      <c r="T13283" s="212"/>
      <c r="U13283" s="213"/>
      <c r="V13283" s="213"/>
      <c r="W13283" s="213"/>
      <c r="X13283" s="214"/>
      <c r="Y13283" s="214"/>
      <c r="Z13283" s="214"/>
      <c r="AA13283" s="217"/>
      <c r="AB13283" s="217"/>
      <c r="AC13283" s="217"/>
      <c r="AD13283" s="213"/>
    </row>
    <row r="13284" spans="20:30" x14ac:dyDescent="0.2">
      <c r="T13284" s="212"/>
      <c r="U13284" s="213"/>
      <c r="V13284" s="213"/>
      <c r="W13284" s="213"/>
      <c r="X13284" s="214"/>
      <c r="Y13284" s="214"/>
      <c r="Z13284" s="214"/>
      <c r="AA13284" s="217"/>
      <c r="AB13284" s="217"/>
      <c r="AC13284" s="217"/>
      <c r="AD13284" s="213"/>
    </row>
    <row r="13285" spans="20:30" x14ac:dyDescent="0.2">
      <c r="T13285" s="212"/>
      <c r="U13285" s="213"/>
      <c r="V13285" s="213"/>
      <c r="W13285" s="213"/>
      <c r="X13285" s="214"/>
      <c r="Y13285" s="214"/>
      <c r="Z13285" s="214"/>
      <c r="AA13285" s="217"/>
      <c r="AB13285" s="217"/>
      <c r="AC13285" s="217"/>
      <c r="AD13285" s="213"/>
    </row>
    <row r="13286" spans="20:30" x14ac:dyDescent="0.2">
      <c r="T13286" s="212"/>
      <c r="U13286" s="213"/>
      <c r="V13286" s="213"/>
      <c r="W13286" s="213"/>
      <c r="X13286" s="214"/>
      <c r="Y13286" s="214"/>
      <c r="Z13286" s="214"/>
      <c r="AA13286" s="217"/>
      <c r="AB13286" s="217"/>
      <c r="AC13286" s="217"/>
      <c r="AD13286" s="213"/>
    </row>
    <row r="13287" spans="20:30" x14ac:dyDescent="0.2">
      <c r="T13287" s="212"/>
      <c r="U13287" s="213"/>
      <c r="V13287" s="213"/>
      <c r="W13287" s="213"/>
      <c r="X13287" s="214"/>
      <c r="Y13287" s="214"/>
      <c r="Z13287" s="214"/>
      <c r="AA13287" s="217"/>
      <c r="AB13287" s="217"/>
      <c r="AC13287" s="217"/>
      <c r="AD13287" s="213"/>
    </row>
    <row r="13288" spans="20:30" x14ac:dyDescent="0.2">
      <c r="T13288" s="212"/>
      <c r="U13288" s="213"/>
      <c r="V13288" s="213"/>
      <c r="W13288" s="213"/>
      <c r="X13288" s="214"/>
      <c r="Y13288" s="214"/>
      <c r="Z13288" s="214"/>
      <c r="AA13288" s="217"/>
      <c r="AB13288" s="217"/>
      <c r="AC13288" s="217"/>
      <c r="AD13288" s="213"/>
    </row>
    <row r="13289" spans="20:30" x14ac:dyDescent="0.2">
      <c r="T13289" s="212"/>
      <c r="U13289" s="213"/>
      <c r="V13289" s="213"/>
      <c r="W13289" s="213"/>
      <c r="X13289" s="214"/>
      <c r="Y13289" s="214"/>
      <c r="Z13289" s="214"/>
      <c r="AA13289" s="217"/>
      <c r="AB13289" s="217"/>
      <c r="AC13289" s="217"/>
      <c r="AD13289" s="213"/>
    </row>
    <row r="13290" spans="20:30" x14ac:dyDescent="0.2">
      <c r="T13290" s="212"/>
      <c r="U13290" s="213"/>
      <c r="V13290" s="213"/>
      <c r="W13290" s="213"/>
      <c r="X13290" s="214"/>
      <c r="Y13290" s="214"/>
      <c r="Z13290" s="214"/>
      <c r="AA13290" s="217"/>
      <c r="AB13290" s="217"/>
      <c r="AC13290" s="217"/>
      <c r="AD13290" s="213"/>
    </row>
    <row r="13291" spans="20:30" x14ac:dyDescent="0.2">
      <c r="T13291" s="212"/>
      <c r="U13291" s="213"/>
      <c r="V13291" s="213"/>
      <c r="W13291" s="213"/>
      <c r="X13291" s="214"/>
      <c r="Y13291" s="214"/>
      <c r="Z13291" s="214"/>
      <c r="AA13291" s="217"/>
      <c r="AB13291" s="217"/>
      <c r="AC13291" s="217"/>
      <c r="AD13291" s="213"/>
    </row>
    <row r="13292" spans="20:30" x14ac:dyDescent="0.2">
      <c r="T13292" s="212"/>
      <c r="U13292" s="213"/>
      <c r="V13292" s="213"/>
      <c r="W13292" s="213"/>
      <c r="X13292" s="214"/>
      <c r="Y13292" s="214"/>
      <c r="Z13292" s="214"/>
      <c r="AA13292" s="217"/>
      <c r="AB13292" s="217"/>
      <c r="AC13292" s="217"/>
      <c r="AD13292" s="213"/>
    </row>
    <row r="13293" spans="20:30" x14ac:dyDescent="0.2">
      <c r="T13293" s="212"/>
      <c r="U13293" s="213"/>
      <c r="V13293" s="213"/>
      <c r="W13293" s="213"/>
      <c r="X13293" s="214"/>
      <c r="Y13293" s="214"/>
      <c r="Z13293" s="214"/>
      <c r="AA13293" s="217"/>
      <c r="AB13293" s="217"/>
      <c r="AC13293" s="217"/>
      <c r="AD13293" s="213"/>
    </row>
    <row r="13294" spans="20:30" x14ac:dyDescent="0.2">
      <c r="T13294" s="212"/>
      <c r="U13294" s="213"/>
      <c r="V13294" s="213"/>
      <c r="W13294" s="213"/>
      <c r="X13294" s="214"/>
      <c r="Y13294" s="214"/>
      <c r="Z13294" s="214"/>
      <c r="AA13294" s="217"/>
      <c r="AB13294" s="217"/>
      <c r="AC13294" s="217"/>
      <c r="AD13294" s="213"/>
    </row>
    <row r="13295" spans="20:30" x14ac:dyDescent="0.2">
      <c r="T13295" s="212"/>
      <c r="U13295" s="213"/>
      <c r="V13295" s="213"/>
      <c r="W13295" s="213"/>
      <c r="X13295" s="214"/>
      <c r="Y13295" s="214"/>
      <c r="Z13295" s="214"/>
      <c r="AA13295" s="217"/>
      <c r="AB13295" s="217"/>
      <c r="AC13295" s="217"/>
      <c r="AD13295" s="213"/>
    </row>
    <row r="13296" spans="20:30" x14ac:dyDescent="0.2">
      <c r="T13296" s="212"/>
      <c r="U13296" s="213"/>
      <c r="V13296" s="213"/>
      <c r="W13296" s="213"/>
      <c r="X13296" s="214"/>
      <c r="Y13296" s="214"/>
      <c r="Z13296" s="214"/>
      <c r="AA13296" s="217"/>
      <c r="AB13296" s="217"/>
      <c r="AC13296" s="217"/>
      <c r="AD13296" s="213"/>
    </row>
    <row r="13297" spans="20:30" x14ac:dyDescent="0.2">
      <c r="T13297" s="212"/>
      <c r="U13297" s="213"/>
      <c r="V13297" s="213"/>
      <c r="W13297" s="213"/>
      <c r="X13297" s="214"/>
      <c r="Y13297" s="214"/>
      <c r="Z13297" s="214"/>
      <c r="AA13297" s="217"/>
      <c r="AB13297" s="217"/>
      <c r="AC13297" s="217"/>
      <c r="AD13297" s="213"/>
    </row>
    <row r="13298" spans="20:30" x14ac:dyDescent="0.2">
      <c r="T13298" s="212"/>
      <c r="U13298" s="213"/>
      <c r="V13298" s="213"/>
      <c r="W13298" s="213"/>
      <c r="X13298" s="214"/>
      <c r="Y13298" s="214"/>
      <c r="Z13298" s="214"/>
      <c r="AA13298" s="217"/>
      <c r="AB13298" s="217"/>
      <c r="AC13298" s="217"/>
      <c r="AD13298" s="213"/>
    </row>
    <row r="13299" spans="20:30" x14ac:dyDescent="0.2">
      <c r="T13299" s="212"/>
      <c r="U13299" s="213"/>
      <c r="V13299" s="213"/>
      <c r="W13299" s="213"/>
      <c r="X13299" s="214"/>
      <c r="Y13299" s="214"/>
      <c r="Z13299" s="214"/>
      <c r="AA13299" s="217"/>
      <c r="AB13299" s="217"/>
      <c r="AC13299" s="217"/>
      <c r="AD13299" s="213"/>
    </row>
    <row r="13300" spans="20:30" x14ac:dyDescent="0.2">
      <c r="T13300" s="212"/>
      <c r="U13300" s="213"/>
      <c r="V13300" s="213"/>
      <c r="W13300" s="213"/>
      <c r="X13300" s="214"/>
      <c r="Y13300" s="214"/>
      <c r="Z13300" s="214"/>
      <c r="AA13300" s="217"/>
      <c r="AB13300" s="217"/>
      <c r="AC13300" s="217"/>
      <c r="AD13300" s="213"/>
    </row>
    <row r="13301" spans="20:30" x14ac:dyDescent="0.2">
      <c r="T13301" s="212"/>
      <c r="U13301" s="213"/>
      <c r="V13301" s="213"/>
      <c r="W13301" s="213"/>
      <c r="X13301" s="214"/>
      <c r="Y13301" s="214"/>
      <c r="Z13301" s="214"/>
      <c r="AA13301" s="217"/>
      <c r="AB13301" s="217"/>
      <c r="AC13301" s="217"/>
      <c r="AD13301" s="213"/>
    </row>
    <row r="13302" spans="20:30" x14ac:dyDescent="0.2">
      <c r="T13302" s="212"/>
      <c r="U13302" s="213"/>
      <c r="V13302" s="213"/>
      <c r="W13302" s="213"/>
      <c r="X13302" s="214"/>
      <c r="Y13302" s="214"/>
      <c r="Z13302" s="214"/>
      <c r="AA13302" s="217"/>
      <c r="AB13302" s="217"/>
      <c r="AC13302" s="217"/>
      <c r="AD13302" s="213"/>
    </row>
    <row r="13303" spans="20:30" x14ac:dyDescent="0.2">
      <c r="T13303" s="212"/>
      <c r="U13303" s="213"/>
      <c r="V13303" s="213"/>
      <c r="W13303" s="213"/>
      <c r="X13303" s="214"/>
      <c r="Y13303" s="214"/>
      <c r="Z13303" s="214"/>
      <c r="AA13303" s="217"/>
      <c r="AB13303" s="217"/>
      <c r="AC13303" s="217"/>
      <c r="AD13303" s="213"/>
    </row>
    <row r="13304" spans="20:30" x14ac:dyDescent="0.2">
      <c r="T13304" s="212"/>
      <c r="U13304" s="213"/>
      <c r="V13304" s="213"/>
      <c r="W13304" s="213"/>
      <c r="X13304" s="214"/>
      <c r="Y13304" s="214"/>
      <c r="Z13304" s="214"/>
      <c r="AA13304" s="217"/>
      <c r="AB13304" s="217"/>
      <c r="AC13304" s="217"/>
      <c r="AD13304" s="213"/>
    </row>
    <row r="13305" spans="20:30" x14ac:dyDescent="0.2">
      <c r="T13305" s="212"/>
      <c r="U13305" s="213"/>
      <c r="V13305" s="213"/>
      <c r="W13305" s="213"/>
      <c r="X13305" s="214"/>
      <c r="Y13305" s="214"/>
      <c r="Z13305" s="214"/>
      <c r="AA13305" s="217"/>
      <c r="AB13305" s="217"/>
      <c r="AC13305" s="217"/>
      <c r="AD13305" s="213"/>
    </row>
    <row r="13306" spans="20:30" x14ac:dyDescent="0.2">
      <c r="T13306" s="212"/>
      <c r="U13306" s="213"/>
      <c r="V13306" s="213"/>
      <c r="W13306" s="213"/>
      <c r="X13306" s="214"/>
      <c r="Y13306" s="214"/>
      <c r="Z13306" s="214"/>
      <c r="AA13306" s="217"/>
      <c r="AB13306" s="217"/>
      <c r="AC13306" s="217"/>
      <c r="AD13306" s="213"/>
    </row>
    <row r="13307" spans="20:30" x14ac:dyDescent="0.2">
      <c r="T13307" s="212"/>
      <c r="U13307" s="213"/>
      <c r="V13307" s="213"/>
      <c r="W13307" s="213"/>
      <c r="X13307" s="214"/>
      <c r="Y13307" s="214"/>
      <c r="Z13307" s="214"/>
      <c r="AA13307" s="217"/>
      <c r="AB13307" s="217"/>
      <c r="AC13307" s="217"/>
      <c r="AD13307" s="213"/>
    </row>
    <row r="13308" spans="20:30" x14ac:dyDescent="0.2">
      <c r="T13308" s="212"/>
      <c r="U13308" s="213"/>
      <c r="V13308" s="213"/>
      <c r="W13308" s="213"/>
      <c r="X13308" s="214"/>
      <c r="Y13308" s="214"/>
      <c r="Z13308" s="214"/>
      <c r="AA13308" s="217"/>
      <c r="AB13308" s="217"/>
      <c r="AC13308" s="217"/>
      <c r="AD13308" s="213"/>
    </row>
    <row r="13309" spans="20:30" x14ac:dyDescent="0.2">
      <c r="T13309" s="212"/>
      <c r="U13309" s="213"/>
      <c r="V13309" s="213"/>
      <c r="W13309" s="213"/>
      <c r="X13309" s="214"/>
      <c r="Y13309" s="214"/>
      <c r="Z13309" s="214"/>
      <c r="AA13309" s="217"/>
      <c r="AB13309" s="217"/>
      <c r="AC13309" s="217"/>
      <c r="AD13309" s="213"/>
    </row>
    <row r="13310" spans="20:30" x14ac:dyDescent="0.2">
      <c r="T13310" s="212"/>
      <c r="U13310" s="213"/>
      <c r="V13310" s="213"/>
      <c r="W13310" s="213"/>
      <c r="X13310" s="214"/>
      <c r="Y13310" s="214"/>
      <c r="Z13310" s="214"/>
      <c r="AA13310" s="217"/>
      <c r="AB13310" s="217"/>
      <c r="AC13310" s="217"/>
      <c r="AD13310" s="213"/>
    </row>
    <row r="13311" spans="20:30" x14ac:dyDescent="0.2">
      <c r="T13311" s="212"/>
      <c r="U13311" s="213"/>
      <c r="V13311" s="213"/>
      <c r="W13311" s="213"/>
      <c r="X13311" s="214"/>
      <c r="Y13311" s="214"/>
      <c r="Z13311" s="214"/>
      <c r="AA13311" s="217"/>
      <c r="AB13311" s="217"/>
      <c r="AC13311" s="217"/>
      <c r="AD13311" s="213"/>
    </row>
    <row r="13312" spans="20:30" x14ac:dyDescent="0.2">
      <c r="T13312" s="212"/>
      <c r="U13312" s="213"/>
      <c r="V13312" s="213"/>
      <c r="W13312" s="213"/>
      <c r="X13312" s="214"/>
      <c r="Y13312" s="214"/>
      <c r="Z13312" s="214"/>
      <c r="AA13312" s="217"/>
      <c r="AB13312" s="217"/>
      <c r="AC13312" s="217"/>
      <c r="AD13312" s="213"/>
    </row>
    <row r="13313" spans="20:30" x14ac:dyDescent="0.2">
      <c r="T13313" s="212"/>
      <c r="U13313" s="213"/>
      <c r="V13313" s="213"/>
      <c r="W13313" s="213"/>
      <c r="X13313" s="214"/>
      <c r="Y13313" s="214"/>
      <c r="Z13313" s="214"/>
      <c r="AA13313" s="217"/>
      <c r="AB13313" s="217"/>
      <c r="AC13313" s="217"/>
      <c r="AD13313" s="213"/>
    </row>
    <row r="13314" spans="20:30" x14ac:dyDescent="0.2">
      <c r="T13314" s="212"/>
      <c r="U13314" s="213"/>
      <c r="V13314" s="213"/>
      <c r="W13314" s="213"/>
      <c r="X13314" s="214"/>
      <c r="Y13314" s="214"/>
      <c r="Z13314" s="214"/>
      <c r="AA13314" s="217"/>
      <c r="AB13314" s="217"/>
      <c r="AC13314" s="217"/>
      <c r="AD13314" s="213"/>
    </row>
    <row r="13315" spans="20:30" x14ac:dyDescent="0.2">
      <c r="T13315" s="212"/>
      <c r="U13315" s="213"/>
      <c r="V13315" s="213"/>
      <c r="W13315" s="213"/>
      <c r="X13315" s="214"/>
      <c r="Y13315" s="214"/>
      <c r="Z13315" s="214"/>
      <c r="AA13315" s="217"/>
      <c r="AB13315" s="217"/>
      <c r="AC13315" s="217"/>
      <c r="AD13315" s="213"/>
    </row>
    <row r="13316" spans="20:30" x14ac:dyDescent="0.2">
      <c r="T13316" s="212"/>
      <c r="U13316" s="213"/>
      <c r="V13316" s="213"/>
      <c r="W13316" s="213"/>
      <c r="X13316" s="214"/>
      <c r="Y13316" s="214"/>
      <c r="Z13316" s="214"/>
      <c r="AA13316" s="217"/>
      <c r="AB13316" s="217"/>
      <c r="AC13316" s="217"/>
      <c r="AD13316" s="213"/>
    </row>
    <row r="13317" spans="20:30" x14ac:dyDescent="0.2">
      <c r="T13317" s="212"/>
      <c r="U13317" s="213"/>
      <c r="V13317" s="213"/>
      <c r="W13317" s="213"/>
      <c r="X13317" s="214"/>
      <c r="Y13317" s="214"/>
      <c r="Z13317" s="214"/>
      <c r="AA13317" s="217"/>
      <c r="AB13317" s="217"/>
      <c r="AC13317" s="217"/>
      <c r="AD13317" s="213"/>
    </row>
    <row r="13318" spans="20:30" x14ac:dyDescent="0.2">
      <c r="T13318" s="212"/>
      <c r="U13318" s="213"/>
      <c r="V13318" s="213"/>
      <c r="W13318" s="213"/>
      <c r="X13318" s="214"/>
      <c r="Y13318" s="214"/>
      <c r="Z13318" s="214"/>
      <c r="AA13318" s="217"/>
      <c r="AB13318" s="217"/>
      <c r="AC13318" s="217"/>
      <c r="AD13318" s="213"/>
    </row>
    <row r="13319" spans="20:30" x14ac:dyDescent="0.2">
      <c r="T13319" s="212"/>
      <c r="U13319" s="213"/>
      <c r="V13319" s="213"/>
      <c r="W13319" s="213"/>
      <c r="X13319" s="214"/>
      <c r="Y13319" s="214"/>
      <c r="Z13319" s="214"/>
      <c r="AA13319" s="217"/>
      <c r="AB13319" s="217"/>
      <c r="AC13319" s="217"/>
      <c r="AD13319" s="213"/>
    </row>
    <row r="13320" spans="20:30" x14ac:dyDescent="0.2">
      <c r="T13320" s="212"/>
      <c r="U13320" s="213"/>
      <c r="V13320" s="213"/>
      <c r="W13320" s="213"/>
      <c r="X13320" s="214"/>
      <c r="Y13320" s="214"/>
      <c r="Z13320" s="214"/>
      <c r="AA13320" s="217"/>
      <c r="AB13320" s="217"/>
      <c r="AC13320" s="217"/>
      <c r="AD13320" s="213"/>
    </row>
    <row r="13321" spans="20:30" x14ac:dyDescent="0.2">
      <c r="T13321" s="212"/>
      <c r="U13321" s="213"/>
      <c r="V13321" s="213"/>
      <c r="W13321" s="213"/>
      <c r="X13321" s="214"/>
      <c r="Y13321" s="214"/>
      <c r="Z13321" s="214"/>
      <c r="AA13321" s="217"/>
      <c r="AB13321" s="217"/>
      <c r="AC13321" s="217"/>
      <c r="AD13321" s="213"/>
    </row>
    <row r="13322" spans="20:30" x14ac:dyDescent="0.2">
      <c r="T13322" s="212"/>
      <c r="U13322" s="213"/>
      <c r="V13322" s="213"/>
      <c r="W13322" s="213"/>
      <c r="X13322" s="214"/>
      <c r="Y13322" s="214"/>
      <c r="Z13322" s="214"/>
      <c r="AA13322" s="217"/>
      <c r="AB13322" s="217"/>
      <c r="AC13322" s="217"/>
      <c r="AD13322" s="213"/>
    </row>
    <row r="13323" spans="20:30" x14ac:dyDescent="0.2">
      <c r="T13323" s="212"/>
      <c r="U13323" s="213"/>
      <c r="V13323" s="213"/>
      <c r="W13323" s="213"/>
      <c r="X13323" s="214"/>
      <c r="Y13323" s="214"/>
      <c r="Z13323" s="214"/>
      <c r="AA13323" s="217"/>
      <c r="AB13323" s="217"/>
      <c r="AC13323" s="217"/>
      <c r="AD13323" s="213"/>
    </row>
    <row r="13324" spans="20:30" x14ac:dyDescent="0.2">
      <c r="T13324" s="212"/>
      <c r="U13324" s="213"/>
      <c r="V13324" s="213"/>
      <c r="W13324" s="213"/>
      <c r="X13324" s="214"/>
      <c r="Y13324" s="214"/>
      <c r="Z13324" s="214"/>
      <c r="AA13324" s="217"/>
      <c r="AB13324" s="217"/>
      <c r="AC13324" s="217"/>
      <c r="AD13324" s="213"/>
    </row>
    <row r="13325" spans="20:30" x14ac:dyDescent="0.2">
      <c r="T13325" s="212"/>
      <c r="U13325" s="213"/>
      <c r="V13325" s="213"/>
      <c r="W13325" s="213"/>
      <c r="X13325" s="214"/>
      <c r="Y13325" s="214"/>
      <c r="Z13325" s="214"/>
      <c r="AA13325" s="217"/>
      <c r="AB13325" s="217"/>
      <c r="AC13325" s="217"/>
      <c r="AD13325" s="213"/>
    </row>
    <row r="13326" spans="20:30" x14ac:dyDescent="0.2">
      <c r="T13326" s="212"/>
      <c r="U13326" s="213"/>
      <c r="V13326" s="213"/>
      <c r="W13326" s="213"/>
      <c r="X13326" s="214"/>
      <c r="Y13326" s="214"/>
      <c r="Z13326" s="214"/>
      <c r="AA13326" s="217"/>
      <c r="AB13326" s="217"/>
      <c r="AC13326" s="217"/>
      <c r="AD13326" s="213"/>
    </row>
    <row r="13327" spans="20:30" x14ac:dyDescent="0.2">
      <c r="T13327" s="212"/>
      <c r="U13327" s="213"/>
      <c r="V13327" s="213"/>
      <c r="W13327" s="213"/>
      <c r="X13327" s="214"/>
      <c r="Y13327" s="214"/>
      <c r="Z13327" s="214"/>
      <c r="AA13327" s="217"/>
      <c r="AB13327" s="217"/>
      <c r="AC13327" s="217"/>
      <c r="AD13327" s="213"/>
    </row>
    <row r="13328" spans="20:30" x14ac:dyDescent="0.2">
      <c r="T13328" s="212"/>
      <c r="U13328" s="213"/>
      <c r="V13328" s="213"/>
      <c r="W13328" s="213"/>
      <c r="X13328" s="214"/>
      <c r="Y13328" s="214"/>
      <c r="Z13328" s="214"/>
      <c r="AA13328" s="217"/>
      <c r="AB13328" s="217"/>
      <c r="AC13328" s="217"/>
      <c r="AD13328" s="213"/>
    </row>
    <row r="13329" spans="20:30" x14ac:dyDescent="0.2">
      <c r="T13329" s="212"/>
      <c r="U13329" s="213"/>
      <c r="V13329" s="213"/>
      <c r="W13329" s="213"/>
      <c r="X13329" s="214"/>
      <c r="Y13329" s="214"/>
      <c r="Z13329" s="214"/>
      <c r="AA13329" s="217"/>
      <c r="AB13329" s="217"/>
      <c r="AC13329" s="217"/>
      <c r="AD13329" s="213"/>
    </row>
    <row r="13330" spans="20:30" x14ac:dyDescent="0.2">
      <c r="T13330" s="212"/>
      <c r="U13330" s="213"/>
      <c r="V13330" s="213"/>
      <c r="W13330" s="213"/>
      <c r="X13330" s="214"/>
      <c r="Y13330" s="214"/>
      <c r="Z13330" s="214"/>
      <c r="AA13330" s="217"/>
      <c r="AB13330" s="217"/>
      <c r="AC13330" s="217"/>
      <c r="AD13330" s="213"/>
    </row>
    <row r="13331" spans="20:30" x14ac:dyDescent="0.2">
      <c r="T13331" s="212"/>
      <c r="U13331" s="213"/>
      <c r="V13331" s="213"/>
      <c r="W13331" s="213"/>
      <c r="X13331" s="214"/>
      <c r="Y13331" s="214"/>
      <c r="Z13331" s="214"/>
      <c r="AA13331" s="217"/>
      <c r="AB13331" s="217"/>
      <c r="AC13331" s="217"/>
      <c r="AD13331" s="213"/>
    </row>
    <row r="13332" spans="20:30" x14ac:dyDescent="0.2">
      <c r="T13332" s="212"/>
      <c r="U13332" s="213"/>
      <c r="V13332" s="213"/>
      <c r="W13332" s="213"/>
      <c r="X13332" s="214"/>
      <c r="Y13332" s="214"/>
      <c r="Z13332" s="214"/>
      <c r="AA13332" s="217"/>
      <c r="AB13332" s="217"/>
      <c r="AC13332" s="217"/>
      <c r="AD13332" s="213"/>
    </row>
    <row r="13333" spans="20:30" x14ac:dyDescent="0.2">
      <c r="T13333" s="212"/>
      <c r="U13333" s="213"/>
      <c r="V13333" s="213"/>
      <c r="W13333" s="213"/>
      <c r="X13333" s="214"/>
      <c r="Y13333" s="214"/>
      <c r="Z13333" s="214"/>
      <c r="AA13333" s="217"/>
      <c r="AB13333" s="217"/>
      <c r="AC13333" s="217"/>
      <c r="AD13333" s="213"/>
    </row>
    <row r="13334" spans="20:30" x14ac:dyDescent="0.2">
      <c r="T13334" s="212"/>
      <c r="U13334" s="213"/>
      <c r="V13334" s="213"/>
      <c r="W13334" s="213"/>
      <c r="X13334" s="214"/>
      <c r="Y13334" s="214"/>
      <c r="Z13334" s="214"/>
      <c r="AA13334" s="217"/>
      <c r="AB13334" s="217"/>
      <c r="AC13334" s="217"/>
      <c r="AD13334" s="213"/>
    </row>
    <row r="13335" spans="20:30" x14ac:dyDescent="0.2">
      <c r="T13335" s="212"/>
      <c r="U13335" s="213"/>
      <c r="V13335" s="213"/>
      <c r="W13335" s="213"/>
      <c r="X13335" s="214"/>
      <c r="Y13335" s="214"/>
      <c r="Z13335" s="214"/>
      <c r="AA13335" s="217"/>
      <c r="AB13335" s="217"/>
      <c r="AC13335" s="217"/>
      <c r="AD13335" s="213"/>
    </row>
    <row r="13336" spans="20:30" x14ac:dyDescent="0.2">
      <c r="T13336" s="212"/>
      <c r="U13336" s="213"/>
      <c r="V13336" s="213"/>
      <c r="W13336" s="213"/>
      <c r="X13336" s="214"/>
      <c r="Y13336" s="214"/>
      <c r="Z13336" s="214"/>
      <c r="AA13336" s="217"/>
      <c r="AB13336" s="217"/>
      <c r="AC13336" s="217"/>
      <c r="AD13336" s="213"/>
    </row>
    <row r="13337" spans="20:30" x14ac:dyDescent="0.2">
      <c r="T13337" s="212"/>
      <c r="U13337" s="213"/>
      <c r="V13337" s="213"/>
      <c r="W13337" s="213"/>
      <c r="X13337" s="214"/>
      <c r="Y13337" s="214"/>
      <c r="Z13337" s="214"/>
      <c r="AA13337" s="217"/>
      <c r="AB13337" s="217"/>
      <c r="AC13337" s="217"/>
      <c r="AD13337" s="213"/>
    </row>
    <row r="13338" spans="20:30" x14ac:dyDescent="0.2">
      <c r="T13338" s="212"/>
      <c r="U13338" s="213"/>
      <c r="V13338" s="213"/>
      <c r="W13338" s="213"/>
      <c r="X13338" s="214"/>
      <c r="Y13338" s="214"/>
      <c r="Z13338" s="214"/>
      <c r="AA13338" s="217"/>
      <c r="AB13338" s="217"/>
      <c r="AC13338" s="217"/>
      <c r="AD13338" s="213"/>
    </row>
    <row r="13339" spans="20:30" x14ac:dyDescent="0.2">
      <c r="T13339" s="212"/>
      <c r="U13339" s="213"/>
      <c r="V13339" s="213"/>
      <c r="W13339" s="213"/>
      <c r="X13339" s="214"/>
      <c r="Y13339" s="214"/>
      <c r="Z13339" s="214"/>
      <c r="AA13339" s="217"/>
      <c r="AB13339" s="217"/>
      <c r="AC13339" s="217"/>
      <c r="AD13339" s="213"/>
    </row>
    <row r="13340" spans="20:30" x14ac:dyDescent="0.2">
      <c r="T13340" s="212"/>
      <c r="U13340" s="213"/>
      <c r="V13340" s="213"/>
      <c r="W13340" s="213"/>
      <c r="X13340" s="214"/>
      <c r="Y13340" s="214"/>
      <c r="Z13340" s="214"/>
      <c r="AA13340" s="217"/>
      <c r="AB13340" s="217"/>
      <c r="AC13340" s="217"/>
      <c r="AD13340" s="213"/>
    </row>
    <row r="13341" spans="20:30" x14ac:dyDescent="0.2">
      <c r="T13341" s="212"/>
      <c r="U13341" s="213"/>
      <c r="V13341" s="213"/>
      <c r="W13341" s="213"/>
      <c r="X13341" s="214"/>
      <c r="Y13341" s="214"/>
      <c r="Z13341" s="214"/>
      <c r="AA13341" s="217"/>
      <c r="AB13341" s="217"/>
      <c r="AC13341" s="217"/>
      <c r="AD13341" s="213"/>
    </row>
    <row r="13342" spans="20:30" x14ac:dyDescent="0.2">
      <c r="T13342" s="212"/>
      <c r="U13342" s="213"/>
      <c r="V13342" s="213"/>
      <c r="W13342" s="213"/>
      <c r="X13342" s="214"/>
      <c r="Y13342" s="214"/>
      <c r="Z13342" s="214"/>
      <c r="AA13342" s="217"/>
      <c r="AB13342" s="217"/>
      <c r="AC13342" s="217"/>
      <c r="AD13342" s="213"/>
    </row>
    <row r="13343" spans="20:30" x14ac:dyDescent="0.2">
      <c r="T13343" s="212"/>
      <c r="U13343" s="213"/>
      <c r="V13343" s="213"/>
      <c r="W13343" s="213"/>
      <c r="X13343" s="214"/>
      <c r="Y13343" s="214"/>
      <c r="Z13343" s="214"/>
      <c r="AA13343" s="217"/>
      <c r="AB13343" s="217"/>
      <c r="AC13343" s="217"/>
      <c r="AD13343" s="213"/>
    </row>
    <row r="13344" spans="20:30" x14ac:dyDescent="0.2">
      <c r="T13344" s="212"/>
      <c r="U13344" s="213"/>
      <c r="V13344" s="213"/>
      <c r="W13344" s="213"/>
      <c r="X13344" s="214"/>
      <c r="Y13344" s="214"/>
      <c r="Z13344" s="214"/>
      <c r="AA13344" s="217"/>
      <c r="AB13344" s="217"/>
      <c r="AC13344" s="217"/>
      <c r="AD13344" s="213"/>
    </row>
    <row r="13345" spans="20:30" x14ac:dyDescent="0.2">
      <c r="T13345" s="212"/>
      <c r="U13345" s="213"/>
      <c r="V13345" s="213"/>
      <c r="W13345" s="213"/>
      <c r="X13345" s="214"/>
      <c r="Y13345" s="214"/>
      <c r="Z13345" s="214"/>
      <c r="AA13345" s="217"/>
      <c r="AB13345" s="217"/>
      <c r="AC13345" s="217"/>
      <c r="AD13345" s="213"/>
    </row>
    <row r="13346" spans="20:30" x14ac:dyDescent="0.2">
      <c r="T13346" s="212"/>
      <c r="U13346" s="213"/>
      <c r="V13346" s="213"/>
      <c r="W13346" s="213"/>
      <c r="X13346" s="214"/>
      <c r="Y13346" s="214"/>
      <c r="Z13346" s="214"/>
      <c r="AA13346" s="217"/>
      <c r="AB13346" s="217"/>
      <c r="AC13346" s="217"/>
      <c r="AD13346" s="213"/>
    </row>
    <row r="13347" spans="20:30" x14ac:dyDescent="0.2">
      <c r="T13347" s="212"/>
      <c r="U13347" s="213"/>
      <c r="V13347" s="213"/>
      <c r="W13347" s="213"/>
      <c r="X13347" s="214"/>
      <c r="Y13347" s="214"/>
      <c r="Z13347" s="214"/>
      <c r="AA13347" s="217"/>
      <c r="AB13347" s="217"/>
      <c r="AC13347" s="217"/>
      <c r="AD13347" s="213"/>
    </row>
    <row r="13348" spans="20:30" x14ac:dyDescent="0.2">
      <c r="T13348" s="212"/>
      <c r="U13348" s="213"/>
      <c r="V13348" s="213"/>
      <c r="W13348" s="213"/>
      <c r="X13348" s="214"/>
      <c r="Y13348" s="214"/>
      <c r="Z13348" s="214"/>
      <c r="AA13348" s="217"/>
      <c r="AB13348" s="217"/>
      <c r="AC13348" s="217"/>
      <c r="AD13348" s="213"/>
    </row>
    <row r="13349" spans="20:30" x14ac:dyDescent="0.2">
      <c r="T13349" s="212"/>
      <c r="U13349" s="213"/>
      <c r="V13349" s="213"/>
      <c r="W13349" s="213"/>
      <c r="X13349" s="214"/>
      <c r="Y13349" s="214"/>
      <c r="Z13349" s="214"/>
      <c r="AA13349" s="217"/>
      <c r="AB13349" s="217"/>
      <c r="AC13349" s="217"/>
      <c r="AD13349" s="213"/>
    </row>
    <row r="13350" spans="20:30" x14ac:dyDescent="0.2">
      <c r="T13350" s="212"/>
      <c r="U13350" s="213"/>
      <c r="V13350" s="213"/>
      <c r="W13350" s="213"/>
      <c r="X13350" s="214"/>
      <c r="Y13350" s="214"/>
      <c r="Z13350" s="214"/>
      <c r="AA13350" s="217"/>
      <c r="AB13350" s="217"/>
      <c r="AC13350" s="217"/>
      <c r="AD13350" s="213"/>
    </row>
    <row r="13351" spans="20:30" x14ac:dyDescent="0.2">
      <c r="T13351" s="212"/>
      <c r="U13351" s="213"/>
      <c r="V13351" s="213"/>
      <c r="W13351" s="213"/>
      <c r="X13351" s="214"/>
      <c r="Y13351" s="214"/>
      <c r="Z13351" s="214"/>
      <c r="AA13351" s="217"/>
      <c r="AB13351" s="217"/>
      <c r="AC13351" s="217"/>
      <c r="AD13351" s="213"/>
    </row>
    <row r="13352" spans="20:30" x14ac:dyDescent="0.2">
      <c r="T13352" s="212"/>
      <c r="U13352" s="213"/>
      <c r="V13352" s="213"/>
      <c r="W13352" s="213"/>
      <c r="X13352" s="214"/>
      <c r="Y13352" s="214"/>
      <c r="Z13352" s="214"/>
      <c r="AA13352" s="217"/>
      <c r="AB13352" s="217"/>
      <c r="AC13352" s="217"/>
      <c r="AD13352" s="213"/>
    </row>
    <row r="13353" spans="20:30" x14ac:dyDescent="0.2">
      <c r="T13353" s="212"/>
      <c r="U13353" s="213"/>
      <c r="V13353" s="213"/>
      <c r="W13353" s="213"/>
      <c r="X13353" s="214"/>
      <c r="Y13353" s="214"/>
      <c r="Z13353" s="214"/>
      <c r="AA13353" s="217"/>
      <c r="AB13353" s="217"/>
      <c r="AC13353" s="217"/>
      <c r="AD13353" s="213"/>
    </row>
    <row r="13354" spans="20:30" x14ac:dyDescent="0.2">
      <c r="T13354" s="212"/>
      <c r="U13354" s="213"/>
      <c r="V13354" s="213"/>
      <c r="W13354" s="213"/>
      <c r="X13354" s="214"/>
      <c r="Y13354" s="214"/>
      <c r="Z13354" s="214"/>
      <c r="AA13354" s="217"/>
      <c r="AB13354" s="217"/>
      <c r="AC13354" s="217"/>
      <c r="AD13354" s="213"/>
    </row>
    <row r="13355" spans="20:30" x14ac:dyDescent="0.2">
      <c r="T13355" s="212"/>
      <c r="U13355" s="213"/>
      <c r="V13355" s="213"/>
      <c r="W13355" s="213"/>
      <c r="X13355" s="214"/>
      <c r="Y13355" s="214"/>
      <c r="Z13355" s="214"/>
      <c r="AA13355" s="217"/>
      <c r="AB13355" s="217"/>
      <c r="AC13355" s="217"/>
      <c r="AD13355" s="213"/>
    </row>
    <row r="13356" spans="20:30" x14ac:dyDescent="0.2">
      <c r="T13356" s="212"/>
      <c r="U13356" s="213"/>
      <c r="V13356" s="213"/>
      <c r="W13356" s="213"/>
      <c r="X13356" s="214"/>
      <c r="Y13356" s="214"/>
      <c r="Z13356" s="214"/>
      <c r="AA13356" s="217"/>
      <c r="AB13356" s="217"/>
      <c r="AC13356" s="217"/>
      <c r="AD13356" s="213"/>
    </row>
    <row r="13357" spans="20:30" x14ac:dyDescent="0.2">
      <c r="T13357" s="212"/>
      <c r="U13357" s="213"/>
      <c r="V13357" s="213"/>
      <c r="W13357" s="213"/>
      <c r="X13357" s="214"/>
      <c r="Y13357" s="214"/>
      <c r="Z13357" s="214"/>
      <c r="AA13357" s="217"/>
      <c r="AB13357" s="217"/>
      <c r="AC13357" s="217"/>
      <c r="AD13357" s="213"/>
    </row>
    <row r="13358" spans="20:30" x14ac:dyDescent="0.2">
      <c r="T13358" s="212"/>
      <c r="U13358" s="213"/>
      <c r="V13358" s="213"/>
      <c r="W13358" s="213"/>
      <c r="X13358" s="214"/>
      <c r="Y13358" s="214"/>
      <c r="Z13358" s="214"/>
      <c r="AA13358" s="217"/>
      <c r="AB13358" s="217"/>
      <c r="AC13358" s="217"/>
      <c r="AD13358" s="213"/>
    </row>
    <row r="13359" spans="20:30" x14ac:dyDescent="0.2">
      <c r="T13359" s="212"/>
      <c r="U13359" s="213"/>
      <c r="V13359" s="213"/>
      <c r="W13359" s="213"/>
      <c r="X13359" s="214"/>
      <c r="Y13359" s="214"/>
      <c r="Z13359" s="214"/>
      <c r="AA13359" s="217"/>
      <c r="AB13359" s="217"/>
      <c r="AC13359" s="217"/>
      <c r="AD13359" s="213"/>
    </row>
    <row r="13360" spans="20:30" x14ac:dyDescent="0.2">
      <c r="T13360" s="212"/>
      <c r="U13360" s="213"/>
      <c r="V13360" s="213"/>
      <c r="W13360" s="213"/>
      <c r="X13360" s="214"/>
      <c r="Y13360" s="214"/>
      <c r="Z13360" s="214"/>
      <c r="AA13360" s="217"/>
      <c r="AB13360" s="217"/>
      <c r="AC13360" s="217"/>
      <c r="AD13360" s="213"/>
    </row>
    <row r="13361" spans="20:30" x14ac:dyDescent="0.2">
      <c r="T13361" s="212"/>
      <c r="U13361" s="213"/>
      <c r="V13361" s="213"/>
      <c r="W13361" s="213"/>
      <c r="X13361" s="214"/>
      <c r="Y13361" s="214"/>
      <c r="Z13361" s="214"/>
      <c r="AA13361" s="217"/>
      <c r="AB13361" s="217"/>
      <c r="AC13361" s="217"/>
      <c r="AD13361" s="213"/>
    </row>
    <row r="13362" spans="20:30" x14ac:dyDescent="0.2">
      <c r="T13362" s="212"/>
      <c r="U13362" s="213"/>
      <c r="V13362" s="213"/>
      <c r="W13362" s="213"/>
      <c r="X13362" s="214"/>
      <c r="Y13362" s="214"/>
      <c r="Z13362" s="214"/>
      <c r="AA13362" s="217"/>
      <c r="AB13362" s="217"/>
      <c r="AC13362" s="217"/>
      <c r="AD13362" s="213"/>
    </row>
    <row r="13363" spans="20:30" x14ac:dyDescent="0.2">
      <c r="T13363" s="212"/>
      <c r="U13363" s="213"/>
      <c r="V13363" s="213"/>
      <c r="W13363" s="213"/>
      <c r="X13363" s="214"/>
      <c r="Y13363" s="214"/>
      <c r="Z13363" s="214"/>
      <c r="AA13363" s="217"/>
      <c r="AB13363" s="217"/>
      <c r="AC13363" s="217"/>
      <c r="AD13363" s="213"/>
    </row>
    <row r="13364" spans="20:30" x14ac:dyDescent="0.2">
      <c r="T13364" s="212"/>
      <c r="U13364" s="213"/>
      <c r="V13364" s="213"/>
      <c r="W13364" s="213"/>
      <c r="X13364" s="214"/>
      <c r="Y13364" s="214"/>
      <c r="Z13364" s="214"/>
      <c r="AA13364" s="217"/>
      <c r="AB13364" s="217"/>
      <c r="AC13364" s="217"/>
      <c r="AD13364" s="213"/>
    </row>
    <row r="13365" spans="20:30" x14ac:dyDescent="0.2">
      <c r="T13365" s="212"/>
      <c r="U13365" s="213"/>
      <c r="V13365" s="213"/>
      <c r="W13365" s="213"/>
      <c r="X13365" s="214"/>
      <c r="Y13365" s="214"/>
      <c r="Z13365" s="214"/>
      <c r="AA13365" s="217"/>
      <c r="AB13365" s="217"/>
      <c r="AC13365" s="217"/>
      <c r="AD13365" s="213"/>
    </row>
    <row r="13366" spans="20:30" x14ac:dyDescent="0.2">
      <c r="T13366" s="212"/>
      <c r="U13366" s="213"/>
      <c r="V13366" s="213"/>
      <c r="W13366" s="213"/>
      <c r="X13366" s="214"/>
      <c r="Y13366" s="214"/>
      <c r="Z13366" s="214"/>
      <c r="AA13366" s="217"/>
      <c r="AB13366" s="217"/>
      <c r="AC13366" s="217"/>
      <c r="AD13366" s="213"/>
    </row>
    <row r="13367" spans="20:30" x14ac:dyDescent="0.2">
      <c r="T13367" s="212"/>
      <c r="U13367" s="213"/>
      <c r="V13367" s="213"/>
      <c r="W13367" s="213"/>
      <c r="X13367" s="214"/>
      <c r="Y13367" s="214"/>
      <c r="Z13367" s="214"/>
      <c r="AA13367" s="217"/>
      <c r="AB13367" s="217"/>
      <c r="AC13367" s="217"/>
      <c r="AD13367" s="213"/>
    </row>
    <row r="13368" spans="20:30" x14ac:dyDescent="0.2">
      <c r="T13368" s="212"/>
      <c r="U13368" s="213"/>
      <c r="V13368" s="213"/>
      <c r="W13368" s="213"/>
      <c r="X13368" s="214"/>
      <c r="Y13368" s="214"/>
      <c r="Z13368" s="214"/>
      <c r="AA13368" s="217"/>
      <c r="AB13368" s="217"/>
      <c r="AC13368" s="217"/>
      <c r="AD13368" s="213"/>
    </row>
    <row r="13369" spans="20:30" x14ac:dyDescent="0.2">
      <c r="T13369" s="212"/>
      <c r="U13369" s="213"/>
      <c r="V13369" s="213"/>
      <c r="W13369" s="213"/>
      <c r="X13369" s="214"/>
      <c r="Y13369" s="214"/>
      <c r="Z13369" s="214"/>
      <c r="AA13369" s="217"/>
      <c r="AB13369" s="217"/>
      <c r="AC13369" s="217"/>
      <c r="AD13369" s="213"/>
    </row>
    <row r="13370" spans="20:30" x14ac:dyDescent="0.2">
      <c r="T13370" s="212"/>
      <c r="U13370" s="213"/>
      <c r="V13370" s="213"/>
      <c r="W13370" s="213"/>
      <c r="X13370" s="214"/>
      <c r="Y13370" s="214"/>
      <c r="Z13370" s="214"/>
      <c r="AA13370" s="217"/>
      <c r="AB13370" s="217"/>
      <c r="AC13370" s="217"/>
      <c r="AD13370" s="213"/>
    </row>
    <row r="13371" spans="20:30" x14ac:dyDescent="0.2">
      <c r="T13371" s="212"/>
      <c r="U13371" s="213"/>
      <c r="V13371" s="213"/>
      <c r="W13371" s="213"/>
      <c r="X13371" s="214"/>
      <c r="Y13371" s="214"/>
      <c r="Z13371" s="214"/>
      <c r="AA13371" s="217"/>
      <c r="AB13371" s="217"/>
      <c r="AC13371" s="217"/>
      <c r="AD13371" s="213"/>
    </row>
    <row r="13372" spans="20:30" x14ac:dyDescent="0.2">
      <c r="T13372" s="212"/>
      <c r="U13372" s="213"/>
      <c r="V13372" s="213"/>
      <c r="W13372" s="213"/>
      <c r="X13372" s="214"/>
      <c r="Y13372" s="214"/>
      <c r="Z13372" s="214"/>
      <c r="AA13372" s="217"/>
      <c r="AB13372" s="217"/>
      <c r="AC13372" s="217"/>
      <c r="AD13372" s="213"/>
    </row>
    <row r="13373" spans="20:30" x14ac:dyDescent="0.2">
      <c r="T13373" s="212"/>
      <c r="U13373" s="213"/>
      <c r="V13373" s="213"/>
      <c r="W13373" s="213"/>
      <c r="X13373" s="214"/>
      <c r="Y13373" s="214"/>
      <c r="Z13373" s="214"/>
      <c r="AA13373" s="217"/>
      <c r="AB13373" s="217"/>
      <c r="AC13373" s="217"/>
      <c r="AD13373" s="213"/>
    </row>
    <row r="13374" spans="20:30" x14ac:dyDescent="0.2">
      <c r="T13374" s="212"/>
      <c r="U13374" s="213"/>
      <c r="V13374" s="213"/>
      <c r="W13374" s="213"/>
      <c r="X13374" s="214"/>
      <c r="Y13374" s="214"/>
      <c r="Z13374" s="214"/>
      <c r="AA13374" s="217"/>
      <c r="AB13374" s="217"/>
      <c r="AC13374" s="217"/>
      <c r="AD13374" s="213"/>
    </row>
    <row r="13375" spans="20:30" x14ac:dyDescent="0.2">
      <c r="T13375" s="212"/>
      <c r="U13375" s="213"/>
      <c r="V13375" s="213"/>
      <c r="W13375" s="213"/>
      <c r="X13375" s="214"/>
      <c r="Y13375" s="214"/>
      <c r="Z13375" s="214"/>
      <c r="AA13375" s="217"/>
      <c r="AB13375" s="217"/>
      <c r="AC13375" s="217"/>
      <c r="AD13375" s="213"/>
    </row>
    <row r="13376" spans="20:30" x14ac:dyDescent="0.2">
      <c r="T13376" s="212"/>
      <c r="U13376" s="213"/>
      <c r="V13376" s="213"/>
      <c r="W13376" s="213"/>
      <c r="X13376" s="214"/>
      <c r="Y13376" s="214"/>
      <c r="Z13376" s="214"/>
      <c r="AA13376" s="217"/>
      <c r="AB13376" s="217"/>
      <c r="AC13376" s="217"/>
      <c r="AD13376" s="213"/>
    </row>
    <row r="13377" spans="20:30" x14ac:dyDescent="0.2">
      <c r="T13377" s="212"/>
      <c r="U13377" s="213"/>
      <c r="V13377" s="213"/>
      <c r="W13377" s="213"/>
      <c r="X13377" s="214"/>
      <c r="Y13377" s="214"/>
      <c r="Z13377" s="214"/>
      <c r="AA13377" s="217"/>
      <c r="AB13377" s="217"/>
      <c r="AC13377" s="217"/>
      <c r="AD13377" s="213"/>
    </row>
    <row r="13378" spans="20:30" x14ac:dyDescent="0.2">
      <c r="T13378" s="212"/>
      <c r="U13378" s="213"/>
      <c r="V13378" s="213"/>
      <c r="W13378" s="213"/>
      <c r="X13378" s="214"/>
      <c r="Y13378" s="214"/>
      <c r="Z13378" s="214"/>
      <c r="AA13378" s="217"/>
      <c r="AB13378" s="217"/>
      <c r="AC13378" s="217"/>
      <c r="AD13378" s="213"/>
    </row>
    <row r="13379" spans="20:30" x14ac:dyDescent="0.2">
      <c r="T13379" s="212"/>
      <c r="U13379" s="213"/>
      <c r="V13379" s="213"/>
      <c r="W13379" s="213"/>
      <c r="X13379" s="214"/>
      <c r="Y13379" s="214"/>
      <c r="Z13379" s="214"/>
      <c r="AA13379" s="217"/>
      <c r="AB13379" s="217"/>
      <c r="AC13379" s="217"/>
      <c r="AD13379" s="213"/>
    </row>
    <row r="13380" spans="20:30" x14ac:dyDescent="0.2">
      <c r="T13380" s="212"/>
      <c r="U13380" s="213"/>
      <c r="V13380" s="213"/>
      <c r="W13380" s="213"/>
      <c r="X13380" s="214"/>
      <c r="Y13380" s="214"/>
      <c r="Z13380" s="214"/>
      <c r="AA13380" s="217"/>
      <c r="AB13380" s="217"/>
      <c r="AC13380" s="217"/>
      <c r="AD13380" s="213"/>
    </row>
    <row r="13381" spans="20:30" x14ac:dyDescent="0.2">
      <c r="T13381" s="212"/>
      <c r="U13381" s="213"/>
      <c r="V13381" s="213"/>
      <c r="W13381" s="213"/>
      <c r="X13381" s="214"/>
      <c r="Y13381" s="214"/>
      <c r="Z13381" s="214"/>
      <c r="AA13381" s="217"/>
      <c r="AB13381" s="217"/>
      <c r="AC13381" s="217"/>
      <c r="AD13381" s="213"/>
    </row>
    <row r="13382" spans="20:30" x14ac:dyDescent="0.2">
      <c r="T13382" s="212"/>
      <c r="U13382" s="213"/>
      <c r="V13382" s="213"/>
      <c r="W13382" s="213"/>
      <c r="X13382" s="214"/>
      <c r="Y13382" s="214"/>
      <c r="Z13382" s="214"/>
      <c r="AA13382" s="217"/>
      <c r="AB13382" s="217"/>
      <c r="AC13382" s="217"/>
      <c r="AD13382" s="213"/>
    </row>
    <row r="13383" spans="20:30" x14ac:dyDescent="0.2">
      <c r="T13383" s="212"/>
      <c r="U13383" s="213"/>
      <c r="V13383" s="213"/>
      <c r="W13383" s="213"/>
      <c r="X13383" s="214"/>
      <c r="Y13383" s="214"/>
      <c r="Z13383" s="214"/>
      <c r="AA13383" s="217"/>
      <c r="AB13383" s="217"/>
      <c r="AC13383" s="217"/>
      <c r="AD13383" s="213"/>
    </row>
    <row r="13384" spans="20:30" x14ac:dyDescent="0.2">
      <c r="T13384" s="212"/>
      <c r="U13384" s="213"/>
      <c r="V13384" s="213"/>
      <c r="W13384" s="213"/>
      <c r="X13384" s="214"/>
      <c r="Y13384" s="214"/>
      <c r="Z13384" s="214"/>
      <c r="AA13384" s="217"/>
      <c r="AB13384" s="217"/>
      <c r="AC13384" s="217"/>
      <c r="AD13384" s="213"/>
    </row>
    <row r="13385" spans="20:30" x14ac:dyDescent="0.2">
      <c r="T13385" s="212"/>
      <c r="U13385" s="213"/>
      <c r="V13385" s="213"/>
      <c r="W13385" s="213"/>
      <c r="X13385" s="214"/>
      <c r="Y13385" s="214"/>
      <c r="Z13385" s="214"/>
      <c r="AA13385" s="217"/>
      <c r="AB13385" s="217"/>
      <c r="AC13385" s="217"/>
      <c r="AD13385" s="213"/>
    </row>
    <row r="13386" spans="20:30" x14ac:dyDescent="0.2">
      <c r="T13386" s="212"/>
      <c r="U13386" s="213"/>
      <c r="V13386" s="213"/>
      <c r="W13386" s="213"/>
      <c r="X13386" s="214"/>
      <c r="Y13386" s="214"/>
      <c r="Z13386" s="214"/>
      <c r="AA13386" s="217"/>
      <c r="AB13386" s="217"/>
      <c r="AC13386" s="217"/>
      <c r="AD13386" s="213"/>
    </row>
    <row r="13387" spans="20:30" x14ac:dyDescent="0.2">
      <c r="T13387" s="212"/>
      <c r="U13387" s="213"/>
      <c r="V13387" s="213"/>
      <c r="W13387" s="213"/>
      <c r="X13387" s="214"/>
      <c r="Y13387" s="214"/>
      <c r="Z13387" s="214"/>
      <c r="AA13387" s="217"/>
      <c r="AB13387" s="217"/>
      <c r="AC13387" s="217"/>
      <c r="AD13387" s="213"/>
    </row>
    <row r="13388" spans="20:30" x14ac:dyDescent="0.2">
      <c r="T13388" s="212"/>
      <c r="U13388" s="213"/>
      <c r="V13388" s="213"/>
      <c r="W13388" s="213"/>
      <c r="X13388" s="214"/>
      <c r="Y13388" s="214"/>
      <c r="Z13388" s="214"/>
      <c r="AA13388" s="217"/>
      <c r="AB13388" s="217"/>
      <c r="AC13388" s="217"/>
      <c r="AD13388" s="213"/>
    </row>
    <row r="13389" spans="20:30" x14ac:dyDescent="0.2">
      <c r="T13389" s="212"/>
      <c r="U13389" s="213"/>
      <c r="V13389" s="213"/>
      <c r="W13389" s="213"/>
      <c r="X13389" s="214"/>
      <c r="Y13389" s="214"/>
      <c r="Z13389" s="214"/>
      <c r="AA13389" s="217"/>
      <c r="AB13389" s="217"/>
      <c r="AC13389" s="217"/>
      <c r="AD13389" s="213"/>
    </row>
    <row r="13390" spans="20:30" x14ac:dyDescent="0.2">
      <c r="T13390" s="212"/>
      <c r="U13390" s="213"/>
      <c r="V13390" s="213"/>
      <c r="W13390" s="213"/>
      <c r="X13390" s="214"/>
      <c r="Y13390" s="214"/>
      <c r="Z13390" s="214"/>
      <c r="AA13390" s="217"/>
      <c r="AB13390" s="217"/>
      <c r="AC13390" s="217"/>
      <c r="AD13390" s="213"/>
    </row>
    <row r="13391" spans="20:30" x14ac:dyDescent="0.2">
      <c r="T13391" s="212"/>
      <c r="U13391" s="213"/>
      <c r="V13391" s="213"/>
      <c r="W13391" s="213"/>
      <c r="X13391" s="214"/>
      <c r="Y13391" s="214"/>
      <c r="Z13391" s="214"/>
      <c r="AA13391" s="217"/>
      <c r="AB13391" s="217"/>
      <c r="AC13391" s="217"/>
      <c r="AD13391" s="213"/>
    </row>
    <row r="13392" spans="20:30" x14ac:dyDescent="0.2">
      <c r="T13392" s="212"/>
      <c r="U13392" s="213"/>
      <c r="V13392" s="213"/>
      <c r="W13392" s="213"/>
      <c r="X13392" s="214"/>
      <c r="Y13392" s="214"/>
      <c r="Z13392" s="214"/>
      <c r="AA13392" s="217"/>
      <c r="AB13392" s="217"/>
      <c r="AC13392" s="217"/>
      <c r="AD13392" s="213"/>
    </row>
    <row r="13393" spans="20:30" x14ac:dyDescent="0.2">
      <c r="T13393" s="212"/>
      <c r="U13393" s="213"/>
      <c r="V13393" s="213"/>
      <c r="W13393" s="213"/>
      <c r="X13393" s="214"/>
      <c r="Y13393" s="214"/>
      <c r="Z13393" s="214"/>
      <c r="AA13393" s="217"/>
      <c r="AB13393" s="217"/>
      <c r="AC13393" s="217"/>
      <c r="AD13393" s="213"/>
    </row>
    <row r="13394" spans="20:30" x14ac:dyDescent="0.2">
      <c r="T13394" s="212"/>
      <c r="U13394" s="213"/>
      <c r="V13394" s="213"/>
      <c r="W13394" s="213"/>
      <c r="X13394" s="214"/>
      <c r="Y13394" s="214"/>
      <c r="Z13394" s="214"/>
      <c r="AA13394" s="217"/>
      <c r="AB13394" s="217"/>
      <c r="AC13394" s="217"/>
      <c r="AD13394" s="213"/>
    </row>
    <row r="13395" spans="20:30" x14ac:dyDescent="0.2">
      <c r="T13395" s="212"/>
      <c r="U13395" s="213"/>
      <c r="V13395" s="213"/>
      <c r="W13395" s="213"/>
      <c r="X13395" s="214"/>
      <c r="Y13395" s="214"/>
      <c r="Z13395" s="214"/>
      <c r="AA13395" s="217"/>
      <c r="AB13395" s="217"/>
      <c r="AC13395" s="217"/>
      <c r="AD13395" s="213"/>
    </row>
    <row r="13396" spans="20:30" x14ac:dyDescent="0.2">
      <c r="T13396" s="212"/>
      <c r="U13396" s="213"/>
      <c r="V13396" s="213"/>
      <c r="W13396" s="213"/>
      <c r="X13396" s="214"/>
      <c r="Y13396" s="214"/>
      <c r="Z13396" s="214"/>
      <c r="AA13396" s="217"/>
      <c r="AB13396" s="217"/>
      <c r="AC13396" s="217"/>
      <c r="AD13396" s="213"/>
    </row>
    <row r="13397" spans="20:30" x14ac:dyDescent="0.2">
      <c r="T13397" s="212"/>
      <c r="U13397" s="213"/>
      <c r="V13397" s="213"/>
      <c r="W13397" s="213"/>
      <c r="X13397" s="214"/>
      <c r="Y13397" s="214"/>
      <c r="Z13397" s="214"/>
      <c r="AA13397" s="217"/>
      <c r="AB13397" s="217"/>
      <c r="AC13397" s="217"/>
      <c r="AD13397" s="213"/>
    </row>
    <row r="13398" spans="20:30" x14ac:dyDescent="0.2">
      <c r="T13398" s="212"/>
      <c r="U13398" s="213"/>
      <c r="V13398" s="213"/>
      <c r="W13398" s="213"/>
      <c r="X13398" s="214"/>
      <c r="Y13398" s="214"/>
      <c r="Z13398" s="214"/>
      <c r="AA13398" s="217"/>
      <c r="AB13398" s="217"/>
      <c r="AC13398" s="217"/>
      <c r="AD13398" s="213"/>
    </row>
    <row r="13399" spans="20:30" x14ac:dyDescent="0.2">
      <c r="T13399" s="212"/>
      <c r="U13399" s="213"/>
      <c r="V13399" s="213"/>
      <c r="W13399" s="213"/>
      <c r="X13399" s="214"/>
      <c r="Y13399" s="214"/>
      <c r="Z13399" s="214"/>
      <c r="AA13399" s="217"/>
      <c r="AB13399" s="217"/>
      <c r="AC13399" s="217"/>
      <c r="AD13399" s="213"/>
    </row>
    <row r="13400" spans="20:30" x14ac:dyDescent="0.2">
      <c r="T13400" s="212"/>
      <c r="U13400" s="213"/>
      <c r="V13400" s="213"/>
      <c r="W13400" s="213"/>
      <c r="X13400" s="214"/>
      <c r="Y13400" s="214"/>
      <c r="Z13400" s="214"/>
      <c r="AA13400" s="217"/>
      <c r="AB13400" s="217"/>
      <c r="AC13400" s="217"/>
      <c r="AD13400" s="213"/>
    </row>
    <row r="13401" spans="20:30" x14ac:dyDescent="0.2">
      <c r="T13401" s="212"/>
      <c r="U13401" s="213"/>
      <c r="V13401" s="213"/>
      <c r="W13401" s="213"/>
      <c r="X13401" s="214"/>
      <c r="Y13401" s="214"/>
      <c r="Z13401" s="214"/>
      <c r="AA13401" s="217"/>
      <c r="AB13401" s="217"/>
      <c r="AC13401" s="217"/>
      <c r="AD13401" s="213"/>
    </row>
    <row r="13402" spans="20:30" x14ac:dyDescent="0.2">
      <c r="T13402" s="212"/>
      <c r="U13402" s="213"/>
      <c r="V13402" s="213"/>
      <c r="W13402" s="213"/>
      <c r="X13402" s="214"/>
      <c r="Y13402" s="214"/>
      <c r="Z13402" s="214"/>
      <c r="AA13402" s="217"/>
      <c r="AB13402" s="217"/>
      <c r="AC13402" s="217"/>
      <c r="AD13402" s="213"/>
    </row>
    <row r="13403" spans="20:30" x14ac:dyDescent="0.2">
      <c r="T13403" s="212"/>
      <c r="U13403" s="213"/>
      <c r="V13403" s="213"/>
      <c r="W13403" s="213"/>
      <c r="X13403" s="214"/>
      <c r="Y13403" s="214"/>
      <c r="Z13403" s="214"/>
      <c r="AA13403" s="217"/>
      <c r="AB13403" s="217"/>
      <c r="AC13403" s="217"/>
      <c r="AD13403" s="213"/>
    </row>
    <row r="13404" spans="20:30" x14ac:dyDescent="0.2">
      <c r="T13404" s="212"/>
      <c r="U13404" s="213"/>
      <c r="V13404" s="213"/>
      <c r="W13404" s="213"/>
      <c r="X13404" s="214"/>
      <c r="Y13404" s="214"/>
      <c r="Z13404" s="214"/>
      <c r="AA13404" s="217"/>
      <c r="AB13404" s="217"/>
      <c r="AC13404" s="217"/>
      <c r="AD13404" s="213"/>
    </row>
    <row r="13405" spans="20:30" x14ac:dyDescent="0.2">
      <c r="T13405" s="212"/>
      <c r="U13405" s="213"/>
      <c r="V13405" s="213"/>
      <c r="W13405" s="213"/>
      <c r="X13405" s="214"/>
      <c r="Y13405" s="214"/>
      <c r="Z13405" s="214"/>
      <c r="AA13405" s="217"/>
      <c r="AB13405" s="217"/>
      <c r="AC13405" s="217"/>
      <c r="AD13405" s="213"/>
    </row>
    <row r="13406" spans="20:30" x14ac:dyDescent="0.2">
      <c r="T13406" s="212"/>
      <c r="U13406" s="213"/>
      <c r="V13406" s="213"/>
      <c r="W13406" s="213"/>
      <c r="X13406" s="214"/>
      <c r="Y13406" s="214"/>
      <c r="Z13406" s="214"/>
      <c r="AA13406" s="217"/>
      <c r="AB13406" s="217"/>
      <c r="AC13406" s="217"/>
      <c r="AD13406" s="213"/>
    </row>
    <row r="13407" spans="20:30" x14ac:dyDescent="0.2">
      <c r="T13407" s="212"/>
      <c r="U13407" s="213"/>
      <c r="V13407" s="213"/>
      <c r="W13407" s="213"/>
      <c r="X13407" s="214"/>
      <c r="Y13407" s="214"/>
      <c r="Z13407" s="214"/>
      <c r="AA13407" s="217"/>
      <c r="AB13407" s="217"/>
      <c r="AC13407" s="217"/>
      <c r="AD13407" s="213"/>
    </row>
    <row r="13408" spans="20:30" x14ac:dyDescent="0.2">
      <c r="T13408" s="212"/>
      <c r="U13408" s="213"/>
      <c r="V13408" s="213"/>
      <c r="W13408" s="213"/>
      <c r="X13408" s="214"/>
      <c r="Y13408" s="214"/>
      <c r="Z13408" s="214"/>
      <c r="AA13408" s="217"/>
      <c r="AB13408" s="217"/>
      <c r="AC13408" s="217"/>
      <c r="AD13408" s="213"/>
    </row>
    <row r="13409" spans="20:30" x14ac:dyDescent="0.2">
      <c r="T13409" s="212"/>
      <c r="U13409" s="213"/>
      <c r="V13409" s="213"/>
      <c r="W13409" s="213"/>
      <c r="X13409" s="214"/>
      <c r="Y13409" s="214"/>
      <c r="Z13409" s="214"/>
      <c r="AA13409" s="217"/>
      <c r="AB13409" s="217"/>
      <c r="AC13409" s="217"/>
      <c r="AD13409" s="213"/>
    </row>
    <row r="13410" spans="20:30" x14ac:dyDescent="0.2">
      <c r="T13410" s="212"/>
      <c r="U13410" s="213"/>
      <c r="V13410" s="213"/>
      <c r="W13410" s="213"/>
      <c r="X13410" s="214"/>
      <c r="Y13410" s="214"/>
      <c r="Z13410" s="214"/>
      <c r="AA13410" s="217"/>
      <c r="AB13410" s="217"/>
      <c r="AC13410" s="217"/>
      <c r="AD13410" s="213"/>
    </row>
    <row r="13411" spans="20:30" x14ac:dyDescent="0.2">
      <c r="T13411" s="212"/>
      <c r="U13411" s="213"/>
      <c r="V13411" s="213"/>
      <c r="W13411" s="213"/>
      <c r="X13411" s="214"/>
      <c r="Y13411" s="214"/>
      <c r="Z13411" s="214"/>
      <c r="AA13411" s="217"/>
      <c r="AB13411" s="217"/>
      <c r="AC13411" s="217"/>
      <c r="AD13411" s="213"/>
    </row>
    <row r="13412" spans="20:30" x14ac:dyDescent="0.2">
      <c r="T13412" s="212"/>
      <c r="U13412" s="213"/>
      <c r="V13412" s="213"/>
      <c r="W13412" s="213"/>
      <c r="X13412" s="214"/>
      <c r="Y13412" s="214"/>
      <c r="Z13412" s="214"/>
      <c r="AA13412" s="217"/>
      <c r="AB13412" s="217"/>
      <c r="AC13412" s="217"/>
      <c r="AD13412" s="213"/>
    </row>
    <row r="13413" spans="20:30" x14ac:dyDescent="0.2">
      <c r="T13413" s="212"/>
      <c r="U13413" s="213"/>
      <c r="V13413" s="213"/>
      <c r="W13413" s="213"/>
      <c r="X13413" s="214"/>
      <c r="Y13413" s="214"/>
      <c r="Z13413" s="214"/>
      <c r="AA13413" s="217"/>
      <c r="AB13413" s="217"/>
      <c r="AC13413" s="217"/>
      <c r="AD13413" s="213"/>
    </row>
    <row r="13414" spans="20:30" x14ac:dyDescent="0.2">
      <c r="T13414" s="212"/>
      <c r="U13414" s="213"/>
      <c r="V13414" s="213"/>
      <c r="W13414" s="213"/>
      <c r="X13414" s="214"/>
      <c r="Y13414" s="214"/>
      <c r="Z13414" s="214"/>
      <c r="AA13414" s="217"/>
      <c r="AB13414" s="217"/>
      <c r="AC13414" s="217"/>
      <c r="AD13414" s="213"/>
    </row>
    <row r="13415" spans="20:30" x14ac:dyDescent="0.2">
      <c r="T13415" s="212"/>
      <c r="U13415" s="213"/>
      <c r="V13415" s="213"/>
      <c r="W13415" s="213"/>
      <c r="X13415" s="214"/>
      <c r="Y13415" s="214"/>
      <c r="Z13415" s="214"/>
      <c r="AA13415" s="217"/>
      <c r="AB13415" s="217"/>
      <c r="AC13415" s="217"/>
      <c r="AD13415" s="213"/>
    </row>
    <row r="13416" spans="20:30" x14ac:dyDescent="0.2">
      <c r="T13416" s="212"/>
      <c r="U13416" s="213"/>
      <c r="V13416" s="213"/>
      <c r="W13416" s="213"/>
      <c r="X13416" s="214"/>
      <c r="Y13416" s="214"/>
      <c r="Z13416" s="214"/>
      <c r="AA13416" s="217"/>
      <c r="AB13416" s="217"/>
      <c r="AC13416" s="217"/>
      <c r="AD13416" s="213"/>
    </row>
    <row r="13417" spans="20:30" x14ac:dyDescent="0.2">
      <c r="T13417" s="212"/>
      <c r="U13417" s="213"/>
      <c r="V13417" s="213"/>
      <c r="W13417" s="213"/>
      <c r="X13417" s="214"/>
      <c r="Y13417" s="214"/>
      <c r="Z13417" s="214"/>
      <c r="AA13417" s="217"/>
      <c r="AB13417" s="217"/>
      <c r="AC13417" s="217"/>
      <c r="AD13417" s="213"/>
    </row>
    <row r="13418" spans="20:30" x14ac:dyDescent="0.2">
      <c r="T13418" s="212"/>
      <c r="U13418" s="213"/>
      <c r="V13418" s="213"/>
      <c r="W13418" s="213"/>
      <c r="X13418" s="214"/>
      <c r="Y13418" s="214"/>
      <c r="Z13418" s="214"/>
      <c r="AA13418" s="217"/>
      <c r="AB13418" s="217"/>
      <c r="AC13418" s="217"/>
      <c r="AD13418" s="213"/>
    </row>
    <row r="13419" spans="20:30" x14ac:dyDescent="0.2">
      <c r="T13419" s="212"/>
      <c r="U13419" s="213"/>
      <c r="V13419" s="213"/>
      <c r="W13419" s="213"/>
      <c r="X13419" s="214"/>
      <c r="Y13419" s="214"/>
      <c r="Z13419" s="214"/>
      <c r="AA13419" s="217"/>
      <c r="AB13419" s="217"/>
      <c r="AC13419" s="217"/>
      <c r="AD13419" s="213"/>
    </row>
    <row r="13420" spans="20:30" x14ac:dyDescent="0.2">
      <c r="T13420" s="212"/>
      <c r="U13420" s="213"/>
      <c r="V13420" s="213"/>
      <c r="W13420" s="213"/>
      <c r="X13420" s="214"/>
      <c r="Y13420" s="214"/>
      <c r="Z13420" s="214"/>
      <c r="AA13420" s="217"/>
      <c r="AB13420" s="217"/>
      <c r="AC13420" s="217"/>
      <c r="AD13420" s="213"/>
    </row>
    <row r="13421" spans="20:30" x14ac:dyDescent="0.2">
      <c r="T13421" s="212"/>
      <c r="U13421" s="213"/>
      <c r="V13421" s="213"/>
      <c r="W13421" s="213"/>
      <c r="X13421" s="214"/>
      <c r="Y13421" s="214"/>
      <c r="Z13421" s="214"/>
      <c r="AA13421" s="217"/>
      <c r="AB13421" s="217"/>
      <c r="AC13421" s="217"/>
      <c r="AD13421" s="213"/>
    </row>
    <row r="13422" spans="20:30" x14ac:dyDescent="0.2">
      <c r="T13422" s="212"/>
      <c r="U13422" s="213"/>
      <c r="V13422" s="213"/>
      <c r="W13422" s="213"/>
      <c r="X13422" s="214"/>
      <c r="Y13422" s="214"/>
      <c r="Z13422" s="214"/>
      <c r="AA13422" s="217"/>
      <c r="AB13422" s="217"/>
      <c r="AC13422" s="217"/>
      <c r="AD13422" s="213"/>
    </row>
    <row r="13423" spans="20:30" x14ac:dyDescent="0.2">
      <c r="T13423" s="212"/>
      <c r="U13423" s="213"/>
      <c r="V13423" s="213"/>
      <c r="W13423" s="213"/>
      <c r="X13423" s="214"/>
      <c r="Y13423" s="214"/>
      <c r="Z13423" s="214"/>
      <c r="AA13423" s="217"/>
      <c r="AB13423" s="217"/>
      <c r="AC13423" s="217"/>
      <c r="AD13423" s="213"/>
    </row>
    <row r="13424" spans="20:30" x14ac:dyDescent="0.2">
      <c r="T13424" s="212"/>
      <c r="U13424" s="213"/>
      <c r="V13424" s="213"/>
      <c r="W13424" s="213"/>
      <c r="X13424" s="214"/>
      <c r="Y13424" s="214"/>
      <c r="Z13424" s="214"/>
      <c r="AA13424" s="217"/>
      <c r="AB13424" s="217"/>
      <c r="AC13424" s="217"/>
      <c r="AD13424" s="213"/>
    </row>
    <row r="13425" spans="20:30" x14ac:dyDescent="0.2">
      <c r="T13425" s="212"/>
      <c r="U13425" s="213"/>
      <c r="V13425" s="213"/>
      <c r="W13425" s="213"/>
      <c r="X13425" s="214"/>
      <c r="Y13425" s="214"/>
      <c r="Z13425" s="214"/>
      <c r="AA13425" s="217"/>
      <c r="AB13425" s="217"/>
      <c r="AC13425" s="217"/>
      <c r="AD13425" s="213"/>
    </row>
    <row r="13426" spans="20:30" x14ac:dyDescent="0.2">
      <c r="T13426" s="212"/>
      <c r="U13426" s="213"/>
      <c r="V13426" s="213"/>
      <c r="W13426" s="213"/>
      <c r="X13426" s="214"/>
      <c r="Y13426" s="214"/>
      <c r="Z13426" s="214"/>
      <c r="AA13426" s="217"/>
      <c r="AB13426" s="217"/>
      <c r="AC13426" s="217"/>
      <c r="AD13426" s="213"/>
    </row>
    <row r="13427" spans="20:30" x14ac:dyDescent="0.2">
      <c r="T13427" s="212"/>
      <c r="U13427" s="213"/>
      <c r="V13427" s="213"/>
      <c r="W13427" s="213"/>
      <c r="X13427" s="214"/>
      <c r="Y13427" s="214"/>
      <c r="Z13427" s="214"/>
      <c r="AA13427" s="217"/>
      <c r="AB13427" s="217"/>
      <c r="AC13427" s="217"/>
      <c r="AD13427" s="213"/>
    </row>
    <row r="13428" spans="20:30" x14ac:dyDescent="0.2">
      <c r="T13428" s="212"/>
      <c r="U13428" s="213"/>
      <c r="V13428" s="213"/>
      <c r="W13428" s="213"/>
      <c r="X13428" s="214"/>
      <c r="Y13428" s="214"/>
      <c r="Z13428" s="214"/>
      <c r="AA13428" s="217"/>
      <c r="AB13428" s="217"/>
      <c r="AC13428" s="217"/>
      <c r="AD13428" s="213"/>
    </row>
    <row r="13429" spans="20:30" x14ac:dyDescent="0.2">
      <c r="T13429" s="212"/>
      <c r="U13429" s="213"/>
      <c r="V13429" s="213"/>
      <c r="W13429" s="213"/>
      <c r="X13429" s="214"/>
      <c r="Y13429" s="214"/>
      <c r="Z13429" s="214"/>
      <c r="AA13429" s="217"/>
      <c r="AB13429" s="217"/>
      <c r="AC13429" s="217"/>
      <c r="AD13429" s="213"/>
    </row>
    <row r="13430" spans="20:30" x14ac:dyDescent="0.2">
      <c r="T13430" s="212"/>
      <c r="U13430" s="213"/>
      <c r="V13430" s="213"/>
      <c r="W13430" s="213"/>
      <c r="X13430" s="214"/>
      <c r="Y13430" s="214"/>
      <c r="Z13430" s="214"/>
      <c r="AA13430" s="217"/>
      <c r="AB13430" s="217"/>
      <c r="AC13430" s="217"/>
      <c r="AD13430" s="213"/>
    </row>
    <row r="13431" spans="20:30" x14ac:dyDescent="0.2">
      <c r="T13431" s="212"/>
      <c r="U13431" s="213"/>
      <c r="V13431" s="213"/>
      <c r="W13431" s="213"/>
      <c r="X13431" s="214"/>
      <c r="Y13431" s="214"/>
      <c r="Z13431" s="214"/>
      <c r="AA13431" s="217"/>
      <c r="AB13431" s="217"/>
      <c r="AC13431" s="217"/>
      <c r="AD13431" s="213"/>
    </row>
    <row r="13432" spans="20:30" x14ac:dyDescent="0.2">
      <c r="T13432" s="212"/>
      <c r="U13432" s="213"/>
      <c r="V13432" s="213"/>
      <c r="W13432" s="213"/>
      <c r="X13432" s="214"/>
      <c r="Y13432" s="214"/>
      <c r="Z13432" s="214"/>
      <c r="AA13432" s="217"/>
      <c r="AB13432" s="217"/>
      <c r="AC13432" s="217"/>
      <c r="AD13432" s="213"/>
    </row>
    <row r="13433" spans="20:30" x14ac:dyDescent="0.2">
      <c r="T13433" s="212"/>
      <c r="U13433" s="213"/>
      <c r="V13433" s="213"/>
      <c r="W13433" s="213"/>
      <c r="X13433" s="214"/>
      <c r="Y13433" s="214"/>
      <c r="Z13433" s="214"/>
      <c r="AA13433" s="217"/>
      <c r="AB13433" s="217"/>
      <c r="AC13433" s="217"/>
      <c r="AD13433" s="213"/>
    </row>
    <row r="13434" spans="20:30" x14ac:dyDescent="0.2">
      <c r="T13434" s="212"/>
      <c r="U13434" s="213"/>
      <c r="V13434" s="213"/>
      <c r="W13434" s="213"/>
      <c r="X13434" s="214"/>
      <c r="Y13434" s="214"/>
      <c r="Z13434" s="214"/>
      <c r="AA13434" s="217"/>
      <c r="AB13434" s="217"/>
      <c r="AC13434" s="217"/>
      <c r="AD13434" s="213"/>
    </row>
    <row r="13435" spans="20:30" x14ac:dyDescent="0.2">
      <c r="T13435" s="212"/>
      <c r="U13435" s="213"/>
      <c r="V13435" s="213"/>
      <c r="W13435" s="213"/>
      <c r="X13435" s="214"/>
      <c r="Y13435" s="214"/>
      <c r="Z13435" s="214"/>
      <c r="AA13435" s="217"/>
      <c r="AB13435" s="217"/>
      <c r="AC13435" s="217"/>
      <c r="AD13435" s="213"/>
    </row>
    <row r="13436" spans="20:30" x14ac:dyDescent="0.2">
      <c r="T13436" s="212"/>
      <c r="U13436" s="213"/>
      <c r="V13436" s="213"/>
      <c r="W13436" s="213"/>
      <c r="X13436" s="214"/>
      <c r="Y13436" s="214"/>
      <c r="Z13436" s="214"/>
      <c r="AA13436" s="217"/>
      <c r="AB13436" s="217"/>
      <c r="AC13436" s="217"/>
      <c r="AD13436" s="213"/>
    </row>
    <row r="13437" spans="20:30" x14ac:dyDescent="0.2">
      <c r="T13437" s="212"/>
      <c r="U13437" s="213"/>
      <c r="V13437" s="213"/>
      <c r="W13437" s="213"/>
      <c r="X13437" s="214"/>
      <c r="Y13437" s="214"/>
      <c r="Z13437" s="214"/>
      <c r="AA13437" s="217"/>
      <c r="AB13437" s="217"/>
      <c r="AC13437" s="217"/>
      <c r="AD13437" s="213"/>
    </row>
    <row r="13438" spans="20:30" x14ac:dyDescent="0.2">
      <c r="T13438" s="212"/>
      <c r="U13438" s="213"/>
      <c r="V13438" s="213"/>
      <c r="W13438" s="213"/>
      <c r="X13438" s="214"/>
      <c r="Y13438" s="214"/>
      <c r="Z13438" s="214"/>
      <c r="AA13438" s="217"/>
      <c r="AB13438" s="217"/>
      <c r="AC13438" s="217"/>
      <c r="AD13438" s="213"/>
    </row>
    <row r="13439" spans="20:30" x14ac:dyDescent="0.2">
      <c r="T13439" s="212"/>
      <c r="U13439" s="213"/>
      <c r="V13439" s="213"/>
      <c r="W13439" s="213"/>
      <c r="X13439" s="214"/>
      <c r="Y13439" s="214"/>
      <c r="Z13439" s="214"/>
      <c r="AA13439" s="217"/>
      <c r="AB13439" s="217"/>
      <c r="AC13439" s="217"/>
      <c r="AD13439" s="213"/>
    </row>
    <row r="13440" spans="20:30" x14ac:dyDescent="0.2">
      <c r="T13440" s="212"/>
      <c r="U13440" s="213"/>
      <c r="V13440" s="213"/>
      <c r="W13440" s="213"/>
      <c r="X13440" s="214"/>
      <c r="Y13440" s="214"/>
      <c r="Z13440" s="214"/>
      <c r="AA13440" s="217"/>
      <c r="AB13440" s="217"/>
      <c r="AC13440" s="217"/>
      <c r="AD13440" s="213"/>
    </row>
    <row r="13441" spans="20:30" x14ac:dyDescent="0.2">
      <c r="T13441" s="212"/>
      <c r="U13441" s="213"/>
      <c r="V13441" s="213"/>
      <c r="W13441" s="213"/>
      <c r="X13441" s="214"/>
      <c r="Y13441" s="214"/>
      <c r="Z13441" s="214"/>
      <c r="AA13441" s="217"/>
      <c r="AB13441" s="217"/>
      <c r="AC13441" s="217"/>
      <c r="AD13441" s="213"/>
    </row>
    <row r="13442" spans="20:30" x14ac:dyDescent="0.2">
      <c r="T13442" s="212"/>
      <c r="U13442" s="213"/>
      <c r="V13442" s="213"/>
      <c r="W13442" s="213"/>
      <c r="X13442" s="214"/>
      <c r="Y13442" s="214"/>
      <c r="Z13442" s="214"/>
      <c r="AA13442" s="217"/>
      <c r="AB13442" s="217"/>
      <c r="AC13442" s="217"/>
      <c r="AD13442" s="213"/>
    </row>
    <row r="13443" spans="20:30" x14ac:dyDescent="0.2">
      <c r="T13443" s="212"/>
      <c r="U13443" s="213"/>
      <c r="V13443" s="213"/>
      <c r="W13443" s="213"/>
      <c r="X13443" s="214"/>
      <c r="Y13443" s="214"/>
      <c r="Z13443" s="214"/>
      <c r="AA13443" s="217"/>
      <c r="AB13443" s="217"/>
      <c r="AC13443" s="217"/>
      <c r="AD13443" s="213"/>
    </row>
    <row r="13444" spans="20:30" x14ac:dyDescent="0.2">
      <c r="T13444" s="212"/>
      <c r="U13444" s="213"/>
      <c r="V13444" s="213"/>
      <c r="W13444" s="213"/>
      <c r="X13444" s="214"/>
      <c r="Y13444" s="214"/>
      <c r="Z13444" s="214"/>
      <c r="AA13444" s="217"/>
      <c r="AB13444" s="217"/>
      <c r="AC13444" s="217"/>
      <c r="AD13444" s="213"/>
    </row>
    <row r="13445" spans="20:30" x14ac:dyDescent="0.2">
      <c r="T13445" s="212"/>
      <c r="U13445" s="213"/>
      <c r="V13445" s="213"/>
      <c r="W13445" s="213"/>
      <c r="X13445" s="214"/>
      <c r="Y13445" s="214"/>
      <c r="Z13445" s="214"/>
      <c r="AA13445" s="217"/>
      <c r="AB13445" s="217"/>
      <c r="AC13445" s="217"/>
      <c r="AD13445" s="213"/>
    </row>
    <row r="13446" spans="20:30" x14ac:dyDescent="0.2">
      <c r="T13446" s="212"/>
      <c r="U13446" s="213"/>
      <c r="V13446" s="213"/>
      <c r="W13446" s="213"/>
      <c r="X13446" s="214"/>
      <c r="Y13446" s="214"/>
      <c r="Z13446" s="214"/>
      <c r="AA13446" s="217"/>
      <c r="AB13446" s="217"/>
      <c r="AC13446" s="217"/>
      <c r="AD13446" s="213"/>
    </row>
    <row r="13447" spans="20:30" x14ac:dyDescent="0.2">
      <c r="T13447" s="212"/>
      <c r="U13447" s="213"/>
      <c r="V13447" s="213"/>
      <c r="W13447" s="213"/>
      <c r="X13447" s="214"/>
      <c r="Y13447" s="214"/>
      <c r="Z13447" s="214"/>
      <c r="AA13447" s="217"/>
      <c r="AB13447" s="217"/>
      <c r="AC13447" s="217"/>
      <c r="AD13447" s="213"/>
    </row>
    <row r="13448" spans="20:30" x14ac:dyDescent="0.2">
      <c r="T13448" s="212"/>
      <c r="U13448" s="213"/>
      <c r="V13448" s="213"/>
      <c r="W13448" s="213"/>
      <c r="X13448" s="214"/>
      <c r="Y13448" s="214"/>
      <c r="Z13448" s="214"/>
      <c r="AA13448" s="217"/>
      <c r="AB13448" s="217"/>
      <c r="AC13448" s="217"/>
      <c r="AD13448" s="213"/>
    </row>
    <row r="13449" spans="20:30" x14ac:dyDescent="0.2">
      <c r="T13449" s="212"/>
      <c r="U13449" s="213"/>
      <c r="V13449" s="213"/>
      <c r="W13449" s="213"/>
      <c r="X13449" s="214"/>
      <c r="Y13449" s="214"/>
      <c r="Z13449" s="214"/>
      <c r="AA13449" s="217"/>
      <c r="AB13449" s="217"/>
      <c r="AC13449" s="217"/>
      <c r="AD13449" s="213"/>
    </row>
    <row r="13450" spans="20:30" x14ac:dyDescent="0.2">
      <c r="T13450" s="212"/>
      <c r="U13450" s="213"/>
      <c r="V13450" s="213"/>
      <c r="W13450" s="213"/>
      <c r="X13450" s="214"/>
      <c r="Y13450" s="214"/>
      <c r="Z13450" s="214"/>
      <c r="AA13450" s="217"/>
      <c r="AB13450" s="217"/>
      <c r="AC13450" s="217"/>
      <c r="AD13450" s="213"/>
    </row>
    <row r="13451" spans="20:30" x14ac:dyDescent="0.2">
      <c r="T13451" s="212"/>
      <c r="U13451" s="213"/>
      <c r="V13451" s="213"/>
      <c r="W13451" s="213"/>
      <c r="X13451" s="214"/>
      <c r="Y13451" s="214"/>
      <c r="Z13451" s="214"/>
      <c r="AA13451" s="217"/>
      <c r="AB13451" s="217"/>
      <c r="AC13451" s="217"/>
      <c r="AD13451" s="213"/>
    </row>
    <row r="13452" spans="20:30" x14ac:dyDescent="0.2">
      <c r="T13452" s="212"/>
      <c r="U13452" s="213"/>
      <c r="V13452" s="213"/>
      <c r="W13452" s="213"/>
      <c r="X13452" s="214"/>
      <c r="Y13452" s="214"/>
      <c r="Z13452" s="214"/>
      <c r="AA13452" s="217"/>
      <c r="AB13452" s="217"/>
      <c r="AC13452" s="217"/>
      <c r="AD13452" s="213"/>
    </row>
    <row r="13453" spans="20:30" x14ac:dyDescent="0.2">
      <c r="T13453" s="212"/>
      <c r="U13453" s="213"/>
      <c r="V13453" s="213"/>
      <c r="W13453" s="213"/>
      <c r="X13453" s="214"/>
      <c r="Y13453" s="214"/>
      <c r="Z13453" s="214"/>
      <c r="AA13453" s="217"/>
      <c r="AB13453" s="217"/>
      <c r="AC13453" s="217"/>
      <c r="AD13453" s="213"/>
    </row>
    <row r="13454" spans="20:30" x14ac:dyDescent="0.2">
      <c r="T13454" s="212"/>
      <c r="U13454" s="213"/>
      <c r="V13454" s="213"/>
      <c r="W13454" s="213"/>
      <c r="X13454" s="214"/>
      <c r="Y13454" s="214"/>
      <c r="Z13454" s="214"/>
      <c r="AA13454" s="217"/>
      <c r="AB13454" s="217"/>
      <c r="AC13454" s="217"/>
      <c r="AD13454" s="213"/>
    </row>
    <row r="13455" spans="20:30" x14ac:dyDescent="0.2">
      <c r="T13455" s="212"/>
      <c r="U13455" s="213"/>
      <c r="V13455" s="213"/>
      <c r="W13455" s="213"/>
      <c r="X13455" s="214"/>
      <c r="Y13455" s="214"/>
      <c r="Z13455" s="214"/>
      <c r="AA13455" s="217"/>
      <c r="AB13455" s="217"/>
      <c r="AC13455" s="217"/>
      <c r="AD13455" s="213"/>
    </row>
    <row r="13456" spans="20:30" x14ac:dyDescent="0.2">
      <c r="T13456" s="212"/>
      <c r="U13456" s="213"/>
      <c r="V13456" s="213"/>
      <c r="W13456" s="213"/>
      <c r="X13456" s="214"/>
      <c r="Y13456" s="214"/>
      <c r="Z13456" s="214"/>
      <c r="AA13456" s="217"/>
      <c r="AB13456" s="217"/>
      <c r="AC13456" s="217"/>
      <c r="AD13456" s="213"/>
    </row>
    <row r="13457" spans="20:30" x14ac:dyDescent="0.2">
      <c r="T13457" s="212"/>
      <c r="U13457" s="213"/>
      <c r="V13457" s="213"/>
      <c r="W13457" s="213"/>
      <c r="X13457" s="214"/>
      <c r="Y13457" s="214"/>
      <c r="Z13457" s="214"/>
      <c r="AA13457" s="217"/>
      <c r="AB13457" s="217"/>
      <c r="AC13457" s="217"/>
      <c r="AD13457" s="213"/>
    </row>
    <row r="13458" spans="20:30" x14ac:dyDescent="0.2">
      <c r="T13458" s="212"/>
      <c r="U13458" s="213"/>
      <c r="V13458" s="213"/>
      <c r="W13458" s="213"/>
      <c r="X13458" s="214"/>
      <c r="Y13458" s="214"/>
      <c r="Z13458" s="214"/>
      <c r="AA13458" s="217"/>
      <c r="AB13458" s="217"/>
      <c r="AC13458" s="217"/>
      <c r="AD13458" s="213"/>
    </row>
    <row r="13459" spans="20:30" x14ac:dyDescent="0.2">
      <c r="T13459" s="212"/>
      <c r="U13459" s="213"/>
      <c r="V13459" s="213"/>
      <c r="W13459" s="213"/>
      <c r="X13459" s="214"/>
      <c r="Y13459" s="214"/>
      <c r="Z13459" s="214"/>
      <c r="AA13459" s="217"/>
      <c r="AB13459" s="217"/>
      <c r="AC13459" s="217"/>
      <c r="AD13459" s="213"/>
    </row>
    <row r="13460" spans="20:30" x14ac:dyDescent="0.2">
      <c r="T13460" s="212"/>
      <c r="U13460" s="213"/>
      <c r="V13460" s="213"/>
      <c r="W13460" s="213"/>
      <c r="X13460" s="214"/>
      <c r="Y13460" s="214"/>
      <c r="Z13460" s="214"/>
      <c r="AA13460" s="217"/>
      <c r="AB13460" s="217"/>
      <c r="AC13460" s="217"/>
      <c r="AD13460" s="213"/>
    </row>
    <row r="13461" spans="20:30" x14ac:dyDescent="0.2">
      <c r="T13461" s="212"/>
      <c r="U13461" s="213"/>
      <c r="V13461" s="213"/>
      <c r="W13461" s="213"/>
      <c r="X13461" s="214"/>
      <c r="Y13461" s="214"/>
      <c r="Z13461" s="214"/>
      <c r="AA13461" s="217"/>
      <c r="AB13461" s="217"/>
      <c r="AC13461" s="217"/>
      <c r="AD13461" s="213"/>
    </row>
    <row r="13462" spans="20:30" x14ac:dyDescent="0.2">
      <c r="T13462" s="212"/>
      <c r="U13462" s="213"/>
      <c r="V13462" s="213"/>
      <c r="W13462" s="213"/>
      <c r="X13462" s="214"/>
      <c r="Y13462" s="214"/>
      <c r="Z13462" s="214"/>
      <c r="AA13462" s="217"/>
      <c r="AB13462" s="217"/>
      <c r="AC13462" s="217"/>
      <c r="AD13462" s="213"/>
    </row>
    <row r="13463" spans="20:30" x14ac:dyDescent="0.2">
      <c r="T13463" s="212"/>
      <c r="U13463" s="213"/>
      <c r="V13463" s="213"/>
      <c r="W13463" s="213"/>
      <c r="X13463" s="214"/>
      <c r="Y13463" s="214"/>
      <c r="Z13463" s="214"/>
      <c r="AA13463" s="217"/>
      <c r="AB13463" s="217"/>
      <c r="AC13463" s="217"/>
      <c r="AD13463" s="213"/>
    </row>
    <row r="13464" spans="20:30" x14ac:dyDescent="0.2">
      <c r="T13464" s="212"/>
      <c r="U13464" s="213"/>
      <c r="V13464" s="213"/>
      <c r="W13464" s="213"/>
      <c r="X13464" s="214"/>
      <c r="Y13464" s="214"/>
      <c r="Z13464" s="214"/>
      <c r="AA13464" s="217"/>
      <c r="AB13464" s="217"/>
      <c r="AC13464" s="217"/>
      <c r="AD13464" s="213"/>
    </row>
    <row r="13465" spans="20:30" x14ac:dyDescent="0.2">
      <c r="T13465" s="212"/>
      <c r="U13465" s="213"/>
      <c r="V13465" s="213"/>
      <c r="W13465" s="213"/>
      <c r="X13465" s="214"/>
      <c r="Y13465" s="214"/>
      <c r="Z13465" s="214"/>
      <c r="AA13465" s="217"/>
      <c r="AB13465" s="217"/>
      <c r="AC13465" s="217"/>
      <c r="AD13465" s="213"/>
    </row>
    <row r="13466" spans="20:30" x14ac:dyDescent="0.2">
      <c r="T13466" s="212"/>
      <c r="U13466" s="213"/>
      <c r="V13466" s="213"/>
      <c r="W13466" s="213"/>
      <c r="X13466" s="214"/>
      <c r="Y13466" s="214"/>
      <c r="Z13466" s="214"/>
      <c r="AA13466" s="217"/>
      <c r="AB13466" s="217"/>
      <c r="AC13466" s="217"/>
      <c r="AD13466" s="213"/>
    </row>
    <row r="13467" spans="20:30" x14ac:dyDescent="0.2">
      <c r="T13467" s="212"/>
      <c r="U13467" s="213"/>
      <c r="V13467" s="213"/>
      <c r="W13467" s="213"/>
      <c r="X13467" s="214"/>
      <c r="Y13467" s="214"/>
      <c r="Z13467" s="214"/>
      <c r="AA13467" s="217"/>
      <c r="AB13467" s="217"/>
      <c r="AC13467" s="217"/>
      <c r="AD13467" s="213"/>
    </row>
    <row r="13468" spans="20:30" x14ac:dyDescent="0.2">
      <c r="T13468" s="212"/>
      <c r="U13468" s="213"/>
      <c r="V13468" s="213"/>
      <c r="W13468" s="213"/>
      <c r="X13468" s="214"/>
      <c r="Y13468" s="214"/>
      <c r="Z13468" s="214"/>
      <c r="AA13468" s="217"/>
      <c r="AB13468" s="217"/>
      <c r="AC13468" s="217"/>
      <c r="AD13468" s="213"/>
    </row>
    <row r="13469" spans="20:30" x14ac:dyDescent="0.2">
      <c r="T13469" s="212"/>
      <c r="U13469" s="213"/>
      <c r="V13469" s="213"/>
      <c r="W13469" s="213"/>
      <c r="X13469" s="214"/>
      <c r="Y13469" s="214"/>
      <c r="Z13469" s="214"/>
      <c r="AA13469" s="217"/>
      <c r="AB13469" s="217"/>
      <c r="AC13469" s="217"/>
      <c r="AD13469" s="213"/>
    </row>
    <row r="13470" spans="20:30" x14ac:dyDescent="0.2">
      <c r="T13470" s="212"/>
      <c r="U13470" s="213"/>
      <c r="V13470" s="213"/>
      <c r="W13470" s="213"/>
      <c r="X13470" s="214"/>
      <c r="Y13470" s="214"/>
      <c r="Z13470" s="214"/>
      <c r="AA13470" s="217"/>
      <c r="AB13470" s="217"/>
      <c r="AC13470" s="217"/>
      <c r="AD13470" s="213"/>
    </row>
    <row r="13471" spans="20:30" x14ac:dyDescent="0.2">
      <c r="T13471" s="212"/>
      <c r="U13471" s="213"/>
      <c r="V13471" s="213"/>
      <c r="W13471" s="213"/>
      <c r="X13471" s="214"/>
      <c r="Y13471" s="214"/>
      <c r="Z13471" s="214"/>
      <c r="AA13471" s="217"/>
      <c r="AB13471" s="217"/>
      <c r="AC13471" s="217"/>
      <c r="AD13471" s="213"/>
    </row>
    <row r="13472" spans="20:30" x14ac:dyDescent="0.2">
      <c r="T13472" s="212"/>
      <c r="U13472" s="213"/>
      <c r="V13472" s="213"/>
      <c r="W13472" s="213"/>
      <c r="X13472" s="214"/>
      <c r="Y13472" s="214"/>
      <c r="Z13472" s="214"/>
      <c r="AA13472" s="217"/>
      <c r="AB13472" s="217"/>
      <c r="AC13472" s="217"/>
      <c r="AD13472" s="213"/>
    </row>
    <row r="13473" spans="20:30" x14ac:dyDescent="0.2">
      <c r="T13473" s="212"/>
      <c r="U13473" s="213"/>
      <c r="V13473" s="213"/>
      <c r="W13473" s="213"/>
      <c r="X13473" s="214"/>
      <c r="Y13473" s="214"/>
      <c r="Z13473" s="214"/>
      <c r="AA13473" s="217"/>
      <c r="AB13473" s="217"/>
      <c r="AC13473" s="217"/>
      <c r="AD13473" s="213"/>
    </row>
    <row r="13474" spans="20:30" x14ac:dyDescent="0.2">
      <c r="T13474" s="212"/>
      <c r="U13474" s="213"/>
      <c r="V13474" s="213"/>
      <c r="W13474" s="213"/>
      <c r="X13474" s="214"/>
      <c r="Y13474" s="214"/>
      <c r="Z13474" s="214"/>
      <c r="AA13474" s="217"/>
      <c r="AB13474" s="217"/>
      <c r="AC13474" s="217"/>
      <c r="AD13474" s="213"/>
    </row>
    <row r="13475" spans="20:30" x14ac:dyDescent="0.2">
      <c r="T13475" s="212"/>
      <c r="U13475" s="213"/>
      <c r="V13475" s="213"/>
      <c r="W13475" s="213"/>
      <c r="X13475" s="214"/>
      <c r="Y13475" s="214"/>
      <c r="Z13475" s="214"/>
      <c r="AA13475" s="217"/>
      <c r="AB13475" s="217"/>
      <c r="AC13475" s="217"/>
      <c r="AD13475" s="213"/>
    </row>
    <row r="13476" spans="20:30" x14ac:dyDescent="0.2">
      <c r="T13476" s="212"/>
      <c r="U13476" s="213"/>
      <c r="V13476" s="213"/>
      <c r="W13476" s="213"/>
      <c r="X13476" s="214"/>
      <c r="Y13476" s="214"/>
      <c r="Z13476" s="214"/>
      <c r="AA13476" s="217"/>
      <c r="AB13476" s="217"/>
      <c r="AC13476" s="217"/>
      <c r="AD13476" s="213"/>
    </row>
    <row r="13477" spans="20:30" x14ac:dyDescent="0.2">
      <c r="T13477" s="212"/>
      <c r="U13477" s="213"/>
      <c r="V13477" s="213"/>
      <c r="W13477" s="213"/>
      <c r="X13477" s="214"/>
      <c r="Y13477" s="214"/>
      <c r="Z13477" s="214"/>
      <c r="AA13477" s="217"/>
      <c r="AB13477" s="217"/>
      <c r="AC13477" s="217"/>
      <c r="AD13477" s="213"/>
    </row>
    <row r="13478" spans="20:30" x14ac:dyDescent="0.2">
      <c r="T13478" s="212"/>
      <c r="U13478" s="213"/>
      <c r="V13478" s="213"/>
      <c r="W13478" s="213"/>
      <c r="X13478" s="214"/>
      <c r="Y13478" s="214"/>
      <c r="Z13478" s="214"/>
      <c r="AA13478" s="217"/>
      <c r="AB13478" s="217"/>
      <c r="AC13478" s="217"/>
      <c r="AD13478" s="213"/>
    </row>
    <row r="13479" spans="20:30" x14ac:dyDescent="0.2">
      <c r="T13479" s="212"/>
      <c r="U13479" s="213"/>
      <c r="V13479" s="213"/>
      <c r="W13479" s="213"/>
      <c r="X13479" s="214"/>
      <c r="Y13479" s="214"/>
      <c r="Z13479" s="214"/>
      <c r="AA13479" s="217"/>
      <c r="AB13479" s="217"/>
      <c r="AC13479" s="217"/>
      <c r="AD13479" s="213"/>
    </row>
    <row r="13480" spans="20:30" x14ac:dyDescent="0.2">
      <c r="T13480" s="212"/>
      <c r="U13480" s="213"/>
      <c r="V13480" s="213"/>
      <c r="W13480" s="213"/>
      <c r="X13480" s="214"/>
      <c r="Y13480" s="214"/>
      <c r="Z13480" s="214"/>
      <c r="AA13480" s="217"/>
      <c r="AB13480" s="217"/>
      <c r="AC13480" s="217"/>
      <c r="AD13480" s="213"/>
    </row>
    <row r="13481" spans="20:30" x14ac:dyDescent="0.2">
      <c r="T13481" s="212"/>
      <c r="U13481" s="213"/>
      <c r="V13481" s="213"/>
      <c r="W13481" s="213"/>
      <c r="X13481" s="214"/>
      <c r="Y13481" s="214"/>
      <c r="Z13481" s="214"/>
      <c r="AA13481" s="217"/>
      <c r="AB13481" s="217"/>
      <c r="AC13481" s="217"/>
      <c r="AD13481" s="213"/>
    </row>
    <row r="13482" spans="20:30" x14ac:dyDescent="0.2">
      <c r="T13482" s="212"/>
      <c r="U13482" s="213"/>
      <c r="V13482" s="213"/>
      <c r="W13482" s="213"/>
      <c r="X13482" s="214"/>
      <c r="Y13482" s="214"/>
      <c r="Z13482" s="214"/>
      <c r="AA13482" s="217"/>
      <c r="AB13482" s="217"/>
      <c r="AC13482" s="217"/>
      <c r="AD13482" s="213"/>
    </row>
    <row r="13483" spans="20:30" x14ac:dyDescent="0.2">
      <c r="T13483" s="212"/>
      <c r="U13483" s="213"/>
      <c r="V13483" s="213"/>
      <c r="W13483" s="213"/>
      <c r="X13483" s="214"/>
      <c r="Y13483" s="214"/>
      <c r="Z13483" s="214"/>
      <c r="AA13483" s="217"/>
      <c r="AB13483" s="217"/>
      <c r="AC13483" s="217"/>
      <c r="AD13483" s="213"/>
    </row>
    <row r="13484" spans="20:30" x14ac:dyDescent="0.2">
      <c r="T13484" s="212"/>
      <c r="U13484" s="213"/>
      <c r="V13484" s="213"/>
      <c r="W13484" s="213"/>
      <c r="X13484" s="214"/>
      <c r="Y13484" s="214"/>
      <c r="Z13484" s="214"/>
      <c r="AA13484" s="217"/>
      <c r="AB13484" s="217"/>
      <c r="AC13484" s="217"/>
      <c r="AD13484" s="213"/>
    </row>
    <row r="13485" spans="20:30" x14ac:dyDescent="0.2">
      <c r="T13485" s="212"/>
      <c r="U13485" s="213"/>
      <c r="V13485" s="213"/>
      <c r="W13485" s="213"/>
      <c r="X13485" s="214"/>
      <c r="Y13485" s="214"/>
      <c r="Z13485" s="214"/>
      <c r="AA13485" s="217"/>
      <c r="AB13485" s="217"/>
      <c r="AC13485" s="217"/>
      <c r="AD13485" s="213"/>
    </row>
    <row r="13486" spans="20:30" x14ac:dyDescent="0.2">
      <c r="T13486" s="212"/>
      <c r="U13486" s="213"/>
      <c r="V13486" s="213"/>
      <c r="W13486" s="213"/>
      <c r="X13486" s="214"/>
      <c r="Y13486" s="214"/>
      <c r="Z13486" s="214"/>
      <c r="AA13486" s="217"/>
      <c r="AB13486" s="217"/>
      <c r="AC13486" s="217"/>
      <c r="AD13486" s="213"/>
    </row>
    <row r="13487" spans="20:30" x14ac:dyDescent="0.2">
      <c r="T13487" s="212"/>
      <c r="U13487" s="213"/>
      <c r="V13487" s="213"/>
      <c r="W13487" s="213"/>
      <c r="X13487" s="214"/>
      <c r="Y13487" s="214"/>
      <c r="Z13487" s="214"/>
      <c r="AA13487" s="217"/>
      <c r="AB13487" s="217"/>
      <c r="AC13487" s="217"/>
      <c r="AD13487" s="213"/>
    </row>
    <row r="13488" spans="20:30" x14ac:dyDescent="0.2">
      <c r="T13488" s="212"/>
      <c r="U13488" s="213"/>
      <c r="V13488" s="213"/>
      <c r="W13488" s="213"/>
      <c r="X13488" s="214"/>
      <c r="Y13488" s="214"/>
      <c r="Z13488" s="214"/>
      <c r="AA13488" s="217"/>
      <c r="AB13488" s="217"/>
      <c r="AC13488" s="217"/>
      <c r="AD13488" s="213"/>
    </row>
    <row r="13489" spans="20:30" x14ac:dyDescent="0.2">
      <c r="T13489" s="212"/>
      <c r="U13489" s="213"/>
      <c r="V13489" s="213"/>
      <c r="W13489" s="213"/>
      <c r="X13489" s="214"/>
      <c r="Y13489" s="214"/>
      <c r="Z13489" s="214"/>
      <c r="AA13489" s="217"/>
      <c r="AB13489" s="217"/>
      <c r="AC13489" s="217"/>
      <c r="AD13489" s="213"/>
    </row>
    <row r="13490" spans="20:30" x14ac:dyDescent="0.2">
      <c r="T13490" s="212"/>
      <c r="U13490" s="213"/>
      <c r="V13490" s="213"/>
      <c r="W13490" s="213"/>
      <c r="X13490" s="214"/>
      <c r="Y13490" s="214"/>
      <c r="Z13490" s="214"/>
      <c r="AA13490" s="217"/>
      <c r="AB13490" s="217"/>
      <c r="AC13490" s="217"/>
      <c r="AD13490" s="213"/>
    </row>
    <row r="13491" spans="20:30" x14ac:dyDescent="0.2">
      <c r="T13491" s="212"/>
      <c r="U13491" s="213"/>
      <c r="V13491" s="213"/>
      <c r="W13491" s="213"/>
      <c r="X13491" s="214"/>
      <c r="Y13491" s="214"/>
      <c r="Z13491" s="214"/>
      <c r="AA13491" s="217"/>
      <c r="AB13491" s="217"/>
      <c r="AC13491" s="217"/>
      <c r="AD13491" s="213"/>
    </row>
    <row r="13492" spans="20:30" x14ac:dyDescent="0.2">
      <c r="T13492" s="212"/>
      <c r="U13492" s="213"/>
      <c r="V13492" s="213"/>
      <c r="W13492" s="213"/>
      <c r="X13492" s="214"/>
      <c r="Y13492" s="214"/>
      <c r="Z13492" s="214"/>
      <c r="AA13492" s="217"/>
      <c r="AB13492" s="217"/>
      <c r="AC13492" s="217"/>
      <c r="AD13492" s="213"/>
    </row>
    <row r="13493" spans="20:30" x14ac:dyDescent="0.2">
      <c r="T13493" s="212"/>
      <c r="U13493" s="213"/>
      <c r="V13493" s="213"/>
      <c r="W13493" s="213"/>
      <c r="X13493" s="214"/>
      <c r="Y13493" s="214"/>
      <c r="Z13493" s="214"/>
      <c r="AA13493" s="217"/>
      <c r="AB13493" s="217"/>
      <c r="AC13493" s="217"/>
      <c r="AD13493" s="213"/>
    </row>
    <row r="13494" spans="20:30" x14ac:dyDescent="0.2">
      <c r="T13494" s="212"/>
      <c r="U13494" s="213"/>
      <c r="V13494" s="213"/>
      <c r="W13494" s="213"/>
      <c r="X13494" s="214"/>
      <c r="Y13494" s="214"/>
      <c r="Z13494" s="214"/>
      <c r="AA13494" s="217"/>
      <c r="AB13494" s="217"/>
      <c r="AC13494" s="217"/>
      <c r="AD13494" s="213"/>
    </row>
    <row r="13495" spans="20:30" x14ac:dyDescent="0.2">
      <c r="T13495" s="212"/>
      <c r="U13495" s="213"/>
      <c r="V13495" s="213"/>
      <c r="W13495" s="213"/>
      <c r="X13495" s="214"/>
      <c r="Y13495" s="214"/>
      <c r="Z13495" s="214"/>
      <c r="AA13495" s="217"/>
      <c r="AB13495" s="217"/>
      <c r="AC13495" s="217"/>
      <c r="AD13495" s="213"/>
    </row>
    <row r="13496" spans="20:30" x14ac:dyDescent="0.2">
      <c r="T13496" s="212"/>
      <c r="U13496" s="213"/>
      <c r="V13496" s="213"/>
      <c r="W13496" s="213"/>
      <c r="X13496" s="214"/>
      <c r="Y13496" s="214"/>
      <c r="Z13496" s="214"/>
      <c r="AA13496" s="217"/>
      <c r="AB13496" s="217"/>
      <c r="AC13496" s="217"/>
      <c r="AD13496" s="213"/>
    </row>
    <row r="13497" spans="20:30" x14ac:dyDescent="0.2">
      <c r="T13497" s="212"/>
      <c r="U13497" s="213"/>
      <c r="V13497" s="213"/>
      <c r="W13497" s="213"/>
      <c r="X13497" s="214"/>
      <c r="Y13497" s="214"/>
      <c r="Z13497" s="214"/>
      <c r="AA13497" s="217"/>
      <c r="AB13497" s="217"/>
      <c r="AC13497" s="217"/>
      <c r="AD13497" s="213"/>
    </row>
    <row r="13498" spans="20:30" x14ac:dyDescent="0.2">
      <c r="T13498" s="212"/>
      <c r="U13498" s="213"/>
      <c r="V13498" s="213"/>
      <c r="W13498" s="213"/>
      <c r="X13498" s="214"/>
      <c r="Y13498" s="214"/>
      <c r="Z13498" s="214"/>
      <c r="AA13498" s="217"/>
      <c r="AB13498" s="217"/>
      <c r="AC13498" s="217"/>
      <c r="AD13498" s="213"/>
    </row>
    <row r="13499" spans="20:30" x14ac:dyDescent="0.2">
      <c r="T13499" s="212"/>
      <c r="U13499" s="213"/>
      <c r="V13499" s="213"/>
      <c r="W13499" s="213"/>
      <c r="X13499" s="214"/>
      <c r="Y13499" s="214"/>
      <c r="Z13499" s="214"/>
      <c r="AA13499" s="217"/>
      <c r="AB13499" s="217"/>
      <c r="AC13499" s="217"/>
      <c r="AD13499" s="213"/>
    </row>
    <row r="13500" spans="20:30" x14ac:dyDescent="0.2">
      <c r="T13500" s="212"/>
      <c r="U13500" s="213"/>
      <c r="V13500" s="213"/>
      <c r="W13500" s="213"/>
      <c r="X13500" s="214"/>
      <c r="Y13500" s="214"/>
      <c r="Z13500" s="214"/>
      <c r="AA13500" s="217"/>
      <c r="AB13500" s="217"/>
      <c r="AC13500" s="217"/>
      <c r="AD13500" s="213"/>
    </row>
    <row r="13501" spans="20:30" x14ac:dyDescent="0.2">
      <c r="T13501" s="212"/>
      <c r="U13501" s="213"/>
      <c r="V13501" s="213"/>
      <c r="W13501" s="213"/>
      <c r="X13501" s="214"/>
      <c r="Y13501" s="214"/>
      <c r="Z13501" s="214"/>
      <c r="AA13501" s="217"/>
      <c r="AB13501" s="217"/>
      <c r="AC13501" s="217"/>
      <c r="AD13501" s="213"/>
    </row>
    <row r="13502" spans="20:30" x14ac:dyDescent="0.2">
      <c r="T13502" s="212"/>
      <c r="U13502" s="213"/>
      <c r="V13502" s="213"/>
      <c r="W13502" s="213"/>
      <c r="X13502" s="214"/>
      <c r="Y13502" s="214"/>
      <c r="Z13502" s="214"/>
      <c r="AA13502" s="217"/>
      <c r="AB13502" s="217"/>
      <c r="AC13502" s="217"/>
      <c r="AD13502" s="213"/>
    </row>
    <row r="13503" spans="20:30" x14ac:dyDescent="0.2">
      <c r="T13503" s="212"/>
      <c r="U13503" s="213"/>
      <c r="V13503" s="213"/>
      <c r="W13503" s="213"/>
      <c r="X13503" s="214"/>
      <c r="Y13503" s="214"/>
      <c r="Z13503" s="214"/>
      <c r="AA13503" s="217"/>
      <c r="AB13503" s="217"/>
      <c r="AC13503" s="217"/>
      <c r="AD13503" s="213"/>
    </row>
    <row r="13504" spans="20:30" x14ac:dyDescent="0.2">
      <c r="T13504" s="212"/>
      <c r="U13504" s="213"/>
      <c r="V13504" s="213"/>
      <c r="W13504" s="213"/>
      <c r="X13504" s="214"/>
      <c r="Y13504" s="214"/>
      <c r="Z13504" s="214"/>
      <c r="AA13504" s="217"/>
      <c r="AB13504" s="217"/>
      <c r="AC13504" s="217"/>
      <c r="AD13504" s="213"/>
    </row>
    <row r="13505" spans="20:30" x14ac:dyDescent="0.2">
      <c r="T13505" s="212"/>
      <c r="U13505" s="213"/>
      <c r="V13505" s="213"/>
      <c r="W13505" s="213"/>
      <c r="X13505" s="214"/>
      <c r="Y13505" s="214"/>
      <c r="Z13505" s="214"/>
      <c r="AA13505" s="217"/>
      <c r="AB13505" s="217"/>
      <c r="AC13505" s="217"/>
      <c r="AD13505" s="213"/>
    </row>
    <row r="13506" spans="20:30" x14ac:dyDescent="0.2">
      <c r="T13506" s="212"/>
      <c r="U13506" s="213"/>
      <c r="V13506" s="213"/>
      <c r="W13506" s="213"/>
      <c r="X13506" s="214"/>
      <c r="Y13506" s="214"/>
      <c r="Z13506" s="214"/>
      <c r="AA13506" s="217"/>
      <c r="AB13506" s="217"/>
      <c r="AC13506" s="217"/>
      <c r="AD13506" s="213"/>
    </row>
    <row r="13507" spans="20:30" x14ac:dyDescent="0.2">
      <c r="T13507" s="212"/>
      <c r="U13507" s="213"/>
      <c r="V13507" s="213"/>
      <c r="W13507" s="213"/>
      <c r="X13507" s="214"/>
      <c r="Y13507" s="214"/>
      <c r="Z13507" s="214"/>
      <c r="AA13507" s="217"/>
      <c r="AB13507" s="217"/>
      <c r="AC13507" s="217"/>
      <c r="AD13507" s="213"/>
    </row>
    <row r="13508" spans="20:30" x14ac:dyDescent="0.2">
      <c r="T13508" s="212"/>
      <c r="U13508" s="213"/>
      <c r="V13508" s="213"/>
      <c r="W13508" s="213"/>
      <c r="X13508" s="214"/>
      <c r="Y13508" s="214"/>
      <c r="Z13508" s="214"/>
      <c r="AA13508" s="217"/>
      <c r="AB13508" s="217"/>
      <c r="AC13508" s="217"/>
      <c r="AD13508" s="213"/>
    </row>
    <row r="13509" spans="20:30" x14ac:dyDescent="0.2">
      <c r="T13509" s="212"/>
      <c r="U13509" s="213"/>
      <c r="V13509" s="213"/>
      <c r="W13509" s="213"/>
      <c r="X13509" s="214"/>
      <c r="Y13509" s="214"/>
      <c r="Z13509" s="214"/>
      <c r="AA13509" s="217"/>
      <c r="AB13509" s="217"/>
      <c r="AC13509" s="217"/>
      <c r="AD13509" s="213"/>
    </row>
    <row r="13510" spans="20:30" x14ac:dyDescent="0.2">
      <c r="T13510" s="212"/>
      <c r="U13510" s="213"/>
      <c r="V13510" s="213"/>
      <c r="W13510" s="213"/>
      <c r="X13510" s="214"/>
      <c r="Y13510" s="214"/>
      <c r="Z13510" s="214"/>
      <c r="AA13510" s="217"/>
      <c r="AB13510" s="217"/>
      <c r="AC13510" s="217"/>
      <c r="AD13510" s="213"/>
    </row>
    <row r="13511" spans="20:30" x14ac:dyDescent="0.2">
      <c r="T13511" s="212"/>
      <c r="U13511" s="213"/>
      <c r="V13511" s="213"/>
      <c r="W13511" s="213"/>
      <c r="X13511" s="214"/>
      <c r="Y13511" s="214"/>
      <c r="Z13511" s="214"/>
      <c r="AA13511" s="217"/>
      <c r="AB13511" s="217"/>
      <c r="AC13511" s="217"/>
      <c r="AD13511" s="213"/>
    </row>
    <row r="13512" spans="20:30" x14ac:dyDescent="0.2">
      <c r="T13512" s="212"/>
      <c r="U13512" s="213"/>
      <c r="V13512" s="213"/>
      <c r="W13512" s="213"/>
      <c r="X13512" s="214"/>
      <c r="Y13512" s="214"/>
      <c r="Z13512" s="214"/>
      <c r="AA13512" s="217"/>
      <c r="AB13512" s="217"/>
      <c r="AC13512" s="217"/>
      <c r="AD13512" s="213"/>
    </row>
    <row r="13513" spans="20:30" x14ac:dyDescent="0.2">
      <c r="T13513" s="212"/>
      <c r="U13513" s="213"/>
      <c r="V13513" s="213"/>
      <c r="W13513" s="213"/>
      <c r="X13513" s="214"/>
      <c r="Y13513" s="214"/>
      <c r="Z13513" s="214"/>
      <c r="AA13513" s="217"/>
      <c r="AB13513" s="217"/>
      <c r="AC13513" s="217"/>
      <c r="AD13513" s="213"/>
    </row>
    <row r="13514" spans="20:30" x14ac:dyDescent="0.2">
      <c r="T13514" s="212"/>
      <c r="U13514" s="213"/>
      <c r="V13514" s="213"/>
      <c r="W13514" s="213"/>
      <c r="X13514" s="214"/>
      <c r="Y13514" s="214"/>
      <c r="Z13514" s="214"/>
      <c r="AA13514" s="217"/>
      <c r="AB13514" s="217"/>
      <c r="AC13514" s="217"/>
      <c r="AD13514" s="213"/>
    </row>
    <row r="13515" spans="20:30" x14ac:dyDescent="0.2">
      <c r="T13515" s="212"/>
      <c r="U13515" s="213"/>
      <c r="V13515" s="213"/>
      <c r="W13515" s="213"/>
      <c r="X13515" s="214"/>
      <c r="Y13515" s="214"/>
      <c r="Z13515" s="214"/>
      <c r="AA13515" s="217"/>
      <c r="AB13515" s="217"/>
      <c r="AC13515" s="217"/>
      <c r="AD13515" s="213"/>
    </row>
    <row r="13516" spans="20:30" x14ac:dyDescent="0.2">
      <c r="T13516" s="212"/>
      <c r="U13516" s="213"/>
      <c r="V13516" s="213"/>
      <c r="W13516" s="213"/>
      <c r="X13516" s="214"/>
      <c r="Y13516" s="214"/>
      <c r="Z13516" s="214"/>
      <c r="AA13516" s="217"/>
      <c r="AB13516" s="217"/>
      <c r="AC13516" s="217"/>
      <c r="AD13516" s="213"/>
    </row>
    <row r="13517" spans="20:30" x14ac:dyDescent="0.2">
      <c r="T13517" s="212"/>
      <c r="U13517" s="213"/>
      <c r="V13517" s="213"/>
      <c r="W13517" s="213"/>
      <c r="X13517" s="214"/>
      <c r="Y13517" s="214"/>
      <c r="Z13517" s="214"/>
      <c r="AA13517" s="217"/>
      <c r="AB13517" s="217"/>
      <c r="AC13517" s="217"/>
      <c r="AD13517" s="213"/>
    </row>
    <row r="13518" spans="20:30" x14ac:dyDescent="0.2">
      <c r="T13518" s="212"/>
      <c r="U13518" s="213"/>
      <c r="V13518" s="213"/>
      <c r="W13518" s="213"/>
      <c r="X13518" s="214"/>
      <c r="Y13518" s="214"/>
      <c r="Z13518" s="214"/>
      <c r="AA13518" s="217"/>
      <c r="AB13518" s="217"/>
      <c r="AC13518" s="217"/>
      <c r="AD13518" s="213"/>
    </row>
    <row r="13519" spans="20:30" x14ac:dyDescent="0.2">
      <c r="T13519" s="212"/>
      <c r="U13519" s="213"/>
      <c r="V13519" s="213"/>
      <c r="W13519" s="213"/>
      <c r="X13519" s="214"/>
      <c r="Y13519" s="214"/>
      <c r="Z13519" s="214"/>
      <c r="AA13519" s="217"/>
      <c r="AB13519" s="217"/>
      <c r="AC13519" s="217"/>
      <c r="AD13519" s="213"/>
    </row>
    <row r="13520" spans="20:30" x14ac:dyDescent="0.2">
      <c r="T13520" s="212"/>
      <c r="U13520" s="213"/>
      <c r="V13520" s="213"/>
      <c r="W13520" s="213"/>
      <c r="X13520" s="214"/>
      <c r="Y13520" s="214"/>
      <c r="Z13520" s="214"/>
      <c r="AA13520" s="217"/>
      <c r="AB13520" s="217"/>
      <c r="AC13520" s="217"/>
      <c r="AD13520" s="213"/>
    </row>
    <row r="13521" spans="20:30" x14ac:dyDescent="0.2">
      <c r="T13521" s="212"/>
      <c r="U13521" s="213"/>
      <c r="V13521" s="213"/>
      <c r="W13521" s="213"/>
      <c r="X13521" s="214"/>
      <c r="Y13521" s="214"/>
      <c r="Z13521" s="214"/>
      <c r="AA13521" s="217"/>
      <c r="AB13521" s="217"/>
      <c r="AC13521" s="217"/>
      <c r="AD13521" s="213"/>
    </row>
    <row r="13522" spans="20:30" x14ac:dyDescent="0.2">
      <c r="T13522" s="212"/>
      <c r="U13522" s="213"/>
      <c r="V13522" s="213"/>
      <c r="W13522" s="213"/>
      <c r="X13522" s="214"/>
      <c r="Y13522" s="214"/>
      <c r="Z13522" s="214"/>
      <c r="AA13522" s="217"/>
      <c r="AB13522" s="217"/>
      <c r="AC13522" s="217"/>
      <c r="AD13522" s="213"/>
    </row>
    <row r="13523" spans="20:30" x14ac:dyDescent="0.2">
      <c r="T13523" s="212"/>
      <c r="U13523" s="213"/>
      <c r="V13523" s="213"/>
      <c r="W13523" s="213"/>
      <c r="X13523" s="214"/>
      <c r="Y13523" s="214"/>
      <c r="Z13523" s="214"/>
      <c r="AA13523" s="217"/>
      <c r="AB13523" s="217"/>
      <c r="AC13523" s="217"/>
      <c r="AD13523" s="213"/>
    </row>
    <row r="13524" spans="20:30" x14ac:dyDescent="0.2">
      <c r="T13524" s="212"/>
      <c r="U13524" s="213"/>
      <c r="V13524" s="213"/>
      <c r="W13524" s="213"/>
      <c r="X13524" s="214"/>
      <c r="Y13524" s="214"/>
      <c r="Z13524" s="214"/>
      <c r="AA13524" s="217"/>
      <c r="AB13524" s="217"/>
      <c r="AC13524" s="217"/>
      <c r="AD13524" s="213"/>
    </row>
    <row r="13525" spans="20:30" x14ac:dyDescent="0.2">
      <c r="T13525" s="212"/>
      <c r="U13525" s="213"/>
      <c r="V13525" s="213"/>
      <c r="W13525" s="213"/>
      <c r="X13525" s="214"/>
      <c r="Y13525" s="214"/>
      <c r="Z13525" s="214"/>
      <c r="AA13525" s="217"/>
      <c r="AB13525" s="217"/>
      <c r="AC13525" s="217"/>
      <c r="AD13525" s="213"/>
    </row>
    <row r="13526" spans="20:30" x14ac:dyDescent="0.2">
      <c r="T13526" s="212"/>
      <c r="U13526" s="213"/>
      <c r="V13526" s="213"/>
      <c r="W13526" s="213"/>
      <c r="X13526" s="214"/>
      <c r="Y13526" s="214"/>
      <c r="Z13526" s="214"/>
      <c r="AA13526" s="217"/>
      <c r="AB13526" s="217"/>
      <c r="AC13526" s="217"/>
      <c r="AD13526" s="213"/>
    </row>
    <row r="13527" spans="20:30" x14ac:dyDescent="0.2">
      <c r="T13527" s="212"/>
      <c r="U13527" s="213"/>
      <c r="V13527" s="213"/>
      <c r="W13527" s="213"/>
      <c r="X13527" s="214"/>
      <c r="Y13527" s="214"/>
      <c r="Z13527" s="214"/>
      <c r="AA13527" s="217"/>
      <c r="AB13527" s="217"/>
      <c r="AC13527" s="217"/>
      <c r="AD13527" s="213"/>
    </row>
    <row r="13528" spans="20:30" x14ac:dyDescent="0.2">
      <c r="T13528" s="212"/>
      <c r="U13528" s="213"/>
      <c r="V13528" s="213"/>
      <c r="W13528" s="213"/>
      <c r="X13528" s="214"/>
      <c r="Y13528" s="214"/>
      <c r="Z13528" s="214"/>
      <c r="AA13528" s="217"/>
      <c r="AB13528" s="217"/>
      <c r="AC13528" s="217"/>
      <c r="AD13528" s="213"/>
    </row>
    <row r="13529" spans="20:30" x14ac:dyDescent="0.2">
      <c r="T13529" s="212"/>
      <c r="U13529" s="213"/>
      <c r="V13529" s="213"/>
      <c r="W13529" s="213"/>
      <c r="X13529" s="214"/>
      <c r="Y13529" s="214"/>
      <c r="Z13529" s="214"/>
      <c r="AA13529" s="217"/>
      <c r="AB13529" s="217"/>
      <c r="AC13529" s="217"/>
      <c r="AD13529" s="213"/>
    </row>
    <row r="13530" spans="20:30" x14ac:dyDescent="0.2">
      <c r="T13530" s="212"/>
      <c r="U13530" s="213"/>
      <c r="V13530" s="213"/>
      <c r="W13530" s="213"/>
      <c r="X13530" s="214"/>
      <c r="Y13530" s="214"/>
      <c r="Z13530" s="214"/>
      <c r="AA13530" s="217"/>
      <c r="AB13530" s="217"/>
      <c r="AC13530" s="217"/>
      <c r="AD13530" s="213"/>
    </row>
    <row r="13531" spans="20:30" x14ac:dyDescent="0.2">
      <c r="T13531" s="212"/>
      <c r="U13531" s="213"/>
      <c r="V13531" s="213"/>
      <c r="W13531" s="213"/>
      <c r="X13531" s="214"/>
      <c r="Y13531" s="214"/>
      <c r="Z13531" s="214"/>
      <c r="AA13531" s="217"/>
      <c r="AB13531" s="217"/>
      <c r="AC13531" s="217"/>
      <c r="AD13531" s="213"/>
    </row>
    <row r="13532" spans="20:30" x14ac:dyDescent="0.2">
      <c r="T13532" s="212"/>
      <c r="U13532" s="213"/>
      <c r="V13532" s="213"/>
      <c r="W13532" s="213"/>
      <c r="X13532" s="214"/>
      <c r="Y13532" s="214"/>
      <c r="Z13532" s="214"/>
      <c r="AA13532" s="217"/>
      <c r="AB13532" s="217"/>
      <c r="AC13532" s="217"/>
      <c r="AD13532" s="213"/>
    </row>
    <row r="13533" spans="20:30" x14ac:dyDescent="0.2">
      <c r="T13533" s="212"/>
      <c r="U13533" s="213"/>
      <c r="V13533" s="213"/>
      <c r="W13533" s="213"/>
      <c r="X13533" s="214"/>
      <c r="Y13533" s="214"/>
      <c r="Z13533" s="214"/>
      <c r="AA13533" s="217"/>
      <c r="AB13533" s="217"/>
      <c r="AC13533" s="217"/>
      <c r="AD13533" s="213"/>
    </row>
    <row r="13534" spans="20:30" x14ac:dyDescent="0.2">
      <c r="T13534" s="212"/>
      <c r="U13534" s="213"/>
      <c r="V13534" s="213"/>
      <c r="W13534" s="213"/>
      <c r="X13534" s="214"/>
      <c r="Y13534" s="214"/>
      <c r="Z13534" s="214"/>
      <c r="AA13534" s="217"/>
      <c r="AB13534" s="217"/>
      <c r="AC13534" s="217"/>
      <c r="AD13534" s="213"/>
    </row>
    <row r="13535" spans="20:30" x14ac:dyDescent="0.2">
      <c r="T13535" s="212"/>
      <c r="U13535" s="213"/>
      <c r="V13535" s="213"/>
      <c r="W13535" s="213"/>
      <c r="X13535" s="214"/>
      <c r="Y13535" s="214"/>
      <c r="Z13535" s="214"/>
      <c r="AA13535" s="217"/>
      <c r="AB13535" s="217"/>
      <c r="AC13535" s="217"/>
      <c r="AD13535" s="213"/>
    </row>
    <row r="13536" spans="20:30" x14ac:dyDescent="0.2">
      <c r="T13536" s="212"/>
      <c r="U13536" s="213"/>
      <c r="V13536" s="213"/>
      <c r="W13536" s="213"/>
      <c r="X13536" s="214"/>
      <c r="Y13536" s="214"/>
      <c r="Z13536" s="214"/>
      <c r="AA13536" s="217"/>
      <c r="AB13536" s="217"/>
      <c r="AC13536" s="217"/>
      <c r="AD13536" s="213"/>
    </row>
    <row r="13537" spans="20:30" x14ac:dyDescent="0.2">
      <c r="T13537" s="212"/>
      <c r="U13537" s="213"/>
      <c r="V13537" s="213"/>
      <c r="W13537" s="213"/>
      <c r="X13537" s="214"/>
      <c r="Y13537" s="214"/>
      <c r="Z13537" s="214"/>
      <c r="AA13537" s="217"/>
      <c r="AB13537" s="217"/>
      <c r="AC13537" s="217"/>
      <c r="AD13537" s="213"/>
    </row>
    <row r="13538" spans="20:30" x14ac:dyDescent="0.2">
      <c r="T13538" s="212"/>
      <c r="U13538" s="213"/>
      <c r="V13538" s="213"/>
      <c r="W13538" s="213"/>
      <c r="X13538" s="214"/>
      <c r="Y13538" s="214"/>
      <c r="Z13538" s="214"/>
      <c r="AA13538" s="217"/>
      <c r="AB13538" s="217"/>
      <c r="AC13538" s="217"/>
      <c r="AD13538" s="213"/>
    </row>
    <row r="13539" spans="20:30" x14ac:dyDescent="0.2">
      <c r="T13539" s="212"/>
      <c r="U13539" s="213"/>
      <c r="V13539" s="213"/>
      <c r="W13539" s="213"/>
      <c r="X13539" s="214"/>
      <c r="Y13539" s="214"/>
      <c r="Z13539" s="214"/>
      <c r="AA13539" s="217"/>
      <c r="AB13539" s="217"/>
      <c r="AC13539" s="217"/>
      <c r="AD13539" s="213"/>
    </row>
    <row r="13540" spans="20:30" x14ac:dyDescent="0.2">
      <c r="T13540" s="212"/>
      <c r="U13540" s="213"/>
      <c r="V13540" s="213"/>
      <c r="W13540" s="213"/>
      <c r="X13540" s="214"/>
      <c r="Y13540" s="214"/>
      <c r="Z13540" s="214"/>
      <c r="AA13540" s="217"/>
      <c r="AB13540" s="217"/>
      <c r="AC13540" s="217"/>
      <c r="AD13540" s="213"/>
    </row>
    <row r="13541" spans="20:30" x14ac:dyDescent="0.2">
      <c r="T13541" s="212"/>
      <c r="U13541" s="213"/>
      <c r="V13541" s="213"/>
      <c r="W13541" s="213"/>
      <c r="X13541" s="214"/>
      <c r="Y13541" s="214"/>
      <c r="Z13541" s="214"/>
      <c r="AA13541" s="217"/>
      <c r="AB13541" s="217"/>
      <c r="AC13541" s="217"/>
      <c r="AD13541" s="213"/>
    </row>
    <row r="13542" spans="20:30" x14ac:dyDescent="0.2">
      <c r="T13542" s="212"/>
      <c r="U13542" s="213"/>
      <c r="V13542" s="213"/>
      <c r="W13542" s="213"/>
      <c r="X13542" s="214"/>
      <c r="Y13542" s="214"/>
      <c r="Z13542" s="214"/>
      <c r="AA13542" s="217"/>
      <c r="AB13542" s="217"/>
      <c r="AC13542" s="217"/>
      <c r="AD13542" s="213"/>
    </row>
    <row r="13543" spans="20:30" x14ac:dyDescent="0.2">
      <c r="T13543" s="212"/>
      <c r="U13543" s="213"/>
      <c r="V13543" s="213"/>
      <c r="W13543" s="213"/>
      <c r="X13543" s="214"/>
      <c r="Y13543" s="214"/>
      <c r="Z13543" s="214"/>
      <c r="AA13543" s="217"/>
      <c r="AB13543" s="217"/>
      <c r="AC13543" s="217"/>
      <c r="AD13543" s="213"/>
    </row>
    <row r="13544" spans="20:30" x14ac:dyDescent="0.2">
      <c r="T13544" s="212"/>
      <c r="U13544" s="213"/>
      <c r="V13544" s="213"/>
      <c r="W13544" s="213"/>
      <c r="X13544" s="214"/>
      <c r="Y13544" s="214"/>
      <c r="Z13544" s="214"/>
      <c r="AA13544" s="217"/>
      <c r="AB13544" s="217"/>
      <c r="AC13544" s="217"/>
      <c r="AD13544" s="213"/>
    </row>
    <row r="13545" spans="20:30" x14ac:dyDescent="0.2">
      <c r="T13545" s="212"/>
      <c r="U13545" s="213"/>
      <c r="V13545" s="213"/>
      <c r="W13545" s="213"/>
      <c r="X13545" s="214"/>
      <c r="Y13545" s="214"/>
      <c r="Z13545" s="214"/>
      <c r="AA13545" s="217"/>
      <c r="AB13545" s="217"/>
      <c r="AC13545" s="217"/>
      <c r="AD13545" s="213"/>
    </row>
    <row r="13546" spans="20:30" x14ac:dyDescent="0.2">
      <c r="T13546" s="212"/>
      <c r="U13546" s="213"/>
      <c r="V13546" s="213"/>
      <c r="W13546" s="213"/>
      <c r="X13546" s="214"/>
      <c r="Y13546" s="214"/>
      <c r="Z13546" s="214"/>
      <c r="AA13546" s="217"/>
      <c r="AB13546" s="217"/>
      <c r="AC13546" s="217"/>
      <c r="AD13546" s="213"/>
    </row>
    <row r="13547" spans="20:30" x14ac:dyDescent="0.2">
      <c r="T13547" s="212"/>
      <c r="U13547" s="213"/>
      <c r="V13547" s="213"/>
      <c r="W13547" s="213"/>
      <c r="X13547" s="214"/>
      <c r="Y13547" s="214"/>
      <c r="Z13547" s="214"/>
      <c r="AA13547" s="217"/>
      <c r="AB13547" s="217"/>
      <c r="AC13547" s="217"/>
      <c r="AD13547" s="213"/>
    </row>
    <row r="13548" spans="20:30" x14ac:dyDescent="0.2">
      <c r="T13548" s="212"/>
      <c r="U13548" s="213"/>
      <c r="V13548" s="213"/>
      <c r="W13548" s="213"/>
      <c r="X13548" s="214"/>
      <c r="Y13548" s="214"/>
      <c r="Z13548" s="214"/>
      <c r="AA13548" s="217"/>
      <c r="AB13548" s="217"/>
      <c r="AC13548" s="217"/>
      <c r="AD13548" s="213"/>
    </row>
    <row r="13549" spans="20:30" x14ac:dyDescent="0.2">
      <c r="T13549" s="212"/>
      <c r="U13549" s="213"/>
      <c r="V13549" s="213"/>
      <c r="W13549" s="213"/>
      <c r="X13549" s="214"/>
      <c r="Y13549" s="214"/>
      <c r="Z13549" s="214"/>
      <c r="AA13549" s="217"/>
      <c r="AB13549" s="217"/>
      <c r="AC13549" s="217"/>
      <c r="AD13549" s="213"/>
    </row>
    <row r="13550" spans="20:30" x14ac:dyDescent="0.2">
      <c r="T13550" s="212"/>
      <c r="U13550" s="213"/>
      <c r="V13550" s="213"/>
      <c r="W13550" s="213"/>
      <c r="X13550" s="214"/>
      <c r="Y13550" s="214"/>
      <c r="Z13550" s="214"/>
      <c r="AA13550" s="217"/>
      <c r="AB13550" s="217"/>
      <c r="AC13550" s="217"/>
      <c r="AD13550" s="213"/>
    </row>
    <row r="13551" spans="20:30" x14ac:dyDescent="0.2">
      <c r="T13551" s="212"/>
      <c r="U13551" s="213"/>
      <c r="V13551" s="213"/>
      <c r="W13551" s="213"/>
      <c r="X13551" s="214"/>
      <c r="Y13551" s="214"/>
      <c r="Z13551" s="214"/>
      <c r="AA13551" s="217"/>
      <c r="AB13551" s="217"/>
      <c r="AC13551" s="217"/>
      <c r="AD13551" s="213"/>
    </row>
    <row r="13552" spans="20:30" x14ac:dyDescent="0.2">
      <c r="T13552" s="212"/>
      <c r="U13552" s="213"/>
      <c r="V13552" s="213"/>
      <c r="W13552" s="213"/>
      <c r="X13552" s="214"/>
      <c r="Y13552" s="214"/>
      <c r="Z13552" s="214"/>
      <c r="AA13552" s="217"/>
      <c r="AB13552" s="217"/>
      <c r="AC13552" s="217"/>
      <c r="AD13552" s="213"/>
    </row>
    <row r="13553" spans="20:30" x14ac:dyDescent="0.2">
      <c r="T13553" s="212"/>
      <c r="U13553" s="213"/>
      <c r="V13553" s="213"/>
      <c r="W13553" s="213"/>
      <c r="X13553" s="214"/>
      <c r="Y13553" s="214"/>
      <c r="Z13553" s="214"/>
      <c r="AA13553" s="217"/>
      <c r="AB13553" s="217"/>
      <c r="AC13553" s="217"/>
      <c r="AD13553" s="213"/>
    </row>
    <row r="13554" spans="20:30" x14ac:dyDescent="0.2">
      <c r="T13554" s="212"/>
      <c r="U13554" s="213"/>
      <c r="V13554" s="213"/>
      <c r="W13554" s="213"/>
      <c r="X13554" s="214"/>
      <c r="Y13554" s="214"/>
      <c r="Z13554" s="214"/>
      <c r="AA13554" s="217"/>
      <c r="AB13554" s="217"/>
      <c r="AC13554" s="217"/>
      <c r="AD13554" s="213"/>
    </row>
    <row r="13555" spans="20:30" x14ac:dyDescent="0.2">
      <c r="T13555" s="212"/>
      <c r="U13555" s="213"/>
      <c r="V13555" s="213"/>
      <c r="W13555" s="213"/>
      <c r="X13555" s="214"/>
      <c r="Y13555" s="214"/>
      <c r="Z13555" s="214"/>
      <c r="AA13555" s="217"/>
      <c r="AB13555" s="217"/>
      <c r="AC13555" s="217"/>
      <c r="AD13555" s="213"/>
    </row>
    <row r="13556" spans="20:30" x14ac:dyDescent="0.2">
      <c r="T13556" s="212"/>
      <c r="U13556" s="213"/>
      <c r="V13556" s="213"/>
      <c r="W13556" s="213"/>
      <c r="X13556" s="214"/>
      <c r="Y13556" s="214"/>
      <c r="Z13556" s="214"/>
      <c r="AA13556" s="217"/>
      <c r="AB13556" s="217"/>
      <c r="AC13556" s="217"/>
      <c r="AD13556" s="213"/>
    </row>
    <row r="13557" spans="20:30" x14ac:dyDescent="0.2">
      <c r="T13557" s="212"/>
      <c r="U13557" s="213"/>
      <c r="V13557" s="213"/>
      <c r="W13557" s="213"/>
      <c r="X13557" s="214"/>
      <c r="Y13557" s="214"/>
      <c r="Z13557" s="214"/>
      <c r="AA13557" s="217"/>
      <c r="AB13557" s="217"/>
      <c r="AC13557" s="217"/>
      <c r="AD13557" s="213"/>
    </row>
    <row r="13558" spans="20:30" x14ac:dyDescent="0.2">
      <c r="T13558" s="212"/>
      <c r="U13558" s="213"/>
      <c r="V13558" s="213"/>
      <c r="W13558" s="213"/>
      <c r="X13558" s="214"/>
      <c r="Y13558" s="214"/>
      <c r="Z13558" s="214"/>
      <c r="AA13558" s="217"/>
      <c r="AB13558" s="217"/>
      <c r="AC13558" s="217"/>
      <c r="AD13558" s="213"/>
    </row>
    <row r="13559" spans="20:30" x14ac:dyDescent="0.2">
      <c r="T13559" s="212"/>
      <c r="U13559" s="213"/>
      <c r="V13559" s="213"/>
      <c r="W13559" s="213"/>
      <c r="X13559" s="214"/>
      <c r="Y13559" s="214"/>
      <c r="Z13559" s="214"/>
      <c r="AA13559" s="217"/>
      <c r="AB13559" s="217"/>
      <c r="AC13559" s="217"/>
      <c r="AD13559" s="213"/>
    </row>
    <row r="13560" spans="20:30" x14ac:dyDescent="0.2">
      <c r="T13560" s="212"/>
      <c r="U13560" s="213"/>
      <c r="V13560" s="213"/>
      <c r="W13560" s="213"/>
      <c r="X13560" s="214"/>
      <c r="Y13560" s="214"/>
      <c r="Z13560" s="214"/>
      <c r="AA13560" s="217"/>
      <c r="AB13560" s="217"/>
      <c r="AC13560" s="217"/>
      <c r="AD13560" s="213"/>
    </row>
    <row r="13561" spans="20:30" x14ac:dyDescent="0.2">
      <c r="T13561" s="212"/>
      <c r="U13561" s="213"/>
      <c r="V13561" s="213"/>
      <c r="W13561" s="213"/>
      <c r="X13561" s="214"/>
      <c r="Y13561" s="214"/>
      <c r="Z13561" s="214"/>
      <c r="AA13561" s="217"/>
      <c r="AB13561" s="217"/>
      <c r="AC13561" s="217"/>
      <c r="AD13561" s="213"/>
    </row>
    <row r="13562" spans="20:30" x14ac:dyDescent="0.2">
      <c r="T13562" s="212"/>
      <c r="U13562" s="213"/>
      <c r="V13562" s="213"/>
      <c r="W13562" s="213"/>
      <c r="X13562" s="214"/>
      <c r="Y13562" s="214"/>
      <c r="Z13562" s="214"/>
      <c r="AA13562" s="217"/>
      <c r="AB13562" s="217"/>
      <c r="AC13562" s="217"/>
      <c r="AD13562" s="213"/>
    </row>
    <row r="13563" spans="20:30" x14ac:dyDescent="0.2">
      <c r="T13563" s="212"/>
      <c r="U13563" s="213"/>
      <c r="V13563" s="213"/>
      <c r="W13563" s="213"/>
      <c r="X13563" s="214"/>
      <c r="Y13563" s="214"/>
      <c r="Z13563" s="214"/>
      <c r="AA13563" s="217"/>
      <c r="AB13563" s="217"/>
      <c r="AC13563" s="217"/>
      <c r="AD13563" s="213"/>
    </row>
    <row r="13564" spans="20:30" x14ac:dyDescent="0.2">
      <c r="T13564" s="212"/>
      <c r="U13564" s="213"/>
      <c r="V13564" s="213"/>
      <c r="W13564" s="213"/>
      <c r="X13564" s="214"/>
      <c r="Y13564" s="214"/>
      <c r="Z13564" s="214"/>
      <c r="AA13564" s="217"/>
      <c r="AB13564" s="217"/>
      <c r="AC13564" s="217"/>
      <c r="AD13564" s="213"/>
    </row>
    <row r="13565" spans="20:30" x14ac:dyDescent="0.2">
      <c r="T13565" s="212"/>
      <c r="U13565" s="213"/>
      <c r="V13565" s="213"/>
      <c r="W13565" s="213"/>
      <c r="X13565" s="214"/>
      <c r="Y13565" s="214"/>
      <c r="Z13565" s="214"/>
      <c r="AA13565" s="217"/>
      <c r="AB13565" s="217"/>
      <c r="AC13565" s="217"/>
      <c r="AD13565" s="213"/>
    </row>
    <row r="13566" spans="20:30" x14ac:dyDescent="0.2">
      <c r="T13566" s="212"/>
      <c r="U13566" s="213"/>
      <c r="V13566" s="213"/>
      <c r="W13566" s="213"/>
      <c r="X13566" s="214"/>
      <c r="Y13566" s="214"/>
      <c r="Z13566" s="214"/>
      <c r="AA13566" s="217"/>
      <c r="AB13566" s="217"/>
      <c r="AC13566" s="217"/>
      <c r="AD13566" s="213"/>
    </row>
    <row r="13567" spans="20:30" x14ac:dyDescent="0.2">
      <c r="T13567" s="212"/>
      <c r="U13567" s="213"/>
      <c r="V13567" s="213"/>
      <c r="W13567" s="213"/>
      <c r="X13567" s="214"/>
      <c r="Y13567" s="214"/>
      <c r="Z13567" s="214"/>
      <c r="AA13567" s="217"/>
      <c r="AB13567" s="217"/>
      <c r="AC13567" s="217"/>
      <c r="AD13567" s="213"/>
    </row>
    <row r="13568" spans="20:30" x14ac:dyDescent="0.2">
      <c r="T13568" s="212"/>
      <c r="U13568" s="213"/>
      <c r="V13568" s="213"/>
      <c r="W13568" s="213"/>
      <c r="X13568" s="214"/>
      <c r="Y13568" s="214"/>
      <c r="Z13568" s="214"/>
      <c r="AA13568" s="217"/>
      <c r="AB13568" s="217"/>
      <c r="AC13568" s="217"/>
      <c r="AD13568" s="213"/>
    </row>
    <row r="13569" spans="20:30" x14ac:dyDescent="0.2">
      <c r="T13569" s="212"/>
      <c r="U13569" s="213"/>
      <c r="V13569" s="213"/>
      <c r="W13569" s="213"/>
      <c r="X13569" s="214"/>
      <c r="Y13569" s="214"/>
      <c r="Z13569" s="214"/>
      <c r="AA13569" s="217"/>
      <c r="AB13569" s="217"/>
      <c r="AC13569" s="217"/>
      <c r="AD13569" s="213"/>
    </row>
    <row r="13570" spans="20:30" x14ac:dyDescent="0.2">
      <c r="T13570" s="212"/>
      <c r="U13570" s="213"/>
      <c r="V13570" s="213"/>
      <c r="W13570" s="213"/>
      <c r="X13570" s="214"/>
      <c r="Y13570" s="214"/>
      <c r="Z13570" s="214"/>
      <c r="AA13570" s="217"/>
      <c r="AB13570" s="217"/>
      <c r="AC13570" s="217"/>
      <c r="AD13570" s="213"/>
    </row>
    <row r="13571" spans="20:30" x14ac:dyDescent="0.2">
      <c r="T13571" s="212"/>
      <c r="U13571" s="213"/>
      <c r="V13571" s="213"/>
      <c r="W13571" s="213"/>
      <c r="X13571" s="214"/>
      <c r="Y13571" s="214"/>
      <c r="Z13571" s="214"/>
      <c r="AA13571" s="217"/>
      <c r="AB13571" s="217"/>
      <c r="AC13571" s="217"/>
      <c r="AD13571" s="213"/>
    </row>
    <row r="13572" spans="20:30" x14ac:dyDescent="0.2">
      <c r="T13572" s="212"/>
      <c r="U13572" s="213"/>
      <c r="V13572" s="213"/>
      <c r="W13572" s="213"/>
      <c r="X13572" s="214"/>
      <c r="Y13572" s="214"/>
      <c r="Z13572" s="214"/>
      <c r="AA13572" s="217"/>
      <c r="AB13572" s="217"/>
      <c r="AC13572" s="217"/>
      <c r="AD13572" s="213"/>
    </row>
    <row r="13573" spans="20:30" x14ac:dyDescent="0.2">
      <c r="T13573" s="212"/>
      <c r="U13573" s="213"/>
      <c r="V13573" s="213"/>
      <c r="W13573" s="213"/>
      <c r="X13573" s="214"/>
      <c r="Y13573" s="214"/>
      <c r="Z13573" s="214"/>
      <c r="AA13573" s="217"/>
      <c r="AB13573" s="217"/>
      <c r="AC13573" s="217"/>
      <c r="AD13573" s="213"/>
    </row>
    <row r="13574" spans="20:30" x14ac:dyDescent="0.2">
      <c r="T13574" s="212"/>
      <c r="U13574" s="213"/>
      <c r="V13574" s="213"/>
      <c r="W13574" s="213"/>
      <c r="X13574" s="214"/>
      <c r="Y13574" s="214"/>
      <c r="Z13574" s="214"/>
      <c r="AA13574" s="217"/>
      <c r="AB13574" s="217"/>
      <c r="AC13574" s="217"/>
      <c r="AD13574" s="213"/>
    </row>
    <row r="13575" spans="20:30" x14ac:dyDescent="0.2">
      <c r="T13575" s="212"/>
      <c r="U13575" s="213"/>
      <c r="V13575" s="213"/>
      <c r="W13575" s="213"/>
      <c r="X13575" s="214"/>
      <c r="Y13575" s="214"/>
      <c r="Z13575" s="214"/>
      <c r="AA13575" s="217"/>
      <c r="AB13575" s="217"/>
      <c r="AC13575" s="217"/>
      <c r="AD13575" s="213"/>
    </row>
    <row r="13576" spans="20:30" x14ac:dyDescent="0.2">
      <c r="T13576" s="212"/>
      <c r="U13576" s="213"/>
      <c r="V13576" s="213"/>
      <c r="W13576" s="213"/>
      <c r="X13576" s="214"/>
      <c r="Y13576" s="214"/>
      <c r="Z13576" s="214"/>
      <c r="AA13576" s="217"/>
      <c r="AB13576" s="217"/>
      <c r="AC13576" s="217"/>
      <c r="AD13576" s="213"/>
    </row>
    <row r="13577" spans="20:30" x14ac:dyDescent="0.2">
      <c r="T13577" s="212"/>
      <c r="U13577" s="213"/>
      <c r="V13577" s="213"/>
      <c r="W13577" s="213"/>
      <c r="X13577" s="214"/>
      <c r="Y13577" s="214"/>
      <c r="Z13577" s="214"/>
      <c r="AA13577" s="217"/>
      <c r="AB13577" s="217"/>
      <c r="AC13577" s="217"/>
      <c r="AD13577" s="213"/>
    </row>
    <row r="13578" spans="20:30" x14ac:dyDescent="0.2">
      <c r="T13578" s="212"/>
      <c r="U13578" s="213"/>
      <c r="V13578" s="213"/>
      <c r="W13578" s="213"/>
      <c r="X13578" s="214"/>
      <c r="Y13578" s="214"/>
      <c r="Z13578" s="214"/>
      <c r="AA13578" s="217"/>
      <c r="AB13578" s="217"/>
      <c r="AC13578" s="217"/>
      <c r="AD13578" s="213"/>
    </row>
    <row r="13579" spans="20:30" x14ac:dyDescent="0.2">
      <c r="T13579" s="212"/>
      <c r="U13579" s="213"/>
      <c r="V13579" s="213"/>
      <c r="W13579" s="213"/>
      <c r="X13579" s="214"/>
      <c r="Y13579" s="214"/>
      <c r="Z13579" s="214"/>
      <c r="AA13579" s="217"/>
      <c r="AB13579" s="217"/>
      <c r="AC13579" s="217"/>
      <c r="AD13579" s="213"/>
    </row>
    <row r="13580" spans="20:30" x14ac:dyDescent="0.2">
      <c r="T13580" s="212"/>
      <c r="U13580" s="213"/>
      <c r="V13580" s="213"/>
      <c r="W13580" s="213"/>
      <c r="X13580" s="214"/>
      <c r="Y13580" s="214"/>
      <c r="Z13580" s="214"/>
      <c r="AA13580" s="217"/>
      <c r="AB13580" s="217"/>
      <c r="AC13580" s="217"/>
      <c r="AD13580" s="213"/>
    </row>
    <row r="13581" spans="20:30" x14ac:dyDescent="0.2">
      <c r="T13581" s="212"/>
      <c r="U13581" s="213"/>
      <c r="V13581" s="213"/>
      <c r="W13581" s="213"/>
      <c r="X13581" s="214"/>
      <c r="Y13581" s="214"/>
      <c r="Z13581" s="214"/>
      <c r="AA13581" s="217"/>
      <c r="AB13581" s="217"/>
      <c r="AC13581" s="217"/>
      <c r="AD13581" s="213"/>
    </row>
    <row r="13582" spans="20:30" x14ac:dyDescent="0.2">
      <c r="T13582" s="212"/>
      <c r="U13582" s="213"/>
      <c r="V13582" s="213"/>
      <c r="W13582" s="213"/>
      <c r="X13582" s="214"/>
      <c r="Y13582" s="214"/>
      <c r="Z13582" s="214"/>
      <c r="AA13582" s="217"/>
      <c r="AB13582" s="217"/>
      <c r="AC13582" s="217"/>
      <c r="AD13582" s="213"/>
    </row>
    <row r="13583" spans="20:30" x14ac:dyDescent="0.2">
      <c r="T13583" s="212"/>
      <c r="U13583" s="213"/>
      <c r="V13583" s="213"/>
      <c r="W13583" s="213"/>
      <c r="X13583" s="214"/>
      <c r="Y13583" s="214"/>
      <c r="Z13583" s="214"/>
      <c r="AA13583" s="217"/>
      <c r="AB13583" s="217"/>
      <c r="AC13583" s="217"/>
      <c r="AD13583" s="213"/>
    </row>
    <row r="13584" spans="20:30" x14ac:dyDescent="0.2">
      <c r="T13584" s="212"/>
      <c r="U13584" s="213"/>
      <c r="V13584" s="213"/>
      <c r="W13584" s="213"/>
      <c r="X13584" s="214"/>
      <c r="Y13584" s="214"/>
      <c r="Z13584" s="214"/>
      <c r="AA13584" s="217"/>
      <c r="AB13584" s="217"/>
      <c r="AC13584" s="217"/>
      <c r="AD13584" s="213"/>
    </row>
    <row r="13585" spans="20:30" x14ac:dyDescent="0.2">
      <c r="T13585" s="212"/>
      <c r="U13585" s="213"/>
      <c r="V13585" s="213"/>
      <c r="W13585" s="213"/>
      <c r="X13585" s="214"/>
      <c r="Y13585" s="214"/>
      <c r="Z13585" s="214"/>
      <c r="AA13585" s="217"/>
      <c r="AB13585" s="217"/>
      <c r="AC13585" s="217"/>
      <c r="AD13585" s="213"/>
    </row>
    <row r="13586" spans="20:30" x14ac:dyDescent="0.2">
      <c r="T13586" s="212"/>
      <c r="U13586" s="213"/>
      <c r="V13586" s="213"/>
      <c r="W13586" s="213"/>
      <c r="X13586" s="214"/>
      <c r="Y13586" s="214"/>
      <c r="Z13586" s="214"/>
      <c r="AA13586" s="217"/>
      <c r="AB13586" s="217"/>
      <c r="AC13586" s="217"/>
      <c r="AD13586" s="213"/>
    </row>
    <row r="13587" spans="20:30" x14ac:dyDescent="0.2">
      <c r="T13587" s="212"/>
      <c r="U13587" s="213"/>
      <c r="V13587" s="213"/>
      <c r="W13587" s="213"/>
      <c r="X13587" s="214"/>
      <c r="Y13587" s="214"/>
      <c r="Z13587" s="214"/>
      <c r="AA13587" s="217"/>
      <c r="AB13587" s="217"/>
      <c r="AC13587" s="217"/>
      <c r="AD13587" s="213"/>
    </row>
    <row r="13588" spans="20:30" x14ac:dyDescent="0.2">
      <c r="T13588" s="212"/>
      <c r="U13588" s="213"/>
      <c r="V13588" s="213"/>
      <c r="W13588" s="213"/>
      <c r="X13588" s="214"/>
      <c r="Y13588" s="214"/>
      <c r="Z13588" s="214"/>
      <c r="AA13588" s="217"/>
      <c r="AB13588" s="217"/>
      <c r="AC13588" s="217"/>
      <c r="AD13588" s="213"/>
    </row>
    <row r="13589" spans="20:30" x14ac:dyDescent="0.2">
      <c r="T13589" s="212"/>
      <c r="U13589" s="213"/>
      <c r="V13589" s="213"/>
      <c r="W13589" s="213"/>
      <c r="X13589" s="214"/>
      <c r="Y13589" s="214"/>
      <c r="Z13589" s="214"/>
      <c r="AA13589" s="217"/>
      <c r="AB13589" s="217"/>
      <c r="AC13589" s="217"/>
      <c r="AD13589" s="213"/>
    </row>
    <row r="13590" spans="20:30" x14ac:dyDescent="0.2">
      <c r="T13590" s="212"/>
      <c r="U13590" s="213"/>
      <c r="V13590" s="213"/>
      <c r="W13590" s="213"/>
      <c r="X13590" s="214"/>
      <c r="Y13590" s="214"/>
      <c r="Z13590" s="214"/>
      <c r="AA13590" s="217"/>
      <c r="AB13590" s="217"/>
      <c r="AC13590" s="217"/>
      <c r="AD13590" s="213"/>
    </row>
    <row r="13591" spans="20:30" x14ac:dyDescent="0.2">
      <c r="T13591" s="212"/>
      <c r="U13591" s="213"/>
      <c r="V13591" s="213"/>
      <c r="W13591" s="213"/>
      <c r="X13591" s="214"/>
      <c r="Y13591" s="214"/>
      <c r="Z13591" s="214"/>
      <c r="AA13591" s="217"/>
      <c r="AB13591" s="217"/>
      <c r="AC13591" s="217"/>
      <c r="AD13591" s="213"/>
    </row>
    <row r="13592" spans="20:30" x14ac:dyDescent="0.2">
      <c r="T13592" s="212"/>
      <c r="U13592" s="213"/>
      <c r="V13592" s="213"/>
      <c r="W13592" s="213"/>
      <c r="X13592" s="214"/>
      <c r="Y13592" s="214"/>
      <c r="Z13592" s="214"/>
      <c r="AA13592" s="217"/>
      <c r="AB13592" s="217"/>
      <c r="AC13592" s="217"/>
      <c r="AD13592" s="213"/>
    </row>
    <row r="13593" spans="20:30" x14ac:dyDescent="0.2">
      <c r="T13593" s="212"/>
      <c r="U13593" s="213"/>
      <c r="V13593" s="213"/>
      <c r="W13593" s="213"/>
      <c r="X13593" s="214"/>
      <c r="Y13593" s="214"/>
      <c r="Z13593" s="214"/>
      <c r="AA13593" s="217"/>
      <c r="AB13593" s="217"/>
      <c r="AC13593" s="217"/>
      <c r="AD13593" s="213"/>
    </row>
    <row r="13594" spans="20:30" x14ac:dyDescent="0.2">
      <c r="T13594" s="212"/>
      <c r="U13594" s="213"/>
      <c r="V13594" s="213"/>
      <c r="W13594" s="213"/>
      <c r="X13594" s="214"/>
      <c r="Y13594" s="214"/>
      <c r="Z13594" s="214"/>
      <c r="AA13594" s="217"/>
      <c r="AB13594" s="217"/>
      <c r="AC13594" s="217"/>
      <c r="AD13594" s="213"/>
    </row>
    <row r="13595" spans="20:30" x14ac:dyDescent="0.2">
      <c r="T13595" s="212"/>
      <c r="U13595" s="213"/>
      <c r="V13595" s="213"/>
      <c r="W13595" s="213"/>
      <c r="X13595" s="214"/>
      <c r="Y13595" s="214"/>
      <c r="Z13595" s="214"/>
      <c r="AA13595" s="217"/>
      <c r="AB13595" s="217"/>
      <c r="AC13595" s="217"/>
      <c r="AD13595" s="213"/>
    </row>
    <row r="13596" spans="20:30" x14ac:dyDescent="0.2">
      <c r="T13596" s="212"/>
      <c r="U13596" s="213"/>
      <c r="V13596" s="213"/>
      <c r="W13596" s="213"/>
      <c r="X13596" s="214"/>
      <c r="Y13596" s="214"/>
      <c r="Z13596" s="214"/>
      <c r="AA13596" s="217"/>
      <c r="AB13596" s="217"/>
      <c r="AC13596" s="217"/>
      <c r="AD13596" s="213"/>
    </row>
    <row r="13597" spans="20:30" x14ac:dyDescent="0.2">
      <c r="T13597" s="212"/>
      <c r="U13597" s="213"/>
      <c r="V13597" s="213"/>
      <c r="W13597" s="213"/>
      <c r="X13597" s="214"/>
      <c r="Y13597" s="214"/>
      <c r="Z13597" s="214"/>
      <c r="AA13597" s="217"/>
      <c r="AB13597" s="217"/>
      <c r="AC13597" s="217"/>
      <c r="AD13597" s="213"/>
    </row>
    <row r="13598" spans="20:30" x14ac:dyDescent="0.2">
      <c r="T13598" s="212"/>
      <c r="U13598" s="213"/>
      <c r="V13598" s="213"/>
      <c r="W13598" s="213"/>
      <c r="X13598" s="214"/>
      <c r="Y13598" s="214"/>
      <c r="Z13598" s="214"/>
      <c r="AA13598" s="217"/>
      <c r="AB13598" s="217"/>
      <c r="AC13598" s="217"/>
      <c r="AD13598" s="213"/>
    </row>
    <row r="13599" spans="20:30" x14ac:dyDescent="0.2">
      <c r="T13599" s="212"/>
      <c r="U13599" s="213"/>
      <c r="V13599" s="213"/>
      <c r="W13599" s="213"/>
      <c r="X13599" s="214"/>
      <c r="Y13599" s="214"/>
      <c r="Z13599" s="214"/>
      <c r="AA13599" s="217"/>
      <c r="AB13599" s="217"/>
      <c r="AC13599" s="217"/>
      <c r="AD13599" s="213"/>
    </row>
    <row r="13600" spans="20:30" x14ac:dyDescent="0.2">
      <c r="T13600" s="212"/>
      <c r="U13600" s="213"/>
      <c r="V13600" s="213"/>
      <c r="W13600" s="213"/>
      <c r="X13600" s="214"/>
      <c r="Y13600" s="214"/>
      <c r="Z13600" s="214"/>
      <c r="AA13600" s="217"/>
      <c r="AB13600" s="217"/>
      <c r="AC13600" s="217"/>
      <c r="AD13600" s="213"/>
    </row>
    <row r="13601" spans="20:30" x14ac:dyDescent="0.2">
      <c r="T13601" s="212"/>
      <c r="U13601" s="213"/>
      <c r="V13601" s="213"/>
      <c r="W13601" s="213"/>
      <c r="X13601" s="214"/>
      <c r="Y13601" s="214"/>
      <c r="Z13601" s="214"/>
      <c r="AA13601" s="217"/>
      <c r="AB13601" s="217"/>
      <c r="AC13601" s="217"/>
      <c r="AD13601" s="213"/>
    </row>
    <row r="13602" spans="20:30" x14ac:dyDescent="0.2">
      <c r="T13602" s="212"/>
      <c r="U13602" s="213"/>
      <c r="V13602" s="213"/>
      <c r="W13602" s="213"/>
      <c r="X13602" s="214"/>
      <c r="Y13602" s="214"/>
      <c r="Z13602" s="214"/>
      <c r="AA13602" s="217"/>
      <c r="AB13602" s="217"/>
      <c r="AC13602" s="217"/>
      <c r="AD13602" s="213"/>
    </row>
    <row r="13603" spans="20:30" x14ac:dyDescent="0.2">
      <c r="T13603" s="212"/>
      <c r="U13603" s="213"/>
      <c r="V13603" s="213"/>
      <c r="W13603" s="213"/>
      <c r="X13603" s="214"/>
      <c r="Y13603" s="214"/>
      <c r="Z13603" s="214"/>
      <c r="AA13603" s="217"/>
      <c r="AB13603" s="217"/>
      <c r="AC13603" s="217"/>
      <c r="AD13603" s="213"/>
    </row>
    <row r="13604" spans="20:30" x14ac:dyDescent="0.2">
      <c r="T13604" s="212"/>
      <c r="U13604" s="213"/>
      <c r="V13604" s="213"/>
      <c r="W13604" s="213"/>
      <c r="X13604" s="214"/>
      <c r="Y13604" s="214"/>
      <c r="Z13604" s="214"/>
      <c r="AA13604" s="217"/>
      <c r="AB13604" s="217"/>
      <c r="AC13604" s="217"/>
      <c r="AD13604" s="213"/>
    </row>
    <row r="13605" spans="20:30" x14ac:dyDescent="0.2">
      <c r="T13605" s="212"/>
      <c r="U13605" s="213"/>
      <c r="V13605" s="213"/>
      <c r="W13605" s="213"/>
      <c r="X13605" s="214"/>
      <c r="Y13605" s="214"/>
      <c r="Z13605" s="214"/>
      <c r="AA13605" s="217"/>
      <c r="AB13605" s="217"/>
      <c r="AC13605" s="217"/>
      <c r="AD13605" s="213"/>
    </row>
    <row r="13606" spans="20:30" x14ac:dyDescent="0.2">
      <c r="T13606" s="212"/>
      <c r="U13606" s="213"/>
      <c r="V13606" s="213"/>
      <c r="W13606" s="213"/>
      <c r="X13606" s="214"/>
      <c r="Y13606" s="214"/>
      <c r="Z13606" s="214"/>
      <c r="AA13606" s="217"/>
      <c r="AB13606" s="217"/>
      <c r="AC13606" s="217"/>
      <c r="AD13606" s="213"/>
    </row>
    <row r="13607" spans="20:30" x14ac:dyDescent="0.2">
      <c r="T13607" s="212"/>
      <c r="U13607" s="213"/>
      <c r="V13607" s="213"/>
      <c r="W13607" s="213"/>
      <c r="X13607" s="214"/>
      <c r="Y13607" s="214"/>
      <c r="Z13607" s="214"/>
      <c r="AA13607" s="217"/>
      <c r="AB13607" s="217"/>
      <c r="AC13607" s="217"/>
      <c r="AD13607" s="213"/>
    </row>
    <row r="13608" spans="20:30" x14ac:dyDescent="0.2">
      <c r="T13608" s="212"/>
      <c r="U13608" s="213"/>
      <c r="V13608" s="213"/>
      <c r="W13608" s="213"/>
      <c r="X13608" s="214"/>
      <c r="Y13608" s="214"/>
      <c r="Z13608" s="214"/>
      <c r="AA13608" s="217"/>
      <c r="AB13608" s="217"/>
      <c r="AC13608" s="217"/>
      <c r="AD13608" s="213"/>
    </row>
    <row r="13609" spans="20:30" x14ac:dyDescent="0.2">
      <c r="T13609" s="212"/>
      <c r="U13609" s="213"/>
      <c r="V13609" s="213"/>
      <c r="W13609" s="213"/>
      <c r="X13609" s="214"/>
      <c r="Y13609" s="214"/>
      <c r="Z13609" s="214"/>
      <c r="AA13609" s="217"/>
      <c r="AB13609" s="217"/>
      <c r="AC13609" s="217"/>
      <c r="AD13609" s="213"/>
    </row>
    <row r="13610" spans="20:30" x14ac:dyDescent="0.2">
      <c r="T13610" s="212"/>
      <c r="U13610" s="213"/>
      <c r="V13610" s="213"/>
      <c r="W13610" s="213"/>
      <c r="X13610" s="214"/>
      <c r="Y13610" s="214"/>
      <c r="Z13610" s="214"/>
      <c r="AA13610" s="217"/>
      <c r="AB13610" s="217"/>
      <c r="AC13610" s="217"/>
      <c r="AD13610" s="213"/>
    </row>
    <row r="13611" spans="20:30" x14ac:dyDescent="0.2">
      <c r="T13611" s="212"/>
      <c r="U13611" s="213"/>
      <c r="V13611" s="213"/>
      <c r="W13611" s="213"/>
      <c r="X13611" s="214"/>
      <c r="Y13611" s="214"/>
      <c r="Z13611" s="214"/>
      <c r="AA13611" s="217"/>
      <c r="AB13611" s="217"/>
      <c r="AC13611" s="217"/>
      <c r="AD13611" s="213"/>
    </row>
    <row r="13612" spans="20:30" x14ac:dyDescent="0.2">
      <c r="T13612" s="212"/>
      <c r="U13612" s="213"/>
      <c r="V13612" s="213"/>
      <c r="W13612" s="213"/>
      <c r="X13612" s="214"/>
      <c r="Y13612" s="214"/>
      <c r="Z13612" s="214"/>
      <c r="AA13612" s="217"/>
      <c r="AB13612" s="217"/>
      <c r="AC13612" s="217"/>
      <c r="AD13612" s="213"/>
    </row>
    <row r="13613" spans="20:30" x14ac:dyDescent="0.2">
      <c r="T13613" s="212"/>
      <c r="U13613" s="213"/>
      <c r="V13613" s="213"/>
      <c r="W13613" s="213"/>
      <c r="X13613" s="214"/>
      <c r="Y13613" s="214"/>
      <c r="Z13613" s="214"/>
      <c r="AA13613" s="217"/>
      <c r="AB13613" s="217"/>
      <c r="AC13613" s="217"/>
      <c r="AD13613" s="213"/>
    </row>
    <row r="13614" spans="20:30" x14ac:dyDescent="0.2">
      <c r="T13614" s="212"/>
      <c r="U13614" s="213"/>
      <c r="V13614" s="213"/>
      <c r="W13614" s="213"/>
      <c r="X13614" s="214"/>
      <c r="Y13614" s="214"/>
      <c r="Z13614" s="214"/>
      <c r="AA13614" s="217"/>
      <c r="AB13614" s="217"/>
      <c r="AC13614" s="217"/>
      <c r="AD13614" s="213"/>
    </row>
    <row r="13615" spans="20:30" x14ac:dyDescent="0.2">
      <c r="T13615" s="212"/>
      <c r="U13615" s="213"/>
      <c r="V13615" s="213"/>
      <c r="W13615" s="213"/>
      <c r="X13615" s="214"/>
      <c r="Y13615" s="214"/>
      <c r="Z13615" s="214"/>
      <c r="AA13615" s="217"/>
      <c r="AB13615" s="217"/>
      <c r="AC13615" s="217"/>
      <c r="AD13615" s="213"/>
    </row>
    <row r="13616" spans="20:30" x14ac:dyDescent="0.2">
      <c r="T13616" s="212"/>
      <c r="U13616" s="213"/>
      <c r="V13616" s="213"/>
      <c r="W13616" s="213"/>
      <c r="X13616" s="214"/>
      <c r="Y13616" s="214"/>
      <c r="Z13616" s="214"/>
      <c r="AA13616" s="217"/>
      <c r="AB13616" s="217"/>
      <c r="AC13616" s="217"/>
      <c r="AD13616" s="213"/>
    </row>
    <row r="13617" spans="20:30" x14ac:dyDescent="0.2">
      <c r="T13617" s="212"/>
      <c r="U13617" s="213"/>
      <c r="V13617" s="213"/>
      <c r="W13617" s="213"/>
      <c r="X13617" s="214"/>
      <c r="Y13617" s="214"/>
      <c r="Z13617" s="214"/>
      <c r="AA13617" s="217"/>
      <c r="AB13617" s="217"/>
      <c r="AC13617" s="217"/>
      <c r="AD13617" s="213"/>
    </row>
    <row r="13618" spans="20:30" x14ac:dyDescent="0.2">
      <c r="T13618" s="212"/>
      <c r="U13618" s="213"/>
      <c r="V13618" s="213"/>
      <c r="W13618" s="213"/>
      <c r="X13618" s="214"/>
      <c r="Y13618" s="214"/>
      <c r="Z13618" s="214"/>
      <c r="AA13618" s="217"/>
      <c r="AB13618" s="217"/>
      <c r="AC13618" s="217"/>
      <c r="AD13618" s="213"/>
    </row>
    <row r="13619" spans="20:30" x14ac:dyDescent="0.2">
      <c r="T13619" s="212"/>
      <c r="U13619" s="213"/>
      <c r="V13619" s="213"/>
      <c r="W13619" s="213"/>
      <c r="X13619" s="214"/>
      <c r="Y13619" s="214"/>
      <c r="Z13619" s="214"/>
      <c r="AA13619" s="217"/>
      <c r="AB13619" s="217"/>
      <c r="AC13619" s="217"/>
      <c r="AD13619" s="213"/>
    </row>
    <row r="13620" spans="20:30" x14ac:dyDescent="0.2">
      <c r="T13620" s="212"/>
      <c r="U13620" s="213"/>
      <c r="V13620" s="213"/>
      <c r="W13620" s="213"/>
      <c r="X13620" s="214"/>
      <c r="Y13620" s="214"/>
      <c r="Z13620" s="214"/>
      <c r="AA13620" s="217"/>
      <c r="AB13620" s="217"/>
      <c r="AC13620" s="217"/>
      <c r="AD13620" s="213"/>
    </row>
    <row r="13621" spans="20:30" x14ac:dyDescent="0.2">
      <c r="T13621" s="212"/>
      <c r="U13621" s="213"/>
      <c r="V13621" s="213"/>
      <c r="W13621" s="213"/>
      <c r="X13621" s="214"/>
      <c r="Y13621" s="214"/>
      <c r="Z13621" s="214"/>
      <c r="AA13621" s="217"/>
      <c r="AB13621" s="217"/>
      <c r="AC13621" s="217"/>
      <c r="AD13621" s="213"/>
    </row>
    <row r="13622" spans="20:30" x14ac:dyDescent="0.2">
      <c r="T13622" s="212"/>
      <c r="U13622" s="213"/>
      <c r="V13622" s="213"/>
      <c r="W13622" s="213"/>
      <c r="X13622" s="214"/>
      <c r="Y13622" s="214"/>
      <c r="Z13622" s="214"/>
      <c r="AA13622" s="217"/>
      <c r="AB13622" s="217"/>
      <c r="AC13622" s="217"/>
      <c r="AD13622" s="213"/>
    </row>
    <row r="13623" spans="20:30" x14ac:dyDescent="0.2">
      <c r="T13623" s="212"/>
      <c r="U13623" s="213"/>
      <c r="V13623" s="213"/>
      <c r="W13623" s="213"/>
      <c r="X13623" s="214"/>
      <c r="Y13623" s="214"/>
      <c r="Z13623" s="214"/>
      <c r="AA13623" s="217"/>
      <c r="AB13623" s="217"/>
      <c r="AC13623" s="217"/>
      <c r="AD13623" s="213"/>
    </row>
    <row r="13624" spans="20:30" x14ac:dyDescent="0.2">
      <c r="T13624" s="212"/>
      <c r="U13624" s="213"/>
      <c r="V13624" s="213"/>
      <c r="W13624" s="213"/>
      <c r="X13624" s="214"/>
      <c r="Y13624" s="214"/>
      <c r="Z13624" s="214"/>
      <c r="AA13624" s="217"/>
      <c r="AB13624" s="217"/>
      <c r="AC13624" s="217"/>
      <c r="AD13624" s="213"/>
    </row>
    <row r="13625" spans="20:30" x14ac:dyDescent="0.2">
      <c r="T13625" s="212"/>
      <c r="U13625" s="213"/>
      <c r="V13625" s="213"/>
      <c r="W13625" s="213"/>
      <c r="X13625" s="214"/>
      <c r="Y13625" s="214"/>
      <c r="Z13625" s="214"/>
      <c r="AA13625" s="217"/>
      <c r="AB13625" s="217"/>
      <c r="AC13625" s="217"/>
      <c r="AD13625" s="213"/>
    </row>
    <row r="13626" spans="20:30" x14ac:dyDescent="0.2">
      <c r="T13626" s="212"/>
      <c r="U13626" s="213"/>
      <c r="V13626" s="213"/>
      <c r="W13626" s="213"/>
      <c r="X13626" s="214"/>
      <c r="Y13626" s="214"/>
      <c r="Z13626" s="214"/>
      <c r="AA13626" s="217"/>
      <c r="AB13626" s="217"/>
      <c r="AC13626" s="217"/>
      <c r="AD13626" s="213"/>
    </row>
    <row r="13627" spans="20:30" x14ac:dyDescent="0.2">
      <c r="T13627" s="212"/>
      <c r="U13627" s="213"/>
      <c r="V13627" s="213"/>
      <c r="W13627" s="213"/>
      <c r="X13627" s="214"/>
      <c r="Y13627" s="214"/>
      <c r="Z13627" s="214"/>
      <c r="AA13627" s="217"/>
      <c r="AB13627" s="217"/>
      <c r="AC13627" s="217"/>
      <c r="AD13627" s="213"/>
    </row>
    <row r="13628" spans="20:30" x14ac:dyDescent="0.2">
      <c r="T13628" s="212"/>
      <c r="U13628" s="213"/>
      <c r="V13628" s="213"/>
      <c r="W13628" s="213"/>
      <c r="X13628" s="214"/>
      <c r="Y13628" s="214"/>
      <c r="Z13628" s="214"/>
      <c r="AA13628" s="217"/>
      <c r="AB13628" s="217"/>
      <c r="AC13628" s="217"/>
      <c r="AD13628" s="213"/>
    </row>
    <row r="13629" spans="20:30" x14ac:dyDescent="0.2">
      <c r="T13629" s="212"/>
      <c r="U13629" s="213"/>
      <c r="V13629" s="213"/>
      <c r="W13629" s="213"/>
      <c r="X13629" s="214"/>
      <c r="Y13629" s="214"/>
      <c r="Z13629" s="214"/>
      <c r="AA13629" s="217"/>
      <c r="AB13629" s="217"/>
      <c r="AC13629" s="217"/>
      <c r="AD13629" s="213"/>
    </row>
    <row r="13630" spans="20:30" x14ac:dyDescent="0.2">
      <c r="T13630" s="212"/>
      <c r="U13630" s="213"/>
      <c r="V13630" s="213"/>
      <c r="W13630" s="213"/>
      <c r="X13630" s="214"/>
      <c r="Y13630" s="214"/>
      <c r="Z13630" s="214"/>
      <c r="AA13630" s="217"/>
      <c r="AB13630" s="217"/>
      <c r="AC13630" s="217"/>
      <c r="AD13630" s="213"/>
    </row>
    <row r="13631" spans="20:30" x14ac:dyDescent="0.2">
      <c r="T13631" s="212"/>
      <c r="U13631" s="213"/>
      <c r="V13631" s="213"/>
      <c r="W13631" s="213"/>
      <c r="X13631" s="214"/>
      <c r="Y13631" s="214"/>
      <c r="Z13631" s="214"/>
      <c r="AA13631" s="217"/>
      <c r="AB13631" s="217"/>
      <c r="AC13631" s="217"/>
      <c r="AD13631" s="213"/>
    </row>
    <row r="13632" spans="20:30" x14ac:dyDescent="0.2">
      <c r="T13632" s="212"/>
      <c r="U13632" s="213"/>
      <c r="V13632" s="213"/>
      <c r="W13632" s="213"/>
      <c r="X13632" s="214"/>
      <c r="Y13632" s="214"/>
      <c r="Z13632" s="214"/>
      <c r="AA13632" s="217"/>
      <c r="AB13632" s="217"/>
      <c r="AC13632" s="217"/>
      <c r="AD13632" s="213"/>
    </row>
    <row r="13633" spans="20:30" x14ac:dyDescent="0.2">
      <c r="T13633" s="212"/>
      <c r="U13633" s="213"/>
      <c r="V13633" s="213"/>
      <c r="W13633" s="213"/>
      <c r="X13633" s="214"/>
      <c r="Y13633" s="214"/>
      <c r="Z13633" s="214"/>
      <c r="AA13633" s="217"/>
      <c r="AB13633" s="217"/>
      <c r="AC13633" s="217"/>
      <c r="AD13633" s="213"/>
    </row>
    <row r="13634" spans="20:30" x14ac:dyDescent="0.2">
      <c r="T13634" s="212"/>
      <c r="U13634" s="213"/>
      <c r="V13634" s="213"/>
      <c r="W13634" s="213"/>
      <c r="X13634" s="214"/>
      <c r="Y13634" s="214"/>
      <c r="Z13634" s="214"/>
      <c r="AA13634" s="217"/>
      <c r="AB13634" s="217"/>
      <c r="AC13634" s="217"/>
      <c r="AD13634" s="213"/>
    </row>
    <row r="13635" spans="20:30" x14ac:dyDescent="0.2">
      <c r="T13635" s="212"/>
      <c r="U13635" s="213"/>
      <c r="V13635" s="213"/>
      <c r="W13635" s="213"/>
      <c r="X13635" s="214"/>
      <c r="Y13635" s="214"/>
      <c r="Z13635" s="214"/>
      <c r="AA13635" s="217"/>
      <c r="AB13635" s="217"/>
      <c r="AC13635" s="217"/>
      <c r="AD13635" s="213"/>
    </row>
    <row r="13636" spans="20:30" x14ac:dyDescent="0.2">
      <c r="T13636" s="212"/>
      <c r="U13636" s="213"/>
      <c r="V13636" s="213"/>
      <c r="W13636" s="213"/>
      <c r="X13636" s="214"/>
      <c r="Y13636" s="214"/>
      <c r="Z13636" s="214"/>
      <c r="AA13636" s="217"/>
      <c r="AB13636" s="217"/>
      <c r="AC13636" s="217"/>
      <c r="AD13636" s="213"/>
    </row>
    <row r="13637" spans="20:30" x14ac:dyDescent="0.2">
      <c r="T13637" s="212"/>
      <c r="U13637" s="213"/>
      <c r="V13637" s="213"/>
      <c r="W13637" s="213"/>
      <c r="X13637" s="214"/>
      <c r="Y13637" s="214"/>
      <c r="Z13637" s="214"/>
      <c r="AA13637" s="217"/>
      <c r="AB13637" s="217"/>
      <c r="AC13637" s="217"/>
      <c r="AD13637" s="213"/>
    </row>
    <row r="13638" spans="20:30" x14ac:dyDescent="0.2">
      <c r="T13638" s="212"/>
      <c r="U13638" s="213"/>
      <c r="V13638" s="213"/>
      <c r="W13638" s="213"/>
      <c r="X13638" s="214"/>
      <c r="Y13638" s="214"/>
      <c r="Z13638" s="214"/>
      <c r="AA13638" s="217"/>
      <c r="AB13638" s="217"/>
      <c r="AC13638" s="217"/>
      <c r="AD13638" s="213"/>
    </row>
    <row r="13639" spans="20:30" x14ac:dyDescent="0.2">
      <c r="T13639" s="212"/>
      <c r="U13639" s="213"/>
      <c r="V13639" s="213"/>
      <c r="W13639" s="213"/>
      <c r="X13639" s="214"/>
      <c r="Y13639" s="214"/>
      <c r="Z13639" s="214"/>
      <c r="AA13639" s="217"/>
      <c r="AB13639" s="217"/>
      <c r="AC13639" s="217"/>
      <c r="AD13639" s="213"/>
    </row>
    <row r="13640" spans="20:30" x14ac:dyDescent="0.2">
      <c r="T13640" s="212"/>
      <c r="U13640" s="213"/>
      <c r="V13640" s="213"/>
      <c r="W13640" s="213"/>
      <c r="X13640" s="214"/>
      <c r="Y13640" s="214"/>
      <c r="Z13640" s="214"/>
      <c r="AA13640" s="217"/>
      <c r="AB13640" s="217"/>
      <c r="AC13640" s="217"/>
      <c r="AD13640" s="213"/>
    </row>
    <row r="13641" spans="20:30" x14ac:dyDescent="0.2">
      <c r="T13641" s="212"/>
      <c r="U13641" s="213"/>
      <c r="V13641" s="213"/>
      <c r="W13641" s="213"/>
      <c r="X13641" s="214"/>
      <c r="Y13641" s="214"/>
      <c r="Z13641" s="214"/>
      <c r="AA13641" s="217"/>
      <c r="AB13641" s="217"/>
      <c r="AC13641" s="217"/>
      <c r="AD13641" s="213"/>
    </row>
    <row r="13642" spans="20:30" x14ac:dyDescent="0.2">
      <c r="T13642" s="212"/>
      <c r="U13642" s="213"/>
      <c r="V13642" s="213"/>
      <c r="W13642" s="213"/>
      <c r="X13642" s="214"/>
      <c r="Y13642" s="214"/>
      <c r="Z13642" s="214"/>
      <c r="AA13642" s="217"/>
      <c r="AB13642" s="217"/>
      <c r="AC13642" s="217"/>
      <c r="AD13642" s="213"/>
    </row>
    <row r="13643" spans="20:30" x14ac:dyDescent="0.2">
      <c r="T13643" s="212"/>
      <c r="U13643" s="213"/>
      <c r="V13643" s="213"/>
      <c r="W13643" s="213"/>
      <c r="X13643" s="214"/>
      <c r="Y13643" s="214"/>
      <c r="Z13643" s="214"/>
      <c r="AA13643" s="217"/>
      <c r="AB13643" s="217"/>
      <c r="AC13643" s="217"/>
      <c r="AD13643" s="213"/>
    </row>
    <row r="13644" spans="20:30" x14ac:dyDescent="0.2">
      <c r="T13644" s="212"/>
      <c r="U13644" s="213"/>
      <c r="V13644" s="213"/>
      <c r="W13644" s="213"/>
      <c r="X13644" s="214"/>
      <c r="Y13644" s="214"/>
      <c r="Z13644" s="214"/>
      <c r="AA13644" s="217"/>
      <c r="AB13644" s="217"/>
      <c r="AC13644" s="217"/>
      <c r="AD13644" s="213"/>
    </row>
    <row r="13645" spans="20:30" x14ac:dyDescent="0.2">
      <c r="T13645" s="212"/>
      <c r="U13645" s="213"/>
      <c r="V13645" s="213"/>
      <c r="W13645" s="213"/>
      <c r="X13645" s="214"/>
      <c r="Y13645" s="214"/>
      <c r="Z13645" s="214"/>
      <c r="AA13645" s="217"/>
      <c r="AB13645" s="217"/>
      <c r="AC13645" s="217"/>
      <c r="AD13645" s="213"/>
    </row>
    <row r="13646" spans="20:30" x14ac:dyDescent="0.2">
      <c r="T13646" s="212"/>
      <c r="U13646" s="213"/>
      <c r="V13646" s="213"/>
      <c r="W13646" s="213"/>
      <c r="X13646" s="214"/>
      <c r="Y13646" s="214"/>
      <c r="Z13646" s="214"/>
      <c r="AA13646" s="217"/>
      <c r="AB13646" s="217"/>
      <c r="AC13646" s="217"/>
      <c r="AD13646" s="213"/>
    </row>
    <row r="13647" spans="20:30" x14ac:dyDescent="0.2">
      <c r="T13647" s="212"/>
      <c r="U13647" s="213"/>
      <c r="V13647" s="213"/>
      <c r="W13647" s="213"/>
      <c r="X13647" s="214"/>
      <c r="Y13647" s="214"/>
      <c r="Z13647" s="214"/>
      <c r="AA13647" s="217"/>
      <c r="AB13647" s="217"/>
      <c r="AC13647" s="217"/>
      <c r="AD13647" s="213"/>
    </row>
    <row r="13648" spans="20:30" x14ac:dyDescent="0.2">
      <c r="T13648" s="212"/>
      <c r="U13648" s="213"/>
      <c r="V13648" s="213"/>
      <c r="W13648" s="213"/>
      <c r="X13648" s="214"/>
      <c r="Y13648" s="214"/>
      <c r="Z13648" s="214"/>
      <c r="AA13648" s="217"/>
      <c r="AB13648" s="217"/>
      <c r="AC13648" s="217"/>
      <c r="AD13648" s="213"/>
    </row>
    <row r="13649" spans="20:30" x14ac:dyDescent="0.2">
      <c r="T13649" s="212"/>
      <c r="U13649" s="213"/>
      <c r="V13649" s="213"/>
      <c r="W13649" s="213"/>
      <c r="X13649" s="214"/>
      <c r="Y13649" s="214"/>
      <c r="Z13649" s="214"/>
      <c r="AA13649" s="217"/>
      <c r="AB13649" s="217"/>
      <c r="AC13649" s="217"/>
      <c r="AD13649" s="213"/>
    </row>
    <row r="13650" spans="20:30" x14ac:dyDescent="0.2">
      <c r="T13650" s="212"/>
      <c r="U13650" s="213"/>
      <c r="V13650" s="213"/>
      <c r="W13650" s="213"/>
      <c r="X13650" s="214"/>
      <c r="Y13650" s="214"/>
      <c r="Z13650" s="214"/>
      <c r="AA13650" s="217"/>
      <c r="AB13650" s="217"/>
      <c r="AC13650" s="217"/>
      <c r="AD13650" s="213"/>
    </row>
    <row r="13651" spans="20:30" x14ac:dyDescent="0.2">
      <c r="T13651" s="212"/>
      <c r="U13651" s="213"/>
      <c r="V13651" s="213"/>
      <c r="W13651" s="213"/>
      <c r="X13651" s="214"/>
      <c r="Y13651" s="214"/>
      <c r="Z13651" s="214"/>
      <c r="AA13651" s="217"/>
      <c r="AB13651" s="217"/>
      <c r="AC13651" s="217"/>
      <c r="AD13651" s="213"/>
    </row>
    <row r="13652" spans="20:30" x14ac:dyDescent="0.2">
      <c r="T13652" s="212"/>
      <c r="U13652" s="213"/>
      <c r="V13652" s="213"/>
      <c r="W13652" s="213"/>
      <c r="X13652" s="214"/>
      <c r="Y13652" s="214"/>
      <c r="Z13652" s="214"/>
      <c r="AA13652" s="217"/>
      <c r="AB13652" s="217"/>
      <c r="AC13652" s="217"/>
      <c r="AD13652" s="213"/>
    </row>
    <row r="13653" spans="20:30" x14ac:dyDescent="0.2">
      <c r="T13653" s="212"/>
      <c r="U13653" s="213"/>
      <c r="V13653" s="213"/>
      <c r="W13653" s="213"/>
      <c r="X13653" s="214"/>
      <c r="Y13653" s="214"/>
      <c r="Z13653" s="214"/>
      <c r="AA13653" s="217"/>
      <c r="AB13653" s="217"/>
      <c r="AC13653" s="217"/>
      <c r="AD13653" s="213"/>
    </row>
    <row r="13654" spans="20:30" x14ac:dyDescent="0.2">
      <c r="T13654" s="212"/>
      <c r="U13654" s="213"/>
      <c r="V13654" s="213"/>
      <c r="W13654" s="213"/>
      <c r="X13654" s="214"/>
      <c r="Y13654" s="214"/>
      <c r="Z13654" s="214"/>
      <c r="AA13654" s="217"/>
      <c r="AB13654" s="217"/>
      <c r="AC13654" s="217"/>
      <c r="AD13654" s="213"/>
    </row>
    <row r="13655" spans="20:30" x14ac:dyDescent="0.2">
      <c r="T13655" s="212"/>
      <c r="U13655" s="213"/>
      <c r="V13655" s="213"/>
      <c r="W13655" s="213"/>
      <c r="X13655" s="214"/>
      <c r="Y13655" s="214"/>
      <c r="Z13655" s="214"/>
      <c r="AA13655" s="217"/>
      <c r="AB13655" s="217"/>
      <c r="AC13655" s="217"/>
      <c r="AD13655" s="213"/>
    </row>
    <row r="13656" spans="20:30" x14ac:dyDescent="0.2">
      <c r="T13656" s="212"/>
      <c r="U13656" s="213"/>
      <c r="V13656" s="213"/>
      <c r="W13656" s="213"/>
      <c r="X13656" s="214"/>
      <c r="Y13656" s="214"/>
      <c r="Z13656" s="214"/>
      <c r="AA13656" s="217"/>
      <c r="AB13656" s="217"/>
      <c r="AC13656" s="217"/>
      <c r="AD13656" s="213"/>
    </row>
    <row r="13657" spans="20:30" x14ac:dyDescent="0.2">
      <c r="T13657" s="212"/>
      <c r="U13657" s="213"/>
      <c r="V13657" s="213"/>
      <c r="W13657" s="213"/>
      <c r="X13657" s="214"/>
      <c r="Y13657" s="214"/>
      <c r="Z13657" s="214"/>
      <c r="AA13657" s="217"/>
      <c r="AB13657" s="217"/>
      <c r="AC13657" s="217"/>
      <c r="AD13657" s="213"/>
    </row>
    <row r="13658" spans="20:30" x14ac:dyDescent="0.2">
      <c r="T13658" s="212"/>
      <c r="U13658" s="213"/>
      <c r="V13658" s="213"/>
      <c r="W13658" s="213"/>
      <c r="X13658" s="214"/>
      <c r="Y13658" s="214"/>
      <c r="Z13658" s="214"/>
      <c r="AA13658" s="217"/>
      <c r="AB13658" s="217"/>
      <c r="AC13658" s="217"/>
      <c r="AD13658" s="213"/>
    </row>
    <row r="13659" spans="20:30" x14ac:dyDescent="0.2">
      <c r="T13659" s="212"/>
      <c r="U13659" s="213"/>
      <c r="V13659" s="213"/>
      <c r="W13659" s="213"/>
      <c r="X13659" s="214"/>
      <c r="Y13659" s="214"/>
      <c r="Z13659" s="214"/>
      <c r="AA13659" s="217"/>
      <c r="AB13659" s="217"/>
      <c r="AC13659" s="217"/>
      <c r="AD13659" s="213"/>
    </row>
    <row r="13660" spans="20:30" x14ac:dyDescent="0.2">
      <c r="T13660" s="212"/>
      <c r="U13660" s="213"/>
      <c r="V13660" s="213"/>
      <c r="W13660" s="213"/>
      <c r="X13660" s="214"/>
      <c r="Y13660" s="214"/>
      <c r="Z13660" s="214"/>
      <c r="AA13660" s="217"/>
      <c r="AB13660" s="217"/>
      <c r="AC13660" s="217"/>
      <c r="AD13660" s="213"/>
    </row>
    <row r="13661" spans="20:30" x14ac:dyDescent="0.2">
      <c r="T13661" s="212"/>
      <c r="U13661" s="213"/>
      <c r="V13661" s="213"/>
      <c r="W13661" s="213"/>
      <c r="X13661" s="214"/>
      <c r="Y13661" s="214"/>
      <c r="Z13661" s="214"/>
      <c r="AA13661" s="217"/>
      <c r="AB13661" s="217"/>
      <c r="AC13661" s="217"/>
      <c r="AD13661" s="213"/>
    </row>
    <row r="13662" spans="20:30" x14ac:dyDescent="0.2">
      <c r="T13662" s="212"/>
      <c r="U13662" s="213"/>
      <c r="V13662" s="213"/>
      <c r="W13662" s="213"/>
      <c r="X13662" s="214"/>
      <c r="Y13662" s="214"/>
      <c r="Z13662" s="214"/>
      <c r="AA13662" s="217"/>
      <c r="AB13662" s="217"/>
      <c r="AC13662" s="217"/>
      <c r="AD13662" s="213"/>
    </row>
    <row r="13663" spans="20:30" x14ac:dyDescent="0.2">
      <c r="T13663" s="212"/>
      <c r="U13663" s="213"/>
      <c r="V13663" s="213"/>
      <c r="W13663" s="213"/>
      <c r="X13663" s="214"/>
      <c r="Y13663" s="214"/>
      <c r="Z13663" s="214"/>
      <c r="AA13663" s="217"/>
      <c r="AB13663" s="217"/>
      <c r="AC13663" s="217"/>
      <c r="AD13663" s="213"/>
    </row>
    <row r="13664" spans="20:30" x14ac:dyDescent="0.2">
      <c r="T13664" s="212"/>
      <c r="U13664" s="213"/>
      <c r="V13664" s="213"/>
      <c r="W13664" s="213"/>
      <c r="X13664" s="214"/>
      <c r="Y13664" s="214"/>
      <c r="Z13664" s="214"/>
      <c r="AA13664" s="217"/>
      <c r="AB13664" s="217"/>
      <c r="AC13664" s="217"/>
      <c r="AD13664" s="213"/>
    </row>
    <row r="13665" spans="20:30" x14ac:dyDescent="0.2">
      <c r="T13665" s="212"/>
      <c r="U13665" s="213"/>
      <c r="V13665" s="213"/>
      <c r="W13665" s="213"/>
      <c r="X13665" s="214"/>
      <c r="Y13665" s="214"/>
      <c r="Z13665" s="214"/>
      <c r="AA13665" s="217"/>
      <c r="AB13665" s="217"/>
      <c r="AC13665" s="217"/>
      <c r="AD13665" s="213"/>
    </row>
    <row r="13666" spans="20:30" x14ac:dyDescent="0.2">
      <c r="T13666" s="212"/>
      <c r="U13666" s="213"/>
      <c r="V13666" s="213"/>
      <c r="W13666" s="213"/>
      <c r="X13666" s="214"/>
      <c r="Y13666" s="214"/>
      <c r="Z13666" s="214"/>
      <c r="AA13666" s="217"/>
      <c r="AB13666" s="217"/>
      <c r="AC13666" s="217"/>
      <c r="AD13666" s="213"/>
    </row>
    <row r="13667" spans="20:30" x14ac:dyDescent="0.2">
      <c r="T13667" s="212"/>
      <c r="U13667" s="213"/>
      <c r="V13667" s="213"/>
      <c r="W13667" s="213"/>
      <c r="X13667" s="214"/>
      <c r="Y13667" s="214"/>
      <c r="Z13667" s="214"/>
      <c r="AA13667" s="217"/>
      <c r="AB13667" s="217"/>
      <c r="AC13667" s="217"/>
      <c r="AD13667" s="213"/>
    </row>
    <row r="13668" spans="20:30" x14ac:dyDescent="0.2">
      <c r="T13668" s="212"/>
      <c r="U13668" s="213"/>
      <c r="V13668" s="213"/>
      <c r="W13668" s="213"/>
      <c r="X13668" s="214"/>
      <c r="Y13668" s="214"/>
      <c r="Z13668" s="214"/>
      <c r="AA13668" s="217"/>
      <c r="AB13668" s="217"/>
      <c r="AC13668" s="217"/>
      <c r="AD13668" s="213"/>
    </row>
    <row r="13669" spans="20:30" x14ac:dyDescent="0.2">
      <c r="T13669" s="212"/>
      <c r="U13669" s="213"/>
      <c r="V13669" s="213"/>
      <c r="W13669" s="213"/>
      <c r="X13669" s="214"/>
      <c r="Y13669" s="214"/>
      <c r="Z13669" s="214"/>
      <c r="AA13669" s="217"/>
      <c r="AB13669" s="217"/>
      <c r="AC13669" s="217"/>
      <c r="AD13669" s="213"/>
    </row>
    <row r="13670" spans="20:30" x14ac:dyDescent="0.2">
      <c r="T13670" s="212"/>
      <c r="U13670" s="213"/>
      <c r="V13670" s="213"/>
      <c r="W13670" s="213"/>
      <c r="X13670" s="214"/>
      <c r="Y13670" s="214"/>
      <c r="Z13670" s="214"/>
      <c r="AA13670" s="217"/>
      <c r="AB13670" s="217"/>
      <c r="AC13670" s="217"/>
      <c r="AD13670" s="213"/>
    </row>
    <row r="13671" spans="20:30" x14ac:dyDescent="0.2">
      <c r="T13671" s="212"/>
      <c r="U13671" s="213"/>
      <c r="V13671" s="213"/>
      <c r="W13671" s="213"/>
      <c r="X13671" s="214"/>
      <c r="Y13671" s="214"/>
      <c r="Z13671" s="214"/>
      <c r="AA13671" s="217"/>
      <c r="AB13671" s="217"/>
      <c r="AC13671" s="217"/>
      <c r="AD13671" s="213"/>
    </row>
    <row r="13672" spans="20:30" x14ac:dyDescent="0.2">
      <c r="T13672" s="212"/>
      <c r="U13672" s="213"/>
      <c r="V13672" s="213"/>
      <c r="W13672" s="213"/>
      <c r="X13672" s="214"/>
      <c r="Y13672" s="214"/>
      <c r="Z13672" s="214"/>
      <c r="AA13672" s="217"/>
      <c r="AB13672" s="217"/>
      <c r="AC13672" s="217"/>
      <c r="AD13672" s="213"/>
    </row>
    <row r="13673" spans="20:30" x14ac:dyDescent="0.2">
      <c r="T13673" s="212"/>
      <c r="U13673" s="213"/>
      <c r="V13673" s="213"/>
      <c r="W13673" s="213"/>
      <c r="X13673" s="214"/>
      <c r="Y13673" s="214"/>
      <c r="Z13673" s="214"/>
      <c r="AA13673" s="217"/>
      <c r="AB13673" s="217"/>
      <c r="AC13673" s="217"/>
      <c r="AD13673" s="213"/>
    </row>
    <row r="13674" spans="20:30" x14ac:dyDescent="0.2">
      <c r="T13674" s="212"/>
      <c r="U13674" s="213"/>
      <c r="V13674" s="213"/>
      <c r="W13674" s="213"/>
      <c r="X13674" s="214"/>
      <c r="Y13674" s="214"/>
      <c r="Z13674" s="214"/>
      <c r="AA13674" s="217"/>
      <c r="AB13674" s="217"/>
      <c r="AC13674" s="217"/>
      <c r="AD13674" s="213"/>
    </row>
    <row r="13675" spans="20:30" x14ac:dyDescent="0.2">
      <c r="T13675" s="212"/>
      <c r="U13675" s="213"/>
      <c r="V13675" s="213"/>
      <c r="W13675" s="213"/>
      <c r="X13675" s="214"/>
      <c r="Y13675" s="214"/>
      <c r="Z13675" s="214"/>
      <c r="AA13675" s="217"/>
      <c r="AB13675" s="217"/>
      <c r="AC13675" s="217"/>
      <c r="AD13675" s="213"/>
    </row>
    <row r="13676" spans="20:30" x14ac:dyDescent="0.2">
      <c r="T13676" s="212"/>
      <c r="U13676" s="213"/>
      <c r="V13676" s="213"/>
      <c r="W13676" s="213"/>
      <c r="X13676" s="214"/>
      <c r="Y13676" s="214"/>
      <c r="Z13676" s="214"/>
      <c r="AA13676" s="217"/>
      <c r="AB13676" s="217"/>
      <c r="AC13676" s="217"/>
      <c r="AD13676" s="213"/>
    </row>
    <row r="13677" spans="20:30" x14ac:dyDescent="0.2">
      <c r="T13677" s="212"/>
      <c r="U13677" s="213"/>
      <c r="V13677" s="213"/>
      <c r="W13677" s="213"/>
      <c r="X13677" s="214"/>
      <c r="Y13677" s="214"/>
      <c r="Z13677" s="214"/>
      <c r="AA13677" s="217"/>
      <c r="AB13677" s="217"/>
      <c r="AC13677" s="217"/>
      <c r="AD13677" s="213"/>
    </row>
    <row r="13678" spans="20:30" x14ac:dyDescent="0.2">
      <c r="T13678" s="212"/>
      <c r="U13678" s="213"/>
      <c r="V13678" s="213"/>
      <c r="W13678" s="213"/>
      <c r="X13678" s="214"/>
      <c r="Y13678" s="214"/>
      <c r="Z13678" s="214"/>
      <c r="AA13678" s="217"/>
      <c r="AB13678" s="217"/>
      <c r="AC13678" s="217"/>
      <c r="AD13678" s="213"/>
    </row>
    <row r="13679" spans="20:30" x14ac:dyDescent="0.2">
      <c r="T13679" s="212"/>
      <c r="U13679" s="213"/>
      <c r="V13679" s="213"/>
      <c r="W13679" s="213"/>
      <c r="X13679" s="214"/>
      <c r="Y13679" s="214"/>
      <c r="Z13679" s="214"/>
      <c r="AA13679" s="217"/>
      <c r="AB13679" s="217"/>
      <c r="AC13679" s="217"/>
      <c r="AD13679" s="213"/>
    </row>
    <row r="13680" spans="20:30" x14ac:dyDescent="0.2">
      <c r="T13680" s="212"/>
      <c r="U13680" s="213"/>
      <c r="V13680" s="213"/>
      <c r="W13680" s="213"/>
      <c r="X13680" s="214"/>
      <c r="Y13680" s="214"/>
      <c r="Z13680" s="214"/>
      <c r="AA13680" s="217"/>
      <c r="AB13680" s="217"/>
      <c r="AC13680" s="217"/>
      <c r="AD13680" s="213"/>
    </row>
    <row r="13681" spans="20:30" x14ac:dyDescent="0.2">
      <c r="T13681" s="212"/>
      <c r="U13681" s="213"/>
      <c r="V13681" s="213"/>
      <c r="W13681" s="213"/>
      <c r="X13681" s="214"/>
      <c r="Y13681" s="214"/>
      <c r="Z13681" s="214"/>
      <c r="AA13681" s="217"/>
      <c r="AB13681" s="217"/>
      <c r="AC13681" s="217"/>
      <c r="AD13681" s="213"/>
    </row>
    <row r="13682" spans="20:30" x14ac:dyDescent="0.2">
      <c r="T13682" s="212"/>
      <c r="U13682" s="213"/>
      <c r="V13682" s="213"/>
      <c r="W13682" s="213"/>
      <c r="X13682" s="214"/>
      <c r="Y13682" s="214"/>
      <c r="Z13682" s="214"/>
      <c r="AA13682" s="217"/>
      <c r="AB13682" s="217"/>
      <c r="AC13682" s="217"/>
      <c r="AD13682" s="213"/>
    </row>
    <row r="13683" spans="20:30" x14ac:dyDescent="0.2">
      <c r="T13683" s="212"/>
      <c r="U13683" s="213"/>
      <c r="V13683" s="213"/>
      <c r="W13683" s="213"/>
      <c r="X13683" s="214"/>
      <c r="Y13683" s="214"/>
      <c r="Z13683" s="214"/>
      <c r="AA13683" s="217"/>
      <c r="AB13683" s="217"/>
      <c r="AC13683" s="217"/>
      <c r="AD13683" s="213"/>
    </row>
    <row r="13684" spans="20:30" x14ac:dyDescent="0.2">
      <c r="T13684" s="212"/>
      <c r="U13684" s="213"/>
      <c r="V13684" s="213"/>
      <c r="W13684" s="213"/>
      <c r="X13684" s="214"/>
      <c r="Y13684" s="214"/>
      <c r="Z13684" s="214"/>
      <c r="AA13684" s="217"/>
      <c r="AB13684" s="217"/>
      <c r="AC13684" s="217"/>
      <c r="AD13684" s="213"/>
    </row>
    <row r="13685" spans="20:30" x14ac:dyDescent="0.2">
      <c r="T13685" s="212"/>
      <c r="U13685" s="213"/>
      <c r="V13685" s="213"/>
      <c r="W13685" s="213"/>
      <c r="X13685" s="214"/>
      <c r="Y13685" s="214"/>
      <c r="Z13685" s="214"/>
      <c r="AA13685" s="217"/>
      <c r="AB13685" s="217"/>
      <c r="AC13685" s="217"/>
      <c r="AD13685" s="213"/>
    </row>
    <row r="13686" spans="20:30" x14ac:dyDescent="0.2">
      <c r="T13686" s="212"/>
      <c r="U13686" s="213"/>
      <c r="V13686" s="213"/>
      <c r="W13686" s="213"/>
      <c r="X13686" s="214"/>
      <c r="Y13686" s="214"/>
      <c r="Z13686" s="214"/>
      <c r="AA13686" s="217"/>
      <c r="AB13686" s="217"/>
      <c r="AC13686" s="217"/>
      <c r="AD13686" s="213"/>
    </row>
    <row r="13687" spans="20:30" x14ac:dyDescent="0.2">
      <c r="T13687" s="212"/>
      <c r="U13687" s="213"/>
      <c r="V13687" s="213"/>
      <c r="W13687" s="213"/>
      <c r="X13687" s="214"/>
      <c r="Y13687" s="214"/>
      <c r="Z13687" s="214"/>
      <c r="AA13687" s="217"/>
      <c r="AB13687" s="217"/>
      <c r="AC13687" s="217"/>
      <c r="AD13687" s="213"/>
    </row>
    <row r="13688" spans="20:30" x14ac:dyDescent="0.2">
      <c r="T13688" s="212"/>
      <c r="U13688" s="213"/>
      <c r="V13688" s="213"/>
      <c r="W13688" s="213"/>
      <c r="X13688" s="214"/>
      <c r="Y13688" s="214"/>
      <c r="Z13688" s="214"/>
      <c r="AA13688" s="217"/>
      <c r="AB13688" s="217"/>
      <c r="AC13688" s="217"/>
      <c r="AD13688" s="213"/>
    </row>
    <row r="13689" spans="20:30" x14ac:dyDescent="0.2">
      <c r="T13689" s="212"/>
      <c r="U13689" s="213"/>
      <c r="V13689" s="213"/>
      <c r="W13689" s="213"/>
      <c r="X13689" s="214"/>
      <c r="Y13689" s="214"/>
      <c r="Z13689" s="214"/>
      <c r="AA13689" s="217"/>
      <c r="AB13689" s="217"/>
      <c r="AC13689" s="217"/>
      <c r="AD13689" s="213"/>
    </row>
    <row r="13690" spans="20:30" x14ac:dyDescent="0.2">
      <c r="T13690" s="212"/>
      <c r="U13690" s="213"/>
      <c r="V13690" s="213"/>
      <c r="W13690" s="213"/>
      <c r="X13690" s="214"/>
      <c r="Y13690" s="214"/>
      <c r="Z13690" s="214"/>
      <c r="AA13690" s="217"/>
      <c r="AB13690" s="217"/>
      <c r="AC13690" s="217"/>
      <c r="AD13690" s="213"/>
    </row>
    <row r="13691" spans="20:30" x14ac:dyDescent="0.2">
      <c r="T13691" s="212"/>
      <c r="U13691" s="213"/>
      <c r="V13691" s="213"/>
      <c r="W13691" s="213"/>
      <c r="X13691" s="214"/>
      <c r="Y13691" s="214"/>
      <c r="Z13691" s="214"/>
      <c r="AA13691" s="217"/>
      <c r="AB13691" s="217"/>
      <c r="AC13691" s="217"/>
      <c r="AD13691" s="213"/>
    </row>
    <row r="13692" spans="20:30" x14ac:dyDescent="0.2">
      <c r="T13692" s="212"/>
      <c r="U13692" s="213"/>
      <c r="V13692" s="213"/>
      <c r="W13692" s="213"/>
      <c r="X13692" s="214"/>
      <c r="Y13692" s="214"/>
      <c r="Z13692" s="214"/>
      <c r="AA13692" s="217"/>
      <c r="AB13692" s="217"/>
      <c r="AC13692" s="217"/>
      <c r="AD13692" s="213"/>
    </row>
    <row r="13693" spans="20:30" x14ac:dyDescent="0.2">
      <c r="T13693" s="212"/>
      <c r="U13693" s="213"/>
      <c r="V13693" s="213"/>
      <c r="W13693" s="213"/>
      <c r="X13693" s="214"/>
      <c r="Y13693" s="214"/>
      <c r="Z13693" s="214"/>
      <c r="AA13693" s="217"/>
      <c r="AB13693" s="217"/>
      <c r="AC13693" s="217"/>
      <c r="AD13693" s="213"/>
    </row>
    <row r="13694" spans="20:30" x14ac:dyDescent="0.2">
      <c r="T13694" s="212"/>
      <c r="U13694" s="213"/>
      <c r="V13694" s="213"/>
      <c r="W13694" s="213"/>
      <c r="X13694" s="214"/>
      <c r="Y13694" s="214"/>
      <c r="Z13694" s="214"/>
      <c r="AA13694" s="217"/>
      <c r="AB13694" s="217"/>
      <c r="AC13694" s="217"/>
      <c r="AD13694" s="213"/>
    </row>
    <row r="13695" spans="20:30" x14ac:dyDescent="0.2">
      <c r="T13695" s="212"/>
      <c r="U13695" s="213"/>
      <c r="V13695" s="213"/>
      <c r="W13695" s="213"/>
      <c r="X13695" s="214"/>
      <c r="Y13695" s="214"/>
      <c r="Z13695" s="214"/>
      <c r="AA13695" s="217"/>
      <c r="AB13695" s="217"/>
      <c r="AC13695" s="217"/>
      <c r="AD13695" s="213"/>
    </row>
    <row r="13696" spans="20:30" x14ac:dyDescent="0.2">
      <c r="T13696" s="212"/>
      <c r="U13696" s="213"/>
      <c r="V13696" s="213"/>
      <c r="W13696" s="213"/>
      <c r="X13696" s="214"/>
      <c r="Y13696" s="214"/>
      <c r="Z13696" s="214"/>
      <c r="AA13696" s="217"/>
      <c r="AB13696" s="217"/>
      <c r="AC13696" s="217"/>
      <c r="AD13696" s="213"/>
    </row>
    <row r="13697" spans="20:30" x14ac:dyDescent="0.2">
      <c r="T13697" s="212"/>
      <c r="U13697" s="213"/>
      <c r="V13697" s="213"/>
      <c r="W13697" s="213"/>
      <c r="X13697" s="214"/>
      <c r="Y13697" s="214"/>
      <c r="Z13697" s="214"/>
      <c r="AA13697" s="217"/>
      <c r="AB13697" s="217"/>
      <c r="AC13697" s="217"/>
      <c r="AD13697" s="213"/>
    </row>
    <row r="13698" spans="20:30" x14ac:dyDescent="0.2">
      <c r="T13698" s="212"/>
      <c r="U13698" s="213"/>
      <c r="V13698" s="213"/>
      <c r="W13698" s="213"/>
      <c r="X13698" s="214"/>
      <c r="Y13698" s="214"/>
      <c r="Z13698" s="214"/>
      <c r="AA13698" s="217"/>
      <c r="AB13698" s="217"/>
      <c r="AC13698" s="217"/>
      <c r="AD13698" s="213"/>
    </row>
    <row r="13699" spans="20:30" x14ac:dyDescent="0.2">
      <c r="T13699" s="212"/>
      <c r="U13699" s="213"/>
      <c r="V13699" s="213"/>
      <c r="W13699" s="213"/>
      <c r="X13699" s="214"/>
      <c r="Y13699" s="214"/>
      <c r="Z13699" s="214"/>
      <c r="AA13699" s="217"/>
      <c r="AB13699" s="217"/>
      <c r="AC13699" s="217"/>
      <c r="AD13699" s="213"/>
    </row>
    <row r="13700" spans="20:30" x14ac:dyDescent="0.2">
      <c r="T13700" s="212"/>
      <c r="U13700" s="213"/>
      <c r="V13700" s="213"/>
      <c r="W13700" s="213"/>
      <c r="X13700" s="214"/>
      <c r="Y13700" s="214"/>
      <c r="Z13700" s="214"/>
      <c r="AA13700" s="217"/>
      <c r="AB13700" s="217"/>
      <c r="AC13700" s="217"/>
      <c r="AD13700" s="213"/>
    </row>
    <row r="13701" spans="20:30" x14ac:dyDescent="0.2">
      <c r="T13701" s="212"/>
      <c r="U13701" s="213"/>
      <c r="V13701" s="213"/>
      <c r="W13701" s="213"/>
      <c r="X13701" s="214"/>
      <c r="Y13701" s="214"/>
      <c r="Z13701" s="214"/>
      <c r="AA13701" s="217"/>
      <c r="AB13701" s="217"/>
      <c r="AC13701" s="217"/>
      <c r="AD13701" s="213"/>
    </row>
    <row r="13702" spans="20:30" x14ac:dyDescent="0.2">
      <c r="T13702" s="212"/>
      <c r="U13702" s="213"/>
      <c r="V13702" s="213"/>
      <c r="W13702" s="213"/>
      <c r="X13702" s="214"/>
      <c r="Y13702" s="214"/>
      <c r="Z13702" s="214"/>
      <c r="AA13702" s="217"/>
      <c r="AB13702" s="217"/>
      <c r="AC13702" s="217"/>
      <c r="AD13702" s="213"/>
    </row>
    <row r="13703" spans="20:30" x14ac:dyDescent="0.2">
      <c r="T13703" s="212"/>
      <c r="U13703" s="213"/>
      <c r="V13703" s="213"/>
      <c r="W13703" s="213"/>
      <c r="X13703" s="214"/>
      <c r="Y13703" s="214"/>
      <c r="Z13703" s="214"/>
      <c r="AA13703" s="217"/>
      <c r="AB13703" s="217"/>
      <c r="AC13703" s="217"/>
      <c r="AD13703" s="213"/>
    </row>
    <row r="13704" spans="20:30" x14ac:dyDescent="0.2">
      <c r="T13704" s="212"/>
      <c r="U13704" s="213"/>
      <c r="V13704" s="213"/>
      <c r="W13704" s="213"/>
      <c r="X13704" s="214"/>
      <c r="Y13704" s="214"/>
      <c r="Z13704" s="214"/>
      <c r="AA13704" s="217"/>
      <c r="AB13704" s="217"/>
      <c r="AC13704" s="217"/>
      <c r="AD13704" s="213"/>
    </row>
    <row r="13705" spans="20:30" x14ac:dyDescent="0.2">
      <c r="T13705" s="212"/>
      <c r="U13705" s="213"/>
      <c r="V13705" s="213"/>
      <c r="W13705" s="213"/>
      <c r="X13705" s="214"/>
      <c r="Y13705" s="214"/>
      <c r="Z13705" s="214"/>
      <c r="AA13705" s="217"/>
      <c r="AB13705" s="217"/>
      <c r="AC13705" s="217"/>
      <c r="AD13705" s="213"/>
    </row>
    <row r="13706" spans="20:30" x14ac:dyDescent="0.2">
      <c r="T13706" s="212"/>
      <c r="U13706" s="213"/>
      <c r="V13706" s="213"/>
      <c r="W13706" s="213"/>
      <c r="X13706" s="214"/>
      <c r="Y13706" s="214"/>
      <c r="Z13706" s="214"/>
      <c r="AA13706" s="217"/>
      <c r="AB13706" s="217"/>
      <c r="AC13706" s="217"/>
      <c r="AD13706" s="213"/>
    </row>
    <row r="13707" spans="20:30" x14ac:dyDescent="0.2">
      <c r="T13707" s="212"/>
      <c r="U13707" s="213"/>
      <c r="V13707" s="213"/>
      <c r="W13707" s="213"/>
      <c r="X13707" s="214"/>
      <c r="Y13707" s="214"/>
      <c r="Z13707" s="214"/>
      <c r="AA13707" s="217"/>
      <c r="AB13707" s="217"/>
      <c r="AC13707" s="217"/>
      <c r="AD13707" s="213"/>
    </row>
    <row r="13708" spans="20:30" x14ac:dyDescent="0.2">
      <c r="T13708" s="212"/>
      <c r="U13708" s="213"/>
      <c r="V13708" s="213"/>
      <c r="W13708" s="213"/>
      <c r="X13708" s="214"/>
      <c r="Y13708" s="214"/>
      <c r="Z13708" s="214"/>
      <c r="AA13708" s="217"/>
      <c r="AB13708" s="217"/>
      <c r="AC13708" s="217"/>
      <c r="AD13708" s="213"/>
    </row>
    <row r="13709" spans="20:30" x14ac:dyDescent="0.2">
      <c r="T13709" s="212"/>
      <c r="U13709" s="213"/>
      <c r="V13709" s="213"/>
      <c r="W13709" s="213"/>
      <c r="X13709" s="214"/>
      <c r="Y13709" s="214"/>
      <c r="Z13709" s="214"/>
      <c r="AA13709" s="217"/>
      <c r="AB13709" s="217"/>
      <c r="AC13709" s="217"/>
      <c r="AD13709" s="213"/>
    </row>
    <row r="13710" spans="20:30" x14ac:dyDescent="0.2">
      <c r="T13710" s="212"/>
      <c r="U13710" s="213"/>
      <c r="V13710" s="213"/>
      <c r="W13710" s="213"/>
      <c r="X13710" s="214"/>
      <c r="Y13710" s="214"/>
      <c r="Z13710" s="214"/>
      <c r="AA13710" s="217"/>
      <c r="AB13710" s="217"/>
      <c r="AC13710" s="217"/>
      <c r="AD13710" s="213"/>
    </row>
    <row r="13711" spans="20:30" x14ac:dyDescent="0.2">
      <c r="T13711" s="212"/>
      <c r="U13711" s="213"/>
      <c r="V13711" s="213"/>
      <c r="W13711" s="213"/>
      <c r="X13711" s="214"/>
      <c r="Y13711" s="214"/>
      <c r="Z13711" s="214"/>
      <c r="AA13711" s="217"/>
      <c r="AB13711" s="217"/>
      <c r="AC13711" s="217"/>
      <c r="AD13711" s="213"/>
    </row>
    <row r="13712" spans="20:30" x14ac:dyDescent="0.2">
      <c r="T13712" s="212"/>
      <c r="U13712" s="213"/>
      <c r="V13712" s="213"/>
      <c r="W13712" s="213"/>
      <c r="X13712" s="214"/>
      <c r="Y13712" s="214"/>
      <c r="Z13712" s="214"/>
      <c r="AA13712" s="217"/>
      <c r="AB13712" s="217"/>
      <c r="AC13712" s="217"/>
      <c r="AD13712" s="213"/>
    </row>
    <row r="13713" spans="20:30" x14ac:dyDescent="0.2">
      <c r="T13713" s="212"/>
      <c r="U13713" s="213"/>
      <c r="V13713" s="213"/>
      <c r="W13713" s="213"/>
      <c r="X13713" s="214"/>
      <c r="Y13713" s="214"/>
      <c r="Z13713" s="214"/>
      <c r="AA13713" s="217"/>
      <c r="AB13713" s="217"/>
      <c r="AC13713" s="217"/>
      <c r="AD13713" s="213"/>
    </row>
    <row r="13714" spans="20:30" x14ac:dyDescent="0.2">
      <c r="T13714" s="212"/>
      <c r="U13714" s="213"/>
      <c r="V13714" s="213"/>
      <c r="W13714" s="213"/>
      <c r="X13714" s="214"/>
      <c r="Y13714" s="214"/>
      <c r="Z13714" s="214"/>
      <c r="AA13714" s="217"/>
      <c r="AB13714" s="217"/>
      <c r="AC13714" s="217"/>
      <c r="AD13714" s="213"/>
    </row>
    <row r="13715" spans="20:30" x14ac:dyDescent="0.2">
      <c r="T13715" s="212"/>
      <c r="U13715" s="213"/>
      <c r="V13715" s="213"/>
      <c r="W13715" s="213"/>
      <c r="X13715" s="214"/>
      <c r="Y13715" s="214"/>
      <c r="Z13715" s="214"/>
      <c r="AA13715" s="217"/>
      <c r="AB13715" s="217"/>
      <c r="AC13715" s="217"/>
      <c r="AD13715" s="213"/>
    </row>
    <row r="13716" spans="20:30" x14ac:dyDescent="0.2">
      <c r="T13716" s="212"/>
      <c r="U13716" s="213"/>
      <c r="V13716" s="213"/>
      <c r="W13716" s="213"/>
      <c r="X13716" s="214"/>
      <c r="Y13716" s="214"/>
      <c r="Z13716" s="214"/>
      <c r="AA13716" s="217"/>
      <c r="AB13716" s="217"/>
      <c r="AC13716" s="217"/>
      <c r="AD13716" s="213"/>
    </row>
    <row r="13717" spans="20:30" x14ac:dyDescent="0.2">
      <c r="T13717" s="212"/>
      <c r="U13717" s="213"/>
      <c r="V13717" s="213"/>
      <c r="W13717" s="213"/>
      <c r="X13717" s="214"/>
      <c r="Y13717" s="214"/>
      <c r="Z13717" s="214"/>
      <c r="AA13717" s="217"/>
      <c r="AB13717" s="217"/>
      <c r="AC13717" s="217"/>
      <c r="AD13717" s="213"/>
    </row>
    <row r="13718" spans="20:30" x14ac:dyDescent="0.2">
      <c r="T13718" s="212"/>
      <c r="U13718" s="213"/>
      <c r="V13718" s="213"/>
      <c r="W13718" s="213"/>
      <c r="X13718" s="214"/>
      <c r="Y13718" s="214"/>
      <c r="Z13718" s="214"/>
      <c r="AA13718" s="217"/>
      <c r="AB13718" s="217"/>
      <c r="AC13718" s="217"/>
      <c r="AD13718" s="213"/>
    </row>
    <row r="13719" spans="20:30" x14ac:dyDescent="0.2">
      <c r="T13719" s="212"/>
      <c r="U13719" s="213"/>
      <c r="V13719" s="213"/>
      <c r="W13719" s="213"/>
      <c r="X13719" s="214"/>
      <c r="Y13719" s="214"/>
      <c r="Z13719" s="214"/>
      <c r="AA13719" s="217"/>
      <c r="AB13719" s="217"/>
      <c r="AC13719" s="217"/>
      <c r="AD13719" s="213"/>
    </row>
    <row r="13720" spans="20:30" x14ac:dyDescent="0.2">
      <c r="T13720" s="212"/>
      <c r="U13720" s="213"/>
      <c r="V13720" s="213"/>
      <c r="W13720" s="213"/>
      <c r="X13720" s="214"/>
      <c r="Y13720" s="214"/>
      <c r="Z13720" s="214"/>
      <c r="AA13720" s="217"/>
      <c r="AB13720" s="217"/>
      <c r="AC13720" s="217"/>
      <c r="AD13720" s="213"/>
    </row>
    <row r="13721" spans="20:30" x14ac:dyDescent="0.2">
      <c r="T13721" s="212"/>
      <c r="U13721" s="213"/>
      <c r="V13721" s="213"/>
      <c r="W13721" s="213"/>
      <c r="X13721" s="214"/>
      <c r="Y13721" s="214"/>
      <c r="Z13721" s="214"/>
      <c r="AA13721" s="217"/>
      <c r="AB13721" s="217"/>
      <c r="AC13721" s="217"/>
      <c r="AD13721" s="213"/>
    </row>
    <row r="13722" spans="20:30" x14ac:dyDescent="0.2">
      <c r="T13722" s="212"/>
      <c r="U13722" s="213"/>
      <c r="V13722" s="213"/>
      <c r="W13722" s="213"/>
      <c r="X13722" s="214"/>
      <c r="Y13722" s="214"/>
      <c r="Z13722" s="214"/>
      <c r="AA13722" s="217"/>
      <c r="AB13722" s="217"/>
      <c r="AC13722" s="217"/>
      <c r="AD13722" s="213"/>
    </row>
    <row r="13723" spans="20:30" x14ac:dyDescent="0.2">
      <c r="T13723" s="212"/>
      <c r="U13723" s="213"/>
      <c r="V13723" s="213"/>
      <c r="W13723" s="213"/>
      <c r="X13723" s="214"/>
      <c r="Y13723" s="214"/>
      <c r="Z13723" s="214"/>
      <c r="AA13723" s="217"/>
      <c r="AB13723" s="217"/>
      <c r="AC13723" s="217"/>
      <c r="AD13723" s="213"/>
    </row>
    <row r="13724" spans="20:30" x14ac:dyDescent="0.2">
      <c r="T13724" s="212"/>
      <c r="U13724" s="213"/>
      <c r="V13724" s="213"/>
      <c r="W13724" s="213"/>
      <c r="X13724" s="214"/>
      <c r="Y13724" s="214"/>
      <c r="Z13724" s="214"/>
      <c r="AA13724" s="217"/>
      <c r="AB13724" s="217"/>
      <c r="AC13724" s="217"/>
      <c r="AD13724" s="213"/>
    </row>
    <row r="13725" spans="20:30" x14ac:dyDescent="0.2">
      <c r="T13725" s="212"/>
      <c r="U13725" s="213"/>
      <c r="V13725" s="213"/>
      <c r="W13725" s="213"/>
      <c r="X13725" s="214"/>
      <c r="Y13725" s="214"/>
      <c r="Z13725" s="214"/>
      <c r="AA13725" s="217"/>
      <c r="AB13725" s="217"/>
      <c r="AC13725" s="217"/>
      <c r="AD13725" s="213"/>
    </row>
    <row r="13726" spans="20:30" x14ac:dyDescent="0.2">
      <c r="T13726" s="212"/>
      <c r="U13726" s="213"/>
      <c r="V13726" s="213"/>
      <c r="W13726" s="213"/>
      <c r="X13726" s="214"/>
      <c r="Y13726" s="214"/>
      <c r="Z13726" s="214"/>
      <c r="AA13726" s="217"/>
      <c r="AB13726" s="217"/>
      <c r="AC13726" s="217"/>
      <c r="AD13726" s="213"/>
    </row>
    <row r="13727" spans="20:30" x14ac:dyDescent="0.2">
      <c r="T13727" s="212"/>
      <c r="U13727" s="213"/>
      <c r="V13727" s="213"/>
      <c r="W13727" s="213"/>
      <c r="X13727" s="214"/>
      <c r="Y13727" s="214"/>
      <c r="Z13727" s="214"/>
      <c r="AA13727" s="217"/>
      <c r="AB13727" s="217"/>
      <c r="AC13727" s="217"/>
      <c r="AD13727" s="213"/>
    </row>
    <row r="13728" spans="20:30" x14ac:dyDescent="0.2">
      <c r="T13728" s="212"/>
      <c r="U13728" s="213"/>
      <c r="V13728" s="213"/>
      <c r="W13728" s="213"/>
      <c r="X13728" s="214"/>
      <c r="Y13728" s="214"/>
      <c r="Z13728" s="214"/>
      <c r="AA13728" s="217"/>
      <c r="AB13728" s="217"/>
      <c r="AC13728" s="217"/>
      <c r="AD13728" s="213"/>
    </row>
    <row r="13729" spans="20:30" x14ac:dyDescent="0.2">
      <c r="T13729" s="212"/>
      <c r="U13729" s="213"/>
      <c r="V13729" s="213"/>
      <c r="W13729" s="213"/>
      <c r="X13729" s="214"/>
      <c r="Y13729" s="214"/>
      <c r="Z13729" s="214"/>
      <c r="AA13729" s="217"/>
      <c r="AB13729" s="217"/>
      <c r="AC13729" s="217"/>
      <c r="AD13729" s="213"/>
    </row>
    <row r="13730" spans="20:30" x14ac:dyDescent="0.2">
      <c r="T13730" s="212"/>
      <c r="U13730" s="213"/>
      <c r="V13730" s="213"/>
      <c r="W13730" s="213"/>
      <c r="X13730" s="214"/>
      <c r="Y13730" s="214"/>
      <c r="Z13730" s="214"/>
      <c r="AA13730" s="217"/>
      <c r="AB13730" s="217"/>
      <c r="AC13730" s="217"/>
      <c r="AD13730" s="213"/>
    </row>
    <row r="13731" spans="20:30" x14ac:dyDescent="0.2">
      <c r="T13731" s="212"/>
      <c r="U13731" s="213"/>
      <c r="V13731" s="213"/>
      <c r="W13731" s="213"/>
      <c r="X13731" s="214"/>
      <c r="Y13731" s="214"/>
      <c r="Z13731" s="214"/>
      <c r="AA13731" s="217"/>
      <c r="AB13731" s="217"/>
      <c r="AC13731" s="217"/>
      <c r="AD13731" s="213"/>
    </row>
    <row r="13732" spans="20:30" x14ac:dyDescent="0.2">
      <c r="T13732" s="212"/>
      <c r="U13732" s="213"/>
      <c r="V13732" s="213"/>
      <c r="W13732" s="213"/>
      <c r="X13732" s="214"/>
      <c r="Y13732" s="214"/>
      <c r="Z13732" s="214"/>
      <c r="AA13732" s="217"/>
      <c r="AB13732" s="217"/>
      <c r="AC13732" s="217"/>
      <c r="AD13732" s="213"/>
    </row>
    <row r="13733" spans="20:30" x14ac:dyDescent="0.2">
      <c r="T13733" s="212"/>
      <c r="U13733" s="213"/>
      <c r="V13733" s="213"/>
      <c r="W13733" s="213"/>
      <c r="X13733" s="214"/>
      <c r="Y13733" s="214"/>
      <c r="Z13733" s="214"/>
      <c r="AA13733" s="217"/>
      <c r="AB13733" s="217"/>
      <c r="AC13733" s="217"/>
      <c r="AD13733" s="213"/>
    </row>
    <row r="13734" spans="20:30" x14ac:dyDescent="0.2">
      <c r="T13734" s="212"/>
      <c r="U13734" s="213"/>
      <c r="V13734" s="213"/>
      <c r="W13734" s="213"/>
      <c r="X13734" s="214"/>
      <c r="Y13734" s="214"/>
      <c r="Z13734" s="214"/>
      <c r="AA13734" s="217"/>
      <c r="AB13734" s="217"/>
      <c r="AC13734" s="217"/>
      <c r="AD13734" s="213"/>
    </row>
    <row r="13735" spans="20:30" x14ac:dyDescent="0.2">
      <c r="T13735" s="212"/>
      <c r="U13735" s="213"/>
      <c r="V13735" s="213"/>
      <c r="W13735" s="213"/>
      <c r="X13735" s="214"/>
      <c r="Y13735" s="214"/>
      <c r="Z13735" s="214"/>
      <c r="AA13735" s="217"/>
      <c r="AB13735" s="217"/>
      <c r="AC13735" s="217"/>
      <c r="AD13735" s="213"/>
    </row>
    <row r="13736" spans="20:30" x14ac:dyDescent="0.2">
      <c r="T13736" s="212"/>
      <c r="U13736" s="213"/>
      <c r="V13736" s="213"/>
      <c r="W13736" s="213"/>
      <c r="X13736" s="214"/>
      <c r="Y13736" s="214"/>
      <c r="Z13736" s="214"/>
      <c r="AA13736" s="217"/>
      <c r="AB13736" s="217"/>
      <c r="AC13736" s="217"/>
      <c r="AD13736" s="213"/>
    </row>
    <row r="13737" spans="20:30" x14ac:dyDescent="0.2">
      <c r="T13737" s="212"/>
      <c r="U13737" s="213"/>
      <c r="V13737" s="213"/>
      <c r="W13737" s="213"/>
      <c r="X13737" s="214"/>
      <c r="Y13737" s="214"/>
      <c r="Z13737" s="214"/>
      <c r="AA13737" s="217"/>
      <c r="AB13737" s="217"/>
      <c r="AC13737" s="217"/>
      <c r="AD13737" s="213"/>
    </row>
    <row r="13738" spans="20:30" x14ac:dyDescent="0.2">
      <c r="T13738" s="212"/>
      <c r="U13738" s="213"/>
      <c r="V13738" s="213"/>
      <c r="W13738" s="213"/>
      <c r="X13738" s="214"/>
      <c r="Y13738" s="214"/>
      <c r="Z13738" s="214"/>
      <c r="AA13738" s="217"/>
      <c r="AB13738" s="217"/>
      <c r="AC13738" s="217"/>
      <c r="AD13738" s="213"/>
    </row>
    <row r="13739" spans="20:30" x14ac:dyDescent="0.2">
      <c r="T13739" s="212"/>
      <c r="U13739" s="213"/>
      <c r="V13739" s="213"/>
      <c r="W13739" s="213"/>
      <c r="X13739" s="214"/>
      <c r="Y13739" s="214"/>
      <c r="Z13739" s="214"/>
      <c r="AA13739" s="217"/>
      <c r="AB13739" s="217"/>
      <c r="AC13739" s="217"/>
      <c r="AD13739" s="213"/>
    </row>
    <row r="13740" spans="20:30" x14ac:dyDescent="0.2">
      <c r="T13740" s="212"/>
      <c r="U13740" s="213"/>
      <c r="V13740" s="213"/>
      <c r="W13740" s="213"/>
      <c r="X13740" s="214"/>
      <c r="Y13740" s="214"/>
      <c r="Z13740" s="214"/>
      <c r="AA13740" s="217"/>
      <c r="AB13740" s="217"/>
      <c r="AC13740" s="217"/>
      <c r="AD13740" s="213"/>
    </row>
    <row r="13741" spans="20:30" x14ac:dyDescent="0.2">
      <c r="T13741" s="212"/>
      <c r="U13741" s="213"/>
      <c r="V13741" s="213"/>
      <c r="W13741" s="213"/>
      <c r="X13741" s="214"/>
      <c r="Y13741" s="214"/>
      <c r="Z13741" s="214"/>
      <c r="AA13741" s="217"/>
      <c r="AB13741" s="217"/>
      <c r="AC13741" s="217"/>
      <c r="AD13741" s="213"/>
    </row>
    <row r="13742" spans="20:30" x14ac:dyDescent="0.2">
      <c r="T13742" s="212"/>
      <c r="U13742" s="213"/>
      <c r="V13742" s="213"/>
      <c r="W13742" s="213"/>
      <c r="X13742" s="214"/>
      <c r="Y13742" s="214"/>
      <c r="Z13742" s="214"/>
      <c r="AA13742" s="217"/>
      <c r="AB13742" s="217"/>
      <c r="AC13742" s="217"/>
      <c r="AD13742" s="213"/>
    </row>
    <row r="13743" spans="20:30" x14ac:dyDescent="0.2">
      <c r="T13743" s="212"/>
      <c r="U13743" s="213"/>
      <c r="V13743" s="213"/>
      <c r="W13743" s="213"/>
      <c r="X13743" s="214"/>
      <c r="Y13743" s="214"/>
      <c r="Z13743" s="214"/>
      <c r="AA13743" s="217"/>
      <c r="AB13743" s="217"/>
      <c r="AC13743" s="217"/>
      <c r="AD13743" s="213"/>
    </row>
    <row r="13744" spans="20:30" x14ac:dyDescent="0.2">
      <c r="T13744" s="212"/>
      <c r="U13744" s="213"/>
      <c r="V13744" s="213"/>
      <c r="W13744" s="213"/>
      <c r="X13744" s="214"/>
      <c r="Y13744" s="214"/>
      <c r="Z13744" s="214"/>
      <c r="AA13744" s="217"/>
      <c r="AB13744" s="217"/>
      <c r="AC13744" s="217"/>
      <c r="AD13744" s="213"/>
    </row>
    <row r="13745" spans="20:30" x14ac:dyDescent="0.2">
      <c r="T13745" s="212"/>
      <c r="U13745" s="213"/>
      <c r="V13745" s="213"/>
      <c r="W13745" s="213"/>
      <c r="X13745" s="214"/>
      <c r="Y13745" s="214"/>
      <c r="Z13745" s="214"/>
      <c r="AA13745" s="217"/>
      <c r="AB13745" s="217"/>
      <c r="AC13745" s="217"/>
      <c r="AD13745" s="213"/>
    </row>
    <row r="13746" spans="20:30" x14ac:dyDescent="0.2">
      <c r="T13746" s="212"/>
      <c r="U13746" s="213"/>
      <c r="V13746" s="213"/>
      <c r="W13746" s="213"/>
      <c r="X13746" s="214"/>
      <c r="Y13746" s="214"/>
      <c r="Z13746" s="214"/>
      <c r="AA13746" s="217"/>
      <c r="AB13746" s="217"/>
      <c r="AC13746" s="217"/>
      <c r="AD13746" s="213"/>
    </row>
    <row r="13747" spans="20:30" x14ac:dyDescent="0.2">
      <c r="T13747" s="212"/>
      <c r="U13747" s="213"/>
      <c r="V13747" s="213"/>
      <c r="W13747" s="213"/>
      <c r="X13747" s="214"/>
      <c r="Y13747" s="214"/>
      <c r="Z13747" s="214"/>
      <c r="AA13747" s="217"/>
      <c r="AB13747" s="217"/>
      <c r="AC13747" s="217"/>
      <c r="AD13747" s="213"/>
    </row>
    <row r="13748" spans="20:30" x14ac:dyDescent="0.2">
      <c r="T13748" s="212"/>
      <c r="U13748" s="213"/>
      <c r="V13748" s="213"/>
      <c r="W13748" s="213"/>
      <c r="X13748" s="214"/>
      <c r="Y13748" s="214"/>
      <c r="Z13748" s="214"/>
      <c r="AA13748" s="217"/>
      <c r="AB13748" s="217"/>
      <c r="AC13748" s="217"/>
      <c r="AD13748" s="213"/>
    </row>
    <row r="13749" spans="20:30" x14ac:dyDescent="0.2">
      <c r="T13749" s="212"/>
      <c r="U13749" s="213"/>
      <c r="V13749" s="213"/>
      <c r="W13749" s="213"/>
      <c r="X13749" s="214"/>
      <c r="Y13749" s="214"/>
      <c r="Z13749" s="214"/>
      <c r="AA13749" s="217"/>
      <c r="AB13749" s="217"/>
      <c r="AC13749" s="217"/>
      <c r="AD13749" s="213"/>
    </row>
    <row r="13750" spans="20:30" x14ac:dyDescent="0.2">
      <c r="T13750" s="212"/>
      <c r="U13750" s="213"/>
      <c r="V13750" s="213"/>
      <c r="W13750" s="213"/>
      <c r="X13750" s="214"/>
      <c r="Y13750" s="214"/>
      <c r="Z13750" s="214"/>
      <c r="AA13750" s="217"/>
      <c r="AB13750" s="217"/>
      <c r="AC13750" s="217"/>
      <c r="AD13750" s="213"/>
    </row>
    <row r="13751" spans="20:30" x14ac:dyDescent="0.2">
      <c r="T13751" s="212"/>
      <c r="U13751" s="213"/>
      <c r="V13751" s="213"/>
      <c r="W13751" s="213"/>
      <c r="X13751" s="214"/>
      <c r="Y13751" s="214"/>
      <c r="Z13751" s="214"/>
      <c r="AA13751" s="217"/>
      <c r="AB13751" s="217"/>
      <c r="AC13751" s="217"/>
      <c r="AD13751" s="213"/>
    </row>
    <row r="13752" spans="20:30" x14ac:dyDescent="0.2">
      <c r="T13752" s="212"/>
      <c r="U13752" s="213"/>
      <c r="V13752" s="213"/>
      <c r="W13752" s="213"/>
      <c r="X13752" s="214"/>
      <c r="Y13752" s="214"/>
      <c r="Z13752" s="214"/>
      <c r="AA13752" s="217"/>
      <c r="AB13752" s="217"/>
      <c r="AC13752" s="217"/>
      <c r="AD13752" s="213"/>
    </row>
    <row r="13753" spans="20:30" x14ac:dyDescent="0.2">
      <c r="T13753" s="212"/>
      <c r="U13753" s="213"/>
      <c r="V13753" s="213"/>
      <c r="W13753" s="213"/>
      <c r="X13753" s="214"/>
      <c r="Y13753" s="214"/>
      <c r="Z13753" s="214"/>
      <c r="AA13753" s="217"/>
      <c r="AB13753" s="217"/>
      <c r="AC13753" s="217"/>
      <c r="AD13753" s="213"/>
    </row>
    <row r="13754" spans="20:30" x14ac:dyDescent="0.2">
      <c r="T13754" s="212"/>
      <c r="U13754" s="213"/>
      <c r="V13754" s="213"/>
      <c r="W13754" s="213"/>
      <c r="X13754" s="214"/>
      <c r="Y13754" s="214"/>
      <c r="Z13754" s="214"/>
      <c r="AA13754" s="217"/>
      <c r="AB13754" s="217"/>
      <c r="AC13754" s="217"/>
      <c r="AD13754" s="213"/>
    </row>
    <row r="13755" spans="20:30" x14ac:dyDescent="0.2">
      <c r="T13755" s="212"/>
      <c r="U13755" s="213"/>
      <c r="V13755" s="213"/>
      <c r="W13755" s="213"/>
      <c r="X13755" s="214"/>
      <c r="Y13755" s="214"/>
      <c r="Z13755" s="214"/>
      <c r="AA13755" s="217"/>
      <c r="AB13755" s="217"/>
      <c r="AC13755" s="217"/>
      <c r="AD13755" s="213"/>
    </row>
    <row r="13756" spans="20:30" x14ac:dyDescent="0.2">
      <c r="T13756" s="212"/>
      <c r="U13756" s="213"/>
      <c r="V13756" s="213"/>
      <c r="W13756" s="213"/>
      <c r="X13756" s="214"/>
      <c r="Y13756" s="214"/>
      <c r="Z13756" s="214"/>
      <c r="AA13756" s="217"/>
      <c r="AB13756" s="217"/>
      <c r="AC13756" s="217"/>
      <c r="AD13756" s="213"/>
    </row>
    <row r="13757" spans="20:30" x14ac:dyDescent="0.2">
      <c r="T13757" s="212"/>
      <c r="U13757" s="213"/>
      <c r="V13757" s="213"/>
      <c r="W13757" s="213"/>
      <c r="X13757" s="214"/>
      <c r="Y13757" s="214"/>
      <c r="Z13757" s="214"/>
      <c r="AA13757" s="217"/>
      <c r="AB13757" s="217"/>
      <c r="AC13757" s="217"/>
      <c r="AD13757" s="213"/>
    </row>
    <row r="13758" spans="20:30" x14ac:dyDescent="0.2">
      <c r="T13758" s="212"/>
      <c r="U13758" s="213"/>
      <c r="V13758" s="213"/>
      <c r="W13758" s="213"/>
      <c r="X13758" s="214"/>
      <c r="Y13758" s="214"/>
      <c r="Z13758" s="214"/>
      <c r="AA13758" s="217"/>
      <c r="AB13758" s="217"/>
      <c r="AC13758" s="217"/>
      <c r="AD13758" s="213"/>
    </row>
    <row r="13759" spans="20:30" x14ac:dyDescent="0.2">
      <c r="T13759" s="212"/>
      <c r="U13759" s="213"/>
      <c r="V13759" s="213"/>
      <c r="W13759" s="213"/>
      <c r="X13759" s="214"/>
      <c r="Y13759" s="214"/>
      <c r="Z13759" s="214"/>
      <c r="AA13759" s="217"/>
      <c r="AB13759" s="217"/>
      <c r="AC13759" s="217"/>
      <c r="AD13759" s="213"/>
    </row>
    <row r="13760" spans="20:30" x14ac:dyDescent="0.2">
      <c r="T13760" s="212"/>
      <c r="U13760" s="213"/>
      <c r="V13760" s="213"/>
      <c r="W13760" s="213"/>
      <c r="X13760" s="214"/>
      <c r="Y13760" s="214"/>
      <c r="Z13760" s="214"/>
      <c r="AA13760" s="217"/>
      <c r="AB13760" s="217"/>
      <c r="AC13760" s="217"/>
      <c r="AD13760" s="213"/>
    </row>
    <row r="13761" spans="20:30" x14ac:dyDescent="0.2">
      <c r="T13761" s="212"/>
      <c r="U13761" s="213"/>
      <c r="V13761" s="213"/>
      <c r="W13761" s="213"/>
      <c r="X13761" s="214"/>
      <c r="Y13761" s="214"/>
      <c r="Z13761" s="214"/>
      <c r="AA13761" s="217"/>
      <c r="AB13761" s="217"/>
      <c r="AC13761" s="217"/>
      <c r="AD13761" s="213"/>
    </row>
    <row r="13762" spans="20:30" x14ac:dyDescent="0.2">
      <c r="T13762" s="212"/>
      <c r="U13762" s="213"/>
      <c r="V13762" s="213"/>
      <c r="W13762" s="213"/>
      <c r="X13762" s="214"/>
      <c r="Y13762" s="214"/>
      <c r="Z13762" s="214"/>
      <c r="AA13762" s="217"/>
      <c r="AB13762" s="217"/>
      <c r="AC13762" s="217"/>
      <c r="AD13762" s="213"/>
    </row>
    <row r="13763" spans="20:30" x14ac:dyDescent="0.2">
      <c r="T13763" s="212"/>
      <c r="U13763" s="213"/>
      <c r="V13763" s="213"/>
      <c r="W13763" s="213"/>
      <c r="X13763" s="214"/>
      <c r="Y13763" s="214"/>
      <c r="Z13763" s="214"/>
      <c r="AA13763" s="217"/>
      <c r="AB13763" s="217"/>
      <c r="AC13763" s="217"/>
      <c r="AD13763" s="213"/>
    </row>
    <row r="13764" spans="20:30" x14ac:dyDescent="0.2">
      <c r="T13764" s="212"/>
      <c r="U13764" s="213"/>
      <c r="V13764" s="213"/>
      <c r="W13764" s="213"/>
      <c r="X13764" s="214"/>
      <c r="Y13764" s="214"/>
      <c r="Z13764" s="214"/>
      <c r="AA13764" s="217"/>
      <c r="AB13764" s="217"/>
      <c r="AC13764" s="217"/>
      <c r="AD13764" s="213"/>
    </row>
    <row r="13765" spans="20:30" x14ac:dyDescent="0.2">
      <c r="T13765" s="212"/>
      <c r="U13765" s="213"/>
      <c r="V13765" s="213"/>
      <c r="W13765" s="213"/>
      <c r="X13765" s="214"/>
      <c r="Y13765" s="214"/>
      <c r="Z13765" s="214"/>
      <c r="AA13765" s="217"/>
      <c r="AB13765" s="217"/>
      <c r="AC13765" s="217"/>
      <c r="AD13765" s="213"/>
    </row>
    <row r="13766" spans="20:30" x14ac:dyDescent="0.2">
      <c r="T13766" s="212"/>
      <c r="U13766" s="213"/>
      <c r="V13766" s="213"/>
      <c r="W13766" s="213"/>
      <c r="X13766" s="214"/>
      <c r="Y13766" s="214"/>
      <c r="Z13766" s="214"/>
      <c r="AA13766" s="217"/>
      <c r="AB13766" s="217"/>
      <c r="AC13766" s="217"/>
      <c r="AD13766" s="213"/>
    </row>
    <row r="13767" spans="20:30" x14ac:dyDescent="0.2">
      <c r="T13767" s="212"/>
      <c r="U13767" s="213"/>
      <c r="V13767" s="213"/>
      <c r="W13767" s="213"/>
      <c r="X13767" s="214"/>
      <c r="Y13767" s="214"/>
      <c r="Z13767" s="214"/>
      <c r="AA13767" s="217"/>
      <c r="AB13767" s="217"/>
      <c r="AC13767" s="217"/>
      <c r="AD13767" s="213"/>
    </row>
    <row r="13768" spans="20:30" x14ac:dyDescent="0.2">
      <c r="T13768" s="212"/>
      <c r="U13768" s="213"/>
      <c r="V13768" s="213"/>
      <c r="W13768" s="213"/>
      <c r="X13768" s="214"/>
      <c r="Y13768" s="214"/>
      <c r="Z13768" s="214"/>
      <c r="AA13768" s="217"/>
      <c r="AB13768" s="217"/>
      <c r="AC13768" s="217"/>
      <c r="AD13768" s="213"/>
    </row>
    <row r="13769" spans="20:30" x14ac:dyDescent="0.2">
      <c r="T13769" s="212"/>
      <c r="U13769" s="213"/>
      <c r="V13769" s="213"/>
      <c r="W13769" s="213"/>
      <c r="X13769" s="214"/>
      <c r="Y13769" s="214"/>
      <c r="Z13769" s="214"/>
      <c r="AA13769" s="217"/>
      <c r="AB13769" s="217"/>
      <c r="AC13769" s="217"/>
      <c r="AD13769" s="213"/>
    </row>
    <row r="13770" spans="20:30" x14ac:dyDescent="0.2">
      <c r="T13770" s="212"/>
      <c r="U13770" s="213"/>
      <c r="V13770" s="213"/>
      <c r="W13770" s="213"/>
      <c r="X13770" s="214"/>
      <c r="Y13770" s="214"/>
      <c r="Z13770" s="214"/>
      <c r="AA13770" s="217"/>
      <c r="AB13770" s="217"/>
      <c r="AC13770" s="217"/>
      <c r="AD13770" s="213"/>
    </row>
    <row r="13771" spans="20:30" x14ac:dyDescent="0.2">
      <c r="T13771" s="212"/>
      <c r="U13771" s="213"/>
      <c r="V13771" s="213"/>
      <c r="W13771" s="213"/>
      <c r="X13771" s="214"/>
      <c r="Y13771" s="214"/>
      <c r="Z13771" s="214"/>
      <c r="AA13771" s="217"/>
      <c r="AB13771" s="217"/>
      <c r="AC13771" s="217"/>
      <c r="AD13771" s="213"/>
    </row>
    <row r="13772" spans="20:30" x14ac:dyDescent="0.2">
      <c r="T13772" s="212"/>
      <c r="U13772" s="213"/>
      <c r="V13772" s="213"/>
      <c r="W13772" s="213"/>
      <c r="X13772" s="214"/>
      <c r="Y13772" s="214"/>
      <c r="Z13772" s="214"/>
      <c r="AA13772" s="217"/>
      <c r="AB13772" s="217"/>
      <c r="AC13772" s="217"/>
      <c r="AD13772" s="213"/>
    </row>
    <row r="13773" spans="20:30" x14ac:dyDescent="0.2">
      <c r="T13773" s="212"/>
      <c r="U13773" s="213"/>
      <c r="V13773" s="213"/>
      <c r="W13773" s="213"/>
      <c r="X13773" s="214"/>
      <c r="Y13773" s="214"/>
      <c r="Z13773" s="214"/>
      <c r="AA13773" s="217"/>
      <c r="AB13773" s="217"/>
      <c r="AC13773" s="217"/>
      <c r="AD13773" s="213"/>
    </row>
    <row r="13774" spans="20:30" x14ac:dyDescent="0.2">
      <c r="T13774" s="212"/>
      <c r="U13774" s="213"/>
      <c r="V13774" s="213"/>
      <c r="W13774" s="213"/>
      <c r="X13774" s="214"/>
      <c r="Y13774" s="214"/>
      <c r="Z13774" s="214"/>
      <c r="AA13774" s="217"/>
      <c r="AB13774" s="217"/>
      <c r="AC13774" s="217"/>
      <c r="AD13774" s="213"/>
    </row>
    <row r="13775" spans="20:30" x14ac:dyDescent="0.2">
      <c r="T13775" s="212"/>
      <c r="U13775" s="213"/>
      <c r="V13775" s="213"/>
      <c r="W13775" s="213"/>
      <c r="X13775" s="214"/>
      <c r="Y13775" s="214"/>
      <c r="Z13775" s="214"/>
      <c r="AA13775" s="217"/>
      <c r="AB13775" s="217"/>
      <c r="AC13775" s="217"/>
      <c r="AD13775" s="213"/>
    </row>
    <row r="13776" spans="20:30" x14ac:dyDescent="0.2">
      <c r="T13776" s="212"/>
      <c r="U13776" s="213"/>
      <c r="V13776" s="213"/>
      <c r="W13776" s="213"/>
      <c r="X13776" s="214"/>
      <c r="Y13776" s="214"/>
      <c r="Z13776" s="214"/>
      <c r="AA13776" s="217"/>
      <c r="AB13776" s="217"/>
      <c r="AC13776" s="217"/>
      <c r="AD13776" s="213"/>
    </row>
    <row r="13777" spans="20:30" x14ac:dyDescent="0.2">
      <c r="T13777" s="212"/>
      <c r="U13777" s="213"/>
      <c r="V13777" s="213"/>
      <c r="W13777" s="213"/>
      <c r="X13777" s="214"/>
      <c r="Y13777" s="214"/>
      <c r="Z13777" s="214"/>
      <c r="AA13777" s="217"/>
      <c r="AB13777" s="217"/>
      <c r="AC13777" s="217"/>
      <c r="AD13777" s="213"/>
    </row>
    <row r="13778" spans="20:30" x14ac:dyDescent="0.2">
      <c r="T13778" s="212"/>
      <c r="U13778" s="213"/>
      <c r="V13778" s="213"/>
      <c r="W13778" s="213"/>
      <c r="X13778" s="214"/>
      <c r="Y13778" s="214"/>
      <c r="Z13778" s="214"/>
      <c r="AA13778" s="217"/>
      <c r="AB13778" s="217"/>
      <c r="AC13778" s="217"/>
      <c r="AD13778" s="213"/>
    </row>
    <row r="13779" spans="20:30" x14ac:dyDescent="0.2">
      <c r="T13779" s="212"/>
      <c r="U13779" s="213"/>
      <c r="V13779" s="213"/>
      <c r="W13779" s="213"/>
      <c r="X13779" s="214"/>
      <c r="Y13779" s="214"/>
      <c r="Z13779" s="214"/>
      <c r="AA13779" s="217"/>
      <c r="AB13779" s="217"/>
      <c r="AC13779" s="217"/>
      <c r="AD13779" s="213"/>
    </row>
    <row r="13780" spans="20:30" x14ac:dyDescent="0.2">
      <c r="T13780" s="212"/>
      <c r="U13780" s="213"/>
      <c r="V13780" s="213"/>
      <c r="W13780" s="213"/>
      <c r="X13780" s="214"/>
      <c r="Y13780" s="214"/>
      <c r="Z13780" s="214"/>
      <c r="AA13780" s="217"/>
      <c r="AB13780" s="217"/>
      <c r="AC13780" s="217"/>
      <c r="AD13780" s="213"/>
    </row>
    <row r="13781" spans="20:30" x14ac:dyDescent="0.2">
      <c r="T13781" s="212"/>
      <c r="U13781" s="213"/>
      <c r="V13781" s="213"/>
      <c r="W13781" s="213"/>
      <c r="X13781" s="214"/>
      <c r="Y13781" s="214"/>
      <c r="Z13781" s="214"/>
      <c r="AA13781" s="217"/>
      <c r="AB13781" s="217"/>
      <c r="AC13781" s="217"/>
      <c r="AD13781" s="213"/>
    </row>
    <row r="13782" spans="20:30" x14ac:dyDescent="0.2">
      <c r="T13782" s="212"/>
      <c r="U13782" s="213"/>
      <c r="V13782" s="213"/>
      <c r="W13782" s="213"/>
      <c r="X13782" s="214"/>
      <c r="Y13782" s="214"/>
      <c r="Z13782" s="214"/>
      <c r="AA13782" s="217"/>
      <c r="AB13782" s="217"/>
      <c r="AC13782" s="217"/>
      <c r="AD13782" s="213"/>
    </row>
    <row r="13783" spans="20:30" x14ac:dyDescent="0.2">
      <c r="T13783" s="212"/>
      <c r="U13783" s="213"/>
      <c r="V13783" s="213"/>
      <c r="W13783" s="213"/>
      <c r="X13783" s="214"/>
      <c r="Y13783" s="214"/>
      <c r="Z13783" s="214"/>
      <c r="AA13783" s="217"/>
      <c r="AB13783" s="217"/>
      <c r="AC13783" s="217"/>
      <c r="AD13783" s="213"/>
    </row>
    <row r="13784" spans="20:30" x14ac:dyDescent="0.2">
      <c r="T13784" s="212"/>
      <c r="U13784" s="213"/>
      <c r="V13784" s="213"/>
      <c r="W13784" s="213"/>
      <c r="X13784" s="214"/>
      <c r="Y13784" s="214"/>
      <c r="Z13784" s="214"/>
      <c r="AA13784" s="217"/>
      <c r="AB13784" s="217"/>
      <c r="AC13784" s="217"/>
      <c r="AD13784" s="213"/>
    </row>
    <row r="13785" spans="20:30" x14ac:dyDescent="0.2">
      <c r="T13785" s="212"/>
      <c r="U13785" s="213"/>
      <c r="V13785" s="213"/>
      <c r="W13785" s="213"/>
      <c r="X13785" s="214"/>
      <c r="Y13785" s="214"/>
      <c r="Z13785" s="214"/>
      <c r="AA13785" s="217"/>
      <c r="AB13785" s="217"/>
      <c r="AC13785" s="217"/>
      <c r="AD13785" s="213"/>
    </row>
    <row r="13786" spans="20:30" x14ac:dyDescent="0.2">
      <c r="T13786" s="212"/>
      <c r="U13786" s="213"/>
      <c r="V13786" s="213"/>
      <c r="W13786" s="213"/>
      <c r="X13786" s="214"/>
      <c r="Y13786" s="214"/>
      <c r="Z13786" s="214"/>
      <c r="AA13786" s="217"/>
      <c r="AB13786" s="217"/>
      <c r="AC13786" s="217"/>
      <c r="AD13786" s="213"/>
    </row>
    <row r="13787" spans="20:30" x14ac:dyDescent="0.2">
      <c r="T13787" s="212"/>
      <c r="U13787" s="213"/>
      <c r="V13787" s="213"/>
      <c r="W13787" s="213"/>
      <c r="X13787" s="214"/>
      <c r="Y13787" s="214"/>
      <c r="Z13787" s="214"/>
      <c r="AA13787" s="217"/>
      <c r="AB13787" s="217"/>
      <c r="AC13787" s="217"/>
      <c r="AD13787" s="213"/>
    </row>
    <row r="13788" spans="20:30" x14ac:dyDescent="0.2">
      <c r="T13788" s="212"/>
      <c r="U13788" s="213"/>
      <c r="V13788" s="213"/>
      <c r="W13788" s="213"/>
      <c r="X13788" s="214"/>
      <c r="Y13788" s="214"/>
      <c r="Z13788" s="214"/>
      <c r="AA13788" s="217"/>
      <c r="AB13788" s="217"/>
      <c r="AC13788" s="217"/>
      <c r="AD13788" s="213"/>
    </row>
    <row r="13789" spans="20:30" x14ac:dyDescent="0.2">
      <c r="T13789" s="212"/>
      <c r="U13789" s="213"/>
      <c r="V13789" s="213"/>
      <c r="W13789" s="213"/>
      <c r="X13789" s="214"/>
      <c r="Y13789" s="214"/>
      <c r="Z13789" s="214"/>
      <c r="AA13789" s="217"/>
      <c r="AB13789" s="217"/>
      <c r="AC13789" s="217"/>
      <c r="AD13789" s="213"/>
    </row>
    <row r="13790" spans="20:30" x14ac:dyDescent="0.2">
      <c r="T13790" s="212"/>
      <c r="U13790" s="213"/>
      <c r="V13790" s="213"/>
      <c r="W13790" s="213"/>
      <c r="X13790" s="214"/>
      <c r="Y13790" s="214"/>
      <c r="Z13790" s="214"/>
      <c r="AA13790" s="217"/>
      <c r="AB13790" s="217"/>
      <c r="AC13790" s="217"/>
      <c r="AD13790" s="213"/>
    </row>
    <row r="13791" spans="20:30" x14ac:dyDescent="0.2">
      <c r="T13791" s="212"/>
      <c r="U13791" s="213"/>
      <c r="V13791" s="213"/>
      <c r="W13791" s="213"/>
      <c r="X13791" s="214"/>
      <c r="Y13791" s="214"/>
      <c r="Z13791" s="214"/>
      <c r="AA13791" s="217"/>
      <c r="AB13791" s="217"/>
      <c r="AC13791" s="217"/>
      <c r="AD13791" s="213"/>
    </row>
    <row r="13792" spans="20:30" x14ac:dyDescent="0.2">
      <c r="T13792" s="212"/>
      <c r="U13792" s="213"/>
      <c r="V13792" s="213"/>
      <c r="W13792" s="213"/>
      <c r="X13792" s="214"/>
      <c r="Y13792" s="214"/>
      <c r="Z13792" s="214"/>
      <c r="AA13792" s="217"/>
      <c r="AB13792" s="217"/>
      <c r="AC13792" s="217"/>
      <c r="AD13792" s="213"/>
    </row>
    <row r="13793" spans="20:30" x14ac:dyDescent="0.2">
      <c r="T13793" s="212"/>
      <c r="U13793" s="213"/>
      <c r="V13793" s="213"/>
      <c r="W13793" s="213"/>
      <c r="X13793" s="214"/>
      <c r="Y13793" s="214"/>
      <c r="Z13793" s="214"/>
      <c r="AA13793" s="217"/>
      <c r="AB13793" s="217"/>
      <c r="AC13793" s="217"/>
      <c r="AD13793" s="213"/>
    </row>
    <row r="13794" spans="20:30" x14ac:dyDescent="0.2">
      <c r="T13794" s="212"/>
      <c r="U13794" s="213"/>
      <c r="V13794" s="213"/>
      <c r="W13794" s="213"/>
      <c r="X13794" s="214"/>
      <c r="Y13794" s="214"/>
      <c r="Z13794" s="214"/>
      <c r="AA13794" s="217"/>
      <c r="AB13794" s="217"/>
      <c r="AC13794" s="217"/>
      <c r="AD13794" s="213"/>
    </row>
    <row r="13795" spans="20:30" x14ac:dyDescent="0.2">
      <c r="T13795" s="212"/>
      <c r="U13795" s="213"/>
      <c r="V13795" s="213"/>
      <c r="W13795" s="213"/>
      <c r="X13795" s="214"/>
      <c r="Y13795" s="214"/>
      <c r="Z13795" s="214"/>
      <c r="AA13795" s="217"/>
      <c r="AB13795" s="217"/>
      <c r="AC13795" s="217"/>
      <c r="AD13795" s="213"/>
    </row>
    <row r="13796" spans="20:30" x14ac:dyDescent="0.2">
      <c r="T13796" s="212"/>
      <c r="U13796" s="213"/>
      <c r="V13796" s="213"/>
      <c r="W13796" s="213"/>
      <c r="X13796" s="214"/>
      <c r="Y13796" s="214"/>
      <c r="Z13796" s="214"/>
      <c r="AA13796" s="217"/>
      <c r="AB13796" s="217"/>
      <c r="AC13796" s="217"/>
      <c r="AD13796" s="213"/>
    </row>
    <row r="13797" spans="20:30" x14ac:dyDescent="0.2">
      <c r="T13797" s="212"/>
      <c r="U13797" s="213"/>
      <c r="V13797" s="213"/>
      <c r="W13797" s="213"/>
      <c r="X13797" s="214"/>
      <c r="Y13797" s="214"/>
      <c r="Z13797" s="214"/>
      <c r="AA13797" s="217"/>
      <c r="AB13797" s="217"/>
      <c r="AC13797" s="217"/>
      <c r="AD13797" s="213"/>
    </row>
    <row r="13798" spans="20:30" x14ac:dyDescent="0.2">
      <c r="T13798" s="212"/>
      <c r="U13798" s="213"/>
      <c r="V13798" s="213"/>
      <c r="W13798" s="213"/>
      <c r="X13798" s="214"/>
      <c r="Y13798" s="214"/>
      <c r="Z13798" s="214"/>
      <c r="AA13798" s="217"/>
      <c r="AB13798" s="217"/>
      <c r="AC13798" s="217"/>
      <c r="AD13798" s="213"/>
    </row>
    <row r="13799" spans="20:30" x14ac:dyDescent="0.2">
      <c r="T13799" s="212"/>
      <c r="U13799" s="213"/>
      <c r="V13799" s="213"/>
      <c r="W13799" s="213"/>
      <c r="X13799" s="214"/>
      <c r="Y13799" s="214"/>
      <c r="Z13799" s="214"/>
      <c r="AA13799" s="217"/>
      <c r="AB13799" s="217"/>
      <c r="AC13799" s="217"/>
      <c r="AD13799" s="213"/>
    </row>
    <row r="13800" spans="20:30" x14ac:dyDescent="0.2">
      <c r="T13800" s="212"/>
      <c r="U13800" s="213"/>
      <c r="V13800" s="213"/>
      <c r="W13800" s="213"/>
      <c r="X13800" s="214"/>
      <c r="Y13800" s="214"/>
      <c r="Z13800" s="214"/>
      <c r="AA13800" s="217"/>
      <c r="AB13800" s="217"/>
      <c r="AC13800" s="217"/>
      <c r="AD13800" s="213"/>
    </row>
    <row r="13801" spans="20:30" x14ac:dyDescent="0.2">
      <c r="T13801" s="212"/>
      <c r="U13801" s="213"/>
      <c r="V13801" s="213"/>
      <c r="W13801" s="213"/>
      <c r="X13801" s="214"/>
      <c r="Y13801" s="214"/>
      <c r="Z13801" s="214"/>
      <c r="AA13801" s="217"/>
      <c r="AB13801" s="217"/>
      <c r="AC13801" s="217"/>
      <c r="AD13801" s="213"/>
    </row>
    <row r="13802" spans="20:30" x14ac:dyDescent="0.2">
      <c r="T13802" s="212"/>
      <c r="U13802" s="213"/>
      <c r="V13802" s="213"/>
      <c r="W13802" s="213"/>
      <c r="X13802" s="214"/>
      <c r="Y13802" s="214"/>
      <c r="Z13802" s="214"/>
      <c r="AA13802" s="217"/>
      <c r="AB13802" s="217"/>
      <c r="AC13802" s="217"/>
      <c r="AD13802" s="213"/>
    </row>
    <row r="13803" spans="20:30" x14ac:dyDescent="0.2">
      <c r="T13803" s="212"/>
      <c r="U13803" s="213"/>
      <c r="V13803" s="213"/>
      <c r="W13803" s="213"/>
      <c r="X13803" s="214"/>
      <c r="Y13803" s="214"/>
      <c r="Z13803" s="214"/>
      <c r="AA13803" s="217"/>
      <c r="AB13803" s="217"/>
      <c r="AC13803" s="217"/>
      <c r="AD13803" s="213"/>
    </row>
    <row r="13804" spans="20:30" x14ac:dyDescent="0.2">
      <c r="T13804" s="212"/>
      <c r="U13804" s="213"/>
      <c r="V13804" s="213"/>
      <c r="W13804" s="213"/>
      <c r="X13804" s="214"/>
      <c r="Y13804" s="214"/>
      <c r="Z13804" s="214"/>
      <c r="AA13804" s="217"/>
      <c r="AB13804" s="217"/>
      <c r="AC13804" s="217"/>
      <c r="AD13804" s="213"/>
    </row>
    <row r="13805" spans="20:30" x14ac:dyDescent="0.2">
      <c r="T13805" s="212"/>
      <c r="U13805" s="213"/>
      <c r="V13805" s="213"/>
      <c r="W13805" s="213"/>
      <c r="X13805" s="214"/>
      <c r="Y13805" s="214"/>
      <c r="Z13805" s="214"/>
      <c r="AA13805" s="217"/>
      <c r="AB13805" s="217"/>
      <c r="AC13805" s="217"/>
      <c r="AD13805" s="213"/>
    </row>
    <row r="13806" spans="20:30" x14ac:dyDescent="0.2">
      <c r="T13806" s="212"/>
      <c r="U13806" s="213"/>
      <c r="V13806" s="213"/>
      <c r="W13806" s="213"/>
      <c r="X13806" s="214"/>
      <c r="Y13806" s="214"/>
      <c r="Z13806" s="214"/>
      <c r="AA13806" s="217"/>
      <c r="AB13806" s="217"/>
      <c r="AC13806" s="217"/>
      <c r="AD13806" s="213"/>
    </row>
    <row r="13807" spans="20:30" x14ac:dyDescent="0.2">
      <c r="T13807" s="212"/>
      <c r="U13807" s="213"/>
      <c r="V13807" s="213"/>
      <c r="W13807" s="213"/>
      <c r="X13807" s="214"/>
      <c r="Y13807" s="214"/>
      <c r="Z13807" s="214"/>
      <c r="AA13807" s="217"/>
      <c r="AB13807" s="217"/>
      <c r="AC13807" s="217"/>
      <c r="AD13807" s="213"/>
    </row>
    <row r="13808" spans="20:30" x14ac:dyDescent="0.2">
      <c r="T13808" s="212"/>
      <c r="U13808" s="213"/>
      <c r="V13808" s="213"/>
      <c r="W13808" s="213"/>
      <c r="X13808" s="214"/>
      <c r="Y13808" s="214"/>
      <c r="Z13808" s="214"/>
      <c r="AA13808" s="217"/>
      <c r="AB13808" s="217"/>
      <c r="AC13808" s="217"/>
      <c r="AD13808" s="213"/>
    </row>
    <row r="13809" spans="20:30" x14ac:dyDescent="0.2">
      <c r="T13809" s="212"/>
      <c r="U13809" s="213"/>
      <c r="V13809" s="213"/>
      <c r="W13809" s="213"/>
      <c r="X13809" s="214"/>
      <c r="Y13809" s="214"/>
      <c r="Z13809" s="214"/>
      <c r="AA13809" s="217"/>
      <c r="AB13809" s="217"/>
      <c r="AC13809" s="217"/>
      <c r="AD13809" s="213"/>
    </row>
    <row r="13810" spans="20:30" x14ac:dyDescent="0.2">
      <c r="T13810" s="212"/>
      <c r="U13810" s="213"/>
      <c r="V13810" s="213"/>
      <c r="W13810" s="213"/>
      <c r="X13810" s="214"/>
      <c r="Y13810" s="214"/>
      <c r="Z13810" s="214"/>
      <c r="AA13810" s="217"/>
      <c r="AB13810" s="217"/>
      <c r="AC13810" s="217"/>
      <c r="AD13810" s="213"/>
    </row>
    <row r="13811" spans="20:30" x14ac:dyDescent="0.2">
      <c r="T13811" s="212"/>
      <c r="U13811" s="213"/>
      <c r="V13811" s="213"/>
      <c r="W13811" s="213"/>
      <c r="X13811" s="214"/>
      <c r="Y13811" s="214"/>
      <c r="Z13811" s="214"/>
      <c r="AA13811" s="217"/>
      <c r="AB13811" s="217"/>
      <c r="AC13811" s="217"/>
      <c r="AD13811" s="213"/>
    </row>
    <row r="13812" spans="20:30" x14ac:dyDescent="0.2">
      <c r="T13812" s="212"/>
      <c r="U13812" s="213"/>
      <c r="V13812" s="213"/>
      <c r="W13812" s="213"/>
      <c r="X13812" s="214"/>
      <c r="Y13812" s="214"/>
      <c r="Z13812" s="214"/>
      <c r="AA13812" s="217"/>
      <c r="AB13812" s="217"/>
      <c r="AC13812" s="217"/>
      <c r="AD13812" s="213"/>
    </row>
    <row r="13813" spans="20:30" x14ac:dyDescent="0.2">
      <c r="T13813" s="212"/>
      <c r="U13813" s="213"/>
      <c r="V13813" s="213"/>
      <c r="W13813" s="213"/>
      <c r="X13813" s="214"/>
      <c r="Y13813" s="214"/>
      <c r="Z13813" s="214"/>
      <c r="AA13813" s="217"/>
      <c r="AB13813" s="217"/>
      <c r="AC13813" s="217"/>
      <c r="AD13813" s="213"/>
    </row>
    <row r="13814" spans="20:30" x14ac:dyDescent="0.2">
      <c r="T13814" s="212"/>
      <c r="U13814" s="213"/>
      <c r="V13814" s="213"/>
      <c r="W13814" s="213"/>
      <c r="X13814" s="214"/>
      <c r="Y13814" s="214"/>
      <c r="Z13814" s="214"/>
      <c r="AA13814" s="217"/>
      <c r="AB13814" s="217"/>
      <c r="AC13814" s="217"/>
      <c r="AD13814" s="213"/>
    </row>
    <row r="13815" spans="20:30" x14ac:dyDescent="0.2">
      <c r="T13815" s="212"/>
      <c r="U13815" s="213"/>
      <c r="V13815" s="213"/>
      <c r="W13815" s="213"/>
      <c r="X13815" s="214"/>
      <c r="Y13815" s="214"/>
      <c r="Z13815" s="214"/>
      <c r="AA13815" s="217"/>
      <c r="AB13815" s="217"/>
      <c r="AC13815" s="217"/>
      <c r="AD13815" s="213"/>
    </row>
    <row r="13816" spans="20:30" x14ac:dyDescent="0.2">
      <c r="T13816" s="212"/>
      <c r="U13816" s="213"/>
      <c r="V13816" s="213"/>
      <c r="W13816" s="213"/>
      <c r="X13816" s="214"/>
      <c r="Y13816" s="214"/>
      <c r="Z13816" s="214"/>
      <c r="AA13816" s="217"/>
      <c r="AB13816" s="217"/>
      <c r="AC13816" s="217"/>
      <c r="AD13816" s="213"/>
    </row>
    <row r="13817" spans="20:30" x14ac:dyDescent="0.2">
      <c r="T13817" s="212"/>
      <c r="U13817" s="213"/>
      <c r="V13817" s="213"/>
      <c r="W13817" s="213"/>
      <c r="X13817" s="214"/>
      <c r="Y13817" s="214"/>
      <c r="Z13817" s="214"/>
      <c r="AA13817" s="217"/>
      <c r="AB13817" s="217"/>
      <c r="AC13817" s="217"/>
      <c r="AD13817" s="213"/>
    </row>
    <row r="13818" spans="20:30" x14ac:dyDescent="0.2">
      <c r="T13818" s="212"/>
      <c r="U13818" s="213"/>
      <c r="V13818" s="213"/>
      <c r="W13818" s="213"/>
      <c r="X13818" s="214"/>
      <c r="Y13818" s="214"/>
      <c r="Z13818" s="214"/>
      <c r="AA13818" s="217"/>
      <c r="AB13818" s="217"/>
      <c r="AC13818" s="217"/>
      <c r="AD13818" s="213"/>
    </row>
    <row r="13819" spans="20:30" x14ac:dyDescent="0.2">
      <c r="T13819" s="212"/>
      <c r="U13819" s="213"/>
      <c r="V13819" s="213"/>
      <c r="W13819" s="213"/>
      <c r="X13819" s="214"/>
      <c r="Y13819" s="214"/>
      <c r="Z13819" s="214"/>
      <c r="AA13819" s="217"/>
      <c r="AB13819" s="217"/>
      <c r="AC13819" s="217"/>
      <c r="AD13819" s="213"/>
    </row>
    <row r="13820" spans="20:30" x14ac:dyDescent="0.2">
      <c r="T13820" s="212"/>
      <c r="U13820" s="213"/>
      <c r="V13820" s="213"/>
      <c r="W13820" s="213"/>
      <c r="X13820" s="214"/>
      <c r="Y13820" s="214"/>
      <c r="Z13820" s="214"/>
      <c r="AA13820" s="217"/>
      <c r="AB13820" s="217"/>
      <c r="AC13820" s="217"/>
      <c r="AD13820" s="213"/>
    </row>
    <row r="13821" spans="20:30" x14ac:dyDescent="0.2">
      <c r="T13821" s="212"/>
      <c r="U13821" s="213"/>
      <c r="V13821" s="213"/>
      <c r="W13821" s="213"/>
      <c r="X13821" s="214"/>
      <c r="Y13821" s="214"/>
      <c r="Z13821" s="214"/>
      <c r="AA13821" s="217"/>
      <c r="AB13821" s="217"/>
      <c r="AC13821" s="217"/>
      <c r="AD13821" s="213"/>
    </row>
    <row r="13822" spans="20:30" x14ac:dyDescent="0.2">
      <c r="T13822" s="212"/>
      <c r="U13822" s="213"/>
      <c r="V13822" s="213"/>
      <c r="W13822" s="213"/>
      <c r="X13822" s="214"/>
      <c r="Y13822" s="214"/>
      <c r="Z13822" s="214"/>
      <c r="AA13822" s="217"/>
      <c r="AB13822" s="217"/>
      <c r="AC13822" s="217"/>
      <c r="AD13822" s="213"/>
    </row>
    <row r="13823" spans="20:30" x14ac:dyDescent="0.2">
      <c r="T13823" s="212"/>
      <c r="U13823" s="213"/>
      <c r="V13823" s="213"/>
      <c r="W13823" s="213"/>
      <c r="X13823" s="214"/>
      <c r="Y13823" s="214"/>
      <c r="Z13823" s="214"/>
      <c r="AA13823" s="217"/>
      <c r="AB13823" s="217"/>
      <c r="AC13823" s="217"/>
      <c r="AD13823" s="213"/>
    </row>
    <row r="13824" spans="20:30" x14ac:dyDescent="0.2">
      <c r="T13824" s="212"/>
      <c r="U13824" s="213"/>
      <c r="V13824" s="213"/>
      <c r="W13824" s="213"/>
      <c r="X13824" s="214"/>
      <c r="Y13824" s="214"/>
      <c r="Z13824" s="214"/>
      <c r="AA13824" s="217"/>
      <c r="AB13824" s="217"/>
      <c r="AC13824" s="217"/>
      <c r="AD13824" s="213"/>
    </row>
    <row r="13825" spans="20:30" x14ac:dyDescent="0.2">
      <c r="T13825" s="212"/>
      <c r="U13825" s="213"/>
      <c r="V13825" s="213"/>
      <c r="W13825" s="213"/>
      <c r="X13825" s="214"/>
      <c r="Y13825" s="214"/>
      <c r="Z13825" s="214"/>
      <c r="AA13825" s="217"/>
      <c r="AB13825" s="217"/>
      <c r="AC13825" s="217"/>
      <c r="AD13825" s="213"/>
    </row>
    <row r="13826" spans="20:30" x14ac:dyDescent="0.2">
      <c r="T13826" s="212"/>
      <c r="U13826" s="213"/>
      <c r="V13826" s="213"/>
      <c r="W13826" s="213"/>
      <c r="X13826" s="214"/>
      <c r="Y13826" s="214"/>
      <c r="Z13826" s="214"/>
      <c r="AA13826" s="217"/>
      <c r="AB13826" s="217"/>
      <c r="AC13826" s="217"/>
      <c r="AD13826" s="213"/>
    </row>
    <row r="13827" spans="20:30" x14ac:dyDescent="0.2">
      <c r="T13827" s="212"/>
      <c r="U13827" s="213"/>
      <c r="V13827" s="213"/>
      <c r="W13827" s="213"/>
      <c r="X13827" s="214"/>
      <c r="Y13827" s="214"/>
      <c r="Z13827" s="214"/>
      <c r="AA13827" s="217"/>
      <c r="AB13827" s="217"/>
      <c r="AC13827" s="217"/>
      <c r="AD13827" s="213"/>
    </row>
    <row r="13828" spans="20:30" x14ac:dyDescent="0.2">
      <c r="T13828" s="212"/>
      <c r="U13828" s="213"/>
      <c r="V13828" s="213"/>
      <c r="W13828" s="213"/>
      <c r="X13828" s="214"/>
      <c r="Y13828" s="214"/>
      <c r="Z13828" s="214"/>
      <c r="AA13828" s="217"/>
      <c r="AB13828" s="217"/>
      <c r="AC13828" s="217"/>
      <c r="AD13828" s="213"/>
    </row>
    <row r="13829" spans="20:30" x14ac:dyDescent="0.2">
      <c r="T13829" s="212"/>
      <c r="U13829" s="213"/>
      <c r="V13829" s="213"/>
      <c r="W13829" s="213"/>
      <c r="X13829" s="214"/>
      <c r="Y13829" s="214"/>
      <c r="Z13829" s="214"/>
      <c r="AA13829" s="217"/>
      <c r="AB13829" s="217"/>
      <c r="AC13829" s="217"/>
      <c r="AD13829" s="213"/>
    </row>
    <row r="13830" spans="20:30" x14ac:dyDescent="0.2">
      <c r="T13830" s="212"/>
      <c r="U13830" s="213"/>
      <c r="V13830" s="213"/>
      <c r="W13830" s="213"/>
      <c r="X13830" s="214"/>
      <c r="Y13830" s="214"/>
      <c r="Z13830" s="214"/>
      <c r="AA13830" s="217"/>
      <c r="AB13830" s="217"/>
      <c r="AC13830" s="217"/>
      <c r="AD13830" s="213"/>
    </row>
    <row r="13831" spans="20:30" x14ac:dyDescent="0.2">
      <c r="T13831" s="212"/>
      <c r="U13831" s="213"/>
      <c r="V13831" s="213"/>
      <c r="W13831" s="213"/>
      <c r="X13831" s="214"/>
      <c r="Y13831" s="214"/>
      <c r="Z13831" s="214"/>
      <c r="AA13831" s="217"/>
      <c r="AB13831" s="217"/>
      <c r="AC13831" s="217"/>
      <c r="AD13831" s="213"/>
    </row>
    <row r="13832" spans="20:30" x14ac:dyDescent="0.2">
      <c r="T13832" s="212"/>
      <c r="U13832" s="213"/>
      <c r="V13832" s="213"/>
      <c r="W13832" s="213"/>
      <c r="X13832" s="214"/>
      <c r="Y13832" s="214"/>
      <c r="Z13832" s="214"/>
      <c r="AA13832" s="217"/>
      <c r="AB13832" s="217"/>
      <c r="AC13832" s="217"/>
      <c r="AD13832" s="213"/>
    </row>
    <row r="13833" spans="20:30" x14ac:dyDescent="0.2">
      <c r="T13833" s="212"/>
      <c r="U13833" s="213"/>
      <c r="V13833" s="213"/>
      <c r="W13833" s="213"/>
      <c r="X13833" s="214"/>
      <c r="Y13833" s="214"/>
      <c r="Z13833" s="214"/>
      <c r="AA13833" s="217"/>
      <c r="AB13833" s="217"/>
      <c r="AC13833" s="217"/>
      <c r="AD13833" s="213"/>
    </row>
    <row r="13834" spans="20:30" x14ac:dyDescent="0.2">
      <c r="T13834" s="212"/>
      <c r="U13834" s="213"/>
      <c r="V13834" s="213"/>
      <c r="W13834" s="213"/>
      <c r="X13834" s="214"/>
      <c r="Y13834" s="214"/>
      <c r="Z13834" s="214"/>
      <c r="AA13834" s="217"/>
      <c r="AB13834" s="217"/>
      <c r="AC13834" s="217"/>
      <c r="AD13834" s="213"/>
    </row>
    <row r="13835" spans="20:30" x14ac:dyDescent="0.2">
      <c r="T13835" s="212"/>
      <c r="U13835" s="213"/>
      <c r="V13835" s="213"/>
      <c r="W13835" s="213"/>
      <c r="X13835" s="214"/>
      <c r="Y13835" s="214"/>
      <c r="Z13835" s="214"/>
      <c r="AA13835" s="217"/>
      <c r="AB13835" s="217"/>
      <c r="AC13835" s="217"/>
      <c r="AD13835" s="213"/>
    </row>
    <row r="13836" spans="20:30" x14ac:dyDescent="0.2">
      <c r="T13836" s="212"/>
      <c r="U13836" s="213"/>
      <c r="V13836" s="213"/>
      <c r="W13836" s="213"/>
      <c r="X13836" s="214"/>
      <c r="Y13836" s="214"/>
      <c r="Z13836" s="214"/>
      <c r="AA13836" s="217"/>
      <c r="AB13836" s="217"/>
      <c r="AC13836" s="217"/>
      <c r="AD13836" s="213"/>
    </row>
    <row r="13837" spans="20:30" x14ac:dyDescent="0.2">
      <c r="T13837" s="212"/>
      <c r="U13837" s="213"/>
      <c r="V13837" s="213"/>
      <c r="W13837" s="213"/>
      <c r="X13837" s="214"/>
      <c r="Y13837" s="214"/>
      <c r="Z13837" s="214"/>
      <c r="AA13837" s="217"/>
      <c r="AB13837" s="217"/>
      <c r="AC13837" s="217"/>
      <c r="AD13837" s="213"/>
    </row>
    <row r="13838" spans="20:30" x14ac:dyDescent="0.2">
      <c r="T13838" s="212"/>
      <c r="U13838" s="213"/>
      <c r="V13838" s="213"/>
      <c r="W13838" s="213"/>
      <c r="X13838" s="214"/>
      <c r="Y13838" s="214"/>
      <c r="Z13838" s="214"/>
      <c r="AA13838" s="217"/>
      <c r="AB13838" s="217"/>
      <c r="AC13838" s="217"/>
      <c r="AD13838" s="213"/>
    </row>
    <row r="13839" spans="20:30" x14ac:dyDescent="0.2">
      <c r="T13839" s="212"/>
      <c r="U13839" s="213"/>
      <c r="V13839" s="213"/>
      <c r="W13839" s="213"/>
      <c r="X13839" s="214"/>
      <c r="Y13839" s="214"/>
      <c r="Z13839" s="214"/>
      <c r="AA13839" s="217"/>
      <c r="AB13839" s="217"/>
      <c r="AC13839" s="217"/>
      <c r="AD13839" s="213"/>
    </row>
    <row r="13840" spans="20:30" x14ac:dyDescent="0.2">
      <c r="T13840" s="212"/>
      <c r="U13840" s="213"/>
      <c r="V13840" s="213"/>
      <c r="W13840" s="213"/>
      <c r="X13840" s="214"/>
      <c r="Y13840" s="214"/>
      <c r="Z13840" s="214"/>
      <c r="AA13840" s="217"/>
      <c r="AB13840" s="217"/>
      <c r="AC13840" s="217"/>
      <c r="AD13840" s="213"/>
    </row>
    <row r="13841" spans="20:30" x14ac:dyDescent="0.2">
      <c r="T13841" s="212"/>
      <c r="U13841" s="213"/>
      <c r="V13841" s="213"/>
      <c r="W13841" s="213"/>
      <c r="X13841" s="214"/>
      <c r="Y13841" s="214"/>
      <c r="Z13841" s="214"/>
      <c r="AA13841" s="217"/>
      <c r="AB13841" s="217"/>
      <c r="AC13841" s="217"/>
      <c r="AD13841" s="213"/>
    </row>
    <row r="13842" spans="20:30" x14ac:dyDescent="0.2">
      <c r="T13842" s="212"/>
      <c r="U13842" s="213"/>
      <c r="V13842" s="213"/>
      <c r="W13842" s="213"/>
      <c r="X13842" s="214"/>
      <c r="Y13842" s="214"/>
      <c r="Z13842" s="214"/>
      <c r="AA13842" s="217"/>
      <c r="AB13842" s="217"/>
      <c r="AC13842" s="217"/>
      <c r="AD13842" s="213"/>
    </row>
    <row r="13843" spans="20:30" x14ac:dyDescent="0.2">
      <c r="T13843" s="212"/>
      <c r="U13843" s="213"/>
      <c r="V13843" s="213"/>
      <c r="W13843" s="213"/>
      <c r="X13843" s="214"/>
      <c r="Y13843" s="214"/>
      <c r="Z13843" s="214"/>
      <c r="AA13843" s="217"/>
      <c r="AB13843" s="217"/>
      <c r="AC13843" s="217"/>
      <c r="AD13843" s="213"/>
    </row>
    <row r="13844" spans="20:30" x14ac:dyDescent="0.2">
      <c r="T13844" s="212"/>
      <c r="U13844" s="213"/>
      <c r="V13844" s="213"/>
      <c r="W13844" s="213"/>
      <c r="X13844" s="214"/>
      <c r="Y13844" s="214"/>
      <c r="Z13844" s="214"/>
      <c r="AA13844" s="217"/>
      <c r="AB13844" s="217"/>
      <c r="AC13844" s="217"/>
      <c r="AD13844" s="213"/>
    </row>
    <row r="13845" spans="20:30" x14ac:dyDescent="0.2">
      <c r="T13845" s="212"/>
      <c r="U13845" s="213"/>
      <c r="V13845" s="213"/>
      <c r="W13845" s="213"/>
      <c r="X13845" s="214"/>
      <c r="Y13845" s="214"/>
      <c r="Z13845" s="214"/>
      <c r="AA13845" s="217"/>
      <c r="AB13845" s="217"/>
      <c r="AC13845" s="217"/>
      <c r="AD13845" s="213"/>
    </row>
    <row r="13846" spans="20:30" x14ac:dyDescent="0.2">
      <c r="T13846" s="212"/>
      <c r="U13846" s="213"/>
      <c r="V13846" s="213"/>
      <c r="W13846" s="213"/>
      <c r="X13846" s="214"/>
      <c r="Y13846" s="214"/>
      <c r="Z13846" s="214"/>
      <c r="AA13846" s="217"/>
      <c r="AB13846" s="217"/>
      <c r="AC13846" s="217"/>
      <c r="AD13846" s="213"/>
    </row>
    <row r="13847" spans="20:30" x14ac:dyDescent="0.2">
      <c r="T13847" s="212"/>
      <c r="U13847" s="213"/>
      <c r="V13847" s="213"/>
      <c r="W13847" s="213"/>
      <c r="X13847" s="214"/>
      <c r="Y13847" s="214"/>
      <c r="Z13847" s="214"/>
      <c r="AA13847" s="217"/>
      <c r="AB13847" s="217"/>
      <c r="AC13847" s="217"/>
      <c r="AD13847" s="213"/>
    </row>
    <row r="13848" spans="20:30" x14ac:dyDescent="0.2">
      <c r="T13848" s="212"/>
      <c r="U13848" s="213"/>
      <c r="V13848" s="213"/>
      <c r="W13848" s="213"/>
      <c r="X13848" s="214"/>
      <c r="Y13848" s="214"/>
      <c r="Z13848" s="214"/>
      <c r="AA13848" s="217"/>
      <c r="AB13848" s="217"/>
      <c r="AC13848" s="217"/>
      <c r="AD13848" s="213"/>
    </row>
    <row r="13849" spans="20:30" x14ac:dyDescent="0.2">
      <c r="T13849" s="212"/>
      <c r="U13849" s="213"/>
      <c r="V13849" s="213"/>
      <c r="W13849" s="213"/>
      <c r="X13849" s="214"/>
      <c r="Y13849" s="214"/>
      <c r="Z13849" s="214"/>
      <c r="AA13849" s="217"/>
      <c r="AB13849" s="217"/>
      <c r="AC13849" s="217"/>
      <c r="AD13849" s="213"/>
    </row>
    <row r="13850" spans="20:30" x14ac:dyDescent="0.2">
      <c r="T13850" s="212"/>
      <c r="U13850" s="213"/>
      <c r="V13850" s="213"/>
      <c r="W13850" s="213"/>
      <c r="X13850" s="214"/>
      <c r="Y13850" s="214"/>
      <c r="Z13850" s="214"/>
      <c r="AA13850" s="217"/>
      <c r="AB13850" s="217"/>
      <c r="AC13850" s="217"/>
      <c r="AD13850" s="213"/>
    </row>
    <row r="13851" spans="20:30" x14ac:dyDescent="0.2">
      <c r="T13851" s="212"/>
      <c r="U13851" s="213"/>
      <c r="V13851" s="213"/>
      <c r="W13851" s="213"/>
      <c r="X13851" s="214"/>
      <c r="Y13851" s="214"/>
      <c r="Z13851" s="214"/>
      <c r="AA13851" s="217"/>
      <c r="AB13851" s="217"/>
      <c r="AC13851" s="217"/>
      <c r="AD13851" s="213"/>
    </row>
    <row r="13852" spans="20:30" x14ac:dyDescent="0.2">
      <c r="T13852" s="212"/>
      <c r="U13852" s="213"/>
      <c r="V13852" s="213"/>
      <c r="W13852" s="213"/>
      <c r="X13852" s="214"/>
      <c r="Y13852" s="214"/>
      <c r="Z13852" s="214"/>
      <c r="AA13852" s="217"/>
      <c r="AB13852" s="217"/>
      <c r="AC13852" s="217"/>
      <c r="AD13852" s="213"/>
    </row>
    <row r="13853" spans="20:30" x14ac:dyDescent="0.2">
      <c r="T13853" s="212"/>
      <c r="U13853" s="213"/>
      <c r="V13853" s="213"/>
      <c r="W13853" s="213"/>
      <c r="X13853" s="214"/>
      <c r="Y13853" s="214"/>
      <c r="Z13853" s="214"/>
      <c r="AA13853" s="217"/>
      <c r="AB13853" s="217"/>
      <c r="AC13853" s="217"/>
      <c r="AD13853" s="213"/>
    </row>
    <row r="13854" spans="20:30" x14ac:dyDescent="0.2">
      <c r="T13854" s="212"/>
      <c r="U13854" s="213"/>
      <c r="V13854" s="213"/>
      <c r="W13854" s="213"/>
      <c r="X13854" s="214"/>
      <c r="Y13854" s="214"/>
      <c r="Z13854" s="214"/>
      <c r="AA13854" s="217"/>
      <c r="AB13854" s="217"/>
      <c r="AC13854" s="217"/>
      <c r="AD13854" s="213"/>
    </row>
    <row r="13855" spans="20:30" x14ac:dyDescent="0.2">
      <c r="T13855" s="212"/>
      <c r="U13855" s="213"/>
      <c r="V13855" s="213"/>
      <c r="W13855" s="213"/>
      <c r="X13855" s="214"/>
      <c r="Y13855" s="214"/>
      <c r="Z13855" s="214"/>
      <c r="AA13855" s="217"/>
      <c r="AB13855" s="217"/>
      <c r="AC13855" s="217"/>
      <c r="AD13855" s="213"/>
    </row>
    <row r="13856" spans="20:30" x14ac:dyDescent="0.2">
      <c r="T13856" s="212"/>
      <c r="U13856" s="213"/>
      <c r="V13856" s="213"/>
      <c r="W13856" s="213"/>
      <c r="X13856" s="214"/>
      <c r="Y13856" s="214"/>
      <c r="Z13856" s="214"/>
      <c r="AA13856" s="217"/>
      <c r="AB13856" s="217"/>
      <c r="AC13856" s="217"/>
      <c r="AD13856" s="213"/>
    </row>
    <row r="13857" spans="20:30" x14ac:dyDescent="0.2">
      <c r="T13857" s="212"/>
      <c r="U13857" s="213"/>
      <c r="V13857" s="213"/>
      <c r="W13857" s="213"/>
      <c r="X13857" s="214"/>
      <c r="Y13857" s="214"/>
      <c r="Z13857" s="214"/>
      <c r="AA13857" s="217"/>
      <c r="AB13857" s="217"/>
      <c r="AC13857" s="217"/>
      <c r="AD13857" s="213"/>
    </row>
    <row r="13858" spans="20:30" x14ac:dyDescent="0.2">
      <c r="T13858" s="212"/>
      <c r="U13858" s="213"/>
      <c r="V13858" s="213"/>
      <c r="W13858" s="213"/>
      <c r="X13858" s="214"/>
      <c r="Y13858" s="214"/>
      <c r="Z13858" s="214"/>
      <c r="AA13858" s="217"/>
      <c r="AB13858" s="217"/>
      <c r="AC13858" s="217"/>
      <c r="AD13858" s="213"/>
    </row>
    <row r="13859" spans="20:30" x14ac:dyDescent="0.2">
      <c r="T13859" s="212"/>
      <c r="U13859" s="213"/>
      <c r="V13859" s="213"/>
      <c r="W13859" s="213"/>
      <c r="X13859" s="214"/>
      <c r="Y13859" s="214"/>
      <c r="Z13859" s="214"/>
      <c r="AA13859" s="217"/>
      <c r="AB13859" s="217"/>
      <c r="AC13859" s="217"/>
      <c r="AD13859" s="213"/>
    </row>
    <row r="13860" spans="20:30" x14ac:dyDescent="0.2">
      <c r="T13860" s="212"/>
      <c r="U13860" s="213"/>
      <c r="V13860" s="213"/>
      <c r="W13860" s="213"/>
      <c r="X13860" s="214"/>
      <c r="Y13860" s="214"/>
      <c r="Z13860" s="214"/>
      <c r="AA13860" s="217"/>
      <c r="AB13860" s="217"/>
      <c r="AC13860" s="217"/>
      <c r="AD13860" s="213"/>
    </row>
    <row r="13861" spans="20:30" x14ac:dyDescent="0.2">
      <c r="T13861" s="212"/>
      <c r="U13861" s="213"/>
      <c r="V13861" s="213"/>
      <c r="W13861" s="213"/>
      <c r="X13861" s="214"/>
      <c r="Y13861" s="214"/>
      <c r="Z13861" s="214"/>
      <c r="AA13861" s="217"/>
      <c r="AB13861" s="217"/>
      <c r="AC13861" s="217"/>
      <c r="AD13861" s="213"/>
    </row>
    <row r="13862" spans="20:30" x14ac:dyDescent="0.2">
      <c r="T13862" s="212"/>
      <c r="U13862" s="213"/>
      <c r="V13862" s="213"/>
      <c r="W13862" s="213"/>
      <c r="X13862" s="214"/>
      <c r="Y13862" s="214"/>
      <c r="Z13862" s="214"/>
      <c r="AA13862" s="217"/>
      <c r="AB13862" s="217"/>
      <c r="AC13862" s="217"/>
      <c r="AD13862" s="213"/>
    </row>
    <row r="13863" spans="20:30" x14ac:dyDescent="0.2">
      <c r="T13863" s="212"/>
      <c r="U13863" s="213"/>
      <c r="V13863" s="213"/>
      <c r="W13863" s="213"/>
      <c r="X13863" s="214"/>
      <c r="Y13863" s="214"/>
      <c r="Z13863" s="214"/>
      <c r="AA13863" s="217"/>
      <c r="AB13863" s="217"/>
      <c r="AC13863" s="217"/>
      <c r="AD13863" s="213"/>
    </row>
    <row r="13864" spans="20:30" x14ac:dyDescent="0.2">
      <c r="T13864" s="212"/>
      <c r="U13864" s="213"/>
      <c r="V13864" s="213"/>
      <c r="W13864" s="213"/>
      <c r="X13864" s="214"/>
      <c r="Y13864" s="214"/>
      <c r="Z13864" s="214"/>
      <c r="AA13864" s="217"/>
      <c r="AB13864" s="217"/>
      <c r="AC13864" s="217"/>
      <c r="AD13864" s="213"/>
    </row>
    <row r="13865" spans="20:30" x14ac:dyDescent="0.2">
      <c r="T13865" s="212"/>
      <c r="U13865" s="213"/>
      <c r="V13865" s="213"/>
      <c r="W13865" s="213"/>
      <c r="X13865" s="214"/>
      <c r="Y13865" s="214"/>
      <c r="Z13865" s="214"/>
      <c r="AA13865" s="217"/>
      <c r="AB13865" s="217"/>
      <c r="AC13865" s="217"/>
      <c r="AD13865" s="213"/>
    </row>
    <row r="13866" spans="20:30" x14ac:dyDescent="0.2">
      <c r="T13866" s="212"/>
      <c r="U13866" s="213"/>
      <c r="V13866" s="213"/>
      <c r="W13866" s="213"/>
      <c r="X13866" s="214"/>
      <c r="Y13866" s="214"/>
      <c r="Z13866" s="214"/>
      <c r="AA13866" s="217"/>
      <c r="AB13866" s="217"/>
      <c r="AC13866" s="217"/>
      <c r="AD13866" s="213"/>
    </row>
    <row r="13867" spans="20:30" x14ac:dyDescent="0.2">
      <c r="T13867" s="212"/>
      <c r="U13867" s="213"/>
      <c r="V13867" s="213"/>
      <c r="W13867" s="213"/>
      <c r="X13867" s="214"/>
      <c r="Y13867" s="214"/>
      <c r="Z13867" s="214"/>
      <c r="AA13867" s="217"/>
      <c r="AB13867" s="217"/>
      <c r="AC13867" s="217"/>
      <c r="AD13867" s="213"/>
    </row>
    <row r="13868" spans="20:30" x14ac:dyDescent="0.2">
      <c r="T13868" s="212"/>
      <c r="U13868" s="213"/>
      <c r="V13868" s="213"/>
      <c r="W13868" s="213"/>
      <c r="X13868" s="214"/>
      <c r="Y13868" s="214"/>
      <c r="Z13868" s="214"/>
      <c r="AA13868" s="217"/>
      <c r="AB13868" s="217"/>
      <c r="AC13868" s="217"/>
      <c r="AD13868" s="213"/>
    </row>
    <row r="13869" spans="20:30" x14ac:dyDescent="0.2">
      <c r="T13869" s="212"/>
      <c r="U13869" s="213"/>
      <c r="V13869" s="213"/>
      <c r="W13869" s="213"/>
      <c r="X13869" s="214"/>
      <c r="Y13869" s="214"/>
      <c r="Z13869" s="214"/>
      <c r="AA13869" s="217"/>
      <c r="AB13869" s="217"/>
      <c r="AC13869" s="217"/>
      <c r="AD13869" s="213"/>
    </row>
    <row r="13870" spans="20:30" x14ac:dyDescent="0.2">
      <c r="T13870" s="212"/>
      <c r="U13870" s="213"/>
      <c r="V13870" s="213"/>
      <c r="W13870" s="213"/>
      <c r="X13870" s="214"/>
      <c r="Y13870" s="214"/>
      <c r="Z13870" s="214"/>
      <c r="AA13870" s="217"/>
      <c r="AB13870" s="217"/>
      <c r="AC13870" s="217"/>
      <c r="AD13870" s="213"/>
    </row>
    <row r="13871" spans="20:30" x14ac:dyDescent="0.2">
      <c r="T13871" s="212"/>
      <c r="U13871" s="213"/>
      <c r="V13871" s="213"/>
      <c r="W13871" s="213"/>
      <c r="X13871" s="214"/>
      <c r="Y13871" s="214"/>
      <c r="Z13871" s="214"/>
      <c r="AA13871" s="217"/>
      <c r="AB13871" s="217"/>
      <c r="AC13871" s="217"/>
      <c r="AD13871" s="213"/>
    </row>
    <row r="13872" spans="20:30" x14ac:dyDescent="0.2">
      <c r="T13872" s="212"/>
      <c r="U13872" s="213"/>
      <c r="V13872" s="213"/>
      <c r="W13872" s="213"/>
      <c r="X13872" s="214"/>
      <c r="Y13872" s="214"/>
      <c r="Z13872" s="214"/>
      <c r="AA13872" s="217"/>
      <c r="AB13872" s="217"/>
      <c r="AC13872" s="217"/>
      <c r="AD13872" s="213"/>
    </row>
    <row r="13873" spans="20:30" x14ac:dyDescent="0.2">
      <c r="T13873" s="212"/>
      <c r="U13873" s="213"/>
      <c r="V13873" s="213"/>
      <c r="W13873" s="213"/>
      <c r="X13873" s="214"/>
      <c r="Y13873" s="214"/>
      <c r="Z13873" s="214"/>
      <c r="AA13873" s="217"/>
      <c r="AB13873" s="217"/>
      <c r="AC13873" s="217"/>
      <c r="AD13873" s="213"/>
    </row>
    <row r="13874" spans="20:30" x14ac:dyDescent="0.2">
      <c r="T13874" s="212"/>
      <c r="U13874" s="213"/>
      <c r="V13874" s="213"/>
      <c r="W13874" s="213"/>
      <c r="X13874" s="214"/>
      <c r="Y13874" s="214"/>
      <c r="Z13874" s="214"/>
      <c r="AA13874" s="217"/>
      <c r="AB13874" s="217"/>
      <c r="AC13874" s="217"/>
      <c r="AD13874" s="213"/>
    </row>
    <row r="13875" spans="20:30" x14ac:dyDescent="0.2">
      <c r="T13875" s="212"/>
      <c r="U13875" s="213"/>
      <c r="V13875" s="213"/>
      <c r="W13875" s="213"/>
      <c r="X13875" s="214"/>
      <c r="Y13875" s="214"/>
      <c r="Z13875" s="214"/>
      <c r="AA13875" s="217"/>
      <c r="AB13875" s="217"/>
      <c r="AC13875" s="217"/>
      <c r="AD13875" s="213"/>
    </row>
    <row r="13876" spans="20:30" x14ac:dyDescent="0.2">
      <c r="T13876" s="212"/>
      <c r="U13876" s="213"/>
      <c r="V13876" s="213"/>
      <c r="W13876" s="213"/>
      <c r="X13876" s="214"/>
      <c r="Y13876" s="214"/>
      <c r="Z13876" s="214"/>
      <c r="AA13876" s="217"/>
      <c r="AB13876" s="217"/>
      <c r="AC13876" s="217"/>
      <c r="AD13876" s="213"/>
    </row>
    <row r="13877" spans="20:30" x14ac:dyDescent="0.2">
      <c r="T13877" s="212"/>
      <c r="U13877" s="213"/>
      <c r="V13877" s="213"/>
      <c r="W13877" s="213"/>
      <c r="X13877" s="214"/>
      <c r="Y13877" s="214"/>
      <c r="Z13877" s="214"/>
      <c r="AA13877" s="217"/>
      <c r="AB13877" s="217"/>
      <c r="AC13877" s="217"/>
      <c r="AD13877" s="213"/>
    </row>
    <row r="13878" spans="20:30" x14ac:dyDescent="0.2">
      <c r="T13878" s="212"/>
      <c r="U13878" s="213"/>
      <c r="V13878" s="213"/>
      <c r="W13878" s="213"/>
      <c r="X13878" s="214"/>
      <c r="Y13878" s="214"/>
      <c r="Z13878" s="214"/>
      <c r="AA13878" s="217"/>
      <c r="AB13878" s="217"/>
      <c r="AC13878" s="217"/>
      <c r="AD13878" s="213"/>
    </row>
    <row r="13879" spans="20:30" x14ac:dyDescent="0.2">
      <c r="T13879" s="212"/>
      <c r="U13879" s="213"/>
      <c r="V13879" s="213"/>
      <c r="W13879" s="213"/>
      <c r="X13879" s="214"/>
      <c r="Y13879" s="214"/>
      <c r="Z13879" s="214"/>
      <c r="AA13879" s="217"/>
      <c r="AB13879" s="217"/>
      <c r="AC13879" s="217"/>
      <c r="AD13879" s="213"/>
    </row>
    <row r="13880" spans="20:30" x14ac:dyDescent="0.2">
      <c r="T13880" s="212"/>
      <c r="U13880" s="213"/>
      <c r="V13880" s="213"/>
      <c r="W13880" s="213"/>
      <c r="X13880" s="214"/>
      <c r="Y13880" s="214"/>
      <c r="Z13880" s="214"/>
      <c r="AA13880" s="217"/>
      <c r="AB13880" s="217"/>
      <c r="AC13880" s="217"/>
      <c r="AD13880" s="213"/>
    </row>
    <row r="13881" spans="20:30" x14ac:dyDescent="0.2">
      <c r="T13881" s="212"/>
      <c r="U13881" s="213"/>
      <c r="V13881" s="213"/>
      <c r="W13881" s="213"/>
      <c r="X13881" s="214"/>
      <c r="Y13881" s="214"/>
      <c r="Z13881" s="214"/>
      <c r="AA13881" s="217"/>
      <c r="AB13881" s="217"/>
      <c r="AC13881" s="217"/>
      <c r="AD13881" s="213"/>
    </row>
    <row r="13882" spans="20:30" x14ac:dyDescent="0.2">
      <c r="T13882" s="212"/>
      <c r="U13882" s="213"/>
      <c r="V13882" s="213"/>
      <c r="W13882" s="213"/>
      <c r="X13882" s="214"/>
      <c r="Y13882" s="214"/>
      <c r="Z13882" s="214"/>
      <c r="AA13882" s="217"/>
      <c r="AB13882" s="217"/>
      <c r="AC13882" s="217"/>
      <c r="AD13882" s="213"/>
    </row>
    <row r="13883" spans="20:30" x14ac:dyDescent="0.2">
      <c r="T13883" s="212"/>
      <c r="U13883" s="213"/>
      <c r="V13883" s="213"/>
      <c r="W13883" s="213"/>
      <c r="X13883" s="214"/>
      <c r="Y13883" s="214"/>
      <c r="Z13883" s="214"/>
      <c r="AA13883" s="217"/>
      <c r="AB13883" s="217"/>
      <c r="AC13883" s="217"/>
      <c r="AD13883" s="213"/>
    </row>
    <row r="13884" spans="20:30" x14ac:dyDescent="0.2">
      <c r="T13884" s="212"/>
      <c r="U13884" s="213"/>
      <c r="V13884" s="213"/>
      <c r="W13884" s="213"/>
      <c r="X13884" s="214"/>
      <c r="Y13884" s="214"/>
      <c r="Z13884" s="214"/>
      <c r="AA13884" s="217"/>
      <c r="AB13884" s="217"/>
      <c r="AC13884" s="217"/>
      <c r="AD13884" s="213"/>
    </row>
    <row r="13885" spans="20:30" x14ac:dyDescent="0.2">
      <c r="T13885" s="212"/>
      <c r="U13885" s="213"/>
      <c r="V13885" s="213"/>
      <c r="W13885" s="213"/>
      <c r="X13885" s="214"/>
      <c r="Y13885" s="214"/>
      <c r="Z13885" s="214"/>
      <c r="AA13885" s="217"/>
      <c r="AB13885" s="217"/>
      <c r="AC13885" s="217"/>
      <c r="AD13885" s="213"/>
    </row>
    <row r="13886" spans="20:30" x14ac:dyDescent="0.2">
      <c r="T13886" s="212"/>
      <c r="U13886" s="213"/>
      <c r="V13886" s="213"/>
      <c r="W13886" s="213"/>
      <c r="X13886" s="214"/>
      <c r="Y13886" s="214"/>
      <c r="Z13886" s="214"/>
      <c r="AA13886" s="217"/>
      <c r="AB13886" s="217"/>
      <c r="AC13886" s="217"/>
      <c r="AD13886" s="213"/>
    </row>
    <row r="13887" spans="20:30" x14ac:dyDescent="0.2">
      <c r="T13887" s="212"/>
      <c r="U13887" s="213"/>
      <c r="V13887" s="213"/>
      <c r="W13887" s="213"/>
      <c r="X13887" s="214"/>
      <c r="Y13887" s="214"/>
      <c r="Z13887" s="214"/>
      <c r="AA13887" s="217"/>
      <c r="AB13887" s="217"/>
      <c r="AC13887" s="217"/>
      <c r="AD13887" s="213"/>
    </row>
    <row r="13888" spans="20:30" x14ac:dyDescent="0.2">
      <c r="T13888" s="212"/>
      <c r="U13888" s="213"/>
      <c r="V13888" s="213"/>
      <c r="W13888" s="213"/>
      <c r="X13888" s="214"/>
      <c r="Y13888" s="214"/>
      <c r="Z13888" s="214"/>
      <c r="AA13888" s="217"/>
      <c r="AB13888" s="217"/>
      <c r="AC13888" s="217"/>
      <c r="AD13888" s="213"/>
    </row>
    <row r="13889" spans="20:30" x14ac:dyDescent="0.2">
      <c r="T13889" s="212"/>
      <c r="U13889" s="213"/>
      <c r="V13889" s="213"/>
      <c r="W13889" s="213"/>
      <c r="X13889" s="214"/>
      <c r="Y13889" s="214"/>
      <c r="Z13889" s="214"/>
      <c r="AA13889" s="217"/>
      <c r="AB13889" s="217"/>
      <c r="AC13889" s="217"/>
      <c r="AD13889" s="213"/>
    </row>
    <row r="13890" spans="20:30" x14ac:dyDescent="0.2">
      <c r="T13890" s="212"/>
      <c r="U13890" s="213"/>
      <c r="V13890" s="213"/>
      <c r="W13890" s="213"/>
      <c r="X13890" s="214"/>
      <c r="Y13890" s="214"/>
      <c r="Z13890" s="214"/>
      <c r="AA13890" s="217"/>
      <c r="AB13890" s="217"/>
      <c r="AC13890" s="217"/>
      <c r="AD13890" s="213"/>
    </row>
    <row r="13891" spans="20:30" x14ac:dyDescent="0.2">
      <c r="T13891" s="212"/>
      <c r="U13891" s="213"/>
      <c r="V13891" s="213"/>
      <c r="W13891" s="213"/>
      <c r="X13891" s="214"/>
      <c r="Y13891" s="214"/>
      <c r="Z13891" s="214"/>
      <c r="AA13891" s="217"/>
      <c r="AB13891" s="217"/>
      <c r="AC13891" s="217"/>
      <c r="AD13891" s="213"/>
    </row>
    <row r="13892" spans="20:30" x14ac:dyDescent="0.2">
      <c r="T13892" s="212"/>
      <c r="U13892" s="213"/>
      <c r="V13892" s="213"/>
      <c r="W13892" s="213"/>
      <c r="X13892" s="214"/>
      <c r="Y13892" s="214"/>
      <c r="Z13892" s="214"/>
      <c r="AA13892" s="217"/>
      <c r="AB13892" s="217"/>
      <c r="AC13892" s="217"/>
      <c r="AD13892" s="213"/>
    </row>
    <row r="13893" spans="20:30" x14ac:dyDescent="0.2">
      <c r="T13893" s="212"/>
      <c r="U13893" s="213"/>
      <c r="V13893" s="213"/>
      <c r="W13893" s="213"/>
      <c r="X13893" s="214"/>
      <c r="Y13893" s="214"/>
      <c r="Z13893" s="214"/>
      <c r="AA13893" s="217"/>
      <c r="AB13893" s="217"/>
      <c r="AC13893" s="217"/>
      <c r="AD13893" s="213"/>
    </row>
    <row r="13894" spans="20:30" x14ac:dyDescent="0.2">
      <c r="T13894" s="212"/>
      <c r="U13894" s="213"/>
      <c r="V13894" s="213"/>
      <c r="W13894" s="213"/>
      <c r="X13894" s="214"/>
      <c r="Y13894" s="214"/>
      <c r="Z13894" s="214"/>
      <c r="AA13894" s="217"/>
      <c r="AB13894" s="217"/>
      <c r="AC13894" s="217"/>
      <c r="AD13894" s="213"/>
    </row>
    <row r="13895" spans="20:30" x14ac:dyDescent="0.2">
      <c r="T13895" s="212"/>
      <c r="U13895" s="213"/>
      <c r="V13895" s="213"/>
      <c r="W13895" s="213"/>
      <c r="X13895" s="214"/>
      <c r="Y13895" s="214"/>
      <c r="Z13895" s="214"/>
      <c r="AA13895" s="217"/>
      <c r="AB13895" s="217"/>
      <c r="AC13895" s="217"/>
      <c r="AD13895" s="213"/>
    </row>
    <row r="13896" spans="20:30" x14ac:dyDescent="0.2">
      <c r="T13896" s="212"/>
      <c r="U13896" s="213"/>
      <c r="V13896" s="213"/>
      <c r="W13896" s="213"/>
      <c r="X13896" s="214"/>
      <c r="Y13896" s="214"/>
      <c r="Z13896" s="214"/>
      <c r="AA13896" s="217"/>
      <c r="AB13896" s="217"/>
      <c r="AC13896" s="217"/>
      <c r="AD13896" s="213"/>
    </row>
    <row r="13897" spans="20:30" x14ac:dyDescent="0.2">
      <c r="T13897" s="212"/>
      <c r="U13897" s="213"/>
      <c r="V13897" s="213"/>
      <c r="W13897" s="213"/>
      <c r="X13897" s="214"/>
      <c r="Y13897" s="214"/>
      <c r="Z13897" s="214"/>
      <c r="AA13897" s="217"/>
      <c r="AB13897" s="217"/>
      <c r="AC13897" s="217"/>
      <c r="AD13897" s="213"/>
    </row>
    <row r="13898" spans="20:30" x14ac:dyDescent="0.2">
      <c r="T13898" s="212"/>
      <c r="U13898" s="213"/>
      <c r="V13898" s="213"/>
      <c r="W13898" s="213"/>
      <c r="X13898" s="214"/>
      <c r="Y13898" s="214"/>
      <c r="Z13898" s="214"/>
      <c r="AA13898" s="217"/>
      <c r="AB13898" s="217"/>
      <c r="AC13898" s="217"/>
      <c r="AD13898" s="213"/>
    </row>
    <row r="13899" spans="20:30" x14ac:dyDescent="0.2">
      <c r="T13899" s="212"/>
      <c r="U13899" s="213"/>
      <c r="V13899" s="213"/>
      <c r="W13899" s="213"/>
      <c r="X13899" s="214"/>
      <c r="Y13899" s="214"/>
      <c r="Z13899" s="214"/>
      <c r="AA13899" s="217"/>
      <c r="AB13899" s="217"/>
      <c r="AC13899" s="217"/>
      <c r="AD13899" s="213"/>
    </row>
    <row r="13900" spans="20:30" x14ac:dyDescent="0.2">
      <c r="T13900" s="212"/>
      <c r="U13900" s="213"/>
      <c r="V13900" s="213"/>
      <c r="W13900" s="213"/>
      <c r="X13900" s="214"/>
      <c r="Y13900" s="214"/>
      <c r="Z13900" s="214"/>
      <c r="AA13900" s="217"/>
      <c r="AB13900" s="217"/>
      <c r="AC13900" s="217"/>
      <c r="AD13900" s="213"/>
    </row>
    <row r="13901" spans="20:30" x14ac:dyDescent="0.2">
      <c r="T13901" s="212"/>
      <c r="U13901" s="213"/>
      <c r="V13901" s="213"/>
      <c r="W13901" s="213"/>
      <c r="X13901" s="214"/>
      <c r="Y13901" s="214"/>
      <c r="Z13901" s="214"/>
      <c r="AA13901" s="217"/>
      <c r="AB13901" s="217"/>
      <c r="AC13901" s="217"/>
      <c r="AD13901" s="213"/>
    </row>
    <row r="13902" spans="20:30" x14ac:dyDescent="0.2">
      <c r="T13902" s="212"/>
      <c r="U13902" s="213"/>
      <c r="V13902" s="213"/>
      <c r="W13902" s="213"/>
      <c r="X13902" s="214"/>
      <c r="Y13902" s="214"/>
      <c r="Z13902" s="214"/>
      <c r="AA13902" s="217"/>
      <c r="AB13902" s="217"/>
      <c r="AC13902" s="217"/>
      <c r="AD13902" s="213"/>
    </row>
    <row r="13903" spans="20:30" x14ac:dyDescent="0.2">
      <c r="T13903" s="212"/>
      <c r="U13903" s="213"/>
      <c r="V13903" s="213"/>
      <c r="W13903" s="213"/>
      <c r="X13903" s="214"/>
      <c r="Y13903" s="214"/>
      <c r="Z13903" s="214"/>
      <c r="AA13903" s="217"/>
      <c r="AB13903" s="217"/>
      <c r="AC13903" s="217"/>
      <c r="AD13903" s="213"/>
    </row>
    <row r="13904" spans="20:30" x14ac:dyDescent="0.2">
      <c r="T13904" s="212"/>
      <c r="U13904" s="213"/>
      <c r="V13904" s="213"/>
      <c r="W13904" s="213"/>
      <c r="X13904" s="214"/>
      <c r="Y13904" s="214"/>
      <c r="Z13904" s="214"/>
      <c r="AA13904" s="217"/>
      <c r="AB13904" s="217"/>
      <c r="AC13904" s="217"/>
      <c r="AD13904" s="213"/>
    </row>
    <row r="13905" spans="20:30" x14ac:dyDescent="0.2">
      <c r="T13905" s="212"/>
      <c r="U13905" s="213"/>
      <c r="V13905" s="213"/>
      <c r="W13905" s="213"/>
      <c r="X13905" s="214"/>
      <c r="Y13905" s="214"/>
      <c r="Z13905" s="214"/>
      <c r="AA13905" s="217"/>
      <c r="AB13905" s="217"/>
      <c r="AC13905" s="217"/>
      <c r="AD13905" s="213"/>
    </row>
    <row r="13906" spans="20:30" x14ac:dyDescent="0.2">
      <c r="T13906" s="212"/>
      <c r="U13906" s="213"/>
      <c r="V13906" s="213"/>
      <c r="W13906" s="213"/>
      <c r="X13906" s="214"/>
      <c r="Y13906" s="214"/>
      <c r="Z13906" s="214"/>
      <c r="AA13906" s="217"/>
      <c r="AB13906" s="217"/>
      <c r="AC13906" s="217"/>
      <c r="AD13906" s="213"/>
    </row>
    <row r="13907" spans="20:30" x14ac:dyDescent="0.2">
      <c r="T13907" s="212"/>
      <c r="U13907" s="213"/>
      <c r="V13907" s="213"/>
      <c r="W13907" s="213"/>
      <c r="X13907" s="214"/>
      <c r="Y13907" s="214"/>
      <c r="Z13907" s="214"/>
      <c r="AA13907" s="217"/>
      <c r="AB13907" s="217"/>
      <c r="AC13907" s="217"/>
      <c r="AD13907" s="213"/>
    </row>
    <row r="13908" spans="20:30" x14ac:dyDescent="0.2">
      <c r="T13908" s="212"/>
      <c r="U13908" s="213"/>
      <c r="V13908" s="213"/>
      <c r="W13908" s="213"/>
      <c r="X13908" s="214"/>
      <c r="Y13908" s="214"/>
      <c r="Z13908" s="214"/>
      <c r="AA13908" s="217"/>
      <c r="AB13908" s="217"/>
      <c r="AC13908" s="217"/>
      <c r="AD13908" s="213"/>
    </row>
    <row r="13909" spans="20:30" x14ac:dyDescent="0.2">
      <c r="T13909" s="212"/>
      <c r="U13909" s="213"/>
      <c r="V13909" s="213"/>
      <c r="W13909" s="213"/>
      <c r="X13909" s="214"/>
      <c r="Y13909" s="214"/>
      <c r="Z13909" s="214"/>
      <c r="AA13909" s="217"/>
      <c r="AB13909" s="217"/>
      <c r="AC13909" s="217"/>
      <c r="AD13909" s="213"/>
    </row>
    <row r="13910" spans="20:30" x14ac:dyDescent="0.2">
      <c r="T13910" s="212"/>
      <c r="U13910" s="213"/>
      <c r="V13910" s="213"/>
      <c r="W13910" s="213"/>
      <c r="X13910" s="214"/>
      <c r="Y13910" s="214"/>
      <c r="Z13910" s="214"/>
      <c r="AA13910" s="217"/>
      <c r="AB13910" s="217"/>
      <c r="AC13910" s="217"/>
      <c r="AD13910" s="213"/>
    </row>
    <row r="13911" spans="20:30" x14ac:dyDescent="0.2">
      <c r="T13911" s="212"/>
      <c r="U13911" s="213"/>
      <c r="V13911" s="213"/>
      <c r="W13911" s="213"/>
      <c r="X13911" s="214"/>
      <c r="Y13911" s="214"/>
      <c r="Z13911" s="214"/>
      <c r="AA13911" s="217"/>
      <c r="AB13911" s="217"/>
      <c r="AC13911" s="217"/>
      <c r="AD13911" s="213"/>
    </row>
    <row r="13912" spans="20:30" x14ac:dyDescent="0.2">
      <c r="T13912" s="212"/>
      <c r="U13912" s="213"/>
      <c r="V13912" s="213"/>
      <c r="W13912" s="213"/>
      <c r="X13912" s="214"/>
      <c r="Y13912" s="214"/>
      <c r="Z13912" s="214"/>
      <c r="AA13912" s="217"/>
      <c r="AB13912" s="217"/>
      <c r="AC13912" s="217"/>
      <c r="AD13912" s="213"/>
    </row>
    <row r="13913" spans="20:30" x14ac:dyDescent="0.2">
      <c r="T13913" s="212"/>
      <c r="U13913" s="213"/>
      <c r="V13913" s="213"/>
      <c r="W13913" s="213"/>
      <c r="X13913" s="214"/>
      <c r="Y13913" s="214"/>
      <c r="Z13913" s="214"/>
      <c r="AA13913" s="217"/>
      <c r="AB13913" s="217"/>
      <c r="AC13913" s="217"/>
      <c r="AD13913" s="213"/>
    </row>
    <row r="13914" spans="20:30" x14ac:dyDescent="0.2">
      <c r="T13914" s="212"/>
      <c r="U13914" s="213"/>
      <c r="V13914" s="213"/>
      <c r="W13914" s="213"/>
      <c r="X13914" s="214"/>
      <c r="Y13914" s="214"/>
      <c r="Z13914" s="214"/>
      <c r="AA13914" s="217"/>
      <c r="AB13914" s="217"/>
      <c r="AC13914" s="217"/>
      <c r="AD13914" s="213"/>
    </row>
    <row r="13915" spans="20:30" x14ac:dyDescent="0.2">
      <c r="T13915" s="212"/>
      <c r="U13915" s="213"/>
      <c r="V13915" s="213"/>
      <c r="W13915" s="213"/>
      <c r="X13915" s="214"/>
      <c r="Y13915" s="214"/>
      <c r="Z13915" s="214"/>
      <c r="AA13915" s="217"/>
      <c r="AB13915" s="217"/>
      <c r="AC13915" s="217"/>
      <c r="AD13915" s="213"/>
    </row>
    <row r="13916" spans="20:30" x14ac:dyDescent="0.2">
      <c r="T13916" s="212"/>
      <c r="U13916" s="213"/>
      <c r="V13916" s="213"/>
      <c r="W13916" s="213"/>
      <c r="X13916" s="214"/>
      <c r="Y13916" s="214"/>
      <c r="Z13916" s="214"/>
      <c r="AA13916" s="217"/>
      <c r="AB13916" s="217"/>
      <c r="AC13916" s="217"/>
      <c r="AD13916" s="213"/>
    </row>
    <row r="13917" spans="20:30" x14ac:dyDescent="0.2">
      <c r="T13917" s="212"/>
      <c r="U13917" s="213"/>
      <c r="V13917" s="213"/>
      <c r="W13917" s="213"/>
      <c r="X13917" s="214"/>
      <c r="Y13917" s="214"/>
      <c r="Z13917" s="214"/>
      <c r="AA13917" s="217"/>
      <c r="AB13917" s="217"/>
      <c r="AC13917" s="217"/>
      <c r="AD13917" s="213"/>
    </row>
    <row r="13918" spans="20:30" x14ac:dyDescent="0.2">
      <c r="T13918" s="212"/>
      <c r="U13918" s="213"/>
      <c r="V13918" s="213"/>
      <c r="W13918" s="213"/>
      <c r="X13918" s="214"/>
      <c r="Y13918" s="214"/>
      <c r="Z13918" s="214"/>
      <c r="AA13918" s="217"/>
      <c r="AB13918" s="217"/>
      <c r="AC13918" s="217"/>
      <c r="AD13918" s="213"/>
    </row>
    <row r="13919" spans="20:30" x14ac:dyDescent="0.2">
      <c r="T13919" s="212"/>
      <c r="U13919" s="213"/>
      <c r="V13919" s="213"/>
      <c r="W13919" s="213"/>
      <c r="X13919" s="214"/>
      <c r="Y13919" s="214"/>
      <c r="Z13919" s="214"/>
      <c r="AA13919" s="217"/>
      <c r="AB13919" s="217"/>
      <c r="AC13919" s="217"/>
      <c r="AD13919" s="213"/>
    </row>
    <row r="13920" spans="20:30" x14ac:dyDescent="0.2">
      <c r="T13920" s="212"/>
      <c r="U13920" s="213"/>
      <c r="V13920" s="213"/>
      <c r="W13920" s="213"/>
      <c r="X13920" s="214"/>
      <c r="Y13920" s="214"/>
      <c r="Z13920" s="214"/>
      <c r="AA13920" s="217"/>
      <c r="AB13920" s="217"/>
      <c r="AC13920" s="217"/>
      <c r="AD13920" s="213"/>
    </row>
    <row r="13921" spans="20:30" x14ac:dyDescent="0.2">
      <c r="T13921" s="212"/>
      <c r="U13921" s="213"/>
      <c r="V13921" s="213"/>
      <c r="W13921" s="213"/>
      <c r="X13921" s="214"/>
      <c r="Y13921" s="214"/>
      <c r="Z13921" s="214"/>
      <c r="AA13921" s="217"/>
      <c r="AB13921" s="217"/>
      <c r="AC13921" s="217"/>
      <c r="AD13921" s="213"/>
    </row>
    <row r="13922" spans="20:30" x14ac:dyDescent="0.2">
      <c r="T13922" s="212"/>
      <c r="U13922" s="213"/>
      <c r="V13922" s="213"/>
      <c r="W13922" s="213"/>
      <c r="X13922" s="214"/>
      <c r="Y13922" s="214"/>
      <c r="Z13922" s="214"/>
      <c r="AA13922" s="217"/>
      <c r="AB13922" s="217"/>
      <c r="AC13922" s="217"/>
      <c r="AD13922" s="213"/>
    </row>
    <row r="13923" spans="20:30" x14ac:dyDescent="0.2">
      <c r="T13923" s="212"/>
      <c r="U13923" s="213"/>
      <c r="V13923" s="213"/>
      <c r="W13923" s="213"/>
      <c r="X13923" s="214"/>
      <c r="Y13923" s="214"/>
      <c r="Z13923" s="214"/>
      <c r="AA13923" s="217"/>
      <c r="AB13923" s="217"/>
      <c r="AC13923" s="217"/>
      <c r="AD13923" s="213"/>
    </row>
    <row r="13924" spans="20:30" x14ac:dyDescent="0.2">
      <c r="T13924" s="212"/>
      <c r="U13924" s="213"/>
      <c r="V13924" s="213"/>
      <c r="W13924" s="213"/>
      <c r="X13924" s="214"/>
      <c r="Y13924" s="214"/>
      <c r="Z13924" s="214"/>
      <c r="AA13924" s="217"/>
      <c r="AB13924" s="217"/>
      <c r="AC13924" s="217"/>
      <c r="AD13924" s="213"/>
    </row>
    <row r="13925" spans="20:30" x14ac:dyDescent="0.2">
      <c r="T13925" s="212"/>
      <c r="U13925" s="213"/>
      <c r="V13925" s="213"/>
      <c r="W13925" s="213"/>
      <c r="X13925" s="214"/>
      <c r="Y13925" s="214"/>
      <c r="Z13925" s="214"/>
      <c r="AA13925" s="217"/>
      <c r="AB13925" s="217"/>
      <c r="AC13925" s="217"/>
      <c r="AD13925" s="213"/>
    </row>
    <row r="13926" spans="20:30" x14ac:dyDescent="0.2">
      <c r="T13926" s="212"/>
      <c r="U13926" s="213"/>
      <c r="V13926" s="213"/>
      <c r="W13926" s="213"/>
      <c r="X13926" s="214"/>
      <c r="Y13926" s="214"/>
      <c r="Z13926" s="214"/>
      <c r="AA13926" s="217"/>
      <c r="AB13926" s="217"/>
      <c r="AC13926" s="217"/>
      <c r="AD13926" s="213"/>
    </row>
    <row r="13927" spans="20:30" x14ac:dyDescent="0.2">
      <c r="T13927" s="212"/>
      <c r="U13927" s="213"/>
      <c r="V13927" s="213"/>
      <c r="W13927" s="213"/>
      <c r="X13927" s="214"/>
      <c r="Y13927" s="214"/>
      <c r="Z13927" s="214"/>
      <c r="AA13927" s="217"/>
      <c r="AB13927" s="217"/>
      <c r="AC13927" s="217"/>
      <c r="AD13927" s="213"/>
    </row>
    <row r="13928" spans="20:30" x14ac:dyDescent="0.2">
      <c r="T13928" s="212"/>
      <c r="U13928" s="213"/>
      <c r="V13928" s="213"/>
      <c r="W13928" s="213"/>
      <c r="X13928" s="214"/>
      <c r="Y13928" s="214"/>
      <c r="Z13928" s="214"/>
      <c r="AA13928" s="217"/>
      <c r="AB13928" s="217"/>
      <c r="AC13928" s="217"/>
      <c r="AD13928" s="213"/>
    </row>
    <row r="13929" spans="20:30" x14ac:dyDescent="0.2">
      <c r="T13929" s="212"/>
      <c r="U13929" s="213"/>
      <c r="V13929" s="213"/>
      <c r="W13929" s="213"/>
      <c r="X13929" s="214"/>
      <c r="Y13929" s="214"/>
      <c r="Z13929" s="214"/>
      <c r="AA13929" s="217"/>
      <c r="AB13929" s="217"/>
      <c r="AC13929" s="217"/>
      <c r="AD13929" s="213"/>
    </row>
    <row r="13930" spans="20:30" x14ac:dyDescent="0.2">
      <c r="T13930" s="212"/>
      <c r="U13930" s="213"/>
      <c r="V13930" s="213"/>
      <c r="W13930" s="213"/>
      <c r="X13930" s="214"/>
      <c r="Y13930" s="214"/>
      <c r="Z13930" s="214"/>
      <c r="AA13930" s="217"/>
      <c r="AB13930" s="217"/>
      <c r="AC13930" s="217"/>
      <c r="AD13930" s="213"/>
    </row>
    <row r="13931" spans="20:30" x14ac:dyDescent="0.2">
      <c r="T13931" s="212"/>
      <c r="U13931" s="213"/>
      <c r="V13931" s="213"/>
      <c r="W13931" s="213"/>
      <c r="X13931" s="214"/>
      <c r="Y13931" s="214"/>
      <c r="Z13931" s="214"/>
      <c r="AA13931" s="217"/>
      <c r="AB13931" s="217"/>
      <c r="AC13931" s="217"/>
      <c r="AD13931" s="213"/>
    </row>
    <row r="13932" spans="20:30" x14ac:dyDescent="0.2">
      <c r="T13932" s="212"/>
      <c r="U13932" s="213"/>
      <c r="V13932" s="213"/>
      <c r="W13932" s="213"/>
      <c r="X13932" s="214"/>
      <c r="Y13932" s="214"/>
      <c r="Z13932" s="214"/>
      <c r="AA13932" s="217"/>
      <c r="AB13932" s="217"/>
      <c r="AC13932" s="217"/>
      <c r="AD13932" s="213"/>
    </row>
    <row r="13933" spans="20:30" x14ac:dyDescent="0.2">
      <c r="T13933" s="212"/>
      <c r="U13933" s="213"/>
      <c r="V13933" s="213"/>
      <c r="W13933" s="213"/>
      <c r="X13933" s="214"/>
      <c r="Y13933" s="214"/>
      <c r="Z13933" s="214"/>
      <c r="AA13933" s="217"/>
      <c r="AB13933" s="217"/>
      <c r="AC13933" s="217"/>
      <c r="AD13933" s="213"/>
    </row>
    <row r="13934" spans="20:30" x14ac:dyDescent="0.2">
      <c r="T13934" s="212"/>
      <c r="U13934" s="213"/>
      <c r="V13934" s="213"/>
      <c r="W13934" s="213"/>
      <c r="X13934" s="214"/>
      <c r="Y13934" s="214"/>
      <c r="Z13934" s="214"/>
      <c r="AA13934" s="217"/>
      <c r="AB13934" s="217"/>
      <c r="AC13934" s="217"/>
      <c r="AD13934" s="213"/>
    </row>
    <row r="13935" spans="20:30" x14ac:dyDescent="0.2">
      <c r="T13935" s="212"/>
      <c r="U13935" s="213"/>
      <c r="V13935" s="213"/>
      <c r="W13935" s="213"/>
      <c r="X13935" s="214"/>
      <c r="Y13935" s="214"/>
      <c r="Z13935" s="214"/>
      <c r="AA13935" s="217"/>
      <c r="AB13935" s="217"/>
      <c r="AC13935" s="217"/>
      <c r="AD13935" s="213"/>
    </row>
    <row r="13936" spans="20:30" x14ac:dyDescent="0.2">
      <c r="T13936" s="212"/>
      <c r="U13936" s="213"/>
      <c r="V13936" s="213"/>
      <c r="W13936" s="213"/>
      <c r="X13936" s="214"/>
      <c r="Y13936" s="214"/>
      <c r="Z13936" s="214"/>
      <c r="AA13936" s="217"/>
      <c r="AB13936" s="217"/>
      <c r="AC13936" s="217"/>
      <c r="AD13936" s="213"/>
    </row>
    <row r="13937" spans="20:30" x14ac:dyDescent="0.2">
      <c r="T13937" s="212"/>
      <c r="U13937" s="213"/>
      <c r="V13937" s="213"/>
      <c r="W13937" s="213"/>
      <c r="X13937" s="214"/>
      <c r="Y13937" s="214"/>
      <c r="Z13937" s="214"/>
      <c r="AA13937" s="217"/>
      <c r="AB13937" s="217"/>
      <c r="AC13937" s="217"/>
      <c r="AD13937" s="213"/>
    </row>
    <row r="13938" spans="20:30" x14ac:dyDescent="0.2">
      <c r="T13938" s="212"/>
      <c r="U13938" s="213"/>
      <c r="V13938" s="213"/>
      <c r="W13938" s="213"/>
      <c r="X13938" s="214"/>
      <c r="Y13938" s="214"/>
      <c r="Z13938" s="214"/>
      <c r="AA13938" s="217"/>
      <c r="AB13938" s="217"/>
      <c r="AC13938" s="217"/>
      <c r="AD13938" s="213"/>
    </row>
    <row r="13939" spans="20:30" x14ac:dyDescent="0.2">
      <c r="T13939" s="212"/>
      <c r="U13939" s="213"/>
      <c r="V13939" s="213"/>
      <c r="W13939" s="213"/>
      <c r="X13939" s="214"/>
      <c r="Y13939" s="214"/>
      <c r="Z13939" s="214"/>
      <c r="AA13939" s="217"/>
      <c r="AB13939" s="217"/>
      <c r="AC13939" s="217"/>
      <c r="AD13939" s="213"/>
    </row>
    <row r="13940" spans="20:30" x14ac:dyDescent="0.2">
      <c r="T13940" s="212"/>
      <c r="U13940" s="213"/>
      <c r="V13940" s="213"/>
      <c r="W13940" s="213"/>
      <c r="X13940" s="214"/>
      <c r="Y13940" s="214"/>
      <c r="Z13940" s="214"/>
      <c r="AA13940" s="217"/>
      <c r="AB13940" s="217"/>
      <c r="AC13940" s="217"/>
      <c r="AD13940" s="213"/>
    </row>
    <row r="13941" spans="20:30" x14ac:dyDescent="0.2">
      <c r="T13941" s="212"/>
      <c r="U13941" s="213"/>
      <c r="V13941" s="213"/>
      <c r="W13941" s="213"/>
      <c r="X13941" s="214"/>
      <c r="Y13941" s="214"/>
      <c r="Z13941" s="214"/>
      <c r="AA13941" s="217"/>
      <c r="AB13941" s="217"/>
      <c r="AC13941" s="217"/>
      <c r="AD13941" s="213"/>
    </row>
    <row r="13942" spans="20:30" x14ac:dyDescent="0.2">
      <c r="T13942" s="212"/>
      <c r="U13942" s="213"/>
      <c r="V13942" s="213"/>
      <c r="W13942" s="213"/>
      <c r="X13942" s="214"/>
      <c r="Y13942" s="214"/>
      <c r="Z13942" s="214"/>
      <c r="AA13942" s="217"/>
      <c r="AB13942" s="217"/>
      <c r="AC13942" s="217"/>
      <c r="AD13942" s="213"/>
    </row>
    <row r="13943" spans="20:30" x14ac:dyDescent="0.2">
      <c r="T13943" s="212"/>
      <c r="U13943" s="213"/>
      <c r="V13943" s="213"/>
      <c r="W13943" s="213"/>
      <c r="X13943" s="214"/>
      <c r="Y13943" s="214"/>
      <c r="Z13943" s="214"/>
      <c r="AA13943" s="217"/>
      <c r="AB13943" s="217"/>
      <c r="AC13943" s="217"/>
      <c r="AD13943" s="213"/>
    </row>
    <row r="13944" spans="20:30" x14ac:dyDescent="0.2">
      <c r="T13944" s="212"/>
      <c r="U13944" s="213"/>
      <c r="V13944" s="213"/>
      <c r="W13944" s="213"/>
      <c r="X13944" s="214"/>
      <c r="Y13944" s="214"/>
      <c r="Z13944" s="214"/>
      <c r="AA13944" s="217"/>
      <c r="AB13944" s="217"/>
      <c r="AC13944" s="217"/>
      <c r="AD13944" s="213"/>
    </row>
    <row r="13945" spans="20:30" x14ac:dyDescent="0.2">
      <c r="T13945" s="212"/>
      <c r="U13945" s="213"/>
      <c r="V13945" s="213"/>
      <c r="W13945" s="213"/>
      <c r="X13945" s="214"/>
      <c r="Y13945" s="214"/>
      <c r="Z13945" s="214"/>
      <c r="AA13945" s="217"/>
      <c r="AB13945" s="217"/>
      <c r="AC13945" s="217"/>
      <c r="AD13945" s="213"/>
    </row>
    <row r="13946" spans="20:30" x14ac:dyDescent="0.2">
      <c r="T13946" s="212"/>
      <c r="U13946" s="213"/>
      <c r="V13946" s="213"/>
      <c r="W13946" s="213"/>
      <c r="X13946" s="214"/>
      <c r="Y13946" s="214"/>
      <c r="Z13946" s="214"/>
      <c r="AA13946" s="217"/>
      <c r="AB13946" s="217"/>
      <c r="AC13946" s="217"/>
      <c r="AD13946" s="213"/>
    </row>
    <row r="13947" spans="20:30" x14ac:dyDescent="0.2">
      <c r="T13947" s="212"/>
      <c r="U13947" s="213"/>
      <c r="V13947" s="213"/>
      <c r="W13947" s="213"/>
      <c r="X13947" s="214"/>
      <c r="Y13947" s="214"/>
      <c r="Z13947" s="214"/>
      <c r="AA13947" s="217"/>
      <c r="AB13947" s="217"/>
      <c r="AC13947" s="217"/>
      <c r="AD13947" s="213"/>
    </row>
    <row r="13948" spans="20:30" x14ac:dyDescent="0.2">
      <c r="T13948" s="212"/>
      <c r="U13948" s="213"/>
      <c r="V13948" s="213"/>
      <c r="W13948" s="213"/>
      <c r="X13948" s="214"/>
      <c r="Y13948" s="214"/>
      <c r="Z13948" s="214"/>
      <c r="AA13948" s="217"/>
      <c r="AB13948" s="217"/>
      <c r="AC13948" s="217"/>
      <c r="AD13948" s="213"/>
    </row>
    <row r="13949" spans="20:30" x14ac:dyDescent="0.2">
      <c r="T13949" s="212"/>
      <c r="U13949" s="213"/>
      <c r="V13949" s="213"/>
      <c r="W13949" s="213"/>
      <c r="X13949" s="214"/>
      <c r="Y13949" s="214"/>
      <c r="Z13949" s="214"/>
      <c r="AA13949" s="217"/>
      <c r="AB13949" s="217"/>
      <c r="AC13949" s="217"/>
      <c r="AD13949" s="213"/>
    </row>
    <row r="13950" spans="20:30" x14ac:dyDescent="0.2">
      <c r="T13950" s="212"/>
      <c r="U13950" s="213"/>
      <c r="V13950" s="213"/>
      <c r="W13950" s="213"/>
      <c r="X13950" s="214"/>
      <c r="Y13950" s="214"/>
      <c r="Z13950" s="214"/>
      <c r="AA13950" s="217"/>
      <c r="AB13950" s="217"/>
      <c r="AC13950" s="217"/>
      <c r="AD13950" s="213"/>
    </row>
    <row r="13951" spans="20:30" x14ac:dyDescent="0.2">
      <c r="T13951" s="212"/>
      <c r="U13951" s="213"/>
      <c r="V13951" s="213"/>
      <c r="W13951" s="213"/>
      <c r="X13951" s="214"/>
      <c r="Y13951" s="214"/>
      <c r="Z13951" s="214"/>
      <c r="AA13951" s="217"/>
      <c r="AB13951" s="217"/>
      <c r="AC13951" s="217"/>
      <c r="AD13951" s="213"/>
    </row>
    <row r="13952" spans="20:30" x14ac:dyDescent="0.2">
      <c r="T13952" s="212"/>
      <c r="U13952" s="213"/>
      <c r="V13952" s="213"/>
      <c r="W13952" s="213"/>
      <c r="X13952" s="214"/>
      <c r="Y13952" s="214"/>
      <c r="Z13952" s="214"/>
      <c r="AA13952" s="217"/>
      <c r="AB13952" s="217"/>
      <c r="AC13952" s="217"/>
      <c r="AD13952" s="213"/>
    </row>
    <row r="13953" spans="20:30" x14ac:dyDescent="0.2">
      <c r="T13953" s="212"/>
      <c r="U13953" s="213"/>
      <c r="V13953" s="213"/>
      <c r="W13953" s="213"/>
      <c r="X13953" s="214"/>
      <c r="Y13953" s="214"/>
      <c r="Z13953" s="214"/>
      <c r="AA13953" s="217"/>
      <c r="AB13953" s="217"/>
      <c r="AC13953" s="217"/>
      <c r="AD13953" s="213"/>
    </row>
    <row r="13954" spans="20:30" x14ac:dyDescent="0.2">
      <c r="T13954" s="212"/>
      <c r="U13954" s="213"/>
      <c r="V13954" s="213"/>
      <c r="W13954" s="213"/>
      <c r="X13954" s="214"/>
      <c r="Y13954" s="214"/>
      <c r="Z13954" s="214"/>
      <c r="AA13954" s="217"/>
      <c r="AB13954" s="217"/>
      <c r="AC13954" s="217"/>
      <c r="AD13954" s="213"/>
    </row>
    <row r="13955" spans="20:30" x14ac:dyDescent="0.2">
      <c r="T13955" s="212"/>
      <c r="U13955" s="213"/>
      <c r="V13955" s="213"/>
      <c r="W13955" s="213"/>
      <c r="X13955" s="214"/>
      <c r="Y13955" s="214"/>
      <c r="Z13955" s="214"/>
      <c r="AA13955" s="217"/>
      <c r="AB13955" s="217"/>
      <c r="AC13955" s="217"/>
      <c r="AD13955" s="213"/>
    </row>
    <row r="13956" spans="20:30" x14ac:dyDescent="0.2">
      <c r="T13956" s="212"/>
      <c r="U13956" s="213"/>
      <c r="V13956" s="213"/>
      <c r="W13956" s="213"/>
      <c r="X13956" s="214"/>
      <c r="Y13956" s="214"/>
      <c r="Z13956" s="214"/>
      <c r="AA13956" s="217"/>
      <c r="AB13956" s="217"/>
      <c r="AC13956" s="217"/>
      <c r="AD13956" s="213"/>
    </row>
    <row r="13957" spans="20:30" x14ac:dyDescent="0.2">
      <c r="T13957" s="212"/>
      <c r="U13957" s="213"/>
      <c r="V13957" s="213"/>
      <c r="W13957" s="213"/>
      <c r="X13957" s="214"/>
      <c r="Y13957" s="214"/>
      <c r="Z13957" s="214"/>
      <c r="AA13957" s="217"/>
      <c r="AB13957" s="217"/>
      <c r="AC13957" s="217"/>
      <c r="AD13957" s="213"/>
    </row>
    <row r="13958" spans="20:30" x14ac:dyDescent="0.2">
      <c r="T13958" s="212"/>
      <c r="U13958" s="213"/>
      <c r="V13958" s="213"/>
      <c r="W13958" s="213"/>
      <c r="X13958" s="214"/>
      <c r="Y13958" s="214"/>
      <c r="Z13958" s="214"/>
      <c r="AA13958" s="217"/>
      <c r="AB13958" s="217"/>
      <c r="AC13958" s="217"/>
      <c r="AD13958" s="213"/>
    </row>
    <row r="13959" spans="20:30" x14ac:dyDescent="0.2">
      <c r="T13959" s="212"/>
      <c r="U13959" s="213"/>
      <c r="V13959" s="213"/>
      <c r="W13959" s="213"/>
      <c r="X13959" s="214"/>
      <c r="Y13959" s="214"/>
      <c r="Z13959" s="214"/>
      <c r="AA13959" s="217"/>
      <c r="AB13959" s="217"/>
      <c r="AC13959" s="217"/>
      <c r="AD13959" s="213"/>
    </row>
    <row r="13960" spans="20:30" x14ac:dyDescent="0.2">
      <c r="T13960" s="212"/>
      <c r="U13960" s="213"/>
      <c r="V13960" s="213"/>
      <c r="W13960" s="213"/>
      <c r="X13960" s="214"/>
      <c r="Y13960" s="214"/>
      <c r="Z13960" s="214"/>
      <c r="AA13960" s="217"/>
      <c r="AB13960" s="217"/>
      <c r="AC13960" s="217"/>
      <c r="AD13960" s="213"/>
    </row>
    <row r="13961" spans="20:30" x14ac:dyDescent="0.2">
      <c r="T13961" s="212"/>
      <c r="U13961" s="213"/>
      <c r="V13961" s="213"/>
      <c r="W13961" s="213"/>
      <c r="X13961" s="214"/>
      <c r="Y13961" s="214"/>
      <c r="Z13961" s="214"/>
      <c r="AA13961" s="217"/>
      <c r="AB13961" s="217"/>
      <c r="AC13961" s="217"/>
      <c r="AD13961" s="213"/>
    </row>
    <row r="13962" spans="20:30" x14ac:dyDescent="0.2">
      <c r="T13962" s="212"/>
      <c r="U13962" s="213"/>
      <c r="V13962" s="213"/>
      <c r="W13962" s="213"/>
      <c r="X13962" s="214"/>
      <c r="Y13962" s="214"/>
      <c r="Z13962" s="214"/>
      <c r="AA13962" s="217"/>
      <c r="AB13962" s="217"/>
      <c r="AC13962" s="217"/>
      <c r="AD13962" s="213"/>
    </row>
    <row r="13963" spans="20:30" x14ac:dyDescent="0.2">
      <c r="T13963" s="212"/>
      <c r="U13963" s="213"/>
      <c r="V13963" s="213"/>
      <c r="W13963" s="213"/>
      <c r="X13963" s="214"/>
      <c r="Y13963" s="214"/>
      <c r="Z13963" s="214"/>
      <c r="AA13963" s="217"/>
      <c r="AB13963" s="217"/>
      <c r="AC13963" s="217"/>
      <c r="AD13963" s="213"/>
    </row>
    <row r="13964" spans="20:30" x14ac:dyDescent="0.2">
      <c r="T13964" s="212"/>
      <c r="U13964" s="213"/>
      <c r="V13964" s="213"/>
      <c r="W13964" s="213"/>
      <c r="X13964" s="214"/>
      <c r="Y13964" s="214"/>
      <c r="Z13964" s="214"/>
      <c r="AA13964" s="217"/>
      <c r="AB13964" s="217"/>
      <c r="AC13964" s="217"/>
      <c r="AD13964" s="213"/>
    </row>
    <row r="13965" spans="20:30" x14ac:dyDescent="0.2">
      <c r="T13965" s="212"/>
      <c r="U13965" s="213"/>
      <c r="V13965" s="213"/>
      <c r="W13965" s="213"/>
      <c r="X13965" s="214"/>
      <c r="Y13965" s="214"/>
      <c r="Z13965" s="214"/>
      <c r="AA13965" s="217"/>
      <c r="AB13965" s="217"/>
      <c r="AC13965" s="217"/>
      <c r="AD13965" s="213"/>
    </row>
    <row r="13966" spans="20:30" x14ac:dyDescent="0.2">
      <c r="T13966" s="212"/>
      <c r="U13966" s="213"/>
      <c r="V13966" s="213"/>
      <c r="W13966" s="213"/>
      <c r="X13966" s="214"/>
      <c r="Y13966" s="214"/>
      <c r="Z13966" s="214"/>
      <c r="AA13966" s="217"/>
      <c r="AB13966" s="217"/>
      <c r="AC13966" s="217"/>
      <c r="AD13966" s="213"/>
    </row>
    <row r="13967" spans="20:30" x14ac:dyDescent="0.2">
      <c r="T13967" s="212"/>
      <c r="U13967" s="213"/>
      <c r="V13967" s="213"/>
      <c r="W13967" s="213"/>
      <c r="X13967" s="214"/>
      <c r="Y13967" s="214"/>
      <c r="Z13967" s="214"/>
      <c r="AA13967" s="217"/>
      <c r="AB13967" s="217"/>
      <c r="AC13967" s="217"/>
      <c r="AD13967" s="213"/>
    </row>
    <row r="13968" spans="20:30" x14ac:dyDescent="0.2">
      <c r="T13968" s="212"/>
      <c r="U13968" s="213"/>
      <c r="V13968" s="213"/>
      <c r="W13968" s="213"/>
      <c r="X13968" s="214"/>
      <c r="Y13968" s="214"/>
      <c r="Z13968" s="214"/>
      <c r="AA13968" s="217"/>
      <c r="AB13968" s="217"/>
      <c r="AC13968" s="217"/>
      <c r="AD13968" s="213"/>
    </row>
    <row r="13969" spans="20:30" x14ac:dyDescent="0.2">
      <c r="T13969" s="212"/>
      <c r="U13969" s="213"/>
      <c r="V13969" s="213"/>
      <c r="W13969" s="213"/>
      <c r="X13969" s="214"/>
      <c r="Y13969" s="214"/>
      <c r="Z13969" s="214"/>
      <c r="AA13969" s="217"/>
      <c r="AB13969" s="217"/>
      <c r="AC13969" s="217"/>
      <c r="AD13969" s="213"/>
    </row>
    <row r="13970" spans="20:30" x14ac:dyDescent="0.2">
      <c r="T13970" s="212"/>
      <c r="U13970" s="213"/>
      <c r="V13970" s="213"/>
      <c r="W13970" s="213"/>
      <c r="X13970" s="214"/>
      <c r="Y13970" s="214"/>
      <c r="Z13970" s="214"/>
      <c r="AA13970" s="217"/>
      <c r="AB13970" s="217"/>
      <c r="AC13970" s="217"/>
      <c r="AD13970" s="213"/>
    </row>
    <row r="13971" spans="20:30" x14ac:dyDescent="0.2">
      <c r="T13971" s="212"/>
      <c r="U13971" s="213"/>
      <c r="V13971" s="213"/>
      <c r="W13971" s="213"/>
      <c r="X13971" s="214"/>
      <c r="Y13971" s="214"/>
      <c r="Z13971" s="214"/>
      <c r="AA13971" s="217"/>
      <c r="AB13971" s="217"/>
      <c r="AC13971" s="217"/>
      <c r="AD13971" s="213"/>
    </row>
    <row r="13972" spans="20:30" x14ac:dyDescent="0.2">
      <c r="T13972" s="212"/>
      <c r="U13972" s="213"/>
      <c r="V13972" s="213"/>
      <c r="W13972" s="213"/>
      <c r="X13972" s="214"/>
      <c r="Y13972" s="214"/>
      <c r="Z13972" s="214"/>
      <c r="AA13972" s="217"/>
      <c r="AB13972" s="217"/>
      <c r="AC13972" s="217"/>
      <c r="AD13972" s="213"/>
    </row>
    <row r="13973" spans="20:30" x14ac:dyDescent="0.2">
      <c r="T13973" s="212"/>
      <c r="U13973" s="213"/>
      <c r="V13973" s="213"/>
      <c r="W13973" s="213"/>
      <c r="X13973" s="214"/>
      <c r="Y13973" s="214"/>
      <c r="Z13973" s="214"/>
      <c r="AA13973" s="217"/>
      <c r="AB13973" s="217"/>
      <c r="AC13973" s="217"/>
      <c r="AD13973" s="213"/>
    </row>
    <row r="13974" spans="20:30" x14ac:dyDescent="0.2">
      <c r="T13974" s="212"/>
      <c r="U13974" s="213"/>
      <c r="V13974" s="213"/>
      <c r="W13974" s="213"/>
      <c r="X13974" s="214"/>
      <c r="Y13974" s="214"/>
      <c r="Z13974" s="214"/>
      <c r="AA13974" s="217"/>
      <c r="AB13974" s="217"/>
      <c r="AC13974" s="217"/>
      <c r="AD13974" s="213"/>
    </row>
    <row r="13975" spans="20:30" x14ac:dyDescent="0.2">
      <c r="T13975" s="212"/>
      <c r="U13975" s="213"/>
      <c r="V13975" s="213"/>
      <c r="W13975" s="213"/>
      <c r="X13975" s="214"/>
      <c r="Y13975" s="214"/>
      <c r="Z13975" s="214"/>
      <c r="AA13975" s="217"/>
      <c r="AB13975" s="217"/>
      <c r="AC13975" s="217"/>
      <c r="AD13975" s="213"/>
    </row>
    <row r="13976" spans="20:30" x14ac:dyDescent="0.2">
      <c r="T13976" s="212"/>
      <c r="U13976" s="213"/>
      <c r="V13976" s="213"/>
      <c r="W13976" s="213"/>
      <c r="X13976" s="214"/>
      <c r="Y13976" s="214"/>
      <c r="Z13976" s="214"/>
      <c r="AA13976" s="217"/>
      <c r="AB13976" s="217"/>
      <c r="AC13976" s="217"/>
      <c r="AD13976" s="213"/>
    </row>
    <row r="13977" spans="20:30" x14ac:dyDescent="0.2">
      <c r="T13977" s="212"/>
      <c r="U13977" s="213"/>
      <c r="V13977" s="213"/>
      <c r="W13977" s="213"/>
      <c r="X13977" s="214"/>
      <c r="Y13977" s="214"/>
      <c r="Z13977" s="214"/>
      <c r="AA13977" s="217"/>
      <c r="AB13977" s="217"/>
      <c r="AC13977" s="217"/>
      <c r="AD13977" s="213"/>
    </row>
    <row r="13978" spans="20:30" x14ac:dyDescent="0.2">
      <c r="T13978" s="212"/>
      <c r="U13978" s="213"/>
      <c r="V13978" s="213"/>
      <c r="W13978" s="213"/>
      <c r="X13978" s="214"/>
      <c r="Y13978" s="214"/>
      <c r="Z13978" s="214"/>
      <c r="AA13978" s="217"/>
      <c r="AB13978" s="217"/>
      <c r="AC13978" s="217"/>
      <c r="AD13978" s="213"/>
    </row>
    <row r="13979" spans="20:30" x14ac:dyDescent="0.2">
      <c r="T13979" s="212"/>
      <c r="U13979" s="213"/>
      <c r="V13979" s="213"/>
      <c r="W13979" s="213"/>
      <c r="X13979" s="214"/>
      <c r="Y13979" s="214"/>
      <c r="Z13979" s="214"/>
      <c r="AA13979" s="217"/>
      <c r="AB13979" s="217"/>
      <c r="AC13979" s="217"/>
      <c r="AD13979" s="213"/>
    </row>
    <row r="13980" spans="20:30" x14ac:dyDescent="0.2">
      <c r="T13980" s="212"/>
      <c r="U13980" s="213"/>
      <c r="V13980" s="213"/>
      <c r="W13980" s="213"/>
      <c r="X13980" s="214"/>
      <c r="Y13980" s="214"/>
      <c r="Z13980" s="214"/>
      <c r="AA13980" s="217"/>
      <c r="AB13980" s="217"/>
      <c r="AC13980" s="217"/>
      <c r="AD13980" s="213"/>
    </row>
    <row r="13981" spans="20:30" x14ac:dyDescent="0.2">
      <c r="T13981" s="212"/>
      <c r="U13981" s="213"/>
      <c r="V13981" s="213"/>
      <c r="W13981" s="213"/>
      <c r="X13981" s="214"/>
      <c r="Y13981" s="214"/>
      <c r="Z13981" s="214"/>
      <c r="AA13981" s="217"/>
      <c r="AB13981" s="217"/>
      <c r="AC13981" s="217"/>
      <c r="AD13981" s="213"/>
    </row>
    <row r="13982" spans="20:30" x14ac:dyDescent="0.2">
      <c r="T13982" s="212"/>
      <c r="U13982" s="213"/>
      <c r="V13982" s="213"/>
      <c r="W13982" s="213"/>
      <c r="X13982" s="214"/>
      <c r="Y13982" s="214"/>
      <c r="Z13982" s="214"/>
      <c r="AA13982" s="217"/>
      <c r="AB13982" s="217"/>
      <c r="AC13982" s="217"/>
      <c r="AD13982" s="213"/>
    </row>
    <row r="13983" spans="20:30" x14ac:dyDescent="0.2">
      <c r="T13983" s="212"/>
      <c r="U13983" s="213"/>
      <c r="V13983" s="213"/>
      <c r="W13983" s="213"/>
      <c r="X13983" s="214"/>
      <c r="Y13983" s="214"/>
      <c r="Z13983" s="214"/>
      <c r="AA13983" s="217"/>
      <c r="AB13983" s="217"/>
      <c r="AC13983" s="217"/>
      <c r="AD13983" s="213"/>
    </row>
    <row r="13984" spans="20:30" x14ac:dyDescent="0.2">
      <c r="T13984" s="212"/>
      <c r="U13984" s="213"/>
      <c r="V13984" s="213"/>
      <c r="W13984" s="213"/>
      <c r="X13984" s="214"/>
      <c r="Y13984" s="214"/>
      <c r="Z13984" s="214"/>
      <c r="AA13984" s="217"/>
      <c r="AB13984" s="217"/>
      <c r="AC13984" s="217"/>
      <c r="AD13984" s="213"/>
    </row>
    <row r="13985" spans="20:30" x14ac:dyDescent="0.2">
      <c r="T13985" s="212"/>
      <c r="U13985" s="213"/>
      <c r="V13985" s="213"/>
      <c r="W13985" s="213"/>
      <c r="X13985" s="214"/>
      <c r="Y13985" s="214"/>
      <c r="Z13985" s="214"/>
      <c r="AA13985" s="217"/>
      <c r="AB13985" s="217"/>
      <c r="AC13985" s="217"/>
      <c r="AD13985" s="213"/>
    </row>
    <row r="13986" spans="20:30" x14ac:dyDescent="0.2">
      <c r="T13986" s="212"/>
      <c r="U13986" s="213"/>
      <c r="V13986" s="213"/>
      <c r="W13986" s="213"/>
      <c r="X13986" s="214"/>
      <c r="Y13986" s="214"/>
      <c r="Z13986" s="214"/>
      <c r="AA13986" s="217"/>
      <c r="AB13986" s="217"/>
      <c r="AC13986" s="217"/>
      <c r="AD13986" s="213"/>
    </row>
    <row r="13987" spans="20:30" x14ac:dyDescent="0.2">
      <c r="T13987" s="212"/>
      <c r="U13987" s="213"/>
      <c r="V13987" s="213"/>
      <c r="W13987" s="213"/>
      <c r="X13987" s="214"/>
      <c r="Y13987" s="214"/>
      <c r="Z13987" s="214"/>
      <c r="AA13987" s="217"/>
      <c r="AB13987" s="217"/>
      <c r="AC13987" s="217"/>
      <c r="AD13987" s="213"/>
    </row>
    <row r="13988" spans="20:30" x14ac:dyDescent="0.2">
      <c r="T13988" s="212"/>
      <c r="U13988" s="213"/>
      <c r="V13988" s="213"/>
      <c r="W13988" s="213"/>
      <c r="X13988" s="214"/>
      <c r="Y13988" s="214"/>
      <c r="Z13988" s="214"/>
      <c r="AA13988" s="217"/>
      <c r="AB13988" s="217"/>
      <c r="AC13988" s="217"/>
      <c r="AD13988" s="213"/>
    </row>
    <row r="13989" spans="20:30" x14ac:dyDescent="0.2">
      <c r="T13989" s="212"/>
      <c r="U13989" s="213"/>
      <c r="V13989" s="213"/>
      <c r="W13989" s="213"/>
      <c r="X13989" s="214"/>
      <c r="Y13989" s="214"/>
      <c r="Z13989" s="214"/>
      <c r="AA13989" s="217"/>
      <c r="AB13989" s="217"/>
      <c r="AC13989" s="217"/>
      <c r="AD13989" s="213"/>
    </row>
    <row r="13990" spans="20:30" x14ac:dyDescent="0.2">
      <c r="T13990" s="212"/>
      <c r="U13990" s="213"/>
      <c r="V13990" s="213"/>
      <c r="W13990" s="213"/>
      <c r="X13990" s="214"/>
      <c r="Y13990" s="214"/>
      <c r="Z13990" s="214"/>
      <c r="AA13990" s="217"/>
      <c r="AB13990" s="217"/>
      <c r="AC13990" s="217"/>
      <c r="AD13990" s="213"/>
    </row>
    <row r="13991" spans="20:30" x14ac:dyDescent="0.2">
      <c r="T13991" s="212"/>
      <c r="U13991" s="213"/>
      <c r="V13991" s="213"/>
      <c r="W13991" s="213"/>
      <c r="X13991" s="214"/>
      <c r="Y13991" s="214"/>
      <c r="Z13991" s="214"/>
      <c r="AA13991" s="217"/>
      <c r="AB13991" s="217"/>
      <c r="AC13991" s="217"/>
      <c r="AD13991" s="213"/>
    </row>
    <row r="13992" spans="20:30" x14ac:dyDescent="0.2">
      <c r="T13992" s="212"/>
      <c r="U13992" s="213"/>
      <c r="V13992" s="213"/>
      <c r="W13992" s="213"/>
      <c r="X13992" s="214"/>
      <c r="Y13992" s="214"/>
      <c r="Z13992" s="214"/>
      <c r="AA13992" s="217"/>
      <c r="AB13992" s="217"/>
      <c r="AC13992" s="217"/>
      <c r="AD13992" s="213"/>
    </row>
    <row r="13993" spans="20:30" x14ac:dyDescent="0.2">
      <c r="T13993" s="212"/>
      <c r="U13993" s="213"/>
      <c r="V13993" s="213"/>
      <c r="W13993" s="213"/>
      <c r="X13993" s="214"/>
      <c r="Y13993" s="214"/>
      <c r="Z13993" s="214"/>
      <c r="AA13993" s="217"/>
      <c r="AB13993" s="217"/>
      <c r="AC13993" s="217"/>
      <c r="AD13993" s="213"/>
    </row>
    <row r="13994" spans="20:30" x14ac:dyDescent="0.2">
      <c r="T13994" s="212"/>
      <c r="U13994" s="213"/>
      <c r="V13994" s="213"/>
      <c r="W13994" s="213"/>
      <c r="X13994" s="214"/>
      <c r="Y13994" s="214"/>
      <c r="Z13994" s="214"/>
      <c r="AA13994" s="217"/>
      <c r="AB13994" s="217"/>
      <c r="AC13994" s="217"/>
      <c r="AD13994" s="213"/>
    </row>
    <row r="13995" spans="20:30" x14ac:dyDescent="0.2">
      <c r="T13995" s="212"/>
      <c r="U13995" s="213"/>
      <c r="V13995" s="213"/>
      <c r="W13995" s="213"/>
      <c r="X13995" s="214"/>
      <c r="Y13995" s="214"/>
      <c r="Z13995" s="214"/>
      <c r="AA13995" s="217"/>
      <c r="AB13995" s="217"/>
      <c r="AC13995" s="217"/>
      <c r="AD13995" s="213"/>
    </row>
    <row r="13996" spans="20:30" x14ac:dyDescent="0.2">
      <c r="T13996" s="212"/>
      <c r="U13996" s="213"/>
      <c r="V13996" s="213"/>
      <c r="W13996" s="213"/>
      <c r="X13996" s="214"/>
      <c r="Y13996" s="214"/>
      <c r="Z13996" s="214"/>
      <c r="AA13996" s="217"/>
      <c r="AB13996" s="217"/>
      <c r="AC13996" s="217"/>
      <c r="AD13996" s="213"/>
    </row>
    <row r="13997" spans="20:30" x14ac:dyDescent="0.2">
      <c r="T13997" s="212"/>
      <c r="U13997" s="213"/>
      <c r="V13997" s="213"/>
      <c r="W13997" s="213"/>
      <c r="X13997" s="214"/>
      <c r="Y13997" s="214"/>
      <c r="Z13997" s="214"/>
      <c r="AA13997" s="217"/>
      <c r="AB13997" s="217"/>
      <c r="AC13997" s="217"/>
      <c r="AD13997" s="213"/>
    </row>
    <row r="13998" spans="20:30" x14ac:dyDescent="0.2">
      <c r="T13998" s="212"/>
      <c r="U13998" s="213"/>
      <c r="V13998" s="213"/>
      <c r="W13998" s="213"/>
      <c r="X13998" s="214"/>
      <c r="Y13998" s="214"/>
      <c r="Z13998" s="214"/>
      <c r="AA13998" s="217"/>
      <c r="AB13998" s="217"/>
      <c r="AC13998" s="217"/>
      <c r="AD13998" s="213"/>
    </row>
    <row r="13999" spans="20:30" x14ac:dyDescent="0.2">
      <c r="T13999" s="212"/>
      <c r="U13999" s="213"/>
      <c r="V13999" s="213"/>
      <c r="W13999" s="213"/>
      <c r="X13999" s="214"/>
      <c r="Y13999" s="214"/>
      <c r="Z13999" s="214"/>
      <c r="AA13999" s="217"/>
      <c r="AB13999" s="217"/>
      <c r="AC13999" s="217"/>
      <c r="AD13999" s="213"/>
    </row>
    <row r="14000" spans="20:30" x14ac:dyDescent="0.2">
      <c r="T14000" s="212"/>
      <c r="U14000" s="213"/>
      <c r="V14000" s="213"/>
      <c r="W14000" s="213"/>
      <c r="X14000" s="214"/>
      <c r="Y14000" s="214"/>
      <c r="Z14000" s="214"/>
      <c r="AA14000" s="217"/>
      <c r="AB14000" s="217"/>
      <c r="AC14000" s="217"/>
      <c r="AD14000" s="213"/>
    </row>
    <row r="14001" spans="20:30" x14ac:dyDescent="0.2">
      <c r="T14001" s="212"/>
      <c r="U14001" s="213"/>
      <c r="V14001" s="213"/>
      <c r="W14001" s="213"/>
      <c r="X14001" s="214"/>
      <c r="Y14001" s="214"/>
      <c r="Z14001" s="214"/>
      <c r="AA14001" s="217"/>
      <c r="AB14001" s="217"/>
      <c r="AC14001" s="217"/>
      <c r="AD14001" s="213"/>
    </row>
    <row r="14002" spans="20:30" x14ac:dyDescent="0.2">
      <c r="T14002" s="212"/>
      <c r="U14002" s="213"/>
      <c r="V14002" s="213"/>
      <c r="W14002" s="213"/>
      <c r="X14002" s="214"/>
      <c r="Y14002" s="214"/>
      <c r="Z14002" s="214"/>
      <c r="AA14002" s="217"/>
      <c r="AB14002" s="217"/>
      <c r="AC14002" s="217"/>
      <c r="AD14002" s="213"/>
    </row>
    <row r="14003" spans="20:30" x14ac:dyDescent="0.2">
      <c r="T14003" s="212"/>
      <c r="U14003" s="213"/>
      <c r="V14003" s="213"/>
      <c r="W14003" s="213"/>
      <c r="X14003" s="214"/>
      <c r="Y14003" s="214"/>
      <c r="Z14003" s="214"/>
      <c r="AA14003" s="217"/>
      <c r="AB14003" s="217"/>
      <c r="AC14003" s="217"/>
      <c r="AD14003" s="213"/>
    </row>
    <row r="14004" spans="20:30" x14ac:dyDescent="0.2">
      <c r="T14004" s="212"/>
      <c r="U14004" s="213"/>
      <c r="V14004" s="213"/>
      <c r="W14004" s="213"/>
      <c r="X14004" s="214"/>
      <c r="Y14004" s="214"/>
      <c r="Z14004" s="214"/>
      <c r="AA14004" s="217"/>
      <c r="AB14004" s="217"/>
      <c r="AC14004" s="217"/>
      <c r="AD14004" s="213"/>
    </row>
    <row r="14005" spans="20:30" x14ac:dyDescent="0.2">
      <c r="T14005" s="212"/>
      <c r="U14005" s="213"/>
      <c r="V14005" s="213"/>
      <c r="W14005" s="213"/>
      <c r="X14005" s="214"/>
      <c r="Y14005" s="214"/>
      <c r="Z14005" s="214"/>
      <c r="AA14005" s="217"/>
      <c r="AB14005" s="217"/>
      <c r="AC14005" s="217"/>
      <c r="AD14005" s="213"/>
    </row>
    <row r="14006" spans="20:30" x14ac:dyDescent="0.2">
      <c r="T14006" s="212"/>
      <c r="U14006" s="213"/>
      <c r="V14006" s="213"/>
      <c r="W14006" s="213"/>
      <c r="X14006" s="214"/>
      <c r="Y14006" s="214"/>
      <c r="Z14006" s="214"/>
      <c r="AA14006" s="217"/>
      <c r="AB14006" s="217"/>
      <c r="AC14006" s="217"/>
      <c r="AD14006" s="213"/>
    </row>
    <row r="14007" spans="20:30" x14ac:dyDescent="0.2">
      <c r="T14007" s="212"/>
      <c r="U14007" s="213"/>
      <c r="V14007" s="213"/>
      <c r="W14007" s="213"/>
      <c r="X14007" s="214"/>
      <c r="Y14007" s="214"/>
      <c r="Z14007" s="214"/>
      <c r="AA14007" s="217"/>
      <c r="AB14007" s="217"/>
      <c r="AC14007" s="217"/>
      <c r="AD14007" s="213"/>
    </row>
    <row r="14008" spans="20:30" x14ac:dyDescent="0.2">
      <c r="T14008" s="212"/>
      <c r="U14008" s="213"/>
      <c r="V14008" s="213"/>
      <c r="W14008" s="213"/>
      <c r="X14008" s="214"/>
      <c r="Y14008" s="214"/>
      <c r="Z14008" s="214"/>
      <c r="AA14008" s="217"/>
      <c r="AB14008" s="217"/>
      <c r="AC14008" s="217"/>
      <c r="AD14008" s="213"/>
    </row>
    <row r="14009" spans="20:30" x14ac:dyDescent="0.2">
      <c r="T14009" s="212"/>
      <c r="U14009" s="213"/>
      <c r="V14009" s="213"/>
      <c r="W14009" s="213"/>
      <c r="X14009" s="214"/>
      <c r="Y14009" s="214"/>
      <c r="Z14009" s="214"/>
      <c r="AA14009" s="217"/>
      <c r="AB14009" s="217"/>
      <c r="AC14009" s="217"/>
      <c r="AD14009" s="213"/>
    </row>
    <row r="14010" spans="20:30" x14ac:dyDescent="0.2">
      <c r="T14010" s="212"/>
      <c r="U14010" s="213"/>
      <c r="V14010" s="213"/>
      <c r="W14010" s="213"/>
      <c r="X14010" s="214"/>
      <c r="Y14010" s="214"/>
      <c r="Z14010" s="214"/>
      <c r="AA14010" s="217"/>
      <c r="AB14010" s="217"/>
      <c r="AC14010" s="217"/>
      <c r="AD14010" s="213"/>
    </row>
    <row r="14011" spans="20:30" x14ac:dyDescent="0.2">
      <c r="T14011" s="212"/>
      <c r="U14011" s="213"/>
      <c r="V14011" s="213"/>
      <c r="W14011" s="213"/>
      <c r="X14011" s="214"/>
      <c r="Y14011" s="214"/>
      <c r="Z14011" s="214"/>
      <c r="AA14011" s="217"/>
      <c r="AB14011" s="217"/>
      <c r="AC14011" s="217"/>
      <c r="AD14011" s="213"/>
    </row>
    <row r="14012" spans="20:30" x14ac:dyDescent="0.2">
      <c r="T14012" s="212"/>
      <c r="U14012" s="213"/>
      <c r="V14012" s="213"/>
      <c r="W14012" s="213"/>
      <c r="X14012" s="214"/>
      <c r="Y14012" s="214"/>
      <c r="Z14012" s="214"/>
      <c r="AA14012" s="217"/>
      <c r="AB14012" s="217"/>
      <c r="AC14012" s="217"/>
      <c r="AD14012" s="213"/>
    </row>
    <row r="14013" spans="20:30" x14ac:dyDescent="0.2">
      <c r="T14013" s="212"/>
      <c r="U14013" s="213"/>
      <c r="V14013" s="213"/>
      <c r="W14013" s="213"/>
      <c r="X14013" s="214"/>
      <c r="Y14013" s="214"/>
      <c r="Z14013" s="214"/>
      <c r="AA14013" s="217"/>
      <c r="AB14013" s="217"/>
      <c r="AC14013" s="217"/>
      <c r="AD14013" s="213"/>
    </row>
    <row r="14014" spans="20:30" x14ac:dyDescent="0.2">
      <c r="T14014" s="212"/>
      <c r="U14014" s="213"/>
      <c r="V14014" s="213"/>
      <c r="W14014" s="213"/>
      <c r="X14014" s="214"/>
      <c r="Y14014" s="214"/>
      <c r="Z14014" s="214"/>
      <c r="AA14014" s="217"/>
      <c r="AB14014" s="217"/>
      <c r="AC14014" s="217"/>
      <c r="AD14014" s="213"/>
    </row>
    <row r="14015" spans="20:30" x14ac:dyDescent="0.2">
      <c r="T14015" s="212"/>
      <c r="U14015" s="213"/>
      <c r="V14015" s="213"/>
      <c r="W14015" s="213"/>
      <c r="X14015" s="214"/>
      <c r="Y14015" s="214"/>
      <c r="Z14015" s="214"/>
      <c r="AA14015" s="217"/>
      <c r="AB14015" s="217"/>
      <c r="AC14015" s="217"/>
      <c r="AD14015" s="213"/>
    </row>
    <row r="14016" spans="20:30" x14ac:dyDescent="0.2">
      <c r="T14016" s="212"/>
      <c r="U14016" s="213"/>
      <c r="V14016" s="213"/>
      <c r="W14016" s="213"/>
      <c r="X14016" s="214"/>
      <c r="Y14016" s="214"/>
      <c r="Z14016" s="214"/>
      <c r="AA14016" s="217"/>
      <c r="AB14016" s="217"/>
      <c r="AC14016" s="217"/>
      <c r="AD14016" s="213"/>
    </row>
    <row r="14017" spans="20:30" x14ac:dyDescent="0.2">
      <c r="T14017" s="212"/>
      <c r="U14017" s="213"/>
      <c r="V14017" s="213"/>
      <c r="W14017" s="213"/>
      <c r="X14017" s="214"/>
      <c r="Y14017" s="214"/>
      <c r="Z14017" s="214"/>
      <c r="AA14017" s="217"/>
      <c r="AB14017" s="217"/>
      <c r="AC14017" s="217"/>
      <c r="AD14017" s="213"/>
    </row>
    <row r="14018" spans="20:30" x14ac:dyDescent="0.2">
      <c r="T14018" s="212"/>
      <c r="U14018" s="213"/>
      <c r="V14018" s="213"/>
      <c r="W14018" s="213"/>
      <c r="X14018" s="214"/>
      <c r="Y14018" s="214"/>
      <c r="Z14018" s="214"/>
      <c r="AA14018" s="217"/>
      <c r="AB14018" s="217"/>
      <c r="AC14018" s="217"/>
      <c r="AD14018" s="213"/>
    </row>
    <row r="14019" spans="20:30" x14ac:dyDescent="0.2">
      <c r="T14019" s="212"/>
      <c r="U14019" s="213"/>
      <c r="V14019" s="213"/>
      <c r="W14019" s="213"/>
      <c r="X14019" s="214"/>
      <c r="Y14019" s="214"/>
      <c r="Z14019" s="214"/>
      <c r="AA14019" s="217"/>
      <c r="AB14019" s="217"/>
      <c r="AC14019" s="217"/>
      <c r="AD14019" s="213"/>
    </row>
    <row r="14020" spans="20:30" x14ac:dyDescent="0.2">
      <c r="T14020" s="212"/>
      <c r="U14020" s="213"/>
      <c r="V14020" s="213"/>
      <c r="W14020" s="213"/>
      <c r="X14020" s="214"/>
      <c r="Y14020" s="214"/>
      <c r="Z14020" s="214"/>
      <c r="AA14020" s="217"/>
      <c r="AB14020" s="217"/>
      <c r="AC14020" s="217"/>
      <c r="AD14020" s="213"/>
    </row>
    <row r="14021" spans="20:30" x14ac:dyDescent="0.2">
      <c r="T14021" s="212"/>
      <c r="U14021" s="213"/>
      <c r="V14021" s="213"/>
      <c r="W14021" s="213"/>
      <c r="X14021" s="214"/>
      <c r="Y14021" s="214"/>
      <c r="Z14021" s="214"/>
      <c r="AA14021" s="217"/>
      <c r="AB14021" s="217"/>
      <c r="AC14021" s="217"/>
      <c r="AD14021" s="213"/>
    </row>
    <row r="14022" spans="20:30" x14ac:dyDescent="0.2">
      <c r="T14022" s="212"/>
      <c r="U14022" s="213"/>
      <c r="V14022" s="213"/>
      <c r="W14022" s="213"/>
      <c r="X14022" s="214"/>
      <c r="Y14022" s="214"/>
      <c r="Z14022" s="214"/>
      <c r="AA14022" s="217"/>
      <c r="AB14022" s="217"/>
      <c r="AC14022" s="217"/>
      <c r="AD14022" s="213"/>
    </row>
    <row r="14023" spans="20:30" x14ac:dyDescent="0.2">
      <c r="T14023" s="212"/>
      <c r="U14023" s="213"/>
      <c r="V14023" s="213"/>
      <c r="W14023" s="213"/>
      <c r="X14023" s="214"/>
      <c r="Y14023" s="214"/>
      <c r="Z14023" s="214"/>
      <c r="AA14023" s="217"/>
      <c r="AB14023" s="217"/>
      <c r="AC14023" s="217"/>
      <c r="AD14023" s="213"/>
    </row>
    <row r="14024" spans="20:30" x14ac:dyDescent="0.2">
      <c r="T14024" s="212"/>
      <c r="U14024" s="213"/>
      <c r="V14024" s="213"/>
      <c r="W14024" s="213"/>
      <c r="X14024" s="214"/>
      <c r="Y14024" s="214"/>
      <c r="Z14024" s="214"/>
      <c r="AA14024" s="217"/>
      <c r="AB14024" s="217"/>
      <c r="AC14024" s="217"/>
      <c r="AD14024" s="213"/>
    </row>
    <row r="14025" spans="20:30" x14ac:dyDescent="0.2">
      <c r="T14025" s="212"/>
      <c r="U14025" s="213"/>
      <c r="V14025" s="213"/>
      <c r="W14025" s="213"/>
      <c r="X14025" s="214"/>
      <c r="Y14025" s="214"/>
      <c r="Z14025" s="214"/>
      <c r="AA14025" s="217"/>
      <c r="AB14025" s="217"/>
      <c r="AC14025" s="217"/>
      <c r="AD14025" s="213"/>
    </row>
    <row r="14026" spans="20:30" x14ac:dyDescent="0.2">
      <c r="T14026" s="212"/>
      <c r="U14026" s="213"/>
      <c r="V14026" s="213"/>
      <c r="W14026" s="213"/>
      <c r="X14026" s="214"/>
      <c r="Y14026" s="214"/>
      <c r="Z14026" s="214"/>
      <c r="AA14026" s="217"/>
      <c r="AB14026" s="217"/>
      <c r="AC14026" s="217"/>
      <c r="AD14026" s="213"/>
    </row>
    <row r="14027" spans="20:30" x14ac:dyDescent="0.2">
      <c r="T14027" s="212"/>
      <c r="U14027" s="213"/>
      <c r="V14027" s="213"/>
      <c r="W14027" s="213"/>
      <c r="X14027" s="214"/>
      <c r="Y14027" s="214"/>
      <c r="Z14027" s="214"/>
      <c r="AA14027" s="217"/>
      <c r="AB14027" s="217"/>
      <c r="AC14027" s="217"/>
      <c r="AD14027" s="213"/>
    </row>
    <row r="14028" spans="20:30" x14ac:dyDescent="0.2">
      <c r="T14028" s="212"/>
      <c r="U14028" s="213"/>
      <c r="V14028" s="213"/>
      <c r="W14028" s="213"/>
      <c r="X14028" s="214"/>
      <c r="Y14028" s="214"/>
      <c r="Z14028" s="214"/>
      <c r="AA14028" s="217"/>
      <c r="AB14028" s="217"/>
      <c r="AC14028" s="217"/>
      <c r="AD14028" s="213"/>
    </row>
    <row r="14029" spans="20:30" x14ac:dyDescent="0.2">
      <c r="T14029" s="212"/>
      <c r="U14029" s="213"/>
      <c r="V14029" s="213"/>
      <c r="W14029" s="213"/>
      <c r="X14029" s="214"/>
      <c r="Y14029" s="214"/>
      <c r="Z14029" s="214"/>
      <c r="AA14029" s="217"/>
      <c r="AB14029" s="217"/>
      <c r="AC14029" s="217"/>
      <c r="AD14029" s="213"/>
    </row>
    <row r="14030" spans="20:30" x14ac:dyDescent="0.2">
      <c r="T14030" s="212"/>
      <c r="U14030" s="213"/>
      <c r="V14030" s="213"/>
      <c r="W14030" s="213"/>
      <c r="X14030" s="214"/>
      <c r="Y14030" s="214"/>
      <c r="Z14030" s="214"/>
      <c r="AA14030" s="217"/>
      <c r="AB14030" s="217"/>
      <c r="AC14030" s="217"/>
      <c r="AD14030" s="213"/>
    </row>
    <row r="14031" spans="20:30" x14ac:dyDescent="0.2">
      <c r="T14031" s="212"/>
      <c r="U14031" s="213"/>
      <c r="V14031" s="213"/>
      <c r="W14031" s="213"/>
      <c r="X14031" s="214"/>
      <c r="Y14031" s="214"/>
      <c r="Z14031" s="214"/>
      <c r="AA14031" s="217"/>
      <c r="AB14031" s="217"/>
      <c r="AC14031" s="217"/>
      <c r="AD14031" s="213"/>
    </row>
    <row r="14032" spans="20:30" x14ac:dyDescent="0.2">
      <c r="T14032" s="212"/>
      <c r="U14032" s="213"/>
      <c r="V14032" s="213"/>
      <c r="W14032" s="213"/>
      <c r="X14032" s="214"/>
      <c r="Y14032" s="214"/>
      <c r="Z14032" s="214"/>
      <c r="AA14032" s="217"/>
      <c r="AB14032" s="217"/>
      <c r="AC14032" s="217"/>
      <c r="AD14032" s="213"/>
    </row>
    <row r="14033" spans="20:30" x14ac:dyDescent="0.2">
      <c r="T14033" s="212"/>
      <c r="U14033" s="213"/>
      <c r="V14033" s="213"/>
      <c r="W14033" s="213"/>
      <c r="X14033" s="214"/>
      <c r="Y14033" s="214"/>
      <c r="Z14033" s="214"/>
      <c r="AA14033" s="217"/>
      <c r="AB14033" s="217"/>
      <c r="AC14033" s="217"/>
      <c r="AD14033" s="213"/>
    </row>
    <row r="14034" spans="20:30" x14ac:dyDescent="0.2">
      <c r="T14034" s="212"/>
      <c r="U14034" s="213"/>
      <c r="V14034" s="213"/>
      <c r="W14034" s="213"/>
      <c r="X14034" s="214"/>
      <c r="Y14034" s="214"/>
      <c r="Z14034" s="214"/>
      <c r="AA14034" s="217"/>
      <c r="AB14034" s="217"/>
      <c r="AC14034" s="217"/>
      <c r="AD14034" s="213"/>
    </row>
    <row r="14035" spans="20:30" x14ac:dyDescent="0.2">
      <c r="T14035" s="212"/>
      <c r="U14035" s="213"/>
      <c r="V14035" s="213"/>
      <c r="W14035" s="213"/>
      <c r="X14035" s="214"/>
      <c r="Y14035" s="214"/>
      <c r="Z14035" s="214"/>
      <c r="AA14035" s="217"/>
      <c r="AB14035" s="217"/>
      <c r="AC14035" s="217"/>
      <c r="AD14035" s="213"/>
    </row>
    <row r="14036" spans="20:30" x14ac:dyDescent="0.2">
      <c r="T14036" s="212"/>
      <c r="U14036" s="213"/>
      <c r="V14036" s="213"/>
      <c r="W14036" s="213"/>
      <c r="X14036" s="214"/>
      <c r="Y14036" s="214"/>
      <c r="Z14036" s="214"/>
      <c r="AA14036" s="217"/>
      <c r="AB14036" s="217"/>
      <c r="AC14036" s="217"/>
      <c r="AD14036" s="213"/>
    </row>
    <row r="14037" spans="20:30" x14ac:dyDescent="0.2">
      <c r="T14037" s="212"/>
      <c r="U14037" s="213"/>
      <c r="V14037" s="213"/>
      <c r="W14037" s="213"/>
      <c r="X14037" s="214"/>
      <c r="Y14037" s="214"/>
      <c r="Z14037" s="214"/>
      <c r="AA14037" s="217"/>
      <c r="AB14037" s="217"/>
      <c r="AC14037" s="217"/>
      <c r="AD14037" s="213"/>
    </row>
    <row r="14038" spans="20:30" x14ac:dyDescent="0.2">
      <c r="T14038" s="212"/>
      <c r="U14038" s="213"/>
      <c r="V14038" s="213"/>
      <c r="W14038" s="213"/>
      <c r="X14038" s="214"/>
      <c r="Y14038" s="214"/>
      <c r="Z14038" s="214"/>
      <c r="AA14038" s="217"/>
      <c r="AB14038" s="217"/>
      <c r="AC14038" s="217"/>
      <c r="AD14038" s="213"/>
    </row>
    <row r="14039" spans="20:30" x14ac:dyDescent="0.2">
      <c r="T14039" s="212"/>
      <c r="U14039" s="213"/>
      <c r="V14039" s="213"/>
      <c r="W14039" s="213"/>
      <c r="X14039" s="214"/>
      <c r="Y14039" s="214"/>
      <c r="Z14039" s="214"/>
      <c r="AA14039" s="217"/>
      <c r="AB14039" s="217"/>
      <c r="AC14039" s="217"/>
      <c r="AD14039" s="213"/>
    </row>
    <row r="14040" spans="20:30" x14ac:dyDescent="0.2">
      <c r="T14040" s="212"/>
      <c r="U14040" s="213"/>
      <c r="V14040" s="213"/>
      <c r="W14040" s="213"/>
      <c r="X14040" s="214"/>
      <c r="Y14040" s="214"/>
      <c r="Z14040" s="214"/>
      <c r="AA14040" s="217"/>
      <c r="AB14040" s="217"/>
      <c r="AC14040" s="217"/>
      <c r="AD14040" s="213"/>
    </row>
    <row r="14041" spans="20:30" x14ac:dyDescent="0.2">
      <c r="T14041" s="212"/>
      <c r="U14041" s="213"/>
      <c r="V14041" s="213"/>
      <c r="W14041" s="213"/>
      <c r="X14041" s="214"/>
      <c r="Y14041" s="214"/>
      <c r="Z14041" s="214"/>
      <c r="AA14041" s="217"/>
      <c r="AB14041" s="217"/>
      <c r="AC14041" s="217"/>
      <c r="AD14041" s="213"/>
    </row>
    <row r="14042" spans="20:30" x14ac:dyDescent="0.2">
      <c r="T14042" s="212"/>
      <c r="U14042" s="213"/>
      <c r="V14042" s="213"/>
      <c r="W14042" s="213"/>
      <c r="X14042" s="214"/>
      <c r="Y14042" s="214"/>
      <c r="Z14042" s="214"/>
      <c r="AA14042" s="217"/>
      <c r="AB14042" s="217"/>
      <c r="AC14042" s="217"/>
      <c r="AD14042" s="213"/>
    </row>
    <row r="14043" spans="20:30" x14ac:dyDescent="0.2">
      <c r="T14043" s="212"/>
      <c r="U14043" s="213"/>
      <c r="V14043" s="213"/>
      <c r="W14043" s="213"/>
      <c r="X14043" s="214"/>
      <c r="Y14043" s="214"/>
      <c r="Z14043" s="214"/>
      <c r="AA14043" s="217"/>
      <c r="AB14043" s="217"/>
      <c r="AC14043" s="217"/>
      <c r="AD14043" s="213"/>
    </row>
    <row r="14044" spans="20:30" x14ac:dyDescent="0.2">
      <c r="T14044" s="212"/>
      <c r="U14044" s="213"/>
      <c r="V14044" s="213"/>
      <c r="W14044" s="213"/>
      <c r="X14044" s="214"/>
      <c r="Y14044" s="214"/>
      <c r="Z14044" s="214"/>
      <c r="AA14044" s="217"/>
      <c r="AB14044" s="217"/>
      <c r="AC14044" s="217"/>
      <c r="AD14044" s="213"/>
    </row>
    <row r="14045" spans="20:30" x14ac:dyDescent="0.2">
      <c r="T14045" s="212"/>
      <c r="U14045" s="213"/>
      <c r="V14045" s="213"/>
      <c r="W14045" s="213"/>
      <c r="X14045" s="214"/>
      <c r="Y14045" s="214"/>
      <c r="Z14045" s="214"/>
      <c r="AA14045" s="217"/>
      <c r="AB14045" s="217"/>
      <c r="AC14045" s="217"/>
      <c r="AD14045" s="213"/>
    </row>
    <row r="14046" spans="20:30" x14ac:dyDescent="0.2">
      <c r="T14046" s="212"/>
      <c r="U14046" s="213"/>
      <c r="V14046" s="213"/>
      <c r="W14046" s="213"/>
      <c r="X14046" s="214"/>
      <c r="Y14046" s="214"/>
      <c r="Z14046" s="214"/>
      <c r="AA14046" s="217"/>
      <c r="AB14046" s="217"/>
      <c r="AC14046" s="217"/>
      <c r="AD14046" s="213"/>
    </row>
    <row r="14047" spans="20:30" x14ac:dyDescent="0.2">
      <c r="T14047" s="212"/>
      <c r="U14047" s="213"/>
      <c r="V14047" s="213"/>
      <c r="W14047" s="213"/>
      <c r="X14047" s="214"/>
      <c r="Y14047" s="214"/>
      <c r="Z14047" s="214"/>
      <c r="AA14047" s="217"/>
      <c r="AB14047" s="217"/>
      <c r="AC14047" s="217"/>
      <c r="AD14047" s="213"/>
    </row>
    <row r="14048" spans="20:30" x14ac:dyDescent="0.2">
      <c r="T14048" s="212"/>
      <c r="U14048" s="213"/>
      <c r="V14048" s="213"/>
      <c r="W14048" s="213"/>
      <c r="X14048" s="214"/>
      <c r="Y14048" s="214"/>
      <c r="Z14048" s="214"/>
      <c r="AA14048" s="217"/>
      <c r="AB14048" s="217"/>
      <c r="AC14048" s="217"/>
      <c r="AD14048" s="213"/>
    </row>
    <row r="14049" spans="20:30" x14ac:dyDescent="0.2">
      <c r="T14049" s="212"/>
      <c r="U14049" s="213"/>
      <c r="V14049" s="213"/>
      <c r="W14049" s="213"/>
      <c r="X14049" s="214"/>
      <c r="Y14049" s="214"/>
      <c r="Z14049" s="214"/>
      <c r="AA14049" s="217"/>
      <c r="AB14049" s="217"/>
      <c r="AC14049" s="217"/>
      <c r="AD14049" s="213"/>
    </row>
    <row r="14050" spans="20:30" x14ac:dyDescent="0.2">
      <c r="T14050" s="212"/>
      <c r="U14050" s="213"/>
      <c r="V14050" s="213"/>
      <c r="W14050" s="213"/>
      <c r="X14050" s="214"/>
      <c r="Y14050" s="214"/>
      <c r="Z14050" s="214"/>
      <c r="AA14050" s="217"/>
      <c r="AB14050" s="217"/>
      <c r="AC14050" s="217"/>
      <c r="AD14050" s="213"/>
    </row>
    <row r="14051" spans="20:30" x14ac:dyDescent="0.2">
      <c r="T14051" s="212"/>
      <c r="U14051" s="213"/>
      <c r="V14051" s="213"/>
      <c r="W14051" s="213"/>
      <c r="X14051" s="214"/>
      <c r="Y14051" s="214"/>
      <c r="Z14051" s="214"/>
      <c r="AA14051" s="217"/>
      <c r="AB14051" s="217"/>
      <c r="AC14051" s="217"/>
      <c r="AD14051" s="213"/>
    </row>
    <row r="14052" spans="20:30" x14ac:dyDescent="0.2">
      <c r="T14052" s="212"/>
      <c r="U14052" s="213"/>
      <c r="V14052" s="213"/>
      <c r="W14052" s="213"/>
      <c r="X14052" s="214"/>
      <c r="Y14052" s="214"/>
      <c r="Z14052" s="214"/>
      <c r="AA14052" s="217"/>
      <c r="AB14052" s="217"/>
      <c r="AC14052" s="217"/>
      <c r="AD14052" s="213"/>
    </row>
    <row r="14053" spans="20:30" x14ac:dyDescent="0.2">
      <c r="T14053" s="212"/>
      <c r="U14053" s="213"/>
      <c r="V14053" s="213"/>
      <c r="W14053" s="213"/>
      <c r="X14053" s="214"/>
      <c r="Y14053" s="214"/>
      <c r="Z14053" s="214"/>
      <c r="AA14053" s="217"/>
      <c r="AB14053" s="217"/>
      <c r="AC14053" s="217"/>
      <c r="AD14053" s="213"/>
    </row>
    <row r="14054" spans="20:30" x14ac:dyDescent="0.2">
      <c r="T14054" s="212"/>
      <c r="U14054" s="213"/>
      <c r="V14054" s="213"/>
      <c r="W14054" s="213"/>
      <c r="X14054" s="214"/>
      <c r="Y14054" s="214"/>
      <c r="Z14054" s="214"/>
      <c r="AA14054" s="217"/>
      <c r="AB14054" s="217"/>
      <c r="AC14054" s="217"/>
      <c r="AD14054" s="213"/>
    </row>
    <row r="14055" spans="20:30" x14ac:dyDescent="0.2">
      <c r="T14055" s="212"/>
      <c r="U14055" s="213"/>
      <c r="V14055" s="213"/>
      <c r="W14055" s="213"/>
      <c r="X14055" s="214"/>
      <c r="Y14055" s="214"/>
      <c r="Z14055" s="214"/>
      <c r="AA14055" s="217"/>
      <c r="AB14055" s="217"/>
      <c r="AC14055" s="217"/>
      <c r="AD14055" s="213"/>
    </row>
    <row r="14056" spans="20:30" x14ac:dyDescent="0.2">
      <c r="T14056" s="212"/>
      <c r="U14056" s="213"/>
      <c r="V14056" s="213"/>
      <c r="W14056" s="213"/>
      <c r="X14056" s="214"/>
      <c r="Y14056" s="214"/>
      <c r="Z14056" s="214"/>
      <c r="AA14056" s="217"/>
      <c r="AB14056" s="217"/>
      <c r="AC14056" s="217"/>
      <c r="AD14056" s="213"/>
    </row>
    <row r="14057" spans="20:30" x14ac:dyDescent="0.2">
      <c r="T14057" s="212"/>
      <c r="U14057" s="213"/>
      <c r="V14057" s="213"/>
      <c r="W14057" s="213"/>
      <c r="X14057" s="214"/>
      <c r="Y14057" s="214"/>
      <c r="Z14057" s="214"/>
      <c r="AA14057" s="217"/>
      <c r="AB14057" s="217"/>
      <c r="AC14057" s="217"/>
      <c r="AD14057" s="213"/>
    </row>
    <row r="14058" spans="20:30" x14ac:dyDescent="0.2">
      <c r="T14058" s="212"/>
      <c r="U14058" s="213"/>
      <c r="V14058" s="213"/>
      <c r="W14058" s="213"/>
      <c r="X14058" s="214"/>
      <c r="Y14058" s="214"/>
      <c r="Z14058" s="214"/>
      <c r="AA14058" s="217"/>
      <c r="AB14058" s="217"/>
      <c r="AC14058" s="217"/>
      <c r="AD14058" s="213"/>
    </row>
    <row r="14059" spans="20:30" x14ac:dyDescent="0.2">
      <c r="T14059" s="212"/>
      <c r="U14059" s="213"/>
      <c r="V14059" s="213"/>
      <c r="W14059" s="213"/>
      <c r="X14059" s="214"/>
      <c r="Y14059" s="214"/>
      <c r="Z14059" s="214"/>
      <c r="AA14059" s="217"/>
      <c r="AB14059" s="217"/>
      <c r="AC14059" s="217"/>
      <c r="AD14059" s="213"/>
    </row>
    <row r="14060" spans="20:30" x14ac:dyDescent="0.2">
      <c r="T14060" s="212"/>
      <c r="U14060" s="213"/>
      <c r="V14060" s="213"/>
      <c r="W14060" s="213"/>
      <c r="X14060" s="214"/>
      <c r="Y14060" s="214"/>
      <c r="Z14060" s="214"/>
      <c r="AA14060" s="217"/>
      <c r="AB14060" s="217"/>
      <c r="AC14060" s="217"/>
      <c r="AD14060" s="213"/>
    </row>
    <row r="14061" spans="20:30" x14ac:dyDescent="0.2">
      <c r="T14061" s="212"/>
      <c r="U14061" s="213"/>
      <c r="V14061" s="213"/>
      <c r="W14061" s="213"/>
      <c r="X14061" s="214"/>
      <c r="Y14061" s="214"/>
      <c r="Z14061" s="214"/>
      <c r="AA14061" s="217"/>
      <c r="AB14061" s="217"/>
      <c r="AC14061" s="217"/>
      <c r="AD14061" s="213"/>
    </row>
    <row r="14062" spans="20:30" x14ac:dyDescent="0.2">
      <c r="T14062" s="212"/>
      <c r="U14062" s="213"/>
      <c r="V14062" s="213"/>
      <c r="W14062" s="213"/>
      <c r="X14062" s="214"/>
      <c r="Y14062" s="214"/>
      <c r="Z14062" s="214"/>
      <c r="AA14062" s="217"/>
      <c r="AB14062" s="217"/>
      <c r="AC14062" s="217"/>
      <c r="AD14062" s="213"/>
    </row>
    <row r="14063" spans="20:30" x14ac:dyDescent="0.2">
      <c r="T14063" s="212"/>
      <c r="U14063" s="213"/>
      <c r="V14063" s="213"/>
      <c r="W14063" s="213"/>
      <c r="X14063" s="214"/>
      <c r="Y14063" s="214"/>
      <c r="Z14063" s="214"/>
      <c r="AA14063" s="217"/>
      <c r="AB14063" s="217"/>
      <c r="AC14063" s="217"/>
      <c r="AD14063" s="213"/>
    </row>
    <row r="14064" spans="20:30" x14ac:dyDescent="0.2">
      <c r="T14064" s="212"/>
      <c r="U14064" s="213"/>
      <c r="V14064" s="213"/>
      <c r="W14064" s="213"/>
      <c r="X14064" s="214"/>
      <c r="Y14064" s="214"/>
      <c r="Z14064" s="214"/>
      <c r="AA14064" s="217"/>
      <c r="AB14064" s="217"/>
      <c r="AC14064" s="217"/>
      <c r="AD14064" s="213"/>
    </row>
    <row r="14065" spans="20:30" x14ac:dyDescent="0.2">
      <c r="T14065" s="212"/>
      <c r="U14065" s="213"/>
      <c r="V14065" s="213"/>
      <c r="W14065" s="213"/>
      <c r="X14065" s="214"/>
      <c r="Y14065" s="214"/>
      <c r="Z14065" s="214"/>
      <c r="AA14065" s="217"/>
      <c r="AB14065" s="217"/>
      <c r="AC14065" s="217"/>
      <c r="AD14065" s="213"/>
    </row>
    <row r="14066" spans="20:30" x14ac:dyDescent="0.2">
      <c r="T14066" s="212"/>
      <c r="U14066" s="213"/>
      <c r="V14066" s="213"/>
      <c r="W14066" s="213"/>
      <c r="X14066" s="214"/>
      <c r="Y14066" s="214"/>
      <c r="Z14066" s="214"/>
      <c r="AA14066" s="217"/>
      <c r="AB14066" s="217"/>
      <c r="AC14066" s="217"/>
      <c r="AD14066" s="213"/>
    </row>
    <row r="14067" spans="20:30" x14ac:dyDescent="0.2">
      <c r="T14067" s="212"/>
      <c r="U14067" s="213"/>
      <c r="V14067" s="213"/>
      <c r="W14067" s="213"/>
      <c r="X14067" s="214"/>
      <c r="Y14067" s="214"/>
      <c r="Z14067" s="214"/>
      <c r="AA14067" s="217"/>
      <c r="AB14067" s="217"/>
      <c r="AC14067" s="217"/>
      <c r="AD14067" s="213"/>
    </row>
    <row r="14068" spans="20:30" x14ac:dyDescent="0.2">
      <c r="T14068" s="212"/>
      <c r="U14068" s="213"/>
      <c r="V14068" s="213"/>
      <c r="W14068" s="213"/>
      <c r="X14068" s="214"/>
      <c r="Y14068" s="214"/>
      <c r="Z14068" s="214"/>
      <c r="AA14068" s="217"/>
      <c r="AB14068" s="217"/>
      <c r="AC14068" s="217"/>
      <c r="AD14068" s="213"/>
    </row>
    <row r="14069" spans="20:30" x14ac:dyDescent="0.2">
      <c r="T14069" s="212"/>
      <c r="U14069" s="213"/>
      <c r="V14069" s="213"/>
      <c r="W14069" s="213"/>
      <c r="X14069" s="214"/>
      <c r="Y14069" s="214"/>
      <c r="Z14069" s="214"/>
      <c r="AA14069" s="217"/>
      <c r="AB14069" s="217"/>
      <c r="AC14069" s="217"/>
      <c r="AD14069" s="213"/>
    </row>
    <row r="14070" spans="20:30" x14ac:dyDescent="0.2">
      <c r="T14070" s="212"/>
      <c r="U14070" s="213"/>
      <c r="V14070" s="213"/>
      <c r="W14070" s="213"/>
      <c r="X14070" s="214"/>
      <c r="Y14070" s="214"/>
      <c r="Z14070" s="214"/>
      <c r="AA14070" s="217"/>
      <c r="AB14070" s="217"/>
      <c r="AC14070" s="217"/>
      <c r="AD14070" s="213"/>
    </row>
    <row r="14071" spans="20:30" x14ac:dyDescent="0.2">
      <c r="T14071" s="212"/>
      <c r="U14071" s="213"/>
      <c r="V14071" s="213"/>
      <c r="W14071" s="213"/>
      <c r="X14071" s="214"/>
      <c r="Y14071" s="214"/>
      <c r="Z14071" s="214"/>
      <c r="AA14071" s="217"/>
      <c r="AB14071" s="217"/>
      <c r="AC14071" s="217"/>
      <c r="AD14071" s="213"/>
    </row>
    <row r="14072" spans="20:30" x14ac:dyDescent="0.2">
      <c r="T14072" s="212"/>
      <c r="U14072" s="213"/>
      <c r="V14072" s="213"/>
      <c r="W14072" s="213"/>
      <c r="X14072" s="214"/>
      <c r="Y14072" s="214"/>
      <c r="Z14072" s="214"/>
      <c r="AA14072" s="217"/>
      <c r="AB14072" s="217"/>
      <c r="AC14072" s="217"/>
      <c r="AD14072" s="213"/>
    </row>
    <row r="14073" spans="20:30" x14ac:dyDescent="0.2">
      <c r="T14073" s="212"/>
      <c r="U14073" s="213"/>
      <c r="V14073" s="213"/>
      <c r="W14073" s="213"/>
      <c r="X14073" s="214"/>
      <c r="Y14073" s="214"/>
      <c r="Z14073" s="214"/>
      <c r="AA14073" s="217"/>
      <c r="AB14073" s="217"/>
      <c r="AC14073" s="217"/>
      <c r="AD14073" s="213"/>
    </row>
    <row r="14074" spans="20:30" x14ac:dyDescent="0.2">
      <c r="T14074" s="212"/>
      <c r="U14074" s="213"/>
      <c r="V14074" s="213"/>
      <c r="W14074" s="213"/>
      <c r="X14074" s="214"/>
      <c r="Y14074" s="214"/>
      <c r="Z14074" s="214"/>
      <c r="AA14074" s="217"/>
      <c r="AB14074" s="217"/>
      <c r="AC14074" s="217"/>
      <c r="AD14074" s="213"/>
    </row>
    <row r="14075" spans="20:30" x14ac:dyDescent="0.2">
      <c r="T14075" s="212"/>
      <c r="U14075" s="213"/>
      <c r="V14075" s="213"/>
      <c r="W14075" s="213"/>
      <c r="X14075" s="214"/>
      <c r="Y14075" s="214"/>
      <c r="Z14075" s="214"/>
      <c r="AA14075" s="217"/>
      <c r="AB14075" s="217"/>
      <c r="AC14075" s="217"/>
      <c r="AD14075" s="213"/>
    </row>
    <row r="14076" spans="20:30" x14ac:dyDescent="0.2">
      <c r="T14076" s="212"/>
      <c r="U14076" s="213"/>
      <c r="V14076" s="213"/>
      <c r="W14076" s="213"/>
      <c r="X14076" s="214"/>
      <c r="Y14076" s="214"/>
      <c r="Z14076" s="214"/>
      <c r="AA14076" s="217"/>
      <c r="AB14076" s="217"/>
      <c r="AC14076" s="217"/>
      <c r="AD14076" s="213"/>
    </row>
    <row r="14077" spans="20:30" x14ac:dyDescent="0.2">
      <c r="T14077" s="212"/>
      <c r="U14077" s="213"/>
      <c r="V14077" s="213"/>
      <c r="W14077" s="213"/>
      <c r="X14077" s="214"/>
      <c r="Y14077" s="214"/>
      <c r="Z14077" s="214"/>
      <c r="AA14077" s="217"/>
      <c r="AB14077" s="217"/>
      <c r="AC14077" s="217"/>
      <c r="AD14077" s="213"/>
    </row>
    <row r="14078" spans="20:30" x14ac:dyDescent="0.2">
      <c r="T14078" s="212"/>
      <c r="U14078" s="213"/>
      <c r="V14078" s="213"/>
      <c r="W14078" s="213"/>
      <c r="X14078" s="214"/>
      <c r="Y14078" s="214"/>
      <c r="Z14078" s="214"/>
      <c r="AA14078" s="217"/>
      <c r="AB14078" s="217"/>
      <c r="AC14078" s="217"/>
      <c r="AD14078" s="213"/>
    </row>
    <row r="14079" spans="20:30" x14ac:dyDescent="0.2">
      <c r="T14079" s="212"/>
      <c r="U14079" s="213"/>
      <c r="V14079" s="213"/>
      <c r="W14079" s="213"/>
      <c r="X14079" s="214"/>
      <c r="Y14079" s="214"/>
      <c r="Z14079" s="214"/>
      <c r="AA14079" s="217"/>
      <c r="AB14079" s="217"/>
      <c r="AC14079" s="217"/>
      <c r="AD14079" s="213"/>
    </row>
    <row r="14080" spans="20:30" x14ac:dyDescent="0.2">
      <c r="T14080" s="212"/>
      <c r="U14080" s="213"/>
      <c r="V14080" s="213"/>
      <c r="W14080" s="213"/>
      <c r="X14080" s="214"/>
      <c r="Y14080" s="214"/>
      <c r="Z14080" s="214"/>
      <c r="AA14080" s="217"/>
      <c r="AB14080" s="217"/>
      <c r="AC14080" s="217"/>
      <c r="AD14080" s="213"/>
    </row>
    <row r="14081" spans="20:30" x14ac:dyDescent="0.2">
      <c r="T14081" s="212"/>
      <c r="U14081" s="213"/>
      <c r="V14081" s="213"/>
      <c r="W14081" s="213"/>
      <c r="X14081" s="214"/>
      <c r="Y14081" s="214"/>
      <c r="Z14081" s="214"/>
      <c r="AA14081" s="217"/>
      <c r="AB14081" s="217"/>
      <c r="AC14081" s="217"/>
      <c r="AD14081" s="213"/>
    </row>
    <row r="14082" spans="20:30" x14ac:dyDescent="0.2">
      <c r="T14082" s="212"/>
      <c r="U14082" s="213"/>
      <c r="V14082" s="213"/>
      <c r="W14082" s="213"/>
      <c r="X14082" s="214"/>
      <c r="Y14082" s="214"/>
      <c r="Z14082" s="214"/>
      <c r="AA14082" s="217"/>
      <c r="AB14082" s="217"/>
      <c r="AC14082" s="217"/>
      <c r="AD14082" s="213"/>
    </row>
    <row r="14083" spans="20:30" x14ac:dyDescent="0.2">
      <c r="T14083" s="212"/>
      <c r="U14083" s="213"/>
      <c r="V14083" s="213"/>
      <c r="W14083" s="213"/>
      <c r="X14083" s="214"/>
      <c r="Y14083" s="214"/>
      <c r="Z14083" s="214"/>
      <c r="AA14083" s="217"/>
      <c r="AB14083" s="217"/>
      <c r="AC14083" s="217"/>
      <c r="AD14083" s="213"/>
    </row>
    <row r="14084" spans="20:30" x14ac:dyDescent="0.2">
      <c r="T14084" s="212"/>
      <c r="U14084" s="213"/>
      <c r="V14084" s="213"/>
      <c r="W14084" s="213"/>
      <c r="X14084" s="214"/>
      <c r="Y14084" s="214"/>
      <c r="Z14084" s="214"/>
      <c r="AA14084" s="217"/>
      <c r="AB14084" s="217"/>
      <c r="AC14084" s="217"/>
      <c r="AD14084" s="213"/>
    </row>
    <row r="14085" spans="20:30" x14ac:dyDescent="0.2">
      <c r="T14085" s="212"/>
      <c r="U14085" s="213"/>
      <c r="V14085" s="213"/>
      <c r="W14085" s="213"/>
      <c r="X14085" s="214"/>
      <c r="Y14085" s="214"/>
      <c r="Z14085" s="214"/>
      <c r="AA14085" s="217"/>
      <c r="AB14085" s="217"/>
      <c r="AC14085" s="217"/>
      <c r="AD14085" s="213"/>
    </row>
    <row r="14086" spans="20:30" x14ac:dyDescent="0.2">
      <c r="T14086" s="212"/>
      <c r="U14086" s="213"/>
      <c r="V14086" s="213"/>
      <c r="W14086" s="213"/>
      <c r="X14086" s="214"/>
      <c r="Y14086" s="214"/>
      <c r="Z14086" s="214"/>
      <c r="AA14086" s="217"/>
      <c r="AB14086" s="217"/>
      <c r="AC14086" s="217"/>
      <c r="AD14086" s="213"/>
    </row>
    <row r="14087" spans="20:30" x14ac:dyDescent="0.2">
      <c r="T14087" s="212"/>
      <c r="U14087" s="213"/>
      <c r="V14087" s="213"/>
      <c r="W14087" s="213"/>
      <c r="X14087" s="214"/>
      <c r="Y14087" s="214"/>
      <c r="Z14087" s="214"/>
      <c r="AA14087" s="217"/>
      <c r="AB14087" s="217"/>
      <c r="AC14087" s="217"/>
      <c r="AD14087" s="213"/>
    </row>
    <row r="14088" spans="20:30" x14ac:dyDescent="0.2">
      <c r="T14088" s="212"/>
      <c r="U14088" s="213"/>
      <c r="V14088" s="213"/>
      <c r="W14088" s="213"/>
      <c r="X14088" s="214"/>
      <c r="Y14088" s="214"/>
      <c r="Z14088" s="214"/>
      <c r="AA14088" s="217"/>
      <c r="AB14088" s="217"/>
      <c r="AC14088" s="217"/>
      <c r="AD14088" s="213"/>
    </row>
    <row r="14089" spans="20:30" x14ac:dyDescent="0.2">
      <c r="T14089" s="212"/>
      <c r="U14089" s="213"/>
      <c r="V14089" s="213"/>
      <c r="W14089" s="213"/>
      <c r="X14089" s="214"/>
      <c r="Y14089" s="214"/>
      <c r="Z14089" s="214"/>
      <c r="AA14089" s="217"/>
      <c r="AB14089" s="217"/>
      <c r="AC14089" s="217"/>
      <c r="AD14089" s="213"/>
    </row>
    <row r="14090" spans="20:30" x14ac:dyDescent="0.2">
      <c r="T14090" s="212"/>
      <c r="U14090" s="213"/>
      <c r="V14090" s="213"/>
      <c r="W14090" s="213"/>
      <c r="X14090" s="214"/>
      <c r="Y14090" s="214"/>
      <c r="Z14090" s="214"/>
      <c r="AA14090" s="217"/>
      <c r="AB14090" s="217"/>
      <c r="AC14090" s="217"/>
      <c r="AD14090" s="213"/>
    </row>
    <row r="14091" spans="20:30" x14ac:dyDescent="0.2">
      <c r="T14091" s="212"/>
      <c r="U14091" s="213"/>
      <c r="V14091" s="213"/>
      <c r="W14091" s="213"/>
      <c r="X14091" s="214"/>
      <c r="Y14091" s="214"/>
      <c r="Z14091" s="214"/>
      <c r="AA14091" s="217"/>
      <c r="AB14091" s="217"/>
      <c r="AC14091" s="217"/>
      <c r="AD14091" s="213"/>
    </row>
    <row r="14092" spans="20:30" x14ac:dyDescent="0.2">
      <c r="T14092" s="212"/>
      <c r="U14092" s="213"/>
      <c r="V14092" s="213"/>
      <c r="W14092" s="213"/>
      <c r="X14092" s="214"/>
      <c r="Y14092" s="214"/>
      <c r="Z14092" s="214"/>
      <c r="AA14092" s="217"/>
      <c r="AB14092" s="217"/>
      <c r="AC14092" s="217"/>
      <c r="AD14092" s="213"/>
    </row>
    <row r="14093" spans="20:30" x14ac:dyDescent="0.2">
      <c r="T14093" s="212"/>
      <c r="U14093" s="213"/>
      <c r="V14093" s="213"/>
      <c r="W14093" s="213"/>
      <c r="X14093" s="214"/>
      <c r="Y14093" s="214"/>
      <c r="Z14093" s="214"/>
      <c r="AA14093" s="217"/>
      <c r="AB14093" s="217"/>
      <c r="AC14093" s="217"/>
      <c r="AD14093" s="213"/>
    </row>
    <row r="14094" spans="20:30" x14ac:dyDescent="0.2">
      <c r="T14094" s="212"/>
      <c r="U14094" s="213"/>
      <c r="V14094" s="213"/>
      <c r="W14094" s="213"/>
      <c r="X14094" s="214"/>
      <c r="Y14094" s="214"/>
      <c r="Z14094" s="214"/>
      <c r="AA14094" s="217"/>
      <c r="AB14094" s="217"/>
      <c r="AC14094" s="217"/>
      <c r="AD14094" s="213"/>
    </row>
    <row r="14095" spans="20:30" x14ac:dyDescent="0.2">
      <c r="T14095" s="212"/>
      <c r="U14095" s="213"/>
      <c r="V14095" s="213"/>
      <c r="W14095" s="213"/>
      <c r="X14095" s="214"/>
      <c r="Y14095" s="214"/>
      <c r="Z14095" s="214"/>
      <c r="AA14095" s="217"/>
      <c r="AB14095" s="217"/>
      <c r="AC14095" s="217"/>
      <c r="AD14095" s="213"/>
    </row>
    <row r="14096" spans="20:30" x14ac:dyDescent="0.2">
      <c r="T14096" s="212"/>
      <c r="U14096" s="213"/>
      <c r="V14096" s="213"/>
      <c r="W14096" s="213"/>
      <c r="X14096" s="214"/>
      <c r="Y14096" s="214"/>
      <c r="Z14096" s="214"/>
      <c r="AA14096" s="217"/>
      <c r="AB14096" s="217"/>
      <c r="AC14096" s="217"/>
      <c r="AD14096" s="213"/>
    </row>
    <row r="14097" spans="20:30" x14ac:dyDescent="0.2">
      <c r="T14097" s="212"/>
      <c r="U14097" s="213"/>
      <c r="V14097" s="213"/>
      <c r="W14097" s="213"/>
      <c r="X14097" s="214"/>
      <c r="Y14097" s="214"/>
      <c r="Z14097" s="214"/>
      <c r="AA14097" s="217"/>
      <c r="AB14097" s="217"/>
      <c r="AC14097" s="217"/>
      <c r="AD14097" s="213"/>
    </row>
    <row r="14098" spans="20:30" x14ac:dyDescent="0.2">
      <c r="T14098" s="212"/>
      <c r="U14098" s="213"/>
      <c r="V14098" s="213"/>
      <c r="W14098" s="213"/>
      <c r="X14098" s="214"/>
      <c r="Y14098" s="214"/>
      <c r="Z14098" s="214"/>
      <c r="AA14098" s="217"/>
      <c r="AB14098" s="217"/>
      <c r="AC14098" s="217"/>
      <c r="AD14098" s="213"/>
    </row>
    <row r="14099" spans="20:30" x14ac:dyDescent="0.2">
      <c r="T14099" s="212"/>
      <c r="U14099" s="213"/>
      <c r="V14099" s="213"/>
      <c r="W14099" s="213"/>
      <c r="X14099" s="214"/>
      <c r="Y14099" s="214"/>
      <c r="Z14099" s="214"/>
      <c r="AA14099" s="217"/>
      <c r="AB14099" s="217"/>
      <c r="AC14099" s="217"/>
      <c r="AD14099" s="213"/>
    </row>
    <row r="14100" spans="20:30" x14ac:dyDescent="0.2">
      <c r="T14100" s="212"/>
      <c r="U14100" s="213"/>
      <c r="V14100" s="213"/>
      <c r="W14100" s="213"/>
      <c r="X14100" s="214"/>
      <c r="Y14100" s="214"/>
      <c r="Z14100" s="214"/>
      <c r="AA14100" s="217"/>
      <c r="AB14100" s="217"/>
      <c r="AC14100" s="217"/>
      <c r="AD14100" s="213"/>
    </row>
    <row r="14101" spans="20:30" x14ac:dyDescent="0.2">
      <c r="T14101" s="212"/>
      <c r="U14101" s="213"/>
      <c r="V14101" s="213"/>
      <c r="W14101" s="213"/>
      <c r="X14101" s="214"/>
      <c r="Y14101" s="214"/>
      <c r="Z14101" s="214"/>
      <c r="AA14101" s="217"/>
      <c r="AB14101" s="217"/>
      <c r="AC14101" s="217"/>
      <c r="AD14101" s="213"/>
    </row>
    <row r="14102" spans="20:30" x14ac:dyDescent="0.2">
      <c r="T14102" s="212"/>
      <c r="U14102" s="213"/>
      <c r="V14102" s="213"/>
      <c r="W14102" s="213"/>
      <c r="X14102" s="214"/>
      <c r="Y14102" s="214"/>
      <c r="Z14102" s="214"/>
      <c r="AA14102" s="217"/>
      <c r="AB14102" s="217"/>
      <c r="AC14102" s="217"/>
      <c r="AD14102" s="213"/>
    </row>
    <row r="14103" spans="20:30" x14ac:dyDescent="0.2">
      <c r="T14103" s="212"/>
      <c r="U14103" s="213"/>
      <c r="V14103" s="213"/>
      <c r="W14103" s="213"/>
      <c r="X14103" s="214"/>
      <c r="Y14103" s="214"/>
      <c r="Z14103" s="214"/>
      <c r="AA14103" s="217"/>
      <c r="AB14103" s="217"/>
      <c r="AC14103" s="217"/>
      <c r="AD14103" s="213"/>
    </row>
    <row r="14104" spans="20:30" x14ac:dyDescent="0.2">
      <c r="T14104" s="212"/>
      <c r="U14104" s="213"/>
      <c r="V14104" s="213"/>
      <c r="W14104" s="213"/>
      <c r="X14104" s="214"/>
      <c r="Y14104" s="214"/>
      <c r="Z14104" s="214"/>
      <c r="AA14104" s="217"/>
      <c r="AB14104" s="217"/>
      <c r="AC14104" s="217"/>
      <c r="AD14104" s="213"/>
    </row>
    <row r="14105" spans="20:30" x14ac:dyDescent="0.2">
      <c r="T14105" s="212"/>
      <c r="U14105" s="213"/>
      <c r="V14105" s="213"/>
      <c r="W14105" s="213"/>
      <c r="X14105" s="214"/>
      <c r="Y14105" s="214"/>
      <c r="Z14105" s="214"/>
      <c r="AA14105" s="217"/>
      <c r="AB14105" s="217"/>
      <c r="AC14105" s="217"/>
      <c r="AD14105" s="213"/>
    </row>
    <row r="14106" spans="20:30" x14ac:dyDescent="0.2">
      <c r="T14106" s="212"/>
      <c r="U14106" s="213"/>
      <c r="V14106" s="213"/>
      <c r="W14106" s="213"/>
      <c r="X14106" s="214"/>
      <c r="Y14106" s="214"/>
      <c r="Z14106" s="214"/>
      <c r="AA14106" s="217"/>
      <c r="AB14106" s="217"/>
      <c r="AC14106" s="217"/>
      <c r="AD14106" s="213"/>
    </row>
    <row r="14107" spans="20:30" x14ac:dyDescent="0.2">
      <c r="T14107" s="212"/>
      <c r="U14107" s="213"/>
      <c r="V14107" s="213"/>
      <c r="W14107" s="213"/>
      <c r="X14107" s="214"/>
      <c r="Y14107" s="214"/>
      <c r="Z14107" s="214"/>
      <c r="AA14107" s="217"/>
      <c r="AB14107" s="217"/>
      <c r="AC14107" s="217"/>
      <c r="AD14107" s="213"/>
    </row>
    <row r="14108" spans="20:30" x14ac:dyDescent="0.2">
      <c r="T14108" s="212"/>
      <c r="U14108" s="213"/>
      <c r="V14108" s="213"/>
      <c r="W14108" s="213"/>
      <c r="X14108" s="214"/>
      <c r="Y14108" s="214"/>
      <c r="Z14108" s="214"/>
      <c r="AA14108" s="217"/>
      <c r="AB14108" s="217"/>
      <c r="AC14108" s="217"/>
      <c r="AD14108" s="213"/>
    </row>
    <row r="14109" spans="20:30" x14ac:dyDescent="0.2">
      <c r="T14109" s="212"/>
      <c r="U14109" s="213"/>
      <c r="V14109" s="213"/>
      <c r="W14109" s="213"/>
      <c r="X14109" s="214"/>
      <c r="Y14109" s="214"/>
      <c r="Z14109" s="214"/>
      <c r="AA14109" s="217"/>
      <c r="AB14109" s="217"/>
      <c r="AC14109" s="217"/>
      <c r="AD14109" s="213"/>
    </row>
    <row r="14110" spans="20:30" x14ac:dyDescent="0.2">
      <c r="T14110" s="212"/>
      <c r="U14110" s="213"/>
      <c r="V14110" s="213"/>
      <c r="W14110" s="213"/>
      <c r="X14110" s="214"/>
      <c r="Y14110" s="214"/>
      <c r="Z14110" s="214"/>
      <c r="AA14110" s="217"/>
      <c r="AB14110" s="217"/>
      <c r="AC14110" s="217"/>
      <c r="AD14110" s="213"/>
    </row>
    <row r="14111" spans="20:30" x14ac:dyDescent="0.2">
      <c r="T14111" s="212"/>
      <c r="U14111" s="213"/>
      <c r="V14111" s="213"/>
      <c r="W14111" s="213"/>
      <c r="X14111" s="214"/>
      <c r="Y14111" s="214"/>
      <c r="Z14111" s="214"/>
      <c r="AA14111" s="217"/>
      <c r="AB14111" s="217"/>
      <c r="AC14111" s="217"/>
      <c r="AD14111" s="213"/>
    </row>
    <row r="14112" spans="20:30" x14ac:dyDescent="0.2">
      <c r="T14112" s="212"/>
      <c r="U14112" s="213"/>
      <c r="V14112" s="213"/>
      <c r="W14112" s="213"/>
      <c r="X14112" s="214"/>
      <c r="Y14112" s="214"/>
      <c r="Z14112" s="214"/>
      <c r="AA14112" s="217"/>
      <c r="AB14112" s="217"/>
      <c r="AC14112" s="217"/>
      <c r="AD14112" s="213"/>
    </row>
    <row r="14113" spans="20:30" x14ac:dyDescent="0.2">
      <c r="T14113" s="212"/>
      <c r="U14113" s="213"/>
      <c r="V14113" s="213"/>
      <c r="W14113" s="213"/>
      <c r="X14113" s="214"/>
      <c r="Y14113" s="214"/>
      <c r="Z14113" s="214"/>
      <c r="AA14113" s="217"/>
      <c r="AB14113" s="217"/>
      <c r="AC14113" s="217"/>
      <c r="AD14113" s="213"/>
    </row>
    <row r="14114" spans="20:30" x14ac:dyDescent="0.2">
      <c r="T14114" s="212"/>
      <c r="U14114" s="213"/>
      <c r="V14114" s="213"/>
      <c r="W14114" s="213"/>
      <c r="X14114" s="214"/>
      <c r="Y14114" s="214"/>
      <c r="Z14114" s="214"/>
      <c r="AA14114" s="217"/>
      <c r="AB14114" s="217"/>
      <c r="AC14114" s="217"/>
      <c r="AD14114" s="213"/>
    </row>
    <row r="14115" spans="20:30" x14ac:dyDescent="0.2">
      <c r="T14115" s="212"/>
      <c r="U14115" s="213"/>
      <c r="V14115" s="213"/>
      <c r="W14115" s="213"/>
      <c r="X14115" s="214"/>
      <c r="Y14115" s="214"/>
      <c r="Z14115" s="214"/>
      <c r="AA14115" s="217"/>
      <c r="AB14115" s="217"/>
      <c r="AC14115" s="217"/>
      <c r="AD14115" s="213"/>
    </row>
    <row r="14116" spans="20:30" x14ac:dyDescent="0.2">
      <c r="T14116" s="212"/>
      <c r="U14116" s="213"/>
      <c r="V14116" s="213"/>
      <c r="W14116" s="213"/>
      <c r="X14116" s="214"/>
      <c r="Y14116" s="214"/>
      <c r="Z14116" s="214"/>
      <c r="AA14116" s="217"/>
      <c r="AB14116" s="217"/>
      <c r="AC14116" s="217"/>
      <c r="AD14116" s="213"/>
    </row>
    <row r="14117" spans="20:30" x14ac:dyDescent="0.2">
      <c r="T14117" s="212"/>
      <c r="U14117" s="213"/>
      <c r="V14117" s="213"/>
      <c r="W14117" s="213"/>
      <c r="X14117" s="214"/>
      <c r="Y14117" s="214"/>
      <c r="Z14117" s="214"/>
      <c r="AA14117" s="217"/>
      <c r="AB14117" s="217"/>
      <c r="AC14117" s="217"/>
      <c r="AD14117" s="213"/>
    </row>
    <row r="14118" spans="20:30" x14ac:dyDescent="0.2">
      <c r="T14118" s="212"/>
      <c r="U14118" s="213"/>
      <c r="V14118" s="213"/>
      <c r="W14118" s="213"/>
      <c r="X14118" s="214"/>
      <c r="Y14118" s="214"/>
      <c r="Z14118" s="214"/>
      <c r="AA14118" s="217"/>
      <c r="AB14118" s="217"/>
      <c r="AC14118" s="217"/>
      <c r="AD14118" s="213"/>
    </row>
    <row r="14119" spans="20:30" x14ac:dyDescent="0.2">
      <c r="T14119" s="212"/>
      <c r="U14119" s="213"/>
      <c r="V14119" s="213"/>
      <c r="W14119" s="213"/>
      <c r="X14119" s="214"/>
      <c r="Y14119" s="214"/>
      <c r="Z14119" s="214"/>
      <c r="AA14119" s="217"/>
      <c r="AB14119" s="217"/>
      <c r="AC14119" s="217"/>
      <c r="AD14119" s="213"/>
    </row>
    <row r="14120" spans="20:30" x14ac:dyDescent="0.2">
      <c r="T14120" s="212"/>
      <c r="U14120" s="213"/>
      <c r="V14120" s="213"/>
      <c r="W14120" s="213"/>
      <c r="X14120" s="214"/>
      <c r="Y14120" s="214"/>
      <c r="Z14120" s="214"/>
      <c r="AA14120" s="217"/>
      <c r="AB14120" s="217"/>
      <c r="AC14120" s="217"/>
      <c r="AD14120" s="213"/>
    </row>
    <row r="14121" spans="20:30" x14ac:dyDescent="0.2">
      <c r="T14121" s="212"/>
      <c r="U14121" s="213"/>
      <c r="V14121" s="213"/>
      <c r="W14121" s="213"/>
      <c r="X14121" s="214"/>
      <c r="Y14121" s="214"/>
      <c r="Z14121" s="214"/>
      <c r="AA14121" s="217"/>
      <c r="AB14121" s="217"/>
      <c r="AC14121" s="217"/>
      <c r="AD14121" s="213"/>
    </row>
    <row r="14122" spans="20:30" x14ac:dyDescent="0.2">
      <c r="T14122" s="212"/>
      <c r="U14122" s="213"/>
      <c r="V14122" s="213"/>
      <c r="W14122" s="213"/>
      <c r="X14122" s="214"/>
      <c r="Y14122" s="214"/>
      <c r="Z14122" s="214"/>
      <c r="AA14122" s="217"/>
      <c r="AB14122" s="217"/>
      <c r="AC14122" s="217"/>
      <c r="AD14122" s="213"/>
    </row>
    <row r="14123" spans="20:30" x14ac:dyDescent="0.2">
      <c r="T14123" s="212"/>
      <c r="U14123" s="213"/>
      <c r="V14123" s="213"/>
      <c r="W14123" s="213"/>
      <c r="X14123" s="214"/>
      <c r="Y14123" s="214"/>
      <c r="Z14123" s="214"/>
      <c r="AA14123" s="217"/>
      <c r="AB14123" s="217"/>
      <c r="AC14123" s="217"/>
      <c r="AD14123" s="213"/>
    </row>
    <row r="14124" spans="20:30" x14ac:dyDescent="0.2">
      <c r="T14124" s="212"/>
      <c r="U14124" s="213"/>
      <c r="V14124" s="213"/>
      <c r="W14124" s="213"/>
      <c r="X14124" s="214"/>
      <c r="Y14124" s="214"/>
      <c r="Z14124" s="214"/>
      <c r="AA14124" s="217"/>
      <c r="AB14124" s="217"/>
      <c r="AC14124" s="217"/>
      <c r="AD14124" s="213"/>
    </row>
    <row r="14125" spans="20:30" x14ac:dyDescent="0.2">
      <c r="T14125" s="212"/>
      <c r="U14125" s="213"/>
      <c r="V14125" s="213"/>
      <c r="W14125" s="213"/>
      <c r="X14125" s="214"/>
      <c r="Y14125" s="214"/>
      <c r="Z14125" s="214"/>
      <c r="AA14125" s="217"/>
      <c r="AB14125" s="217"/>
      <c r="AC14125" s="217"/>
      <c r="AD14125" s="213"/>
    </row>
    <row r="14126" spans="20:30" x14ac:dyDescent="0.2">
      <c r="T14126" s="212"/>
      <c r="U14126" s="213"/>
      <c r="V14126" s="213"/>
      <c r="W14126" s="213"/>
      <c r="X14126" s="214"/>
      <c r="Y14126" s="214"/>
      <c r="Z14126" s="214"/>
      <c r="AA14126" s="217"/>
      <c r="AB14126" s="217"/>
      <c r="AC14126" s="217"/>
      <c r="AD14126" s="213"/>
    </row>
    <row r="14127" spans="20:30" x14ac:dyDescent="0.2">
      <c r="T14127" s="212"/>
      <c r="U14127" s="213"/>
      <c r="V14127" s="213"/>
      <c r="W14127" s="213"/>
      <c r="X14127" s="214"/>
      <c r="Y14127" s="214"/>
      <c r="Z14127" s="214"/>
      <c r="AA14127" s="217"/>
      <c r="AB14127" s="217"/>
      <c r="AC14127" s="217"/>
      <c r="AD14127" s="213"/>
    </row>
    <row r="14128" spans="20:30" x14ac:dyDescent="0.2">
      <c r="T14128" s="212"/>
      <c r="U14128" s="213"/>
      <c r="V14128" s="213"/>
      <c r="W14128" s="213"/>
      <c r="X14128" s="214"/>
      <c r="Y14128" s="214"/>
      <c r="Z14128" s="214"/>
      <c r="AA14128" s="217"/>
      <c r="AB14128" s="217"/>
      <c r="AC14128" s="217"/>
      <c r="AD14128" s="213"/>
    </row>
    <row r="14129" spans="20:30" x14ac:dyDescent="0.2">
      <c r="T14129" s="212"/>
      <c r="U14129" s="213"/>
      <c r="V14129" s="213"/>
      <c r="W14129" s="213"/>
      <c r="X14129" s="214"/>
      <c r="Y14129" s="214"/>
      <c r="Z14129" s="214"/>
      <c r="AA14129" s="217"/>
      <c r="AB14129" s="217"/>
      <c r="AC14129" s="217"/>
      <c r="AD14129" s="213"/>
    </row>
    <row r="14130" spans="20:30" x14ac:dyDescent="0.2">
      <c r="T14130" s="212"/>
      <c r="U14130" s="213"/>
      <c r="V14130" s="213"/>
      <c r="W14130" s="213"/>
      <c r="X14130" s="214"/>
      <c r="Y14130" s="214"/>
      <c r="Z14130" s="214"/>
      <c r="AA14130" s="217"/>
      <c r="AB14130" s="217"/>
      <c r="AC14130" s="217"/>
      <c r="AD14130" s="213"/>
    </row>
    <row r="14131" spans="20:30" x14ac:dyDescent="0.2">
      <c r="T14131" s="212"/>
      <c r="U14131" s="213"/>
      <c r="V14131" s="213"/>
      <c r="W14131" s="213"/>
      <c r="X14131" s="214"/>
      <c r="Y14131" s="214"/>
      <c r="Z14131" s="214"/>
      <c r="AA14131" s="217"/>
      <c r="AB14131" s="217"/>
      <c r="AC14131" s="217"/>
      <c r="AD14131" s="213"/>
    </row>
    <row r="14132" spans="20:30" x14ac:dyDescent="0.2">
      <c r="T14132" s="212"/>
      <c r="U14132" s="213"/>
      <c r="V14132" s="213"/>
      <c r="W14132" s="213"/>
      <c r="X14132" s="214"/>
      <c r="Y14132" s="214"/>
      <c r="Z14132" s="214"/>
      <c r="AA14132" s="217"/>
      <c r="AB14132" s="217"/>
      <c r="AC14132" s="217"/>
      <c r="AD14132" s="213"/>
    </row>
    <row r="14133" spans="20:30" x14ac:dyDescent="0.2">
      <c r="T14133" s="212"/>
      <c r="U14133" s="213"/>
      <c r="V14133" s="213"/>
      <c r="W14133" s="213"/>
      <c r="X14133" s="214"/>
      <c r="Y14133" s="214"/>
      <c r="Z14133" s="214"/>
      <c r="AA14133" s="217"/>
      <c r="AB14133" s="217"/>
      <c r="AC14133" s="217"/>
      <c r="AD14133" s="213"/>
    </row>
    <row r="14134" spans="20:30" x14ac:dyDescent="0.2">
      <c r="T14134" s="212"/>
      <c r="U14134" s="213"/>
      <c r="V14134" s="213"/>
      <c r="W14134" s="213"/>
      <c r="X14134" s="214"/>
      <c r="Y14134" s="214"/>
      <c r="Z14134" s="214"/>
      <c r="AA14134" s="217"/>
      <c r="AB14134" s="217"/>
      <c r="AC14134" s="217"/>
      <c r="AD14134" s="213"/>
    </row>
    <row r="14135" spans="20:30" x14ac:dyDescent="0.2">
      <c r="T14135" s="212"/>
      <c r="U14135" s="213"/>
      <c r="V14135" s="213"/>
      <c r="W14135" s="213"/>
      <c r="X14135" s="214"/>
      <c r="Y14135" s="214"/>
      <c r="Z14135" s="214"/>
      <c r="AA14135" s="217"/>
      <c r="AB14135" s="217"/>
      <c r="AC14135" s="217"/>
      <c r="AD14135" s="213"/>
    </row>
    <row r="14136" spans="20:30" x14ac:dyDescent="0.2">
      <c r="T14136" s="212"/>
      <c r="U14136" s="213"/>
      <c r="V14136" s="213"/>
      <c r="W14136" s="213"/>
      <c r="X14136" s="214"/>
      <c r="Y14136" s="214"/>
      <c r="Z14136" s="214"/>
      <c r="AA14136" s="217"/>
      <c r="AB14136" s="217"/>
      <c r="AC14136" s="217"/>
      <c r="AD14136" s="213"/>
    </row>
    <row r="14137" spans="20:30" x14ac:dyDescent="0.2">
      <c r="T14137" s="212"/>
      <c r="U14137" s="213"/>
      <c r="V14137" s="213"/>
      <c r="W14137" s="213"/>
      <c r="X14137" s="214"/>
      <c r="Y14137" s="214"/>
      <c r="Z14137" s="214"/>
      <c r="AA14137" s="217"/>
      <c r="AB14137" s="217"/>
      <c r="AC14137" s="217"/>
      <c r="AD14137" s="213"/>
    </row>
    <row r="14138" spans="20:30" x14ac:dyDescent="0.2">
      <c r="T14138" s="212"/>
      <c r="U14138" s="213"/>
      <c r="V14138" s="213"/>
      <c r="W14138" s="213"/>
      <c r="X14138" s="214"/>
      <c r="Y14138" s="214"/>
      <c r="Z14138" s="214"/>
      <c r="AA14138" s="217"/>
      <c r="AB14138" s="217"/>
      <c r="AC14138" s="217"/>
      <c r="AD14138" s="213"/>
    </row>
    <row r="14139" spans="20:30" x14ac:dyDescent="0.2">
      <c r="T14139" s="212"/>
      <c r="U14139" s="213"/>
      <c r="V14139" s="213"/>
      <c r="W14139" s="213"/>
      <c r="X14139" s="214"/>
      <c r="Y14139" s="214"/>
      <c r="Z14139" s="214"/>
      <c r="AA14139" s="217"/>
      <c r="AB14139" s="217"/>
      <c r="AC14139" s="217"/>
      <c r="AD14139" s="213"/>
    </row>
    <row r="14140" spans="20:30" x14ac:dyDescent="0.2">
      <c r="T14140" s="212"/>
      <c r="U14140" s="213"/>
      <c r="V14140" s="213"/>
      <c r="W14140" s="213"/>
      <c r="X14140" s="214"/>
      <c r="Y14140" s="214"/>
      <c r="Z14140" s="214"/>
      <c r="AA14140" s="217"/>
      <c r="AB14140" s="217"/>
      <c r="AC14140" s="217"/>
      <c r="AD14140" s="213"/>
    </row>
    <row r="14141" spans="20:30" x14ac:dyDescent="0.2">
      <c r="T14141" s="212"/>
      <c r="U14141" s="213"/>
      <c r="V14141" s="213"/>
      <c r="W14141" s="213"/>
      <c r="X14141" s="214"/>
      <c r="Y14141" s="214"/>
      <c r="Z14141" s="214"/>
      <c r="AA14141" s="217"/>
      <c r="AB14141" s="217"/>
      <c r="AC14141" s="217"/>
      <c r="AD14141" s="213"/>
    </row>
    <row r="14142" spans="20:30" x14ac:dyDescent="0.2">
      <c r="T14142" s="212"/>
      <c r="U14142" s="213"/>
      <c r="V14142" s="213"/>
      <c r="W14142" s="213"/>
      <c r="X14142" s="214"/>
      <c r="Y14142" s="214"/>
      <c r="Z14142" s="214"/>
      <c r="AA14142" s="217"/>
      <c r="AB14142" s="217"/>
      <c r="AC14142" s="217"/>
      <c r="AD14142" s="213"/>
    </row>
    <row r="14143" spans="20:30" x14ac:dyDescent="0.2">
      <c r="T14143" s="212"/>
      <c r="U14143" s="213"/>
      <c r="V14143" s="213"/>
      <c r="W14143" s="213"/>
      <c r="X14143" s="214"/>
      <c r="Y14143" s="214"/>
      <c r="Z14143" s="214"/>
      <c r="AA14143" s="217"/>
      <c r="AB14143" s="217"/>
      <c r="AC14143" s="217"/>
      <c r="AD14143" s="213"/>
    </row>
    <row r="14144" spans="20:30" x14ac:dyDescent="0.2">
      <c r="T14144" s="212"/>
      <c r="U14144" s="213"/>
      <c r="V14144" s="213"/>
      <c r="W14144" s="213"/>
      <c r="X14144" s="214"/>
      <c r="Y14144" s="214"/>
      <c r="Z14144" s="214"/>
      <c r="AA14144" s="217"/>
      <c r="AB14144" s="217"/>
      <c r="AC14144" s="217"/>
      <c r="AD14144" s="213"/>
    </row>
    <row r="14145" spans="20:30" x14ac:dyDescent="0.2">
      <c r="T14145" s="212"/>
      <c r="U14145" s="213"/>
      <c r="V14145" s="213"/>
      <c r="W14145" s="213"/>
      <c r="X14145" s="214"/>
      <c r="Y14145" s="214"/>
      <c r="Z14145" s="214"/>
      <c r="AA14145" s="217"/>
      <c r="AB14145" s="217"/>
      <c r="AC14145" s="217"/>
      <c r="AD14145" s="213"/>
    </row>
    <row r="14146" spans="20:30" x14ac:dyDescent="0.2">
      <c r="T14146" s="212"/>
      <c r="U14146" s="213"/>
      <c r="V14146" s="213"/>
      <c r="W14146" s="213"/>
      <c r="X14146" s="214"/>
      <c r="Y14146" s="214"/>
      <c r="Z14146" s="214"/>
      <c r="AA14146" s="217"/>
      <c r="AB14146" s="217"/>
      <c r="AC14146" s="217"/>
      <c r="AD14146" s="213"/>
    </row>
    <row r="14147" spans="20:30" x14ac:dyDescent="0.2">
      <c r="T14147" s="212"/>
      <c r="U14147" s="213"/>
      <c r="V14147" s="213"/>
      <c r="W14147" s="213"/>
      <c r="X14147" s="214"/>
      <c r="Y14147" s="214"/>
      <c r="Z14147" s="214"/>
      <c r="AA14147" s="217"/>
      <c r="AB14147" s="217"/>
      <c r="AC14147" s="217"/>
      <c r="AD14147" s="213"/>
    </row>
    <row r="14148" spans="20:30" x14ac:dyDescent="0.2">
      <c r="T14148" s="212"/>
      <c r="U14148" s="213"/>
      <c r="V14148" s="213"/>
      <c r="W14148" s="213"/>
      <c r="X14148" s="214"/>
      <c r="Y14148" s="214"/>
      <c r="Z14148" s="214"/>
      <c r="AA14148" s="217"/>
      <c r="AB14148" s="217"/>
      <c r="AC14148" s="217"/>
      <c r="AD14148" s="213"/>
    </row>
    <row r="14149" spans="20:30" x14ac:dyDescent="0.2">
      <c r="T14149" s="212"/>
      <c r="U14149" s="213"/>
      <c r="V14149" s="213"/>
      <c r="W14149" s="213"/>
      <c r="X14149" s="214"/>
      <c r="Y14149" s="214"/>
      <c r="Z14149" s="214"/>
      <c r="AA14149" s="217"/>
      <c r="AB14149" s="217"/>
      <c r="AC14149" s="217"/>
      <c r="AD14149" s="213"/>
    </row>
    <row r="14150" spans="20:30" x14ac:dyDescent="0.2">
      <c r="T14150" s="212"/>
      <c r="U14150" s="213"/>
      <c r="V14150" s="213"/>
      <c r="W14150" s="213"/>
      <c r="X14150" s="214"/>
      <c r="Y14150" s="214"/>
      <c r="Z14150" s="214"/>
      <c r="AA14150" s="217"/>
      <c r="AB14150" s="217"/>
      <c r="AC14150" s="217"/>
      <c r="AD14150" s="213"/>
    </row>
    <row r="14151" spans="20:30" x14ac:dyDescent="0.2">
      <c r="T14151" s="212"/>
      <c r="U14151" s="213"/>
      <c r="V14151" s="213"/>
      <c r="W14151" s="213"/>
      <c r="X14151" s="214"/>
      <c r="Y14151" s="214"/>
      <c r="Z14151" s="214"/>
      <c r="AA14151" s="217"/>
      <c r="AB14151" s="217"/>
      <c r="AC14151" s="217"/>
      <c r="AD14151" s="213"/>
    </row>
    <row r="14152" spans="20:30" x14ac:dyDescent="0.2">
      <c r="T14152" s="212"/>
      <c r="U14152" s="213"/>
      <c r="V14152" s="213"/>
      <c r="W14152" s="213"/>
      <c r="X14152" s="214"/>
      <c r="Y14152" s="214"/>
      <c r="Z14152" s="214"/>
      <c r="AA14152" s="217"/>
      <c r="AB14152" s="217"/>
      <c r="AC14152" s="217"/>
      <c r="AD14152" s="213"/>
    </row>
    <row r="14153" spans="20:30" x14ac:dyDescent="0.2">
      <c r="T14153" s="212"/>
      <c r="U14153" s="213"/>
      <c r="V14153" s="213"/>
      <c r="W14153" s="213"/>
      <c r="X14153" s="214"/>
      <c r="Y14153" s="214"/>
      <c r="Z14153" s="214"/>
      <c r="AA14153" s="217"/>
      <c r="AB14153" s="217"/>
      <c r="AC14153" s="217"/>
      <c r="AD14153" s="213"/>
    </row>
    <row r="14154" spans="20:30" x14ac:dyDescent="0.2">
      <c r="T14154" s="212"/>
      <c r="U14154" s="213"/>
      <c r="V14154" s="213"/>
      <c r="W14154" s="213"/>
      <c r="X14154" s="214"/>
      <c r="Y14154" s="214"/>
      <c r="Z14154" s="214"/>
      <c r="AA14154" s="217"/>
      <c r="AB14154" s="217"/>
      <c r="AC14154" s="217"/>
      <c r="AD14154" s="213"/>
    </row>
    <row r="14155" spans="20:30" x14ac:dyDescent="0.2">
      <c r="T14155" s="212"/>
      <c r="U14155" s="213"/>
      <c r="V14155" s="213"/>
      <c r="W14155" s="213"/>
      <c r="X14155" s="214"/>
      <c r="Y14155" s="214"/>
      <c r="Z14155" s="214"/>
      <c r="AA14155" s="217"/>
      <c r="AB14155" s="217"/>
      <c r="AC14155" s="217"/>
      <c r="AD14155" s="213"/>
    </row>
    <row r="14156" spans="20:30" x14ac:dyDescent="0.2">
      <c r="T14156" s="212"/>
      <c r="U14156" s="213"/>
      <c r="V14156" s="213"/>
      <c r="W14156" s="213"/>
      <c r="X14156" s="214"/>
      <c r="Y14156" s="214"/>
      <c r="Z14156" s="214"/>
      <c r="AA14156" s="217"/>
      <c r="AB14156" s="217"/>
      <c r="AC14156" s="217"/>
      <c r="AD14156" s="213"/>
    </row>
    <row r="14157" spans="20:30" x14ac:dyDescent="0.2">
      <c r="T14157" s="212"/>
      <c r="U14157" s="213"/>
      <c r="V14157" s="213"/>
      <c r="W14157" s="213"/>
      <c r="X14157" s="214"/>
      <c r="Y14157" s="214"/>
      <c r="Z14157" s="214"/>
      <c r="AA14157" s="217"/>
      <c r="AB14157" s="217"/>
      <c r="AC14157" s="217"/>
      <c r="AD14157" s="213"/>
    </row>
    <row r="14158" spans="20:30" x14ac:dyDescent="0.2">
      <c r="T14158" s="212"/>
      <c r="U14158" s="213"/>
      <c r="V14158" s="213"/>
      <c r="W14158" s="213"/>
      <c r="X14158" s="214"/>
      <c r="Y14158" s="214"/>
      <c r="Z14158" s="214"/>
      <c r="AA14158" s="217"/>
      <c r="AB14158" s="217"/>
      <c r="AC14158" s="217"/>
      <c r="AD14158" s="213"/>
    </row>
    <row r="14159" spans="20:30" x14ac:dyDescent="0.2">
      <c r="T14159" s="212"/>
      <c r="U14159" s="213"/>
      <c r="V14159" s="213"/>
      <c r="W14159" s="213"/>
      <c r="X14159" s="214"/>
      <c r="Y14159" s="214"/>
      <c r="Z14159" s="214"/>
      <c r="AA14159" s="217"/>
      <c r="AB14159" s="217"/>
      <c r="AC14159" s="217"/>
      <c r="AD14159" s="213"/>
    </row>
    <row r="14160" spans="20:30" x14ac:dyDescent="0.2">
      <c r="T14160" s="212"/>
      <c r="U14160" s="213"/>
      <c r="V14160" s="213"/>
      <c r="W14160" s="213"/>
      <c r="X14160" s="214"/>
      <c r="Y14160" s="214"/>
      <c r="Z14160" s="214"/>
      <c r="AA14160" s="217"/>
      <c r="AB14160" s="217"/>
      <c r="AC14160" s="217"/>
      <c r="AD14160" s="213"/>
    </row>
    <row r="14161" spans="20:30" x14ac:dyDescent="0.2">
      <c r="T14161" s="212"/>
      <c r="U14161" s="213"/>
      <c r="V14161" s="213"/>
      <c r="W14161" s="213"/>
      <c r="X14161" s="214"/>
      <c r="Y14161" s="214"/>
      <c r="Z14161" s="214"/>
      <c r="AA14161" s="217"/>
      <c r="AB14161" s="217"/>
      <c r="AC14161" s="217"/>
      <c r="AD14161" s="213"/>
    </row>
    <row r="14162" spans="20:30" x14ac:dyDescent="0.2">
      <c r="T14162" s="212"/>
      <c r="U14162" s="213"/>
      <c r="V14162" s="213"/>
      <c r="W14162" s="213"/>
      <c r="X14162" s="214"/>
      <c r="Y14162" s="214"/>
      <c r="Z14162" s="214"/>
      <c r="AA14162" s="217"/>
      <c r="AB14162" s="217"/>
      <c r="AC14162" s="217"/>
      <c r="AD14162" s="213"/>
    </row>
    <row r="14163" spans="20:30" x14ac:dyDescent="0.2">
      <c r="T14163" s="212"/>
      <c r="U14163" s="213"/>
      <c r="V14163" s="213"/>
      <c r="W14163" s="213"/>
      <c r="X14163" s="214"/>
      <c r="Y14163" s="214"/>
      <c r="Z14163" s="214"/>
      <c r="AA14163" s="217"/>
      <c r="AB14163" s="217"/>
      <c r="AC14163" s="217"/>
      <c r="AD14163" s="213"/>
    </row>
    <row r="14164" spans="20:30" x14ac:dyDescent="0.2">
      <c r="T14164" s="212"/>
      <c r="U14164" s="213"/>
      <c r="V14164" s="213"/>
      <c r="W14164" s="213"/>
      <c r="X14164" s="214"/>
      <c r="Y14164" s="214"/>
      <c r="Z14164" s="214"/>
      <c r="AA14164" s="217"/>
      <c r="AB14164" s="217"/>
      <c r="AC14164" s="217"/>
      <c r="AD14164" s="213"/>
    </row>
    <row r="14165" spans="20:30" x14ac:dyDescent="0.2">
      <c r="T14165" s="212"/>
      <c r="U14165" s="213"/>
      <c r="V14165" s="213"/>
      <c r="W14165" s="213"/>
      <c r="X14165" s="214"/>
      <c r="Y14165" s="214"/>
      <c r="Z14165" s="214"/>
      <c r="AA14165" s="217"/>
      <c r="AB14165" s="217"/>
      <c r="AC14165" s="217"/>
      <c r="AD14165" s="213"/>
    </row>
    <row r="14166" spans="20:30" x14ac:dyDescent="0.2">
      <c r="T14166" s="212"/>
      <c r="U14166" s="213"/>
      <c r="V14166" s="213"/>
      <c r="W14166" s="213"/>
      <c r="X14166" s="214"/>
      <c r="Y14166" s="214"/>
      <c r="Z14166" s="214"/>
      <c r="AA14166" s="217"/>
      <c r="AB14166" s="217"/>
      <c r="AC14166" s="217"/>
      <c r="AD14166" s="213"/>
    </row>
    <row r="14167" spans="20:30" x14ac:dyDescent="0.2">
      <c r="T14167" s="212"/>
      <c r="U14167" s="213"/>
      <c r="V14167" s="213"/>
      <c r="W14167" s="213"/>
      <c r="X14167" s="214"/>
      <c r="Y14167" s="214"/>
      <c r="Z14167" s="214"/>
      <c r="AA14167" s="217"/>
      <c r="AB14167" s="217"/>
      <c r="AC14167" s="217"/>
      <c r="AD14167" s="213"/>
    </row>
    <row r="14168" spans="20:30" x14ac:dyDescent="0.2">
      <c r="T14168" s="212"/>
      <c r="U14168" s="213"/>
      <c r="V14168" s="213"/>
      <c r="W14168" s="213"/>
      <c r="X14168" s="214"/>
      <c r="Y14168" s="214"/>
      <c r="Z14168" s="214"/>
      <c r="AA14168" s="217"/>
      <c r="AB14168" s="217"/>
      <c r="AC14168" s="217"/>
      <c r="AD14168" s="213"/>
    </row>
    <row r="14169" spans="20:30" x14ac:dyDescent="0.2">
      <c r="T14169" s="212"/>
      <c r="U14169" s="213"/>
      <c r="V14169" s="213"/>
      <c r="W14169" s="213"/>
      <c r="X14169" s="214"/>
      <c r="Y14169" s="214"/>
      <c r="Z14169" s="214"/>
      <c r="AA14169" s="217"/>
      <c r="AB14169" s="217"/>
      <c r="AC14169" s="217"/>
      <c r="AD14169" s="213"/>
    </row>
    <row r="14170" spans="20:30" x14ac:dyDescent="0.2">
      <c r="T14170" s="212"/>
      <c r="U14170" s="213"/>
      <c r="V14170" s="213"/>
      <c r="W14170" s="213"/>
      <c r="X14170" s="214"/>
      <c r="Y14170" s="214"/>
      <c r="Z14170" s="214"/>
      <c r="AA14170" s="217"/>
      <c r="AB14170" s="217"/>
      <c r="AC14170" s="217"/>
      <c r="AD14170" s="213"/>
    </row>
    <row r="14171" spans="20:30" x14ac:dyDescent="0.2">
      <c r="T14171" s="212"/>
      <c r="U14171" s="213"/>
      <c r="V14171" s="213"/>
      <c r="W14171" s="213"/>
      <c r="X14171" s="214"/>
      <c r="Y14171" s="214"/>
      <c r="Z14171" s="214"/>
      <c r="AA14171" s="217"/>
      <c r="AB14171" s="217"/>
      <c r="AC14171" s="217"/>
      <c r="AD14171" s="213"/>
    </row>
    <row r="14172" spans="20:30" x14ac:dyDescent="0.2">
      <c r="T14172" s="212"/>
      <c r="U14172" s="213"/>
      <c r="V14172" s="213"/>
      <c r="W14172" s="213"/>
      <c r="X14172" s="214"/>
      <c r="Y14172" s="214"/>
      <c r="Z14172" s="214"/>
      <c r="AA14172" s="217"/>
      <c r="AB14172" s="217"/>
      <c r="AC14172" s="217"/>
      <c r="AD14172" s="213"/>
    </row>
    <row r="14173" spans="20:30" x14ac:dyDescent="0.2">
      <c r="T14173" s="212"/>
      <c r="U14173" s="213"/>
      <c r="V14173" s="213"/>
      <c r="W14173" s="213"/>
      <c r="X14173" s="214"/>
      <c r="Y14173" s="214"/>
      <c r="Z14173" s="214"/>
      <c r="AA14173" s="217"/>
      <c r="AB14173" s="217"/>
      <c r="AC14173" s="217"/>
      <c r="AD14173" s="213"/>
    </row>
    <row r="14174" spans="20:30" x14ac:dyDescent="0.2">
      <c r="T14174" s="212"/>
      <c r="U14174" s="213"/>
      <c r="V14174" s="213"/>
      <c r="W14174" s="213"/>
      <c r="X14174" s="214"/>
      <c r="Y14174" s="214"/>
      <c r="Z14174" s="214"/>
      <c r="AA14174" s="217"/>
      <c r="AB14174" s="217"/>
      <c r="AC14174" s="217"/>
      <c r="AD14174" s="213"/>
    </row>
    <row r="14175" spans="20:30" x14ac:dyDescent="0.2">
      <c r="T14175" s="212"/>
      <c r="U14175" s="213"/>
      <c r="V14175" s="213"/>
      <c r="W14175" s="213"/>
      <c r="X14175" s="214"/>
      <c r="Y14175" s="214"/>
      <c r="Z14175" s="214"/>
      <c r="AA14175" s="217"/>
      <c r="AB14175" s="217"/>
      <c r="AC14175" s="217"/>
      <c r="AD14175" s="213"/>
    </row>
    <row r="14176" spans="20:30" x14ac:dyDescent="0.2">
      <c r="T14176" s="212"/>
      <c r="U14176" s="213"/>
      <c r="V14176" s="213"/>
      <c r="W14176" s="213"/>
      <c r="X14176" s="214"/>
      <c r="Y14176" s="214"/>
      <c r="Z14176" s="214"/>
      <c r="AA14176" s="217"/>
      <c r="AB14176" s="217"/>
      <c r="AC14176" s="217"/>
      <c r="AD14176" s="213"/>
    </row>
    <row r="14177" spans="20:30" x14ac:dyDescent="0.2">
      <c r="T14177" s="212"/>
      <c r="U14177" s="213"/>
      <c r="V14177" s="213"/>
      <c r="W14177" s="213"/>
      <c r="X14177" s="214"/>
      <c r="Y14177" s="214"/>
      <c r="Z14177" s="214"/>
      <c r="AA14177" s="217"/>
      <c r="AB14177" s="217"/>
      <c r="AC14177" s="217"/>
      <c r="AD14177" s="213"/>
    </row>
    <row r="14178" spans="20:30" x14ac:dyDescent="0.2">
      <c r="T14178" s="212"/>
      <c r="U14178" s="213"/>
      <c r="V14178" s="213"/>
      <c r="W14178" s="213"/>
      <c r="X14178" s="214"/>
      <c r="Y14178" s="214"/>
      <c r="Z14178" s="214"/>
      <c r="AA14178" s="217"/>
      <c r="AB14178" s="217"/>
      <c r="AC14178" s="217"/>
      <c r="AD14178" s="213"/>
    </row>
    <row r="14179" spans="20:30" x14ac:dyDescent="0.2">
      <c r="T14179" s="212"/>
      <c r="U14179" s="213"/>
      <c r="V14179" s="213"/>
      <c r="W14179" s="213"/>
      <c r="X14179" s="214"/>
      <c r="Y14179" s="214"/>
      <c r="Z14179" s="214"/>
      <c r="AA14179" s="217"/>
      <c r="AB14179" s="217"/>
      <c r="AC14179" s="217"/>
      <c r="AD14179" s="213"/>
    </row>
    <row r="14180" spans="20:30" x14ac:dyDescent="0.2">
      <c r="T14180" s="212"/>
      <c r="U14180" s="213"/>
      <c r="V14180" s="213"/>
      <c r="W14180" s="213"/>
      <c r="X14180" s="214"/>
      <c r="Y14180" s="214"/>
      <c r="Z14180" s="214"/>
      <c r="AA14180" s="217"/>
      <c r="AB14180" s="217"/>
      <c r="AC14180" s="217"/>
      <c r="AD14180" s="213"/>
    </row>
    <row r="14181" spans="20:30" x14ac:dyDescent="0.2">
      <c r="T14181" s="212"/>
      <c r="U14181" s="213"/>
      <c r="V14181" s="213"/>
      <c r="W14181" s="213"/>
      <c r="X14181" s="214"/>
      <c r="Y14181" s="214"/>
      <c r="Z14181" s="214"/>
      <c r="AA14181" s="217"/>
      <c r="AB14181" s="217"/>
      <c r="AC14181" s="217"/>
      <c r="AD14181" s="213"/>
    </row>
    <row r="14182" spans="20:30" x14ac:dyDescent="0.2">
      <c r="T14182" s="212"/>
      <c r="U14182" s="213"/>
      <c r="V14182" s="213"/>
      <c r="W14182" s="213"/>
      <c r="X14182" s="214"/>
      <c r="Y14182" s="214"/>
      <c r="Z14182" s="214"/>
      <c r="AA14182" s="217"/>
      <c r="AB14182" s="217"/>
      <c r="AC14182" s="217"/>
      <c r="AD14182" s="213"/>
    </row>
    <row r="14183" spans="20:30" x14ac:dyDescent="0.2">
      <c r="T14183" s="212"/>
      <c r="U14183" s="213"/>
      <c r="V14183" s="213"/>
      <c r="W14183" s="213"/>
      <c r="X14183" s="214"/>
      <c r="Y14183" s="214"/>
      <c r="Z14183" s="214"/>
      <c r="AA14183" s="217"/>
      <c r="AB14183" s="217"/>
      <c r="AC14183" s="217"/>
      <c r="AD14183" s="213"/>
    </row>
    <row r="14184" spans="20:30" x14ac:dyDescent="0.2">
      <c r="T14184" s="212"/>
      <c r="U14184" s="213"/>
      <c r="V14184" s="213"/>
      <c r="W14184" s="213"/>
      <c r="X14184" s="214"/>
      <c r="Y14184" s="214"/>
      <c r="Z14184" s="214"/>
      <c r="AA14184" s="217"/>
      <c r="AB14184" s="217"/>
      <c r="AC14184" s="217"/>
      <c r="AD14184" s="213"/>
    </row>
    <row r="14185" spans="20:30" x14ac:dyDescent="0.2">
      <c r="T14185" s="212"/>
      <c r="U14185" s="213"/>
      <c r="V14185" s="213"/>
      <c r="W14185" s="213"/>
      <c r="X14185" s="214"/>
      <c r="Y14185" s="214"/>
      <c r="Z14185" s="214"/>
      <c r="AA14185" s="217"/>
      <c r="AB14185" s="217"/>
      <c r="AC14185" s="217"/>
      <c r="AD14185" s="213"/>
    </row>
    <row r="14186" spans="20:30" x14ac:dyDescent="0.2">
      <c r="T14186" s="212"/>
      <c r="U14186" s="213"/>
      <c r="V14186" s="213"/>
      <c r="W14186" s="213"/>
      <c r="X14186" s="214"/>
      <c r="Y14186" s="214"/>
      <c r="Z14186" s="214"/>
      <c r="AA14186" s="217"/>
      <c r="AB14186" s="217"/>
      <c r="AC14186" s="217"/>
      <c r="AD14186" s="213"/>
    </row>
    <row r="14187" spans="20:30" x14ac:dyDescent="0.2">
      <c r="T14187" s="212"/>
      <c r="U14187" s="213"/>
      <c r="V14187" s="213"/>
      <c r="W14187" s="213"/>
      <c r="X14187" s="214"/>
      <c r="Y14187" s="214"/>
      <c r="Z14187" s="214"/>
      <c r="AA14187" s="217"/>
      <c r="AB14187" s="217"/>
      <c r="AC14187" s="217"/>
      <c r="AD14187" s="213"/>
    </row>
    <row r="14188" spans="20:30" x14ac:dyDescent="0.2">
      <c r="T14188" s="212"/>
      <c r="U14188" s="213"/>
      <c r="V14188" s="213"/>
      <c r="W14188" s="213"/>
      <c r="X14188" s="214"/>
      <c r="Y14188" s="214"/>
      <c r="Z14188" s="214"/>
      <c r="AA14188" s="217"/>
      <c r="AB14188" s="217"/>
      <c r="AC14188" s="217"/>
      <c r="AD14188" s="213"/>
    </row>
    <row r="14189" spans="20:30" x14ac:dyDescent="0.2">
      <c r="T14189" s="212"/>
      <c r="U14189" s="213"/>
      <c r="V14189" s="213"/>
      <c r="W14189" s="213"/>
      <c r="X14189" s="214"/>
      <c r="Y14189" s="214"/>
      <c r="Z14189" s="214"/>
      <c r="AA14189" s="217"/>
      <c r="AB14189" s="217"/>
      <c r="AC14189" s="217"/>
      <c r="AD14189" s="213"/>
    </row>
    <row r="14190" spans="20:30" x14ac:dyDescent="0.2">
      <c r="T14190" s="212"/>
      <c r="U14190" s="213"/>
      <c r="V14190" s="213"/>
      <c r="W14190" s="213"/>
      <c r="X14190" s="214"/>
      <c r="Y14190" s="214"/>
      <c r="Z14190" s="214"/>
      <c r="AA14190" s="217"/>
      <c r="AB14190" s="217"/>
      <c r="AC14190" s="217"/>
      <c r="AD14190" s="213"/>
    </row>
    <row r="14191" spans="20:30" x14ac:dyDescent="0.2">
      <c r="T14191" s="212"/>
      <c r="U14191" s="213"/>
      <c r="V14191" s="213"/>
      <c r="W14191" s="213"/>
      <c r="X14191" s="214"/>
      <c r="Y14191" s="214"/>
      <c r="Z14191" s="214"/>
      <c r="AA14191" s="217"/>
      <c r="AB14191" s="217"/>
      <c r="AC14191" s="217"/>
      <c r="AD14191" s="213"/>
    </row>
    <row r="14192" spans="20:30" x14ac:dyDescent="0.2">
      <c r="T14192" s="212"/>
      <c r="U14192" s="213"/>
      <c r="V14192" s="213"/>
      <c r="W14192" s="213"/>
      <c r="X14192" s="214"/>
      <c r="Y14192" s="214"/>
      <c r="Z14192" s="214"/>
      <c r="AA14192" s="217"/>
      <c r="AB14192" s="217"/>
      <c r="AC14192" s="217"/>
      <c r="AD14192" s="213"/>
    </row>
    <row r="14193" spans="20:30" x14ac:dyDescent="0.2">
      <c r="T14193" s="212"/>
      <c r="U14193" s="213"/>
      <c r="V14193" s="213"/>
      <c r="W14193" s="213"/>
      <c r="X14193" s="214"/>
      <c r="Y14193" s="214"/>
      <c r="Z14193" s="214"/>
      <c r="AA14193" s="217"/>
      <c r="AB14193" s="217"/>
      <c r="AC14193" s="217"/>
      <c r="AD14193" s="213"/>
    </row>
    <row r="14194" spans="20:30" x14ac:dyDescent="0.2">
      <c r="T14194" s="212"/>
      <c r="U14194" s="213"/>
      <c r="V14194" s="213"/>
      <c r="W14194" s="213"/>
      <c r="X14194" s="214"/>
      <c r="Y14194" s="214"/>
      <c r="Z14194" s="214"/>
      <c r="AA14194" s="217"/>
      <c r="AB14194" s="217"/>
      <c r="AC14194" s="217"/>
      <c r="AD14194" s="213"/>
    </row>
    <row r="14195" spans="20:30" x14ac:dyDescent="0.2">
      <c r="T14195" s="212"/>
      <c r="U14195" s="213"/>
      <c r="V14195" s="213"/>
      <c r="W14195" s="213"/>
      <c r="X14195" s="214"/>
      <c r="Y14195" s="214"/>
      <c r="Z14195" s="214"/>
      <c r="AA14195" s="217"/>
      <c r="AB14195" s="217"/>
      <c r="AC14195" s="217"/>
      <c r="AD14195" s="213"/>
    </row>
    <row r="14196" spans="20:30" x14ac:dyDescent="0.2">
      <c r="T14196" s="212"/>
      <c r="U14196" s="213"/>
      <c r="V14196" s="213"/>
      <c r="W14196" s="213"/>
      <c r="X14196" s="214"/>
      <c r="Y14196" s="214"/>
      <c r="Z14196" s="214"/>
      <c r="AA14196" s="217"/>
      <c r="AB14196" s="217"/>
      <c r="AC14196" s="217"/>
      <c r="AD14196" s="213"/>
    </row>
    <row r="14197" spans="20:30" x14ac:dyDescent="0.2">
      <c r="T14197" s="212"/>
      <c r="U14197" s="213"/>
      <c r="V14197" s="213"/>
      <c r="W14197" s="213"/>
      <c r="X14197" s="214"/>
      <c r="Y14197" s="214"/>
      <c r="Z14197" s="214"/>
      <c r="AA14197" s="217"/>
      <c r="AB14197" s="217"/>
      <c r="AC14197" s="217"/>
      <c r="AD14197" s="213"/>
    </row>
    <row r="14198" spans="20:30" x14ac:dyDescent="0.2">
      <c r="T14198" s="212"/>
      <c r="U14198" s="213"/>
      <c r="V14198" s="213"/>
      <c r="W14198" s="213"/>
      <c r="X14198" s="214"/>
      <c r="Y14198" s="214"/>
      <c r="Z14198" s="214"/>
      <c r="AA14198" s="217"/>
      <c r="AB14198" s="217"/>
      <c r="AC14198" s="217"/>
      <c r="AD14198" s="213"/>
    </row>
    <row r="14199" spans="20:30" x14ac:dyDescent="0.2">
      <c r="T14199" s="212"/>
      <c r="U14199" s="213"/>
      <c r="V14199" s="213"/>
      <c r="W14199" s="213"/>
      <c r="X14199" s="214"/>
      <c r="Y14199" s="214"/>
      <c r="Z14199" s="214"/>
      <c r="AA14199" s="217"/>
      <c r="AB14199" s="217"/>
      <c r="AC14199" s="217"/>
      <c r="AD14199" s="213"/>
    </row>
    <row r="14200" spans="20:30" x14ac:dyDescent="0.2">
      <c r="T14200" s="212"/>
      <c r="U14200" s="213"/>
      <c r="V14200" s="213"/>
      <c r="W14200" s="213"/>
      <c r="X14200" s="214"/>
      <c r="Y14200" s="214"/>
      <c r="Z14200" s="214"/>
      <c r="AA14200" s="217"/>
      <c r="AB14200" s="217"/>
      <c r="AC14200" s="217"/>
      <c r="AD14200" s="213"/>
    </row>
    <row r="14201" spans="20:30" x14ac:dyDescent="0.2">
      <c r="T14201" s="212"/>
      <c r="U14201" s="213"/>
      <c r="V14201" s="213"/>
      <c r="W14201" s="213"/>
      <c r="X14201" s="214"/>
      <c r="Y14201" s="214"/>
      <c r="Z14201" s="214"/>
      <c r="AA14201" s="217"/>
      <c r="AB14201" s="217"/>
      <c r="AC14201" s="217"/>
      <c r="AD14201" s="213"/>
    </row>
    <row r="14202" spans="20:30" x14ac:dyDescent="0.2">
      <c r="T14202" s="212"/>
      <c r="U14202" s="213"/>
      <c r="V14202" s="213"/>
      <c r="W14202" s="213"/>
      <c r="X14202" s="214"/>
      <c r="Y14202" s="214"/>
      <c r="Z14202" s="214"/>
      <c r="AA14202" s="217"/>
      <c r="AB14202" s="217"/>
      <c r="AC14202" s="217"/>
      <c r="AD14202" s="213"/>
    </row>
    <row r="14203" spans="20:30" x14ac:dyDescent="0.2">
      <c r="T14203" s="212"/>
      <c r="U14203" s="213"/>
      <c r="V14203" s="213"/>
      <c r="W14203" s="213"/>
      <c r="X14203" s="214"/>
      <c r="Y14203" s="214"/>
      <c r="Z14203" s="214"/>
      <c r="AA14203" s="217"/>
      <c r="AB14203" s="217"/>
      <c r="AC14203" s="217"/>
      <c r="AD14203" s="213"/>
    </row>
    <row r="14204" spans="20:30" x14ac:dyDescent="0.2">
      <c r="T14204" s="212"/>
      <c r="U14204" s="213"/>
      <c r="V14204" s="213"/>
      <c r="W14204" s="213"/>
      <c r="X14204" s="214"/>
      <c r="Y14204" s="214"/>
      <c r="Z14204" s="214"/>
      <c r="AA14204" s="217"/>
      <c r="AB14204" s="217"/>
      <c r="AC14204" s="217"/>
      <c r="AD14204" s="213"/>
    </row>
    <row r="14205" spans="20:30" x14ac:dyDescent="0.2">
      <c r="T14205" s="212"/>
      <c r="U14205" s="213"/>
      <c r="V14205" s="213"/>
      <c r="W14205" s="213"/>
      <c r="X14205" s="214"/>
      <c r="Y14205" s="214"/>
      <c r="Z14205" s="214"/>
      <c r="AA14205" s="217"/>
      <c r="AB14205" s="217"/>
      <c r="AC14205" s="217"/>
      <c r="AD14205" s="213"/>
    </row>
    <row r="14206" spans="20:30" x14ac:dyDescent="0.2">
      <c r="T14206" s="212"/>
      <c r="U14206" s="213"/>
      <c r="V14206" s="213"/>
      <c r="W14206" s="213"/>
      <c r="X14206" s="214"/>
      <c r="Y14206" s="214"/>
      <c r="Z14206" s="214"/>
      <c r="AA14206" s="217"/>
      <c r="AB14206" s="217"/>
      <c r="AC14206" s="217"/>
      <c r="AD14206" s="213"/>
    </row>
    <row r="14207" spans="20:30" x14ac:dyDescent="0.2">
      <c r="T14207" s="212"/>
      <c r="U14207" s="213"/>
      <c r="V14207" s="213"/>
      <c r="W14207" s="213"/>
      <c r="X14207" s="214"/>
      <c r="Y14207" s="214"/>
      <c r="Z14207" s="214"/>
      <c r="AA14207" s="217"/>
      <c r="AB14207" s="217"/>
      <c r="AC14207" s="217"/>
      <c r="AD14207" s="213"/>
    </row>
    <row r="14208" spans="20:30" x14ac:dyDescent="0.2">
      <c r="T14208" s="212"/>
      <c r="U14208" s="213"/>
      <c r="V14208" s="213"/>
      <c r="W14208" s="213"/>
      <c r="X14208" s="214"/>
      <c r="Y14208" s="214"/>
      <c r="Z14208" s="214"/>
      <c r="AA14208" s="217"/>
      <c r="AB14208" s="217"/>
      <c r="AC14208" s="217"/>
      <c r="AD14208" s="213"/>
    </row>
    <row r="14209" spans="20:30" x14ac:dyDescent="0.2">
      <c r="T14209" s="212"/>
      <c r="U14209" s="213"/>
      <c r="V14209" s="213"/>
      <c r="W14209" s="213"/>
      <c r="X14209" s="214"/>
      <c r="Y14209" s="214"/>
      <c r="Z14209" s="214"/>
      <c r="AA14209" s="217"/>
      <c r="AB14209" s="217"/>
      <c r="AC14209" s="217"/>
      <c r="AD14209" s="213"/>
    </row>
    <row r="14210" spans="20:30" x14ac:dyDescent="0.2">
      <c r="T14210" s="212"/>
      <c r="U14210" s="213"/>
      <c r="V14210" s="213"/>
      <c r="W14210" s="213"/>
      <c r="X14210" s="214"/>
      <c r="Y14210" s="214"/>
      <c r="Z14210" s="214"/>
      <c r="AA14210" s="217"/>
      <c r="AB14210" s="217"/>
      <c r="AC14210" s="217"/>
      <c r="AD14210" s="213"/>
    </row>
    <row r="14211" spans="20:30" x14ac:dyDescent="0.2">
      <c r="T14211" s="212"/>
      <c r="U14211" s="213"/>
      <c r="V14211" s="213"/>
      <c r="W14211" s="213"/>
      <c r="X14211" s="214"/>
      <c r="Y14211" s="214"/>
      <c r="Z14211" s="214"/>
      <c r="AA14211" s="217"/>
      <c r="AB14211" s="217"/>
      <c r="AC14211" s="217"/>
      <c r="AD14211" s="213"/>
    </row>
    <row r="14212" spans="20:30" x14ac:dyDescent="0.2">
      <c r="T14212" s="212"/>
      <c r="U14212" s="213"/>
      <c r="V14212" s="213"/>
      <c r="W14212" s="213"/>
      <c r="X14212" s="214"/>
      <c r="Y14212" s="214"/>
      <c r="Z14212" s="214"/>
      <c r="AA14212" s="217"/>
      <c r="AB14212" s="217"/>
      <c r="AC14212" s="217"/>
      <c r="AD14212" s="213"/>
    </row>
    <row r="14213" spans="20:30" x14ac:dyDescent="0.2">
      <c r="T14213" s="212"/>
      <c r="U14213" s="213"/>
      <c r="V14213" s="213"/>
      <c r="W14213" s="213"/>
      <c r="X14213" s="214"/>
      <c r="Y14213" s="214"/>
      <c r="Z14213" s="214"/>
      <c r="AA14213" s="217"/>
      <c r="AB14213" s="217"/>
      <c r="AC14213" s="217"/>
      <c r="AD14213" s="213"/>
    </row>
    <row r="14214" spans="20:30" x14ac:dyDescent="0.2">
      <c r="T14214" s="212"/>
      <c r="U14214" s="213"/>
      <c r="V14214" s="213"/>
      <c r="W14214" s="213"/>
      <c r="X14214" s="214"/>
      <c r="Y14214" s="214"/>
      <c r="Z14214" s="214"/>
      <c r="AA14214" s="217"/>
      <c r="AB14214" s="217"/>
      <c r="AC14214" s="217"/>
      <c r="AD14214" s="213"/>
    </row>
    <row r="14215" spans="20:30" x14ac:dyDescent="0.2">
      <c r="T14215" s="212"/>
      <c r="U14215" s="213"/>
      <c r="V14215" s="213"/>
      <c r="W14215" s="213"/>
      <c r="X14215" s="214"/>
      <c r="Y14215" s="214"/>
      <c r="Z14215" s="214"/>
      <c r="AA14215" s="217"/>
      <c r="AB14215" s="217"/>
      <c r="AC14215" s="217"/>
      <c r="AD14215" s="213"/>
    </row>
    <row r="14216" spans="20:30" x14ac:dyDescent="0.2">
      <c r="T14216" s="212"/>
      <c r="U14216" s="213"/>
      <c r="V14216" s="213"/>
      <c r="W14216" s="213"/>
      <c r="X14216" s="214"/>
      <c r="Y14216" s="214"/>
      <c r="Z14216" s="214"/>
      <c r="AA14216" s="217"/>
      <c r="AB14216" s="217"/>
      <c r="AC14216" s="217"/>
      <c r="AD14216" s="213"/>
    </row>
    <row r="14217" spans="20:30" x14ac:dyDescent="0.2">
      <c r="T14217" s="212"/>
      <c r="U14217" s="213"/>
      <c r="V14217" s="213"/>
      <c r="W14217" s="213"/>
      <c r="X14217" s="214"/>
      <c r="Y14217" s="214"/>
      <c r="Z14217" s="214"/>
      <c r="AA14217" s="217"/>
      <c r="AB14217" s="217"/>
      <c r="AC14217" s="217"/>
      <c r="AD14217" s="213"/>
    </row>
    <row r="14218" spans="20:30" x14ac:dyDescent="0.2">
      <c r="T14218" s="212"/>
      <c r="U14218" s="213"/>
      <c r="V14218" s="213"/>
      <c r="W14218" s="213"/>
      <c r="X14218" s="214"/>
      <c r="Y14218" s="214"/>
      <c r="Z14218" s="214"/>
      <c r="AA14218" s="217"/>
      <c r="AB14218" s="217"/>
      <c r="AC14218" s="217"/>
      <c r="AD14218" s="213"/>
    </row>
    <row r="14219" spans="20:30" x14ac:dyDescent="0.2">
      <c r="T14219" s="212"/>
      <c r="U14219" s="213"/>
      <c r="V14219" s="213"/>
      <c r="W14219" s="213"/>
      <c r="X14219" s="214"/>
      <c r="Y14219" s="214"/>
      <c r="Z14219" s="214"/>
      <c r="AA14219" s="217"/>
      <c r="AB14219" s="217"/>
      <c r="AC14219" s="217"/>
      <c r="AD14219" s="213"/>
    </row>
    <row r="14220" spans="20:30" x14ac:dyDescent="0.2">
      <c r="T14220" s="212"/>
      <c r="U14220" s="213"/>
      <c r="V14220" s="213"/>
      <c r="W14220" s="213"/>
      <c r="X14220" s="214"/>
      <c r="Y14220" s="214"/>
      <c r="Z14220" s="214"/>
      <c r="AA14220" s="217"/>
      <c r="AB14220" s="217"/>
      <c r="AC14220" s="217"/>
      <c r="AD14220" s="213"/>
    </row>
    <row r="14221" spans="20:30" x14ac:dyDescent="0.2">
      <c r="T14221" s="212"/>
      <c r="U14221" s="213"/>
      <c r="V14221" s="213"/>
      <c r="W14221" s="213"/>
      <c r="X14221" s="214"/>
      <c r="Y14221" s="214"/>
      <c r="Z14221" s="214"/>
      <c r="AA14221" s="217"/>
      <c r="AB14221" s="217"/>
      <c r="AC14221" s="217"/>
      <c r="AD14221" s="213"/>
    </row>
    <row r="14222" spans="20:30" x14ac:dyDescent="0.2">
      <c r="T14222" s="212"/>
      <c r="U14222" s="213"/>
      <c r="V14222" s="213"/>
      <c r="W14222" s="213"/>
      <c r="X14222" s="214"/>
      <c r="Y14222" s="214"/>
      <c r="Z14222" s="214"/>
      <c r="AA14222" s="217"/>
      <c r="AB14222" s="217"/>
      <c r="AC14222" s="217"/>
      <c r="AD14222" s="213"/>
    </row>
    <row r="14223" spans="20:30" x14ac:dyDescent="0.2">
      <c r="T14223" s="212"/>
      <c r="U14223" s="213"/>
      <c r="V14223" s="213"/>
      <c r="W14223" s="213"/>
      <c r="X14223" s="214"/>
      <c r="Y14223" s="214"/>
      <c r="Z14223" s="214"/>
      <c r="AA14223" s="217"/>
      <c r="AB14223" s="217"/>
      <c r="AC14223" s="217"/>
      <c r="AD14223" s="213"/>
    </row>
    <row r="14224" spans="20:30" x14ac:dyDescent="0.2">
      <c r="T14224" s="212"/>
      <c r="U14224" s="213"/>
      <c r="V14224" s="213"/>
      <c r="W14224" s="213"/>
      <c r="X14224" s="214"/>
      <c r="Y14224" s="214"/>
      <c r="Z14224" s="214"/>
      <c r="AA14224" s="217"/>
      <c r="AB14224" s="217"/>
      <c r="AC14224" s="217"/>
      <c r="AD14224" s="213"/>
    </row>
    <row r="14225" spans="20:30" x14ac:dyDescent="0.2">
      <c r="T14225" s="212"/>
      <c r="U14225" s="213"/>
      <c r="V14225" s="213"/>
      <c r="W14225" s="213"/>
      <c r="X14225" s="214"/>
      <c r="Y14225" s="214"/>
      <c r="Z14225" s="214"/>
      <c r="AA14225" s="217"/>
      <c r="AB14225" s="217"/>
      <c r="AC14225" s="217"/>
      <c r="AD14225" s="213"/>
    </row>
    <row r="14226" spans="20:30" x14ac:dyDescent="0.2">
      <c r="T14226" s="212"/>
      <c r="U14226" s="213"/>
      <c r="V14226" s="213"/>
      <c r="W14226" s="213"/>
      <c r="X14226" s="214"/>
      <c r="Y14226" s="214"/>
      <c r="Z14226" s="214"/>
      <c r="AA14226" s="217"/>
      <c r="AB14226" s="217"/>
      <c r="AC14226" s="217"/>
      <c r="AD14226" s="213"/>
    </row>
    <row r="14227" spans="20:30" x14ac:dyDescent="0.2">
      <c r="T14227" s="212"/>
      <c r="U14227" s="213"/>
      <c r="V14227" s="213"/>
      <c r="W14227" s="213"/>
      <c r="X14227" s="214"/>
      <c r="Y14227" s="214"/>
      <c r="Z14227" s="214"/>
      <c r="AA14227" s="217"/>
      <c r="AB14227" s="217"/>
      <c r="AC14227" s="217"/>
      <c r="AD14227" s="213"/>
    </row>
    <row r="14228" spans="20:30" x14ac:dyDescent="0.2">
      <c r="T14228" s="212"/>
      <c r="U14228" s="213"/>
      <c r="V14228" s="213"/>
      <c r="W14228" s="213"/>
      <c r="X14228" s="214"/>
      <c r="Y14228" s="214"/>
      <c r="Z14228" s="214"/>
      <c r="AA14228" s="217"/>
      <c r="AB14228" s="217"/>
      <c r="AC14228" s="217"/>
      <c r="AD14228" s="213"/>
    </row>
    <row r="14229" spans="20:30" x14ac:dyDescent="0.2">
      <c r="T14229" s="212"/>
      <c r="U14229" s="213"/>
      <c r="V14229" s="213"/>
      <c r="W14229" s="213"/>
      <c r="X14229" s="214"/>
      <c r="Y14229" s="214"/>
      <c r="Z14229" s="214"/>
      <c r="AA14229" s="217"/>
      <c r="AB14229" s="217"/>
      <c r="AC14229" s="217"/>
      <c r="AD14229" s="213"/>
    </row>
    <row r="14230" spans="20:30" x14ac:dyDescent="0.2">
      <c r="T14230" s="212"/>
      <c r="U14230" s="213"/>
      <c r="V14230" s="213"/>
      <c r="W14230" s="213"/>
      <c r="X14230" s="214"/>
      <c r="Y14230" s="214"/>
      <c r="Z14230" s="214"/>
      <c r="AA14230" s="217"/>
      <c r="AB14230" s="217"/>
      <c r="AC14230" s="217"/>
      <c r="AD14230" s="213"/>
    </row>
    <row r="14231" spans="20:30" x14ac:dyDescent="0.2">
      <c r="T14231" s="212"/>
      <c r="U14231" s="213"/>
      <c r="V14231" s="213"/>
      <c r="W14231" s="213"/>
      <c r="X14231" s="214"/>
      <c r="Y14231" s="214"/>
      <c r="Z14231" s="214"/>
      <c r="AA14231" s="217"/>
      <c r="AB14231" s="217"/>
      <c r="AC14231" s="217"/>
      <c r="AD14231" s="213"/>
    </row>
    <row r="14232" spans="20:30" x14ac:dyDescent="0.2">
      <c r="T14232" s="212"/>
      <c r="U14232" s="213"/>
      <c r="V14232" s="213"/>
      <c r="W14232" s="213"/>
      <c r="X14232" s="214"/>
      <c r="Y14232" s="214"/>
      <c r="Z14232" s="214"/>
      <c r="AA14232" s="217"/>
      <c r="AB14232" s="217"/>
      <c r="AC14232" s="217"/>
      <c r="AD14232" s="213"/>
    </row>
    <row r="14233" spans="20:30" x14ac:dyDescent="0.2">
      <c r="T14233" s="212"/>
      <c r="U14233" s="213"/>
      <c r="V14233" s="213"/>
      <c r="W14233" s="213"/>
      <c r="X14233" s="214"/>
      <c r="Y14233" s="214"/>
      <c r="Z14233" s="214"/>
      <c r="AA14233" s="217"/>
      <c r="AB14233" s="217"/>
      <c r="AC14233" s="217"/>
      <c r="AD14233" s="213"/>
    </row>
    <row r="14234" spans="20:30" x14ac:dyDescent="0.2">
      <c r="T14234" s="212"/>
      <c r="U14234" s="213"/>
      <c r="V14234" s="213"/>
      <c r="W14234" s="213"/>
      <c r="X14234" s="214"/>
      <c r="Y14234" s="214"/>
      <c r="Z14234" s="214"/>
      <c r="AA14234" s="217"/>
      <c r="AB14234" s="217"/>
      <c r="AC14234" s="217"/>
      <c r="AD14234" s="213"/>
    </row>
    <row r="14235" spans="20:30" x14ac:dyDescent="0.2">
      <c r="T14235" s="212"/>
      <c r="U14235" s="213"/>
      <c r="V14235" s="213"/>
      <c r="W14235" s="213"/>
      <c r="X14235" s="214"/>
      <c r="Y14235" s="214"/>
      <c r="Z14235" s="214"/>
      <c r="AA14235" s="217"/>
      <c r="AB14235" s="217"/>
      <c r="AC14235" s="217"/>
      <c r="AD14235" s="213"/>
    </row>
    <row r="14236" spans="20:30" x14ac:dyDescent="0.2">
      <c r="T14236" s="212"/>
      <c r="U14236" s="213"/>
      <c r="V14236" s="213"/>
      <c r="W14236" s="213"/>
      <c r="X14236" s="214"/>
      <c r="Y14236" s="214"/>
      <c r="Z14236" s="214"/>
      <c r="AA14236" s="217"/>
      <c r="AB14236" s="217"/>
      <c r="AC14236" s="217"/>
      <c r="AD14236" s="213"/>
    </row>
    <row r="14237" spans="20:30" x14ac:dyDescent="0.2">
      <c r="T14237" s="212"/>
      <c r="U14237" s="213"/>
      <c r="V14237" s="213"/>
      <c r="W14237" s="213"/>
      <c r="X14237" s="214"/>
      <c r="Y14237" s="214"/>
      <c r="Z14237" s="214"/>
      <c r="AA14237" s="217"/>
      <c r="AB14237" s="217"/>
      <c r="AC14237" s="217"/>
      <c r="AD14237" s="213"/>
    </row>
    <row r="14238" spans="20:30" x14ac:dyDescent="0.2">
      <c r="T14238" s="212"/>
      <c r="U14238" s="213"/>
      <c r="V14238" s="213"/>
      <c r="W14238" s="213"/>
      <c r="X14238" s="214"/>
      <c r="Y14238" s="214"/>
      <c r="Z14238" s="214"/>
      <c r="AA14238" s="217"/>
      <c r="AB14238" s="217"/>
      <c r="AC14238" s="217"/>
      <c r="AD14238" s="213"/>
    </row>
    <row r="14239" spans="20:30" x14ac:dyDescent="0.2">
      <c r="T14239" s="212"/>
      <c r="U14239" s="213"/>
      <c r="V14239" s="213"/>
      <c r="W14239" s="213"/>
      <c r="X14239" s="214"/>
      <c r="Y14239" s="214"/>
      <c r="Z14239" s="214"/>
      <c r="AA14239" s="217"/>
      <c r="AB14239" s="217"/>
      <c r="AC14239" s="217"/>
      <c r="AD14239" s="213"/>
    </row>
    <row r="14240" spans="20:30" x14ac:dyDescent="0.2">
      <c r="T14240" s="212"/>
      <c r="U14240" s="213"/>
      <c r="V14240" s="213"/>
      <c r="W14240" s="213"/>
      <c r="X14240" s="214"/>
      <c r="Y14240" s="214"/>
      <c r="Z14240" s="214"/>
      <c r="AA14240" s="217"/>
      <c r="AB14240" s="217"/>
      <c r="AC14240" s="217"/>
      <c r="AD14240" s="213"/>
    </row>
    <row r="14241" spans="20:30" x14ac:dyDescent="0.2">
      <c r="T14241" s="212"/>
      <c r="U14241" s="213"/>
      <c r="V14241" s="213"/>
      <c r="W14241" s="213"/>
      <c r="X14241" s="214"/>
      <c r="Y14241" s="214"/>
      <c r="Z14241" s="214"/>
      <c r="AA14241" s="217"/>
      <c r="AB14241" s="217"/>
      <c r="AC14241" s="217"/>
      <c r="AD14241" s="213"/>
    </row>
    <row r="14242" spans="20:30" x14ac:dyDescent="0.2">
      <c r="T14242" s="212"/>
      <c r="U14242" s="213"/>
      <c r="V14242" s="213"/>
      <c r="W14242" s="213"/>
      <c r="X14242" s="214"/>
      <c r="Y14242" s="214"/>
      <c r="Z14242" s="214"/>
      <c r="AA14242" s="217"/>
      <c r="AB14242" s="217"/>
      <c r="AC14242" s="217"/>
      <c r="AD14242" s="213"/>
    </row>
    <row r="14243" spans="20:30" x14ac:dyDescent="0.2">
      <c r="T14243" s="212"/>
      <c r="U14243" s="213"/>
      <c r="V14243" s="213"/>
      <c r="W14243" s="213"/>
      <c r="X14243" s="214"/>
      <c r="Y14243" s="214"/>
      <c r="Z14243" s="214"/>
      <c r="AA14243" s="217"/>
      <c r="AB14243" s="217"/>
      <c r="AC14243" s="217"/>
      <c r="AD14243" s="213"/>
    </row>
    <row r="14244" spans="20:30" x14ac:dyDescent="0.2">
      <c r="T14244" s="212"/>
      <c r="U14244" s="213"/>
      <c r="V14244" s="213"/>
      <c r="W14244" s="213"/>
      <c r="X14244" s="214"/>
      <c r="Y14244" s="214"/>
      <c r="Z14244" s="214"/>
      <c r="AA14244" s="217"/>
      <c r="AB14244" s="217"/>
      <c r="AC14244" s="217"/>
      <c r="AD14244" s="213"/>
    </row>
    <row r="14245" spans="20:30" x14ac:dyDescent="0.2">
      <c r="T14245" s="212"/>
      <c r="U14245" s="213"/>
      <c r="V14245" s="213"/>
      <c r="W14245" s="213"/>
      <c r="X14245" s="214"/>
      <c r="Y14245" s="214"/>
      <c r="Z14245" s="214"/>
      <c r="AA14245" s="217"/>
      <c r="AB14245" s="217"/>
      <c r="AC14245" s="217"/>
      <c r="AD14245" s="213"/>
    </row>
    <row r="14246" spans="20:30" x14ac:dyDescent="0.2">
      <c r="T14246" s="212"/>
      <c r="U14246" s="213"/>
      <c r="V14246" s="213"/>
      <c r="W14246" s="213"/>
      <c r="X14246" s="214"/>
      <c r="Y14246" s="214"/>
      <c r="Z14246" s="214"/>
      <c r="AA14246" s="217"/>
      <c r="AB14246" s="217"/>
      <c r="AC14246" s="217"/>
      <c r="AD14246" s="213"/>
    </row>
    <row r="14247" spans="20:30" x14ac:dyDescent="0.2">
      <c r="T14247" s="212"/>
      <c r="U14247" s="213"/>
      <c r="V14247" s="213"/>
      <c r="W14247" s="213"/>
      <c r="X14247" s="214"/>
      <c r="Y14247" s="214"/>
      <c r="Z14247" s="214"/>
      <c r="AA14247" s="217"/>
      <c r="AB14247" s="217"/>
      <c r="AC14247" s="217"/>
      <c r="AD14247" s="213"/>
    </row>
    <row r="14248" spans="20:30" x14ac:dyDescent="0.2">
      <c r="T14248" s="212"/>
      <c r="U14248" s="213"/>
      <c r="V14248" s="213"/>
      <c r="W14248" s="213"/>
      <c r="X14248" s="214"/>
      <c r="Y14248" s="214"/>
      <c r="Z14248" s="214"/>
      <c r="AA14248" s="217"/>
      <c r="AB14248" s="217"/>
      <c r="AC14248" s="217"/>
      <c r="AD14248" s="213"/>
    </row>
    <row r="14249" spans="20:30" x14ac:dyDescent="0.2">
      <c r="T14249" s="212"/>
      <c r="U14249" s="213"/>
      <c r="V14249" s="213"/>
      <c r="W14249" s="213"/>
      <c r="X14249" s="214"/>
      <c r="Y14249" s="214"/>
      <c r="Z14249" s="214"/>
      <c r="AA14249" s="217"/>
      <c r="AB14249" s="217"/>
      <c r="AC14249" s="217"/>
      <c r="AD14249" s="213"/>
    </row>
    <row r="14250" spans="20:30" x14ac:dyDescent="0.2">
      <c r="T14250" s="212"/>
      <c r="U14250" s="213"/>
      <c r="V14250" s="213"/>
      <c r="W14250" s="213"/>
      <c r="X14250" s="214"/>
      <c r="Y14250" s="214"/>
      <c r="Z14250" s="214"/>
      <c r="AA14250" s="217"/>
      <c r="AB14250" s="217"/>
      <c r="AC14250" s="217"/>
      <c r="AD14250" s="213"/>
    </row>
    <row r="14251" spans="20:30" x14ac:dyDescent="0.2">
      <c r="T14251" s="212"/>
      <c r="U14251" s="213"/>
      <c r="V14251" s="213"/>
      <c r="W14251" s="213"/>
      <c r="X14251" s="214"/>
      <c r="Y14251" s="214"/>
      <c r="Z14251" s="214"/>
      <c r="AA14251" s="217"/>
      <c r="AB14251" s="217"/>
      <c r="AC14251" s="217"/>
      <c r="AD14251" s="213"/>
    </row>
    <row r="14252" spans="20:30" x14ac:dyDescent="0.2">
      <c r="T14252" s="212"/>
      <c r="U14252" s="213"/>
      <c r="V14252" s="213"/>
      <c r="W14252" s="213"/>
      <c r="X14252" s="214"/>
      <c r="Y14252" s="214"/>
      <c r="Z14252" s="214"/>
      <c r="AA14252" s="217"/>
      <c r="AB14252" s="217"/>
      <c r="AC14252" s="217"/>
      <c r="AD14252" s="213"/>
    </row>
    <row r="14253" spans="20:30" x14ac:dyDescent="0.2">
      <c r="T14253" s="212"/>
      <c r="U14253" s="213"/>
      <c r="V14253" s="213"/>
      <c r="W14253" s="213"/>
      <c r="X14253" s="214"/>
      <c r="Y14253" s="214"/>
      <c r="Z14253" s="214"/>
      <c r="AA14253" s="217"/>
      <c r="AB14253" s="217"/>
      <c r="AC14253" s="217"/>
      <c r="AD14253" s="213"/>
    </row>
    <row r="14254" spans="20:30" x14ac:dyDescent="0.2">
      <c r="T14254" s="212"/>
      <c r="U14254" s="213"/>
      <c r="V14254" s="213"/>
      <c r="W14254" s="213"/>
      <c r="X14254" s="214"/>
      <c r="Y14254" s="214"/>
      <c r="Z14254" s="214"/>
      <c r="AA14254" s="217"/>
      <c r="AB14254" s="217"/>
      <c r="AC14254" s="217"/>
      <c r="AD14254" s="213"/>
    </row>
    <row r="14255" spans="20:30" x14ac:dyDescent="0.2">
      <c r="T14255" s="212"/>
      <c r="U14255" s="213"/>
      <c r="V14255" s="213"/>
      <c r="W14255" s="213"/>
      <c r="X14255" s="214"/>
      <c r="Y14255" s="214"/>
      <c r="Z14255" s="214"/>
      <c r="AA14255" s="217"/>
      <c r="AB14255" s="217"/>
      <c r="AC14255" s="217"/>
      <c r="AD14255" s="213"/>
    </row>
    <row r="14256" spans="20:30" x14ac:dyDescent="0.2">
      <c r="T14256" s="212"/>
      <c r="U14256" s="213"/>
      <c r="V14256" s="213"/>
      <c r="W14256" s="213"/>
      <c r="X14256" s="214"/>
      <c r="Y14256" s="214"/>
      <c r="Z14256" s="214"/>
      <c r="AA14256" s="217"/>
      <c r="AB14256" s="217"/>
      <c r="AC14256" s="217"/>
      <c r="AD14256" s="213"/>
    </row>
    <row r="14257" spans="20:30" x14ac:dyDescent="0.2">
      <c r="T14257" s="212"/>
      <c r="U14257" s="213"/>
      <c r="V14257" s="213"/>
      <c r="W14257" s="213"/>
      <c r="X14257" s="214"/>
      <c r="Y14257" s="214"/>
      <c r="Z14257" s="214"/>
      <c r="AA14257" s="217"/>
      <c r="AB14257" s="217"/>
      <c r="AC14257" s="217"/>
      <c r="AD14257" s="213"/>
    </row>
    <row r="14258" spans="20:30" x14ac:dyDescent="0.2">
      <c r="T14258" s="212"/>
      <c r="U14258" s="213"/>
      <c r="V14258" s="213"/>
      <c r="W14258" s="213"/>
      <c r="X14258" s="214"/>
      <c r="Y14258" s="214"/>
      <c r="Z14258" s="214"/>
      <c r="AA14258" s="217"/>
      <c r="AB14258" s="217"/>
      <c r="AC14258" s="217"/>
      <c r="AD14258" s="213"/>
    </row>
    <row r="14259" spans="20:30" x14ac:dyDescent="0.2">
      <c r="T14259" s="212"/>
      <c r="U14259" s="213"/>
      <c r="V14259" s="213"/>
      <c r="W14259" s="213"/>
      <c r="X14259" s="214"/>
      <c r="Y14259" s="214"/>
      <c r="Z14259" s="214"/>
      <c r="AA14259" s="217"/>
      <c r="AB14259" s="217"/>
      <c r="AC14259" s="217"/>
      <c r="AD14259" s="213"/>
    </row>
    <row r="14260" spans="20:30" x14ac:dyDescent="0.2">
      <c r="T14260" s="212"/>
      <c r="U14260" s="213"/>
      <c r="V14260" s="213"/>
      <c r="W14260" s="213"/>
      <c r="X14260" s="214"/>
      <c r="Y14260" s="214"/>
      <c r="Z14260" s="214"/>
      <c r="AA14260" s="217"/>
      <c r="AB14260" s="217"/>
      <c r="AC14260" s="217"/>
      <c r="AD14260" s="213"/>
    </row>
    <row r="14261" spans="20:30" x14ac:dyDescent="0.2">
      <c r="T14261" s="212"/>
      <c r="U14261" s="213"/>
      <c r="V14261" s="213"/>
      <c r="W14261" s="213"/>
      <c r="X14261" s="214"/>
      <c r="Y14261" s="214"/>
      <c r="Z14261" s="214"/>
      <c r="AA14261" s="217"/>
      <c r="AB14261" s="217"/>
      <c r="AC14261" s="217"/>
      <c r="AD14261" s="213"/>
    </row>
    <row r="14262" spans="20:30" x14ac:dyDescent="0.2">
      <c r="T14262" s="212"/>
      <c r="U14262" s="213"/>
      <c r="V14262" s="213"/>
      <c r="W14262" s="213"/>
      <c r="X14262" s="214"/>
      <c r="Y14262" s="214"/>
      <c r="Z14262" s="214"/>
      <c r="AA14262" s="217"/>
      <c r="AB14262" s="217"/>
      <c r="AC14262" s="217"/>
      <c r="AD14262" s="213"/>
    </row>
    <row r="14263" spans="20:30" x14ac:dyDescent="0.2">
      <c r="T14263" s="212"/>
      <c r="U14263" s="213"/>
      <c r="V14263" s="213"/>
      <c r="W14263" s="213"/>
      <c r="X14263" s="214"/>
      <c r="Y14263" s="214"/>
      <c r="Z14263" s="214"/>
      <c r="AA14263" s="217"/>
      <c r="AB14263" s="217"/>
      <c r="AC14263" s="217"/>
      <c r="AD14263" s="213"/>
    </row>
    <row r="14264" spans="20:30" x14ac:dyDescent="0.2">
      <c r="T14264" s="212"/>
      <c r="U14264" s="213"/>
      <c r="V14264" s="213"/>
      <c r="W14264" s="213"/>
      <c r="X14264" s="214"/>
      <c r="Y14264" s="214"/>
      <c r="Z14264" s="214"/>
      <c r="AA14264" s="217"/>
      <c r="AB14264" s="217"/>
      <c r="AC14264" s="217"/>
      <c r="AD14264" s="213"/>
    </row>
    <row r="14265" spans="20:30" x14ac:dyDescent="0.2">
      <c r="T14265" s="212"/>
      <c r="U14265" s="213"/>
      <c r="V14265" s="213"/>
      <c r="W14265" s="213"/>
      <c r="X14265" s="214"/>
      <c r="Y14265" s="214"/>
      <c r="Z14265" s="214"/>
      <c r="AA14265" s="217"/>
      <c r="AB14265" s="217"/>
      <c r="AC14265" s="217"/>
      <c r="AD14265" s="213"/>
    </row>
    <row r="14266" spans="20:30" x14ac:dyDescent="0.2">
      <c r="T14266" s="212"/>
      <c r="U14266" s="213"/>
      <c r="V14266" s="213"/>
      <c r="W14266" s="213"/>
      <c r="X14266" s="214"/>
      <c r="Y14266" s="214"/>
      <c r="Z14266" s="214"/>
      <c r="AA14266" s="217"/>
      <c r="AB14266" s="217"/>
      <c r="AC14266" s="217"/>
      <c r="AD14266" s="213"/>
    </row>
    <row r="14267" spans="20:30" x14ac:dyDescent="0.2">
      <c r="T14267" s="212"/>
      <c r="U14267" s="213"/>
      <c r="V14267" s="213"/>
      <c r="W14267" s="213"/>
      <c r="X14267" s="214"/>
      <c r="Y14267" s="214"/>
      <c r="Z14267" s="214"/>
      <c r="AA14267" s="217"/>
      <c r="AB14267" s="217"/>
      <c r="AC14267" s="217"/>
      <c r="AD14267" s="213"/>
    </row>
    <row r="14268" spans="20:30" x14ac:dyDescent="0.2">
      <c r="T14268" s="212"/>
      <c r="U14268" s="213"/>
      <c r="V14268" s="213"/>
      <c r="W14268" s="213"/>
      <c r="X14268" s="214"/>
      <c r="Y14268" s="214"/>
      <c r="Z14268" s="214"/>
      <c r="AA14268" s="217"/>
      <c r="AB14268" s="217"/>
      <c r="AC14268" s="217"/>
      <c r="AD14268" s="213"/>
    </row>
    <row r="14269" spans="20:30" x14ac:dyDescent="0.2">
      <c r="T14269" s="212"/>
      <c r="U14269" s="213"/>
      <c r="V14269" s="213"/>
      <c r="W14269" s="213"/>
      <c r="X14269" s="214"/>
      <c r="Y14269" s="214"/>
      <c r="Z14269" s="214"/>
      <c r="AA14269" s="217"/>
      <c r="AB14269" s="217"/>
      <c r="AC14269" s="217"/>
      <c r="AD14269" s="213"/>
    </row>
    <row r="14270" spans="20:30" x14ac:dyDescent="0.2">
      <c r="T14270" s="212"/>
      <c r="U14270" s="213"/>
      <c r="V14270" s="213"/>
      <c r="W14270" s="213"/>
      <c r="X14270" s="214"/>
      <c r="Y14270" s="214"/>
      <c r="Z14270" s="214"/>
      <c r="AA14270" s="217"/>
      <c r="AB14270" s="217"/>
      <c r="AC14270" s="217"/>
      <c r="AD14270" s="213"/>
    </row>
    <row r="14271" spans="20:30" x14ac:dyDescent="0.2">
      <c r="T14271" s="212"/>
      <c r="U14271" s="213"/>
      <c r="V14271" s="213"/>
      <c r="W14271" s="213"/>
      <c r="X14271" s="214"/>
      <c r="Y14271" s="214"/>
      <c r="Z14271" s="214"/>
      <c r="AA14271" s="217"/>
      <c r="AB14271" s="217"/>
      <c r="AC14271" s="217"/>
      <c r="AD14271" s="213"/>
    </row>
    <row r="14272" spans="20:30" x14ac:dyDescent="0.2">
      <c r="T14272" s="212"/>
      <c r="U14272" s="213"/>
      <c r="V14272" s="213"/>
      <c r="W14272" s="213"/>
      <c r="X14272" s="214"/>
      <c r="Y14272" s="214"/>
      <c r="Z14272" s="214"/>
      <c r="AA14272" s="217"/>
      <c r="AB14272" s="217"/>
      <c r="AC14272" s="217"/>
      <c r="AD14272" s="213"/>
    </row>
    <row r="14273" spans="20:30" x14ac:dyDescent="0.2">
      <c r="T14273" s="212"/>
      <c r="U14273" s="213"/>
      <c r="V14273" s="213"/>
      <c r="W14273" s="213"/>
      <c r="X14273" s="214"/>
      <c r="Y14273" s="214"/>
      <c r="Z14273" s="214"/>
      <c r="AA14273" s="217"/>
      <c r="AB14273" s="217"/>
      <c r="AC14273" s="217"/>
      <c r="AD14273" s="213"/>
    </row>
    <row r="14274" spans="20:30" x14ac:dyDescent="0.2">
      <c r="T14274" s="212"/>
      <c r="U14274" s="213"/>
      <c r="V14274" s="213"/>
      <c r="W14274" s="213"/>
      <c r="X14274" s="214"/>
      <c r="Y14274" s="214"/>
      <c r="Z14274" s="214"/>
      <c r="AA14274" s="217"/>
      <c r="AB14274" s="217"/>
      <c r="AC14274" s="217"/>
      <c r="AD14274" s="213"/>
    </row>
    <row r="14275" spans="20:30" x14ac:dyDescent="0.2">
      <c r="T14275" s="212"/>
      <c r="U14275" s="213"/>
      <c r="V14275" s="213"/>
      <c r="W14275" s="213"/>
      <c r="X14275" s="214"/>
      <c r="Y14275" s="214"/>
      <c r="Z14275" s="214"/>
      <c r="AA14275" s="217"/>
      <c r="AB14275" s="217"/>
      <c r="AC14275" s="217"/>
      <c r="AD14275" s="213"/>
    </row>
    <row r="14276" spans="20:30" x14ac:dyDescent="0.2">
      <c r="T14276" s="212"/>
      <c r="U14276" s="213"/>
      <c r="V14276" s="213"/>
      <c r="W14276" s="213"/>
      <c r="X14276" s="214"/>
      <c r="Y14276" s="214"/>
      <c r="Z14276" s="214"/>
      <c r="AA14276" s="217"/>
      <c r="AB14276" s="217"/>
      <c r="AC14276" s="217"/>
      <c r="AD14276" s="213"/>
    </row>
    <row r="14277" spans="20:30" x14ac:dyDescent="0.2">
      <c r="T14277" s="212"/>
      <c r="U14277" s="213"/>
      <c r="V14277" s="213"/>
      <c r="W14277" s="213"/>
      <c r="X14277" s="214"/>
      <c r="Y14277" s="214"/>
      <c r="Z14277" s="214"/>
      <c r="AA14277" s="217"/>
      <c r="AB14277" s="217"/>
      <c r="AC14277" s="217"/>
      <c r="AD14277" s="213"/>
    </row>
    <row r="14278" spans="20:30" x14ac:dyDescent="0.2">
      <c r="T14278" s="212"/>
      <c r="U14278" s="213"/>
      <c r="V14278" s="213"/>
      <c r="W14278" s="213"/>
      <c r="X14278" s="214"/>
      <c r="Y14278" s="214"/>
      <c r="Z14278" s="214"/>
      <c r="AA14278" s="217"/>
      <c r="AB14278" s="217"/>
      <c r="AC14278" s="217"/>
      <c r="AD14278" s="213"/>
    </row>
    <row r="14279" spans="20:30" x14ac:dyDescent="0.2">
      <c r="T14279" s="212"/>
      <c r="U14279" s="213"/>
      <c r="V14279" s="213"/>
      <c r="W14279" s="213"/>
      <c r="X14279" s="214"/>
      <c r="Y14279" s="214"/>
      <c r="Z14279" s="214"/>
      <c r="AA14279" s="217"/>
      <c r="AB14279" s="217"/>
      <c r="AC14279" s="217"/>
      <c r="AD14279" s="213"/>
    </row>
    <row r="14280" spans="20:30" x14ac:dyDescent="0.2">
      <c r="T14280" s="212"/>
      <c r="U14280" s="213"/>
      <c r="V14280" s="213"/>
      <c r="W14280" s="213"/>
      <c r="X14280" s="214"/>
      <c r="Y14280" s="214"/>
      <c r="Z14280" s="214"/>
      <c r="AA14280" s="217"/>
      <c r="AB14280" s="217"/>
      <c r="AC14280" s="217"/>
      <c r="AD14280" s="213"/>
    </row>
    <row r="14281" spans="20:30" x14ac:dyDescent="0.2">
      <c r="T14281" s="212"/>
      <c r="U14281" s="213"/>
      <c r="V14281" s="213"/>
      <c r="W14281" s="213"/>
      <c r="X14281" s="214"/>
      <c r="Y14281" s="214"/>
      <c r="Z14281" s="214"/>
      <c r="AA14281" s="217"/>
      <c r="AB14281" s="217"/>
      <c r="AC14281" s="217"/>
      <c r="AD14281" s="213"/>
    </row>
    <row r="14282" spans="20:30" x14ac:dyDescent="0.2">
      <c r="T14282" s="212"/>
      <c r="U14282" s="213"/>
      <c r="V14282" s="213"/>
      <c r="W14282" s="213"/>
      <c r="X14282" s="214"/>
      <c r="Y14282" s="214"/>
      <c r="Z14282" s="214"/>
      <c r="AA14282" s="217"/>
      <c r="AB14282" s="217"/>
      <c r="AC14282" s="217"/>
      <c r="AD14282" s="213"/>
    </row>
    <row r="14283" spans="20:30" x14ac:dyDescent="0.2">
      <c r="T14283" s="212"/>
      <c r="U14283" s="213"/>
      <c r="V14283" s="213"/>
      <c r="W14283" s="213"/>
      <c r="X14283" s="214"/>
      <c r="Y14283" s="214"/>
      <c r="Z14283" s="214"/>
      <c r="AA14283" s="217"/>
      <c r="AB14283" s="217"/>
      <c r="AC14283" s="217"/>
      <c r="AD14283" s="213"/>
    </row>
    <row r="14284" spans="20:30" x14ac:dyDescent="0.2">
      <c r="T14284" s="212"/>
      <c r="U14284" s="213"/>
      <c r="V14284" s="213"/>
      <c r="W14284" s="213"/>
      <c r="X14284" s="214"/>
      <c r="Y14284" s="214"/>
      <c r="Z14284" s="214"/>
      <c r="AA14284" s="217"/>
      <c r="AB14284" s="217"/>
      <c r="AC14284" s="217"/>
      <c r="AD14284" s="213"/>
    </row>
    <row r="14285" spans="20:30" x14ac:dyDescent="0.2">
      <c r="T14285" s="212"/>
      <c r="U14285" s="213"/>
      <c r="V14285" s="213"/>
      <c r="W14285" s="213"/>
      <c r="X14285" s="214"/>
      <c r="Y14285" s="214"/>
      <c r="Z14285" s="214"/>
      <c r="AA14285" s="217"/>
      <c r="AB14285" s="217"/>
      <c r="AC14285" s="217"/>
      <c r="AD14285" s="213"/>
    </row>
    <row r="14286" spans="20:30" x14ac:dyDescent="0.2">
      <c r="T14286" s="212"/>
      <c r="U14286" s="213"/>
      <c r="V14286" s="213"/>
      <c r="W14286" s="213"/>
      <c r="X14286" s="214"/>
      <c r="Y14286" s="214"/>
      <c r="Z14286" s="214"/>
      <c r="AA14286" s="217"/>
      <c r="AB14286" s="217"/>
      <c r="AC14286" s="217"/>
      <c r="AD14286" s="213"/>
    </row>
    <row r="14287" spans="20:30" x14ac:dyDescent="0.2">
      <c r="T14287" s="212"/>
      <c r="U14287" s="213"/>
      <c r="V14287" s="213"/>
      <c r="W14287" s="213"/>
      <c r="X14287" s="214"/>
      <c r="Y14287" s="214"/>
      <c r="Z14287" s="214"/>
      <c r="AA14287" s="217"/>
      <c r="AB14287" s="217"/>
      <c r="AC14287" s="217"/>
      <c r="AD14287" s="213"/>
    </row>
    <row r="14288" spans="20:30" x14ac:dyDescent="0.2">
      <c r="T14288" s="212"/>
      <c r="U14288" s="213"/>
      <c r="V14288" s="213"/>
      <c r="W14288" s="213"/>
      <c r="X14288" s="214"/>
      <c r="Y14288" s="214"/>
      <c r="Z14288" s="214"/>
      <c r="AA14288" s="217"/>
      <c r="AB14288" s="217"/>
      <c r="AC14288" s="217"/>
      <c r="AD14288" s="213"/>
    </row>
    <row r="14289" spans="20:30" x14ac:dyDescent="0.2">
      <c r="T14289" s="212"/>
      <c r="U14289" s="213"/>
      <c r="V14289" s="213"/>
      <c r="W14289" s="213"/>
      <c r="X14289" s="214"/>
      <c r="Y14289" s="214"/>
      <c r="Z14289" s="214"/>
      <c r="AA14289" s="217"/>
      <c r="AB14289" s="217"/>
      <c r="AC14289" s="217"/>
      <c r="AD14289" s="213"/>
    </row>
    <row r="14290" spans="20:30" x14ac:dyDescent="0.2">
      <c r="T14290" s="212"/>
      <c r="U14290" s="213"/>
      <c r="V14290" s="213"/>
      <c r="W14290" s="213"/>
      <c r="X14290" s="214"/>
      <c r="Y14290" s="214"/>
      <c r="Z14290" s="214"/>
      <c r="AA14290" s="217"/>
      <c r="AB14290" s="217"/>
      <c r="AC14290" s="217"/>
      <c r="AD14290" s="213"/>
    </row>
    <row r="14291" spans="20:30" x14ac:dyDescent="0.2">
      <c r="T14291" s="212"/>
      <c r="U14291" s="213"/>
      <c r="V14291" s="213"/>
      <c r="W14291" s="213"/>
      <c r="X14291" s="214"/>
      <c r="Y14291" s="214"/>
      <c r="Z14291" s="214"/>
      <c r="AA14291" s="217"/>
      <c r="AB14291" s="217"/>
      <c r="AC14291" s="217"/>
      <c r="AD14291" s="213"/>
    </row>
    <row r="14292" spans="20:30" x14ac:dyDescent="0.2">
      <c r="T14292" s="212"/>
      <c r="U14292" s="213"/>
      <c r="V14292" s="213"/>
      <c r="W14292" s="213"/>
      <c r="X14292" s="214"/>
      <c r="Y14292" s="214"/>
      <c r="Z14292" s="214"/>
      <c r="AA14292" s="217"/>
      <c r="AB14292" s="217"/>
      <c r="AC14292" s="217"/>
      <c r="AD14292" s="213"/>
    </row>
    <row r="14293" spans="20:30" x14ac:dyDescent="0.2">
      <c r="T14293" s="212"/>
      <c r="U14293" s="213"/>
      <c r="V14293" s="213"/>
      <c r="W14293" s="213"/>
      <c r="X14293" s="214"/>
      <c r="Y14293" s="214"/>
      <c r="Z14293" s="214"/>
      <c r="AA14293" s="217"/>
      <c r="AB14293" s="217"/>
      <c r="AC14293" s="217"/>
      <c r="AD14293" s="213"/>
    </row>
    <row r="14294" spans="20:30" x14ac:dyDescent="0.2">
      <c r="T14294" s="212"/>
      <c r="U14294" s="213"/>
      <c r="V14294" s="213"/>
      <c r="W14294" s="213"/>
      <c r="X14294" s="214"/>
      <c r="Y14294" s="214"/>
      <c r="Z14294" s="214"/>
      <c r="AA14294" s="217"/>
      <c r="AB14294" s="217"/>
      <c r="AC14294" s="217"/>
      <c r="AD14294" s="213"/>
    </row>
    <row r="14295" spans="20:30" x14ac:dyDescent="0.2">
      <c r="T14295" s="212"/>
      <c r="U14295" s="213"/>
      <c r="V14295" s="213"/>
      <c r="W14295" s="213"/>
      <c r="X14295" s="214"/>
      <c r="Y14295" s="214"/>
      <c r="Z14295" s="214"/>
      <c r="AA14295" s="217"/>
      <c r="AB14295" s="217"/>
      <c r="AC14295" s="217"/>
      <c r="AD14295" s="213"/>
    </row>
    <row r="14296" spans="20:30" x14ac:dyDescent="0.2">
      <c r="T14296" s="212"/>
      <c r="U14296" s="213"/>
      <c r="V14296" s="213"/>
      <c r="W14296" s="213"/>
      <c r="X14296" s="214"/>
      <c r="Y14296" s="214"/>
      <c r="Z14296" s="214"/>
      <c r="AA14296" s="217"/>
      <c r="AB14296" s="217"/>
      <c r="AC14296" s="217"/>
      <c r="AD14296" s="213"/>
    </row>
    <row r="14297" spans="20:30" x14ac:dyDescent="0.2">
      <c r="T14297" s="212"/>
      <c r="U14297" s="213"/>
      <c r="V14297" s="213"/>
      <c r="W14297" s="213"/>
      <c r="X14297" s="214"/>
      <c r="Y14297" s="214"/>
      <c r="Z14297" s="214"/>
      <c r="AA14297" s="217"/>
      <c r="AB14297" s="217"/>
      <c r="AC14297" s="217"/>
      <c r="AD14297" s="213"/>
    </row>
    <row r="14298" spans="20:30" x14ac:dyDescent="0.2">
      <c r="T14298" s="212"/>
      <c r="U14298" s="213"/>
      <c r="V14298" s="213"/>
      <c r="W14298" s="213"/>
      <c r="X14298" s="214"/>
      <c r="Y14298" s="214"/>
      <c r="Z14298" s="214"/>
      <c r="AA14298" s="217"/>
      <c r="AB14298" s="217"/>
      <c r="AC14298" s="217"/>
      <c r="AD14298" s="213"/>
    </row>
    <row r="14299" spans="20:30" x14ac:dyDescent="0.2">
      <c r="T14299" s="212"/>
      <c r="U14299" s="213"/>
      <c r="V14299" s="213"/>
      <c r="W14299" s="213"/>
      <c r="X14299" s="214"/>
      <c r="Y14299" s="214"/>
      <c r="Z14299" s="214"/>
      <c r="AA14299" s="217"/>
      <c r="AB14299" s="217"/>
      <c r="AC14299" s="217"/>
      <c r="AD14299" s="213"/>
    </row>
    <row r="14300" spans="20:30" x14ac:dyDescent="0.2">
      <c r="T14300" s="212"/>
      <c r="U14300" s="213"/>
      <c r="V14300" s="213"/>
      <c r="W14300" s="213"/>
      <c r="X14300" s="214"/>
      <c r="Y14300" s="214"/>
      <c r="Z14300" s="214"/>
      <c r="AA14300" s="217"/>
      <c r="AB14300" s="217"/>
      <c r="AC14300" s="217"/>
      <c r="AD14300" s="213"/>
    </row>
    <row r="14301" spans="20:30" x14ac:dyDescent="0.2">
      <c r="T14301" s="212"/>
      <c r="U14301" s="213"/>
      <c r="V14301" s="213"/>
      <c r="W14301" s="213"/>
      <c r="X14301" s="214"/>
      <c r="Y14301" s="214"/>
      <c r="Z14301" s="214"/>
      <c r="AA14301" s="217"/>
      <c r="AB14301" s="217"/>
      <c r="AC14301" s="217"/>
      <c r="AD14301" s="213"/>
    </row>
    <row r="14302" spans="20:30" x14ac:dyDescent="0.2">
      <c r="T14302" s="212"/>
      <c r="U14302" s="213"/>
      <c r="V14302" s="213"/>
      <c r="W14302" s="213"/>
      <c r="X14302" s="214"/>
      <c r="Y14302" s="214"/>
      <c r="Z14302" s="214"/>
      <c r="AA14302" s="217"/>
      <c r="AB14302" s="217"/>
      <c r="AC14302" s="217"/>
      <c r="AD14302" s="213"/>
    </row>
    <row r="14303" spans="20:30" x14ac:dyDescent="0.2">
      <c r="T14303" s="212"/>
      <c r="U14303" s="213"/>
      <c r="V14303" s="213"/>
      <c r="W14303" s="213"/>
      <c r="X14303" s="214"/>
      <c r="Y14303" s="214"/>
      <c r="Z14303" s="214"/>
      <c r="AA14303" s="217"/>
      <c r="AB14303" s="217"/>
      <c r="AC14303" s="217"/>
      <c r="AD14303" s="213"/>
    </row>
    <row r="14304" spans="20:30" x14ac:dyDescent="0.2">
      <c r="T14304" s="212"/>
      <c r="U14304" s="213"/>
      <c r="V14304" s="213"/>
      <c r="W14304" s="213"/>
      <c r="X14304" s="214"/>
      <c r="Y14304" s="214"/>
      <c r="Z14304" s="214"/>
      <c r="AA14304" s="217"/>
      <c r="AB14304" s="217"/>
      <c r="AC14304" s="217"/>
      <c r="AD14304" s="213"/>
    </row>
    <row r="14305" spans="20:30" x14ac:dyDescent="0.2">
      <c r="T14305" s="212"/>
      <c r="U14305" s="213"/>
      <c r="V14305" s="213"/>
      <c r="W14305" s="213"/>
      <c r="X14305" s="214"/>
      <c r="Y14305" s="214"/>
      <c r="Z14305" s="214"/>
      <c r="AA14305" s="217"/>
      <c r="AB14305" s="217"/>
      <c r="AC14305" s="217"/>
      <c r="AD14305" s="213"/>
    </row>
    <row r="14306" spans="20:30" x14ac:dyDescent="0.2">
      <c r="T14306" s="212"/>
      <c r="U14306" s="213"/>
      <c r="V14306" s="213"/>
      <c r="W14306" s="213"/>
      <c r="X14306" s="214"/>
      <c r="Y14306" s="214"/>
      <c r="Z14306" s="214"/>
      <c r="AA14306" s="217"/>
      <c r="AB14306" s="217"/>
      <c r="AC14306" s="217"/>
      <c r="AD14306" s="213"/>
    </row>
    <row r="14307" spans="20:30" x14ac:dyDescent="0.2">
      <c r="T14307" s="212"/>
      <c r="U14307" s="213"/>
      <c r="V14307" s="213"/>
      <c r="W14307" s="213"/>
      <c r="X14307" s="214"/>
      <c r="Y14307" s="214"/>
      <c r="Z14307" s="214"/>
      <c r="AA14307" s="217"/>
      <c r="AB14307" s="217"/>
      <c r="AC14307" s="217"/>
      <c r="AD14307" s="213"/>
    </row>
    <row r="14308" spans="20:30" x14ac:dyDescent="0.2">
      <c r="T14308" s="212"/>
      <c r="U14308" s="213"/>
      <c r="V14308" s="213"/>
      <c r="W14308" s="213"/>
      <c r="X14308" s="214"/>
      <c r="Y14308" s="214"/>
      <c r="Z14308" s="214"/>
      <c r="AA14308" s="217"/>
      <c r="AB14308" s="217"/>
      <c r="AC14308" s="217"/>
      <c r="AD14308" s="213"/>
    </row>
    <row r="14309" spans="20:30" x14ac:dyDescent="0.2">
      <c r="T14309" s="212"/>
      <c r="U14309" s="213"/>
      <c r="V14309" s="213"/>
      <c r="W14309" s="213"/>
      <c r="X14309" s="214"/>
      <c r="Y14309" s="214"/>
      <c r="Z14309" s="214"/>
      <c r="AA14309" s="217"/>
      <c r="AB14309" s="217"/>
      <c r="AC14309" s="217"/>
      <c r="AD14309" s="213"/>
    </row>
    <row r="14310" spans="20:30" x14ac:dyDescent="0.2">
      <c r="T14310" s="212"/>
      <c r="U14310" s="213"/>
      <c r="V14310" s="213"/>
      <c r="W14310" s="213"/>
      <c r="X14310" s="214"/>
      <c r="Y14310" s="214"/>
      <c r="Z14310" s="214"/>
      <c r="AA14310" s="217"/>
      <c r="AB14310" s="217"/>
      <c r="AC14310" s="217"/>
      <c r="AD14310" s="213"/>
    </row>
    <row r="14311" spans="20:30" x14ac:dyDescent="0.2">
      <c r="T14311" s="212"/>
      <c r="U14311" s="213"/>
      <c r="V14311" s="213"/>
      <c r="W14311" s="213"/>
      <c r="X14311" s="214"/>
      <c r="Y14311" s="214"/>
      <c r="Z14311" s="214"/>
      <c r="AA14311" s="217"/>
      <c r="AB14311" s="217"/>
      <c r="AC14311" s="217"/>
      <c r="AD14311" s="213"/>
    </row>
    <row r="14312" spans="20:30" x14ac:dyDescent="0.2">
      <c r="T14312" s="212"/>
      <c r="U14312" s="213"/>
      <c r="V14312" s="213"/>
      <c r="W14312" s="213"/>
      <c r="X14312" s="214"/>
      <c r="Y14312" s="214"/>
      <c r="Z14312" s="214"/>
      <c r="AA14312" s="217"/>
      <c r="AB14312" s="217"/>
      <c r="AC14312" s="217"/>
      <c r="AD14312" s="213"/>
    </row>
    <row r="14313" spans="20:30" x14ac:dyDescent="0.2">
      <c r="T14313" s="212"/>
      <c r="U14313" s="213"/>
      <c r="V14313" s="213"/>
      <c r="W14313" s="213"/>
      <c r="X14313" s="214"/>
      <c r="Y14313" s="214"/>
      <c r="Z14313" s="214"/>
      <c r="AA14313" s="217"/>
      <c r="AB14313" s="217"/>
      <c r="AC14313" s="217"/>
      <c r="AD14313" s="213"/>
    </row>
    <row r="14314" spans="20:30" x14ac:dyDescent="0.2">
      <c r="T14314" s="212"/>
      <c r="U14314" s="213"/>
      <c r="V14314" s="213"/>
      <c r="W14314" s="213"/>
      <c r="X14314" s="214"/>
      <c r="Y14314" s="214"/>
      <c r="Z14314" s="214"/>
      <c r="AA14314" s="217"/>
      <c r="AB14314" s="217"/>
      <c r="AC14314" s="217"/>
      <c r="AD14314" s="213"/>
    </row>
    <row r="14315" spans="20:30" x14ac:dyDescent="0.2">
      <c r="T14315" s="212"/>
      <c r="U14315" s="213"/>
      <c r="V14315" s="213"/>
      <c r="W14315" s="213"/>
      <c r="X14315" s="214"/>
      <c r="Y14315" s="214"/>
      <c r="Z14315" s="214"/>
      <c r="AA14315" s="217"/>
      <c r="AB14315" s="217"/>
      <c r="AC14315" s="217"/>
      <c r="AD14315" s="213"/>
    </row>
    <row r="14316" spans="20:30" x14ac:dyDescent="0.2">
      <c r="T14316" s="212"/>
      <c r="U14316" s="213"/>
      <c r="V14316" s="213"/>
      <c r="W14316" s="213"/>
      <c r="X14316" s="214"/>
      <c r="Y14316" s="214"/>
      <c r="Z14316" s="214"/>
      <c r="AA14316" s="217"/>
      <c r="AB14316" s="217"/>
      <c r="AC14316" s="217"/>
      <c r="AD14316" s="213"/>
    </row>
    <row r="14317" spans="20:30" x14ac:dyDescent="0.2">
      <c r="T14317" s="212"/>
      <c r="U14317" s="213"/>
      <c r="V14317" s="213"/>
      <c r="W14317" s="213"/>
      <c r="X14317" s="214"/>
      <c r="Y14317" s="214"/>
      <c r="Z14317" s="214"/>
      <c r="AA14317" s="217"/>
      <c r="AB14317" s="217"/>
      <c r="AC14317" s="217"/>
      <c r="AD14317" s="213"/>
    </row>
    <row r="14318" spans="20:30" x14ac:dyDescent="0.2">
      <c r="T14318" s="212"/>
      <c r="U14318" s="213"/>
      <c r="V14318" s="213"/>
      <c r="W14318" s="213"/>
      <c r="X14318" s="214"/>
      <c r="Y14318" s="214"/>
      <c r="Z14318" s="214"/>
      <c r="AA14318" s="217"/>
      <c r="AB14318" s="217"/>
      <c r="AC14318" s="217"/>
      <c r="AD14318" s="213"/>
    </row>
    <row r="14319" spans="20:30" x14ac:dyDescent="0.2">
      <c r="T14319" s="212"/>
      <c r="U14319" s="213"/>
      <c r="V14319" s="213"/>
      <c r="W14319" s="213"/>
      <c r="X14319" s="214"/>
      <c r="Y14319" s="214"/>
      <c r="Z14319" s="214"/>
      <c r="AA14319" s="217"/>
      <c r="AB14319" s="217"/>
      <c r="AC14319" s="217"/>
      <c r="AD14319" s="213"/>
    </row>
    <row r="14320" spans="20:30" x14ac:dyDescent="0.2">
      <c r="T14320" s="212"/>
      <c r="U14320" s="213"/>
      <c r="V14320" s="213"/>
      <c r="W14320" s="213"/>
      <c r="X14320" s="214"/>
      <c r="Y14320" s="214"/>
      <c r="Z14320" s="214"/>
      <c r="AA14320" s="217"/>
      <c r="AB14320" s="217"/>
      <c r="AC14320" s="217"/>
      <c r="AD14320" s="213"/>
    </row>
    <row r="14321" spans="20:30" x14ac:dyDescent="0.2">
      <c r="T14321" s="212"/>
      <c r="U14321" s="213"/>
      <c r="V14321" s="213"/>
      <c r="W14321" s="213"/>
      <c r="X14321" s="214"/>
      <c r="Y14321" s="214"/>
      <c r="Z14321" s="214"/>
      <c r="AA14321" s="217"/>
      <c r="AB14321" s="217"/>
      <c r="AC14321" s="217"/>
      <c r="AD14321" s="213"/>
    </row>
    <row r="14322" spans="20:30" x14ac:dyDescent="0.2">
      <c r="T14322" s="212"/>
      <c r="U14322" s="213"/>
      <c r="V14322" s="213"/>
      <c r="W14322" s="213"/>
      <c r="X14322" s="214"/>
      <c r="Y14322" s="214"/>
      <c r="Z14322" s="214"/>
      <c r="AA14322" s="217"/>
      <c r="AB14322" s="217"/>
      <c r="AC14322" s="217"/>
      <c r="AD14322" s="213"/>
    </row>
    <row r="14323" spans="20:30" x14ac:dyDescent="0.2">
      <c r="T14323" s="212"/>
      <c r="U14323" s="213"/>
      <c r="V14323" s="213"/>
      <c r="W14323" s="213"/>
      <c r="X14323" s="214"/>
      <c r="Y14323" s="214"/>
      <c r="Z14323" s="214"/>
      <c r="AA14323" s="217"/>
      <c r="AB14323" s="217"/>
      <c r="AC14323" s="217"/>
      <c r="AD14323" s="213"/>
    </row>
    <row r="14324" spans="20:30" x14ac:dyDescent="0.2">
      <c r="T14324" s="212"/>
      <c r="U14324" s="213"/>
      <c r="V14324" s="213"/>
      <c r="W14324" s="213"/>
      <c r="X14324" s="214"/>
      <c r="Y14324" s="214"/>
      <c r="Z14324" s="214"/>
      <c r="AA14324" s="217"/>
      <c r="AB14324" s="217"/>
      <c r="AC14324" s="217"/>
      <c r="AD14324" s="213"/>
    </row>
    <row r="14325" spans="20:30" x14ac:dyDescent="0.2">
      <c r="T14325" s="212"/>
      <c r="U14325" s="213"/>
      <c r="V14325" s="213"/>
      <c r="W14325" s="213"/>
      <c r="X14325" s="214"/>
      <c r="Y14325" s="214"/>
      <c r="Z14325" s="214"/>
      <c r="AA14325" s="217"/>
      <c r="AB14325" s="217"/>
      <c r="AC14325" s="217"/>
      <c r="AD14325" s="213"/>
    </row>
    <row r="14326" spans="20:30" x14ac:dyDescent="0.2">
      <c r="T14326" s="212"/>
      <c r="U14326" s="213"/>
      <c r="V14326" s="213"/>
      <c r="W14326" s="213"/>
      <c r="X14326" s="214"/>
      <c r="Y14326" s="214"/>
      <c r="Z14326" s="214"/>
      <c r="AA14326" s="217"/>
      <c r="AB14326" s="217"/>
      <c r="AC14326" s="217"/>
      <c r="AD14326" s="213"/>
    </row>
    <row r="14327" spans="20:30" x14ac:dyDescent="0.2">
      <c r="T14327" s="212"/>
      <c r="U14327" s="213"/>
      <c r="V14327" s="213"/>
      <c r="W14327" s="213"/>
      <c r="X14327" s="214"/>
      <c r="Y14327" s="214"/>
      <c r="Z14327" s="214"/>
      <c r="AA14327" s="217"/>
      <c r="AB14327" s="217"/>
      <c r="AC14327" s="217"/>
      <c r="AD14327" s="213"/>
    </row>
    <row r="14328" spans="20:30" x14ac:dyDescent="0.2">
      <c r="T14328" s="212"/>
      <c r="U14328" s="213"/>
      <c r="V14328" s="213"/>
      <c r="W14328" s="213"/>
      <c r="X14328" s="214"/>
      <c r="Y14328" s="214"/>
      <c r="Z14328" s="214"/>
      <c r="AA14328" s="217"/>
      <c r="AB14328" s="217"/>
      <c r="AC14328" s="217"/>
      <c r="AD14328" s="213"/>
    </row>
    <row r="14329" spans="20:30" x14ac:dyDescent="0.2">
      <c r="T14329" s="212"/>
      <c r="U14329" s="213"/>
      <c r="V14329" s="213"/>
      <c r="W14329" s="213"/>
      <c r="X14329" s="214"/>
      <c r="Y14329" s="214"/>
      <c r="Z14329" s="214"/>
      <c r="AA14329" s="217"/>
      <c r="AB14329" s="217"/>
      <c r="AC14329" s="217"/>
      <c r="AD14329" s="213"/>
    </row>
    <row r="14330" spans="20:30" x14ac:dyDescent="0.2">
      <c r="T14330" s="212"/>
      <c r="U14330" s="213"/>
      <c r="V14330" s="213"/>
      <c r="W14330" s="213"/>
      <c r="X14330" s="214"/>
      <c r="Y14330" s="214"/>
      <c r="Z14330" s="214"/>
      <c r="AA14330" s="217"/>
      <c r="AB14330" s="217"/>
      <c r="AC14330" s="217"/>
      <c r="AD14330" s="213"/>
    </row>
    <row r="14331" spans="20:30" x14ac:dyDescent="0.2">
      <c r="T14331" s="212"/>
      <c r="U14331" s="213"/>
      <c r="V14331" s="213"/>
      <c r="W14331" s="213"/>
      <c r="X14331" s="214"/>
      <c r="Y14331" s="214"/>
      <c r="Z14331" s="214"/>
      <c r="AA14331" s="217"/>
      <c r="AB14331" s="217"/>
      <c r="AC14331" s="217"/>
      <c r="AD14331" s="213"/>
    </row>
    <row r="14332" spans="20:30" x14ac:dyDescent="0.2">
      <c r="T14332" s="212"/>
      <c r="U14332" s="213"/>
      <c r="V14332" s="213"/>
      <c r="W14332" s="213"/>
      <c r="X14332" s="214"/>
      <c r="Y14332" s="214"/>
      <c r="Z14332" s="214"/>
      <c r="AA14332" s="217"/>
      <c r="AB14332" s="217"/>
      <c r="AC14332" s="217"/>
      <c r="AD14332" s="213"/>
    </row>
    <row r="14333" spans="20:30" x14ac:dyDescent="0.2">
      <c r="T14333" s="212"/>
      <c r="U14333" s="213"/>
      <c r="V14333" s="213"/>
      <c r="W14333" s="213"/>
      <c r="X14333" s="214"/>
      <c r="Y14333" s="214"/>
      <c r="Z14333" s="214"/>
      <c r="AA14333" s="217"/>
      <c r="AB14333" s="217"/>
      <c r="AC14333" s="217"/>
      <c r="AD14333" s="213"/>
    </row>
    <row r="14334" spans="20:30" x14ac:dyDescent="0.2">
      <c r="T14334" s="212"/>
      <c r="U14334" s="213"/>
      <c r="V14334" s="213"/>
      <c r="W14334" s="213"/>
      <c r="X14334" s="214"/>
      <c r="Y14334" s="214"/>
      <c r="Z14334" s="214"/>
      <c r="AA14334" s="217"/>
      <c r="AB14334" s="217"/>
      <c r="AC14334" s="217"/>
      <c r="AD14334" s="213"/>
    </row>
    <row r="14335" spans="20:30" x14ac:dyDescent="0.2">
      <c r="T14335" s="212"/>
      <c r="U14335" s="213"/>
      <c r="V14335" s="213"/>
      <c r="W14335" s="213"/>
      <c r="X14335" s="214"/>
      <c r="Y14335" s="214"/>
      <c r="Z14335" s="214"/>
      <c r="AA14335" s="217"/>
      <c r="AB14335" s="217"/>
      <c r="AC14335" s="217"/>
      <c r="AD14335" s="213"/>
    </row>
    <row r="14336" spans="20:30" x14ac:dyDescent="0.2">
      <c r="T14336" s="212"/>
      <c r="U14336" s="213"/>
      <c r="V14336" s="213"/>
      <c r="W14336" s="213"/>
      <c r="X14336" s="214"/>
      <c r="Y14336" s="214"/>
      <c r="Z14336" s="214"/>
      <c r="AA14336" s="217"/>
      <c r="AB14336" s="217"/>
      <c r="AC14336" s="217"/>
      <c r="AD14336" s="213"/>
    </row>
    <row r="14337" spans="20:30" x14ac:dyDescent="0.2">
      <c r="T14337" s="212"/>
      <c r="U14337" s="213"/>
      <c r="V14337" s="213"/>
      <c r="W14337" s="213"/>
      <c r="X14337" s="214"/>
      <c r="Y14337" s="214"/>
      <c r="Z14337" s="214"/>
      <c r="AA14337" s="217"/>
      <c r="AB14337" s="217"/>
      <c r="AC14337" s="217"/>
      <c r="AD14337" s="213"/>
    </row>
    <row r="14338" spans="20:30" x14ac:dyDescent="0.2">
      <c r="T14338" s="212"/>
      <c r="U14338" s="213"/>
      <c r="V14338" s="213"/>
      <c r="W14338" s="213"/>
      <c r="X14338" s="214"/>
      <c r="Y14338" s="214"/>
      <c r="Z14338" s="214"/>
      <c r="AA14338" s="217"/>
      <c r="AB14338" s="217"/>
      <c r="AC14338" s="217"/>
      <c r="AD14338" s="213"/>
    </row>
    <row r="14339" spans="20:30" x14ac:dyDescent="0.2">
      <c r="T14339" s="212"/>
      <c r="U14339" s="213"/>
      <c r="V14339" s="213"/>
      <c r="W14339" s="213"/>
      <c r="X14339" s="214"/>
      <c r="Y14339" s="214"/>
      <c r="Z14339" s="214"/>
      <c r="AA14339" s="217"/>
      <c r="AB14339" s="217"/>
      <c r="AC14339" s="217"/>
      <c r="AD14339" s="213"/>
    </row>
    <row r="14340" spans="20:30" x14ac:dyDescent="0.2">
      <c r="T14340" s="212"/>
      <c r="U14340" s="213"/>
      <c r="V14340" s="213"/>
      <c r="W14340" s="213"/>
      <c r="X14340" s="214"/>
      <c r="Y14340" s="214"/>
      <c r="Z14340" s="214"/>
      <c r="AA14340" s="217"/>
      <c r="AB14340" s="217"/>
      <c r="AC14340" s="217"/>
      <c r="AD14340" s="213"/>
    </row>
    <row r="14341" spans="20:30" x14ac:dyDescent="0.2">
      <c r="T14341" s="212"/>
      <c r="U14341" s="213"/>
      <c r="V14341" s="213"/>
      <c r="W14341" s="213"/>
      <c r="X14341" s="214"/>
      <c r="Y14341" s="214"/>
      <c r="Z14341" s="214"/>
      <c r="AA14341" s="217"/>
      <c r="AB14341" s="217"/>
      <c r="AC14341" s="217"/>
      <c r="AD14341" s="213"/>
    </row>
    <row r="14342" spans="20:30" x14ac:dyDescent="0.2">
      <c r="T14342" s="212"/>
      <c r="U14342" s="213"/>
      <c r="V14342" s="213"/>
      <c r="W14342" s="213"/>
      <c r="X14342" s="214"/>
      <c r="Y14342" s="214"/>
      <c r="Z14342" s="214"/>
      <c r="AA14342" s="217"/>
      <c r="AB14342" s="217"/>
      <c r="AC14342" s="217"/>
      <c r="AD14342" s="213"/>
    </row>
    <row r="14343" spans="20:30" x14ac:dyDescent="0.2">
      <c r="T14343" s="212"/>
      <c r="U14343" s="213"/>
      <c r="V14343" s="213"/>
      <c r="W14343" s="213"/>
      <c r="X14343" s="214"/>
      <c r="Y14343" s="214"/>
      <c r="Z14343" s="214"/>
      <c r="AA14343" s="217"/>
      <c r="AB14343" s="217"/>
      <c r="AC14343" s="217"/>
      <c r="AD14343" s="213"/>
    </row>
    <row r="14344" spans="20:30" x14ac:dyDescent="0.2">
      <c r="T14344" s="212"/>
      <c r="U14344" s="213"/>
      <c r="V14344" s="213"/>
      <c r="W14344" s="213"/>
      <c r="X14344" s="214"/>
      <c r="Y14344" s="214"/>
      <c r="Z14344" s="214"/>
      <c r="AA14344" s="217"/>
      <c r="AB14344" s="217"/>
      <c r="AC14344" s="217"/>
      <c r="AD14344" s="213"/>
    </row>
    <row r="14345" spans="20:30" x14ac:dyDescent="0.2">
      <c r="T14345" s="212"/>
      <c r="U14345" s="213"/>
      <c r="V14345" s="213"/>
      <c r="W14345" s="213"/>
      <c r="X14345" s="214"/>
      <c r="Y14345" s="214"/>
      <c r="Z14345" s="214"/>
      <c r="AA14345" s="217"/>
      <c r="AB14345" s="217"/>
      <c r="AC14345" s="217"/>
      <c r="AD14345" s="213"/>
    </row>
    <row r="14346" spans="20:30" x14ac:dyDescent="0.2">
      <c r="T14346" s="212"/>
      <c r="U14346" s="213"/>
      <c r="V14346" s="213"/>
      <c r="W14346" s="213"/>
      <c r="X14346" s="214"/>
      <c r="Y14346" s="214"/>
      <c r="Z14346" s="214"/>
      <c r="AA14346" s="217"/>
      <c r="AB14346" s="217"/>
      <c r="AC14346" s="217"/>
      <c r="AD14346" s="213"/>
    </row>
    <row r="14347" spans="20:30" x14ac:dyDescent="0.2">
      <c r="T14347" s="212"/>
      <c r="U14347" s="213"/>
      <c r="V14347" s="213"/>
      <c r="W14347" s="213"/>
      <c r="X14347" s="214"/>
      <c r="Y14347" s="214"/>
      <c r="Z14347" s="214"/>
      <c r="AA14347" s="217"/>
      <c r="AB14347" s="217"/>
      <c r="AC14347" s="217"/>
      <c r="AD14347" s="213"/>
    </row>
    <row r="14348" spans="20:30" x14ac:dyDescent="0.2">
      <c r="T14348" s="212"/>
      <c r="U14348" s="213"/>
      <c r="V14348" s="213"/>
      <c r="W14348" s="213"/>
      <c r="X14348" s="214"/>
      <c r="Y14348" s="214"/>
      <c r="Z14348" s="214"/>
      <c r="AA14348" s="217"/>
      <c r="AB14348" s="217"/>
      <c r="AC14348" s="217"/>
      <c r="AD14348" s="213"/>
    </row>
    <row r="14349" spans="20:30" x14ac:dyDescent="0.2">
      <c r="T14349" s="212"/>
      <c r="U14349" s="213"/>
      <c r="V14349" s="213"/>
      <c r="W14349" s="213"/>
      <c r="X14349" s="214"/>
      <c r="Y14349" s="214"/>
      <c r="Z14349" s="214"/>
      <c r="AA14349" s="217"/>
      <c r="AB14349" s="217"/>
      <c r="AC14349" s="217"/>
      <c r="AD14349" s="213"/>
    </row>
    <row r="14350" spans="20:30" x14ac:dyDescent="0.2">
      <c r="T14350" s="212"/>
      <c r="U14350" s="213"/>
      <c r="V14350" s="213"/>
      <c r="W14350" s="213"/>
      <c r="X14350" s="214"/>
      <c r="Y14350" s="214"/>
      <c r="Z14350" s="214"/>
      <c r="AA14350" s="217"/>
      <c r="AB14350" s="217"/>
      <c r="AC14350" s="217"/>
      <c r="AD14350" s="213"/>
    </row>
    <row r="14351" spans="20:30" x14ac:dyDescent="0.2">
      <c r="T14351" s="212"/>
      <c r="U14351" s="213"/>
      <c r="V14351" s="213"/>
      <c r="W14351" s="213"/>
      <c r="X14351" s="214"/>
      <c r="Y14351" s="214"/>
      <c r="Z14351" s="214"/>
      <c r="AA14351" s="217"/>
      <c r="AB14351" s="217"/>
      <c r="AC14351" s="217"/>
      <c r="AD14351" s="213"/>
    </row>
    <row r="14352" spans="20:30" x14ac:dyDescent="0.2">
      <c r="T14352" s="212"/>
      <c r="U14352" s="213"/>
      <c r="V14352" s="213"/>
      <c r="W14352" s="213"/>
      <c r="X14352" s="214"/>
      <c r="Y14352" s="214"/>
      <c r="Z14352" s="214"/>
      <c r="AA14352" s="217"/>
      <c r="AB14352" s="217"/>
      <c r="AC14352" s="217"/>
      <c r="AD14352" s="213"/>
    </row>
    <row r="14353" spans="20:30" x14ac:dyDescent="0.2">
      <c r="T14353" s="212"/>
      <c r="U14353" s="213"/>
      <c r="V14353" s="213"/>
      <c r="W14353" s="213"/>
      <c r="X14353" s="214"/>
      <c r="Y14353" s="214"/>
      <c r="Z14353" s="214"/>
      <c r="AA14353" s="217"/>
      <c r="AB14353" s="217"/>
      <c r="AC14353" s="217"/>
      <c r="AD14353" s="213"/>
    </row>
    <row r="14354" spans="20:30" x14ac:dyDescent="0.2">
      <c r="T14354" s="212"/>
      <c r="U14354" s="213"/>
      <c r="V14354" s="213"/>
      <c r="W14354" s="213"/>
      <c r="X14354" s="214"/>
      <c r="Y14354" s="214"/>
      <c r="Z14354" s="214"/>
      <c r="AA14354" s="217"/>
      <c r="AB14354" s="217"/>
      <c r="AC14354" s="217"/>
      <c r="AD14354" s="213"/>
    </row>
    <row r="14355" spans="20:30" x14ac:dyDescent="0.2">
      <c r="T14355" s="212"/>
      <c r="U14355" s="213"/>
      <c r="V14355" s="213"/>
      <c r="W14355" s="213"/>
      <c r="X14355" s="214"/>
      <c r="Y14355" s="214"/>
      <c r="Z14355" s="214"/>
      <c r="AA14355" s="217"/>
      <c r="AB14355" s="217"/>
      <c r="AC14355" s="217"/>
      <c r="AD14355" s="213"/>
    </row>
    <row r="14356" spans="20:30" x14ac:dyDescent="0.2">
      <c r="T14356" s="212"/>
      <c r="U14356" s="213"/>
      <c r="V14356" s="213"/>
      <c r="W14356" s="213"/>
      <c r="X14356" s="214"/>
      <c r="Y14356" s="214"/>
      <c r="Z14356" s="214"/>
      <c r="AA14356" s="217"/>
      <c r="AB14356" s="217"/>
      <c r="AC14356" s="217"/>
      <c r="AD14356" s="213"/>
    </row>
    <row r="14357" spans="20:30" x14ac:dyDescent="0.2">
      <c r="T14357" s="212"/>
      <c r="U14357" s="213"/>
      <c r="V14357" s="213"/>
      <c r="W14357" s="213"/>
      <c r="X14357" s="214"/>
      <c r="Y14357" s="214"/>
      <c r="Z14357" s="214"/>
      <c r="AA14357" s="217"/>
      <c r="AB14357" s="217"/>
      <c r="AC14357" s="217"/>
      <c r="AD14357" s="213"/>
    </row>
    <row r="14358" spans="20:30" x14ac:dyDescent="0.2">
      <c r="T14358" s="212"/>
      <c r="U14358" s="213"/>
      <c r="V14358" s="213"/>
      <c r="W14358" s="213"/>
      <c r="X14358" s="214"/>
      <c r="Y14358" s="214"/>
      <c r="Z14358" s="214"/>
      <c r="AA14358" s="217"/>
      <c r="AB14358" s="217"/>
      <c r="AC14358" s="217"/>
      <c r="AD14358" s="213"/>
    </row>
    <row r="14359" spans="20:30" x14ac:dyDescent="0.2">
      <c r="T14359" s="212"/>
      <c r="U14359" s="213"/>
      <c r="V14359" s="213"/>
      <c r="W14359" s="213"/>
      <c r="X14359" s="214"/>
      <c r="Y14359" s="214"/>
      <c r="Z14359" s="214"/>
      <c r="AA14359" s="217"/>
      <c r="AB14359" s="217"/>
      <c r="AC14359" s="217"/>
      <c r="AD14359" s="213"/>
    </row>
    <row r="14360" spans="20:30" x14ac:dyDescent="0.2">
      <c r="T14360" s="212"/>
      <c r="U14360" s="213"/>
      <c r="V14360" s="213"/>
      <c r="W14360" s="213"/>
      <c r="X14360" s="214"/>
      <c r="Y14360" s="214"/>
      <c r="Z14360" s="214"/>
      <c r="AA14360" s="217"/>
      <c r="AB14360" s="217"/>
      <c r="AC14360" s="217"/>
      <c r="AD14360" s="213"/>
    </row>
    <row r="14361" spans="20:30" x14ac:dyDescent="0.2">
      <c r="T14361" s="212"/>
      <c r="U14361" s="213"/>
      <c r="V14361" s="213"/>
      <c r="W14361" s="213"/>
      <c r="X14361" s="214"/>
      <c r="Y14361" s="214"/>
      <c r="Z14361" s="214"/>
      <c r="AA14361" s="217"/>
      <c r="AB14361" s="217"/>
      <c r="AC14361" s="217"/>
      <c r="AD14361" s="213"/>
    </row>
    <row r="14362" spans="20:30" x14ac:dyDescent="0.2">
      <c r="T14362" s="212"/>
      <c r="U14362" s="213"/>
      <c r="V14362" s="213"/>
      <c r="W14362" s="213"/>
      <c r="X14362" s="214"/>
      <c r="Y14362" s="214"/>
      <c r="Z14362" s="214"/>
      <c r="AA14362" s="217"/>
      <c r="AB14362" s="217"/>
      <c r="AC14362" s="217"/>
      <c r="AD14362" s="213"/>
    </row>
    <row r="14363" spans="20:30" x14ac:dyDescent="0.2">
      <c r="T14363" s="212"/>
      <c r="U14363" s="213"/>
      <c r="V14363" s="213"/>
      <c r="W14363" s="213"/>
      <c r="X14363" s="214"/>
      <c r="Y14363" s="214"/>
      <c r="Z14363" s="214"/>
      <c r="AA14363" s="217"/>
      <c r="AB14363" s="217"/>
      <c r="AC14363" s="217"/>
      <c r="AD14363" s="213"/>
    </row>
    <row r="14364" spans="20:30" x14ac:dyDescent="0.2">
      <c r="T14364" s="212"/>
      <c r="U14364" s="213"/>
      <c r="V14364" s="213"/>
      <c r="W14364" s="213"/>
      <c r="X14364" s="214"/>
      <c r="Y14364" s="214"/>
      <c r="Z14364" s="214"/>
      <c r="AA14364" s="217"/>
      <c r="AB14364" s="217"/>
      <c r="AC14364" s="217"/>
      <c r="AD14364" s="213"/>
    </row>
    <row r="14365" spans="20:30" x14ac:dyDescent="0.2">
      <c r="T14365" s="212"/>
      <c r="U14365" s="213"/>
      <c r="V14365" s="213"/>
      <c r="W14365" s="213"/>
      <c r="X14365" s="214"/>
      <c r="Y14365" s="214"/>
      <c r="Z14365" s="214"/>
      <c r="AA14365" s="217"/>
      <c r="AB14365" s="217"/>
      <c r="AC14365" s="217"/>
      <c r="AD14365" s="213"/>
    </row>
    <row r="14366" spans="20:30" x14ac:dyDescent="0.2">
      <c r="T14366" s="212"/>
      <c r="U14366" s="213"/>
      <c r="V14366" s="213"/>
      <c r="W14366" s="213"/>
      <c r="X14366" s="214"/>
      <c r="Y14366" s="214"/>
      <c r="Z14366" s="214"/>
      <c r="AA14366" s="217"/>
      <c r="AB14366" s="217"/>
      <c r="AC14366" s="217"/>
      <c r="AD14366" s="213"/>
    </row>
    <row r="14367" spans="20:30" x14ac:dyDescent="0.2">
      <c r="T14367" s="212"/>
      <c r="U14367" s="213"/>
      <c r="V14367" s="213"/>
      <c r="W14367" s="213"/>
      <c r="X14367" s="214"/>
      <c r="Y14367" s="214"/>
      <c r="Z14367" s="214"/>
      <c r="AA14367" s="217"/>
      <c r="AB14367" s="217"/>
      <c r="AC14367" s="217"/>
      <c r="AD14367" s="213"/>
    </row>
    <row r="14368" spans="20:30" x14ac:dyDescent="0.2">
      <c r="T14368" s="212"/>
      <c r="U14368" s="213"/>
      <c r="V14368" s="213"/>
      <c r="W14368" s="213"/>
      <c r="X14368" s="214"/>
      <c r="Y14368" s="214"/>
      <c r="Z14368" s="214"/>
      <c r="AA14368" s="217"/>
      <c r="AB14368" s="217"/>
      <c r="AC14368" s="217"/>
      <c r="AD14368" s="213"/>
    </row>
    <row r="14369" spans="20:30" x14ac:dyDescent="0.2">
      <c r="T14369" s="212"/>
      <c r="U14369" s="213"/>
      <c r="V14369" s="213"/>
      <c r="W14369" s="213"/>
      <c r="X14369" s="214"/>
      <c r="Y14369" s="214"/>
      <c r="Z14369" s="214"/>
      <c r="AA14369" s="217"/>
      <c r="AB14369" s="217"/>
      <c r="AC14369" s="217"/>
      <c r="AD14369" s="213"/>
    </row>
    <row r="14370" spans="20:30" x14ac:dyDescent="0.2">
      <c r="T14370" s="212"/>
      <c r="U14370" s="213"/>
      <c r="V14370" s="213"/>
      <c r="W14370" s="213"/>
      <c r="X14370" s="214"/>
      <c r="Y14370" s="214"/>
      <c r="Z14370" s="214"/>
      <c r="AA14370" s="217"/>
      <c r="AB14370" s="217"/>
      <c r="AC14370" s="217"/>
      <c r="AD14370" s="213"/>
    </row>
    <row r="14371" spans="20:30" x14ac:dyDescent="0.2">
      <c r="T14371" s="212"/>
      <c r="U14371" s="213"/>
      <c r="V14371" s="213"/>
      <c r="W14371" s="213"/>
      <c r="X14371" s="214"/>
      <c r="Y14371" s="214"/>
      <c r="Z14371" s="214"/>
      <c r="AA14371" s="217"/>
      <c r="AB14371" s="217"/>
      <c r="AC14371" s="217"/>
      <c r="AD14371" s="213"/>
    </row>
    <row r="14372" spans="20:30" x14ac:dyDescent="0.2">
      <c r="T14372" s="212"/>
      <c r="U14372" s="213"/>
      <c r="V14372" s="213"/>
      <c r="W14372" s="213"/>
      <c r="X14372" s="214"/>
      <c r="Y14372" s="214"/>
      <c r="Z14372" s="214"/>
      <c r="AA14372" s="217"/>
      <c r="AB14372" s="217"/>
      <c r="AC14372" s="217"/>
      <c r="AD14372" s="213"/>
    </row>
    <row r="14373" spans="20:30" x14ac:dyDescent="0.2">
      <c r="T14373" s="212"/>
      <c r="U14373" s="213"/>
      <c r="V14373" s="213"/>
      <c r="W14373" s="213"/>
      <c r="X14373" s="214"/>
      <c r="Y14373" s="214"/>
      <c r="Z14373" s="214"/>
      <c r="AA14373" s="217"/>
      <c r="AB14373" s="217"/>
      <c r="AC14373" s="217"/>
      <c r="AD14373" s="213"/>
    </row>
    <row r="14374" spans="20:30" x14ac:dyDescent="0.2">
      <c r="T14374" s="212"/>
      <c r="U14374" s="213"/>
      <c r="V14374" s="213"/>
      <c r="W14374" s="213"/>
      <c r="X14374" s="214"/>
      <c r="Y14374" s="214"/>
      <c r="Z14374" s="214"/>
      <c r="AA14374" s="217"/>
      <c r="AB14374" s="217"/>
      <c r="AC14374" s="217"/>
      <c r="AD14374" s="213"/>
    </row>
    <row r="14375" spans="20:30" x14ac:dyDescent="0.2">
      <c r="T14375" s="212"/>
      <c r="U14375" s="213"/>
      <c r="V14375" s="213"/>
      <c r="W14375" s="213"/>
      <c r="X14375" s="214"/>
      <c r="Y14375" s="214"/>
      <c r="Z14375" s="214"/>
      <c r="AA14375" s="217"/>
      <c r="AB14375" s="217"/>
      <c r="AC14375" s="217"/>
      <c r="AD14375" s="213"/>
    </row>
    <row r="14376" spans="20:30" x14ac:dyDescent="0.2">
      <c r="T14376" s="212"/>
      <c r="U14376" s="213"/>
      <c r="V14376" s="213"/>
      <c r="W14376" s="213"/>
      <c r="X14376" s="214"/>
      <c r="Y14376" s="214"/>
      <c r="Z14376" s="214"/>
      <c r="AA14376" s="217"/>
      <c r="AB14376" s="217"/>
      <c r="AC14376" s="217"/>
      <c r="AD14376" s="213"/>
    </row>
    <row r="14377" spans="20:30" x14ac:dyDescent="0.2">
      <c r="T14377" s="212"/>
      <c r="U14377" s="213"/>
      <c r="V14377" s="213"/>
      <c r="W14377" s="213"/>
      <c r="X14377" s="214"/>
      <c r="Y14377" s="214"/>
      <c r="Z14377" s="214"/>
      <c r="AA14377" s="217"/>
      <c r="AB14377" s="217"/>
      <c r="AC14377" s="217"/>
      <c r="AD14377" s="213"/>
    </row>
    <row r="14378" spans="20:30" x14ac:dyDescent="0.2">
      <c r="T14378" s="212"/>
      <c r="U14378" s="213"/>
      <c r="V14378" s="213"/>
      <c r="W14378" s="213"/>
      <c r="X14378" s="214"/>
      <c r="Y14378" s="214"/>
      <c r="Z14378" s="214"/>
      <c r="AA14378" s="217"/>
      <c r="AB14378" s="217"/>
      <c r="AC14378" s="217"/>
      <c r="AD14378" s="213"/>
    </row>
    <row r="14379" spans="20:30" x14ac:dyDescent="0.2">
      <c r="T14379" s="212"/>
      <c r="U14379" s="213"/>
      <c r="V14379" s="213"/>
      <c r="W14379" s="213"/>
      <c r="X14379" s="214"/>
      <c r="Y14379" s="214"/>
      <c r="Z14379" s="214"/>
      <c r="AA14379" s="217"/>
      <c r="AB14379" s="217"/>
      <c r="AC14379" s="217"/>
      <c r="AD14379" s="213"/>
    </row>
    <row r="14380" spans="20:30" x14ac:dyDescent="0.2">
      <c r="T14380" s="212"/>
      <c r="U14380" s="213"/>
      <c r="V14380" s="213"/>
      <c r="W14380" s="213"/>
      <c r="X14380" s="214"/>
      <c r="Y14380" s="214"/>
      <c r="Z14380" s="214"/>
      <c r="AA14380" s="217"/>
      <c r="AB14380" s="217"/>
      <c r="AC14380" s="217"/>
      <c r="AD14380" s="213"/>
    </row>
    <row r="14381" spans="20:30" x14ac:dyDescent="0.2">
      <c r="T14381" s="212"/>
      <c r="U14381" s="213"/>
      <c r="V14381" s="213"/>
      <c r="W14381" s="213"/>
      <c r="X14381" s="214"/>
      <c r="Y14381" s="214"/>
      <c r="Z14381" s="214"/>
      <c r="AA14381" s="217"/>
      <c r="AB14381" s="217"/>
      <c r="AC14381" s="217"/>
      <c r="AD14381" s="213"/>
    </row>
    <row r="14382" spans="20:30" x14ac:dyDescent="0.2">
      <c r="T14382" s="212"/>
      <c r="U14382" s="213"/>
      <c r="V14382" s="213"/>
      <c r="W14382" s="213"/>
      <c r="X14382" s="214"/>
      <c r="Y14382" s="214"/>
      <c r="Z14382" s="214"/>
      <c r="AA14382" s="217"/>
      <c r="AB14382" s="217"/>
      <c r="AC14382" s="217"/>
      <c r="AD14382" s="213"/>
    </row>
    <row r="14383" spans="20:30" x14ac:dyDescent="0.2">
      <c r="T14383" s="212"/>
      <c r="U14383" s="213"/>
      <c r="V14383" s="213"/>
      <c r="W14383" s="213"/>
      <c r="X14383" s="214"/>
      <c r="Y14383" s="214"/>
      <c r="Z14383" s="214"/>
      <c r="AA14383" s="217"/>
      <c r="AB14383" s="217"/>
      <c r="AC14383" s="217"/>
      <c r="AD14383" s="213"/>
    </row>
    <row r="14384" spans="20:30" x14ac:dyDescent="0.2">
      <c r="T14384" s="212"/>
      <c r="U14384" s="213"/>
      <c r="V14384" s="213"/>
      <c r="W14384" s="213"/>
      <c r="X14384" s="214"/>
      <c r="Y14384" s="214"/>
      <c r="Z14384" s="214"/>
      <c r="AA14384" s="217"/>
      <c r="AB14384" s="217"/>
      <c r="AC14384" s="217"/>
      <c r="AD14384" s="213"/>
    </row>
    <row r="14385" spans="20:30" x14ac:dyDescent="0.2">
      <c r="T14385" s="212"/>
      <c r="U14385" s="213"/>
      <c r="V14385" s="213"/>
      <c r="W14385" s="213"/>
      <c r="X14385" s="214"/>
      <c r="Y14385" s="214"/>
      <c r="Z14385" s="214"/>
      <c r="AA14385" s="217"/>
      <c r="AB14385" s="217"/>
      <c r="AC14385" s="217"/>
      <c r="AD14385" s="213"/>
    </row>
    <row r="14386" spans="20:30" x14ac:dyDescent="0.2">
      <c r="T14386" s="212"/>
      <c r="U14386" s="213"/>
      <c r="V14386" s="213"/>
      <c r="W14386" s="213"/>
      <c r="X14386" s="214"/>
      <c r="Y14386" s="214"/>
      <c r="Z14386" s="214"/>
      <c r="AA14386" s="217"/>
      <c r="AB14386" s="217"/>
      <c r="AC14386" s="217"/>
      <c r="AD14386" s="213"/>
    </row>
    <row r="14387" spans="20:30" x14ac:dyDescent="0.2">
      <c r="T14387" s="212"/>
      <c r="U14387" s="213"/>
      <c r="V14387" s="213"/>
      <c r="W14387" s="213"/>
      <c r="X14387" s="214"/>
      <c r="Y14387" s="214"/>
      <c r="Z14387" s="214"/>
      <c r="AA14387" s="217"/>
      <c r="AB14387" s="217"/>
      <c r="AC14387" s="217"/>
      <c r="AD14387" s="213"/>
    </row>
    <row r="14388" spans="20:30" x14ac:dyDescent="0.2">
      <c r="T14388" s="212"/>
      <c r="U14388" s="213"/>
      <c r="V14388" s="213"/>
      <c r="W14388" s="213"/>
      <c r="X14388" s="214"/>
      <c r="Y14388" s="214"/>
      <c r="Z14388" s="214"/>
      <c r="AA14388" s="217"/>
      <c r="AB14388" s="217"/>
      <c r="AC14388" s="217"/>
      <c r="AD14388" s="213"/>
    </row>
    <row r="14389" spans="20:30" x14ac:dyDescent="0.2">
      <c r="T14389" s="212"/>
      <c r="U14389" s="213"/>
      <c r="V14389" s="213"/>
      <c r="W14389" s="213"/>
      <c r="X14389" s="214"/>
      <c r="Y14389" s="214"/>
      <c r="Z14389" s="214"/>
      <c r="AA14389" s="217"/>
      <c r="AB14389" s="217"/>
      <c r="AC14389" s="217"/>
      <c r="AD14389" s="213"/>
    </row>
    <row r="14390" spans="20:30" x14ac:dyDescent="0.2">
      <c r="T14390" s="212"/>
      <c r="U14390" s="213"/>
      <c r="V14390" s="213"/>
      <c r="W14390" s="213"/>
      <c r="X14390" s="214"/>
      <c r="Y14390" s="214"/>
      <c r="Z14390" s="214"/>
      <c r="AA14390" s="217"/>
      <c r="AB14390" s="217"/>
      <c r="AC14390" s="217"/>
      <c r="AD14390" s="213"/>
    </row>
    <row r="14391" spans="20:30" x14ac:dyDescent="0.2">
      <c r="T14391" s="212"/>
      <c r="U14391" s="213"/>
      <c r="V14391" s="213"/>
      <c r="W14391" s="213"/>
      <c r="X14391" s="214"/>
      <c r="Y14391" s="214"/>
      <c r="Z14391" s="214"/>
      <c r="AA14391" s="217"/>
      <c r="AB14391" s="217"/>
      <c r="AC14391" s="217"/>
      <c r="AD14391" s="213"/>
    </row>
    <row r="14392" spans="20:30" x14ac:dyDescent="0.2">
      <c r="T14392" s="212"/>
      <c r="U14392" s="213"/>
      <c r="V14392" s="213"/>
      <c r="W14392" s="213"/>
      <c r="X14392" s="214"/>
      <c r="Y14392" s="214"/>
      <c r="Z14392" s="214"/>
      <c r="AA14392" s="217"/>
      <c r="AB14392" s="217"/>
      <c r="AC14392" s="217"/>
      <c r="AD14392" s="213"/>
    </row>
    <row r="14393" spans="20:30" x14ac:dyDescent="0.2">
      <c r="T14393" s="212"/>
      <c r="U14393" s="213"/>
      <c r="V14393" s="213"/>
      <c r="W14393" s="213"/>
      <c r="X14393" s="214"/>
      <c r="Y14393" s="214"/>
      <c r="Z14393" s="214"/>
      <c r="AA14393" s="217"/>
      <c r="AB14393" s="217"/>
      <c r="AC14393" s="217"/>
      <c r="AD14393" s="213"/>
    </row>
    <row r="14394" spans="20:30" x14ac:dyDescent="0.2">
      <c r="T14394" s="212"/>
      <c r="U14394" s="213"/>
      <c r="V14394" s="213"/>
      <c r="W14394" s="213"/>
      <c r="X14394" s="214"/>
      <c r="Y14394" s="214"/>
      <c r="Z14394" s="214"/>
      <c r="AA14394" s="217"/>
      <c r="AB14394" s="217"/>
      <c r="AC14394" s="217"/>
      <c r="AD14394" s="213"/>
    </row>
    <row r="14395" spans="20:30" x14ac:dyDescent="0.2">
      <c r="T14395" s="212"/>
      <c r="U14395" s="213"/>
      <c r="V14395" s="213"/>
      <c r="W14395" s="213"/>
      <c r="X14395" s="214"/>
      <c r="Y14395" s="214"/>
      <c r="Z14395" s="214"/>
      <c r="AA14395" s="217"/>
      <c r="AB14395" s="217"/>
      <c r="AC14395" s="217"/>
      <c r="AD14395" s="213"/>
    </row>
    <row r="14396" spans="20:30" x14ac:dyDescent="0.2">
      <c r="T14396" s="212"/>
      <c r="U14396" s="213"/>
      <c r="V14396" s="213"/>
      <c r="W14396" s="213"/>
      <c r="X14396" s="214"/>
      <c r="Y14396" s="214"/>
      <c r="Z14396" s="214"/>
      <c r="AA14396" s="217"/>
      <c r="AB14396" s="217"/>
      <c r="AC14396" s="217"/>
      <c r="AD14396" s="213"/>
    </row>
    <row r="14397" spans="20:30" x14ac:dyDescent="0.2">
      <c r="T14397" s="212"/>
      <c r="U14397" s="213"/>
      <c r="V14397" s="213"/>
      <c r="W14397" s="213"/>
      <c r="X14397" s="214"/>
      <c r="Y14397" s="214"/>
      <c r="Z14397" s="214"/>
      <c r="AA14397" s="217"/>
      <c r="AB14397" s="217"/>
      <c r="AC14397" s="217"/>
      <c r="AD14397" s="213"/>
    </row>
    <row r="14398" spans="20:30" x14ac:dyDescent="0.2">
      <c r="T14398" s="212"/>
      <c r="U14398" s="213"/>
      <c r="V14398" s="213"/>
      <c r="W14398" s="213"/>
      <c r="X14398" s="214"/>
      <c r="Y14398" s="214"/>
      <c r="Z14398" s="214"/>
      <c r="AA14398" s="217"/>
      <c r="AB14398" s="217"/>
      <c r="AC14398" s="217"/>
      <c r="AD14398" s="213"/>
    </row>
    <row r="14399" spans="20:30" x14ac:dyDescent="0.2">
      <c r="T14399" s="212"/>
      <c r="U14399" s="213"/>
      <c r="V14399" s="213"/>
      <c r="W14399" s="213"/>
      <c r="X14399" s="214"/>
      <c r="Y14399" s="214"/>
      <c r="Z14399" s="214"/>
      <c r="AA14399" s="217"/>
      <c r="AB14399" s="217"/>
      <c r="AC14399" s="217"/>
      <c r="AD14399" s="213"/>
    </row>
    <row r="14400" spans="20:30" x14ac:dyDescent="0.2">
      <c r="T14400" s="212"/>
      <c r="U14400" s="213"/>
      <c r="V14400" s="213"/>
      <c r="W14400" s="213"/>
      <c r="X14400" s="214"/>
      <c r="Y14400" s="214"/>
      <c r="Z14400" s="214"/>
      <c r="AA14400" s="217"/>
      <c r="AB14400" s="217"/>
      <c r="AC14400" s="217"/>
      <c r="AD14400" s="213"/>
    </row>
    <row r="14401" spans="20:30" x14ac:dyDescent="0.2">
      <c r="T14401" s="212"/>
      <c r="U14401" s="213"/>
      <c r="V14401" s="213"/>
      <c r="W14401" s="213"/>
      <c r="X14401" s="214"/>
      <c r="Y14401" s="214"/>
      <c r="Z14401" s="214"/>
      <c r="AA14401" s="217"/>
      <c r="AB14401" s="217"/>
      <c r="AC14401" s="217"/>
      <c r="AD14401" s="213"/>
    </row>
    <row r="14402" spans="20:30" x14ac:dyDescent="0.2">
      <c r="T14402" s="212"/>
      <c r="U14402" s="213"/>
      <c r="V14402" s="213"/>
      <c r="W14402" s="213"/>
      <c r="X14402" s="214"/>
      <c r="Y14402" s="214"/>
      <c r="Z14402" s="214"/>
      <c r="AA14402" s="217"/>
      <c r="AB14402" s="217"/>
      <c r="AC14402" s="217"/>
      <c r="AD14402" s="213"/>
    </row>
    <row r="14403" spans="20:30" x14ac:dyDescent="0.2">
      <c r="T14403" s="212"/>
      <c r="U14403" s="213"/>
      <c r="V14403" s="213"/>
      <c r="W14403" s="213"/>
      <c r="X14403" s="214"/>
      <c r="Y14403" s="214"/>
      <c r="Z14403" s="214"/>
      <c r="AA14403" s="217"/>
      <c r="AB14403" s="217"/>
      <c r="AC14403" s="217"/>
      <c r="AD14403" s="213"/>
    </row>
    <row r="14404" spans="20:30" x14ac:dyDescent="0.2">
      <c r="T14404" s="212"/>
      <c r="U14404" s="213"/>
      <c r="V14404" s="213"/>
      <c r="W14404" s="213"/>
      <c r="X14404" s="214"/>
      <c r="Y14404" s="214"/>
      <c r="Z14404" s="214"/>
      <c r="AA14404" s="217"/>
      <c r="AB14404" s="217"/>
      <c r="AC14404" s="217"/>
      <c r="AD14404" s="213"/>
    </row>
    <row r="14405" spans="20:30" x14ac:dyDescent="0.2">
      <c r="T14405" s="212"/>
      <c r="U14405" s="213"/>
      <c r="V14405" s="213"/>
      <c r="W14405" s="213"/>
      <c r="X14405" s="214"/>
      <c r="Y14405" s="214"/>
      <c r="Z14405" s="214"/>
      <c r="AA14405" s="217"/>
      <c r="AB14405" s="217"/>
      <c r="AC14405" s="217"/>
      <c r="AD14405" s="213"/>
    </row>
    <row r="14406" spans="20:30" x14ac:dyDescent="0.2">
      <c r="T14406" s="212"/>
      <c r="U14406" s="213"/>
      <c r="V14406" s="213"/>
      <c r="W14406" s="213"/>
      <c r="X14406" s="214"/>
      <c r="Y14406" s="214"/>
      <c r="Z14406" s="214"/>
      <c r="AA14406" s="217"/>
      <c r="AB14406" s="217"/>
      <c r="AC14406" s="217"/>
      <c r="AD14406" s="213"/>
    </row>
    <row r="14407" spans="20:30" x14ac:dyDescent="0.2">
      <c r="T14407" s="212"/>
      <c r="U14407" s="213"/>
      <c r="V14407" s="213"/>
      <c r="W14407" s="213"/>
      <c r="X14407" s="214"/>
      <c r="Y14407" s="214"/>
      <c r="Z14407" s="214"/>
      <c r="AA14407" s="217"/>
      <c r="AB14407" s="217"/>
      <c r="AC14407" s="217"/>
      <c r="AD14407" s="213"/>
    </row>
    <row r="14408" spans="20:30" x14ac:dyDescent="0.2">
      <c r="T14408" s="212"/>
      <c r="U14408" s="213"/>
      <c r="V14408" s="213"/>
      <c r="W14408" s="213"/>
      <c r="X14408" s="214"/>
      <c r="Y14408" s="214"/>
      <c r="Z14408" s="214"/>
      <c r="AA14408" s="217"/>
      <c r="AB14408" s="217"/>
      <c r="AC14408" s="217"/>
      <c r="AD14408" s="213"/>
    </row>
    <row r="14409" spans="20:30" x14ac:dyDescent="0.2">
      <c r="T14409" s="212"/>
      <c r="U14409" s="213"/>
      <c r="V14409" s="213"/>
      <c r="W14409" s="213"/>
      <c r="X14409" s="214"/>
      <c r="Y14409" s="214"/>
      <c r="Z14409" s="214"/>
      <c r="AA14409" s="217"/>
      <c r="AB14409" s="217"/>
      <c r="AC14409" s="217"/>
      <c r="AD14409" s="213"/>
    </row>
    <row r="14410" spans="20:30" x14ac:dyDescent="0.2">
      <c r="T14410" s="212"/>
      <c r="U14410" s="213"/>
      <c r="V14410" s="213"/>
      <c r="W14410" s="213"/>
      <c r="X14410" s="214"/>
      <c r="Y14410" s="214"/>
      <c r="Z14410" s="214"/>
      <c r="AA14410" s="217"/>
      <c r="AB14410" s="217"/>
      <c r="AC14410" s="217"/>
      <c r="AD14410" s="213"/>
    </row>
    <row r="14411" spans="20:30" x14ac:dyDescent="0.2">
      <c r="T14411" s="212"/>
      <c r="U14411" s="213"/>
      <c r="V14411" s="213"/>
      <c r="W14411" s="213"/>
      <c r="X14411" s="214"/>
      <c r="Y14411" s="214"/>
      <c r="Z14411" s="214"/>
      <c r="AA14411" s="217"/>
      <c r="AB14411" s="217"/>
      <c r="AC14411" s="217"/>
      <c r="AD14411" s="213"/>
    </row>
    <row r="14412" spans="20:30" x14ac:dyDescent="0.2">
      <c r="T14412" s="212"/>
      <c r="U14412" s="213"/>
      <c r="V14412" s="213"/>
      <c r="W14412" s="213"/>
      <c r="X14412" s="214"/>
      <c r="Y14412" s="214"/>
      <c r="Z14412" s="214"/>
      <c r="AA14412" s="217"/>
      <c r="AB14412" s="217"/>
      <c r="AC14412" s="217"/>
      <c r="AD14412" s="213"/>
    </row>
    <row r="14413" spans="20:30" x14ac:dyDescent="0.2">
      <c r="T14413" s="212"/>
      <c r="U14413" s="213"/>
      <c r="V14413" s="213"/>
      <c r="W14413" s="213"/>
      <c r="X14413" s="214"/>
      <c r="Y14413" s="214"/>
      <c r="Z14413" s="214"/>
      <c r="AA14413" s="217"/>
      <c r="AB14413" s="217"/>
      <c r="AC14413" s="217"/>
      <c r="AD14413" s="213"/>
    </row>
    <row r="14414" spans="20:30" x14ac:dyDescent="0.2">
      <c r="T14414" s="212"/>
      <c r="U14414" s="213"/>
      <c r="V14414" s="213"/>
      <c r="W14414" s="213"/>
      <c r="X14414" s="214"/>
      <c r="Y14414" s="214"/>
      <c r="Z14414" s="214"/>
      <c r="AA14414" s="217"/>
      <c r="AB14414" s="217"/>
      <c r="AC14414" s="217"/>
      <c r="AD14414" s="213"/>
    </row>
    <row r="14415" spans="20:30" x14ac:dyDescent="0.2">
      <c r="T14415" s="212"/>
      <c r="U14415" s="213"/>
      <c r="V14415" s="213"/>
      <c r="W14415" s="213"/>
      <c r="X14415" s="214"/>
      <c r="Y14415" s="214"/>
      <c r="Z14415" s="214"/>
      <c r="AA14415" s="217"/>
      <c r="AB14415" s="217"/>
      <c r="AC14415" s="217"/>
      <c r="AD14415" s="213"/>
    </row>
    <row r="14416" spans="20:30" x14ac:dyDescent="0.2">
      <c r="T14416" s="212"/>
      <c r="U14416" s="213"/>
      <c r="V14416" s="213"/>
      <c r="W14416" s="213"/>
      <c r="X14416" s="214"/>
      <c r="Y14416" s="214"/>
      <c r="Z14416" s="214"/>
      <c r="AA14416" s="217"/>
      <c r="AB14416" s="217"/>
      <c r="AC14416" s="217"/>
      <c r="AD14416" s="213"/>
    </row>
    <row r="14417" spans="20:30" x14ac:dyDescent="0.2">
      <c r="T14417" s="212"/>
      <c r="U14417" s="213"/>
      <c r="V14417" s="213"/>
      <c r="W14417" s="213"/>
      <c r="X14417" s="214"/>
      <c r="Y14417" s="214"/>
      <c r="Z14417" s="214"/>
      <c r="AA14417" s="217"/>
      <c r="AB14417" s="217"/>
      <c r="AC14417" s="217"/>
      <c r="AD14417" s="213"/>
    </row>
    <row r="14418" spans="20:30" x14ac:dyDescent="0.2">
      <c r="T14418" s="212"/>
      <c r="U14418" s="213"/>
      <c r="V14418" s="213"/>
      <c r="W14418" s="213"/>
      <c r="X14418" s="214"/>
      <c r="Y14418" s="214"/>
      <c r="Z14418" s="214"/>
      <c r="AA14418" s="217"/>
      <c r="AB14418" s="217"/>
      <c r="AC14418" s="217"/>
      <c r="AD14418" s="213"/>
    </row>
    <row r="14419" spans="20:30" x14ac:dyDescent="0.2">
      <c r="T14419" s="212"/>
      <c r="U14419" s="213"/>
      <c r="V14419" s="213"/>
      <c r="W14419" s="213"/>
      <c r="X14419" s="214"/>
      <c r="Y14419" s="214"/>
      <c r="Z14419" s="214"/>
      <c r="AA14419" s="217"/>
      <c r="AB14419" s="217"/>
      <c r="AC14419" s="217"/>
      <c r="AD14419" s="213"/>
    </row>
    <row r="14420" spans="20:30" x14ac:dyDescent="0.2">
      <c r="T14420" s="212"/>
      <c r="U14420" s="213"/>
      <c r="V14420" s="213"/>
      <c r="W14420" s="213"/>
      <c r="X14420" s="214"/>
      <c r="Y14420" s="214"/>
      <c r="Z14420" s="214"/>
      <c r="AA14420" s="217"/>
      <c r="AB14420" s="217"/>
      <c r="AC14420" s="217"/>
      <c r="AD14420" s="213"/>
    </row>
    <row r="14421" spans="20:30" x14ac:dyDescent="0.2">
      <c r="T14421" s="212"/>
      <c r="U14421" s="213"/>
      <c r="V14421" s="213"/>
      <c r="W14421" s="213"/>
      <c r="X14421" s="214"/>
      <c r="Y14421" s="214"/>
      <c r="Z14421" s="214"/>
      <c r="AA14421" s="217"/>
      <c r="AB14421" s="217"/>
      <c r="AC14421" s="217"/>
      <c r="AD14421" s="213"/>
    </row>
    <row r="14422" spans="20:30" x14ac:dyDescent="0.2">
      <c r="T14422" s="212"/>
      <c r="U14422" s="213"/>
      <c r="V14422" s="213"/>
      <c r="W14422" s="213"/>
      <c r="X14422" s="214"/>
      <c r="Y14422" s="214"/>
      <c r="Z14422" s="214"/>
      <c r="AA14422" s="217"/>
      <c r="AB14422" s="217"/>
      <c r="AC14422" s="217"/>
      <c r="AD14422" s="213"/>
    </row>
    <row r="14423" spans="20:30" x14ac:dyDescent="0.2">
      <c r="T14423" s="212"/>
      <c r="U14423" s="213"/>
      <c r="V14423" s="213"/>
      <c r="W14423" s="213"/>
      <c r="X14423" s="214"/>
      <c r="Y14423" s="214"/>
      <c r="Z14423" s="214"/>
      <c r="AA14423" s="217"/>
      <c r="AB14423" s="217"/>
      <c r="AC14423" s="217"/>
      <c r="AD14423" s="213"/>
    </row>
    <row r="14424" spans="20:30" x14ac:dyDescent="0.2">
      <c r="T14424" s="212"/>
      <c r="U14424" s="213"/>
      <c r="V14424" s="213"/>
      <c r="W14424" s="213"/>
      <c r="X14424" s="214"/>
      <c r="Y14424" s="214"/>
      <c r="Z14424" s="214"/>
      <c r="AA14424" s="217"/>
      <c r="AB14424" s="217"/>
      <c r="AC14424" s="217"/>
      <c r="AD14424" s="213"/>
    </row>
    <row r="14425" spans="20:30" x14ac:dyDescent="0.2">
      <c r="T14425" s="212"/>
      <c r="U14425" s="213"/>
      <c r="V14425" s="213"/>
      <c r="W14425" s="213"/>
      <c r="X14425" s="214"/>
      <c r="Y14425" s="214"/>
      <c r="Z14425" s="214"/>
      <c r="AA14425" s="217"/>
      <c r="AB14425" s="217"/>
      <c r="AC14425" s="217"/>
      <c r="AD14425" s="213"/>
    </row>
    <row r="14426" spans="20:30" x14ac:dyDescent="0.2">
      <c r="T14426" s="212"/>
      <c r="U14426" s="213"/>
      <c r="V14426" s="213"/>
      <c r="W14426" s="213"/>
      <c r="X14426" s="214"/>
      <c r="Y14426" s="214"/>
      <c r="Z14426" s="214"/>
      <c r="AA14426" s="217"/>
      <c r="AB14426" s="217"/>
      <c r="AC14426" s="217"/>
      <c r="AD14426" s="213"/>
    </row>
    <row r="14427" spans="20:30" x14ac:dyDescent="0.2">
      <c r="T14427" s="212"/>
      <c r="U14427" s="213"/>
      <c r="V14427" s="213"/>
      <c r="W14427" s="213"/>
      <c r="X14427" s="214"/>
      <c r="Y14427" s="214"/>
      <c r="Z14427" s="214"/>
      <c r="AA14427" s="217"/>
      <c r="AB14427" s="217"/>
      <c r="AC14427" s="217"/>
      <c r="AD14427" s="213"/>
    </row>
    <row r="14428" spans="20:30" x14ac:dyDescent="0.2">
      <c r="T14428" s="212"/>
      <c r="U14428" s="213"/>
      <c r="V14428" s="213"/>
      <c r="W14428" s="213"/>
      <c r="X14428" s="214"/>
      <c r="Y14428" s="214"/>
      <c r="Z14428" s="214"/>
      <c r="AA14428" s="217"/>
      <c r="AB14428" s="217"/>
      <c r="AC14428" s="217"/>
      <c r="AD14428" s="213"/>
    </row>
    <row r="14429" spans="20:30" x14ac:dyDescent="0.2">
      <c r="T14429" s="212"/>
      <c r="U14429" s="213"/>
      <c r="V14429" s="213"/>
      <c r="W14429" s="213"/>
      <c r="X14429" s="214"/>
      <c r="Y14429" s="214"/>
      <c r="Z14429" s="214"/>
      <c r="AA14429" s="217"/>
      <c r="AB14429" s="217"/>
      <c r="AC14429" s="217"/>
      <c r="AD14429" s="213"/>
    </row>
    <row r="14430" spans="20:30" x14ac:dyDescent="0.2">
      <c r="T14430" s="212"/>
      <c r="U14430" s="213"/>
      <c r="V14430" s="213"/>
      <c r="W14430" s="213"/>
      <c r="X14430" s="214"/>
      <c r="Y14430" s="214"/>
      <c r="Z14430" s="214"/>
      <c r="AA14430" s="217"/>
      <c r="AB14430" s="217"/>
      <c r="AC14430" s="217"/>
      <c r="AD14430" s="213"/>
    </row>
    <row r="14431" spans="20:30" x14ac:dyDescent="0.2">
      <c r="T14431" s="212"/>
      <c r="U14431" s="213"/>
      <c r="V14431" s="213"/>
      <c r="W14431" s="213"/>
      <c r="X14431" s="214"/>
      <c r="Y14431" s="214"/>
      <c r="Z14431" s="214"/>
      <c r="AA14431" s="217"/>
      <c r="AB14431" s="217"/>
      <c r="AC14431" s="217"/>
      <c r="AD14431" s="213"/>
    </row>
    <row r="14432" spans="20:30" x14ac:dyDescent="0.2">
      <c r="T14432" s="212"/>
      <c r="U14432" s="213"/>
      <c r="V14432" s="213"/>
      <c r="W14432" s="213"/>
      <c r="X14432" s="214"/>
      <c r="Y14432" s="214"/>
      <c r="Z14432" s="214"/>
      <c r="AA14432" s="217"/>
      <c r="AB14432" s="217"/>
      <c r="AC14432" s="217"/>
      <c r="AD14432" s="213"/>
    </row>
    <row r="14433" spans="20:30" x14ac:dyDescent="0.2">
      <c r="T14433" s="212"/>
      <c r="U14433" s="213"/>
      <c r="V14433" s="213"/>
      <c r="W14433" s="213"/>
      <c r="X14433" s="214"/>
      <c r="Y14433" s="214"/>
      <c r="Z14433" s="214"/>
      <c r="AA14433" s="217"/>
      <c r="AB14433" s="217"/>
      <c r="AC14433" s="217"/>
      <c r="AD14433" s="213"/>
    </row>
    <row r="14434" spans="20:30" x14ac:dyDescent="0.2">
      <c r="T14434" s="212"/>
      <c r="U14434" s="213"/>
      <c r="V14434" s="213"/>
      <c r="W14434" s="213"/>
      <c r="X14434" s="214"/>
      <c r="Y14434" s="214"/>
      <c r="Z14434" s="214"/>
      <c r="AA14434" s="217"/>
      <c r="AB14434" s="217"/>
      <c r="AC14434" s="217"/>
      <c r="AD14434" s="213"/>
    </row>
    <row r="14435" spans="20:30" x14ac:dyDescent="0.2">
      <c r="T14435" s="212"/>
      <c r="U14435" s="213"/>
      <c r="V14435" s="213"/>
      <c r="W14435" s="213"/>
      <c r="X14435" s="214"/>
      <c r="Y14435" s="214"/>
      <c r="Z14435" s="214"/>
      <c r="AA14435" s="217"/>
      <c r="AB14435" s="217"/>
      <c r="AC14435" s="217"/>
      <c r="AD14435" s="213"/>
    </row>
    <row r="14436" spans="20:30" x14ac:dyDescent="0.2">
      <c r="T14436" s="212"/>
      <c r="U14436" s="213"/>
      <c r="V14436" s="213"/>
      <c r="W14436" s="213"/>
      <c r="X14436" s="214"/>
      <c r="Y14436" s="214"/>
      <c r="Z14436" s="214"/>
      <c r="AA14436" s="217"/>
      <c r="AB14436" s="217"/>
      <c r="AC14436" s="217"/>
      <c r="AD14436" s="213"/>
    </row>
    <row r="14437" spans="20:30" x14ac:dyDescent="0.2">
      <c r="T14437" s="212"/>
      <c r="U14437" s="213"/>
      <c r="V14437" s="213"/>
      <c r="W14437" s="213"/>
      <c r="X14437" s="214"/>
      <c r="Y14437" s="214"/>
      <c r="Z14437" s="214"/>
      <c r="AA14437" s="217"/>
      <c r="AB14437" s="217"/>
      <c r="AC14437" s="217"/>
      <c r="AD14437" s="213"/>
    </row>
    <row r="14438" spans="20:30" x14ac:dyDescent="0.2">
      <c r="T14438" s="212"/>
      <c r="U14438" s="213"/>
      <c r="V14438" s="213"/>
      <c r="W14438" s="213"/>
      <c r="X14438" s="214"/>
      <c r="Y14438" s="214"/>
      <c r="Z14438" s="214"/>
      <c r="AA14438" s="217"/>
      <c r="AB14438" s="217"/>
      <c r="AC14438" s="217"/>
      <c r="AD14438" s="213"/>
    </row>
    <row r="14439" spans="20:30" x14ac:dyDescent="0.2">
      <c r="T14439" s="212"/>
      <c r="U14439" s="213"/>
      <c r="V14439" s="213"/>
      <c r="W14439" s="213"/>
      <c r="X14439" s="214"/>
      <c r="Y14439" s="214"/>
      <c r="Z14439" s="214"/>
      <c r="AA14439" s="217"/>
      <c r="AB14439" s="217"/>
      <c r="AC14439" s="217"/>
      <c r="AD14439" s="213"/>
    </row>
    <row r="14440" spans="20:30" x14ac:dyDescent="0.2">
      <c r="T14440" s="212"/>
      <c r="U14440" s="213"/>
      <c r="V14440" s="213"/>
      <c r="W14440" s="213"/>
      <c r="X14440" s="214"/>
      <c r="Y14440" s="214"/>
      <c r="Z14440" s="214"/>
      <c r="AA14440" s="217"/>
      <c r="AB14440" s="217"/>
      <c r="AC14440" s="217"/>
      <c r="AD14440" s="213"/>
    </row>
    <row r="14441" spans="20:30" x14ac:dyDescent="0.2">
      <c r="T14441" s="212"/>
      <c r="U14441" s="213"/>
      <c r="V14441" s="213"/>
      <c r="W14441" s="213"/>
      <c r="X14441" s="214"/>
      <c r="Y14441" s="214"/>
      <c r="Z14441" s="214"/>
      <c r="AA14441" s="217"/>
      <c r="AB14441" s="217"/>
      <c r="AC14441" s="217"/>
      <c r="AD14441" s="213"/>
    </row>
    <row r="14442" spans="20:30" x14ac:dyDescent="0.2">
      <c r="T14442" s="212"/>
      <c r="U14442" s="213"/>
      <c r="V14442" s="213"/>
      <c r="W14442" s="213"/>
      <c r="X14442" s="214"/>
      <c r="Y14442" s="214"/>
      <c r="Z14442" s="214"/>
      <c r="AA14442" s="217"/>
      <c r="AB14442" s="217"/>
      <c r="AC14442" s="217"/>
      <c r="AD14442" s="213"/>
    </row>
    <row r="14443" spans="20:30" x14ac:dyDescent="0.2">
      <c r="T14443" s="212"/>
      <c r="U14443" s="213"/>
      <c r="V14443" s="213"/>
      <c r="W14443" s="213"/>
      <c r="X14443" s="214"/>
      <c r="Y14443" s="214"/>
      <c r="Z14443" s="214"/>
      <c r="AA14443" s="217"/>
      <c r="AB14443" s="217"/>
      <c r="AC14443" s="217"/>
      <c r="AD14443" s="213"/>
    </row>
    <row r="14444" spans="20:30" x14ac:dyDescent="0.2">
      <c r="T14444" s="212"/>
      <c r="U14444" s="213"/>
      <c r="V14444" s="213"/>
      <c r="W14444" s="213"/>
      <c r="X14444" s="214"/>
      <c r="Y14444" s="214"/>
      <c r="Z14444" s="214"/>
      <c r="AA14444" s="217"/>
      <c r="AB14444" s="217"/>
      <c r="AC14444" s="217"/>
      <c r="AD14444" s="213"/>
    </row>
    <row r="14445" spans="20:30" x14ac:dyDescent="0.2">
      <c r="T14445" s="212"/>
      <c r="U14445" s="213"/>
      <c r="V14445" s="213"/>
      <c r="W14445" s="213"/>
      <c r="X14445" s="214"/>
      <c r="Y14445" s="214"/>
      <c r="Z14445" s="214"/>
      <c r="AA14445" s="217"/>
      <c r="AB14445" s="217"/>
      <c r="AC14445" s="217"/>
      <c r="AD14445" s="213"/>
    </row>
    <row r="14446" spans="20:30" x14ac:dyDescent="0.2">
      <c r="T14446" s="212"/>
      <c r="U14446" s="213"/>
      <c r="V14446" s="213"/>
      <c r="W14446" s="213"/>
      <c r="X14446" s="214"/>
      <c r="Y14446" s="214"/>
      <c r="Z14446" s="214"/>
      <c r="AA14446" s="217"/>
      <c r="AB14446" s="217"/>
      <c r="AC14446" s="217"/>
      <c r="AD14446" s="213"/>
    </row>
    <row r="14447" spans="20:30" x14ac:dyDescent="0.2">
      <c r="T14447" s="212"/>
      <c r="U14447" s="213"/>
      <c r="V14447" s="213"/>
      <c r="W14447" s="213"/>
      <c r="X14447" s="214"/>
      <c r="Y14447" s="214"/>
      <c r="Z14447" s="214"/>
      <c r="AA14447" s="217"/>
      <c r="AB14447" s="217"/>
      <c r="AC14447" s="217"/>
      <c r="AD14447" s="213"/>
    </row>
    <row r="14448" spans="20:30" x14ac:dyDescent="0.2">
      <c r="T14448" s="212"/>
      <c r="U14448" s="213"/>
      <c r="V14448" s="213"/>
      <c r="W14448" s="213"/>
      <c r="X14448" s="214"/>
      <c r="Y14448" s="214"/>
      <c r="Z14448" s="214"/>
      <c r="AA14448" s="217"/>
      <c r="AB14448" s="217"/>
      <c r="AC14448" s="217"/>
      <c r="AD14448" s="213"/>
    </row>
    <row r="14449" spans="20:30" x14ac:dyDescent="0.2">
      <c r="T14449" s="212"/>
      <c r="U14449" s="213"/>
      <c r="V14449" s="213"/>
      <c r="W14449" s="213"/>
      <c r="X14449" s="214"/>
      <c r="Y14449" s="214"/>
      <c r="Z14449" s="214"/>
      <c r="AA14449" s="217"/>
      <c r="AB14449" s="217"/>
      <c r="AC14449" s="217"/>
      <c r="AD14449" s="213"/>
    </row>
    <row r="14450" spans="20:30" x14ac:dyDescent="0.2">
      <c r="T14450" s="212"/>
      <c r="U14450" s="213"/>
      <c r="V14450" s="213"/>
      <c r="W14450" s="213"/>
      <c r="X14450" s="214"/>
      <c r="Y14450" s="214"/>
      <c r="Z14450" s="214"/>
      <c r="AA14450" s="217"/>
      <c r="AB14450" s="217"/>
      <c r="AC14450" s="217"/>
      <c r="AD14450" s="213"/>
    </row>
    <row r="14451" spans="20:30" x14ac:dyDescent="0.2">
      <c r="T14451" s="212"/>
      <c r="U14451" s="213"/>
      <c r="V14451" s="213"/>
      <c r="W14451" s="213"/>
      <c r="X14451" s="214"/>
      <c r="Y14451" s="214"/>
      <c r="Z14451" s="214"/>
      <c r="AA14451" s="217"/>
      <c r="AB14451" s="217"/>
      <c r="AC14451" s="217"/>
      <c r="AD14451" s="213"/>
    </row>
    <row r="14452" spans="20:30" x14ac:dyDescent="0.2">
      <c r="T14452" s="212"/>
      <c r="U14452" s="213"/>
      <c r="V14452" s="213"/>
      <c r="W14452" s="213"/>
      <c r="X14452" s="214"/>
      <c r="Y14452" s="214"/>
      <c r="Z14452" s="214"/>
      <c r="AA14452" s="217"/>
      <c r="AB14452" s="217"/>
      <c r="AC14452" s="217"/>
      <c r="AD14452" s="213"/>
    </row>
    <row r="14453" spans="20:30" x14ac:dyDescent="0.2">
      <c r="T14453" s="212"/>
      <c r="U14453" s="213"/>
      <c r="V14453" s="213"/>
      <c r="W14453" s="213"/>
      <c r="X14453" s="214"/>
      <c r="Y14453" s="214"/>
      <c r="Z14453" s="214"/>
      <c r="AA14453" s="217"/>
      <c r="AB14453" s="217"/>
      <c r="AC14453" s="217"/>
      <c r="AD14453" s="213"/>
    </row>
    <row r="14454" spans="20:30" x14ac:dyDescent="0.2">
      <c r="T14454" s="212"/>
      <c r="U14454" s="213"/>
      <c r="V14454" s="213"/>
      <c r="W14454" s="213"/>
      <c r="X14454" s="214"/>
      <c r="Y14454" s="214"/>
      <c r="Z14454" s="214"/>
      <c r="AA14454" s="217"/>
      <c r="AB14454" s="217"/>
      <c r="AC14454" s="217"/>
      <c r="AD14454" s="213"/>
    </row>
    <row r="14455" spans="20:30" x14ac:dyDescent="0.2">
      <c r="T14455" s="212"/>
      <c r="U14455" s="213"/>
      <c r="V14455" s="213"/>
      <c r="W14455" s="213"/>
      <c r="X14455" s="214"/>
      <c r="Y14455" s="214"/>
      <c r="Z14455" s="214"/>
      <c r="AA14455" s="217"/>
      <c r="AB14455" s="217"/>
      <c r="AC14455" s="217"/>
      <c r="AD14455" s="213"/>
    </row>
    <row r="14456" spans="20:30" x14ac:dyDescent="0.2">
      <c r="T14456" s="212"/>
      <c r="U14456" s="213"/>
      <c r="V14456" s="213"/>
      <c r="W14456" s="213"/>
      <c r="X14456" s="214"/>
      <c r="Y14456" s="214"/>
      <c r="Z14456" s="214"/>
      <c r="AA14456" s="217"/>
      <c r="AB14456" s="217"/>
      <c r="AC14456" s="217"/>
      <c r="AD14456" s="213"/>
    </row>
    <row r="14457" spans="20:30" x14ac:dyDescent="0.2">
      <c r="T14457" s="212"/>
      <c r="U14457" s="213"/>
      <c r="V14457" s="213"/>
      <c r="W14457" s="213"/>
      <c r="X14457" s="214"/>
      <c r="Y14457" s="214"/>
      <c r="Z14457" s="214"/>
      <c r="AA14457" s="217"/>
      <c r="AB14457" s="217"/>
      <c r="AC14457" s="217"/>
      <c r="AD14457" s="213"/>
    </row>
    <row r="14458" spans="20:30" x14ac:dyDescent="0.2">
      <c r="T14458" s="212"/>
      <c r="U14458" s="213"/>
      <c r="V14458" s="213"/>
      <c r="W14458" s="213"/>
      <c r="X14458" s="214"/>
      <c r="Y14458" s="214"/>
      <c r="Z14458" s="214"/>
      <c r="AA14458" s="217"/>
      <c r="AB14458" s="217"/>
      <c r="AC14458" s="217"/>
      <c r="AD14458" s="213"/>
    </row>
    <row r="14459" spans="20:30" x14ac:dyDescent="0.2">
      <c r="T14459" s="212"/>
      <c r="U14459" s="213"/>
      <c r="V14459" s="213"/>
      <c r="W14459" s="213"/>
      <c r="X14459" s="214"/>
      <c r="Y14459" s="214"/>
      <c r="Z14459" s="214"/>
      <c r="AA14459" s="217"/>
      <c r="AB14459" s="217"/>
      <c r="AC14459" s="217"/>
      <c r="AD14459" s="213"/>
    </row>
    <row r="14460" spans="20:30" x14ac:dyDescent="0.2">
      <c r="T14460" s="212"/>
      <c r="U14460" s="213"/>
      <c r="V14460" s="213"/>
      <c r="W14460" s="213"/>
      <c r="X14460" s="214"/>
      <c r="Y14460" s="214"/>
      <c r="Z14460" s="214"/>
      <c r="AA14460" s="217"/>
      <c r="AB14460" s="217"/>
      <c r="AC14460" s="217"/>
      <c r="AD14460" s="213"/>
    </row>
    <row r="14461" spans="20:30" x14ac:dyDescent="0.2">
      <c r="T14461" s="212"/>
      <c r="U14461" s="213"/>
      <c r="V14461" s="213"/>
      <c r="W14461" s="213"/>
      <c r="X14461" s="214"/>
      <c r="Y14461" s="214"/>
      <c r="Z14461" s="214"/>
      <c r="AA14461" s="217"/>
      <c r="AB14461" s="217"/>
      <c r="AC14461" s="217"/>
      <c r="AD14461" s="213"/>
    </row>
    <row r="14462" spans="20:30" x14ac:dyDescent="0.2">
      <c r="T14462" s="212"/>
      <c r="U14462" s="213"/>
      <c r="V14462" s="213"/>
      <c r="W14462" s="213"/>
      <c r="X14462" s="214"/>
      <c r="Y14462" s="214"/>
      <c r="Z14462" s="214"/>
      <c r="AA14462" s="217"/>
      <c r="AB14462" s="217"/>
      <c r="AC14462" s="217"/>
      <c r="AD14462" s="213"/>
    </row>
    <row r="14463" spans="20:30" x14ac:dyDescent="0.2">
      <c r="T14463" s="212"/>
      <c r="U14463" s="213"/>
      <c r="V14463" s="213"/>
      <c r="W14463" s="213"/>
      <c r="X14463" s="214"/>
      <c r="Y14463" s="214"/>
      <c r="Z14463" s="214"/>
      <c r="AA14463" s="217"/>
      <c r="AB14463" s="217"/>
      <c r="AC14463" s="217"/>
      <c r="AD14463" s="213"/>
    </row>
    <row r="14464" spans="20:30" x14ac:dyDescent="0.2">
      <c r="T14464" s="212"/>
      <c r="U14464" s="213"/>
      <c r="V14464" s="213"/>
      <c r="W14464" s="213"/>
      <c r="X14464" s="214"/>
      <c r="Y14464" s="214"/>
      <c r="Z14464" s="214"/>
      <c r="AA14464" s="217"/>
      <c r="AB14464" s="217"/>
      <c r="AC14464" s="217"/>
      <c r="AD14464" s="213"/>
    </row>
    <row r="14465" spans="20:30" x14ac:dyDescent="0.2">
      <c r="T14465" s="212"/>
      <c r="U14465" s="213"/>
      <c r="V14465" s="213"/>
      <c r="W14465" s="213"/>
      <c r="X14465" s="214"/>
      <c r="Y14465" s="214"/>
      <c r="Z14465" s="214"/>
      <c r="AA14465" s="217"/>
      <c r="AB14465" s="217"/>
      <c r="AC14465" s="217"/>
      <c r="AD14465" s="213"/>
    </row>
    <row r="14466" spans="20:30" x14ac:dyDescent="0.2">
      <c r="T14466" s="212"/>
      <c r="U14466" s="213"/>
      <c r="V14466" s="213"/>
      <c r="W14466" s="213"/>
      <c r="X14466" s="214"/>
      <c r="Y14466" s="214"/>
      <c r="Z14466" s="214"/>
      <c r="AA14466" s="217"/>
      <c r="AB14466" s="217"/>
      <c r="AC14466" s="217"/>
      <c r="AD14466" s="213"/>
    </row>
    <row r="14467" spans="20:30" x14ac:dyDescent="0.2">
      <c r="T14467" s="212"/>
      <c r="U14467" s="213"/>
      <c r="V14467" s="213"/>
      <c r="W14467" s="213"/>
      <c r="X14467" s="214"/>
      <c r="Y14467" s="214"/>
      <c r="Z14467" s="214"/>
      <c r="AA14467" s="217"/>
      <c r="AB14467" s="217"/>
      <c r="AC14467" s="217"/>
      <c r="AD14467" s="213"/>
    </row>
    <row r="14468" spans="20:30" x14ac:dyDescent="0.2">
      <c r="T14468" s="212"/>
      <c r="U14468" s="213"/>
      <c r="V14468" s="213"/>
      <c r="W14468" s="213"/>
      <c r="X14468" s="214"/>
      <c r="Y14468" s="214"/>
      <c r="Z14468" s="214"/>
      <c r="AA14468" s="217"/>
      <c r="AB14468" s="217"/>
      <c r="AC14468" s="217"/>
      <c r="AD14468" s="213"/>
    </row>
    <row r="14469" spans="20:30" x14ac:dyDescent="0.2">
      <c r="T14469" s="212"/>
      <c r="U14469" s="213"/>
      <c r="V14469" s="213"/>
      <c r="W14469" s="213"/>
      <c r="X14469" s="214"/>
      <c r="Y14469" s="214"/>
      <c r="Z14469" s="214"/>
      <c r="AA14469" s="217"/>
      <c r="AB14469" s="217"/>
      <c r="AC14469" s="217"/>
      <c r="AD14469" s="213"/>
    </row>
    <row r="14470" spans="20:30" x14ac:dyDescent="0.2">
      <c r="T14470" s="212"/>
      <c r="U14470" s="213"/>
      <c r="V14470" s="213"/>
      <c r="W14470" s="213"/>
      <c r="X14470" s="214"/>
      <c r="Y14470" s="214"/>
      <c r="Z14470" s="214"/>
      <c r="AA14470" s="217"/>
      <c r="AB14470" s="217"/>
      <c r="AC14470" s="217"/>
      <c r="AD14470" s="213"/>
    </row>
    <row r="14471" spans="20:30" x14ac:dyDescent="0.2">
      <c r="T14471" s="212"/>
      <c r="U14471" s="213"/>
      <c r="V14471" s="213"/>
      <c r="W14471" s="213"/>
      <c r="X14471" s="214"/>
      <c r="Y14471" s="214"/>
      <c r="Z14471" s="214"/>
      <c r="AA14471" s="217"/>
      <c r="AB14471" s="217"/>
      <c r="AC14471" s="217"/>
      <c r="AD14471" s="213"/>
    </row>
    <row r="14472" spans="20:30" x14ac:dyDescent="0.2">
      <c r="T14472" s="212"/>
      <c r="U14472" s="213"/>
      <c r="V14472" s="213"/>
      <c r="W14472" s="213"/>
      <c r="X14472" s="214"/>
      <c r="Y14472" s="214"/>
      <c r="Z14472" s="214"/>
      <c r="AA14472" s="217"/>
      <c r="AB14472" s="217"/>
      <c r="AC14472" s="217"/>
      <c r="AD14472" s="213"/>
    </row>
    <row r="14473" spans="20:30" x14ac:dyDescent="0.2">
      <c r="T14473" s="212"/>
      <c r="U14473" s="213"/>
      <c r="V14473" s="213"/>
      <c r="W14473" s="213"/>
      <c r="X14473" s="214"/>
      <c r="Y14473" s="214"/>
      <c r="Z14473" s="214"/>
      <c r="AA14473" s="217"/>
      <c r="AB14473" s="217"/>
      <c r="AC14473" s="217"/>
      <c r="AD14473" s="213"/>
    </row>
    <row r="14474" spans="20:30" x14ac:dyDescent="0.2">
      <c r="T14474" s="212"/>
      <c r="U14474" s="213"/>
      <c r="V14474" s="213"/>
      <c r="W14474" s="213"/>
      <c r="X14474" s="214"/>
      <c r="Y14474" s="214"/>
      <c r="Z14474" s="214"/>
      <c r="AA14474" s="217"/>
      <c r="AB14474" s="217"/>
      <c r="AC14474" s="217"/>
      <c r="AD14474" s="213"/>
    </row>
    <row r="14475" spans="20:30" x14ac:dyDescent="0.2">
      <c r="T14475" s="212"/>
      <c r="U14475" s="213"/>
      <c r="V14475" s="213"/>
      <c r="W14475" s="213"/>
      <c r="X14475" s="214"/>
      <c r="Y14475" s="214"/>
      <c r="Z14475" s="214"/>
      <c r="AA14475" s="217"/>
      <c r="AB14475" s="217"/>
      <c r="AC14475" s="217"/>
      <c r="AD14475" s="213"/>
    </row>
    <row r="14476" spans="20:30" x14ac:dyDescent="0.2">
      <c r="T14476" s="212"/>
      <c r="U14476" s="213"/>
      <c r="V14476" s="213"/>
      <c r="W14476" s="213"/>
      <c r="X14476" s="214"/>
      <c r="Y14476" s="214"/>
      <c r="Z14476" s="214"/>
      <c r="AA14476" s="217"/>
      <c r="AB14476" s="217"/>
      <c r="AC14476" s="217"/>
      <c r="AD14476" s="213"/>
    </row>
    <row r="14477" spans="20:30" x14ac:dyDescent="0.2">
      <c r="T14477" s="212"/>
      <c r="U14477" s="213"/>
      <c r="V14477" s="213"/>
      <c r="W14477" s="213"/>
      <c r="X14477" s="214"/>
      <c r="Y14477" s="214"/>
      <c r="Z14477" s="214"/>
      <c r="AA14477" s="217"/>
      <c r="AB14477" s="217"/>
      <c r="AC14477" s="217"/>
      <c r="AD14477" s="213"/>
    </row>
    <row r="14478" spans="20:30" x14ac:dyDescent="0.2">
      <c r="T14478" s="212"/>
      <c r="U14478" s="213"/>
      <c r="V14478" s="213"/>
      <c r="W14478" s="213"/>
      <c r="X14478" s="214"/>
      <c r="Y14478" s="214"/>
      <c r="Z14478" s="214"/>
      <c r="AA14478" s="217"/>
      <c r="AB14478" s="217"/>
      <c r="AC14478" s="217"/>
      <c r="AD14478" s="213"/>
    </row>
    <row r="14479" spans="20:30" x14ac:dyDescent="0.2">
      <c r="T14479" s="212"/>
      <c r="U14479" s="213"/>
      <c r="V14479" s="213"/>
      <c r="W14479" s="213"/>
      <c r="X14479" s="214"/>
      <c r="Y14479" s="214"/>
      <c r="Z14479" s="214"/>
      <c r="AA14479" s="217"/>
      <c r="AB14479" s="217"/>
      <c r="AC14479" s="217"/>
      <c r="AD14479" s="213"/>
    </row>
    <row r="14480" spans="20:30" x14ac:dyDescent="0.2">
      <c r="T14480" s="212"/>
      <c r="U14480" s="213"/>
      <c r="V14480" s="213"/>
      <c r="W14480" s="213"/>
      <c r="X14480" s="214"/>
      <c r="Y14480" s="214"/>
      <c r="Z14480" s="214"/>
      <c r="AA14480" s="217"/>
      <c r="AB14480" s="217"/>
      <c r="AC14480" s="217"/>
      <c r="AD14480" s="213"/>
    </row>
    <row r="14481" spans="20:30" x14ac:dyDescent="0.2">
      <c r="T14481" s="212"/>
      <c r="U14481" s="213"/>
      <c r="V14481" s="213"/>
      <c r="W14481" s="213"/>
      <c r="X14481" s="214"/>
      <c r="Y14481" s="214"/>
      <c r="Z14481" s="214"/>
      <c r="AA14481" s="217"/>
      <c r="AB14481" s="217"/>
      <c r="AC14481" s="217"/>
      <c r="AD14481" s="213"/>
    </row>
    <row r="14482" spans="20:30" x14ac:dyDescent="0.2">
      <c r="T14482" s="212"/>
      <c r="U14482" s="213"/>
      <c r="V14482" s="213"/>
      <c r="W14482" s="213"/>
      <c r="X14482" s="214"/>
      <c r="Y14482" s="214"/>
      <c r="Z14482" s="214"/>
      <c r="AA14482" s="217"/>
      <c r="AB14482" s="217"/>
      <c r="AC14482" s="217"/>
      <c r="AD14482" s="213"/>
    </row>
    <row r="14483" spans="20:30" x14ac:dyDescent="0.2">
      <c r="T14483" s="212"/>
      <c r="U14483" s="213"/>
      <c r="V14483" s="213"/>
      <c r="W14483" s="213"/>
      <c r="X14483" s="214"/>
      <c r="Y14483" s="214"/>
      <c r="Z14483" s="214"/>
      <c r="AA14483" s="217"/>
      <c r="AB14483" s="217"/>
      <c r="AC14483" s="217"/>
      <c r="AD14483" s="213"/>
    </row>
    <row r="14484" spans="20:30" x14ac:dyDescent="0.2">
      <c r="T14484" s="212"/>
      <c r="U14484" s="213"/>
      <c r="V14484" s="213"/>
      <c r="W14484" s="213"/>
      <c r="X14484" s="214"/>
      <c r="Y14484" s="214"/>
      <c r="Z14484" s="214"/>
      <c r="AA14484" s="217"/>
      <c r="AB14484" s="217"/>
      <c r="AC14484" s="217"/>
      <c r="AD14484" s="213"/>
    </row>
    <row r="14485" spans="20:30" x14ac:dyDescent="0.2">
      <c r="T14485" s="212"/>
      <c r="U14485" s="213"/>
      <c r="V14485" s="213"/>
      <c r="W14485" s="213"/>
      <c r="X14485" s="214"/>
      <c r="Y14485" s="214"/>
      <c r="Z14485" s="214"/>
      <c r="AA14485" s="217"/>
      <c r="AB14485" s="217"/>
      <c r="AC14485" s="217"/>
      <c r="AD14485" s="213"/>
    </row>
    <row r="14486" spans="20:30" x14ac:dyDescent="0.2">
      <c r="T14486" s="212"/>
      <c r="U14486" s="213"/>
      <c r="V14486" s="213"/>
      <c r="W14486" s="213"/>
      <c r="X14486" s="214"/>
      <c r="Y14486" s="214"/>
      <c r="Z14486" s="214"/>
      <c r="AA14486" s="217"/>
      <c r="AB14486" s="217"/>
      <c r="AC14486" s="217"/>
      <c r="AD14486" s="213"/>
    </row>
    <row r="14487" spans="20:30" x14ac:dyDescent="0.2">
      <c r="T14487" s="212"/>
      <c r="U14487" s="213"/>
      <c r="V14487" s="213"/>
      <c r="W14487" s="213"/>
      <c r="X14487" s="214"/>
      <c r="Y14487" s="214"/>
      <c r="Z14487" s="214"/>
      <c r="AA14487" s="217"/>
      <c r="AB14487" s="217"/>
      <c r="AC14487" s="217"/>
      <c r="AD14487" s="213"/>
    </row>
    <row r="14488" spans="20:30" x14ac:dyDescent="0.2">
      <c r="T14488" s="212"/>
      <c r="U14488" s="213"/>
      <c r="V14488" s="213"/>
      <c r="W14488" s="213"/>
      <c r="X14488" s="214"/>
      <c r="Y14488" s="214"/>
      <c r="Z14488" s="214"/>
      <c r="AA14488" s="217"/>
      <c r="AB14488" s="217"/>
      <c r="AC14488" s="217"/>
      <c r="AD14488" s="213"/>
    </row>
    <row r="14489" spans="20:30" x14ac:dyDescent="0.2">
      <c r="T14489" s="212"/>
      <c r="U14489" s="213"/>
      <c r="V14489" s="213"/>
      <c r="W14489" s="213"/>
      <c r="X14489" s="214"/>
      <c r="Y14489" s="214"/>
      <c r="Z14489" s="214"/>
      <c r="AA14489" s="217"/>
      <c r="AB14489" s="217"/>
      <c r="AC14489" s="217"/>
      <c r="AD14489" s="213"/>
    </row>
    <row r="14490" spans="20:30" x14ac:dyDescent="0.2">
      <c r="T14490" s="212"/>
      <c r="U14490" s="213"/>
      <c r="V14490" s="213"/>
      <c r="W14490" s="213"/>
      <c r="X14490" s="214"/>
      <c r="Y14490" s="214"/>
      <c r="Z14490" s="214"/>
      <c r="AA14490" s="217"/>
      <c r="AB14490" s="217"/>
      <c r="AC14490" s="217"/>
      <c r="AD14490" s="213"/>
    </row>
    <row r="14491" spans="20:30" x14ac:dyDescent="0.2">
      <c r="T14491" s="212"/>
      <c r="U14491" s="213"/>
      <c r="V14491" s="213"/>
      <c r="W14491" s="213"/>
      <c r="X14491" s="214"/>
      <c r="Y14491" s="214"/>
      <c r="Z14491" s="214"/>
      <c r="AA14491" s="217"/>
      <c r="AB14491" s="217"/>
      <c r="AC14491" s="217"/>
      <c r="AD14491" s="213"/>
    </row>
    <row r="14492" spans="20:30" x14ac:dyDescent="0.2">
      <c r="T14492" s="212"/>
      <c r="U14492" s="213"/>
      <c r="V14492" s="213"/>
      <c r="W14492" s="213"/>
      <c r="X14492" s="214"/>
      <c r="Y14492" s="214"/>
      <c r="Z14492" s="214"/>
      <c r="AA14492" s="217"/>
      <c r="AB14492" s="217"/>
      <c r="AC14492" s="217"/>
      <c r="AD14492" s="213"/>
    </row>
    <row r="14493" spans="20:30" x14ac:dyDescent="0.2">
      <c r="T14493" s="212"/>
      <c r="U14493" s="213"/>
      <c r="V14493" s="213"/>
      <c r="W14493" s="213"/>
      <c r="X14493" s="214"/>
      <c r="Y14493" s="214"/>
      <c r="Z14493" s="214"/>
      <c r="AA14493" s="217"/>
      <c r="AB14493" s="217"/>
      <c r="AC14493" s="217"/>
      <c r="AD14493" s="213"/>
    </row>
    <row r="14494" spans="20:30" x14ac:dyDescent="0.2">
      <c r="T14494" s="212"/>
      <c r="U14494" s="213"/>
      <c r="V14494" s="213"/>
      <c r="W14494" s="213"/>
      <c r="X14494" s="214"/>
      <c r="Y14494" s="214"/>
      <c r="Z14494" s="214"/>
      <c r="AA14494" s="217"/>
      <c r="AB14494" s="217"/>
      <c r="AC14494" s="217"/>
      <c r="AD14494" s="213"/>
    </row>
    <row r="14495" spans="20:30" x14ac:dyDescent="0.2">
      <c r="T14495" s="212"/>
      <c r="U14495" s="213"/>
      <c r="V14495" s="213"/>
      <c r="W14495" s="213"/>
      <c r="X14495" s="214"/>
      <c r="Y14495" s="214"/>
      <c r="Z14495" s="214"/>
      <c r="AA14495" s="217"/>
      <c r="AB14495" s="217"/>
      <c r="AC14495" s="217"/>
      <c r="AD14495" s="213"/>
    </row>
    <row r="14496" spans="20:30" x14ac:dyDescent="0.2">
      <c r="T14496" s="212"/>
      <c r="U14496" s="213"/>
      <c r="V14496" s="213"/>
      <c r="W14496" s="213"/>
      <c r="X14496" s="214"/>
      <c r="Y14496" s="214"/>
      <c r="Z14496" s="214"/>
      <c r="AA14496" s="217"/>
      <c r="AB14496" s="217"/>
      <c r="AC14496" s="217"/>
      <c r="AD14496" s="213"/>
    </row>
    <row r="14497" spans="20:30" x14ac:dyDescent="0.2">
      <c r="T14497" s="212"/>
      <c r="U14497" s="213"/>
      <c r="V14497" s="213"/>
      <c r="W14497" s="213"/>
      <c r="X14497" s="214"/>
      <c r="Y14497" s="214"/>
      <c r="Z14497" s="214"/>
      <c r="AA14497" s="217"/>
      <c r="AB14497" s="217"/>
      <c r="AC14497" s="217"/>
      <c r="AD14497" s="213"/>
    </row>
    <row r="14498" spans="20:30" x14ac:dyDescent="0.2">
      <c r="T14498" s="212"/>
      <c r="U14498" s="213"/>
      <c r="V14498" s="213"/>
      <c r="W14498" s="213"/>
      <c r="X14498" s="214"/>
      <c r="Y14498" s="214"/>
      <c r="Z14498" s="214"/>
      <c r="AA14498" s="217"/>
      <c r="AB14498" s="217"/>
      <c r="AC14498" s="217"/>
      <c r="AD14498" s="213"/>
    </row>
    <row r="14499" spans="20:30" x14ac:dyDescent="0.2">
      <c r="T14499" s="212"/>
      <c r="U14499" s="213"/>
      <c r="V14499" s="213"/>
      <c r="W14499" s="213"/>
      <c r="X14499" s="214"/>
      <c r="Y14499" s="214"/>
      <c r="Z14499" s="214"/>
      <c r="AA14499" s="217"/>
      <c r="AB14499" s="217"/>
      <c r="AC14499" s="217"/>
      <c r="AD14499" s="213"/>
    </row>
    <row r="14500" spans="20:30" x14ac:dyDescent="0.2">
      <c r="T14500" s="212"/>
      <c r="U14500" s="213"/>
      <c r="V14500" s="213"/>
      <c r="W14500" s="213"/>
      <c r="X14500" s="214"/>
      <c r="Y14500" s="214"/>
      <c r="Z14500" s="214"/>
      <c r="AA14500" s="217"/>
      <c r="AB14500" s="217"/>
      <c r="AC14500" s="217"/>
      <c r="AD14500" s="213"/>
    </row>
    <row r="14501" spans="20:30" x14ac:dyDescent="0.2">
      <c r="T14501" s="212"/>
      <c r="U14501" s="213"/>
      <c r="V14501" s="213"/>
      <c r="W14501" s="213"/>
      <c r="X14501" s="214"/>
      <c r="Y14501" s="214"/>
      <c r="Z14501" s="214"/>
      <c r="AA14501" s="217"/>
      <c r="AB14501" s="217"/>
      <c r="AC14501" s="217"/>
      <c r="AD14501" s="213"/>
    </row>
    <row r="14502" spans="20:30" x14ac:dyDescent="0.2">
      <c r="T14502" s="212"/>
      <c r="U14502" s="213"/>
      <c r="V14502" s="213"/>
      <c r="W14502" s="213"/>
      <c r="X14502" s="214"/>
      <c r="Y14502" s="214"/>
      <c r="Z14502" s="214"/>
      <c r="AA14502" s="217"/>
      <c r="AB14502" s="217"/>
      <c r="AC14502" s="217"/>
      <c r="AD14502" s="213"/>
    </row>
    <row r="14503" spans="20:30" x14ac:dyDescent="0.2">
      <c r="T14503" s="212"/>
      <c r="U14503" s="213"/>
      <c r="V14503" s="213"/>
      <c r="W14503" s="213"/>
      <c r="X14503" s="214"/>
      <c r="Y14503" s="214"/>
      <c r="Z14503" s="214"/>
      <c r="AA14503" s="217"/>
      <c r="AB14503" s="217"/>
      <c r="AC14503" s="217"/>
      <c r="AD14503" s="213"/>
    </row>
    <row r="14504" spans="20:30" x14ac:dyDescent="0.2">
      <c r="T14504" s="212"/>
      <c r="U14504" s="213"/>
      <c r="V14504" s="213"/>
      <c r="W14504" s="213"/>
      <c r="X14504" s="214"/>
      <c r="Y14504" s="214"/>
      <c r="Z14504" s="214"/>
      <c r="AA14504" s="217"/>
      <c r="AB14504" s="217"/>
      <c r="AC14504" s="217"/>
      <c r="AD14504" s="213"/>
    </row>
    <row r="14505" spans="20:30" x14ac:dyDescent="0.2">
      <c r="T14505" s="212"/>
      <c r="U14505" s="213"/>
      <c r="V14505" s="213"/>
      <c r="W14505" s="213"/>
      <c r="X14505" s="214"/>
      <c r="Y14505" s="214"/>
      <c r="Z14505" s="214"/>
      <c r="AA14505" s="217"/>
      <c r="AB14505" s="217"/>
      <c r="AC14505" s="217"/>
      <c r="AD14505" s="213"/>
    </row>
    <row r="14506" spans="20:30" x14ac:dyDescent="0.2">
      <c r="T14506" s="212"/>
      <c r="U14506" s="213"/>
      <c r="V14506" s="213"/>
      <c r="W14506" s="213"/>
      <c r="X14506" s="214"/>
      <c r="Y14506" s="214"/>
      <c r="Z14506" s="214"/>
      <c r="AA14506" s="217"/>
      <c r="AB14506" s="217"/>
      <c r="AC14506" s="217"/>
      <c r="AD14506" s="213"/>
    </row>
    <row r="14507" spans="20:30" x14ac:dyDescent="0.2">
      <c r="T14507" s="212"/>
      <c r="U14507" s="213"/>
      <c r="V14507" s="213"/>
      <c r="W14507" s="213"/>
      <c r="X14507" s="214"/>
      <c r="Y14507" s="214"/>
      <c r="Z14507" s="214"/>
      <c r="AA14507" s="217"/>
      <c r="AB14507" s="217"/>
      <c r="AC14507" s="217"/>
      <c r="AD14507" s="213"/>
    </row>
    <row r="14508" spans="20:30" x14ac:dyDescent="0.2">
      <c r="T14508" s="212"/>
      <c r="U14508" s="213"/>
      <c r="V14508" s="213"/>
      <c r="W14508" s="213"/>
      <c r="X14508" s="214"/>
      <c r="Y14508" s="214"/>
      <c r="Z14508" s="214"/>
      <c r="AA14508" s="217"/>
      <c r="AB14508" s="217"/>
      <c r="AC14508" s="217"/>
      <c r="AD14508" s="213"/>
    </row>
    <row r="14509" spans="20:30" x14ac:dyDescent="0.2">
      <c r="T14509" s="212"/>
      <c r="U14509" s="213"/>
      <c r="V14509" s="213"/>
      <c r="W14509" s="213"/>
      <c r="X14509" s="214"/>
      <c r="Y14509" s="214"/>
      <c r="Z14509" s="214"/>
      <c r="AA14509" s="217"/>
      <c r="AB14509" s="217"/>
      <c r="AC14509" s="217"/>
      <c r="AD14509" s="213"/>
    </row>
    <row r="14510" spans="20:30" x14ac:dyDescent="0.2">
      <c r="T14510" s="212"/>
      <c r="U14510" s="213"/>
      <c r="V14510" s="213"/>
      <c r="W14510" s="213"/>
      <c r="X14510" s="214"/>
      <c r="Y14510" s="214"/>
      <c r="Z14510" s="214"/>
      <c r="AA14510" s="217"/>
      <c r="AB14510" s="217"/>
      <c r="AC14510" s="217"/>
      <c r="AD14510" s="213"/>
    </row>
    <row r="14511" spans="20:30" x14ac:dyDescent="0.2">
      <c r="T14511" s="212"/>
      <c r="U14511" s="213"/>
      <c r="V14511" s="213"/>
      <c r="W14511" s="213"/>
      <c r="X14511" s="214"/>
      <c r="Y14511" s="214"/>
      <c r="Z14511" s="214"/>
      <c r="AA14511" s="217"/>
      <c r="AB14511" s="217"/>
      <c r="AC14511" s="217"/>
      <c r="AD14511" s="213"/>
    </row>
    <row r="14512" spans="20:30" x14ac:dyDescent="0.2">
      <c r="T14512" s="212"/>
      <c r="U14512" s="213"/>
      <c r="V14512" s="213"/>
      <c r="W14512" s="213"/>
      <c r="X14512" s="214"/>
      <c r="Y14512" s="214"/>
      <c r="Z14512" s="214"/>
      <c r="AA14512" s="217"/>
      <c r="AB14512" s="217"/>
      <c r="AC14512" s="217"/>
      <c r="AD14512" s="213"/>
    </row>
    <row r="14513" spans="20:30" x14ac:dyDescent="0.2">
      <c r="T14513" s="212"/>
      <c r="U14513" s="213"/>
      <c r="V14513" s="213"/>
      <c r="W14513" s="213"/>
      <c r="X14513" s="214"/>
      <c r="Y14513" s="214"/>
      <c r="Z14513" s="214"/>
      <c r="AA14513" s="217"/>
      <c r="AB14513" s="217"/>
      <c r="AC14513" s="217"/>
      <c r="AD14513" s="213"/>
    </row>
    <row r="14514" spans="20:30" x14ac:dyDescent="0.2">
      <c r="T14514" s="212"/>
      <c r="U14514" s="213"/>
      <c r="V14514" s="213"/>
      <c r="W14514" s="213"/>
      <c r="X14514" s="214"/>
      <c r="Y14514" s="214"/>
      <c r="Z14514" s="214"/>
      <c r="AA14514" s="217"/>
      <c r="AB14514" s="217"/>
      <c r="AC14514" s="217"/>
      <c r="AD14514" s="213"/>
    </row>
    <row r="14515" spans="20:30" x14ac:dyDescent="0.2">
      <c r="T14515" s="212"/>
      <c r="U14515" s="213"/>
      <c r="V14515" s="213"/>
      <c r="W14515" s="213"/>
      <c r="X14515" s="214"/>
      <c r="Y14515" s="214"/>
      <c r="Z14515" s="214"/>
      <c r="AA14515" s="217"/>
      <c r="AB14515" s="217"/>
      <c r="AC14515" s="217"/>
      <c r="AD14515" s="213"/>
    </row>
    <row r="14516" spans="20:30" x14ac:dyDescent="0.2">
      <c r="T14516" s="212"/>
      <c r="U14516" s="213"/>
      <c r="V14516" s="213"/>
      <c r="W14516" s="213"/>
      <c r="X14516" s="214"/>
      <c r="Y14516" s="214"/>
      <c r="Z14516" s="214"/>
      <c r="AA14516" s="217"/>
      <c r="AB14516" s="217"/>
      <c r="AC14516" s="217"/>
      <c r="AD14516" s="213"/>
    </row>
    <row r="14517" spans="20:30" x14ac:dyDescent="0.2">
      <c r="T14517" s="212"/>
      <c r="U14517" s="213"/>
      <c r="V14517" s="213"/>
      <c r="W14517" s="213"/>
      <c r="X14517" s="214"/>
      <c r="Y14517" s="214"/>
      <c r="Z14517" s="214"/>
      <c r="AA14517" s="217"/>
      <c r="AB14517" s="217"/>
      <c r="AC14517" s="217"/>
      <c r="AD14517" s="213"/>
    </row>
    <row r="14518" spans="20:30" x14ac:dyDescent="0.2">
      <c r="T14518" s="212"/>
      <c r="U14518" s="213"/>
      <c r="V14518" s="213"/>
      <c r="W14518" s="213"/>
      <c r="X14518" s="214"/>
      <c r="Y14518" s="214"/>
      <c r="Z14518" s="214"/>
      <c r="AA14518" s="217"/>
      <c r="AB14518" s="217"/>
      <c r="AC14518" s="217"/>
      <c r="AD14518" s="213"/>
    </row>
    <row r="14519" spans="20:30" x14ac:dyDescent="0.2">
      <c r="T14519" s="212"/>
      <c r="U14519" s="213"/>
      <c r="V14519" s="213"/>
      <c r="W14519" s="213"/>
      <c r="X14519" s="214"/>
      <c r="Y14519" s="214"/>
      <c r="Z14519" s="214"/>
      <c r="AA14519" s="217"/>
      <c r="AB14519" s="217"/>
      <c r="AC14519" s="217"/>
      <c r="AD14519" s="213"/>
    </row>
    <row r="14520" spans="20:30" x14ac:dyDescent="0.2">
      <c r="T14520" s="212"/>
      <c r="U14520" s="213"/>
      <c r="V14520" s="213"/>
      <c r="W14520" s="213"/>
      <c r="X14520" s="214"/>
      <c r="Y14520" s="214"/>
      <c r="Z14520" s="214"/>
      <c r="AA14520" s="217"/>
      <c r="AB14520" s="217"/>
      <c r="AC14520" s="217"/>
      <c r="AD14520" s="213"/>
    </row>
    <row r="14521" spans="20:30" x14ac:dyDescent="0.2">
      <c r="T14521" s="212"/>
      <c r="U14521" s="213"/>
      <c r="V14521" s="213"/>
      <c r="W14521" s="213"/>
      <c r="X14521" s="214"/>
      <c r="Y14521" s="214"/>
      <c r="Z14521" s="214"/>
      <c r="AA14521" s="217"/>
      <c r="AB14521" s="217"/>
      <c r="AC14521" s="217"/>
      <c r="AD14521" s="213"/>
    </row>
    <row r="14522" spans="20:30" x14ac:dyDescent="0.2">
      <c r="T14522" s="212"/>
      <c r="U14522" s="213"/>
      <c r="V14522" s="213"/>
      <c r="W14522" s="213"/>
      <c r="X14522" s="214"/>
      <c r="Y14522" s="214"/>
      <c r="Z14522" s="214"/>
      <c r="AA14522" s="217"/>
      <c r="AB14522" s="217"/>
      <c r="AC14522" s="217"/>
      <c r="AD14522" s="213"/>
    </row>
    <row r="14523" spans="20:30" x14ac:dyDescent="0.2">
      <c r="T14523" s="212"/>
      <c r="U14523" s="213"/>
      <c r="V14523" s="213"/>
      <c r="W14523" s="213"/>
      <c r="X14523" s="214"/>
      <c r="Y14523" s="214"/>
      <c r="Z14523" s="214"/>
      <c r="AA14523" s="217"/>
      <c r="AB14523" s="217"/>
      <c r="AC14523" s="217"/>
      <c r="AD14523" s="213"/>
    </row>
    <row r="14524" spans="20:30" x14ac:dyDescent="0.2">
      <c r="T14524" s="212"/>
      <c r="U14524" s="213"/>
      <c r="V14524" s="213"/>
      <c r="W14524" s="213"/>
      <c r="X14524" s="214"/>
      <c r="Y14524" s="214"/>
      <c r="Z14524" s="214"/>
      <c r="AA14524" s="217"/>
      <c r="AB14524" s="217"/>
      <c r="AC14524" s="217"/>
      <c r="AD14524" s="213"/>
    </row>
    <row r="14525" spans="20:30" x14ac:dyDescent="0.2">
      <c r="T14525" s="212"/>
      <c r="U14525" s="213"/>
      <c r="V14525" s="213"/>
      <c r="W14525" s="213"/>
      <c r="X14525" s="214"/>
      <c r="Y14525" s="214"/>
      <c r="Z14525" s="214"/>
      <c r="AA14525" s="217"/>
      <c r="AB14525" s="217"/>
      <c r="AC14525" s="217"/>
      <c r="AD14525" s="213"/>
    </row>
    <row r="14526" spans="20:30" x14ac:dyDescent="0.2">
      <c r="T14526" s="212"/>
      <c r="U14526" s="213"/>
      <c r="V14526" s="213"/>
      <c r="W14526" s="213"/>
      <c r="X14526" s="214"/>
      <c r="Y14526" s="214"/>
      <c r="Z14526" s="214"/>
      <c r="AA14526" s="217"/>
      <c r="AB14526" s="217"/>
      <c r="AC14526" s="217"/>
      <c r="AD14526" s="213"/>
    </row>
    <row r="14527" spans="20:30" x14ac:dyDescent="0.2">
      <c r="T14527" s="212"/>
      <c r="U14527" s="213"/>
      <c r="V14527" s="213"/>
      <c r="W14527" s="213"/>
      <c r="X14527" s="214"/>
      <c r="Y14527" s="214"/>
      <c r="Z14527" s="214"/>
      <c r="AA14527" s="217"/>
      <c r="AB14527" s="217"/>
      <c r="AC14527" s="217"/>
      <c r="AD14527" s="213"/>
    </row>
    <row r="14528" spans="20:30" x14ac:dyDescent="0.2">
      <c r="T14528" s="212"/>
      <c r="U14528" s="213"/>
      <c r="V14528" s="213"/>
      <c r="W14528" s="213"/>
      <c r="X14528" s="214"/>
      <c r="Y14528" s="214"/>
      <c r="Z14528" s="214"/>
      <c r="AA14528" s="217"/>
      <c r="AB14528" s="217"/>
      <c r="AC14528" s="217"/>
      <c r="AD14528" s="213"/>
    </row>
    <row r="14529" spans="20:30" x14ac:dyDescent="0.2">
      <c r="T14529" s="212"/>
      <c r="U14529" s="213"/>
      <c r="V14529" s="213"/>
      <c r="W14529" s="213"/>
      <c r="X14529" s="214"/>
      <c r="Y14529" s="214"/>
      <c r="Z14529" s="214"/>
      <c r="AA14529" s="217"/>
      <c r="AB14529" s="217"/>
      <c r="AC14529" s="217"/>
      <c r="AD14529" s="213"/>
    </row>
    <row r="14530" spans="20:30" x14ac:dyDescent="0.2">
      <c r="T14530" s="212"/>
      <c r="U14530" s="213"/>
      <c r="V14530" s="213"/>
      <c r="W14530" s="213"/>
      <c r="X14530" s="214"/>
      <c r="Y14530" s="214"/>
      <c r="Z14530" s="214"/>
      <c r="AA14530" s="217"/>
      <c r="AB14530" s="217"/>
      <c r="AC14530" s="217"/>
      <c r="AD14530" s="213"/>
    </row>
    <row r="14531" spans="20:30" x14ac:dyDescent="0.2">
      <c r="T14531" s="212"/>
      <c r="U14531" s="213"/>
      <c r="V14531" s="213"/>
      <c r="W14531" s="213"/>
      <c r="X14531" s="214"/>
      <c r="Y14531" s="214"/>
      <c r="Z14531" s="214"/>
      <c r="AA14531" s="217"/>
      <c r="AB14531" s="217"/>
      <c r="AC14531" s="217"/>
      <c r="AD14531" s="213"/>
    </row>
    <row r="14532" spans="20:30" x14ac:dyDescent="0.2">
      <c r="T14532" s="212"/>
      <c r="U14532" s="213"/>
      <c r="V14532" s="213"/>
      <c r="W14532" s="213"/>
      <c r="X14532" s="214"/>
      <c r="Y14532" s="214"/>
      <c r="Z14532" s="214"/>
      <c r="AA14532" s="217"/>
      <c r="AB14532" s="217"/>
      <c r="AC14532" s="217"/>
      <c r="AD14532" s="213"/>
    </row>
    <row r="14533" spans="20:30" x14ac:dyDescent="0.2">
      <c r="T14533" s="212"/>
      <c r="U14533" s="213"/>
      <c r="V14533" s="213"/>
      <c r="W14533" s="213"/>
      <c r="X14533" s="214"/>
      <c r="Y14533" s="214"/>
      <c r="Z14533" s="214"/>
      <c r="AA14533" s="217"/>
      <c r="AB14533" s="217"/>
      <c r="AC14533" s="217"/>
      <c r="AD14533" s="213"/>
    </row>
    <row r="14534" spans="20:30" x14ac:dyDescent="0.2">
      <c r="T14534" s="212"/>
      <c r="U14534" s="213"/>
      <c r="V14534" s="213"/>
      <c r="W14534" s="213"/>
      <c r="X14534" s="214"/>
      <c r="Y14534" s="214"/>
      <c r="Z14534" s="214"/>
      <c r="AA14534" s="217"/>
      <c r="AB14534" s="217"/>
      <c r="AC14534" s="217"/>
      <c r="AD14534" s="213"/>
    </row>
    <row r="14535" spans="20:30" x14ac:dyDescent="0.2">
      <c r="T14535" s="212"/>
      <c r="U14535" s="213"/>
      <c r="V14535" s="213"/>
      <c r="W14535" s="213"/>
      <c r="X14535" s="214"/>
      <c r="Y14535" s="214"/>
      <c r="Z14535" s="214"/>
      <c r="AA14535" s="217"/>
      <c r="AB14535" s="217"/>
      <c r="AC14535" s="217"/>
      <c r="AD14535" s="213"/>
    </row>
    <row r="14536" spans="20:30" x14ac:dyDescent="0.2">
      <c r="T14536" s="212"/>
      <c r="U14536" s="213"/>
      <c r="V14536" s="213"/>
      <c r="W14536" s="213"/>
      <c r="X14536" s="214"/>
      <c r="Y14536" s="214"/>
      <c r="Z14536" s="214"/>
      <c r="AA14536" s="217"/>
      <c r="AB14536" s="217"/>
      <c r="AC14536" s="217"/>
      <c r="AD14536" s="213"/>
    </row>
    <row r="14537" spans="20:30" x14ac:dyDescent="0.2">
      <c r="T14537" s="212"/>
      <c r="U14537" s="213"/>
      <c r="V14537" s="213"/>
      <c r="W14537" s="213"/>
      <c r="X14537" s="214"/>
      <c r="Y14537" s="214"/>
      <c r="Z14537" s="214"/>
      <c r="AA14537" s="217"/>
      <c r="AB14537" s="217"/>
      <c r="AC14537" s="217"/>
      <c r="AD14537" s="213"/>
    </row>
    <row r="14538" spans="20:30" x14ac:dyDescent="0.2">
      <c r="T14538" s="212"/>
      <c r="U14538" s="213"/>
      <c r="V14538" s="213"/>
      <c r="W14538" s="213"/>
      <c r="X14538" s="214"/>
      <c r="Y14538" s="214"/>
      <c r="Z14538" s="214"/>
      <c r="AA14538" s="217"/>
      <c r="AB14538" s="217"/>
      <c r="AC14538" s="217"/>
      <c r="AD14538" s="213"/>
    </row>
    <row r="14539" spans="20:30" x14ac:dyDescent="0.2">
      <c r="T14539" s="212"/>
      <c r="U14539" s="213"/>
      <c r="V14539" s="213"/>
      <c r="W14539" s="213"/>
      <c r="X14539" s="214"/>
      <c r="Y14539" s="214"/>
      <c r="Z14539" s="214"/>
      <c r="AA14539" s="217"/>
      <c r="AB14539" s="217"/>
      <c r="AC14539" s="217"/>
      <c r="AD14539" s="213"/>
    </row>
    <row r="14540" spans="20:30" x14ac:dyDescent="0.2">
      <c r="T14540" s="212"/>
      <c r="U14540" s="213"/>
      <c r="V14540" s="213"/>
      <c r="W14540" s="213"/>
      <c r="X14540" s="214"/>
      <c r="Y14540" s="214"/>
      <c r="Z14540" s="214"/>
      <c r="AA14540" s="217"/>
      <c r="AB14540" s="217"/>
      <c r="AC14540" s="217"/>
      <c r="AD14540" s="213"/>
    </row>
    <row r="14541" spans="20:30" x14ac:dyDescent="0.2">
      <c r="T14541" s="212"/>
      <c r="U14541" s="213"/>
      <c r="V14541" s="213"/>
      <c r="W14541" s="213"/>
      <c r="X14541" s="214"/>
      <c r="Y14541" s="214"/>
      <c r="Z14541" s="214"/>
      <c r="AA14541" s="217"/>
      <c r="AB14541" s="217"/>
      <c r="AC14541" s="217"/>
      <c r="AD14541" s="213"/>
    </row>
    <row r="14542" spans="20:30" x14ac:dyDescent="0.2">
      <c r="T14542" s="212"/>
      <c r="U14542" s="213"/>
      <c r="V14542" s="213"/>
      <c r="W14542" s="213"/>
      <c r="X14542" s="214"/>
      <c r="Y14542" s="214"/>
      <c r="Z14542" s="214"/>
      <c r="AA14542" s="217"/>
      <c r="AB14542" s="217"/>
      <c r="AC14542" s="217"/>
      <c r="AD14542" s="213"/>
    </row>
    <row r="14543" spans="20:30" x14ac:dyDescent="0.2">
      <c r="T14543" s="212"/>
      <c r="U14543" s="213"/>
      <c r="V14543" s="213"/>
      <c r="W14543" s="213"/>
      <c r="X14543" s="214"/>
      <c r="Y14543" s="214"/>
      <c r="Z14543" s="214"/>
      <c r="AA14543" s="217"/>
      <c r="AB14543" s="217"/>
      <c r="AC14543" s="217"/>
      <c r="AD14543" s="213"/>
    </row>
    <row r="14544" spans="20:30" x14ac:dyDescent="0.2">
      <c r="T14544" s="212"/>
      <c r="U14544" s="213"/>
      <c r="V14544" s="213"/>
      <c r="W14544" s="213"/>
      <c r="X14544" s="214"/>
      <c r="Y14544" s="214"/>
      <c r="Z14544" s="214"/>
      <c r="AA14544" s="217"/>
      <c r="AB14544" s="217"/>
      <c r="AC14544" s="217"/>
      <c r="AD14544" s="213"/>
    </row>
    <row r="14545" spans="20:30" x14ac:dyDescent="0.2">
      <c r="T14545" s="212"/>
      <c r="U14545" s="213"/>
      <c r="V14545" s="213"/>
      <c r="W14545" s="213"/>
      <c r="X14545" s="214"/>
      <c r="Y14545" s="214"/>
      <c r="Z14545" s="214"/>
      <c r="AA14545" s="217"/>
      <c r="AB14545" s="217"/>
      <c r="AC14545" s="217"/>
      <c r="AD14545" s="213"/>
    </row>
    <row r="14546" spans="20:30" x14ac:dyDescent="0.2">
      <c r="T14546" s="212"/>
      <c r="U14546" s="213"/>
      <c r="V14546" s="213"/>
      <c r="W14546" s="213"/>
      <c r="X14546" s="214"/>
      <c r="Y14546" s="214"/>
      <c r="Z14546" s="214"/>
      <c r="AA14546" s="217"/>
      <c r="AB14546" s="217"/>
      <c r="AC14546" s="217"/>
      <c r="AD14546" s="213"/>
    </row>
    <row r="14547" spans="20:30" x14ac:dyDescent="0.2">
      <c r="T14547" s="212"/>
      <c r="U14547" s="213"/>
      <c r="V14547" s="213"/>
      <c r="W14547" s="213"/>
      <c r="X14547" s="214"/>
      <c r="Y14547" s="214"/>
      <c r="Z14547" s="214"/>
      <c r="AA14547" s="217"/>
      <c r="AB14547" s="217"/>
      <c r="AC14547" s="217"/>
      <c r="AD14547" s="213"/>
    </row>
    <row r="14548" spans="20:30" x14ac:dyDescent="0.2">
      <c r="T14548" s="212"/>
      <c r="U14548" s="213"/>
      <c r="V14548" s="213"/>
      <c r="W14548" s="213"/>
      <c r="X14548" s="214"/>
      <c r="Y14548" s="214"/>
      <c r="Z14548" s="214"/>
      <c r="AA14548" s="217"/>
      <c r="AB14548" s="217"/>
      <c r="AC14548" s="217"/>
      <c r="AD14548" s="213"/>
    </row>
    <row r="14549" spans="20:30" x14ac:dyDescent="0.2">
      <c r="T14549" s="212"/>
      <c r="U14549" s="213"/>
      <c r="V14549" s="213"/>
      <c r="W14549" s="213"/>
      <c r="X14549" s="214"/>
      <c r="Y14549" s="214"/>
      <c r="Z14549" s="214"/>
      <c r="AA14549" s="217"/>
      <c r="AB14549" s="217"/>
      <c r="AC14549" s="217"/>
      <c r="AD14549" s="213"/>
    </row>
    <row r="14550" spans="20:30" x14ac:dyDescent="0.2">
      <c r="T14550" s="212"/>
      <c r="U14550" s="213"/>
      <c r="V14550" s="213"/>
      <c r="W14550" s="213"/>
      <c r="X14550" s="214"/>
      <c r="Y14550" s="214"/>
      <c r="Z14550" s="214"/>
      <c r="AA14550" s="217"/>
      <c r="AB14550" s="217"/>
      <c r="AC14550" s="217"/>
      <c r="AD14550" s="213"/>
    </row>
    <row r="14551" spans="20:30" x14ac:dyDescent="0.2">
      <c r="T14551" s="212"/>
      <c r="U14551" s="213"/>
      <c r="V14551" s="213"/>
      <c r="W14551" s="213"/>
      <c r="X14551" s="214"/>
      <c r="Y14551" s="214"/>
      <c r="Z14551" s="214"/>
      <c r="AA14551" s="217"/>
      <c r="AB14551" s="217"/>
      <c r="AC14551" s="217"/>
      <c r="AD14551" s="213"/>
    </row>
    <row r="14552" spans="20:30" x14ac:dyDescent="0.2">
      <c r="T14552" s="212"/>
      <c r="U14552" s="213"/>
      <c r="V14552" s="213"/>
      <c r="W14552" s="213"/>
      <c r="X14552" s="214"/>
      <c r="Y14552" s="214"/>
      <c r="Z14552" s="214"/>
      <c r="AA14552" s="217"/>
      <c r="AB14552" s="217"/>
      <c r="AC14552" s="217"/>
      <c r="AD14552" s="213"/>
    </row>
    <row r="14553" spans="20:30" x14ac:dyDescent="0.2">
      <c r="T14553" s="212"/>
      <c r="U14553" s="213"/>
      <c r="V14553" s="213"/>
      <c r="W14553" s="213"/>
      <c r="X14553" s="214"/>
      <c r="Y14553" s="214"/>
      <c r="Z14553" s="214"/>
      <c r="AA14553" s="217"/>
      <c r="AB14553" s="217"/>
      <c r="AC14553" s="217"/>
      <c r="AD14553" s="213"/>
    </row>
    <row r="14554" spans="20:30" x14ac:dyDescent="0.2">
      <c r="T14554" s="212"/>
      <c r="U14554" s="213"/>
      <c r="V14554" s="213"/>
      <c r="W14554" s="213"/>
      <c r="X14554" s="214"/>
      <c r="Y14554" s="214"/>
      <c r="Z14554" s="214"/>
      <c r="AA14554" s="217"/>
      <c r="AB14554" s="217"/>
      <c r="AC14554" s="217"/>
      <c r="AD14554" s="213"/>
    </row>
    <row r="14555" spans="20:30" x14ac:dyDescent="0.2">
      <c r="T14555" s="212"/>
      <c r="U14555" s="213"/>
      <c r="V14555" s="213"/>
      <c r="W14555" s="213"/>
      <c r="X14555" s="214"/>
      <c r="Y14555" s="214"/>
      <c r="Z14555" s="214"/>
      <c r="AA14555" s="217"/>
      <c r="AB14555" s="217"/>
      <c r="AC14555" s="217"/>
      <c r="AD14555" s="213"/>
    </row>
    <row r="14556" spans="20:30" x14ac:dyDescent="0.2">
      <c r="T14556" s="212"/>
      <c r="U14556" s="213"/>
      <c r="V14556" s="213"/>
      <c r="W14556" s="213"/>
      <c r="X14556" s="214"/>
      <c r="Y14556" s="214"/>
      <c r="Z14556" s="214"/>
      <c r="AA14556" s="217"/>
      <c r="AB14556" s="217"/>
      <c r="AC14556" s="217"/>
      <c r="AD14556" s="213"/>
    </row>
    <row r="14557" spans="20:30" x14ac:dyDescent="0.2">
      <c r="T14557" s="212"/>
      <c r="U14557" s="213"/>
      <c r="V14557" s="213"/>
      <c r="W14557" s="213"/>
      <c r="X14557" s="214"/>
      <c r="Y14557" s="214"/>
      <c r="Z14557" s="214"/>
      <c r="AA14557" s="217"/>
      <c r="AB14557" s="217"/>
      <c r="AC14557" s="217"/>
      <c r="AD14557" s="213"/>
    </row>
    <row r="14558" spans="20:30" x14ac:dyDescent="0.2">
      <c r="T14558" s="212"/>
      <c r="U14558" s="213"/>
      <c r="V14558" s="213"/>
      <c r="W14558" s="213"/>
      <c r="X14558" s="214"/>
      <c r="Y14558" s="214"/>
      <c r="Z14558" s="214"/>
      <c r="AA14558" s="217"/>
      <c r="AB14558" s="217"/>
      <c r="AC14558" s="217"/>
      <c r="AD14558" s="213"/>
    </row>
    <row r="14559" spans="20:30" x14ac:dyDescent="0.2">
      <c r="T14559" s="212"/>
      <c r="U14559" s="213"/>
      <c r="V14559" s="213"/>
      <c r="W14559" s="213"/>
      <c r="X14559" s="214"/>
      <c r="Y14559" s="214"/>
      <c r="Z14559" s="214"/>
      <c r="AA14559" s="217"/>
      <c r="AB14559" s="217"/>
      <c r="AC14559" s="217"/>
      <c r="AD14559" s="213"/>
    </row>
    <row r="14560" spans="20:30" x14ac:dyDescent="0.2">
      <c r="T14560" s="212"/>
      <c r="U14560" s="213"/>
      <c r="V14560" s="213"/>
      <c r="W14560" s="213"/>
      <c r="X14560" s="214"/>
      <c r="Y14560" s="214"/>
      <c r="Z14560" s="214"/>
      <c r="AA14560" s="217"/>
      <c r="AB14560" s="217"/>
      <c r="AC14560" s="217"/>
      <c r="AD14560" s="213"/>
    </row>
    <row r="14561" spans="20:30" x14ac:dyDescent="0.2">
      <c r="T14561" s="212"/>
      <c r="U14561" s="213"/>
      <c r="V14561" s="213"/>
      <c r="W14561" s="213"/>
      <c r="X14561" s="214"/>
      <c r="Y14561" s="214"/>
      <c r="Z14561" s="214"/>
      <c r="AA14561" s="217"/>
      <c r="AB14561" s="217"/>
      <c r="AC14561" s="217"/>
      <c r="AD14561" s="213"/>
    </row>
    <row r="14562" spans="20:30" x14ac:dyDescent="0.2">
      <c r="T14562" s="212"/>
      <c r="U14562" s="213"/>
      <c r="V14562" s="213"/>
      <c r="W14562" s="213"/>
      <c r="X14562" s="214"/>
      <c r="Y14562" s="214"/>
      <c r="Z14562" s="214"/>
      <c r="AA14562" s="217"/>
      <c r="AB14562" s="217"/>
      <c r="AC14562" s="217"/>
      <c r="AD14562" s="213"/>
    </row>
    <row r="14563" spans="20:30" x14ac:dyDescent="0.2">
      <c r="T14563" s="212"/>
      <c r="U14563" s="213"/>
      <c r="V14563" s="213"/>
      <c r="W14563" s="213"/>
      <c r="X14563" s="214"/>
      <c r="Y14563" s="214"/>
      <c r="Z14563" s="214"/>
      <c r="AA14563" s="217"/>
      <c r="AB14563" s="217"/>
      <c r="AC14563" s="217"/>
      <c r="AD14563" s="213"/>
    </row>
    <row r="14564" spans="20:30" x14ac:dyDescent="0.2">
      <c r="T14564" s="212"/>
      <c r="U14564" s="213"/>
      <c r="V14564" s="213"/>
      <c r="W14564" s="213"/>
      <c r="X14564" s="214"/>
      <c r="Y14564" s="214"/>
      <c r="Z14564" s="214"/>
      <c r="AA14564" s="217"/>
      <c r="AB14564" s="217"/>
      <c r="AC14564" s="217"/>
      <c r="AD14564" s="213"/>
    </row>
    <row r="14565" spans="20:30" x14ac:dyDescent="0.2">
      <c r="T14565" s="212"/>
      <c r="U14565" s="213"/>
      <c r="V14565" s="213"/>
      <c r="W14565" s="213"/>
      <c r="X14565" s="214"/>
      <c r="Y14565" s="214"/>
      <c r="Z14565" s="214"/>
      <c r="AA14565" s="217"/>
      <c r="AB14565" s="217"/>
      <c r="AC14565" s="217"/>
      <c r="AD14565" s="213"/>
    </row>
    <row r="14566" spans="20:30" x14ac:dyDescent="0.2">
      <c r="T14566" s="212"/>
      <c r="U14566" s="213"/>
      <c r="V14566" s="213"/>
      <c r="W14566" s="213"/>
      <c r="X14566" s="214"/>
      <c r="Y14566" s="214"/>
      <c r="Z14566" s="214"/>
      <c r="AA14566" s="217"/>
      <c r="AB14566" s="217"/>
      <c r="AC14566" s="217"/>
      <c r="AD14566" s="213"/>
    </row>
    <row r="14567" spans="20:30" x14ac:dyDescent="0.2">
      <c r="T14567" s="212"/>
      <c r="U14567" s="213"/>
      <c r="V14567" s="213"/>
      <c r="W14567" s="213"/>
      <c r="X14567" s="214"/>
      <c r="Y14567" s="214"/>
      <c r="Z14567" s="214"/>
      <c r="AA14567" s="217"/>
      <c r="AB14567" s="217"/>
      <c r="AC14567" s="217"/>
      <c r="AD14567" s="213"/>
    </row>
    <row r="14568" spans="20:30" x14ac:dyDescent="0.2">
      <c r="T14568" s="212"/>
      <c r="U14568" s="213"/>
      <c r="V14568" s="213"/>
      <c r="W14568" s="213"/>
      <c r="X14568" s="214"/>
      <c r="Y14568" s="214"/>
      <c r="Z14568" s="214"/>
      <c r="AA14568" s="217"/>
      <c r="AB14568" s="217"/>
      <c r="AC14568" s="217"/>
      <c r="AD14568" s="213"/>
    </row>
    <row r="14569" spans="20:30" x14ac:dyDescent="0.2">
      <c r="T14569" s="212"/>
      <c r="U14569" s="213"/>
      <c r="V14569" s="213"/>
      <c r="W14569" s="213"/>
      <c r="X14569" s="214"/>
      <c r="Y14569" s="214"/>
      <c r="Z14569" s="214"/>
      <c r="AA14569" s="217"/>
      <c r="AB14569" s="217"/>
      <c r="AC14569" s="217"/>
      <c r="AD14569" s="213"/>
    </row>
    <row r="14570" spans="20:30" x14ac:dyDescent="0.2">
      <c r="T14570" s="212"/>
      <c r="U14570" s="213"/>
      <c r="V14570" s="213"/>
      <c r="W14570" s="213"/>
      <c r="X14570" s="214"/>
      <c r="Y14570" s="214"/>
      <c r="Z14570" s="214"/>
      <c r="AA14570" s="217"/>
      <c r="AB14570" s="217"/>
      <c r="AC14570" s="217"/>
      <c r="AD14570" s="213"/>
    </row>
    <row r="14571" spans="20:30" x14ac:dyDescent="0.2">
      <c r="T14571" s="212"/>
      <c r="U14571" s="213"/>
      <c r="V14571" s="213"/>
      <c r="W14571" s="213"/>
      <c r="X14571" s="214"/>
      <c r="Y14571" s="214"/>
      <c r="Z14571" s="214"/>
      <c r="AA14571" s="217"/>
      <c r="AB14571" s="217"/>
      <c r="AC14571" s="217"/>
      <c r="AD14571" s="213"/>
    </row>
    <row r="14572" spans="20:30" x14ac:dyDescent="0.2">
      <c r="T14572" s="212"/>
      <c r="U14572" s="213"/>
      <c r="V14572" s="213"/>
      <c r="W14572" s="213"/>
      <c r="X14572" s="214"/>
      <c r="Y14572" s="214"/>
      <c r="Z14572" s="214"/>
      <c r="AA14572" s="217"/>
      <c r="AB14572" s="217"/>
      <c r="AC14572" s="217"/>
      <c r="AD14572" s="213"/>
    </row>
    <row r="14573" spans="20:30" x14ac:dyDescent="0.2">
      <c r="T14573" s="212"/>
      <c r="U14573" s="213"/>
      <c r="V14573" s="213"/>
      <c r="W14573" s="213"/>
      <c r="X14573" s="214"/>
      <c r="Y14573" s="214"/>
      <c r="Z14573" s="214"/>
      <c r="AA14573" s="217"/>
      <c r="AB14573" s="217"/>
      <c r="AC14573" s="217"/>
      <c r="AD14573" s="213"/>
    </row>
    <row r="14574" spans="20:30" x14ac:dyDescent="0.2">
      <c r="T14574" s="212"/>
      <c r="U14574" s="213"/>
      <c r="V14574" s="213"/>
      <c r="W14574" s="213"/>
      <c r="X14574" s="214"/>
      <c r="Y14574" s="214"/>
      <c r="Z14574" s="214"/>
      <c r="AA14574" s="217"/>
      <c r="AB14574" s="217"/>
      <c r="AC14574" s="217"/>
      <c r="AD14574" s="213"/>
    </row>
    <row r="14575" spans="20:30" x14ac:dyDescent="0.2">
      <c r="T14575" s="212"/>
      <c r="U14575" s="213"/>
      <c r="V14575" s="213"/>
      <c r="W14575" s="213"/>
      <c r="X14575" s="214"/>
      <c r="Y14575" s="214"/>
      <c r="Z14575" s="214"/>
      <c r="AA14575" s="217"/>
      <c r="AB14575" s="217"/>
      <c r="AC14575" s="217"/>
      <c r="AD14575" s="213"/>
    </row>
    <row r="14576" spans="20:30" x14ac:dyDescent="0.2">
      <c r="T14576" s="212"/>
      <c r="U14576" s="213"/>
      <c r="V14576" s="213"/>
      <c r="W14576" s="213"/>
      <c r="X14576" s="214"/>
      <c r="Y14576" s="214"/>
      <c r="Z14576" s="214"/>
      <c r="AA14576" s="217"/>
      <c r="AB14576" s="217"/>
      <c r="AC14576" s="217"/>
      <c r="AD14576" s="213"/>
    </row>
    <row r="14577" spans="20:30" x14ac:dyDescent="0.2">
      <c r="T14577" s="212"/>
      <c r="U14577" s="213"/>
      <c r="V14577" s="213"/>
      <c r="W14577" s="213"/>
      <c r="X14577" s="214"/>
      <c r="Y14577" s="214"/>
      <c r="Z14577" s="214"/>
      <c r="AA14577" s="217"/>
      <c r="AB14577" s="217"/>
      <c r="AC14577" s="217"/>
      <c r="AD14577" s="213"/>
    </row>
    <row r="14578" spans="20:30" x14ac:dyDescent="0.2">
      <c r="T14578" s="212"/>
      <c r="U14578" s="213"/>
      <c r="V14578" s="213"/>
      <c r="W14578" s="213"/>
      <c r="X14578" s="214"/>
      <c r="Y14578" s="214"/>
      <c r="Z14578" s="214"/>
      <c r="AA14578" s="217"/>
      <c r="AB14578" s="217"/>
      <c r="AC14578" s="217"/>
      <c r="AD14578" s="213"/>
    </row>
    <row r="14579" spans="20:30" x14ac:dyDescent="0.2">
      <c r="T14579" s="212"/>
      <c r="U14579" s="213"/>
      <c r="V14579" s="213"/>
      <c r="W14579" s="213"/>
      <c r="X14579" s="214"/>
      <c r="Y14579" s="214"/>
      <c r="Z14579" s="214"/>
      <c r="AA14579" s="217"/>
      <c r="AB14579" s="217"/>
      <c r="AC14579" s="217"/>
      <c r="AD14579" s="213"/>
    </row>
    <row r="14580" spans="20:30" x14ac:dyDescent="0.2">
      <c r="T14580" s="212"/>
      <c r="U14580" s="213"/>
      <c r="V14580" s="213"/>
      <c r="W14580" s="213"/>
      <c r="X14580" s="214"/>
      <c r="Y14580" s="214"/>
      <c r="Z14580" s="214"/>
      <c r="AA14580" s="217"/>
      <c r="AB14580" s="217"/>
      <c r="AC14580" s="217"/>
      <c r="AD14580" s="213"/>
    </row>
    <row r="14581" spans="20:30" x14ac:dyDescent="0.2">
      <c r="T14581" s="212"/>
      <c r="U14581" s="213"/>
      <c r="V14581" s="213"/>
      <c r="W14581" s="213"/>
      <c r="X14581" s="214"/>
      <c r="Y14581" s="214"/>
      <c r="Z14581" s="214"/>
      <c r="AA14581" s="217"/>
      <c r="AB14581" s="217"/>
      <c r="AC14581" s="217"/>
      <c r="AD14581" s="213"/>
    </row>
    <row r="14582" spans="20:30" x14ac:dyDescent="0.2">
      <c r="T14582" s="212"/>
      <c r="U14582" s="213"/>
      <c r="V14582" s="213"/>
      <c r="W14582" s="213"/>
      <c r="X14582" s="214"/>
      <c r="Y14582" s="214"/>
      <c r="Z14582" s="214"/>
      <c r="AA14582" s="217"/>
      <c r="AB14582" s="217"/>
      <c r="AC14582" s="217"/>
      <c r="AD14582" s="213"/>
    </row>
    <row r="14583" spans="20:30" x14ac:dyDescent="0.2">
      <c r="T14583" s="212"/>
      <c r="U14583" s="213"/>
      <c r="V14583" s="213"/>
      <c r="W14583" s="213"/>
      <c r="X14583" s="214"/>
      <c r="Y14583" s="214"/>
      <c r="Z14583" s="214"/>
      <c r="AA14583" s="217"/>
      <c r="AB14583" s="217"/>
      <c r="AC14583" s="217"/>
      <c r="AD14583" s="213"/>
    </row>
    <row r="14584" spans="20:30" x14ac:dyDescent="0.2">
      <c r="T14584" s="212"/>
      <c r="U14584" s="213"/>
      <c r="V14584" s="213"/>
      <c r="W14584" s="213"/>
      <c r="X14584" s="214"/>
      <c r="Y14584" s="214"/>
      <c r="Z14584" s="214"/>
      <c r="AA14584" s="217"/>
      <c r="AB14584" s="217"/>
      <c r="AC14584" s="217"/>
      <c r="AD14584" s="213"/>
    </row>
    <row r="14585" spans="20:30" x14ac:dyDescent="0.2">
      <c r="T14585" s="212"/>
      <c r="U14585" s="213"/>
      <c r="V14585" s="213"/>
      <c r="W14585" s="213"/>
      <c r="X14585" s="214"/>
      <c r="Y14585" s="214"/>
      <c r="Z14585" s="214"/>
      <c r="AA14585" s="217"/>
      <c r="AB14585" s="217"/>
      <c r="AC14585" s="217"/>
      <c r="AD14585" s="213"/>
    </row>
    <row r="14586" spans="20:30" x14ac:dyDescent="0.2">
      <c r="T14586" s="212"/>
      <c r="U14586" s="213"/>
      <c r="V14586" s="213"/>
      <c r="W14586" s="213"/>
      <c r="X14586" s="214"/>
      <c r="Y14586" s="214"/>
      <c r="Z14586" s="214"/>
      <c r="AA14586" s="217"/>
      <c r="AB14586" s="217"/>
      <c r="AC14586" s="217"/>
      <c r="AD14586" s="213"/>
    </row>
    <row r="14587" spans="20:30" x14ac:dyDescent="0.2">
      <c r="T14587" s="212"/>
      <c r="U14587" s="213"/>
      <c r="V14587" s="213"/>
      <c r="W14587" s="213"/>
      <c r="X14587" s="214"/>
      <c r="Y14587" s="214"/>
      <c r="Z14587" s="214"/>
      <c r="AA14587" s="217"/>
      <c r="AB14587" s="217"/>
      <c r="AC14587" s="217"/>
      <c r="AD14587" s="213"/>
    </row>
    <row r="14588" spans="20:30" x14ac:dyDescent="0.2">
      <c r="T14588" s="212"/>
      <c r="U14588" s="213"/>
      <c r="V14588" s="213"/>
      <c r="W14588" s="213"/>
      <c r="X14588" s="214"/>
      <c r="Y14588" s="214"/>
      <c r="Z14588" s="214"/>
      <c r="AA14588" s="217"/>
      <c r="AB14588" s="217"/>
      <c r="AC14588" s="217"/>
      <c r="AD14588" s="213"/>
    </row>
    <row r="14589" spans="20:30" x14ac:dyDescent="0.2">
      <c r="T14589" s="212"/>
      <c r="U14589" s="213"/>
      <c r="V14589" s="213"/>
      <c r="W14589" s="213"/>
      <c r="X14589" s="214"/>
      <c r="Y14589" s="214"/>
      <c r="Z14589" s="214"/>
      <c r="AA14589" s="217"/>
      <c r="AB14589" s="217"/>
      <c r="AC14589" s="217"/>
      <c r="AD14589" s="213"/>
    </row>
    <row r="14590" spans="20:30" x14ac:dyDescent="0.2">
      <c r="T14590" s="212"/>
      <c r="U14590" s="213"/>
      <c r="V14590" s="213"/>
      <c r="W14590" s="213"/>
      <c r="X14590" s="214"/>
      <c r="Y14590" s="214"/>
      <c r="Z14590" s="214"/>
      <c r="AA14590" s="217"/>
      <c r="AB14590" s="217"/>
      <c r="AC14590" s="217"/>
      <c r="AD14590" s="213"/>
    </row>
    <row r="14591" spans="20:30" x14ac:dyDescent="0.2">
      <c r="T14591" s="212"/>
      <c r="U14591" s="213"/>
      <c r="V14591" s="213"/>
      <c r="W14591" s="213"/>
      <c r="X14591" s="214"/>
      <c r="Y14591" s="214"/>
      <c r="Z14591" s="214"/>
      <c r="AA14591" s="217"/>
      <c r="AB14591" s="217"/>
      <c r="AC14591" s="217"/>
      <c r="AD14591" s="213"/>
    </row>
    <row r="14592" spans="20:30" x14ac:dyDescent="0.2">
      <c r="T14592" s="212"/>
      <c r="U14592" s="213"/>
      <c r="V14592" s="213"/>
      <c r="W14592" s="213"/>
      <c r="X14592" s="214"/>
      <c r="Y14592" s="214"/>
      <c r="Z14592" s="214"/>
      <c r="AA14592" s="217"/>
      <c r="AB14592" s="217"/>
      <c r="AC14592" s="217"/>
      <c r="AD14592" s="213"/>
    </row>
    <row r="14593" spans="20:30" x14ac:dyDescent="0.2">
      <c r="T14593" s="212"/>
      <c r="U14593" s="213"/>
      <c r="V14593" s="213"/>
      <c r="W14593" s="213"/>
      <c r="X14593" s="214"/>
      <c r="Y14593" s="214"/>
      <c r="Z14593" s="214"/>
      <c r="AA14593" s="217"/>
      <c r="AB14593" s="217"/>
      <c r="AC14593" s="217"/>
      <c r="AD14593" s="213"/>
    </row>
    <row r="14594" spans="20:30" x14ac:dyDescent="0.2">
      <c r="T14594" s="212"/>
      <c r="U14594" s="213"/>
      <c r="V14594" s="213"/>
      <c r="W14594" s="213"/>
      <c r="X14594" s="214"/>
      <c r="Y14594" s="214"/>
      <c r="Z14594" s="214"/>
      <c r="AA14594" s="217"/>
      <c r="AB14594" s="217"/>
      <c r="AC14594" s="217"/>
      <c r="AD14594" s="213"/>
    </row>
    <row r="14595" spans="20:30" x14ac:dyDescent="0.2">
      <c r="T14595" s="212"/>
      <c r="U14595" s="213"/>
      <c r="V14595" s="213"/>
      <c r="W14595" s="213"/>
      <c r="X14595" s="214"/>
      <c r="Y14595" s="214"/>
      <c r="Z14595" s="214"/>
      <c r="AA14595" s="217"/>
      <c r="AB14595" s="217"/>
      <c r="AC14595" s="217"/>
      <c r="AD14595" s="213"/>
    </row>
    <row r="14596" spans="20:30" x14ac:dyDescent="0.2">
      <c r="T14596" s="212"/>
      <c r="U14596" s="213"/>
      <c r="V14596" s="213"/>
      <c r="W14596" s="213"/>
      <c r="X14596" s="214"/>
      <c r="Y14596" s="214"/>
      <c r="Z14596" s="214"/>
      <c r="AA14596" s="217"/>
      <c r="AB14596" s="217"/>
      <c r="AC14596" s="217"/>
      <c r="AD14596" s="213"/>
    </row>
    <row r="14597" spans="20:30" x14ac:dyDescent="0.2">
      <c r="T14597" s="212"/>
      <c r="U14597" s="213"/>
      <c r="V14597" s="213"/>
      <c r="W14597" s="213"/>
      <c r="X14597" s="214"/>
      <c r="Y14597" s="214"/>
      <c r="Z14597" s="214"/>
      <c r="AA14597" s="217"/>
      <c r="AB14597" s="217"/>
      <c r="AC14597" s="217"/>
      <c r="AD14597" s="213"/>
    </row>
    <row r="14598" spans="20:30" x14ac:dyDescent="0.2">
      <c r="T14598" s="212"/>
      <c r="U14598" s="213"/>
      <c r="V14598" s="213"/>
      <c r="W14598" s="213"/>
      <c r="X14598" s="214"/>
      <c r="Y14598" s="214"/>
      <c r="Z14598" s="214"/>
      <c r="AA14598" s="217"/>
      <c r="AB14598" s="217"/>
      <c r="AC14598" s="217"/>
      <c r="AD14598" s="213"/>
    </row>
    <row r="14599" spans="20:30" x14ac:dyDescent="0.2">
      <c r="T14599" s="212"/>
      <c r="U14599" s="213"/>
      <c r="V14599" s="213"/>
      <c r="W14599" s="213"/>
      <c r="X14599" s="214"/>
      <c r="Y14599" s="214"/>
      <c r="Z14599" s="214"/>
      <c r="AA14599" s="217"/>
      <c r="AB14599" s="217"/>
      <c r="AC14599" s="217"/>
      <c r="AD14599" s="213"/>
    </row>
    <row r="14600" spans="20:30" x14ac:dyDescent="0.2">
      <c r="T14600" s="212"/>
      <c r="U14600" s="213"/>
      <c r="V14600" s="213"/>
      <c r="W14600" s="213"/>
      <c r="X14600" s="214"/>
      <c r="Y14600" s="214"/>
      <c r="Z14600" s="214"/>
      <c r="AA14600" s="217"/>
      <c r="AB14600" s="217"/>
      <c r="AC14600" s="217"/>
      <c r="AD14600" s="213"/>
    </row>
    <row r="14601" spans="20:30" x14ac:dyDescent="0.2">
      <c r="T14601" s="212"/>
      <c r="U14601" s="213"/>
      <c r="V14601" s="213"/>
      <c r="W14601" s="213"/>
      <c r="X14601" s="214"/>
      <c r="Y14601" s="214"/>
      <c r="Z14601" s="214"/>
      <c r="AA14601" s="217"/>
      <c r="AB14601" s="217"/>
      <c r="AC14601" s="217"/>
      <c r="AD14601" s="213"/>
    </row>
    <row r="14602" spans="20:30" x14ac:dyDescent="0.2">
      <c r="T14602" s="212"/>
      <c r="U14602" s="213"/>
      <c r="V14602" s="213"/>
      <c r="W14602" s="213"/>
      <c r="X14602" s="214"/>
      <c r="Y14602" s="214"/>
      <c r="Z14602" s="214"/>
      <c r="AA14602" s="217"/>
      <c r="AB14602" s="217"/>
      <c r="AC14602" s="217"/>
      <c r="AD14602" s="213"/>
    </row>
    <row r="14603" spans="20:30" x14ac:dyDescent="0.2">
      <c r="T14603" s="212"/>
      <c r="U14603" s="213"/>
      <c r="V14603" s="213"/>
      <c r="W14603" s="213"/>
      <c r="X14603" s="214"/>
      <c r="Y14603" s="214"/>
      <c r="Z14603" s="214"/>
      <c r="AA14603" s="217"/>
      <c r="AB14603" s="217"/>
      <c r="AC14603" s="217"/>
      <c r="AD14603" s="213"/>
    </row>
    <row r="14604" spans="20:30" x14ac:dyDescent="0.2">
      <c r="T14604" s="212"/>
      <c r="U14604" s="213"/>
      <c r="V14604" s="213"/>
      <c r="W14604" s="213"/>
      <c r="X14604" s="214"/>
      <c r="Y14604" s="214"/>
      <c r="Z14604" s="214"/>
      <c r="AA14604" s="217"/>
      <c r="AB14604" s="217"/>
      <c r="AC14604" s="217"/>
      <c r="AD14604" s="213"/>
    </row>
    <row r="14605" spans="20:30" x14ac:dyDescent="0.2">
      <c r="T14605" s="212"/>
      <c r="U14605" s="213"/>
      <c r="V14605" s="213"/>
      <c r="W14605" s="213"/>
      <c r="X14605" s="214"/>
      <c r="Y14605" s="214"/>
      <c r="Z14605" s="214"/>
      <c r="AA14605" s="217"/>
      <c r="AB14605" s="217"/>
      <c r="AC14605" s="217"/>
      <c r="AD14605" s="213"/>
    </row>
    <row r="14606" spans="20:30" x14ac:dyDescent="0.2">
      <c r="T14606" s="212"/>
      <c r="U14606" s="213"/>
      <c r="V14606" s="213"/>
      <c r="W14606" s="213"/>
      <c r="X14606" s="214"/>
      <c r="Y14606" s="214"/>
      <c r="Z14606" s="214"/>
      <c r="AA14606" s="217"/>
      <c r="AB14606" s="217"/>
      <c r="AC14606" s="217"/>
      <c r="AD14606" s="213"/>
    </row>
    <row r="14607" spans="20:30" x14ac:dyDescent="0.2">
      <c r="T14607" s="212"/>
      <c r="U14607" s="213"/>
      <c r="V14607" s="213"/>
      <c r="W14607" s="213"/>
      <c r="X14607" s="214"/>
      <c r="Y14607" s="214"/>
      <c r="Z14607" s="214"/>
      <c r="AA14607" s="217"/>
      <c r="AB14607" s="217"/>
      <c r="AC14607" s="217"/>
      <c r="AD14607" s="213"/>
    </row>
    <row r="14608" spans="20:30" x14ac:dyDescent="0.2">
      <c r="T14608" s="212"/>
      <c r="U14608" s="213"/>
      <c r="V14608" s="213"/>
      <c r="W14608" s="213"/>
      <c r="X14608" s="214"/>
      <c r="Y14608" s="214"/>
      <c r="Z14608" s="214"/>
      <c r="AA14608" s="217"/>
      <c r="AB14608" s="217"/>
      <c r="AC14608" s="217"/>
      <c r="AD14608" s="213"/>
    </row>
    <row r="14609" spans="20:30" x14ac:dyDescent="0.2">
      <c r="T14609" s="212"/>
      <c r="U14609" s="213"/>
      <c r="V14609" s="213"/>
      <c r="W14609" s="213"/>
      <c r="X14609" s="214"/>
      <c r="Y14609" s="214"/>
      <c r="Z14609" s="214"/>
      <c r="AA14609" s="217"/>
      <c r="AB14609" s="217"/>
      <c r="AC14609" s="217"/>
      <c r="AD14609" s="213"/>
    </row>
    <row r="14610" spans="20:30" x14ac:dyDescent="0.2">
      <c r="T14610" s="212"/>
      <c r="U14610" s="213"/>
      <c r="V14610" s="213"/>
      <c r="W14610" s="213"/>
      <c r="X14610" s="214"/>
      <c r="Y14610" s="214"/>
      <c r="Z14610" s="214"/>
      <c r="AA14610" s="217"/>
      <c r="AB14610" s="217"/>
      <c r="AC14610" s="217"/>
      <c r="AD14610" s="213"/>
    </row>
    <row r="14611" spans="20:30" x14ac:dyDescent="0.2">
      <c r="T14611" s="212"/>
      <c r="U14611" s="213"/>
      <c r="V14611" s="213"/>
      <c r="W14611" s="213"/>
      <c r="X14611" s="214"/>
      <c r="Y14611" s="214"/>
      <c r="Z14611" s="214"/>
      <c r="AA14611" s="217"/>
      <c r="AB14611" s="217"/>
      <c r="AC14611" s="217"/>
      <c r="AD14611" s="213"/>
    </row>
    <row r="14612" spans="20:30" x14ac:dyDescent="0.2">
      <c r="T14612" s="212"/>
      <c r="U14612" s="213"/>
      <c r="V14612" s="213"/>
      <c r="W14612" s="213"/>
      <c r="X14612" s="214"/>
      <c r="Y14612" s="214"/>
      <c r="Z14612" s="214"/>
      <c r="AA14612" s="217"/>
      <c r="AB14612" s="217"/>
      <c r="AC14612" s="217"/>
      <c r="AD14612" s="213"/>
    </row>
    <row r="14613" spans="20:30" x14ac:dyDescent="0.2">
      <c r="T14613" s="212"/>
      <c r="U14613" s="213"/>
      <c r="V14613" s="213"/>
      <c r="W14613" s="213"/>
      <c r="X14613" s="214"/>
      <c r="Y14613" s="214"/>
      <c r="Z14613" s="214"/>
      <c r="AA14613" s="217"/>
      <c r="AB14613" s="217"/>
      <c r="AC14613" s="217"/>
      <c r="AD14613" s="213"/>
    </row>
    <row r="14614" spans="20:30" x14ac:dyDescent="0.2">
      <c r="T14614" s="212"/>
      <c r="U14614" s="213"/>
      <c r="V14614" s="213"/>
      <c r="W14614" s="213"/>
      <c r="X14614" s="214"/>
      <c r="Y14614" s="214"/>
      <c r="Z14614" s="214"/>
      <c r="AA14614" s="217"/>
      <c r="AB14614" s="217"/>
      <c r="AC14614" s="217"/>
      <c r="AD14614" s="213"/>
    </row>
    <row r="14615" spans="20:30" x14ac:dyDescent="0.2">
      <c r="T14615" s="212"/>
      <c r="U14615" s="213"/>
      <c r="V14615" s="213"/>
      <c r="W14615" s="213"/>
      <c r="X14615" s="214"/>
      <c r="Y14615" s="214"/>
      <c r="Z14615" s="214"/>
      <c r="AA14615" s="217"/>
      <c r="AB14615" s="217"/>
      <c r="AC14615" s="217"/>
      <c r="AD14615" s="213"/>
    </row>
    <row r="14616" spans="20:30" x14ac:dyDescent="0.2">
      <c r="T14616" s="212"/>
      <c r="U14616" s="213"/>
      <c r="V14616" s="213"/>
      <c r="W14616" s="213"/>
      <c r="X14616" s="214"/>
      <c r="Y14616" s="214"/>
      <c r="Z14616" s="214"/>
      <c r="AA14616" s="217"/>
      <c r="AB14616" s="217"/>
      <c r="AC14616" s="217"/>
      <c r="AD14616" s="213"/>
    </row>
    <row r="14617" spans="20:30" x14ac:dyDescent="0.2">
      <c r="T14617" s="212"/>
      <c r="U14617" s="213"/>
      <c r="V14617" s="213"/>
      <c r="W14617" s="213"/>
      <c r="X14617" s="214"/>
      <c r="Y14617" s="214"/>
      <c r="Z14617" s="214"/>
      <c r="AA14617" s="217"/>
      <c r="AB14617" s="217"/>
      <c r="AC14617" s="217"/>
      <c r="AD14617" s="213"/>
    </row>
    <row r="14618" spans="20:30" x14ac:dyDescent="0.2">
      <c r="T14618" s="212"/>
      <c r="U14618" s="213"/>
      <c r="V14618" s="213"/>
      <c r="W14618" s="213"/>
      <c r="X14618" s="214"/>
      <c r="Y14618" s="214"/>
      <c r="Z14618" s="214"/>
      <c r="AA14618" s="217"/>
      <c r="AB14618" s="217"/>
      <c r="AC14618" s="217"/>
      <c r="AD14618" s="213"/>
    </row>
    <row r="14619" spans="20:30" x14ac:dyDescent="0.2">
      <c r="T14619" s="212"/>
      <c r="U14619" s="213"/>
      <c r="V14619" s="213"/>
      <c r="W14619" s="213"/>
      <c r="X14619" s="214"/>
      <c r="Y14619" s="214"/>
      <c r="Z14619" s="214"/>
      <c r="AA14619" s="217"/>
      <c r="AB14619" s="217"/>
      <c r="AC14619" s="217"/>
      <c r="AD14619" s="213"/>
    </row>
    <row r="14620" spans="20:30" x14ac:dyDescent="0.2">
      <c r="T14620" s="212"/>
      <c r="U14620" s="213"/>
      <c r="V14620" s="213"/>
      <c r="W14620" s="213"/>
      <c r="X14620" s="214"/>
      <c r="Y14620" s="214"/>
      <c r="Z14620" s="214"/>
      <c r="AA14620" s="217"/>
      <c r="AB14620" s="217"/>
      <c r="AC14620" s="217"/>
      <c r="AD14620" s="213"/>
    </row>
    <row r="14621" spans="20:30" x14ac:dyDescent="0.2">
      <c r="T14621" s="212"/>
      <c r="U14621" s="213"/>
      <c r="V14621" s="213"/>
      <c r="W14621" s="213"/>
      <c r="X14621" s="214"/>
      <c r="Y14621" s="214"/>
      <c r="Z14621" s="214"/>
      <c r="AA14621" s="217"/>
      <c r="AB14621" s="217"/>
      <c r="AC14621" s="217"/>
      <c r="AD14621" s="213"/>
    </row>
    <row r="14622" spans="20:30" x14ac:dyDescent="0.2">
      <c r="T14622" s="212"/>
      <c r="U14622" s="213"/>
      <c r="V14622" s="213"/>
      <c r="W14622" s="213"/>
      <c r="X14622" s="214"/>
      <c r="Y14622" s="214"/>
      <c r="Z14622" s="214"/>
      <c r="AA14622" s="217"/>
      <c r="AB14622" s="217"/>
      <c r="AC14622" s="217"/>
      <c r="AD14622" s="213"/>
    </row>
    <row r="14623" spans="20:30" x14ac:dyDescent="0.2">
      <c r="T14623" s="212"/>
      <c r="U14623" s="213"/>
      <c r="V14623" s="213"/>
      <c r="W14623" s="213"/>
      <c r="X14623" s="214"/>
      <c r="Y14623" s="214"/>
      <c r="Z14623" s="214"/>
      <c r="AA14623" s="217"/>
      <c r="AB14623" s="217"/>
      <c r="AC14623" s="217"/>
      <c r="AD14623" s="213"/>
    </row>
    <row r="14624" spans="20:30" x14ac:dyDescent="0.2">
      <c r="T14624" s="212"/>
      <c r="U14624" s="213"/>
      <c r="V14624" s="213"/>
      <c r="W14624" s="213"/>
      <c r="X14624" s="214"/>
      <c r="Y14624" s="214"/>
      <c r="Z14624" s="214"/>
      <c r="AA14624" s="217"/>
      <c r="AB14624" s="217"/>
      <c r="AC14624" s="217"/>
      <c r="AD14624" s="213"/>
    </row>
    <row r="14625" spans="20:30" x14ac:dyDescent="0.2">
      <c r="T14625" s="212"/>
      <c r="U14625" s="213"/>
      <c r="V14625" s="213"/>
      <c r="W14625" s="213"/>
      <c r="X14625" s="214"/>
      <c r="Y14625" s="214"/>
      <c r="Z14625" s="214"/>
      <c r="AA14625" s="217"/>
      <c r="AB14625" s="217"/>
      <c r="AC14625" s="217"/>
      <c r="AD14625" s="213"/>
    </row>
    <row r="14626" spans="20:30" x14ac:dyDescent="0.2">
      <c r="T14626" s="212"/>
      <c r="U14626" s="213"/>
      <c r="V14626" s="213"/>
      <c r="W14626" s="213"/>
      <c r="X14626" s="214"/>
      <c r="Y14626" s="214"/>
      <c r="Z14626" s="214"/>
      <c r="AA14626" s="217"/>
      <c r="AB14626" s="217"/>
      <c r="AC14626" s="217"/>
      <c r="AD14626" s="213"/>
    </row>
    <row r="14627" spans="20:30" x14ac:dyDescent="0.2">
      <c r="T14627" s="212"/>
      <c r="U14627" s="213"/>
      <c r="V14627" s="213"/>
      <c r="W14627" s="213"/>
      <c r="X14627" s="214"/>
      <c r="Y14627" s="214"/>
      <c r="Z14627" s="214"/>
      <c r="AA14627" s="217"/>
      <c r="AB14627" s="217"/>
      <c r="AC14627" s="217"/>
      <c r="AD14627" s="213"/>
    </row>
    <row r="14628" spans="20:30" x14ac:dyDescent="0.2">
      <c r="T14628" s="212"/>
      <c r="U14628" s="213"/>
      <c r="V14628" s="213"/>
      <c r="W14628" s="213"/>
      <c r="X14628" s="214"/>
      <c r="Y14628" s="214"/>
      <c r="Z14628" s="214"/>
      <c r="AA14628" s="217"/>
      <c r="AB14628" s="217"/>
      <c r="AC14628" s="217"/>
      <c r="AD14628" s="213"/>
    </row>
    <row r="14629" spans="20:30" x14ac:dyDescent="0.2">
      <c r="T14629" s="212"/>
      <c r="U14629" s="213"/>
      <c r="V14629" s="213"/>
      <c r="W14629" s="213"/>
      <c r="X14629" s="214"/>
      <c r="Y14629" s="214"/>
      <c r="Z14629" s="214"/>
      <c r="AA14629" s="217"/>
      <c r="AB14629" s="217"/>
      <c r="AC14629" s="217"/>
      <c r="AD14629" s="213"/>
    </row>
    <row r="14630" spans="20:30" x14ac:dyDescent="0.2">
      <c r="T14630" s="212"/>
      <c r="U14630" s="213"/>
      <c r="V14630" s="213"/>
      <c r="W14630" s="213"/>
      <c r="X14630" s="214"/>
      <c r="Y14630" s="214"/>
      <c r="Z14630" s="214"/>
      <c r="AA14630" s="217"/>
      <c r="AB14630" s="217"/>
      <c r="AC14630" s="217"/>
      <c r="AD14630" s="213"/>
    </row>
    <row r="14631" spans="20:30" x14ac:dyDescent="0.2">
      <c r="T14631" s="212"/>
      <c r="U14631" s="213"/>
      <c r="V14631" s="213"/>
      <c r="W14631" s="213"/>
      <c r="X14631" s="214"/>
      <c r="Y14631" s="214"/>
      <c r="Z14631" s="214"/>
      <c r="AA14631" s="217"/>
      <c r="AB14631" s="217"/>
      <c r="AC14631" s="217"/>
      <c r="AD14631" s="213"/>
    </row>
    <row r="14632" spans="20:30" x14ac:dyDescent="0.2">
      <c r="T14632" s="212"/>
      <c r="U14632" s="213"/>
      <c r="V14632" s="213"/>
      <c r="W14632" s="213"/>
      <c r="X14632" s="214"/>
      <c r="Y14632" s="214"/>
      <c r="Z14632" s="214"/>
      <c r="AA14632" s="217"/>
      <c r="AB14632" s="217"/>
      <c r="AC14632" s="217"/>
      <c r="AD14632" s="213"/>
    </row>
    <row r="14633" spans="20:30" x14ac:dyDescent="0.2">
      <c r="T14633" s="212"/>
      <c r="U14633" s="213"/>
      <c r="V14633" s="213"/>
      <c r="W14633" s="213"/>
      <c r="X14633" s="214"/>
      <c r="Y14633" s="214"/>
      <c r="Z14633" s="214"/>
      <c r="AA14633" s="217"/>
      <c r="AB14633" s="217"/>
      <c r="AC14633" s="217"/>
      <c r="AD14633" s="213"/>
    </row>
    <row r="14634" spans="20:30" x14ac:dyDescent="0.2">
      <c r="T14634" s="212"/>
      <c r="U14634" s="213"/>
      <c r="V14634" s="213"/>
      <c r="W14634" s="213"/>
      <c r="X14634" s="214"/>
      <c r="Y14634" s="214"/>
      <c r="Z14634" s="214"/>
      <c r="AA14634" s="217"/>
      <c r="AB14634" s="217"/>
      <c r="AC14634" s="217"/>
      <c r="AD14634" s="213"/>
    </row>
    <row r="14635" spans="20:30" x14ac:dyDescent="0.2">
      <c r="T14635" s="212"/>
      <c r="U14635" s="213"/>
      <c r="V14635" s="213"/>
      <c r="W14635" s="213"/>
      <c r="X14635" s="214"/>
      <c r="Y14635" s="214"/>
      <c r="Z14635" s="214"/>
      <c r="AA14635" s="217"/>
      <c r="AB14635" s="217"/>
      <c r="AC14635" s="217"/>
      <c r="AD14635" s="213"/>
    </row>
    <row r="14636" spans="20:30" x14ac:dyDescent="0.2">
      <c r="T14636" s="212"/>
      <c r="U14636" s="213"/>
      <c r="V14636" s="213"/>
      <c r="W14636" s="213"/>
      <c r="X14636" s="214"/>
      <c r="Y14636" s="214"/>
      <c r="Z14636" s="214"/>
      <c r="AA14636" s="217"/>
      <c r="AB14636" s="217"/>
      <c r="AC14636" s="217"/>
      <c r="AD14636" s="213"/>
    </row>
    <row r="14637" spans="20:30" x14ac:dyDescent="0.2">
      <c r="T14637" s="212"/>
      <c r="U14637" s="213"/>
      <c r="V14637" s="213"/>
      <c r="W14637" s="213"/>
      <c r="X14637" s="214"/>
      <c r="Y14637" s="214"/>
      <c r="Z14637" s="214"/>
      <c r="AA14637" s="217"/>
      <c r="AB14637" s="217"/>
      <c r="AC14637" s="217"/>
      <c r="AD14637" s="213"/>
    </row>
    <row r="14638" spans="20:30" x14ac:dyDescent="0.2">
      <c r="T14638" s="212"/>
      <c r="U14638" s="213"/>
      <c r="V14638" s="213"/>
      <c r="W14638" s="213"/>
      <c r="X14638" s="214"/>
      <c r="Y14638" s="214"/>
      <c r="Z14638" s="214"/>
      <c r="AA14638" s="217"/>
      <c r="AB14638" s="217"/>
      <c r="AC14638" s="217"/>
      <c r="AD14638" s="213"/>
    </row>
    <row r="14639" spans="20:30" x14ac:dyDescent="0.2">
      <c r="T14639" s="212"/>
      <c r="U14639" s="213"/>
      <c r="V14639" s="213"/>
      <c r="W14639" s="213"/>
      <c r="X14639" s="214"/>
      <c r="Y14639" s="214"/>
      <c r="Z14639" s="214"/>
      <c r="AA14639" s="217"/>
      <c r="AB14639" s="217"/>
      <c r="AC14639" s="217"/>
      <c r="AD14639" s="213"/>
    </row>
    <row r="14640" spans="20:30" x14ac:dyDescent="0.2">
      <c r="T14640" s="212"/>
      <c r="U14640" s="213"/>
      <c r="V14640" s="213"/>
      <c r="W14640" s="213"/>
      <c r="X14640" s="214"/>
      <c r="Y14640" s="214"/>
      <c r="Z14640" s="214"/>
      <c r="AA14640" s="217"/>
      <c r="AB14640" s="217"/>
      <c r="AC14640" s="217"/>
      <c r="AD14640" s="213"/>
    </row>
    <row r="14641" spans="20:30" x14ac:dyDescent="0.2">
      <c r="T14641" s="212"/>
      <c r="U14641" s="213"/>
      <c r="V14641" s="213"/>
      <c r="W14641" s="213"/>
      <c r="X14641" s="214"/>
      <c r="Y14641" s="214"/>
      <c r="Z14641" s="214"/>
      <c r="AA14641" s="217"/>
      <c r="AB14641" s="217"/>
      <c r="AC14641" s="217"/>
      <c r="AD14641" s="213"/>
    </row>
    <row r="14642" spans="20:30" x14ac:dyDescent="0.2">
      <c r="T14642" s="212"/>
      <c r="U14642" s="213"/>
      <c r="V14642" s="213"/>
      <c r="W14642" s="213"/>
      <c r="X14642" s="214"/>
      <c r="Y14642" s="214"/>
      <c r="Z14642" s="214"/>
      <c r="AA14642" s="217"/>
      <c r="AB14642" s="217"/>
      <c r="AC14642" s="217"/>
      <c r="AD14642" s="213"/>
    </row>
    <row r="14643" spans="20:30" x14ac:dyDescent="0.2">
      <c r="T14643" s="212"/>
      <c r="U14643" s="213"/>
      <c r="V14643" s="213"/>
      <c r="W14643" s="213"/>
      <c r="X14643" s="214"/>
      <c r="Y14643" s="214"/>
      <c r="Z14643" s="214"/>
      <c r="AA14643" s="217"/>
      <c r="AB14643" s="217"/>
      <c r="AC14643" s="217"/>
      <c r="AD14643" s="213"/>
    </row>
    <row r="14644" spans="20:30" x14ac:dyDescent="0.2">
      <c r="T14644" s="212"/>
      <c r="U14644" s="213"/>
      <c r="V14644" s="213"/>
      <c r="W14644" s="213"/>
      <c r="X14644" s="214"/>
      <c r="Y14644" s="214"/>
      <c r="Z14644" s="214"/>
      <c r="AA14644" s="217"/>
      <c r="AB14644" s="217"/>
      <c r="AC14644" s="217"/>
      <c r="AD14644" s="213"/>
    </row>
    <row r="14645" spans="20:30" x14ac:dyDescent="0.2">
      <c r="T14645" s="212"/>
      <c r="U14645" s="213"/>
      <c r="V14645" s="213"/>
      <c r="W14645" s="213"/>
      <c r="X14645" s="214"/>
      <c r="Y14645" s="214"/>
      <c r="Z14645" s="214"/>
      <c r="AA14645" s="217"/>
      <c r="AB14645" s="217"/>
      <c r="AC14645" s="217"/>
      <c r="AD14645" s="213"/>
    </row>
    <row r="14646" spans="20:30" x14ac:dyDescent="0.2">
      <c r="T14646" s="212"/>
      <c r="U14646" s="213"/>
      <c r="V14646" s="213"/>
      <c r="W14646" s="213"/>
      <c r="X14646" s="214"/>
      <c r="Y14646" s="214"/>
      <c r="Z14646" s="214"/>
      <c r="AA14646" s="217"/>
      <c r="AB14646" s="217"/>
      <c r="AC14646" s="217"/>
      <c r="AD14646" s="213"/>
    </row>
    <row r="14647" spans="20:30" x14ac:dyDescent="0.2">
      <c r="T14647" s="212"/>
      <c r="U14647" s="213"/>
      <c r="V14647" s="213"/>
      <c r="W14647" s="213"/>
      <c r="X14647" s="214"/>
      <c r="Y14647" s="214"/>
      <c r="Z14647" s="214"/>
      <c r="AA14647" s="217"/>
      <c r="AB14647" s="217"/>
      <c r="AC14647" s="217"/>
      <c r="AD14647" s="213"/>
    </row>
    <row r="14648" spans="20:30" x14ac:dyDescent="0.2">
      <c r="T14648" s="212"/>
      <c r="U14648" s="213"/>
      <c r="V14648" s="213"/>
      <c r="W14648" s="213"/>
      <c r="X14648" s="214"/>
      <c r="Y14648" s="214"/>
      <c r="Z14648" s="214"/>
      <c r="AA14648" s="217"/>
      <c r="AB14648" s="217"/>
      <c r="AC14648" s="217"/>
      <c r="AD14648" s="213"/>
    </row>
    <row r="14649" spans="20:30" x14ac:dyDescent="0.2">
      <c r="T14649" s="212"/>
      <c r="U14649" s="213"/>
      <c r="V14649" s="213"/>
      <c r="W14649" s="213"/>
      <c r="X14649" s="214"/>
      <c r="Y14649" s="214"/>
      <c r="Z14649" s="214"/>
      <c r="AA14649" s="217"/>
      <c r="AB14649" s="217"/>
      <c r="AC14649" s="217"/>
      <c r="AD14649" s="213"/>
    </row>
    <row r="14650" spans="20:30" x14ac:dyDescent="0.2">
      <c r="T14650" s="212"/>
      <c r="U14650" s="213"/>
      <c r="V14650" s="213"/>
      <c r="W14650" s="213"/>
      <c r="X14650" s="214"/>
      <c r="Y14650" s="214"/>
      <c r="Z14650" s="214"/>
      <c r="AA14650" s="217"/>
      <c r="AB14650" s="217"/>
      <c r="AC14650" s="217"/>
      <c r="AD14650" s="213"/>
    </row>
    <row r="14651" spans="20:30" x14ac:dyDescent="0.2">
      <c r="T14651" s="212"/>
      <c r="U14651" s="213"/>
      <c r="V14651" s="213"/>
      <c r="W14651" s="213"/>
      <c r="X14651" s="214"/>
      <c r="Y14651" s="214"/>
      <c r="Z14651" s="214"/>
      <c r="AA14651" s="217"/>
      <c r="AB14651" s="217"/>
      <c r="AC14651" s="217"/>
      <c r="AD14651" s="213"/>
    </row>
    <row r="14652" spans="20:30" x14ac:dyDescent="0.2">
      <c r="T14652" s="212"/>
      <c r="U14652" s="213"/>
      <c r="V14652" s="213"/>
      <c r="W14652" s="213"/>
      <c r="X14652" s="214"/>
      <c r="Y14652" s="214"/>
      <c r="Z14652" s="214"/>
      <c r="AA14652" s="217"/>
      <c r="AB14652" s="217"/>
      <c r="AC14652" s="217"/>
      <c r="AD14652" s="213"/>
    </row>
    <row r="14653" spans="20:30" x14ac:dyDescent="0.2">
      <c r="T14653" s="212"/>
      <c r="U14653" s="213"/>
      <c r="V14653" s="213"/>
      <c r="W14653" s="213"/>
      <c r="X14653" s="214"/>
      <c r="Y14653" s="214"/>
      <c r="Z14653" s="214"/>
      <c r="AA14653" s="217"/>
      <c r="AB14653" s="217"/>
      <c r="AC14653" s="217"/>
      <c r="AD14653" s="213"/>
    </row>
    <row r="14654" spans="20:30" x14ac:dyDescent="0.2">
      <c r="T14654" s="212"/>
      <c r="U14654" s="213"/>
      <c r="V14654" s="213"/>
      <c r="W14654" s="213"/>
      <c r="X14654" s="214"/>
      <c r="Y14654" s="214"/>
      <c r="Z14654" s="214"/>
      <c r="AA14654" s="217"/>
      <c r="AB14654" s="217"/>
      <c r="AC14654" s="217"/>
      <c r="AD14654" s="213"/>
    </row>
    <row r="14655" spans="20:30" x14ac:dyDescent="0.2">
      <c r="T14655" s="212"/>
      <c r="U14655" s="213"/>
      <c r="V14655" s="213"/>
      <c r="W14655" s="213"/>
      <c r="X14655" s="214"/>
      <c r="Y14655" s="214"/>
      <c r="Z14655" s="214"/>
      <c r="AA14655" s="217"/>
      <c r="AB14655" s="217"/>
      <c r="AC14655" s="217"/>
      <c r="AD14655" s="213"/>
    </row>
    <row r="14656" spans="20:30" x14ac:dyDescent="0.2">
      <c r="T14656" s="212"/>
      <c r="U14656" s="213"/>
      <c r="V14656" s="213"/>
      <c r="W14656" s="213"/>
      <c r="X14656" s="214"/>
      <c r="Y14656" s="214"/>
      <c r="Z14656" s="214"/>
      <c r="AA14656" s="217"/>
      <c r="AB14656" s="217"/>
      <c r="AC14656" s="217"/>
      <c r="AD14656" s="213"/>
    </row>
    <row r="14657" spans="20:30" x14ac:dyDescent="0.2">
      <c r="T14657" s="212"/>
      <c r="U14657" s="213"/>
      <c r="V14657" s="213"/>
      <c r="W14657" s="213"/>
      <c r="X14657" s="214"/>
      <c r="Y14657" s="214"/>
      <c r="Z14657" s="214"/>
      <c r="AA14657" s="217"/>
      <c r="AB14657" s="217"/>
      <c r="AC14657" s="217"/>
      <c r="AD14657" s="213"/>
    </row>
    <row r="14658" spans="20:30" x14ac:dyDescent="0.2">
      <c r="T14658" s="212"/>
      <c r="U14658" s="213"/>
      <c r="V14658" s="213"/>
      <c r="W14658" s="213"/>
      <c r="X14658" s="214"/>
      <c r="Y14658" s="214"/>
      <c r="Z14658" s="214"/>
      <c r="AA14658" s="217"/>
      <c r="AB14658" s="217"/>
      <c r="AC14658" s="217"/>
      <c r="AD14658" s="213"/>
    </row>
    <row r="14659" spans="20:30" x14ac:dyDescent="0.2">
      <c r="T14659" s="212"/>
      <c r="U14659" s="213"/>
      <c r="V14659" s="213"/>
      <c r="W14659" s="213"/>
      <c r="X14659" s="214"/>
      <c r="Y14659" s="214"/>
      <c r="Z14659" s="214"/>
      <c r="AA14659" s="217"/>
      <c r="AB14659" s="217"/>
      <c r="AC14659" s="217"/>
      <c r="AD14659" s="213"/>
    </row>
    <row r="14660" spans="20:30" x14ac:dyDescent="0.2">
      <c r="T14660" s="212"/>
      <c r="U14660" s="213"/>
      <c r="V14660" s="213"/>
      <c r="W14660" s="213"/>
      <c r="X14660" s="214"/>
      <c r="Y14660" s="214"/>
      <c r="Z14660" s="214"/>
      <c r="AA14660" s="217"/>
      <c r="AB14660" s="217"/>
      <c r="AC14660" s="217"/>
      <c r="AD14660" s="213"/>
    </row>
    <row r="14661" spans="20:30" x14ac:dyDescent="0.2">
      <c r="T14661" s="212"/>
      <c r="U14661" s="213"/>
      <c r="V14661" s="213"/>
      <c r="W14661" s="213"/>
      <c r="X14661" s="214"/>
      <c r="Y14661" s="214"/>
      <c r="Z14661" s="214"/>
      <c r="AA14661" s="217"/>
      <c r="AB14661" s="217"/>
      <c r="AC14661" s="217"/>
      <c r="AD14661" s="213"/>
    </row>
    <row r="14662" spans="20:30" x14ac:dyDescent="0.2">
      <c r="T14662" s="212"/>
      <c r="U14662" s="213"/>
      <c r="V14662" s="213"/>
      <c r="W14662" s="213"/>
      <c r="X14662" s="214"/>
      <c r="Y14662" s="214"/>
      <c r="Z14662" s="214"/>
      <c r="AA14662" s="217"/>
      <c r="AB14662" s="217"/>
      <c r="AC14662" s="217"/>
      <c r="AD14662" s="213"/>
    </row>
    <row r="14663" spans="20:30" x14ac:dyDescent="0.2">
      <c r="T14663" s="212"/>
      <c r="U14663" s="213"/>
      <c r="V14663" s="213"/>
      <c r="W14663" s="213"/>
      <c r="X14663" s="214"/>
      <c r="Y14663" s="214"/>
      <c r="Z14663" s="214"/>
      <c r="AA14663" s="217"/>
      <c r="AB14663" s="217"/>
      <c r="AC14663" s="217"/>
      <c r="AD14663" s="213"/>
    </row>
    <row r="14664" spans="20:30" x14ac:dyDescent="0.2">
      <c r="T14664" s="212"/>
      <c r="U14664" s="213"/>
      <c r="V14664" s="213"/>
      <c r="W14664" s="213"/>
      <c r="X14664" s="214"/>
      <c r="Y14664" s="214"/>
      <c r="Z14664" s="214"/>
      <c r="AA14664" s="217"/>
      <c r="AB14664" s="217"/>
      <c r="AC14664" s="217"/>
      <c r="AD14664" s="213"/>
    </row>
    <row r="14665" spans="20:30" x14ac:dyDescent="0.2">
      <c r="T14665" s="212"/>
      <c r="U14665" s="213"/>
      <c r="V14665" s="213"/>
      <c r="W14665" s="213"/>
      <c r="X14665" s="214"/>
      <c r="Y14665" s="214"/>
      <c r="Z14665" s="214"/>
      <c r="AA14665" s="217"/>
      <c r="AB14665" s="217"/>
      <c r="AC14665" s="217"/>
      <c r="AD14665" s="213"/>
    </row>
    <row r="14666" spans="20:30" x14ac:dyDescent="0.2">
      <c r="T14666" s="212"/>
      <c r="U14666" s="213"/>
      <c r="V14666" s="213"/>
      <c r="W14666" s="213"/>
      <c r="X14666" s="214"/>
      <c r="Y14666" s="214"/>
      <c r="Z14666" s="214"/>
      <c r="AA14666" s="217"/>
      <c r="AB14666" s="217"/>
      <c r="AC14666" s="217"/>
      <c r="AD14666" s="213"/>
    </row>
    <row r="14667" spans="20:30" x14ac:dyDescent="0.2">
      <c r="T14667" s="212"/>
      <c r="U14667" s="213"/>
      <c r="V14667" s="213"/>
      <c r="W14667" s="213"/>
      <c r="X14667" s="214"/>
      <c r="Y14667" s="214"/>
      <c r="Z14667" s="214"/>
      <c r="AA14667" s="217"/>
      <c r="AB14667" s="217"/>
      <c r="AC14667" s="217"/>
      <c r="AD14667" s="213"/>
    </row>
    <row r="14668" spans="20:30" x14ac:dyDescent="0.2">
      <c r="T14668" s="212"/>
      <c r="U14668" s="213"/>
      <c r="V14668" s="213"/>
      <c r="W14668" s="213"/>
      <c r="X14668" s="214"/>
      <c r="Y14668" s="214"/>
      <c r="Z14668" s="214"/>
      <c r="AA14668" s="217"/>
      <c r="AB14668" s="217"/>
      <c r="AC14668" s="217"/>
      <c r="AD14668" s="213"/>
    </row>
    <row r="14669" spans="20:30" x14ac:dyDescent="0.2">
      <c r="T14669" s="212"/>
      <c r="U14669" s="213"/>
      <c r="V14669" s="213"/>
      <c r="W14669" s="213"/>
      <c r="X14669" s="214"/>
      <c r="Y14669" s="214"/>
      <c r="Z14669" s="214"/>
      <c r="AA14669" s="217"/>
      <c r="AB14669" s="217"/>
      <c r="AC14669" s="217"/>
      <c r="AD14669" s="213"/>
    </row>
    <row r="14670" spans="20:30" x14ac:dyDescent="0.2">
      <c r="T14670" s="212"/>
      <c r="U14670" s="213"/>
      <c r="V14670" s="213"/>
      <c r="W14670" s="213"/>
      <c r="X14670" s="214"/>
      <c r="Y14670" s="214"/>
      <c r="Z14670" s="214"/>
      <c r="AA14670" s="217"/>
      <c r="AB14670" s="217"/>
      <c r="AC14670" s="217"/>
      <c r="AD14670" s="213"/>
    </row>
    <row r="14671" spans="20:30" x14ac:dyDescent="0.2">
      <c r="T14671" s="212"/>
      <c r="U14671" s="213"/>
      <c r="V14671" s="213"/>
      <c r="W14671" s="213"/>
      <c r="X14671" s="214"/>
      <c r="Y14671" s="214"/>
      <c r="Z14671" s="214"/>
      <c r="AA14671" s="217"/>
      <c r="AB14671" s="217"/>
      <c r="AC14671" s="217"/>
      <c r="AD14671" s="213"/>
    </row>
    <row r="14672" spans="20:30" x14ac:dyDescent="0.2">
      <c r="T14672" s="212"/>
      <c r="U14672" s="213"/>
      <c r="V14672" s="213"/>
      <c r="W14672" s="213"/>
      <c r="X14672" s="214"/>
      <c r="Y14672" s="214"/>
      <c r="Z14672" s="214"/>
      <c r="AA14672" s="217"/>
      <c r="AB14672" s="217"/>
      <c r="AC14672" s="217"/>
      <c r="AD14672" s="213"/>
    </row>
    <row r="14673" spans="20:30" x14ac:dyDescent="0.2">
      <c r="T14673" s="212"/>
      <c r="U14673" s="213"/>
      <c r="V14673" s="213"/>
      <c r="W14673" s="213"/>
      <c r="X14673" s="214"/>
      <c r="Y14673" s="214"/>
      <c r="Z14673" s="214"/>
      <c r="AA14673" s="217"/>
      <c r="AB14673" s="217"/>
      <c r="AC14673" s="217"/>
      <c r="AD14673" s="213"/>
    </row>
    <row r="14674" spans="20:30" x14ac:dyDescent="0.2">
      <c r="T14674" s="212"/>
      <c r="U14674" s="213"/>
      <c r="V14674" s="213"/>
      <c r="W14674" s="213"/>
      <c r="X14674" s="214"/>
      <c r="Y14674" s="214"/>
      <c r="Z14674" s="214"/>
      <c r="AA14674" s="217"/>
      <c r="AB14674" s="217"/>
      <c r="AC14674" s="217"/>
      <c r="AD14674" s="213"/>
    </row>
    <row r="14675" spans="20:30" x14ac:dyDescent="0.2">
      <c r="T14675" s="212"/>
      <c r="U14675" s="213"/>
      <c r="V14675" s="213"/>
      <c r="W14675" s="213"/>
      <c r="X14675" s="214"/>
      <c r="Y14675" s="214"/>
      <c r="Z14675" s="214"/>
      <c r="AA14675" s="217"/>
      <c r="AB14675" s="217"/>
      <c r="AC14675" s="217"/>
      <c r="AD14675" s="213"/>
    </row>
    <row r="14676" spans="20:30" x14ac:dyDescent="0.2">
      <c r="T14676" s="212"/>
      <c r="U14676" s="213"/>
      <c r="V14676" s="213"/>
      <c r="W14676" s="213"/>
      <c r="X14676" s="214"/>
      <c r="Y14676" s="214"/>
      <c r="Z14676" s="214"/>
      <c r="AA14676" s="217"/>
      <c r="AB14676" s="217"/>
      <c r="AC14676" s="217"/>
      <c r="AD14676" s="213"/>
    </row>
    <row r="14677" spans="20:30" x14ac:dyDescent="0.2">
      <c r="T14677" s="212"/>
      <c r="U14677" s="213"/>
      <c r="V14677" s="213"/>
      <c r="W14677" s="213"/>
      <c r="X14677" s="214"/>
      <c r="Y14677" s="214"/>
      <c r="Z14677" s="214"/>
      <c r="AA14677" s="217"/>
      <c r="AB14677" s="217"/>
      <c r="AC14677" s="217"/>
      <c r="AD14677" s="213"/>
    </row>
    <row r="14678" spans="20:30" x14ac:dyDescent="0.2">
      <c r="T14678" s="212"/>
      <c r="U14678" s="213"/>
      <c r="V14678" s="213"/>
      <c r="W14678" s="213"/>
      <c r="X14678" s="214"/>
      <c r="Y14678" s="214"/>
      <c r="Z14678" s="214"/>
      <c r="AA14678" s="217"/>
      <c r="AB14678" s="217"/>
      <c r="AC14678" s="217"/>
      <c r="AD14678" s="213"/>
    </row>
    <row r="14679" spans="20:30" x14ac:dyDescent="0.2">
      <c r="T14679" s="212"/>
      <c r="U14679" s="213"/>
      <c r="V14679" s="213"/>
      <c r="W14679" s="213"/>
      <c r="X14679" s="214"/>
      <c r="Y14679" s="214"/>
      <c r="Z14679" s="214"/>
      <c r="AA14679" s="217"/>
      <c r="AB14679" s="217"/>
      <c r="AC14679" s="217"/>
      <c r="AD14679" s="213"/>
    </row>
    <row r="14680" spans="20:30" x14ac:dyDescent="0.2">
      <c r="T14680" s="212"/>
      <c r="U14680" s="213"/>
      <c r="V14680" s="213"/>
      <c r="W14680" s="213"/>
      <c r="X14680" s="214"/>
      <c r="Y14680" s="214"/>
      <c r="Z14680" s="214"/>
      <c r="AA14680" s="217"/>
      <c r="AB14680" s="217"/>
      <c r="AC14680" s="217"/>
      <c r="AD14680" s="213"/>
    </row>
    <row r="14681" spans="20:30" x14ac:dyDescent="0.2">
      <c r="T14681" s="212"/>
      <c r="U14681" s="213"/>
      <c r="V14681" s="213"/>
      <c r="W14681" s="213"/>
      <c r="X14681" s="214"/>
      <c r="Y14681" s="214"/>
      <c r="Z14681" s="214"/>
      <c r="AA14681" s="217"/>
      <c r="AB14681" s="217"/>
      <c r="AC14681" s="217"/>
      <c r="AD14681" s="213"/>
    </row>
    <row r="14682" spans="20:30" x14ac:dyDescent="0.2">
      <c r="T14682" s="212"/>
      <c r="U14682" s="213"/>
      <c r="V14682" s="213"/>
      <c r="W14682" s="213"/>
      <c r="X14682" s="214"/>
      <c r="Y14682" s="214"/>
      <c r="Z14682" s="214"/>
      <c r="AA14682" s="217"/>
      <c r="AB14682" s="217"/>
      <c r="AC14682" s="217"/>
      <c r="AD14682" s="213"/>
    </row>
    <row r="14683" spans="20:30" x14ac:dyDescent="0.2">
      <c r="T14683" s="212"/>
      <c r="U14683" s="213"/>
      <c r="V14683" s="213"/>
      <c r="W14683" s="213"/>
      <c r="X14683" s="214"/>
      <c r="Y14683" s="214"/>
      <c r="Z14683" s="214"/>
      <c r="AA14683" s="217"/>
      <c r="AB14683" s="217"/>
      <c r="AC14683" s="217"/>
      <c r="AD14683" s="213"/>
    </row>
    <row r="14684" spans="20:30" x14ac:dyDescent="0.2">
      <c r="T14684" s="212"/>
      <c r="U14684" s="213"/>
      <c r="V14684" s="213"/>
      <c r="W14684" s="213"/>
      <c r="X14684" s="214"/>
      <c r="Y14684" s="214"/>
      <c r="Z14684" s="214"/>
      <c r="AA14684" s="217"/>
      <c r="AB14684" s="217"/>
      <c r="AC14684" s="217"/>
      <c r="AD14684" s="213"/>
    </row>
    <row r="14685" spans="20:30" x14ac:dyDescent="0.2">
      <c r="T14685" s="212"/>
      <c r="U14685" s="213"/>
      <c r="V14685" s="213"/>
      <c r="W14685" s="213"/>
      <c r="X14685" s="214"/>
      <c r="Y14685" s="214"/>
      <c r="Z14685" s="214"/>
      <c r="AA14685" s="217"/>
      <c r="AB14685" s="217"/>
      <c r="AC14685" s="217"/>
      <c r="AD14685" s="213"/>
    </row>
    <row r="14686" spans="20:30" x14ac:dyDescent="0.2">
      <c r="T14686" s="212"/>
      <c r="U14686" s="213"/>
      <c r="V14686" s="213"/>
      <c r="W14686" s="213"/>
      <c r="X14686" s="214"/>
      <c r="Y14686" s="214"/>
      <c r="Z14686" s="214"/>
      <c r="AA14686" s="217"/>
      <c r="AB14686" s="217"/>
      <c r="AC14686" s="217"/>
      <c r="AD14686" s="213"/>
    </row>
    <row r="14687" spans="20:30" x14ac:dyDescent="0.2">
      <c r="T14687" s="212"/>
      <c r="U14687" s="213"/>
      <c r="V14687" s="213"/>
      <c r="W14687" s="213"/>
      <c r="X14687" s="214"/>
      <c r="Y14687" s="214"/>
      <c r="Z14687" s="214"/>
      <c r="AA14687" s="217"/>
      <c r="AB14687" s="217"/>
      <c r="AC14687" s="217"/>
      <c r="AD14687" s="213"/>
    </row>
    <row r="14688" spans="20:30" x14ac:dyDescent="0.2">
      <c r="T14688" s="212"/>
      <c r="U14688" s="213"/>
      <c r="V14688" s="213"/>
      <c r="W14688" s="213"/>
      <c r="X14688" s="214"/>
      <c r="Y14688" s="214"/>
      <c r="Z14688" s="214"/>
      <c r="AA14688" s="217"/>
      <c r="AB14688" s="217"/>
      <c r="AC14688" s="217"/>
      <c r="AD14688" s="213"/>
    </row>
    <row r="14689" spans="20:30" x14ac:dyDescent="0.2">
      <c r="T14689" s="212"/>
      <c r="U14689" s="213"/>
      <c r="V14689" s="213"/>
      <c r="W14689" s="213"/>
      <c r="X14689" s="214"/>
      <c r="Y14689" s="214"/>
      <c r="Z14689" s="214"/>
      <c r="AA14689" s="217"/>
      <c r="AB14689" s="217"/>
      <c r="AC14689" s="217"/>
      <c r="AD14689" s="213"/>
    </row>
    <row r="14690" spans="20:30" x14ac:dyDescent="0.2">
      <c r="T14690" s="212"/>
      <c r="U14690" s="213"/>
      <c r="V14690" s="213"/>
      <c r="W14690" s="213"/>
      <c r="X14690" s="214"/>
      <c r="Y14690" s="214"/>
      <c r="Z14690" s="214"/>
      <c r="AA14690" s="217"/>
      <c r="AB14690" s="217"/>
      <c r="AC14690" s="217"/>
      <c r="AD14690" s="213"/>
    </row>
    <row r="14691" spans="20:30" x14ac:dyDescent="0.2">
      <c r="T14691" s="212"/>
      <c r="U14691" s="213"/>
      <c r="V14691" s="213"/>
      <c r="W14691" s="213"/>
      <c r="X14691" s="214"/>
      <c r="Y14691" s="214"/>
      <c r="Z14691" s="214"/>
      <c r="AA14691" s="217"/>
      <c r="AB14691" s="217"/>
      <c r="AC14691" s="217"/>
      <c r="AD14691" s="213"/>
    </row>
    <row r="14692" spans="20:30" x14ac:dyDescent="0.2">
      <c r="T14692" s="212"/>
      <c r="U14692" s="213"/>
      <c r="V14692" s="213"/>
      <c r="W14692" s="213"/>
      <c r="X14692" s="214"/>
      <c r="Y14692" s="214"/>
      <c r="Z14692" s="214"/>
      <c r="AA14692" s="217"/>
      <c r="AB14692" s="217"/>
      <c r="AC14692" s="217"/>
      <c r="AD14692" s="213"/>
    </row>
    <row r="14693" spans="20:30" x14ac:dyDescent="0.2">
      <c r="T14693" s="212"/>
      <c r="U14693" s="213"/>
      <c r="V14693" s="213"/>
      <c r="W14693" s="213"/>
      <c r="X14693" s="214"/>
      <c r="Y14693" s="214"/>
      <c r="Z14693" s="214"/>
      <c r="AA14693" s="217"/>
      <c r="AB14693" s="217"/>
      <c r="AC14693" s="217"/>
      <c r="AD14693" s="213"/>
    </row>
    <row r="14694" spans="20:30" x14ac:dyDescent="0.2">
      <c r="T14694" s="212"/>
      <c r="U14694" s="213"/>
      <c r="V14694" s="213"/>
      <c r="W14694" s="213"/>
      <c r="X14694" s="214"/>
      <c r="Y14694" s="214"/>
      <c r="Z14694" s="214"/>
      <c r="AA14694" s="217"/>
      <c r="AB14694" s="217"/>
      <c r="AC14694" s="217"/>
      <c r="AD14694" s="213"/>
    </row>
    <row r="14695" spans="20:30" x14ac:dyDescent="0.2">
      <c r="T14695" s="212"/>
      <c r="U14695" s="213"/>
      <c r="V14695" s="213"/>
      <c r="W14695" s="213"/>
      <c r="X14695" s="214"/>
      <c r="Y14695" s="214"/>
      <c r="Z14695" s="214"/>
      <c r="AA14695" s="217"/>
      <c r="AB14695" s="217"/>
      <c r="AC14695" s="217"/>
      <c r="AD14695" s="213"/>
    </row>
    <row r="14696" spans="20:30" x14ac:dyDescent="0.2">
      <c r="T14696" s="212"/>
      <c r="U14696" s="213"/>
      <c r="V14696" s="213"/>
      <c r="W14696" s="213"/>
      <c r="X14696" s="214"/>
      <c r="Y14696" s="214"/>
      <c r="Z14696" s="214"/>
      <c r="AA14696" s="217"/>
      <c r="AB14696" s="217"/>
      <c r="AC14696" s="217"/>
      <c r="AD14696" s="213"/>
    </row>
    <row r="14697" spans="20:30" x14ac:dyDescent="0.2">
      <c r="T14697" s="212"/>
      <c r="U14697" s="213"/>
      <c r="V14697" s="213"/>
      <c r="W14697" s="213"/>
      <c r="X14697" s="214"/>
      <c r="Y14697" s="214"/>
      <c r="Z14697" s="214"/>
      <c r="AA14697" s="217"/>
      <c r="AB14697" s="217"/>
      <c r="AC14697" s="217"/>
      <c r="AD14697" s="213"/>
    </row>
    <row r="14698" spans="20:30" x14ac:dyDescent="0.2">
      <c r="T14698" s="212"/>
      <c r="U14698" s="213"/>
      <c r="V14698" s="213"/>
      <c r="W14698" s="213"/>
      <c r="X14698" s="214"/>
      <c r="Y14698" s="214"/>
      <c r="Z14698" s="214"/>
      <c r="AA14698" s="217"/>
      <c r="AB14698" s="217"/>
      <c r="AC14698" s="217"/>
      <c r="AD14698" s="213"/>
    </row>
    <row r="14699" spans="20:30" x14ac:dyDescent="0.2">
      <c r="T14699" s="212"/>
      <c r="U14699" s="213"/>
      <c r="V14699" s="213"/>
      <c r="W14699" s="213"/>
      <c r="X14699" s="214"/>
      <c r="Y14699" s="214"/>
      <c r="Z14699" s="214"/>
      <c r="AA14699" s="217"/>
      <c r="AB14699" s="217"/>
      <c r="AC14699" s="217"/>
      <c r="AD14699" s="213"/>
    </row>
    <row r="14700" spans="20:30" x14ac:dyDescent="0.2">
      <c r="T14700" s="212"/>
      <c r="U14700" s="213"/>
      <c r="V14700" s="213"/>
      <c r="W14700" s="213"/>
      <c r="X14700" s="214"/>
      <c r="Y14700" s="214"/>
      <c r="Z14700" s="214"/>
      <c r="AA14700" s="217"/>
      <c r="AB14700" s="217"/>
      <c r="AC14700" s="217"/>
      <c r="AD14700" s="213"/>
    </row>
    <row r="14701" spans="20:30" x14ac:dyDescent="0.2">
      <c r="T14701" s="212"/>
      <c r="U14701" s="213"/>
      <c r="V14701" s="213"/>
      <c r="W14701" s="213"/>
      <c r="X14701" s="214"/>
      <c r="Y14701" s="214"/>
      <c r="Z14701" s="214"/>
      <c r="AA14701" s="217"/>
      <c r="AB14701" s="217"/>
      <c r="AC14701" s="217"/>
      <c r="AD14701" s="213"/>
    </row>
    <row r="14702" spans="20:30" x14ac:dyDescent="0.2">
      <c r="T14702" s="212"/>
      <c r="U14702" s="213"/>
      <c r="V14702" s="213"/>
      <c r="W14702" s="213"/>
      <c r="X14702" s="214"/>
      <c r="Y14702" s="214"/>
      <c r="Z14702" s="214"/>
      <c r="AA14702" s="217"/>
      <c r="AB14702" s="217"/>
      <c r="AC14702" s="217"/>
      <c r="AD14702" s="213"/>
    </row>
    <row r="14703" spans="20:30" x14ac:dyDescent="0.2">
      <c r="T14703" s="212"/>
      <c r="U14703" s="213"/>
      <c r="V14703" s="213"/>
      <c r="W14703" s="213"/>
      <c r="X14703" s="214"/>
      <c r="Y14703" s="214"/>
      <c r="Z14703" s="214"/>
      <c r="AA14703" s="217"/>
      <c r="AB14703" s="217"/>
      <c r="AC14703" s="217"/>
      <c r="AD14703" s="213"/>
    </row>
    <row r="14704" spans="20:30" x14ac:dyDescent="0.2">
      <c r="T14704" s="212"/>
      <c r="U14704" s="213"/>
      <c r="V14704" s="213"/>
      <c r="W14704" s="213"/>
      <c r="X14704" s="214"/>
      <c r="Y14704" s="214"/>
      <c r="Z14704" s="214"/>
      <c r="AA14704" s="217"/>
      <c r="AB14704" s="217"/>
      <c r="AC14704" s="217"/>
      <c r="AD14704" s="213"/>
    </row>
    <row r="14705" spans="20:30" x14ac:dyDescent="0.2">
      <c r="T14705" s="212"/>
      <c r="U14705" s="213"/>
      <c r="V14705" s="213"/>
      <c r="W14705" s="213"/>
      <c r="X14705" s="214"/>
      <c r="Y14705" s="214"/>
      <c r="Z14705" s="214"/>
      <c r="AA14705" s="217"/>
      <c r="AB14705" s="217"/>
      <c r="AC14705" s="217"/>
      <c r="AD14705" s="213"/>
    </row>
    <row r="14706" spans="20:30" x14ac:dyDescent="0.2">
      <c r="T14706" s="212"/>
      <c r="U14706" s="213"/>
      <c r="V14706" s="213"/>
      <c r="W14706" s="213"/>
      <c r="X14706" s="214"/>
      <c r="Y14706" s="214"/>
      <c r="Z14706" s="214"/>
      <c r="AA14706" s="217"/>
      <c r="AB14706" s="217"/>
      <c r="AC14706" s="217"/>
      <c r="AD14706" s="213"/>
    </row>
    <row r="14707" spans="20:30" x14ac:dyDescent="0.2">
      <c r="T14707" s="212"/>
      <c r="U14707" s="213"/>
      <c r="V14707" s="213"/>
      <c r="W14707" s="213"/>
      <c r="X14707" s="214"/>
      <c r="Y14707" s="214"/>
      <c r="Z14707" s="214"/>
      <c r="AA14707" s="217"/>
      <c r="AB14707" s="217"/>
      <c r="AC14707" s="217"/>
      <c r="AD14707" s="213"/>
    </row>
    <row r="14708" spans="20:30" x14ac:dyDescent="0.2">
      <c r="T14708" s="212"/>
      <c r="U14708" s="213"/>
      <c r="V14708" s="213"/>
      <c r="W14708" s="213"/>
      <c r="X14708" s="214"/>
      <c r="Y14708" s="214"/>
      <c r="Z14708" s="214"/>
      <c r="AA14708" s="217"/>
      <c r="AB14708" s="217"/>
      <c r="AC14708" s="217"/>
      <c r="AD14708" s="213"/>
    </row>
    <row r="14709" spans="20:30" x14ac:dyDescent="0.2">
      <c r="T14709" s="212"/>
      <c r="U14709" s="213"/>
      <c r="V14709" s="213"/>
      <c r="W14709" s="213"/>
      <c r="X14709" s="214"/>
      <c r="Y14709" s="214"/>
      <c r="Z14709" s="214"/>
      <c r="AA14709" s="217"/>
      <c r="AB14709" s="217"/>
      <c r="AC14709" s="217"/>
      <c r="AD14709" s="213"/>
    </row>
    <row r="14710" spans="20:30" x14ac:dyDescent="0.2">
      <c r="T14710" s="212"/>
      <c r="U14710" s="213"/>
      <c r="V14710" s="213"/>
      <c r="W14710" s="213"/>
      <c r="X14710" s="214"/>
      <c r="Y14710" s="214"/>
      <c r="Z14710" s="214"/>
      <c r="AA14710" s="217"/>
      <c r="AB14710" s="217"/>
      <c r="AC14710" s="217"/>
      <c r="AD14710" s="213"/>
    </row>
    <row r="14711" spans="20:30" x14ac:dyDescent="0.2">
      <c r="T14711" s="212"/>
      <c r="U14711" s="213"/>
      <c r="V14711" s="213"/>
      <c r="W14711" s="213"/>
      <c r="X14711" s="214"/>
      <c r="Y14711" s="214"/>
      <c r="Z14711" s="214"/>
      <c r="AA14711" s="217"/>
      <c r="AB14711" s="217"/>
      <c r="AC14711" s="217"/>
      <c r="AD14711" s="213"/>
    </row>
    <row r="14712" spans="20:30" x14ac:dyDescent="0.2">
      <c r="T14712" s="212"/>
      <c r="U14712" s="213"/>
      <c r="V14712" s="213"/>
      <c r="W14712" s="213"/>
      <c r="X14712" s="214"/>
      <c r="Y14712" s="214"/>
      <c r="Z14712" s="214"/>
      <c r="AA14712" s="217"/>
      <c r="AB14712" s="217"/>
      <c r="AC14712" s="217"/>
      <c r="AD14712" s="213"/>
    </row>
    <row r="14713" spans="20:30" x14ac:dyDescent="0.2">
      <c r="T14713" s="212"/>
      <c r="U14713" s="213"/>
      <c r="V14713" s="213"/>
      <c r="W14713" s="213"/>
      <c r="X14713" s="214"/>
      <c r="Y14713" s="214"/>
      <c r="Z14713" s="214"/>
      <c r="AA14713" s="217"/>
      <c r="AB14713" s="217"/>
      <c r="AC14713" s="217"/>
      <c r="AD14713" s="213"/>
    </row>
    <row r="14714" spans="20:30" x14ac:dyDescent="0.2">
      <c r="T14714" s="212"/>
      <c r="U14714" s="213"/>
      <c r="V14714" s="213"/>
      <c r="W14714" s="213"/>
      <c r="X14714" s="214"/>
      <c r="Y14714" s="214"/>
      <c r="Z14714" s="214"/>
      <c r="AA14714" s="217"/>
      <c r="AB14714" s="217"/>
      <c r="AC14714" s="217"/>
      <c r="AD14714" s="213"/>
    </row>
    <row r="14715" spans="20:30" x14ac:dyDescent="0.2">
      <c r="T14715" s="212"/>
      <c r="U14715" s="213"/>
      <c r="V14715" s="213"/>
      <c r="W14715" s="213"/>
      <c r="X14715" s="214"/>
      <c r="Y14715" s="214"/>
      <c r="Z14715" s="214"/>
      <c r="AA14715" s="217"/>
      <c r="AB14715" s="217"/>
      <c r="AC14715" s="217"/>
      <c r="AD14715" s="213"/>
    </row>
    <row r="14716" spans="20:30" x14ac:dyDescent="0.2">
      <c r="T14716" s="212"/>
      <c r="U14716" s="213"/>
      <c r="V14716" s="213"/>
      <c r="W14716" s="213"/>
      <c r="X14716" s="214"/>
      <c r="Y14716" s="214"/>
      <c r="Z14716" s="214"/>
      <c r="AA14716" s="217"/>
      <c r="AB14716" s="217"/>
      <c r="AC14716" s="217"/>
      <c r="AD14716" s="213"/>
    </row>
    <row r="14717" spans="20:30" x14ac:dyDescent="0.2">
      <c r="T14717" s="212"/>
      <c r="U14717" s="213"/>
      <c r="V14717" s="213"/>
      <c r="W14717" s="213"/>
      <c r="X14717" s="214"/>
      <c r="Y14717" s="214"/>
      <c r="Z14717" s="214"/>
      <c r="AA14717" s="217"/>
      <c r="AB14717" s="217"/>
      <c r="AC14717" s="217"/>
      <c r="AD14717" s="213"/>
    </row>
    <row r="14718" spans="20:30" x14ac:dyDescent="0.2">
      <c r="T14718" s="212"/>
      <c r="U14718" s="213"/>
      <c r="V14718" s="213"/>
      <c r="W14718" s="213"/>
      <c r="X14718" s="214"/>
      <c r="Y14718" s="214"/>
      <c r="Z14718" s="214"/>
      <c r="AA14718" s="217"/>
      <c r="AB14718" s="217"/>
      <c r="AC14718" s="217"/>
      <c r="AD14718" s="213"/>
    </row>
    <row r="14719" spans="20:30" x14ac:dyDescent="0.2">
      <c r="T14719" s="212"/>
      <c r="U14719" s="213"/>
      <c r="V14719" s="213"/>
      <c r="W14719" s="213"/>
      <c r="X14719" s="214"/>
      <c r="Y14719" s="214"/>
      <c r="Z14719" s="214"/>
      <c r="AA14719" s="217"/>
      <c r="AB14719" s="217"/>
      <c r="AC14719" s="217"/>
      <c r="AD14719" s="213"/>
    </row>
    <row r="14720" spans="20:30" x14ac:dyDescent="0.2">
      <c r="T14720" s="212"/>
      <c r="U14720" s="213"/>
      <c r="V14720" s="213"/>
      <c r="W14720" s="213"/>
      <c r="X14720" s="214"/>
      <c r="Y14720" s="214"/>
      <c r="Z14720" s="214"/>
      <c r="AA14720" s="217"/>
      <c r="AB14720" s="217"/>
      <c r="AC14720" s="217"/>
      <c r="AD14720" s="213"/>
    </row>
    <row r="14721" spans="20:30" x14ac:dyDescent="0.2">
      <c r="T14721" s="212"/>
      <c r="U14721" s="213"/>
      <c r="V14721" s="213"/>
      <c r="W14721" s="213"/>
      <c r="X14721" s="214"/>
      <c r="Y14721" s="214"/>
      <c r="Z14721" s="214"/>
      <c r="AA14721" s="217"/>
      <c r="AB14721" s="217"/>
      <c r="AC14721" s="217"/>
      <c r="AD14721" s="213"/>
    </row>
    <row r="14722" spans="20:30" x14ac:dyDescent="0.2">
      <c r="T14722" s="212"/>
      <c r="U14722" s="213"/>
      <c r="V14722" s="213"/>
      <c r="W14722" s="213"/>
      <c r="X14722" s="214"/>
      <c r="Y14722" s="214"/>
      <c r="Z14722" s="214"/>
      <c r="AA14722" s="217"/>
      <c r="AB14722" s="217"/>
      <c r="AC14722" s="217"/>
      <c r="AD14722" s="213"/>
    </row>
    <row r="14723" spans="20:30" x14ac:dyDescent="0.2">
      <c r="T14723" s="212"/>
      <c r="U14723" s="213"/>
      <c r="V14723" s="213"/>
      <c r="W14723" s="213"/>
      <c r="X14723" s="214"/>
      <c r="Y14723" s="214"/>
      <c r="Z14723" s="214"/>
      <c r="AA14723" s="217"/>
      <c r="AB14723" s="217"/>
      <c r="AC14723" s="217"/>
      <c r="AD14723" s="213"/>
    </row>
    <row r="14724" spans="20:30" x14ac:dyDescent="0.2">
      <c r="T14724" s="212"/>
      <c r="U14724" s="213"/>
      <c r="V14724" s="213"/>
      <c r="W14724" s="213"/>
      <c r="X14724" s="214"/>
      <c r="Y14724" s="214"/>
      <c r="Z14724" s="214"/>
      <c r="AA14724" s="217"/>
      <c r="AB14724" s="217"/>
      <c r="AC14724" s="217"/>
      <c r="AD14724" s="213"/>
    </row>
    <row r="14725" spans="20:30" x14ac:dyDescent="0.2">
      <c r="T14725" s="212"/>
      <c r="U14725" s="213"/>
      <c r="V14725" s="213"/>
      <c r="W14725" s="213"/>
      <c r="X14725" s="214"/>
      <c r="Y14725" s="214"/>
      <c r="Z14725" s="214"/>
      <c r="AA14725" s="217"/>
      <c r="AB14725" s="217"/>
      <c r="AC14725" s="217"/>
      <c r="AD14725" s="213"/>
    </row>
    <row r="14726" spans="20:30" x14ac:dyDescent="0.2">
      <c r="T14726" s="212"/>
      <c r="U14726" s="213"/>
      <c r="V14726" s="213"/>
      <c r="W14726" s="213"/>
      <c r="X14726" s="214"/>
      <c r="Y14726" s="214"/>
      <c r="Z14726" s="214"/>
      <c r="AA14726" s="217"/>
      <c r="AB14726" s="217"/>
      <c r="AC14726" s="217"/>
      <c r="AD14726" s="213"/>
    </row>
    <row r="14727" spans="20:30" x14ac:dyDescent="0.2">
      <c r="T14727" s="212"/>
      <c r="U14727" s="213"/>
      <c r="V14727" s="213"/>
      <c r="W14727" s="213"/>
      <c r="X14727" s="214"/>
      <c r="Y14727" s="214"/>
      <c r="Z14727" s="214"/>
      <c r="AA14727" s="217"/>
      <c r="AB14727" s="217"/>
      <c r="AC14727" s="217"/>
      <c r="AD14727" s="213"/>
    </row>
    <row r="14728" spans="20:30" x14ac:dyDescent="0.2">
      <c r="T14728" s="212"/>
      <c r="U14728" s="213"/>
      <c r="V14728" s="213"/>
      <c r="W14728" s="213"/>
      <c r="X14728" s="214"/>
      <c r="Y14728" s="214"/>
      <c r="Z14728" s="214"/>
      <c r="AA14728" s="217"/>
      <c r="AB14728" s="217"/>
      <c r="AC14728" s="217"/>
      <c r="AD14728" s="213"/>
    </row>
    <row r="14729" spans="20:30" x14ac:dyDescent="0.2">
      <c r="T14729" s="212"/>
      <c r="U14729" s="213"/>
      <c r="V14729" s="213"/>
      <c r="W14729" s="213"/>
      <c r="X14729" s="214"/>
      <c r="Y14729" s="214"/>
      <c r="Z14729" s="214"/>
      <c r="AA14729" s="217"/>
      <c r="AB14729" s="217"/>
      <c r="AC14729" s="217"/>
      <c r="AD14729" s="213"/>
    </row>
    <row r="14730" spans="20:30" x14ac:dyDescent="0.2">
      <c r="T14730" s="212"/>
      <c r="U14730" s="213"/>
      <c r="V14730" s="213"/>
      <c r="W14730" s="213"/>
      <c r="X14730" s="214"/>
      <c r="Y14730" s="214"/>
      <c r="Z14730" s="214"/>
      <c r="AA14730" s="217"/>
      <c r="AB14730" s="217"/>
      <c r="AC14730" s="217"/>
      <c r="AD14730" s="213"/>
    </row>
    <row r="14731" spans="20:30" x14ac:dyDescent="0.2">
      <c r="T14731" s="212"/>
      <c r="U14731" s="213"/>
      <c r="V14731" s="213"/>
      <c r="W14731" s="213"/>
      <c r="X14731" s="214"/>
      <c r="Y14731" s="214"/>
      <c r="Z14731" s="214"/>
      <c r="AA14731" s="217"/>
      <c r="AB14731" s="217"/>
      <c r="AC14731" s="217"/>
      <c r="AD14731" s="213"/>
    </row>
    <row r="14732" spans="20:30" x14ac:dyDescent="0.2">
      <c r="T14732" s="212"/>
      <c r="U14732" s="213"/>
      <c r="V14732" s="213"/>
      <c r="W14732" s="213"/>
      <c r="X14732" s="214"/>
      <c r="Y14732" s="214"/>
      <c r="Z14732" s="214"/>
      <c r="AA14732" s="217"/>
      <c r="AB14732" s="217"/>
      <c r="AC14732" s="217"/>
      <c r="AD14732" s="213"/>
    </row>
    <row r="14733" spans="20:30" x14ac:dyDescent="0.2">
      <c r="T14733" s="212"/>
      <c r="U14733" s="213"/>
      <c r="V14733" s="213"/>
      <c r="W14733" s="213"/>
      <c r="X14733" s="214"/>
      <c r="Y14733" s="214"/>
      <c r="Z14733" s="214"/>
      <c r="AA14733" s="217"/>
      <c r="AB14733" s="217"/>
      <c r="AC14733" s="217"/>
      <c r="AD14733" s="213"/>
    </row>
    <row r="14734" spans="20:30" x14ac:dyDescent="0.2">
      <c r="T14734" s="212"/>
      <c r="U14734" s="213"/>
      <c r="V14734" s="213"/>
      <c r="W14734" s="213"/>
      <c r="X14734" s="214"/>
      <c r="Y14734" s="214"/>
      <c r="Z14734" s="214"/>
      <c r="AA14734" s="217"/>
      <c r="AB14734" s="217"/>
      <c r="AC14734" s="217"/>
      <c r="AD14734" s="213"/>
    </row>
    <row r="14735" spans="20:30" x14ac:dyDescent="0.2">
      <c r="T14735" s="212"/>
      <c r="U14735" s="213"/>
      <c r="V14735" s="213"/>
      <c r="W14735" s="213"/>
      <c r="X14735" s="214"/>
      <c r="Y14735" s="214"/>
      <c r="Z14735" s="214"/>
      <c r="AA14735" s="217"/>
      <c r="AB14735" s="217"/>
      <c r="AC14735" s="217"/>
      <c r="AD14735" s="213"/>
    </row>
    <row r="14736" spans="20:30" x14ac:dyDescent="0.2">
      <c r="T14736" s="212"/>
      <c r="U14736" s="213"/>
      <c r="V14736" s="213"/>
      <c r="W14736" s="213"/>
      <c r="X14736" s="214"/>
      <c r="Y14736" s="214"/>
      <c r="Z14736" s="214"/>
      <c r="AA14736" s="217"/>
      <c r="AB14736" s="217"/>
      <c r="AC14736" s="217"/>
      <c r="AD14736" s="213"/>
    </row>
    <row r="14737" spans="20:30" x14ac:dyDescent="0.2">
      <c r="T14737" s="212"/>
      <c r="U14737" s="213"/>
      <c r="V14737" s="213"/>
      <c r="W14737" s="213"/>
      <c r="X14737" s="214"/>
      <c r="Y14737" s="214"/>
      <c r="Z14737" s="214"/>
      <c r="AA14737" s="217"/>
      <c r="AB14737" s="217"/>
      <c r="AC14737" s="217"/>
      <c r="AD14737" s="213"/>
    </row>
    <row r="14738" spans="20:30" x14ac:dyDescent="0.2">
      <c r="T14738" s="212"/>
      <c r="U14738" s="213"/>
      <c r="V14738" s="213"/>
      <c r="W14738" s="213"/>
      <c r="X14738" s="214"/>
      <c r="Y14738" s="214"/>
      <c r="Z14738" s="214"/>
      <c r="AA14738" s="217"/>
      <c r="AB14738" s="217"/>
      <c r="AC14738" s="217"/>
      <c r="AD14738" s="213"/>
    </row>
    <row r="14739" spans="20:30" x14ac:dyDescent="0.2">
      <c r="T14739" s="212"/>
      <c r="U14739" s="213"/>
      <c r="V14739" s="213"/>
      <c r="W14739" s="213"/>
      <c r="X14739" s="214"/>
      <c r="Y14739" s="214"/>
      <c r="Z14739" s="214"/>
      <c r="AA14739" s="217"/>
      <c r="AB14739" s="217"/>
      <c r="AC14739" s="217"/>
      <c r="AD14739" s="213"/>
    </row>
    <row r="14740" spans="20:30" x14ac:dyDescent="0.2">
      <c r="T14740" s="212"/>
      <c r="U14740" s="213"/>
      <c r="V14740" s="213"/>
      <c r="W14740" s="213"/>
      <c r="X14740" s="214"/>
      <c r="Y14740" s="214"/>
      <c r="Z14740" s="214"/>
      <c r="AA14740" s="217"/>
      <c r="AB14740" s="217"/>
      <c r="AC14740" s="217"/>
      <c r="AD14740" s="213"/>
    </row>
    <row r="14741" spans="20:30" x14ac:dyDescent="0.2">
      <c r="T14741" s="212"/>
      <c r="U14741" s="213"/>
      <c r="V14741" s="213"/>
      <c r="W14741" s="213"/>
      <c r="X14741" s="214"/>
      <c r="Y14741" s="214"/>
      <c r="Z14741" s="214"/>
      <c r="AA14741" s="217"/>
      <c r="AB14741" s="217"/>
      <c r="AC14741" s="217"/>
      <c r="AD14741" s="213"/>
    </row>
    <row r="14742" spans="20:30" x14ac:dyDescent="0.2">
      <c r="T14742" s="212"/>
      <c r="U14742" s="213"/>
      <c r="V14742" s="213"/>
      <c r="W14742" s="213"/>
      <c r="X14742" s="214"/>
      <c r="Y14742" s="214"/>
      <c r="Z14742" s="214"/>
      <c r="AA14742" s="217"/>
      <c r="AB14742" s="217"/>
      <c r="AC14742" s="217"/>
      <c r="AD14742" s="213"/>
    </row>
    <row r="14743" spans="20:30" x14ac:dyDescent="0.2">
      <c r="T14743" s="212"/>
      <c r="U14743" s="213"/>
      <c r="V14743" s="213"/>
      <c r="W14743" s="213"/>
      <c r="X14743" s="214"/>
      <c r="Y14743" s="214"/>
      <c r="Z14743" s="214"/>
      <c r="AA14743" s="217"/>
      <c r="AB14743" s="217"/>
      <c r="AC14743" s="217"/>
      <c r="AD14743" s="213"/>
    </row>
    <row r="14744" spans="20:30" x14ac:dyDescent="0.2">
      <c r="T14744" s="212"/>
      <c r="U14744" s="213"/>
      <c r="V14744" s="213"/>
      <c r="W14744" s="213"/>
      <c r="X14744" s="214"/>
      <c r="Y14744" s="214"/>
      <c r="Z14744" s="214"/>
      <c r="AA14744" s="217"/>
      <c r="AB14744" s="217"/>
      <c r="AC14744" s="217"/>
      <c r="AD14744" s="213"/>
    </row>
    <row r="14745" spans="20:30" x14ac:dyDescent="0.2">
      <c r="T14745" s="212"/>
      <c r="U14745" s="213"/>
      <c r="V14745" s="213"/>
      <c r="W14745" s="213"/>
      <c r="X14745" s="214"/>
      <c r="Y14745" s="214"/>
      <c r="Z14745" s="214"/>
      <c r="AA14745" s="217"/>
      <c r="AB14745" s="217"/>
      <c r="AC14745" s="217"/>
      <c r="AD14745" s="213"/>
    </row>
    <row r="14746" spans="20:30" x14ac:dyDescent="0.2">
      <c r="T14746" s="212"/>
      <c r="U14746" s="213"/>
      <c r="V14746" s="213"/>
      <c r="W14746" s="213"/>
      <c r="X14746" s="214"/>
      <c r="Y14746" s="214"/>
      <c r="Z14746" s="214"/>
      <c r="AA14746" s="217"/>
      <c r="AB14746" s="217"/>
      <c r="AC14746" s="217"/>
      <c r="AD14746" s="213"/>
    </row>
    <row r="14747" spans="20:30" x14ac:dyDescent="0.2">
      <c r="T14747" s="212"/>
      <c r="U14747" s="213"/>
      <c r="V14747" s="213"/>
      <c r="W14747" s="213"/>
      <c r="X14747" s="214"/>
      <c r="Y14747" s="214"/>
      <c r="Z14747" s="214"/>
      <c r="AA14747" s="217"/>
      <c r="AB14747" s="217"/>
      <c r="AC14747" s="217"/>
      <c r="AD14747" s="213"/>
    </row>
    <row r="14748" spans="20:30" x14ac:dyDescent="0.2">
      <c r="T14748" s="212"/>
      <c r="U14748" s="213"/>
      <c r="V14748" s="213"/>
      <c r="W14748" s="213"/>
      <c r="X14748" s="214"/>
      <c r="Y14748" s="214"/>
      <c r="Z14748" s="214"/>
      <c r="AA14748" s="217"/>
      <c r="AB14748" s="217"/>
      <c r="AC14748" s="217"/>
      <c r="AD14748" s="213"/>
    </row>
    <row r="14749" spans="20:30" x14ac:dyDescent="0.2">
      <c r="T14749" s="212"/>
      <c r="U14749" s="213"/>
      <c r="V14749" s="213"/>
      <c r="W14749" s="213"/>
      <c r="X14749" s="214"/>
      <c r="Y14749" s="214"/>
      <c r="Z14749" s="214"/>
      <c r="AA14749" s="217"/>
      <c r="AB14749" s="217"/>
      <c r="AC14749" s="217"/>
      <c r="AD14749" s="213"/>
    </row>
    <row r="14750" spans="20:30" x14ac:dyDescent="0.2">
      <c r="T14750" s="212"/>
      <c r="U14750" s="213"/>
      <c r="V14750" s="213"/>
      <c r="W14750" s="213"/>
      <c r="X14750" s="214"/>
      <c r="Y14750" s="214"/>
      <c r="Z14750" s="214"/>
      <c r="AA14750" s="217"/>
      <c r="AB14750" s="217"/>
      <c r="AC14750" s="217"/>
      <c r="AD14750" s="213"/>
    </row>
    <row r="14751" spans="20:30" x14ac:dyDescent="0.2">
      <c r="T14751" s="212"/>
      <c r="U14751" s="213"/>
      <c r="V14751" s="213"/>
      <c r="W14751" s="213"/>
      <c r="X14751" s="214"/>
      <c r="Y14751" s="214"/>
      <c r="Z14751" s="214"/>
      <c r="AA14751" s="217"/>
      <c r="AB14751" s="217"/>
      <c r="AC14751" s="217"/>
      <c r="AD14751" s="213"/>
    </row>
    <row r="14752" spans="20:30" x14ac:dyDescent="0.2">
      <c r="T14752" s="212"/>
      <c r="U14752" s="213"/>
      <c r="V14752" s="213"/>
      <c r="W14752" s="213"/>
      <c r="X14752" s="214"/>
      <c r="Y14752" s="214"/>
      <c r="Z14752" s="214"/>
      <c r="AA14752" s="217"/>
      <c r="AB14752" s="217"/>
      <c r="AC14752" s="217"/>
      <c r="AD14752" s="213"/>
    </row>
    <row r="14753" spans="20:30" x14ac:dyDescent="0.2">
      <c r="T14753" s="212"/>
      <c r="U14753" s="213"/>
      <c r="V14753" s="213"/>
      <c r="W14753" s="213"/>
      <c r="X14753" s="214"/>
      <c r="Y14753" s="214"/>
      <c r="Z14753" s="214"/>
      <c r="AA14753" s="217"/>
      <c r="AB14753" s="217"/>
      <c r="AC14753" s="217"/>
      <c r="AD14753" s="213"/>
    </row>
    <row r="14754" spans="20:30" x14ac:dyDescent="0.2">
      <c r="T14754" s="212"/>
      <c r="U14754" s="213"/>
      <c r="V14754" s="213"/>
      <c r="W14754" s="213"/>
      <c r="X14754" s="214"/>
      <c r="Y14754" s="214"/>
      <c r="Z14754" s="214"/>
      <c r="AA14754" s="217"/>
      <c r="AB14754" s="217"/>
      <c r="AC14754" s="217"/>
      <c r="AD14754" s="213"/>
    </row>
    <row r="14755" spans="20:30" x14ac:dyDescent="0.2">
      <c r="T14755" s="212"/>
      <c r="U14755" s="213"/>
      <c r="V14755" s="213"/>
      <c r="W14755" s="213"/>
      <c r="X14755" s="214"/>
      <c r="Y14755" s="214"/>
      <c r="Z14755" s="214"/>
      <c r="AA14755" s="217"/>
      <c r="AB14755" s="217"/>
      <c r="AC14755" s="217"/>
      <c r="AD14755" s="213"/>
    </row>
    <row r="14756" spans="20:30" x14ac:dyDescent="0.2">
      <c r="T14756" s="212"/>
      <c r="U14756" s="213"/>
      <c r="V14756" s="213"/>
      <c r="W14756" s="213"/>
      <c r="X14756" s="214"/>
      <c r="Y14756" s="214"/>
      <c r="Z14756" s="214"/>
      <c r="AA14756" s="217"/>
      <c r="AB14756" s="217"/>
      <c r="AC14756" s="217"/>
      <c r="AD14756" s="213"/>
    </row>
    <row r="14757" spans="20:30" x14ac:dyDescent="0.2">
      <c r="T14757" s="212"/>
      <c r="U14757" s="213"/>
      <c r="V14757" s="213"/>
      <c r="W14757" s="213"/>
      <c r="X14757" s="214"/>
      <c r="Y14757" s="214"/>
      <c r="Z14757" s="214"/>
      <c r="AA14757" s="217"/>
      <c r="AB14757" s="217"/>
      <c r="AC14757" s="217"/>
      <c r="AD14757" s="213"/>
    </row>
    <row r="14758" spans="20:30" x14ac:dyDescent="0.2">
      <c r="T14758" s="212"/>
      <c r="U14758" s="213"/>
      <c r="V14758" s="213"/>
      <c r="W14758" s="213"/>
      <c r="X14758" s="214"/>
      <c r="Y14758" s="214"/>
      <c r="Z14758" s="214"/>
      <c r="AA14758" s="217"/>
      <c r="AB14758" s="217"/>
      <c r="AC14758" s="217"/>
      <c r="AD14758" s="213"/>
    </row>
    <row r="14759" spans="20:30" x14ac:dyDescent="0.2">
      <c r="T14759" s="212"/>
      <c r="U14759" s="213"/>
      <c r="V14759" s="213"/>
      <c r="W14759" s="213"/>
      <c r="X14759" s="214"/>
      <c r="Y14759" s="214"/>
      <c r="Z14759" s="214"/>
      <c r="AA14759" s="217"/>
      <c r="AB14759" s="217"/>
      <c r="AC14759" s="217"/>
      <c r="AD14759" s="213"/>
    </row>
    <row r="14760" spans="20:30" x14ac:dyDescent="0.2">
      <c r="T14760" s="212"/>
      <c r="U14760" s="213"/>
      <c r="V14760" s="213"/>
      <c r="W14760" s="213"/>
      <c r="X14760" s="214"/>
      <c r="Y14760" s="214"/>
      <c r="Z14760" s="214"/>
      <c r="AA14760" s="217"/>
      <c r="AB14760" s="217"/>
      <c r="AC14760" s="217"/>
      <c r="AD14760" s="213"/>
    </row>
    <row r="14761" spans="20:30" x14ac:dyDescent="0.2">
      <c r="T14761" s="212"/>
      <c r="U14761" s="213"/>
      <c r="V14761" s="213"/>
      <c r="W14761" s="213"/>
      <c r="X14761" s="214"/>
      <c r="Y14761" s="214"/>
      <c r="Z14761" s="214"/>
      <c r="AA14761" s="217"/>
      <c r="AB14761" s="217"/>
      <c r="AC14761" s="217"/>
      <c r="AD14761" s="213"/>
    </row>
    <row r="14762" spans="20:30" x14ac:dyDescent="0.2">
      <c r="T14762" s="212"/>
      <c r="U14762" s="213"/>
      <c r="V14762" s="213"/>
      <c r="W14762" s="213"/>
      <c r="X14762" s="214"/>
      <c r="Y14762" s="214"/>
      <c r="Z14762" s="214"/>
      <c r="AA14762" s="217"/>
      <c r="AB14762" s="217"/>
      <c r="AC14762" s="217"/>
      <c r="AD14762" s="213"/>
    </row>
    <row r="14763" spans="20:30" x14ac:dyDescent="0.2">
      <c r="T14763" s="212"/>
      <c r="U14763" s="213"/>
      <c r="V14763" s="213"/>
      <c r="W14763" s="213"/>
      <c r="X14763" s="214"/>
      <c r="Y14763" s="214"/>
      <c r="Z14763" s="214"/>
      <c r="AA14763" s="217"/>
      <c r="AB14763" s="217"/>
      <c r="AC14763" s="217"/>
      <c r="AD14763" s="213"/>
    </row>
    <row r="14764" spans="20:30" x14ac:dyDescent="0.2">
      <c r="T14764" s="212"/>
      <c r="U14764" s="213"/>
      <c r="V14764" s="213"/>
      <c r="W14764" s="213"/>
      <c r="X14764" s="214"/>
      <c r="Y14764" s="214"/>
      <c r="Z14764" s="214"/>
      <c r="AA14764" s="217"/>
      <c r="AB14764" s="217"/>
      <c r="AC14764" s="217"/>
      <c r="AD14764" s="213"/>
    </row>
    <row r="14765" spans="20:30" x14ac:dyDescent="0.2">
      <c r="T14765" s="212"/>
      <c r="U14765" s="213"/>
      <c r="V14765" s="213"/>
      <c r="W14765" s="213"/>
      <c r="X14765" s="214"/>
      <c r="Y14765" s="214"/>
      <c r="Z14765" s="214"/>
      <c r="AA14765" s="217"/>
      <c r="AB14765" s="217"/>
      <c r="AC14765" s="217"/>
      <c r="AD14765" s="213"/>
    </row>
    <row r="14766" spans="20:30" x14ac:dyDescent="0.2">
      <c r="T14766" s="212"/>
      <c r="U14766" s="213"/>
      <c r="V14766" s="213"/>
      <c r="W14766" s="213"/>
      <c r="X14766" s="214"/>
      <c r="Y14766" s="214"/>
      <c r="Z14766" s="214"/>
      <c r="AA14766" s="217"/>
      <c r="AB14766" s="217"/>
      <c r="AC14766" s="217"/>
      <c r="AD14766" s="213"/>
    </row>
    <row r="14767" spans="20:30" x14ac:dyDescent="0.2">
      <c r="T14767" s="212"/>
      <c r="U14767" s="213"/>
      <c r="V14767" s="213"/>
      <c r="W14767" s="213"/>
      <c r="X14767" s="214"/>
      <c r="Y14767" s="214"/>
      <c r="Z14767" s="214"/>
      <c r="AA14767" s="217"/>
      <c r="AB14767" s="217"/>
      <c r="AC14767" s="217"/>
      <c r="AD14767" s="213"/>
    </row>
    <row r="14768" spans="20:30" x14ac:dyDescent="0.2">
      <c r="T14768" s="212"/>
      <c r="U14768" s="213"/>
      <c r="V14768" s="213"/>
      <c r="W14768" s="213"/>
      <c r="X14768" s="214"/>
      <c r="Y14768" s="214"/>
      <c r="Z14768" s="214"/>
      <c r="AA14768" s="217"/>
      <c r="AB14768" s="217"/>
      <c r="AC14768" s="217"/>
      <c r="AD14768" s="213"/>
    </row>
    <row r="14769" spans="20:30" x14ac:dyDescent="0.2">
      <c r="T14769" s="212"/>
      <c r="U14769" s="213"/>
      <c r="V14769" s="213"/>
      <c r="W14769" s="213"/>
      <c r="X14769" s="214"/>
      <c r="Y14769" s="214"/>
      <c r="Z14769" s="214"/>
      <c r="AA14769" s="217"/>
      <c r="AB14769" s="217"/>
      <c r="AC14769" s="217"/>
      <c r="AD14769" s="213"/>
    </row>
    <row r="14770" spans="20:30" x14ac:dyDescent="0.2">
      <c r="T14770" s="212"/>
      <c r="U14770" s="213"/>
      <c r="V14770" s="213"/>
      <c r="W14770" s="213"/>
      <c r="X14770" s="214"/>
      <c r="Y14770" s="214"/>
      <c r="Z14770" s="214"/>
      <c r="AA14770" s="217"/>
      <c r="AB14770" s="217"/>
      <c r="AC14770" s="217"/>
      <c r="AD14770" s="213"/>
    </row>
    <row r="14771" spans="20:30" x14ac:dyDescent="0.2">
      <c r="T14771" s="212"/>
      <c r="U14771" s="213"/>
      <c r="V14771" s="213"/>
      <c r="W14771" s="213"/>
      <c r="X14771" s="214"/>
      <c r="Y14771" s="214"/>
      <c r="Z14771" s="214"/>
      <c r="AA14771" s="217"/>
      <c r="AB14771" s="217"/>
      <c r="AC14771" s="217"/>
      <c r="AD14771" s="213"/>
    </row>
    <row r="14772" spans="20:30" x14ac:dyDescent="0.2">
      <c r="T14772" s="212"/>
      <c r="U14772" s="213"/>
      <c r="V14772" s="213"/>
      <c r="W14772" s="213"/>
      <c r="X14772" s="214"/>
      <c r="Y14772" s="214"/>
      <c r="Z14772" s="214"/>
      <c r="AA14772" s="217"/>
      <c r="AB14772" s="217"/>
      <c r="AC14772" s="217"/>
      <c r="AD14772" s="213"/>
    </row>
    <row r="14773" spans="20:30" x14ac:dyDescent="0.2">
      <c r="T14773" s="212"/>
      <c r="U14773" s="213"/>
      <c r="V14773" s="213"/>
      <c r="W14773" s="213"/>
      <c r="X14773" s="214"/>
      <c r="Y14773" s="214"/>
      <c r="Z14773" s="214"/>
      <c r="AA14773" s="217"/>
      <c r="AB14773" s="217"/>
      <c r="AC14773" s="217"/>
      <c r="AD14773" s="213"/>
    </row>
    <row r="14774" spans="20:30" x14ac:dyDescent="0.2">
      <c r="T14774" s="212"/>
      <c r="U14774" s="213"/>
      <c r="V14774" s="213"/>
      <c r="W14774" s="213"/>
      <c r="X14774" s="214"/>
      <c r="Y14774" s="214"/>
      <c r="Z14774" s="214"/>
      <c r="AA14774" s="217"/>
      <c r="AB14774" s="217"/>
      <c r="AC14774" s="217"/>
      <c r="AD14774" s="213"/>
    </row>
    <row r="14775" spans="20:30" x14ac:dyDescent="0.2">
      <c r="T14775" s="212"/>
      <c r="U14775" s="213"/>
      <c r="V14775" s="213"/>
      <c r="W14775" s="213"/>
      <c r="X14775" s="214"/>
      <c r="Y14775" s="214"/>
      <c r="Z14775" s="214"/>
      <c r="AA14775" s="217"/>
      <c r="AB14775" s="217"/>
      <c r="AC14775" s="217"/>
      <c r="AD14775" s="213"/>
    </row>
    <row r="14776" spans="20:30" x14ac:dyDescent="0.2">
      <c r="T14776" s="212"/>
      <c r="U14776" s="213"/>
      <c r="V14776" s="213"/>
      <c r="W14776" s="213"/>
      <c r="X14776" s="214"/>
      <c r="Y14776" s="214"/>
      <c r="Z14776" s="214"/>
      <c r="AA14776" s="217"/>
      <c r="AB14776" s="217"/>
      <c r="AC14776" s="217"/>
      <c r="AD14776" s="213"/>
    </row>
    <row r="14777" spans="20:30" x14ac:dyDescent="0.2">
      <c r="T14777" s="212"/>
      <c r="U14777" s="213"/>
      <c r="V14777" s="213"/>
      <c r="W14777" s="213"/>
      <c r="X14777" s="214"/>
      <c r="Y14777" s="214"/>
      <c r="Z14777" s="214"/>
      <c r="AA14777" s="217"/>
      <c r="AB14777" s="217"/>
      <c r="AC14777" s="217"/>
      <c r="AD14777" s="213"/>
    </row>
    <row r="14778" spans="20:30" x14ac:dyDescent="0.2">
      <c r="T14778" s="212"/>
      <c r="U14778" s="213"/>
      <c r="V14778" s="213"/>
      <c r="W14778" s="213"/>
      <c r="X14778" s="214"/>
      <c r="Y14778" s="214"/>
      <c r="Z14778" s="214"/>
      <c r="AA14778" s="217"/>
      <c r="AB14778" s="217"/>
      <c r="AC14778" s="217"/>
      <c r="AD14778" s="213"/>
    </row>
    <row r="14779" spans="20:30" x14ac:dyDescent="0.2">
      <c r="T14779" s="212"/>
      <c r="U14779" s="213"/>
      <c r="V14779" s="213"/>
      <c r="W14779" s="213"/>
      <c r="X14779" s="214"/>
      <c r="Y14779" s="214"/>
      <c r="Z14779" s="214"/>
      <c r="AA14779" s="217"/>
      <c r="AB14779" s="217"/>
      <c r="AC14779" s="217"/>
      <c r="AD14779" s="213"/>
    </row>
    <row r="14780" spans="20:30" x14ac:dyDescent="0.2">
      <c r="T14780" s="212"/>
      <c r="U14780" s="213"/>
      <c r="V14780" s="213"/>
      <c r="W14780" s="213"/>
      <c r="X14780" s="214"/>
      <c r="Y14780" s="214"/>
      <c r="Z14780" s="214"/>
      <c r="AA14780" s="217"/>
      <c r="AB14780" s="217"/>
      <c r="AC14780" s="217"/>
      <c r="AD14780" s="213"/>
    </row>
    <row r="14781" spans="20:30" x14ac:dyDescent="0.2">
      <c r="T14781" s="212"/>
      <c r="U14781" s="213"/>
      <c r="V14781" s="213"/>
      <c r="W14781" s="213"/>
      <c r="X14781" s="214"/>
      <c r="Y14781" s="214"/>
      <c r="Z14781" s="214"/>
      <c r="AA14781" s="217"/>
      <c r="AB14781" s="217"/>
      <c r="AC14781" s="217"/>
      <c r="AD14781" s="213"/>
    </row>
    <row r="14782" spans="20:30" x14ac:dyDescent="0.2">
      <c r="T14782" s="212"/>
      <c r="U14782" s="213"/>
      <c r="V14782" s="213"/>
      <c r="W14782" s="213"/>
      <c r="X14782" s="214"/>
      <c r="Y14782" s="214"/>
      <c r="Z14782" s="214"/>
      <c r="AA14782" s="217"/>
      <c r="AB14782" s="217"/>
      <c r="AC14782" s="217"/>
      <c r="AD14782" s="213"/>
    </row>
    <row r="14783" spans="20:30" x14ac:dyDescent="0.2">
      <c r="T14783" s="212"/>
      <c r="U14783" s="213"/>
      <c r="V14783" s="213"/>
      <c r="W14783" s="213"/>
      <c r="X14783" s="214"/>
      <c r="Y14783" s="214"/>
      <c r="Z14783" s="214"/>
      <c r="AA14783" s="217"/>
      <c r="AB14783" s="217"/>
      <c r="AC14783" s="217"/>
      <c r="AD14783" s="213"/>
    </row>
    <row r="14784" spans="20:30" x14ac:dyDescent="0.2">
      <c r="T14784" s="212"/>
      <c r="U14784" s="213"/>
      <c r="V14784" s="213"/>
      <c r="W14784" s="213"/>
      <c r="X14784" s="214"/>
      <c r="Y14784" s="214"/>
      <c r="Z14784" s="214"/>
      <c r="AA14784" s="217"/>
      <c r="AB14784" s="217"/>
      <c r="AC14784" s="217"/>
      <c r="AD14784" s="213"/>
    </row>
    <row r="14785" spans="20:30" x14ac:dyDescent="0.2">
      <c r="T14785" s="212"/>
      <c r="U14785" s="213"/>
      <c r="V14785" s="213"/>
      <c r="W14785" s="213"/>
      <c r="X14785" s="214"/>
      <c r="Y14785" s="214"/>
      <c r="Z14785" s="214"/>
      <c r="AA14785" s="217"/>
      <c r="AB14785" s="217"/>
      <c r="AC14785" s="217"/>
      <c r="AD14785" s="213"/>
    </row>
    <row r="14786" spans="20:30" x14ac:dyDescent="0.2">
      <c r="T14786" s="212"/>
      <c r="U14786" s="213"/>
      <c r="V14786" s="213"/>
      <c r="W14786" s="213"/>
      <c r="X14786" s="214"/>
      <c r="Y14786" s="214"/>
      <c r="Z14786" s="214"/>
      <c r="AA14786" s="217"/>
      <c r="AB14786" s="217"/>
      <c r="AC14786" s="217"/>
      <c r="AD14786" s="213"/>
    </row>
    <row r="14787" spans="20:30" x14ac:dyDescent="0.2">
      <c r="T14787" s="212"/>
      <c r="U14787" s="213"/>
      <c r="V14787" s="213"/>
      <c r="W14787" s="213"/>
      <c r="X14787" s="214"/>
      <c r="Y14787" s="214"/>
      <c r="Z14787" s="214"/>
      <c r="AA14787" s="217"/>
      <c r="AB14787" s="217"/>
      <c r="AC14787" s="217"/>
      <c r="AD14787" s="213"/>
    </row>
    <row r="14788" spans="20:30" x14ac:dyDescent="0.2">
      <c r="T14788" s="212"/>
      <c r="U14788" s="213"/>
      <c r="V14788" s="213"/>
      <c r="W14788" s="213"/>
      <c r="X14788" s="214"/>
      <c r="Y14788" s="214"/>
      <c r="Z14788" s="214"/>
      <c r="AA14788" s="217"/>
      <c r="AB14788" s="217"/>
      <c r="AC14788" s="217"/>
      <c r="AD14788" s="213"/>
    </row>
    <row r="14789" spans="20:30" x14ac:dyDescent="0.2">
      <c r="T14789" s="212"/>
      <c r="U14789" s="213"/>
      <c r="V14789" s="213"/>
      <c r="W14789" s="213"/>
      <c r="X14789" s="214"/>
      <c r="Y14789" s="214"/>
      <c r="Z14789" s="214"/>
      <c r="AA14789" s="217"/>
      <c r="AB14789" s="217"/>
      <c r="AC14789" s="217"/>
      <c r="AD14789" s="213"/>
    </row>
    <row r="14790" spans="20:30" x14ac:dyDescent="0.2">
      <c r="T14790" s="212"/>
      <c r="U14790" s="213"/>
      <c r="V14790" s="213"/>
      <c r="W14790" s="213"/>
      <c r="X14790" s="214"/>
      <c r="Y14790" s="214"/>
      <c r="Z14790" s="214"/>
      <c r="AA14790" s="217"/>
      <c r="AB14790" s="217"/>
      <c r="AC14790" s="217"/>
      <c r="AD14790" s="213"/>
    </row>
    <row r="14791" spans="20:30" x14ac:dyDescent="0.2">
      <c r="T14791" s="212"/>
      <c r="U14791" s="213"/>
      <c r="V14791" s="213"/>
      <c r="W14791" s="213"/>
      <c r="X14791" s="214"/>
      <c r="Y14791" s="214"/>
      <c r="Z14791" s="214"/>
      <c r="AA14791" s="217"/>
      <c r="AB14791" s="217"/>
      <c r="AC14791" s="217"/>
      <c r="AD14791" s="213"/>
    </row>
    <row r="14792" spans="20:30" x14ac:dyDescent="0.2">
      <c r="T14792" s="212"/>
      <c r="U14792" s="213"/>
      <c r="V14792" s="213"/>
      <c r="W14792" s="213"/>
      <c r="X14792" s="214"/>
      <c r="Y14792" s="214"/>
      <c r="Z14792" s="214"/>
      <c r="AA14792" s="217"/>
      <c r="AB14792" s="217"/>
      <c r="AC14792" s="217"/>
      <c r="AD14792" s="213"/>
    </row>
    <row r="14793" spans="20:30" x14ac:dyDescent="0.2">
      <c r="T14793" s="212"/>
      <c r="U14793" s="213"/>
      <c r="V14793" s="213"/>
      <c r="W14793" s="213"/>
      <c r="X14793" s="214"/>
      <c r="Y14793" s="214"/>
      <c r="Z14793" s="214"/>
      <c r="AA14793" s="217"/>
      <c r="AB14793" s="217"/>
      <c r="AC14793" s="217"/>
      <c r="AD14793" s="213"/>
    </row>
    <row r="14794" spans="20:30" x14ac:dyDescent="0.2">
      <c r="T14794" s="212"/>
      <c r="U14794" s="213"/>
      <c r="V14794" s="213"/>
      <c r="W14794" s="213"/>
      <c r="X14794" s="214"/>
      <c r="Y14794" s="214"/>
      <c r="Z14794" s="214"/>
      <c r="AA14794" s="217"/>
      <c r="AB14794" s="217"/>
      <c r="AC14794" s="217"/>
      <c r="AD14794" s="213"/>
    </row>
    <row r="14795" spans="20:30" x14ac:dyDescent="0.2">
      <c r="T14795" s="212"/>
      <c r="U14795" s="213"/>
      <c r="V14795" s="213"/>
      <c r="W14795" s="213"/>
      <c r="X14795" s="214"/>
      <c r="Y14795" s="214"/>
      <c r="Z14795" s="214"/>
      <c r="AA14795" s="217"/>
      <c r="AB14795" s="217"/>
      <c r="AC14795" s="217"/>
      <c r="AD14795" s="213"/>
    </row>
    <row r="14796" spans="20:30" x14ac:dyDescent="0.2">
      <c r="T14796" s="212"/>
      <c r="U14796" s="213"/>
      <c r="V14796" s="213"/>
      <c r="W14796" s="213"/>
      <c r="X14796" s="214"/>
      <c r="Y14796" s="214"/>
      <c r="Z14796" s="214"/>
      <c r="AA14796" s="217"/>
      <c r="AB14796" s="217"/>
      <c r="AC14796" s="217"/>
      <c r="AD14796" s="213"/>
    </row>
    <row r="14797" spans="20:30" x14ac:dyDescent="0.2">
      <c r="T14797" s="212"/>
      <c r="U14797" s="213"/>
      <c r="V14797" s="213"/>
      <c r="W14797" s="213"/>
      <c r="X14797" s="214"/>
      <c r="Y14797" s="214"/>
      <c r="Z14797" s="214"/>
      <c r="AA14797" s="217"/>
      <c r="AB14797" s="217"/>
      <c r="AC14797" s="217"/>
      <c r="AD14797" s="213"/>
    </row>
    <row r="14798" spans="20:30" x14ac:dyDescent="0.2">
      <c r="T14798" s="212"/>
      <c r="U14798" s="213"/>
      <c r="V14798" s="213"/>
      <c r="W14798" s="213"/>
      <c r="X14798" s="214"/>
      <c r="Y14798" s="214"/>
      <c r="Z14798" s="214"/>
      <c r="AA14798" s="217"/>
      <c r="AB14798" s="217"/>
      <c r="AC14798" s="217"/>
      <c r="AD14798" s="213"/>
    </row>
    <row r="14799" spans="20:30" x14ac:dyDescent="0.2">
      <c r="T14799" s="212"/>
      <c r="U14799" s="213"/>
      <c r="V14799" s="213"/>
      <c r="W14799" s="213"/>
      <c r="X14799" s="214"/>
      <c r="Y14799" s="214"/>
      <c r="Z14799" s="214"/>
      <c r="AA14799" s="217"/>
      <c r="AB14799" s="217"/>
      <c r="AC14799" s="217"/>
      <c r="AD14799" s="213"/>
    </row>
    <row r="14800" spans="20:30" x14ac:dyDescent="0.2">
      <c r="T14800" s="212"/>
      <c r="U14800" s="213"/>
      <c r="V14800" s="213"/>
      <c r="W14800" s="213"/>
      <c r="X14800" s="214"/>
      <c r="Y14800" s="214"/>
      <c r="Z14800" s="214"/>
      <c r="AA14800" s="217"/>
      <c r="AB14800" s="217"/>
      <c r="AC14800" s="217"/>
      <c r="AD14800" s="213"/>
    </row>
    <row r="14801" spans="20:30" x14ac:dyDescent="0.2">
      <c r="T14801" s="212"/>
      <c r="U14801" s="213"/>
      <c r="V14801" s="213"/>
      <c r="W14801" s="213"/>
      <c r="X14801" s="214"/>
      <c r="Y14801" s="214"/>
      <c r="Z14801" s="214"/>
      <c r="AA14801" s="217"/>
      <c r="AB14801" s="217"/>
      <c r="AC14801" s="217"/>
      <c r="AD14801" s="213"/>
    </row>
    <row r="14802" spans="20:30" x14ac:dyDescent="0.2">
      <c r="T14802" s="212"/>
      <c r="U14802" s="213"/>
      <c r="V14802" s="213"/>
      <c r="W14802" s="213"/>
      <c r="X14802" s="214"/>
      <c r="Y14802" s="214"/>
      <c r="Z14802" s="214"/>
      <c r="AA14802" s="217"/>
      <c r="AB14802" s="217"/>
      <c r="AC14802" s="217"/>
      <c r="AD14802" s="213"/>
    </row>
    <row r="14803" spans="20:30" x14ac:dyDescent="0.2">
      <c r="T14803" s="212"/>
      <c r="U14803" s="213"/>
      <c r="V14803" s="213"/>
      <c r="W14803" s="213"/>
      <c r="X14803" s="214"/>
      <c r="Y14803" s="214"/>
      <c r="Z14803" s="214"/>
      <c r="AA14803" s="217"/>
      <c r="AB14803" s="217"/>
      <c r="AC14803" s="217"/>
      <c r="AD14803" s="213"/>
    </row>
    <row r="14804" spans="20:30" x14ac:dyDescent="0.2">
      <c r="T14804" s="212"/>
      <c r="U14804" s="213"/>
      <c r="V14804" s="213"/>
      <c r="W14804" s="213"/>
      <c r="X14804" s="214"/>
      <c r="Y14804" s="214"/>
      <c r="Z14804" s="214"/>
      <c r="AA14804" s="217"/>
      <c r="AB14804" s="217"/>
      <c r="AC14804" s="217"/>
      <c r="AD14804" s="213"/>
    </row>
    <row r="14805" spans="20:30" x14ac:dyDescent="0.2">
      <c r="T14805" s="212"/>
      <c r="U14805" s="213"/>
      <c r="V14805" s="213"/>
      <c r="W14805" s="213"/>
      <c r="X14805" s="214"/>
      <c r="Y14805" s="214"/>
      <c r="Z14805" s="214"/>
      <c r="AA14805" s="217"/>
      <c r="AB14805" s="217"/>
      <c r="AC14805" s="217"/>
      <c r="AD14805" s="213"/>
    </row>
    <row r="14806" spans="20:30" x14ac:dyDescent="0.2">
      <c r="T14806" s="212"/>
      <c r="U14806" s="213"/>
      <c r="V14806" s="213"/>
      <c r="W14806" s="213"/>
      <c r="X14806" s="214"/>
      <c r="Y14806" s="214"/>
      <c r="Z14806" s="214"/>
      <c r="AA14806" s="217"/>
      <c r="AB14806" s="217"/>
      <c r="AC14806" s="217"/>
      <c r="AD14806" s="213"/>
    </row>
    <row r="14807" spans="20:30" x14ac:dyDescent="0.2">
      <c r="T14807" s="212"/>
      <c r="U14807" s="213"/>
      <c r="V14807" s="213"/>
      <c r="W14807" s="213"/>
      <c r="X14807" s="214"/>
      <c r="Y14807" s="214"/>
      <c r="Z14807" s="214"/>
      <c r="AA14807" s="217"/>
      <c r="AB14807" s="217"/>
      <c r="AC14807" s="217"/>
      <c r="AD14807" s="213"/>
    </row>
    <row r="14808" spans="20:30" x14ac:dyDescent="0.2">
      <c r="T14808" s="212"/>
      <c r="U14808" s="213"/>
      <c r="V14808" s="213"/>
      <c r="W14808" s="213"/>
      <c r="X14808" s="214"/>
      <c r="Y14808" s="214"/>
      <c r="Z14808" s="214"/>
      <c r="AA14808" s="217"/>
      <c r="AB14808" s="217"/>
      <c r="AC14808" s="217"/>
      <c r="AD14808" s="213"/>
    </row>
    <row r="14809" spans="20:30" x14ac:dyDescent="0.2">
      <c r="T14809" s="212"/>
      <c r="U14809" s="213"/>
      <c r="V14809" s="213"/>
      <c r="W14809" s="213"/>
      <c r="X14809" s="214"/>
      <c r="Y14809" s="214"/>
      <c r="Z14809" s="214"/>
      <c r="AA14809" s="217"/>
      <c r="AB14809" s="217"/>
      <c r="AC14809" s="217"/>
      <c r="AD14809" s="213"/>
    </row>
    <row r="14810" spans="20:30" x14ac:dyDescent="0.2">
      <c r="T14810" s="212"/>
      <c r="U14810" s="213"/>
      <c r="V14810" s="213"/>
      <c r="W14810" s="213"/>
      <c r="X14810" s="214"/>
      <c r="Y14810" s="214"/>
      <c r="Z14810" s="214"/>
      <c r="AA14810" s="217"/>
      <c r="AB14810" s="217"/>
      <c r="AC14810" s="217"/>
      <c r="AD14810" s="213"/>
    </row>
    <row r="14811" spans="20:30" x14ac:dyDescent="0.2">
      <c r="T14811" s="212"/>
      <c r="U14811" s="213"/>
      <c r="V14811" s="213"/>
      <c r="W14811" s="213"/>
      <c r="X14811" s="214"/>
      <c r="Y14811" s="214"/>
      <c r="Z14811" s="214"/>
      <c r="AA14811" s="217"/>
      <c r="AB14811" s="217"/>
      <c r="AC14811" s="217"/>
      <c r="AD14811" s="213"/>
    </row>
    <row r="14812" spans="20:30" x14ac:dyDescent="0.2">
      <c r="T14812" s="212"/>
      <c r="U14812" s="213"/>
      <c r="V14812" s="213"/>
      <c r="W14812" s="213"/>
      <c r="X14812" s="214"/>
      <c r="Y14812" s="214"/>
      <c r="Z14812" s="214"/>
      <c r="AA14812" s="217"/>
      <c r="AB14812" s="217"/>
      <c r="AC14812" s="217"/>
      <c r="AD14812" s="213"/>
    </row>
    <row r="14813" spans="20:30" x14ac:dyDescent="0.2">
      <c r="T14813" s="212"/>
      <c r="U14813" s="213"/>
      <c r="V14813" s="213"/>
      <c r="W14813" s="213"/>
      <c r="X14813" s="214"/>
      <c r="Y14813" s="214"/>
      <c r="Z14813" s="214"/>
      <c r="AA14813" s="217"/>
      <c r="AB14813" s="217"/>
      <c r="AC14813" s="217"/>
      <c r="AD14813" s="213"/>
    </row>
    <row r="14814" spans="20:30" x14ac:dyDescent="0.2">
      <c r="T14814" s="212"/>
      <c r="U14814" s="213"/>
      <c r="V14814" s="213"/>
      <c r="W14814" s="213"/>
      <c r="X14814" s="214"/>
      <c r="Y14814" s="214"/>
      <c r="Z14814" s="214"/>
      <c r="AA14814" s="217"/>
      <c r="AB14814" s="217"/>
      <c r="AC14814" s="217"/>
      <c r="AD14814" s="213"/>
    </row>
    <row r="14815" spans="20:30" x14ac:dyDescent="0.2">
      <c r="T14815" s="212"/>
      <c r="U14815" s="213"/>
      <c r="V14815" s="213"/>
      <c r="W14815" s="213"/>
      <c r="X14815" s="214"/>
      <c r="Y14815" s="214"/>
      <c r="Z14815" s="214"/>
      <c r="AA14815" s="217"/>
      <c r="AB14815" s="217"/>
      <c r="AC14815" s="217"/>
      <c r="AD14815" s="213"/>
    </row>
    <row r="14816" spans="20:30" x14ac:dyDescent="0.2">
      <c r="T14816" s="212"/>
      <c r="U14816" s="213"/>
      <c r="V14816" s="213"/>
      <c r="W14816" s="213"/>
      <c r="X14816" s="214"/>
      <c r="Y14816" s="214"/>
      <c r="Z14816" s="214"/>
      <c r="AA14816" s="217"/>
      <c r="AB14816" s="217"/>
      <c r="AC14816" s="217"/>
      <c r="AD14816" s="213"/>
    </row>
    <row r="14817" spans="20:30" x14ac:dyDescent="0.2">
      <c r="T14817" s="212"/>
      <c r="U14817" s="213"/>
      <c r="V14817" s="213"/>
      <c r="W14817" s="213"/>
      <c r="X14817" s="214"/>
      <c r="Y14817" s="214"/>
      <c r="Z14817" s="214"/>
      <c r="AA14817" s="217"/>
      <c r="AB14817" s="217"/>
      <c r="AC14817" s="217"/>
      <c r="AD14817" s="213"/>
    </row>
    <row r="14818" spans="20:30" x14ac:dyDescent="0.2">
      <c r="T14818" s="212"/>
      <c r="U14818" s="213"/>
      <c r="V14818" s="213"/>
      <c r="W14818" s="213"/>
      <c r="X14818" s="214"/>
      <c r="Y14818" s="214"/>
      <c r="Z14818" s="214"/>
      <c r="AA14818" s="217"/>
      <c r="AB14818" s="217"/>
      <c r="AC14818" s="217"/>
      <c r="AD14818" s="213"/>
    </row>
    <row r="14819" spans="20:30" x14ac:dyDescent="0.2">
      <c r="T14819" s="212"/>
      <c r="U14819" s="213"/>
      <c r="V14819" s="213"/>
      <c r="W14819" s="213"/>
      <c r="X14819" s="214"/>
      <c r="Y14819" s="214"/>
      <c r="Z14819" s="214"/>
      <c r="AA14819" s="217"/>
      <c r="AB14819" s="217"/>
      <c r="AC14819" s="217"/>
      <c r="AD14819" s="213"/>
    </row>
    <row r="14820" spans="20:30" x14ac:dyDescent="0.2">
      <c r="T14820" s="212"/>
      <c r="U14820" s="213"/>
      <c r="V14820" s="213"/>
      <c r="W14820" s="213"/>
      <c r="X14820" s="214"/>
      <c r="Y14820" s="214"/>
      <c r="Z14820" s="214"/>
      <c r="AA14820" s="217"/>
      <c r="AB14820" s="217"/>
      <c r="AC14820" s="217"/>
      <c r="AD14820" s="213"/>
    </row>
    <row r="14821" spans="20:30" x14ac:dyDescent="0.2">
      <c r="T14821" s="212"/>
      <c r="U14821" s="213"/>
      <c r="V14821" s="213"/>
      <c r="W14821" s="213"/>
      <c r="X14821" s="214"/>
      <c r="Y14821" s="214"/>
      <c r="Z14821" s="214"/>
      <c r="AA14821" s="217"/>
      <c r="AB14821" s="217"/>
      <c r="AC14821" s="217"/>
      <c r="AD14821" s="213"/>
    </row>
    <row r="14822" spans="20:30" x14ac:dyDescent="0.2">
      <c r="T14822" s="212"/>
      <c r="U14822" s="213"/>
      <c r="V14822" s="213"/>
      <c r="W14822" s="213"/>
      <c r="X14822" s="214"/>
      <c r="Y14822" s="214"/>
      <c r="Z14822" s="214"/>
      <c r="AA14822" s="217"/>
      <c r="AB14822" s="217"/>
      <c r="AC14822" s="217"/>
      <c r="AD14822" s="213"/>
    </row>
    <row r="14823" spans="20:30" x14ac:dyDescent="0.2">
      <c r="T14823" s="212"/>
      <c r="U14823" s="213"/>
      <c r="V14823" s="213"/>
      <c r="W14823" s="213"/>
      <c r="X14823" s="214"/>
      <c r="Y14823" s="214"/>
      <c r="Z14823" s="214"/>
      <c r="AA14823" s="217"/>
      <c r="AB14823" s="217"/>
      <c r="AC14823" s="217"/>
      <c r="AD14823" s="213"/>
    </row>
    <row r="14824" spans="20:30" x14ac:dyDescent="0.2">
      <c r="T14824" s="212"/>
      <c r="U14824" s="213"/>
      <c r="V14824" s="213"/>
      <c r="W14824" s="213"/>
      <c r="X14824" s="214"/>
      <c r="Y14824" s="214"/>
      <c r="Z14824" s="214"/>
      <c r="AA14824" s="217"/>
      <c r="AB14824" s="217"/>
      <c r="AC14824" s="217"/>
      <c r="AD14824" s="213"/>
    </row>
    <row r="14825" spans="20:30" x14ac:dyDescent="0.2">
      <c r="T14825" s="212"/>
      <c r="U14825" s="213"/>
      <c r="V14825" s="213"/>
      <c r="W14825" s="213"/>
      <c r="X14825" s="214"/>
      <c r="Y14825" s="214"/>
      <c r="Z14825" s="214"/>
      <c r="AA14825" s="217"/>
      <c r="AB14825" s="217"/>
      <c r="AC14825" s="217"/>
      <c r="AD14825" s="213"/>
    </row>
    <row r="14826" spans="20:30" x14ac:dyDescent="0.2">
      <c r="T14826" s="212"/>
      <c r="U14826" s="213"/>
      <c r="V14826" s="213"/>
      <c r="W14826" s="213"/>
      <c r="X14826" s="214"/>
      <c r="Y14826" s="214"/>
      <c r="Z14826" s="214"/>
      <c r="AA14826" s="217"/>
      <c r="AB14826" s="217"/>
      <c r="AC14826" s="217"/>
      <c r="AD14826" s="213"/>
    </row>
    <row r="14827" spans="20:30" x14ac:dyDescent="0.2">
      <c r="T14827" s="212"/>
      <c r="U14827" s="213"/>
      <c r="V14827" s="213"/>
      <c r="W14827" s="213"/>
      <c r="X14827" s="214"/>
      <c r="Y14827" s="214"/>
      <c r="Z14827" s="214"/>
      <c r="AA14827" s="217"/>
      <c r="AB14827" s="217"/>
      <c r="AC14827" s="217"/>
      <c r="AD14827" s="213"/>
    </row>
    <row r="14828" spans="20:30" x14ac:dyDescent="0.2">
      <c r="T14828" s="212"/>
      <c r="U14828" s="213"/>
      <c r="V14828" s="213"/>
      <c r="W14828" s="213"/>
      <c r="X14828" s="214"/>
      <c r="Y14828" s="214"/>
      <c r="Z14828" s="214"/>
      <c r="AA14828" s="217"/>
      <c r="AB14828" s="217"/>
      <c r="AC14828" s="217"/>
      <c r="AD14828" s="213"/>
    </row>
    <row r="14829" spans="20:30" x14ac:dyDescent="0.2">
      <c r="T14829" s="212"/>
      <c r="U14829" s="213"/>
      <c r="V14829" s="213"/>
      <c r="W14829" s="213"/>
      <c r="X14829" s="214"/>
      <c r="Y14829" s="214"/>
      <c r="Z14829" s="214"/>
      <c r="AA14829" s="217"/>
      <c r="AB14829" s="217"/>
      <c r="AC14829" s="217"/>
      <c r="AD14829" s="213"/>
    </row>
    <row r="14830" spans="20:30" x14ac:dyDescent="0.2">
      <c r="T14830" s="212"/>
      <c r="U14830" s="213"/>
      <c r="V14830" s="213"/>
      <c r="W14830" s="213"/>
      <c r="X14830" s="214"/>
      <c r="Y14830" s="214"/>
      <c r="Z14830" s="214"/>
      <c r="AA14830" s="217"/>
      <c r="AB14830" s="217"/>
      <c r="AC14830" s="217"/>
      <c r="AD14830" s="213"/>
    </row>
    <row r="14831" spans="20:30" x14ac:dyDescent="0.2">
      <c r="T14831" s="212"/>
      <c r="U14831" s="213"/>
      <c r="V14831" s="213"/>
      <c r="W14831" s="213"/>
      <c r="X14831" s="214"/>
      <c r="Y14831" s="214"/>
      <c r="Z14831" s="214"/>
      <c r="AA14831" s="217"/>
      <c r="AB14831" s="217"/>
      <c r="AC14831" s="217"/>
      <c r="AD14831" s="213"/>
    </row>
    <row r="14832" spans="20:30" x14ac:dyDescent="0.2">
      <c r="T14832" s="212"/>
      <c r="U14832" s="213"/>
      <c r="V14832" s="213"/>
      <c r="W14832" s="213"/>
      <c r="X14832" s="214"/>
      <c r="Y14832" s="214"/>
      <c r="Z14832" s="214"/>
      <c r="AA14832" s="217"/>
      <c r="AB14832" s="217"/>
      <c r="AC14832" s="217"/>
      <c r="AD14832" s="213"/>
    </row>
    <row r="14833" spans="20:30" x14ac:dyDescent="0.2">
      <c r="T14833" s="212"/>
      <c r="U14833" s="213"/>
      <c r="V14833" s="213"/>
      <c r="W14833" s="213"/>
      <c r="X14833" s="214"/>
      <c r="Y14833" s="214"/>
      <c r="Z14833" s="214"/>
      <c r="AA14833" s="217"/>
      <c r="AB14833" s="217"/>
      <c r="AC14833" s="217"/>
      <c r="AD14833" s="213"/>
    </row>
    <row r="14834" spans="20:30" x14ac:dyDescent="0.2">
      <c r="T14834" s="212"/>
      <c r="U14834" s="213"/>
      <c r="V14834" s="213"/>
      <c r="W14834" s="213"/>
      <c r="X14834" s="214"/>
      <c r="Y14834" s="214"/>
      <c r="Z14834" s="214"/>
      <c r="AA14834" s="217"/>
      <c r="AB14834" s="217"/>
      <c r="AC14834" s="217"/>
      <c r="AD14834" s="213"/>
    </row>
    <row r="14835" spans="20:30" x14ac:dyDescent="0.2">
      <c r="T14835" s="212"/>
      <c r="U14835" s="213"/>
      <c r="V14835" s="213"/>
      <c r="W14835" s="213"/>
      <c r="X14835" s="214"/>
      <c r="Y14835" s="214"/>
      <c r="Z14835" s="214"/>
      <c r="AA14835" s="217"/>
      <c r="AB14835" s="217"/>
      <c r="AC14835" s="217"/>
      <c r="AD14835" s="213"/>
    </row>
    <row r="14836" spans="20:30" x14ac:dyDescent="0.2">
      <c r="T14836" s="212"/>
      <c r="U14836" s="213"/>
      <c r="V14836" s="213"/>
      <c r="W14836" s="213"/>
      <c r="X14836" s="214"/>
      <c r="Y14836" s="214"/>
      <c r="Z14836" s="214"/>
      <c r="AA14836" s="217"/>
      <c r="AB14836" s="217"/>
      <c r="AC14836" s="217"/>
      <c r="AD14836" s="213"/>
    </row>
    <row r="14837" spans="20:30" x14ac:dyDescent="0.2">
      <c r="T14837" s="212"/>
      <c r="U14837" s="213"/>
      <c r="V14837" s="213"/>
      <c r="W14837" s="213"/>
      <c r="X14837" s="214"/>
      <c r="Y14837" s="214"/>
      <c r="Z14837" s="214"/>
      <c r="AA14837" s="217"/>
      <c r="AB14837" s="217"/>
      <c r="AC14837" s="217"/>
      <c r="AD14837" s="213"/>
    </row>
    <row r="14838" spans="20:30" x14ac:dyDescent="0.2">
      <c r="T14838" s="212"/>
      <c r="U14838" s="213"/>
      <c r="V14838" s="213"/>
      <c r="W14838" s="213"/>
      <c r="X14838" s="214"/>
      <c r="Y14838" s="214"/>
      <c r="Z14838" s="214"/>
      <c r="AA14838" s="217"/>
      <c r="AB14838" s="217"/>
      <c r="AC14838" s="217"/>
      <c r="AD14838" s="213"/>
    </row>
    <row r="14839" spans="20:30" x14ac:dyDescent="0.2">
      <c r="T14839" s="212"/>
      <c r="U14839" s="213"/>
      <c r="V14839" s="213"/>
      <c r="W14839" s="213"/>
      <c r="X14839" s="214"/>
      <c r="Y14839" s="214"/>
      <c r="Z14839" s="214"/>
      <c r="AA14839" s="217"/>
      <c r="AB14839" s="217"/>
      <c r="AC14839" s="217"/>
      <c r="AD14839" s="213"/>
    </row>
    <row r="14840" spans="20:30" x14ac:dyDescent="0.2">
      <c r="T14840" s="212"/>
      <c r="U14840" s="213"/>
      <c r="V14840" s="213"/>
      <c r="W14840" s="213"/>
      <c r="X14840" s="214"/>
      <c r="Y14840" s="214"/>
      <c r="Z14840" s="214"/>
      <c r="AA14840" s="217"/>
      <c r="AB14840" s="217"/>
      <c r="AC14840" s="217"/>
      <c r="AD14840" s="213"/>
    </row>
    <row r="14841" spans="20:30" x14ac:dyDescent="0.2">
      <c r="T14841" s="212"/>
      <c r="U14841" s="213"/>
      <c r="V14841" s="213"/>
      <c r="W14841" s="213"/>
      <c r="X14841" s="214"/>
      <c r="Y14841" s="214"/>
      <c r="Z14841" s="214"/>
      <c r="AA14841" s="217"/>
      <c r="AB14841" s="217"/>
      <c r="AC14841" s="217"/>
      <c r="AD14841" s="213"/>
    </row>
    <row r="14842" spans="20:30" x14ac:dyDescent="0.2">
      <c r="T14842" s="212"/>
      <c r="U14842" s="213"/>
      <c r="V14842" s="213"/>
      <c r="W14842" s="213"/>
      <c r="X14842" s="214"/>
      <c r="Y14842" s="214"/>
      <c r="Z14842" s="214"/>
      <c r="AA14842" s="217"/>
      <c r="AB14842" s="217"/>
      <c r="AC14842" s="217"/>
      <c r="AD14842" s="213"/>
    </row>
    <row r="14843" spans="20:30" x14ac:dyDescent="0.2">
      <c r="T14843" s="212"/>
      <c r="U14843" s="213"/>
      <c r="V14843" s="213"/>
      <c r="W14843" s="213"/>
      <c r="X14843" s="214"/>
      <c r="Y14843" s="214"/>
      <c r="Z14843" s="214"/>
      <c r="AA14843" s="217"/>
      <c r="AB14843" s="217"/>
      <c r="AC14843" s="217"/>
      <c r="AD14843" s="213"/>
    </row>
    <row r="14844" spans="20:30" x14ac:dyDescent="0.2">
      <c r="T14844" s="212"/>
      <c r="U14844" s="213"/>
      <c r="V14844" s="213"/>
      <c r="W14844" s="213"/>
      <c r="X14844" s="214"/>
      <c r="Y14844" s="214"/>
      <c r="Z14844" s="214"/>
      <c r="AA14844" s="217"/>
      <c r="AB14844" s="217"/>
      <c r="AC14844" s="217"/>
      <c r="AD14844" s="213"/>
    </row>
    <row r="14845" spans="20:30" x14ac:dyDescent="0.2">
      <c r="T14845" s="212"/>
      <c r="U14845" s="213"/>
      <c r="V14845" s="213"/>
      <c r="W14845" s="213"/>
      <c r="X14845" s="214"/>
      <c r="Y14845" s="214"/>
      <c r="Z14845" s="214"/>
      <c r="AA14845" s="217"/>
      <c r="AB14845" s="217"/>
      <c r="AC14845" s="217"/>
      <c r="AD14845" s="213"/>
    </row>
    <row r="14846" spans="20:30" x14ac:dyDescent="0.2">
      <c r="T14846" s="212"/>
      <c r="U14846" s="213"/>
      <c r="V14846" s="213"/>
      <c r="W14846" s="213"/>
      <c r="X14846" s="214"/>
      <c r="Y14846" s="214"/>
      <c r="Z14846" s="214"/>
      <c r="AA14846" s="217"/>
      <c r="AB14846" s="217"/>
      <c r="AC14846" s="217"/>
      <c r="AD14846" s="213"/>
    </row>
    <row r="14847" spans="20:30" x14ac:dyDescent="0.2">
      <c r="T14847" s="212"/>
      <c r="U14847" s="213"/>
      <c r="V14847" s="213"/>
      <c r="W14847" s="213"/>
      <c r="X14847" s="214"/>
      <c r="Y14847" s="214"/>
      <c r="Z14847" s="214"/>
      <c r="AA14847" s="217"/>
      <c r="AB14847" s="217"/>
      <c r="AC14847" s="217"/>
      <c r="AD14847" s="213"/>
    </row>
    <row r="14848" spans="20:30" x14ac:dyDescent="0.2">
      <c r="T14848" s="212"/>
      <c r="U14848" s="213"/>
      <c r="V14848" s="213"/>
      <c r="W14848" s="213"/>
      <c r="X14848" s="214"/>
      <c r="Y14848" s="214"/>
      <c r="Z14848" s="214"/>
      <c r="AA14848" s="217"/>
      <c r="AB14848" s="217"/>
      <c r="AC14848" s="217"/>
      <c r="AD14848" s="213"/>
    </row>
    <row r="14849" spans="20:30" x14ac:dyDescent="0.2">
      <c r="T14849" s="212"/>
      <c r="U14849" s="213"/>
      <c r="V14849" s="213"/>
      <c r="W14849" s="213"/>
      <c r="X14849" s="214"/>
      <c r="Y14849" s="214"/>
      <c r="Z14849" s="214"/>
      <c r="AA14849" s="217"/>
      <c r="AB14849" s="217"/>
      <c r="AC14849" s="217"/>
      <c r="AD14849" s="213"/>
    </row>
    <row r="14850" spans="20:30" x14ac:dyDescent="0.2">
      <c r="T14850" s="212"/>
      <c r="U14850" s="213"/>
      <c r="V14850" s="213"/>
      <c r="W14850" s="213"/>
      <c r="X14850" s="214"/>
      <c r="Y14850" s="214"/>
      <c r="Z14850" s="214"/>
      <c r="AA14850" s="217"/>
      <c r="AB14850" s="217"/>
      <c r="AC14850" s="217"/>
      <c r="AD14850" s="213"/>
    </row>
    <row r="14851" spans="20:30" x14ac:dyDescent="0.2">
      <c r="T14851" s="212"/>
      <c r="U14851" s="213"/>
      <c r="V14851" s="213"/>
      <c r="W14851" s="213"/>
      <c r="X14851" s="214"/>
      <c r="Y14851" s="214"/>
      <c r="Z14851" s="214"/>
      <c r="AA14851" s="217"/>
      <c r="AB14851" s="217"/>
      <c r="AC14851" s="217"/>
      <c r="AD14851" s="213"/>
    </row>
    <row r="14852" spans="20:30" x14ac:dyDescent="0.2">
      <c r="T14852" s="212"/>
      <c r="U14852" s="213"/>
      <c r="V14852" s="213"/>
      <c r="W14852" s="213"/>
      <c r="X14852" s="214"/>
      <c r="Y14852" s="214"/>
      <c r="Z14852" s="214"/>
      <c r="AA14852" s="217"/>
      <c r="AB14852" s="217"/>
      <c r="AC14852" s="217"/>
      <c r="AD14852" s="213"/>
    </row>
    <row r="14853" spans="20:30" x14ac:dyDescent="0.2">
      <c r="T14853" s="212"/>
      <c r="U14853" s="213"/>
      <c r="V14853" s="213"/>
      <c r="W14853" s="213"/>
      <c r="X14853" s="214"/>
      <c r="Y14853" s="214"/>
      <c r="Z14853" s="214"/>
      <c r="AA14853" s="217"/>
      <c r="AB14853" s="217"/>
      <c r="AC14853" s="217"/>
      <c r="AD14853" s="213"/>
    </row>
    <row r="14854" spans="20:30" x14ac:dyDescent="0.2">
      <c r="T14854" s="212"/>
      <c r="U14854" s="213"/>
      <c r="V14854" s="213"/>
      <c r="W14854" s="213"/>
      <c r="X14854" s="214"/>
      <c r="Y14854" s="214"/>
      <c r="Z14854" s="214"/>
      <c r="AA14854" s="217"/>
      <c r="AB14854" s="217"/>
      <c r="AC14854" s="217"/>
      <c r="AD14854" s="213"/>
    </row>
    <row r="14855" spans="20:30" x14ac:dyDescent="0.2">
      <c r="T14855" s="212"/>
      <c r="U14855" s="213"/>
      <c r="V14855" s="213"/>
      <c r="W14855" s="213"/>
      <c r="X14855" s="214"/>
      <c r="Y14855" s="214"/>
      <c r="Z14855" s="214"/>
      <c r="AA14855" s="217"/>
      <c r="AB14855" s="217"/>
      <c r="AC14855" s="217"/>
      <c r="AD14855" s="213"/>
    </row>
    <row r="14856" spans="20:30" x14ac:dyDescent="0.2">
      <c r="T14856" s="212"/>
      <c r="U14856" s="213"/>
      <c r="V14856" s="213"/>
      <c r="W14856" s="213"/>
      <c r="X14856" s="214"/>
      <c r="Y14856" s="214"/>
      <c r="Z14856" s="214"/>
      <c r="AA14856" s="217"/>
      <c r="AB14856" s="217"/>
      <c r="AC14856" s="217"/>
      <c r="AD14856" s="213"/>
    </row>
    <row r="14857" spans="20:30" x14ac:dyDescent="0.2">
      <c r="T14857" s="212"/>
      <c r="U14857" s="213"/>
      <c r="V14857" s="213"/>
      <c r="W14857" s="213"/>
      <c r="X14857" s="214"/>
      <c r="Y14857" s="214"/>
      <c r="Z14857" s="214"/>
      <c r="AA14857" s="217"/>
      <c r="AB14857" s="217"/>
      <c r="AC14857" s="217"/>
      <c r="AD14857" s="213"/>
    </row>
    <row r="14858" spans="20:30" x14ac:dyDescent="0.2">
      <c r="T14858" s="212"/>
      <c r="U14858" s="213"/>
      <c r="V14858" s="213"/>
      <c r="W14858" s="213"/>
      <c r="X14858" s="214"/>
      <c r="Y14858" s="214"/>
      <c r="Z14858" s="214"/>
      <c r="AA14858" s="217"/>
      <c r="AB14858" s="217"/>
      <c r="AC14858" s="217"/>
      <c r="AD14858" s="213"/>
    </row>
    <row r="14859" spans="20:30" x14ac:dyDescent="0.2">
      <c r="T14859" s="212"/>
      <c r="U14859" s="213"/>
      <c r="V14859" s="213"/>
      <c r="W14859" s="213"/>
      <c r="X14859" s="214"/>
      <c r="Y14859" s="214"/>
      <c r="Z14859" s="214"/>
      <c r="AA14859" s="217"/>
      <c r="AB14859" s="217"/>
      <c r="AC14859" s="217"/>
      <c r="AD14859" s="213"/>
    </row>
    <row r="14860" spans="20:30" x14ac:dyDescent="0.2">
      <c r="T14860" s="212"/>
      <c r="U14860" s="213"/>
      <c r="V14860" s="213"/>
      <c r="W14860" s="213"/>
      <c r="X14860" s="214"/>
      <c r="Y14860" s="214"/>
      <c r="Z14860" s="214"/>
      <c r="AA14860" s="217"/>
      <c r="AB14860" s="217"/>
      <c r="AC14860" s="217"/>
      <c r="AD14860" s="213"/>
    </row>
    <row r="14861" spans="20:30" x14ac:dyDescent="0.2">
      <c r="T14861" s="212"/>
      <c r="U14861" s="213"/>
      <c r="V14861" s="213"/>
      <c r="W14861" s="213"/>
      <c r="X14861" s="214"/>
      <c r="Y14861" s="214"/>
      <c r="Z14861" s="214"/>
      <c r="AA14861" s="217"/>
      <c r="AB14861" s="217"/>
      <c r="AC14861" s="217"/>
      <c r="AD14861" s="213"/>
    </row>
    <row r="14862" spans="20:30" x14ac:dyDescent="0.2">
      <c r="T14862" s="212"/>
      <c r="U14862" s="213"/>
      <c r="V14862" s="213"/>
      <c r="W14862" s="213"/>
      <c r="X14862" s="214"/>
      <c r="Y14862" s="214"/>
      <c r="Z14862" s="214"/>
      <c r="AA14862" s="217"/>
      <c r="AB14862" s="217"/>
      <c r="AC14862" s="217"/>
      <c r="AD14862" s="213"/>
    </row>
    <row r="14863" spans="20:30" x14ac:dyDescent="0.2">
      <c r="T14863" s="212"/>
      <c r="U14863" s="213"/>
      <c r="V14863" s="213"/>
      <c r="W14863" s="213"/>
      <c r="X14863" s="214"/>
      <c r="Y14863" s="214"/>
      <c r="Z14863" s="214"/>
      <c r="AA14863" s="217"/>
      <c r="AB14863" s="217"/>
      <c r="AC14863" s="217"/>
      <c r="AD14863" s="213"/>
    </row>
    <row r="14864" spans="20:30" x14ac:dyDescent="0.2">
      <c r="T14864" s="212"/>
      <c r="U14864" s="213"/>
      <c r="V14864" s="213"/>
      <c r="W14864" s="213"/>
      <c r="X14864" s="214"/>
      <c r="Y14864" s="214"/>
      <c r="Z14864" s="214"/>
      <c r="AA14864" s="217"/>
      <c r="AB14864" s="217"/>
      <c r="AC14864" s="217"/>
      <c r="AD14864" s="213"/>
    </row>
    <row r="14865" spans="20:30" x14ac:dyDescent="0.2">
      <c r="T14865" s="212"/>
      <c r="U14865" s="213"/>
      <c r="V14865" s="213"/>
      <c r="W14865" s="213"/>
      <c r="X14865" s="214"/>
      <c r="Y14865" s="214"/>
      <c r="Z14865" s="214"/>
      <c r="AA14865" s="217"/>
      <c r="AB14865" s="217"/>
      <c r="AC14865" s="217"/>
      <c r="AD14865" s="213"/>
    </row>
    <row r="14866" spans="20:30" x14ac:dyDescent="0.2">
      <c r="T14866" s="212"/>
      <c r="U14866" s="213"/>
      <c r="V14866" s="213"/>
      <c r="W14866" s="213"/>
      <c r="X14866" s="214"/>
      <c r="Y14866" s="214"/>
      <c r="Z14866" s="214"/>
      <c r="AA14866" s="217"/>
      <c r="AB14866" s="217"/>
      <c r="AC14866" s="217"/>
      <c r="AD14866" s="213"/>
    </row>
    <row r="14867" spans="20:30" x14ac:dyDescent="0.2">
      <c r="T14867" s="212"/>
      <c r="U14867" s="213"/>
      <c r="V14867" s="213"/>
      <c r="W14867" s="213"/>
      <c r="X14867" s="214"/>
      <c r="Y14867" s="214"/>
      <c r="Z14867" s="214"/>
      <c r="AA14867" s="217"/>
      <c r="AB14867" s="217"/>
      <c r="AC14867" s="217"/>
      <c r="AD14867" s="213"/>
    </row>
    <row r="14868" spans="20:30" x14ac:dyDescent="0.2">
      <c r="T14868" s="212"/>
      <c r="U14868" s="213"/>
      <c r="V14868" s="213"/>
      <c r="W14868" s="213"/>
      <c r="X14868" s="214"/>
      <c r="Y14868" s="214"/>
      <c r="Z14868" s="214"/>
      <c r="AA14868" s="217"/>
      <c r="AB14868" s="217"/>
      <c r="AC14868" s="217"/>
      <c r="AD14868" s="213"/>
    </row>
    <row r="14869" spans="20:30" x14ac:dyDescent="0.2">
      <c r="T14869" s="212"/>
      <c r="U14869" s="213"/>
      <c r="V14869" s="213"/>
      <c r="W14869" s="213"/>
      <c r="X14869" s="214"/>
      <c r="Y14869" s="214"/>
      <c r="Z14869" s="214"/>
      <c r="AA14869" s="217"/>
      <c r="AB14869" s="217"/>
      <c r="AC14869" s="217"/>
      <c r="AD14869" s="213"/>
    </row>
    <row r="14870" spans="20:30" x14ac:dyDescent="0.2">
      <c r="T14870" s="212"/>
      <c r="U14870" s="213"/>
      <c r="V14870" s="213"/>
      <c r="W14870" s="213"/>
      <c r="X14870" s="214"/>
      <c r="Y14870" s="214"/>
      <c r="Z14870" s="214"/>
      <c r="AA14870" s="217"/>
      <c r="AB14870" s="217"/>
      <c r="AC14870" s="217"/>
      <c r="AD14870" s="213"/>
    </row>
    <row r="14871" spans="20:30" x14ac:dyDescent="0.2">
      <c r="T14871" s="212"/>
      <c r="U14871" s="213"/>
      <c r="V14871" s="213"/>
      <c r="W14871" s="213"/>
      <c r="X14871" s="214"/>
      <c r="Y14871" s="214"/>
      <c r="Z14871" s="214"/>
      <c r="AA14871" s="217"/>
      <c r="AB14871" s="217"/>
      <c r="AC14871" s="217"/>
      <c r="AD14871" s="213"/>
    </row>
    <row r="14872" spans="20:30" x14ac:dyDescent="0.2">
      <c r="T14872" s="212"/>
      <c r="U14872" s="213"/>
      <c r="V14872" s="213"/>
      <c r="W14872" s="213"/>
      <c r="X14872" s="214"/>
      <c r="Y14872" s="214"/>
      <c r="Z14872" s="214"/>
      <c r="AA14872" s="217"/>
      <c r="AB14872" s="217"/>
      <c r="AC14872" s="217"/>
      <c r="AD14872" s="213"/>
    </row>
    <row r="14873" spans="20:30" x14ac:dyDescent="0.2">
      <c r="T14873" s="212"/>
      <c r="U14873" s="213"/>
      <c r="V14873" s="213"/>
      <c r="W14873" s="213"/>
      <c r="X14873" s="214"/>
      <c r="Y14873" s="214"/>
      <c r="Z14873" s="214"/>
      <c r="AA14873" s="217"/>
      <c r="AB14873" s="217"/>
      <c r="AC14873" s="217"/>
      <c r="AD14873" s="213"/>
    </row>
    <row r="14874" spans="20:30" x14ac:dyDescent="0.2">
      <c r="T14874" s="212"/>
      <c r="U14874" s="213"/>
      <c r="V14874" s="213"/>
      <c r="W14874" s="213"/>
      <c r="X14874" s="214"/>
      <c r="Y14874" s="214"/>
      <c r="Z14874" s="214"/>
      <c r="AA14874" s="217"/>
      <c r="AB14874" s="217"/>
      <c r="AC14874" s="217"/>
      <c r="AD14874" s="213"/>
    </row>
    <row r="14875" spans="20:30" x14ac:dyDescent="0.2">
      <c r="T14875" s="212"/>
      <c r="U14875" s="213"/>
      <c r="V14875" s="213"/>
      <c r="W14875" s="213"/>
      <c r="X14875" s="214"/>
      <c r="Y14875" s="214"/>
      <c r="Z14875" s="214"/>
      <c r="AA14875" s="217"/>
      <c r="AB14875" s="217"/>
      <c r="AC14875" s="217"/>
      <c r="AD14875" s="213"/>
    </row>
    <row r="14876" spans="20:30" x14ac:dyDescent="0.2">
      <c r="T14876" s="212"/>
      <c r="U14876" s="213"/>
      <c r="V14876" s="213"/>
      <c r="W14876" s="213"/>
      <c r="X14876" s="214"/>
      <c r="Y14876" s="214"/>
      <c r="Z14876" s="214"/>
      <c r="AA14876" s="217"/>
      <c r="AB14876" s="217"/>
      <c r="AC14876" s="217"/>
      <c r="AD14876" s="213"/>
    </row>
    <row r="14877" spans="20:30" x14ac:dyDescent="0.2">
      <c r="T14877" s="212"/>
      <c r="U14877" s="213"/>
      <c r="V14877" s="213"/>
      <c r="W14877" s="213"/>
      <c r="X14877" s="214"/>
      <c r="Y14877" s="214"/>
      <c r="Z14877" s="214"/>
      <c r="AA14877" s="217"/>
      <c r="AB14877" s="217"/>
      <c r="AC14877" s="217"/>
      <c r="AD14877" s="213"/>
    </row>
    <row r="14878" spans="20:30" x14ac:dyDescent="0.2">
      <c r="T14878" s="212"/>
      <c r="U14878" s="213"/>
      <c r="V14878" s="213"/>
      <c r="W14878" s="213"/>
      <c r="X14878" s="214"/>
      <c r="Y14878" s="214"/>
      <c r="Z14878" s="214"/>
      <c r="AA14878" s="217"/>
      <c r="AB14878" s="217"/>
      <c r="AC14878" s="217"/>
      <c r="AD14878" s="213"/>
    </row>
    <row r="14879" spans="20:30" x14ac:dyDescent="0.2">
      <c r="T14879" s="212"/>
      <c r="U14879" s="213"/>
      <c r="V14879" s="213"/>
      <c r="W14879" s="213"/>
      <c r="X14879" s="214"/>
      <c r="Y14879" s="214"/>
      <c r="Z14879" s="214"/>
      <c r="AA14879" s="217"/>
      <c r="AB14879" s="217"/>
      <c r="AC14879" s="217"/>
      <c r="AD14879" s="213"/>
    </row>
    <row r="14880" spans="20:30" x14ac:dyDescent="0.2">
      <c r="T14880" s="212"/>
      <c r="U14880" s="213"/>
      <c r="V14880" s="213"/>
      <c r="W14880" s="213"/>
      <c r="X14880" s="214"/>
      <c r="Y14880" s="214"/>
      <c r="Z14880" s="214"/>
      <c r="AA14880" s="217"/>
      <c r="AB14880" s="217"/>
      <c r="AC14880" s="217"/>
      <c r="AD14880" s="213"/>
    </row>
    <row r="14881" spans="20:30" x14ac:dyDescent="0.2">
      <c r="T14881" s="212"/>
      <c r="U14881" s="213"/>
      <c r="V14881" s="213"/>
      <c r="W14881" s="213"/>
      <c r="X14881" s="214"/>
      <c r="Y14881" s="214"/>
      <c r="Z14881" s="214"/>
      <c r="AA14881" s="217"/>
      <c r="AB14881" s="217"/>
      <c r="AC14881" s="217"/>
      <c r="AD14881" s="213"/>
    </row>
    <row r="14882" spans="20:30" x14ac:dyDescent="0.2">
      <c r="T14882" s="212"/>
      <c r="U14882" s="213"/>
      <c r="V14882" s="213"/>
      <c r="W14882" s="213"/>
      <c r="X14882" s="214"/>
      <c r="Y14882" s="214"/>
      <c r="Z14882" s="214"/>
      <c r="AA14882" s="217"/>
      <c r="AB14882" s="217"/>
      <c r="AC14882" s="217"/>
      <c r="AD14882" s="213"/>
    </row>
    <row r="14883" spans="20:30" x14ac:dyDescent="0.2">
      <c r="T14883" s="212"/>
      <c r="U14883" s="213"/>
      <c r="V14883" s="213"/>
      <c r="W14883" s="213"/>
      <c r="X14883" s="214"/>
      <c r="Y14883" s="214"/>
      <c r="Z14883" s="214"/>
      <c r="AA14883" s="217"/>
      <c r="AB14883" s="217"/>
      <c r="AC14883" s="217"/>
      <c r="AD14883" s="213"/>
    </row>
    <row r="14884" spans="20:30" x14ac:dyDescent="0.2">
      <c r="T14884" s="212"/>
      <c r="U14884" s="213"/>
      <c r="V14884" s="213"/>
      <c r="W14884" s="213"/>
      <c r="X14884" s="214"/>
      <c r="Y14884" s="214"/>
      <c r="Z14884" s="214"/>
      <c r="AA14884" s="217"/>
      <c r="AB14884" s="217"/>
      <c r="AC14884" s="217"/>
      <c r="AD14884" s="213"/>
    </row>
    <row r="14885" spans="20:30" x14ac:dyDescent="0.2">
      <c r="T14885" s="212"/>
      <c r="U14885" s="213"/>
      <c r="V14885" s="213"/>
      <c r="W14885" s="213"/>
      <c r="X14885" s="214"/>
      <c r="Y14885" s="214"/>
      <c r="Z14885" s="214"/>
      <c r="AA14885" s="217"/>
      <c r="AB14885" s="217"/>
      <c r="AC14885" s="217"/>
      <c r="AD14885" s="213"/>
    </row>
    <row r="14886" spans="20:30" x14ac:dyDescent="0.2">
      <c r="T14886" s="212"/>
      <c r="U14886" s="213"/>
      <c r="V14886" s="213"/>
      <c r="W14886" s="213"/>
      <c r="X14886" s="214"/>
      <c r="Y14886" s="214"/>
      <c r="Z14886" s="214"/>
      <c r="AA14886" s="217"/>
      <c r="AB14886" s="217"/>
      <c r="AC14886" s="217"/>
      <c r="AD14886" s="213"/>
    </row>
    <row r="14887" spans="20:30" x14ac:dyDescent="0.2">
      <c r="T14887" s="212"/>
      <c r="U14887" s="213"/>
      <c r="V14887" s="213"/>
      <c r="W14887" s="213"/>
      <c r="X14887" s="214"/>
      <c r="Y14887" s="214"/>
      <c r="Z14887" s="214"/>
      <c r="AA14887" s="217"/>
      <c r="AB14887" s="217"/>
      <c r="AC14887" s="217"/>
      <c r="AD14887" s="213"/>
    </row>
    <row r="14888" spans="20:30" x14ac:dyDescent="0.2">
      <c r="T14888" s="212"/>
      <c r="U14888" s="213"/>
      <c r="V14888" s="213"/>
      <c r="W14888" s="213"/>
      <c r="X14888" s="214"/>
      <c r="Y14888" s="214"/>
      <c r="Z14888" s="214"/>
      <c r="AA14888" s="217"/>
      <c r="AB14888" s="217"/>
      <c r="AC14888" s="217"/>
      <c r="AD14888" s="213"/>
    </row>
    <row r="14889" spans="20:30" x14ac:dyDescent="0.2">
      <c r="T14889" s="212"/>
      <c r="U14889" s="213"/>
      <c r="V14889" s="213"/>
      <c r="W14889" s="213"/>
      <c r="X14889" s="214"/>
      <c r="Y14889" s="214"/>
      <c r="Z14889" s="214"/>
      <c r="AA14889" s="217"/>
      <c r="AB14889" s="217"/>
      <c r="AC14889" s="217"/>
      <c r="AD14889" s="213"/>
    </row>
    <row r="14890" spans="20:30" x14ac:dyDescent="0.2">
      <c r="T14890" s="212"/>
      <c r="U14890" s="213"/>
      <c r="V14890" s="213"/>
      <c r="W14890" s="213"/>
      <c r="X14890" s="214"/>
      <c r="Y14890" s="214"/>
      <c r="Z14890" s="214"/>
      <c r="AA14890" s="217"/>
      <c r="AB14890" s="217"/>
      <c r="AC14890" s="217"/>
      <c r="AD14890" s="213"/>
    </row>
    <row r="14891" spans="20:30" x14ac:dyDescent="0.2">
      <c r="T14891" s="212"/>
      <c r="U14891" s="213"/>
      <c r="V14891" s="213"/>
      <c r="W14891" s="213"/>
      <c r="X14891" s="214"/>
      <c r="Y14891" s="214"/>
      <c r="Z14891" s="214"/>
      <c r="AA14891" s="217"/>
      <c r="AB14891" s="217"/>
      <c r="AC14891" s="217"/>
      <c r="AD14891" s="213"/>
    </row>
    <row r="14892" spans="20:30" x14ac:dyDescent="0.2">
      <c r="T14892" s="212"/>
      <c r="U14892" s="213"/>
      <c r="V14892" s="213"/>
      <c r="W14892" s="213"/>
      <c r="X14892" s="214"/>
      <c r="Y14892" s="214"/>
      <c r="Z14892" s="214"/>
      <c r="AA14892" s="217"/>
      <c r="AB14892" s="217"/>
      <c r="AC14892" s="217"/>
      <c r="AD14892" s="213"/>
    </row>
    <row r="14893" spans="20:30" x14ac:dyDescent="0.2">
      <c r="T14893" s="212"/>
      <c r="U14893" s="213"/>
      <c r="V14893" s="213"/>
      <c r="W14893" s="213"/>
      <c r="X14893" s="214"/>
      <c r="Y14893" s="214"/>
      <c r="Z14893" s="214"/>
      <c r="AA14893" s="217"/>
      <c r="AB14893" s="217"/>
      <c r="AC14893" s="217"/>
      <c r="AD14893" s="213"/>
    </row>
    <row r="14894" spans="20:30" x14ac:dyDescent="0.2">
      <c r="T14894" s="212"/>
      <c r="U14894" s="213"/>
      <c r="V14894" s="213"/>
      <c r="W14894" s="213"/>
      <c r="X14894" s="214"/>
      <c r="Y14894" s="214"/>
      <c r="Z14894" s="214"/>
      <c r="AA14894" s="217"/>
      <c r="AB14894" s="217"/>
      <c r="AC14894" s="217"/>
      <c r="AD14894" s="213"/>
    </row>
    <row r="14895" spans="20:30" x14ac:dyDescent="0.2">
      <c r="T14895" s="212"/>
      <c r="U14895" s="213"/>
      <c r="V14895" s="213"/>
      <c r="W14895" s="213"/>
      <c r="X14895" s="214"/>
      <c r="Y14895" s="214"/>
      <c r="Z14895" s="214"/>
      <c r="AA14895" s="217"/>
      <c r="AB14895" s="217"/>
      <c r="AC14895" s="217"/>
      <c r="AD14895" s="213"/>
    </row>
    <row r="14896" spans="20:30" x14ac:dyDescent="0.2">
      <c r="T14896" s="212"/>
      <c r="U14896" s="213"/>
      <c r="V14896" s="213"/>
      <c r="W14896" s="213"/>
      <c r="X14896" s="214"/>
      <c r="Y14896" s="214"/>
      <c r="Z14896" s="214"/>
      <c r="AA14896" s="217"/>
      <c r="AB14896" s="217"/>
      <c r="AC14896" s="217"/>
      <c r="AD14896" s="213"/>
    </row>
    <row r="14897" spans="20:30" x14ac:dyDescent="0.2">
      <c r="T14897" s="212"/>
      <c r="U14897" s="213"/>
      <c r="V14897" s="213"/>
      <c r="W14897" s="213"/>
      <c r="X14897" s="214"/>
      <c r="Y14897" s="214"/>
      <c r="Z14897" s="214"/>
      <c r="AA14897" s="217"/>
      <c r="AB14897" s="217"/>
      <c r="AC14897" s="217"/>
      <c r="AD14897" s="213"/>
    </row>
    <row r="14898" spans="20:30" x14ac:dyDescent="0.2">
      <c r="T14898" s="212"/>
      <c r="U14898" s="213"/>
      <c r="V14898" s="213"/>
      <c r="W14898" s="213"/>
      <c r="X14898" s="214"/>
      <c r="Y14898" s="214"/>
      <c r="Z14898" s="214"/>
      <c r="AA14898" s="217"/>
      <c r="AB14898" s="217"/>
      <c r="AC14898" s="217"/>
      <c r="AD14898" s="213"/>
    </row>
    <row r="14899" spans="20:30" x14ac:dyDescent="0.2">
      <c r="T14899" s="212"/>
      <c r="U14899" s="213"/>
      <c r="V14899" s="213"/>
      <c r="W14899" s="213"/>
      <c r="X14899" s="214"/>
      <c r="Y14899" s="214"/>
      <c r="Z14899" s="214"/>
      <c r="AA14899" s="217"/>
      <c r="AB14899" s="217"/>
      <c r="AC14899" s="217"/>
      <c r="AD14899" s="213"/>
    </row>
    <row r="14900" spans="20:30" x14ac:dyDescent="0.2">
      <c r="T14900" s="212"/>
      <c r="U14900" s="213"/>
      <c r="V14900" s="213"/>
      <c r="W14900" s="213"/>
      <c r="X14900" s="214"/>
      <c r="Y14900" s="214"/>
      <c r="Z14900" s="214"/>
      <c r="AA14900" s="217"/>
      <c r="AB14900" s="217"/>
      <c r="AC14900" s="217"/>
      <c r="AD14900" s="213"/>
    </row>
    <row r="14901" spans="20:30" x14ac:dyDescent="0.2">
      <c r="T14901" s="212"/>
      <c r="U14901" s="213"/>
      <c r="V14901" s="213"/>
      <c r="W14901" s="213"/>
      <c r="X14901" s="214"/>
      <c r="Y14901" s="214"/>
      <c r="Z14901" s="214"/>
      <c r="AA14901" s="217"/>
      <c r="AB14901" s="217"/>
      <c r="AC14901" s="217"/>
      <c r="AD14901" s="213"/>
    </row>
    <row r="14902" spans="20:30" x14ac:dyDescent="0.2">
      <c r="T14902" s="212"/>
      <c r="U14902" s="213"/>
      <c r="V14902" s="213"/>
      <c r="W14902" s="213"/>
      <c r="X14902" s="214"/>
      <c r="Y14902" s="214"/>
      <c r="Z14902" s="214"/>
      <c r="AA14902" s="217"/>
      <c r="AB14902" s="217"/>
      <c r="AC14902" s="217"/>
      <c r="AD14902" s="213"/>
    </row>
    <row r="14903" spans="20:30" x14ac:dyDescent="0.2">
      <c r="T14903" s="212"/>
      <c r="U14903" s="213"/>
      <c r="V14903" s="213"/>
      <c r="W14903" s="213"/>
      <c r="X14903" s="214"/>
      <c r="Y14903" s="214"/>
      <c r="Z14903" s="214"/>
      <c r="AA14903" s="217"/>
      <c r="AB14903" s="217"/>
      <c r="AC14903" s="217"/>
      <c r="AD14903" s="213"/>
    </row>
    <row r="14904" spans="20:30" x14ac:dyDescent="0.2">
      <c r="T14904" s="212"/>
      <c r="U14904" s="213"/>
      <c r="V14904" s="213"/>
      <c r="W14904" s="213"/>
      <c r="X14904" s="214"/>
      <c r="Y14904" s="214"/>
      <c r="Z14904" s="214"/>
      <c r="AA14904" s="217"/>
      <c r="AB14904" s="217"/>
      <c r="AC14904" s="217"/>
      <c r="AD14904" s="213"/>
    </row>
    <row r="14905" spans="20:30" x14ac:dyDescent="0.2">
      <c r="T14905" s="212"/>
      <c r="U14905" s="213"/>
      <c r="V14905" s="213"/>
      <c r="W14905" s="213"/>
      <c r="X14905" s="214"/>
      <c r="Y14905" s="214"/>
      <c r="Z14905" s="214"/>
      <c r="AA14905" s="217"/>
      <c r="AB14905" s="217"/>
      <c r="AC14905" s="217"/>
      <c r="AD14905" s="213"/>
    </row>
    <row r="14906" spans="20:30" x14ac:dyDescent="0.2">
      <c r="T14906" s="212"/>
      <c r="U14906" s="213"/>
      <c r="V14906" s="213"/>
      <c r="W14906" s="213"/>
      <c r="X14906" s="214"/>
      <c r="Y14906" s="214"/>
      <c r="Z14906" s="214"/>
      <c r="AA14906" s="217"/>
      <c r="AB14906" s="217"/>
      <c r="AC14906" s="217"/>
      <c r="AD14906" s="213"/>
    </row>
    <row r="14907" spans="20:30" x14ac:dyDescent="0.2">
      <c r="T14907" s="212"/>
      <c r="U14907" s="213"/>
      <c r="V14907" s="213"/>
      <c r="W14907" s="213"/>
      <c r="X14907" s="214"/>
      <c r="Y14907" s="214"/>
      <c r="Z14907" s="214"/>
      <c r="AA14907" s="217"/>
      <c r="AB14907" s="217"/>
      <c r="AC14907" s="217"/>
      <c r="AD14907" s="213"/>
    </row>
    <row r="14908" spans="20:30" x14ac:dyDescent="0.2">
      <c r="T14908" s="212"/>
      <c r="U14908" s="213"/>
      <c r="V14908" s="213"/>
      <c r="W14908" s="213"/>
      <c r="X14908" s="214"/>
      <c r="Y14908" s="214"/>
      <c r="Z14908" s="214"/>
      <c r="AA14908" s="217"/>
      <c r="AB14908" s="217"/>
      <c r="AC14908" s="217"/>
      <c r="AD14908" s="213"/>
    </row>
    <row r="14909" spans="20:30" x14ac:dyDescent="0.2">
      <c r="T14909" s="212"/>
      <c r="U14909" s="213"/>
      <c r="V14909" s="213"/>
      <c r="W14909" s="213"/>
      <c r="X14909" s="214"/>
      <c r="Y14909" s="214"/>
      <c r="Z14909" s="214"/>
      <c r="AA14909" s="217"/>
      <c r="AB14909" s="217"/>
      <c r="AC14909" s="217"/>
      <c r="AD14909" s="213"/>
    </row>
    <row r="14910" spans="20:30" x14ac:dyDescent="0.2">
      <c r="T14910" s="212"/>
      <c r="U14910" s="213"/>
      <c r="V14910" s="213"/>
      <c r="W14910" s="213"/>
      <c r="X14910" s="214"/>
      <c r="Y14910" s="214"/>
      <c r="Z14910" s="214"/>
      <c r="AA14910" s="217"/>
      <c r="AB14910" s="217"/>
      <c r="AC14910" s="217"/>
      <c r="AD14910" s="213"/>
    </row>
    <row r="14911" spans="20:30" x14ac:dyDescent="0.2">
      <c r="T14911" s="212"/>
      <c r="U14911" s="213"/>
      <c r="V14911" s="213"/>
      <c r="W14911" s="213"/>
      <c r="X14911" s="214"/>
      <c r="Y14911" s="214"/>
      <c r="Z14911" s="214"/>
      <c r="AA14911" s="217"/>
      <c r="AB14911" s="217"/>
      <c r="AC14911" s="217"/>
      <c r="AD14911" s="213"/>
    </row>
    <row r="14912" spans="20:30" x14ac:dyDescent="0.2">
      <c r="T14912" s="212"/>
      <c r="U14912" s="213"/>
      <c r="V14912" s="213"/>
      <c r="W14912" s="213"/>
      <c r="X14912" s="214"/>
      <c r="Y14912" s="214"/>
      <c r="Z14912" s="214"/>
      <c r="AA14912" s="217"/>
      <c r="AB14912" s="217"/>
      <c r="AC14912" s="217"/>
      <c r="AD14912" s="213"/>
    </row>
    <row r="14913" spans="20:30" x14ac:dyDescent="0.2">
      <c r="T14913" s="212"/>
      <c r="U14913" s="213"/>
      <c r="V14913" s="213"/>
      <c r="W14913" s="213"/>
      <c r="X14913" s="214"/>
      <c r="Y14913" s="214"/>
      <c r="Z14913" s="214"/>
      <c r="AA14913" s="217"/>
      <c r="AB14913" s="217"/>
      <c r="AC14913" s="217"/>
      <c r="AD14913" s="213"/>
    </row>
    <row r="14914" spans="20:30" x14ac:dyDescent="0.2">
      <c r="T14914" s="212"/>
      <c r="U14914" s="213"/>
      <c r="V14914" s="213"/>
      <c r="W14914" s="213"/>
      <c r="X14914" s="214"/>
      <c r="Y14914" s="214"/>
      <c r="Z14914" s="214"/>
      <c r="AA14914" s="217"/>
      <c r="AB14914" s="217"/>
      <c r="AC14914" s="217"/>
      <c r="AD14914" s="213"/>
    </row>
    <row r="14915" spans="20:30" x14ac:dyDescent="0.2">
      <c r="T14915" s="212"/>
      <c r="U14915" s="213"/>
      <c r="V14915" s="213"/>
      <c r="W14915" s="213"/>
      <c r="X14915" s="214"/>
      <c r="Y14915" s="214"/>
      <c r="Z14915" s="214"/>
      <c r="AA14915" s="217"/>
      <c r="AB14915" s="217"/>
      <c r="AC14915" s="217"/>
      <c r="AD14915" s="213"/>
    </row>
    <row r="14916" spans="20:30" x14ac:dyDescent="0.2">
      <c r="T14916" s="212"/>
      <c r="U14916" s="213"/>
      <c r="V14916" s="213"/>
      <c r="W14916" s="213"/>
      <c r="X14916" s="214"/>
      <c r="Y14916" s="214"/>
      <c r="Z14916" s="214"/>
      <c r="AA14916" s="217"/>
      <c r="AB14916" s="217"/>
      <c r="AC14916" s="217"/>
      <c r="AD14916" s="213"/>
    </row>
    <row r="14917" spans="20:30" x14ac:dyDescent="0.2">
      <c r="T14917" s="212"/>
      <c r="U14917" s="213"/>
      <c r="V14917" s="213"/>
      <c r="W14917" s="213"/>
      <c r="X14917" s="214"/>
      <c r="Y14917" s="214"/>
      <c r="Z14917" s="214"/>
      <c r="AA14917" s="217"/>
      <c r="AB14917" s="217"/>
      <c r="AC14917" s="217"/>
      <c r="AD14917" s="213"/>
    </row>
    <row r="14918" spans="20:30" x14ac:dyDescent="0.2">
      <c r="T14918" s="212"/>
      <c r="U14918" s="213"/>
      <c r="V14918" s="213"/>
      <c r="W14918" s="213"/>
      <c r="X14918" s="214"/>
      <c r="Y14918" s="214"/>
      <c r="Z14918" s="214"/>
      <c r="AA14918" s="217"/>
      <c r="AB14918" s="217"/>
      <c r="AC14918" s="217"/>
      <c r="AD14918" s="213"/>
    </row>
    <row r="14919" spans="20:30" x14ac:dyDescent="0.2">
      <c r="T14919" s="212"/>
      <c r="U14919" s="213"/>
      <c r="V14919" s="213"/>
      <c r="W14919" s="213"/>
      <c r="X14919" s="214"/>
      <c r="Y14919" s="214"/>
      <c r="Z14919" s="214"/>
      <c r="AA14919" s="217"/>
      <c r="AB14919" s="217"/>
      <c r="AC14919" s="217"/>
      <c r="AD14919" s="213"/>
    </row>
    <row r="14920" spans="20:30" x14ac:dyDescent="0.2">
      <c r="T14920" s="212"/>
      <c r="U14920" s="213"/>
      <c r="V14920" s="213"/>
      <c r="W14920" s="213"/>
      <c r="X14920" s="214"/>
      <c r="Y14920" s="214"/>
      <c r="Z14920" s="214"/>
      <c r="AA14920" s="217"/>
      <c r="AB14920" s="217"/>
      <c r="AC14920" s="217"/>
      <c r="AD14920" s="213"/>
    </row>
    <row r="14921" spans="20:30" x14ac:dyDescent="0.2">
      <c r="T14921" s="212"/>
      <c r="U14921" s="213"/>
      <c r="V14921" s="213"/>
      <c r="W14921" s="213"/>
      <c r="X14921" s="214"/>
      <c r="Y14921" s="214"/>
      <c r="Z14921" s="214"/>
      <c r="AA14921" s="217"/>
      <c r="AB14921" s="217"/>
      <c r="AC14921" s="217"/>
      <c r="AD14921" s="213"/>
    </row>
    <row r="14922" spans="20:30" x14ac:dyDescent="0.2">
      <c r="T14922" s="212"/>
      <c r="U14922" s="213"/>
      <c r="V14922" s="213"/>
      <c r="W14922" s="213"/>
      <c r="X14922" s="214"/>
      <c r="Y14922" s="214"/>
      <c r="Z14922" s="214"/>
      <c r="AA14922" s="217"/>
      <c r="AB14922" s="217"/>
      <c r="AC14922" s="217"/>
      <c r="AD14922" s="213"/>
    </row>
    <row r="14923" spans="20:30" x14ac:dyDescent="0.2">
      <c r="T14923" s="212"/>
      <c r="U14923" s="213"/>
      <c r="V14923" s="213"/>
      <c r="W14923" s="213"/>
      <c r="X14923" s="214"/>
      <c r="Y14923" s="214"/>
      <c r="Z14923" s="214"/>
      <c r="AA14923" s="217"/>
      <c r="AB14923" s="217"/>
      <c r="AC14923" s="217"/>
      <c r="AD14923" s="213"/>
    </row>
    <row r="14924" spans="20:30" x14ac:dyDescent="0.2">
      <c r="T14924" s="212"/>
      <c r="U14924" s="213"/>
      <c r="V14924" s="213"/>
      <c r="W14924" s="213"/>
      <c r="X14924" s="214"/>
      <c r="Y14924" s="214"/>
      <c r="Z14924" s="214"/>
      <c r="AA14924" s="217"/>
      <c r="AB14924" s="217"/>
      <c r="AC14924" s="217"/>
      <c r="AD14924" s="213"/>
    </row>
    <row r="14925" spans="20:30" x14ac:dyDescent="0.2">
      <c r="T14925" s="212"/>
      <c r="U14925" s="213"/>
      <c r="V14925" s="213"/>
      <c r="W14925" s="213"/>
      <c r="X14925" s="214"/>
      <c r="Y14925" s="214"/>
      <c r="Z14925" s="214"/>
      <c r="AA14925" s="217"/>
      <c r="AB14925" s="217"/>
      <c r="AC14925" s="217"/>
      <c r="AD14925" s="213"/>
    </row>
    <row r="14926" spans="20:30" x14ac:dyDescent="0.2">
      <c r="T14926" s="212"/>
      <c r="U14926" s="213"/>
      <c r="V14926" s="213"/>
      <c r="W14926" s="213"/>
      <c r="X14926" s="214"/>
      <c r="Y14926" s="214"/>
      <c r="Z14926" s="214"/>
      <c r="AA14926" s="217"/>
      <c r="AB14926" s="217"/>
      <c r="AC14926" s="217"/>
      <c r="AD14926" s="213"/>
    </row>
    <row r="14927" spans="20:30" x14ac:dyDescent="0.2">
      <c r="T14927" s="212"/>
      <c r="U14927" s="213"/>
      <c r="V14927" s="213"/>
      <c r="W14927" s="213"/>
      <c r="X14927" s="214"/>
      <c r="Y14927" s="214"/>
      <c r="Z14927" s="214"/>
      <c r="AA14927" s="217"/>
      <c r="AB14927" s="217"/>
      <c r="AC14927" s="217"/>
      <c r="AD14927" s="213"/>
    </row>
    <row r="14928" spans="20:30" x14ac:dyDescent="0.2">
      <c r="T14928" s="212"/>
      <c r="U14928" s="213"/>
      <c r="V14928" s="213"/>
      <c r="W14928" s="213"/>
      <c r="X14928" s="214"/>
      <c r="Y14928" s="214"/>
      <c r="Z14928" s="214"/>
      <c r="AA14928" s="217"/>
      <c r="AB14928" s="217"/>
      <c r="AC14928" s="217"/>
      <c r="AD14928" s="213"/>
    </row>
    <row r="14929" spans="20:30" x14ac:dyDescent="0.2">
      <c r="T14929" s="212"/>
      <c r="U14929" s="213"/>
      <c r="V14929" s="213"/>
      <c r="W14929" s="213"/>
      <c r="X14929" s="214"/>
      <c r="Y14929" s="214"/>
      <c r="Z14929" s="214"/>
      <c r="AA14929" s="217"/>
      <c r="AB14929" s="217"/>
      <c r="AC14929" s="217"/>
      <c r="AD14929" s="213"/>
    </row>
    <row r="14930" spans="20:30" x14ac:dyDescent="0.2">
      <c r="T14930" s="212"/>
      <c r="U14930" s="213"/>
      <c r="V14930" s="213"/>
      <c r="W14930" s="213"/>
      <c r="X14930" s="214"/>
      <c r="Y14930" s="214"/>
      <c r="Z14930" s="214"/>
      <c r="AA14930" s="217"/>
      <c r="AB14930" s="217"/>
      <c r="AC14930" s="217"/>
      <c r="AD14930" s="213"/>
    </row>
    <row r="14931" spans="20:30" x14ac:dyDescent="0.2">
      <c r="T14931" s="212"/>
      <c r="U14931" s="213"/>
      <c r="V14931" s="213"/>
      <c r="W14931" s="213"/>
      <c r="X14931" s="214"/>
      <c r="Y14931" s="214"/>
      <c r="Z14931" s="214"/>
      <c r="AA14931" s="217"/>
      <c r="AB14931" s="217"/>
      <c r="AC14931" s="217"/>
      <c r="AD14931" s="213"/>
    </row>
    <row r="14932" spans="20:30" x14ac:dyDescent="0.2">
      <c r="T14932" s="212"/>
      <c r="U14932" s="213"/>
      <c r="V14932" s="213"/>
      <c r="W14932" s="213"/>
      <c r="X14932" s="214"/>
      <c r="Y14932" s="214"/>
      <c r="Z14932" s="214"/>
      <c r="AA14932" s="217"/>
      <c r="AB14932" s="217"/>
      <c r="AC14932" s="217"/>
      <c r="AD14932" s="213"/>
    </row>
    <row r="14933" spans="20:30" x14ac:dyDescent="0.2">
      <c r="T14933" s="212"/>
      <c r="U14933" s="213"/>
      <c r="V14933" s="213"/>
      <c r="W14933" s="213"/>
      <c r="X14933" s="214"/>
      <c r="Y14933" s="214"/>
      <c r="Z14933" s="214"/>
      <c r="AA14933" s="217"/>
      <c r="AB14933" s="217"/>
      <c r="AC14933" s="217"/>
      <c r="AD14933" s="213"/>
    </row>
    <row r="14934" spans="20:30" x14ac:dyDescent="0.2">
      <c r="T14934" s="212"/>
      <c r="U14934" s="213"/>
      <c r="V14934" s="213"/>
      <c r="W14934" s="213"/>
      <c r="X14934" s="214"/>
      <c r="Y14934" s="214"/>
      <c r="Z14934" s="214"/>
      <c r="AA14934" s="217"/>
      <c r="AB14934" s="217"/>
      <c r="AC14934" s="217"/>
      <c r="AD14934" s="213"/>
    </row>
    <row r="14935" spans="20:30" x14ac:dyDescent="0.2">
      <c r="T14935" s="212"/>
      <c r="U14935" s="213"/>
      <c r="V14935" s="213"/>
      <c r="W14935" s="213"/>
      <c r="X14935" s="214"/>
      <c r="Y14935" s="214"/>
      <c r="Z14935" s="214"/>
      <c r="AA14935" s="217"/>
      <c r="AB14935" s="217"/>
      <c r="AC14935" s="217"/>
      <c r="AD14935" s="213"/>
    </row>
    <row r="14936" spans="20:30" x14ac:dyDescent="0.2">
      <c r="T14936" s="212"/>
      <c r="U14936" s="213"/>
      <c r="V14936" s="213"/>
      <c r="W14936" s="213"/>
      <c r="X14936" s="214"/>
      <c r="Y14936" s="214"/>
      <c r="Z14936" s="214"/>
      <c r="AA14936" s="217"/>
      <c r="AB14936" s="217"/>
      <c r="AC14936" s="217"/>
      <c r="AD14936" s="213"/>
    </row>
    <row r="14937" spans="20:30" x14ac:dyDescent="0.2">
      <c r="T14937" s="212"/>
      <c r="U14937" s="213"/>
      <c r="V14937" s="213"/>
      <c r="W14937" s="213"/>
      <c r="X14937" s="214"/>
      <c r="Y14937" s="214"/>
      <c r="Z14937" s="214"/>
      <c r="AA14937" s="217"/>
      <c r="AB14937" s="217"/>
      <c r="AC14937" s="217"/>
      <c r="AD14937" s="213"/>
    </row>
    <row r="14938" spans="20:30" x14ac:dyDescent="0.2">
      <c r="T14938" s="212"/>
      <c r="U14938" s="213"/>
      <c r="V14938" s="213"/>
      <c r="W14938" s="213"/>
      <c r="X14938" s="214"/>
      <c r="Y14938" s="214"/>
      <c r="Z14938" s="214"/>
      <c r="AA14938" s="217"/>
      <c r="AB14938" s="217"/>
      <c r="AC14938" s="217"/>
      <c r="AD14938" s="213"/>
    </row>
    <row r="14939" spans="20:30" x14ac:dyDescent="0.2">
      <c r="T14939" s="212"/>
      <c r="U14939" s="213"/>
      <c r="V14939" s="213"/>
      <c r="W14939" s="213"/>
      <c r="X14939" s="214"/>
      <c r="Y14939" s="214"/>
      <c r="Z14939" s="214"/>
      <c r="AA14939" s="217"/>
      <c r="AB14939" s="217"/>
      <c r="AC14939" s="217"/>
      <c r="AD14939" s="213"/>
    </row>
    <row r="14940" spans="20:30" x14ac:dyDescent="0.2">
      <c r="T14940" s="212"/>
      <c r="U14940" s="213"/>
      <c r="V14940" s="213"/>
      <c r="W14940" s="213"/>
      <c r="X14940" s="214"/>
      <c r="Y14940" s="214"/>
      <c r="Z14940" s="214"/>
      <c r="AA14940" s="217"/>
      <c r="AB14940" s="217"/>
      <c r="AC14940" s="217"/>
      <c r="AD14940" s="213"/>
    </row>
    <row r="14941" spans="20:30" x14ac:dyDescent="0.2">
      <c r="T14941" s="212"/>
      <c r="U14941" s="213"/>
      <c r="V14941" s="213"/>
      <c r="W14941" s="213"/>
      <c r="X14941" s="214"/>
      <c r="Y14941" s="214"/>
      <c r="Z14941" s="214"/>
      <c r="AA14941" s="217"/>
      <c r="AB14941" s="217"/>
      <c r="AC14941" s="217"/>
      <c r="AD14941" s="213"/>
    </row>
    <row r="14942" spans="20:30" x14ac:dyDescent="0.2">
      <c r="T14942" s="212"/>
      <c r="U14942" s="213"/>
      <c r="V14942" s="213"/>
      <c r="W14942" s="213"/>
      <c r="X14942" s="214"/>
      <c r="Y14942" s="214"/>
      <c r="Z14942" s="214"/>
      <c r="AA14942" s="217"/>
      <c r="AB14942" s="217"/>
      <c r="AC14942" s="217"/>
      <c r="AD14942" s="213"/>
    </row>
    <row r="14943" spans="20:30" x14ac:dyDescent="0.2">
      <c r="T14943" s="212"/>
      <c r="U14943" s="213"/>
      <c r="V14943" s="213"/>
      <c r="W14943" s="213"/>
      <c r="X14943" s="214"/>
      <c r="Y14943" s="214"/>
      <c r="Z14943" s="214"/>
      <c r="AA14943" s="217"/>
      <c r="AB14943" s="217"/>
      <c r="AC14943" s="217"/>
      <c r="AD14943" s="213"/>
    </row>
    <row r="14944" spans="20:30" x14ac:dyDescent="0.2">
      <c r="T14944" s="212"/>
      <c r="U14944" s="213"/>
      <c r="V14944" s="213"/>
      <c r="W14944" s="213"/>
      <c r="X14944" s="214"/>
      <c r="Y14944" s="214"/>
      <c r="Z14944" s="214"/>
      <c r="AA14944" s="217"/>
      <c r="AB14944" s="217"/>
      <c r="AC14944" s="217"/>
      <c r="AD14944" s="213"/>
    </row>
    <row r="14945" spans="20:30" x14ac:dyDescent="0.2">
      <c r="T14945" s="212"/>
      <c r="U14945" s="213"/>
      <c r="V14945" s="213"/>
      <c r="W14945" s="213"/>
      <c r="X14945" s="214"/>
      <c r="Y14945" s="214"/>
      <c r="Z14945" s="214"/>
      <c r="AA14945" s="217"/>
      <c r="AB14945" s="217"/>
      <c r="AC14945" s="217"/>
      <c r="AD14945" s="213"/>
    </row>
    <row r="14946" spans="20:30" x14ac:dyDescent="0.2">
      <c r="T14946" s="212"/>
      <c r="U14946" s="213"/>
      <c r="V14946" s="213"/>
      <c r="W14946" s="213"/>
      <c r="X14946" s="214"/>
      <c r="Y14946" s="214"/>
      <c r="Z14946" s="214"/>
      <c r="AA14946" s="217"/>
      <c r="AB14946" s="217"/>
      <c r="AC14946" s="217"/>
      <c r="AD14946" s="213"/>
    </row>
    <row r="14947" spans="20:30" x14ac:dyDescent="0.2">
      <c r="T14947" s="212"/>
      <c r="U14947" s="213"/>
      <c r="V14947" s="213"/>
      <c r="W14947" s="213"/>
      <c r="X14947" s="214"/>
      <c r="Y14947" s="214"/>
      <c r="Z14947" s="214"/>
      <c r="AA14947" s="217"/>
      <c r="AB14947" s="217"/>
      <c r="AC14947" s="217"/>
      <c r="AD14947" s="213"/>
    </row>
    <row r="14948" spans="20:30" x14ac:dyDescent="0.2">
      <c r="T14948" s="212"/>
      <c r="U14948" s="213"/>
      <c r="V14948" s="213"/>
      <c r="W14948" s="213"/>
      <c r="X14948" s="214"/>
      <c r="Y14948" s="214"/>
      <c r="Z14948" s="214"/>
      <c r="AA14948" s="217"/>
      <c r="AB14948" s="217"/>
      <c r="AC14948" s="217"/>
      <c r="AD14948" s="213"/>
    </row>
    <row r="14949" spans="20:30" x14ac:dyDescent="0.2">
      <c r="T14949" s="212"/>
      <c r="U14949" s="213"/>
      <c r="V14949" s="213"/>
      <c r="W14949" s="213"/>
      <c r="X14949" s="214"/>
      <c r="Y14949" s="214"/>
      <c r="Z14949" s="214"/>
      <c r="AA14949" s="217"/>
      <c r="AB14949" s="217"/>
      <c r="AC14949" s="217"/>
      <c r="AD14949" s="213"/>
    </row>
    <row r="14950" spans="20:30" x14ac:dyDescent="0.2">
      <c r="T14950" s="212"/>
      <c r="U14950" s="213"/>
      <c r="V14950" s="213"/>
      <c r="W14950" s="213"/>
      <c r="X14950" s="214"/>
      <c r="Y14950" s="214"/>
      <c r="Z14950" s="214"/>
      <c r="AA14950" s="217"/>
      <c r="AB14950" s="217"/>
      <c r="AC14950" s="217"/>
      <c r="AD14950" s="213"/>
    </row>
    <row r="14951" spans="20:30" x14ac:dyDescent="0.2">
      <c r="T14951" s="212"/>
      <c r="U14951" s="213"/>
      <c r="V14951" s="213"/>
      <c r="W14951" s="213"/>
      <c r="X14951" s="214"/>
      <c r="Y14951" s="214"/>
      <c r="Z14951" s="214"/>
      <c r="AA14951" s="217"/>
      <c r="AB14951" s="217"/>
      <c r="AC14951" s="217"/>
      <c r="AD14951" s="213"/>
    </row>
    <row r="14952" spans="20:30" x14ac:dyDescent="0.2">
      <c r="T14952" s="212"/>
      <c r="U14952" s="213"/>
      <c r="V14952" s="213"/>
      <c r="W14952" s="213"/>
      <c r="X14952" s="214"/>
      <c r="Y14952" s="214"/>
      <c r="Z14952" s="214"/>
      <c r="AA14952" s="217"/>
      <c r="AB14952" s="217"/>
      <c r="AC14952" s="217"/>
      <c r="AD14952" s="213"/>
    </row>
    <row r="14953" spans="20:30" x14ac:dyDescent="0.2">
      <c r="T14953" s="212"/>
      <c r="U14953" s="213"/>
      <c r="V14953" s="213"/>
      <c r="W14953" s="213"/>
      <c r="X14953" s="214"/>
      <c r="Y14953" s="214"/>
      <c r="Z14953" s="214"/>
      <c r="AA14953" s="217"/>
      <c r="AB14953" s="217"/>
      <c r="AC14953" s="217"/>
      <c r="AD14953" s="213"/>
    </row>
    <row r="14954" spans="20:30" x14ac:dyDescent="0.2">
      <c r="T14954" s="212"/>
      <c r="U14954" s="213"/>
      <c r="V14954" s="213"/>
      <c r="W14954" s="213"/>
      <c r="X14954" s="214"/>
      <c r="Y14954" s="214"/>
      <c r="Z14954" s="214"/>
      <c r="AA14954" s="217"/>
      <c r="AB14954" s="217"/>
      <c r="AC14954" s="217"/>
      <c r="AD14954" s="213"/>
    </row>
    <row r="14955" spans="20:30" x14ac:dyDescent="0.2">
      <c r="T14955" s="212"/>
      <c r="U14955" s="213"/>
      <c r="V14955" s="213"/>
      <c r="W14955" s="213"/>
      <c r="X14955" s="214"/>
      <c r="Y14955" s="214"/>
      <c r="Z14955" s="214"/>
      <c r="AA14955" s="217"/>
      <c r="AB14955" s="217"/>
      <c r="AC14955" s="217"/>
      <c r="AD14955" s="213"/>
    </row>
    <row r="14956" spans="20:30" x14ac:dyDescent="0.2">
      <c r="T14956" s="212"/>
      <c r="U14956" s="213"/>
      <c r="V14956" s="213"/>
      <c r="W14956" s="213"/>
      <c r="X14956" s="214"/>
      <c r="Y14956" s="214"/>
      <c r="Z14956" s="214"/>
      <c r="AA14956" s="217"/>
      <c r="AB14956" s="217"/>
      <c r="AC14956" s="217"/>
      <c r="AD14956" s="213"/>
    </row>
    <row r="14957" spans="20:30" x14ac:dyDescent="0.2">
      <c r="T14957" s="212"/>
      <c r="U14957" s="213"/>
      <c r="V14957" s="213"/>
      <c r="W14957" s="213"/>
      <c r="X14957" s="214"/>
      <c r="Y14957" s="214"/>
      <c r="Z14957" s="214"/>
      <c r="AA14957" s="217"/>
      <c r="AB14957" s="217"/>
      <c r="AC14957" s="217"/>
      <c r="AD14957" s="213"/>
    </row>
    <row r="14958" spans="20:30" x14ac:dyDescent="0.2">
      <c r="T14958" s="212"/>
      <c r="U14958" s="213"/>
      <c r="V14958" s="213"/>
      <c r="W14958" s="213"/>
      <c r="X14958" s="214"/>
      <c r="Y14958" s="214"/>
      <c r="Z14958" s="214"/>
      <c r="AA14958" s="217"/>
      <c r="AB14958" s="217"/>
      <c r="AC14958" s="217"/>
      <c r="AD14958" s="213"/>
    </row>
    <row r="14959" spans="20:30" x14ac:dyDescent="0.2">
      <c r="T14959" s="212"/>
      <c r="U14959" s="213"/>
      <c r="V14959" s="213"/>
      <c r="W14959" s="213"/>
      <c r="X14959" s="214"/>
      <c r="Y14959" s="214"/>
      <c r="Z14959" s="214"/>
      <c r="AA14959" s="217"/>
      <c r="AB14959" s="217"/>
      <c r="AC14959" s="217"/>
      <c r="AD14959" s="213"/>
    </row>
    <row r="14960" spans="20:30" x14ac:dyDescent="0.2">
      <c r="T14960" s="212"/>
      <c r="U14960" s="213"/>
      <c r="V14960" s="213"/>
      <c r="W14960" s="213"/>
      <c r="X14960" s="214"/>
      <c r="Y14960" s="214"/>
      <c r="Z14960" s="214"/>
      <c r="AA14960" s="217"/>
      <c r="AB14960" s="217"/>
      <c r="AC14960" s="217"/>
      <c r="AD14960" s="213"/>
    </row>
    <row r="14961" spans="20:30" x14ac:dyDescent="0.2">
      <c r="T14961" s="212"/>
      <c r="U14961" s="213"/>
      <c r="V14961" s="213"/>
      <c r="W14961" s="213"/>
      <c r="X14961" s="214"/>
      <c r="Y14961" s="214"/>
      <c r="Z14961" s="214"/>
      <c r="AA14961" s="217"/>
      <c r="AB14961" s="217"/>
      <c r="AC14961" s="217"/>
      <c r="AD14961" s="213"/>
    </row>
    <row r="14962" spans="20:30" x14ac:dyDescent="0.2">
      <c r="T14962" s="212"/>
      <c r="U14962" s="213"/>
      <c r="V14962" s="213"/>
      <c r="W14962" s="213"/>
      <c r="X14962" s="214"/>
      <c r="Y14962" s="214"/>
      <c r="Z14962" s="214"/>
      <c r="AA14962" s="217"/>
      <c r="AB14962" s="217"/>
      <c r="AC14962" s="217"/>
      <c r="AD14962" s="213"/>
    </row>
    <row r="14963" spans="20:30" x14ac:dyDescent="0.2">
      <c r="T14963" s="212"/>
      <c r="U14963" s="213"/>
      <c r="V14963" s="213"/>
      <c r="W14963" s="213"/>
      <c r="X14963" s="214"/>
      <c r="Y14963" s="214"/>
      <c r="Z14963" s="214"/>
      <c r="AA14963" s="217"/>
      <c r="AB14963" s="217"/>
      <c r="AC14963" s="217"/>
      <c r="AD14963" s="213"/>
    </row>
    <row r="14964" spans="20:30" x14ac:dyDescent="0.2">
      <c r="T14964" s="212"/>
      <c r="U14964" s="213"/>
      <c r="V14964" s="213"/>
      <c r="W14964" s="213"/>
      <c r="X14964" s="214"/>
      <c r="Y14964" s="214"/>
      <c r="Z14964" s="214"/>
      <c r="AA14964" s="217"/>
      <c r="AB14964" s="217"/>
      <c r="AC14964" s="217"/>
      <c r="AD14964" s="213"/>
    </row>
    <row r="14965" spans="20:30" x14ac:dyDescent="0.2">
      <c r="T14965" s="212"/>
      <c r="U14965" s="213"/>
      <c r="V14965" s="213"/>
      <c r="W14965" s="213"/>
      <c r="X14965" s="214"/>
      <c r="Y14965" s="214"/>
      <c r="Z14965" s="214"/>
      <c r="AA14965" s="217"/>
      <c r="AB14965" s="217"/>
      <c r="AC14965" s="217"/>
      <c r="AD14965" s="213"/>
    </row>
    <row r="14966" spans="20:30" x14ac:dyDescent="0.2">
      <c r="T14966" s="212"/>
      <c r="U14966" s="213"/>
      <c r="V14966" s="213"/>
      <c r="W14966" s="213"/>
      <c r="X14966" s="214"/>
      <c r="Y14966" s="214"/>
      <c r="Z14966" s="214"/>
      <c r="AA14966" s="217"/>
      <c r="AB14966" s="217"/>
      <c r="AC14966" s="217"/>
      <c r="AD14966" s="213"/>
    </row>
    <row r="14967" spans="20:30" x14ac:dyDescent="0.2">
      <c r="T14967" s="212"/>
      <c r="U14967" s="213"/>
      <c r="V14967" s="213"/>
      <c r="W14967" s="213"/>
      <c r="X14967" s="214"/>
      <c r="Y14967" s="214"/>
      <c r="Z14967" s="214"/>
      <c r="AA14967" s="217"/>
      <c r="AB14967" s="217"/>
      <c r="AC14967" s="217"/>
      <c r="AD14967" s="213"/>
    </row>
    <row r="14968" spans="20:30" x14ac:dyDescent="0.2">
      <c r="T14968" s="212"/>
      <c r="U14968" s="213"/>
      <c r="V14968" s="213"/>
      <c r="W14968" s="213"/>
      <c r="X14968" s="214"/>
      <c r="Y14968" s="214"/>
      <c r="Z14968" s="214"/>
      <c r="AA14968" s="217"/>
      <c r="AB14968" s="217"/>
      <c r="AC14968" s="217"/>
      <c r="AD14968" s="213"/>
    </row>
    <row r="14969" spans="20:30" x14ac:dyDescent="0.2">
      <c r="T14969" s="212"/>
      <c r="U14969" s="213"/>
      <c r="V14969" s="213"/>
      <c r="W14969" s="213"/>
      <c r="X14969" s="214"/>
      <c r="Y14969" s="214"/>
      <c r="Z14969" s="214"/>
      <c r="AA14969" s="217"/>
      <c r="AB14969" s="217"/>
      <c r="AC14969" s="217"/>
      <c r="AD14969" s="213"/>
    </row>
    <row r="14970" spans="20:30" x14ac:dyDescent="0.2">
      <c r="T14970" s="212"/>
      <c r="U14970" s="213"/>
      <c r="V14970" s="213"/>
      <c r="W14970" s="213"/>
      <c r="X14970" s="214"/>
      <c r="Y14970" s="214"/>
      <c r="Z14970" s="214"/>
      <c r="AA14970" s="217"/>
      <c r="AB14970" s="217"/>
      <c r="AC14970" s="217"/>
      <c r="AD14970" s="213"/>
    </row>
    <row r="14971" spans="20:30" x14ac:dyDescent="0.2">
      <c r="T14971" s="212"/>
      <c r="U14971" s="213"/>
      <c r="V14971" s="213"/>
      <c r="W14971" s="213"/>
      <c r="X14971" s="214"/>
      <c r="Y14971" s="214"/>
      <c r="Z14971" s="214"/>
      <c r="AA14971" s="217"/>
      <c r="AB14971" s="217"/>
      <c r="AC14971" s="217"/>
      <c r="AD14971" s="213"/>
    </row>
    <row r="14972" spans="20:30" x14ac:dyDescent="0.2">
      <c r="T14972" s="212"/>
      <c r="U14972" s="213"/>
      <c r="V14972" s="213"/>
      <c r="W14972" s="213"/>
      <c r="X14972" s="214"/>
      <c r="Y14972" s="214"/>
      <c r="Z14972" s="214"/>
      <c r="AA14972" s="217"/>
      <c r="AB14972" s="217"/>
      <c r="AC14972" s="217"/>
      <c r="AD14972" s="213"/>
    </row>
    <row r="14973" spans="20:30" x14ac:dyDescent="0.2">
      <c r="T14973" s="212"/>
      <c r="U14973" s="213"/>
      <c r="V14973" s="213"/>
      <c r="W14973" s="213"/>
      <c r="X14973" s="214"/>
      <c r="Y14973" s="214"/>
      <c r="Z14973" s="214"/>
      <c r="AA14973" s="217"/>
      <c r="AB14973" s="217"/>
      <c r="AC14973" s="217"/>
      <c r="AD14973" s="213"/>
    </row>
    <row r="14974" spans="20:30" x14ac:dyDescent="0.2">
      <c r="T14974" s="212"/>
      <c r="U14974" s="213"/>
      <c r="V14974" s="213"/>
      <c r="W14974" s="213"/>
      <c r="X14974" s="214"/>
      <c r="Y14974" s="214"/>
      <c r="Z14974" s="214"/>
      <c r="AA14974" s="217"/>
      <c r="AB14974" s="217"/>
      <c r="AC14974" s="217"/>
      <c r="AD14974" s="213"/>
    </row>
    <row r="14975" spans="20:30" x14ac:dyDescent="0.2">
      <c r="T14975" s="212"/>
      <c r="U14975" s="213"/>
      <c r="V14975" s="213"/>
      <c r="W14975" s="213"/>
      <c r="X14975" s="214"/>
      <c r="Y14975" s="214"/>
      <c r="Z14975" s="214"/>
      <c r="AA14975" s="217"/>
      <c r="AB14975" s="217"/>
      <c r="AC14975" s="217"/>
      <c r="AD14975" s="213"/>
    </row>
    <row r="14976" spans="20:30" x14ac:dyDescent="0.2">
      <c r="T14976" s="212"/>
      <c r="U14976" s="213"/>
      <c r="V14976" s="213"/>
      <c r="W14976" s="213"/>
      <c r="X14976" s="214"/>
      <c r="Y14976" s="214"/>
      <c r="Z14976" s="214"/>
      <c r="AA14976" s="217"/>
      <c r="AB14976" s="217"/>
      <c r="AC14976" s="217"/>
      <c r="AD14976" s="213"/>
    </row>
    <row r="14977" spans="20:30" x14ac:dyDescent="0.2">
      <c r="T14977" s="212"/>
      <c r="U14977" s="213"/>
      <c r="V14977" s="213"/>
      <c r="W14977" s="213"/>
      <c r="X14977" s="214"/>
      <c r="Y14977" s="214"/>
      <c r="Z14977" s="214"/>
      <c r="AA14977" s="217"/>
      <c r="AB14977" s="217"/>
      <c r="AC14977" s="217"/>
      <c r="AD14977" s="213"/>
    </row>
    <row r="14978" spans="20:30" x14ac:dyDescent="0.2">
      <c r="T14978" s="212"/>
      <c r="U14978" s="213"/>
      <c r="V14978" s="213"/>
      <c r="W14978" s="213"/>
      <c r="X14978" s="214"/>
      <c r="Y14978" s="214"/>
      <c r="Z14978" s="214"/>
      <c r="AA14978" s="217"/>
      <c r="AB14978" s="217"/>
      <c r="AC14978" s="217"/>
      <c r="AD14978" s="213"/>
    </row>
    <row r="14979" spans="20:30" x14ac:dyDescent="0.2">
      <c r="T14979" s="212"/>
      <c r="U14979" s="213"/>
      <c r="V14979" s="213"/>
      <c r="W14979" s="213"/>
      <c r="X14979" s="214"/>
      <c r="Y14979" s="214"/>
      <c r="Z14979" s="214"/>
      <c r="AA14979" s="217"/>
      <c r="AB14979" s="217"/>
      <c r="AC14979" s="217"/>
      <c r="AD14979" s="213"/>
    </row>
    <row r="14980" spans="20:30" x14ac:dyDescent="0.2">
      <c r="T14980" s="212"/>
      <c r="U14980" s="213"/>
      <c r="V14980" s="213"/>
      <c r="W14980" s="213"/>
      <c r="X14980" s="214"/>
      <c r="Y14980" s="214"/>
      <c r="Z14980" s="214"/>
      <c r="AA14980" s="217"/>
      <c r="AB14980" s="217"/>
      <c r="AC14980" s="217"/>
      <c r="AD14980" s="213"/>
    </row>
    <row r="14981" spans="20:30" x14ac:dyDescent="0.2">
      <c r="T14981" s="212"/>
      <c r="U14981" s="213"/>
      <c r="V14981" s="213"/>
      <c r="W14981" s="213"/>
      <c r="X14981" s="214"/>
      <c r="Y14981" s="214"/>
      <c r="Z14981" s="214"/>
      <c r="AA14981" s="217"/>
      <c r="AB14981" s="217"/>
      <c r="AC14981" s="217"/>
      <c r="AD14981" s="213"/>
    </row>
    <row r="14982" spans="20:30" x14ac:dyDescent="0.2">
      <c r="T14982" s="212"/>
      <c r="U14982" s="213"/>
      <c r="V14982" s="213"/>
      <c r="W14982" s="213"/>
      <c r="X14982" s="214"/>
      <c r="Y14982" s="214"/>
      <c r="Z14982" s="214"/>
      <c r="AA14982" s="217"/>
      <c r="AB14982" s="217"/>
      <c r="AC14982" s="217"/>
      <c r="AD14982" s="213"/>
    </row>
    <row r="14983" spans="20:30" x14ac:dyDescent="0.2">
      <c r="T14983" s="212"/>
      <c r="U14983" s="213"/>
      <c r="V14983" s="213"/>
      <c r="W14983" s="213"/>
      <c r="X14983" s="214"/>
      <c r="Y14983" s="214"/>
      <c r="Z14983" s="214"/>
      <c r="AA14983" s="217"/>
      <c r="AB14983" s="217"/>
      <c r="AC14983" s="217"/>
      <c r="AD14983" s="213"/>
    </row>
    <row r="14984" spans="20:30" x14ac:dyDescent="0.2">
      <c r="T14984" s="212"/>
      <c r="U14984" s="213"/>
      <c r="V14984" s="213"/>
      <c r="W14984" s="213"/>
      <c r="X14984" s="214"/>
      <c r="Y14984" s="214"/>
      <c r="Z14984" s="214"/>
      <c r="AA14984" s="217"/>
      <c r="AB14984" s="217"/>
      <c r="AC14984" s="217"/>
      <c r="AD14984" s="213"/>
    </row>
    <row r="14985" spans="20:30" x14ac:dyDescent="0.2">
      <c r="T14985" s="212"/>
      <c r="U14985" s="213"/>
      <c r="V14985" s="213"/>
      <c r="W14985" s="213"/>
      <c r="X14985" s="214"/>
      <c r="Y14985" s="214"/>
      <c r="Z14985" s="214"/>
      <c r="AA14985" s="217"/>
      <c r="AB14985" s="217"/>
      <c r="AC14985" s="217"/>
      <c r="AD14985" s="213"/>
    </row>
    <row r="14986" spans="20:30" x14ac:dyDescent="0.2">
      <c r="T14986" s="212"/>
      <c r="U14986" s="213"/>
      <c r="V14986" s="213"/>
      <c r="W14986" s="213"/>
      <c r="X14986" s="214"/>
      <c r="Y14986" s="214"/>
      <c r="Z14986" s="214"/>
      <c r="AA14986" s="217"/>
      <c r="AB14986" s="217"/>
      <c r="AC14986" s="217"/>
      <c r="AD14986" s="213"/>
    </row>
    <row r="14987" spans="20:30" x14ac:dyDescent="0.2">
      <c r="T14987" s="212"/>
      <c r="U14987" s="213"/>
      <c r="V14987" s="213"/>
      <c r="W14987" s="213"/>
      <c r="X14987" s="214"/>
      <c r="Y14987" s="214"/>
      <c r="Z14987" s="214"/>
      <c r="AA14987" s="217"/>
      <c r="AB14987" s="217"/>
      <c r="AC14987" s="217"/>
      <c r="AD14987" s="213"/>
    </row>
    <row r="14988" spans="20:30" x14ac:dyDescent="0.2">
      <c r="T14988" s="212"/>
      <c r="U14988" s="213"/>
      <c r="V14988" s="213"/>
      <c r="W14988" s="213"/>
      <c r="X14988" s="214"/>
      <c r="Y14988" s="214"/>
      <c r="Z14988" s="214"/>
      <c r="AA14988" s="217"/>
      <c r="AB14988" s="217"/>
      <c r="AC14988" s="217"/>
      <c r="AD14988" s="213"/>
    </row>
    <row r="14989" spans="20:30" x14ac:dyDescent="0.2">
      <c r="T14989" s="212"/>
      <c r="U14989" s="213"/>
      <c r="V14989" s="213"/>
      <c r="W14989" s="213"/>
      <c r="X14989" s="214"/>
      <c r="Y14989" s="214"/>
      <c r="Z14989" s="214"/>
      <c r="AA14989" s="217"/>
      <c r="AB14989" s="217"/>
      <c r="AC14989" s="217"/>
      <c r="AD14989" s="213"/>
    </row>
    <row r="14990" spans="20:30" x14ac:dyDescent="0.2">
      <c r="T14990" s="212"/>
      <c r="U14990" s="213"/>
      <c r="V14990" s="213"/>
      <c r="W14990" s="213"/>
      <c r="X14990" s="214"/>
      <c r="Y14990" s="214"/>
      <c r="Z14990" s="214"/>
      <c r="AA14990" s="217"/>
      <c r="AB14990" s="217"/>
      <c r="AC14990" s="217"/>
      <c r="AD14990" s="213"/>
    </row>
    <row r="14991" spans="20:30" x14ac:dyDescent="0.2">
      <c r="T14991" s="212"/>
      <c r="U14991" s="213"/>
      <c r="V14991" s="213"/>
      <c r="W14991" s="213"/>
      <c r="X14991" s="214"/>
      <c r="Y14991" s="214"/>
      <c r="Z14991" s="214"/>
      <c r="AA14991" s="217"/>
      <c r="AB14991" s="217"/>
      <c r="AC14991" s="217"/>
      <c r="AD14991" s="213"/>
    </row>
    <row r="14992" spans="20:30" x14ac:dyDescent="0.2">
      <c r="T14992" s="212"/>
      <c r="U14992" s="213"/>
      <c r="V14992" s="213"/>
      <c r="W14992" s="213"/>
      <c r="X14992" s="214"/>
      <c r="Y14992" s="214"/>
      <c r="Z14992" s="214"/>
      <c r="AA14992" s="217"/>
      <c r="AB14992" s="217"/>
      <c r="AC14992" s="217"/>
      <c r="AD14992" s="213"/>
    </row>
    <row r="14993" spans="20:30" x14ac:dyDescent="0.2">
      <c r="T14993" s="212"/>
      <c r="U14993" s="213"/>
      <c r="V14993" s="213"/>
      <c r="W14993" s="213"/>
      <c r="X14993" s="214"/>
      <c r="Y14993" s="214"/>
      <c r="Z14993" s="214"/>
      <c r="AA14993" s="217"/>
      <c r="AB14993" s="217"/>
      <c r="AC14993" s="217"/>
      <c r="AD14993" s="213"/>
    </row>
    <row r="14994" spans="20:30" x14ac:dyDescent="0.2">
      <c r="T14994" s="212"/>
      <c r="U14994" s="213"/>
      <c r="V14994" s="213"/>
      <c r="W14994" s="213"/>
      <c r="X14994" s="214"/>
      <c r="Y14994" s="214"/>
      <c r="Z14994" s="214"/>
      <c r="AA14994" s="217"/>
      <c r="AB14994" s="217"/>
      <c r="AC14994" s="217"/>
      <c r="AD14994" s="213"/>
    </row>
    <row r="14995" spans="20:30" x14ac:dyDescent="0.2">
      <c r="T14995" s="212"/>
      <c r="U14995" s="213"/>
      <c r="V14995" s="213"/>
      <c r="W14995" s="213"/>
      <c r="X14995" s="214"/>
      <c r="Y14995" s="214"/>
      <c r="Z14995" s="214"/>
      <c r="AA14995" s="217"/>
      <c r="AB14995" s="217"/>
      <c r="AC14995" s="217"/>
      <c r="AD14995" s="213"/>
    </row>
    <row r="14996" spans="20:30" x14ac:dyDescent="0.2">
      <c r="T14996" s="212"/>
      <c r="U14996" s="213"/>
      <c r="V14996" s="213"/>
      <c r="W14996" s="213"/>
      <c r="X14996" s="214"/>
      <c r="Y14996" s="214"/>
      <c r="Z14996" s="214"/>
      <c r="AA14996" s="217"/>
      <c r="AB14996" s="217"/>
      <c r="AC14996" s="217"/>
      <c r="AD14996" s="213"/>
    </row>
    <row r="14997" spans="20:30" x14ac:dyDescent="0.2">
      <c r="T14997" s="212"/>
      <c r="U14997" s="213"/>
      <c r="V14997" s="213"/>
      <c r="W14997" s="213"/>
      <c r="X14997" s="214"/>
      <c r="Y14997" s="214"/>
      <c r="Z14997" s="214"/>
      <c r="AA14997" s="217"/>
      <c r="AB14997" s="217"/>
      <c r="AC14997" s="217"/>
      <c r="AD14997" s="213"/>
    </row>
    <row r="14998" spans="20:30" x14ac:dyDescent="0.2">
      <c r="T14998" s="212"/>
      <c r="U14998" s="213"/>
      <c r="V14998" s="213"/>
      <c r="W14998" s="213"/>
      <c r="X14998" s="214"/>
      <c r="Y14998" s="214"/>
      <c r="Z14998" s="214"/>
      <c r="AA14998" s="217"/>
      <c r="AB14998" s="217"/>
      <c r="AC14998" s="217"/>
      <c r="AD14998" s="213"/>
    </row>
    <row r="14999" spans="20:30" x14ac:dyDescent="0.2">
      <c r="T14999" s="212"/>
      <c r="U14999" s="213"/>
      <c r="V14999" s="213"/>
      <c r="W14999" s="213"/>
      <c r="X14999" s="214"/>
      <c r="Y14999" s="214"/>
      <c r="Z14999" s="214"/>
      <c r="AA14999" s="217"/>
      <c r="AB14999" s="217"/>
      <c r="AC14999" s="217"/>
      <c r="AD14999" s="213"/>
    </row>
    <row r="15000" spans="20:30" x14ac:dyDescent="0.2">
      <c r="T15000" s="212"/>
      <c r="U15000" s="213"/>
      <c r="V15000" s="213"/>
      <c r="W15000" s="213"/>
      <c r="X15000" s="214"/>
      <c r="Y15000" s="214"/>
      <c r="Z15000" s="214"/>
      <c r="AA15000" s="217"/>
      <c r="AB15000" s="217"/>
      <c r="AC15000" s="217"/>
      <c r="AD15000" s="213"/>
    </row>
    <row r="15001" spans="20:30" x14ac:dyDescent="0.2">
      <c r="T15001" s="212"/>
      <c r="U15001" s="213"/>
      <c r="V15001" s="213"/>
      <c r="W15001" s="213"/>
      <c r="X15001" s="214"/>
      <c r="Y15001" s="214"/>
      <c r="Z15001" s="214"/>
      <c r="AA15001" s="217"/>
      <c r="AB15001" s="217"/>
      <c r="AC15001" s="217"/>
      <c r="AD15001" s="213"/>
    </row>
    <row r="15002" spans="20:30" x14ac:dyDescent="0.2">
      <c r="T15002" s="212"/>
      <c r="U15002" s="213"/>
      <c r="V15002" s="213"/>
      <c r="W15002" s="213"/>
      <c r="X15002" s="214"/>
      <c r="Y15002" s="214"/>
      <c r="Z15002" s="214"/>
      <c r="AA15002" s="217"/>
      <c r="AB15002" s="217"/>
      <c r="AC15002" s="217"/>
      <c r="AD15002" s="213"/>
    </row>
    <row r="15003" spans="20:30" x14ac:dyDescent="0.2">
      <c r="T15003" s="212"/>
      <c r="U15003" s="213"/>
      <c r="V15003" s="213"/>
      <c r="W15003" s="213"/>
      <c r="X15003" s="214"/>
      <c r="Y15003" s="214"/>
      <c r="Z15003" s="214"/>
      <c r="AA15003" s="217"/>
      <c r="AB15003" s="217"/>
      <c r="AC15003" s="217"/>
      <c r="AD15003" s="213"/>
    </row>
    <row r="15004" spans="20:30" x14ac:dyDescent="0.2">
      <c r="T15004" s="212"/>
      <c r="U15004" s="213"/>
      <c r="V15004" s="213"/>
      <c r="W15004" s="213"/>
      <c r="X15004" s="214"/>
      <c r="Y15004" s="214"/>
      <c r="Z15004" s="214"/>
      <c r="AA15004" s="217"/>
      <c r="AB15004" s="217"/>
      <c r="AC15004" s="217"/>
      <c r="AD15004" s="213"/>
    </row>
    <row r="15005" spans="20:30" x14ac:dyDescent="0.2">
      <c r="T15005" s="212"/>
      <c r="U15005" s="213"/>
      <c r="V15005" s="213"/>
      <c r="W15005" s="213"/>
      <c r="X15005" s="214"/>
      <c r="Y15005" s="214"/>
      <c r="Z15005" s="214"/>
      <c r="AA15005" s="217"/>
      <c r="AB15005" s="217"/>
      <c r="AC15005" s="217"/>
      <c r="AD15005" s="213"/>
    </row>
    <row r="15006" spans="20:30" x14ac:dyDescent="0.2">
      <c r="T15006" s="212"/>
      <c r="U15006" s="213"/>
      <c r="V15006" s="213"/>
      <c r="W15006" s="213"/>
      <c r="X15006" s="214"/>
      <c r="Y15006" s="214"/>
      <c r="Z15006" s="214"/>
      <c r="AA15006" s="217"/>
      <c r="AB15006" s="217"/>
      <c r="AC15006" s="217"/>
      <c r="AD15006" s="213"/>
    </row>
    <row r="15007" spans="20:30" x14ac:dyDescent="0.2">
      <c r="T15007" s="212"/>
      <c r="U15007" s="213"/>
      <c r="V15007" s="213"/>
      <c r="W15007" s="213"/>
      <c r="X15007" s="214"/>
      <c r="Y15007" s="214"/>
      <c r="Z15007" s="214"/>
      <c r="AA15007" s="217"/>
      <c r="AB15007" s="217"/>
      <c r="AC15007" s="217"/>
      <c r="AD15007" s="213"/>
    </row>
    <row r="15008" spans="20:30" x14ac:dyDescent="0.2">
      <c r="T15008" s="212"/>
      <c r="U15008" s="213"/>
      <c r="V15008" s="213"/>
      <c r="W15008" s="213"/>
      <c r="X15008" s="214"/>
      <c r="Y15008" s="214"/>
      <c r="Z15008" s="214"/>
      <c r="AA15008" s="217"/>
      <c r="AB15008" s="217"/>
      <c r="AC15008" s="217"/>
      <c r="AD15008" s="213"/>
    </row>
    <row r="15009" spans="20:30" x14ac:dyDescent="0.2">
      <c r="T15009" s="212"/>
      <c r="U15009" s="213"/>
      <c r="V15009" s="213"/>
      <c r="W15009" s="213"/>
      <c r="X15009" s="214"/>
      <c r="Y15009" s="214"/>
      <c r="Z15009" s="214"/>
      <c r="AA15009" s="217"/>
      <c r="AB15009" s="217"/>
      <c r="AC15009" s="217"/>
      <c r="AD15009" s="213"/>
    </row>
    <row r="15010" spans="20:30" x14ac:dyDescent="0.2">
      <c r="T15010" s="212"/>
      <c r="U15010" s="213"/>
      <c r="V15010" s="213"/>
      <c r="W15010" s="213"/>
      <c r="X15010" s="214"/>
      <c r="Y15010" s="214"/>
      <c r="Z15010" s="214"/>
      <c r="AA15010" s="217"/>
      <c r="AB15010" s="217"/>
      <c r="AC15010" s="217"/>
      <c r="AD15010" s="213"/>
    </row>
    <row r="15011" spans="20:30" x14ac:dyDescent="0.2">
      <c r="T15011" s="212"/>
      <c r="U15011" s="213"/>
      <c r="V15011" s="213"/>
      <c r="W15011" s="213"/>
      <c r="X15011" s="214"/>
      <c r="Y15011" s="214"/>
      <c r="Z15011" s="214"/>
      <c r="AA15011" s="217"/>
      <c r="AB15011" s="217"/>
      <c r="AC15011" s="217"/>
      <c r="AD15011" s="213"/>
    </row>
    <row r="15012" spans="20:30" x14ac:dyDescent="0.2">
      <c r="T15012" s="212"/>
      <c r="U15012" s="213"/>
      <c r="V15012" s="213"/>
      <c r="W15012" s="213"/>
      <c r="X15012" s="214"/>
      <c r="Y15012" s="214"/>
      <c r="Z15012" s="214"/>
      <c r="AA15012" s="217"/>
      <c r="AB15012" s="217"/>
      <c r="AC15012" s="217"/>
      <c r="AD15012" s="213"/>
    </row>
    <row r="15013" spans="20:30" x14ac:dyDescent="0.2">
      <c r="T15013" s="212"/>
      <c r="U15013" s="213"/>
      <c r="V15013" s="213"/>
      <c r="W15013" s="213"/>
      <c r="X15013" s="214"/>
      <c r="Y15013" s="214"/>
      <c r="Z15013" s="214"/>
      <c r="AA15013" s="217"/>
      <c r="AB15013" s="217"/>
      <c r="AC15013" s="217"/>
      <c r="AD15013" s="213"/>
    </row>
    <row r="15014" spans="20:30" x14ac:dyDescent="0.2">
      <c r="T15014" s="212"/>
      <c r="U15014" s="213"/>
      <c r="V15014" s="213"/>
      <c r="W15014" s="213"/>
      <c r="X15014" s="214"/>
      <c r="Y15014" s="214"/>
      <c r="Z15014" s="214"/>
      <c r="AA15014" s="217"/>
      <c r="AB15014" s="217"/>
      <c r="AC15014" s="217"/>
      <c r="AD15014" s="213"/>
    </row>
    <row r="15015" spans="20:30" x14ac:dyDescent="0.2">
      <c r="T15015" s="212"/>
      <c r="U15015" s="213"/>
      <c r="V15015" s="213"/>
      <c r="W15015" s="213"/>
      <c r="X15015" s="214"/>
      <c r="Y15015" s="214"/>
      <c r="Z15015" s="214"/>
      <c r="AA15015" s="217"/>
      <c r="AB15015" s="217"/>
      <c r="AC15015" s="217"/>
      <c r="AD15015" s="213"/>
    </row>
    <row r="15016" spans="20:30" x14ac:dyDescent="0.2">
      <c r="T15016" s="212"/>
      <c r="U15016" s="213"/>
      <c r="V15016" s="213"/>
      <c r="W15016" s="213"/>
      <c r="X15016" s="214"/>
      <c r="Y15016" s="214"/>
      <c r="Z15016" s="214"/>
      <c r="AA15016" s="217"/>
      <c r="AB15016" s="217"/>
      <c r="AC15016" s="217"/>
      <c r="AD15016" s="213"/>
    </row>
    <row r="15017" spans="20:30" x14ac:dyDescent="0.2">
      <c r="T15017" s="212"/>
      <c r="U15017" s="213"/>
      <c r="V15017" s="213"/>
      <c r="W15017" s="213"/>
      <c r="X15017" s="214"/>
      <c r="Y15017" s="214"/>
      <c r="Z15017" s="214"/>
      <c r="AA15017" s="217"/>
      <c r="AB15017" s="217"/>
      <c r="AC15017" s="217"/>
      <c r="AD15017" s="213"/>
    </row>
    <row r="15018" spans="20:30" x14ac:dyDescent="0.2">
      <c r="T15018" s="212"/>
      <c r="U15018" s="213"/>
      <c r="V15018" s="213"/>
      <c r="W15018" s="213"/>
      <c r="X15018" s="214"/>
      <c r="Y15018" s="214"/>
      <c r="Z15018" s="214"/>
      <c r="AA15018" s="217"/>
      <c r="AB15018" s="217"/>
      <c r="AC15018" s="217"/>
      <c r="AD15018" s="213"/>
    </row>
    <row r="15019" spans="20:30" x14ac:dyDescent="0.2">
      <c r="T15019" s="212"/>
      <c r="U15019" s="213"/>
      <c r="V15019" s="213"/>
      <c r="W15019" s="213"/>
      <c r="X15019" s="214"/>
      <c r="Y15019" s="214"/>
      <c r="Z15019" s="214"/>
      <c r="AA15019" s="217"/>
      <c r="AB15019" s="217"/>
      <c r="AC15019" s="217"/>
      <c r="AD15019" s="213"/>
    </row>
    <row r="15020" spans="20:30" x14ac:dyDescent="0.2">
      <c r="T15020" s="212"/>
      <c r="U15020" s="213"/>
      <c r="V15020" s="213"/>
      <c r="W15020" s="213"/>
      <c r="X15020" s="214"/>
      <c r="Y15020" s="214"/>
      <c r="Z15020" s="214"/>
      <c r="AA15020" s="217"/>
      <c r="AB15020" s="217"/>
      <c r="AC15020" s="217"/>
      <c r="AD15020" s="213"/>
    </row>
    <row r="15021" spans="20:30" x14ac:dyDescent="0.2">
      <c r="T15021" s="212"/>
      <c r="U15021" s="213"/>
      <c r="V15021" s="213"/>
      <c r="W15021" s="213"/>
      <c r="X15021" s="214"/>
      <c r="Y15021" s="214"/>
      <c r="Z15021" s="214"/>
      <c r="AA15021" s="217"/>
      <c r="AB15021" s="217"/>
      <c r="AC15021" s="217"/>
      <c r="AD15021" s="213"/>
    </row>
    <row r="15022" spans="20:30" x14ac:dyDescent="0.2">
      <c r="T15022" s="212"/>
      <c r="U15022" s="213"/>
      <c r="V15022" s="213"/>
      <c r="W15022" s="213"/>
      <c r="X15022" s="214"/>
      <c r="Y15022" s="214"/>
      <c r="Z15022" s="214"/>
      <c r="AA15022" s="217"/>
      <c r="AB15022" s="217"/>
      <c r="AC15022" s="217"/>
      <c r="AD15022" s="213"/>
    </row>
    <row r="15023" spans="20:30" x14ac:dyDescent="0.2">
      <c r="T15023" s="212"/>
      <c r="U15023" s="213"/>
      <c r="V15023" s="213"/>
      <c r="W15023" s="213"/>
      <c r="X15023" s="214"/>
      <c r="Y15023" s="214"/>
      <c r="Z15023" s="214"/>
      <c r="AA15023" s="217"/>
      <c r="AB15023" s="217"/>
      <c r="AC15023" s="217"/>
      <c r="AD15023" s="213"/>
    </row>
    <row r="15024" spans="20:30" x14ac:dyDescent="0.2">
      <c r="T15024" s="212"/>
      <c r="U15024" s="213"/>
      <c r="V15024" s="213"/>
      <c r="W15024" s="213"/>
      <c r="X15024" s="214"/>
      <c r="Y15024" s="214"/>
      <c r="Z15024" s="214"/>
      <c r="AA15024" s="217"/>
      <c r="AB15024" s="217"/>
      <c r="AC15024" s="217"/>
      <c r="AD15024" s="213"/>
    </row>
    <row r="15025" spans="20:30" x14ac:dyDescent="0.2">
      <c r="T15025" s="212"/>
      <c r="U15025" s="213"/>
      <c r="V15025" s="213"/>
      <c r="W15025" s="213"/>
      <c r="X15025" s="214"/>
      <c r="Y15025" s="214"/>
      <c r="Z15025" s="214"/>
      <c r="AA15025" s="217"/>
      <c r="AB15025" s="217"/>
      <c r="AC15025" s="217"/>
      <c r="AD15025" s="213"/>
    </row>
    <row r="15026" spans="20:30" x14ac:dyDescent="0.2">
      <c r="T15026" s="212"/>
      <c r="U15026" s="213"/>
      <c r="V15026" s="213"/>
      <c r="W15026" s="213"/>
      <c r="X15026" s="214"/>
      <c r="Y15026" s="214"/>
      <c r="Z15026" s="214"/>
      <c r="AA15026" s="217"/>
      <c r="AB15026" s="217"/>
      <c r="AC15026" s="217"/>
      <c r="AD15026" s="213"/>
    </row>
    <row r="15027" spans="20:30" x14ac:dyDescent="0.2">
      <c r="T15027" s="212"/>
      <c r="U15027" s="213"/>
      <c r="V15027" s="213"/>
      <c r="W15027" s="213"/>
      <c r="X15027" s="214"/>
      <c r="Y15027" s="214"/>
      <c r="Z15027" s="214"/>
      <c r="AA15027" s="217"/>
      <c r="AB15027" s="217"/>
      <c r="AC15027" s="217"/>
      <c r="AD15027" s="213"/>
    </row>
    <row r="15028" spans="20:30" x14ac:dyDescent="0.2">
      <c r="T15028" s="212"/>
      <c r="U15028" s="213"/>
      <c r="V15028" s="213"/>
      <c r="W15028" s="213"/>
      <c r="X15028" s="214"/>
      <c r="Y15028" s="214"/>
      <c r="Z15028" s="214"/>
      <c r="AA15028" s="217"/>
      <c r="AB15028" s="217"/>
      <c r="AC15028" s="217"/>
      <c r="AD15028" s="213"/>
    </row>
    <row r="15029" spans="20:30" x14ac:dyDescent="0.2">
      <c r="T15029" s="212"/>
      <c r="U15029" s="213"/>
      <c r="V15029" s="213"/>
      <c r="W15029" s="213"/>
      <c r="X15029" s="214"/>
      <c r="Y15029" s="214"/>
      <c r="Z15029" s="214"/>
      <c r="AA15029" s="217"/>
      <c r="AB15029" s="217"/>
      <c r="AC15029" s="217"/>
      <c r="AD15029" s="213"/>
    </row>
    <row r="15030" spans="20:30" x14ac:dyDescent="0.2">
      <c r="T15030" s="212"/>
      <c r="U15030" s="213"/>
      <c r="V15030" s="213"/>
      <c r="W15030" s="213"/>
      <c r="X15030" s="214"/>
      <c r="Y15030" s="214"/>
      <c r="Z15030" s="214"/>
      <c r="AA15030" s="217"/>
      <c r="AB15030" s="217"/>
      <c r="AC15030" s="217"/>
      <c r="AD15030" s="213"/>
    </row>
    <row r="15031" spans="20:30" x14ac:dyDescent="0.2">
      <c r="T15031" s="212"/>
      <c r="U15031" s="213"/>
      <c r="V15031" s="213"/>
      <c r="W15031" s="213"/>
      <c r="X15031" s="214"/>
      <c r="Y15031" s="214"/>
      <c r="Z15031" s="214"/>
      <c r="AA15031" s="217"/>
      <c r="AB15031" s="217"/>
      <c r="AC15031" s="217"/>
      <c r="AD15031" s="213"/>
    </row>
    <row r="15032" spans="20:30" x14ac:dyDescent="0.2">
      <c r="T15032" s="212"/>
      <c r="U15032" s="213"/>
      <c r="V15032" s="213"/>
      <c r="W15032" s="213"/>
      <c r="X15032" s="214"/>
      <c r="Y15032" s="214"/>
      <c r="Z15032" s="214"/>
      <c r="AA15032" s="217"/>
      <c r="AB15032" s="217"/>
      <c r="AC15032" s="217"/>
      <c r="AD15032" s="213"/>
    </row>
    <row r="15033" spans="20:30" x14ac:dyDescent="0.2">
      <c r="T15033" s="212"/>
      <c r="U15033" s="213"/>
      <c r="V15033" s="213"/>
      <c r="W15033" s="213"/>
      <c r="X15033" s="214"/>
      <c r="Y15033" s="214"/>
      <c r="Z15033" s="214"/>
      <c r="AA15033" s="217"/>
      <c r="AB15033" s="217"/>
      <c r="AC15033" s="217"/>
      <c r="AD15033" s="213"/>
    </row>
    <row r="15034" spans="20:30" x14ac:dyDescent="0.2">
      <c r="T15034" s="212"/>
      <c r="U15034" s="213"/>
      <c r="V15034" s="213"/>
      <c r="W15034" s="213"/>
      <c r="X15034" s="214"/>
      <c r="Y15034" s="214"/>
      <c r="Z15034" s="214"/>
      <c r="AA15034" s="217"/>
      <c r="AB15034" s="217"/>
      <c r="AC15034" s="217"/>
      <c r="AD15034" s="213"/>
    </row>
    <row r="15035" spans="20:30" x14ac:dyDescent="0.2">
      <c r="T15035" s="212"/>
      <c r="U15035" s="213"/>
      <c r="V15035" s="213"/>
      <c r="W15035" s="213"/>
      <c r="X15035" s="214"/>
      <c r="Y15035" s="214"/>
      <c r="Z15035" s="214"/>
      <c r="AA15035" s="217"/>
      <c r="AB15035" s="217"/>
      <c r="AC15035" s="217"/>
      <c r="AD15035" s="213"/>
    </row>
    <row r="15036" spans="20:30" x14ac:dyDescent="0.2">
      <c r="T15036" s="212"/>
      <c r="U15036" s="213"/>
      <c r="V15036" s="213"/>
      <c r="W15036" s="213"/>
      <c r="X15036" s="214"/>
      <c r="Y15036" s="214"/>
      <c r="Z15036" s="214"/>
      <c r="AA15036" s="217"/>
      <c r="AB15036" s="217"/>
      <c r="AC15036" s="217"/>
      <c r="AD15036" s="213"/>
    </row>
    <row r="15037" spans="20:30" x14ac:dyDescent="0.2">
      <c r="T15037" s="212"/>
      <c r="U15037" s="213"/>
      <c r="V15037" s="213"/>
      <c r="W15037" s="213"/>
      <c r="X15037" s="214"/>
      <c r="Y15037" s="214"/>
      <c r="Z15037" s="214"/>
      <c r="AA15037" s="217"/>
      <c r="AB15037" s="217"/>
      <c r="AC15037" s="217"/>
      <c r="AD15037" s="213"/>
    </row>
    <row r="15038" spans="20:30" x14ac:dyDescent="0.2">
      <c r="T15038" s="212"/>
      <c r="U15038" s="213"/>
      <c r="V15038" s="213"/>
      <c r="W15038" s="213"/>
      <c r="X15038" s="214"/>
      <c r="Y15038" s="214"/>
      <c r="Z15038" s="214"/>
      <c r="AA15038" s="217"/>
      <c r="AB15038" s="217"/>
      <c r="AC15038" s="217"/>
      <c r="AD15038" s="213"/>
    </row>
    <row r="15039" spans="20:30" x14ac:dyDescent="0.2">
      <c r="T15039" s="212"/>
      <c r="U15039" s="213"/>
      <c r="V15039" s="213"/>
      <c r="W15039" s="213"/>
      <c r="X15039" s="214"/>
      <c r="Y15039" s="214"/>
      <c r="Z15039" s="214"/>
      <c r="AA15039" s="217"/>
      <c r="AB15039" s="217"/>
      <c r="AC15039" s="217"/>
      <c r="AD15039" s="213"/>
    </row>
    <row r="15040" spans="20:30" x14ac:dyDescent="0.2">
      <c r="T15040" s="212"/>
      <c r="U15040" s="213"/>
      <c r="V15040" s="213"/>
      <c r="W15040" s="213"/>
      <c r="X15040" s="214"/>
      <c r="Y15040" s="214"/>
      <c r="Z15040" s="214"/>
      <c r="AA15040" s="217"/>
      <c r="AB15040" s="217"/>
      <c r="AC15040" s="217"/>
      <c r="AD15040" s="213"/>
    </row>
    <row r="15041" spans="20:30" x14ac:dyDescent="0.2">
      <c r="T15041" s="212"/>
      <c r="U15041" s="213"/>
      <c r="V15041" s="213"/>
      <c r="W15041" s="213"/>
      <c r="X15041" s="214"/>
      <c r="Y15041" s="214"/>
      <c r="Z15041" s="214"/>
      <c r="AA15041" s="217"/>
      <c r="AB15041" s="217"/>
      <c r="AC15041" s="217"/>
      <c r="AD15041" s="213"/>
    </row>
    <row r="15042" spans="20:30" x14ac:dyDescent="0.2">
      <c r="T15042" s="212"/>
      <c r="U15042" s="213"/>
      <c r="V15042" s="213"/>
      <c r="W15042" s="213"/>
      <c r="X15042" s="214"/>
      <c r="Y15042" s="214"/>
      <c r="Z15042" s="214"/>
      <c r="AA15042" s="217"/>
      <c r="AB15042" s="217"/>
      <c r="AC15042" s="217"/>
      <c r="AD15042" s="213"/>
    </row>
    <row r="15043" spans="20:30" x14ac:dyDescent="0.2">
      <c r="T15043" s="212"/>
      <c r="U15043" s="213"/>
      <c r="V15043" s="213"/>
      <c r="W15043" s="213"/>
      <c r="X15043" s="214"/>
      <c r="Y15043" s="214"/>
      <c r="Z15043" s="214"/>
      <c r="AA15043" s="217"/>
      <c r="AB15043" s="217"/>
      <c r="AC15043" s="217"/>
      <c r="AD15043" s="213"/>
    </row>
    <row r="15044" spans="20:30" x14ac:dyDescent="0.2">
      <c r="T15044" s="212"/>
      <c r="U15044" s="213"/>
      <c r="V15044" s="213"/>
      <c r="W15044" s="213"/>
      <c r="X15044" s="214"/>
      <c r="Y15044" s="214"/>
      <c r="Z15044" s="214"/>
      <c r="AA15044" s="217"/>
      <c r="AB15044" s="217"/>
      <c r="AC15044" s="217"/>
      <c r="AD15044" s="213"/>
    </row>
    <row r="15045" spans="20:30" x14ac:dyDescent="0.2">
      <c r="T15045" s="212"/>
      <c r="U15045" s="213"/>
      <c r="V15045" s="213"/>
      <c r="W15045" s="213"/>
      <c r="X15045" s="214"/>
      <c r="Y15045" s="214"/>
      <c r="Z15045" s="214"/>
      <c r="AA15045" s="217"/>
      <c r="AB15045" s="217"/>
      <c r="AC15045" s="217"/>
      <c r="AD15045" s="213"/>
    </row>
    <row r="15046" spans="20:30" x14ac:dyDescent="0.2">
      <c r="T15046" s="212"/>
      <c r="U15046" s="213"/>
      <c r="V15046" s="213"/>
      <c r="W15046" s="213"/>
      <c r="X15046" s="214"/>
      <c r="Y15046" s="214"/>
      <c r="Z15046" s="214"/>
      <c r="AA15046" s="217"/>
      <c r="AB15046" s="217"/>
      <c r="AC15046" s="217"/>
      <c r="AD15046" s="213"/>
    </row>
    <row r="15047" spans="20:30" x14ac:dyDescent="0.2">
      <c r="T15047" s="212"/>
      <c r="U15047" s="213"/>
      <c r="V15047" s="213"/>
      <c r="W15047" s="213"/>
      <c r="X15047" s="214"/>
      <c r="Y15047" s="214"/>
      <c r="Z15047" s="214"/>
      <c r="AA15047" s="217"/>
      <c r="AB15047" s="217"/>
      <c r="AC15047" s="217"/>
      <c r="AD15047" s="213"/>
    </row>
    <row r="15048" spans="20:30" x14ac:dyDescent="0.2">
      <c r="T15048" s="212"/>
      <c r="U15048" s="213"/>
      <c r="V15048" s="213"/>
      <c r="W15048" s="213"/>
      <c r="X15048" s="214"/>
      <c r="Y15048" s="214"/>
      <c r="Z15048" s="214"/>
      <c r="AA15048" s="217"/>
      <c r="AB15048" s="217"/>
      <c r="AC15048" s="217"/>
      <c r="AD15048" s="213"/>
    </row>
    <row r="15049" spans="20:30" x14ac:dyDescent="0.2">
      <c r="T15049" s="212"/>
      <c r="U15049" s="213"/>
      <c r="V15049" s="213"/>
      <c r="W15049" s="213"/>
      <c r="X15049" s="214"/>
      <c r="Y15049" s="214"/>
      <c r="Z15049" s="214"/>
      <c r="AA15049" s="217"/>
      <c r="AB15049" s="217"/>
      <c r="AC15049" s="217"/>
      <c r="AD15049" s="213"/>
    </row>
    <row r="15050" spans="20:30" x14ac:dyDescent="0.2">
      <c r="T15050" s="212"/>
      <c r="U15050" s="213"/>
      <c r="V15050" s="213"/>
      <c r="W15050" s="213"/>
      <c r="X15050" s="214"/>
      <c r="Y15050" s="214"/>
      <c r="Z15050" s="214"/>
      <c r="AA15050" s="217"/>
      <c r="AB15050" s="217"/>
      <c r="AC15050" s="217"/>
      <c r="AD15050" s="213"/>
    </row>
    <row r="15051" spans="20:30" x14ac:dyDescent="0.2">
      <c r="T15051" s="212"/>
      <c r="U15051" s="213"/>
      <c r="V15051" s="213"/>
      <c r="W15051" s="213"/>
      <c r="X15051" s="214"/>
      <c r="Y15051" s="214"/>
      <c r="Z15051" s="214"/>
      <c r="AA15051" s="217"/>
      <c r="AB15051" s="217"/>
      <c r="AC15051" s="217"/>
      <c r="AD15051" s="213"/>
    </row>
    <row r="15052" spans="20:30" x14ac:dyDescent="0.2">
      <c r="T15052" s="212"/>
      <c r="U15052" s="213"/>
      <c r="V15052" s="213"/>
      <c r="W15052" s="213"/>
      <c r="X15052" s="214"/>
      <c r="Y15052" s="214"/>
      <c r="Z15052" s="214"/>
      <c r="AA15052" s="217"/>
      <c r="AB15052" s="217"/>
      <c r="AC15052" s="217"/>
      <c r="AD15052" s="213"/>
    </row>
    <row r="15053" spans="20:30" x14ac:dyDescent="0.2">
      <c r="T15053" s="212"/>
      <c r="U15053" s="213"/>
      <c r="V15053" s="213"/>
      <c r="W15053" s="213"/>
      <c r="X15053" s="214"/>
      <c r="Y15053" s="214"/>
      <c r="Z15053" s="214"/>
      <c r="AA15053" s="217"/>
      <c r="AB15053" s="217"/>
      <c r="AC15053" s="217"/>
      <c r="AD15053" s="213"/>
    </row>
    <row r="15054" spans="20:30" x14ac:dyDescent="0.2">
      <c r="T15054" s="212"/>
      <c r="U15054" s="213"/>
      <c r="V15054" s="213"/>
      <c r="W15054" s="213"/>
      <c r="X15054" s="214"/>
      <c r="Y15054" s="214"/>
      <c r="Z15054" s="214"/>
      <c r="AA15054" s="217"/>
      <c r="AB15054" s="217"/>
      <c r="AC15054" s="217"/>
      <c r="AD15054" s="213"/>
    </row>
    <row r="15055" spans="20:30" x14ac:dyDescent="0.2">
      <c r="T15055" s="212"/>
      <c r="U15055" s="213"/>
      <c r="V15055" s="213"/>
      <c r="W15055" s="213"/>
      <c r="X15055" s="214"/>
      <c r="Y15055" s="214"/>
      <c r="Z15055" s="214"/>
      <c r="AA15055" s="217"/>
      <c r="AB15055" s="217"/>
      <c r="AC15055" s="217"/>
      <c r="AD15055" s="213"/>
    </row>
    <row r="15056" spans="20:30" x14ac:dyDescent="0.2">
      <c r="T15056" s="212"/>
      <c r="U15056" s="213"/>
      <c r="V15056" s="213"/>
      <c r="W15056" s="213"/>
      <c r="X15056" s="214"/>
      <c r="Y15056" s="214"/>
      <c r="Z15056" s="214"/>
      <c r="AA15056" s="217"/>
      <c r="AB15056" s="217"/>
      <c r="AC15056" s="217"/>
      <c r="AD15056" s="213"/>
    </row>
    <row r="15057" spans="20:30" x14ac:dyDescent="0.2">
      <c r="T15057" s="212"/>
      <c r="U15057" s="213"/>
      <c r="V15057" s="213"/>
      <c r="W15057" s="213"/>
      <c r="X15057" s="214"/>
      <c r="Y15057" s="214"/>
      <c r="Z15057" s="214"/>
      <c r="AA15057" s="217"/>
      <c r="AB15057" s="217"/>
      <c r="AC15057" s="217"/>
      <c r="AD15057" s="213"/>
    </row>
    <row r="15058" spans="20:30" x14ac:dyDescent="0.2">
      <c r="T15058" s="212"/>
      <c r="U15058" s="213"/>
      <c r="V15058" s="213"/>
      <c r="W15058" s="213"/>
      <c r="X15058" s="214"/>
      <c r="Y15058" s="214"/>
      <c r="Z15058" s="214"/>
      <c r="AA15058" s="217"/>
      <c r="AB15058" s="217"/>
      <c r="AC15058" s="217"/>
      <c r="AD15058" s="213"/>
    </row>
    <row r="15059" spans="20:30" x14ac:dyDescent="0.2">
      <c r="T15059" s="212"/>
      <c r="U15059" s="213"/>
      <c r="V15059" s="213"/>
      <c r="W15059" s="213"/>
      <c r="X15059" s="214"/>
      <c r="Y15059" s="214"/>
      <c r="Z15059" s="214"/>
      <c r="AA15059" s="217"/>
      <c r="AB15059" s="217"/>
      <c r="AC15059" s="217"/>
      <c r="AD15059" s="213"/>
    </row>
    <row r="15060" spans="20:30" x14ac:dyDescent="0.2">
      <c r="T15060" s="212"/>
      <c r="U15060" s="213"/>
      <c r="V15060" s="213"/>
      <c r="W15060" s="213"/>
      <c r="X15060" s="214"/>
      <c r="Y15060" s="214"/>
      <c r="Z15060" s="214"/>
      <c r="AA15060" s="217"/>
      <c r="AB15060" s="217"/>
      <c r="AC15060" s="217"/>
      <c r="AD15060" s="213"/>
    </row>
    <row r="15061" spans="20:30" x14ac:dyDescent="0.2">
      <c r="T15061" s="212"/>
      <c r="U15061" s="213"/>
      <c r="V15061" s="213"/>
      <c r="W15061" s="213"/>
      <c r="X15061" s="214"/>
      <c r="Y15061" s="214"/>
      <c r="Z15061" s="214"/>
      <c r="AA15061" s="217"/>
      <c r="AB15061" s="217"/>
      <c r="AC15061" s="217"/>
      <c r="AD15061" s="213"/>
    </row>
    <row r="15062" spans="20:30" x14ac:dyDescent="0.2">
      <c r="T15062" s="212"/>
      <c r="U15062" s="213"/>
      <c r="V15062" s="213"/>
      <c r="W15062" s="213"/>
      <c r="X15062" s="214"/>
      <c r="Y15062" s="214"/>
      <c r="Z15062" s="214"/>
      <c r="AA15062" s="217"/>
      <c r="AB15062" s="217"/>
      <c r="AC15062" s="217"/>
      <c r="AD15062" s="213"/>
    </row>
    <row r="15063" spans="20:30" x14ac:dyDescent="0.2">
      <c r="T15063" s="212"/>
      <c r="U15063" s="213"/>
      <c r="V15063" s="213"/>
      <c r="W15063" s="213"/>
      <c r="X15063" s="214"/>
      <c r="Y15063" s="214"/>
      <c r="Z15063" s="214"/>
      <c r="AA15063" s="217"/>
      <c r="AB15063" s="217"/>
      <c r="AC15063" s="217"/>
      <c r="AD15063" s="213"/>
    </row>
    <row r="15064" spans="20:30" x14ac:dyDescent="0.2">
      <c r="T15064" s="212"/>
      <c r="U15064" s="213"/>
      <c r="V15064" s="213"/>
      <c r="W15064" s="213"/>
      <c r="X15064" s="214"/>
      <c r="Y15064" s="214"/>
      <c r="Z15064" s="214"/>
      <c r="AA15064" s="217"/>
      <c r="AB15064" s="217"/>
      <c r="AC15064" s="217"/>
      <c r="AD15064" s="213"/>
    </row>
    <row r="15065" spans="20:30" x14ac:dyDescent="0.2">
      <c r="T15065" s="212"/>
      <c r="U15065" s="213"/>
      <c r="V15065" s="213"/>
      <c r="W15065" s="213"/>
      <c r="X15065" s="214"/>
      <c r="Y15065" s="214"/>
      <c r="Z15065" s="214"/>
      <c r="AA15065" s="217"/>
      <c r="AB15065" s="217"/>
      <c r="AC15065" s="217"/>
      <c r="AD15065" s="213"/>
    </row>
    <row r="15066" spans="20:30" x14ac:dyDescent="0.2">
      <c r="T15066" s="212"/>
      <c r="U15066" s="213"/>
      <c r="V15066" s="213"/>
      <c r="W15066" s="213"/>
      <c r="X15066" s="214"/>
      <c r="Y15066" s="214"/>
      <c r="Z15066" s="214"/>
      <c r="AA15066" s="217"/>
      <c r="AB15066" s="217"/>
      <c r="AC15066" s="217"/>
      <c r="AD15066" s="213"/>
    </row>
    <row r="15067" spans="20:30" x14ac:dyDescent="0.2">
      <c r="T15067" s="212"/>
      <c r="U15067" s="213"/>
      <c r="V15067" s="213"/>
      <c r="W15067" s="213"/>
      <c r="X15067" s="214"/>
      <c r="Y15067" s="214"/>
      <c r="Z15067" s="214"/>
      <c r="AA15067" s="217"/>
      <c r="AB15067" s="217"/>
      <c r="AC15067" s="217"/>
      <c r="AD15067" s="213"/>
    </row>
    <row r="15068" spans="20:30" x14ac:dyDescent="0.2">
      <c r="T15068" s="212"/>
      <c r="U15068" s="213"/>
      <c r="V15068" s="213"/>
      <c r="W15068" s="213"/>
      <c r="X15068" s="214"/>
      <c r="Y15068" s="214"/>
      <c r="Z15068" s="214"/>
      <c r="AA15068" s="217"/>
      <c r="AB15068" s="217"/>
      <c r="AC15068" s="217"/>
      <c r="AD15068" s="213"/>
    </row>
    <row r="15069" spans="20:30" x14ac:dyDescent="0.2">
      <c r="T15069" s="212"/>
      <c r="U15069" s="213"/>
      <c r="V15069" s="213"/>
      <c r="W15069" s="213"/>
      <c r="X15069" s="214"/>
      <c r="Y15069" s="214"/>
      <c r="Z15069" s="214"/>
      <c r="AA15069" s="217"/>
      <c r="AB15069" s="217"/>
      <c r="AC15069" s="217"/>
      <c r="AD15069" s="213"/>
    </row>
    <row r="15070" spans="20:30" x14ac:dyDescent="0.2">
      <c r="T15070" s="212"/>
      <c r="U15070" s="213"/>
      <c r="V15070" s="213"/>
      <c r="W15070" s="213"/>
      <c r="X15070" s="214"/>
      <c r="Y15070" s="214"/>
      <c r="Z15070" s="214"/>
      <c r="AA15070" s="217"/>
      <c r="AB15070" s="217"/>
      <c r="AC15070" s="217"/>
      <c r="AD15070" s="213"/>
    </row>
    <row r="15071" spans="20:30" x14ac:dyDescent="0.2">
      <c r="T15071" s="212"/>
      <c r="U15071" s="213"/>
      <c r="V15071" s="213"/>
      <c r="W15071" s="213"/>
      <c r="X15071" s="214"/>
      <c r="Y15071" s="214"/>
      <c r="Z15071" s="214"/>
      <c r="AA15071" s="217"/>
      <c r="AB15071" s="217"/>
      <c r="AC15071" s="217"/>
      <c r="AD15071" s="213"/>
    </row>
    <row r="15072" spans="20:30" x14ac:dyDescent="0.2">
      <c r="T15072" s="212"/>
      <c r="U15072" s="213"/>
      <c r="V15072" s="213"/>
      <c r="W15072" s="213"/>
      <c r="X15072" s="214"/>
      <c r="Y15072" s="214"/>
      <c r="Z15072" s="214"/>
      <c r="AA15072" s="217"/>
      <c r="AB15072" s="217"/>
      <c r="AC15072" s="217"/>
      <c r="AD15072" s="213"/>
    </row>
    <row r="15073" spans="20:30" x14ac:dyDescent="0.2">
      <c r="T15073" s="212"/>
      <c r="U15073" s="213"/>
      <c r="V15073" s="213"/>
      <c r="W15073" s="213"/>
      <c r="X15073" s="214"/>
      <c r="Y15073" s="214"/>
      <c r="Z15073" s="214"/>
      <c r="AA15073" s="217"/>
      <c r="AB15073" s="217"/>
      <c r="AC15073" s="217"/>
      <c r="AD15073" s="213"/>
    </row>
    <row r="15074" spans="20:30" x14ac:dyDescent="0.2">
      <c r="T15074" s="212"/>
      <c r="U15074" s="213"/>
      <c r="V15074" s="213"/>
      <c r="W15074" s="213"/>
      <c r="X15074" s="214"/>
      <c r="Y15074" s="214"/>
      <c r="Z15074" s="214"/>
      <c r="AA15074" s="217"/>
      <c r="AB15074" s="217"/>
      <c r="AC15074" s="217"/>
      <c r="AD15074" s="213"/>
    </row>
    <row r="15075" spans="20:30" x14ac:dyDescent="0.2">
      <c r="T15075" s="212"/>
      <c r="U15075" s="213"/>
      <c r="V15075" s="213"/>
      <c r="W15075" s="213"/>
      <c r="X15075" s="214"/>
      <c r="Y15075" s="214"/>
      <c r="Z15075" s="214"/>
      <c r="AA15075" s="217"/>
      <c r="AB15075" s="217"/>
      <c r="AC15075" s="217"/>
      <c r="AD15075" s="213"/>
    </row>
    <row r="15076" spans="20:30" x14ac:dyDescent="0.2">
      <c r="T15076" s="212"/>
      <c r="U15076" s="213"/>
      <c r="V15076" s="213"/>
      <c r="W15076" s="213"/>
      <c r="X15076" s="214"/>
      <c r="Y15076" s="214"/>
      <c r="Z15076" s="214"/>
      <c r="AA15076" s="217"/>
      <c r="AB15076" s="217"/>
      <c r="AC15076" s="217"/>
      <c r="AD15076" s="213"/>
    </row>
    <row r="15077" spans="20:30" x14ac:dyDescent="0.2">
      <c r="T15077" s="212"/>
      <c r="U15077" s="213"/>
      <c r="V15077" s="213"/>
      <c r="W15077" s="213"/>
      <c r="X15077" s="214"/>
      <c r="Y15077" s="214"/>
      <c r="Z15077" s="214"/>
      <c r="AA15077" s="217"/>
      <c r="AB15077" s="217"/>
      <c r="AC15077" s="217"/>
      <c r="AD15077" s="213"/>
    </row>
    <row r="15078" spans="20:30" x14ac:dyDescent="0.2">
      <c r="T15078" s="212"/>
      <c r="U15078" s="213"/>
      <c r="V15078" s="213"/>
      <c r="W15078" s="213"/>
      <c r="X15078" s="214"/>
      <c r="Y15078" s="214"/>
      <c r="Z15078" s="214"/>
      <c r="AA15078" s="217"/>
      <c r="AB15078" s="217"/>
      <c r="AC15078" s="217"/>
      <c r="AD15078" s="213"/>
    </row>
    <row r="15079" spans="20:30" x14ac:dyDescent="0.2">
      <c r="T15079" s="212"/>
      <c r="U15079" s="213"/>
      <c r="V15079" s="213"/>
      <c r="W15079" s="213"/>
      <c r="X15079" s="214"/>
      <c r="Y15079" s="214"/>
      <c r="Z15079" s="214"/>
      <c r="AA15079" s="217"/>
      <c r="AB15079" s="217"/>
      <c r="AC15079" s="217"/>
      <c r="AD15079" s="213"/>
    </row>
    <row r="15080" spans="20:30" x14ac:dyDescent="0.2">
      <c r="T15080" s="212"/>
      <c r="U15080" s="213"/>
      <c r="V15080" s="213"/>
      <c r="W15080" s="213"/>
      <c r="X15080" s="214"/>
      <c r="Y15080" s="214"/>
      <c r="Z15080" s="214"/>
      <c r="AA15080" s="217"/>
      <c r="AB15080" s="217"/>
      <c r="AC15080" s="217"/>
      <c r="AD15080" s="213"/>
    </row>
    <row r="15081" spans="20:30" x14ac:dyDescent="0.2">
      <c r="T15081" s="212"/>
      <c r="U15081" s="213"/>
      <c r="V15081" s="213"/>
      <c r="W15081" s="213"/>
      <c r="X15081" s="214"/>
      <c r="Y15081" s="214"/>
      <c r="Z15081" s="214"/>
      <c r="AA15081" s="217"/>
      <c r="AB15081" s="217"/>
      <c r="AC15081" s="217"/>
      <c r="AD15081" s="213"/>
    </row>
    <row r="15082" spans="20:30" x14ac:dyDescent="0.2">
      <c r="T15082" s="212"/>
      <c r="U15082" s="213"/>
      <c r="V15082" s="213"/>
      <c r="W15082" s="213"/>
      <c r="X15082" s="214"/>
      <c r="Y15082" s="214"/>
      <c r="Z15082" s="214"/>
      <c r="AA15082" s="217"/>
      <c r="AB15082" s="217"/>
      <c r="AC15082" s="217"/>
      <c r="AD15082" s="213"/>
    </row>
    <row r="15083" spans="20:30" x14ac:dyDescent="0.2">
      <c r="T15083" s="212"/>
      <c r="U15083" s="213"/>
      <c r="V15083" s="213"/>
      <c r="W15083" s="213"/>
      <c r="X15083" s="214"/>
      <c r="Y15083" s="214"/>
      <c r="Z15083" s="214"/>
      <c r="AA15083" s="217"/>
      <c r="AB15083" s="217"/>
      <c r="AC15083" s="217"/>
      <c r="AD15083" s="213"/>
    </row>
    <row r="15084" spans="20:30" x14ac:dyDescent="0.2">
      <c r="T15084" s="212"/>
      <c r="U15084" s="213"/>
      <c r="V15084" s="213"/>
      <c r="W15084" s="213"/>
      <c r="X15084" s="214"/>
      <c r="Y15084" s="214"/>
      <c r="Z15084" s="214"/>
      <c r="AA15084" s="217"/>
      <c r="AB15084" s="217"/>
      <c r="AC15084" s="217"/>
      <c r="AD15084" s="213"/>
    </row>
    <row r="15085" spans="20:30" x14ac:dyDescent="0.2">
      <c r="T15085" s="212"/>
      <c r="U15085" s="213"/>
      <c r="V15085" s="213"/>
      <c r="W15085" s="213"/>
      <c r="X15085" s="214"/>
      <c r="Y15085" s="214"/>
      <c r="Z15085" s="214"/>
      <c r="AA15085" s="217"/>
      <c r="AB15085" s="217"/>
      <c r="AC15085" s="217"/>
      <c r="AD15085" s="213"/>
    </row>
    <row r="15086" spans="20:30" x14ac:dyDescent="0.2">
      <c r="T15086" s="212"/>
      <c r="U15086" s="213"/>
      <c r="V15086" s="213"/>
      <c r="W15086" s="213"/>
      <c r="X15086" s="214"/>
      <c r="Y15086" s="214"/>
      <c r="Z15086" s="214"/>
      <c r="AA15086" s="217"/>
      <c r="AB15086" s="217"/>
      <c r="AC15086" s="217"/>
      <c r="AD15086" s="213"/>
    </row>
    <row r="15087" spans="20:30" x14ac:dyDescent="0.2">
      <c r="T15087" s="212"/>
      <c r="U15087" s="213"/>
      <c r="V15087" s="213"/>
      <c r="W15087" s="213"/>
      <c r="X15087" s="214"/>
      <c r="Y15087" s="214"/>
      <c r="Z15087" s="214"/>
      <c r="AA15087" s="217"/>
      <c r="AB15087" s="217"/>
      <c r="AC15087" s="217"/>
      <c r="AD15087" s="213"/>
    </row>
    <row r="15088" spans="20:30" x14ac:dyDescent="0.2">
      <c r="T15088" s="212"/>
      <c r="U15088" s="213"/>
      <c r="V15088" s="213"/>
      <c r="W15088" s="213"/>
      <c r="X15088" s="214"/>
      <c r="Y15088" s="214"/>
      <c r="Z15088" s="214"/>
      <c r="AA15088" s="217"/>
      <c r="AB15088" s="217"/>
      <c r="AC15088" s="217"/>
      <c r="AD15088" s="213"/>
    </row>
    <row r="15089" spans="20:30" x14ac:dyDescent="0.2">
      <c r="T15089" s="212"/>
      <c r="U15089" s="213"/>
      <c r="V15089" s="213"/>
      <c r="W15089" s="213"/>
      <c r="X15089" s="214"/>
      <c r="Y15089" s="214"/>
      <c r="Z15089" s="214"/>
      <c r="AA15089" s="217"/>
      <c r="AB15089" s="217"/>
      <c r="AC15089" s="217"/>
      <c r="AD15089" s="213"/>
    </row>
    <row r="15090" spans="20:30" x14ac:dyDescent="0.2">
      <c r="T15090" s="212"/>
      <c r="U15090" s="213"/>
      <c r="V15090" s="213"/>
      <c r="W15090" s="213"/>
      <c r="X15090" s="214"/>
      <c r="Y15090" s="214"/>
      <c r="Z15090" s="214"/>
      <c r="AA15090" s="217"/>
      <c r="AB15090" s="217"/>
      <c r="AC15090" s="217"/>
      <c r="AD15090" s="213"/>
    </row>
    <row r="15091" spans="20:30" x14ac:dyDescent="0.2">
      <c r="T15091" s="212"/>
      <c r="U15091" s="213"/>
      <c r="V15091" s="213"/>
      <c r="W15091" s="213"/>
      <c r="X15091" s="214"/>
      <c r="Y15091" s="214"/>
      <c r="Z15091" s="214"/>
      <c r="AA15091" s="217"/>
      <c r="AB15091" s="217"/>
      <c r="AC15091" s="217"/>
      <c r="AD15091" s="213"/>
    </row>
    <row r="15092" spans="20:30" x14ac:dyDescent="0.2">
      <c r="T15092" s="212"/>
      <c r="U15092" s="213"/>
      <c r="V15092" s="213"/>
      <c r="W15092" s="213"/>
      <c r="X15092" s="214"/>
      <c r="Y15092" s="214"/>
      <c r="Z15092" s="214"/>
      <c r="AA15092" s="217"/>
      <c r="AB15092" s="217"/>
      <c r="AC15092" s="217"/>
      <c r="AD15092" s="213"/>
    </row>
    <row r="15093" spans="20:30" x14ac:dyDescent="0.2">
      <c r="T15093" s="212"/>
      <c r="U15093" s="213"/>
      <c r="V15093" s="213"/>
      <c r="W15093" s="213"/>
      <c r="X15093" s="214"/>
      <c r="Y15093" s="214"/>
      <c r="Z15093" s="214"/>
      <c r="AA15093" s="217"/>
      <c r="AB15093" s="217"/>
      <c r="AC15093" s="217"/>
      <c r="AD15093" s="213"/>
    </row>
    <row r="15094" spans="20:30" x14ac:dyDescent="0.2">
      <c r="T15094" s="212"/>
      <c r="U15094" s="213"/>
      <c r="V15094" s="213"/>
      <c r="W15094" s="213"/>
      <c r="X15094" s="214"/>
      <c r="Y15094" s="214"/>
      <c r="Z15094" s="214"/>
      <c r="AA15094" s="217"/>
      <c r="AB15094" s="217"/>
      <c r="AC15094" s="217"/>
      <c r="AD15094" s="213"/>
    </row>
    <row r="15095" spans="20:30" x14ac:dyDescent="0.2">
      <c r="T15095" s="212"/>
      <c r="U15095" s="213"/>
      <c r="V15095" s="213"/>
      <c r="W15095" s="213"/>
      <c r="X15095" s="214"/>
      <c r="Y15095" s="214"/>
      <c r="Z15095" s="214"/>
      <c r="AA15095" s="217"/>
      <c r="AB15095" s="217"/>
      <c r="AC15095" s="217"/>
      <c r="AD15095" s="213"/>
    </row>
    <row r="15096" spans="20:30" x14ac:dyDescent="0.2">
      <c r="T15096" s="212"/>
      <c r="U15096" s="213"/>
      <c r="V15096" s="213"/>
      <c r="W15096" s="213"/>
      <c r="X15096" s="214"/>
      <c r="Y15096" s="214"/>
      <c r="Z15096" s="214"/>
      <c r="AA15096" s="217"/>
      <c r="AB15096" s="217"/>
      <c r="AC15096" s="217"/>
      <c r="AD15096" s="213"/>
    </row>
    <row r="15097" spans="20:30" x14ac:dyDescent="0.2">
      <c r="T15097" s="212"/>
      <c r="U15097" s="213"/>
      <c r="V15097" s="213"/>
      <c r="W15097" s="213"/>
      <c r="X15097" s="214"/>
      <c r="Y15097" s="214"/>
      <c r="Z15097" s="214"/>
      <c r="AA15097" s="217"/>
      <c r="AB15097" s="217"/>
      <c r="AC15097" s="217"/>
      <c r="AD15097" s="213"/>
    </row>
    <row r="15098" spans="20:30" x14ac:dyDescent="0.2">
      <c r="T15098" s="212"/>
      <c r="U15098" s="213"/>
      <c r="V15098" s="213"/>
      <c r="W15098" s="213"/>
      <c r="X15098" s="214"/>
      <c r="Y15098" s="214"/>
      <c r="Z15098" s="214"/>
      <c r="AA15098" s="217"/>
      <c r="AB15098" s="217"/>
      <c r="AC15098" s="217"/>
      <c r="AD15098" s="213"/>
    </row>
    <row r="15099" spans="20:30" x14ac:dyDescent="0.2">
      <c r="T15099" s="212"/>
      <c r="U15099" s="213"/>
      <c r="V15099" s="213"/>
      <c r="W15099" s="213"/>
      <c r="X15099" s="214"/>
      <c r="Y15099" s="214"/>
      <c r="Z15099" s="214"/>
      <c r="AA15099" s="217"/>
      <c r="AB15099" s="217"/>
      <c r="AC15099" s="217"/>
      <c r="AD15099" s="213"/>
    </row>
    <row r="15100" spans="20:30" x14ac:dyDescent="0.2">
      <c r="T15100" s="212"/>
      <c r="U15100" s="213"/>
      <c r="V15100" s="213"/>
      <c r="W15100" s="213"/>
      <c r="X15100" s="214"/>
      <c r="Y15100" s="214"/>
      <c r="Z15100" s="214"/>
      <c r="AA15100" s="217"/>
      <c r="AB15100" s="217"/>
      <c r="AC15100" s="217"/>
      <c r="AD15100" s="213"/>
    </row>
    <row r="15101" spans="20:30" x14ac:dyDescent="0.2">
      <c r="T15101" s="212"/>
      <c r="U15101" s="213"/>
      <c r="V15101" s="213"/>
      <c r="W15101" s="213"/>
      <c r="X15101" s="214"/>
      <c r="Y15101" s="214"/>
      <c r="Z15101" s="214"/>
      <c r="AA15101" s="217"/>
      <c r="AB15101" s="217"/>
      <c r="AC15101" s="217"/>
      <c r="AD15101" s="213"/>
    </row>
    <row r="15102" spans="20:30" x14ac:dyDescent="0.2">
      <c r="T15102" s="212"/>
      <c r="U15102" s="213"/>
      <c r="V15102" s="213"/>
      <c r="W15102" s="213"/>
      <c r="X15102" s="214"/>
      <c r="Y15102" s="214"/>
      <c r="Z15102" s="214"/>
      <c r="AA15102" s="217"/>
      <c r="AB15102" s="217"/>
      <c r="AC15102" s="217"/>
      <c r="AD15102" s="213"/>
    </row>
    <row r="15103" spans="20:30" x14ac:dyDescent="0.2">
      <c r="T15103" s="212"/>
      <c r="U15103" s="213"/>
      <c r="V15103" s="213"/>
      <c r="W15103" s="213"/>
      <c r="X15103" s="214"/>
      <c r="Y15103" s="214"/>
      <c r="Z15103" s="214"/>
      <c r="AA15103" s="217"/>
      <c r="AB15103" s="217"/>
      <c r="AC15103" s="217"/>
      <c r="AD15103" s="213"/>
    </row>
    <row r="15104" spans="20:30" x14ac:dyDescent="0.2">
      <c r="T15104" s="212"/>
      <c r="U15104" s="213"/>
      <c r="V15104" s="213"/>
      <c r="W15104" s="213"/>
      <c r="X15104" s="214"/>
      <c r="Y15104" s="214"/>
      <c r="Z15104" s="214"/>
      <c r="AA15104" s="217"/>
      <c r="AB15104" s="217"/>
      <c r="AC15104" s="217"/>
      <c r="AD15104" s="213"/>
    </row>
    <row r="15105" spans="20:30" x14ac:dyDescent="0.2">
      <c r="T15105" s="212"/>
      <c r="U15105" s="213"/>
      <c r="V15105" s="213"/>
      <c r="W15105" s="213"/>
      <c r="X15105" s="214"/>
      <c r="Y15105" s="214"/>
      <c r="Z15105" s="214"/>
      <c r="AA15105" s="217"/>
      <c r="AB15105" s="217"/>
      <c r="AC15105" s="217"/>
      <c r="AD15105" s="213"/>
    </row>
    <row r="15106" spans="20:30" x14ac:dyDescent="0.2">
      <c r="T15106" s="212"/>
      <c r="U15106" s="213"/>
      <c r="V15106" s="213"/>
      <c r="W15106" s="213"/>
      <c r="X15106" s="214"/>
      <c r="Y15106" s="214"/>
      <c r="Z15106" s="214"/>
      <c r="AA15106" s="217"/>
      <c r="AB15106" s="217"/>
      <c r="AC15106" s="217"/>
      <c r="AD15106" s="213"/>
    </row>
    <row r="15107" spans="20:30" x14ac:dyDescent="0.2">
      <c r="T15107" s="212"/>
      <c r="U15107" s="213"/>
      <c r="V15107" s="213"/>
      <c r="W15107" s="213"/>
      <c r="X15107" s="214"/>
      <c r="Y15107" s="214"/>
      <c r="Z15107" s="214"/>
      <c r="AA15107" s="217"/>
      <c r="AB15107" s="217"/>
      <c r="AC15107" s="217"/>
      <c r="AD15107" s="213"/>
    </row>
    <row r="15108" spans="20:30" x14ac:dyDescent="0.2">
      <c r="T15108" s="212"/>
      <c r="U15108" s="213"/>
      <c r="V15108" s="213"/>
      <c r="W15108" s="213"/>
      <c r="X15108" s="214"/>
      <c r="Y15108" s="214"/>
      <c r="Z15108" s="214"/>
      <c r="AA15108" s="217"/>
      <c r="AB15108" s="217"/>
      <c r="AC15108" s="217"/>
      <c r="AD15108" s="213"/>
    </row>
    <row r="15109" spans="20:30" x14ac:dyDescent="0.2">
      <c r="T15109" s="212"/>
      <c r="U15109" s="213"/>
      <c r="V15109" s="213"/>
      <c r="W15109" s="213"/>
      <c r="X15109" s="214"/>
      <c r="Y15109" s="214"/>
      <c r="Z15109" s="214"/>
      <c r="AA15109" s="217"/>
      <c r="AB15109" s="217"/>
      <c r="AC15109" s="217"/>
      <c r="AD15109" s="213"/>
    </row>
    <row r="15110" spans="20:30" x14ac:dyDescent="0.2">
      <c r="T15110" s="212"/>
      <c r="U15110" s="213"/>
      <c r="V15110" s="213"/>
      <c r="W15110" s="213"/>
      <c r="X15110" s="214"/>
      <c r="Y15110" s="214"/>
      <c r="Z15110" s="214"/>
      <c r="AA15110" s="217"/>
      <c r="AB15110" s="217"/>
      <c r="AC15110" s="217"/>
      <c r="AD15110" s="213"/>
    </row>
    <row r="15111" spans="20:30" x14ac:dyDescent="0.2">
      <c r="T15111" s="212"/>
      <c r="U15111" s="213"/>
      <c r="V15111" s="213"/>
      <c r="W15111" s="213"/>
      <c r="X15111" s="214"/>
      <c r="Y15111" s="214"/>
      <c r="Z15111" s="214"/>
      <c r="AA15111" s="217"/>
      <c r="AB15111" s="217"/>
      <c r="AC15111" s="217"/>
      <c r="AD15111" s="213"/>
    </row>
    <row r="15112" spans="20:30" x14ac:dyDescent="0.2">
      <c r="T15112" s="212"/>
      <c r="U15112" s="213"/>
      <c r="V15112" s="213"/>
      <c r="W15112" s="213"/>
      <c r="X15112" s="214"/>
      <c r="Y15112" s="214"/>
      <c r="Z15112" s="214"/>
      <c r="AA15112" s="217"/>
      <c r="AB15112" s="217"/>
      <c r="AC15112" s="217"/>
      <c r="AD15112" s="213"/>
    </row>
    <row r="15113" spans="20:30" x14ac:dyDescent="0.2">
      <c r="T15113" s="212"/>
      <c r="U15113" s="213"/>
      <c r="V15113" s="213"/>
      <c r="W15113" s="213"/>
      <c r="X15113" s="214"/>
      <c r="Y15113" s="214"/>
      <c r="Z15113" s="214"/>
      <c r="AA15113" s="217"/>
      <c r="AB15113" s="217"/>
      <c r="AC15113" s="217"/>
      <c r="AD15113" s="213"/>
    </row>
    <row r="15114" spans="20:30" x14ac:dyDescent="0.2">
      <c r="T15114" s="212"/>
      <c r="U15114" s="213"/>
      <c r="V15114" s="213"/>
      <c r="W15114" s="213"/>
      <c r="X15114" s="214"/>
      <c r="Y15114" s="214"/>
      <c r="Z15114" s="214"/>
      <c r="AA15114" s="217"/>
      <c r="AB15114" s="217"/>
      <c r="AC15114" s="217"/>
      <c r="AD15114" s="213"/>
    </row>
    <row r="15115" spans="20:30" x14ac:dyDescent="0.2">
      <c r="T15115" s="212"/>
      <c r="U15115" s="213"/>
      <c r="V15115" s="213"/>
      <c r="W15115" s="213"/>
      <c r="X15115" s="214"/>
      <c r="Y15115" s="214"/>
      <c r="Z15115" s="214"/>
      <c r="AA15115" s="217"/>
      <c r="AB15115" s="217"/>
      <c r="AC15115" s="217"/>
      <c r="AD15115" s="213"/>
    </row>
    <row r="15116" spans="20:30" x14ac:dyDescent="0.2">
      <c r="T15116" s="212"/>
      <c r="U15116" s="213"/>
      <c r="V15116" s="213"/>
      <c r="W15116" s="213"/>
      <c r="X15116" s="214"/>
      <c r="Y15116" s="214"/>
      <c r="Z15116" s="214"/>
      <c r="AA15116" s="217"/>
      <c r="AB15116" s="217"/>
      <c r="AC15116" s="217"/>
      <c r="AD15116" s="213"/>
    </row>
    <row r="15117" spans="20:30" x14ac:dyDescent="0.2">
      <c r="T15117" s="212"/>
      <c r="U15117" s="213"/>
      <c r="V15117" s="213"/>
      <c r="W15117" s="213"/>
      <c r="X15117" s="214"/>
      <c r="Y15117" s="214"/>
      <c r="Z15117" s="214"/>
      <c r="AA15117" s="217"/>
      <c r="AB15117" s="217"/>
      <c r="AC15117" s="217"/>
      <c r="AD15117" s="213"/>
    </row>
    <row r="15118" spans="20:30" x14ac:dyDescent="0.2">
      <c r="T15118" s="212"/>
      <c r="U15118" s="213"/>
      <c r="V15118" s="213"/>
      <c r="W15118" s="213"/>
      <c r="X15118" s="214"/>
      <c r="Y15118" s="214"/>
      <c r="Z15118" s="214"/>
      <c r="AA15118" s="217"/>
      <c r="AB15118" s="217"/>
      <c r="AC15118" s="217"/>
      <c r="AD15118" s="213"/>
    </row>
    <row r="15119" spans="20:30" x14ac:dyDescent="0.2">
      <c r="T15119" s="212"/>
      <c r="U15119" s="213"/>
      <c r="V15119" s="213"/>
      <c r="W15119" s="213"/>
      <c r="X15119" s="214"/>
      <c r="Y15119" s="214"/>
      <c r="Z15119" s="214"/>
      <c r="AA15119" s="217"/>
      <c r="AB15119" s="217"/>
      <c r="AC15119" s="217"/>
      <c r="AD15119" s="213"/>
    </row>
    <row r="15120" spans="20:30" x14ac:dyDescent="0.2">
      <c r="T15120" s="212"/>
      <c r="U15120" s="213"/>
      <c r="V15120" s="213"/>
      <c r="W15120" s="213"/>
      <c r="X15120" s="214"/>
      <c r="Y15120" s="214"/>
      <c r="Z15120" s="214"/>
      <c r="AA15120" s="217"/>
      <c r="AB15120" s="217"/>
      <c r="AC15120" s="217"/>
      <c r="AD15120" s="213"/>
    </row>
    <row r="15121" spans="20:30" x14ac:dyDescent="0.2">
      <c r="T15121" s="212"/>
      <c r="U15121" s="213"/>
      <c r="V15121" s="213"/>
      <c r="W15121" s="213"/>
      <c r="X15121" s="214"/>
      <c r="Y15121" s="214"/>
      <c r="Z15121" s="214"/>
      <c r="AA15121" s="217"/>
      <c r="AB15121" s="217"/>
      <c r="AC15121" s="217"/>
      <c r="AD15121" s="213"/>
    </row>
    <row r="15122" spans="20:30" x14ac:dyDescent="0.2">
      <c r="T15122" s="212"/>
      <c r="U15122" s="213"/>
      <c r="V15122" s="213"/>
      <c r="W15122" s="213"/>
      <c r="X15122" s="214"/>
      <c r="Y15122" s="214"/>
      <c r="Z15122" s="214"/>
      <c r="AA15122" s="217"/>
      <c r="AB15122" s="217"/>
      <c r="AC15122" s="217"/>
      <c r="AD15122" s="213"/>
    </row>
    <row r="15123" spans="20:30" x14ac:dyDescent="0.2">
      <c r="T15123" s="212"/>
      <c r="U15123" s="213"/>
      <c r="V15123" s="213"/>
      <c r="W15123" s="213"/>
      <c r="X15123" s="214"/>
      <c r="Y15123" s="214"/>
      <c r="Z15123" s="214"/>
      <c r="AA15123" s="217"/>
      <c r="AB15123" s="217"/>
      <c r="AC15123" s="217"/>
      <c r="AD15123" s="213"/>
    </row>
    <row r="15124" spans="20:30" x14ac:dyDescent="0.2">
      <c r="T15124" s="212"/>
      <c r="U15124" s="213"/>
      <c r="V15124" s="213"/>
      <c r="W15124" s="213"/>
      <c r="X15124" s="214"/>
      <c r="Y15124" s="214"/>
      <c r="Z15124" s="214"/>
      <c r="AA15124" s="217"/>
      <c r="AB15124" s="217"/>
      <c r="AC15124" s="217"/>
      <c r="AD15124" s="213"/>
    </row>
    <row r="15125" spans="20:30" x14ac:dyDescent="0.2">
      <c r="T15125" s="212"/>
      <c r="U15125" s="213"/>
      <c r="V15125" s="213"/>
      <c r="W15125" s="213"/>
      <c r="X15125" s="214"/>
      <c r="Y15125" s="214"/>
      <c r="Z15125" s="214"/>
      <c r="AA15125" s="217"/>
      <c r="AB15125" s="217"/>
      <c r="AC15125" s="217"/>
      <c r="AD15125" s="213"/>
    </row>
    <row r="15126" spans="20:30" x14ac:dyDescent="0.2">
      <c r="T15126" s="212"/>
      <c r="U15126" s="213"/>
      <c r="V15126" s="213"/>
      <c r="W15126" s="213"/>
      <c r="X15126" s="214"/>
      <c r="Y15126" s="214"/>
      <c r="Z15126" s="214"/>
      <c r="AA15126" s="217"/>
      <c r="AB15126" s="217"/>
      <c r="AC15126" s="217"/>
      <c r="AD15126" s="213"/>
    </row>
    <row r="15127" spans="20:30" x14ac:dyDescent="0.2">
      <c r="T15127" s="212"/>
      <c r="U15127" s="213"/>
      <c r="V15127" s="213"/>
      <c r="W15127" s="213"/>
      <c r="X15127" s="214"/>
      <c r="Y15127" s="214"/>
      <c r="Z15127" s="214"/>
      <c r="AA15127" s="217"/>
      <c r="AB15127" s="217"/>
      <c r="AC15127" s="217"/>
      <c r="AD15127" s="213"/>
    </row>
    <row r="15128" spans="20:30" x14ac:dyDescent="0.2">
      <c r="T15128" s="212"/>
      <c r="U15128" s="213"/>
      <c r="V15128" s="213"/>
      <c r="W15128" s="213"/>
      <c r="X15128" s="214"/>
      <c r="Y15128" s="214"/>
      <c r="Z15128" s="214"/>
      <c r="AA15128" s="217"/>
      <c r="AB15128" s="217"/>
      <c r="AC15128" s="217"/>
      <c r="AD15128" s="213"/>
    </row>
    <row r="15129" spans="20:30" x14ac:dyDescent="0.2">
      <c r="T15129" s="212"/>
      <c r="U15129" s="213"/>
      <c r="V15129" s="213"/>
      <c r="W15129" s="213"/>
      <c r="X15129" s="214"/>
      <c r="Y15129" s="214"/>
      <c r="Z15129" s="214"/>
      <c r="AA15129" s="217"/>
      <c r="AB15129" s="217"/>
      <c r="AC15129" s="217"/>
      <c r="AD15129" s="213"/>
    </row>
    <row r="15130" spans="20:30" x14ac:dyDescent="0.2">
      <c r="T15130" s="212"/>
      <c r="U15130" s="213"/>
      <c r="V15130" s="213"/>
      <c r="W15130" s="213"/>
      <c r="X15130" s="214"/>
      <c r="Y15130" s="214"/>
      <c r="Z15130" s="214"/>
      <c r="AA15130" s="217"/>
      <c r="AB15130" s="217"/>
      <c r="AC15130" s="217"/>
      <c r="AD15130" s="213"/>
    </row>
    <row r="15131" spans="20:30" x14ac:dyDescent="0.2">
      <c r="T15131" s="212"/>
      <c r="U15131" s="213"/>
      <c r="V15131" s="213"/>
      <c r="W15131" s="213"/>
      <c r="X15131" s="214"/>
      <c r="Y15131" s="214"/>
      <c r="Z15131" s="214"/>
      <c r="AA15131" s="217"/>
      <c r="AB15131" s="217"/>
      <c r="AC15131" s="217"/>
      <c r="AD15131" s="213"/>
    </row>
    <row r="15132" spans="20:30" x14ac:dyDescent="0.2">
      <c r="T15132" s="212"/>
      <c r="U15132" s="213"/>
      <c r="V15132" s="213"/>
      <c r="W15132" s="213"/>
      <c r="X15132" s="214"/>
      <c r="Y15132" s="214"/>
      <c r="Z15132" s="214"/>
      <c r="AA15132" s="217"/>
      <c r="AB15132" s="217"/>
      <c r="AC15132" s="217"/>
      <c r="AD15132" s="213"/>
    </row>
    <row r="15133" spans="20:30" x14ac:dyDescent="0.2">
      <c r="T15133" s="212"/>
      <c r="U15133" s="213"/>
      <c r="V15133" s="213"/>
      <c r="W15133" s="213"/>
      <c r="X15133" s="214"/>
      <c r="Y15133" s="214"/>
      <c r="Z15133" s="214"/>
      <c r="AA15133" s="217"/>
      <c r="AB15133" s="217"/>
      <c r="AC15133" s="217"/>
      <c r="AD15133" s="213"/>
    </row>
    <row r="15134" spans="20:30" x14ac:dyDescent="0.2">
      <c r="T15134" s="212"/>
      <c r="U15134" s="213"/>
      <c r="V15134" s="213"/>
      <c r="W15134" s="213"/>
      <c r="X15134" s="214"/>
      <c r="Y15134" s="214"/>
      <c r="Z15134" s="214"/>
      <c r="AA15134" s="217"/>
      <c r="AB15134" s="217"/>
      <c r="AC15134" s="217"/>
      <c r="AD15134" s="213"/>
    </row>
    <row r="15135" spans="20:30" x14ac:dyDescent="0.2">
      <c r="T15135" s="212"/>
      <c r="U15135" s="213"/>
      <c r="V15135" s="213"/>
      <c r="W15135" s="213"/>
      <c r="X15135" s="214"/>
      <c r="Y15135" s="214"/>
      <c r="Z15135" s="214"/>
      <c r="AA15135" s="217"/>
      <c r="AB15135" s="217"/>
      <c r="AC15135" s="217"/>
      <c r="AD15135" s="213"/>
    </row>
    <row r="15136" spans="20:30" x14ac:dyDescent="0.2">
      <c r="T15136" s="212"/>
      <c r="U15136" s="213"/>
      <c r="V15136" s="213"/>
      <c r="W15136" s="213"/>
      <c r="X15136" s="214"/>
      <c r="Y15136" s="214"/>
      <c r="Z15136" s="214"/>
      <c r="AA15136" s="217"/>
      <c r="AB15136" s="217"/>
      <c r="AC15136" s="217"/>
      <c r="AD15136" s="213"/>
    </row>
    <row r="15137" spans="20:30" x14ac:dyDescent="0.2">
      <c r="T15137" s="212"/>
      <c r="U15137" s="213"/>
      <c r="V15137" s="213"/>
      <c r="W15137" s="213"/>
      <c r="X15137" s="214"/>
      <c r="Y15137" s="214"/>
      <c r="Z15137" s="214"/>
      <c r="AA15137" s="217"/>
      <c r="AB15137" s="217"/>
      <c r="AC15137" s="217"/>
      <c r="AD15137" s="213"/>
    </row>
    <row r="15138" spans="20:30" x14ac:dyDescent="0.2">
      <c r="T15138" s="212"/>
      <c r="U15138" s="213"/>
      <c r="V15138" s="213"/>
      <c r="W15138" s="213"/>
      <c r="X15138" s="214"/>
      <c r="Y15138" s="214"/>
      <c r="Z15138" s="214"/>
      <c r="AA15138" s="217"/>
      <c r="AB15138" s="217"/>
      <c r="AC15138" s="217"/>
      <c r="AD15138" s="213"/>
    </row>
    <row r="15139" spans="20:30" x14ac:dyDescent="0.2">
      <c r="T15139" s="212"/>
      <c r="U15139" s="213"/>
      <c r="V15139" s="213"/>
      <c r="W15139" s="213"/>
      <c r="X15139" s="214"/>
      <c r="Y15139" s="214"/>
      <c r="Z15139" s="214"/>
      <c r="AA15139" s="217"/>
      <c r="AB15139" s="217"/>
      <c r="AC15139" s="217"/>
      <c r="AD15139" s="213"/>
    </row>
    <row r="15140" spans="20:30" x14ac:dyDescent="0.2">
      <c r="T15140" s="212"/>
      <c r="U15140" s="213"/>
      <c r="V15140" s="213"/>
      <c r="W15140" s="213"/>
      <c r="X15140" s="214"/>
      <c r="Y15140" s="214"/>
      <c r="Z15140" s="214"/>
      <c r="AA15140" s="217"/>
      <c r="AB15140" s="217"/>
      <c r="AC15140" s="217"/>
      <c r="AD15140" s="213"/>
    </row>
    <row r="15141" spans="20:30" x14ac:dyDescent="0.2">
      <c r="T15141" s="212"/>
      <c r="U15141" s="213"/>
      <c r="V15141" s="213"/>
      <c r="W15141" s="213"/>
      <c r="X15141" s="214"/>
      <c r="Y15141" s="214"/>
      <c r="Z15141" s="214"/>
      <c r="AA15141" s="217"/>
      <c r="AB15141" s="217"/>
      <c r="AC15141" s="217"/>
      <c r="AD15141" s="213"/>
    </row>
    <row r="15142" spans="20:30" x14ac:dyDescent="0.2">
      <c r="T15142" s="212"/>
      <c r="U15142" s="213"/>
      <c r="V15142" s="213"/>
      <c r="W15142" s="213"/>
      <c r="X15142" s="214"/>
      <c r="Y15142" s="214"/>
      <c r="Z15142" s="214"/>
      <c r="AA15142" s="217"/>
      <c r="AB15142" s="217"/>
      <c r="AC15142" s="217"/>
      <c r="AD15142" s="213"/>
    </row>
    <row r="15143" spans="20:30" x14ac:dyDescent="0.2">
      <c r="T15143" s="212"/>
      <c r="U15143" s="213"/>
      <c r="V15143" s="213"/>
      <c r="W15143" s="213"/>
      <c r="X15143" s="214"/>
      <c r="Y15143" s="214"/>
      <c r="Z15143" s="214"/>
      <c r="AA15143" s="217"/>
      <c r="AB15143" s="217"/>
      <c r="AC15143" s="217"/>
      <c r="AD15143" s="213"/>
    </row>
    <row r="15144" spans="20:30" x14ac:dyDescent="0.2">
      <c r="T15144" s="212"/>
      <c r="U15144" s="213"/>
      <c r="V15144" s="213"/>
      <c r="W15144" s="213"/>
      <c r="X15144" s="214"/>
      <c r="Y15144" s="214"/>
      <c r="Z15144" s="214"/>
      <c r="AA15144" s="217"/>
      <c r="AB15144" s="217"/>
      <c r="AC15144" s="217"/>
      <c r="AD15144" s="213"/>
    </row>
    <row r="15145" spans="20:30" x14ac:dyDescent="0.2">
      <c r="T15145" s="212"/>
      <c r="U15145" s="213"/>
      <c r="V15145" s="213"/>
      <c r="W15145" s="213"/>
      <c r="X15145" s="214"/>
      <c r="Y15145" s="214"/>
      <c r="Z15145" s="214"/>
      <c r="AA15145" s="217"/>
      <c r="AB15145" s="217"/>
      <c r="AC15145" s="217"/>
      <c r="AD15145" s="213"/>
    </row>
    <row r="15146" spans="20:30" x14ac:dyDescent="0.2">
      <c r="T15146" s="212"/>
      <c r="U15146" s="213"/>
      <c r="V15146" s="213"/>
      <c r="W15146" s="213"/>
      <c r="X15146" s="214"/>
      <c r="Y15146" s="214"/>
      <c r="Z15146" s="214"/>
      <c r="AA15146" s="217"/>
      <c r="AB15146" s="217"/>
      <c r="AC15146" s="217"/>
      <c r="AD15146" s="213"/>
    </row>
    <row r="15147" spans="20:30" x14ac:dyDescent="0.2">
      <c r="T15147" s="212"/>
      <c r="U15147" s="213"/>
      <c r="V15147" s="213"/>
      <c r="W15147" s="213"/>
      <c r="X15147" s="214"/>
      <c r="Y15147" s="214"/>
      <c r="Z15147" s="214"/>
      <c r="AA15147" s="217"/>
      <c r="AB15147" s="217"/>
      <c r="AC15147" s="217"/>
      <c r="AD15147" s="213"/>
    </row>
    <row r="15148" spans="20:30" x14ac:dyDescent="0.2">
      <c r="T15148" s="212"/>
      <c r="U15148" s="213"/>
      <c r="V15148" s="213"/>
      <c r="W15148" s="213"/>
      <c r="X15148" s="214"/>
      <c r="Y15148" s="214"/>
      <c r="Z15148" s="214"/>
      <c r="AA15148" s="217"/>
      <c r="AB15148" s="217"/>
      <c r="AC15148" s="217"/>
      <c r="AD15148" s="213"/>
    </row>
    <row r="15149" spans="20:30" x14ac:dyDescent="0.2">
      <c r="T15149" s="212"/>
      <c r="U15149" s="213"/>
      <c r="V15149" s="213"/>
      <c r="W15149" s="213"/>
      <c r="X15149" s="214"/>
      <c r="Y15149" s="214"/>
      <c r="Z15149" s="214"/>
      <c r="AA15149" s="217"/>
      <c r="AB15149" s="217"/>
      <c r="AC15149" s="217"/>
      <c r="AD15149" s="213"/>
    </row>
    <row r="15150" spans="20:30" x14ac:dyDescent="0.2">
      <c r="T15150" s="212"/>
      <c r="U15150" s="213"/>
      <c r="V15150" s="213"/>
      <c r="W15150" s="213"/>
      <c r="X15150" s="214"/>
      <c r="Y15150" s="214"/>
      <c r="Z15150" s="214"/>
      <c r="AA15150" s="217"/>
      <c r="AB15150" s="217"/>
      <c r="AC15150" s="217"/>
      <c r="AD15150" s="213"/>
    </row>
    <row r="15151" spans="20:30" x14ac:dyDescent="0.2">
      <c r="T15151" s="212"/>
      <c r="U15151" s="213"/>
      <c r="V15151" s="213"/>
      <c r="W15151" s="213"/>
      <c r="X15151" s="214"/>
      <c r="Y15151" s="214"/>
      <c r="Z15151" s="214"/>
      <c r="AA15151" s="217"/>
      <c r="AB15151" s="217"/>
      <c r="AC15151" s="217"/>
      <c r="AD15151" s="213"/>
    </row>
    <row r="15152" spans="20:30" x14ac:dyDescent="0.2">
      <c r="T15152" s="212"/>
      <c r="U15152" s="213"/>
      <c r="V15152" s="213"/>
      <c r="W15152" s="213"/>
      <c r="X15152" s="214"/>
      <c r="Y15152" s="214"/>
      <c r="Z15152" s="214"/>
      <c r="AA15152" s="217"/>
      <c r="AB15152" s="217"/>
      <c r="AC15152" s="217"/>
      <c r="AD15152" s="213"/>
    </row>
    <row r="15153" spans="20:30" x14ac:dyDescent="0.2">
      <c r="T15153" s="212"/>
      <c r="U15153" s="213"/>
      <c r="V15153" s="213"/>
      <c r="W15153" s="213"/>
      <c r="X15153" s="214"/>
      <c r="Y15153" s="214"/>
      <c r="Z15153" s="214"/>
      <c r="AA15153" s="217"/>
      <c r="AB15153" s="217"/>
      <c r="AC15153" s="217"/>
      <c r="AD15153" s="213"/>
    </row>
    <row r="15154" spans="20:30" x14ac:dyDescent="0.2">
      <c r="T15154" s="212"/>
      <c r="U15154" s="213"/>
      <c r="V15154" s="213"/>
      <c r="W15154" s="213"/>
      <c r="X15154" s="214"/>
      <c r="Y15154" s="214"/>
      <c r="Z15154" s="214"/>
      <c r="AA15154" s="217"/>
      <c r="AB15154" s="217"/>
      <c r="AC15154" s="217"/>
      <c r="AD15154" s="213"/>
    </row>
    <row r="15155" spans="20:30" x14ac:dyDescent="0.2">
      <c r="T15155" s="212"/>
      <c r="U15155" s="213"/>
      <c r="V15155" s="213"/>
      <c r="W15155" s="213"/>
      <c r="X15155" s="214"/>
      <c r="Y15155" s="214"/>
      <c r="Z15155" s="214"/>
      <c r="AA15155" s="217"/>
      <c r="AB15155" s="217"/>
      <c r="AC15155" s="217"/>
      <c r="AD15155" s="213"/>
    </row>
    <row r="15156" spans="20:30" x14ac:dyDescent="0.2">
      <c r="T15156" s="212"/>
      <c r="U15156" s="213"/>
      <c r="V15156" s="213"/>
      <c r="W15156" s="213"/>
      <c r="X15156" s="214"/>
      <c r="Y15156" s="214"/>
      <c r="Z15156" s="214"/>
      <c r="AA15156" s="217"/>
      <c r="AB15156" s="217"/>
      <c r="AC15156" s="217"/>
      <c r="AD15156" s="213"/>
    </row>
    <row r="15157" spans="20:30" x14ac:dyDescent="0.2">
      <c r="T15157" s="212"/>
      <c r="U15157" s="213"/>
      <c r="V15157" s="213"/>
      <c r="W15157" s="213"/>
      <c r="X15157" s="214"/>
      <c r="Y15157" s="214"/>
      <c r="Z15157" s="214"/>
      <c r="AA15157" s="217"/>
      <c r="AB15157" s="217"/>
      <c r="AC15157" s="217"/>
      <c r="AD15157" s="213"/>
    </row>
    <row r="15158" spans="20:30" x14ac:dyDescent="0.2">
      <c r="T15158" s="212"/>
      <c r="U15158" s="213"/>
      <c r="V15158" s="213"/>
      <c r="W15158" s="213"/>
      <c r="X15158" s="214"/>
      <c r="Y15158" s="214"/>
      <c r="Z15158" s="214"/>
      <c r="AA15158" s="217"/>
      <c r="AB15158" s="217"/>
      <c r="AC15158" s="217"/>
      <c r="AD15158" s="213"/>
    </row>
    <row r="15159" spans="20:30" x14ac:dyDescent="0.2">
      <c r="T15159" s="212"/>
      <c r="U15159" s="213"/>
      <c r="V15159" s="213"/>
      <c r="W15159" s="213"/>
      <c r="X15159" s="214"/>
      <c r="Y15159" s="214"/>
      <c r="Z15159" s="214"/>
      <c r="AA15159" s="217"/>
      <c r="AB15159" s="217"/>
      <c r="AC15159" s="217"/>
      <c r="AD15159" s="213"/>
    </row>
    <row r="15160" spans="20:30" x14ac:dyDescent="0.2">
      <c r="T15160" s="212"/>
      <c r="U15160" s="213"/>
      <c r="V15160" s="213"/>
      <c r="W15160" s="213"/>
      <c r="X15160" s="214"/>
      <c r="Y15160" s="214"/>
      <c r="Z15160" s="214"/>
      <c r="AA15160" s="217"/>
      <c r="AB15160" s="217"/>
      <c r="AC15160" s="217"/>
      <c r="AD15160" s="213"/>
    </row>
    <row r="15161" spans="20:30" x14ac:dyDescent="0.2">
      <c r="T15161" s="212"/>
      <c r="U15161" s="213"/>
      <c r="V15161" s="213"/>
      <c r="W15161" s="213"/>
      <c r="X15161" s="214"/>
      <c r="Y15161" s="214"/>
      <c r="Z15161" s="214"/>
      <c r="AA15161" s="217"/>
      <c r="AB15161" s="217"/>
      <c r="AC15161" s="217"/>
      <c r="AD15161" s="213"/>
    </row>
    <row r="15162" spans="20:30" x14ac:dyDescent="0.2">
      <c r="T15162" s="212"/>
      <c r="U15162" s="213"/>
      <c r="V15162" s="213"/>
      <c r="W15162" s="213"/>
      <c r="X15162" s="214"/>
      <c r="Y15162" s="214"/>
      <c r="Z15162" s="214"/>
      <c r="AA15162" s="217"/>
      <c r="AB15162" s="217"/>
      <c r="AC15162" s="217"/>
      <c r="AD15162" s="213"/>
    </row>
    <row r="15163" spans="20:30" x14ac:dyDescent="0.2">
      <c r="T15163" s="212"/>
      <c r="U15163" s="213"/>
      <c r="V15163" s="213"/>
      <c r="W15163" s="213"/>
      <c r="X15163" s="214"/>
      <c r="Y15163" s="214"/>
      <c r="Z15163" s="214"/>
      <c r="AA15163" s="217"/>
      <c r="AB15163" s="217"/>
      <c r="AC15163" s="217"/>
      <c r="AD15163" s="213"/>
    </row>
    <row r="15164" spans="20:30" x14ac:dyDescent="0.2">
      <c r="T15164" s="212"/>
      <c r="U15164" s="213"/>
      <c r="V15164" s="213"/>
      <c r="W15164" s="213"/>
      <c r="X15164" s="214"/>
      <c r="Y15164" s="214"/>
      <c r="Z15164" s="214"/>
      <c r="AA15164" s="217"/>
      <c r="AB15164" s="217"/>
      <c r="AC15164" s="217"/>
      <c r="AD15164" s="213"/>
    </row>
    <row r="15165" spans="20:30" x14ac:dyDescent="0.2">
      <c r="T15165" s="212"/>
      <c r="U15165" s="213"/>
      <c r="V15165" s="213"/>
      <c r="W15165" s="213"/>
      <c r="X15165" s="214"/>
      <c r="Y15165" s="214"/>
      <c r="Z15165" s="214"/>
      <c r="AA15165" s="217"/>
      <c r="AB15165" s="217"/>
      <c r="AC15165" s="217"/>
      <c r="AD15165" s="213"/>
    </row>
    <row r="15166" spans="20:30" x14ac:dyDescent="0.2">
      <c r="T15166" s="212"/>
      <c r="U15166" s="213"/>
      <c r="V15166" s="213"/>
      <c r="W15166" s="213"/>
      <c r="X15166" s="214"/>
      <c r="Y15166" s="214"/>
      <c r="Z15166" s="214"/>
      <c r="AA15166" s="217"/>
      <c r="AB15166" s="217"/>
      <c r="AC15166" s="217"/>
      <c r="AD15166" s="213"/>
    </row>
    <row r="15167" spans="20:30" x14ac:dyDescent="0.2">
      <c r="T15167" s="212"/>
      <c r="U15167" s="213"/>
      <c r="V15167" s="213"/>
      <c r="W15167" s="213"/>
      <c r="X15167" s="214"/>
      <c r="Y15167" s="214"/>
      <c r="Z15167" s="214"/>
      <c r="AA15167" s="217"/>
      <c r="AB15167" s="217"/>
      <c r="AC15167" s="217"/>
      <c r="AD15167" s="213"/>
    </row>
    <row r="15168" spans="20:30" x14ac:dyDescent="0.2">
      <c r="T15168" s="212"/>
      <c r="U15168" s="213"/>
      <c r="V15168" s="213"/>
      <c r="W15168" s="213"/>
      <c r="X15168" s="214"/>
      <c r="Y15168" s="214"/>
      <c r="Z15168" s="214"/>
      <c r="AA15168" s="217"/>
      <c r="AB15168" s="217"/>
      <c r="AC15168" s="217"/>
      <c r="AD15168" s="213"/>
    </row>
    <row r="15169" spans="20:30" x14ac:dyDescent="0.2">
      <c r="T15169" s="212"/>
      <c r="U15169" s="213"/>
      <c r="V15169" s="213"/>
      <c r="W15169" s="213"/>
      <c r="X15169" s="214"/>
      <c r="Y15169" s="214"/>
      <c r="Z15169" s="214"/>
      <c r="AA15169" s="217"/>
      <c r="AB15169" s="217"/>
      <c r="AC15169" s="217"/>
      <c r="AD15169" s="213"/>
    </row>
    <row r="15170" spans="20:30" x14ac:dyDescent="0.2">
      <c r="T15170" s="212"/>
      <c r="U15170" s="213"/>
      <c r="V15170" s="213"/>
      <c r="W15170" s="213"/>
      <c r="X15170" s="214"/>
      <c r="Y15170" s="214"/>
      <c r="Z15170" s="214"/>
      <c r="AA15170" s="217"/>
      <c r="AB15170" s="217"/>
      <c r="AC15170" s="217"/>
      <c r="AD15170" s="213"/>
    </row>
    <row r="15171" spans="20:30" x14ac:dyDescent="0.2">
      <c r="T15171" s="212"/>
      <c r="U15171" s="213"/>
      <c r="V15171" s="213"/>
      <c r="W15171" s="213"/>
      <c r="X15171" s="214"/>
      <c r="Y15171" s="214"/>
      <c r="Z15171" s="214"/>
      <c r="AA15171" s="217"/>
      <c r="AB15171" s="217"/>
      <c r="AC15171" s="217"/>
      <c r="AD15171" s="213"/>
    </row>
    <row r="15172" spans="20:30" x14ac:dyDescent="0.2">
      <c r="T15172" s="212"/>
      <c r="U15172" s="213"/>
      <c r="V15172" s="213"/>
      <c r="W15172" s="213"/>
      <c r="X15172" s="214"/>
      <c r="Y15172" s="214"/>
      <c r="Z15172" s="214"/>
      <c r="AA15172" s="217"/>
      <c r="AB15172" s="217"/>
      <c r="AC15172" s="217"/>
      <c r="AD15172" s="213"/>
    </row>
    <row r="15173" spans="20:30" x14ac:dyDescent="0.2">
      <c r="T15173" s="212"/>
      <c r="U15173" s="213"/>
      <c r="V15173" s="213"/>
      <c r="W15173" s="213"/>
      <c r="X15173" s="214"/>
      <c r="Y15173" s="214"/>
      <c r="Z15173" s="214"/>
      <c r="AA15173" s="217"/>
      <c r="AB15173" s="217"/>
      <c r="AC15173" s="217"/>
      <c r="AD15173" s="213"/>
    </row>
    <row r="15174" spans="20:30" x14ac:dyDescent="0.2">
      <c r="T15174" s="212"/>
      <c r="U15174" s="213"/>
      <c r="V15174" s="213"/>
      <c r="W15174" s="213"/>
      <c r="X15174" s="214"/>
      <c r="Y15174" s="214"/>
      <c r="Z15174" s="214"/>
      <c r="AA15174" s="217"/>
      <c r="AB15174" s="217"/>
      <c r="AC15174" s="217"/>
      <c r="AD15174" s="213"/>
    </row>
    <row r="15175" spans="20:30" x14ac:dyDescent="0.2">
      <c r="T15175" s="212"/>
      <c r="U15175" s="213"/>
      <c r="V15175" s="213"/>
      <c r="W15175" s="213"/>
      <c r="X15175" s="214"/>
      <c r="Y15175" s="214"/>
      <c r="Z15175" s="214"/>
      <c r="AA15175" s="217"/>
      <c r="AB15175" s="217"/>
      <c r="AC15175" s="217"/>
      <c r="AD15175" s="213"/>
    </row>
    <row r="15176" spans="20:30" x14ac:dyDescent="0.2">
      <c r="T15176" s="212"/>
      <c r="U15176" s="213"/>
      <c r="V15176" s="213"/>
      <c r="W15176" s="213"/>
      <c r="X15176" s="214"/>
      <c r="Y15176" s="214"/>
      <c r="Z15176" s="214"/>
      <c r="AA15176" s="217"/>
      <c r="AB15176" s="217"/>
      <c r="AC15176" s="217"/>
      <c r="AD15176" s="213"/>
    </row>
    <row r="15177" spans="20:30" x14ac:dyDescent="0.2">
      <c r="T15177" s="212"/>
      <c r="U15177" s="213"/>
      <c r="V15177" s="213"/>
      <c r="W15177" s="213"/>
      <c r="X15177" s="214"/>
      <c r="Y15177" s="214"/>
      <c r="Z15177" s="214"/>
      <c r="AA15177" s="217"/>
      <c r="AB15177" s="217"/>
      <c r="AC15177" s="217"/>
      <c r="AD15177" s="213"/>
    </row>
    <row r="15178" spans="20:30" x14ac:dyDescent="0.2">
      <c r="T15178" s="212"/>
      <c r="U15178" s="213"/>
      <c r="V15178" s="213"/>
      <c r="W15178" s="213"/>
      <c r="X15178" s="214"/>
      <c r="Y15178" s="214"/>
      <c r="Z15178" s="214"/>
      <c r="AA15178" s="217"/>
      <c r="AB15178" s="217"/>
      <c r="AC15178" s="217"/>
      <c r="AD15178" s="213"/>
    </row>
    <row r="15179" spans="20:30" x14ac:dyDescent="0.2">
      <c r="T15179" s="212"/>
      <c r="U15179" s="213"/>
      <c r="V15179" s="213"/>
      <c r="W15179" s="213"/>
      <c r="X15179" s="214"/>
      <c r="Y15179" s="214"/>
      <c r="Z15179" s="214"/>
      <c r="AA15179" s="217"/>
      <c r="AB15179" s="217"/>
      <c r="AC15179" s="217"/>
      <c r="AD15179" s="213"/>
    </row>
    <row r="15180" spans="20:30" x14ac:dyDescent="0.2">
      <c r="T15180" s="212"/>
      <c r="U15180" s="213"/>
      <c r="V15180" s="213"/>
      <c r="W15180" s="213"/>
      <c r="X15180" s="214"/>
      <c r="Y15180" s="214"/>
      <c r="Z15180" s="214"/>
      <c r="AA15180" s="217"/>
      <c r="AB15180" s="217"/>
      <c r="AC15180" s="217"/>
      <c r="AD15180" s="213"/>
    </row>
    <row r="15181" spans="20:30" x14ac:dyDescent="0.2">
      <c r="T15181" s="212"/>
      <c r="U15181" s="213"/>
      <c r="V15181" s="213"/>
      <c r="W15181" s="213"/>
      <c r="X15181" s="214"/>
      <c r="Y15181" s="214"/>
      <c r="Z15181" s="214"/>
      <c r="AA15181" s="217"/>
      <c r="AB15181" s="217"/>
      <c r="AC15181" s="217"/>
      <c r="AD15181" s="213"/>
    </row>
    <row r="15182" spans="20:30" x14ac:dyDescent="0.2">
      <c r="T15182" s="212"/>
      <c r="U15182" s="213"/>
      <c r="V15182" s="213"/>
      <c r="W15182" s="213"/>
      <c r="X15182" s="214"/>
      <c r="Y15182" s="214"/>
      <c r="Z15182" s="214"/>
      <c r="AA15182" s="217"/>
      <c r="AB15182" s="217"/>
      <c r="AC15182" s="217"/>
      <c r="AD15182" s="213"/>
    </row>
    <row r="15183" spans="20:30" x14ac:dyDescent="0.2">
      <c r="T15183" s="212"/>
      <c r="U15183" s="213"/>
      <c r="V15183" s="213"/>
      <c r="W15183" s="213"/>
      <c r="X15183" s="214"/>
      <c r="Y15183" s="214"/>
      <c r="Z15183" s="214"/>
      <c r="AA15183" s="217"/>
      <c r="AB15183" s="217"/>
      <c r="AC15183" s="217"/>
      <c r="AD15183" s="213"/>
    </row>
    <row r="15184" spans="20:30" x14ac:dyDescent="0.2">
      <c r="T15184" s="212"/>
      <c r="U15184" s="213"/>
      <c r="V15184" s="213"/>
      <c r="W15184" s="213"/>
      <c r="X15184" s="214"/>
      <c r="Y15184" s="214"/>
      <c r="Z15184" s="214"/>
      <c r="AA15184" s="217"/>
      <c r="AB15184" s="217"/>
      <c r="AC15184" s="217"/>
      <c r="AD15184" s="213"/>
    </row>
    <row r="15185" spans="20:30" x14ac:dyDescent="0.2">
      <c r="T15185" s="212"/>
      <c r="U15185" s="213"/>
      <c r="V15185" s="213"/>
      <c r="W15185" s="213"/>
      <c r="X15185" s="214"/>
      <c r="Y15185" s="214"/>
      <c r="Z15185" s="214"/>
      <c r="AA15185" s="217"/>
      <c r="AB15185" s="217"/>
      <c r="AC15185" s="217"/>
      <c r="AD15185" s="213"/>
    </row>
    <row r="15186" spans="20:30" x14ac:dyDescent="0.2">
      <c r="T15186" s="212"/>
      <c r="U15186" s="213"/>
      <c r="V15186" s="213"/>
      <c r="W15186" s="213"/>
      <c r="X15186" s="214"/>
      <c r="Y15186" s="214"/>
      <c r="Z15186" s="214"/>
      <c r="AA15186" s="217"/>
      <c r="AB15186" s="217"/>
      <c r="AC15186" s="217"/>
      <c r="AD15186" s="213"/>
    </row>
    <row r="15187" spans="20:30" x14ac:dyDescent="0.2">
      <c r="T15187" s="212"/>
      <c r="U15187" s="213"/>
      <c r="V15187" s="213"/>
      <c r="W15187" s="213"/>
      <c r="X15187" s="214"/>
      <c r="Y15187" s="214"/>
      <c r="Z15187" s="214"/>
      <c r="AA15187" s="217"/>
      <c r="AB15187" s="217"/>
      <c r="AC15187" s="217"/>
      <c r="AD15187" s="213"/>
    </row>
    <row r="15188" spans="20:30" x14ac:dyDescent="0.2">
      <c r="T15188" s="212"/>
      <c r="U15188" s="213"/>
      <c r="V15188" s="213"/>
      <c r="W15188" s="213"/>
      <c r="X15188" s="214"/>
      <c r="Y15188" s="214"/>
      <c r="Z15188" s="214"/>
      <c r="AA15188" s="217"/>
      <c r="AB15188" s="217"/>
      <c r="AC15188" s="217"/>
      <c r="AD15188" s="213"/>
    </row>
    <row r="15189" spans="20:30" x14ac:dyDescent="0.2">
      <c r="T15189" s="212"/>
      <c r="U15189" s="213"/>
      <c r="V15189" s="213"/>
      <c r="W15189" s="213"/>
      <c r="X15189" s="214"/>
      <c r="Y15189" s="214"/>
      <c r="Z15189" s="214"/>
      <c r="AA15189" s="217"/>
      <c r="AB15189" s="217"/>
      <c r="AC15189" s="217"/>
      <c r="AD15189" s="213"/>
    </row>
    <row r="15190" spans="20:30" x14ac:dyDescent="0.2">
      <c r="T15190" s="212"/>
      <c r="U15190" s="213"/>
      <c r="V15190" s="213"/>
      <c r="W15190" s="213"/>
      <c r="X15190" s="214"/>
      <c r="Y15190" s="214"/>
      <c r="Z15190" s="214"/>
      <c r="AA15190" s="217"/>
      <c r="AB15190" s="217"/>
      <c r="AC15190" s="217"/>
      <c r="AD15190" s="213"/>
    </row>
    <row r="15191" spans="20:30" x14ac:dyDescent="0.2">
      <c r="T15191" s="212"/>
      <c r="U15191" s="213"/>
      <c r="V15191" s="213"/>
      <c r="W15191" s="213"/>
      <c r="X15191" s="214"/>
      <c r="Y15191" s="214"/>
      <c r="Z15191" s="214"/>
      <c r="AA15191" s="217"/>
      <c r="AB15191" s="217"/>
      <c r="AC15191" s="217"/>
      <c r="AD15191" s="213"/>
    </row>
    <row r="15192" spans="20:30" x14ac:dyDescent="0.2">
      <c r="T15192" s="212"/>
      <c r="U15192" s="213"/>
      <c r="V15192" s="213"/>
      <c r="W15192" s="213"/>
      <c r="X15192" s="214"/>
      <c r="Y15192" s="214"/>
      <c r="Z15192" s="214"/>
      <c r="AA15192" s="217"/>
      <c r="AB15192" s="217"/>
      <c r="AC15192" s="217"/>
      <c r="AD15192" s="213"/>
    </row>
    <row r="15193" spans="20:30" x14ac:dyDescent="0.2">
      <c r="T15193" s="212"/>
      <c r="U15193" s="213"/>
      <c r="V15193" s="213"/>
      <c r="W15193" s="213"/>
      <c r="X15193" s="214"/>
      <c r="Y15193" s="214"/>
      <c r="Z15193" s="214"/>
      <c r="AA15193" s="217"/>
      <c r="AB15193" s="217"/>
      <c r="AC15193" s="217"/>
      <c r="AD15193" s="213"/>
    </row>
    <row r="15194" spans="20:30" x14ac:dyDescent="0.2">
      <c r="T15194" s="212"/>
      <c r="U15194" s="213"/>
      <c r="V15194" s="213"/>
      <c r="W15194" s="213"/>
      <c r="X15194" s="214"/>
      <c r="Y15194" s="214"/>
      <c r="Z15194" s="214"/>
      <c r="AA15194" s="217"/>
      <c r="AB15194" s="217"/>
      <c r="AC15194" s="217"/>
      <c r="AD15194" s="213"/>
    </row>
    <row r="15195" spans="20:30" x14ac:dyDescent="0.2">
      <c r="T15195" s="212"/>
      <c r="U15195" s="213"/>
      <c r="V15195" s="213"/>
      <c r="W15195" s="213"/>
      <c r="X15195" s="214"/>
      <c r="Y15195" s="214"/>
      <c r="Z15195" s="214"/>
      <c r="AA15195" s="217"/>
      <c r="AB15195" s="217"/>
      <c r="AC15195" s="217"/>
      <c r="AD15195" s="213"/>
    </row>
    <row r="15196" spans="20:30" x14ac:dyDescent="0.2">
      <c r="T15196" s="212"/>
      <c r="U15196" s="213"/>
      <c r="V15196" s="213"/>
      <c r="W15196" s="213"/>
      <c r="X15196" s="214"/>
      <c r="Y15196" s="214"/>
      <c r="Z15196" s="214"/>
      <c r="AA15196" s="217"/>
      <c r="AB15196" s="217"/>
      <c r="AC15196" s="217"/>
      <c r="AD15196" s="213"/>
    </row>
    <row r="15197" spans="20:30" x14ac:dyDescent="0.2">
      <c r="T15197" s="212"/>
      <c r="U15197" s="213"/>
      <c r="V15197" s="213"/>
      <c r="W15197" s="213"/>
      <c r="X15197" s="214"/>
      <c r="Y15197" s="214"/>
      <c r="Z15197" s="214"/>
      <c r="AA15197" s="217"/>
      <c r="AB15197" s="217"/>
      <c r="AC15197" s="217"/>
      <c r="AD15197" s="213"/>
    </row>
    <row r="15198" spans="20:30" x14ac:dyDescent="0.2">
      <c r="T15198" s="212"/>
      <c r="U15198" s="213"/>
      <c r="V15198" s="213"/>
      <c r="W15198" s="213"/>
      <c r="X15198" s="214"/>
      <c r="Y15198" s="214"/>
      <c r="Z15198" s="214"/>
      <c r="AA15198" s="217"/>
      <c r="AB15198" s="217"/>
      <c r="AC15198" s="217"/>
      <c r="AD15198" s="213"/>
    </row>
    <row r="15199" spans="20:30" x14ac:dyDescent="0.2">
      <c r="T15199" s="212"/>
      <c r="U15199" s="213"/>
      <c r="V15199" s="213"/>
      <c r="W15199" s="213"/>
      <c r="X15199" s="214"/>
      <c r="Y15199" s="214"/>
      <c r="Z15199" s="214"/>
      <c r="AA15199" s="217"/>
      <c r="AB15199" s="217"/>
      <c r="AC15199" s="217"/>
      <c r="AD15199" s="213"/>
    </row>
    <row r="15200" spans="20:30" x14ac:dyDescent="0.2">
      <c r="T15200" s="212"/>
      <c r="U15200" s="213"/>
      <c r="V15200" s="213"/>
      <c r="W15200" s="213"/>
      <c r="X15200" s="214"/>
      <c r="Y15200" s="214"/>
      <c r="Z15200" s="214"/>
      <c r="AA15200" s="217"/>
      <c r="AB15200" s="217"/>
      <c r="AC15200" s="217"/>
      <c r="AD15200" s="213"/>
    </row>
    <row r="15201" spans="20:30" x14ac:dyDescent="0.2">
      <c r="T15201" s="212"/>
      <c r="U15201" s="213"/>
      <c r="V15201" s="213"/>
      <c r="W15201" s="213"/>
      <c r="X15201" s="214"/>
      <c r="Y15201" s="214"/>
      <c r="Z15201" s="214"/>
      <c r="AA15201" s="217"/>
      <c r="AB15201" s="217"/>
      <c r="AC15201" s="217"/>
      <c r="AD15201" s="213"/>
    </row>
    <row r="15202" spans="20:30" x14ac:dyDescent="0.2">
      <c r="T15202" s="212"/>
      <c r="U15202" s="213"/>
      <c r="V15202" s="213"/>
      <c r="W15202" s="213"/>
      <c r="X15202" s="214"/>
      <c r="Y15202" s="214"/>
      <c r="Z15202" s="214"/>
      <c r="AA15202" s="217"/>
      <c r="AB15202" s="217"/>
      <c r="AC15202" s="217"/>
      <c r="AD15202" s="213"/>
    </row>
    <row r="15203" spans="20:30" x14ac:dyDescent="0.2">
      <c r="T15203" s="212"/>
      <c r="U15203" s="213"/>
      <c r="V15203" s="213"/>
      <c r="W15203" s="213"/>
      <c r="X15203" s="214"/>
      <c r="Y15203" s="214"/>
      <c r="Z15203" s="214"/>
      <c r="AA15203" s="217"/>
      <c r="AB15203" s="217"/>
      <c r="AC15203" s="217"/>
      <c r="AD15203" s="213"/>
    </row>
    <row r="15204" spans="20:30" x14ac:dyDescent="0.2">
      <c r="T15204" s="212"/>
      <c r="U15204" s="213"/>
      <c r="V15204" s="213"/>
      <c r="W15204" s="213"/>
      <c r="X15204" s="214"/>
      <c r="Y15204" s="214"/>
      <c r="Z15204" s="214"/>
      <c r="AA15204" s="217"/>
      <c r="AB15204" s="217"/>
      <c r="AC15204" s="217"/>
      <c r="AD15204" s="213"/>
    </row>
    <row r="15205" spans="20:30" x14ac:dyDescent="0.2">
      <c r="T15205" s="212"/>
      <c r="U15205" s="213"/>
      <c r="V15205" s="213"/>
      <c r="W15205" s="213"/>
      <c r="X15205" s="214"/>
      <c r="Y15205" s="214"/>
      <c r="Z15205" s="214"/>
      <c r="AA15205" s="217"/>
      <c r="AB15205" s="217"/>
      <c r="AC15205" s="217"/>
      <c r="AD15205" s="213"/>
    </row>
    <row r="15206" spans="20:30" x14ac:dyDescent="0.2">
      <c r="T15206" s="212"/>
      <c r="U15206" s="213"/>
      <c r="V15206" s="213"/>
      <c r="W15206" s="213"/>
      <c r="X15206" s="214"/>
      <c r="Y15206" s="214"/>
      <c r="Z15206" s="214"/>
      <c r="AA15206" s="217"/>
      <c r="AB15206" s="217"/>
      <c r="AC15206" s="217"/>
      <c r="AD15206" s="213"/>
    </row>
    <row r="15207" spans="20:30" x14ac:dyDescent="0.2">
      <c r="T15207" s="212"/>
      <c r="U15207" s="213"/>
      <c r="V15207" s="213"/>
      <c r="W15207" s="213"/>
      <c r="X15207" s="214"/>
      <c r="Y15207" s="214"/>
      <c r="Z15207" s="214"/>
      <c r="AA15207" s="217"/>
      <c r="AB15207" s="217"/>
      <c r="AC15207" s="217"/>
      <c r="AD15207" s="213"/>
    </row>
    <row r="15208" spans="20:30" x14ac:dyDescent="0.2">
      <c r="T15208" s="212"/>
      <c r="U15208" s="213"/>
      <c r="V15208" s="213"/>
      <c r="W15208" s="213"/>
      <c r="X15208" s="214"/>
      <c r="Y15208" s="214"/>
      <c r="Z15208" s="214"/>
      <c r="AA15208" s="217"/>
      <c r="AB15208" s="217"/>
      <c r="AC15208" s="217"/>
      <c r="AD15208" s="213"/>
    </row>
    <row r="15209" spans="20:30" x14ac:dyDescent="0.2">
      <c r="T15209" s="212"/>
      <c r="U15209" s="213"/>
      <c r="V15209" s="213"/>
      <c r="W15209" s="213"/>
      <c r="X15209" s="214"/>
      <c r="Y15209" s="214"/>
      <c r="Z15209" s="214"/>
      <c r="AA15209" s="217"/>
      <c r="AB15209" s="217"/>
      <c r="AC15209" s="217"/>
      <c r="AD15209" s="213"/>
    </row>
    <row r="15210" spans="20:30" x14ac:dyDescent="0.2">
      <c r="T15210" s="212"/>
      <c r="U15210" s="213"/>
      <c r="V15210" s="213"/>
      <c r="W15210" s="213"/>
      <c r="X15210" s="214"/>
      <c r="Y15210" s="214"/>
      <c r="Z15210" s="214"/>
      <c r="AA15210" s="217"/>
      <c r="AB15210" s="217"/>
      <c r="AC15210" s="217"/>
      <c r="AD15210" s="213"/>
    </row>
    <row r="15211" spans="20:30" x14ac:dyDescent="0.2">
      <c r="T15211" s="212"/>
      <c r="U15211" s="213"/>
      <c r="V15211" s="213"/>
      <c r="W15211" s="213"/>
      <c r="X15211" s="214"/>
      <c r="Y15211" s="214"/>
      <c r="Z15211" s="214"/>
      <c r="AA15211" s="217"/>
      <c r="AB15211" s="217"/>
      <c r="AC15211" s="217"/>
      <c r="AD15211" s="213"/>
    </row>
    <row r="15212" spans="20:30" x14ac:dyDescent="0.2">
      <c r="T15212" s="212"/>
      <c r="U15212" s="213"/>
      <c r="V15212" s="213"/>
      <c r="W15212" s="213"/>
      <c r="X15212" s="214"/>
      <c r="Y15212" s="214"/>
      <c r="Z15212" s="214"/>
      <c r="AA15212" s="217"/>
      <c r="AB15212" s="217"/>
      <c r="AC15212" s="217"/>
      <c r="AD15212" s="213"/>
    </row>
    <row r="15213" spans="20:30" x14ac:dyDescent="0.2">
      <c r="T15213" s="212"/>
      <c r="U15213" s="213"/>
      <c r="V15213" s="213"/>
      <c r="W15213" s="213"/>
      <c r="X15213" s="214"/>
      <c r="Y15213" s="214"/>
      <c r="Z15213" s="214"/>
      <c r="AA15213" s="217"/>
      <c r="AB15213" s="217"/>
      <c r="AC15213" s="217"/>
      <c r="AD15213" s="213"/>
    </row>
    <row r="15214" spans="20:30" x14ac:dyDescent="0.2">
      <c r="T15214" s="212"/>
      <c r="U15214" s="213"/>
      <c r="V15214" s="213"/>
      <c r="W15214" s="213"/>
      <c r="X15214" s="214"/>
      <c r="Y15214" s="214"/>
      <c r="Z15214" s="214"/>
      <c r="AA15214" s="217"/>
      <c r="AB15214" s="217"/>
      <c r="AC15214" s="217"/>
      <c r="AD15214" s="213"/>
    </row>
    <row r="15215" spans="20:30" x14ac:dyDescent="0.2">
      <c r="T15215" s="212"/>
      <c r="U15215" s="213"/>
      <c r="V15215" s="213"/>
      <c r="W15215" s="213"/>
      <c r="X15215" s="214"/>
      <c r="Y15215" s="214"/>
      <c r="Z15215" s="214"/>
      <c r="AA15215" s="217"/>
      <c r="AB15215" s="217"/>
      <c r="AC15215" s="217"/>
      <c r="AD15215" s="213"/>
    </row>
    <row r="15216" spans="20:30" x14ac:dyDescent="0.2">
      <c r="T15216" s="212"/>
      <c r="U15216" s="213"/>
      <c r="V15216" s="213"/>
      <c r="W15216" s="213"/>
      <c r="X15216" s="214"/>
      <c r="Y15216" s="214"/>
      <c r="Z15216" s="214"/>
      <c r="AA15216" s="217"/>
      <c r="AB15216" s="217"/>
      <c r="AC15216" s="217"/>
      <c r="AD15216" s="213"/>
    </row>
    <row r="15217" spans="20:30" x14ac:dyDescent="0.2">
      <c r="T15217" s="212"/>
      <c r="U15217" s="213"/>
      <c r="V15217" s="213"/>
      <c r="W15217" s="213"/>
      <c r="X15217" s="214"/>
      <c r="Y15217" s="214"/>
      <c r="Z15217" s="214"/>
      <c r="AA15217" s="217"/>
      <c r="AB15217" s="217"/>
      <c r="AC15217" s="217"/>
      <c r="AD15217" s="213"/>
    </row>
    <row r="15218" spans="20:30" x14ac:dyDescent="0.2">
      <c r="T15218" s="212"/>
      <c r="U15218" s="213"/>
      <c r="V15218" s="213"/>
      <c r="W15218" s="213"/>
      <c r="X15218" s="214"/>
      <c r="Y15218" s="214"/>
      <c r="Z15218" s="214"/>
      <c r="AA15218" s="217"/>
      <c r="AB15218" s="217"/>
      <c r="AC15218" s="217"/>
      <c r="AD15218" s="213"/>
    </row>
    <row r="15219" spans="20:30" x14ac:dyDescent="0.2">
      <c r="T15219" s="212"/>
      <c r="U15219" s="213"/>
      <c r="V15219" s="213"/>
      <c r="W15219" s="213"/>
      <c r="X15219" s="214"/>
      <c r="Y15219" s="214"/>
      <c r="Z15219" s="214"/>
      <c r="AA15219" s="217"/>
      <c r="AB15219" s="217"/>
      <c r="AC15219" s="217"/>
      <c r="AD15219" s="213"/>
    </row>
    <row r="15220" spans="20:30" x14ac:dyDescent="0.2">
      <c r="T15220" s="212"/>
      <c r="U15220" s="213"/>
      <c r="V15220" s="213"/>
      <c r="W15220" s="213"/>
      <c r="X15220" s="214"/>
      <c r="Y15220" s="214"/>
      <c r="Z15220" s="214"/>
      <c r="AA15220" s="217"/>
      <c r="AB15220" s="217"/>
      <c r="AC15220" s="217"/>
      <c r="AD15220" s="213"/>
    </row>
    <row r="15221" spans="20:30" x14ac:dyDescent="0.2">
      <c r="T15221" s="212"/>
      <c r="U15221" s="213"/>
      <c r="V15221" s="213"/>
      <c r="W15221" s="213"/>
      <c r="X15221" s="214"/>
      <c r="Y15221" s="214"/>
      <c r="Z15221" s="214"/>
      <c r="AA15221" s="217"/>
      <c r="AB15221" s="217"/>
      <c r="AC15221" s="217"/>
      <c r="AD15221" s="213"/>
    </row>
    <row r="15222" spans="20:30" x14ac:dyDescent="0.2">
      <c r="T15222" s="212"/>
      <c r="U15222" s="213"/>
      <c r="V15222" s="213"/>
      <c r="W15222" s="213"/>
      <c r="X15222" s="214"/>
      <c r="Y15222" s="214"/>
      <c r="Z15222" s="214"/>
      <c r="AA15222" s="217"/>
      <c r="AB15222" s="217"/>
      <c r="AC15222" s="217"/>
      <c r="AD15222" s="213"/>
    </row>
    <row r="15223" spans="20:30" x14ac:dyDescent="0.2">
      <c r="T15223" s="212"/>
      <c r="U15223" s="213"/>
      <c r="V15223" s="213"/>
      <c r="W15223" s="213"/>
      <c r="X15223" s="214"/>
      <c r="Y15223" s="214"/>
      <c r="Z15223" s="214"/>
      <c r="AA15223" s="217"/>
      <c r="AB15223" s="217"/>
      <c r="AC15223" s="217"/>
      <c r="AD15223" s="213"/>
    </row>
    <row r="15224" spans="20:30" x14ac:dyDescent="0.2">
      <c r="T15224" s="212"/>
      <c r="U15224" s="213"/>
      <c r="V15224" s="213"/>
      <c r="W15224" s="213"/>
      <c r="X15224" s="214"/>
      <c r="Y15224" s="214"/>
      <c r="Z15224" s="214"/>
      <c r="AA15224" s="217"/>
      <c r="AB15224" s="217"/>
      <c r="AC15224" s="217"/>
      <c r="AD15224" s="213"/>
    </row>
    <row r="15225" spans="20:30" x14ac:dyDescent="0.2">
      <c r="T15225" s="212"/>
      <c r="U15225" s="213"/>
      <c r="V15225" s="213"/>
      <c r="W15225" s="213"/>
      <c r="X15225" s="214"/>
      <c r="Y15225" s="214"/>
      <c r="Z15225" s="214"/>
      <c r="AA15225" s="217"/>
      <c r="AB15225" s="217"/>
      <c r="AC15225" s="217"/>
      <c r="AD15225" s="213"/>
    </row>
    <row r="15226" spans="20:30" x14ac:dyDescent="0.2">
      <c r="T15226" s="212"/>
      <c r="U15226" s="213"/>
      <c r="V15226" s="213"/>
      <c r="W15226" s="213"/>
      <c r="X15226" s="214"/>
      <c r="Y15226" s="214"/>
      <c r="Z15226" s="214"/>
      <c r="AA15226" s="217"/>
      <c r="AB15226" s="217"/>
      <c r="AC15226" s="217"/>
      <c r="AD15226" s="213"/>
    </row>
    <row r="15227" spans="20:30" x14ac:dyDescent="0.2">
      <c r="T15227" s="212"/>
      <c r="U15227" s="213"/>
      <c r="V15227" s="213"/>
      <c r="W15227" s="213"/>
      <c r="X15227" s="214"/>
      <c r="Y15227" s="214"/>
      <c r="Z15227" s="214"/>
      <c r="AA15227" s="217"/>
      <c r="AB15227" s="217"/>
      <c r="AC15227" s="217"/>
      <c r="AD15227" s="213"/>
    </row>
    <row r="15228" spans="20:30" x14ac:dyDescent="0.2">
      <c r="T15228" s="212"/>
      <c r="U15228" s="213"/>
      <c r="V15228" s="213"/>
      <c r="W15228" s="213"/>
      <c r="X15228" s="214"/>
      <c r="Y15228" s="214"/>
      <c r="Z15228" s="214"/>
      <c r="AA15228" s="217"/>
      <c r="AB15228" s="217"/>
      <c r="AC15228" s="217"/>
      <c r="AD15228" s="213"/>
    </row>
    <row r="15229" spans="20:30" x14ac:dyDescent="0.2">
      <c r="T15229" s="212"/>
      <c r="U15229" s="213"/>
      <c r="V15229" s="213"/>
      <c r="W15229" s="213"/>
      <c r="X15229" s="214"/>
      <c r="Y15229" s="214"/>
      <c r="Z15229" s="214"/>
      <c r="AA15229" s="217"/>
      <c r="AB15229" s="217"/>
      <c r="AC15229" s="217"/>
      <c r="AD15229" s="213"/>
    </row>
    <row r="15230" spans="20:30" x14ac:dyDescent="0.2">
      <c r="T15230" s="212"/>
      <c r="U15230" s="213"/>
      <c r="V15230" s="213"/>
      <c r="W15230" s="213"/>
      <c r="X15230" s="214"/>
      <c r="Y15230" s="214"/>
      <c r="Z15230" s="214"/>
      <c r="AA15230" s="217"/>
      <c r="AB15230" s="217"/>
      <c r="AC15230" s="217"/>
      <c r="AD15230" s="213"/>
    </row>
    <row r="15231" spans="20:30" x14ac:dyDescent="0.2">
      <c r="T15231" s="212"/>
      <c r="U15231" s="213"/>
      <c r="V15231" s="213"/>
      <c r="W15231" s="213"/>
      <c r="X15231" s="214"/>
      <c r="Y15231" s="214"/>
      <c r="Z15231" s="214"/>
      <c r="AA15231" s="217"/>
      <c r="AB15231" s="217"/>
      <c r="AC15231" s="217"/>
      <c r="AD15231" s="213"/>
    </row>
    <row r="15232" spans="20:30" x14ac:dyDescent="0.2">
      <c r="T15232" s="212"/>
      <c r="U15232" s="213"/>
      <c r="V15232" s="213"/>
      <c r="W15232" s="213"/>
      <c r="X15232" s="214"/>
      <c r="Y15232" s="214"/>
      <c r="Z15232" s="214"/>
      <c r="AA15232" s="217"/>
      <c r="AB15232" s="217"/>
      <c r="AC15232" s="217"/>
      <c r="AD15232" s="213"/>
    </row>
    <row r="15233" spans="20:30" x14ac:dyDescent="0.2">
      <c r="T15233" s="212"/>
      <c r="U15233" s="213"/>
      <c r="V15233" s="213"/>
      <c r="W15233" s="213"/>
      <c r="X15233" s="214"/>
      <c r="Y15233" s="214"/>
      <c r="Z15233" s="214"/>
      <c r="AA15233" s="217"/>
      <c r="AB15233" s="217"/>
      <c r="AC15233" s="217"/>
      <c r="AD15233" s="213"/>
    </row>
    <row r="15234" spans="20:30" x14ac:dyDescent="0.2">
      <c r="T15234" s="212"/>
      <c r="U15234" s="213"/>
      <c r="V15234" s="213"/>
      <c r="W15234" s="213"/>
      <c r="X15234" s="214"/>
      <c r="Y15234" s="214"/>
      <c r="Z15234" s="214"/>
      <c r="AA15234" s="217"/>
      <c r="AB15234" s="217"/>
      <c r="AC15234" s="217"/>
      <c r="AD15234" s="213"/>
    </row>
    <row r="15235" spans="20:30" x14ac:dyDescent="0.2">
      <c r="T15235" s="212"/>
      <c r="U15235" s="213"/>
      <c r="V15235" s="213"/>
      <c r="W15235" s="213"/>
      <c r="X15235" s="214"/>
      <c r="Y15235" s="214"/>
      <c r="Z15235" s="214"/>
      <c r="AA15235" s="217"/>
      <c r="AB15235" s="217"/>
      <c r="AC15235" s="217"/>
      <c r="AD15235" s="213"/>
    </row>
    <row r="15236" spans="20:30" x14ac:dyDescent="0.2">
      <c r="T15236" s="212"/>
      <c r="U15236" s="213"/>
      <c r="V15236" s="213"/>
      <c r="W15236" s="213"/>
      <c r="X15236" s="214"/>
      <c r="Y15236" s="214"/>
      <c r="Z15236" s="214"/>
      <c r="AA15236" s="217"/>
      <c r="AB15236" s="217"/>
      <c r="AC15236" s="217"/>
      <c r="AD15236" s="213"/>
    </row>
    <row r="15237" spans="20:30" x14ac:dyDescent="0.2">
      <c r="T15237" s="212"/>
      <c r="U15237" s="213"/>
      <c r="V15237" s="213"/>
      <c r="W15237" s="213"/>
      <c r="X15237" s="214"/>
      <c r="Y15237" s="214"/>
      <c r="Z15237" s="214"/>
      <c r="AA15237" s="217"/>
      <c r="AB15237" s="217"/>
      <c r="AC15237" s="217"/>
      <c r="AD15237" s="213"/>
    </row>
    <row r="15238" spans="20:30" x14ac:dyDescent="0.2">
      <c r="T15238" s="212"/>
      <c r="U15238" s="213"/>
      <c r="V15238" s="213"/>
      <c r="W15238" s="213"/>
      <c r="X15238" s="214"/>
      <c r="Y15238" s="214"/>
      <c r="Z15238" s="214"/>
      <c r="AA15238" s="217"/>
      <c r="AB15238" s="217"/>
      <c r="AC15238" s="217"/>
      <c r="AD15238" s="213"/>
    </row>
    <row r="15239" spans="20:30" x14ac:dyDescent="0.2">
      <c r="T15239" s="212"/>
      <c r="U15239" s="213"/>
      <c r="V15239" s="213"/>
      <c r="W15239" s="213"/>
      <c r="X15239" s="214"/>
      <c r="Y15239" s="214"/>
      <c r="Z15239" s="214"/>
      <c r="AA15239" s="217"/>
      <c r="AB15239" s="217"/>
      <c r="AC15239" s="217"/>
      <c r="AD15239" s="213"/>
    </row>
    <row r="15240" spans="20:30" x14ac:dyDescent="0.2">
      <c r="T15240" s="212"/>
      <c r="U15240" s="213"/>
      <c r="V15240" s="213"/>
      <c r="W15240" s="213"/>
      <c r="X15240" s="214"/>
      <c r="Y15240" s="214"/>
      <c r="Z15240" s="214"/>
      <c r="AA15240" s="217"/>
      <c r="AB15240" s="217"/>
      <c r="AC15240" s="217"/>
      <c r="AD15240" s="213"/>
    </row>
    <row r="15241" spans="20:30" x14ac:dyDescent="0.2">
      <c r="T15241" s="212"/>
      <c r="U15241" s="213"/>
      <c r="V15241" s="213"/>
      <c r="W15241" s="213"/>
      <c r="X15241" s="214"/>
      <c r="Y15241" s="214"/>
      <c r="Z15241" s="214"/>
      <c r="AA15241" s="217"/>
      <c r="AB15241" s="217"/>
      <c r="AC15241" s="217"/>
      <c r="AD15241" s="213"/>
    </row>
    <row r="15242" spans="20:30" x14ac:dyDescent="0.2">
      <c r="T15242" s="212"/>
      <c r="U15242" s="213"/>
      <c r="V15242" s="213"/>
      <c r="W15242" s="213"/>
      <c r="X15242" s="214"/>
      <c r="Y15242" s="214"/>
      <c r="Z15242" s="214"/>
      <c r="AA15242" s="217"/>
      <c r="AB15242" s="217"/>
      <c r="AC15242" s="217"/>
      <c r="AD15242" s="213"/>
    </row>
    <row r="15243" spans="20:30" x14ac:dyDescent="0.2">
      <c r="T15243" s="212"/>
      <c r="U15243" s="213"/>
      <c r="V15243" s="213"/>
      <c r="W15243" s="213"/>
      <c r="X15243" s="214"/>
      <c r="Y15243" s="214"/>
      <c r="Z15243" s="214"/>
      <c r="AA15243" s="217"/>
      <c r="AB15243" s="217"/>
      <c r="AC15243" s="217"/>
      <c r="AD15243" s="213"/>
    </row>
    <row r="15244" spans="20:30" x14ac:dyDescent="0.2">
      <c r="T15244" s="212"/>
      <c r="U15244" s="213"/>
      <c r="V15244" s="213"/>
      <c r="W15244" s="213"/>
      <c r="X15244" s="214"/>
      <c r="Y15244" s="214"/>
      <c r="Z15244" s="214"/>
      <c r="AA15244" s="217"/>
      <c r="AB15244" s="217"/>
      <c r="AC15244" s="217"/>
      <c r="AD15244" s="213"/>
    </row>
    <row r="15245" spans="20:30" x14ac:dyDescent="0.2">
      <c r="T15245" s="212"/>
      <c r="U15245" s="213"/>
      <c r="V15245" s="213"/>
      <c r="W15245" s="213"/>
      <c r="X15245" s="214"/>
      <c r="Y15245" s="214"/>
      <c r="Z15245" s="214"/>
      <c r="AA15245" s="217"/>
      <c r="AB15245" s="217"/>
      <c r="AC15245" s="217"/>
      <c r="AD15245" s="213"/>
    </row>
    <row r="15246" spans="20:30" x14ac:dyDescent="0.2">
      <c r="T15246" s="212"/>
      <c r="U15246" s="213"/>
      <c r="V15246" s="213"/>
      <c r="W15246" s="213"/>
      <c r="X15246" s="214"/>
      <c r="Y15246" s="214"/>
      <c r="Z15246" s="214"/>
      <c r="AA15246" s="217"/>
      <c r="AB15246" s="217"/>
      <c r="AC15246" s="217"/>
      <c r="AD15246" s="213"/>
    </row>
    <row r="15247" spans="20:30" x14ac:dyDescent="0.2">
      <c r="T15247" s="212"/>
      <c r="U15247" s="213"/>
      <c r="V15247" s="213"/>
      <c r="W15247" s="213"/>
      <c r="X15247" s="214"/>
      <c r="Y15247" s="214"/>
      <c r="Z15247" s="214"/>
      <c r="AA15247" s="217"/>
      <c r="AB15247" s="217"/>
      <c r="AC15247" s="217"/>
      <c r="AD15247" s="213"/>
    </row>
    <row r="15248" spans="20:30" x14ac:dyDescent="0.2">
      <c r="T15248" s="212"/>
      <c r="U15248" s="213"/>
      <c r="V15248" s="213"/>
      <c r="W15248" s="213"/>
      <c r="X15248" s="214"/>
      <c r="Y15248" s="214"/>
      <c r="Z15248" s="214"/>
      <c r="AA15248" s="217"/>
      <c r="AB15248" s="217"/>
      <c r="AC15248" s="217"/>
      <c r="AD15248" s="213"/>
    </row>
    <row r="15249" spans="20:30" x14ac:dyDescent="0.2">
      <c r="T15249" s="212"/>
      <c r="U15249" s="213"/>
      <c r="V15249" s="213"/>
      <c r="W15249" s="213"/>
      <c r="X15249" s="214"/>
      <c r="Y15249" s="214"/>
      <c r="Z15249" s="214"/>
      <c r="AA15249" s="217"/>
      <c r="AB15249" s="217"/>
      <c r="AC15249" s="217"/>
      <c r="AD15249" s="213"/>
    </row>
    <row r="15250" spans="20:30" x14ac:dyDescent="0.2">
      <c r="T15250" s="212"/>
      <c r="U15250" s="213"/>
      <c r="V15250" s="213"/>
      <c r="W15250" s="213"/>
      <c r="X15250" s="214"/>
      <c r="Y15250" s="214"/>
      <c r="Z15250" s="214"/>
      <c r="AA15250" s="217"/>
      <c r="AB15250" s="217"/>
      <c r="AC15250" s="217"/>
      <c r="AD15250" s="213"/>
    </row>
    <row r="15251" spans="20:30" x14ac:dyDescent="0.2">
      <c r="T15251" s="212"/>
      <c r="U15251" s="213"/>
      <c r="V15251" s="213"/>
      <c r="W15251" s="213"/>
      <c r="X15251" s="214"/>
      <c r="Y15251" s="214"/>
      <c r="Z15251" s="214"/>
      <c r="AA15251" s="217"/>
      <c r="AB15251" s="217"/>
      <c r="AC15251" s="217"/>
      <c r="AD15251" s="213"/>
    </row>
    <row r="15252" spans="20:30" x14ac:dyDescent="0.2">
      <c r="T15252" s="212"/>
      <c r="U15252" s="213"/>
      <c r="V15252" s="213"/>
      <c r="W15252" s="213"/>
      <c r="X15252" s="214"/>
      <c r="Y15252" s="214"/>
      <c r="Z15252" s="214"/>
      <c r="AA15252" s="217"/>
      <c r="AB15252" s="217"/>
      <c r="AC15252" s="217"/>
      <c r="AD15252" s="213"/>
    </row>
    <row r="15253" spans="20:30" x14ac:dyDescent="0.2">
      <c r="T15253" s="212"/>
      <c r="U15253" s="213"/>
      <c r="V15253" s="213"/>
      <c r="W15253" s="213"/>
      <c r="X15253" s="214"/>
      <c r="Y15253" s="214"/>
      <c r="Z15253" s="214"/>
      <c r="AA15253" s="217"/>
      <c r="AB15253" s="217"/>
      <c r="AC15253" s="217"/>
      <c r="AD15253" s="213"/>
    </row>
    <row r="15254" spans="20:30" x14ac:dyDescent="0.2">
      <c r="T15254" s="212"/>
      <c r="U15254" s="213"/>
      <c r="V15254" s="213"/>
      <c r="W15254" s="213"/>
      <c r="X15254" s="214"/>
      <c r="Y15254" s="214"/>
      <c r="Z15254" s="214"/>
      <c r="AA15254" s="217"/>
      <c r="AB15254" s="217"/>
      <c r="AC15254" s="217"/>
      <c r="AD15254" s="213"/>
    </row>
    <row r="15255" spans="20:30" x14ac:dyDescent="0.2">
      <c r="T15255" s="212"/>
      <c r="U15255" s="213"/>
      <c r="V15255" s="213"/>
      <c r="W15255" s="213"/>
      <c r="X15255" s="214"/>
      <c r="Y15255" s="214"/>
      <c r="Z15255" s="214"/>
      <c r="AA15255" s="217"/>
      <c r="AB15255" s="217"/>
      <c r="AC15255" s="217"/>
      <c r="AD15255" s="213"/>
    </row>
    <row r="15256" spans="20:30" x14ac:dyDescent="0.2">
      <c r="T15256" s="212"/>
      <c r="U15256" s="213"/>
      <c r="V15256" s="213"/>
      <c r="W15256" s="213"/>
      <c r="X15256" s="214"/>
      <c r="Y15256" s="214"/>
      <c r="Z15256" s="214"/>
      <c r="AA15256" s="217"/>
      <c r="AB15256" s="217"/>
      <c r="AC15256" s="217"/>
      <c r="AD15256" s="213"/>
    </row>
    <row r="15257" spans="20:30" x14ac:dyDescent="0.2">
      <c r="T15257" s="212"/>
      <c r="U15257" s="213"/>
      <c r="V15257" s="213"/>
      <c r="W15257" s="213"/>
      <c r="X15257" s="214"/>
      <c r="Y15257" s="214"/>
      <c r="Z15257" s="214"/>
      <c r="AA15257" s="217"/>
      <c r="AB15257" s="217"/>
      <c r="AC15257" s="217"/>
      <c r="AD15257" s="213"/>
    </row>
    <row r="15258" spans="20:30" x14ac:dyDescent="0.2">
      <c r="T15258" s="212"/>
      <c r="U15258" s="213"/>
      <c r="V15258" s="213"/>
      <c r="W15258" s="213"/>
      <c r="X15258" s="214"/>
      <c r="Y15258" s="214"/>
      <c r="Z15258" s="214"/>
      <c r="AA15258" s="217"/>
      <c r="AB15258" s="217"/>
      <c r="AC15258" s="217"/>
      <c r="AD15258" s="213"/>
    </row>
    <row r="15259" spans="20:30" x14ac:dyDescent="0.2">
      <c r="T15259" s="212"/>
      <c r="U15259" s="213"/>
      <c r="V15259" s="213"/>
      <c r="W15259" s="213"/>
      <c r="X15259" s="214"/>
      <c r="Y15259" s="214"/>
      <c r="Z15259" s="214"/>
      <c r="AA15259" s="217"/>
      <c r="AB15259" s="217"/>
      <c r="AC15259" s="217"/>
      <c r="AD15259" s="213"/>
    </row>
    <row r="15260" spans="20:30" x14ac:dyDescent="0.2">
      <c r="T15260" s="212"/>
      <c r="U15260" s="213"/>
      <c r="V15260" s="213"/>
      <c r="W15260" s="213"/>
      <c r="X15260" s="214"/>
      <c r="Y15260" s="214"/>
      <c r="Z15260" s="214"/>
      <c r="AA15260" s="217"/>
      <c r="AB15260" s="217"/>
      <c r="AC15260" s="217"/>
      <c r="AD15260" s="213"/>
    </row>
    <row r="15261" spans="20:30" x14ac:dyDescent="0.2">
      <c r="T15261" s="212"/>
      <c r="U15261" s="213"/>
      <c r="V15261" s="213"/>
      <c r="W15261" s="213"/>
      <c r="X15261" s="214"/>
      <c r="Y15261" s="214"/>
      <c r="Z15261" s="214"/>
      <c r="AA15261" s="217"/>
      <c r="AB15261" s="217"/>
      <c r="AC15261" s="217"/>
      <c r="AD15261" s="213"/>
    </row>
    <row r="15262" spans="20:30" x14ac:dyDescent="0.2">
      <c r="T15262" s="212"/>
      <c r="U15262" s="213"/>
      <c r="V15262" s="213"/>
      <c r="W15262" s="213"/>
      <c r="X15262" s="214"/>
      <c r="Y15262" s="214"/>
      <c r="Z15262" s="214"/>
      <c r="AA15262" s="217"/>
      <c r="AB15262" s="217"/>
      <c r="AC15262" s="217"/>
      <c r="AD15262" s="213"/>
    </row>
    <row r="15263" spans="20:30" x14ac:dyDescent="0.2">
      <c r="T15263" s="212"/>
      <c r="U15263" s="213"/>
      <c r="V15263" s="213"/>
      <c r="W15263" s="213"/>
      <c r="X15263" s="214"/>
      <c r="Y15263" s="214"/>
      <c r="Z15263" s="214"/>
      <c r="AA15263" s="217"/>
      <c r="AB15263" s="217"/>
      <c r="AC15263" s="217"/>
      <c r="AD15263" s="213"/>
    </row>
    <row r="15264" spans="20:30" x14ac:dyDescent="0.2">
      <c r="T15264" s="212"/>
      <c r="U15264" s="213"/>
      <c r="V15264" s="213"/>
      <c r="W15264" s="213"/>
      <c r="X15264" s="214"/>
      <c r="Y15264" s="214"/>
      <c r="Z15264" s="214"/>
      <c r="AA15264" s="217"/>
      <c r="AB15264" s="217"/>
      <c r="AC15264" s="217"/>
      <c r="AD15264" s="213"/>
    </row>
    <row r="15265" spans="20:30" x14ac:dyDescent="0.2">
      <c r="T15265" s="212"/>
      <c r="U15265" s="213"/>
      <c r="V15265" s="213"/>
      <c r="W15265" s="213"/>
      <c r="X15265" s="214"/>
      <c r="Y15265" s="214"/>
      <c r="Z15265" s="214"/>
      <c r="AA15265" s="217"/>
      <c r="AB15265" s="217"/>
      <c r="AC15265" s="217"/>
      <c r="AD15265" s="213"/>
    </row>
    <row r="15266" spans="20:30" x14ac:dyDescent="0.2">
      <c r="T15266" s="212"/>
      <c r="U15266" s="213"/>
      <c r="V15266" s="213"/>
      <c r="W15266" s="213"/>
      <c r="X15266" s="214"/>
      <c r="Y15266" s="214"/>
      <c r="Z15266" s="214"/>
      <c r="AA15266" s="217"/>
      <c r="AB15266" s="217"/>
      <c r="AC15266" s="217"/>
      <c r="AD15266" s="213"/>
    </row>
    <row r="15267" spans="20:30" x14ac:dyDescent="0.2">
      <c r="T15267" s="212"/>
      <c r="U15267" s="213"/>
      <c r="V15267" s="213"/>
      <c r="W15267" s="213"/>
      <c r="X15267" s="214"/>
      <c r="Y15267" s="214"/>
      <c r="Z15267" s="214"/>
      <c r="AA15267" s="217"/>
      <c r="AB15267" s="217"/>
      <c r="AC15267" s="217"/>
      <c r="AD15267" s="213"/>
    </row>
    <row r="15268" spans="20:30" x14ac:dyDescent="0.2">
      <c r="T15268" s="212"/>
      <c r="U15268" s="213"/>
      <c r="V15268" s="213"/>
      <c r="W15268" s="213"/>
      <c r="X15268" s="214"/>
      <c r="Y15268" s="214"/>
      <c r="Z15268" s="214"/>
      <c r="AA15268" s="217"/>
      <c r="AB15268" s="217"/>
      <c r="AC15268" s="217"/>
      <c r="AD15268" s="213"/>
    </row>
    <row r="15269" spans="20:30" x14ac:dyDescent="0.2">
      <c r="T15269" s="212"/>
      <c r="U15269" s="213"/>
      <c r="V15269" s="213"/>
      <c r="W15269" s="213"/>
      <c r="X15269" s="214"/>
      <c r="Y15269" s="214"/>
      <c r="Z15269" s="214"/>
      <c r="AA15269" s="217"/>
      <c r="AB15269" s="217"/>
      <c r="AC15269" s="217"/>
      <c r="AD15269" s="213"/>
    </row>
    <row r="15270" spans="20:30" x14ac:dyDescent="0.2">
      <c r="T15270" s="212"/>
      <c r="U15270" s="213"/>
      <c r="V15270" s="213"/>
      <c r="W15270" s="213"/>
      <c r="X15270" s="214"/>
      <c r="Y15270" s="214"/>
      <c r="Z15270" s="214"/>
      <c r="AA15270" s="217"/>
      <c r="AB15270" s="217"/>
      <c r="AC15270" s="217"/>
      <c r="AD15270" s="213"/>
    </row>
    <row r="15271" spans="20:30" x14ac:dyDescent="0.2">
      <c r="T15271" s="212"/>
      <c r="U15271" s="213"/>
      <c r="V15271" s="213"/>
      <c r="W15271" s="213"/>
      <c r="X15271" s="214"/>
      <c r="Y15271" s="214"/>
      <c r="Z15271" s="214"/>
      <c r="AA15271" s="217"/>
      <c r="AB15271" s="217"/>
      <c r="AC15271" s="217"/>
      <c r="AD15271" s="213"/>
    </row>
    <row r="15272" spans="20:30" x14ac:dyDescent="0.2">
      <c r="T15272" s="212"/>
      <c r="U15272" s="213"/>
      <c r="V15272" s="213"/>
      <c r="W15272" s="213"/>
      <c r="X15272" s="214"/>
      <c r="Y15272" s="214"/>
      <c r="Z15272" s="214"/>
      <c r="AA15272" s="217"/>
      <c r="AB15272" s="217"/>
      <c r="AC15272" s="217"/>
      <c r="AD15272" s="213"/>
    </row>
    <row r="15273" spans="20:30" x14ac:dyDescent="0.2">
      <c r="T15273" s="212"/>
      <c r="U15273" s="213"/>
      <c r="V15273" s="213"/>
      <c r="W15273" s="213"/>
      <c r="X15273" s="214"/>
      <c r="Y15273" s="214"/>
      <c r="Z15273" s="214"/>
      <c r="AA15273" s="217"/>
      <c r="AB15273" s="217"/>
      <c r="AC15273" s="217"/>
      <c r="AD15273" s="213"/>
    </row>
    <row r="15274" spans="20:30" x14ac:dyDescent="0.2">
      <c r="T15274" s="212"/>
      <c r="U15274" s="213"/>
      <c r="V15274" s="213"/>
      <c r="W15274" s="213"/>
      <c r="X15274" s="214"/>
      <c r="Y15274" s="214"/>
      <c r="Z15274" s="214"/>
      <c r="AA15274" s="217"/>
      <c r="AB15274" s="217"/>
      <c r="AC15274" s="217"/>
      <c r="AD15274" s="213"/>
    </row>
    <row r="15275" spans="20:30" x14ac:dyDescent="0.2">
      <c r="T15275" s="212"/>
      <c r="U15275" s="213"/>
      <c r="V15275" s="213"/>
      <c r="W15275" s="213"/>
      <c r="X15275" s="214"/>
      <c r="Y15275" s="214"/>
      <c r="Z15275" s="214"/>
      <c r="AA15275" s="217"/>
      <c r="AB15275" s="217"/>
      <c r="AC15275" s="217"/>
      <c r="AD15275" s="213"/>
    </row>
    <row r="15276" spans="20:30" x14ac:dyDescent="0.2">
      <c r="T15276" s="212"/>
      <c r="U15276" s="213"/>
      <c r="V15276" s="213"/>
      <c r="W15276" s="213"/>
      <c r="X15276" s="214"/>
      <c r="Y15276" s="214"/>
      <c r="Z15276" s="214"/>
      <c r="AA15276" s="217"/>
      <c r="AB15276" s="217"/>
      <c r="AC15276" s="217"/>
      <c r="AD15276" s="213"/>
    </row>
    <row r="15277" spans="20:30" x14ac:dyDescent="0.2">
      <c r="T15277" s="212"/>
      <c r="U15277" s="213"/>
      <c r="V15277" s="213"/>
      <c r="W15277" s="213"/>
      <c r="X15277" s="214"/>
      <c r="Y15277" s="214"/>
      <c r="Z15277" s="214"/>
      <c r="AA15277" s="217"/>
      <c r="AB15277" s="217"/>
      <c r="AC15277" s="217"/>
      <c r="AD15277" s="213"/>
    </row>
    <row r="15278" spans="20:30" x14ac:dyDescent="0.2">
      <c r="T15278" s="212"/>
      <c r="U15278" s="213"/>
      <c r="V15278" s="213"/>
      <c r="W15278" s="213"/>
      <c r="X15278" s="214"/>
      <c r="Y15278" s="214"/>
      <c r="Z15278" s="214"/>
      <c r="AA15278" s="217"/>
      <c r="AB15278" s="217"/>
      <c r="AC15278" s="217"/>
      <c r="AD15278" s="213"/>
    </row>
    <row r="15279" spans="20:30" x14ac:dyDescent="0.2">
      <c r="T15279" s="212"/>
      <c r="U15279" s="213"/>
      <c r="V15279" s="213"/>
      <c r="W15279" s="213"/>
      <c r="X15279" s="214"/>
      <c r="Y15279" s="214"/>
      <c r="Z15279" s="214"/>
      <c r="AA15279" s="217"/>
      <c r="AB15279" s="217"/>
      <c r="AC15279" s="217"/>
      <c r="AD15279" s="213"/>
    </row>
    <row r="15280" spans="20:30" x14ac:dyDescent="0.2">
      <c r="T15280" s="212"/>
      <c r="U15280" s="213"/>
      <c r="V15280" s="213"/>
      <c r="W15280" s="213"/>
      <c r="X15280" s="214"/>
      <c r="Y15280" s="214"/>
      <c r="Z15280" s="214"/>
      <c r="AA15280" s="217"/>
      <c r="AB15280" s="217"/>
      <c r="AC15280" s="217"/>
      <c r="AD15280" s="213"/>
    </row>
    <row r="15281" spans="20:30" x14ac:dyDescent="0.2">
      <c r="T15281" s="212"/>
      <c r="U15281" s="213"/>
      <c r="V15281" s="213"/>
      <c r="W15281" s="213"/>
      <c r="X15281" s="214"/>
      <c r="Y15281" s="214"/>
      <c r="Z15281" s="214"/>
      <c r="AA15281" s="217"/>
      <c r="AB15281" s="217"/>
      <c r="AC15281" s="217"/>
      <c r="AD15281" s="213"/>
    </row>
    <row r="15282" spans="20:30" x14ac:dyDescent="0.2">
      <c r="T15282" s="212"/>
      <c r="U15282" s="213"/>
      <c r="V15282" s="213"/>
      <c r="W15282" s="213"/>
      <c r="X15282" s="214"/>
      <c r="Y15282" s="214"/>
      <c r="Z15282" s="214"/>
      <c r="AA15282" s="217"/>
      <c r="AB15282" s="217"/>
      <c r="AC15282" s="217"/>
      <c r="AD15282" s="213"/>
    </row>
    <row r="15283" spans="20:30" x14ac:dyDescent="0.2">
      <c r="T15283" s="212"/>
      <c r="U15283" s="213"/>
      <c r="V15283" s="213"/>
      <c r="W15283" s="213"/>
      <c r="X15283" s="214"/>
      <c r="Y15283" s="214"/>
      <c r="Z15283" s="214"/>
      <c r="AA15283" s="217"/>
      <c r="AB15283" s="217"/>
      <c r="AC15283" s="217"/>
      <c r="AD15283" s="213"/>
    </row>
    <row r="15284" spans="20:30" x14ac:dyDescent="0.2">
      <c r="T15284" s="212"/>
      <c r="U15284" s="213"/>
      <c r="V15284" s="213"/>
      <c r="W15284" s="213"/>
      <c r="X15284" s="214"/>
      <c r="Y15284" s="214"/>
      <c r="Z15284" s="214"/>
      <c r="AA15284" s="217"/>
      <c r="AB15284" s="217"/>
      <c r="AC15284" s="217"/>
      <c r="AD15284" s="213"/>
    </row>
    <row r="15285" spans="20:30" x14ac:dyDescent="0.2">
      <c r="T15285" s="212"/>
      <c r="U15285" s="213"/>
      <c r="V15285" s="213"/>
      <c r="W15285" s="213"/>
      <c r="X15285" s="214"/>
      <c r="Y15285" s="214"/>
      <c r="Z15285" s="214"/>
      <c r="AA15285" s="217"/>
      <c r="AB15285" s="217"/>
      <c r="AC15285" s="217"/>
      <c r="AD15285" s="213"/>
    </row>
    <row r="15286" spans="20:30" x14ac:dyDescent="0.2">
      <c r="T15286" s="212"/>
      <c r="U15286" s="213"/>
      <c r="V15286" s="213"/>
      <c r="W15286" s="213"/>
      <c r="X15286" s="214"/>
      <c r="Y15286" s="214"/>
      <c r="Z15286" s="214"/>
      <c r="AA15286" s="217"/>
      <c r="AB15286" s="217"/>
      <c r="AC15286" s="217"/>
      <c r="AD15286" s="213"/>
    </row>
    <row r="15287" spans="20:30" x14ac:dyDescent="0.2">
      <c r="T15287" s="212"/>
      <c r="U15287" s="213"/>
      <c r="V15287" s="213"/>
      <c r="W15287" s="213"/>
      <c r="X15287" s="214"/>
      <c r="Y15287" s="214"/>
      <c r="Z15287" s="214"/>
      <c r="AA15287" s="217"/>
      <c r="AB15287" s="217"/>
      <c r="AC15287" s="217"/>
      <c r="AD15287" s="213"/>
    </row>
    <row r="15288" spans="20:30" x14ac:dyDescent="0.2">
      <c r="T15288" s="212"/>
      <c r="U15288" s="213"/>
      <c r="V15288" s="213"/>
      <c r="W15288" s="213"/>
      <c r="X15288" s="214"/>
      <c r="Y15288" s="214"/>
      <c r="Z15288" s="214"/>
      <c r="AA15288" s="217"/>
      <c r="AB15288" s="217"/>
      <c r="AC15288" s="217"/>
      <c r="AD15288" s="213"/>
    </row>
    <row r="15289" spans="20:30" x14ac:dyDescent="0.2">
      <c r="T15289" s="212"/>
      <c r="U15289" s="213"/>
      <c r="V15289" s="213"/>
      <c r="W15289" s="213"/>
      <c r="X15289" s="214"/>
      <c r="Y15289" s="214"/>
      <c r="Z15289" s="214"/>
      <c r="AA15289" s="217"/>
      <c r="AB15289" s="217"/>
      <c r="AC15289" s="217"/>
      <c r="AD15289" s="213"/>
    </row>
    <row r="15290" spans="20:30" x14ac:dyDescent="0.2">
      <c r="T15290" s="212"/>
      <c r="U15290" s="213"/>
      <c r="V15290" s="213"/>
      <c r="W15290" s="213"/>
      <c r="X15290" s="214"/>
      <c r="Y15290" s="214"/>
      <c r="Z15290" s="214"/>
      <c r="AA15290" s="217"/>
      <c r="AB15290" s="217"/>
      <c r="AC15290" s="217"/>
      <c r="AD15290" s="213"/>
    </row>
    <row r="15291" spans="20:30" x14ac:dyDescent="0.2">
      <c r="T15291" s="212"/>
      <c r="U15291" s="213"/>
      <c r="V15291" s="213"/>
      <c r="W15291" s="213"/>
      <c r="X15291" s="214"/>
      <c r="Y15291" s="214"/>
      <c r="Z15291" s="214"/>
      <c r="AA15291" s="217"/>
      <c r="AB15291" s="217"/>
      <c r="AC15291" s="217"/>
      <c r="AD15291" s="213"/>
    </row>
    <row r="15292" spans="20:30" x14ac:dyDescent="0.2">
      <c r="T15292" s="212"/>
      <c r="U15292" s="213"/>
      <c r="V15292" s="213"/>
      <c r="W15292" s="213"/>
      <c r="X15292" s="214"/>
      <c r="Y15292" s="214"/>
      <c r="Z15292" s="214"/>
      <c r="AA15292" s="217"/>
      <c r="AB15292" s="217"/>
      <c r="AC15292" s="217"/>
      <c r="AD15292" s="213"/>
    </row>
    <row r="15293" spans="20:30" x14ac:dyDescent="0.2">
      <c r="T15293" s="212"/>
      <c r="U15293" s="213"/>
      <c r="V15293" s="213"/>
      <c r="W15293" s="213"/>
      <c r="X15293" s="214"/>
      <c r="Y15293" s="214"/>
      <c r="Z15293" s="214"/>
      <c r="AA15293" s="217"/>
      <c r="AB15293" s="217"/>
      <c r="AC15293" s="217"/>
      <c r="AD15293" s="213"/>
    </row>
    <row r="15294" spans="20:30" x14ac:dyDescent="0.2">
      <c r="T15294" s="212"/>
      <c r="U15294" s="213"/>
      <c r="V15294" s="213"/>
      <c r="W15294" s="213"/>
      <c r="X15294" s="214"/>
      <c r="Y15294" s="214"/>
      <c r="Z15294" s="214"/>
      <c r="AA15294" s="217"/>
      <c r="AB15294" s="217"/>
      <c r="AC15294" s="217"/>
      <c r="AD15294" s="213"/>
    </row>
    <row r="15295" spans="20:30" x14ac:dyDescent="0.2">
      <c r="T15295" s="212"/>
      <c r="U15295" s="213"/>
      <c r="V15295" s="213"/>
      <c r="W15295" s="213"/>
      <c r="X15295" s="214"/>
      <c r="Y15295" s="214"/>
      <c r="Z15295" s="214"/>
      <c r="AA15295" s="217"/>
      <c r="AB15295" s="217"/>
      <c r="AC15295" s="217"/>
      <c r="AD15295" s="213"/>
    </row>
    <row r="15296" spans="20:30" x14ac:dyDescent="0.2">
      <c r="T15296" s="212"/>
      <c r="U15296" s="213"/>
      <c r="V15296" s="213"/>
      <c r="W15296" s="213"/>
      <c r="X15296" s="214"/>
      <c r="Y15296" s="214"/>
      <c r="Z15296" s="214"/>
      <c r="AA15296" s="217"/>
      <c r="AB15296" s="217"/>
      <c r="AC15296" s="217"/>
      <c r="AD15296" s="213"/>
    </row>
    <row r="15297" spans="20:30" x14ac:dyDescent="0.2">
      <c r="T15297" s="212"/>
      <c r="U15297" s="213"/>
      <c r="V15297" s="213"/>
      <c r="W15297" s="213"/>
      <c r="X15297" s="214"/>
      <c r="Y15297" s="214"/>
      <c r="Z15297" s="214"/>
      <c r="AA15297" s="217"/>
      <c r="AB15297" s="217"/>
      <c r="AC15297" s="217"/>
      <c r="AD15297" s="213"/>
    </row>
    <row r="15298" spans="20:30" x14ac:dyDescent="0.2">
      <c r="T15298" s="212"/>
      <c r="U15298" s="213"/>
      <c r="V15298" s="213"/>
      <c r="W15298" s="213"/>
      <c r="X15298" s="214"/>
      <c r="Y15298" s="214"/>
      <c r="Z15298" s="214"/>
      <c r="AA15298" s="217"/>
      <c r="AB15298" s="217"/>
      <c r="AC15298" s="217"/>
      <c r="AD15298" s="213"/>
    </row>
    <row r="15299" spans="20:30" x14ac:dyDescent="0.2">
      <c r="T15299" s="212"/>
      <c r="U15299" s="213"/>
      <c r="V15299" s="213"/>
      <c r="W15299" s="213"/>
      <c r="X15299" s="214"/>
      <c r="Y15299" s="214"/>
      <c r="Z15299" s="214"/>
      <c r="AA15299" s="217"/>
      <c r="AB15299" s="217"/>
      <c r="AC15299" s="217"/>
      <c r="AD15299" s="213"/>
    </row>
    <row r="15300" spans="20:30" x14ac:dyDescent="0.2">
      <c r="T15300" s="212"/>
      <c r="U15300" s="213"/>
      <c r="V15300" s="213"/>
      <c r="W15300" s="213"/>
      <c r="X15300" s="214"/>
      <c r="Y15300" s="214"/>
      <c r="Z15300" s="214"/>
      <c r="AA15300" s="217"/>
      <c r="AB15300" s="217"/>
      <c r="AC15300" s="217"/>
      <c r="AD15300" s="213"/>
    </row>
    <row r="15301" spans="20:30" x14ac:dyDescent="0.2">
      <c r="T15301" s="212"/>
      <c r="U15301" s="213"/>
      <c r="V15301" s="213"/>
      <c r="W15301" s="213"/>
      <c r="X15301" s="214"/>
      <c r="Y15301" s="214"/>
      <c r="Z15301" s="214"/>
      <c r="AA15301" s="217"/>
      <c r="AB15301" s="217"/>
      <c r="AC15301" s="217"/>
      <c r="AD15301" s="213"/>
    </row>
    <row r="15302" spans="20:30" x14ac:dyDescent="0.2">
      <c r="T15302" s="212"/>
      <c r="U15302" s="213"/>
      <c r="V15302" s="213"/>
      <c r="W15302" s="213"/>
      <c r="X15302" s="214"/>
      <c r="Y15302" s="214"/>
      <c r="Z15302" s="214"/>
      <c r="AA15302" s="217"/>
      <c r="AB15302" s="217"/>
      <c r="AC15302" s="217"/>
      <c r="AD15302" s="213"/>
    </row>
    <row r="15303" spans="20:30" x14ac:dyDescent="0.2">
      <c r="T15303" s="212"/>
      <c r="U15303" s="213"/>
      <c r="V15303" s="213"/>
      <c r="W15303" s="213"/>
      <c r="X15303" s="214"/>
      <c r="Y15303" s="214"/>
      <c r="Z15303" s="214"/>
      <c r="AA15303" s="217"/>
      <c r="AB15303" s="217"/>
      <c r="AC15303" s="217"/>
      <c r="AD15303" s="213"/>
    </row>
    <row r="15304" spans="20:30" x14ac:dyDescent="0.2">
      <c r="T15304" s="212"/>
      <c r="U15304" s="213"/>
      <c r="V15304" s="213"/>
      <c r="W15304" s="213"/>
      <c r="X15304" s="214"/>
      <c r="Y15304" s="214"/>
      <c r="Z15304" s="214"/>
      <c r="AA15304" s="217"/>
      <c r="AB15304" s="217"/>
      <c r="AC15304" s="217"/>
      <c r="AD15304" s="213"/>
    </row>
    <row r="15305" spans="20:30" x14ac:dyDescent="0.2">
      <c r="T15305" s="212"/>
      <c r="U15305" s="213"/>
      <c r="V15305" s="213"/>
      <c r="W15305" s="213"/>
      <c r="X15305" s="214"/>
      <c r="Y15305" s="214"/>
      <c r="Z15305" s="214"/>
      <c r="AA15305" s="217"/>
      <c r="AB15305" s="217"/>
      <c r="AC15305" s="217"/>
      <c r="AD15305" s="213"/>
    </row>
    <row r="15306" spans="20:30" x14ac:dyDescent="0.2">
      <c r="T15306" s="212"/>
      <c r="U15306" s="213"/>
      <c r="V15306" s="213"/>
      <c r="W15306" s="213"/>
      <c r="X15306" s="214"/>
      <c r="Y15306" s="214"/>
      <c r="Z15306" s="214"/>
      <c r="AA15306" s="217"/>
      <c r="AB15306" s="217"/>
      <c r="AC15306" s="217"/>
      <c r="AD15306" s="213"/>
    </row>
    <row r="15307" spans="20:30" x14ac:dyDescent="0.2">
      <c r="T15307" s="212"/>
      <c r="U15307" s="213"/>
      <c r="V15307" s="213"/>
      <c r="W15307" s="213"/>
      <c r="X15307" s="214"/>
      <c r="Y15307" s="214"/>
      <c r="Z15307" s="214"/>
      <c r="AA15307" s="217"/>
      <c r="AB15307" s="217"/>
      <c r="AC15307" s="217"/>
      <c r="AD15307" s="213"/>
    </row>
    <row r="15308" spans="20:30" x14ac:dyDescent="0.2">
      <c r="T15308" s="212"/>
      <c r="U15308" s="213"/>
      <c r="V15308" s="213"/>
      <c r="W15308" s="213"/>
      <c r="X15308" s="214"/>
      <c r="Y15308" s="214"/>
      <c r="Z15308" s="214"/>
      <c r="AA15308" s="217"/>
      <c r="AB15308" s="217"/>
      <c r="AC15308" s="217"/>
      <c r="AD15308" s="213"/>
    </row>
    <row r="15309" spans="20:30" x14ac:dyDescent="0.2">
      <c r="T15309" s="212"/>
      <c r="U15309" s="213"/>
      <c r="V15309" s="213"/>
      <c r="W15309" s="213"/>
      <c r="X15309" s="214"/>
      <c r="Y15309" s="214"/>
      <c r="Z15309" s="214"/>
      <c r="AA15309" s="217"/>
      <c r="AB15309" s="217"/>
      <c r="AC15309" s="217"/>
      <c r="AD15309" s="213"/>
    </row>
    <row r="15310" spans="20:30" x14ac:dyDescent="0.2">
      <c r="T15310" s="212"/>
      <c r="U15310" s="213"/>
      <c r="V15310" s="213"/>
      <c r="W15310" s="213"/>
      <c r="X15310" s="214"/>
      <c r="Y15310" s="214"/>
      <c r="Z15310" s="214"/>
      <c r="AA15310" s="217"/>
      <c r="AB15310" s="217"/>
      <c r="AC15310" s="217"/>
      <c r="AD15310" s="213"/>
    </row>
    <row r="15311" spans="20:30" x14ac:dyDescent="0.2">
      <c r="T15311" s="212"/>
      <c r="U15311" s="213"/>
      <c r="V15311" s="213"/>
      <c r="W15311" s="213"/>
      <c r="X15311" s="214"/>
      <c r="Y15311" s="214"/>
      <c r="Z15311" s="214"/>
      <c r="AA15311" s="217"/>
      <c r="AB15311" s="217"/>
      <c r="AC15311" s="217"/>
      <c r="AD15311" s="213"/>
    </row>
    <row r="15312" spans="20:30" x14ac:dyDescent="0.2">
      <c r="T15312" s="212"/>
      <c r="U15312" s="213"/>
      <c r="V15312" s="213"/>
      <c r="W15312" s="213"/>
      <c r="X15312" s="214"/>
      <c r="Y15312" s="214"/>
      <c r="Z15312" s="214"/>
      <c r="AA15312" s="217"/>
      <c r="AB15312" s="217"/>
      <c r="AC15312" s="217"/>
      <c r="AD15312" s="213"/>
    </row>
    <row r="15313" spans="20:30" x14ac:dyDescent="0.2">
      <c r="T15313" s="212"/>
      <c r="U15313" s="213"/>
      <c r="V15313" s="213"/>
      <c r="W15313" s="213"/>
      <c r="X15313" s="214"/>
      <c r="Y15313" s="214"/>
      <c r="Z15313" s="214"/>
      <c r="AA15313" s="217"/>
      <c r="AB15313" s="217"/>
      <c r="AC15313" s="217"/>
      <c r="AD15313" s="213"/>
    </row>
    <row r="15314" spans="20:30" x14ac:dyDescent="0.2">
      <c r="T15314" s="212"/>
      <c r="U15314" s="213"/>
      <c r="V15314" s="213"/>
      <c r="W15314" s="213"/>
      <c r="X15314" s="214"/>
      <c r="Y15314" s="214"/>
      <c r="Z15314" s="214"/>
      <c r="AA15314" s="217"/>
      <c r="AB15314" s="217"/>
      <c r="AC15314" s="217"/>
      <c r="AD15314" s="213"/>
    </row>
    <row r="15315" spans="20:30" x14ac:dyDescent="0.2">
      <c r="T15315" s="212"/>
      <c r="U15315" s="213"/>
      <c r="V15315" s="213"/>
      <c r="W15315" s="213"/>
      <c r="X15315" s="214"/>
      <c r="Y15315" s="214"/>
      <c r="Z15315" s="214"/>
      <c r="AA15315" s="217"/>
      <c r="AB15315" s="217"/>
      <c r="AC15315" s="217"/>
      <c r="AD15315" s="213"/>
    </row>
    <row r="15316" spans="20:30" x14ac:dyDescent="0.2">
      <c r="T15316" s="212"/>
      <c r="U15316" s="213"/>
      <c r="V15316" s="213"/>
      <c r="W15316" s="213"/>
      <c r="X15316" s="214"/>
      <c r="Y15316" s="214"/>
      <c r="Z15316" s="214"/>
      <c r="AA15316" s="217"/>
      <c r="AB15316" s="217"/>
      <c r="AC15316" s="217"/>
      <c r="AD15316" s="213"/>
    </row>
    <row r="15317" spans="20:30" x14ac:dyDescent="0.2">
      <c r="T15317" s="212"/>
      <c r="U15317" s="213"/>
      <c r="V15317" s="213"/>
      <c r="W15317" s="213"/>
      <c r="X15317" s="214"/>
      <c r="Y15317" s="214"/>
      <c r="Z15317" s="214"/>
      <c r="AA15317" s="217"/>
      <c r="AB15317" s="217"/>
      <c r="AC15317" s="217"/>
      <c r="AD15317" s="213"/>
    </row>
    <row r="15318" spans="20:30" x14ac:dyDescent="0.2">
      <c r="T15318" s="212"/>
      <c r="U15318" s="213"/>
      <c r="V15318" s="213"/>
      <c r="W15318" s="213"/>
      <c r="X15318" s="214"/>
      <c r="Y15318" s="214"/>
      <c r="Z15318" s="214"/>
      <c r="AA15318" s="217"/>
      <c r="AB15318" s="217"/>
      <c r="AC15318" s="217"/>
      <c r="AD15318" s="213"/>
    </row>
    <row r="15319" spans="20:30" x14ac:dyDescent="0.2">
      <c r="T15319" s="212"/>
      <c r="U15319" s="213"/>
      <c r="V15319" s="213"/>
      <c r="W15319" s="213"/>
      <c r="X15319" s="214"/>
      <c r="Y15319" s="214"/>
      <c r="Z15319" s="214"/>
      <c r="AA15319" s="217"/>
      <c r="AB15319" s="217"/>
      <c r="AC15319" s="217"/>
      <c r="AD15319" s="213"/>
    </row>
    <row r="15320" spans="20:30" x14ac:dyDescent="0.2">
      <c r="T15320" s="212"/>
      <c r="U15320" s="213"/>
      <c r="V15320" s="213"/>
      <c r="W15320" s="213"/>
      <c r="X15320" s="214"/>
      <c r="Y15320" s="214"/>
      <c r="Z15320" s="214"/>
      <c r="AA15320" s="217"/>
      <c r="AB15320" s="217"/>
      <c r="AC15320" s="217"/>
      <c r="AD15320" s="213"/>
    </row>
    <row r="15321" spans="20:30" x14ac:dyDescent="0.2">
      <c r="T15321" s="212"/>
      <c r="U15321" s="213"/>
      <c r="V15321" s="213"/>
      <c r="W15321" s="213"/>
      <c r="X15321" s="214"/>
      <c r="Y15321" s="214"/>
      <c r="Z15321" s="214"/>
      <c r="AA15321" s="217"/>
      <c r="AB15321" s="217"/>
      <c r="AC15321" s="217"/>
      <c r="AD15321" s="213"/>
    </row>
    <row r="15322" spans="20:30" x14ac:dyDescent="0.2">
      <c r="T15322" s="212"/>
      <c r="U15322" s="213"/>
      <c r="V15322" s="213"/>
      <c r="W15322" s="213"/>
      <c r="X15322" s="214"/>
      <c r="Y15322" s="214"/>
      <c r="Z15322" s="214"/>
      <c r="AA15322" s="217"/>
      <c r="AB15322" s="217"/>
      <c r="AC15322" s="217"/>
      <c r="AD15322" s="213"/>
    </row>
    <row r="15323" spans="20:30" x14ac:dyDescent="0.2">
      <c r="T15323" s="212"/>
      <c r="U15323" s="213"/>
      <c r="V15323" s="213"/>
      <c r="W15323" s="213"/>
      <c r="X15323" s="214"/>
      <c r="Y15323" s="214"/>
      <c r="Z15323" s="214"/>
      <c r="AA15323" s="217"/>
      <c r="AB15323" s="217"/>
      <c r="AC15323" s="217"/>
      <c r="AD15323" s="213"/>
    </row>
    <row r="15324" spans="20:30" x14ac:dyDescent="0.2">
      <c r="T15324" s="212"/>
      <c r="U15324" s="213"/>
      <c r="V15324" s="213"/>
      <c r="W15324" s="213"/>
      <c r="X15324" s="214"/>
      <c r="Y15324" s="214"/>
      <c r="Z15324" s="214"/>
      <c r="AA15324" s="217"/>
      <c r="AB15324" s="217"/>
      <c r="AC15324" s="217"/>
      <c r="AD15324" s="213"/>
    </row>
    <row r="15325" spans="20:30" x14ac:dyDescent="0.2">
      <c r="T15325" s="212"/>
      <c r="U15325" s="213"/>
      <c r="V15325" s="213"/>
      <c r="W15325" s="213"/>
      <c r="X15325" s="214"/>
      <c r="Y15325" s="214"/>
      <c r="Z15325" s="214"/>
      <c r="AA15325" s="217"/>
      <c r="AB15325" s="217"/>
      <c r="AC15325" s="217"/>
      <c r="AD15325" s="213"/>
    </row>
    <row r="15326" spans="20:30" x14ac:dyDescent="0.2">
      <c r="T15326" s="212"/>
      <c r="U15326" s="213"/>
      <c r="V15326" s="213"/>
      <c r="W15326" s="213"/>
      <c r="X15326" s="214"/>
      <c r="Y15326" s="214"/>
      <c r="Z15326" s="214"/>
      <c r="AA15326" s="217"/>
      <c r="AB15326" s="217"/>
      <c r="AC15326" s="217"/>
      <c r="AD15326" s="213"/>
    </row>
    <row r="15327" spans="20:30" x14ac:dyDescent="0.2">
      <c r="T15327" s="212"/>
      <c r="U15327" s="213"/>
      <c r="V15327" s="213"/>
      <c r="W15327" s="213"/>
      <c r="X15327" s="214"/>
      <c r="Y15327" s="214"/>
      <c r="Z15327" s="214"/>
      <c r="AA15327" s="217"/>
      <c r="AB15327" s="217"/>
      <c r="AC15327" s="217"/>
      <c r="AD15327" s="213"/>
    </row>
    <row r="15328" spans="20:30" x14ac:dyDescent="0.2">
      <c r="T15328" s="212"/>
      <c r="U15328" s="213"/>
      <c r="V15328" s="213"/>
      <c r="W15328" s="213"/>
      <c r="X15328" s="214"/>
      <c r="Y15328" s="214"/>
      <c r="Z15328" s="214"/>
      <c r="AA15328" s="217"/>
      <c r="AB15328" s="217"/>
      <c r="AC15328" s="217"/>
      <c r="AD15328" s="213"/>
    </row>
    <row r="15329" spans="20:30" x14ac:dyDescent="0.2">
      <c r="T15329" s="212"/>
      <c r="U15329" s="213"/>
      <c r="V15329" s="213"/>
      <c r="W15329" s="213"/>
      <c r="X15329" s="214"/>
      <c r="Y15329" s="214"/>
      <c r="Z15329" s="214"/>
      <c r="AA15329" s="217"/>
      <c r="AB15329" s="217"/>
      <c r="AC15329" s="217"/>
      <c r="AD15329" s="213"/>
    </row>
    <row r="15330" spans="20:30" x14ac:dyDescent="0.2">
      <c r="T15330" s="212"/>
      <c r="U15330" s="213"/>
      <c r="V15330" s="213"/>
      <c r="W15330" s="213"/>
      <c r="X15330" s="214"/>
      <c r="Y15330" s="214"/>
      <c r="Z15330" s="214"/>
      <c r="AA15330" s="217"/>
      <c r="AB15330" s="217"/>
      <c r="AC15330" s="217"/>
      <c r="AD15330" s="213"/>
    </row>
    <row r="15331" spans="20:30" x14ac:dyDescent="0.2">
      <c r="T15331" s="212"/>
      <c r="U15331" s="213"/>
      <c r="V15331" s="213"/>
      <c r="W15331" s="213"/>
      <c r="X15331" s="214"/>
      <c r="Y15331" s="214"/>
      <c r="Z15331" s="214"/>
      <c r="AA15331" s="217"/>
      <c r="AB15331" s="217"/>
      <c r="AC15331" s="217"/>
      <c r="AD15331" s="213"/>
    </row>
    <row r="15332" spans="20:30" x14ac:dyDescent="0.2">
      <c r="T15332" s="212"/>
      <c r="U15332" s="213"/>
      <c r="V15332" s="213"/>
      <c r="W15332" s="213"/>
      <c r="X15332" s="214"/>
      <c r="Y15332" s="214"/>
      <c r="Z15332" s="214"/>
      <c r="AA15332" s="217"/>
      <c r="AB15332" s="217"/>
      <c r="AC15332" s="217"/>
      <c r="AD15332" s="213"/>
    </row>
    <row r="15333" spans="20:30" x14ac:dyDescent="0.2">
      <c r="T15333" s="212"/>
      <c r="U15333" s="213"/>
      <c r="V15333" s="213"/>
      <c r="W15333" s="213"/>
      <c r="X15333" s="214"/>
      <c r="Y15333" s="214"/>
      <c r="Z15333" s="214"/>
      <c r="AA15333" s="217"/>
      <c r="AB15333" s="217"/>
      <c r="AC15333" s="217"/>
      <c r="AD15333" s="213"/>
    </row>
    <row r="15334" spans="20:30" x14ac:dyDescent="0.2">
      <c r="T15334" s="212"/>
      <c r="U15334" s="213"/>
      <c r="V15334" s="213"/>
      <c r="W15334" s="213"/>
      <c r="X15334" s="214"/>
      <c r="Y15334" s="214"/>
      <c r="Z15334" s="214"/>
      <c r="AA15334" s="217"/>
      <c r="AB15334" s="217"/>
      <c r="AC15334" s="217"/>
      <c r="AD15334" s="213"/>
    </row>
    <row r="15335" spans="20:30" x14ac:dyDescent="0.2">
      <c r="T15335" s="212"/>
      <c r="U15335" s="213"/>
      <c r="V15335" s="213"/>
      <c r="W15335" s="213"/>
      <c r="X15335" s="214"/>
      <c r="Y15335" s="214"/>
      <c r="Z15335" s="214"/>
      <c r="AA15335" s="217"/>
      <c r="AB15335" s="217"/>
      <c r="AC15335" s="217"/>
      <c r="AD15335" s="213"/>
    </row>
    <row r="15336" spans="20:30" x14ac:dyDescent="0.2">
      <c r="T15336" s="212"/>
      <c r="U15336" s="213"/>
      <c r="V15336" s="213"/>
      <c r="W15336" s="213"/>
      <c r="X15336" s="214"/>
      <c r="Y15336" s="214"/>
      <c r="Z15336" s="214"/>
      <c r="AA15336" s="217"/>
      <c r="AB15336" s="217"/>
      <c r="AC15336" s="217"/>
      <c r="AD15336" s="213"/>
    </row>
    <row r="15337" spans="20:30" x14ac:dyDescent="0.2">
      <c r="T15337" s="212"/>
      <c r="U15337" s="213"/>
      <c r="V15337" s="213"/>
      <c r="W15337" s="213"/>
      <c r="X15337" s="214"/>
      <c r="Y15337" s="214"/>
      <c r="Z15337" s="214"/>
      <c r="AA15337" s="217"/>
      <c r="AB15337" s="217"/>
      <c r="AC15337" s="217"/>
      <c r="AD15337" s="213"/>
    </row>
    <row r="15338" spans="20:30" x14ac:dyDescent="0.2">
      <c r="T15338" s="212"/>
      <c r="U15338" s="213"/>
      <c r="V15338" s="213"/>
      <c r="W15338" s="213"/>
      <c r="X15338" s="214"/>
      <c r="Y15338" s="214"/>
      <c r="Z15338" s="214"/>
      <c r="AA15338" s="217"/>
      <c r="AB15338" s="217"/>
      <c r="AC15338" s="217"/>
      <c r="AD15338" s="213"/>
    </row>
    <row r="15339" spans="20:30" x14ac:dyDescent="0.2">
      <c r="T15339" s="212"/>
      <c r="U15339" s="213"/>
      <c r="V15339" s="213"/>
      <c r="W15339" s="213"/>
      <c r="X15339" s="214"/>
      <c r="Y15339" s="214"/>
      <c r="Z15339" s="214"/>
      <c r="AA15339" s="217"/>
      <c r="AB15339" s="217"/>
      <c r="AC15339" s="217"/>
      <c r="AD15339" s="213"/>
    </row>
    <row r="15340" spans="20:30" x14ac:dyDescent="0.2">
      <c r="T15340" s="212"/>
      <c r="U15340" s="213"/>
      <c r="V15340" s="213"/>
      <c r="W15340" s="213"/>
      <c r="X15340" s="214"/>
      <c r="Y15340" s="214"/>
      <c r="Z15340" s="214"/>
      <c r="AA15340" s="217"/>
      <c r="AB15340" s="217"/>
      <c r="AC15340" s="217"/>
      <c r="AD15340" s="213"/>
    </row>
    <row r="15341" spans="20:30" x14ac:dyDescent="0.2">
      <c r="T15341" s="212"/>
      <c r="U15341" s="213"/>
      <c r="V15341" s="213"/>
      <c r="W15341" s="213"/>
      <c r="X15341" s="214"/>
      <c r="Y15341" s="214"/>
      <c r="Z15341" s="214"/>
      <c r="AA15341" s="217"/>
      <c r="AB15341" s="217"/>
      <c r="AC15341" s="217"/>
      <c r="AD15341" s="213"/>
    </row>
    <row r="15342" spans="20:30" x14ac:dyDescent="0.2">
      <c r="T15342" s="212"/>
      <c r="U15342" s="213"/>
      <c r="V15342" s="213"/>
      <c r="W15342" s="213"/>
      <c r="X15342" s="214"/>
      <c r="Y15342" s="214"/>
      <c r="Z15342" s="214"/>
      <c r="AA15342" s="217"/>
      <c r="AB15342" s="217"/>
      <c r="AC15342" s="217"/>
      <c r="AD15342" s="213"/>
    </row>
    <row r="15343" spans="20:30" x14ac:dyDescent="0.2">
      <c r="T15343" s="212"/>
      <c r="U15343" s="213"/>
      <c r="V15343" s="213"/>
      <c r="W15343" s="213"/>
      <c r="X15343" s="214"/>
      <c r="Y15343" s="214"/>
      <c r="Z15343" s="214"/>
      <c r="AA15343" s="217"/>
      <c r="AB15343" s="217"/>
      <c r="AC15343" s="217"/>
      <c r="AD15343" s="213"/>
    </row>
    <row r="15344" spans="20:30" x14ac:dyDescent="0.2">
      <c r="T15344" s="212"/>
      <c r="U15344" s="213"/>
      <c r="V15344" s="213"/>
      <c r="W15344" s="213"/>
      <c r="X15344" s="214"/>
      <c r="Y15344" s="214"/>
      <c r="Z15344" s="214"/>
      <c r="AA15344" s="217"/>
      <c r="AB15344" s="217"/>
      <c r="AC15344" s="217"/>
      <c r="AD15344" s="213"/>
    </row>
    <row r="15345" spans="20:30" x14ac:dyDescent="0.2">
      <c r="T15345" s="212"/>
      <c r="U15345" s="213"/>
      <c r="V15345" s="213"/>
      <c r="W15345" s="213"/>
      <c r="X15345" s="214"/>
      <c r="Y15345" s="214"/>
      <c r="Z15345" s="214"/>
      <c r="AA15345" s="217"/>
      <c r="AB15345" s="217"/>
      <c r="AC15345" s="217"/>
      <c r="AD15345" s="213"/>
    </row>
    <row r="15346" spans="20:30" x14ac:dyDescent="0.2">
      <c r="T15346" s="212"/>
      <c r="U15346" s="213"/>
      <c r="V15346" s="213"/>
      <c r="W15346" s="213"/>
      <c r="X15346" s="214"/>
      <c r="Y15346" s="214"/>
      <c r="Z15346" s="214"/>
      <c r="AA15346" s="217"/>
      <c r="AB15346" s="217"/>
      <c r="AC15346" s="217"/>
      <c r="AD15346" s="213"/>
    </row>
    <row r="15347" spans="20:30" x14ac:dyDescent="0.2">
      <c r="T15347" s="212"/>
      <c r="U15347" s="213"/>
      <c r="V15347" s="213"/>
      <c r="W15347" s="213"/>
      <c r="X15347" s="214"/>
      <c r="Y15347" s="214"/>
      <c r="Z15347" s="214"/>
      <c r="AA15347" s="217"/>
      <c r="AB15347" s="217"/>
      <c r="AC15347" s="217"/>
      <c r="AD15347" s="213"/>
    </row>
    <row r="15348" spans="20:30" x14ac:dyDescent="0.2">
      <c r="T15348" s="212"/>
      <c r="U15348" s="213"/>
      <c r="V15348" s="213"/>
      <c r="W15348" s="213"/>
      <c r="X15348" s="214"/>
      <c r="Y15348" s="214"/>
      <c r="Z15348" s="214"/>
      <c r="AA15348" s="217"/>
      <c r="AB15348" s="217"/>
      <c r="AC15348" s="217"/>
      <c r="AD15348" s="213"/>
    </row>
    <row r="15349" spans="20:30" x14ac:dyDescent="0.2">
      <c r="T15349" s="212"/>
      <c r="U15349" s="213"/>
      <c r="V15349" s="213"/>
      <c r="W15349" s="213"/>
      <c r="X15349" s="214"/>
      <c r="Y15349" s="214"/>
      <c r="Z15349" s="214"/>
      <c r="AA15349" s="217"/>
      <c r="AB15349" s="217"/>
      <c r="AC15349" s="217"/>
      <c r="AD15349" s="213"/>
    </row>
    <row r="15350" spans="20:30" x14ac:dyDescent="0.2">
      <c r="T15350" s="212"/>
      <c r="U15350" s="213"/>
      <c r="V15350" s="213"/>
      <c r="W15350" s="213"/>
      <c r="X15350" s="214"/>
      <c r="Y15350" s="214"/>
      <c r="Z15350" s="214"/>
      <c r="AA15350" s="217"/>
      <c r="AB15350" s="217"/>
      <c r="AC15350" s="217"/>
      <c r="AD15350" s="213"/>
    </row>
    <row r="15351" spans="20:30" x14ac:dyDescent="0.2">
      <c r="T15351" s="212"/>
      <c r="U15351" s="213"/>
      <c r="V15351" s="213"/>
      <c r="W15351" s="213"/>
      <c r="X15351" s="214"/>
      <c r="Y15351" s="214"/>
      <c r="Z15351" s="214"/>
      <c r="AA15351" s="217"/>
      <c r="AB15351" s="217"/>
      <c r="AC15351" s="217"/>
      <c r="AD15351" s="213"/>
    </row>
    <row r="15352" spans="20:30" x14ac:dyDescent="0.2">
      <c r="T15352" s="212"/>
      <c r="U15352" s="213"/>
      <c r="V15352" s="213"/>
      <c r="W15352" s="213"/>
      <c r="X15352" s="214"/>
      <c r="Y15352" s="214"/>
      <c r="Z15352" s="214"/>
      <c r="AA15352" s="217"/>
      <c r="AB15352" s="217"/>
      <c r="AC15352" s="217"/>
      <c r="AD15352" s="213"/>
    </row>
    <row r="15353" spans="20:30" x14ac:dyDescent="0.2">
      <c r="T15353" s="212"/>
      <c r="U15353" s="213"/>
      <c r="V15353" s="213"/>
      <c r="W15353" s="213"/>
      <c r="X15353" s="214"/>
      <c r="Y15353" s="214"/>
      <c r="Z15353" s="214"/>
      <c r="AA15353" s="217"/>
      <c r="AB15353" s="217"/>
      <c r="AC15353" s="217"/>
      <c r="AD15353" s="213"/>
    </row>
    <row r="15354" spans="20:30" x14ac:dyDescent="0.2">
      <c r="T15354" s="212"/>
      <c r="U15354" s="213"/>
      <c r="V15354" s="213"/>
      <c r="W15354" s="213"/>
      <c r="X15354" s="214"/>
      <c r="Y15354" s="214"/>
      <c r="Z15354" s="214"/>
      <c r="AA15354" s="217"/>
      <c r="AB15354" s="217"/>
      <c r="AC15354" s="217"/>
      <c r="AD15354" s="213"/>
    </row>
    <row r="15355" spans="20:30" x14ac:dyDescent="0.2">
      <c r="T15355" s="212"/>
      <c r="U15355" s="213"/>
      <c r="V15355" s="213"/>
      <c r="W15355" s="213"/>
      <c r="X15355" s="214"/>
      <c r="Y15355" s="214"/>
      <c r="Z15355" s="214"/>
      <c r="AA15355" s="217"/>
      <c r="AB15355" s="217"/>
      <c r="AC15355" s="217"/>
      <c r="AD15355" s="213"/>
    </row>
    <row r="15356" spans="20:30" x14ac:dyDescent="0.2">
      <c r="T15356" s="212"/>
      <c r="U15356" s="213"/>
      <c r="V15356" s="213"/>
      <c r="W15356" s="213"/>
      <c r="X15356" s="214"/>
      <c r="Y15356" s="214"/>
      <c r="Z15356" s="214"/>
      <c r="AA15356" s="217"/>
      <c r="AB15356" s="217"/>
      <c r="AC15356" s="217"/>
      <c r="AD15356" s="213"/>
    </row>
    <row r="15357" spans="20:30" x14ac:dyDescent="0.2">
      <c r="T15357" s="212"/>
      <c r="U15357" s="213"/>
      <c r="V15357" s="213"/>
      <c r="W15357" s="213"/>
      <c r="X15357" s="214"/>
      <c r="Y15357" s="214"/>
      <c r="Z15357" s="214"/>
      <c r="AA15357" s="217"/>
      <c r="AB15357" s="217"/>
      <c r="AC15357" s="217"/>
      <c r="AD15357" s="213"/>
    </row>
    <row r="15358" spans="20:30" x14ac:dyDescent="0.2">
      <c r="T15358" s="212"/>
      <c r="U15358" s="213"/>
      <c r="V15358" s="213"/>
      <c r="W15358" s="213"/>
      <c r="X15358" s="214"/>
      <c r="Y15358" s="214"/>
      <c r="Z15358" s="214"/>
      <c r="AA15358" s="217"/>
      <c r="AB15358" s="217"/>
      <c r="AC15358" s="217"/>
      <c r="AD15358" s="213"/>
    </row>
    <row r="15359" spans="20:30" x14ac:dyDescent="0.2">
      <c r="T15359" s="212"/>
      <c r="U15359" s="213"/>
      <c r="V15359" s="213"/>
      <c r="W15359" s="213"/>
      <c r="X15359" s="214"/>
      <c r="Y15359" s="214"/>
      <c r="Z15359" s="214"/>
      <c r="AA15359" s="217"/>
      <c r="AB15359" s="217"/>
      <c r="AC15359" s="217"/>
      <c r="AD15359" s="213"/>
    </row>
    <row r="15360" spans="20:30" x14ac:dyDescent="0.2">
      <c r="T15360" s="212"/>
      <c r="U15360" s="213"/>
      <c r="V15360" s="213"/>
      <c r="W15360" s="213"/>
      <c r="X15360" s="214"/>
      <c r="Y15360" s="214"/>
      <c r="Z15360" s="214"/>
      <c r="AA15360" s="217"/>
      <c r="AB15360" s="217"/>
      <c r="AC15360" s="217"/>
      <c r="AD15360" s="213"/>
    </row>
    <row r="15361" spans="20:30" x14ac:dyDescent="0.2">
      <c r="T15361" s="212"/>
      <c r="U15361" s="213"/>
      <c r="V15361" s="213"/>
      <c r="W15361" s="213"/>
      <c r="X15361" s="214"/>
      <c r="Y15361" s="214"/>
      <c r="Z15361" s="214"/>
      <c r="AA15361" s="217"/>
      <c r="AB15361" s="217"/>
      <c r="AC15361" s="217"/>
      <c r="AD15361" s="213"/>
    </row>
    <row r="15362" spans="20:30" x14ac:dyDescent="0.2">
      <c r="T15362" s="212"/>
      <c r="U15362" s="213"/>
      <c r="V15362" s="213"/>
      <c r="W15362" s="213"/>
      <c r="X15362" s="214"/>
      <c r="Y15362" s="214"/>
      <c r="Z15362" s="214"/>
      <c r="AA15362" s="217"/>
      <c r="AB15362" s="217"/>
      <c r="AC15362" s="217"/>
      <c r="AD15362" s="213"/>
    </row>
    <row r="15363" spans="20:30" x14ac:dyDescent="0.2">
      <c r="T15363" s="212"/>
      <c r="U15363" s="213"/>
      <c r="V15363" s="213"/>
      <c r="W15363" s="213"/>
      <c r="X15363" s="214"/>
      <c r="Y15363" s="214"/>
      <c r="Z15363" s="214"/>
      <c r="AA15363" s="217"/>
      <c r="AB15363" s="217"/>
      <c r="AC15363" s="217"/>
      <c r="AD15363" s="213"/>
    </row>
    <row r="15364" spans="20:30" x14ac:dyDescent="0.2">
      <c r="T15364" s="212"/>
      <c r="U15364" s="213"/>
      <c r="V15364" s="213"/>
      <c r="W15364" s="213"/>
      <c r="X15364" s="214"/>
      <c r="Y15364" s="214"/>
      <c r="Z15364" s="214"/>
      <c r="AA15364" s="217"/>
      <c r="AB15364" s="217"/>
      <c r="AC15364" s="217"/>
      <c r="AD15364" s="213"/>
    </row>
    <row r="15365" spans="20:30" x14ac:dyDescent="0.2">
      <c r="T15365" s="212"/>
      <c r="U15365" s="213"/>
      <c r="V15365" s="213"/>
      <c r="W15365" s="213"/>
      <c r="X15365" s="214"/>
      <c r="Y15365" s="214"/>
      <c r="Z15365" s="214"/>
      <c r="AA15365" s="217"/>
      <c r="AB15365" s="217"/>
      <c r="AC15365" s="217"/>
      <c r="AD15365" s="213"/>
    </row>
    <row r="15366" spans="20:30" x14ac:dyDescent="0.2">
      <c r="T15366" s="212"/>
      <c r="U15366" s="213"/>
      <c r="V15366" s="213"/>
      <c r="W15366" s="213"/>
      <c r="X15366" s="214"/>
      <c r="Y15366" s="214"/>
      <c r="Z15366" s="214"/>
      <c r="AA15366" s="217"/>
      <c r="AB15366" s="217"/>
      <c r="AC15366" s="217"/>
      <c r="AD15366" s="213"/>
    </row>
    <row r="15367" spans="20:30" x14ac:dyDescent="0.2">
      <c r="T15367" s="212"/>
      <c r="U15367" s="213"/>
      <c r="V15367" s="213"/>
      <c r="W15367" s="213"/>
      <c r="X15367" s="214"/>
      <c r="Y15367" s="214"/>
      <c r="Z15367" s="214"/>
      <c r="AA15367" s="217"/>
      <c r="AB15367" s="217"/>
      <c r="AC15367" s="217"/>
      <c r="AD15367" s="213"/>
    </row>
    <row r="15368" spans="20:30" x14ac:dyDescent="0.2">
      <c r="T15368" s="212"/>
      <c r="U15368" s="213"/>
      <c r="V15368" s="213"/>
      <c r="W15368" s="213"/>
      <c r="X15368" s="214"/>
      <c r="Y15368" s="214"/>
      <c r="Z15368" s="214"/>
      <c r="AA15368" s="217"/>
      <c r="AB15368" s="217"/>
      <c r="AC15368" s="217"/>
      <c r="AD15368" s="213"/>
    </row>
    <row r="15369" spans="20:30" x14ac:dyDescent="0.2">
      <c r="T15369" s="212"/>
      <c r="U15369" s="213"/>
      <c r="V15369" s="213"/>
      <c r="W15369" s="213"/>
      <c r="X15369" s="214"/>
      <c r="Y15369" s="214"/>
      <c r="Z15369" s="214"/>
      <c r="AA15369" s="217"/>
      <c r="AB15369" s="217"/>
      <c r="AC15369" s="217"/>
      <c r="AD15369" s="213"/>
    </row>
    <row r="15370" spans="20:30" x14ac:dyDescent="0.2">
      <c r="T15370" s="212"/>
      <c r="U15370" s="213"/>
      <c r="V15370" s="213"/>
      <c r="W15370" s="213"/>
      <c r="X15370" s="214"/>
      <c r="Y15370" s="214"/>
      <c r="Z15370" s="214"/>
      <c r="AA15370" s="217"/>
      <c r="AB15370" s="217"/>
      <c r="AC15370" s="217"/>
      <c r="AD15370" s="213"/>
    </row>
    <row r="15371" spans="20:30" x14ac:dyDescent="0.2">
      <c r="T15371" s="212"/>
      <c r="U15371" s="213"/>
      <c r="V15371" s="213"/>
      <c r="W15371" s="213"/>
      <c r="X15371" s="214"/>
      <c r="Y15371" s="214"/>
      <c r="Z15371" s="214"/>
      <c r="AA15371" s="217"/>
      <c r="AB15371" s="217"/>
      <c r="AC15371" s="217"/>
      <c r="AD15371" s="213"/>
    </row>
    <row r="15372" spans="20:30" x14ac:dyDescent="0.2">
      <c r="T15372" s="212"/>
      <c r="U15372" s="213"/>
      <c r="V15372" s="213"/>
      <c r="W15372" s="213"/>
      <c r="X15372" s="214"/>
      <c r="Y15372" s="214"/>
      <c r="Z15372" s="214"/>
      <c r="AA15372" s="217"/>
      <c r="AB15372" s="217"/>
      <c r="AC15372" s="217"/>
      <c r="AD15372" s="213"/>
    </row>
    <row r="15373" spans="20:30" x14ac:dyDescent="0.2">
      <c r="T15373" s="212"/>
      <c r="U15373" s="213"/>
      <c r="V15373" s="213"/>
      <c r="W15373" s="213"/>
      <c r="X15373" s="214"/>
      <c r="Y15373" s="214"/>
      <c r="Z15373" s="214"/>
      <c r="AA15373" s="217"/>
      <c r="AB15373" s="217"/>
      <c r="AC15373" s="217"/>
      <c r="AD15373" s="213"/>
    </row>
    <row r="15374" spans="20:30" x14ac:dyDescent="0.2">
      <c r="T15374" s="212"/>
      <c r="U15374" s="213"/>
      <c r="V15374" s="213"/>
      <c r="W15374" s="213"/>
      <c r="X15374" s="214"/>
      <c r="Y15374" s="214"/>
      <c r="Z15374" s="214"/>
      <c r="AA15374" s="217"/>
      <c r="AB15374" s="217"/>
      <c r="AC15374" s="217"/>
      <c r="AD15374" s="213"/>
    </row>
    <row r="15375" spans="20:30" x14ac:dyDescent="0.2">
      <c r="T15375" s="212"/>
      <c r="U15375" s="213"/>
      <c r="V15375" s="213"/>
      <c r="W15375" s="213"/>
      <c r="X15375" s="214"/>
      <c r="Y15375" s="214"/>
      <c r="Z15375" s="214"/>
      <c r="AA15375" s="217"/>
      <c r="AB15375" s="217"/>
      <c r="AC15375" s="217"/>
      <c r="AD15375" s="213"/>
    </row>
    <row r="15376" spans="20:30" x14ac:dyDescent="0.2">
      <c r="T15376" s="212"/>
      <c r="U15376" s="213"/>
      <c r="V15376" s="213"/>
      <c r="W15376" s="213"/>
      <c r="X15376" s="214"/>
      <c r="Y15376" s="214"/>
      <c r="Z15376" s="214"/>
      <c r="AA15376" s="217"/>
      <c r="AB15376" s="217"/>
      <c r="AC15376" s="217"/>
      <c r="AD15376" s="213"/>
    </row>
    <row r="15377" spans="20:30" x14ac:dyDescent="0.2">
      <c r="T15377" s="212"/>
      <c r="U15377" s="213"/>
      <c r="V15377" s="213"/>
      <c r="W15377" s="213"/>
      <c r="X15377" s="214"/>
      <c r="Y15377" s="214"/>
      <c r="Z15377" s="214"/>
      <c r="AA15377" s="217"/>
      <c r="AB15377" s="217"/>
      <c r="AC15377" s="217"/>
      <c r="AD15377" s="213"/>
    </row>
    <row r="15378" spans="20:30" x14ac:dyDescent="0.2">
      <c r="T15378" s="212"/>
      <c r="U15378" s="213"/>
      <c r="V15378" s="213"/>
      <c r="W15378" s="213"/>
      <c r="X15378" s="214"/>
      <c r="Y15378" s="214"/>
      <c r="Z15378" s="214"/>
      <c r="AA15378" s="217"/>
      <c r="AB15378" s="217"/>
      <c r="AC15378" s="217"/>
      <c r="AD15378" s="213"/>
    </row>
    <row r="15379" spans="20:30" x14ac:dyDescent="0.2">
      <c r="T15379" s="212"/>
      <c r="U15379" s="213"/>
      <c r="V15379" s="213"/>
      <c r="W15379" s="213"/>
      <c r="X15379" s="214"/>
      <c r="Y15379" s="214"/>
      <c r="Z15379" s="214"/>
      <c r="AA15379" s="217"/>
      <c r="AB15379" s="217"/>
      <c r="AC15379" s="217"/>
      <c r="AD15379" s="213"/>
    </row>
    <row r="15380" spans="20:30" x14ac:dyDescent="0.2">
      <c r="T15380" s="212"/>
      <c r="U15380" s="213"/>
      <c r="V15380" s="213"/>
      <c r="W15380" s="213"/>
      <c r="X15380" s="214"/>
      <c r="Y15380" s="214"/>
      <c r="Z15380" s="214"/>
      <c r="AA15380" s="217"/>
      <c r="AB15380" s="217"/>
      <c r="AC15380" s="217"/>
      <c r="AD15380" s="213"/>
    </row>
    <row r="15381" spans="20:30" x14ac:dyDescent="0.2">
      <c r="T15381" s="212"/>
      <c r="U15381" s="213"/>
      <c r="V15381" s="213"/>
      <c r="W15381" s="213"/>
      <c r="X15381" s="214"/>
      <c r="Y15381" s="214"/>
      <c r="Z15381" s="214"/>
      <c r="AA15381" s="217"/>
      <c r="AB15381" s="217"/>
      <c r="AC15381" s="217"/>
      <c r="AD15381" s="213"/>
    </row>
    <row r="15382" spans="20:30" x14ac:dyDescent="0.2">
      <c r="T15382" s="212"/>
      <c r="U15382" s="213"/>
      <c r="V15382" s="213"/>
      <c r="W15382" s="213"/>
      <c r="X15382" s="214"/>
      <c r="Y15382" s="214"/>
      <c r="Z15382" s="214"/>
      <c r="AA15382" s="217"/>
      <c r="AB15382" s="217"/>
      <c r="AC15382" s="217"/>
      <c r="AD15382" s="213"/>
    </row>
    <row r="15383" spans="20:30" x14ac:dyDescent="0.2">
      <c r="T15383" s="212"/>
      <c r="U15383" s="213"/>
      <c r="V15383" s="213"/>
      <c r="W15383" s="213"/>
      <c r="X15383" s="214"/>
      <c r="Y15383" s="214"/>
      <c r="Z15383" s="214"/>
      <c r="AA15383" s="217"/>
      <c r="AB15383" s="217"/>
      <c r="AC15383" s="217"/>
      <c r="AD15383" s="213"/>
    </row>
    <row r="15384" spans="20:30" x14ac:dyDescent="0.2">
      <c r="T15384" s="212"/>
      <c r="U15384" s="213"/>
      <c r="V15384" s="213"/>
      <c r="W15384" s="213"/>
      <c r="X15384" s="214"/>
      <c r="Y15384" s="214"/>
      <c r="Z15384" s="214"/>
      <c r="AA15384" s="217"/>
      <c r="AB15384" s="217"/>
      <c r="AC15384" s="217"/>
      <c r="AD15384" s="213"/>
    </row>
    <row r="15385" spans="20:30" x14ac:dyDescent="0.2">
      <c r="T15385" s="212"/>
      <c r="U15385" s="213"/>
      <c r="V15385" s="213"/>
      <c r="W15385" s="213"/>
      <c r="X15385" s="214"/>
      <c r="Y15385" s="214"/>
      <c r="Z15385" s="214"/>
      <c r="AA15385" s="217"/>
      <c r="AB15385" s="217"/>
      <c r="AC15385" s="217"/>
      <c r="AD15385" s="213"/>
    </row>
    <row r="15386" spans="20:30" x14ac:dyDescent="0.2">
      <c r="T15386" s="212"/>
      <c r="U15386" s="213"/>
      <c r="V15386" s="213"/>
      <c r="W15386" s="213"/>
      <c r="X15386" s="214"/>
      <c r="Y15386" s="214"/>
      <c r="Z15386" s="214"/>
      <c r="AA15386" s="217"/>
      <c r="AB15386" s="217"/>
      <c r="AC15386" s="217"/>
      <c r="AD15386" s="213"/>
    </row>
    <row r="15387" spans="20:30" x14ac:dyDescent="0.2">
      <c r="T15387" s="212"/>
      <c r="U15387" s="213"/>
      <c r="V15387" s="213"/>
      <c r="W15387" s="213"/>
      <c r="X15387" s="214"/>
      <c r="Y15387" s="214"/>
      <c r="Z15387" s="214"/>
      <c r="AA15387" s="217"/>
      <c r="AB15387" s="217"/>
      <c r="AC15387" s="217"/>
      <c r="AD15387" s="213"/>
    </row>
    <row r="15388" spans="20:30" x14ac:dyDescent="0.2">
      <c r="T15388" s="212"/>
      <c r="U15388" s="213"/>
      <c r="V15388" s="213"/>
      <c r="W15388" s="213"/>
      <c r="X15388" s="214"/>
      <c r="Y15388" s="214"/>
      <c r="Z15388" s="214"/>
      <c r="AA15388" s="217"/>
      <c r="AB15388" s="217"/>
      <c r="AC15388" s="217"/>
      <c r="AD15388" s="213"/>
    </row>
    <row r="15389" spans="20:30" x14ac:dyDescent="0.2">
      <c r="T15389" s="212"/>
      <c r="U15389" s="213"/>
      <c r="V15389" s="213"/>
      <c r="W15389" s="213"/>
      <c r="X15389" s="214"/>
      <c r="Y15389" s="214"/>
      <c r="Z15389" s="214"/>
      <c r="AA15389" s="217"/>
      <c r="AB15389" s="217"/>
      <c r="AC15389" s="217"/>
      <c r="AD15389" s="213"/>
    </row>
    <row r="15390" spans="20:30" x14ac:dyDescent="0.2">
      <c r="T15390" s="212"/>
      <c r="U15390" s="213"/>
      <c r="V15390" s="213"/>
      <c r="W15390" s="213"/>
      <c r="X15390" s="214"/>
      <c r="Y15390" s="214"/>
      <c r="Z15390" s="214"/>
      <c r="AA15390" s="217"/>
      <c r="AB15390" s="217"/>
      <c r="AC15390" s="217"/>
      <c r="AD15390" s="213"/>
    </row>
    <row r="15391" spans="20:30" x14ac:dyDescent="0.2">
      <c r="T15391" s="212"/>
      <c r="U15391" s="213"/>
      <c r="V15391" s="213"/>
      <c r="W15391" s="213"/>
      <c r="X15391" s="214"/>
      <c r="Y15391" s="214"/>
      <c r="Z15391" s="214"/>
      <c r="AA15391" s="217"/>
      <c r="AB15391" s="217"/>
      <c r="AC15391" s="217"/>
      <c r="AD15391" s="213"/>
    </row>
    <row r="15392" spans="20:30" x14ac:dyDescent="0.2">
      <c r="T15392" s="212"/>
      <c r="U15392" s="213"/>
      <c r="V15392" s="213"/>
      <c r="W15392" s="213"/>
      <c r="X15392" s="214"/>
      <c r="Y15392" s="214"/>
      <c r="Z15392" s="214"/>
      <c r="AA15392" s="217"/>
      <c r="AB15392" s="217"/>
      <c r="AC15392" s="217"/>
      <c r="AD15392" s="213"/>
    </row>
    <row r="15393" spans="20:30" x14ac:dyDescent="0.2">
      <c r="T15393" s="212"/>
      <c r="U15393" s="213"/>
      <c r="V15393" s="213"/>
      <c r="W15393" s="213"/>
      <c r="X15393" s="214"/>
      <c r="Y15393" s="214"/>
      <c r="Z15393" s="214"/>
      <c r="AA15393" s="217"/>
      <c r="AB15393" s="217"/>
      <c r="AC15393" s="217"/>
      <c r="AD15393" s="213"/>
    </row>
    <row r="15394" spans="20:30" x14ac:dyDescent="0.2">
      <c r="T15394" s="212"/>
      <c r="U15394" s="213"/>
      <c r="V15394" s="213"/>
      <c r="W15394" s="213"/>
      <c r="X15394" s="214"/>
      <c r="Y15394" s="214"/>
      <c r="Z15394" s="214"/>
      <c r="AA15394" s="217"/>
      <c r="AB15394" s="217"/>
      <c r="AC15394" s="217"/>
      <c r="AD15394" s="213"/>
    </row>
    <row r="15395" spans="20:30" x14ac:dyDescent="0.2">
      <c r="T15395" s="212"/>
      <c r="U15395" s="213"/>
      <c r="V15395" s="213"/>
      <c r="W15395" s="213"/>
      <c r="X15395" s="214"/>
      <c r="Y15395" s="214"/>
      <c r="Z15395" s="214"/>
      <c r="AA15395" s="217"/>
      <c r="AB15395" s="217"/>
      <c r="AC15395" s="217"/>
      <c r="AD15395" s="213"/>
    </row>
    <row r="15396" spans="20:30" x14ac:dyDescent="0.2">
      <c r="T15396" s="212"/>
      <c r="U15396" s="213"/>
      <c r="V15396" s="213"/>
      <c r="W15396" s="213"/>
      <c r="X15396" s="214"/>
      <c r="Y15396" s="214"/>
      <c r="Z15396" s="214"/>
      <c r="AA15396" s="217"/>
      <c r="AB15396" s="217"/>
      <c r="AC15396" s="217"/>
      <c r="AD15396" s="213"/>
    </row>
    <row r="15397" spans="20:30" x14ac:dyDescent="0.2">
      <c r="T15397" s="212"/>
      <c r="U15397" s="213"/>
      <c r="V15397" s="213"/>
      <c r="W15397" s="213"/>
      <c r="X15397" s="214"/>
      <c r="Y15397" s="214"/>
      <c r="Z15397" s="214"/>
      <c r="AA15397" s="217"/>
      <c r="AB15397" s="217"/>
      <c r="AC15397" s="217"/>
      <c r="AD15397" s="213"/>
    </row>
    <row r="15398" spans="20:30" x14ac:dyDescent="0.2">
      <c r="T15398" s="212"/>
      <c r="U15398" s="213"/>
      <c r="V15398" s="213"/>
      <c r="W15398" s="213"/>
      <c r="X15398" s="214"/>
      <c r="Y15398" s="214"/>
      <c r="Z15398" s="214"/>
      <c r="AA15398" s="217"/>
      <c r="AB15398" s="217"/>
      <c r="AC15398" s="217"/>
      <c r="AD15398" s="213"/>
    </row>
    <row r="15399" spans="20:30" x14ac:dyDescent="0.2">
      <c r="T15399" s="212"/>
      <c r="U15399" s="213"/>
      <c r="V15399" s="213"/>
      <c r="W15399" s="213"/>
      <c r="X15399" s="214"/>
      <c r="Y15399" s="214"/>
      <c r="Z15399" s="214"/>
      <c r="AA15399" s="217"/>
      <c r="AB15399" s="217"/>
      <c r="AC15399" s="217"/>
      <c r="AD15399" s="213"/>
    </row>
    <row r="15400" spans="20:30" x14ac:dyDescent="0.2">
      <c r="T15400" s="212"/>
      <c r="U15400" s="213"/>
      <c r="V15400" s="213"/>
      <c r="W15400" s="213"/>
      <c r="X15400" s="214"/>
      <c r="Y15400" s="214"/>
      <c r="Z15400" s="214"/>
      <c r="AA15400" s="217"/>
      <c r="AB15400" s="217"/>
      <c r="AC15400" s="217"/>
      <c r="AD15400" s="213"/>
    </row>
    <row r="15401" spans="20:30" x14ac:dyDescent="0.2">
      <c r="T15401" s="212"/>
      <c r="U15401" s="213"/>
      <c r="V15401" s="213"/>
      <c r="W15401" s="213"/>
      <c r="X15401" s="214"/>
      <c r="Y15401" s="214"/>
      <c r="Z15401" s="214"/>
      <c r="AA15401" s="217"/>
      <c r="AB15401" s="217"/>
      <c r="AC15401" s="217"/>
      <c r="AD15401" s="213"/>
    </row>
    <row r="15402" spans="20:30" x14ac:dyDescent="0.2">
      <c r="T15402" s="212"/>
      <c r="U15402" s="213"/>
      <c r="V15402" s="213"/>
      <c r="W15402" s="213"/>
      <c r="X15402" s="214"/>
      <c r="Y15402" s="214"/>
      <c r="Z15402" s="214"/>
      <c r="AA15402" s="217"/>
      <c r="AB15402" s="217"/>
      <c r="AC15402" s="217"/>
      <c r="AD15402" s="213"/>
    </row>
    <row r="15403" spans="20:30" x14ac:dyDescent="0.2">
      <c r="T15403" s="212"/>
      <c r="U15403" s="213"/>
      <c r="V15403" s="213"/>
      <c r="W15403" s="213"/>
      <c r="X15403" s="214"/>
      <c r="Y15403" s="214"/>
      <c r="Z15403" s="214"/>
      <c r="AA15403" s="217"/>
      <c r="AB15403" s="217"/>
      <c r="AC15403" s="217"/>
      <c r="AD15403" s="213"/>
    </row>
    <row r="15404" spans="20:30" x14ac:dyDescent="0.2">
      <c r="T15404" s="212"/>
      <c r="U15404" s="213"/>
      <c r="V15404" s="213"/>
      <c r="W15404" s="213"/>
      <c r="X15404" s="214"/>
      <c r="Y15404" s="214"/>
      <c r="Z15404" s="214"/>
      <c r="AA15404" s="217"/>
      <c r="AB15404" s="217"/>
      <c r="AC15404" s="217"/>
      <c r="AD15404" s="213"/>
    </row>
    <row r="15405" spans="20:30" x14ac:dyDescent="0.2">
      <c r="T15405" s="212"/>
      <c r="U15405" s="213"/>
      <c r="V15405" s="213"/>
      <c r="W15405" s="213"/>
      <c r="X15405" s="214"/>
      <c r="Y15405" s="214"/>
      <c r="Z15405" s="214"/>
      <c r="AA15405" s="217"/>
      <c r="AB15405" s="217"/>
      <c r="AC15405" s="217"/>
      <c r="AD15405" s="213"/>
    </row>
    <row r="15406" spans="20:30" x14ac:dyDescent="0.2">
      <c r="T15406" s="212"/>
      <c r="U15406" s="213"/>
      <c r="V15406" s="213"/>
      <c r="W15406" s="213"/>
      <c r="X15406" s="214"/>
      <c r="Y15406" s="214"/>
      <c r="Z15406" s="214"/>
      <c r="AA15406" s="217"/>
      <c r="AB15406" s="217"/>
      <c r="AC15406" s="217"/>
      <c r="AD15406" s="213"/>
    </row>
    <row r="15407" spans="20:30" x14ac:dyDescent="0.2">
      <c r="T15407" s="212"/>
      <c r="U15407" s="213"/>
      <c r="V15407" s="213"/>
      <c r="W15407" s="213"/>
      <c r="X15407" s="214"/>
      <c r="Y15407" s="214"/>
      <c r="Z15407" s="214"/>
      <c r="AA15407" s="217"/>
      <c r="AB15407" s="217"/>
      <c r="AC15407" s="217"/>
      <c r="AD15407" s="213"/>
    </row>
    <row r="15408" spans="20:30" x14ac:dyDescent="0.2">
      <c r="T15408" s="212"/>
      <c r="U15408" s="213"/>
      <c r="V15408" s="213"/>
      <c r="W15408" s="213"/>
      <c r="X15408" s="214"/>
      <c r="Y15408" s="214"/>
      <c r="Z15408" s="214"/>
      <c r="AA15408" s="217"/>
      <c r="AB15408" s="217"/>
      <c r="AC15408" s="217"/>
      <c r="AD15408" s="213"/>
    </row>
    <row r="15409" spans="20:30" x14ac:dyDescent="0.2">
      <c r="T15409" s="212"/>
      <c r="U15409" s="213"/>
      <c r="V15409" s="213"/>
      <c r="W15409" s="213"/>
      <c r="X15409" s="214"/>
      <c r="Y15409" s="214"/>
      <c r="Z15409" s="214"/>
      <c r="AA15409" s="217"/>
      <c r="AB15409" s="217"/>
      <c r="AC15409" s="217"/>
      <c r="AD15409" s="213"/>
    </row>
    <row r="15410" spans="20:30" x14ac:dyDescent="0.2">
      <c r="T15410" s="212"/>
      <c r="U15410" s="213"/>
      <c r="V15410" s="213"/>
      <c r="W15410" s="213"/>
      <c r="X15410" s="214"/>
      <c r="Y15410" s="214"/>
      <c r="Z15410" s="214"/>
      <c r="AA15410" s="217"/>
      <c r="AB15410" s="217"/>
      <c r="AC15410" s="217"/>
      <c r="AD15410" s="213"/>
    </row>
    <row r="15411" spans="20:30" x14ac:dyDescent="0.2">
      <c r="T15411" s="212"/>
      <c r="U15411" s="213"/>
      <c r="V15411" s="213"/>
      <c r="W15411" s="213"/>
      <c r="X15411" s="214"/>
      <c r="Y15411" s="214"/>
      <c r="Z15411" s="214"/>
      <c r="AA15411" s="217"/>
      <c r="AB15411" s="217"/>
      <c r="AC15411" s="217"/>
      <c r="AD15411" s="213"/>
    </row>
    <row r="15412" spans="20:30" x14ac:dyDescent="0.2">
      <c r="T15412" s="212"/>
      <c r="U15412" s="213"/>
      <c r="V15412" s="213"/>
      <c r="W15412" s="213"/>
      <c r="X15412" s="214"/>
      <c r="Y15412" s="214"/>
      <c r="Z15412" s="214"/>
      <c r="AA15412" s="217"/>
      <c r="AB15412" s="217"/>
      <c r="AC15412" s="217"/>
      <c r="AD15412" s="213"/>
    </row>
    <row r="15413" spans="20:30" x14ac:dyDescent="0.2">
      <c r="T15413" s="212"/>
      <c r="U15413" s="213"/>
      <c r="V15413" s="213"/>
      <c r="W15413" s="213"/>
      <c r="X15413" s="214"/>
      <c r="Y15413" s="214"/>
      <c r="Z15413" s="214"/>
      <c r="AA15413" s="217"/>
      <c r="AB15413" s="217"/>
      <c r="AC15413" s="217"/>
      <c r="AD15413" s="213"/>
    </row>
    <row r="15414" spans="20:30" x14ac:dyDescent="0.2">
      <c r="T15414" s="212"/>
      <c r="U15414" s="213"/>
      <c r="V15414" s="213"/>
      <c r="W15414" s="213"/>
      <c r="X15414" s="214"/>
      <c r="Y15414" s="214"/>
      <c r="Z15414" s="214"/>
      <c r="AA15414" s="217"/>
      <c r="AB15414" s="217"/>
      <c r="AC15414" s="217"/>
      <c r="AD15414" s="213"/>
    </row>
    <row r="15415" spans="20:30" x14ac:dyDescent="0.2">
      <c r="T15415" s="212"/>
      <c r="U15415" s="213"/>
      <c r="V15415" s="213"/>
      <c r="W15415" s="213"/>
      <c r="X15415" s="214"/>
      <c r="Y15415" s="214"/>
      <c r="Z15415" s="214"/>
      <c r="AA15415" s="217"/>
      <c r="AB15415" s="217"/>
      <c r="AC15415" s="217"/>
      <c r="AD15415" s="213"/>
    </row>
    <row r="15416" spans="20:30" x14ac:dyDescent="0.2">
      <c r="T15416" s="212"/>
      <c r="U15416" s="213"/>
      <c r="V15416" s="213"/>
      <c r="W15416" s="213"/>
      <c r="X15416" s="214"/>
      <c r="Y15416" s="214"/>
      <c r="Z15416" s="214"/>
      <c r="AA15416" s="217"/>
      <c r="AB15416" s="217"/>
      <c r="AC15416" s="217"/>
      <c r="AD15416" s="213"/>
    </row>
    <row r="15417" spans="20:30" x14ac:dyDescent="0.2">
      <c r="T15417" s="212"/>
      <c r="U15417" s="213"/>
      <c r="V15417" s="213"/>
      <c r="W15417" s="213"/>
      <c r="X15417" s="214"/>
      <c r="Y15417" s="214"/>
      <c r="Z15417" s="214"/>
      <c r="AA15417" s="217"/>
      <c r="AB15417" s="217"/>
      <c r="AC15417" s="217"/>
      <c r="AD15417" s="213"/>
    </row>
    <row r="15418" spans="20:30" x14ac:dyDescent="0.2">
      <c r="T15418" s="212"/>
      <c r="U15418" s="213"/>
      <c r="V15418" s="213"/>
      <c r="W15418" s="213"/>
      <c r="X15418" s="214"/>
      <c r="Y15418" s="214"/>
      <c r="Z15418" s="214"/>
      <c r="AA15418" s="217"/>
      <c r="AB15418" s="217"/>
      <c r="AC15418" s="217"/>
      <c r="AD15418" s="213"/>
    </row>
    <row r="15419" spans="20:30" x14ac:dyDescent="0.2">
      <c r="T15419" s="212"/>
      <c r="U15419" s="213"/>
      <c r="V15419" s="213"/>
      <c r="W15419" s="213"/>
      <c r="X15419" s="214"/>
      <c r="Y15419" s="214"/>
      <c r="Z15419" s="214"/>
      <c r="AA15419" s="217"/>
      <c r="AB15419" s="217"/>
      <c r="AC15419" s="217"/>
      <c r="AD15419" s="213"/>
    </row>
    <row r="15420" spans="20:30" x14ac:dyDescent="0.2">
      <c r="T15420" s="212"/>
      <c r="U15420" s="213"/>
      <c r="V15420" s="213"/>
      <c r="W15420" s="213"/>
      <c r="X15420" s="214"/>
      <c r="Y15420" s="214"/>
      <c r="Z15420" s="214"/>
      <c r="AA15420" s="217"/>
      <c r="AB15420" s="217"/>
      <c r="AC15420" s="217"/>
      <c r="AD15420" s="213"/>
    </row>
    <row r="15421" spans="20:30" x14ac:dyDescent="0.2">
      <c r="T15421" s="212"/>
      <c r="U15421" s="213"/>
      <c r="V15421" s="213"/>
      <c r="W15421" s="213"/>
      <c r="X15421" s="214"/>
      <c r="Y15421" s="214"/>
      <c r="Z15421" s="214"/>
      <c r="AA15421" s="217"/>
      <c r="AB15421" s="217"/>
      <c r="AC15421" s="217"/>
      <c r="AD15421" s="213"/>
    </row>
    <row r="15422" spans="20:30" x14ac:dyDescent="0.2">
      <c r="T15422" s="212"/>
      <c r="U15422" s="213"/>
      <c r="V15422" s="213"/>
      <c r="W15422" s="213"/>
      <c r="X15422" s="214"/>
      <c r="Y15422" s="214"/>
      <c r="Z15422" s="214"/>
      <c r="AA15422" s="217"/>
      <c r="AB15422" s="217"/>
      <c r="AC15422" s="217"/>
      <c r="AD15422" s="213"/>
    </row>
    <row r="15423" spans="20:30" x14ac:dyDescent="0.2">
      <c r="T15423" s="212"/>
      <c r="U15423" s="213"/>
      <c r="V15423" s="213"/>
      <c r="W15423" s="213"/>
      <c r="X15423" s="214"/>
      <c r="Y15423" s="214"/>
      <c r="Z15423" s="214"/>
      <c r="AA15423" s="217"/>
      <c r="AB15423" s="217"/>
      <c r="AC15423" s="217"/>
      <c r="AD15423" s="213"/>
    </row>
    <row r="15424" spans="20:30" x14ac:dyDescent="0.2">
      <c r="T15424" s="212"/>
      <c r="U15424" s="213"/>
      <c r="V15424" s="213"/>
      <c r="W15424" s="213"/>
      <c r="X15424" s="214"/>
      <c r="Y15424" s="214"/>
      <c r="Z15424" s="214"/>
      <c r="AA15424" s="217"/>
      <c r="AB15424" s="217"/>
      <c r="AC15424" s="217"/>
      <c r="AD15424" s="213"/>
    </row>
    <row r="15425" spans="20:30" x14ac:dyDescent="0.2">
      <c r="T15425" s="212"/>
      <c r="U15425" s="213"/>
      <c r="V15425" s="213"/>
      <c r="W15425" s="213"/>
      <c r="X15425" s="214"/>
      <c r="Y15425" s="214"/>
      <c r="Z15425" s="214"/>
      <c r="AA15425" s="217"/>
      <c r="AB15425" s="217"/>
      <c r="AC15425" s="217"/>
      <c r="AD15425" s="213"/>
    </row>
    <row r="15426" spans="20:30" x14ac:dyDescent="0.2">
      <c r="T15426" s="212"/>
      <c r="U15426" s="213"/>
      <c r="V15426" s="213"/>
      <c r="W15426" s="213"/>
      <c r="X15426" s="214"/>
      <c r="Y15426" s="214"/>
      <c r="Z15426" s="214"/>
      <c r="AA15426" s="217"/>
      <c r="AB15426" s="217"/>
      <c r="AC15426" s="217"/>
      <c r="AD15426" s="213"/>
    </row>
    <row r="15427" spans="20:30" x14ac:dyDescent="0.2">
      <c r="T15427" s="212"/>
      <c r="U15427" s="213"/>
      <c r="V15427" s="213"/>
      <c r="W15427" s="213"/>
      <c r="X15427" s="214"/>
      <c r="Y15427" s="214"/>
      <c r="Z15427" s="214"/>
      <c r="AA15427" s="217"/>
      <c r="AB15427" s="217"/>
      <c r="AC15427" s="217"/>
      <c r="AD15427" s="213"/>
    </row>
    <row r="15428" spans="20:30" x14ac:dyDescent="0.2">
      <c r="T15428" s="212"/>
      <c r="U15428" s="213"/>
      <c r="V15428" s="213"/>
      <c r="W15428" s="213"/>
      <c r="X15428" s="214"/>
      <c r="Y15428" s="214"/>
      <c r="Z15428" s="214"/>
      <c r="AA15428" s="217"/>
      <c r="AB15428" s="217"/>
      <c r="AC15428" s="217"/>
      <c r="AD15428" s="213"/>
    </row>
    <row r="15429" spans="20:30" x14ac:dyDescent="0.2">
      <c r="T15429" s="212"/>
      <c r="U15429" s="213"/>
      <c r="V15429" s="213"/>
      <c r="W15429" s="213"/>
      <c r="X15429" s="214"/>
      <c r="Y15429" s="214"/>
      <c r="Z15429" s="214"/>
      <c r="AA15429" s="217"/>
      <c r="AB15429" s="217"/>
      <c r="AC15429" s="217"/>
      <c r="AD15429" s="213"/>
    </row>
    <row r="15430" spans="20:30" x14ac:dyDescent="0.2">
      <c r="T15430" s="212"/>
      <c r="U15430" s="213"/>
      <c r="V15430" s="213"/>
      <c r="W15430" s="213"/>
      <c r="X15430" s="214"/>
      <c r="Y15430" s="214"/>
      <c r="Z15430" s="214"/>
      <c r="AA15430" s="217"/>
      <c r="AB15430" s="217"/>
      <c r="AC15430" s="217"/>
      <c r="AD15430" s="213"/>
    </row>
    <row r="15431" spans="20:30" x14ac:dyDescent="0.2">
      <c r="T15431" s="212"/>
      <c r="U15431" s="213"/>
      <c r="V15431" s="213"/>
      <c r="W15431" s="213"/>
      <c r="X15431" s="214"/>
      <c r="Y15431" s="214"/>
      <c r="Z15431" s="214"/>
      <c r="AA15431" s="217"/>
      <c r="AB15431" s="217"/>
      <c r="AC15431" s="217"/>
      <c r="AD15431" s="213"/>
    </row>
    <row r="15432" spans="20:30" x14ac:dyDescent="0.2">
      <c r="T15432" s="212"/>
      <c r="U15432" s="213"/>
      <c r="V15432" s="213"/>
      <c r="W15432" s="213"/>
      <c r="X15432" s="214"/>
      <c r="Y15432" s="214"/>
      <c r="Z15432" s="214"/>
      <c r="AA15432" s="217"/>
      <c r="AB15432" s="217"/>
      <c r="AC15432" s="217"/>
      <c r="AD15432" s="213"/>
    </row>
    <row r="15433" spans="20:30" x14ac:dyDescent="0.2">
      <c r="T15433" s="212"/>
      <c r="U15433" s="213"/>
      <c r="V15433" s="213"/>
      <c r="W15433" s="213"/>
      <c r="X15433" s="214"/>
      <c r="Y15433" s="214"/>
      <c r="Z15433" s="214"/>
      <c r="AA15433" s="217"/>
      <c r="AB15433" s="217"/>
      <c r="AC15433" s="217"/>
      <c r="AD15433" s="213"/>
    </row>
    <row r="15434" spans="20:30" x14ac:dyDescent="0.2">
      <c r="T15434" s="212"/>
      <c r="U15434" s="213"/>
      <c r="V15434" s="213"/>
      <c r="W15434" s="213"/>
      <c r="X15434" s="214"/>
      <c r="Y15434" s="214"/>
      <c r="Z15434" s="214"/>
      <c r="AA15434" s="217"/>
      <c r="AB15434" s="217"/>
      <c r="AC15434" s="217"/>
      <c r="AD15434" s="213"/>
    </row>
    <row r="15435" spans="20:30" x14ac:dyDescent="0.2">
      <c r="T15435" s="212"/>
      <c r="U15435" s="213"/>
      <c r="V15435" s="213"/>
      <c r="W15435" s="213"/>
      <c r="X15435" s="214"/>
      <c r="Y15435" s="214"/>
      <c r="Z15435" s="214"/>
      <c r="AA15435" s="217"/>
      <c r="AB15435" s="217"/>
      <c r="AC15435" s="217"/>
      <c r="AD15435" s="213"/>
    </row>
    <row r="15436" spans="20:30" x14ac:dyDescent="0.2">
      <c r="T15436" s="212"/>
      <c r="U15436" s="213"/>
      <c r="V15436" s="213"/>
      <c r="W15436" s="213"/>
      <c r="X15436" s="214"/>
      <c r="Y15436" s="214"/>
      <c r="Z15436" s="214"/>
      <c r="AA15436" s="217"/>
      <c r="AB15436" s="217"/>
      <c r="AC15436" s="217"/>
      <c r="AD15436" s="213"/>
    </row>
    <row r="15437" spans="20:30" x14ac:dyDescent="0.2">
      <c r="T15437" s="212"/>
      <c r="U15437" s="213"/>
      <c r="V15437" s="213"/>
      <c r="W15437" s="213"/>
      <c r="X15437" s="214"/>
      <c r="Y15437" s="214"/>
      <c r="Z15437" s="214"/>
      <c r="AA15437" s="217"/>
      <c r="AB15437" s="217"/>
      <c r="AC15437" s="217"/>
      <c r="AD15437" s="213"/>
    </row>
    <row r="15438" spans="20:30" x14ac:dyDescent="0.2">
      <c r="T15438" s="212"/>
      <c r="U15438" s="213"/>
      <c r="V15438" s="213"/>
      <c r="W15438" s="213"/>
      <c r="X15438" s="214"/>
      <c r="Y15438" s="214"/>
      <c r="Z15438" s="214"/>
      <c r="AA15438" s="217"/>
      <c r="AB15438" s="217"/>
      <c r="AC15438" s="217"/>
      <c r="AD15438" s="213"/>
    </row>
    <row r="15439" spans="20:30" x14ac:dyDescent="0.2">
      <c r="T15439" s="212"/>
      <c r="U15439" s="213"/>
      <c r="V15439" s="213"/>
      <c r="W15439" s="213"/>
      <c r="X15439" s="214"/>
      <c r="Y15439" s="214"/>
      <c r="Z15439" s="214"/>
      <c r="AA15439" s="217"/>
      <c r="AB15439" s="217"/>
      <c r="AC15439" s="217"/>
      <c r="AD15439" s="213"/>
    </row>
    <row r="15440" spans="20:30" x14ac:dyDescent="0.2">
      <c r="T15440" s="212"/>
      <c r="U15440" s="213"/>
      <c r="V15440" s="213"/>
      <c r="W15440" s="213"/>
      <c r="X15440" s="214"/>
      <c r="Y15440" s="214"/>
      <c r="Z15440" s="214"/>
      <c r="AA15440" s="217"/>
      <c r="AB15440" s="217"/>
      <c r="AC15440" s="217"/>
      <c r="AD15440" s="213"/>
    </row>
    <row r="15441" spans="20:30" x14ac:dyDescent="0.2">
      <c r="T15441" s="212"/>
      <c r="U15441" s="213"/>
      <c r="V15441" s="213"/>
      <c r="W15441" s="213"/>
      <c r="X15441" s="214"/>
      <c r="Y15441" s="214"/>
      <c r="Z15441" s="214"/>
      <c r="AA15441" s="217"/>
      <c r="AB15441" s="217"/>
      <c r="AC15441" s="217"/>
      <c r="AD15441" s="213"/>
    </row>
    <row r="15442" spans="20:30" x14ac:dyDescent="0.2">
      <c r="T15442" s="212"/>
      <c r="U15442" s="213"/>
      <c r="V15442" s="213"/>
      <c r="W15442" s="213"/>
      <c r="X15442" s="214"/>
      <c r="Y15442" s="214"/>
      <c r="Z15442" s="214"/>
      <c r="AA15442" s="217"/>
      <c r="AB15442" s="217"/>
      <c r="AC15442" s="217"/>
      <c r="AD15442" s="213"/>
    </row>
    <row r="15443" spans="20:30" x14ac:dyDescent="0.2">
      <c r="T15443" s="212"/>
      <c r="U15443" s="213"/>
      <c r="V15443" s="213"/>
      <c r="W15443" s="213"/>
      <c r="X15443" s="214"/>
      <c r="Y15443" s="214"/>
      <c r="Z15443" s="214"/>
      <c r="AA15443" s="217"/>
      <c r="AB15443" s="217"/>
      <c r="AC15443" s="217"/>
      <c r="AD15443" s="213"/>
    </row>
    <row r="15444" spans="20:30" x14ac:dyDescent="0.2">
      <c r="T15444" s="212"/>
      <c r="U15444" s="213"/>
      <c r="V15444" s="213"/>
      <c r="W15444" s="213"/>
      <c r="X15444" s="214"/>
      <c r="Y15444" s="214"/>
      <c r="Z15444" s="214"/>
      <c r="AA15444" s="217"/>
      <c r="AB15444" s="217"/>
      <c r="AC15444" s="217"/>
      <c r="AD15444" s="213"/>
    </row>
    <row r="15445" spans="20:30" x14ac:dyDescent="0.2">
      <c r="T15445" s="212"/>
      <c r="U15445" s="213"/>
      <c r="V15445" s="213"/>
      <c r="W15445" s="213"/>
      <c r="X15445" s="214"/>
      <c r="Y15445" s="214"/>
      <c r="Z15445" s="214"/>
      <c r="AA15445" s="217"/>
      <c r="AB15445" s="217"/>
      <c r="AC15445" s="217"/>
      <c r="AD15445" s="213"/>
    </row>
    <row r="15446" spans="20:30" x14ac:dyDescent="0.2">
      <c r="T15446" s="212"/>
      <c r="U15446" s="213"/>
      <c r="V15446" s="213"/>
      <c r="W15446" s="213"/>
      <c r="X15446" s="214"/>
      <c r="Y15446" s="214"/>
      <c r="Z15446" s="214"/>
      <c r="AA15446" s="217"/>
      <c r="AB15446" s="217"/>
      <c r="AC15446" s="217"/>
      <c r="AD15446" s="213"/>
    </row>
    <row r="15447" spans="20:30" x14ac:dyDescent="0.2">
      <c r="T15447" s="212"/>
      <c r="U15447" s="213"/>
      <c r="V15447" s="213"/>
      <c r="W15447" s="213"/>
      <c r="X15447" s="214"/>
      <c r="Y15447" s="214"/>
      <c r="Z15447" s="214"/>
      <c r="AA15447" s="217"/>
      <c r="AB15447" s="217"/>
      <c r="AC15447" s="217"/>
      <c r="AD15447" s="213"/>
    </row>
    <row r="15448" spans="20:30" x14ac:dyDescent="0.2">
      <c r="T15448" s="212"/>
      <c r="U15448" s="213"/>
      <c r="V15448" s="213"/>
      <c r="W15448" s="213"/>
      <c r="X15448" s="214"/>
      <c r="Y15448" s="214"/>
      <c r="Z15448" s="214"/>
      <c r="AA15448" s="217"/>
      <c r="AB15448" s="217"/>
      <c r="AC15448" s="217"/>
      <c r="AD15448" s="213"/>
    </row>
    <row r="15449" spans="20:30" x14ac:dyDescent="0.2">
      <c r="T15449" s="212"/>
      <c r="U15449" s="213"/>
      <c r="V15449" s="213"/>
      <c r="W15449" s="213"/>
      <c r="X15449" s="214"/>
      <c r="Y15449" s="214"/>
      <c r="Z15449" s="214"/>
      <c r="AA15449" s="217"/>
      <c r="AB15449" s="217"/>
      <c r="AC15449" s="217"/>
      <c r="AD15449" s="213"/>
    </row>
    <row r="15450" spans="20:30" x14ac:dyDescent="0.2">
      <c r="T15450" s="212"/>
      <c r="U15450" s="213"/>
      <c r="V15450" s="213"/>
      <c r="W15450" s="213"/>
      <c r="X15450" s="214"/>
      <c r="Y15450" s="214"/>
      <c r="Z15450" s="214"/>
      <c r="AA15450" s="217"/>
      <c r="AB15450" s="217"/>
      <c r="AC15450" s="217"/>
      <c r="AD15450" s="213"/>
    </row>
    <row r="15451" spans="20:30" x14ac:dyDescent="0.2">
      <c r="T15451" s="212"/>
      <c r="U15451" s="213"/>
      <c r="V15451" s="213"/>
      <c r="W15451" s="213"/>
      <c r="X15451" s="214"/>
      <c r="Y15451" s="214"/>
      <c r="Z15451" s="214"/>
      <c r="AA15451" s="217"/>
      <c r="AB15451" s="217"/>
      <c r="AC15451" s="217"/>
      <c r="AD15451" s="213"/>
    </row>
    <row r="15452" spans="20:30" x14ac:dyDescent="0.2">
      <c r="T15452" s="212"/>
      <c r="U15452" s="213"/>
      <c r="V15452" s="213"/>
      <c r="W15452" s="213"/>
      <c r="X15452" s="214"/>
      <c r="Y15452" s="214"/>
      <c r="Z15452" s="214"/>
      <c r="AA15452" s="217"/>
      <c r="AB15452" s="217"/>
      <c r="AC15452" s="217"/>
      <c r="AD15452" s="213"/>
    </row>
    <row r="15453" spans="20:30" x14ac:dyDescent="0.2">
      <c r="T15453" s="212"/>
      <c r="U15453" s="213"/>
      <c r="V15453" s="213"/>
      <c r="W15453" s="213"/>
      <c r="X15453" s="214"/>
      <c r="Y15453" s="214"/>
      <c r="Z15453" s="214"/>
      <c r="AA15453" s="217"/>
      <c r="AB15453" s="217"/>
      <c r="AC15453" s="217"/>
      <c r="AD15453" s="213"/>
    </row>
    <row r="15454" spans="20:30" x14ac:dyDescent="0.2">
      <c r="T15454" s="212"/>
      <c r="U15454" s="213"/>
      <c r="V15454" s="213"/>
      <c r="W15454" s="213"/>
      <c r="X15454" s="214"/>
      <c r="Y15454" s="214"/>
      <c r="Z15454" s="214"/>
      <c r="AA15454" s="217"/>
      <c r="AB15454" s="217"/>
      <c r="AC15454" s="217"/>
      <c r="AD15454" s="213"/>
    </row>
    <row r="15455" spans="20:30" x14ac:dyDescent="0.2">
      <c r="T15455" s="212"/>
      <c r="U15455" s="213"/>
      <c r="V15455" s="213"/>
      <c r="W15455" s="213"/>
      <c r="X15455" s="214"/>
      <c r="Y15455" s="214"/>
      <c r="Z15455" s="214"/>
      <c r="AA15455" s="217"/>
      <c r="AB15455" s="217"/>
      <c r="AC15455" s="217"/>
      <c r="AD15455" s="213"/>
    </row>
    <row r="15456" spans="20:30" x14ac:dyDescent="0.2">
      <c r="T15456" s="212"/>
      <c r="U15456" s="213"/>
      <c r="V15456" s="213"/>
      <c r="W15456" s="213"/>
      <c r="X15456" s="214"/>
      <c r="Y15456" s="214"/>
      <c r="Z15456" s="214"/>
      <c r="AA15456" s="217"/>
      <c r="AB15456" s="217"/>
      <c r="AC15456" s="217"/>
      <c r="AD15456" s="213"/>
    </row>
    <row r="15457" spans="20:30" x14ac:dyDescent="0.2">
      <c r="T15457" s="212"/>
      <c r="U15457" s="213"/>
      <c r="V15457" s="213"/>
      <c r="W15457" s="213"/>
      <c r="X15457" s="214"/>
      <c r="Y15457" s="214"/>
      <c r="Z15457" s="214"/>
      <c r="AA15457" s="217"/>
      <c r="AB15457" s="217"/>
      <c r="AC15457" s="217"/>
      <c r="AD15457" s="213"/>
    </row>
    <row r="15458" spans="20:30" x14ac:dyDescent="0.2">
      <c r="T15458" s="212"/>
      <c r="U15458" s="213"/>
      <c r="V15458" s="213"/>
      <c r="W15458" s="213"/>
      <c r="X15458" s="214"/>
      <c r="Y15458" s="214"/>
      <c r="Z15458" s="214"/>
      <c r="AA15458" s="217"/>
      <c r="AB15458" s="217"/>
      <c r="AC15458" s="217"/>
      <c r="AD15458" s="213"/>
    </row>
    <row r="15459" spans="20:30" x14ac:dyDescent="0.2">
      <c r="T15459" s="212"/>
      <c r="U15459" s="213"/>
      <c r="V15459" s="213"/>
      <c r="W15459" s="213"/>
      <c r="X15459" s="214"/>
      <c r="Y15459" s="214"/>
      <c r="Z15459" s="214"/>
      <c r="AA15459" s="217"/>
      <c r="AB15459" s="217"/>
      <c r="AC15459" s="217"/>
      <c r="AD15459" s="213"/>
    </row>
    <row r="15460" spans="20:30" x14ac:dyDescent="0.2">
      <c r="T15460" s="212"/>
      <c r="U15460" s="213"/>
      <c r="V15460" s="213"/>
      <c r="W15460" s="213"/>
      <c r="X15460" s="214"/>
      <c r="Y15460" s="214"/>
      <c r="Z15460" s="214"/>
      <c r="AA15460" s="217"/>
      <c r="AB15460" s="217"/>
      <c r="AC15460" s="217"/>
      <c r="AD15460" s="213"/>
    </row>
    <row r="15461" spans="20:30" x14ac:dyDescent="0.2">
      <c r="T15461" s="212"/>
      <c r="U15461" s="213"/>
      <c r="V15461" s="213"/>
      <c r="W15461" s="213"/>
      <c r="X15461" s="214"/>
      <c r="Y15461" s="214"/>
      <c r="Z15461" s="214"/>
      <c r="AA15461" s="217"/>
      <c r="AB15461" s="217"/>
      <c r="AC15461" s="217"/>
      <c r="AD15461" s="213"/>
    </row>
    <row r="15462" spans="20:30" x14ac:dyDescent="0.2">
      <c r="T15462" s="212"/>
      <c r="U15462" s="213"/>
      <c r="V15462" s="213"/>
      <c r="W15462" s="213"/>
      <c r="X15462" s="214"/>
      <c r="Y15462" s="214"/>
      <c r="Z15462" s="214"/>
      <c r="AA15462" s="217"/>
      <c r="AB15462" s="217"/>
      <c r="AC15462" s="217"/>
      <c r="AD15462" s="213"/>
    </row>
    <row r="15463" spans="20:30" x14ac:dyDescent="0.2">
      <c r="T15463" s="212"/>
      <c r="U15463" s="213"/>
      <c r="V15463" s="213"/>
      <c r="W15463" s="213"/>
      <c r="X15463" s="214"/>
      <c r="Y15463" s="214"/>
      <c r="Z15463" s="214"/>
      <c r="AA15463" s="217"/>
      <c r="AB15463" s="217"/>
      <c r="AC15463" s="217"/>
      <c r="AD15463" s="213"/>
    </row>
    <row r="15464" spans="20:30" x14ac:dyDescent="0.2">
      <c r="T15464" s="212"/>
      <c r="U15464" s="213"/>
      <c r="V15464" s="213"/>
      <c r="W15464" s="213"/>
      <c r="X15464" s="214"/>
      <c r="Y15464" s="214"/>
      <c r="Z15464" s="214"/>
      <c r="AA15464" s="217"/>
      <c r="AB15464" s="217"/>
      <c r="AC15464" s="217"/>
      <c r="AD15464" s="213"/>
    </row>
    <row r="15465" spans="20:30" x14ac:dyDescent="0.2">
      <c r="T15465" s="212"/>
      <c r="U15465" s="213"/>
      <c r="V15465" s="213"/>
      <c r="W15465" s="213"/>
      <c r="X15465" s="214"/>
      <c r="Y15465" s="214"/>
      <c r="Z15465" s="214"/>
      <c r="AA15465" s="217"/>
      <c r="AB15465" s="217"/>
      <c r="AC15465" s="217"/>
      <c r="AD15465" s="213"/>
    </row>
    <row r="15466" spans="20:30" x14ac:dyDescent="0.2">
      <c r="T15466" s="212"/>
      <c r="U15466" s="213"/>
      <c r="V15466" s="213"/>
      <c r="W15466" s="213"/>
      <c r="X15466" s="214"/>
      <c r="Y15466" s="214"/>
      <c r="Z15466" s="214"/>
      <c r="AA15466" s="217"/>
      <c r="AB15466" s="217"/>
      <c r="AC15466" s="217"/>
      <c r="AD15466" s="213"/>
    </row>
    <row r="15467" spans="20:30" x14ac:dyDescent="0.2">
      <c r="T15467" s="212"/>
      <c r="U15467" s="213"/>
      <c r="V15467" s="213"/>
      <c r="W15467" s="213"/>
      <c r="X15467" s="214"/>
      <c r="Y15467" s="214"/>
      <c r="Z15467" s="214"/>
      <c r="AA15467" s="217"/>
      <c r="AB15467" s="217"/>
      <c r="AC15467" s="217"/>
      <c r="AD15467" s="213"/>
    </row>
    <row r="15468" spans="20:30" x14ac:dyDescent="0.2">
      <c r="T15468" s="212"/>
      <c r="U15468" s="213"/>
      <c r="V15468" s="213"/>
      <c r="W15468" s="213"/>
      <c r="X15468" s="214"/>
      <c r="Y15468" s="214"/>
      <c r="Z15468" s="214"/>
      <c r="AA15468" s="217"/>
      <c r="AB15468" s="217"/>
      <c r="AC15468" s="217"/>
      <c r="AD15468" s="213"/>
    </row>
    <row r="15469" spans="20:30" x14ac:dyDescent="0.2">
      <c r="T15469" s="212"/>
      <c r="U15469" s="213"/>
      <c r="V15469" s="213"/>
      <c r="W15469" s="213"/>
      <c r="X15469" s="214"/>
      <c r="Y15469" s="214"/>
      <c r="Z15469" s="214"/>
      <c r="AA15469" s="217"/>
      <c r="AB15469" s="217"/>
      <c r="AC15469" s="217"/>
      <c r="AD15469" s="213"/>
    </row>
    <row r="15470" spans="20:30" x14ac:dyDescent="0.2">
      <c r="T15470" s="212"/>
      <c r="U15470" s="213"/>
      <c r="V15470" s="213"/>
      <c r="W15470" s="213"/>
      <c r="X15470" s="214"/>
      <c r="Y15470" s="214"/>
      <c r="Z15470" s="214"/>
      <c r="AA15470" s="217"/>
      <c r="AB15470" s="217"/>
      <c r="AC15470" s="217"/>
      <c r="AD15470" s="213"/>
    </row>
    <row r="15471" spans="20:30" x14ac:dyDescent="0.2">
      <c r="T15471" s="212"/>
      <c r="U15471" s="213"/>
      <c r="V15471" s="213"/>
      <c r="W15471" s="213"/>
      <c r="X15471" s="214"/>
      <c r="Y15471" s="214"/>
      <c r="Z15471" s="214"/>
      <c r="AA15471" s="217"/>
      <c r="AB15471" s="217"/>
      <c r="AC15471" s="217"/>
      <c r="AD15471" s="213"/>
    </row>
    <row r="15472" spans="20:30" x14ac:dyDescent="0.2">
      <c r="T15472" s="212"/>
      <c r="U15472" s="213"/>
      <c r="V15472" s="213"/>
      <c r="W15472" s="213"/>
      <c r="X15472" s="214"/>
      <c r="Y15472" s="214"/>
      <c r="Z15472" s="214"/>
      <c r="AA15472" s="217"/>
      <c r="AB15472" s="217"/>
      <c r="AC15472" s="217"/>
      <c r="AD15472" s="213"/>
    </row>
    <row r="15473" spans="20:30" x14ac:dyDescent="0.2">
      <c r="T15473" s="212"/>
      <c r="U15473" s="213"/>
      <c r="V15473" s="213"/>
      <c r="W15473" s="213"/>
      <c r="X15473" s="214"/>
      <c r="Y15473" s="214"/>
      <c r="Z15473" s="214"/>
      <c r="AA15473" s="217"/>
      <c r="AB15473" s="217"/>
      <c r="AC15473" s="217"/>
      <c r="AD15473" s="213"/>
    </row>
    <row r="15474" spans="20:30" x14ac:dyDescent="0.2">
      <c r="T15474" s="212"/>
      <c r="U15474" s="213"/>
      <c r="V15474" s="213"/>
      <c r="W15474" s="213"/>
      <c r="X15474" s="214"/>
      <c r="Y15474" s="214"/>
      <c r="Z15474" s="214"/>
      <c r="AA15474" s="217"/>
      <c r="AB15474" s="217"/>
      <c r="AC15474" s="217"/>
      <c r="AD15474" s="213"/>
    </row>
    <row r="15475" spans="20:30" x14ac:dyDescent="0.2">
      <c r="T15475" s="212"/>
      <c r="U15475" s="213"/>
      <c r="V15475" s="213"/>
      <c r="W15475" s="213"/>
      <c r="X15475" s="214"/>
      <c r="Y15475" s="214"/>
      <c r="Z15475" s="214"/>
      <c r="AA15475" s="217"/>
      <c r="AB15475" s="217"/>
      <c r="AC15475" s="217"/>
      <c r="AD15475" s="213"/>
    </row>
    <row r="15476" spans="20:30" x14ac:dyDescent="0.2">
      <c r="T15476" s="212"/>
      <c r="U15476" s="213"/>
      <c r="V15476" s="213"/>
      <c r="W15476" s="213"/>
      <c r="X15476" s="214"/>
      <c r="Y15476" s="214"/>
      <c r="Z15476" s="214"/>
      <c r="AA15476" s="217"/>
      <c r="AB15476" s="217"/>
      <c r="AC15476" s="217"/>
      <c r="AD15476" s="213"/>
    </row>
    <row r="15477" spans="20:30" x14ac:dyDescent="0.2">
      <c r="T15477" s="212"/>
      <c r="U15477" s="213"/>
      <c r="V15477" s="213"/>
      <c r="W15477" s="213"/>
      <c r="X15477" s="214"/>
      <c r="Y15477" s="214"/>
      <c r="Z15477" s="214"/>
      <c r="AA15477" s="217"/>
      <c r="AB15477" s="217"/>
      <c r="AC15477" s="217"/>
      <c r="AD15477" s="213"/>
    </row>
    <row r="15478" spans="20:30" x14ac:dyDescent="0.2">
      <c r="T15478" s="212"/>
      <c r="U15478" s="213"/>
      <c r="V15478" s="213"/>
      <c r="W15478" s="213"/>
      <c r="X15478" s="214"/>
      <c r="Y15478" s="214"/>
      <c r="Z15478" s="214"/>
      <c r="AA15478" s="217"/>
      <c r="AB15478" s="217"/>
      <c r="AC15478" s="217"/>
      <c r="AD15478" s="213"/>
    </row>
    <row r="15479" spans="20:30" x14ac:dyDescent="0.2">
      <c r="T15479" s="212"/>
      <c r="U15479" s="213"/>
      <c r="V15479" s="213"/>
      <c r="W15479" s="213"/>
      <c r="X15479" s="214"/>
      <c r="Y15479" s="214"/>
      <c r="Z15479" s="214"/>
      <c r="AA15479" s="217"/>
      <c r="AB15479" s="217"/>
      <c r="AC15479" s="217"/>
      <c r="AD15479" s="213"/>
    </row>
    <row r="15480" spans="20:30" x14ac:dyDescent="0.2">
      <c r="T15480" s="212"/>
      <c r="U15480" s="213"/>
      <c r="V15480" s="213"/>
      <c r="W15480" s="213"/>
      <c r="X15480" s="214"/>
      <c r="Y15480" s="214"/>
      <c r="Z15480" s="214"/>
      <c r="AA15480" s="217"/>
      <c r="AB15480" s="217"/>
      <c r="AC15480" s="217"/>
      <c r="AD15480" s="213"/>
    </row>
    <row r="15481" spans="20:30" x14ac:dyDescent="0.2">
      <c r="T15481" s="212"/>
      <c r="U15481" s="213"/>
      <c r="V15481" s="213"/>
      <c r="W15481" s="213"/>
      <c r="X15481" s="214"/>
      <c r="Y15481" s="214"/>
      <c r="Z15481" s="214"/>
      <c r="AA15481" s="217"/>
      <c r="AB15481" s="217"/>
      <c r="AC15481" s="217"/>
      <c r="AD15481" s="213"/>
    </row>
    <row r="15482" spans="20:30" x14ac:dyDescent="0.2">
      <c r="T15482" s="212"/>
      <c r="U15482" s="213"/>
      <c r="V15482" s="213"/>
      <c r="W15482" s="213"/>
      <c r="X15482" s="214"/>
      <c r="Y15482" s="214"/>
      <c r="Z15482" s="214"/>
      <c r="AA15482" s="217"/>
      <c r="AB15482" s="217"/>
      <c r="AC15482" s="217"/>
      <c r="AD15482" s="213"/>
    </row>
    <row r="15483" spans="20:30" x14ac:dyDescent="0.2">
      <c r="T15483" s="212"/>
      <c r="U15483" s="213"/>
      <c r="V15483" s="213"/>
      <c r="W15483" s="213"/>
      <c r="X15483" s="214"/>
      <c r="Y15483" s="214"/>
      <c r="Z15483" s="214"/>
      <c r="AA15483" s="217"/>
      <c r="AB15483" s="217"/>
      <c r="AC15483" s="217"/>
      <c r="AD15483" s="213"/>
    </row>
    <row r="15484" spans="20:30" x14ac:dyDescent="0.2">
      <c r="T15484" s="212"/>
      <c r="U15484" s="213"/>
      <c r="V15484" s="213"/>
      <c r="W15484" s="213"/>
      <c r="X15484" s="214"/>
      <c r="Y15484" s="214"/>
      <c r="Z15484" s="214"/>
      <c r="AA15484" s="217"/>
      <c r="AB15484" s="217"/>
      <c r="AC15484" s="217"/>
      <c r="AD15484" s="213"/>
    </row>
    <row r="15485" spans="20:30" x14ac:dyDescent="0.2">
      <c r="T15485" s="212"/>
      <c r="U15485" s="213"/>
      <c r="V15485" s="213"/>
      <c r="W15485" s="213"/>
      <c r="X15485" s="214"/>
      <c r="Y15485" s="214"/>
      <c r="Z15485" s="214"/>
      <c r="AA15485" s="217"/>
      <c r="AB15485" s="217"/>
      <c r="AC15485" s="217"/>
      <c r="AD15485" s="213"/>
    </row>
    <row r="15486" spans="20:30" x14ac:dyDescent="0.2">
      <c r="T15486" s="212"/>
      <c r="U15486" s="213"/>
      <c r="V15486" s="213"/>
      <c r="W15486" s="213"/>
      <c r="X15486" s="214"/>
      <c r="Y15486" s="214"/>
      <c r="Z15486" s="214"/>
      <c r="AA15486" s="217"/>
      <c r="AB15486" s="217"/>
      <c r="AC15486" s="217"/>
      <c r="AD15486" s="213"/>
    </row>
    <row r="15487" spans="20:30" x14ac:dyDescent="0.2">
      <c r="T15487" s="212"/>
      <c r="U15487" s="213"/>
      <c r="V15487" s="213"/>
      <c r="W15487" s="213"/>
      <c r="X15487" s="214"/>
      <c r="Y15487" s="214"/>
      <c r="Z15487" s="214"/>
      <c r="AA15487" s="217"/>
      <c r="AB15487" s="217"/>
      <c r="AC15487" s="217"/>
      <c r="AD15487" s="213"/>
    </row>
    <row r="15488" spans="20:30" x14ac:dyDescent="0.2">
      <c r="T15488" s="212"/>
      <c r="U15488" s="213"/>
      <c r="V15488" s="213"/>
      <c r="W15488" s="213"/>
      <c r="X15488" s="214"/>
      <c r="Y15488" s="214"/>
      <c r="Z15488" s="214"/>
      <c r="AA15488" s="217"/>
      <c r="AB15488" s="217"/>
      <c r="AC15488" s="217"/>
      <c r="AD15488" s="213"/>
    </row>
    <row r="15489" spans="20:30" x14ac:dyDescent="0.2">
      <c r="T15489" s="212"/>
      <c r="U15489" s="213"/>
      <c r="V15489" s="213"/>
      <c r="W15489" s="213"/>
      <c r="X15489" s="214"/>
      <c r="Y15489" s="214"/>
      <c r="Z15489" s="214"/>
      <c r="AA15489" s="217"/>
      <c r="AB15489" s="217"/>
      <c r="AC15489" s="217"/>
      <c r="AD15489" s="213"/>
    </row>
    <row r="15490" spans="20:30" x14ac:dyDescent="0.2">
      <c r="T15490" s="212"/>
      <c r="U15490" s="213"/>
      <c r="V15490" s="213"/>
      <c r="W15490" s="213"/>
      <c r="X15490" s="214"/>
      <c r="Y15490" s="214"/>
      <c r="Z15490" s="214"/>
      <c r="AA15490" s="217"/>
      <c r="AB15490" s="217"/>
      <c r="AC15490" s="217"/>
      <c r="AD15490" s="213"/>
    </row>
    <row r="15491" spans="20:30" x14ac:dyDescent="0.2">
      <c r="T15491" s="212"/>
      <c r="U15491" s="213"/>
      <c r="V15491" s="213"/>
      <c r="W15491" s="213"/>
      <c r="X15491" s="214"/>
      <c r="Y15491" s="214"/>
      <c r="Z15491" s="214"/>
      <c r="AA15491" s="217"/>
      <c r="AB15491" s="217"/>
      <c r="AC15491" s="217"/>
      <c r="AD15491" s="213"/>
    </row>
    <row r="15492" spans="20:30" x14ac:dyDescent="0.2">
      <c r="T15492" s="212"/>
      <c r="U15492" s="213"/>
      <c r="V15492" s="213"/>
      <c r="W15492" s="213"/>
      <c r="X15492" s="214"/>
      <c r="Y15492" s="214"/>
      <c r="Z15492" s="214"/>
      <c r="AA15492" s="217"/>
      <c r="AB15492" s="217"/>
      <c r="AC15492" s="217"/>
      <c r="AD15492" s="213"/>
    </row>
    <row r="15493" spans="20:30" x14ac:dyDescent="0.2">
      <c r="T15493" s="212"/>
      <c r="U15493" s="213"/>
      <c r="V15493" s="213"/>
      <c r="W15493" s="213"/>
      <c r="X15493" s="214"/>
      <c r="Y15493" s="214"/>
      <c r="Z15493" s="214"/>
      <c r="AA15493" s="217"/>
      <c r="AB15493" s="217"/>
      <c r="AC15493" s="217"/>
      <c r="AD15493" s="213"/>
    </row>
    <row r="15494" spans="20:30" x14ac:dyDescent="0.2">
      <c r="T15494" s="212"/>
      <c r="U15494" s="213"/>
      <c r="V15494" s="213"/>
      <c r="W15494" s="213"/>
      <c r="X15494" s="214"/>
      <c r="Y15494" s="214"/>
      <c r="Z15494" s="214"/>
      <c r="AA15494" s="217"/>
      <c r="AB15494" s="217"/>
      <c r="AC15494" s="217"/>
      <c r="AD15494" s="213"/>
    </row>
    <row r="15495" spans="20:30" x14ac:dyDescent="0.2">
      <c r="T15495" s="212"/>
      <c r="U15495" s="213"/>
      <c r="V15495" s="213"/>
      <c r="W15495" s="213"/>
      <c r="X15495" s="214"/>
      <c r="Y15495" s="214"/>
      <c r="Z15495" s="214"/>
      <c r="AA15495" s="217"/>
      <c r="AB15495" s="217"/>
      <c r="AC15495" s="217"/>
      <c r="AD15495" s="213"/>
    </row>
    <row r="15496" spans="20:30" x14ac:dyDescent="0.2">
      <c r="T15496" s="212"/>
      <c r="U15496" s="213"/>
      <c r="V15496" s="213"/>
      <c r="W15496" s="213"/>
      <c r="X15496" s="214"/>
      <c r="Y15496" s="214"/>
      <c r="Z15496" s="214"/>
      <c r="AA15496" s="217"/>
      <c r="AB15496" s="217"/>
      <c r="AC15496" s="217"/>
      <c r="AD15496" s="213"/>
    </row>
    <row r="15497" spans="20:30" x14ac:dyDescent="0.2">
      <c r="T15497" s="212"/>
      <c r="U15497" s="213"/>
      <c r="V15497" s="213"/>
      <c r="W15497" s="213"/>
      <c r="X15497" s="214"/>
      <c r="Y15497" s="214"/>
      <c r="Z15497" s="214"/>
      <c r="AA15497" s="217"/>
      <c r="AB15497" s="217"/>
      <c r="AC15497" s="217"/>
      <c r="AD15497" s="213"/>
    </row>
    <row r="15498" spans="20:30" x14ac:dyDescent="0.2">
      <c r="T15498" s="212"/>
      <c r="U15498" s="213"/>
      <c r="V15498" s="213"/>
      <c r="W15498" s="213"/>
      <c r="X15498" s="214"/>
      <c r="Y15498" s="214"/>
      <c r="Z15498" s="214"/>
      <c r="AA15498" s="217"/>
      <c r="AB15498" s="217"/>
      <c r="AC15498" s="217"/>
      <c r="AD15498" s="213"/>
    </row>
    <row r="15499" spans="20:30" x14ac:dyDescent="0.2">
      <c r="T15499" s="212"/>
      <c r="U15499" s="213"/>
      <c r="V15499" s="213"/>
      <c r="W15499" s="213"/>
      <c r="X15499" s="214"/>
      <c r="Y15499" s="214"/>
      <c r="Z15499" s="214"/>
      <c r="AA15499" s="217"/>
      <c r="AB15499" s="217"/>
      <c r="AC15499" s="217"/>
      <c r="AD15499" s="213"/>
    </row>
    <row r="15500" spans="20:30" x14ac:dyDescent="0.2">
      <c r="T15500" s="212"/>
      <c r="U15500" s="213"/>
      <c r="V15500" s="213"/>
      <c r="W15500" s="213"/>
      <c r="X15500" s="214"/>
      <c r="Y15500" s="214"/>
      <c r="Z15500" s="214"/>
      <c r="AA15500" s="217"/>
      <c r="AB15500" s="217"/>
      <c r="AC15500" s="217"/>
      <c r="AD15500" s="213"/>
    </row>
    <row r="15501" spans="20:30" x14ac:dyDescent="0.2">
      <c r="T15501" s="212"/>
      <c r="U15501" s="213"/>
      <c r="V15501" s="213"/>
      <c r="W15501" s="213"/>
      <c r="X15501" s="214"/>
      <c r="Y15501" s="214"/>
      <c r="Z15501" s="214"/>
      <c r="AA15501" s="217"/>
      <c r="AB15501" s="217"/>
      <c r="AC15501" s="217"/>
      <c r="AD15501" s="213"/>
    </row>
    <row r="15502" spans="20:30" x14ac:dyDescent="0.2">
      <c r="T15502" s="212"/>
      <c r="U15502" s="213"/>
      <c r="V15502" s="213"/>
      <c r="W15502" s="213"/>
      <c r="X15502" s="214"/>
      <c r="Y15502" s="214"/>
      <c r="Z15502" s="214"/>
      <c r="AA15502" s="217"/>
      <c r="AB15502" s="217"/>
      <c r="AC15502" s="217"/>
      <c r="AD15502" s="213"/>
    </row>
    <row r="15503" spans="20:30" x14ac:dyDescent="0.2">
      <c r="T15503" s="212"/>
      <c r="U15503" s="213"/>
      <c r="V15503" s="213"/>
      <c r="W15503" s="213"/>
      <c r="X15503" s="214"/>
      <c r="Y15503" s="214"/>
      <c r="Z15503" s="214"/>
      <c r="AA15503" s="217"/>
      <c r="AB15503" s="217"/>
      <c r="AC15503" s="217"/>
      <c r="AD15503" s="213"/>
    </row>
    <row r="15504" spans="20:30" x14ac:dyDescent="0.2">
      <c r="T15504" s="212"/>
      <c r="U15504" s="213"/>
      <c r="V15504" s="213"/>
      <c r="W15504" s="213"/>
      <c r="X15504" s="214"/>
      <c r="Y15504" s="214"/>
      <c r="Z15504" s="214"/>
      <c r="AA15504" s="217"/>
      <c r="AB15504" s="217"/>
      <c r="AC15504" s="217"/>
      <c r="AD15504" s="213"/>
    </row>
    <row r="15505" spans="20:30" x14ac:dyDescent="0.2">
      <c r="T15505" s="212"/>
      <c r="U15505" s="213"/>
      <c r="V15505" s="213"/>
      <c r="W15505" s="213"/>
      <c r="X15505" s="214"/>
      <c r="Y15505" s="214"/>
      <c r="Z15505" s="214"/>
      <c r="AA15505" s="217"/>
      <c r="AB15505" s="217"/>
      <c r="AC15505" s="217"/>
      <c r="AD15505" s="213"/>
    </row>
    <row r="15506" spans="20:30" x14ac:dyDescent="0.2">
      <c r="T15506" s="212"/>
      <c r="U15506" s="213"/>
      <c r="V15506" s="213"/>
      <c r="W15506" s="213"/>
      <c r="X15506" s="214"/>
      <c r="Y15506" s="214"/>
      <c r="Z15506" s="214"/>
      <c r="AA15506" s="217"/>
      <c r="AB15506" s="217"/>
      <c r="AC15506" s="217"/>
      <c r="AD15506" s="213"/>
    </row>
    <row r="15507" spans="20:30" x14ac:dyDescent="0.2">
      <c r="T15507" s="212"/>
      <c r="U15507" s="213"/>
      <c r="V15507" s="213"/>
      <c r="W15507" s="213"/>
      <c r="X15507" s="214"/>
      <c r="Y15507" s="214"/>
      <c r="Z15507" s="214"/>
      <c r="AA15507" s="217"/>
      <c r="AB15507" s="217"/>
      <c r="AC15507" s="217"/>
      <c r="AD15507" s="213"/>
    </row>
    <row r="15508" spans="20:30" x14ac:dyDescent="0.2">
      <c r="T15508" s="212"/>
      <c r="U15508" s="213"/>
      <c r="V15508" s="213"/>
      <c r="W15508" s="213"/>
      <c r="X15508" s="214"/>
      <c r="Y15508" s="214"/>
      <c r="Z15508" s="214"/>
      <c r="AA15508" s="217"/>
      <c r="AB15508" s="217"/>
      <c r="AC15508" s="217"/>
      <c r="AD15508" s="213"/>
    </row>
    <row r="15509" spans="20:30" x14ac:dyDescent="0.2">
      <c r="T15509" s="212"/>
      <c r="U15509" s="213"/>
      <c r="V15509" s="213"/>
      <c r="W15509" s="213"/>
      <c r="X15509" s="214"/>
      <c r="Y15509" s="214"/>
      <c r="Z15509" s="214"/>
      <c r="AA15509" s="217"/>
      <c r="AB15509" s="217"/>
      <c r="AC15509" s="217"/>
      <c r="AD15509" s="213"/>
    </row>
    <row r="15510" spans="20:30" x14ac:dyDescent="0.2">
      <c r="T15510" s="212"/>
      <c r="U15510" s="213"/>
      <c r="V15510" s="213"/>
      <c r="W15510" s="213"/>
      <c r="X15510" s="214"/>
      <c r="Y15510" s="214"/>
      <c r="Z15510" s="214"/>
      <c r="AA15510" s="217"/>
      <c r="AB15510" s="217"/>
      <c r="AC15510" s="217"/>
      <c r="AD15510" s="213"/>
    </row>
    <row r="15511" spans="20:30" x14ac:dyDescent="0.2">
      <c r="T15511" s="212"/>
      <c r="U15511" s="213"/>
      <c r="V15511" s="213"/>
      <c r="W15511" s="213"/>
      <c r="X15511" s="214"/>
      <c r="Y15511" s="214"/>
      <c r="Z15511" s="214"/>
      <c r="AA15511" s="217"/>
      <c r="AB15511" s="217"/>
      <c r="AC15511" s="217"/>
      <c r="AD15511" s="213"/>
    </row>
    <row r="15512" spans="20:30" x14ac:dyDescent="0.2">
      <c r="T15512" s="212"/>
      <c r="U15512" s="213"/>
      <c r="V15512" s="213"/>
      <c r="W15512" s="213"/>
      <c r="X15512" s="214"/>
      <c r="Y15512" s="214"/>
      <c r="Z15512" s="214"/>
      <c r="AA15512" s="217"/>
      <c r="AB15512" s="217"/>
      <c r="AC15512" s="217"/>
      <c r="AD15512" s="213"/>
    </row>
    <row r="15513" spans="20:30" x14ac:dyDescent="0.2">
      <c r="T15513" s="212"/>
      <c r="U15513" s="213"/>
      <c r="V15513" s="213"/>
      <c r="W15513" s="213"/>
      <c r="X15513" s="214"/>
      <c r="Y15513" s="214"/>
      <c r="Z15513" s="214"/>
      <c r="AA15513" s="217"/>
      <c r="AB15513" s="217"/>
      <c r="AC15513" s="217"/>
      <c r="AD15513" s="213"/>
    </row>
    <row r="15514" spans="20:30" x14ac:dyDescent="0.2">
      <c r="T15514" s="212"/>
      <c r="U15514" s="213"/>
      <c r="V15514" s="213"/>
      <c r="W15514" s="213"/>
      <c r="X15514" s="214"/>
      <c r="Y15514" s="214"/>
      <c r="Z15514" s="214"/>
      <c r="AA15514" s="217"/>
      <c r="AB15514" s="217"/>
      <c r="AC15514" s="217"/>
      <c r="AD15514" s="213"/>
    </row>
    <row r="15515" spans="20:30" x14ac:dyDescent="0.2">
      <c r="T15515" s="212"/>
      <c r="U15515" s="213"/>
      <c r="V15515" s="213"/>
      <c r="W15515" s="213"/>
      <c r="X15515" s="214"/>
      <c r="Y15515" s="214"/>
      <c r="Z15515" s="214"/>
      <c r="AA15515" s="217"/>
      <c r="AB15515" s="217"/>
      <c r="AC15515" s="217"/>
      <c r="AD15515" s="213"/>
    </row>
    <row r="15516" spans="20:30" x14ac:dyDescent="0.2">
      <c r="T15516" s="212"/>
      <c r="U15516" s="213"/>
      <c r="V15516" s="213"/>
      <c r="W15516" s="213"/>
      <c r="X15516" s="214"/>
      <c r="Y15516" s="214"/>
      <c r="Z15516" s="214"/>
      <c r="AA15516" s="217"/>
      <c r="AB15516" s="217"/>
      <c r="AC15516" s="217"/>
      <c r="AD15516" s="213"/>
    </row>
    <row r="15517" spans="20:30" x14ac:dyDescent="0.2">
      <c r="T15517" s="212"/>
      <c r="U15517" s="213"/>
      <c r="V15517" s="213"/>
      <c r="W15517" s="213"/>
      <c r="X15517" s="214"/>
      <c r="Y15517" s="214"/>
      <c r="Z15517" s="214"/>
      <c r="AA15517" s="217"/>
      <c r="AB15517" s="217"/>
      <c r="AC15517" s="217"/>
      <c r="AD15517" s="213"/>
    </row>
    <row r="15518" spans="20:30" x14ac:dyDescent="0.2">
      <c r="T15518" s="212"/>
      <c r="U15518" s="213"/>
      <c r="V15518" s="213"/>
      <c r="W15518" s="213"/>
      <c r="X15518" s="214"/>
      <c r="Y15518" s="214"/>
      <c r="Z15518" s="214"/>
      <c r="AA15518" s="217"/>
      <c r="AB15518" s="217"/>
      <c r="AC15518" s="217"/>
      <c r="AD15518" s="213"/>
    </row>
    <row r="15519" spans="20:30" x14ac:dyDescent="0.2">
      <c r="T15519" s="212"/>
      <c r="U15519" s="213"/>
      <c r="V15519" s="213"/>
      <c r="W15519" s="213"/>
      <c r="X15519" s="214"/>
      <c r="Y15519" s="214"/>
      <c r="Z15519" s="214"/>
      <c r="AA15519" s="217"/>
      <c r="AB15519" s="217"/>
      <c r="AC15519" s="217"/>
      <c r="AD15519" s="213"/>
    </row>
    <row r="15520" spans="20:30" x14ac:dyDescent="0.2">
      <c r="T15520" s="212"/>
      <c r="U15520" s="213"/>
      <c r="V15520" s="213"/>
      <c r="W15520" s="213"/>
      <c r="X15520" s="214"/>
      <c r="Y15520" s="214"/>
      <c r="Z15520" s="214"/>
      <c r="AA15520" s="217"/>
      <c r="AB15520" s="217"/>
      <c r="AC15520" s="217"/>
      <c r="AD15520" s="213"/>
    </row>
    <row r="15521" spans="20:30" x14ac:dyDescent="0.2">
      <c r="T15521" s="212"/>
      <c r="U15521" s="213"/>
      <c r="V15521" s="213"/>
      <c r="W15521" s="213"/>
      <c r="X15521" s="214"/>
      <c r="Y15521" s="214"/>
      <c r="Z15521" s="214"/>
      <c r="AA15521" s="217"/>
      <c r="AB15521" s="217"/>
      <c r="AC15521" s="217"/>
      <c r="AD15521" s="213"/>
    </row>
    <row r="15522" spans="20:30" x14ac:dyDescent="0.2">
      <c r="T15522" s="212"/>
      <c r="U15522" s="213"/>
      <c r="V15522" s="213"/>
      <c r="W15522" s="213"/>
      <c r="X15522" s="214"/>
      <c r="Y15522" s="214"/>
      <c r="Z15522" s="214"/>
      <c r="AA15522" s="217"/>
      <c r="AB15522" s="217"/>
      <c r="AC15522" s="217"/>
      <c r="AD15522" s="213"/>
    </row>
    <row r="15523" spans="20:30" x14ac:dyDescent="0.2">
      <c r="T15523" s="212"/>
      <c r="U15523" s="213"/>
      <c r="V15523" s="213"/>
      <c r="W15523" s="213"/>
      <c r="X15523" s="214"/>
      <c r="Y15523" s="214"/>
      <c r="Z15523" s="214"/>
      <c r="AA15523" s="217"/>
      <c r="AB15523" s="217"/>
      <c r="AC15523" s="217"/>
      <c r="AD15523" s="213"/>
    </row>
    <row r="15524" spans="20:30" x14ac:dyDescent="0.2">
      <c r="T15524" s="212"/>
      <c r="U15524" s="213"/>
      <c r="V15524" s="213"/>
      <c r="W15524" s="213"/>
      <c r="X15524" s="214"/>
      <c r="Y15524" s="214"/>
      <c r="Z15524" s="214"/>
      <c r="AA15524" s="217"/>
      <c r="AB15524" s="217"/>
      <c r="AC15524" s="217"/>
      <c r="AD15524" s="213"/>
    </row>
    <row r="15525" spans="20:30" x14ac:dyDescent="0.2">
      <c r="T15525" s="212"/>
      <c r="U15525" s="213"/>
      <c r="V15525" s="213"/>
      <c r="W15525" s="213"/>
      <c r="X15525" s="214"/>
      <c r="Y15525" s="214"/>
      <c r="Z15525" s="214"/>
      <c r="AA15525" s="217"/>
      <c r="AB15525" s="217"/>
      <c r="AC15525" s="217"/>
      <c r="AD15525" s="213"/>
    </row>
    <row r="15526" spans="20:30" x14ac:dyDescent="0.2">
      <c r="T15526" s="212"/>
      <c r="U15526" s="213"/>
      <c r="V15526" s="213"/>
      <c r="W15526" s="213"/>
      <c r="X15526" s="214"/>
      <c r="Y15526" s="214"/>
      <c r="Z15526" s="214"/>
      <c r="AA15526" s="217"/>
      <c r="AB15526" s="217"/>
      <c r="AC15526" s="217"/>
      <c r="AD15526" s="213"/>
    </row>
    <row r="15527" spans="20:30" x14ac:dyDescent="0.2">
      <c r="T15527" s="212"/>
      <c r="U15527" s="213"/>
      <c r="V15527" s="213"/>
      <c r="W15527" s="213"/>
      <c r="X15527" s="214"/>
      <c r="Y15527" s="214"/>
      <c r="Z15527" s="214"/>
      <c r="AA15527" s="217"/>
      <c r="AB15527" s="217"/>
      <c r="AC15527" s="217"/>
      <c r="AD15527" s="213"/>
    </row>
    <row r="15528" spans="20:30" x14ac:dyDescent="0.2">
      <c r="T15528" s="212"/>
      <c r="U15528" s="213"/>
      <c r="V15528" s="213"/>
      <c r="W15528" s="213"/>
      <c r="X15528" s="214"/>
      <c r="Y15528" s="214"/>
      <c r="Z15528" s="214"/>
      <c r="AA15528" s="217"/>
      <c r="AB15528" s="217"/>
      <c r="AC15528" s="217"/>
      <c r="AD15528" s="213"/>
    </row>
    <row r="15529" spans="20:30" x14ac:dyDescent="0.2">
      <c r="T15529" s="212"/>
      <c r="U15529" s="213"/>
      <c r="V15529" s="213"/>
      <c r="W15529" s="213"/>
      <c r="X15529" s="214"/>
      <c r="Y15529" s="214"/>
      <c r="Z15529" s="214"/>
      <c r="AA15529" s="217"/>
      <c r="AB15529" s="217"/>
      <c r="AC15529" s="217"/>
      <c r="AD15529" s="213"/>
    </row>
    <row r="15530" spans="20:30" x14ac:dyDescent="0.2">
      <c r="T15530" s="212"/>
      <c r="U15530" s="213"/>
      <c r="V15530" s="213"/>
      <c r="W15530" s="213"/>
      <c r="X15530" s="214"/>
      <c r="Y15530" s="214"/>
      <c r="Z15530" s="214"/>
      <c r="AA15530" s="217"/>
      <c r="AB15530" s="217"/>
      <c r="AC15530" s="217"/>
      <c r="AD15530" s="213"/>
    </row>
    <row r="15531" spans="20:30" x14ac:dyDescent="0.2">
      <c r="T15531" s="212"/>
      <c r="U15531" s="213"/>
      <c r="V15531" s="213"/>
      <c r="W15531" s="213"/>
      <c r="X15531" s="214"/>
      <c r="Y15531" s="214"/>
      <c r="Z15531" s="214"/>
      <c r="AA15531" s="217"/>
      <c r="AB15531" s="217"/>
      <c r="AC15531" s="217"/>
      <c r="AD15531" s="213"/>
    </row>
    <row r="15532" spans="20:30" x14ac:dyDescent="0.2">
      <c r="T15532" s="212"/>
      <c r="U15532" s="213"/>
      <c r="V15532" s="213"/>
      <c r="W15532" s="213"/>
      <c r="X15532" s="214"/>
      <c r="Y15532" s="214"/>
      <c r="Z15532" s="214"/>
      <c r="AA15532" s="217"/>
      <c r="AB15532" s="217"/>
      <c r="AC15532" s="217"/>
      <c r="AD15532" s="213"/>
    </row>
    <row r="15533" spans="20:30" x14ac:dyDescent="0.2">
      <c r="T15533" s="212"/>
      <c r="U15533" s="213"/>
      <c r="V15533" s="213"/>
      <c r="W15533" s="213"/>
      <c r="X15533" s="214"/>
      <c r="Y15533" s="214"/>
      <c r="Z15533" s="214"/>
      <c r="AA15533" s="217"/>
      <c r="AB15533" s="217"/>
      <c r="AC15533" s="217"/>
      <c r="AD15533" s="213"/>
    </row>
    <row r="15534" spans="20:30" x14ac:dyDescent="0.2">
      <c r="T15534" s="212"/>
      <c r="U15534" s="213"/>
      <c r="V15534" s="213"/>
      <c r="W15534" s="213"/>
      <c r="X15534" s="214"/>
      <c r="Y15534" s="214"/>
      <c r="Z15534" s="214"/>
      <c r="AA15534" s="217"/>
      <c r="AB15534" s="217"/>
      <c r="AC15534" s="217"/>
      <c r="AD15534" s="213"/>
    </row>
    <row r="15535" spans="20:30" x14ac:dyDescent="0.2">
      <c r="T15535" s="212"/>
      <c r="U15535" s="213"/>
      <c r="V15535" s="213"/>
      <c r="W15535" s="213"/>
      <c r="X15535" s="214"/>
      <c r="Y15535" s="214"/>
      <c r="Z15535" s="214"/>
      <c r="AA15535" s="217"/>
      <c r="AB15535" s="217"/>
      <c r="AC15535" s="217"/>
      <c r="AD15535" s="213"/>
    </row>
    <row r="15536" spans="20:30" x14ac:dyDescent="0.2">
      <c r="T15536" s="212"/>
      <c r="U15536" s="213"/>
      <c r="V15536" s="213"/>
      <c r="W15536" s="213"/>
      <c r="X15536" s="214"/>
      <c r="Y15536" s="214"/>
      <c r="Z15536" s="214"/>
      <c r="AA15536" s="217"/>
      <c r="AB15536" s="217"/>
      <c r="AC15536" s="217"/>
      <c r="AD15536" s="213"/>
    </row>
    <row r="15537" spans="20:30" x14ac:dyDescent="0.2">
      <c r="T15537" s="212"/>
      <c r="U15537" s="213"/>
      <c r="V15537" s="213"/>
      <c r="W15537" s="213"/>
      <c r="X15537" s="214"/>
      <c r="Y15537" s="214"/>
      <c r="Z15537" s="214"/>
      <c r="AA15537" s="217"/>
      <c r="AB15537" s="217"/>
      <c r="AC15537" s="217"/>
      <c r="AD15537" s="213"/>
    </row>
    <row r="15538" spans="20:30" x14ac:dyDescent="0.2">
      <c r="T15538" s="212"/>
      <c r="U15538" s="213"/>
      <c r="V15538" s="213"/>
      <c r="W15538" s="213"/>
      <c r="X15538" s="214"/>
      <c r="Y15538" s="214"/>
      <c r="Z15538" s="214"/>
      <c r="AA15538" s="217"/>
      <c r="AB15538" s="217"/>
      <c r="AC15538" s="217"/>
      <c r="AD15538" s="213"/>
    </row>
    <row r="15539" spans="20:30" x14ac:dyDescent="0.2">
      <c r="T15539" s="212"/>
      <c r="U15539" s="213"/>
      <c r="V15539" s="213"/>
      <c r="W15539" s="213"/>
      <c r="X15539" s="214"/>
      <c r="Y15539" s="214"/>
      <c r="Z15539" s="214"/>
      <c r="AA15539" s="217"/>
      <c r="AB15539" s="217"/>
      <c r="AC15539" s="217"/>
      <c r="AD15539" s="213"/>
    </row>
    <row r="15540" spans="20:30" x14ac:dyDescent="0.2">
      <c r="T15540" s="212"/>
      <c r="U15540" s="213"/>
      <c r="V15540" s="213"/>
      <c r="W15540" s="213"/>
      <c r="X15540" s="214"/>
      <c r="Y15540" s="214"/>
      <c r="Z15540" s="214"/>
      <c r="AA15540" s="217"/>
      <c r="AB15540" s="217"/>
      <c r="AC15540" s="217"/>
      <c r="AD15540" s="213"/>
    </row>
    <row r="15541" spans="20:30" x14ac:dyDescent="0.2">
      <c r="T15541" s="212"/>
      <c r="U15541" s="213"/>
      <c r="V15541" s="213"/>
      <c r="W15541" s="213"/>
      <c r="X15541" s="214"/>
      <c r="Y15541" s="214"/>
      <c r="Z15541" s="214"/>
      <c r="AA15541" s="217"/>
      <c r="AB15541" s="217"/>
      <c r="AC15541" s="217"/>
      <c r="AD15541" s="213"/>
    </row>
    <row r="15542" spans="20:30" x14ac:dyDescent="0.2">
      <c r="T15542" s="212"/>
      <c r="U15542" s="213"/>
      <c r="V15542" s="213"/>
      <c r="W15542" s="213"/>
      <c r="X15542" s="214"/>
      <c r="Y15542" s="214"/>
      <c r="Z15542" s="214"/>
      <c r="AA15542" s="217"/>
      <c r="AB15542" s="217"/>
      <c r="AC15542" s="217"/>
      <c r="AD15542" s="213"/>
    </row>
    <row r="15543" spans="20:30" x14ac:dyDescent="0.2">
      <c r="T15543" s="212"/>
      <c r="U15543" s="213"/>
      <c r="V15543" s="213"/>
      <c r="W15543" s="213"/>
      <c r="X15543" s="214"/>
      <c r="Y15543" s="214"/>
      <c r="Z15543" s="214"/>
      <c r="AA15543" s="217"/>
      <c r="AB15543" s="217"/>
      <c r="AC15543" s="217"/>
      <c r="AD15543" s="213"/>
    </row>
    <row r="15544" spans="20:30" x14ac:dyDescent="0.2">
      <c r="T15544" s="212"/>
      <c r="U15544" s="213"/>
      <c r="V15544" s="213"/>
      <c r="W15544" s="213"/>
      <c r="X15544" s="214"/>
      <c r="Y15544" s="214"/>
      <c r="Z15544" s="214"/>
      <c r="AA15544" s="217"/>
      <c r="AB15544" s="217"/>
      <c r="AC15544" s="217"/>
      <c r="AD15544" s="213"/>
    </row>
    <row r="15545" spans="20:30" x14ac:dyDescent="0.2">
      <c r="T15545" s="212"/>
      <c r="U15545" s="213"/>
      <c r="V15545" s="213"/>
      <c r="W15545" s="213"/>
      <c r="X15545" s="214"/>
      <c r="Y15545" s="214"/>
      <c r="Z15545" s="214"/>
      <c r="AA15545" s="217"/>
      <c r="AB15545" s="217"/>
      <c r="AC15545" s="217"/>
      <c r="AD15545" s="213"/>
    </row>
    <row r="15546" spans="20:30" x14ac:dyDescent="0.2">
      <c r="T15546" s="212"/>
      <c r="U15546" s="213"/>
      <c r="V15546" s="213"/>
      <c r="W15546" s="213"/>
      <c r="X15546" s="214"/>
      <c r="Y15546" s="214"/>
      <c r="Z15546" s="214"/>
      <c r="AA15546" s="217"/>
      <c r="AB15546" s="217"/>
      <c r="AC15546" s="217"/>
      <c r="AD15546" s="213"/>
    </row>
    <row r="15547" spans="20:30" x14ac:dyDescent="0.2">
      <c r="T15547" s="212"/>
      <c r="U15547" s="213"/>
      <c r="V15547" s="213"/>
      <c r="W15547" s="213"/>
      <c r="X15547" s="214"/>
      <c r="Y15547" s="214"/>
      <c r="Z15547" s="214"/>
      <c r="AA15547" s="217"/>
      <c r="AB15547" s="217"/>
      <c r="AC15547" s="217"/>
      <c r="AD15547" s="213"/>
    </row>
    <row r="15548" spans="20:30" x14ac:dyDescent="0.2">
      <c r="T15548" s="212"/>
      <c r="U15548" s="213"/>
      <c r="V15548" s="213"/>
      <c r="W15548" s="213"/>
      <c r="X15548" s="214"/>
      <c r="Y15548" s="214"/>
      <c r="Z15548" s="214"/>
      <c r="AA15548" s="217"/>
      <c r="AB15548" s="217"/>
      <c r="AC15548" s="217"/>
      <c r="AD15548" s="213"/>
    </row>
    <row r="15549" spans="20:30" x14ac:dyDescent="0.2">
      <c r="T15549" s="212"/>
      <c r="U15549" s="213"/>
      <c r="V15549" s="213"/>
      <c r="W15549" s="213"/>
      <c r="X15549" s="214"/>
      <c r="Y15549" s="214"/>
      <c r="Z15549" s="214"/>
      <c r="AA15549" s="217"/>
      <c r="AB15549" s="217"/>
      <c r="AC15549" s="217"/>
      <c r="AD15549" s="213"/>
    </row>
    <row r="15550" spans="20:30" x14ac:dyDescent="0.2">
      <c r="T15550" s="212"/>
      <c r="U15550" s="213"/>
      <c r="V15550" s="213"/>
      <c r="W15550" s="213"/>
      <c r="X15550" s="214"/>
      <c r="Y15550" s="214"/>
      <c r="Z15550" s="214"/>
      <c r="AA15550" s="217"/>
      <c r="AB15550" s="217"/>
      <c r="AC15550" s="217"/>
      <c r="AD15550" s="213"/>
    </row>
    <row r="15551" spans="20:30" x14ac:dyDescent="0.2">
      <c r="T15551" s="212"/>
      <c r="U15551" s="213"/>
      <c r="V15551" s="213"/>
      <c r="W15551" s="213"/>
      <c r="X15551" s="214"/>
      <c r="Y15551" s="214"/>
      <c r="Z15551" s="214"/>
      <c r="AA15551" s="217"/>
      <c r="AB15551" s="217"/>
      <c r="AC15551" s="217"/>
      <c r="AD15551" s="213"/>
    </row>
    <row r="15552" spans="20:30" x14ac:dyDescent="0.2">
      <c r="T15552" s="212"/>
      <c r="U15552" s="213"/>
      <c r="V15552" s="213"/>
      <c r="W15552" s="213"/>
      <c r="X15552" s="214"/>
      <c r="Y15552" s="214"/>
      <c r="Z15552" s="214"/>
      <c r="AA15552" s="217"/>
      <c r="AB15552" s="217"/>
      <c r="AC15552" s="217"/>
      <c r="AD15552" s="213"/>
    </row>
    <row r="15553" spans="20:30" x14ac:dyDescent="0.2">
      <c r="T15553" s="212"/>
      <c r="U15553" s="213"/>
      <c r="V15553" s="213"/>
      <c r="W15553" s="213"/>
      <c r="X15553" s="214"/>
      <c r="Y15553" s="214"/>
      <c r="Z15553" s="214"/>
      <c r="AA15553" s="217"/>
      <c r="AB15553" s="217"/>
      <c r="AC15553" s="217"/>
      <c r="AD15553" s="213"/>
    </row>
    <row r="15554" spans="20:30" x14ac:dyDescent="0.2">
      <c r="T15554" s="212"/>
      <c r="U15554" s="213"/>
      <c r="V15554" s="213"/>
      <c r="W15554" s="213"/>
      <c r="X15554" s="214"/>
      <c r="Y15554" s="214"/>
      <c r="Z15554" s="214"/>
      <c r="AA15554" s="217"/>
      <c r="AB15554" s="217"/>
      <c r="AC15554" s="217"/>
      <c r="AD15554" s="213"/>
    </row>
    <row r="15555" spans="20:30" x14ac:dyDescent="0.2">
      <c r="T15555" s="212"/>
      <c r="U15555" s="213"/>
      <c r="V15555" s="213"/>
      <c r="W15555" s="213"/>
      <c r="X15555" s="214"/>
      <c r="Y15555" s="214"/>
      <c r="Z15555" s="214"/>
      <c r="AA15555" s="217"/>
      <c r="AB15555" s="217"/>
      <c r="AC15555" s="217"/>
      <c r="AD15555" s="213"/>
    </row>
    <row r="15556" spans="20:30" x14ac:dyDescent="0.2">
      <c r="T15556" s="212"/>
      <c r="U15556" s="213"/>
      <c r="V15556" s="213"/>
      <c r="W15556" s="213"/>
      <c r="X15556" s="214"/>
      <c r="Y15556" s="214"/>
      <c r="Z15556" s="214"/>
      <c r="AA15556" s="217"/>
      <c r="AB15556" s="217"/>
      <c r="AC15556" s="217"/>
      <c r="AD15556" s="213"/>
    </row>
    <row r="15557" spans="20:30" x14ac:dyDescent="0.2">
      <c r="T15557" s="212"/>
      <c r="U15557" s="213"/>
      <c r="V15557" s="213"/>
      <c r="W15557" s="213"/>
      <c r="X15557" s="214"/>
      <c r="Y15557" s="214"/>
      <c r="Z15557" s="214"/>
      <c r="AA15557" s="217"/>
      <c r="AB15557" s="217"/>
      <c r="AC15557" s="217"/>
      <c r="AD15557" s="213"/>
    </row>
    <row r="15558" spans="20:30" x14ac:dyDescent="0.2">
      <c r="T15558" s="212"/>
      <c r="U15558" s="213"/>
      <c r="V15558" s="213"/>
      <c r="W15558" s="213"/>
      <c r="X15558" s="214"/>
      <c r="Y15558" s="214"/>
      <c r="Z15558" s="214"/>
      <c r="AA15558" s="217"/>
      <c r="AB15558" s="217"/>
      <c r="AC15558" s="217"/>
      <c r="AD15558" s="213"/>
    </row>
    <row r="15559" spans="20:30" x14ac:dyDescent="0.2">
      <c r="T15559" s="212"/>
      <c r="U15559" s="213"/>
      <c r="V15559" s="213"/>
      <c r="W15559" s="213"/>
      <c r="X15559" s="214"/>
      <c r="Y15559" s="214"/>
      <c r="Z15559" s="214"/>
      <c r="AA15559" s="217"/>
      <c r="AB15559" s="217"/>
      <c r="AC15559" s="217"/>
      <c r="AD15559" s="213"/>
    </row>
    <row r="15560" spans="20:30" x14ac:dyDescent="0.2">
      <c r="T15560" s="212"/>
      <c r="U15560" s="213"/>
      <c r="V15560" s="213"/>
      <c r="W15560" s="213"/>
      <c r="X15560" s="214"/>
      <c r="Y15560" s="214"/>
      <c r="Z15560" s="214"/>
      <c r="AA15560" s="217"/>
      <c r="AB15560" s="217"/>
      <c r="AC15560" s="217"/>
      <c r="AD15560" s="213"/>
    </row>
    <row r="15561" spans="20:30" x14ac:dyDescent="0.2">
      <c r="T15561" s="212"/>
      <c r="U15561" s="213"/>
      <c r="V15561" s="213"/>
      <c r="W15561" s="213"/>
      <c r="X15561" s="214"/>
      <c r="Y15561" s="214"/>
      <c r="Z15561" s="214"/>
      <c r="AA15561" s="217"/>
      <c r="AB15561" s="217"/>
      <c r="AC15561" s="217"/>
      <c r="AD15561" s="213"/>
    </row>
    <row r="15562" spans="20:30" x14ac:dyDescent="0.2">
      <c r="T15562" s="212"/>
      <c r="U15562" s="213"/>
      <c r="V15562" s="213"/>
      <c r="W15562" s="213"/>
      <c r="X15562" s="214"/>
      <c r="Y15562" s="214"/>
      <c r="Z15562" s="214"/>
      <c r="AA15562" s="217"/>
      <c r="AB15562" s="217"/>
      <c r="AC15562" s="217"/>
      <c r="AD15562" s="213"/>
    </row>
    <row r="15563" spans="20:30" x14ac:dyDescent="0.2">
      <c r="T15563" s="212"/>
      <c r="U15563" s="213"/>
      <c r="V15563" s="213"/>
      <c r="W15563" s="213"/>
      <c r="X15563" s="214"/>
      <c r="Y15563" s="214"/>
      <c r="Z15563" s="214"/>
      <c r="AA15563" s="217"/>
      <c r="AB15563" s="217"/>
      <c r="AC15563" s="217"/>
      <c r="AD15563" s="213"/>
    </row>
    <row r="15564" spans="20:30" x14ac:dyDescent="0.2">
      <c r="T15564" s="212"/>
      <c r="U15564" s="213"/>
      <c r="V15564" s="213"/>
      <c r="W15564" s="213"/>
      <c r="X15564" s="214"/>
      <c r="Y15564" s="214"/>
      <c r="Z15564" s="214"/>
      <c r="AA15564" s="217"/>
      <c r="AB15564" s="217"/>
      <c r="AC15564" s="217"/>
      <c r="AD15564" s="213"/>
    </row>
    <row r="15565" spans="20:30" x14ac:dyDescent="0.2">
      <c r="T15565" s="212"/>
      <c r="U15565" s="213"/>
      <c r="V15565" s="213"/>
      <c r="W15565" s="213"/>
      <c r="X15565" s="214"/>
      <c r="Y15565" s="214"/>
      <c r="Z15565" s="214"/>
      <c r="AA15565" s="217"/>
      <c r="AB15565" s="217"/>
      <c r="AC15565" s="217"/>
      <c r="AD15565" s="213"/>
    </row>
    <row r="15566" spans="20:30" x14ac:dyDescent="0.2">
      <c r="T15566" s="212"/>
      <c r="U15566" s="213"/>
      <c r="V15566" s="213"/>
      <c r="W15566" s="213"/>
      <c r="X15566" s="214"/>
      <c r="Y15566" s="214"/>
      <c r="Z15566" s="214"/>
      <c r="AA15566" s="217"/>
      <c r="AB15566" s="217"/>
      <c r="AC15566" s="217"/>
      <c r="AD15566" s="213"/>
    </row>
    <row r="15567" spans="20:30" x14ac:dyDescent="0.2">
      <c r="T15567" s="212"/>
      <c r="U15567" s="213"/>
      <c r="V15567" s="213"/>
      <c r="W15567" s="213"/>
      <c r="X15567" s="214"/>
      <c r="Y15567" s="214"/>
      <c r="Z15567" s="214"/>
      <c r="AA15567" s="217"/>
      <c r="AB15567" s="217"/>
      <c r="AC15567" s="217"/>
      <c r="AD15567" s="213"/>
    </row>
    <row r="15568" spans="20:30" x14ac:dyDescent="0.2">
      <c r="T15568" s="212"/>
      <c r="U15568" s="213"/>
      <c r="V15568" s="213"/>
      <c r="W15568" s="213"/>
      <c r="X15568" s="214"/>
      <c r="Y15568" s="214"/>
      <c r="Z15568" s="214"/>
      <c r="AA15568" s="217"/>
      <c r="AB15568" s="217"/>
      <c r="AC15568" s="217"/>
      <c r="AD15568" s="213"/>
    </row>
    <row r="15569" spans="20:30" x14ac:dyDescent="0.2">
      <c r="T15569" s="212"/>
      <c r="U15569" s="213"/>
      <c r="V15569" s="213"/>
      <c r="W15569" s="213"/>
      <c r="X15569" s="214"/>
      <c r="Y15569" s="214"/>
      <c r="Z15569" s="214"/>
      <c r="AA15569" s="217"/>
      <c r="AB15569" s="217"/>
      <c r="AC15569" s="217"/>
      <c r="AD15569" s="213"/>
    </row>
    <row r="15570" spans="20:30" x14ac:dyDescent="0.2">
      <c r="T15570" s="212"/>
      <c r="U15570" s="213"/>
      <c r="V15570" s="213"/>
      <c r="W15570" s="213"/>
      <c r="X15570" s="214"/>
      <c r="Y15570" s="214"/>
      <c r="Z15570" s="214"/>
      <c r="AA15570" s="217"/>
      <c r="AB15570" s="217"/>
      <c r="AC15570" s="217"/>
      <c r="AD15570" s="213"/>
    </row>
    <row r="15571" spans="20:30" x14ac:dyDescent="0.2">
      <c r="T15571" s="212"/>
      <c r="U15571" s="213"/>
      <c r="V15571" s="213"/>
      <c r="W15571" s="213"/>
      <c r="X15571" s="214"/>
      <c r="Y15571" s="214"/>
      <c r="Z15571" s="214"/>
      <c r="AA15571" s="217"/>
      <c r="AB15571" s="217"/>
      <c r="AC15571" s="217"/>
      <c r="AD15571" s="213"/>
    </row>
    <row r="15572" spans="20:30" x14ac:dyDescent="0.2">
      <c r="T15572" s="212"/>
      <c r="U15572" s="213"/>
      <c r="V15572" s="213"/>
      <c r="W15572" s="213"/>
      <c r="X15572" s="214"/>
      <c r="Y15572" s="214"/>
      <c r="Z15572" s="214"/>
      <c r="AA15572" s="217"/>
      <c r="AB15572" s="217"/>
      <c r="AC15572" s="217"/>
      <c r="AD15572" s="213"/>
    </row>
    <row r="15573" spans="20:30" x14ac:dyDescent="0.2">
      <c r="T15573" s="212"/>
      <c r="U15573" s="213"/>
      <c r="V15573" s="213"/>
      <c r="W15573" s="213"/>
      <c r="X15573" s="214"/>
      <c r="Y15573" s="214"/>
      <c r="Z15573" s="214"/>
      <c r="AA15573" s="217"/>
      <c r="AB15573" s="217"/>
      <c r="AC15573" s="217"/>
      <c r="AD15573" s="213"/>
    </row>
    <row r="15574" spans="20:30" x14ac:dyDescent="0.2">
      <c r="T15574" s="212"/>
      <c r="U15574" s="213"/>
      <c r="V15574" s="213"/>
      <c r="W15574" s="213"/>
      <c r="X15574" s="214"/>
      <c r="Y15574" s="214"/>
      <c r="Z15574" s="214"/>
      <c r="AA15574" s="217"/>
      <c r="AB15574" s="217"/>
      <c r="AC15574" s="217"/>
      <c r="AD15574" s="213"/>
    </row>
    <row r="15575" spans="20:30" x14ac:dyDescent="0.2">
      <c r="T15575" s="212"/>
      <c r="U15575" s="213"/>
      <c r="V15575" s="213"/>
      <c r="W15575" s="213"/>
      <c r="X15575" s="214"/>
      <c r="Y15575" s="214"/>
      <c r="Z15575" s="214"/>
      <c r="AA15575" s="217"/>
      <c r="AB15575" s="217"/>
      <c r="AC15575" s="217"/>
      <c r="AD15575" s="213"/>
    </row>
    <row r="15576" spans="20:30" x14ac:dyDescent="0.2">
      <c r="T15576" s="212"/>
      <c r="U15576" s="213"/>
      <c r="V15576" s="213"/>
      <c r="W15576" s="213"/>
      <c r="X15576" s="214"/>
      <c r="Y15576" s="214"/>
      <c r="Z15576" s="214"/>
      <c r="AA15576" s="217"/>
      <c r="AB15576" s="217"/>
      <c r="AC15576" s="217"/>
      <c r="AD15576" s="213"/>
    </row>
    <row r="15577" spans="20:30" x14ac:dyDescent="0.2">
      <c r="T15577" s="212"/>
      <c r="U15577" s="213"/>
      <c r="V15577" s="213"/>
      <c r="W15577" s="213"/>
      <c r="X15577" s="214"/>
      <c r="Y15577" s="214"/>
      <c r="Z15577" s="214"/>
      <c r="AA15577" s="217"/>
      <c r="AB15577" s="217"/>
      <c r="AC15577" s="217"/>
      <c r="AD15577" s="213"/>
    </row>
    <row r="15578" spans="20:30" x14ac:dyDescent="0.2">
      <c r="T15578" s="212"/>
      <c r="U15578" s="213"/>
      <c r="V15578" s="213"/>
      <c r="W15578" s="213"/>
      <c r="X15578" s="214"/>
      <c r="Y15578" s="214"/>
      <c r="Z15578" s="214"/>
      <c r="AA15578" s="217"/>
      <c r="AB15578" s="217"/>
      <c r="AC15578" s="217"/>
      <c r="AD15578" s="213"/>
    </row>
    <row r="15579" spans="20:30" x14ac:dyDescent="0.2">
      <c r="T15579" s="212"/>
      <c r="U15579" s="213"/>
      <c r="V15579" s="213"/>
      <c r="W15579" s="213"/>
      <c r="X15579" s="214"/>
      <c r="Y15579" s="214"/>
      <c r="Z15579" s="214"/>
      <c r="AA15579" s="217"/>
      <c r="AB15579" s="217"/>
      <c r="AC15579" s="217"/>
      <c r="AD15579" s="213"/>
    </row>
    <row r="15580" spans="20:30" x14ac:dyDescent="0.2">
      <c r="T15580" s="212"/>
      <c r="U15580" s="213"/>
      <c r="V15580" s="213"/>
      <c r="W15580" s="213"/>
      <c r="X15580" s="214"/>
      <c r="Y15580" s="214"/>
      <c r="Z15580" s="214"/>
      <c r="AA15580" s="217"/>
      <c r="AB15580" s="217"/>
      <c r="AC15580" s="217"/>
      <c r="AD15580" s="213"/>
    </row>
    <row r="15581" spans="20:30" x14ac:dyDescent="0.2">
      <c r="T15581" s="212"/>
      <c r="U15581" s="213"/>
      <c r="V15581" s="213"/>
      <c r="W15581" s="213"/>
      <c r="X15581" s="214"/>
      <c r="Y15581" s="214"/>
      <c r="Z15581" s="214"/>
      <c r="AA15581" s="217"/>
      <c r="AB15581" s="217"/>
      <c r="AC15581" s="217"/>
      <c r="AD15581" s="213"/>
    </row>
    <row r="15582" spans="20:30" x14ac:dyDescent="0.2">
      <c r="T15582" s="212"/>
      <c r="U15582" s="213"/>
      <c r="V15582" s="213"/>
      <c r="W15582" s="213"/>
      <c r="X15582" s="214"/>
      <c r="Y15582" s="214"/>
      <c r="Z15582" s="214"/>
      <c r="AA15582" s="217"/>
      <c r="AB15582" s="217"/>
      <c r="AC15582" s="217"/>
      <c r="AD15582" s="213"/>
    </row>
    <row r="15583" spans="20:30" x14ac:dyDescent="0.2">
      <c r="T15583" s="212"/>
      <c r="U15583" s="213"/>
      <c r="V15583" s="213"/>
      <c r="W15583" s="213"/>
      <c r="X15583" s="214"/>
      <c r="Y15583" s="214"/>
      <c r="Z15583" s="214"/>
      <c r="AA15583" s="217"/>
      <c r="AB15583" s="217"/>
      <c r="AC15583" s="217"/>
      <c r="AD15583" s="213"/>
    </row>
    <row r="15584" spans="20:30" x14ac:dyDescent="0.2">
      <c r="T15584" s="212"/>
      <c r="U15584" s="213"/>
      <c r="V15584" s="213"/>
      <c r="W15584" s="213"/>
      <c r="X15584" s="214"/>
      <c r="Y15584" s="214"/>
      <c r="Z15584" s="214"/>
      <c r="AA15584" s="217"/>
      <c r="AB15584" s="217"/>
      <c r="AC15584" s="217"/>
      <c r="AD15584" s="213"/>
    </row>
    <row r="15585" spans="20:30" x14ac:dyDescent="0.2">
      <c r="T15585" s="212"/>
      <c r="U15585" s="213"/>
      <c r="V15585" s="213"/>
      <c r="W15585" s="213"/>
      <c r="X15585" s="214"/>
      <c r="Y15585" s="214"/>
      <c r="Z15585" s="214"/>
      <c r="AA15585" s="217"/>
      <c r="AB15585" s="217"/>
      <c r="AC15585" s="217"/>
      <c r="AD15585" s="213"/>
    </row>
    <row r="15586" spans="20:30" x14ac:dyDescent="0.2">
      <c r="T15586" s="212"/>
      <c r="U15586" s="213"/>
      <c r="V15586" s="213"/>
      <c r="W15586" s="213"/>
      <c r="X15586" s="214"/>
      <c r="Y15586" s="214"/>
      <c r="Z15586" s="214"/>
      <c r="AA15586" s="217"/>
      <c r="AB15586" s="217"/>
      <c r="AC15586" s="217"/>
      <c r="AD15586" s="213"/>
    </row>
    <row r="15587" spans="20:30" x14ac:dyDescent="0.2">
      <c r="T15587" s="212"/>
      <c r="U15587" s="213"/>
      <c r="V15587" s="213"/>
      <c r="W15587" s="213"/>
      <c r="X15587" s="214"/>
      <c r="Y15587" s="214"/>
      <c r="Z15587" s="214"/>
      <c r="AA15587" s="217"/>
      <c r="AB15587" s="217"/>
      <c r="AC15587" s="217"/>
      <c r="AD15587" s="213"/>
    </row>
    <row r="15588" spans="20:30" x14ac:dyDescent="0.2">
      <c r="T15588" s="212"/>
      <c r="U15588" s="213"/>
      <c r="V15588" s="213"/>
      <c r="W15588" s="213"/>
      <c r="X15588" s="214"/>
      <c r="Y15588" s="214"/>
      <c r="Z15588" s="214"/>
      <c r="AA15588" s="217"/>
      <c r="AB15588" s="217"/>
      <c r="AC15588" s="217"/>
      <c r="AD15588" s="213"/>
    </row>
    <row r="15589" spans="20:30" x14ac:dyDescent="0.2">
      <c r="T15589" s="212"/>
      <c r="U15589" s="213"/>
      <c r="V15589" s="213"/>
      <c r="W15589" s="213"/>
      <c r="X15589" s="214"/>
      <c r="Y15589" s="214"/>
      <c r="Z15589" s="214"/>
      <c r="AA15589" s="217"/>
      <c r="AB15589" s="217"/>
      <c r="AC15589" s="217"/>
      <c r="AD15589" s="213"/>
    </row>
    <row r="15590" spans="20:30" x14ac:dyDescent="0.2">
      <c r="T15590" s="212"/>
      <c r="U15590" s="213"/>
      <c r="V15590" s="213"/>
      <c r="W15590" s="213"/>
      <c r="X15590" s="214"/>
      <c r="Y15590" s="214"/>
      <c r="Z15590" s="214"/>
      <c r="AA15590" s="217"/>
      <c r="AB15590" s="217"/>
      <c r="AC15590" s="217"/>
      <c r="AD15590" s="213"/>
    </row>
    <row r="15591" spans="20:30" x14ac:dyDescent="0.2">
      <c r="T15591" s="212"/>
      <c r="U15591" s="213"/>
      <c r="V15591" s="213"/>
      <c r="W15591" s="213"/>
      <c r="X15591" s="214"/>
      <c r="Y15591" s="214"/>
      <c r="Z15591" s="214"/>
      <c r="AA15591" s="217"/>
      <c r="AB15591" s="217"/>
      <c r="AC15591" s="217"/>
      <c r="AD15591" s="213"/>
    </row>
    <row r="15592" spans="20:30" x14ac:dyDescent="0.2">
      <c r="T15592" s="212"/>
      <c r="U15592" s="213"/>
      <c r="V15592" s="213"/>
      <c r="W15592" s="213"/>
      <c r="X15592" s="214"/>
      <c r="Y15592" s="214"/>
      <c r="Z15592" s="214"/>
      <c r="AA15592" s="217"/>
      <c r="AB15592" s="217"/>
      <c r="AC15592" s="217"/>
      <c r="AD15592" s="213"/>
    </row>
    <row r="15593" spans="20:30" x14ac:dyDescent="0.2">
      <c r="T15593" s="212"/>
      <c r="U15593" s="213"/>
      <c r="V15593" s="213"/>
      <c r="W15593" s="213"/>
      <c r="X15593" s="214"/>
      <c r="Y15593" s="214"/>
      <c r="Z15593" s="214"/>
      <c r="AA15593" s="217"/>
      <c r="AB15593" s="217"/>
      <c r="AC15593" s="217"/>
      <c r="AD15593" s="213"/>
    </row>
    <row r="15594" spans="20:30" x14ac:dyDescent="0.2">
      <c r="T15594" s="212"/>
      <c r="U15594" s="213"/>
      <c r="V15594" s="213"/>
      <c r="W15594" s="213"/>
      <c r="X15594" s="214"/>
      <c r="Y15594" s="214"/>
      <c r="Z15594" s="214"/>
      <c r="AA15594" s="217"/>
      <c r="AB15594" s="217"/>
      <c r="AC15594" s="217"/>
      <c r="AD15594" s="213"/>
    </row>
    <row r="15595" spans="20:30" x14ac:dyDescent="0.2">
      <c r="T15595" s="212"/>
      <c r="U15595" s="213"/>
      <c r="V15595" s="213"/>
      <c r="W15595" s="213"/>
      <c r="X15595" s="214"/>
      <c r="Y15595" s="214"/>
      <c r="Z15595" s="214"/>
      <c r="AA15595" s="217"/>
      <c r="AB15595" s="217"/>
      <c r="AC15595" s="217"/>
      <c r="AD15595" s="213"/>
    </row>
    <row r="15596" spans="20:30" x14ac:dyDescent="0.2">
      <c r="T15596" s="212"/>
      <c r="U15596" s="213"/>
      <c r="V15596" s="213"/>
      <c r="W15596" s="213"/>
      <c r="X15596" s="214"/>
      <c r="Y15596" s="214"/>
      <c r="Z15596" s="214"/>
      <c r="AA15596" s="217"/>
      <c r="AB15596" s="217"/>
      <c r="AC15596" s="217"/>
      <c r="AD15596" s="213"/>
    </row>
    <row r="15597" spans="20:30" x14ac:dyDescent="0.2">
      <c r="T15597" s="212"/>
      <c r="U15597" s="213"/>
      <c r="V15597" s="213"/>
      <c r="W15597" s="213"/>
      <c r="X15597" s="214"/>
      <c r="Y15597" s="214"/>
      <c r="Z15597" s="214"/>
      <c r="AA15597" s="217"/>
      <c r="AB15597" s="217"/>
      <c r="AC15597" s="217"/>
      <c r="AD15597" s="213"/>
    </row>
    <row r="15598" spans="20:30" x14ac:dyDescent="0.2">
      <c r="T15598" s="212"/>
      <c r="U15598" s="213"/>
      <c r="V15598" s="213"/>
      <c r="W15598" s="213"/>
      <c r="X15598" s="214"/>
      <c r="Y15598" s="214"/>
      <c r="Z15598" s="214"/>
      <c r="AA15598" s="217"/>
      <c r="AB15598" s="217"/>
      <c r="AC15598" s="217"/>
      <c r="AD15598" s="213"/>
    </row>
    <row r="15599" spans="20:30" x14ac:dyDescent="0.2">
      <c r="T15599" s="212"/>
      <c r="U15599" s="213"/>
      <c r="V15599" s="213"/>
      <c r="W15599" s="213"/>
      <c r="X15599" s="214"/>
      <c r="Y15599" s="214"/>
      <c r="Z15599" s="214"/>
      <c r="AA15599" s="217"/>
      <c r="AB15599" s="217"/>
      <c r="AC15599" s="217"/>
      <c r="AD15599" s="213"/>
    </row>
    <row r="15600" spans="20:30" x14ac:dyDescent="0.2">
      <c r="T15600" s="212"/>
      <c r="U15600" s="213"/>
      <c r="V15600" s="213"/>
      <c r="W15600" s="213"/>
      <c r="X15600" s="214"/>
      <c r="Y15600" s="214"/>
      <c r="Z15600" s="214"/>
      <c r="AA15600" s="217"/>
      <c r="AB15600" s="217"/>
      <c r="AC15600" s="217"/>
      <c r="AD15600" s="213"/>
    </row>
    <row r="15601" spans="20:30" x14ac:dyDescent="0.2">
      <c r="T15601" s="212"/>
      <c r="U15601" s="213"/>
      <c r="V15601" s="213"/>
      <c r="W15601" s="213"/>
      <c r="X15601" s="214"/>
      <c r="Y15601" s="214"/>
      <c r="Z15601" s="214"/>
      <c r="AA15601" s="217"/>
      <c r="AB15601" s="217"/>
      <c r="AC15601" s="217"/>
      <c r="AD15601" s="213"/>
    </row>
    <row r="15602" spans="20:30" x14ac:dyDescent="0.2">
      <c r="T15602" s="212"/>
      <c r="U15602" s="213"/>
      <c r="V15602" s="213"/>
      <c r="W15602" s="213"/>
      <c r="X15602" s="214"/>
      <c r="Y15602" s="214"/>
      <c r="Z15602" s="214"/>
      <c r="AA15602" s="217"/>
      <c r="AB15602" s="217"/>
      <c r="AC15602" s="217"/>
      <c r="AD15602" s="213"/>
    </row>
    <row r="15603" spans="20:30" x14ac:dyDescent="0.2">
      <c r="T15603" s="212"/>
      <c r="U15603" s="213"/>
      <c r="V15603" s="213"/>
      <c r="W15603" s="213"/>
      <c r="X15603" s="214"/>
      <c r="Y15603" s="214"/>
      <c r="Z15603" s="214"/>
      <c r="AA15603" s="217"/>
      <c r="AB15603" s="217"/>
      <c r="AC15603" s="217"/>
      <c r="AD15603" s="213"/>
    </row>
    <row r="15604" spans="20:30" x14ac:dyDescent="0.2">
      <c r="T15604" s="212"/>
      <c r="U15604" s="213"/>
      <c r="V15604" s="213"/>
      <c r="W15604" s="213"/>
      <c r="X15604" s="214"/>
      <c r="Y15604" s="214"/>
      <c r="Z15604" s="214"/>
      <c r="AA15604" s="217"/>
      <c r="AB15604" s="217"/>
      <c r="AC15604" s="217"/>
      <c r="AD15604" s="213"/>
    </row>
    <row r="15605" spans="20:30" x14ac:dyDescent="0.2">
      <c r="T15605" s="212"/>
      <c r="U15605" s="213"/>
      <c r="V15605" s="213"/>
      <c r="W15605" s="213"/>
      <c r="X15605" s="214"/>
      <c r="Y15605" s="214"/>
      <c r="Z15605" s="214"/>
      <c r="AA15605" s="217"/>
      <c r="AB15605" s="217"/>
      <c r="AC15605" s="217"/>
      <c r="AD15605" s="213"/>
    </row>
    <row r="15606" spans="20:30" x14ac:dyDescent="0.2">
      <c r="T15606" s="212"/>
      <c r="U15606" s="213"/>
      <c r="V15606" s="213"/>
      <c r="W15606" s="213"/>
      <c r="X15606" s="214"/>
      <c r="Y15606" s="214"/>
      <c r="Z15606" s="214"/>
      <c r="AA15606" s="217"/>
      <c r="AB15606" s="217"/>
      <c r="AC15606" s="217"/>
      <c r="AD15606" s="213"/>
    </row>
    <row r="15607" spans="20:30" x14ac:dyDescent="0.2">
      <c r="T15607" s="212"/>
      <c r="U15607" s="213"/>
      <c r="V15607" s="213"/>
      <c r="W15607" s="213"/>
      <c r="X15607" s="214"/>
      <c r="Y15607" s="214"/>
      <c r="Z15607" s="214"/>
      <c r="AA15607" s="217"/>
      <c r="AB15607" s="217"/>
      <c r="AC15607" s="217"/>
      <c r="AD15607" s="213"/>
    </row>
    <row r="15608" spans="20:30" x14ac:dyDescent="0.2">
      <c r="T15608" s="212"/>
      <c r="U15608" s="213"/>
      <c r="V15608" s="213"/>
      <c r="W15608" s="213"/>
      <c r="X15608" s="214"/>
      <c r="Y15608" s="214"/>
      <c r="Z15608" s="214"/>
      <c r="AA15608" s="217"/>
      <c r="AB15608" s="217"/>
      <c r="AC15608" s="217"/>
      <c r="AD15608" s="213"/>
    </row>
    <row r="15609" spans="20:30" x14ac:dyDescent="0.2">
      <c r="T15609" s="212"/>
      <c r="U15609" s="213"/>
      <c r="V15609" s="213"/>
      <c r="W15609" s="213"/>
      <c r="X15609" s="214"/>
      <c r="Y15609" s="214"/>
      <c r="Z15609" s="214"/>
      <c r="AA15609" s="217"/>
      <c r="AB15609" s="217"/>
      <c r="AC15609" s="217"/>
      <c r="AD15609" s="213"/>
    </row>
    <row r="15610" spans="20:30" x14ac:dyDescent="0.2">
      <c r="T15610" s="212"/>
      <c r="U15610" s="213"/>
      <c r="V15610" s="213"/>
      <c r="W15610" s="213"/>
      <c r="X15610" s="214"/>
      <c r="Y15610" s="214"/>
      <c r="Z15610" s="214"/>
      <c r="AA15610" s="217"/>
      <c r="AB15610" s="217"/>
      <c r="AC15610" s="217"/>
      <c r="AD15610" s="213"/>
    </row>
    <row r="15611" spans="20:30" x14ac:dyDescent="0.2">
      <c r="T15611" s="212"/>
      <c r="U15611" s="213"/>
      <c r="V15611" s="213"/>
      <c r="W15611" s="213"/>
      <c r="X15611" s="214"/>
      <c r="Y15611" s="214"/>
      <c r="Z15611" s="214"/>
      <c r="AA15611" s="217"/>
      <c r="AB15611" s="217"/>
      <c r="AC15611" s="217"/>
      <c r="AD15611" s="213"/>
    </row>
    <row r="15612" spans="20:30" x14ac:dyDescent="0.2">
      <c r="T15612" s="212"/>
      <c r="U15612" s="213"/>
      <c r="V15612" s="213"/>
      <c r="W15612" s="213"/>
      <c r="X15612" s="214"/>
      <c r="Y15612" s="214"/>
      <c r="Z15612" s="214"/>
      <c r="AA15612" s="217"/>
      <c r="AB15612" s="217"/>
      <c r="AC15612" s="217"/>
      <c r="AD15612" s="213"/>
    </row>
    <row r="15613" spans="20:30" x14ac:dyDescent="0.2">
      <c r="T15613" s="212"/>
      <c r="U15613" s="213"/>
      <c r="V15613" s="213"/>
      <c r="W15613" s="213"/>
      <c r="X15613" s="214"/>
      <c r="Y15613" s="214"/>
      <c r="Z15613" s="214"/>
      <c r="AA15613" s="217"/>
      <c r="AB15613" s="217"/>
      <c r="AC15613" s="217"/>
      <c r="AD15613" s="213"/>
    </row>
    <row r="15614" spans="20:30" x14ac:dyDescent="0.2">
      <c r="T15614" s="212"/>
      <c r="U15614" s="213"/>
      <c r="V15614" s="213"/>
      <c r="W15614" s="213"/>
      <c r="X15614" s="214"/>
      <c r="Y15614" s="214"/>
      <c r="Z15614" s="214"/>
      <c r="AA15614" s="217"/>
      <c r="AB15614" s="217"/>
      <c r="AC15614" s="217"/>
      <c r="AD15614" s="213"/>
    </row>
    <row r="15615" spans="20:30" x14ac:dyDescent="0.2">
      <c r="T15615" s="212"/>
      <c r="U15615" s="213"/>
      <c r="V15615" s="213"/>
      <c r="W15615" s="213"/>
      <c r="X15615" s="214"/>
      <c r="Y15615" s="214"/>
      <c r="Z15615" s="214"/>
      <c r="AA15615" s="217"/>
      <c r="AB15615" s="217"/>
      <c r="AC15615" s="217"/>
      <c r="AD15615" s="213"/>
    </row>
    <row r="15616" spans="20:30" x14ac:dyDescent="0.2">
      <c r="T15616" s="212"/>
      <c r="U15616" s="213"/>
      <c r="V15616" s="213"/>
      <c r="W15616" s="213"/>
      <c r="X15616" s="214"/>
      <c r="Y15616" s="214"/>
      <c r="Z15616" s="214"/>
      <c r="AA15616" s="217"/>
      <c r="AB15616" s="217"/>
      <c r="AC15616" s="217"/>
      <c r="AD15616" s="213"/>
    </row>
    <row r="15617" spans="20:30" x14ac:dyDescent="0.2">
      <c r="T15617" s="212"/>
      <c r="U15617" s="213"/>
      <c r="V15617" s="213"/>
      <c r="W15617" s="213"/>
      <c r="X15617" s="214"/>
      <c r="Y15617" s="214"/>
      <c r="Z15617" s="214"/>
      <c r="AA15617" s="217"/>
      <c r="AB15617" s="217"/>
      <c r="AC15617" s="217"/>
      <c r="AD15617" s="213"/>
    </row>
    <row r="15618" spans="20:30" x14ac:dyDescent="0.2">
      <c r="T15618" s="212"/>
      <c r="U15618" s="213"/>
      <c r="V15618" s="213"/>
      <c r="W15618" s="213"/>
      <c r="X15618" s="214"/>
      <c r="Y15618" s="214"/>
      <c r="Z15618" s="214"/>
      <c r="AA15618" s="217"/>
      <c r="AB15618" s="217"/>
      <c r="AC15618" s="217"/>
      <c r="AD15618" s="213"/>
    </row>
    <row r="15619" spans="20:30" x14ac:dyDescent="0.2">
      <c r="T15619" s="212"/>
      <c r="U15619" s="213"/>
      <c r="V15619" s="213"/>
      <c r="W15619" s="213"/>
      <c r="X15619" s="214"/>
      <c r="Y15619" s="214"/>
      <c r="Z15619" s="214"/>
      <c r="AA15619" s="217"/>
      <c r="AB15619" s="217"/>
      <c r="AC15619" s="217"/>
      <c r="AD15619" s="213"/>
    </row>
    <row r="15620" spans="20:30" x14ac:dyDescent="0.2">
      <c r="T15620" s="212"/>
      <c r="U15620" s="213"/>
      <c r="V15620" s="213"/>
      <c r="W15620" s="213"/>
      <c r="X15620" s="214"/>
      <c r="Y15620" s="214"/>
      <c r="Z15620" s="214"/>
      <c r="AA15620" s="217"/>
      <c r="AB15620" s="217"/>
      <c r="AC15620" s="217"/>
      <c r="AD15620" s="213"/>
    </row>
    <row r="15621" spans="20:30" x14ac:dyDescent="0.2">
      <c r="T15621" s="212"/>
      <c r="U15621" s="213"/>
      <c r="V15621" s="213"/>
      <c r="W15621" s="213"/>
      <c r="X15621" s="214"/>
      <c r="Y15621" s="214"/>
      <c r="Z15621" s="214"/>
      <c r="AA15621" s="217"/>
      <c r="AB15621" s="217"/>
      <c r="AC15621" s="217"/>
      <c r="AD15621" s="213"/>
    </row>
    <row r="15622" spans="20:30" x14ac:dyDescent="0.2">
      <c r="T15622" s="212"/>
      <c r="U15622" s="213"/>
      <c r="V15622" s="213"/>
      <c r="W15622" s="213"/>
      <c r="X15622" s="214"/>
      <c r="Y15622" s="214"/>
      <c r="Z15622" s="214"/>
      <c r="AA15622" s="217"/>
      <c r="AB15622" s="217"/>
      <c r="AC15622" s="217"/>
      <c r="AD15622" s="213"/>
    </row>
    <row r="15623" spans="20:30" x14ac:dyDescent="0.2">
      <c r="T15623" s="212"/>
      <c r="U15623" s="213"/>
      <c r="V15623" s="213"/>
      <c r="W15623" s="213"/>
      <c r="X15623" s="214"/>
      <c r="Y15623" s="214"/>
      <c r="Z15623" s="214"/>
      <c r="AA15623" s="217"/>
      <c r="AB15623" s="217"/>
      <c r="AC15623" s="217"/>
      <c r="AD15623" s="213"/>
    </row>
    <row r="15624" spans="20:30" x14ac:dyDescent="0.2">
      <c r="T15624" s="212"/>
      <c r="U15624" s="213"/>
      <c r="V15624" s="213"/>
      <c r="W15624" s="213"/>
      <c r="X15624" s="214"/>
      <c r="Y15624" s="214"/>
      <c r="Z15624" s="214"/>
      <c r="AA15624" s="217"/>
      <c r="AB15624" s="217"/>
      <c r="AC15624" s="217"/>
      <c r="AD15624" s="213"/>
    </row>
    <row r="15625" spans="20:30" x14ac:dyDescent="0.2">
      <c r="T15625" s="212"/>
      <c r="U15625" s="213"/>
      <c r="V15625" s="213"/>
      <c r="W15625" s="213"/>
      <c r="X15625" s="214"/>
      <c r="Y15625" s="214"/>
      <c r="Z15625" s="214"/>
      <c r="AA15625" s="217"/>
      <c r="AB15625" s="217"/>
      <c r="AC15625" s="217"/>
      <c r="AD15625" s="213"/>
    </row>
    <row r="15626" spans="20:30" x14ac:dyDescent="0.2">
      <c r="T15626" s="212"/>
      <c r="U15626" s="213"/>
      <c r="V15626" s="213"/>
      <c r="W15626" s="213"/>
      <c r="X15626" s="214"/>
      <c r="Y15626" s="214"/>
      <c r="Z15626" s="214"/>
      <c r="AA15626" s="217"/>
      <c r="AB15626" s="217"/>
      <c r="AC15626" s="217"/>
      <c r="AD15626" s="213"/>
    </row>
    <row r="15627" spans="20:30" x14ac:dyDescent="0.2">
      <c r="T15627" s="212"/>
      <c r="U15627" s="213"/>
      <c r="V15627" s="213"/>
      <c r="W15627" s="213"/>
      <c r="X15627" s="214"/>
      <c r="Y15627" s="214"/>
      <c r="Z15627" s="214"/>
      <c r="AA15627" s="217"/>
      <c r="AB15627" s="217"/>
      <c r="AC15627" s="217"/>
      <c r="AD15627" s="213"/>
    </row>
    <row r="15628" spans="20:30" x14ac:dyDescent="0.2">
      <c r="T15628" s="212"/>
      <c r="U15628" s="213"/>
      <c r="V15628" s="213"/>
      <c r="W15628" s="213"/>
      <c r="X15628" s="214"/>
      <c r="Y15628" s="214"/>
      <c r="Z15628" s="214"/>
      <c r="AA15628" s="217"/>
      <c r="AB15628" s="217"/>
      <c r="AC15628" s="217"/>
      <c r="AD15628" s="213"/>
    </row>
    <row r="15629" spans="20:30" x14ac:dyDescent="0.2">
      <c r="T15629" s="212"/>
      <c r="U15629" s="213"/>
      <c r="V15629" s="213"/>
      <c r="W15629" s="213"/>
      <c r="X15629" s="214"/>
      <c r="Y15629" s="214"/>
      <c r="Z15629" s="214"/>
      <c r="AA15629" s="217"/>
      <c r="AB15629" s="217"/>
      <c r="AC15629" s="217"/>
      <c r="AD15629" s="213"/>
    </row>
    <row r="15630" spans="20:30" x14ac:dyDescent="0.2">
      <c r="T15630" s="212"/>
      <c r="U15630" s="213"/>
      <c r="V15630" s="213"/>
      <c r="W15630" s="213"/>
      <c r="X15630" s="214"/>
      <c r="Y15630" s="214"/>
      <c r="Z15630" s="214"/>
      <c r="AA15630" s="217"/>
      <c r="AB15630" s="217"/>
      <c r="AC15630" s="217"/>
      <c r="AD15630" s="213"/>
    </row>
    <row r="15631" spans="20:30" x14ac:dyDescent="0.2">
      <c r="T15631" s="212"/>
      <c r="U15631" s="213"/>
      <c r="V15631" s="213"/>
      <c r="W15631" s="213"/>
      <c r="X15631" s="214"/>
      <c r="Y15631" s="214"/>
      <c r="Z15631" s="214"/>
      <c r="AA15631" s="217"/>
      <c r="AB15631" s="217"/>
      <c r="AC15631" s="217"/>
      <c r="AD15631" s="213"/>
    </row>
    <row r="15632" spans="20:30" x14ac:dyDescent="0.2">
      <c r="T15632" s="212"/>
      <c r="U15632" s="213"/>
      <c r="V15632" s="213"/>
      <c r="W15632" s="213"/>
      <c r="X15632" s="214"/>
      <c r="Y15632" s="214"/>
      <c r="Z15632" s="214"/>
      <c r="AA15632" s="217"/>
      <c r="AB15632" s="217"/>
      <c r="AC15632" s="217"/>
      <c r="AD15632" s="213"/>
    </row>
    <row r="15633" spans="20:30" x14ac:dyDescent="0.2">
      <c r="T15633" s="212"/>
      <c r="U15633" s="213"/>
      <c r="V15633" s="213"/>
      <c r="W15633" s="213"/>
      <c r="X15633" s="214"/>
      <c r="Y15633" s="214"/>
      <c r="Z15633" s="214"/>
      <c r="AA15633" s="217"/>
      <c r="AB15633" s="217"/>
      <c r="AC15633" s="217"/>
      <c r="AD15633" s="213"/>
    </row>
    <row r="15634" spans="20:30" x14ac:dyDescent="0.2">
      <c r="T15634" s="212"/>
      <c r="U15634" s="213"/>
      <c r="V15634" s="213"/>
      <c r="W15634" s="213"/>
      <c r="X15634" s="214"/>
      <c r="Y15634" s="214"/>
      <c r="Z15634" s="214"/>
      <c r="AA15634" s="217"/>
      <c r="AB15634" s="217"/>
      <c r="AC15634" s="217"/>
      <c r="AD15634" s="213"/>
    </row>
    <row r="15635" spans="20:30" x14ac:dyDescent="0.2">
      <c r="T15635" s="212"/>
      <c r="U15635" s="213"/>
      <c r="V15635" s="213"/>
      <c r="W15635" s="213"/>
      <c r="X15635" s="214"/>
      <c r="Y15635" s="214"/>
      <c r="Z15635" s="214"/>
      <c r="AA15635" s="217"/>
      <c r="AB15635" s="217"/>
      <c r="AC15635" s="217"/>
      <c r="AD15635" s="213"/>
    </row>
    <row r="15636" spans="20:30" x14ac:dyDescent="0.2">
      <c r="T15636" s="212"/>
      <c r="U15636" s="213"/>
      <c r="V15636" s="213"/>
      <c r="W15636" s="213"/>
      <c r="X15636" s="214"/>
      <c r="Y15636" s="214"/>
      <c r="Z15636" s="214"/>
      <c r="AA15636" s="217"/>
      <c r="AB15636" s="217"/>
      <c r="AC15636" s="217"/>
      <c r="AD15636" s="213"/>
    </row>
    <row r="15637" spans="20:30" x14ac:dyDescent="0.2">
      <c r="T15637" s="212"/>
      <c r="U15637" s="213"/>
      <c r="V15637" s="213"/>
      <c r="W15637" s="213"/>
      <c r="X15637" s="214"/>
      <c r="Y15637" s="214"/>
      <c r="Z15637" s="214"/>
      <c r="AA15637" s="217"/>
      <c r="AB15637" s="217"/>
      <c r="AC15637" s="217"/>
      <c r="AD15637" s="213"/>
    </row>
    <row r="15638" spans="20:30" x14ac:dyDescent="0.2">
      <c r="T15638" s="212"/>
      <c r="U15638" s="213"/>
      <c r="V15638" s="213"/>
      <c r="W15638" s="213"/>
      <c r="X15638" s="214"/>
      <c r="Y15638" s="214"/>
      <c r="Z15638" s="214"/>
      <c r="AA15638" s="217"/>
      <c r="AB15638" s="217"/>
      <c r="AC15638" s="217"/>
      <c r="AD15638" s="213"/>
    </row>
    <row r="15639" spans="20:30" x14ac:dyDescent="0.2">
      <c r="T15639" s="212"/>
      <c r="U15639" s="213"/>
      <c r="V15639" s="213"/>
      <c r="W15639" s="213"/>
      <c r="X15639" s="214"/>
      <c r="Y15639" s="214"/>
      <c r="Z15639" s="214"/>
      <c r="AA15639" s="217"/>
      <c r="AB15639" s="217"/>
      <c r="AC15639" s="217"/>
      <c r="AD15639" s="213"/>
    </row>
    <row r="15640" spans="20:30" x14ac:dyDescent="0.2">
      <c r="T15640" s="212"/>
      <c r="U15640" s="213"/>
      <c r="V15640" s="213"/>
      <c r="W15640" s="213"/>
      <c r="X15640" s="214"/>
      <c r="Y15640" s="214"/>
      <c r="Z15640" s="214"/>
      <c r="AA15640" s="217"/>
      <c r="AB15640" s="217"/>
      <c r="AC15640" s="217"/>
      <c r="AD15640" s="213"/>
    </row>
    <row r="15641" spans="20:30" x14ac:dyDescent="0.2">
      <c r="T15641" s="212"/>
      <c r="U15641" s="213"/>
      <c r="V15641" s="213"/>
      <c r="W15641" s="213"/>
      <c r="X15641" s="214"/>
      <c r="Y15641" s="214"/>
      <c r="Z15641" s="214"/>
      <c r="AA15641" s="217"/>
      <c r="AB15641" s="217"/>
      <c r="AC15641" s="217"/>
      <c r="AD15641" s="213"/>
    </row>
    <row r="15642" spans="20:30" x14ac:dyDescent="0.2">
      <c r="T15642" s="212"/>
      <c r="U15642" s="213"/>
      <c r="V15642" s="213"/>
      <c r="W15642" s="213"/>
      <c r="X15642" s="214"/>
      <c r="Y15642" s="214"/>
      <c r="Z15642" s="214"/>
      <c r="AA15642" s="217"/>
      <c r="AB15642" s="217"/>
      <c r="AC15642" s="217"/>
      <c r="AD15642" s="213"/>
    </row>
    <row r="15643" spans="20:30" x14ac:dyDescent="0.2">
      <c r="T15643" s="212"/>
      <c r="U15643" s="213"/>
      <c r="V15643" s="213"/>
      <c r="W15643" s="213"/>
      <c r="X15643" s="214"/>
      <c r="Y15643" s="214"/>
      <c r="Z15643" s="214"/>
      <c r="AA15643" s="217"/>
      <c r="AB15643" s="217"/>
      <c r="AC15643" s="217"/>
      <c r="AD15643" s="213"/>
    </row>
    <row r="15644" spans="20:30" x14ac:dyDescent="0.2">
      <c r="T15644" s="212"/>
      <c r="U15644" s="213"/>
      <c r="V15644" s="213"/>
      <c r="W15644" s="213"/>
      <c r="X15644" s="214"/>
      <c r="Y15644" s="214"/>
      <c r="Z15644" s="214"/>
      <c r="AA15644" s="217"/>
      <c r="AB15644" s="217"/>
      <c r="AC15644" s="217"/>
      <c r="AD15644" s="213"/>
    </row>
    <row r="15645" spans="20:30" x14ac:dyDescent="0.2">
      <c r="T15645" s="212"/>
      <c r="U15645" s="213"/>
      <c r="V15645" s="213"/>
      <c r="W15645" s="213"/>
      <c r="X15645" s="214"/>
      <c r="Y15645" s="214"/>
      <c r="Z15645" s="214"/>
      <c r="AA15645" s="217"/>
      <c r="AB15645" s="217"/>
      <c r="AC15645" s="217"/>
      <c r="AD15645" s="213"/>
    </row>
    <row r="15646" spans="20:30" x14ac:dyDescent="0.2">
      <c r="T15646" s="212"/>
      <c r="U15646" s="213"/>
      <c r="V15646" s="213"/>
      <c r="W15646" s="213"/>
      <c r="X15646" s="214"/>
      <c r="Y15646" s="214"/>
      <c r="Z15646" s="214"/>
      <c r="AA15646" s="217"/>
      <c r="AB15646" s="217"/>
      <c r="AC15646" s="217"/>
      <c r="AD15646" s="213"/>
    </row>
    <row r="15647" spans="20:30" x14ac:dyDescent="0.2">
      <c r="T15647" s="212"/>
      <c r="U15647" s="213"/>
      <c r="V15647" s="213"/>
      <c r="W15647" s="213"/>
      <c r="X15647" s="214"/>
      <c r="Y15647" s="214"/>
      <c r="Z15647" s="214"/>
      <c r="AA15647" s="217"/>
      <c r="AB15647" s="217"/>
      <c r="AC15647" s="217"/>
      <c r="AD15647" s="213"/>
    </row>
    <row r="15648" spans="20:30" x14ac:dyDescent="0.2">
      <c r="T15648" s="212"/>
      <c r="U15648" s="213"/>
      <c r="V15648" s="213"/>
      <c r="W15648" s="213"/>
      <c r="X15648" s="214"/>
      <c r="Y15648" s="214"/>
      <c r="Z15648" s="214"/>
      <c r="AA15648" s="217"/>
      <c r="AB15648" s="217"/>
      <c r="AC15648" s="217"/>
      <c r="AD15648" s="213"/>
    </row>
    <row r="15649" spans="20:30" x14ac:dyDescent="0.2">
      <c r="T15649" s="212"/>
      <c r="U15649" s="213"/>
      <c r="V15649" s="213"/>
      <c r="W15649" s="213"/>
      <c r="X15649" s="214"/>
      <c r="Y15649" s="214"/>
      <c r="Z15649" s="214"/>
      <c r="AA15649" s="217"/>
      <c r="AB15649" s="217"/>
      <c r="AC15649" s="217"/>
      <c r="AD15649" s="213"/>
    </row>
    <row r="15650" spans="20:30" x14ac:dyDescent="0.2">
      <c r="T15650" s="212"/>
      <c r="U15650" s="213"/>
      <c r="V15650" s="213"/>
      <c r="W15650" s="213"/>
      <c r="X15650" s="214"/>
      <c r="Y15650" s="214"/>
      <c r="Z15650" s="214"/>
      <c r="AA15650" s="217"/>
      <c r="AB15650" s="217"/>
      <c r="AC15650" s="217"/>
      <c r="AD15650" s="213"/>
    </row>
    <row r="15651" spans="20:30" x14ac:dyDescent="0.2">
      <c r="T15651" s="212"/>
      <c r="U15651" s="213"/>
      <c r="V15651" s="213"/>
      <c r="W15651" s="213"/>
      <c r="X15651" s="214"/>
      <c r="Y15651" s="214"/>
      <c r="Z15651" s="214"/>
      <c r="AA15651" s="217"/>
      <c r="AB15651" s="217"/>
      <c r="AC15651" s="217"/>
      <c r="AD15651" s="213"/>
    </row>
    <row r="15652" spans="20:30" x14ac:dyDescent="0.2">
      <c r="T15652" s="212"/>
      <c r="U15652" s="213"/>
      <c r="V15652" s="213"/>
      <c r="W15652" s="213"/>
      <c r="X15652" s="214"/>
      <c r="Y15652" s="214"/>
      <c r="Z15652" s="214"/>
      <c r="AA15652" s="217"/>
      <c r="AB15652" s="217"/>
      <c r="AC15652" s="217"/>
      <c r="AD15652" s="213"/>
    </row>
    <row r="15653" spans="20:30" x14ac:dyDescent="0.2">
      <c r="T15653" s="212"/>
      <c r="U15653" s="213"/>
      <c r="V15653" s="213"/>
      <c r="W15653" s="213"/>
      <c r="X15653" s="214"/>
      <c r="Y15653" s="214"/>
      <c r="Z15653" s="214"/>
      <c r="AA15653" s="217"/>
      <c r="AB15653" s="217"/>
      <c r="AC15653" s="217"/>
      <c r="AD15653" s="213"/>
    </row>
    <row r="15654" spans="20:30" x14ac:dyDescent="0.2">
      <c r="T15654" s="212"/>
      <c r="U15654" s="213"/>
      <c r="V15654" s="213"/>
      <c r="W15654" s="213"/>
      <c r="X15654" s="214"/>
      <c r="Y15654" s="214"/>
      <c r="Z15654" s="214"/>
      <c r="AA15654" s="217"/>
      <c r="AB15654" s="217"/>
      <c r="AC15654" s="217"/>
      <c r="AD15654" s="213"/>
    </row>
    <row r="15655" spans="20:30" x14ac:dyDescent="0.2">
      <c r="T15655" s="212"/>
      <c r="U15655" s="213"/>
      <c r="V15655" s="213"/>
      <c r="W15655" s="213"/>
      <c r="X15655" s="214"/>
      <c r="Y15655" s="214"/>
      <c r="Z15655" s="214"/>
      <c r="AA15655" s="217"/>
      <c r="AB15655" s="217"/>
      <c r="AC15655" s="217"/>
      <c r="AD15655" s="213"/>
    </row>
    <row r="15656" spans="20:30" x14ac:dyDescent="0.2">
      <c r="T15656" s="212"/>
      <c r="U15656" s="213"/>
      <c r="V15656" s="213"/>
      <c r="W15656" s="213"/>
      <c r="X15656" s="214"/>
      <c r="Y15656" s="214"/>
      <c r="Z15656" s="214"/>
      <c r="AA15656" s="217"/>
      <c r="AB15656" s="217"/>
      <c r="AC15656" s="217"/>
      <c r="AD15656" s="213"/>
    </row>
    <row r="15657" spans="20:30" x14ac:dyDescent="0.2">
      <c r="T15657" s="212"/>
      <c r="U15657" s="213"/>
      <c r="V15657" s="213"/>
      <c r="W15657" s="213"/>
      <c r="X15657" s="214"/>
      <c r="Y15657" s="214"/>
      <c r="Z15657" s="214"/>
      <c r="AA15657" s="217"/>
      <c r="AB15657" s="217"/>
      <c r="AC15657" s="217"/>
      <c r="AD15657" s="213"/>
    </row>
    <row r="15658" spans="20:30" x14ac:dyDescent="0.2">
      <c r="T15658" s="212"/>
      <c r="U15658" s="213"/>
      <c r="V15658" s="213"/>
      <c r="W15658" s="213"/>
      <c r="X15658" s="214"/>
      <c r="Y15658" s="214"/>
      <c r="Z15658" s="214"/>
      <c r="AA15658" s="217"/>
      <c r="AB15658" s="217"/>
      <c r="AC15658" s="217"/>
      <c r="AD15658" s="213"/>
    </row>
    <row r="15659" spans="20:30" x14ac:dyDescent="0.2">
      <c r="T15659" s="212"/>
      <c r="U15659" s="213"/>
      <c r="V15659" s="213"/>
      <c r="W15659" s="213"/>
      <c r="X15659" s="214"/>
      <c r="Y15659" s="214"/>
      <c r="Z15659" s="214"/>
      <c r="AA15659" s="217"/>
      <c r="AB15659" s="217"/>
      <c r="AC15659" s="217"/>
      <c r="AD15659" s="213"/>
    </row>
    <row r="15660" spans="20:30" x14ac:dyDescent="0.2">
      <c r="T15660" s="212"/>
      <c r="U15660" s="213"/>
      <c r="V15660" s="213"/>
      <c r="W15660" s="213"/>
      <c r="X15660" s="214"/>
      <c r="Y15660" s="214"/>
      <c r="Z15660" s="214"/>
      <c r="AA15660" s="217"/>
      <c r="AB15660" s="217"/>
      <c r="AC15660" s="217"/>
      <c r="AD15660" s="213"/>
    </row>
    <row r="15661" spans="20:30" x14ac:dyDescent="0.2">
      <c r="T15661" s="212"/>
      <c r="U15661" s="213"/>
      <c r="V15661" s="213"/>
      <c r="W15661" s="213"/>
      <c r="X15661" s="214"/>
      <c r="Y15661" s="214"/>
      <c r="Z15661" s="214"/>
      <c r="AA15661" s="217"/>
      <c r="AB15661" s="217"/>
      <c r="AC15661" s="217"/>
      <c r="AD15661" s="213"/>
    </row>
    <row r="15662" spans="20:30" x14ac:dyDescent="0.2">
      <c r="T15662" s="212"/>
      <c r="U15662" s="213"/>
      <c r="V15662" s="213"/>
      <c r="W15662" s="213"/>
      <c r="X15662" s="214"/>
      <c r="Y15662" s="214"/>
      <c r="Z15662" s="214"/>
      <c r="AA15662" s="217"/>
      <c r="AB15662" s="217"/>
      <c r="AC15662" s="217"/>
      <c r="AD15662" s="213"/>
    </row>
    <row r="15663" spans="20:30" x14ac:dyDescent="0.2">
      <c r="T15663" s="212"/>
      <c r="U15663" s="213"/>
      <c r="V15663" s="213"/>
      <c r="W15663" s="213"/>
      <c r="X15663" s="214"/>
      <c r="Y15663" s="214"/>
      <c r="Z15663" s="214"/>
      <c r="AA15663" s="217"/>
      <c r="AB15663" s="217"/>
      <c r="AC15663" s="217"/>
      <c r="AD15663" s="213"/>
    </row>
    <row r="15664" spans="20:30" x14ac:dyDescent="0.2">
      <c r="T15664" s="212"/>
      <c r="U15664" s="213"/>
      <c r="V15664" s="213"/>
      <c r="W15664" s="213"/>
      <c r="X15664" s="214"/>
      <c r="Y15664" s="214"/>
      <c r="Z15664" s="214"/>
      <c r="AA15664" s="217"/>
      <c r="AB15664" s="217"/>
      <c r="AC15664" s="217"/>
      <c r="AD15664" s="213"/>
    </row>
    <row r="15665" spans="20:30" x14ac:dyDescent="0.2">
      <c r="T15665" s="212"/>
      <c r="U15665" s="213"/>
      <c r="V15665" s="213"/>
      <c r="W15665" s="213"/>
      <c r="X15665" s="214"/>
      <c r="Y15665" s="214"/>
      <c r="Z15665" s="214"/>
      <c r="AA15665" s="217"/>
      <c r="AB15665" s="217"/>
      <c r="AC15665" s="217"/>
      <c r="AD15665" s="213"/>
    </row>
    <row r="15666" spans="20:30" x14ac:dyDescent="0.2">
      <c r="T15666" s="212"/>
      <c r="U15666" s="213"/>
      <c r="V15666" s="213"/>
      <c r="W15666" s="213"/>
      <c r="X15666" s="214"/>
      <c r="Y15666" s="214"/>
      <c r="Z15666" s="214"/>
      <c r="AA15666" s="217"/>
      <c r="AB15666" s="217"/>
      <c r="AC15666" s="217"/>
      <c r="AD15666" s="213"/>
    </row>
    <row r="15667" spans="20:30" x14ac:dyDescent="0.2">
      <c r="T15667" s="212"/>
      <c r="U15667" s="213"/>
      <c r="V15667" s="213"/>
      <c r="W15667" s="213"/>
      <c r="X15667" s="214"/>
      <c r="Y15667" s="214"/>
      <c r="Z15667" s="214"/>
      <c r="AA15667" s="217"/>
      <c r="AB15667" s="217"/>
      <c r="AC15667" s="217"/>
      <c r="AD15667" s="213"/>
    </row>
    <row r="15668" spans="20:30" x14ac:dyDescent="0.2">
      <c r="T15668" s="212"/>
      <c r="U15668" s="213"/>
      <c r="V15668" s="213"/>
      <c r="W15668" s="213"/>
      <c r="X15668" s="214"/>
      <c r="Y15668" s="214"/>
      <c r="Z15668" s="214"/>
      <c r="AA15668" s="217"/>
      <c r="AB15668" s="217"/>
      <c r="AC15668" s="217"/>
      <c r="AD15668" s="213"/>
    </row>
    <row r="15669" spans="20:30" x14ac:dyDescent="0.2">
      <c r="T15669" s="212"/>
      <c r="U15669" s="213"/>
      <c r="V15669" s="213"/>
      <c r="W15669" s="213"/>
      <c r="X15669" s="214"/>
      <c r="Y15669" s="214"/>
      <c r="Z15669" s="214"/>
      <c r="AA15669" s="217"/>
      <c r="AB15669" s="217"/>
      <c r="AC15669" s="217"/>
      <c r="AD15669" s="213"/>
    </row>
    <row r="15670" spans="20:30" x14ac:dyDescent="0.2">
      <c r="T15670" s="212"/>
      <c r="U15670" s="213"/>
      <c r="V15670" s="213"/>
      <c r="W15670" s="213"/>
      <c r="X15670" s="214"/>
      <c r="Y15670" s="214"/>
      <c r="Z15670" s="214"/>
      <c r="AA15670" s="217"/>
      <c r="AB15670" s="217"/>
      <c r="AC15670" s="217"/>
      <c r="AD15670" s="213"/>
    </row>
    <row r="15671" spans="20:30" x14ac:dyDescent="0.2">
      <c r="T15671" s="212"/>
      <c r="U15671" s="213"/>
      <c r="V15671" s="213"/>
      <c r="W15671" s="213"/>
      <c r="X15671" s="214"/>
      <c r="Y15671" s="214"/>
      <c r="Z15671" s="214"/>
      <c r="AA15671" s="217"/>
      <c r="AB15671" s="217"/>
      <c r="AC15671" s="217"/>
      <c r="AD15671" s="213"/>
    </row>
    <row r="15672" spans="20:30" x14ac:dyDescent="0.2">
      <c r="T15672" s="212"/>
      <c r="U15672" s="213"/>
      <c r="V15672" s="213"/>
      <c r="W15672" s="213"/>
      <c r="X15672" s="214"/>
      <c r="Y15672" s="214"/>
      <c r="Z15672" s="214"/>
      <c r="AA15672" s="217"/>
      <c r="AB15672" s="217"/>
      <c r="AC15672" s="217"/>
      <c r="AD15672" s="213"/>
    </row>
    <row r="15673" spans="20:30" x14ac:dyDescent="0.2">
      <c r="T15673" s="212"/>
      <c r="U15673" s="213"/>
      <c r="V15673" s="213"/>
      <c r="W15673" s="213"/>
      <c r="X15673" s="214"/>
      <c r="Y15673" s="214"/>
      <c r="Z15673" s="214"/>
      <c r="AA15673" s="217"/>
      <c r="AB15673" s="217"/>
      <c r="AC15673" s="217"/>
      <c r="AD15673" s="213"/>
    </row>
    <row r="15674" spans="20:30" x14ac:dyDescent="0.2">
      <c r="T15674" s="212"/>
      <c r="U15674" s="213"/>
      <c r="V15674" s="213"/>
      <c r="W15674" s="213"/>
      <c r="X15674" s="214"/>
      <c r="Y15674" s="214"/>
      <c r="Z15674" s="214"/>
      <c r="AA15674" s="217"/>
      <c r="AB15674" s="217"/>
      <c r="AC15674" s="217"/>
      <c r="AD15674" s="213"/>
    </row>
    <row r="15675" spans="20:30" x14ac:dyDescent="0.2">
      <c r="T15675" s="212"/>
      <c r="U15675" s="213"/>
      <c r="V15675" s="213"/>
      <c r="W15675" s="213"/>
      <c r="X15675" s="214"/>
      <c r="Y15675" s="214"/>
      <c r="Z15675" s="214"/>
      <c r="AA15675" s="217"/>
      <c r="AB15675" s="217"/>
      <c r="AC15675" s="217"/>
      <c r="AD15675" s="213"/>
    </row>
    <row r="15676" spans="20:30" x14ac:dyDescent="0.2">
      <c r="T15676" s="212"/>
      <c r="U15676" s="213"/>
      <c r="V15676" s="213"/>
      <c r="W15676" s="213"/>
      <c r="X15676" s="214"/>
      <c r="Y15676" s="214"/>
      <c r="Z15676" s="214"/>
      <c r="AA15676" s="217"/>
      <c r="AB15676" s="217"/>
      <c r="AC15676" s="217"/>
      <c r="AD15676" s="213"/>
    </row>
    <row r="15677" spans="20:30" x14ac:dyDescent="0.2">
      <c r="T15677" s="212"/>
      <c r="U15677" s="213"/>
      <c r="V15677" s="213"/>
      <c r="W15677" s="213"/>
      <c r="X15677" s="214"/>
      <c r="Y15677" s="214"/>
      <c r="Z15677" s="214"/>
      <c r="AA15677" s="217"/>
      <c r="AB15677" s="217"/>
      <c r="AC15677" s="217"/>
      <c r="AD15677" s="213"/>
    </row>
    <row r="15678" spans="20:30" x14ac:dyDescent="0.2">
      <c r="T15678" s="212"/>
      <c r="U15678" s="213"/>
      <c r="V15678" s="213"/>
      <c r="W15678" s="213"/>
      <c r="X15678" s="214"/>
      <c r="Y15678" s="214"/>
      <c r="Z15678" s="214"/>
      <c r="AA15678" s="217"/>
      <c r="AB15678" s="217"/>
      <c r="AC15678" s="217"/>
      <c r="AD15678" s="213"/>
    </row>
    <row r="15679" spans="20:30" x14ac:dyDescent="0.2">
      <c r="T15679" s="212"/>
      <c r="U15679" s="213"/>
      <c r="V15679" s="213"/>
      <c r="W15679" s="213"/>
      <c r="X15679" s="214"/>
      <c r="Y15679" s="214"/>
      <c r="Z15679" s="214"/>
      <c r="AA15679" s="217"/>
      <c r="AB15679" s="217"/>
      <c r="AC15679" s="217"/>
      <c r="AD15679" s="213"/>
    </row>
    <row r="15680" spans="20:30" x14ac:dyDescent="0.2">
      <c r="T15680" s="212"/>
      <c r="U15680" s="213"/>
      <c r="V15680" s="213"/>
      <c r="W15680" s="213"/>
      <c r="X15680" s="214"/>
      <c r="Y15680" s="214"/>
      <c r="Z15680" s="214"/>
      <c r="AA15680" s="217"/>
      <c r="AB15680" s="217"/>
      <c r="AC15680" s="217"/>
      <c r="AD15680" s="213"/>
    </row>
    <row r="15681" spans="20:30" x14ac:dyDescent="0.2">
      <c r="T15681" s="212"/>
      <c r="U15681" s="213"/>
      <c r="V15681" s="213"/>
      <c r="W15681" s="213"/>
      <c r="X15681" s="214"/>
      <c r="Y15681" s="214"/>
      <c r="Z15681" s="214"/>
      <c r="AA15681" s="217"/>
      <c r="AB15681" s="217"/>
      <c r="AC15681" s="217"/>
      <c r="AD15681" s="213"/>
    </row>
    <row r="15682" spans="20:30" x14ac:dyDescent="0.2">
      <c r="T15682" s="212"/>
      <c r="U15682" s="213"/>
      <c r="V15682" s="213"/>
      <c r="W15682" s="213"/>
      <c r="X15682" s="214"/>
      <c r="Y15682" s="214"/>
      <c r="Z15682" s="214"/>
      <c r="AA15682" s="217"/>
      <c r="AB15682" s="217"/>
      <c r="AC15682" s="217"/>
      <c r="AD15682" s="213"/>
    </row>
    <row r="15683" spans="20:30" x14ac:dyDescent="0.2">
      <c r="T15683" s="212"/>
      <c r="U15683" s="213"/>
      <c r="V15683" s="213"/>
      <c r="W15683" s="213"/>
      <c r="X15683" s="214"/>
      <c r="Y15683" s="214"/>
      <c r="Z15683" s="214"/>
      <c r="AA15683" s="217"/>
      <c r="AB15683" s="217"/>
      <c r="AC15683" s="217"/>
      <c r="AD15683" s="213"/>
    </row>
    <row r="15684" spans="20:30" x14ac:dyDescent="0.2">
      <c r="T15684" s="212"/>
      <c r="U15684" s="213"/>
      <c r="V15684" s="213"/>
      <c r="W15684" s="213"/>
      <c r="X15684" s="214"/>
      <c r="Y15684" s="214"/>
      <c r="Z15684" s="214"/>
      <c r="AA15684" s="217"/>
      <c r="AB15684" s="217"/>
      <c r="AC15684" s="217"/>
      <c r="AD15684" s="213"/>
    </row>
    <row r="15685" spans="20:30" x14ac:dyDescent="0.2">
      <c r="T15685" s="212"/>
      <c r="U15685" s="213"/>
      <c r="V15685" s="213"/>
      <c r="W15685" s="213"/>
      <c r="X15685" s="214"/>
      <c r="Y15685" s="214"/>
      <c r="Z15685" s="214"/>
      <c r="AA15685" s="217"/>
      <c r="AB15685" s="217"/>
      <c r="AC15685" s="217"/>
      <c r="AD15685" s="213"/>
    </row>
    <row r="15686" spans="20:30" x14ac:dyDescent="0.2">
      <c r="T15686" s="212"/>
      <c r="U15686" s="213"/>
      <c r="V15686" s="213"/>
      <c r="W15686" s="213"/>
      <c r="X15686" s="214"/>
      <c r="Y15686" s="214"/>
      <c r="Z15686" s="214"/>
      <c r="AA15686" s="217"/>
      <c r="AB15686" s="217"/>
      <c r="AC15686" s="217"/>
      <c r="AD15686" s="213"/>
    </row>
    <row r="15687" spans="20:30" x14ac:dyDescent="0.2">
      <c r="T15687" s="212"/>
      <c r="U15687" s="213"/>
      <c r="V15687" s="213"/>
      <c r="W15687" s="213"/>
      <c r="X15687" s="214"/>
      <c r="Y15687" s="214"/>
      <c r="Z15687" s="214"/>
      <c r="AA15687" s="217"/>
      <c r="AB15687" s="217"/>
      <c r="AC15687" s="217"/>
      <c r="AD15687" s="213"/>
    </row>
    <row r="15688" spans="20:30" x14ac:dyDescent="0.2">
      <c r="T15688" s="212"/>
      <c r="U15688" s="213"/>
      <c r="V15688" s="213"/>
      <c r="W15688" s="213"/>
      <c r="X15688" s="214"/>
      <c r="Y15688" s="214"/>
      <c r="Z15688" s="214"/>
      <c r="AA15688" s="217"/>
      <c r="AB15688" s="217"/>
      <c r="AC15688" s="217"/>
      <c r="AD15688" s="213"/>
    </row>
    <row r="15689" spans="20:30" x14ac:dyDescent="0.2">
      <c r="T15689" s="212"/>
      <c r="U15689" s="213"/>
      <c r="V15689" s="213"/>
      <c r="W15689" s="213"/>
      <c r="X15689" s="214"/>
      <c r="Y15689" s="214"/>
      <c r="Z15689" s="214"/>
      <c r="AA15689" s="217"/>
      <c r="AB15689" s="217"/>
      <c r="AC15689" s="217"/>
      <c r="AD15689" s="213"/>
    </row>
    <row r="15690" spans="20:30" x14ac:dyDescent="0.2">
      <c r="T15690" s="212"/>
      <c r="U15690" s="213"/>
      <c r="V15690" s="213"/>
      <c r="W15690" s="213"/>
      <c r="X15690" s="214"/>
      <c r="Y15690" s="214"/>
      <c r="Z15690" s="214"/>
      <c r="AA15690" s="217"/>
      <c r="AB15690" s="217"/>
      <c r="AC15690" s="217"/>
      <c r="AD15690" s="213"/>
    </row>
    <row r="15691" spans="20:30" x14ac:dyDescent="0.2">
      <c r="T15691" s="212"/>
      <c r="U15691" s="213"/>
      <c r="V15691" s="213"/>
      <c r="W15691" s="213"/>
      <c r="X15691" s="214"/>
      <c r="Y15691" s="214"/>
      <c r="Z15691" s="214"/>
      <c r="AA15691" s="217"/>
      <c r="AB15691" s="217"/>
      <c r="AC15691" s="217"/>
      <c r="AD15691" s="213"/>
    </row>
    <row r="15692" spans="20:30" x14ac:dyDescent="0.2">
      <c r="T15692" s="212"/>
      <c r="U15692" s="213"/>
      <c r="V15692" s="213"/>
      <c r="W15692" s="213"/>
      <c r="X15692" s="214"/>
      <c r="Y15692" s="214"/>
      <c r="Z15692" s="214"/>
      <c r="AA15692" s="217"/>
      <c r="AB15692" s="217"/>
      <c r="AC15692" s="217"/>
      <c r="AD15692" s="213"/>
    </row>
    <row r="15693" spans="20:30" x14ac:dyDescent="0.2">
      <c r="T15693" s="212"/>
      <c r="U15693" s="213"/>
      <c r="V15693" s="213"/>
      <c r="W15693" s="213"/>
      <c r="X15693" s="214"/>
      <c r="Y15693" s="214"/>
      <c r="Z15693" s="214"/>
      <c r="AA15693" s="217"/>
      <c r="AB15693" s="217"/>
      <c r="AC15693" s="217"/>
      <c r="AD15693" s="213"/>
    </row>
    <row r="15694" spans="20:30" x14ac:dyDescent="0.2">
      <c r="T15694" s="212"/>
      <c r="U15694" s="213"/>
      <c r="V15694" s="213"/>
      <c r="W15694" s="213"/>
      <c r="X15694" s="214"/>
      <c r="Y15694" s="214"/>
      <c r="Z15694" s="214"/>
      <c r="AA15694" s="217"/>
      <c r="AB15694" s="217"/>
      <c r="AC15694" s="217"/>
      <c r="AD15694" s="213"/>
    </row>
    <row r="15695" spans="20:30" x14ac:dyDescent="0.2">
      <c r="T15695" s="212"/>
      <c r="U15695" s="213"/>
      <c r="V15695" s="213"/>
      <c r="W15695" s="213"/>
      <c r="X15695" s="214"/>
      <c r="Y15695" s="214"/>
      <c r="Z15695" s="214"/>
      <c r="AA15695" s="217"/>
      <c r="AB15695" s="217"/>
      <c r="AC15695" s="217"/>
      <c r="AD15695" s="213"/>
    </row>
    <row r="15696" spans="20:30" x14ac:dyDescent="0.2">
      <c r="T15696" s="212"/>
      <c r="U15696" s="213"/>
      <c r="V15696" s="213"/>
      <c r="W15696" s="213"/>
      <c r="X15696" s="214"/>
      <c r="Y15696" s="214"/>
      <c r="Z15696" s="214"/>
      <c r="AA15696" s="217"/>
      <c r="AB15696" s="217"/>
      <c r="AC15696" s="217"/>
      <c r="AD15696" s="213"/>
    </row>
    <row r="15697" spans="20:30" x14ac:dyDescent="0.2">
      <c r="T15697" s="212"/>
      <c r="U15697" s="213"/>
      <c r="V15697" s="213"/>
      <c r="W15697" s="213"/>
      <c r="X15697" s="214"/>
      <c r="Y15697" s="214"/>
      <c r="Z15697" s="214"/>
      <c r="AA15697" s="217"/>
      <c r="AB15697" s="217"/>
      <c r="AC15697" s="217"/>
      <c r="AD15697" s="213"/>
    </row>
    <row r="15698" spans="20:30" x14ac:dyDescent="0.2">
      <c r="T15698" s="212"/>
      <c r="U15698" s="213"/>
      <c r="V15698" s="213"/>
      <c r="W15698" s="213"/>
      <c r="X15698" s="214"/>
      <c r="Y15698" s="214"/>
      <c r="Z15698" s="214"/>
      <c r="AA15698" s="217"/>
      <c r="AB15698" s="217"/>
      <c r="AC15698" s="217"/>
      <c r="AD15698" s="213"/>
    </row>
    <row r="15699" spans="20:30" x14ac:dyDescent="0.2">
      <c r="T15699" s="212"/>
      <c r="U15699" s="213"/>
      <c r="V15699" s="213"/>
      <c r="W15699" s="213"/>
      <c r="X15699" s="214"/>
      <c r="Y15699" s="214"/>
      <c r="Z15699" s="214"/>
      <c r="AA15699" s="217"/>
      <c r="AB15699" s="217"/>
      <c r="AC15699" s="217"/>
      <c r="AD15699" s="213"/>
    </row>
    <row r="15700" spans="20:30" x14ac:dyDescent="0.2">
      <c r="T15700" s="212"/>
      <c r="U15700" s="213"/>
      <c r="V15700" s="213"/>
      <c r="W15700" s="213"/>
      <c r="X15700" s="214"/>
      <c r="Y15700" s="214"/>
      <c r="Z15700" s="214"/>
      <c r="AA15700" s="217"/>
      <c r="AB15700" s="217"/>
      <c r="AC15700" s="217"/>
      <c r="AD15700" s="213"/>
    </row>
    <row r="15701" spans="20:30" x14ac:dyDescent="0.2">
      <c r="T15701" s="212"/>
      <c r="U15701" s="213"/>
      <c r="V15701" s="213"/>
      <c r="W15701" s="213"/>
      <c r="X15701" s="214"/>
      <c r="Y15701" s="214"/>
      <c r="Z15701" s="214"/>
      <c r="AA15701" s="217"/>
      <c r="AB15701" s="217"/>
      <c r="AC15701" s="217"/>
      <c r="AD15701" s="213"/>
    </row>
    <row r="15702" spans="20:30" x14ac:dyDescent="0.2">
      <c r="T15702" s="212"/>
      <c r="U15702" s="213"/>
      <c r="V15702" s="213"/>
      <c r="W15702" s="213"/>
      <c r="X15702" s="214"/>
      <c r="Y15702" s="214"/>
      <c r="Z15702" s="214"/>
      <c r="AA15702" s="217"/>
      <c r="AB15702" s="217"/>
      <c r="AC15702" s="217"/>
      <c r="AD15702" s="213"/>
    </row>
    <row r="15703" spans="20:30" x14ac:dyDescent="0.2">
      <c r="T15703" s="212"/>
      <c r="U15703" s="213"/>
      <c r="V15703" s="213"/>
      <c r="W15703" s="213"/>
      <c r="X15703" s="214"/>
      <c r="Y15703" s="214"/>
      <c r="Z15703" s="214"/>
      <c r="AA15703" s="217"/>
      <c r="AB15703" s="217"/>
      <c r="AC15703" s="217"/>
      <c r="AD15703" s="213"/>
    </row>
    <row r="15704" spans="20:30" x14ac:dyDescent="0.2">
      <c r="T15704" s="212"/>
      <c r="U15704" s="213"/>
      <c r="V15704" s="213"/>
      <c r="W15704" s="213"/>
      <c r="X15704" s="214"/>
      <c r="Y15704" s="214"/>
      <c r="Z15704" s="214"/>
      <c r="AA15704" s="217"/>
      <c r="AB15704" s="217"/>
      <c r="AC15704" s="217"/>
      <c r="AD15704" s="213"/>
    </row>
    <row r="15705" spans="20:30" x14ac:dyDescent="0.2">
      <c r="T15705" s="212"/>
      <c r="U15705" s="213"/>
      <c r="V15705" s="213"/>
      <c r="W15705" s="213"/>
      <c r="X15705" s="214"/>
      <c r="Y15705" s="214"/>
      <c r="Z15705" s="214"/>
      <c r="AA15705" s="217"/>
      <c r="AB15705" s="217"/>
      <c r="AC15705" s="217"/>
      <c r="AD15705" s="213"/>
    </row>
    <row r="15706" spans="20:30" x14ac:dyDescent="0.2">
      <c r="T15706" s="212"/>
      <c r="U15706" s="213"/>
      <c r="V15706" s="213"/>
      <c r="W15706" s="213"/>
      <c r="X15706" s="214"/>
      <c r="Y15706" s="214"/>
      <c r="Z15706" s="214"/>
      <c r="AA15706" s="217"/>
      <c r="AB15706" s="217"/>
      <c r="AC15706" s="217"/>
      <c r="AD15706" s="213"/>
    </row>
    <row r="15707" spans="20:30" x14ac:dyDescent="0.2">
      <c r="T15707" s="212"/>
      <c r="U15707" s="213"/>
      <c r="V15707" s="213"/>
      <c r="W15707" s="213"/>
      <c r="X15707" s="214"/>
      <c r="Y15707" s="214"/>
      <c r="Z15707" s="214"/>
      <c r="AA15707" s="217"/>
      <c r="AB15707" s="217"/>
      <c r="AC15707" s="217"/>
      <c r="AD15707" s="213"/>
    </row>
    <row r="15708" spans="20:30" x14ac:dyDescent="0.2">
      <c r="T15708" s="212"/>
      <c r="U15708" s="213"/>
      <c r="V15708" s="213"/>
      <c r="W15708" s="213"/>
      <c r="X15708" s="214"/>
      <c r="Y15708" s="214"/>
      <c r="Z15708" s="214"/>
      <c r="AA15708" s="217"/>
      <c r="AB15708" s="217"/>
      <c r="AC15708" s="217"/>
      <c r="AD15708" s="213"/>
    </row>
    <row r="15709" spans="20:30" x14ac:dyDescent="0.2">
      <c r="T15709" s="212"/>
      <c r="U15709" s="213"/>
      <c r="V15709" s="213"/>
      <c r="W15709" s="213"/>
      <c r="X15709" s="214"/>
      <c r="Y15709" s="214"/>
      <c r="Z15709" s="214"/>
      <c r="AA15709" s="217"/>
      <c r="AB15709" s="217"/>
      <c r="AC15709" s="217"/>
      <c r="AD15709" s="213"/>
    </row>
    <row r="15710" spans="20:30" x14ac:dyDescent="0.2">
      <c r="T15710" s="212"/>
      <c r="U15710" s="213"/>
      <c r="V15710" s="213"/>
      <c r="W15710" s="213"/>
      <c r="X15710" s="214"/>
      <c r="Y15710" s="214"/>
      <c r="Z15710" s="214"/>
      <c r="AA15710" s="217"/>
      <c r="AB15710" s="217"/>
      <c r="AC15710" s="217"/>
      <c r="AD15710" s="213"/>
    </row>
    <row r="15711" spans="20:30" x14ac:dyDescent="0.2">
      <c r="T15711" s="212"/>
      <c r="U15711" s="213"/>
      <c r="V15711" s="213"/>
      <c r="W15711" s="213"/>
      <c r="X15711" s="214"/>
      <c r="Y15711" s="214"/>
      <c r="Z15711" s="214"/>
      <c r="AA15711" s="217"/>
      <c r="AB15711" s="217"/>
      <c r="AC15711" s="217"/>
      <c r="AD15711" s="213"/>
    </row>
    <row r="15712" spans="20:30" x14ac:dyDescent="0.2">
      <c r="T15712" s="212"/>
      <c r="U15712" s="213"/>
      <c r="V15712" s="213"/>
      <c r="W15712" s="213"/>
      <c r="X15712" s="214"/>
      <c r="Y15712" s="214"/>
      <c r="Z15712" s="214"/>
      <c r="AA15712" s="217"/>
      <c r="AB15712" s="217"/>
      <c r="AC15712" s="217"/>
      <c r="AD15712" s="213"/>
    </row>
    <row r="15713" spans="20:30" x14ac:dyDescent="0.2">
      <c r="T15713" s="212"/>
      <c r="U15713" s="213"/>
      <c r="V15713" s="213"/>
      <c r="W15713" s="213"/>
      <c r="X15713" s="214"/>
      <c r="Y15713" s="214"/>
      <c r="Z15713" s="214"/>
      <c r="AA15713" s="217"/>
      <c r="AB15713" s="217"/>
      <c r="AC15713" s="217"/>
      <c r="AD15713" s="213"/>
    </row>
    <row r="15714" spans="20:30" x14ac:dyDescent="0.2">
      <c r="T15714" s="212"/>
      <c r="U15714" s="213"/>
      <c r="V15714" s="213"/>
      <c r="W15714" s="213"/>
      <c r="X15714" s="214"/>
      <c r="Y15714" s="214"/>
      <c r="Z15714" s="214"/>
      <c r="AA15714" s="217"/>
      <c r="AB15714" s="217"/>
      <c r="AC15714" s="217"/>
      <c r="AD15714" s="213"/>
    </row>
    <row r="15715" spans="20:30" x14ac:dyDescent="0.2">
      <c r="T15715" s="212"/>
      <c r="U15715" s="213"/>
      <c r="V15715" s="213"/>
      <c r="W15715" s="213"/>
      <c r="X15715" s="214"/>
      <c r="Y15715" s="214"/>
      <c r="Z15715" s="214"/>
      <c r="AA15715" s="217"/>
      <c r="AB15715" s="217"/>
      <c r="AC15715" s="217"/>
      <c r="AD15715" s="213"/>
    </row>
    <row r="15716" spans="20:30" x14ac:dyDescent="0.2">
      <c r="T15716" s="212"/>
      <c r="U15716" s="213"/>
      <c r="V15716" s="213"/>
      <c r="W15716" s="213"/>
      <c r="X15716" s="214"/>
      <c r="Y15716" s="214"/>
      <c r="Z15716" s="214"/>
      <c r="AA15716" s="217"/>
      <c r="AB15716" s="217"/>
      <c r="AC15716" s="217"/>
      <c r="AD15716" s="213"/>
    </row>
    <row r="15717" spans="20:30" x14ac:dyDescent="0.2">
      <c r="T15717" s="212"/>
      <c r="U15717" s="213"/>
      <c r="V15717" s="213"/>
      <c r="W15717" s="213"/>
      <c r="X15717" s="214"/>
      <c r="Y15717" s="214"/>
      <c r="Z15717" s="214"/>
      <c r="AA15717" s="217"/>
      <c r="AB15717" s="217"/>
      <c r="AC15717" s="217"/>
      <c r="AD15717" s="213"/>
    </row>
    <row r="15718" spans="20:30" x14ac:dyDescent="0.2">
      <c r="T15718" s="212"/>
      <c r="U15718" s="213"/>
      <c r="V15718" s="213"/>
      <c r="W15718" s="213"/>
      <c r="X15718" s="214"/>
      <c r="Y15718" s="214"/>
      <c r="Z15718" s="214"/>
      <c r="AA15718" s="217"/>
      <c r="AB15718" s="217"/>
      <c r="AC15718" s="217"/>
      <c r="AD15718" s="213"/>
    </row>
    <row r="15719" spans="20:30" x14ac:dyDescent="0.2">
      <c r="T15719" s="212"/>
      <c r="U15719" s="213"/>
      <c r="V15719" s="213"/>
      <c r="W15719" s="213"/>
      <c r="X15719" s="214"/>
      <c r="Y15719" s="214"/>
      <c r="Z15719" s="214"/>
      <c r="AA15719" s="217"/>
      <c r="AB15719" s="217"/>
      <c r="AC15719" s="217"/>
      <c r="AD15719" s="213"/>
    </row>
    <row r="15720" spans="20:30" x14ac:dyDescent="0.2">
      <c r="T15720" s="212"/>
      <c r="U15720" s="213"/>
      <c r="V15720" s="213"/>
      <c r="W15720" s="213"/>
      <c r="X15720" s="214"/>
      <c r="Y15720" s="214"/>
      <c r="Z15720" s="214"/>
      <c r="AA15720" s="217"/>
      <c r="AB15720" s="217"/>
      <c r="AC15720" s="217"/>
      <c r="AD15720" s="213"/>
    </row>
    <row r="15721" spans="20:30" x14ac:dyDescent="0.2">
      <c r="T15721" s="212"/>
      <c r="U15721" s="213"/>
      <c r="V15721" s="213"/>
      <c r="W15721" s="213"/>
      <c r="X15721" s="214"/>
      <c r="Y15721" s="214"/>
      <c r="Z15721" s="214"/>
      <c r="AA15721" s="217"/>
      <c r="AB15721" s="217"/>
      <c r="AC15721" s="217"/>
      <c r="AD15721" s="213"/>
    </row>
    <row r="15722" spans="20:30" x14ac:dyDescent="0.2">
      <c r="T15722" s="212"/>
      <c r="U15722" s="213"/>
      <c r="V15722" s="213"/>
      <c r="W15722" s="213"/>
      <c r="X15722" s="214"/>
      <c r="Y15722" s="214"/>
      <c r="Z15722" s="214"/>
      <c r="AA15722" s="217"/>
      <c r="AB15722" s="217"/>
      <c r="AC15722" s="217"/>
      <c r="AD15722" s="213"/>
    </row>
    <row r="15723" spans="20:30" x14ac:dyDescent="0.2">
      <c r="T15723" s="212"/>
      <c r="U15723" s="213"/>
      <c r="V15723" s="213"/>
      <c r="W15723" s="213"/>
      <c r="X15723" s="214"/>
      <c r="Y15723" s="214"/>
      <c r="Z15723" s="214"/>
      <c r="AA15723" s="217"/>
      <c r="AB15723" s="217"/>
      <c r="AC15723" s="217"/>
      <c r="AD15723" s="213"/>
    </row>
    <row r="15724" spans="20:30" x14ac:dyDescent="0.2">
      <c r="T15724" s="212"/>
      <c r="U15724" s="213"/>
      <c r="V15724" s="213"/>
      <c r="W15724" s="213"/>
      <c r="X15724" s="214"/>
      <c r="Y15724" s="214"/>
      <c r="Z15724" s="214"/>
      <c r="AA15724" s="217"/>
      <c r="AB15724" s="217"/>
      <c r="AC15724" s="217"/>
      <c r="AD15724" s="213"/>
    </row>
    <row r="15725" spans="20:30" x14ac:dyDescent="0.2">
      <c r="T15725" s="212"/>
      <c r="U15725" s="213"/>
      <c r="V15725" s="213"/>
      <c r="W15725" s="213"/>
      <c r="X15725" s="214"/>
      <c r="Y15725" s="214"/>
      <c r="Z15725" s="214"/>
      <c r="AA15725" s="217"/>
      <c r="AB15725" s="217"/>
      <c r="AC15725" s="217"/>
      <c r="AD15725" s="213"/>
    </row>
    <row r="15726" spans="20:30" x14ac:dyDescent="0.2">
      <c r="T15726" s="212"/>
      <c r="U15726" s="213"/>
      <c r="V15726" s="213"/>
      <c r="W15726" s="213"/>
      <c r="X15726" s="214"/>
      <c r="Y15726" s="214"/>
      <c r="Z15726" s="214"/>
      <c r="AA15726" s="217"/>
      <c r="AB15726" s="217"/>
      <c r="AC15726" s="217"/>
      <c r="AD15726" s="213"/>
    </row>
    <row r="15727" spans="20:30" x14ac:dyDescent="0.2">
      <c r="T15727" s="212"/>
      <c r="U15727" s="213"/>
      <c r="V15727" s="213"/>
      <c r="W15727" s="213"/>
      <c r="X15727" s="214"/>
      <c r="Y15727" s="214"/>
      <c r="Z15727" s="214"/>
      <c r="AA15727" s="217"/>
      <c r="AB15727" s="217"/>
      <c r="AC15727" s="217"/>
      <c r="AD15727" s="213"/>
    </row>
    <row r="15728" spans="20:30" x14ac:dyDescent="0.2">
      <c r="T15728" s="212"/>
      <c r="U15728" s="213"/>
      <c r="V15728" s="213"/>
      <c r="W15728" s="213"/>
      <c r="X15728" s="214"/>
      <c r="Y15728" s="214"/>
      <c r="Z15728" s="214"/>
      <c r="AA15728" s="217"/>
      <c r="AB15728" s="217"/>
      <c r="AC15728" s="217"/>
      <c r="AD15728" s="213"/>
    </row>
    <row r="15729" spans="20:30" x14ac:dyDescent="0.2">
      <c r="T15729" s="212"/>
      <c r="U15729" s="213"/>
      <c r="V15729" s="213"/>
      <c r="W15729" s="213"/>
      <c r="X15729" s="214"/>
      <c r="Y15729" s="214"/>
      <c r="Z15729" s="214"/>
      <c r="AA15729" s="217"/>
      <c r="AB15729" s="217"/>
      <c r="AC15729" s="217"/>
      <c r="AD15729" s="213"/>
    </row>
    <row r="15730" spans="20:30" x14ac:dyDescent="0.2">
      <c r="T15730" s="212"/>
      <c r="U15730" s="213"/>
      <c r="V15730" s="213"/>
      <c r="W15730" s="213"/>
      <c r="X15730" s="214"/>
      <c r="Y15730" s="214"/>
      <c r="Z15730" s="214"/>
      <c r="AA15730" s="217"/>
      <c r="AB15730" s="217"/>
      <c r="AC15730" s="217"/>
      <c r="AD15730" s="213"/>
    </row>
    <row r="15731" spans="20:30" x14ac:dyDescent="0.2">
      <c r="T15731" s="212"/>
      <c r="U15731" s="213"/>
      <c r="V15731" s="213"/>
      <c r="W15731" s="213"/>
      <c r="X15731" s="214"/>
      <c r="Y15731" s="214"/>
      <c r="Z15731" s="214"/>
      <c r="AA15731" s="217"/>
      <c r="AB15731" s="217"/>
      <c r="AC15731" s="217"/>
      <c r="AD15731" s="213"/>
    </row>
    <row r="15732" spans="20:30" x14ac:dyDescent="0.2">
      <c r="T15732" s="212"/>
      <c r="U15732" s="213"/>
      <c r="V15732" s="213"/>
      <c r="W15732" s="213"/>
      <c r="X15732" s="214"/>
      <c r="Y15732" s="214"/>
      <c r="Z15732" s="214"/>
      <c r="AA15732" s="217"/>
      <c r="AB15732" s="217"/>
      <c r="AC15732" s="217"/>
      <c r="AD15732" s="213"/>
    </row>
    <row r="15733" spans="20:30" x14ac:dyDescent="0.2">
      <c r="T15733" s="212"/>
      <c r="U15733" s="213"/>
      <c r="V15733" s="213"/>
      <c r="W15733" s="213"/>
      <c r="X15733" s="214"/>
      <c r="Y15733" s="214"/>
      <c r="Z15733" s="214"/>
      <c r="AA15733" s="217"/>
      <c r="AB15733" s="217"/>
      <c r="AC15733" s="217"/>
      <c r="AD15733" s="213"/>
    </row>
    <row r="15734" spans="20:30" x14ac:dyDescent="0.2">
      <c r="T15734" s="212"/>
      <c r="U15734" s="213"/>
      <c r="V15734" s="213"/>
      <c r="W15734" s="213"/>
      <c r="X15734" s="214"/>
      <c r="Y15734" s="214"/>
      <c r="Z15734" s="214"/>
      <c r="AA15734" s="217"/>
      <c r="AB15734" s="217"/>
      <c r="AC15734" s="217"/>
      <c r="AD15734" s="213"/>
    </row>
    <row r="15735" spans="20:30" x14ac:dyDescent="0.2">
      <c r="T15735" s="212"/>
      <c r="U15735" s="213"/>
      <c r="V15735" s="213"/>
      <c r="W15735" s="213"/>
      <c r="X15735" s="214"/>
      <c r="Y15735" s="214"/>
      <c r="Z15735" s="214"/>
      <c r="AA15735" s="217"/>
      <c r="AB15735" s="217"/>
      <c r="AC15735" s="217"/>
      <c r="AD15735" s="213"/>
    </row>
    <row r="15736" spans="20:30" x14ac:dyDescent="0.2">
      <c r="T15736" s="212"/>
      <c r="U15736" s="213"/>
      <c r="V15736" s="213"/>
      <c r="W15736" s="213"/>
      <c r="X15736" s="214"/>
      <c r="Y15736" s="214"/>
      <c r="Z15736" s="214"/>
      <c r="AA15736" s="217"/>
      <c r="AB15736" s="217"/>
      <c r="AC15736" s="217"/>
      <c r="AD15736" s="213"/>
    </row>
    <row r="15737" spans="20:30" x14ac:dyDescent="0.2">
      <c r="T15737" s="212"/>
      <c r="U15737" s="213"/>
      <c r="V15737" s="213"/>
      <c r="W15737" s="213"/>
      <c r="X15737" s="214"/>
      <c r="Y15737" s="214"/>
      <c r="Z15737" s="214"/>
      <c r="AA15737" s="217"/>
      <c r="AB15737" s="217"/>
      <c r="AC15737" s="217"/>
      <c r="AD15737" s="213"/>
    </row>
    <row r="15738" spans="20:30" x14ac:dyDescent="0.2">
      <c r="T15738" s="212"/>
      <c r="U15738" s="213"/>
      <c r="V15738" s="213"/>
      <c r="W15738" s="213"/>
      <c r="X15738" s="214"/>
      <c r="Y15738" s="214"/>
      <c r="Z15738" s="214"/>
      <c r="AA15738" s="217"/>
      <c r="AB15738" s="217"/>
      <c r="AC15738" s="217"/>
      <c r="AD15738" s="213"/>
    </row>
    <row r="15739" spans="20:30" x14ac:dyDescent="0.2">
      <c r="T15739" s="212"/>
      <c r="U15739" s="213"/>
      <c r="V15739" s="213"/>
      <c r="W15739" s="213"/>
      <c r="X15739" s="214"/>
      <c r="Y15739" s="214"/>
      <c r="Z15739" s="214"/>
      <c r="AA15739" s="217"/>
      <c r="AB15739" s="217"/>
      <c r="AC15739" s="217"/>
      <c r="AD15739" s="213"/>
    </row>
    <row r="15740" spans="20:30" x14ac:dyDescent="0.2">
      <c r="T15740" s="212"/>
      <c r="U15740" s="213"/>
      <c r="V15740" s="213"/>
      <c r="W15740" s="213"/>
      <c r="X15740" s="214"/>
      <c r="Y15740" s="214"/>
      <c r="Z15740" s="214"/>
      <c r="AA15740" s="217"/>
      <c r="AB15740" s="217"/>
      <c r="AC15740" s="217"/>
      <c r="AD15740" s="213"/>
    </row>
    <row r="15741" spans="20:30" x14ac:dyDescent="0.2">
      <c r="T15741" s="212"/>
      <c r="U15741" s="213"/>
      <c r="V15741" s="213"/>
      <c r="W15741" s="213"/>
      <c r="X15741" s="214"/>
      <c r="Y15741" s="214"/>
      <c r="Z15741" s="214"/>
      <c r="AA15741" s="217"/>
      <c r="AB15741" s="217"/>
      <c r="AC15741" s="217"/>
      <c r="AD15741" s="213"/>
    </row>
    <row r="15742" spans="20:30" x14ac:dyDescent="0.2">
      <c r="T15742" s="212"/>
      <c r="U15742" s="213"/>
      <c r="V15742" s="213"/>
      <c r="W15742" s="213"/>
      <c r="X15742" s="214"/>
      <c r="Y15742" s="214"/>
      <c r="Z15742" s="214"/>
      <c r="AA15742" s="217"/>
      <c r="AB15742" s="217"/>
      <c r="AC15742" s="217"/>
      <c r="AD15742" s="213"/>
    </row>
    <row r="15743" spans="20:30" x14ac:dyDescent="0.2">
      <c r="T15743" s="212"/>
      <c r="U15743" s="213"/>
      <c r="V15743" s="213"/>
      <c r="W15743" s="213"/>
      <c r="X15743" s="214"/>
      <c r="Y15743" s="214"/>
      <c r="Z15743" s="214"/>
      <c r="AA15743" s="217"/>
      <c r="AB15743" s="217"/>
      <c r="AC15743" s="217"/>
      <c r="AD15743" s="213"/>
    </row>
    <row r="15744" spans="20:30" x14ac:dyDescent="0.2">
      <c r="T15744" s="212"/>
      <c r="U15744" s="213"/>
      <c r="V15744" s="213"/>
      <c r="W15744" s="213"/>
      <c r="X15744" s="214"/>
      <c r="Y15744" s="214"/>
      <c r="Z15744" s="214"/>
      <c r="AA15744" s="217"/>
      <c r="AB15744" s="217"/>
      <c r="AC15744" s="217"/>
      <c r="AD15744" s="213"/>
    </row>
    <row r="15745" spans="20:30" x14ac:dyDescent="0.2">
      <c r="T15745" s="212"/>
      <c r="U15745" s="213"/>
      <c r="V15745" s="213"/>
      <c r="W15745" s="213"/>
      <c r="X15745" s="214"/>
      <c r="Y15745" s="214"/>
      <c r="Z15745" s="214"/>
      <c r="AA15745" s="217"/>
      <c r="AB15745" s="217"/>
      <c r="AC15745" s="217"/>
      <c r="AD15745" s="213"/>
    </row>
    <row r="15746" spans="20:30" x14ac:dyDescent="0.2">
      <c r="T15746" s="212"/>
      <c r="U15746" s="213"/>
      <c r="V15746" s="213"/>
      <c r="W15746" s="213"/>
      <c r="X15746" s="214"/>
      <c r="Y15746" s="214"/>
      <c r="Z15746" s="214"/>
      <c r="AA15746" s="217"/>
      <c r="AB15746" s="217"/>
      <c r="AC15746" s="217"/>
      <c r="AD15746" s="213"/>
    </row>
    <row r="15747" spans="20:30" x14ac:dyDescent="0.2">
      <c r="T15747" s="212"/>
      <c r="U15747" s="213"/>
      <c r="V15747" s="213"/>
      <c r="W15747" s="213"/>
      <c r="X15747" s="214"/>
      <c r="Y15747" s="214"/>
      <c r="Z15747" s="214"/>
      <c r="AA15747" s="217"/>
      <c r="AB15747" s="217"/>
      <c r="AC15747" s="217"/>
      <c r="AD15747" s="213"/>
    </row>
    <row r="15748" spans="20:30" x14ac:dyDescent="0.2">
      <c r="T15748" s="212"/>
      <c r="U15748" s="213"/>
      <c r="V15748" s="213"/>
      <c r="W15748" s="213"/>
      <c r="X15748" s="214"/>
      <c r="Y15748" s="214"/>
      <c r="Z15748" s="214"/>
      <c r="AA15748" s="217"/>
      <c r="AB15748" s="217"/>
      <c r="AC15748" s="217"/>
      <c r="AD15748" s="213"/>
    </row>
    <row r="15749" spans="20:30" x14ac:dyDescent="0.2">
      <c r="T15749" s="212"/>
      <c r="U15749" s="213"/>
      <c r="V15749" s="213"/>
      <c r="W15749" s="213"/>
      <c r="X15749" s="214"/>
      <c r="Y15749" s="214"/>
      <c r="Z15749" s="214"/>
      <c r="AA15749" s="217"/>
      <c r="AB15749" s="217"/>
      <c r="AC15749" s="217"/>
      <c r="AD15749" s="213"/>
    </row>
    <row r="15750" spans="20:30" x14ac:dyDescent="0.2">
      <c r="T15750" s="212"/>
      <c r="U15750" s="213"/>
      <c r="V15750" s="213"/>
      <c r="W15750" s="213"/>
      <c r="X15750" s="214"/>
      <c r="Y15750" s="214"/>
      <c r="Z15750" s="214"/>
      <c r="AA15750" s="217"/>
      <c r="AB15750" s="217"/>
      <c r="AC15750" s="217"/>
      <c r="AD15750" s="213"/>
    </row>
    <row r="15751" spans="20:30" x14ac:dyDescent="0.2">
      <c r="T15751" s="212"/>
      <c r="U15751" s="213"/>
      <c r="V15751" s="213"/>
      <c r="W15751" s="213"/>
      <c r="X15751" s="214"/>
      <c r="Y15751" s="214"/>
      <c r="Z15751" s="214"/>
      <c r="AA15751" s="217"/>
      <c r="AB15751" s="217"/>
      <c r="AC15751" s="217"/>
      <c r="AD15751" s="213"/>
    </row>
    <row r="15752" spans="20:30" x14ac:dyDescent="0.2">
      <c r="T15752" s="212"/>
      <c r="U15752" s="213"/>
      <c r="V15752" s="213"/>
      <c r="W15752" s="213"/>
      <c r="X15752" s="214"/>
      <c r="Y15752" s="214"/>
      <c r="Z15752" s="214"/>
      <c r="AA15752" s="217"/>
      <c r="AB15752" s="217"/>
      <c r="AC15752" s="217"/>
      <c r="AD15752" s="213"/>
    </row>
    <row r="15753" spans="20:30" x14ac:dyDescent="0.2">
      <c r="T15753" s="212"/>
      <c r="U15753" s="213"/>
      <c r="V15753" s="213"/>
      <c r="W15753" s="213"/>
      <c r="X15753" s="214"/>
      <c r="Y15753" s="214"/>
      <c r="Z15753" s="214"/>
      <c r="AA15753" s="217"/>
      <c r="AB15753" s="217"/>
      <c r="AC15753" s="217"/>
      <c r="AD15753" s="213"/>
    </row>
    <row r="15754" spans="20:30" x14ac:dyDescent="0.2">
      <c r="T15754" s="212"/>
      <c r="U15754" s="213"/>
      <c r="V15754" s="213"/>
      <c r="W15754" s="213"/>
      <c r="X15754" s="214"/>
      <c r="Y15754" s="214"/>
      <c r="Z15754" s="214"/>
      <c r="AA15754" s="217"/>
      <c r="AB15754" s="217"/>
      <c r="AC15754" s="217"/>
      <c r="AD15754" s="213"/>
    </row>
    <row r="15755" spans="20:30" x14ac:dyDescent="0.2">
      <c r="T15755" s="212"/>
      <c r="U15755" s="213"/>
      <c r="V15755" s="213"/>
      <c r="W15755" s="213"/>
      <c r="X15755" s="214"/>
      <c r="Y15755" s="214"/>
      <c r="Z15755" s="214"/>
      <c r="AA15755" s="217"/>
      <c r="AB15755" s="217"/>
      <c r="AC15755" s="217"/>
      <c r="AD15755" s="213"/>
    </row>
    <row r="15756" spans="20:30" x14ac:dyDescent="0.2">
      <c r="T15756" s="212"/>
      <c r="U15756" s="213"/>
      <c r="V15756" s="213"/>
      <c r="W15756" s="213"/>
      <c r="X15756" s="214"/>
      <c r="Y15756" s="214"/>
      <c r="Z15756" s="214"/>
      <c r="AA15756" s="217"/>
      <c r="AB15756" s="217"/>
      <c r="AC15756" s="217"/>
      <c r="AD15756" s="213"/>
    </row>
    <row r="15757" spans="20:30" x14ac:dyDescent="0.2">
      <c r="T15757" s="212"/>
      <c r="U15757" s="213"/>
      <c r="V15757" s="213"/>
      <c r="W15757" s="213"/>
      <c r="X15757" s="214"/>
      <c r="Y15757" s="214"/>
      <c r="Z15757" s="214"/>
      <c r="AA15757" s="217"/>
      <c r="AB15757" s="217"/>
      <c r="AC15757" s="217"/>
      <c r="AD15757" s="213"/>
    </row>
    <row r="15758" spans="20:30" x14ac:dyDescent="0.2">
      <c r="T15758" s="212"/>
      <c r="U15758" s="213"/>
      <c r="V15758" s="213"/>
      <c r="W15758" s="213"/>
      <c r="X15758" s="214"/>
      <c r="Y15758" s="214"/>
      <c r="Z15758" s="214"/>
      <c r="AA15758" s="217"/>
      <c r="AB15758" s="217"/>
      <c r="AC15758" s="217"/>
      <c r="AD15758" s="213"/>
    </row>
    <row r="15759" spans="20:30" x14ac:dyDescent="0.2">
      <c r="T15759" s="212"/>
      <c r="U15759" s="213"/>
      <c r="V15759" s="213"/>
      <c r="W15759" s="213"/>
      <c r="X15759" s="214"/>
      <c r="Y15759" s="214"/>
      <c r="Z15759" s="214"/>
      <c r="AA15759" s="217"/>
      <c r="AB15759" s="217"/>
      <c r="AC15759" s="217"/>
      <c r="AD15759" s="213"/>
    </row>
    <row r="15760" spans="20:30" x14ac:dyDescent="0.2">
      <c r="T15760" s="212"/>
      <c r="U15760" s="213"/>
      <c r="V15760" s="213"/>
      <c r="W15760" s="213"/>
      <c r="X15760" s="214"/>
      <c r="Y15760" s="214"/>
      <c r="Z15760" s="214"/>
      <c r="AA15760" s="217"/>
      <c r="AB15760" s="217"/>
      <c r="AC15760" s="217"/>
      <c r="AD15760" s="213"/>
    </row>
    <row r="15761" spans="20:30" x14ac:dyDescent="0.2">
      <c r="T15761" s="212"/>
      <c r="U15761" s="213"/>
      <c r="V15761" s="213"/>
      <c r="W15761" s="213"/>
      <c r="X15761" s="214"/>
      <c r="Y15761" s="214"/>
      <c r="Z15761" s="214"/>
      <c r="AA15761" s="217"/>
      <c r="AB15761" s="217"/>
      <c r="AC15761" s="217"/>
      <c r="AD15761" s="213"/>
    </row>
    <row r="15762" spans="20:30" x14ac:dyDescent="0.2">
      <c r="T15762" s="212"/>
      <c r="U15762" s="213"/>
      <c r="V15762" s="213"/>
      <c r="W15762" s="213"/>
      <c r="X15762" s="214"/>
      <c r="Y15762" s="214"/>
      <c r="Z15762" s="214"/>
      <c r="AA15762" s="217"/>
      <c r="AB15762" s="217"/>
      <c r="AC15762" s="217"/>
      <c r="AD15762" s="213"/>
    </row>
    <row r="15763" spans="20:30" x14ac:dyDescent="0.2">
      <c r="T15763" s="212"/>
      <c r="U15763" s="213"/>
      <c r="V15763" s="213"/>
      <c r="W15763" s="213"/>
      <c r="X15763" s="214"/>
      <c r="Y15763" s="214"/>
      <c r="Z15763" s="214"/>
      <c r="AA15763" s="217"/>
      <c r="AB15763" s="217"/>
      <c r="AC15763" s="217"/>
      <c r="AD15763" s="213"/>
    </row>
    <row r="15764" spans="20:30" x14ac:dyDescent="0.2">
      <c r="T15764" s="212"/>
      <c r="U15764" s="213"/>
      <c r="V15764" s="213"/>
      <c r="W15764" s="213"/>
      <c r="X15764" s="214"/>
      <c r="Y15764" s="214"/>
      <c r="Z15764" s="214"/>
      <c r="AA15764" s="217"/>
      <c r="AB15764" s="217"/>
      <c r="AC15764" s="217"/>
      <c r="AD15764" s="213"/>
    </row>
    <row r="15765" spans="20:30" x14ac:dyDescent="0.2">
      <c r="T15765" s="212"/>
      <c r="U15765" s="213"/>
      <c r="V15765" s="213"/>
      <c r="W15765" s="213"/>
      <c r="X15765" s="214"/>
      <c r="Y15765" s="214"/>
      <c r="Z15765" s="214"/>
      <c r="AA15765" s="217"/>
      <c r="AB15765" s="217"/>
      <c r="AC15765" s="217"/>
      <c r="AD15765" s="213"/>
    </row>
    <row r="15766" spans="20:30" x14ac:dyDescent="0.2">
      <c r="T15766" s="212"/>
      <c r="U15766" s="213"/>
      <c r="V15766" s="213"/>
      <c r="W15766" s="213"/>
      <c r="X15766" s="214"/>
      <c r="Y15766" s="214"/>
      <c r="Z15766" s="214"/>
      <c r="AA15766" s="217"/>
      <c r="AB15766" s="217"/>
      <c r="AC15766" s="217"/>
      <c r="AD15766" s="213"/>
    </row>
    <row r="15767" spans="20:30" x14ac:dyDescent="0.2">
      <c r="T15767" s="212"/>
      <c r="U15767" s="213"/>
      <c r="V15767" s="213"/>
      <c r="W15767" s="213"/>
      <c r="X15767" s="214"/>
      <c r="Y15767" s="214"/>
      <c r="Z15767" s="214"/>
      <c r="AA15767" s="217"/>
      <c r="AB15767" s="217"/>
      <c r="AC15767" s="217"/>
      <c r="AD15767" s="213"/>
    </row>
    <row r="15768" spans="20:30" x14ac:dyDescent="0.2">
      <c r="T15768" s="212"/>
      <c r="U15768" s="213"/>
      <c r="V15768" s="213"/>
      <c r="W15768" s="213"/>
      <c r="X15768" s="214"/>
      <c r="Y15768" s="214"/>
      <c r="Z15768" s="214"/>
      <c r="AA15768" s="217"/>
      <c r="AB15768" s="217"/>
      <c r="AC15768" s="217"/>
      <c r="AD15768" s="213"/>
    </row>
    <row r="15769" spans="20:30" x14ac:dyDescent="0.2">
      <c r="T15769" s="212"/>
      <c r="U15769" s="213"/>
      <c r="V15769" s="213"/>
      <c r="W15769" s="213"/>
      <c r="X15769" s="214"/>
      <c r="Y15769" s="214"/>
      <c r="Z15769" s="214"/>
      <c r="AA15769" s="217"/>
      <c r="AB15769" s="217"/>
      <c r="AC15769" s="217"/>
      <c r="AD15769" s="213"/>
    </row>
    <row r="15770" spans="20:30" x14ac:dyDescent="0.2">
      <c r="T15770" s="212"/>
      <c r="U15770" s="213"/>
      <c r="V15770" s="213"/>
      <c r="W15770" s="213"/>
      <c r="X15770" s="214"/>
      <c r="Y15770" s="214"/>
      <c r="Z15770" s="214"/>
      <c r="AA15770" s="217"/>
      <c r="AB15770" s="217"/>
      <c r="AC15770" s="217"/>
      <c r="AD15770" s="213"/>
    </row>
    <row r="15771" spans="20:30" x14ac:dyDescent="0.2">
      <c r="T15771" s="212"/>
      <c r="U15771" s="213"/>
      <c r="V15771" s="213"/>
      <c r="W15771" s="213"/>
      <c r="X15771" s="214"/>
      <c r="Y15771" s="214"/>
      <c r="Z15771" s="214"/>
      <c r="AA15771" s="217"/>
      <c r="AB15771" s="217"/>
      <c r="AC15771" s="217"/>
      <c r="AD15771" s="213"/>
    </row>
    <row r="15772" spans="20:30" x14ac:dyDescent="0.2">
      <c r="T15772" s="212"/>
      <c r="U15772" s="213"/>
      <c r="V15772" s="213"/>
      <c r="W15772" s="213"/>
      <c r="X15772" s="214"/>
      <c r="Y15772" s="214"/>
      <c r="Z15772" s="214"/>
      <c r="AA15772" s="217"/>
      <c r="AB15772" s="217"/>
      <c r="AC15772" s="217"/>
      <c r="AD15772" s="213"/>
    </row>
    <row r="15773" spans="20:30" x14ac:dyDescent="0.2">
      <c r="T15773" s="212"/>
      <c r="U15773" s="213"/>
      <c r="V15773" s="213"/>
      <c r="W15773" s="213"/>
      <c r="X15773" s="214"/>
      <c r="Y15773" s="214"/>
      <c r="Z15773" s="214"/>
      <c r="AA15773" s="217"/>
      <c r="AB15773" s="217"/>
      <c r="AC15773" s="217"/>
      <c r="AD15773" s="213"/>
    </row>
    <row r="15774" spans="20:30" x14ac:dyDescent="0.2">
      <c r="T15774" s="212"/>
      <c r="U15774" s="213"/>
      <c r="V15774" s="213"/>
      <c r="W15774" s="213"/>
      <c r="X15774" s="214"/>
      <c r="Y15774" s="214"/>
      <c r="Z15774" s="214"/>
      <c r="AA15774" s="217"/>
      <c r="AB15774" s="217"/>
      <c r="AC15774" s="217"/>
      <c r="AD15774" s="213"/>
    </row>
    <row r="15775" spans="20:30" x14ac:dyDescent="0.2">
      <c r="T15775" s="212"/>
      <c r="U15775" s="213"/>
      <c r="V15775" s="213"/>
      <c r="W15775" s="213"/>
      <c r="X15775" s="214"/>
      <c r="Y15775" s="214"/>
      <c r="Z15775" s="214"/>
      <c r="AA15775" s="217"/>
      <c r="AB15775" s="217"/>
      <c r="AC15775" s="217"/>
      <c r="AD15775" s="213"/>
    </row>
    <row r="15776" spans="20:30" x14ac:dyDescent="0.2">
      <c r="T15776" s="212"/>
      <c r="U15776" s="213"/>
      <c r="V15776" s="213"/>
      <c r="W15776" s="213"/>
      <c r="X15776" s="214"/>
      <c r="Y15776" s="214"/>
      <c r="Z15776" s="214"/>
      <c r="AA15776" s="217"/>
      <c r="AB15776" s="217"/>
      <c r="AC15776" s="217"/>
      <c r="AD15776" s="213"/>
    </row>
    <row r="15777" spans="20:30" x14ac:dyDescent="0.2">
      <c r="T15777" s="212"/>
      <c r="U15777" s="213"/>
      <c r="V15777" s="213"/>
      <c r="W15777" s="213"/>
      <c r="X15777" s="214"/>
      <c r="Y15777" s="214"/>
      <c r="Z15777" s="214"/>
      <c r="AA15777" s="217"/>
      <c r="AB15777" s="217"/>
      <c r="AC15777" s="217"/>
      <c r="AD15777" s="213"/>
    </row>
    <row r="15778" spans="20:30" x14ac:dyDescent="0.2">
      <c r="T15778" s="212"/>
      <c r="U15778" s="213"/>
      <c r="V15778" s="213"/>
      <c r="W15778" s="213"/>
      <c r="X15778" s="214"/>
      <c r="Y15778" s="214"/>
      <c r="Z15778" s="214"/>
      <c r="AA15778" s="217"/>
      <c r="AB15778" s="217"/>
      <c r="AC15778" s="217"/>
      <c r="AD15778" s="213"/>
    </row>
    <row r="15779" spans="20:30" x14ac:dyDescent="0.2">
      <c r="T15779" s="212"/>
      <c r="U15779" s="213"/>
      <c r="V15779" s="213"/>
      <c r="W15779" s="213"/>
      <c r="X15779" s="214"/>
      <c r="Y15779" s="214"/>
      <c r="Z15779" s="214"/>
      <c r="AA15779" s="217"/>
      <c r="AB15779" s="217"/>
      <c r="AC15779" s="217"/>
      <c r="AD15779" s="213"/>
    </row>
    <row r="15780" spans="20:30" x14ac:dyDescent="0.2">
      <c r="T15780" s="212"/>
      <c r="U15780" s="213"/>
      <c r="V15780" s="213"/>
      <c r="W15780" s="213"/>
      <c r="X15780" s="214"/>
      <c r="Y15780" s="214"/>
      <c r="Z15780" s="214"/>
      <c r="AA15780" s="217"/>
      <c r="AB15780" s="217"/>
      <c r="AC15780" s="217"/>
      <c r="AD15780" s="213"/>
    </row>
    <row r="15781" spans="20:30" x14ac:dyDescent="0.2">
      <c r="T15781" s="212"/>
      <c r="U15781" s="213"/>
      <c r="V15781" s="213"/>
      <c r="W15781" s="213"/>
      <c r="X15781" s="214"/>
      <c r="Y15781" s="214"/>
      <c r="Z15781" s="214"/>
      <c r="AA15781" s="217"/>
      <c r="AB15781" s="217"/>
      <c r="AC15781" s="217"/>
      <c r="AD15781" s="213"/>
    </row>
    <row r="15782" spans="20:30" x14ac:dyDescent="0.2">
      <c r="T15782" s="212"/>
      <c r="U15782" s="213"/>
      <c r="V15782" s="213"/>
      <c r="W15782" s="213"/>
      <c r="X15782" s="214"/>
      <c r="Y15782" s="214"/>
      <c r="Z15782" s="214"/>
      <c r="AA15782" s="217"/>
      <c r="AB15782" s="217"/>
      <c r="AC15782" s="217"/>
      <c r="AD15782" s="213"/>
    </row>
    <row r="15783" spans="20:30" x14ac:dyDescent="0.2">
      <c r="T15783" s="212"/>
      <c r="U15783" s="213"/>
      <c r="V15783" s="213"/>
      <c r="W15783" s="213"/>
      <c r="X15783" s="214"/>
      <c r="Y15783" s="214"/>
      <c r="Z15783" s="214"/>
      <c r="AA15783" s="217"/>
      <c r="AB15783" s="217"/>
      <c r="AC15783" s="217"/>
      <c r="AD15783" s="213"/>
    </row>
    <row r="15784" spans="20:30" x14ac:dyDescent="0.2">
      <c r="T15784" s="212"/>
      <c r="U15784" s="213"/>
      <c r="V15784" s="213"/>
      <c r="W15784" s="213"/>
      <c r="X15784" s="214"/>
      <c r="Y15784" s="214"/>
      <c r="Z15784" s="214"/>
      <c r="AA15784" s="217"/>
      <c r="AB15784" s="217"/>
      <c r="AC15784" s="217"/>
      <c r="AD15784" s="213"/>
    </row>
    <row r="15785" spans="20:30" x14ac:dyDescent="0.2">
      <c r="T15785" s="212"/>
      <c r="U15785" s="213"/>
      <c r="V15785" s="213"/>
      <c r="W15785" s="213"/>
      <c r="X15785" s="214"/>
      <c r="Y15785" s="214"/>
      <c r="Z15785" s="214"/>
      <c r="AA15785" s="217"/>
      <c r="AB15785" s="217"/>
      <c r="AC15785" s="217"/>
      <c r="AD15785" s="213"/>
    </row>
    <row r="15786" spans="20:30" x14ac:dyDescent="0.2">
      <c r="T15786" s="212"/>
      <c r="U15786" s="213"/>
      <c r="V15786" s="213"/>
      <c r="W15786" s="213"/>
      <c r="X15786" s="214"/>
      <c r="Y15786" s="214"/>
      <c r="Z15786" s="214"/>
      <c r="AA15786" s="217"/>
      <c r="AB15786" s="217"/>
      <c r="AC15786" s="217"/>
      <c r="AD15786" s="213"/>
    </row>
    <row r="15787" spans="20:30" x14ac:dyDescent="0.2">
      <c r="T15787" s="212"/>
      <c r="U15787" s="213"/>
      <c r="V15787" s="213"/>
      <c r="W15787" s="213"/>
      <c r="X15787" s="214"/>
      <c r="Y15787" s="214"/>
      <c r="Z15787" s="214"/>
      <c r="AA15787" s="217"/>
      <c r="AB15787" s="217"/>
      <c r="AC15787" s="217"/>
      <c r="AD15787" s="213"/>
    </row>
    <row r="15788" spans="20:30" x14ac:dyDescent="0.2">
      <c r="T15788" s="212"/>
      <c r="U15788" s="213"/>
      <c r="V15788" s="213"/>
      <c r="W15788" s="213"/>
      <c r="X15788" s="214"/>
      <c r="Y15788" s="214"/>
      <c r="Z15788" s="214"/>
      <c r="AA15788" s="217"/>
      <c r="AB15788" s="217"/>
      <c r="AC15788" s="217"/>
      <c r="AD15788" s="213"/>
    </row>
    <row r="15789" spans="20:30" x14ac:dyDescent="0.2">
      <c r="T15789" s="212"/>
      <c r="U15789" s="213"/>
      <c r="V15789" s="213"/>
      <c r="W15789" s="213"/>
      <c r="X15789" s="214"/>
      <c r="Y15789" s="214"/>
      <c r="Z15789" s="214"/>
      <c r="AA15789" s="217"/>
      <c r="AB15789" s="217"/>
      <c r="AC15789" s="217"/>
      <c r="AD15789" s="213"/>
    </row>
    <row r="15790" spans="20:30" x14ac:dyDescent="0.2">
      <c r="T15790" s="212"/>
      <c r="U15790" s="213"/>
      <c r="V15790" s="213"/>
      <c r="W15790" s="213"/>
      <c r="X15790" s="214"/>
      <c r="Y15790" s="214"/>
      <c r="Z15790" s="214"/>
      <c r="AA15790" s="217"/>
      <c r="AB15790" s="217"/>
      <c r="AC15790" s="217"/>
      <c r="AD15790" s="213"/>
    </row>
    <row r="15791" spans="20:30" x14ac:dyDescent="0.2">
      <c r="T15791" s="212"/>
      <c r="U15791" s="213"/>
      <c r="V15791" s="213"/>
      <c r="W15791" s="213"/>
      <c r="X15791" s="214"/>
      <c r="Y15791" s="214"/>
      <c r="Z15791" s="214"/>
      <c r="AA15791" s="217"/>
      <c r="AB15791" s="217"/>
      <c r="AC15791" s="217"/>
      <c r="AD15791" s="213"/>
    </row>
    <row r="15792" spans="20:30" x14ac:dyDescent="0.2">
      <c r="T15792" s="212"/>
      <c r="U15792" s="213"/>
      <c r="V15792" s="213"/>
      <c r="W15792" s="213"/>
      <c r="X15792" s="214"/>
      <c r="Y15792" s="214"/>
      <c r="Z15792" s="214"/>
      <c r="AA15792" s="217"/>
      <c r="AB15792" s="217"/>
      <c r="AC15792" s="217"/>
      <c r="AD15792" s="213"/>
    </row>
    <row r="15793" spans="20:30" x14ac:dyDescent="0.2">
      <c r="T15793" s="212"/>
      <c r="U15793" s="213"/>
      <c r="V15793" s="213"/>
      <c r="W15793" s="213"/>
      <c r="X15793" s="214"/>
      <c r="Y15793" s="214"/>
      <c r="Z15793" s="214"/>
      <c r="AA15793" s="217"/>
      <c r="AB15793" s="217"/>
      <c r="AC15793" s="217"/>
      <c r="AD15793" s="213"/>
    </row>
    <row r="15794" spans="20:30" x14ac:dyDescent="0.2">
      <c r="T15794" s="212"/>
      <c r="U15794" s="213"/>
      <c r="V15794" s="213"/>
      <c r="W15794" s="213"/>
      <c r="X15794" s="214"/>
      <c r="Y15794" s="214"/>
      <c r="Z15794" s="214"/>
      <c r="AA15794" s="217"/>
      <c r="AB15794" s="217"/>
      <c r="AC15794" s="217"/>
      <c r="AD15794" s="213"/>
    </row>
    <row r="15795" spans="20:30" x14ac:dyDescent="0.2">
      <c r="T15795" s="212"/>
      <c r="U15795" s="213"/>
      <c r="V15795" s="213"/>
      <c r="W15795" s="213"/>
      <c r="X15795" s="214"/>
      <c r="Y15795" s="214"/>
      <c r="Z15795" s="214"/>
      <c r="AA15795" s="217"/>
      <c r="AB15795" s="217"/>
      <c r="AC15795" s="217"/>
      <c r="AD15795" s="213"/>
    </row>
    <row r="15796" spans="20:30" x14ac:dyDescent="0.2">
      <c r="T15796" s="212"/>
      <c r="U15796" s="213"/>
      <c r="V15796" s="213"/>
      <c r="W15796" s="213"/>
      <c r="X15796" s="214"/>
      <c r="Y15796" s="214"/>
      <c r="Z15796" s="214"/>
      <c r="AA15796" s="217"/>
      <c r="AB15796" s="217"/>
      <c r="AC15796" s="217"/>
      <c r="AD15796" s="213"/>
    </row>
    <row r="15797" spans="20:30" x14ac:dyDescent="0.2">
      <c r="T15797" s="212"/>
      <c r="U15797" s="213"/>
      <c r="V15797" s="213"/>
      <c r="W15797" s="213"/>
      <c r="X15797" s="214"/>
      <c r="Y15797" s="214"/>
      <c r="Z15797" s="214"/>
      <c r="AA15797" s="217"/>
      <c r="AB15797" s="217"/>
      <c r="AC15797" s="217"/>
      <c r="AD15797" s="213"/>
    </row>
    <row r="15798" spans="20:30" x14ac:dyDescent="0.2">
      <c r="T15798" s="212"/>
      <c r="U15798" s="213"/>
      <c r="V15798" s="213"/>
      <c r="W15798" s="213"/>
      <c r="X15798" s="214"/>
      <c r="Y15798" s="214"/>
      <c r="Z15798" s="214"/>
      <c r="AA15798" s="217"/>
      <c r="AB15798" s="217"/>
      <c r="AC15798" s="217"/>
      <c r="AD15798" s="213"/>
    </row>
    <row r="15799" spans="20:30" x14ac:dyDescent="0.2">
      <c r="T15799" s="212"/>
      <c r="U15799" s="213"/>
      <c r="V15799" s="213"/>
      <c r="W15799" s="213"/>
      <c r="X15799" s="214"/>
      <c r="Y15799" s="214"/>
      <c r="Z15799" s="214"/>
      <c r="AA15799" s="217"/>
      <c r="AB15799" s="217"/>
      <c r="AC15799" s="217"/>
      <c r="AD15799" s="213"/>
    </row>
    <row r="15800" spans="20:30" x14ac:dyDescent="0.2">
      <c r="T15800" s="212"/>
      <c r="U15800" s="213"/>
      <c r="V15800" s="213"/>
      <c r="W15800" s="213"/>
      <c r="X15800" s="214"/>
      <c r="Y15800" s="214"/>
      <c r="Z15800" s="214"/>
      <c r="AA15800" s="217"/>
      <c r="AB15800" s="217"/>
      <c r="AC15800" s="217"/>
      <c r="AD15800" s="213"/>
    </row>
    <row r="15801" spans="20:30" x14ac:dyDescent="0.2">
      <c r="T15801" s="212"/>
      <c r="U15801" s="213"/>
      <c r="V15801" s="213"/>
      <c r="W15801" s="213"/>
      <c r="X15801" s="214"/>
      <c r="Y15801" s="214"/>
      <c r="Z15801" s="214"/>
      <c r="AA15801" s="217"/>
      <c r="AB15801" s="217"/>
      <c r="AC15801" s="217"/>
      <c r="AD15801" s="213"/>
    </row>
    <row r="15802" spans="20:30" x14ac:dyDescent="0.2">
      <c r="T15802" s="212"/>
      <c r="U15802" s="213"/>
      <c r="V15802" s="213"/>
      <c r="W15802" s="213"/>
      <c r="X15802" s="214"/>
      <c r="Y15802" s="214"/>
      <c r="Z15802" s="214"/>
      <c r="AA15802" s="217"/>
      <c r="AB15802" s="217"/>
      <c r="AC15802" s="217"/>
      <c r="AD15802" s="213"/>
    </row>
    <row r="15803" spans="20:30" x14ac:dyDescent="0.2">
      <c r="T15803" s="212"/>
      <c r="U15803" s="213"/>
      <c r="V15803" s="213"/>
      <c r="W15803" s="213"/>
      <c r="X15803" s="214"/>
      <c r="Y15803" s="214"/>
      <c r="Z15803" s="214"/>
      <c r="AA15803" s="217"/>
      <c r="AB15803" s="217"/>
      <c r="AC15803" s="217"/>
      <c r="AD15803" s="213"/>
    </row>
    <row r="15804" spans="20:30" x14ac:dyDescent="0.2">
      <c r="T15804" s="212"/>
      <c r="U15804" s="213"/>
      <c r="V15804" s="213"/>
      <c r="W15804" s="213"/>
      <c r="X15804" s="214"/>
      <c r="Y15804" s="214"/>
      <c r="Z15804" s="214"/>
      <c r="AA15804" s="217"/>
      <c r="AB15804" s="217"/>
      <c r="AC15804" s="217"/>
      <c r="AD15804" s="213"/>
    </row>
    <row r="15805" spans="20:30" x14ac:dyDescent="0.2">
      <c r="T15805" s="212"/>
      <c r="U15805" s="213"/>
      <c r="V15805" s="213"/>
      <c r="W15805" s="213"/>
      <c r="X15805" s="214"/>
      <c r="Y15805" s="214"/>
      <c r="Z15805" s="214"/>
      <c r="AA15805" s="217"/>
      <c r="AB15805" s="217"/>
      <c r="AC15805" s="217"/>
      <c r="AD15805" s="213"/>
    </row>
    <row r="15806" spans="20:30" x14ac:dyDescent="0.2">
      <c r="T15806" s="212"/>
      <c r="U15806" s="213"/>
      <c r="V15806" s="213"/>
      <c r="W15806" s="213"/>
      <c r="X15806" s="214"/>
      <c r="Y15806" s="214"/>
      <c r="Z15806" s="214"/>
      <c r="AA15806" s="217"/>
      <c r="AB15806" s="217"/>
      <c r="AC15806" s="217"/>
      <c r="AD15806" s="213"/>
    </row>
    <row r="15807" spans="20:30" x14ac:dyDescent="0.2">
      <c r="T15807" s="212"/>
      <c r="U15807" s="213"/>
      <c r="V15807" s="213"/>
      <c r="W15807" s="213"/>
      <c r="X15807" s="214"/>
      <c r="Y15807" s="214"/>
      <c r="Z15807" s="214"/>
      <c r="AA15807" s="217"/>
      <c r="AB15807" s="217"/>
      <c r="AC15807" s="217"/>
      <c r="AD15807" s="213"/>
    </row>
    <row r="15808" spans="20:30" x14ac:dyDescent="0.2">
      <c r="T15808" s="212"/>
      <c r="U15808" s="213"/>
      <c r="V15808" s="213"/>
      <c r="W15808" s="213"/>
      <c r="X15808" s="214"/>
      <c r="Y15808" s="214"/>
      <c r="Z15808" s="214"/>
      <c r="AA15808" s="217"/>
      <c r="AB15808" s="217"/>
      <c r="AC15808" s="217"/>
      <c r="AD15808" s="213"/>
    </row>
    <row r="15809" spans="20:30" x14ac:dyDescent="0.2">
      <c r="T15809" s="212"/>
      <c r="U15809" s="213"/>
      <c r="V15809" s="213"/>
      <c r="W15809" s="213"/>
      <c r="X15809" s="214"/>
      <c r="Y15809" s="214"/>
      <c r="Z15809" s="214"/>
      <c r="AA15809" s="217"/>
      <c r="AB15809" s="217"/>
      <c r="AC15809" s="217"/>
      <c r="AD15809" s="213"/>
    </row>
    <row r="15810" spans="20:30" x14ac:dyDescent="0.2">
      <c r="T15810" s="212"/>
      <c r="U15810" s="213"/>
      <c r="V15810" s="213"/>
      <c r="W15810" s="213"/>
      <c r="X15810" s="214"/>
      <c r="Y15810" s="214"/>
      <c r="Z15810" s="214"/>
      <c r="AA15810" s="217"/>
      <c r="AB15810" s="217"/>
      <c r="AC15810" s="217"/>
      <c r="AD15810" s="213"/>
    </row>
    <row r="15811" spans="20:30" x14ac:dyDescent="0.2">
      <c r="T15811" s="212"/>
      <c r="U15811" s="213"/>
      <c r="V15811" s="213"/>
      <c r="W15811" s="213"/>
      <c r="X15811" s="214"/>
      <c r="Y15811" s="214"/>
      <c r="Z15811" s="214"/>
      <c r="AA15811" s="217"/>
      <c r="AB15811" s="217"/>
      <c r="AC15811" s="217"/>
      <c r="AD15811" s="213"/>
    </row>
    <row r="15812" spans="20:30" x14ac:dyDescent="0.2">
      <c r="T15812" s="212"/>
      <c r="U15812" s="213"/>
      <c r="V15812" s="213"/>
      <c r="W15812" s="213"/>
      <c r="X15812" s="214"/>
      <c r="Y15812" s="214"/>
      <c r="Z15812" s="214"/>
      <c r="AA15812" s="217"/>
      <c r="AB15812" s="217"/>
      <c r="AC15812" s="217"/>
      <c r="AD15812" s="213"/>
    </row>
    <row r="15813" spans="20:30" x14ac:dyDescent="0.2">
      <c r="T15813" s="212"/>
      <c r="U15813" s="213"/>
      <c r="V15813" s="213"/>
      <c r="W15813" s="213"/>
      <c r="X15813" s="214"/>
      <c r="Y15813" s="214"/>
      <c r="Z15813" s="214"/>
      <c r="AA15813" s="217"/>
      <c r="AB15813" s="217"/>
      <c r="AC15813" s="217"/>
      <c r="AD15813" s="213"/>
    </row>
    <row r="15814" spans="20:30" x14ac:dyDescent="0.2">
      <c r="T15814" s="212"/>
      <c r="U15814" s="213"/>
      <c r="V15814" s="213"/>
      <c r="W15814" s="213"/>
      <c r="X15814" s="214"/>
      <c r="Y15814" s="214"/>
      <c r="Z15814" s="214"/>
      <c r="AA15814" s="217"/>
      <c r="AB15814" s="217"/>
      <c r="AC15814" s="217"/>
      <c r="AD15814" s="213"/>
    </row>
    <row r="15815" spans="20:30" x14ac:dyDescent="0.2">
      <c r="T15815" s="212"/>
      <c r="U15815" s="213"/>
      <c r="V15815" s="213"/>
      <c r="W15815" s="213"/>
      <c r="X15815" s="214"/>
      <c r="Y15815" s="214"/>
      <c r="Z15815" s="214"/>
      <c r="AA15815" s="217"/>
      <c r="AB15815" s="217"/>
      <c r="AC15815" s="217"/>
      <c r="AD15815" s="213"/>
    </row>
    <row r="15816" spans="20:30" x14ac:dyDescent="0.2">
      <c r="T15816" s="212"/>
      <c r="U15816" s="213"/>
      <c r="V15816" s="213"/>
      <c r="W15816" s="213"/>
      <c r="X15816" s="214"/>
      <c r="Y15816" s="214"/>
      <c r="Z15816" s="214"/>
      <c r="AA15816" s="217"/>
      <c r="AB15816" s="217"/>
      <c r="AC15816" s="217"/>
      <c r="AD15816" s="213"/>
    </row>
    <row r="15817" spans="20:30" x14ac:dyDescent="0.2">
      <c r="T15817" s="212"/>
      <c r="U15817" s="213"/>
      <c r="V15817" s="213"/>
      <c r="W15817" s="213"/>
      <c r="X15817" s="214"/>
      <c r="Y15817" s="214"/>
      <c r="Z15817" s="214"/>
      <c r="AA15817" s="217"/>
      <c r="AB15817" s="217"/>
      <c r="AC15817" s="217"/>
      <c r="AD15817" s="213"/>
    </row>
    <row r="15818" spans="20:30" x14ac:dyDescent="0.2">
      <c r="T15818" s="212"/>
      <c r="U15818" s="213"/>
      <c r="V15818" s="213"/>
      <c r="W15818" s="213"/>
      <c r="X15818" s="214"/>
      <c r="Y15818" s="214"/>
      <c r="Z15818" s="214"/>
      <c r="AA15818" s="217"/>
      <c r="AB15818" s="217"/>
      <c r="AC15818" s="217"/>
      <c r="AD15818" s="213"/>
    </row>
    <row r="15819" spans="20:30" x14ac:dyDescent="0.2">
      <c r="T15819" s="212"/>
      <c r="U15819" s="213"/>
      <c r="V15819" s="213"/>
      <c r="W15819" s="213"/>
      <c r="X15819" s="214"/>
      <c r="Y15819" s="214"/>
      <c r="Z15819" s="214"/>
      <c r="AA15819" s="217"/>
      <c r="AB15819" s="217"/>
      <c r="AC15819" s="217"/>
      <c r="AD15819" s="213"/>
    </row>
    <row r="15820" spans="20:30" x14ac:dyDescent="0.2">
      <c r="T15820" s="212"/>
      <c r="U15820" s="213"/>
      <c r="V15820" s="213"/>
      <c r="W15820" s="213"/>
      <c r="X15820" s="214"/>
      <c r="Y15820" s="214"/>
      <c r="Z15820" s="214"/>
      <c r="AA15820" s="217"/>
      <c r="AB15820" s="217"/>
      <c r="AC15820" s="217"/>
      <c r="AD15820" s="213"/>
    </row>
    <row r="15821" spans="20:30" x14ac:dyDescent="0.2">
      <c r="T15821" s="212"/>
      <c r="U15821" s="213"/>
      <c r="V15821" s="213"/>
      <c r="W15821" s="213"/>
      <c r="X15821" s="214"/>
      <c r="Y15821" s="214"/>
      <c r="Z15821" s="214"/>
      <c r="AA15821" s="217"/>
      <c r="AB15821" s="217"/>
      <c r="AC15821" s="217"/>
      <c r="AD15821" s="213"/>
    </row>
    <row r="15822" spans="20:30" x14ac:dyDescent="0.2">
      <c r="T15822" s="212"/>
      <c r="U15822" s="213"/>
      <c r="V15822" s="213"/>
      <c r="W15822" s="213"/>
      <c r="X15822" s="214"/>
      <c r="Y15822" s="214"/>
      <c r="Z15822" s="214"/>
      <c r="AA15822" s="217"/>
      <c r="AB15822" s="217"/>
      <c r="AC15822" s="217"/>
      <c r="AD15822" s="213"/>
    </row>
    <row r="15823" spans="20:30" x14ac:dyDescent="0.2">
      <c r="T15823" s="212"/>
      <c r="U15823" s="213"/>
      <c r="V15823" s="213"/>
      <c r="W15823" s="213"/>
      <c r="X15823" s="214"/>
      <c r="Y15823" s="214"/>
      <c r="Z15823" s="214"/>
      <c r="AA15823" s="217"/>
      <c r="AB15823" s="217"/>
      <c r="AC15823" s="217"/>
      <c r="AD15823" s="213"/>
    </row>
    <row r="15824" spans="20:30" x14ac:dyDescent="0.2">
      <c r="T15824" s="212"/>
      <c r="U15824" s="213"/>
      <c r="V15824" s="213"/>
      <c r="W15824" s="213"/>
      <c r="X15824" s="214"/>
      <c r="Y15824" s="214"/>
      <c r="Z15824" s="214"/>
      <c r="AA15824" s="217"/>
      <c r="AB15824" s="217"/>
      <c r="AC15824" s="217"/>
      <c r="AD15824" s="213"/>
    </row>
    <row r="15825" spans="20:30" x14ac:dyDescent="0.2">
      <c r="T15825" s="212"/>
      <c r="U15825" s="213"/>
      <c r="V15825" s="213"/>
      <c r="W15825" s="213"/>
      <c r="X15825" s="214"/>
      <c r="Y15825" s="214"/>
      <c r="Z15825" s="214"/>
      <c r="AA15825" s="217"/>
      <c r="AB15825" s="217"/>
      <c r="AC15825" s="217"/>
      <c r="AD15825" s="213"/>
    </row>
    <row r="15826" spans="20:30" x14ac:dyDescent="0.2">
      <c r="T15826" s="212"/>
      <c r="U15826" s="213"/>
      <c r="V15826" s="213"/>
      <c r="W15826" s="213"/>
      <c r="X15826" s="214"/>
      <c r="Y15826" s="214"/>
      <c r="Z15826" s="214"/>
      <c r="AA15826" s="217"/>
      <c r="AB15826" s="217"/>
      <c r="AC15826" s="217"/>
      <c r="AD15826" s="213"/>
    </row>
    <row r="15827" spans="20:30" x14ac:dyDescent="0.2">
      <c r="T15827" s="212"/>
      <c r="U15827" s="213"/>
      <c r="V15827" s="213"/>
      <c r="W15827" s="213"/>
      <c r="X15827" s="214"/>
      <c r="Y15827" s="214"/>
      <c r="Z15827" s="214"/>
      <c r="AA15827" s="217"/>
      <c r="AB15827" s="217"/>
      <c r="AC15827" s="217"/>
      <c r="AD15827" s="213"/>
    </row>
    <row r="15828" spans="20:30" x14ac:dyDescent="0.2">
      <c r="T15828" s="212"/>
      <c r="U15828" s="213"/>
      <c r="V15828" s="213"/>
      <c r="W15828" s="213"/>
      <c r="X15828" s="214"/>
      <c r="Y15828" s="214"/>
      <c r="Z15828" s="214"/>
      <c r="AA15828" s="217"/>
      <c r="AB15828" s="217"/>
      <c r="AC15828" s="217"/>
      <c r="AD15828" s="213"/>
    </row>
    <row r="15829" spans="20:30" x14ac:dyDescent="0.2">
      <c r="T15829" s="212"/>
      <c r="U15829" s="213"/>
      <c r="V15829" s="213"/>
      <c r="W15829" s="213"/>
      <c r="X15829" s="214"/>
      <c r="Y15829" s="214"/>
      <c r="Z15829" s="214"/>
      <c r="AA15829" s="217"/>
      <c r="AB15829" s="217"/>
      <c r="AC15829" s="217"/>
      <c r="AD15829" s="213"/>
    </row>
    <row r="15830" spans="20:30" x14ac:dyDescent="0.2">
      <c r="T15830" s="212"/>
      <c r="U15830" s="213"/>
      <c r="V15830" s="213"/>
      <c r="W15830" s="213"/>
      <c r="X15830" s="214"/>
      <c r="Y15830" s="214"/>
      <c r="Z15830" s="214"/>
      <c r="AA15830" s="217"/>
      <c r="AB15830" s="217"/>
      <c r="AC15830" s="217"/>
      <c r="AD15830" s="213"/>
    </row>
    <row r="15831" spans="20:30" x14ac:dyDescent="0.2">
      <c r="T15831" s="212"/>
      <c r="U15831" s="213"/>
      <c r="V15831" s="213"/>
      <c r="W15831" s="213"/>
      <c r="X15831" s="214"/>
      <c r="Y15831" s="214"/>
      <c r="Z15831" s="214"/>
      <c r="AA15831" s="217"/>
      <c r="AB15831" s="217"/>
      <c r="AC15831" s="217"/>
      <c r="AD15831" s="213"/>
    </row>
    <row r="15832" spans="20:30" x14ac:dyDescent="0.2">
      <c r="T15832" s="212"/>
      <c r="U15832" s="213"/>
      <c r="V15832" s="213"/>
      <c r="W15832" s="213"/>
      <c r="X15832" s="214"/>
      <c r="Y15832" s="214"/>
      <c r="Z15832" s="214"/>
      <c r="AA15832" s="217"/>
      <c r="AB15832" s="217"/>
      <c r="AC15832" s="217"/>
      <c r="AD15832" s="213"/>
    </row>
    <row r="15833" spans="20:30" x14ac:dyDescent="0.2">
      <c r="T15833" s="212"/>
      <c r="U15833" s="213"/>
      <c r="V15833" s="213"/>
      <c r="W15833" s="213"/>
      <c r="X15833" s="214"/>
      <c r="Y15833" s="214"/>
      <c r="Z15833" s="214"/>
      <c r="AA15833" s="217"/>
      <c r="AB15833" s="217"/>
      <c r="AC15833" s="217"/>
      <c r="AD15833" s="213"/>
    </row>
    <row r="15834" spans="20:30" x14ac:dyDescent="0.2">
      <c r="T15834" s="212"/>
      <c r="U15834" s="213"/>
      <c r="V15834" s="213"/>
      <c r="W15834" s="213"/>
      <c r="X15834" s="214"/>
      <c r="Y15834" s="214"/>
      <c r="Z15834" s="214"/>
      <c r="AA15834" s="217"/>
      <c r="AB15834" s="217"/>
      <c r="AC15834" s="217"/>
      <c r="AD15834" s="213"/>
    </row>
    <row r="15835" spans="20:30" x14ac:dyDescent="0.2">
      <c r="T15835" s="212"/>
      <c r="U15835" s="213"/>
      <c r="V15835" s="213"/>
      <c r="W15835" s="213"/>
      <c r="X15835" s="214"/>
      <c r="Y15835" s="214"/>
      <c r="Z15835" s="214"/>
      <c r="AA15835" s="217"/>
      <c r="AB15835" s="217"/>
      <c r="AC15835" s="217"/>
      <c r="AD15835" s="213"/>
    </row>
    <row r="15836" spans="20:30" x14ac:dyDescent="0.2">
      <c r="T15836" s="212"/>
      <c r="U15836" s="213"/>
      <c r="V15836" s="213"/>
      <c r="W15836" s="213"/>
      <c r="X15836" s="214"/>
      <c r="Y15836" s="214"/>
      <c r="Z15836" s="214"/>
      <c r="AA15836" s="217"/>
      <c r="AB15836" s="217"/>
      <c r="AC15836" s="217"/>
      <c r="AD15836" s="213"/>
    </row>
    <row r="15837" spans="20:30" x14ac:dyDescent="0.2">
      <c r="T15837" s="212"/>
      <c r="U15837" s="213"/>
      <c r="V15837" s="213"/>
      <c r="W15837" s="213"/>
      <c r="X15837" s="214"/>
      <c r="Y15837" s="214"/>
      <c r="Z15837" s="214"/>
      <c r="AA15837" s="217"/>
      <c r="AB15837" s="217"/>
      <c r="AC15837" s="217"/>
      <c r="AD15837" s="213"/>
    </row>
    <row r="15838" spans="20:30" x14ac:dyDescent="0.2">
      <c r="T15838" s="212"/>
      <c r="U15838" s="213"/>
      <c r="V15838" s="213"/>
      <c r="W15838" s="213"/>
      <c r="X15838" s="214"/>
      <c r="Y15838" s="214"/>
      <c r="Z15838" s="214"/>
      <c r="AA15838" s="217"/>
      <c r="AB15838" s="217"/>
      <c r="AC15838" s="217"/>
      <c r="AD15838" s="213"/>
    </row>
    <row r="15839" spans="20:30" x14ac:dyDescent="0.2">
      <c r="T15839" s="212"/>
      <c r="U15839" s="213"/>
      <c r="V15839" s="213"/>
      <c r="W15839" s="213"/>
      <c r="X15839" s="214"/>
      <c r="Y15839" s="214"/>
      <c r="Z15839" s="214"/>
      <c r="AA15839" s="217"/>
      <c r="AB15839" s="217"/>
      <c r="AC15839" s="217"/>
      <c r="AD15839" s="213"/>
    </row>
    <row r="15840" spans="20:30" x14ac:dyDescent="0.2">
      <c r="T15840" s="212"/>
      <c r="U15840" s="213"/>
      <c r="V15840" s="213"/>
      <c r="W15840" s="213"/>
      <c r="X15840" s="214"/>
      <c r="Y15840" s="214"/>
      <c r="Z15840" s="214"/>
      <c r="AA15840" s="217"/>
      <c r="AB15840" s="217"/>
      <c r="AC15840" s="217"/>
      <c r="AD15840" s="213"/>
    </row>
    <row r="15841" spans="20:30" x14ac:dyDescent="0.2">
      <c r="T15841" s="212"/>
      <c r="U15841" s="213"/>
      <c r="V15841" s="213"/>
      <c r="W15841" s="213"/>
      <c r="X15841" s="214"/>
      <c r="Y15841" s="214"/>
      <c r="Z15841" s="214"/>
      <c r="AA15841" s="217"/>
      <c r="AB15841" s="217"/>
      <c r="AC15841" s="217"/>
      <c r="AD15841" s="213"/>
    </row>
    <row r="15842" spans="20:30" x14ac:dyDescent="0.2">
      <c r="T15842" s="212"/>
      <c r="U15842" s="213"/>
      <c r="V15842" s="213"/>
      <c r="W15842" s="213"/>
      <c r="X15842" s="214"/>
      <c r="Y15842" s="214"/>
      <c r="Z15842" s="214"/>
      <c r="AA15842" s="217"/>
      <c r="AB15842" s="217"/>
      <c r="AC15842" s="217"/>
      <c r="AD15842" s="213"/>
    </row>
    <row r="15843" spans="20:30" x14ac:dyDescent="0.2">
      <c r="T15843" s="212"/>
      <c r="U15843" s="213"/>
      <c r="V15843" s="213"/>
      <c r="W15843" s="213"/>
      <c r="X15843" s="214"/>
      <c r="Y15843" s="214"/>
      <c r="Z15843" s="214"/>
      <c r="AA15843" s="217"/>
      <c r="AB15843" s="217"/>
      <c r="AC15843" s="217"/>
      <c r="AD15843" s="213"/>
    </row>
    <row r="15844" spans="20:30" x14ac:dyDescent="0.2">
      <c r="T15844" s="212"/>
      <c r="U15844" s="213"/>
      <c r="V15844" s="213"/>
      <c r="W15844" s="213"/>
      <c r="X15844" s="214"/>
      <c r="Y15844" s="214"/>
      <c r="Z15844" s="214"/>
      <c r="AA15844" s="217"/>
      <c r="AB15844" s="217"/>
      <c r="AC15844" s="217"/>
      <c r="AD15844" s="213"/>
    </row>
    <row r="15845" spans="20:30" x14ac:dyDescent="0.2">
      <c r="T15845" s="212"/>
      <c r="U15845" s="213"/>
      <c r="V15845" s="213"/>
      <c r="W15845" s="213"/>
      <c r="X15845" s="214"/>
      <c r="Y15845" s="214"/>
      <c r="Z15845" s="214"/>
      <c r="AA15845" s="217"/>
      <c r="AB15845" s="217"/>
      <c r="AC15845" s="217"/>
      <c r="AD15845" s="213"/>
    </row>
    <row r="15846" spans="20:30" x14ac:dyDescent="0.2">
      <c r="T15846" s="212"/>
      <c r="U15846" s="213"/>
      <c r="V15846" s="213"/>
      <c r="W15846" s="213"/>
      <c r="X15846" s="214"/>
      <c r="Y15846" s="214"/>
      <c r="Z15846" s="214"/>
      <c r="AA15846" s="217"/>
      <c r="AB15846" s="217"/>
      <c r="AC15846" s="217"/>
      <c r="AD15846" s="213"/>
    </row>
    <row r="15847" spans="20:30" x14ac:dyDescent="0.2">
      <c r="T15847" s="212"/>
      <c r="U15847" s="213"/>
      <c r="V15847" s="213"/>
      <c r="W15847" s="213"/>
      <c r="X15847" s="214"/>
      <c r="Y15847" s="214"/>
      <c r="Z15847" s="214"/>
      <c r="AA15847" s="217"/>
      <c r="AB15847" s="217"/>
      <c r="AC15847" s="217"/>
      <c r="AD15847" s="213"/>
    </row>
    <row r="15848" spans="20:30" x14ac:dyDescent="0.2">
      <c r="T15848" s="212"/>
      <c r="U15848" s="213"/>
      <c r="V15848" s="213"/>
      <c r="W15848" s="213"/>
      <c r="X15848" s="214"/>
      <c r="Y15848" s="214"/>
      <c r="Z15848" s="214"/>
      <c r="AA15848" s="217"/>
      <c r="AB15848" s="217"/>
      <c r="AC15848" s="217"/>
      <c r="AD15848" s="213"/>
    </row>
    <row r="15849" spans="20:30" x14ac:dyDescent="0.2">
      <c r="T15849" s="212"/>
      <c r="U15849" s="213"/>
      <c r="V15849" s="213"/>
      <c r="W15849" s="213"/>
      <c r="X15849" s="214"/>
      <c r="Y15849" s="214"/>
      <c r="Z15849" s="214"/>
      <c r="AA15849" s="217"/>
      <c r="AB15849" s="217"/>
      <c r="AC15849" s="217"/>
      <c r="AD15849" s="213"/>
    </row>
    <row r="15850" spans="20:30" x14ac:dyDescent="0.2">
      <c r="T15850" s="212"/>
      <c r="U15850" s="213"/>
      <c r="V15850" s="213"/>
      <c r="W15850" s="213"/>
      <c r="X15850" s="214"/>
      <c r="Y15850" s="214"/>
      <c r="Z15850" s="214"/>
      <c r="AA15850" s="217"/>
      <c r="AB15850" s="217"/>
      <c r="AC15850" s="217"/>
      <c r="AD15850" s="213"/>
    </row>
    <row r="15851" spans="20:30" x14ac:dyDescent="0.2">
      <c r="T15851" s="212"/>
      <c r="U15851" s="213"/>
      <c r="V15851" s="213"/>
      <c r="W15851" s="213"/>
      <c r="X15851" s="214"/>
      <c r="Y15851" s="214"/>
      <c r="Z15851" s="214"/>
      <c r="AA15851" s="217"/>
      <c r="AB15851" s="217"/>
      <c r="AC15851" s="217"/>
      <c r="AD15851" s="213"/>
    </row>
    <row r="15852" spans="20:30" x14ac:dyDescent="0.2">
      <c r="T15852" s="212"/>
      <c r="U15852" s="213"/>
      <c r="V15852" s="213"/>
      <c r="W15852" s="213"/>
      <c r="X15852" s="214"/>
      <c r="Y15852" s="214"/>
      <c r="Z15852" s="214"/>
      <c r="AA15852" s="217"/>
      <c r="AB15852" s="217"/>
      <c r="AC15852" s="217"/>
      <c r="AD15852" s="213"/>
    </row>
    <row r="15853" spans="20:30" x14ac:dyDescent="0.2">
      <c r="T15853" s="212"/>
      <c r="U15853" s="213"/>
      <c r="V15853" s="213"/>
      <c r="W15853" s="213"/>
      <c r="X15853" s="214"/>
      <c r="Y15853" s="214"/>
      <c r="Z15853" s="214"/>
      <c r="AA15853" s="217"/>
      <c r="AB15853" s="217"/>
      <c r="AC15853" s="217"/>
      <c r="AD15853" s="213"/>
    </row>
    <row r="15854" spans="20:30" x14ac:dyDescent="0.2">
      <c r="T15854" s="212"/>
      <c r="U15854" s="213"/>
      <c r="V15854" s="213"/>
      <c r="W15854" s="213"/>
      <c r="X15854" s="214"/>
      <c r="Y15854" s="214"/>
      <c r="Z15854" s="214"/>
      <c r="AA15854" s="217"/>
      <c r="AB15854" s="217"/>
      <c r="AC15854" s="217"/>
      <c r="AD15854" s="213"/>
    </row>
    <row r="15855" spans="20:30" x14ac:dyDescent="0.2">
      <c r="T15855" s="212"/>
      <c r="U15855" s="213"/>
      <c r="V15855" s="213"/>
      <c r="W15855" s="213"/>
      <c r="X15855" s="214"/>
      <c r="Y15855" s="214"/>
      <c r="Z15855" s="214"/>
      <c r="AA15855" s="217"/>
      <c r="AB15855" s="217"/>
      <c r="AC15855" s="217"/>
      <c r="AD15855" s="213"/>
    </row>
    <row r="15856" spans="20:30" x14ac:dyDescent="0.2">
      <c r="T15856" s="212"/>
      <c r="U15856" s="213"/>
      <c r="V15856" s="213"/>
      <c r="W15856" s="213"/>
      <c r="X15856" s="214"/>
      <c r="Y15856" s="214"/>
      <c r="Z15856" s="214"/>
      <c r="AA15856" s="217"/>
      <c r="AB15856" s="217"/>
      <c r="AC15856" s="217"/>
      <c r="AD15856" s="213"/>
    </row>
    <row r="15857" spans="20:30" x14ac:dyDescent="0.2">
      <c r="T15857" s="212"/>
      <c r="U15857" s="213"/>
      <c r="V15857" s="213"/>
      <c r="W15857" s="213"/>
      <c r="X15857" s="214"/>
      <c r="Y15857" s="214"/>
      <c r="Z15857" s="214"/>
      <c r="AA15857" s="217"/>
      <c r="AB15857" s="217"/>
      <c r="AC15857" s="217"/>
      <c r="AD15857" s="213"/>
    </row>
    <row r="15858" spans="20:30" x14ac:dyDescent="0.2">
      <c r="T15858" s="212"/>
      <c r="U15858" s="213"/>
      <c r="V15858" s="213"/>
      <c r="W15858" s="213"/>
      <c r="X15858" s="214"/>
      <c r="Y15858" s="214"/>
      <c r="Z15858" s="214"/>
      <c r="AA15858" s="217"/>
      <c r="AB15858" s="217"/>
      <c r="AC15858" s="217"/>
      <c r="AD15858" s="213"/>
    </row>
    <row r="15859" spans="20:30" x14ac:dyDescent="0.2">
      <c r="T15859" s="212"/>
      <c r="U15859" s="213"/>
      <c r="V15859" s="213"/>
      <c r="W15859" s="213"/>
      <c r="X15859" s="214"/>
      <c r="Y15859" s="214"/>
      <c r="Z15859" s="214"/>
      <c r="AA15859" s="217"/>
      <c r="AB15859" s="217"/>
      <c r="AC15859" s="217"/>
      <c r="AD15859" s="213"/>
    </row>
    <row r="15860" spans="20:30" x14ac:dyDescent="0.2">
      <c r="T15860" s="212"/>
      <c r="U15860" s="213"/>
      <c r="V15860" s="213"/>
      <c r="W15860" s="213"/>
      <c r="X15860" s="214"/>
      <c r="Y15860" s="214"/>
      <c r="Z15860" s="214"/>
      <c r="AA15860" s="217"/>
      <c r="AB15860" s="217"/>
      <c r="AC15860" s="217"/>
      <c r="AD15860" s="213"/>
    </row>
    <row r="15861" spans="20:30" x14ac:dyDescent="0.2">
      <c r="T15861" s="212"/>
      <c r="U15861" s="213"/>
      <c r="V15861" s="213"/>
      <c r="W15861" s="213"/>
      <c r="X15861" s="214"/>
      <c r="Y15861" s="214"/>
      <c r="Z15861" s="214"/>
      <c r="AA15861" s="217"/>
      <c r="AB15861" s="217"/>
      <c r="AC15861" s="217"/>
      <c r="AD15861" s="213"/>
    </row>
    <row r="15862" spans="20:30" x14ac:dyDescent="0.2">
      <c r="T15862" s="212"/>
      <c r="U15862" s="213"/>
      <c r="V15862" s="213"/>
      <c r="W15862" s="213"/>
      <c r="X15862" s="214"/>
      <c r="Y15862" s="214"/>
      <c r="Z15862" s="214"/>
      <c r="AA15862" s="217"/>
      <c r="AB15862" s="217"/>
      <c r="AC15862" s="217"/>
      <c r="AD15862" s="213"/>
    </row>
    <row r="15863" spans="20:30" x14ac:dyDescent="0.2">
      <c r="T15863" s="212"/>
      <c r="U15863" s="213"/>
      <c r="V15863" s="213"/>
      <c r="W15863" s="213"/>
      <c r="X15863" s="214"/>
      <c r="Y15863" s="214"/>
      <c r="Z15863" s="214"/>
      <c r="AA15863" s="217"/>
      <c r="AB15863" s="217"/>
      <c r="AC15863" s="217"/>
      <c r="AD15863" s="213"/>
    </row>
    <row r="15864" spans="20:30" x14ac:dyDescent="0.2">
      <c r="T15864" s="212"/>
      <c r="U15864" s="213"/>
      <c r="V15864" s="213"/>
      <c r="W15864" s="213"/>
      <c r="X15864" s="214"/>
      <c r="Y15864" s="214"/>
      <c r="Z15864" s="214"/>
      <c r="AA15864" s="217"/>
      <c r="AB15864" s="217"/>
      <c r="AC15864" s="217"/>
      <c r="AD15864" s="213"/>
    </row>
    <row r="15865" spans="20:30" x14ac:dyDescent="0.2">
      <c r="T15865" s="212"/>
      <c r="U15865" s="213"/>
      <c r="V15865" s="213"/>
      <c r="W15865" s="213"/>
      <c r="X15865" s="214"/>
      <c r="Y15865" s="214"/>
      <c r="Z15865" s="214"/>
      <c r="AA15865" s="217"/>
      <c r="AB15865" s="217"/>
      <c r="AC15865" s="217"/>
      <c r="AD15865" s="213"/>
    </row>
    <row r="15866" spans="20:30" x14ac:dyDescent="0.2">
      <c r="T15866" s="212"/>
      <c r="U15866" s="213"/>
      <c r="V15866" s="213"/>
      <c r="W15866" s="213"/>
      <c r="X15866" s="214"/>
      <c r="Y15866" s="214"/>
      <c r="Z15866" s="214"/>
      <c r="AA15866" s="217"/>
      <c r="AB15866" s="217"/>
      <c r="AC15866" s="217"/>
      <c r="AD15866" s="213"/>
    </row>
    <row r="15867" spans="20:30" x14ac:dyDescent="0.2">
      <c r="T15867" s="212"/>
      <c r="U15867" s="213"/>
      <c r="V15867" s="213"/>
      <c r="W15867" s="213"/>
      <c r="X15867" s="214"/>
      <c r="Y15867" s="214"/>
      <c r="Z15867" s="214"/>
      <c r="AA15867" s="217"/>
      <c r="AB15867" s="217"/>
      <c r="AC15867" s="217"/>
      <c r="AD15867" s="213"/>
    </row>
    <row r="15868" spans="20:30" x14ac:dyDescent="0.2">
      <c r="T15868" s="212"/>
      <c r="U15868" s="213"/>
      <c r="V15868" s="213"/>
      <c r="W15868" s="213"/>
      <c r="X15868" s="214"/>
      <c r="Y15868" s="214"/>
      <c r="Z15868" s="214"/>
      <c r="AA15868" s="217"/>
      <c r="AB15868" s="217"/>
      <c r="AC15868" s="217"/>
      <c r="AD15868" s="213"/>
    </row>
    <row r="15869" spans="20:30" x14ac:dyDescent="0.2">
      <c r="T15869" s="212"/>
      <c r="U15869" s="213"/>
      <c r="V15869" s="213"/>
      <c r="W15869" s="213"/>
      <c r="X15869" s="214"/>
      <c r="Y15869" s="214"/>
      <c r="Z15869" s="214"/>
      <c r="AA15869" s="217"/>
      <c r="AB15869" s="217"/>
      <c r="AC15869" s="217"/>
      <c r="AD15869" s="213"/>
    </row>
    <row r="15870" spans="20:30" x14ac:dyDescent="0.2">
      <c r="T15870" s="212"/>
      <c r="U15870" s="213"/>
      <c r="V15870" s="213"/>
      <c r="W15870" s="213"/>
      <c r="X15870" s="214"/>
      <c r="Y15870" s="214"/>
      <c r="Z15870" s="214"/>
      <c r="AA15870" s="217"/>
      <c r="AB15870" s="217"/>
      <c r="AC15870" s="217"/>
      <c r="AD15870" s="213"/>
    </row>
    <row r="15871" spans="20:30" x14ac:dyDescent="0.2">
      <c r="T15871" s="212"/>
      <c r="U15871" s="213"/>
      <c r="V15871" s="213"/>
      <c r="W15871" s="213"/>
      <c r="X15871" s="214"/>
      <c r="Y15871" s="214"/>
      <c r="Z15871" s="214"/>
      <c r="AA15871" s="217"/>
      <c r="AB15871" s="217"/>
      <c r="AC15871" s="217"/>
      <c r="AD15871" s="213"/>
    </row>
    <row r="15872" spans="20:30" x14ac:dyDescent="0.2">
      <c r="T15872" s="212"/>
      <c r="U15872" s="213"/>
      <c r="V15872" s="213"/>
      <c r="W15872" s="213"/>
      <c r="X15872" s="214"/>
      <c r="Y15872" s="214"/>
      <c r="Z15872" s="214"/>
      <c r="AA15872" s="217"/>
      <c r="AB15872" s="217"/>
      <c r="AC15872" s="217"/>
      <c r="AD15872" s="213"/>
    </row>
    <row r="15873" spans="20:30" x14ac:dyDescent="0.2">
      <c r="T15873" s="212"/>
      <c r="U15873" s="213"/>
      <c r="V15873" s="213"/>
      <c r="W15873" s="213"/>
      <c r="X15873" s="214"/>
      <c r="Y15873" s="214"/>
      <c r="Z15873" s="214"/>
      <c r="AA15873" s="217"/>
      <c r="AB15873" s="217"/>
      <c r="AC15873" s="217"/>
      <c r="AD15873" s="213"/>
    </row>
    <row r="15874" spans="20:30" x14ac:dyDescent="0.2">
      <c r="T15874" s="212"/>
      <c r="U15874" s="213"/>
      <c r="V15874" s="213"/>
      <c r="W15874" s="213"/>
      <c r="X15874" s="214"/>
      <c r="Y15874" s="214"/>
      <c r="Z15874" s="214"/>
      <c r="AA15874" s="217"/>
      <c r="AB15874" s="217"/>
      <c r="AC15874" s="217"/>
      <c r="AD15874" s="213"/>
    </row>
    <row r="15875" spans="20:30" x14ac:dyDescent="0.2">
      <c r="T15875" s="212"/>
      <c r="U15875" s="213"/>
      <c r="V15875" s="213"/>
      <c r="W15875" s="213"/>
      <c r="X15875" s="214"/>
      <c r="Y15875" s="214"/>
      <c r="Z15875" s="214"/>
      <c r="AA15875" s="217"/>
      <c r="AB15875" s="217"/>
      <c r="AC15875" s="217"/>
      <c r="AD15875" s="213"/>
    </row>
    <row r="15876" spans="20:30" x14ac:dyDescent="0.2">
      <c r="T15876" s="212"/>
      <c r="U15876" s="213"/>
      <c r="V15876" s="213"/>
      <c r="W15876" s="213"/>
      <c r="X15876" s="214"/>
      <c r="Y15876" s="214"/>
      <c r="Z15876" s="214"/>
      <c r="AA15876" s="217"/>
      <c r="AB15876" s="217"/>
      <c r="AC15876" s="217"/>
      <c r="AD15876" s="213"/>
    </row>
    <row r="15877" spans="20:30" x14ac:dyDescent="0.2">
      <c r="T15877" s="212"/>
      <c r="U15877" s="213"/>
      <c r="V15877" s="213"/>
      <c r="W15877" s="213"/>
      <c r="X15877" s="214"/>
      <c r="Y15877" s="214"/>
      <c r="Z15877" s="214"/>
      <c r="AA15877" s="217"/>
      <c r="AB15877" s="217"/>
      <c r="AC15877" s="217"/>
      <c r="AD15877" s="213"/>
    </row>
    <row r="15878" spans="20:30" x14ac:dyDescent="0.2">
      <c r="T15878" s="212"/>
      <c r="U15878" s="213"/>
      <c r="V15878" s="213"/>
      <c r="W15878" s="213"/>
      <c r="X15878" s="214"/>
      <c r="Y15878" s="214"/>
      <c r="Z15878" s="214"/>
      <c r="AA15878" s="217"/>
      <c r="AB15878" s="217"/>
      <c r="AC15878" s="217"/>
      <c r="AD15878" s="213"/>
    </row>
    <row r="15879" spans="20:30" x14ac:dyDescent="0.2">
      <c r="T15879" s="212"/>
      <c r="U15879" s="213"/>
      <c r="V15879" s="213"/>
      <c r="W15879" s="213"/>
      <c r="X15879" s="214"/>
      <c r="Y15879" s="214"/>
      <c r="Z15879" s="214"/>
      <c r="AA15879" s="217"/>
      <c r="AB15879" s="217"/>
      <c r="AC15879" s="217"/>
      <c r="AD15879" s="213"/>
    </row>
    <row r="15880" spans="20:30" x14ac:dyDescent="0.2">
      <c r="T15880" s="212"/>
      <c r="U15880" s="213"/>
      <c r="V15880" s="213"/>
      <c r="W15880" s="213"/>
      <c r="X15880" s="214"/>
      <c r="Y15880" s="214"/>
      <c r="Z15880" s="214"/>
      <c r="AA15880" s="217"/>
      <c r="AB15880" s="217"/>
      <c r="AC15880" s="217"/>
      <c r="AD15880" s="213"/>
    </row>
    <row r="15881" spans="20:30" x14ac:dyDescent="0.2">
      <c r="T15881" s="212"/>
      <c r="U15881" s="213"/>
      <c r="V15881" s="213"/>
      <c r="W15881" s="213"/>
      <c r="X15881" s="214"/>
      <c r="Y15881" s="214"/>
      <c r="Z15881" s="214"/>
      <c r="AA15881" s="217"/>
      <c r="AB15881" s="217"/>
      <c r="AC15881" s="217"/>
      <c r="AD15881" s="213"/>
    </row>
    <row r="15882" spans="20:30" x14ac:dyDescent="0.2">
      <c r="T15882" s="212"/>
      <c r="U15882" s="213"/>
      <c r="V15882" s="213"/>
      <c r="W15882" s="213"/>
      <c r="X15882" s="214"/>
      <c r="Y15882" s="214"/>
      <c r="Z15882" s="214"/>
      <c r="AA15882" s="217"/>
      <c r="AB15882" s="217"/>
      <c r="AC15882" s="217"/>
      <c r="AD15882" s="213"/>
    </row>
    <row r="15883" spans="20:30" x14ac:dyDescent="0.2">
      <c r="T15883" s="212"/>
      <c r="U15883" s="213"/>
      <c r="V15883" s="213"/>
      <c r="W15883" s="213"/>
      <c r="X15883" s="214"/>
      <c r="Y15883" s="214"/>
      <c r="Z15883" s="214"/>
      <c r="AA15883" s="217"/>
      <c r="AB15883" s="217"/>
      <c r="AC15883" s="217"/>
      <c r="AD15883" s="213"/>
    </row>
    <row r="15884" spans="20:30" x14ac:dyDescent="0.2">
      <c r="T15884" s="212"/>
      <c r="U15884" s="213"/>
      <c r="V15884" s="213"/>
      <c r="W15884" s="213"/>
      <c r="X15884" s="214"/>
      <c r="Y15884" s="214"/>
      <c r="Z15884" s="214"/>
      <c r="AA15884" s="217"/>
      <c r="AB15884" s="217"/>
      <c r="AC15884" s="217"/>
      <c r="AD15884" s="213"/>
    </row>
    <row r="15885" spans="20:30" x14ac:dyDescent="0.2">
      <c r="T15885" s="212"/>
      <c r="U15885" s="213"/>
      <c r="V15885" s="213"/>
      <c r="W15885" s="213"/>
      <c r="X15885" s="214"/>
      <c r="Y15885" s="214"/>
      <c r="Z15885" s="214"/>
      <c r="AA15885" s="217"/>
      <c r="AB15885" s="217"/>
      <c r="AC15885" s="217"/>
      <c r="AD15885" s="213"/>
    </row>
    <row r="15886" spans="20:30" x14ac:dyDescent="0.2">
      <c r="T15886" s="212"/>
      <c r="U15886" s="213"/>
      <c r="V15886" s="213"/>
      <c r="W15886" s="213"/>
      <c r="X15886" s="214"/>
      <c r="Y15886" s="214"/>
      <c r="Z15886" s="214"/>
      <c r="AA15886" s="217"/>
      <c r="AB15886" s="217"/>
      <c r="AC15886" s="217"/>
      <c r="AD15886" s="213"/>
    </row>
    <row r="15887" spans="20:30" x14ac:dyDescent="0.2">
      <c r="T15887" s="212"/>
      <c r="U15887" s="213"/>
      <c r="V15887" s="213"/>
      <c r="W15887" s="213"/>
      <c r="X15887" s="214"/>
      <c r="Y15887" s="214"/>
      <c r="Z15887" s="214"/>
      <c r="AA15887" s="217"/>
      <c r="AB15887" s="217"/>
      <c r="AC15887" s="217"/>
      <c r="AD15887" s="213"/>
    </row>
    <row r="15888" spans="20:30" x14ac:dyDescent="0.2">
      <c r="T15888" s="212"/>
      <c r="U15888" s="213"/>
      <c r="V15888" s="213"/>
      <c r="W15888" s="213"/>
      <c r="X15888" s="214"/>
      <c r="Y15888" s="214"/>
      <c r="Z15888" s="214"/>
      <c r="AA15888" s="217"/>
      <c r="AB15888" s="217"/>
      <c r="AC15888" s="217"/>
      <c r="AD15888" s="213"/>
    </row>
    <row r="15889" spans="20:30" x14ac:dyDescent="0.2">
      <c r="T15889" s="212"/>
      <c r="U15889" s="213"/>
      <c r="V15889" s="213"/>
      <c r="W15889" s="213"/>
      <c r="X15889" s="214"/>
      <c r="Y15889" s="214"/>
      <c r="Z15889" s="214"/>
      <c r="AA15889" s="217"/>
      <c r="AB15889" s="217"/>
      <c r="AC15889" s="217"/>
      <c r="AD15889" s="213"/>
    </row>
    <row r="15890" spans="20:30" x14ac:dyDescent="0.2">
      <c r="T15890" s="212"/>
      <c r="U15890" s="213"/>
      <c r="V15890" s="213"/>
      <c r="W15890" s="213"/>
      <c r="X15890" s="214"/>
      <c r="Y15890" s="214"/>
      <c r="Z15890" s="214"/>
      <c r="AA15890" s="217"/>
      <c r="AB15890" s="217"/>
      <c r="AC15890" s="217"/>
      <c r="AD15890" s="213"/>
    </row>
    <row r="15891" spans="20:30" x14ac:dyDescent="0.2">
      <c r="T15891" s="212"/>
      <c r="U15891" s="213"/>
      <c r="V15891" s="213"/>
      <c r="W15891" s="213"/>
      <c r="X15891" s="214"/>
      <c r="Y15891" s="214"/>
      <c r="Z15891" s="214"/>
      <c r="AA15891" s="217"/>
      <c r="AB15891" s="217"/>
      <c r="AC15891" s="217"/>
      <c r="AD15891" s="213"/>
    </row>
    <row r="15892" spans="20:30" x14ac:dyDescent="0.2">
      <c r="T15892" s="212"/>
      <c r="U15892" s="213"/>
      <c r="V15892" s="213"/>
      <c r="W15892" s="213"/>
      <c r="X15892" s="214"/>
      <c r="Y15892" s="214"/>
      <c r="Z15892" s="214"/>
      <c r="AA15892" s="217"/>
      <c r="AB15892" s="217"/>
      <c r="AC15892" s="217"/>
      <c r="AD15892" s="213"/>
    </row>
    <row r="15893" spans="20:30" x14ac:dyDescent="0.2">
      <c r="T15893" s="212"/>
      <c r="U15893" s="213"/>
      <c r="V15893" s="213"/>
      <c r="W15893" s="213"/>
      <c r="X15893" s="214"/>
      <c r="Y15893" s="214"/>
      <c r="Z15893" s="214"/>
      <c r="AA15893" s="217"/>
      <c r="AB15893" s="217"/>
      <c r="AC15893" s="217"/>
      <c r="AD15893" s="213"/>
    </row>
    <row r="15894" spans="20:30" x14ac:dyDescent="0.2">
      <c r="T15894" s="212"/>
      <c r="U15894" s="213"/>
      <c r="V15894" s="213"/>
      <c r="W15894" s="213"/>
      <c r="X15894" s="214"/>
      <c r="Y15894" s="214"/>
      <c r="Z15894" s="214"/>
      <c r="AA15894" s="217"/>
      <c r="AB15894" s="217"/>
      <c r="AC15894" s="217"/>
      <c r="AD15894" s="213"/>
    </row>
    <row r="15895" spans="20:30" x14ac:dyDescent="0.2">
      <c r="T15895" s="212"/>
      <c r="U15895" s="213"/>
      <c r="V15895" s="213"/>
      <c r="W15895" s="213"/>
      <c r="X15895" s="214"/>
      <c r="Y15895" s="214"/>
      <c r="Z15895" s="214"/>
      <c r="AA15895" s="217"/>
      <c r="AB15895" s="217"/>
      <c r="AC15895" s="217"/>
      <c r="AD15895" s="213"/>
    </row>
    <row r="15896" spans="20:30" x14ac:dyDescent="0.2">
      <c r="T15896" s="212"/>
      <c r="U15896" s="213"/>
      <c r="V15896" s="213"/>
      <c r="W15896" s="213"/>
      <c r="X15896" s="214"/>
      <c r="Y15896" s="214"/>
      <c r="Z15896" s="214"/>
      <c r="AA15896" s="217"/>
      <c r="AB15896" s="217"/>
      <c r="AC15896" s="217"/>
      <c r="AD15896" s="213"/>
    </row>
    <row r="15897" spans="20:30" x14ac:dyDescent="0.2">
      <c r="T15897" s="212"/>
      <c r="U15897" s="213"/>
      <c r="V15897" s="213"/>
      <c r="W15897" s="213"/>
      <c r="X15897" s="214"/>
      <c r="Y15897" s="214"/>
      <c r="Z15897" s="214"/>
      <c r="AA15897" s="217"/>
      <c r="AB15897" s="217"/>
      <c r="AC15897" s="217"/>
      <c r="AD15897" s="213"/>
    </row>
    <row r="15898" spans="20:30" x14ac:dyDescent="0.2">
      <c r="T15898" s="212"/>
      <c r="U15898" s="213"/>
      <c r="V15898" s="213"/>
      <c r="W15898" s="213"/>
      <c r="X15898" s="214"/>
      <c r="Y15898" s="214"/>
      <c r="Z15898" s="214"/>
      <c r="AA15898" s="217"/>
      <c r="AB15898" s="217"/>
      <c r="AC15898" s="217"/>
      <c r="AD15898" s="213"/>
    </row>
    <row r="15899" spans="20:30" x14ac:dyDescent="0.2">
      <c r="T15899" s="212"/>
      <c r="U15899" s="213"/>
      <c r="V15899" s="213"/>
      <c r="W15899" s="213"/>
      <c r="X15899" s="214"/>
      <c r="Y15899" s="214"/>
      <c r="Z15899" s="214"/>
      <c r="AA15899" s="217"/>
      <c r="AB15899" s="217"/>
      <c r="AC15899" s="217"/>
      <c r="AD15899" s="213"/>
    </row>
    <row r="15900" spans="20:30" x14ac:dyDescent="0.2">
      <c r="T15900" s="212"/>
      <c r="U15900" s="213"/>
      <c r="V15900" s="213"/>
      <c r="W15900" s="213"/>
      <c r="X15900" s="214"/>
      <c r="Y15900" s="214"/>
      <c r="Z15900" s="214"/>
      <c r="AA15900" s="217"/>
      <c r="AB15900" s="217"/>
      <c r="AC15900" s="217"/>
      <c r="AD15900" s="213"/>
    </row>
    <row r="15901" spans="20:30" x14ac:dyDescent="0.2">
      <c r="T15901" s="212"/>
      <c r="U15901" s="213"/>
      <c r="V15901" s="213"/>
      <c r="W15901" s="213"/>
      <c r="X15901" s="214"/>
      <c r="Y15901" s="214"/>
      <c r="Z15901" s="214"/>
      <c r="AA15901" s="217"/>
      <c r="AB15901" s="217"/>
      <c r="AC15901" s="217"/>
      <c r="AD15901" s="213"/>
    </row>
    <row r="15902" spans="20:30" x14ac:dyDescent="0.2">
      <c r="T15902" s="212"/>
      <c r="U15902" s="213"/>
      <c r="V15902" s="213"/>
      <c r="W15902" s="213"/>
      <c r="X15902" s="214"/>
      <c r="Y15902" s="214"/>
      <c r="Z15902" s="214"/>
      <c r="AA15902" s="217"/>
      <c r="AB15902" s="217"/>
      <c r="AC15902" s="217"/>
      <c r="AD15902" s="213"/>
    </row>
    <row r="15903" spans="20:30" x14ac:dyDescent="0.2">
      <c r="T15903" s="212"/>
      <c r="U15903" s="213"/>
      <c r="V15903" s="213"/>
      <c r="W15903" s="213"/>
      <c r="X15903" s="214"/>
      <c r="Y15903" s="214"/>
      <c r="Z15903" s="214"/>
      <c r="AA15903" s="217"/>
      <c r="AB15903" s="217"/>
      <c r="AC15903" s="217"/>
      <c r="AD15903" s="213"/>
    </row>
    <row r="15904" spans="20:30" x14ac:dyDescent="0.2">
      <c r="T15904" s="212"/>
      <c r="U15904" s="213"/>
      <c r="V15904" s="213"/>
      <c r="W15904" s="213"/>
      <c r="X15904" s="214"/>
      <c r="Y15904" s="214"/>
      <c r="Z15904" s="214"/>
      <c r="AA15904" s="217"/>
      <c r="AB15904" s="217"/>
      <c r="AC15904" s="217"/>
      <c r="AD15904" s="213"/>
    </row>
    <row r="15905" spans="20:30" x14ac:dyDescent="0.2">
      <c r="T15905" s="212"/>
      <c r="U15905" s="213"/>
      <c r="V15905" s="213"/>
      <c r="W15905" s="213"/>
      <c r="X15905" s="214"/>
      <c r="Y15905" s="214"/>
      <c r="Z15905" s="214"/>
      <c r="AA15905" s="217"/>
      <c r="AB15905" s="217"/>
      <c r="AC15905" s="217"/>
      <c r="AD15905" s="213"/>
    </row>
    <row r="15906" spans="20:30" x14ac:dyDescent="0.2">
      <c r="T15906" s="212"/>
      <c r="U15906" s="213"/>
      <c r="V15906" s="213"/>
      <c r="W15906" s="213"/>
      <c r="X15906" s="214"/>
      <c r="Y15906" s="214"/>
      <c r="Z15906" s="214"/>
      <c r="AA15906" s="217"/>
      <c r="AB15906" s="217"/>
      <c r="AC15906" s="217"/>
      <c r="AD15906" s="213"/>
    </row>
    <row r="15907" spans="20:30" x14ac:dyDescent="0.2">
      <c r="T15907" s="212"/>
      <c r="U15907" s="213"/>
      <c r="V15907" s="213"/>
      <c r="W15907" s="213"/>
      <c r="X15907" s="214"/>
      <c r="Y15907" s="214"/>
      <c r="Z15907" s="214"/>
      <c r="AA15907" s="217"/>
      <c r="AB15907" s="217"/>
      <c r="AC15907" s="217"/>
      <c r="AD15907" s="213"/>
    </row>
    <row r="15908" spans="20:30" x14ac:dyDescent="0.2">
      <c r="T15908" s="212"/>
      <c r="U15908" s="213"/>
      <c r="V15908" s="213"/>
      <c r="W15908" s="213"/>
      <c r="X15908" s="214"/>
      <c r="Y15908" s="214"/>
      <c r="Z15908" s="214"/>
      <c r="AA15908" s="217"/>
      <c r="AB15908" s="217"/>
      <c r="AC15908" s="217"/>
      <c r="AD15908" s="213"/>
    </row>
    <row r="15909" spans="20:30" x14ac:dyDescent="0.2">
      <c r="T15909" s="212"/>
      <c r="U15909" s="213"/>
      <c r="V15909" s="213"/>
      <c r="W15909" s="213"/>
      <c r="X15909" s="214"/>
      <c r="Y15909" s="214"/>
      <c r="Z15909" s="214"/>
      <c r="AA15909" s="217"/>
      <c r="AB15909" s="217"/>
      <c r="AC15909" s="217"/>
      <c r="AD15909" s="213"/>
    </row>
    <row r="15910" spans="20:30" x14ac:dyDescent="0.2">
      <c r="T15910" s="212"/>
      <c r="U15910" s="213"/>
      <c r="V15910" s="213"/>
      <c r="W15910" s="213"/>
      <c r="X15910" s="214"/>
      <c r="Y15910" s="214"/>
      <c r="Z15910" s="214"/>
      <c r="AA15910" s="217"/>
      <c r="AB15910" s="217"/>
      <c r="AC15910" s="217"/>
      <c r="AD15910" s="213"/>
    </row>
    <row r="15911" spans="20:30" x14ac:dyDescent="0.2">
      <c r="T15911" s="212"/>
      <c r="U15911" s="213"/>
      <c r="V15911" s="213"/>
      <c r="W15911" s="213"/>
      <c r="X15911" s="214"/>
      <c r="Y15911" s="214"/>
      <c r="Z15911" s="214"/>
      <c r="AA15911" s="217"/>
      <c r="AB15911" s="217"/>
      <c r="AC15911" s="217"/>
      <c r="AD15911" s="213"/>
    </row>
    <row r="15912" spans="20:30" x14ac:dyDescent="0.2">
      <c r="T15912" s="212"/>
      <c r="U15912" s="213"/>
      <c r="V15912" s="213"/>
      <c r="W15912" s="213"/>
      <c r="X15912" s="214"/>
      <c r="Y15912" s="214"/>
      <c r="Z15912" s="214"/>
      <c r="AA15912" s="217"/>
      <c r="AB15912" s="217"/>
      <c r="AC15912" s="217"/>
      <c r="AD15912" s="213"/>
    </row>
    <row r="15913" spans="20:30" x14ac:dyDescent="0.2">
      <c r="T15913" s="212"/>
      <c r="U15913" s="213"/>
      <c r="V15913" s="213"/>
      <c r="W15913" s="213"/>
      <c r="X15913" s="214"/>
      <c r="Y15913" s="214"/>
      <c r="Z15913" s="214"/>
      <c r="AA15913" s="217"/>
      <c r="AB15913" s="217"/>
      <c r="AC15913" s="217"/>
      <c r="AD15913" s="213"/>
    </row>
    <row r="15914" spans="20:30" x14ac:dyDescent="0.2">
      <c r="T15914" s="212"/>
      <c r="U15914" s="213"/>
      <c r="V15914" s="213"/>
      <c r="W15914" s="213"/>
      <c r="X15914" s="214"/>
      <c r="Y15914" s="214"/>
      <c r="Z15914" s="214"/>
      <c r="AA15914" s="217"/>
      <c r="AB15914" s="217"/>
      <c r="AC15914" s="217"/>
      <c r="AD15914" s="213"/>
    </row>
    <row r="15915" spans="20:30" x14ac:dyDescent="0.2">
      <c r="T15915" s="212"/>
      <c r="U15915" s="213"/>
      <c r="V15915" s="213"/>
      <c r="W15915" s="213"/>
      <c r="X15915" s="214"/>
      <c r="Y15915" s="214"/>
      <c r="Z15915" s="214"/>
      <c r="AA15915" s="217"/>
      <c r="AB15915" s="217"/>
      <c r="AC15915" s="217"/>
      <c r="AD15915" s="213"/>
    </row>
    <row r="15916" spans="20:30" x14ac:dyDescent="0.2">
      <c r="T15916" s="212"/>
      <c r="U15916" s="213"/>
      <c r="V15916" s="213"/>
      <c r="W15916" s="213"/>
      <c r="X15916" s="214"/>
      <c r="Y15916" s="214"/>
      <c r="Z15916" s="214"/>
      <c r="AA15916" s="217"/>
      <c r="AB15916" s="217"/>
      <c r="AC15916" s="217"/>
      <c r="AD15916" s="213"/>
    </row>
    <row r="15917" spans="20:30" x14ac:dyDescent="0.2">
      <c r="T15917" s="212"/>
      <c r="U15917" s="213"/>
      <c r="V15917" s="213"/>
      <c r="W15917" s="213"/>
      <c r="X15917" s="214"/>
      <c r="Y15917" s="214"/>
      <c r="Z15917" s="214"/>
      <c r="AA15917" s="217"/>
      <c r="AB15917" s="217"/>
      <c r="AC15917" s="217"/>
      <c r="AD15917" s="213"/>
    </row>
    <row r="15918" spans="20:30" x14ac:dyDescent="0.2">
      <c r="T15918" s="212"/>
      <c r="U15918" s="213"/>
      <c r="V15918" s="213"/>
      <c r="W15918" s="213"/>
      <c r="X15918" s="214"/>
      <c r="Y15918" s="214"/>
      <c r="Z15918" s="214"/>
      <c r="AA15918" s="217"/>
      <c r="AB15918" s="217"/>
      <c r="AC15918" s="217"/>
      <c r="AD15918" s="213"/>
    </row>
    <row r="15919" spans="20:30" x14ac:dyDescent="0.2">
      <c r="T15919" s="212"/>
      <c r="U15919" s="213"/>
      <c r="V15919" s="213"/>
      <c r="W15919" s="213"/>
      <c r="X15919" s="214"/>
      <c r="Y15919" s="214"/>
      <c r="Z15919" s="214"/>
      <c r="AA15919" s="217"/>
      <c r="AB15919" s="217"/>
      <c r="AC15919" s="217"/>
      <c r="AD15919" s="213"/>
    </row>
    <row r="15920" spans="20:30" x14ac:dyDescent="0.2">
      <c r="T15920" s="212"/>
      <c r="U15920" s="213"/>
      <c r="V15920" s="213"/>
      <c r="W15920" s="213"/>
      <c r="X15920" s="214"/>
      <c r="Y15920" s="214"/>
      <c r="Z15920" s="214"/>
      <c r="AA15920" s="217"/>
      <c r="AB15920" s="217"/>
      <c r="AC15920" s="217"/>
      <c r="AD15920" s="213"/>
    </row>
    <row r="15921" spans="20:30" x14ac:dyDescent="0.2">
      <c r="T15921" s="212"/>
      <c r="U15921" s="213"/>
      <c r="V15921" s="213"/>
      <c r="W15921" s="213"/>
      <c r="X15921" s="214"/>
      <c r="Y15921" s="214"/>
      <c r="Z15921" s="214"/>
      <c r="AA15921" s="217"/>
      <c r="AB15921" s="217"/>
      <c r="AC15921" s="217"/>
      <c r="AD15921" s="213"/>
    </row>
    <row r="15922" spans="20:30" x14ac:dyDescent="0.2">
      <c r="T15922" s="212"/>
      <c r="U15922" s="213"/>
      <c r="V15922" s="213"/>
      <c r="W15922" s="213"/>
      <c r="X15922" s="214"/>
      <c r="Y15922" s="214"/>
      <c r="Z15922" s="214"/>
      <c r="AA15922" s="217"/>
      <c r="AB15922" s="217"/>
      <c r="AC15922" s="217"/>
      <c r="AD15922" s="213"/>
    </row>
    <row r="15923" spans="20:30" x14ac:dyDescent="0.2">
      <c r="T15923" s="212"/>
      <c r="U15923" s="213"/>
      <c r="V15923" s="213"/>
      <c r="W15923" s="213"/>
      <c r="X15923" s="214"/>
      <c r="Y15923" s="214"/>
      <c r="Z15923" s="214"/>
      <c r="AA15923" s="217"/>
      <c r="AB15923" s="217"/>
      <c r="AC15923" s="217"/>
      <c r="AD15923" s="213"/>
    </row>
    <row r="15924" spans="20:30" x14ac:dyDescent="0.2">
      <c r="T15924" s="212"/>
      <c r="U15924" s="213"/>
      <c r="V15924" s="213"/>
      <c r="W15924" s="213"/>
      <c r="X15924" s="214"/>
      <c r="Y15924" s="214"/>
      <c r="Z15924" s="214"/>
      <c r="AA15924" s="217"/>
      <c r="AB15924" s="217"/>
      <c r="AC15924" s="217"/>
      <c r="AD15924" s="213"/>
    </row>
    <row r="15925" spans="20:30" x14ac:dyDescent="0.2">
      <c r="T15925" s="212"/>
      <c r="U15925" s="213"/>
      <c r="V15925" s="213"/>
      <c r="W15925" s="213"/>
      <c r="X15925" s="214"/>
      <c r="Y15925" s="214"/>
      <c r="Z15925" s="214"/>
      <c r="AA15925" s="217"/>
      <c r="AB15925" s="217"/>
      <c r="AC15925" s="217"/>
      <c r="AD15925" s="213"/>
    </row>
    <row r="15926" spans="20:30" x14ac:dyDescent="0.2">
      <c r="T15926" s="212"/>
      <c r="U15926" s="213"/>
      <c r="V15926" s="213"/>
      <c r="W15926" s="213"/>
      <c r="X15926" s="214"/>
      <c r="Y15926" s="214"/>
      <c r="Z15926" s="214"/>
      <c r="AA15926" s="217"/>
      <c r="AB15926" s="217"/>
      <c r="AC15926" s="217"/>
      <c r="AD15926" s="213"/>
    </row>
    <row r="15927" spans="20:30" x14ac:dyDescent="0.2">
      <c r="T15927" s="212"/>
      <c r="U15927" s="213"/>
      <c r="V15927" s="213"/>
      <c r="W15927" s="213"/>
      <c r="X15927" s="214"/>
      <c r="Y15927" s="214"/>
      <c r="Z15927" s="214"/>
      <c r="AA15927" s="217"/>
      <c r="AB15927" s="217"/>
      <c r="AC15927" s="217"/>
      <c r="AD15927" s="213"/>
    </row>
    <row r="15928" spans="20:30" x14ac:dyDescent="0.2">
      <c r="T15928" s="212"/>
      <c r="U15928" s="213"/>
      <c r="V15928" s="213"/>
      <c r="W15928" s="213"/>
      <c r="X15928" s="214"/>
      <c r="Y15928" s="214"/>
      <c r="Z15928" s="214"/>
      <c r="AA15928" s="217"/>
      <c r="AB15928" s="217"/>
      <c r="AC15928" s="217"/>
      <c r="AD15928" s="213"/>
    </row>
    <row r="15929" spans="20:30" x14ac:dyDescent="0.2">
      <c r="T15929" s="212"/>
      <c r="U15929" s="213"/>
      <c r="V15929" s="213"/>
      <c r="W15929" s="213"/>
      <c r="X15929" s="214"/>
      <c r="Y15929" s="214"/>
      <c r="Z15929" s="214"/>
      <c r="AA15929" s="217"/>
      <c r="AB15929" s="217"/>
      <c r="AC15929" s="217"/>
      <c r="AD15929" s="213"/>
    </row>
    <row r="15930" spans="20:30" x14ac:dyDescent="0.2">
      <c r="T15930" s="212"/>
      <c r="U15930" s="213"/>
      <c r="V15930" s="213"/>
      <c r="W15930" s="213"/>
      <c r="X15930" s="214"/>
      <c r="Y15930" s="214"/>
      <c r="Z15930" s="214"/>
      <c r="AA15930" s="217"/>
      <c r="AB15930" s="217"/>
      <c r="AC15930" s="217"/>
      <c r="AD15930" s="213"/>
    </row>
    <row r="15931" spans="20:30" x14ac:dyDescent="0.2">
      <c r="T15931" s="212"/>
      <c r="U15931" s="213"/>
      <c r="V15931" s="213"/>
      <c r="W15931" s="213"/>
      <c r="X15931" s="214"/>
      <c r="Y15931" s="214"/>
      <c r="Z15931" s="214"/>
      <c r="AA15931" s="217"/>
      <c r="AB15931" s="217"/>
      <c r="AC15931" s="217"/>
      <c r="AD15931" s="213"/>
    </row>
    <row r="15932" spans="20:30" x14ac:dyDescent="0.2">
      <c r="T15932" s="212"/>
      <c r="U15932" s="213"/>
      <c r="V15932" s="213"/>
      <c r="W15932" s="213"/>
      <c r="X15932" s="214"/>
      <c r="Y15932" s="214"/>
      <c r="Z15932" s="214"/>
      <c r="AA15932" s="217"/>
      <c r="AB15932" s="217"/>
      <c r="AC15932" s="217"/>
      <c r="AD15932" s="213"/>
    </row>
    <row r="15933" spans="20:30" x14ac:dyDescent="0.2">
      <c r="T15933" s="212"/>
      <c r="U15933" s="213"/>
      <c r="V15933" s="213"/>
      <c r="W15933" s="213"/>
      <c r="X15933" s="214"/>
      <c r="Y15933" s="214"/>
      <c r="Z15933" s="214"/>
      <c r="AA15933" s="217"/>
      <c r="AB15933" s="217"/>
      <c r="AC15933" s="217"/>
      <c r="AD15933" s="213"/>
    </row>
    <row r="15934" spans="20:30" x14ac:dyDescent="0.2">
      <c r="T15934" s="212"/>
      <c r="U15934" s="213"/>
      <c r="V15934" s="213"/>
      <c r="W15934" s="213"/>
      <c r="X15934" s="214"/>
      <c r="Y15934" s="214"/>
      <c r="Z15934" s="214"/>
      <c r="AA15934" s="217"/>
      <c r="AB15934" s="217"/>
      <c r="AC15934" s="217"/>
      <c r="AD15934" s="213"/>
    </row>
    <row r="15935" spans="20:30" x14ac:dyDescent="0.2">
      <c r="T15935" s="212"/>
      <c r="U15935" s="213"/>
      <c r="V15935" s="213"/>
      <c r="W15935" s="213"/>
      <c r="X15935" s="214"/>
      <c r="Y15935" s="214"/>
      <c r="Z15935" s="214"/>
      <c r="AA15935" s="217"/>
      <c r="AB15935" s="217"/>
      <c r="AC15935" s="217"/>
      <c r="AD15935" s="213"/>
    </row>
    <row r="15936" spans="20:30" x14ac:dyDescent="0.2">
      <c r="T15936" s="212"/>
      <c r="U15936" s="213"/>
      <c r="V15936" s="213"/>
      <c r="W15936" s="213"/>
      <c r="X15936" s="214"/>
      <c r="Y15936" s="214"/>
      <c r="Z15936" s="214"/>
      <c r="AA15936" s="217"/>
      <c r="AB15936" s="217"/>
      <c r="AC15936" s="217"/>
      <c r="AD15936" s="213"/>
    </row>
    <row r="15937" spans="20:30" x14ac:dyDescent="0.2">
      <c r="T15937" s="212"/>
      <c r="U15937" s="213"/>
      <c r="V15937" s="213"/>
      <c r="W15937" s="213"/>
      <c r="X15937" s="214"/>
      <c r="Y15937" s="214"/>
      <c r="Z15937" s="214"/>
      <c r="AA15937" s="217"/>
      <c r="AB15937" s="217"/>
      <c r="AC15937" s="217"/>
      <c r="AD15937" s="213"/>
    </row>
    <row r="15938" spans="20:30" x14ac:dyDescent="0.2">
      <c r="T15938" s="212"/>
      <c r="U15938" s="213"/>
      <c r="V15938" s="213"/>
      <c r="W15938" s="213"/>
      <c r="X15938" s="214"/>
      <c r="Y15938" s="214"/>
      <c r="Z15938" s="214"/>
      <c r="AA15938" s="217"/>
      <c r="AB15938" s="217"/>
      <c r="AC15938" s="217"/>
      <c r="AD15938" s="213"/>
    </row>
    <row r="15939" spans="20:30" x14ac:dyDescent="0.2">
      <c r="T15939" s="212"/>
      <c r="U15939" s="213"/>
      <c r="V15939" s="213"/>
      <c r="W15939" s="213"/>
      <c r="X15939" s="214"/>
      <c r="Y15939" s="214"/>
      <c r="Z15939" s="214"/>
      <c r="AA15939" s="217"/>
      <c r="AB15939" s="217"/>
      <c r="AC15939" s="217"/>
      <c r="AD15939" s="213"/>
    </row>
    <row r="15940" spans="20:30" x14ac:dyDescent="0.2">
      <c r="T15940" s="212"/>
      <c r="U15940" s="213"/>
      <c r="V15940" s="213"/>
      <c r="W15940" s="213"/>
      <c r="X15940" s="214"/>
      <c r="Y15940" s="214"/>
      <c r="Z15940" s="214"/>
      <c r="AA15940" s="217"/>
      <c r="AB15940" s="217"/>
      <c r="AC15940" s="217"/>
      <c r="AD15940" s="213"/>
    </row>
    <row r="15941" spans="20:30" x14ac:dyDescent="0.2">
      <c r="T15941" s="212"/>
      <c r="U15941" s="213"/>
      <c r="V15941" s="213"/>
      <c r="W15941" s="213"/>
      <c r="X15941" s="214"/>
      <c r="Y15941" s="214"/>
      <c r="Z15941" s="214"/>
      <c r="AA15941" s="217"/>
      <c r="AB15941" s="217"/>
      <c r="AC15941" s="217"/>
      <c r="AD15941" s="213"/>
    </row>
    <row r="15942" spans="20:30" x14ac:dyDescent="0.2">
      <c r="T15942" s="212"/>
      <c r="U15942" s="213"/>
      <c r="V15942" s="213"/>
      <c r="W15942" s="213"/>
      <c r="X15942" s="214"/>
      <c r="Y15942" s="214"/>
      <c r="Z15942" s="214"/>
      <c r="AA15942" s="217"/>
      <c r="AB15942" s="217"/>
      <c r="AC15942" s="217"/>
      <c r="AD15942" s="213"/>
    </row>
    <row r="15943" spans="20:30" x14ac:dyDescent="0.2">
      <c r="T15943" s="212"/>
      <c r="U15943" s="213"/>
      <c r="V15943" s="213"/>
      <c r="W15943" s="213"/>
      <c r="X15943" s="214"/>
      <c r="Y15943" s="214"/>
      <c r="Z15943" s="214"/>
      <c r="AA15943" s="217"/>
      <c r="AB15943" s="217"/>
      <c r="AC15943" s="217"/>
      <c r="AD15943" s="213"/>
    </row>
    <row r="15944" spans="20:30" x14ac:dyDescent="0.2">
      <c r="T15944" s="212"/>
      <c r="U15944" s="213"/>
      <c r="V15944" s="213"/>
      <c r="W15944" s="213"/>
      <c r="X15944" s="214"/>
      <c r="Y15944" s="214"/>
      <c r="Z15944" s="214"/>
      <c r="AA15944" s="217"/>
      <c r="AB15944" s="217"/>
      <c r="AC15944" s="217"/>
      <c r="AD15944" s="213"/>
    </row>
    <row r="15945" spans="20:30" x14ac:dyDescent="0.2">
      <c r="T15945" s="212"/>
      <c r="U15945" s="213"/>
      <c r="V15945" s="213"/>
      <c r="W15945" s="213"/>
      <c r="X15945" s="214"/>
      <c r="Y15945" s="214"/>
      <c r="Z15945" s="214"/>
      <c r="AA15945" s="217"/>
      <c r="AB15945" s="217"/>
      <c r="AC15945" s="217"/>
      <c r="AD15945" s="213"/>
    </row>
    <row r="15946" spans="20:30" x14ac:dyDescent="0.2">
      <c r="T15946" s="212"/>
      <c r="U15946" s="213"/>
      <c r="V15946" s="213"/>
      <c r="W15946" s="213"/>
      <c r="X15946" s="214"/>
      <c r="Y15946" s="214"/>
      <c r="Z15946" s="214"/>
      <c r="AA15946" s="217"/>
      <c r="AB15946" s="217"/>
      <c r="AC15946" s="217"/>
      <c r="AD15946" s="213"/>
    </row>
    <row r="15947" spans="20:30" x14ac:dyDescent="0.2">
      <c r="T15947" s="212"/>
      <c r="U15947" s="213"/>
      <c r="V15947" s="213"/>
      <c r="W15947" s="213"/>
      <c r="X15947" s="214"/>
      <c r="Y15947" s="214"/>
      <c r="Z15947" s="214"/>
      <c r="AA15947" s="217"/>
      <c r="AB15947" s="217"/>
      <c r="AC15947" s="217"/>
      <c r="AD15947" s="213"/>
    </row>
    <row r="15948" spans="20:30" x14ac:dyDescent="0.2">
      <c r="T15948" s="212"/>
      <c r="U15948" s="213"/>
      <c r="V15948" s="213"/>
      <c r="W15948" s="213"/>
      <c r="X15948" s="214"/>
      <c r="Y15948" s="214"/>
      <c r="Z15948" s="214"/>
      <c r="AA15948" s="217"/>
      <c r="AB15948" s="217"/>
      <c r="AC15948" s="217"/>
      <c r="AD15948" s="213"/>
    </row>
    <row r="15949" spans="20:30" x14ac:dyDescent="0.2">
      <c r="T15949" s="212"/>
      <c r="U15949" s="213"/>
      <c r="V15949" s="213"/>
      <c r="W15949" s="213"/>
      <c r="X15949" s="214"/>
      <c r="Y15949" s="214"/>
      <c r="Z15949" s="214"/>
      <c r="AA15949" s="217"/>
      <c r="AB15949" s="217"/>
      <c r="AC15949" s="217"/>
      <c r="AD15949" s="213"/>
    </row>
    <row r="15950" spans="20:30" x14ac:dyDescent="0.2">
      <c r="T15950" s="212"/>
      <c r="U15950" s="213"/>
      <c r="V15950" s="213"/>
      <c r="W15950" s="213"/>
      <c r="X15950" s="214"/>
      <c r="Y15950" s="214"/>
      <c r="Z15950" s="214"/>
      <c r="AA15950" s="217"/>
      <c r="AB15950" s="217"/>
      <c r="AC15950" s="217"/>
      <c r="AD15950" s="213"/>
    </row>
    <row r="15951" spans="20:30" x14ac:dyDescent="0.2">
      <c r="T15951" s="212"/>
      <c r="U15951" s="213"/>
      <c r="V15951" s="213"/>
      <c r="W15951" s="213"/>
      <c r="X15951" s="214"/>
      <c r="Y15951" s="214"/>
      <c r="Z15951" s="214"/>
      <c r="AA15951" s="217"/>
      <c r="AB15951" s="217"/>
      <c r="AC15951" s="217"/>
      <c r="AD15951" s="213"/>
    </row>
    <row r="15952" spans="20:30" x14ac:dyDescent="0.2">
      <c r="T15952" s="212"/>
      <c r="U15952" s="213"/>
      <c r="V15952" s="213"/>
      <c r="W15952" s="213"/>
      <c r="X15952" s="214"/>
      <c r="Y15952" s="214"/>
      <c r="Z15952" s="214"/>
      <c r="AA15952" s="217"/>
      <c r="AB15952" s="217"/>
      <c r="AC15952" s="217"/>
      <c r="AD15952" s="213"/>
    </row>
    <row r="15953" spans="20:30" x14ac:dyDescent="0.2">
      <c r="T15953" s="212"/>
      <c r="U15953" s="213"/>
      <c r="V15953" s="213"/>
      <c r="W15953" s="213"/>
      <c r="X15953" s="214"/>
      <c r="Y15953" s="214"/>
      <c r="Z15953" s="214"/>
      <c r="AA15953" s="217"/>
      <c r="AB15953" s="217"/>
      <c r="AC15953" s="217"/>
      <c r="AD15953" s="213"/>
    </row>
    <row r="15954" spans="20:30" x14ac:dyDescent="0.2">
      <c r="T15954" s="212"/>
      <c r="U15954" s="213"/>
      <c r="V15954" s="213"/>
      <c r="W15954" s="213"/>
      <c r="X15954" s="214"/>
      <c r="Y15954" s="214"/>
      <c r="Z15954" s="214"/>
      <c r="AA15954" s="217"/>
      <c r="AB15954" s="217"/>
      <c r="AC15954" s="217"/>
      <c r="AD15954" s="213"/>
    </row>
    <row r="15955" spans="20:30" x14ac:dyDescent="0.2">
      <c r="T15955" s="212"/>
      <c r="U15955" s="213"/>
      <c r="V15955" s="213"/>
      <c r="W15955" s="213"/>
      <c r="X15955" s="214"/>
      <c r="Y15955" s="214"/>
      <c r="Z15955" s="214"/>
      <c r="AA15955" s="217"/>
      <c r="AB15955" s="217"/>
      <c r="AC15955" s="217"/>
      <c r="AD15955" s="213"/>
    </row>
    <row r="15956" spans="20:30" x14ac:dyDescent="0.2">
      <c r="T15956" s="212"/>
      <c r="U15956" s="213"/>
      <c r="V15956" s="213"/>
      <c r="W15956" s="213"/>
      <c r="X15956" s="214"/>
      <c r="Y15956" s="214"/>
      <c r="Z15956" s="214"/>
      <c r="AA15956" s="217"/>
      <c r="AB15956" s="217"/>
      <c r="AC15956" s="217"/>
      <c r="AD15956" s="213"/>
    </row>
    <row r="15957" spans="20:30" x14ac:dyDescent="0.2">
      <c r="T15957" s="212"/>
      <c r="U15957" s="213"/>
      <c r="V15957" s="213"/>
      <c r="W15957" s="213"/>
      <c r="X15957" s="214"/>
      <c r="Y15957" s="214"/>
      <c r="Z15957" s="214"/>
      <c r="AA15957" s="217"/>
      <c r="AB15957" s="217"/>
      <c r="AC15957" s="217"/>
      <c r="AD15957" s="213"/>
    </row>
    <row r="15958" spans="20:30" x14ac:dyDescent="0.2">
      <c r="T15958" s="212"/>
      <c r="U15958" s="213"/>
      <c r="V15958" s="213"/>
      <c r="W15958" s="213"/>
      <c r="X15958" s="214"/>
      <c r="Y15958" s="214"/>
      <c r="Z15958" s="214"/>
      <c r="AA15958" s="217"/>
      <c r="AB15958" s="217"/>
      <c r="AC15958" s="217"/>
      <c r="AD15958" s="213"/>
    </row>
    <row r="15959" spans="20:30" x14ac:dyDescent="0.2">
      <c r="T15959" s="212"/>
      <c r="U15959" s="213"/>
      <c r="V15959" s="213"/>
      <c r="W15959" s="213"/>
      <c r="X15959" s="214"/>
      <c r="Y15959" s="214"/>
      <c r="Z15959" s="214"/>
      <c r="AA15959" s="217"/>
      <c r="AB15959" s="217"/>
      <c r="AC15959" s="217"/>
      <c r="AD15959" s="213"/>
    </row>
    <row r="15960" spans="20:30" x14ac:dyDescent="0.2">
      <c r="T15960" s="212"/>
      <c r="U15960" s="213"/>
      <c r="V15960" s="213"/>
      <c r="W15960" s="213"/>
      <c r="X15960" s="214"/>
      <c r="Y15960" s="214"/>
      <c r="Z15960" s="214"/>
      <c r="AA15960" s="217"/>
      <c r="AB15960" s="217"/>
      <c r="AC15960" s="217"/>
      <c r="AD15960" s="213"/>
    </row>
    <row r="15961" spans="20:30" x14ac:dyDescent="0.2">
      <c r="T15961" s="212"/>
      <c r="U15961" s="213"/>
      <c r="V15961" s="213"/>
      <c r="W15961" s="213"/>
      <c r="X15961" s="214"/>
      <c r="Y15961" s="214"/>
      <c r="Z15961" s="214"/>
      <c r="AA15961" s="217"/>
      <c r="AB15961" s="217"/>
      <c r="AC15961" s="217"/>
      <c r="AD15961" s="213"/>
    </row>
    <row r="15962" spans="20:30" x14ac:dyDescent="0.2">
      <c r="T15962" s="212"/>
      <c r="U15962" s="213"/>
      <c r="V15962" s="213"/>
      <c r="W15962" s="213"/>
      <c r="X15962" s="214"/>
      <c r="Y15962" s="214"/>
      <c r="Z15962" s="214"/>
      <c r="AA15962" s="217"/>
      <c r="AB15962" s="217"/>
      <c r="AC15962" s="217"/>
      <c r="AD15962" s="213"/>
    </row>
    <row r="15963" spans="20:30" x14ac:dyDescent="0.2">
      <c r="T15963" s="212"/>
      <c r="U15963" s="213"/>
      <c r="V15963" s="213"/>
      <c r="W15963" s="213"/>
      <c r="X15963" s="214"/>
      <c r="Y15963" s="214"/>
      <c r="Z15963" s="214"/>
      <c r="AA15963" s="217"/>
      <c r="AB15963" s="217"/>
      <c r="AC15963" s="217"/>
      <c r="AD15963" s="213"/>
    </row>
    <row r="15964" spans="20:30" x14ac:dyDescent="0.2">
      <c r="T15964" s="212"/>
      <c r="U15964" s="213"/>
      <c r="V15964" s="213"/>
      <c r="W15964" s="213"/>
      <c r="X15964" s="214"/>
      <c r="Y15964" s="214"/>
      <c r="Z15964" s="214"/>
      <c r="AA15964" s="217"/>
      <c r="AB15964" s="217"/>
      <c r="AC15964" s="217"/>
      <c r="AD15964" s="213"/>
    </row>
    <row r="15965" spans="20:30" x14ac:dyDescent="0.2">
      <c r="T15965" s="212"/>
      <c r="U15965" s="213"/>
      <c r="V15965" s="213"/>
      <c r="W15965" s="213"/>
      <c r="X15965" s="214"/>
      <c r="Y15965" s="214"/>
      <c r="Z15965" s="214"/>
      <c r="AA15965" s="217"/>
      <c r="AB15965" s="217"/>
      <c r="AC15965" s="217"/>
      <c r="AD15965" s="213"/>
    </row>
    <row r="15966" spans="20:30" x14ac:dyDescent="0.2">
      <c r="T15966" s="212"/>
      <c r="U15966" s="213"/>
      <c r="V15966" s="213"/>
      <c r="W15966" s="213"/>
      <c r="X15966" s="214"/>
      <c r="Y15966" s="214"/>
      <c r="Z15966" s="214"/>
      <c r="AA15966" s="217"/>
      <c r="AB15966" s="217"/>
      <c r="AC15966" s="217"/>
      <c r="AD15966" s="213"/>
    </row>
    <row r="15967" spans="20:30" x14ac:dyDescent="0.2">
      <c r="T15967" s="212"/>
      <c r="U15967" s="213"/>
      <c r="V15967" s="213"/>
      <c r="W15967" s="213"/>
      <c r="X15967" s="214"/>
      <c r="Y15967" s="214"/>
      <c r="Z15967" s="214"/>
      <c r="AA15967" s="217"/>
      <c r="AB15967" s="217"/>
      <c r="AC15967" s="217"/>
      <c r="AD15967" s="213"/>
    </row>
    <row r="15968" spans="20:30" x14ac:dyDescent="0.2">
      <c r="T15968" s="212"/>
      <c r="U15968" s="213"/>
      <c r="V15968" s="213"/>
      <c r="W15968" s="213"/>
      <c r="X15968" s="214"/>
      <c r="Y15968" s="214"/>
      <c r="Z15968" s="214"/>
      <c r="AA15968" s="217"/>
      <c r="AB15968" s="217"/>
      <c r="AC15968" s="217"/>
      <c r="AD15968" s="213"/>
    </row>
    <row r="15969" spans="20:30" x14ac:dyDescent="0.2">
      <c r="T15969" s="212"/>
      <c r="U15969" s="213"/>
      <c r="V15969" s="213"/>
      <c r="W15969" s="213"/>
      <c r="X15969" s="214"/>
      <c r="Y15969" s="214"/>
      <c r="Z15969" s="214"/>
      <c r="AA15969" s="217"/>
      <c r="AB15969" s="217"/>
      <c r="AC15969" s="217"/>
      <c r="AD15969" s="213"/>
    </row>
    <row r="15970" spans="20:30" x14ac:dyDescent="0.2">
      <c r="T15970" s="212"/>
      <c r="U15970" s="213"/>
      <c r="V15970" s="213"/>
      <c r="W15970" s="213"/>
      <c r="X15970" s="214"/>
      <c r="Y15970" s="214"/>
      <c r="Z15970" s="214"/>
      <c r="AA15970" s="217"/>
      <c r="AB15970" s="217"/>
      <c r="AC15970" s="217"/>
      <c r="AD15970" s="213"/>
    </row>
    <row r="15971" spans="20:30" x14ac:dyDescent="0.2">
      <c r="T15971" s="212"/>
      <c r="U15971" s="213"/>
      <c r="V15971" s="213"/>
      <c r="W15971" s="213"/>
      <c r="X15971" s="214"/>
      <c r="Y15971" s="214"/>
      <c r="Z15971" s="214"/>
      <c r="AA15971" s="217"/>
      <c r="AB15971" s="217"/>
      <c r="AC15971" s="217"/>
      <c r="AD15971" s="213"/>
    </row>
    <row r="15972" spans="20:30" x14ac:dyDescent="0.2">
      <c r="T15972" s="212"/>
      <c r="U15972" s="213"/>
      <c r="V15972" s="213"/>
      <c r="W15972" s="213"/>
      <c r="X15972" s="214"/>
      <c r="Y15972" s="214"/>
      <c r="Z15972" s="214"/>
      <c r="AA15972" s="217"/>
      <c r="AB15972" s="217"/>
      <c r="AC15972" s="217"/>
      <c r="AD15972" s="213"/>
    </row>
    <row r="15973" spans="20:30" x14ac:dyDescent="0.2">
      <c r="T15973" s="212"/>
      <c r="U15973" s="213"/>
      <c r="V15973" s="213"/>
      <c r="W15973" s="213"/>
      <c r="X15973" s="214"/>
      <c r="Y15973" s="214"/>
      <c r="Z15973" s="214"/>
      <c r="AA15973" s="217"/>
      <c r="AB15973" s="217"/>
      <c r="AC15973" s="217"/>
      <c r="AD15973" s="213"/>
    </row>
    <row r="15974" spans="20:30" x14ac:dyDescent="0.2">
      <c r="T15974" s="212"/>
      <c r="U15974" s="213"/>
      <c r="V15974" s="213"/>
      <c r="W15974" s="213"/>
      <c r="X15974" s="214"/>
      <c r="Y15974" s="214"/>
      <c r="Z15974" s="214"/>
      <c r="AA15974" s="217"/>
      <c r="AB15974" s="217"/>
      <c r="AC15974" s="217"/>
      <c r="AD15974" s="213"/>
    </row>
    <row r="15975" spans="20:30" x14ac:dyDescent="0.2">
      <c r="T15975" s="212"/>
      <c r="U15975" s="213"/>
      <c r="V15975" s="213"/>
      <c r="W15975" s="213"/>
      <c r="X15975" s="214"/>
      <c r="Y15975" s="214"/>
      <c r="Z15975" s="214"/>
      <c r="AA15975" s="217"/>
      <c r="AB15975" s="217"/>
      <c r="AC15975" s="217"/>
      <c r="AD15975" s="213"/>
    </row>
    <row r="15976" spans="20:30" x14ac:dyDescent="0.2">
      <c r="T15976" s="212"/>
      <c r="U15976" s="213"/>
      <c r="V15976" s="213"/>
      <c r="W15976" s="213"/>
      <c r="X15976" s="214"/>
      <c r="Y15976" s="214"/>
      <c r="Z15976" s="214"/>
      <c r="AA15976" s="217"/>
      <c r="AB15976" s="217"/>
      <c r="AC15976" s="217"/>
      <c r="AD15976" s="213"/>
    </row>
    <row r="15977" spans="20:30" x14ac:dyDescent="0.2">
      <c r="T15977" s="212"/>
      <c r="U15977" s="213"/>
      <c r="V15977" s="213"/>
      <c r="W15977" s="213"/>
      <c r="X15977" s="214"/>
      <c r="Y15977" s="214"/>
      <c r="Z15977" s="214"/>
      <c r="AA15977" s="217"/>
      <c r="AB15977" s="217"/>
      <c r="AC15977" s="217"/>
      <c r="AD15977" s="213"/>
    </row>
    <row r="15978" spans="20:30" x14ac:dyDescent="0.2">
      <c r="T15978" s="212"/>
      <c r="U15978" s="213"/>
      <c r="V15978" s="213"/>
      <c r="W15978" s="213"/>
      <c r="X15978" s="214"/>
      <c r="Y15978" s="214"/>
      <c r="Z15978" s="214"/>
      <c r="AA15978" s="217"/>
      <c r="AB15978" s="217"/>
      <c r="AC15978" s="217"/>
      <c r="AD15978" s="213"/>
    </row>
    <row r="15979" spans="20:30" x14ac:dyDescent="0.2">
      <c r="T15979" s="212"/>
      <c r="U15979" s="213"/>
      <c r="V15979" s="213"/>
      <c r="W15979" s="213"/>
      <c r="X15979" s="214"/>
      <c r="Y15979" s="214"/>
      <c r="Z15979" s="214"/>
      <c r="AA15979" s="217"/>
      <c r="AB15979" s="217"/>
      <c r="AC15979" s="217"/>
      <c r="AD15979" s="213"/>
    </row>
    <row r="15980" spans="20:30" x14ac:dyDescent="0.2">
      <c r="T15980" s="212"/>
      <c r="U15980" s="213"/>
      <c r="V15980" s="213"/>
      <c r="W15980" s="213"/>
      <c r="X15980" s="214"/>
      <c r="Y15980" s="214"/>
      <c r="Z15980" s="214"/>
      <c r="AA15980" s="217"/>
      <c r="AB15980" s="217"/>
      <c r="AC15980" s="217"/>
      <c r="AD15980" s="213"/>
    </row>
    <row r="15981" spans="20:30" x14ac:dyDescent="0.2">
      <c r="T15981" s="212"/>
      <c r="U15981" s="213"/>
      <c r="V15981" s="213"/>
      <c r="W15981" s="213"/>
      <c r="X15981" s="214"/>
      <c r="Y15981" s="214"/>
      <c r="Z15981" s="214"/>
      <c r="AA15981" s="217"/>
      <c r="AB15981" s="217"/>
      <c r="AC15981" s="217"/>
      <c r="AD15981" s="213"/>
    </row>
    <row r="15982" spans="20:30" x14ac:dyDescent="0.2">
      <c r="T15982" s="212"/>
      <c r="U15982" s="213"/>
      <c r="V15982" s="213"/>
      <c r="W15982" s="213"/>
      <c r="X15982" s="214"/>
      <c r="Y15982" s="214"/>
      <c r="Z15982" s="214"/>
      <c r="AA15982" s="217"/>
      <c r="AB15982" s="217"/>
      <c r="AC15982" s="217"/>
      <c r="AD15982" s="213"/>
    </row>
    <row r="15983" spans="20:30" x14ac:dyDescent="0.2">
      <c r="T15983" s="212"/>
      <c r="U15983" s="213"/>
      <c r="V15983" s="213"/>
      <c r="W15983" s="213"/>
      <c r="X15983" s="214"/>
      <c r="Y15983" s="214"/>
      <c r="Z15983" s="214"/>
      <c r="AA15983" s="217"/>
      <c r="AB15983" s="217"/>
      <c r="AC15983" s="217"/>
      <c r="AD15983" s="213"/>
    </row>
    <row r="15984" spans="20:30" x14ac:dyDescent="0.2">
      <c r="T15984" s="212"/>
      <c r="U15984" s="213"/>
      <c r="V15984" s="213"/>
      <c r="W15984" s="213"/>
      <c r="X15984" s="214"/>
      <c r="Y15984" s="214"/>
      <c r="Z15984" s="214"/>
      <c r="AA15984" s="217"/>
      <c r="AB15984" s="217"/>
      <c r="AC15984" s="217"/>
      <c r="AD15984" s="213"/>
    </row>
    <row r="15985" spans="20:30" x14ac:dyDescent="0.2">
      <c r="T15985" s="212"/>
      <c r="U15985" s="213"/>
      <c r="V15985" s="213"/>
      <c r="W15985" s="213"/>
      <c r="X15985" s="214"/>
      <c r="Y15985" s="214"/>
      <c r="Z15985" s="214"/>
      <c r="AA15985" s="217"/>
      <c r="AB15985" s="217"/>
      <c r="AC15985" s="217"/>
      <c r="AD15985" s="213"/>
    </row>
    <row r="15986" spans="20:30" x14ac:dyDescent="0.2">
      <c r="T15986" s="212"/>
      <c r="U15986" s="213"/>
      <c r="V15986" s="213"/>
      <c r="W15986" s="213"/>
      <c r="X15986" s="214"/>
      <c r="Y15986" s="214"/>
      <c r="Z15986" s="214"/>
      <c r="AA15986" s="217"/>
      <c r="AB15986" s="217"/>
      <c r="AC15986" s="217"/>
      <c r="AD15986" s="213"/>
    </row>
    <row r="15987" spans="20:30" x14ac:dyDescent="0.2">
      <c r="T15987" s="212"/>
      <c r="U15987" s="213"/>
      <c r="V15987" s="213"/>
      <c r="W15987" s="213"/>
      <c r="X15987" s="214"/>
      <c r="Y15987" s="214"/>
      <c r="Z15987" s="214"/>
      <c r="AA15987" s="217"/>
      <c r="AB15987" s="217"/>
      <c r="AC15987" s="217"/>
      <c r="AD15987" s="213"/>
    </row>
    <row r="15988" spans="20:30" x14ac:dyDescent="0.2">
      <c r="T15988" s="212"/>
      <c r="U15988" s="213"/>
      <c r="V15988" s="213"/>
      <c r="W15988" s="213"/>
      <c r="X15988" s="214"/>
      <c r="Y15988" s="214"/>
      <c r="Z15988" s="214"/>
      <c r="AA15988" s="217"/>
      <c r="AB15988" s="217"/>
      <c r="AC15988" s="217"/>
      <c r="AD15988" s="213"/>
    </row>
    <row r="15989" spans="20:30" x14ac:dyDescent="0.2">
      <c r="T15989" s="212"/>
      <c r="U15989" s="213"/>
      <c r="V15989" s="213"/>
      <c r="W15989" s="213"/>
      <c r="X15989" s="214"/>
      <c r="Y15989" s="214"/>
      <c r="Z15989" s="214"/>
      <c r="AA15989" s="217"/>
      <c r="AB15989" s="217"/>
      <c r="AC15989" s="217"/>
      <c r="AD15989" s="213"/>
    </row>
    <row r="15990" spans="20:30" x14ac:dyDescent="0.2">
      <c r="T15990" s="212"/>
      <c r="U15990" s="213"/>
      <c r="V15990" s="213"/>
      <c r="W15990" s="213"/>
      <c r="X15990" s="214"/>
      <c r="Y15990" s="214"/>
      <c r="Z15990" s="214"/>
      <c r="AA15990" s="217"/>
      <c r="AB15990" s="217"/>
      <c r="AC15990" s="217"/>
      <c r="AD15990" s="213"/>
    </row>
    <row r="15991" spans="20:30" x14ac:dyDescent="0.2">
      <c r="T15991" s="212"/>
      <c r="U15991" s="213"/>
      <c r="V15991" s="213"/>
      <c r="W15991" s="213"/>
      <c r="X15991" s="214"/>
      <c r="Y15991" s="214"/>
      <c r="Z15991" s="214"/>
      <c r="AA15991" s="217"/>
      <c r="AB15991" s="217"/>
      <c r="AC15991" s="217"/>
      <c r="AD15991" s="213"/>
    </row>
    <row r="15992" spans="20:30" x14ac:dyDescent="0.2">
      <c r="T15992" s="212"/>
      <c r="U15992" s="213"/>
      <c r="V15992" s="213"/>
      <c r="W15992" s="213"/>
      <c r="X15992" s="214"/>
      <c r="Y15992" s="214"/>
      <c r="Z15992" s="214"/>
      <c r="AA15992" s="217"/>
      <c r="AB15992" s="217"/>
      <c r="AC15992" s="217"/>
      <c r="AD15992" s="213"/>
    </row>
    <row r="15993" spans="20:30" x14ac:dyDescent="0.2">
      <c r="T15993" s="212"/>
      <c r="U15993" s="213"/>
      <c r="V15993" s="213"/>
      <c r="W15993" s="213"/>
      <c r="X15993" s="214"/>
      <c r="Y15993" s="214"/>
      <c r="Z15993" s="214"/>
      <c r="AA15993" s="217"/>
      <c r="AB15993" s="217"/>
      <c r="AC15993" s="217"/>
      <c r="AD15993" s="213"/>
    </row>
    <row r="15994" spans="20:30" x14ac:dyDescent="0.2">
      <c r="T15994" s="212"/>
      <c r="U15994" s="213"/>
      <c r="V15994" s="213"/>
      <c r="W15994" s="213"/>
      <c r="X15994" s="214"/>
      <c r="Y15994" s="214"/>
      <c r="Z15994" s="214"/>
      <c r="AA15994" s="217"/>
      <c r="AB15994" s="217"/>
      <c r="AC15994" s="217"/>
      <c r="AD15994" s="213"/>
    </row>
    <row r="15995" spans="20:30" x14ac:dyDescent="0.2">
      <c r="T15995" s="212"/>
      <c r="U15995" s="213"/>
      <c r="V15995" s="213"/>
      <c r="W15995" s="213"/>
      <c r="X15995" s="214"/>
      <c r="Y15995" s="214"/>
      <c r="Z15995" s="214"/>
      <c r="AA15995" s="217"/>
      <c r="AB15995" s="217"/>
      <c r="AC15995" s="217"/>
      <c r="AD15995" s="213"/>
    </row>
    <row r="15996" spans="20:30" x14ac:dyDescent="0.2">
      <c r="T15996" s="212"/>
      <c r="U15996" s="213"/>
      <c r="V15996" s="213"/>
      <c r="W15996" s="213"/>
      <c r="X15996" s="214"/>
      <c r="Y15996" s="214"/>
      <c r="Z15996" s="214"/>
      <c r="AA15996" s="217"/>
      <c r="AB15996" s="217"/>
      <c r="AC15996" s="217"/>
      <c r="AD15996" s="213"/>
    </row>
    <row r="15997" spans="20:30" x14ac:dyDescent="0.2">
      <c r="T15997" s="212"/>
      <c r="U15997" s="213"/>
      <c r="V15997" s="213"/>
      <c r="W15997" s="213"/>
      <c r="X15997" s="214"/>
      <c r="Y15997" s="214"/>
      <c r="Z15997" s="214"/>
      <c r="AA15997" s="217"/>
      <c r="AB15997" s="217"/>
      <c r="AC15997" s="217"/>
      <c r="AD15997" s="213"/>
    </row>
    <row r="15998" spans="20:30" x14ac:dyDescent="0.2">
      <c r="T15998" s="212"/>
      <c r="U15998" s="213"/>
      <c r="V15998" s="213"/>
      <c r="W15998" s="213"/>
      <c r="X15998" s="214"/>
      <c r="Y15998" s="214"/>
      <c r="Z15998" s="214"/>
      <c r="AA15998" s="217"/>
      <c r="AB15998" s="217"/>
      <c r="AC15998" s="217"/>
      <c r="AD15998" s="213"/>
    </row>
    <row r="15999" spans="20:30" x14ac:dyDescent="0.2">
      <c r="T15999" s="212"/>
      <c r="U15999" s="213"/>
      <c r="V15999" s="213"/>
      <c r="W15999" s="213"/>
      <c r="X15999" s="214"/>
      <c r="Y15999" s="214"/>
      <c r="Z15999" s="214"/>
      <c r="AA15999" s="217"/>
      <c r="AB15999" s="217"/>
      <c r="AC15999" s="217"/>
      <c r="AD15999" s="213"/>
    </row>
    <row r="16000" spans="20:30" x14ac:dyDescent="0.2">
      <c r="T16000" s="212"/>
      <c r="U16000" s="213"/>
      <c r="V16000" s="213"/>
      <c r="W16000" s="213"/>
      <c r="X16000" s="214"/>
      <c r="Y16000" s="214"/>
      <c r="Z16000" s="214"/>
      <c r="AA16000" s="217"/>
      <c r="AB16000" s="217"/>
      <c r="AC16000" s="217"/>
      <c r="AD16000" s="213"/>
    </row>
    <row r="16001" spans="20:30" x14ac:dyDescent="0.2">
      <c r="T16001" s="212"/>
      <c r="U16001" s="213"/>
      <c r="V16001" s="213"/>
      <c r="W16001" s="213"/>
      <c r="X16001" s="214"/>
      <c r="Y16001" s="214"/>
      <c r="Z16001" s="214"/>
      <c r="AA16001" s="217"/>
      <c r="AB16001" s="217"/>
      <c r="AC16001" s="217"/>
      <c r="AD16001" s="213"/>
    </row>
    <row r="16002" spans="20:30" x14ac:dyDescent="0.2">
      <c r="T16002" s="212"/>
      <c r="U16002" s="213"/>
      <c r="V16002" s="213"/>
      <c r="W16002" s="213"/>
      <c r="X16002" s="214"/>
      <c r="Y16002" s="214"/>
      <c r="Z16002" s="214"/>
      <c r="AA16002" s="217"/>
      <c r="AB16002" s="217"/>
      <c r="AC16002" s="217"/>
      <c r="AD16002" s="213"/>
    </row>
    <row r="16003" spans="20:30" x14ac:dyDescent="0.2">
      <c r="T16003" s="212"/>
      <c r="U16003" s="213"/>
      <c r="V16003" s="213"/>
      <c r="W16003" s="213"/>
      <c r="X16003" s="214"/>
      <c r="Y16003" s="214"/>
      <c r="Z16003" s="214"/>
      <c r="AA16003" s="217"/>
      <c r="AB16003" s="217"/>
      <c r="AC16003" s="217"/>
      <c r="AD16003" s="213"/>
    </row>
    <row r="16004" spans="20:30" x14ac:dyDescent="0.2">
      <c r="T16004" s="212"/>
      <c r="U16004" s="213"/>
      <c r="V16004" s="213"/>
      <c r="W16004" s="213"/>
      <c r="X16004" s="214"/>
      <c r="Y16004" s="214"/>
      <c r="Z16004" s="214"/>
      <c r="AA16004" s="217"/>
      <c r="AB16004" s="217"/>
      <c r="AC16004" s="217"/>
      <c r="AD16004" s="213"/>
    </row>
    <row r="16005" spans="20:30" x14ac:dyDescent="0.2">
      <c r="T16005" s="212"/>
      <c r="U16005" s="213"/>
      <c r="V16005" s="213"/>
      <c r="W16005" s="213"/>
      <c r="X16005" s="214"/>
      <c r="Y16005" s="214"/>
      <c r="Z16005" s="214"/>
      <c r="AA16005" s="217"/>
      <c r="AB16005" s="217"/>
      <c r="AC16005" s="217"/>
      <c r="AD16005" s="213"/>
    </row>
    <row r="16006" spans="20:30" x14ac:dyDescent="0.2">
      <c r="T16006" s="212"/>
      <c r="U16006" s="213"/>
      <c r="V16006" s="213"/>
      <c r="W16006" s="213"/>
      <c r="X16006" s="214"/>
      <c r="Y16006" s="214"/>
      <c r="Z16006" s="214"/>
      <c r="AA16006" s="217"/>
      <c r="AB16006" s="217"/>
      <c r="AC16006" s="217"/>
      <c r="AD16006" s="213"/>
    </row>
    <row r="16007" spans="20:30" x14ac:dyDescent="0.2">
      <c r="T16007" s="212"/>
      <c r="U16007" s="213"/>
      <c r="V16007" s="213"/>
      <c r="W16007" s="213"/>
      <c r="X16007" s="214"/>
      <c r="Y16007" s="214"/>
      <c r="Z16007" s="214"/>
      <c r="AA16007" s="217"/>
      <c r="AB16007" s="217"/>
      <c r="AC16007" s="217"/>
      <c r="AD16007" s="213"/>
    </row>
    <row r="16008" spans="20:30" x14ac:dyDescent="0.2">
      <c r="T16008" s="212"/>
      <c r="U16008" s="213"/>
      <c r="V16008" s="213"/>
      <c r="W16008" s="213"/>
      <c r="X16008" s="214"/>
      <c r="Y16008" s="214"/>
      <c r="Z16008" s="214"/>
      <c r="AA16008" s="217"/>
      <c r="AB16008" s="217"/>
      <c r="AC16008" s="217"/>
      <c r="AD16008" s="213"/>
    </row>
    <row r="16009" spans="20:30" x14ac:dyDescent="0.2">
      <c r="T16009" s="212"/>
      <c r="U16009" s="213"/>
      <c r="V16009" s="213"/>
      <c r="W16009" s="213"/>
      <c r="X16009" s="214"/>
      <c r="Y16009" s="214"/>
      <c r="Z16009" s="214"/>
      <c r="AA16009" s="217"/>
      <c r="AB16009" s="217"/>
      <c r="AC16009" s="217"/>
      <c r="AD16009" s="213"/>
    </row>
    <row r="16010" spans="20:30" x14ac:dyDescent="0.2">
      <c r="T16010" s="212"/>
      <c r="U16010" s="213"/>
      <c r="V16010" s="213"/>
      <c r="W16010" s="213"/>
      <c r="X16010" s="214"/>
      <c r="Y16010" s="214"/>
      <c r="Z16010" s="214"/>
      <c r="AA16010" s="217"/>
      <c r="AB16010" s="217"/>
      <c r="AC16010" s="217"/>
      <c r="AD16010" s="213"/>
    </row>
    <row r="16011" spans="20:30" x14ac:dyDescent="0.2">
      <c r="T16011" s="212"/>
      <c r="U16011" s="213"/>
      <c r="V16011" s="213"/>
      <c r="W16011" s="213"/>
      <c r="X16011" s="214"/>
      <c r="Y16011" s="214"/>
      <c r="Z16011" s="214"/>
      <c r="AA16011" s="217"/>
      <c r="AB16011" s="217"/>
      <c r="AC16011" s="217"/>
      <c r="AD16011" s="213"/>
    </row>
    <row r="16012" spans="20:30" x14ac:dyDescent="0.2">
      <c r="T16012" s="212"/>
      <c r="U16012" s="213"/>
      <c r="V16012" s="213"/>
      <c r="W16012" s="213"/>
      <c r="X16012" s="214"/>
      <c r="Y16012" s="214"/>
      <c r="Z16012" s="214"/>
      <c r="AA16012" s="217"/>
      <c r="AB16012" s="217"/>
      <c r="AC16012" s="217"/>
      <c r="AD16012" s="213"/>
    </row>
    <row r="16013" spans="20:30" x14ac:dyDescent="0.2">
      <c r="T16013" s="212"/>
      <c r="U16013" s="213"/>
      <c r="V16013" s="213"/>
      <c r="W16013" s="213"/>
      <c r="X16013" s="214"/>
      <c r="Y16013" s="214"/>
      <c r="Z16013" s="214"/>
      <c r="AA16013" s="217"/>
      <c r="AB16013" s="217"/>
      <c r="AC16013" s="217"/>
      <c r="AD16013" s="213"/>
    </row>
    <row r="16014" spans="20:30" x14ac:dyDescent="0.2">
      <c r="T16014" s="212"/>
      <c r="U16014" s="213"/>
      <c r="V16014" s="213"/>
      <c r="W16014" s="213"/>
      <c r="X16014" s="214"/>
      <c r="Y16014" s="214"/>
      <c r="Z16014" s="214"/>
      <c r="AA16014" s="217"/>
      <c r="AB16014" s="217"/>
      <c r="AC16014" s="217"/>
      <c r="AD16014" s="213"/>
    </row>
    <row r="16015" spans="20:30" x14ac:dyDescent="0.2">
      <c r="T16015" s="212"/>
      <c r="U16015" s="213"/>
      <c r="V16015" s="213"/>
      <c r="W16015" s="213"/>
      <c r="X16015" s="214"/>
      <c r="Y16015" s="214"/>
      <c r="Z16015" s="214"/>
      <c r="AA16015" s="217"/>
      <c r="AB16015" s="217"/>
      <c r="AC16015" s="217"/>
      <c r="AD16015" s="213"/>
    </row>
    <row r="16016" spans="20:30" x14ac:dyDescent="0.2">
      <c r="T16016" s="212"/>
      <c r="U16016" s="213"/>
      <c r="V16016" s="213"/>
      <c r="W16016" s="213"/>
      <c r="X16016" s="214"/>
      <c r="Y16016" s="214"/>
      <c r="Z16016" s="214"/>
      <c r="AA16016" s="217"/>
      <c r="AB16016" s="217"/>
      <c r="AC16016" s="217"/>
      <c r="AD16016" s="213"/>
    </row>
    <row r="16017" spans="20:30" x14ac:dyDescent="0.2">
      <c r="T16017" s="212"/>
      <c r="U16017" s="213"/>
      <c r="V16017" s="213"/>
      <c r="W16017" s="213"/>
      <c r="X16017" s="214"/>
      <c r="Y16017" s="214"/>
      <c r="Z16017" s="214"/>
      <c r="AA16017" s="217"/>
      <c r="AB16017" s="217"/>
      <c r="AC16017" s="217"/>
      <c r="AD16017" s="213"/>
    </row>
    <row r="16018" spans="20:30" x14ac:dyDescent="0.2">
      <c r="T16018" s="212"/>
      <c r="U16018" s="213"/>
      <c r="V16018" s="213"/>
      <c r="W16018" s="213"/>
      <c r="X16018" s="214"/>
      <c r="Y16018" s="214"/>
      <c r="Z16018" s="214"/>
      <c r="AA16018" s="217"/>
      <c r="AB16018" s="217"/>
      <c r="AC16018" s="217"/>
      <c r="AD16018" s="213"/>
    </row>
    <row r="16019" spans="20:30" x14ac:dyDescent="0.2">
      <c r="T16019" s="212"/>
      <c r="U16019" s="213"/>
      <c r="V16019" s="213"/>
      <c r="W16019" s="213"/>
      <c r="X16019" s="214"/>
      <c r="Y16019" s="214"/>
      <c r="Z16019" s="214"/>
      <c r="AA16019" s="217"/>
      <c r="AB16019" s="217"/>
      <c r="AC16019" s="217"/>
      <c r="AD16019" s="213"/>
    </row>
    <row r="16020" spans="20:30" x14ac:dyDescent="0.2">
      <c r="T16020" s="212"/>
      <c r="U16020" s="213"/>
      <c r="V16020" s="213"/>
      <c r="W16020" s="213"/>
      <c r="X16020" s="214"/>
      <c r="Y16020" s="214"/>
      <c r="Z16020" s="214"/>
      <c r="AA16020" s="217"/>
      <c r="AB16020" s="217"/>
      <c r="AC16020" s="217"/>
      <c r="AD16020" s="213"/>
    </row>
    <row r="16021" spans="20:30" x14ac:dyDescent="0.2">
      <c r="T16021" s="212"/>
      <c r="U16021" s="213"/>
      <c r="V16021" s="213"/>
      <c r="W16021" s="213"/>
      <c r="X16021" s="214"/>
      <c r="Y16021" s="214"/>
      <c r="Z16021" s="214"/>
      <c r="AA16021" s="217"/>
      <c r="AB16021" s="217"/>
      <c r="AC16021" s="217"/>
      <c r="AD16021" s="213"/>
    </row>
    <row r="16022" spans="20:30" x14ac:dyDescent="0.2">
      <c r="T16022" s="212"/>
      <c r="U16022" s="213"/>
      <c r="V16022" s="213"/>
      <c r="W16022" s="213"/>
      <c r="X16022" s="214"/>
      <c r="Y16022" s="214"/>
      <c r="Z16022" s="214"/>
      <c r="AA16022" s="217"/>
      <c r="AB16022" s="217"/>
      <c r="AC16022" s="217"/>
      <c r="AD16022" s="213"/>
    </row>
    <row r="16023" spans="20:30" x14ac:dyDescent="0.2">
      <c r="T16023" s="212"/>
      <c r="U16023" s="213"/>
      <c r="V16023" s="213"/>
      <c r="W16023" s="213"/>
      <c r="X16023" s="214"/>
      <c r="Y16023" s="214"/>
      <c r="Z16023" s="214"/>
      <c r="AA16023" s="217"/>
      <c r="AB16023" s="217"/>
      <c r="AC16023" s="217"/>
      <c r="AD16023" s="213"/>
    </row>
    <row r="16024" spans="20:30" x14ac:dyDescent="0.2">
      <c r="T16024" s="212"/>
      <c r="U16024" s="213"/>
      <c r="V16024" s="213"/>
      <c r="W16024" s="213"/>
      <c r="X16024" s="214"/>
      <c r="Y16024" s="214"/>
      <c r="Z16024" s="214"/>
      <c r="AA16024" s="217"/>
      <c r="AB16024" s="217"/>
      <c r="AC16024" s="217"/>
      <c r="AD16024" s="213"/>
    </row>
    <row r="16025" spans="20:30" x14ac:dyDescent="0.2">
      <c r="T16025" s="212"/>
      <c r="U16025" s="213"/>
      <c r="V16025" s="213"/>
      <c r="W16025" s="213"/>
      <c r="X16025" s="214"/>
      <c r="Y16025" s="214"/>
      <c r="Z16025" s="214"/>
      <c r="AA16025" s="217"/>
      <c r="AB16025" s="217"/>
      <c r="AC16025" s="217"/>
      <c r="AD16025" s="213"/>
    </row>
    <row r="16026" spans="20:30" x14ac:dyDescent="0.2">
      <c r="T16026" s="212"/>
      <c r="U16026" s="213"/>
      <c r="V16026" s="213"/>
      <c r="W16026" s="213"/>
      <c r="X16026" s="214"/>
      <c r="Y16026" s="214"/>
      <c r="Z16026" s="214"/>
      <c r="AA16026" s="217"/>
      <c r="AB16026" s="217"/>
      <c r="AC16026" s="217"/>
      <c r="AD16026" s="213"/>
    </row>
    <row r="16027" spans="20:30" x14ac:dyDescent="0.2">
      <c r="T16027" s="212"/>
      <c r="U16027" s="213"/>
      <c r="V16027" s="213"/>
      <c r="W16027" s="213"/>
      <c r="X16027" s="214"/>
      <c r="Y16027" s="214"/>
      <c r="Z16027" s="214"/>
      <c r="AA16027" s="217"/>
      <c r="AB16027" s="217"/>
      <c r="AC16027" s="217"/>
      <c r="AD16027" s="213"/>
    </row>
    <row r="16028" spans="20:30" x14ac:dyDescent="0.2">
      <c r="T16028" s="212"/>
      <c r="U16028" s="213"/>
      <c r="V16028" s="213"/>
      <c r="W16028" s="213"/>
      <c r="X16028" s="214"/>
      <c r="Y16028" s="214"/>
      <c r="Z16028" s="214"/>
      <c r="AA16028" s="217"/>
      <c r="AB16028" s="217"/>
      <c r="AC16028" s="217"/>
      <c r="AD16028" s="213"/>
    </row>
    <row r="16029" spans="20:30" x14ac:dyDescent="0.2">
      <c r="T16029" s="212"/>
      <c r="U16029" s="213"/>
      <c r="V16029" s="213"/>
      <c r="W16029" s="213"/>
      <c r="X16029" s="214"/>
      <c r="Y16029" s="214"/>
      <c r="Z16029" s="214"/>
      <c r="AA16029" s="217"/>
      <c r="AB16029" s="217"/>
      <c r="AC16029" s="217"/>
      <c r="AD16029" s="213"/>
    </row>
    <row r="16030" spans="20:30" x14ac:dyDescent="0.2">
      <c r="T16030" s="212"/>
      <c r="U16030" s="213"/>
      <c r="V16030" s="213"/>
      <c r="W16030" s="213"/>
      <c r="X16030" s="214"/>
      <c r="Y16030" s="214"/>
      <c r="Z16030" s="214"/>
      <c r="AA16030" s="217"/>
      <c r="AB16030" s="217"/>
      <c r="AC16030" s="217"/>
      <c r="AD16030" s="213"/>
    </row>
    <row r="16031" spans="20:30" x14ac:dyDescent="0.2">
      <c r="T16031" s="212"/>
      <c r="U16031" s="213"/>
      <c r="V16031" s="213"/>
      <c r="W16031" s="213"/>
      <c r="X16031" s="214"/>
      <c r="Y16031" s="214"/>
      <c r="Z16031" s="214"/>
      <c r="AA16031" s="217"/>
      <c r="AB16031" s="217"/>
      <c r="AC16031" s="217"/>
      <c r="AD16031" s="213"/>
    </row>
    <row r="16032" spans="20:30" x14ac:dyDescent="0.2">
      <c r="T16032" s="212"/>
      <c r="U16032" s="213"/>
      <c r="V16032" s="213"/>
      <c r="W16032" s="213"/>
      <c r="X16032" s="214"/>
      <c r="Y16032" s="214"/>
      <c r="Z16032" s="214"/>
      <c r="AA16032" s="217"/>
      <c r="AB16032" s="217"/>
      <c r="AC16032" s="217"/>
      <c r="AD16032" s="213"/>
    </row>
    <row r="16033" spans="20:30" x14ac:dyDescent="0.2">
      <c r="T16033" s="212"/>
      <c r="U16033" s="213"/>
      <c r="V16033" s="213"/>
      <c r="W16033" s="213"/>
      <c r="X16033" s="214"/>
      <c r="Y16033" s="214"/>
      <c r="Z16033" s="214"/>
      <c r="AA16033" s="217"/>
      <c r="AB16033" s="217"/>
      <c r="AC16033" s="217"/>
      <c r="AD16033" s="213"/>
    </row>
    <row r="16034" spans="20:30" x14ac:dyDescent="0.2">
      <c r="T16034" s="212"/>
      <c r="U16034" s="213"/>
      <c r="V16034" s="213"/>
      <c r="W16034" s="213"/>
      <c r="X16034" s="214"/>
      <c r="Y16034" s="214"/>
      <c r="Z16034" s="214"/>
      <c r="AA16034" s="217"/>
      <c r="AB16034" s="217"/>
      <c r="AC16034" s="217"/>
      <c r="AD16034" s="213"/>
    </row>
    <row r="16035" spans="20:30" x14ac:dyDescent="0.2">
      <c r="T16035" s="212"/>
      <c r="U16035" s="213"/>
      <c r="V16035" s="213"/>
      <c r="W16035" s="213"/>
      <c r="X16035" s="214"/>
      <c r="Y16035" s="214"/>
      <c r="Z16035" s="214"/>
      <c r="AA16035" s="217"/>
      <c r="AB16035" s="217"/>
      <c r="AC16035" s="217"/>
      <c r="AD16035" s="213"/>
    </row>
    <row r="16036" spans="20:30" x14ac:dyDescent="0.2">
      <c r="T16036" s="212"/>
      <c r="U16036" s="213"/>
      <c r="V16036" s="213"/>
      <c r="W16036" s="213"/>
      <c r="X16036" s="214"/>
      <c r="Y16036" s="214"/>
      <c r="Z16036" s="214"/>
      <c r="AA16036" s="217"/>
      <c r="AB16036" s="217"/>
      <c r="AC16036" s="217"/>
      <c r="AD16036" s="213"/>
    </row>
    <row r="16037" spans="20:30" x14ac:dyDescent="0.2">
      <c r="T16037" s="212"/>
      <c r="U16037" s="213"/>
      <c r="V16037" s="213"/>
      <c r="W16037" s="213"/>
      <c r="X16037" s="214"/>
      <c r="Y16037" s="214"/>
      <c r="Z16037" s="214"/>
      <c r="AA16037" s="217"/>
      <c r="AB16037" s="217"/>
      <c r="AC16037" s="217"/>
      <c r="AD16037" s="213"/>
    </row>
    <row r="16038" spans="20:30" x14ac:dyDescent="0.2">
      <c r="T16038" s="212"/>
      <c r="U16038" s="213"/>
      <c r="V16038" s="213"/>
      <c r="W16038" s="213"/>
      <c r="X16038" s="214"/>
      <c r="Y16038" s="214"/>
      <c r="Z16038" s="214"/>
      <c r="AA16038" s="217"/>
      <c r="AB16038" s="217"/>
      <c r="AC16038" s="217"/>
      <c r="AD16038" s="213"/>
    </row>
    <row r="16039" spans="20:30" x14ac:dyDescent="0.2">
      <c r="T16039" s="212"/>
      <c r="U16039" s="213"/>
      <c r="V16039" s="213"/>
      <c r="W16039" s="213"/>
      <c r="X16039" s="214"/>
      <c r="Y16039" s="214"/>
      <c r="Z16039" s="214"/>
      <c r="AA16039" s="217"/>
      <c r="AB16039" s="217"/>
      <c r="AC16039" s="217"/>
      <c r="AD16039" s="213"/>
    </row>
    <row r="16040" spans="20:30" x14ac:dyDescent="0.2">
      <c r="T16040" s="212"/>
      <c r="U16040" s="213"/>
      <c r="V16040" s="213"/>
      <c r="W16040" s="213"/>
      <c r="X16040" s="214"/>
      <c r="Y16040" s="214"/>
      <c r="Z16040" s="214"/>
      <c r="AA16040" s="217"/>
      <c r="AB16040" s="217"/>
      <c r="AC16040" s="217"/>
      <c r="AD16040" s="213"/>
    </row>
    <row r="16041" spans="20:30" x14ac:dyDescent="0.2">
      <c r="T16041" s="212"/>
      <c r="U16041" s="213"/>
      <c r="V16041" s="213"/>
      <c r="W16041" s="213"/>
      <c r="X16041" s="214"/>
      <c r="Y16041" s="214"/>
      <c r="Z16041" s="214"/>
      <c r="AA16041" s="217"/>
      <c r="AB16041" s="217"/>
      <c r="AC16041" s="217"/>
      <c r="AD16041" s="213"/>
    </row>
    <row r="16042" spans="20:30" x14ac:dyDescent="0.2">
      <c r="T16042" s="212"/>
      <c r="U16042" s="213"/>
      <c r="V16042" s="213"/>
      <c r="W16042" s="213"/>
      <c r="X16042" s="214"/>
      <c r="Y16042" s="214"/>
      <c r="Z16042" s="214"/>
      <c r="AA16042" s="217"/>
      <c r="AB16042" s="217"/>
      <c r="AC16042" s="217"/>
      <c r="AD16042" s="213"/>
    </row>
    <row r="16043" spans="20:30" x14ac:dyDescent="0.2">
      <c r="T16043" s="212"/>
      <c r="U16043" s="213"/>
      <c r="V16043" s="213"/>
      <c r="W16043" s="213"/>
      <c r="X16043" s="214"/>
      <c r="Y16043" s="214"/>
      <c r="Z16043" s="214"/>
      <c r="AA16043" s="217"/>
      <c r="AB16043" s="217"/>
      <c r="AC16043" s="217"/>
      <c r="AD16043" s="213"/>
    </row>
    <row r="16044" spans="20:30" x14ac:dyDescent="0.2">
      <c r="T16044" s="212"/>
      <c r="U16044" s="213"/>
      <c r="V16044" s="213"/>
      <c r="W16044" s="213"/>
      <c r="X16044" s="214"/>
      <c r="Y16044" s="214"/>
      <c r="Z16044" s="214"/>
      <c r="AA16044" s="217"/>
      <c r="AB16044" s="217"/>
      <c r="AC16044" s="217"/>
      <c r="AD16044" s="213"/>
    </row>
    <row r="16045" spans="20:30" x14ac:dyDescent="0.2">
      <c r="T16045" s="212"/>
      <c r="U16045" s="213"/>
      <c r="V16045" s="213"/>
      <c r="W16045" s="213"/>
      <c r="X16045" s="214"/>
      <c r="Y16045" s="214"/>
      <c r="Z16045" s="214"/>
      <c r="AA16045" s="217"/>
      <c r="AB16045" s="217"/>
      <c r="AC16045" s="217"/>
      <c r="AD16045" s="213"/>
    </row>
    <row r="16046" spans="20:30" x14ac:dyDescent="0.2">
      <c r="T16046" s="212"/>
      <c r="U16046" s="213"/>
      <c r="V16046" s="213"/>
      <c r="W16046" s="213"/>
      <c r="X16046" s="214"/>
      <c r="Y16046" s="214"/>
      <c r="Z16046" s="214"/>
      <c r="AA16046" s="217"/>
      <c r="AB16046" s="217"/>
      <c r="AC16046" s="217"/>
      <c r="AD16046" s="213"/>
    </row>
    <row r="16047" spans="20:30" x14ac:dyDescent="0.2">
      <c r="T16047" s="212"/>
      <c r="U16047" s="213"/>
      <c r="V16047" s="213"/>
      <c r="W16047" s="213"/>
      <c r="X16047" s="214"/>
      <c r="Y16047" s="214"/>
      <c r="Z16047" s="214"/>
      <c r="AA16047" s="217"/>
      <c r="AB16047" s="217"/>
      <c r="AC16047" s="217"/>
      <c r="AD16047" s="213"/>
    </row>
    <row r="16048" spans="20:30" x14ac:dyDescent="0.2">
      <c r="T16048" s="212"/>
      <c r="U16048" s="213"/>
      <c r="V16048" s="213"/>
      <c r="W16048" s="213"/>
      <c r="X16048" s="214"/>
      <c r="Y16048" s="214"/>
      <c r="Z16048" s="214"/>
      <c r="AA16048" s="217"/>
      <c r="AB16048" s="217"/>
      <c r="AC16048" s="217"/>
      <c r="AD16048" s="213"/>
    </row>
    <row r="16049" spans="20:30" x14ac:dyDescent="0.2">
      <c r="T16049" s="212"/>
      <c r="U16049" s="213"/>
      <c r="V16049" s="213"/>
      <c r="W16049" s="213"/>
      <c r="X16049" s="214"/>
      <c r="Y16049" s="214"/>
      <c r="Z16049" s="214"/>
      <c r="AA16049" s="217"/>
      <c r="AB16049" s="217"/>
      <c r="AC16049" s="217"/>
      <c r="AD16049" s="213"/>
    </row>
    <row r="16050" spans="20:30" x14ac:dyDescent="0.2">
      <c r="T16050" s="212"/>
      <c r="U16050" s="213"/>
      <c r="V16050" s="213"/>
      <c r="W16050" s="213"/>
      <c r="X16050" s="214"/>
      <c r="Y16050" s="214"/>
      <c r="Z16050" s="214"/>
      <c r="AA16050" s="217"/>
      <c r="AB16050" s="217"/>
      <c r="AC16050" s="217"/>
      <c r="AD16050" s="213"/>
    </row>
    <row r="16051" spans="20:30" x14ac:dyDescent="0.2">
      <c r="T16051" s="212"/>
      <c r="U16051" s="213"/>
      <c r="V16051" s="213"/>
      <c r="W16051" s="213"/>
      <c r="X16051" s="214"/>
      <c r="Y16051" s="214"/>
      <c r="Z16051" s="214"/>
      <c r="AA16051" s="217"/>
      <c r="AB16051" s="217"/>
      <c r="AC16051" s="217"/>
      <c r="AD16051" s="213"/>
    </row>
    <row r="16052" spans="20:30" x14ac:dyDescent="0.2">
      <c r="T16052" s="212"/>
      <c r="U16052" s="213"/>
      <c r="V16052" s="213"/>
      <c r="W16052" s="213"/>
      <c r="X16052" s="214"/>
      <c r="Y16052" s="214"/>
      <c r="Z16052" s="214"/>
      <c r="AA16052" s="217"/>
      <c r="AB16052" s="217"/>
      <c r="AC16052" s="217"/>
      <c r="AD16052" s="213"/>
    </row>
    <row r="16053" spans="20:30" x14ac:dyDescent="0.2">
      <c r="T16053" s="212"/>
      <c r="U16053" s="213"/>
      <c r="V16053" s="213"/>
      <c r="W16053" s="213"/>
      <c r="X16053" s="214"/>
      <c r="Y16053" s="214"/>
      <c r="Z16053" s="214"/>
      <c r="AA16053" s="217"/>
      <c r="AB16053" s="217"/>
      <c r="AC16053" s="217"/>
      <c r="AD16053" s="213"/>
    </row>
    <row r="16054" spans="20:30" x14ac:dyDescent="0.2">
      <c r="T16054" s="212"/>
      <c r="U16054" s="213"/>
      <c r="V16054" s="213"/>
      <c r="W16054" s="213"/>
      <c r="X16054" s="214"/>
      <c r="Y16054" s="214"/>
      <c r="Z16054" s="214"/>
      <c r="AA16054" s="217"/>
      <c r="AB16054" s="217"/>
      <c r="AC16054" s="217"/>
      <c r="AD16054" s="213"/>
    </row>
    <row r="16055" spans="20:30" x14ac:dyDescent="0.2">
      <c r="T16055" s="212"/>
      <c r="U16055" s="213"/>
      <c r="V16055" s="213"/>
      <c r="W16055" s="213"/>
      <c r="X16055" s="214"/>
      <c r="Y16055" s="214"/>
      <c r="Z16055" s="214"/>
      <c r="AA16055" s="217"/>
      <c r="AB16055" s="217"/>
      <c r="AC16055" s="217"/>
      <c r="AD16055" s="213"/>
    </row>
    <row r="16056" spans="20:30" x14ac:dyDescent="0.2">
      <c r="T16056" s="212"/>
      <c r="U16056" s="213"/>
      <c r="V16056" s="213"/>
      <c r="W16056" s="213"/>
      <c r="X16056" s="214"/>
      <c r="Y16056" s="214"/>
      <c r="Z16056" s="214"/>
      <c r="AA16056" s="217"/>
      <c r="AB16056" s="217"/>
      <c r="AC16056" s="217"/>
      <c r="AD16056" s="213"/>
    </row>
    <row r="16057" spans="20:30" x14ac:dyDescent="0.2">
      <c r="T16057" s="212"/>
      <c r="U16057" s="213"/>
      <c r="V16057" s="213"/>
      <c r="W16057" s="213"/>
      <c r="X16057" s="214"/>
      <c r="Y16057" s="214"/>
      <c r="Z16057" s="214"/>
      <c r="AA16057" s="217"/>
      <c r="AB16057" s="217"/>
      <c r="AC16057" s="217"/>
      <c r="AD16057" s="213"/>
    </row>
    <row r="16058" spans="20:30" x14ac:dyDescent="0.2">
      <c r="T16058" s="212"/>
      <c r="U16058" s="213"/>
      <c r="V16058" s="213"/>
      <c r="W16058" s="213"/>
      <c r="X16058" s="214"/>
      <c r="Y16058" s="214"/>
      <c r="Z16058" s="214"/>
      <c r="AA16058" s="217"/>
      <c r="AB16058" s="217"/>
      <c r="AC16058" s="217"/>
      <c r="AD16058" s="213"/>
    </row>
    <row r="16059" spans="20:30" x14ac:dyDescent="0.2">
      <c r="T16059" s="212"/>
      <c r="U16059" s="213"/>
      <c r="V16059" s="213"/>
      <c r="W16059" s="213"/>
      <c r="X16059" s="214"/>
      <c r="Y16059" s="214"/>
      <c r="Z16059" s="214"/>
      <c r="AA16059" s="217"/>
      <c r="AB16059" s="217"/>
      <c r="AC16059" s="217"/>
      <c r="AD16059" s="213"/>
    </row>
    <row r="16060" spans="20:30" x14ac:dyDescent="0.2">
      <c r="T16060" s="212"/>
      <c r="U16060" s="213"/>
      <c r="V16060" s="213"/>
      <c r="W16060" s="213"/>
      <c r="X16060" s="214"/>
      <c r="Y16060" s="214"/>
      <c r="Z16060" s="214"/>
      <c r="AA16060" s="217"/>
      <c r="AB16060" s="217"/>
      <c r="AC16060" s="217"/>
      <c r="AD16060" s="213"/>
    </row>
    <row r="16061" spans="20:30" x14ac:dyDescent="0.2">
      <c r="T16061" s="212"/>
      <c r="U16061" s="213"/>
      <c r="V16061" s="213"/>
      <c r="W16061" s="213"/>
      <c r="X16061" s="214"/>
      <c r="Y16061" s="214"/>
      <c r="Z16061" s="214"/>
      <c r="AA16061" s="217"/>
      <c r="AB16061" s="217"/>
      <c r="AC16061" s="217"/>
      <c r="AD16061" s="213"/>
    </row>
    <row r="16062" spans="20:30" x14ac:dyDescent="0.2">
      <c r="T16062" s="212"/>
      <c r="U16062" s="213"/>
      <c r="V16062" s="213"/>
      <c r="W16062" s="213"/>
      <c r="X16062" s="214"/>
      <c r="Y16062" s="214"/>
      <c r="Z16062" s="214"/>
      <c r="AA16062" s="217"/>
      <c r="AB16062" s="217"/>
      <c r="AC16062" s="217"/>
      <c r="AD16062" s="213"/>
    </row>
    <row r="16063" spans="20:30" x14ac:dyDescent="0.2">
      <c r="T16063" s="212"/>
      <c r="U16063" s="213"/>
      <c r="V16063" s="213"/>
      <c r="W16063" s="213"/>
      <c r="X16063" s="214"/>
      <c r="Y16063" s="214"/>
      <c r="Z16063" s="214"/>
      <c r="AA16063" s="217"/>
      <c r="AB16063" s="217"/>
      <c r="AC16063" s="217"/>
      <c r="AD16063" s="213"/>
    </row>
    <row r="16064" spans="20:30" x14ac:dyDescent="0.2">
      <c r="T16064" s="212"/>
      <c r="U16064" s="213"/>
      <c r="V16064" s="213"/>
      <c r="W16064" s="213"/>
      <c r="X16064" s="214"/>
      <c r="Y16064" s="214"/>
      <c r="Z16064" s="214"/>
      <c r="AA16064" s="217"/>
      <c r="AB16064" s="217"/>
      <c r="AC16064" s="217"/>
      <c r="AD16064" s="213"/>
    </row>
    <row r="16065" spans="20:30" x14ac:dyDescent="0.2">
      <c r="T16065" s="212"/>
      <c r="U16065" s="213"/>
      <c r="V16065" s="213"/>
      <c r="W16065" s="213"/>
      <c r="X16065" s="214"/>
      <c r="Y16065" s="214"/>
      <c r="Z16065" s="214"/>
      <c r="AA16065" s="217"/>
      <c r="AB16065" s="217"/>
      <c r="AC16065" s="217"/>
      <c r="AD16065" s="213"/>
    </row>
    <row r="16066" spans="20:30" x14ac:dyDescent="0.2">
      <c r="T16066" s="212"/>
      <c r="U16066" s="213"/>
      <c r="V16066" s="213"/>
      <c r="W16066" s="213"/>
      <c r="X16066" s="214"/>
      <c r="Y16066" s="214"/>
      <c r="Z16066" s="214"/>
      <c r="AA16066" s="217"/>
      <c r="AB16066" s="217"/>
      <c r="AC16066" s="217"/>
      <c r="AD16066" s="213"/>
    </row>
    <row r="16067" spans="20:30" x14ac:dyDescent="0.2">
      <c r="T16067" s="212"/>
      <c r="U16067" s="213"/>
      <c r="V16067" s="213"/>
      <c r="W16067" s="213"/>
      <c r="X16067" s="214"/>
      <c r="Y16067" s="214"/>
      <c r="Z16067" s="214"/>
      <c r="AA16067" s="217"/>
      <c r="AB16067" s="217"/>
      <c r="AC16067" s="217"/>
      <c r="AD16067" s="213"/>
    </row>
    <row r="16068" spans="20:30" x14ac:dyDescent="0.2">
      <c r="T16068" s="212"/>
      <c r="U16068" s="213"/>
      <c r="V16068" s="213"/>
      <c r="W16068" s="213"/>
      <c r="X16068" s="214"/>
      <c r="Y16068" s="214"/>
      <c r="Z16068" s="214"/>
      <c r="AA16068" s="217"/>
      <c r="AB16068" s="217"/>
      <c r="AC16068" s="217"/>
      <c r="AD16068" s="213"/>
    </row>
    <row r="16069" spans="20:30" x14ac:dyDescent="0.2">
      <c r="T16069" s="212"/>
      <c r="U16069" s="213"/>
      <c r="V16069" s="213"/>
      <c r="W16069" s="213"/>
      <c r="X16069" s="214"/>
      <c r="Y16069" s="214"/>
      <c r="Z16069" s="214"/>
      <c r="AA16069" s="217"/>
      <c r="AB16069" s="217"/>
      <c r="AC16069" s="217"/>
      <c r="AD16069" s="213"/>
    </row>
    <row r="16070" spans="20:30" x14ac:dyDescent="0.2">
      <c r="T16070" s="212"/>
      <c r="U16070" s="213"/>
      <c r="V16070" s="213"/>
      <c r="W16070" s="213"/>
      <c r="X16070" s="214"/>
      <c r="Y16070" s="214"/>
      <c r="Z16070" s="214"/>
      <c r="AA16070" s="217"/>
      <c r="AB16070" s="217"/>
      <c r="AC16070" s="217"/>
      <c r="AD16070" s="213"/>
    </row>
    <row r="16071" spans="20:30" x14ac:dyDescent="0.2">
      <c r="T16071" s="212"/>
      <c r="U16071" s="213"/>
      <c r="V16071" s="213"/>
      <c r="W16071" s="213"/>
      <c r="X16071" s="214"/>
      <c r="Y16071" s="214"/>
      <c r="Z16071" s="214"/>
      <c r="AA16071" s="217"/>
      <c r="AB16071" s="217"/>
      <c r="AC16071" s="217"/>
      <c r="AD16071" s="213"/>
    </row>
    <row r="16072" spans="20:30" x14ac:dyDescent="0.2">
      <c r="T16072" s="212"/>
      <c r="U16072" s="213"/>
      <c r="V16072" s="213"/>
      <c r="W16072" s="213"/>
      <c r="X16072" s="214"/>
      <c r="Y16072" s="214"/>
      <c r="Z16072" s="214"/>
      <c r="AA16072" s="217"/>
      <c r="AB16072" s="217"/>
      <c r="AC16072" s="217"/>
      <c r="AD16072" s="213"/>
    </row>
    <row r="16073" spans="20:30" x14ac:dyDescent="0.2">
      <c r="T16073" s="212"/>
      <c r="U16073" s="213"/>
      <c r="V16073" s="213"/>
      <c r="W16073" s="213"/>
      <c r="X16073" s="214"/>
      <c r="Y16073" s="214"/>
      <c r="Z16073" s="214"/>
      <c r="AA16073" s="217"/>
      <c r="AB16073" s="217"/>
      <c r="AC16073" s="217"/>
      <c r="AD16073" s="213"/>
    </row>
    <row r="16074" spans="20:30" x14ac:dyDescent="0.2">
      <c r="T16074" s="212"/>
      <c r="U16074" s="213"/>
      <c r="V16074" s="213"/>
      <c r="W16074" s="213"/>
      <c r="X16074" s="214"/>
      <c r="Y16074" s="214"/>
      <c r="Z16074" s="214"/>
      <c r="AA16074" s="217"/>
      <c r="AB16074" s="217"/>
      <c r="AC16074" s="217"/>
      <c r="AD16074" s="213"/>
    </row>
    <row r="16075" spans="20:30" x14ac:dyDescent="0.2">
      <c r="T16075" s="212"/>
      <c r="U16075" s="213"/>
      <c r="V16075" s="213"/>
      <c r="W16075" s="213"/>
      <c r="X16075" s="214"/>
      <c r="Y16075" s="214"/>
      <c r="Z16075" s="214"/>
      <c r="AA16075" s="217"/>
      <c r="AB16075" s="217"/>
      <c r="AC16075" s="217"/>
      <c r="AD16075" s="213"/>
    </row>
    <row r="16076" spans="20:30" x14ac:dyDescent="0.2">
      <c r="T16076" s="212"/>
      <c r="U16076" s="213"/>
      <c r="V16076" s="213"/>
      <c r="W16076" s="213"/>
      <c r="X16076" s="214"/>
      <c r="Y16076" s="214"/>
      <c r="Z16076" s="214"/>
      <c r="AA16076" s="217"/>
      <c r="AB16076" s="217"/>
      <c r="AC16076" s="217"/>
      <c r="AD16076" s="213"/>
    </row>
    <row r="16077" spans="20:30" x14ac:dyDescent="0.2">
      <c r="T16077" s="212"/>
      <c r="U16077" s="213"/>
      <c r="V16077" s="213"/>
      <c r="W16077" s="213"/>
      <c r="X16077" s="214"/>
      <c r="Y16077" s="214"/>
      <c r="Z16077" s="214"/>
      <c r="AA16077" s="217"/>
      <c r="AB16077" s="217"/>
      <c r="AC16077" s="217"/>
      <c r="AD16077" s="213"/>
    </row>
    <row r="16078" spans="20:30" x14ac:dyDescent="0.2">
      <c r="T16078" s="212"/>
      <c r="U16078" s="213"/>
      <c r="V16078" s="213"/>
      <c r="W16078" s="213"/>
      <c r="X16078" s="214"/>
      <c r="Y16078" s="214"/>
      <c r="Z16078" s="214"/>
      <c r="AA16078" s="217"/>
      <c r="AB16078" s="217"/>
      <c r="AC16078" s="217"/>
      <c r="AD16078" s="213"/>
    </row>
    <row r="16079" spans="20:30" x14ac:dyDescent="0.2">
      <c r="T16079" s="212"/>
      <c r="U16079" s="213"/>
      <c r="V16079" s="213"/>
      <c r="W16079" s="213"/>
      <c r="X16079" s="214"/>
      <c r="Y16079" s="214"/>
      <c r="Z16079" s="214"/>
      <c r="AA16079" s="217"/>
      <c r="AB16079" s="217"/>
      <c r="AC16079" s="217"/>
      <c r="AD16079" s="213"/>
    </row>
    <row r="16080" spans="20:30" x14ac:dyDescent="0.2">
      <c r="T16080" s="212"/>
      <c r="U16080" s="213"/>
      <c r="V16080" s="213"/>
      <c r="W16080" s="213"/>
      <c r="X16080" s="214"/>
      <c r="Y16080" s="214"/>
      <c r="Z16080" s="214"/>
      <c r="AA16080" s="217"/>
      <c r="AB16080" s="217"/>
      <c r="AC16080" s="217"/>
      <c r="AD16080" s="213"/>
    </row>
    <row r="16081" spans="20:30" x14ac:dyDescent="0.2">
      <c r="T16081" s="212"/>
      <c r="U16081" s="213"/>
      <c r="V16081" s="213"/>
      <c r="W16081" s="213"/>
      <c r="X16081" s="214"/>
      <c r="Y16081" s="214"/>
      <c r="Z16081" s="214"/>
      <c r="AA16081" s="217"/>
      <c r="AB16081" s="217"/>
      <c r="AC16081" s="217"/>
      <c r="AD16081" s="213"/>
    </row>
    <row r="16082" spans="20:30" x14ac:dyDescent="0.2">
      <c r="T16082" s="212"/>
      <c r="U16082" s="213"/>
      <c r="V16082" s="213"/>
      <c r="W16082" s="213"/>
      <c r="X16082" s="214"/>
      <c r="Y16082" s="214"/>
      <c r="Z16082" s="214"/>
      <c r="AA16082" s="217"/>
      <c r="AB16082" s="217"/>
      <c r="AC16082" s="217"/>
      <c r="AD16082" s="213"/>
    </row>
    <row r="16083" spans="20:30" x14ac:dyDescent="0.2">
      <c r="T16083" s="212"/>
      <c r="U16083" s="213"/>
      <c r="V16083" s="213"/>
      <c r="W16083" s="213"/>
      <c r="X16083" s="214"/>
      <c r="Y16083" s="214"/>
      <c r="Z16083" s="214"/>
      <c r="AA16083" s="217"/>
      <c r="AB16083" s="217"/>
      <c r="AC16083" s="217"/>
      <c r="AD16083" s="213"/>
    </row>
    <row r="16084" spans="20:30" x14ac:dyDescent="0.2">
      <c r="T16084" s="212"/>
      <c r="U16084" s="213"/>
      <c r="V16084" s="213"/>
      <c r="W16084" s="213"/>
      <c r="X16084" s="214"/>
      <c r="Y16084" s="214"/>
      <c r="Z16084" s="214"/>
      <c r="AA16084" s="217"/>
      <c r="AB16084" s="217"/>
      <c r="AC16084" s="217"/>
      <c r="AD16084" s="213"/>
    </row>
    <row r="16085" spans="20:30" x14ac:dyDescent="0.2">
      <c r="T16085" s="212"/>
      <c r="U16085" s="213"/>
      <c r="V16085" s="213"/>
      <c r="W16085" s="213"/>
      <c r="X16085" s="214"/>
      <c r="Y16085" s="214"/>
      <c r="Z16085" s="214"/>
      <c r="AA16085" s="217"/>
      <c r="AB16085" s="217"/>
      <c r="AC16085" s="217"/>
      <c r="AD16085" s="213"/>
    </row>
    <row r="16086" spans="20:30" x14ac:dyDescent="0.2">
      <c r="T16086" s="212"/>
      <c r="U16086" s="213"/>
      <c r="V16086" s="213"/>
      <c r="W16086" s="213"/>
      <c r="X16086" s="214"/>
      <c r="Y16086" s="214"/>
      <c r="Z16086" s="214"/>
      <c r="AA16086" s="217"/>
      <c r="AB16086" s="217"/>
      <c r="AC16086" s="217"/>
      <c r="AD16086" s="213"/>
    </row>
    <row r="16087" spans="20:30" x14ac:dyDescent="0.2">
      <c r="T16087" s="212"/>
      <c r="U16087" s="213"/>
      <c r="V16087" s="213"/>
      <c r="W16087" s="213"/>
      <c r="X16087" s="214"/>
      <c r="Y16087" s="214"/>
      <c r="Z16087" s="214"/>
      <c r="AA16087" s="217"/>
      <c r="AB16087" s="217"/>
      <c r="AC16087" s="217"/>
      <c r="AD16087" s="213"/>
    </row>
    <row r="16088" spans="20:30" x14ac:dyDescent="0.2">
      <c r="T16088" s="212"/>
      <c r="U16088" s="213"/>
      <c r="V16088" s="213"/>
      <c r="W16088" s="213"/>
      <c r="X16088" s="214"/>
      <c r="Y16088" s="214"/>
      <c r="Z16088" s="214"/>
      <c r="AA16088" s="217"/>
      <c r="AB16088" s="217"/>
      <c r="AC16088" s="217"/>
      <c r="AD16088" s="213"/>
    </row>
    <row r="16089" spans="20:30" x14ac:dyDescent="0.2">
      <c r="T16089" s="212"/>
      <c r="U16089" s="213"/>
      <c r="V16089" s="213"/>
      <c r="W16089" s="213"/>
      <c r="X16089" s="214"/>
      <c r="Y16089" s="214"/>
      <c r="Z16089" s="214"/>
      <c r="AA16089" s="217"/>
      <c r="AB16089" s="217"/>
      <c r="AC16089" s="217"/>
      <c r="AD16089" s="213"/>
    </row>
    <row r="16090" spans="20:30" x14ac:dyDescent="0.2">
      <c r="T16090" s="212"/>
      <c r="U16090" s="213"/>
      <c r="V16090" s="213"/>
      <c r="W16090" s="213"/>
      <c r="X16090" s="214"/>
      <c r="Y16090" s="214"/>
      <c r="Z16090" s="214"/>
      <c r="AA16090" s="217"/>
      <c r="AB16090" s="217"/>
      <c r="AC16090" s="217"/>
      <c r="AD16090" s="213"/>
    </row>
    <row r="16091" spans="20:30" x14ac:dyDescent="0.2">
      <c r="T16091" s="212"/>
      <c r="U16091" s="213"/>
      <c r="V16091" s="213"/>
      <c r="W16091" s="213"/>
      <c r="X16091" s="214"/>
      <c r="Y16091" s="214"/>
      <c r="Z16091" s="214"/>
      <c r="AA16091" s="217"/>
      <c r="AB16091" s="217"/>
      <c r="AC16091" s="217"/>
      <c r="AD16091" s="213"/>
    </row>
    <row r="16092" spans="20:30" x14ac:dyDescent="0.2">
      <c r="T16092" s="212"/>
      <c r="U16092" s="213"/>
      <c r="V16092" s="213"/>
      <c r="W16092" s="213"/>
      <c r="X16092" s="214"/>
      <c r="Y16092" s="214"/>
      <c r="Z16092" s="214"/>
      <c r="AA16092" s="217"/>
      <c r="AB16092" s="217"/>
      <c r="AC16092" s="217"/>
      <c r="AD16092" s="213"/>
    </row>
    <row r="16093" spans="20:30" x14ac:dyDescent="0.2">
      <c r="T16093" s="212"/>
      <c r="U16093" s="213"/>
      <c r="V16093" s="213"/>
      <c r="W16093" s="213"/>
      <c r="X16093" s="214"/>
      <c r="Y16093" s="214"/>
      <c r="Z16093" s="214"/>
      <c r="AA16093" s="217"/>
      <c r="AB16093" s="217"/>
      <c r="AC16093" s="217"/>
      <c r="AD16093" s="213"/>
    </row>
    <row r="16094" spans="20:30" x14ac:dyDescent="0.2">
      <c r="T16094" s="212"/>
      <c r="U16094" s="213"/>
      <c r="V16094" s="213"/>
      <c r="W16094" s="213"/>
      <c r="X16094" s="214"/>
      <c r="Y16094" s="214"/>
      <c r="Z16094" s="214"/>
      <c r="AA16094" s="217"/>
      <c r="AB16094" s="217"/>
      <c r="AC16094" s="217"/>
      <c r="AD16094" s="213"/>
    </row>
    <row r="16095" spans="20:30" x14ac:dyDescent="0.2">
      <c r="T16095" s="212"/>
      <c r="U16095" s="213"/>
      <c r="V16095" s="213"/>
      <c r="W16095" s="213"/>
      <c r="X16095" s="214"/>
      <c r="Y16095" s="214"/>
      <c r="Z16095" s="214"/>
      <c r="AA16095" s="217"/>
      <c r="AB16095" s="217"/>
      <c r="AC16095" s="217"/>
      <c r="AD16095" s="213"/>
    </row>
    <row r="16096" spans="20:30" x14ac:dyDescent="0.2">
      <c r="T16096" s="212"/>
      <c r="U16096" s="213"/>
      <c r="V16096" s="213"/>
      <c r="W16096" s="213"/>
      <c r="X16096" s="214"/>
      <c r="Y16096" s="214"/>
      <c r="Z16096" s="214"/>
      <c r="AA16096" s="217"/>
      <c r="AB16096" s="217"/>
      <c r="AC16096" s="217"/>
      <c r="AD16096" s="213"/>
    </row>
    <row r="16097" spans="20:30" x14ac:dyDescent="0.2">
      <c r="T16097" s="212"/>
      <c r="U16097" s="213"/>
      <c r="V16097" s="213"/>
      <c r="W16097" s="213"/>
      <c r="X16097" s="214"/>
      <c r="Y16097" s="214"/>
      <c r="Z16097" s="214"/>
      <c r="AA16097" s="217"/>
      <c r="AB16097" s="217"/>
      <c r="AC16097" s="217"/>
      <c r="AD16097" s="213"/>
    </row>
    <row r="16098" spans="20:30" x14ac:dyDescent="0.2">
      <c r="T16098" s="212"/>
      <c r="U16098" s="213"/>
      <c r="V16098" s="213"/>
      <c r="W16098" s="213"/>
      <c r="X16098" s="214"/>
      <c r="Y16098" s="214"/>
      <c r="Z16098" s="214"/>
      <c r="AA16098" s="217"/>
      <c r="AB16098" s="217"/>
      <c r="AC16098" s="217"/>
      <c r="AD16098" s="213"/>
    </row>
    <row r="16099" spans="20:30" x14ac:dyDescent="0.2">
      <c r="T16099" s="212"/>
      <c r="U16099" s="213"/>
      <c r="V16099" s="213"/>
      <c r="W16099" s="213"/>
      <c r="X16099" s="214"/>
      <c r="Y16099" s="214"/>
      <c r="Z16099" s="214"/>
      <c r="AA16099" s="217"/>
      <c r="AB16099" s="217"/>
      <c r="AC16099" s="217"/>
      <c r="AD16099" s="213"/>
    </row>
    <row r="16100" spans="20:30" x14ac:dyDescent="0.2">
      <c r="T16100" s="212"/>
      <c r="U16100" s="213"/>
      <c r="V16100" s="213"/>
      <c r="W16100" s="213"/>
      <c r="X16100" s="214"/>
      <c r="Y16100" s="214"/>
      <c r="Z16100" s="214"/>
      <c r="AA16100" s="217"/>
      <c r="AB16100" s="217"/>
      <c r="AC16100" s="217"/>
      <c r="AD16100" s="213"/>
    </row>
    <row r="16101" spans="20:30" x14ac:dyDescent="0.2">
      <c r="T16101" s="212"/>
      <c r="U16101" s="213"/>
      <c r="V16101" s="213"/>
      <c r="W16101" s="213"/>
      <c r="X16101" s="214"/>
      <c r="Y16101" s="214"/>
      <c r="Z16101" s="214"/>
      <c r="AA16101" s="217"/>
      <c r="AB16101" s="217"/>
      <c r="AC16101" s="217"/>
      <c r="AD16101" s="213"/>
    </row>
    <row r="16102" spans="20:30" x14ac:dyDescent="0.2">
      <c r="T16102" s="212"/>
      <c r="U16102" s="213"/>
      <c r="V16102" s="213"/>
      <c r="W16102" s="213"/>
      <c r="X16102" s="214"/>
      <c r="Y16102" s="214"/>
      <c r="Z16102" s="214"/>
      <c r="AA16102" s="217"/>
      <c r="AB16102" s="217"/>
      <c r="AC16102" s="217"/>
      <c r="AD16102" s="213"/>
    </row>
    <row r="16103" spans="20:30" x14ac:dyDescent="0.2">
      <c r="T16103" s="212"/>
      <c r="U16103" s="213"/>
      <c r="V16103" s="213"/>
      <c r="W16103" s="213"/>
      <c r="X16103" s="214"/>
      <c r="Y16103" s="214"/>
      <c r="Z16103" s="214"/>
      <c r="AA16103" s="217"/>
      <c r="AB16103" s="217"/>
      <c r="AC16103" s="217"/>
      <c r="AD16103" s="213"/>
    </row>
    <row r="16104" spans="20:30" x14ac:dyDescent="0.2">
      <c r="T16104" s="212"/>
      <c r="U16104" s="213"/>
      <c r="V16104" s="213"/>
      <c r="W16104" s="213"/>
      <c r="X16104" s="214"/>
      <c r="Y16104" s="214"/>
      <c r="Z16104" s="214"/>
      <c r="AA16104" s="217"/>
      <c r="AB16104" s="217"/>
      <c r="AC16104" s="217"/>
      <c r="AD16104" s="213"/>
    </row>
    <row r="16105" spans="20:30" x14ac:dyDescent="0.2">
      <c r="T16105" s="212"/>
      <c r="U16105" s="213"/>
      <c r="V16105" s="213"/>
      <c r="W16105" s="213"/>
      <c r="X16105" s="214"/>
      <c r="Y16105" s="214"/>
      <c r="Z16105" s="214"/>
      <c r="AA16105" s="217"/>
      <c r="AB16105" s="217"/>
      <c r="AC16105" s="217"/>
      <c r="AD16105" s="213"/>
    </row>
    <row r="16106" spans="20:30" x14ac:dyDescent="0.2">
      <c r="T16106" s="212"/>
      <c r="U16106" s="213"/>
      <c r="V16106" s="213"/>
      <c r="W16106" s="213"/>
      <c r="X16106" s="214"/>
      <c r="Y16106" s="214"/>
      <c r="Z16106" s="214"/>
      <c r="AA16106" s="217"/>
      <c r="AB16106" s="217"/>
      <c r="AC16106" s="217"/>
      <c r="AD16106" s="213"/>
    </row>
    <row r="16107" spans="20:30" x14ac:dyDescent="0.2">
      <c r="T16107" s="212"/>
      <c r="U16107" s="213"/>
      <c r="V16107" s="213"/>
      <c r="W16107" s="213"/>
      <c r="X16107" s="214"/>
      <c r="Y16107" s="214"/>
      <c r="Z16107" s="214"/>
      <c r="AA16107" s="217"/>
      <c r="AB16107" s="217"/>
      <c r="AC16107" s="217"/>
      <c r="AD16107" s="213"/>
    </row>
    <row r="16108" spans="20:30" x14ac:dyDescent="0.2">
      <c r="T16108" s="212"/>
      <c r="U16108" s="213"/>
      <c r="V16108" s="213"/>
      <c r="W16108" s="213"/>
      <c r="X16108" s="214"/>
      <c r="Y16108" s="214"/>
      <c r="Z16108" s="214"/>
      <c r="AA16108" s="217"/>
      <c r="AB16108" s="217"/>
      <c r="AC16108" s="217"/>
      <c r="AD16108" s="213"/>
    </row>
    <row r="16109" spans="20:30" x14ac:dyDescent="0.2">
      <c r="T16109" s="212"/>
      <c r="U16109" s="213"/>
      <c r="V16109" s="213"/>
      <c r="W16109" s="213"/>
      <c r="X16109" s="214"/>
      <c r="Y16109" s="214"/>
      <c r="Z16109" s="214"/>
      <c r="AA16109" s="217"/>
      <c r="AB16109" s="217"/>
      <c r="AC16109" s="217"/>
      <c r="AD16109" s="213"/>
    </row>
    <row r="16110" spans="20:30" x14ac:dyDescent="0.2">
      <c r="T16110" s="212"/>
      <c r="U16110" s="213"/>
      <c r="V16110" s="213"/>
      <c r="W16110" s="213"/>
      <c r="X16110" s="214"/>
      <c r="Y16110" s="214"/>
      <c r="Z16110" s="214"/>
      <c r="AA16110" s="217"/>
      <c r="AB16110" s="217"/>
      <c r="AC16110" s="217"/>
      <c r="AD16110" s="213"/>
    </row>
    <row r="16111" spans="20:30" x14ac:dyDescent="0.2">
      <c r="T16111" s="212"/>
      <c r="U16111" s="213"/>
      <c r="V16111" s="213"/>
      <c r="W16111" s="213"/>
      <c r="X16111" s="214"/>
      <c r="Y16111" s="214"/>
      <c r="Z16111" s="214"/>
      <c r="AA16111" s="217"/>
      <c r="AB16111" s="217"/>
      <c r="AC16111" s="217"/>
      <c r="AD16111" s="213"/>
    </row>
    <row r="16112" spans="20:30" x14ac:dyDescent="0.2">
      <c r="T16112" s="212"/>
      <c r="U16112" s="213"/>
      <c r="V16112" s="213"/>
      <c r="W16112" s="213"/>
      <c r="X16112" s="214"/>
      <c r="Y16112" s="214"/>
      <c r="Z16112" s="214"/>
      <c r="AA16112" s="217"/>
      <c r="AB16112" s="217"/>
      <c r="AC16112" s="217"/>
      <c r="AD16112" s="213"/>
    </row>
    <row r="16113" spans="20:30" x14ac:dyDescent="0.2">
      <c r="T16113" s="212"/>
      <c r="U16113" s="213"/>
      <c r="V16113" s="213"/>
      <c r="W16113" s="213"/>
      <c r="X16113" s="214"/>
      <c r="Y16113" s="214"/>
      <c r="Z16113" s="214"/>
      <c r="AA16113" s="217"/>
      <c r="AB16113" s="217"/>
      <c r="AC16113" s="217"/>
      <c r="AD16113" s="213"/>
    </row>
    <row r="16114" spans="20:30" x14ac:dyDescent="0.2">
      <c r="T16114" s="212"/>
      <c r="U16114" s="213"/>
      <c r="V16114" s="213"/>
      <c r="W16114" s="213"/>
      <c r="X16114" s="214"/>
      <c r="Y16114" s="214"/>
      <c r="Z16114" s="214"/>
      <c r="AA16114" s="217"/>
      <c r="AB16114" s="217"/>
      <c r="AC16114" s="217"/>
      <c r="AD16114" s="213"/>
    </row>
    <row r="16115" spans="20:30" x14ac:dyDescent="0.2">
      <c r="T16115" s="212"/>
      <c r="U16115" s="213"/>
      <c r="V16115" s="213"/>
      <c r="W16115" s="213"/>
      <c r="X16115" s="214"/>
      <c r="Y16115" s="214"/>
      <c r="Z16115" s="214"/>
      <c r="AA16115" s="217"/>
      <c r="AB16115" s="217"/>
      <c r="AC16115" s="217"/>
      <c r="AD16115" s="213"/>
    </row>
    <row r="16116" spans="20:30" x14ac:dyDescent="0.2">
      <c r="T16116" s="212"/>
      <c r="U16116" s="213"/>
      <c r="V16116" s="213"/>
      <c r="W16116" s="213"/>
      <c r="X16116" s="214"/>
      <c r="Y16116" s="214"/>
      <c r="Z16116" s="214"/>
      <c r="AA16116" s="217"/>
      <c r="AB16116" s="217"/>
      <c r="AC16116" s="217"/>
      <c r="AD16116" s="213"/>
    </row>
    <row r="16117" spans="20:30" x14ac:dyDescent="0.2">
      <c r="T16117" s="212"/>
      <c r="U16117" s="213"/>
      <c r="V16117" s="213"/>
      <c r="W16117" s="213"/>
      <c r="X16117" s="214"/>
      <c r="Y16117" s="214"/>
      <c r="Z16117" s="214"/>
      <c r="AA16117" s="217"/>
      <c r="AB16117" s="217"/>
      <c r="AC16117" s="217"/>
      <c r="AD16117" s="213"/>
    </row>
    <row r="16118" spans="20:30" x14ac:dyDescent="0.2">
      <c r="T16118" s="212"/>
      <c r="U16118" s="213"/>
      <c r="V16118" s="213"/>
      <c r="W16118" s="213"/>
      <c r="X16118" s="214"/>
      <c r="Y16118" s="214"/>
      <c r="Z16118" s="214"/>
      <c r="AA16118" s="217"/>
      <c r="AB16118" s="217"/>
      <c r="AC16118" s="217"/>
      <c r="AD16118" s="213"/>
    </row>
    <row r="16119" spans="20:30" x14ac:dyDescent="0.2">
      <c r="T16119" s="212"/>
      <c r="U16119" s="213"/>
      <c r="V16119" s="213"/>
      <c r="W16119" s="213"/>
      <c r="X16119" s="214"/>
      <c r="Y16119" s="214"/>
      <c r="Z16119" s="214"/>
      <c r="AA16119" s="217"/>
      <c r="AB16119" s="217"/>
      <c r="AC16119" s="217"/>
      <c r="AD16119" s="213"/>
    </row>
    <row r="16120" spans="20:30" x14ac:dyDescent="0.2">
      <c r="T16120" s="212"/>
      <c r="U16120" s="213"/>
      <c r="V16120" s="213"/>
      <c r="W16120" s="213"/>
      <c r="X16120" s="214"/>
      <c r="Y16120" s="214"/>
      <c r="Z16120" s="214"/>
      <c r="AA16120" s="217"/>
      <c r="AB16120" s="217"/>
      <c r="AC16120" s="217"/>
      <c r="AD16120" s="213"/>
    </row>
    <row r="16121" spans="20:30" x14ac:dyDescent="0.2">
      <c r="T16121" s="212"/>
      <c r="U16121" s="213"/>
      <c r="V16121" s="213"/>
      <c r="W16121" s="213"/>
      <c r="X16121" s="214"/>
      <c r="Y16121" s="214"/>
      <c r="Z16121" s="214"/>
      <c r="AA16121" s="217"/>
      <c r="AB16121" s="217"/>
      <c r="AC16121" s="217"/>
      <c r="AD16121" s="213"/>
    </row>
    <row r="16122" spans="20:30" x14ac:dyDescent="0.2">
      <c r="T16122" s="212"/>
      <c r="U16122" s="213"/>
      <c r="V16122" s="213"/>
      <c r="W16122" s="213"/>
      <c r="X16122" s="214"/>
      <c r="Y16122" s="214"/>
      <c r="Z16122" s="214"/>
      <c r="AA16122" s="217"/>
      <c r="AB16122" s="217"/>
      <c r="AC16122" s="217"/>
      <c r="AD16122" s="213"/>
    </row>
    <row r="16123" spans="20:30" x14ac:dyDescent="0.2">
      <c r="T16123" s="212"/>
      <c r="U16123" s="213"/>
      <c r="V16123" s="213"/>
      <c r="W16123" s="213"/>
      <c r="X16123" s="214"/>
      <c r="Y16123" s="214"/>
      <c r="Z16123" s="214"/>
      <c r="AA16123" s="217"/>
      <c r="AB16123" s="217"/>
      <c r="AC16123" s="217"/>
      <c r="AD16123" s="213"/>
    </row>
    <row r="16124" spans="20:30" x14ac:dyDescent="0.2">
      <c r="T16124" s="212"/>
      <c r="U16124" s="213"/>
      <c r="V16124" s="213"/>
      <c r="W16124" s="213"/>
      <c r="X16124" s="214"/>
      <c r="Y16124" s="214"/>
      <c r="Z16124" s="214"/>
      <c r="AA16124" s="217"/>
      <c r="AB16124" s="217"/>
      <c r="AC16124" s="217"/>
      <c r="AD16124" s="213"/>
    </row>
    <row r="16125" spans="20:30" x14ac:dyDescent="0.2">
      <c r="T16125" s="212"/>
      <c r="U16125" s="213"/>
      <c r="V16125" s="213"/>
      <c r="W16125" s="213"/>
      <c r="X16125" s="214"/>
      <c r="Y16125" s="214"/>
      <c r="Z16125" s="214"/>
      <c r="AA16125" s="217"/>
      <c r="AB16125" s="217"/>
      <c r="AC16125" s="217"/>
      <c r="AD16125" s="213"/>
    </row>
    <row r="16126" spans="20:30" x14ac:dyDescent="0.2">
      <c r="T16126" s="212"/>
      <c r="U16126" s="213"/>
      <c r="V16126" s="213"/>
      <c r="W16126" s="213"/>
      <c r="X16126" s="214"/>
      <c r="Y16126" s="214"/>
      <c r="Z16126" s="214"/>
      <c r="AA16126" s="217"/>
      <c r="AB16126" s="217"/>
      <c r="AC16126" s="217"/>
      <c r="AD16126" s="213"/>
    </row>
    <row r="16127" spans="20:30" x14ac:dyDescent="0.2">
      <c r="T16127" s="212"/>
      <c r="U16127" s="213"/>
      <c r="V16127" s="213"/>
      <c r="W16127" s="213"/>
      <c r="X16127" s="214"/>
      <c r="Y16127" s="214"/>
      <c r="Z16127" s="214"/>
      <c r="AA16127" s="217"/>
      <c r="AB16127" s="217"/>
      <c r="AC16127" s="217"/>
      <c r="AD16127" s="213"/>
    </row>
    <row r="16128" spans="20:30" x14ac:dyDescent="0.2">
      <c r="T16128" s="212"/>
      <c r="U16128" s="213"/>
      <c r="V16128" s="213"/>
      <c r="W16128" s="213"/>
      <c r="X16128" s="214"/>
      <c r="Y16128" s="214"/>
      <c r="Z16128" s="214"/>
      <c r="AA16128" s="217"/>
      <c r="AB16128" s="217"/>
      <c r="AC16128" s="217"/>
      <c r="AD16128" s="213"/>
    </row>
    <row r="16129" spans="20:30" x14ac:dyDescent="0.2">
      <c r="T16129" s="212"/>
      <c r="U16129" s="213"/>
      <c r="V16129" s="213"/>
      <c r="W16129" s="213"/>
      <c r="X16129" s="214"/>
      <c r="Y16129" s="214"/>
      <c r="Z16129" s="214"/>
      <c r="AA16129" s="217"/>
      <c r="AB16129" s="217"/>
      <c r="AC16129" s="217"/>
      <c r="AD16129" s="213"/>
    </row>
    <row r="16130" spans="20:30" x14ac:dyDescent="0.2">
      <c r="T16130" s="212"/>
      <c r="U16130" s="213"/>
      <c r="V16130" s="213"/>
      <c r="W16130" s="213"/>
      <c r="X16130" s="214"/>
      <c r="Y16130" s="214"/>
      <c r="Z16130" s="214"/>
      <c r="AA16130" s="217"/>
      <c r="AB16130" s="217"/>
      <c r="AC16130" s="217"/>
      <c r="AD16130" s="213"/>
    </row>
    <row r="16131" spans="20:30" x14ac:dyDescent="0.2">
      <c r="T16131" s="212"/>
      <c r="U16131" s="213"/>
      <c r="V16131" s="213"/>
      <c r="W16131" s="213"/>
      <c r="X16131" s="214"/>
      <c r="Y16131" s="214"/>
      <c r="Z16131" s="214"/>
      <c r="AA16131" s="217"/>
      <c r="AB16131" s="217"/>
      <c r="AC16131" s="217"/>
      <c r="AD16131" s="213"/>
    </row>
    <row r="16132" spans="20:30" x14ac:dyDescent="0.2">
      <c r="T16132" s="212"/>
      <c r="U16132" s="213"/>
      <c r="V16132" s="213"/>
      <c r="W16132" s="213"/>
      <c r="X16132" s="214"/>
      <c r="Y16132" s="214"/>
      <c r="Z16132" s="214"/>
      <c r="AA16132" s="217"/>
      <c r="AB16132" s="217"/>
      <c r="AC16132" s="217"/>
      <c r="AD16132" s="213"/>
    </row>
    <row r="16133" spans="20:30" x14ac:dyDescent="0.2">
      <c r="T16133" s="212"/>
      <c r="U16133" s="213"/>
      <c r="V16133" s="213"/>
      <c r="W16133" s="213"/>
      <c r="X16133" s="214"/>
      <c r="Y16133" s="214"/>
      <c r="Z16133" s="214"/>
      <c r="AA16133" s="217"/>
      <c r="AB16133" s="217"/>
      <c r="AC16133" s="217"/>
      <c r="AD16133" s="213"/>
    </row>
    <row r="16134" spans="20:30" x14ac:dyDescent="0.2">
      <c r="T16134" s="212"/>
      <c r="U16134" s="213"/>
      <c r="V16134" s="213"/>
      <c r="W16134" s="213"/>
      <c r="X16134" s="214"/>
      <c r="Y16134" s="214"/>
      <c r="Z16134" s="214"/>
      <c r="AA16134" s="217"/>
      <c r="AB16134" s="217"/>
      <c r="AC16134" s="217"/>
      <c r="AD16134" s="213"/>
    </row>
    <row r="16135" spans="20:30" x14ac:dyDescent="0.2">
      <c r="T16135" s="212"/>
      <c r="U16135" s="213"/>
      <c r="V16135" s="213"/>
      <c r="W16135" s="213"/>
      <c r="X16135" s="214"/>
      <c r="Y16135" s="214"/>
      <c r="Z16135" s="214"/>
      <c r="AA16135" s="217"/>
      <c r="AB16135" s="217"/>
      <c r="AC16135" s="217"/>
      <c r="AD16135" s="213"/>
    </row>
    <row r="16136" spans="20:30" x14ac:dyDescent="0.2">
      <c r="T16136" s="212"/>
      <c r="U16136" s="213"/>
      <c r="V16136" s="213"/>
      <c r="W16136" s="213"/>
      <c r="X16136" s="214"/>
      <c r="Y16136" s="214"/>
      <c r="Z16136" s="214"/>
      <c r="AA16136" s="217"/>
      <c r="AB16136" s="217"/>
      <c r="AC16136" s="217"/>
      <c r="AD16136" s="213"/>
    </row>
    <row r="16137" spans="20:30" x14ac:dyDescent="0.2">
      <c r="T16137" s="212"/>
      <c r="U16137" s="213"/>
      <c r="V16137" s="213"/>
      <c r="W16137" s="213"/>
      <c r="X16137" s="214"/>
      <c r="Y16137" s="214"/>
      <c r="Z16137" s="214"/>
      <c r="AA16137" s="217"/>
      <c r="AB16137" s="217"/>
      <c r="AC16137" s="217"/>
      <c r="AD16137" s="213"/>
    </row>
    <row r="16138" spans="20:30" x14ac:dyDescent="0.2">
      <c r="T16138" s="212"/>
      <c r="U16138" s="213"/>
      <c r="V16138" s="213"/>
      <c r="W16138" s="213"/>
      <c r="X16138" s="214"/>
      <c r="Y16138" s="214"/>
      <c r="Z16138" s="214"/>
      <c r="AA16138" s="217"/>
      <c r="AB16138" s="217"/>
      <c r="AC16138" s="217"/>
      <c r="AD16138" s="213"/>
    </row>
    <row r="16139" spans="20:30" x14ac:dyDescent="0.2">
      <c r="T16139" s="212"/>
      <c r="U16139" s="213"/>
      <c r="V16139" s="213"/>
      <c r="W16139" s="213"/>
      <c r="X16139" s="214"/>
      <c r="Y16139" s="214"/>
      <c r="Z16139" s="214"/>
      <c r="AA16139" s="217"/>
      <c r="AB16139" s="217"/>
      <c r="AC16139" s="217"/>
      <c r="AD16139" s="213"/>
    </row>
    <row r="16140" spans="20:30" x14ac:dyDescent="0.2">
      <c r="T16140" s="212"/>
      <c r="U16140" s="213"/>
      <c r="V16140" s="213"/>
      <c r="W16140" s="213"/>
      <c r="X16140" s="214"/>
      <c r="Y16140" s="214"/>
      <c r="Z16140" s="214"/>
      <c r="AA16140" s="217"/>
      <c r="AB16140" s="217"/>
      <c r="AC16140" s="217"/>
      <c r="AD16140" s="213"/>
    </row>
    <row r="16141" spans="20:30" x14ac:dyDescent="0.2">
      <c r="T16141" s="212"/>
      <c r="U16141" s="213"/>
      <c r="V16141" s="213"/>
      <c r="W16141" s="213"/>
      <c r="X16141" s="214"/>
      <c r="Y16141" s="214"/>
      <c r="Z16141" s="214"/>
      <c r="AA16141" s="217"/>
      <c r="AB16141" s="217"/>
      <c r="AC16141" s="217"/>
      <c r="AD16141" s="213"/>
    </row>
    <row r="16142" spans="20:30" x14ac:dyDescent="0.2">
      <c r="T16142" s="212"/>
      <c r="U16142" s="213"/>
      <c r="V16142" s="213"/>
      <c r="W16142" s="213"/>
      <c r="X16142" s="214"/>
      <c r="Y16142" s="214"/>
      <c r="Z16142" s="214"/>
      <c r="AA16142" s="217"/>
      <c r="AB16142" s="217"/>
      <c r="AC16142" s="217"/>
      <c r="AD16142" s="213"/>
    </row>
    <row r="16143" spans="20:30" x14ac:dyDescent="0.2">
      <c r="T16143" s="212"/>
      <c r="U16143" s="213"/>
      <c r="V16143" s="213"/>
      <c r="W16143" s="213"/>
      <c r="X16143" s="214"/>
      <c r="Y16143" s="214"/>
      <c r="Z16143" s="214"/>
      <c r="AA16143" s="217"/>
      <c r="AB16143" s="217"/>
      <c r="AC16143" s="217"/>
      <c r="AD16143" s="213"/>
    </row>
    <row r="16144" spans="20:30" x14ac:dyDescent="0.2">
      <c r="T16144" s="212"/>
      <c r="U16144" s="213"/>
      <c r="V16144" s="213"/>
      <c r="W16144" s="213"/>
      <c r="X16144" s="214"/>
      <c r="Y16144" s="214"/>
      <c r="Z16144" s="214"/>
      <c r="AA16144" s="217"/>
      <c r="AB16144" s="217"/>
      <c r="AC16144" s="217"/>
      <c r="AD16144" s="213"/>
    </row>
    <row r="16145" spans="20:30" x14ac:dyDescent="0.2">
      <c r="T16145" s="212"/>
      <c r="U16145" s="213"/>
      <c r="V16145" s="213"/>
      <c r="W16145" s="213"/>
      <c r="X16145" s="214"/>
      <c r="Y16145" s="214"/>
      <c r="Z16145" s="214"/>
      <c r="AA16145" s="217"/>
      <c r="AB16145" s="217"/>
      <c r="AC16145" s="217"/>
      <c r="AD16145" s="213"/>
    </row>
    <row r="16146" spans="20:30" x14ac:dyDescent="0.2">
      <c r="T16146" s="212"/>
      <c r="U16146" s="213"/>
      <c r="V16146" s="213"/>
      <c r="W16146" s="213"/>
      <c r="X16146" s="214"/>
      <c r="Y16146" s="214"/>
      <c r="Z16146" s="214"/>
      <c r="AA16146" s="217"/>
      <c r="AB16146" s="217"/>
      <c r="AC16146" s="217"/>
      <c r="AD16146" s="213"/>
    </row>
    <row r="16147" spans="20:30" x14ac:dyDescent="0.2">
      <c r="T16147" s="212"/>
      <c r="U16147" s="213"/>
      <c r="V16147" s="213"/>
      <c r="W16147" s="213"/>
      <c r="X16147" s="214"/>
      <c r="Y16147" s="214"/>
      <c r="Z16147" s="214"/>
      <c r="AA16147" s="217"/>
      <c r="AB16147" s="217"/>
      <c r="AC16147" s="217"/>
      <c r="AD16147" s="213"/>
    </row>
    <row r="16148" spans="20:30" x14ac:dyDescent="0.2">
      <c r="T16148" s="212"/>
      <c r="U16148" s="213"/>
      <c r="V16148" s="213"/>
      <c r="W16148" s="213"/>
      <c r="X16148" s="214"/>
      <c r="Y16148" s="214"/>
      <c r="Z16148" s="214"/>
      <c r="AA16148" s="217"/>
      <c r="AB16148" s="217"/>
      <c r="AC16148" s="217"/>
      <c r="AD16148" s="213"/>
    </row>
    <row r="16149" spans="20:30" x14ac:dyDescent="0.2">
      <c r="T16149" s="212"/>
      <c r="U16149" s="213"/>
      <c r="V16149" s="213"/>
      <c r="W16149" s="213"/>
      <c r="X16149" s="214"/>
      <c r="Y16149" s="214"/>
      <c r="Z16149" s="214"/>
      <c r="AA16149" s="217"/>
      <c r="AB16149" s="217"/>
      <c r="AC16149" s="217"/>
      <c r="AD16149" s="213"/>
    </row>
    <row r="16150" spans="20:30" x14ac:dyDescent="0.2">
      <c r="T16150" s="212"/>
      <c r="U16150" s="213"/>
      <c r="V16150" s="213"/>
      <c r="W16150" s="213"/>
      <c r="X16150" s="214"/>
      <c r="Y16150" s="214"/>
      <c r="Z16150" s="214"/>
      <c r="AA16150" s="217"/>
      <c r="AB16150" s="217"/>
      <c r="AC16150" s="217"/>
      <c r="AD16150" s="213"/>
    </row>
    <row r="16151" spans="20:30" x14ac:dyDescent="0.2">
      <c r="T16151" s="212"/>
      <c r="U16151" s="213"/>
      <c r="V16151" s="213"/>
      <c r="W16151" s="213"/>
      <c r="X16151" s="214"/>
      <c r="Y16151" s="214"/>
      <c r="Z16151" s="214"/>
      <c r="AA16151" s="217"/>
      <c r="AB16151" s="217"/>
      <c r="AC16151" s="217"/>
      <c r="AD16151" s="213"/>
    </row>
    <row r="16152" spans="20:30" x14ac:dyDescent="0.2">
      <c r="T16152" s="212"/>
      <c r="U16152" s="213"/>
      <c r="V16152" s="213"/>
      <c r="W16152" s="213"/>
      <c r="X16152" s="214"/>
      <c r="Y16152" s="214"/>
      <c r="Z16152" s="214"/>
      <c r="AA16152" s="217"/>
      <c r="AB16152" s="217"/>
      <c r="AC16152" s="217"/>
      <c r="AD16152" s="213"/>
    </row>
    <row r="16153" spans="20:30" x14ac:dyDescent="0.2">
      <c r="T16153" s="212"/>
      <c r="U16153" s="213"/>
      <c r="V16153" s="213"/>
      <c r="W16153" s="213"/>
      <c r="X16153" s="214"/>
      <c r="Y16153" s="214"/>
      <c r="Z16153" s="214"/>
      <c r="AA16153" s="217"/>
      <c r="AB16153" s="217"/>
      <c r="AC16153" s="217"/>
      <c r="AD16153" s="213"/>
    </row>
    <row r="16154" spans="20:30" x14ac:dyDescent="0.2">
      <c r="T16154" s="212"/>
      <c r="U16154" s="213"/>
      <c r="V16154" s="213"/>
      <c r="W16154" s="213"/>
      <c r="X16154" s="214"/>
      <c r="Y16154" s="214"/>
      <c r="Z16154" s="214"/>
      <c r="AA16154" s="217"/>
      <c r="AB16154" s="217"/>
      <c r="AC16154" s="217"/>
      <c r="AD16154" s="213"/>
    </row>
    <row r="16155" spans="20:30" x14ac:dyDescent="0.2">
      <c r="T16155" s="212"/>
      <c r="U16155" s="213"/>
      <c r="V16155" s="213"/>
      <c r="W16155" s="213"/>
      <c r="X16155" s="214"/>
      <c r="Y16155" s="214"/>
      <c r="Z16155" s="214"/>
      <c r="AA16155" s="217"/>
      <c r="AB16155" s="217"/>
      <c r="AC16155" s="217"/>
      <c r="AD16155" s="213"/>
    </row>
    <row r="16156" spans="20:30" x14ac:dyDescent="0.2">
      <c r="T16156" s="212"/>
      <c r="U16156" s="213"/>
      <c r="V16156" s="213"/>
      <c r="W16156" s="213"/>
      <c r="X16156" s="214"/>
      <c r="Y16156" s="214"/>
      <c r="Z16156" s="214"/>
      <c r="AA16156" s="217"/>
      <c r="AB16156" s="217"/>
      <c r="AC16156" s="217"/>
      <c r="AD16156" s="213"/>
    </row>
    <row r="16157" spans="20:30" x14ac:dyDescent="0.2">
      <c r="T16157" s="212"/>
      <c r="U16157" s="213"/>
      <c r="V16157" s="213"/>
      <c r="W16157" s="213"/>
      <c r="X16157" s="214"/>
      <c r="Y16157" s="214"/>
      <c r="Z16157" s="214"/>
      <c r="AA16157" s="217"/>
      <c r="AB16157" s="217"/>
      <c r="AC16157" s="217"/>
      <c r="AD16157" s="213"/>
    </row>
    <row r="16158" spans="20:30" x14ac:dyDescent="0.2">
      <c r="T16158" s="212"/>
      <c r="U16158" s="213"/>
      <c r="V16158" s="213"/>
      <c r="W16158" s="213"/>
      <c r="X16158" s="214"/>
      <c r="Y16158" s="214"/>
      <c r="Z16158" s="214"/>
      <c r="AA16158" s="217"/>
      <c r="AB16158" s="217"/>
      <c r="AC16158" s="217"/>
      <c r="AD16158" s="213"/>
    </row>
    <row r="16159" spans="20:30" x14ac:dyDescent="0.2">
      <c r="T16159" s="212"/>
      <c r="U16159" s="213"/>
      <c r="V16159" s="213"/>
      <c r="W16159" s="213"/>
      <c r="X16159" s="214"/>
      <c r="Y16159" s="214"/>
      <c r="Z16159" s="214"/>
      <c r="AA16159" s="217"/>
      <c r="AB16159" s="217"/>
      <c r="AC16159" s="217"/>
      <c r="AD16159" s="213"/>
    </row>
    <row r="16160" spans="20:30" x14ac:dyDescent="0.2">
      <c r="T16160" s="212"/>
      <c r="U16160" s="213"/>
      <c r="V16160" s="213"/>
      <c r="W16160" s="213"/>
      <c r="X16160" s="214"/>
      <c r="Y16160" s="214"/>
      <c r="Z16160" s="214"/>
      <c r="AA16160" s="217"/>
      <c r="AB16160" s="217"/>
      <c r="AC16160" s="217"/>
      <c r="AD16160" s="213"/>
    </row>
    <row r="16161" spans="20:30" x14ac:dyDescent="0.2">
      <c r="T16161" s="212"/>
      <c r="U16161" s="213"/>
      <c r="V16161" s="213"/>
      <c r="W16161" s="213"/>
      <c r="X16161" s="214"/>
      <c r="Y16161" s="214"/>
      <c r="Z16161" s="214"/>
      <c r="AA16161" s="217"/>
      <c r="AB16161" s="217"/>
      <c r="AC16161" s="217"/>
      <c r="AD16161" s="213"/>
    </row>
    <row r="16162" spans="20:30" x14ac:dyDescent="0.2">
      <c r="T16162" s="212"/>
      <c r="U16162" s="213"/>
      <c r="V16162" s="213"/>
      <c r="W16162" s="213"/>
      <c r="X16162" s="214"/>
      <c r="Y16162" s="214"/>
      <c r="Z16162" s="214"/>
      <c r="AA16162" s="217"/>
      <c r="AB16162" s="217"/>
      <c r="AC16162" s="217"/>
      <c r="AD16162" s="213"/>
    </row>
    <row r="16163" spans="20:30" x14ac:dyDescent="0.2">
      <c r="T16163" s="212"/>
      <c r="U16163" s="213"/>
      <c r="V16163" s="213"/>
      <c r="W16163" s="213"/>
      <c r="X16163" s="214"/>
      <c r="Y16163" s="214"/>
      <c r="Z16163" s="214"/>
      <c r="AA16163" s="217"/>
      <c r="AB16163" s="217"/>
      <c r="AC16163" s="217"/>
      <c r="AD16163" s="213"/>
    </row>
    <row r="16164" spans="20:30" x14ac:dyDescent="0.2">
      <c r="T16164" s="212"/>
      <c r="U16164" s="213"/>
      <c r="V16164" s="213"/>
      <c r="W16164" s="213"/>
      <c r="X16164" s="214"/>
      <c r="Y16164" s="214"/>
      <c r="Z16164" s="214"/>
      <c r="AA16164" s="217"/>
      <c r="AB16164" s="217"/>
      <c r="AC16164" s="217"/>
      <c r="AD16164" s="213"/>
    </row>
    <row r="16165" spans="20:30" x14ac:dyDescent="0.2">
      <c r="T16165" s="212"/>
      <c r="U16165" s="213"/>
      <c r="V16165" s="213"/>
      <c r="W16165" s="213"/>
      <c r="X16165" s="214"/>
      <c r="Y16165" s="214"/>
      <c r="Z16165" s="214"/>
      <c r="AA16165" s="217"/>
      <c r="AB16165" s="217"/>
      <c r="AC16165" s="217"/>
      <c r="AD16165" s="213"/>
    </row>
    <row r="16166" spans="20:30" x14ac:dyDescent="0.2">
      <c r="T16166" s="212"/>
      <c r="U16166" s="213"/>
      <c r="V16166" s="213"/>
      <c r="W16166" s="213"/>
      <c r="X16166" s="214"/>
      <c r="Y16166" s="214"/>
      <c r="Z16166" s="214"/>
      <c r="AA16166" s="217"/>
      <c r="AB16166" s="217"/>
      <c r="AC16166" s="217"/>
      <c r="AD16166" s="213"/>
    </row>
    <row r="16167" spans="20:30" x14ac:dyDescent="0.2">
      <c r="T16167" s="212"/>
      <c r="U16167" s="213"/>
      <c r="V16167" s="213"/>
      <c r="W16167" s="213"/>
      <c r="X16167" s="214"/>
      <c r="Y16167" s="214"/>
      <c r="Z16167" s="214"/>
      <c r="AA16167" s="217"/>
      <c r="AB16167" s="217"/>
      <c r="AC16167" s="217"/>
      <c r="AD16167" s="213"/>
    </row>
    <row r="16168" spans="20:30" x14ac:dyDescent="0.2">
      <c r="T16168" s="212"/>
      <c r="U16168" s="213"/>
      <c r="V16168" s="213"/>
      <c r="W16168" s="213"/>
      <c r="X16168" s="214"/>
      <c r="Y16168" s="214"/>
      <c r="Z16168" s="214"/>
      <c r="AA16168" s="217"/>
      <c r="AB16168" s="217"/>
      <c r="AC16168" s="217"/>
      <c r="AD16168" s="213"/>
    </row>
    <row r="16169" spans="20:30" x14ac:dyDescent="0.2">
      <c r="T16169" s="212"/>
      <c r="U16169" s="213"/>
      <c r="V16169" s="213"/>
      <c r="W16169" s="213"/>
      <c r="X16169" s="214"/>
      <c r="Y16169" s="214"/>
      <c r="Z16169" s="214"/>
      <c r="AA16169" s="217"/>
      <c r="AB16169" s="217"/>
      <c r="AC16169" s="217"/>
      <c r="AD16169" s="213"/>
    </row>
    <row r="16170" spans="20:30" x14ac:dyDescent="0.2">
      <c r="T16170" s="212"/>
      <c r="U16170" s="213"/>
      <c r="V16170" s="213"/>
      <c r="W16170" s="213"/>
      <c r="X16170" s="214"/>
      <c r="Y16170" s="214"/>
      <c r="Z16170" s="214"/>
      <c r="AA16170" s="217"/>
      <c r="AB16170" s="217"/>
      <c r="AC16170" s="217"/>
      <c r="AD16170" s="213"/>
    </row>
    <row r="16171" spans="20:30" x14ac:dyDescent="0.2">
      <c r="T16171" s="212"/>
      <c r="U16171" s="213"/>
      <c r="V16171" s="213"/>
      <c r="W16171" s="213"/>
      <c r="X16171" s="214"/>
      <c r="Y16171" s="214"/>
      <c r="Z16171" s="214"/>
      <c r="AA16171" s="217"/>
      <c r="AB16171" s="217"/>
      <c r="AC16171" s="217"/>
      <c r="AD16171" s="213"/>
    </row>
    <row r="16172" spans="20:30" x14ac:dyDescent="0.2">
      <c r="T16172" s="212"/>
      <c r="U16172" s="213"/>
      <c r="V16172" s="213"/>
      <c r="W16172" s="213"/>
      <c r="X16172" s="214"/>
      <c r="Y16172" s="214"/>
      <c r="Z16172" s="214"/>
      <c r="AA16172" s="217"/>
      <c r="AB16172" s="217"/>
      <c r="AC16172" s="217"/>
      <c r="AD16172" s="213"/>
    </row>
    <row r="16173" spans="20:30" x14ac:dyDescent="0.2">
      <c r="T16173" s="212"/>
      <c r="U16173" s="213"/>
      <c r="V16173" s="213"/>
      <c r="W16173" s="213"/>
      <c r="X16173" s="214"/>
      <c r="Y16173" s="214"/>
      <c r="Z16173" s="214"/>
      <c r="AA16173" s="217"/>
      <c r="AB16173" s="217"/>
      <c r="AC16173" s="217"/>
      <c r="AD16173" s="213"/>
    </row>
    <row r="16174" spans="20:30" x14ac:dyDescent="0.2">
      <c r="T16174" s="212"/>
      <c r="U16174" s="213"/>
      <c r="V16174" s="213"/>
      <c r="W16174" s="213"/>
      <c r="X16174" s="214"/>
      <c r="Y16174" s="214"/>
      <c r="Z16174" s="214"/>
      <c r="AA16174" s="217"/>
      <c r="AB16174" s="217"/>
      <c r="AC16174" s="217"/>
      <c r="AD16174" s="213"/>
    </row>
    <row r="16175" spans="20:30" x14ac:dyDescent="0.2">
      <c r="T16175" s="212"/>
      <c r="U16175" s="213"/>
      <c r="V16175" s="213"/>
      <c r="W16175" s="213"/>
      <c r="X16175" s="214"/>
      <c r="Y16175" s="214"/>
      <c r="Z16175" s="214"/>
      <c r="AA16175" s="217"/>
      <c r="AB16175" s="217"/>
      <c r="AC16175" s="217"/>
      <c r="AD16175" s="213"/>
    </row>
    <row r="16176" spans="20:30" x14ac:dyDescent="0.2">
      <c r="T16176" s="212"/>
      <c r="U16176" s="213"/>
      <c r="V16176" s="213"/>
      <c r="W16176" s="213"/>
      <c r="X16176" s="214"/>
      <c r="Y16176" s="214"/>
      <c r="Z16176" s="214"/>
      <c r="AA16176" s="217"/>
      <c r="AB16176" s="217"/>
      <c r="AC16176" s="217"/>
      <c r="AD16176" s="213"/>
    </row>
    <row r="16177" spans="20:30" x14ac:dyDescent="0.2">
      <c r="T16177" s="212"/>
      <c r="U16177" s="213"/>
      <c r="V16177" s="213"/>
      <c r="W16177" s="213"/>
      <c r="X16177" s="214"/>
      <c r="Y16177" s="214"/>
      <c r="Z16177" s="214"/>
      <c r="AA16177" s="217"/>
      <c r="AB16177" s="217"/>
      <c r="AC16177" s="217"/>
      <c r="AD16177" s="213"/>
    </row>
    <row r="16178" spans="20:30" x14ac:dyDescent="0.2">
      <c r="T16178" s="212"/>
      <c r="U16178" s="213"/>
      <c r="V16178" s="213"/>
      <c r="W16178" s="213"/>
      <c r="X16178" s="214"/>
      <c r="Y16178" s="214"/>
      <c r="Z16178" s="214"/>
      <c r="AA16178" s="217"/>
      <c r="AB16178" s="217"/>
      <c r="AC16178" s="217"/>
      <c r="AD16178" s="213"/>
    </row>
    <row r="16179" spans="20:30" x14ac:dyDescent="0.2">
      <c r="T16179" s="212"/>
      <c r="U16179" s="213"/>
      <c r="V16179" s="213"/>
      <c r="W16179" s="213"/>
      <c r="X16179" s="214"/>
      <c r="Y16179" s="214"/>
      <c r="Z16179" s="214"/>
      <c r="AA16179" s="217"/>
      <c r="AB16179" s="217"/>
      <c r="AC16179" s="217"/>
      <c r="AD16179" s="213"/>
    </row>
    <row r="16180" spans="20:30" x14ac:dyDescent="0.2">
      <c r="T16180" s="212"/>
      <c r="U16180" s="213"/>
      <c r="V16180" s="213"/>
      <c r="W16180" s="213"/>
      <c r="X16180" s="214"/>
      <c r="Y16180" s="214"/>
      <c r="Z16180" s="214"/>
      <c r="AA16180" s="217"/>
      <c r="AB16180" s="217"/>
      <c r="AC16180" s="217"/>
      <c r="AD16180" s="213"/>
    </row>
    <row r="16181" spans="20:30" x14ac:dyDescent="0.2">
      <c r="T16181" s="212"/>
      <c r="U16181" s="213"/>
      <c r="V16181" s="213"/>
      <c r="W16181" s="213"/>
      <c r="X16181" s="214"/>
      <c r="Y16181" s="214"/>
      <c r="Z16181" s="214"/>
      <c r="AA16181" s="217"/>
      <c r="AB16181" s="217"/>
      <c r="AC16181" s="217"/>
      <c r="AD16181" s="213"/>
    </row>
    <row r="16182" spans="20:30" x14ac:dyDescent="0.2">
      <c r="T16182" s="212"/>
      <c r="U16182" s="213"/>
      <c r="V16182" s="213"/>
      <c r="W16182" s="213"/>
      <c r="X16182" s="214"/>
      <c r="Y16182" s="214"/>
      <c r="Z16182" s="214"/>
      <c r="AA16182" s="217"/>
      <c r="AB16182" s="217"/>
      <c r="AC16182" s="217"/>
      <c r="AD16182" s="213"/>
    </row>
    <row r="16183" spans="20:30" x14ac:dyDescent="0.2">
      <c r="T16183" s="212"/>
      <c r="U16183" s="213"/>
      <c r="V16183" s="213"/>
      <c r="W16183" s="213"/>
      <c r="X16183" s="214"/>
      <c r="Y16183" s="214"/>
      <c r="Z16183" s="214"/>
      <c r="AA16183" s="217"/>
      <c r="AB16183" s="217"/>
      <c r="AC16183" s="217"/>
      <c r="AD16183" s="213"/>
    </row>
    <row r="16184" spans="20:30" x14ac:dyDescent="0.2">
      <c r="T16184" s="212"/>
      <c r="U16184" s="213"/>
      <c r="V16184" s="213"/>
      <c r="W16184" s="213"/>
      <c r="X16184" s="214"/>
      <c r="Y16184" s="214"/>
      <c r="Z16184" s="214"/>
      <c r="AA16184" s="217"/>
      <c r="AB16184" s="217"/>
      <c r="AC16184" s="217"/>
      <c r="AD16184" s="213"/>
    </row>
    <row r="16185" spans="20:30" x14ac:dyDescent="0.2">
      <c r="T16185" s="212"/>
      <c r="U16185" s="213"/>
      <c r="V16185" s="213"/>
      <c r="W16185" s="213"/>
      <c r="X16185" s="214"/>
      <c r="Y16185" s="214"/>
      <c r="Z16185" s="214"/>
      <c r="AA16185" s="217"/>
      <c r="AB16185" s="217"/>
      <c r="AC16185" s="217"/>
      <c r="AD16185" s="213"/>
    </row>
    <row r="16186" spans="20:30" x14ac:dyDescent="0.2">
      <c r="T16186" s="212"/>
      <c r="U16186" s="213"/>
      <c r="V16186" s="213"/>
      <c r="W16186" s="213"/>
      <c r="X16186" s="214"/>
      <c r="Y16186" s="214"/>
      <c r="Z16186" s="214"/>
      <c r="AA16186" s="217"/>
      <c r="AB16186" s="217"/>
      <c r="AC16186" s="217"/>
      <c r="AD16186" s="213"/>
    </row>
    <row r="16187" spans="20:30" x14ac:dyDescent="0.2">
      <c r="T16187" s="212"/>
      <c r="U16187" s="213"/>
      <c r="V16187" s="213"/>
      <c r="W16187" s="213"/>
      <c r="X16187" s="214"/>
      <c r="Y16187" s="214"/>
      <c r="Z16187" s="214"/>
      <c r="AA16187" s="217"/>
      <c r="AB16187" s="217"/>
      <c r="AC16187" s="217"/>
      <c r="AD16187" s="213"/>
    </row>
    <row r="16188" spans="20:30" x14ac:dyDescent="0.2">
      <c r="T16188" s="212"/>
      <c r="U16188" s="213"/>
      <c r="V16188" s="213"/>
      <c r="W16188" s="213"/>
      <c r="X16188" s="214"/>
      <c r="Y16188" s="214"/>
      <c r="Z16188" s="214"/>
      <c r="AA16188" s="217"/>
      <c r="AB16188" s="217"/>
      <c r="AC16188" s="217"/>
      <c r="AD16188" s="213"/>
    </row>
    <row r="16189" spans="20:30" x14ac:dyDescent="0.2">
      <c r="T16189" s="212"/>
      <c r="U16189" s="213"/>
      <c r="V16189" s="213"/>
      <c r="W16189" s="213"/>
      <c r="X16189" s="214"/>
      <c r="Y16189" s="214"/>
      <c r="Z16189" s="214"/>
      <c r="AA16189" s="217"/>
      <c r="AB16189" s="217"/>
      <c r="AC16189" s="217"/>
      <c r="AD16189" s="213"/>
    </row>
    <row r="16190" spans="20:30" x14ac:dyDescent="0.2">
      <c r="T16190" s="212"/>
      <c r="U16190" s="213"/>
      <c r="V16190" s="213"/>
      <c r="W16190" s="213"/>
      <c r="X16190" s="214"/>
      <c r="Y16190" s="214"/>
      <c r="Z16190" s="214"/>
      <c r="AA16190" s="217"/>
      <c r="AB16190" s="217"/>
      <c r="AC16190" s="217"/>
      <c r="AD16190" s="213"/>
    </row>
    <row r="16191" spans="20:30" x14ac:dyDescent="0.2">
      <c r="T16191" s="212"/>
      <c r="U16191" s="213"/>
      <c r="V16191" s="213"/>
      <c r="W16191" s="213"/>
      <c r="X16191" s="214"/>
      <c r="Y16191" s="214"/>
      <c r="Z16191" s="214"/>
      <c r="AA16191" s="217"/>
      <c r="AB16191" s="217"/>
      <c r="AC16191" s="217"/>
      <c r="AD16191" s="213"/>
    </row>
    <row r="16192" spans="20:30" x14ac:dyDescent="0.2">
      <c r="T16192" s="212"/>
      <c r="U16192" s="213"/>
      <c r="V16192" s="213"/>
      <c r="W16192" s="213"/>
      <c r="X16192" s="214"/>
      <c r="Y16192" s="214"/>
      <c r="Z16192" s="214"/>
      <c r="AA16192" s="217"/>
      <c r="AB16192" s="217"/>
      <c r="AC16192" s="217"/>
      <c r="AD16192" s="213"/>
    </row>
    <row r="16193" spans="20:30" x14ac:dyDescent="0.2">
      <c r="T16193" s="212"/>
      <c r="U16193" s="213"/>
      <c r="V16193" s="213"/>
      <c r="W16193" s="213"/>
      <c r="X16193" s="214"/>
      <c r="Y16193" s="214"/>
      <c r="Z16193" s="214"/>
      <c r="AA16193" s="217"/>
      <c r="AB16193" s="217"/>
      <c r="AC16193" s="217"/>
      <c r="AD16193" s="213"/>
    </row>
    <row r="16194" spans="20:30" x14ac:dyDescent="0.2">
      <c r="T16194" s="212"/>
      <c r="U16194" s="213"/>
      <c r="V16194" s="213"/>
      <c r="W16194" s="213"/>
      <c r="X16194" s="214"/>
      <c r="Y16194" s="214"/>
      <c r="Z16194" s="214"/>
      <c r="AA16194" s="217"/>
      <c r="AB16194" s="217"/>
      <c r="AC16194" s="217"/>
      <c r="AD16194" s="213"/>
    </row>
    <row r="16195" spans="20:30" x14ac:dyDescent="0.2">
      <c r="T16195" s="212"/>
      <c r="U16195" s="213"/>
      <c r="V16195" s="213"/>
      <c r="W16195" s="213"/>
      <c r="X16195" s="214"/>
      <c r="Y16195" s="214"/>
      <c r="Z16195" s="214"/>
      <c r="AA16195" s="217"/>
      <c r="AB16195" s="217"/>
      <c r="AC16195" s="217"/>
      <c r="AD16195" s="213"/>
    </row>
    <row r="16196" spans="20:30" x14ac:dyDescent="0.2">
      <c r="T16196" s="212"/>
      <c r="U16196" s="213"/>
      <c r="V16196" s="213"/>
      <c r="W16196" s="213"/>
      <c r="X16196" s="214"/>
      <c r="Y16196" s="214"/>
      <c r="Z16196" s="214"/>
      <c r="AA16196" s="217"/>
      <c r="AB16196" s="217"/>
      <c r="AC16196" s="217"/>
      <c r="AD16196" s="213"/>
    </row>
    <row r="16197" spans="20:30" x14ac:dyDescent="0.2">
      <c r="T16197" s="212"/>
      <c r="U16197" s="213"/>
      <c r="V16197" s="213"/>
      <c r="W16197" s="213"/>
      <c r="X16197" s="214"/>
      <c r="Y16197" s="214"/>
      <c r="Z16197" s="214"/>
      <c r="AA16197" s="217"/>
      <c r="AB16197" s="217"/>
      <c r="AC16197" s="217"/>
      <c r="AD16197" s="213"/>
    </row>
    <row r="16198" spans="20:30" x14ac:dyDescent="0.2">
      <c r="T16198" s="212"/>
      <c r="U16198" s="213"/>
      <c r="V16198" s="213"/>
      <c r="W16198" s="213"/>
      <c r="X16198" s="214"/>
      <c r="Y16198" s="214"/>
      <c r="Z16198" s="214"/>
      <c r="AA16198" s="217"/>
      <c r="AB16198" s="217"/>
      <c r="AC16198" s="217"/>
      <c r="AD16198" s="213"/>
    </row>
    <row r="16199" spans="20:30" x14ac:dyDescent="0.2">
      <c r="T16199" s="212"/>
      <c r="U16199" s="213"/>
      <c r="V16199" s="213"/>
      <c r="W16199" s="213"/>
      <c r="X16199" s="214"/>
      <c r="Y16199" s="214"/>
      <c r="Z16199" s="214"/>
      <c r="AA16199" s="217"/>
      <c r="AB16199" s="217"/>
      <c r="AC16199" s="217"/>
      <c r="AD16199" s="213"/>
    </row>
    <row r="16200" spans="20:30" x14ac:dyDescent="0.2">
      <c r="T16200" s="212"/>
      <c r="U16200" s="213"/>
      <c r="V16200" s="213"/>
      <c r="W16200" s="213"/>
      <c r="X16200" s="214"/>
      <c r="Y16200" s="214"/>
      <c r="Z16200" s="214"/>
      <c r="AA16200" s="217"/>
      <c r="AB16200" s="217"/>
      <c r="AC16200" s="217"/>
      <c r="AD16200" s="213"/>
    </row>
    <row r="16201" spans="20:30" x14ac:dyDescent="0.2">
      <c r="T16201" s="212"/>
      <c r="U16201" s="213"/>
      <c r="V16201" s="213"/>
      <c r="W16201" s="213"/>
      <c r="X16201" s="214"/>
      <c r="Y16201" s="214"/>
      <c r="Z16201" s="214"/>
      <c r="AA16201" s="217"/>
      <c r="AB16201" s="217"/>
      <c r="AC16201" s="217"/>
      <c r="AD16201" s="213"/>
    </row>
    <row r="16202" spans="20:30" x14ac:dyDescent="0.2">
      <c r="T16202" s="212"/>
      <c r="U16202" s="213"/>
      <c r="V16202" s="213"/>
      <c r="W16202" s="213"/>
      <c r="X16202" s="214"/>
      <c r="Y16202" s="214"/>
      <c r="Z16202" s="214"/>
      <c r="AA16202" s="217"/>
      <c r="AB16202" s="217"/>
      <c r="AC16202" s="217"/>
      <c r="AD16202" s="213"/>
    </row>
    <row r="16203" spans="20:30" x14ac:dyDescent="0.2">
      <c r="T16203" s="212"/>
      <c r="U16203" s="213"/>
      <c r="V16203" s="213"/>
      <c r="W16203" s="213"/>
      <c r="X16203" s="214"/>
      <c r="Y16203" s="214"/>
      <c r="Z16203" s="214"/>
      <c r="AA16203" s="217"/>
      <c r="AB16203" s="217"/>
      <c r="AC16203" s="217"/>
      <c r="AD16203" s="213"/>
    </row>
    <row r="16204" spans="20:30" x14ac:dyDescent="0.2">
      <c r="T16204" s="212"/>
      <c r="U16204" s="213"/>
      <c r="V16204" s="213"/>
      <c r="W16204" s="213"/>
      <c r="X16204" s="214"/>
      <c r="Y16204" s="214"/>
      <c r="Z16204" s="214"/>
      <c r="AA16204" s="217"/>
      <c r="AB16204" s="217"/>
      <c r="AC16204" s="217"/>
      <c r="AD16204" s="213"/>
    </row>
    <row r="16205" spans="20:30" x14ac:dyDescent="0.2">
      <c r="T16205" s="212"/>
      <c r="U16205" s="213"/>
      <c r="V16205" s="213"/>
      <c r="W16205" s="213"/>
      <c r="X16205" s="214"/>
      <c r="Y16205" s="214"/>
      <c r="Z16205" s="214"/>
      <c r="AA16205" s="217"/>
      <c r="AB16205" s="217"/>
      <c r="AC16205" s="217"/>
      <c r="AD16205" s="213"/>
    </row>
    <row r="16206" spans="20:30" x14ac:dyDescent="0.2">
      <c r="T16206" s="212"/>
      <c r="U16206" s="213"/>
      <c r="V16206" s="213"/>
      <c r="W16206" s="213"/>
      <c r="X16206" s="214"/>
      <c r="Y16206" s="214"/>
      <c r="Z16206" s="214"/>
      <c r="AA16206" s="217"/>
      <c r="AB16206" s="217"/>
      <c r="AC16206" s="217"/>
      <c r="AD16206" s="213"/>
    </row>
    <row r="16207" spans="20:30" x14ac:dyDescent="0.2">
      <c r="T16207" s="212"/>
      <c r="U16207" s="213"/>
      <c r="V16207" s="213"/>
      <c r="W16207" s="213"/>
      <c r="X16207" s="214"/>
      <c r="Y16207" s="214"/>
      <c r="Z16207" s="214"/>
      <c r="AA16207" s="217"/>
      <c r="AB16207" s="217"/>
      <c r="AC16207" s="217"/>
      <c r="AD16207" s="213"/>
    </row>
    <row r="16208" spans="20:30" x14ac:dyDescent="0.2">
      <c r="T16208" s="212"/>
      <c r="U16208" s="213"/>
      <c r="V16208" s="213"/>
      <c r="W16208" s="213"/>
      <c r="X16208" s="214"/>
      <c r="Y16208" s="214"/>
      <c r="Z16208" s="214"/>
      <c r="AA16208" s="217"/>
      <c r="AB16208" s="217"/>
      <c r="AC16208" s="217"/>
      <c r="AD16208" s="213"/>
    </row>
    <row r="16209" spans="20:30" x14ac:dyDescent="0.2">
      <c r="T16209" s="212"/>
      <c r="U16209" s="213"/>
      <c r="V16209" s="213"/>
      <c r="W16209" s="213"/>
      <c r="X16209" s="214"/>
      <c r="Y16209" s="214"/>
      <c r="Z16209" s="214"/>
      <c r="AA16209" s="217"/>
      <c r="AB16209" s="217"/>
      <c r="AC16209" s="217"/>
      <c r="AD16209" s="213"/>
    </row>
    <row r="16210" spans="20:30" x14ac:dyDescent="0.2">
      <c r="T16210" s="212"/>
      <c r="U16210" s="213"/>
      <c r="V16210" s="213"/>
      <c r="W16210" s="213"/>
      <c r="X16210" s="214"/>
      <c r="Y16210" s="214"/>
      <c r="Z16210" s="214"/>
      <c r="AA16210" s="217"/>
      <c r="AB16210" s="217"/>
      <c r="AC16210" s="217"/>
      <c r="AD16210" s="213"/>
    </row>
    <row r="16211" spans="20:30" x14ac:dyDescent="0.2">
      <c r="T16211" s="212"/>
      <c r="U16211" s="213"/>
      <c r="V16211" s="213"/>
      <c r="W16211" s="213"/>
      <c r="X16211" s="214"/>
      <c r="Y16211" s="214"/>
      <c r="Z16211" s="214"/>
      <c r="AA16211" s="217"/>
      <c r="AB16211" s="217"/>
      <c r="AC16211" s="217"/>
      <c r="AD16211" s="213"/>
    </row>
    <row r="16212" spans="20:30" x14ac:dyDescent="0.2">
      <c r="T16212" s="212"/>
      <c r="U16212" s="213"/>
      <c r="V16212" s="213"/>
      <c r="W16212" s="213"/>
      <c r="X16212" s="214"/>
      <c r="Y16212" s="214"/>
      <c r="Z16212" s="214"/>
      <c r="AA16212" s="217"/>
      <c r="AB16212" s="217"/>
      <c r="AC16212" s="217"/>
      <c r="AD16212" s="213"/>
    </row>
    <row r="16213" spans="20:30" x14ac:dyDescent="0.2">
      <c r="T16213" s="212"/>
      <c r="U16213" s="213"/>
      <c r="V16213" s="213"/>
      <c r="W16213" s="213"/>
      <c r="X16213" s="214"/>
      <c r="Y16213" s="214"/>
      <c r="Z16213" s="214"/>
      <c r="AA16213" s="217"/>
      <c r="AB16213" s="217"/>
      <c r="AC16213" s="217"/>
      <c r="AD16213" s="213"/>
    </row>
    <row r="16214" spans="20:30" x14ac:dyDescent="0.2">
      <c r="T16214" s="212"/>
      <c r="U16214" s="213"/>
      <c r="V16214" s="213"/>
      <c r="W16214" s="213"/>
      <c r="X16214" s="214"/>
      <c r="Y16214" s="214"/>
      <c r="Z16214" s="214"/>
      <c r="AA16214" s="217"/>
      <c r="AB16214" s="217"/>
      <c r="AC16214" s="217"/>
      <c r="AD16214" s="213"/>
    </row>
    <row r="16215" spans="20:30" x14ac:dyDescent="0.2">
      <c r="T16215" s="212"/>
      <c r="U16215" s="213"/>
      <c r="V16215" s="213"/>
      <c r="W16215" s="213"/>
      <c r="X16215" s="214"/>
      <c r="Y16215" s="214"/>
      <c r="Z16215" s="214"/>
      <c r="AA16215" s="217"/>
      <c r="AB16215" s="217"/>
      <c r="AC16215" s="217"/>
      <c r="AD16215" s="213"/>
    </row>
    <row r="16216" spans="20:30" x14ac:dyDescent="0.2">
      <c r="T16216" s="212"/>
      <c r="U16216" s="213"/>
      <c r="V16216" s="213"/>
      <c r="W16216" s="213"/>
      <c r="X16216" s="214"/>
      <c r="Y16216" s="214"/>
      <c r="Z16216" s="214"/>
      <c r="AA16216" s="217"/>
      <c r="AB16216" s="217"/>
      <c r="AC16216" s="217"/>
      <c r="AD16216" s="213"/>
    </row>
    <row r="16217" spans="20:30" x14ac:dyDescent="0.2">
      <c r="T16217" s="212"/>
      <c r="U16217" s="213"/>
      <c r="V16217" s="213"/>
      <c r="W16217" s="213"/>
      <c r="X16217" s="214"/>
      <c r="Y16217" s="214"/>
      <c r="Z16217" s="214"/>
      <c r="AA16217" s="217"/>
      <c r="AB16217" s="217"/>
      <c r="AC16217" s="217"/>
      <c r="AD16217" s="213"/>
    </row>
    <row r="16218" spans="20:30" x14ac:dyDescent="0.2">
      <c r="T16218" s="212"/>
      <c r="U16218" s="213"/>
      <c r="V16218" s="213"/>
      <c r="W16218" s="213"/>
      <c r="X16218" s="214"/>
      <c r="Y16218" s="214"/>
      <c r="Z16218" s="214"/>
      <c r="AA16218" s="217"/>
      <c r="AB16218" s="217"/>
      <c r="AC16218" s="217"/>
      <c r="AD16218" s="213"/>
    </row>
    <row r="16219" spans="20:30" x14ac:dyDescent="0.2">
      <c r="T16219" s="212"/>
      <c r="U16219" s="213"/>
      <c r="V16219" s="213"/>
      <c r="W16219" s="213"/>
      <c r="X16219" s="214"/>
      <c r="Y16219" s="214"/>
      <c r="Z16219" s="214"/>
      <c r="AA16219" s="217"/>
      <c r="AB16219" s="217"/>
      <c r="AC16219" s="217"/>
      <c r="AD16219" s="213"/>
    </row>
    <row r="16220" spans="20:30" x14ac:dyDescent="0.2">
      <c r="T16220" s="212"/>
      <c r="U16220" s="213"/>
      <c r="V16220" s="213"/>
      <c r="W16220" s="213"/>
      <c r="X16220" s="214"/>
      <c r="Y16220" s="214"/>
      <c r="Z16220" s="214"/>
      <c r="AA16220" s="217"/>
      <c r="AB16220" s="217"/>
      <c r="AC16220" s="217"/>
      <c r="AD16220" s="213"/>
    </row>
    <row r="16221" spans="20:30" x14ac:dyDescent="0.2">
      <c r="T16221" s="212"/>
      <c r="U16221" s="213"/>
      <c r="V16221" s="213"/>
      <c r="W16221" s="213"/>
      <c r="X16221" s="214"/>
      <c r="Y16221" s="214"/>
      <c r="Z16221" s="214"/>
      <c r="AA16221" s="217"/>
      <c r="AB16221" s="217"/>
      <c r="AC16221" s="217"/>
      <c r="AD16221" s="213"/>
    </row>
    <row r="16222" spans="20:30" x14ac:dyDescent="0.2">
      <c r="T16222" s="212"/>
      <c r="U16222" s="213"/>
      <c r="V16222" s="213"/>
      <c r="W16222" s="213"/>
      <c r="X16222" s="214"/>
      <c r="Y16222" s="214"/>
      <c r="Z16222" s="214"/>
      <c r="AA16222" s="217"/>
      <c r="AB16222" s="217"/>
      <c r="AC16222" s="217"/>
      <c r="AD16222" s="213"/>
    </row>
    <row r="16223" spans="20:30" x14ac:dyDescent="0.2">
      <c r="T16223" s="212"/>
      <c r="U16223" s="213"/>
      <c r="V16223" s="213"/>
      <c r="W16223" s="213"/>
      <c r="X16223" s="214"/>
      <c r="Y16223" s="214"/>
      <c r="Z16223" s="214"/>
      <c r="AA16223" s="217"/>
      <c r="AB16223" s="217"/>
      <c r="AC16223" s="217"/>
      <c r="AD16223" s="213"/>
    </row>
    <row r="16224" spans="20:30" x14ac:dyDescent="0.2">
      <c r="T16224" s="212"/>
      <c r="U16224" s="213"/>
      <c r="V16224" s="213"/>
      <c r="W16224" s="213"/>
      <c r="X16224" s="214"/>
      <c r="Y16224" s="214"/>
      <c r="Z16224" s="214"/>
      <c r="AA16224" s="217"/>
      <c r="AB16224" s="217"/>
      <c r="AC16224" s="217"/>
      <c r="AD16224" s="213"/>
    </row>
    <row r="16225" spans="20:30" x14ac:dyDescent="0.2">
      <c r="T16225" s="212"/>
      <c r="U16225" s="213"/>
      <c r="V16225" s="213"/>
      <c r="W16225" s="213"/>
      <c r="X16225" s="214"/>
      <c r="Y16225" s="214"/>
      <c r="Z16225" s="214"/>
      <c r="AA16225" s="217"/>
      <c r="AB16225" s="217"/>
      <c r="AC16225" s="217"/>
      <c r="AD16225" s="213"/>
    </row>
    <row r="16226" spans="20:30" x14ac:dyDescent="0.2">
      <c r="T16226" s="212"/>
      <c r="U16226" s="213"/>
      <c r="V16226" s="213"/>
      <c r="W16226" s="213"/>
      <c r="X16226" s="214"/>
      <c r="Y16226" s="214"/>
      <c r="Z16226" s="214"/>
      <c r="AA16226" s="217"/>
      <c r="AB16226" s="217"/>
      <c r="AC16226" s="217"/>
      <c r="AD16226" s="213"/>
    </row>
    <row r="16227" spans="20:30" x14ac:dyDescent="0.2">
      <c r="T16227" s="212"/>
      <c r="U16227" s="213"/>
      <c r="V16227" s="213"/>
      <c r="W16227" s="213"/>
      <c r="X16227" s="214"/>
      <c r="Y16227" s="214"/>
      <c r="Z16227" s="214"/>
      <c r="AA16227" s="217"/>
      <c r="AB16227" s="217"/>
      <c r="AC16227" s="217"/>
      <c r="AD16227" s="213"/>
    </row>
    <row r="16228" spans="20:30" x14ac:dyDescent="0.2">
      <c r="T16228" s="212"/>
      <c r="U16228" s="213"/>
      <c r="V16228" s="213"/>
      <c r="W16228" s="213"/>
      <c r="X16228" s="214"/>
      <c r="Y16228" s="214"/>
      <c r="Z16228" s="214"/>
      <c r="AA16228" s="217"/>
      <c r="AB16228" s="217"/>
      <c r="AC16228" s="217"/>
      <c r="AD16228" s="213"/>
    </row>
    <row r="16229" spans="20:30" x14ac:dyDescent="0.2">
      <c r="T16229" s="212"/>
      <c r="U16229" s="213"/>
      <c r="V16229" s="213"/>
      <c r="W16229" s="213"/>
      <c r="X16229" s="214"/>
      <c r="Y16229" s="214"/>
      <c r="Z16229" s="214"/>
      <c r="AA16229" s="217"/>
      <c r="AB16229" s="217"/>
      <c r="AC16229" s="217"/>
      <c r="AD16229" s="213"/>
    </row>
    <row r="16230" spans="20:30" x14ac:dyDescent="0.2">
      <c r="T16230" s="212"/>
      <c r="U16230" s="213"/>
      <c r="V16230" s="213"/>
      <c r="W16230" s="213"/>
      <c r="X16230" s="214"/>
      <c r="Y16230" s="214"/>
      <c r="Z16230" s="214"/>
      <c r="AA16230" s="217"/>
      <c r="AB16230" s="217"/>
      <c r="AC16230" s="217"/>
      <c r="AD16230" s="213"/>
    </row>
    <row r="16231" spans="20:30" x14ac:dyDescent="0.2">
      <c r="T16231" s="212"/>
      <c r="U16231" s="213"/>
      <c r="V16231" s="213"/>
      <c r="W16231" s="213"/>
      <c r="X16231" s="214"/>
      <c r="Y16231" s="214"/>
      <c r="Z16231" s="214"/>
      <c r="AA16231" s="217"/>
      <c r="AB16231" s="217"/>
      <c r="AC16231" s="217"/>
      <c r="AD16231" s="213"/>
    </row>
    <row r="16232" spans="20:30" x14ac:dyDescent="0.2">
      <c r="T16232" s="212"/>
      <c r="U16232" s="213"/>
      <c r="V16232" s="213"/>
      <c r="W16232" s="213"/>
      <c r="X16232" s="214"/>
      <c r="Y16232" s="214"/>
      <c r="Z16232" s="214"/>
      <c r="AA16232" s="217"/>
      <c r="AB16232" s="217"/>
      <c r="AC16232" s="217"/>
      <c r="AD16232" s="213"/>
    </row>
    <row r="16233" spans="20:30" x14ac:dyDescent="0.2">
      <c r="T16233" s="212"/>
      <c r="U16233" s="213"/>
      <c r="V16233" s="213"/>
      <c r="W16233" s="213"/>
      <c r="X16233" s="214"/>
      <c r="Y16233" s="214"/>
      <c r="Z16233" s="214"/>
      <c r="AA16233" s="217"/>
      <c r="AB16233" s="217"/>
      <c r="AC16233" s="217"/>
      <c r="AD16233" s="213"/>
    </row>
    <row r="16234" spans="20:30" x14ac:dyDescent="0.2">
      <c r="T16234" s="212"/>
      <c r="U16234" s="213"/>
      <c r="V16234" s="213"/>
      <c r="W16234" s="213"/>
      <c r="X16234" s="214"/>
      <c r="Y16234" s="214"/>
      <c r="Z16234" s="214"/>
      <c r="AA16234" s="217"/>
      <c r="AB16234" s="217"/>
      <c r="AC16234" s="217"/>
      <c r="AD16234" s="213"/>
    </row>
    <row r="16235" spans="20:30" x14ac:dyDescent="0.2">
      <c r="T16235" s="212"/>
      <c r="U16235" s="213"/>
      <c r="V16235" s="213"/>
      <c r="W16235" s="213"/>
      <c r="X16235" s="214"/>
      <c r="Y16235" s="214"/>
      <c r="Z16235" s="214"/>
      <c r="AA16235" s="217"/>
      <c r="AB16235" s="217"/>
      <c r="AC16235" s="217"/>
      <c r="AD16235" s="213"/>
    </row>
    <row r="16236" spans="20:30" x14ac:dyDescent="0.2">
      <c r="T16236" s="212"/>
      <c r="U16236" s="213"/>
      <c r="V16236" s="213"/>
      <c r="W16236" s="213"/>
      <c r="X16236" s="214"/>
      <c r="Y16236" s="214"/>
      <c r="Z16236" s="214"/>
      <c r="AA16236" s="217"/>
      <c r="AB16236" s="217"/>
      <c r="AC16236" s="217"/>
      <c r="AD16236" s="213"/>
    </row>
    <row r="16237" spans="20:30" x14ac:dyDescent="0.2">
      <c r="T16237" s="212"/>
      <c r="U16237" s="213"/>
      <c r="V16237" s="213"/>
      <c r="W16237" s="213"/>
      <c r="X16237" s="214"/>
      <c r="Y16237" s="214"/>
      <c r="Z16237" s="214"/>
      <c r="AA16237" s="217"/>
      <c r="AB16237" s="217"/>
      <c r="AC16237" s="217"/>
      <c r="AD16237" s="213"/>
    </row>
    <row r="16238" spans="20:30" x14ac:dyDescent="0.2">
      <c r="T16238" s="212"/>
      <c r="U16238" s="213"/>
      <c r="V16238" s="213"/>
      <c r="W16238" s="213"/>
      <c r="X16238" s="214"/>
      <c r="Y16238" s="214"/>
      <c r="Z16238" s="214"/>
      <c r="AA16238" s="217"/>
      <c r="AB16238" s="217"/>
      <c r="AC16238" s="217"/>
      <c r="AD16238" s="213"/>
    </row>
    <row r="16239" spans="20:30" x14ac:dyDescent="0.2">
      <c r="T16239" s="212"/>
      <c r="U16239" s="213"/>
      <c r="V16239" s="213"/>
      <c r="W16239" s="213"/>
      <c r="X16239" s="214"/>
      <c r="Y16239" s="214"/>
      <c r="Z16239" s="214"/>
      <c r="AA16239" s="217"/>
      <c r="AB16239" s="217"/>
      <c r="AC16239" s="217"/>
      <c r="AD16239" s="213"/>
    </row>
    <row r="16240" spans="20:30" x14ac:dyDescent="0.2">
      <c r="T16240" s="212"/>
      <c r="U16240" s="213"/>
      <c r="V16240" s="213"/>
      <c r="W16240" s="213"/>
      <c r="X16240" s="214"/>
      <c r="Y16240" s="214"/>
      <c r="Z16240" s="214"/>
      <c r="AA16240" s="217"/>
      <c r="AB16240" s="217"/>
      <c r="AC16240" s="217"/>
      <c r="AD16240" s="213"/>
    </row>
    <row r="16241" spans="20:30" x14ac:dyDescent="0.2">
      <c r="T16241" s="212"/>
      <c r="U16241" s="213"/>
      <c r="V16241" s="213"/>
      <c r="W16241" s="213"/>
      <c r="X16241" s="214"/>
      <c r="Y16241" s="214"/>
      <c r="Z16241" s="214"/>
      <c r="AA16241" s="217"/>
      <c r="AB16241" s="217"/>
      <c r="AC16241" s="217"/>
      <c r="AD16241" s="213"/>
    </row>
    <row r="16242" spans="20:30" x14ac:dyDescent="0.2">
      <c r="T16242" s="212"/>
      <c r="U16242" s="213"/>
      <c r="V16242" s="213"/>
      <c r="W16242" s="213"/>
      <c r="X16242" s="214"/>
      <c r="Y16242" s="214"/>
      <c r="Z16242" s="214"/>
      <c r="AA16242" s="217"/>
      <c r="AB16242" s="217"/>
      <c r="AC16242" s="217"/>
      <c r="AD16242" s="213"/>
    </row>
    <row r="16243" spans="20:30" x14ac:dyDescent="0.2">
      <c r="T16243" s="212"/>
      <c r="U16243" s="213"/>
      <c r="V16243" s="213"/>
      <c r="W16243" s="213"/>
      <c r="X16243" s="214"/>
      <c r="Y16243" s="214"/>
      <c r="Z16243" s="214"/>
      <c r="AA16243" s="217"/>
      <c r="AB16243" s="217"/>
      <c r="AC16243" s="217"/>
      <c r="AD16243" s="213"/>
    </row>
    <row r="16244" spans="20:30" x14ac:dyDescent="0.2">
      <c r="T16244" s="212"/>
      <c r="U16244" s="213"/>
      <c r="V16244" s="213"/>
      <c r="W16244" s="213"/>
      <c r="X16244" s="214"/>
      <c r="Y16244" s="214"/>
      <c r="Z16244" s="214"/>
      <c r="AA16244" s="217"/>
      <c r="AB16244" s="217"/>
      <c r="AC16244" s="217"/>
      <c r="AD16244" s="213"/>
    </row>
    <row r="16245" spans="20:30" x14ac:dyDescent="0.2">
      <c r="T16245" s="212"/>
      <c r="U16245" s="213"/>
      <c r="V16245" s="213"/>
      <c r="W16245" s="213"/>
      <c r="X16245" s="214"/>
      <c r="Y16245" s="214"/>
      <c r="Z16245" s="214"/>
      <c r="AA16245" s="217"/>
      <c r="AB16245" s="217"/>
      <c r="AC16245" s="217"/>
      <c r="AD16245" s="213"/>
    </row>
    <row r="16246" spans="20:30" x14ac:dyDescent="0.2">
      <c r="T16246" s="212"/>
      <c r="U16246" s="213"/>
      <c r="V16246" s="213"/>
      <c r="W16246" s="213"/>
      <c r="X16246" s="214"/>
      <c r="Y16246" s="214"/>
      <c r="Z16246" s="214"/>
      <c r="AA16246" s="217"/>
      <c r="AB16246" s="217"/>
      <c r="AC16246" s="217"/>
      <c r="AD16246" s="213"/>
    </row>
    <row r="16247" spans="20:30" x14ac:dyDescent="0.2">
      <c r="T16247" s="212"/>
      <c r="U16247" s="213"/>
      <c r="V16247" s="213"/>
      <c r="W16247" s="213"/>
      <c r="X16247" s="214"/>
      <c r="Y16247" s="214"/>
      <c r="Z16247" s="214"/>
      <c r="AA16247" s="217"/>
      <c r="AB16247" s="217"/>
      <c r="AC16247" s="217"/>
      <c r="AD16247" s="213"/>
    </row>
    <row r="16248" spans="20:30" x14ac:dyDescent="0.2">
      <c r="T16248" s="212"/>
      <c r="U16248" s="213"/>
      <c r="V16248" s="213"/>
      <c r="W16248" s="213"/>
      <c r="X16248" s="214"/>
      <c r="Y16248" s="214"/>
      <c r="Z16248" s="214"/>
      <c r="AA16248" s="217"/>
      <c r="AB16248" s="217"/>
      <c r="AC16248" s="217"/>
      <c r="AD16248" s="213"/>
    </row>
    <row r="16249" spans="20:30" x14ac:dyDescent="0.2">
      <c r="T16249" s="212"/>
      <c r="U16249" s="213"/>
      <c r="V16249" s="213"/>
      <c r="W16249" s="213"/>
      <c r="X16249" s="214"/>
      <c r="Y16249" s="214"/>
      <c r="Z16249" s="214"/>
      <c r="AA16249" s="217"/>
      <c r="AB16249" s="217"/>
      <c r="AC16249" s="217"/>
      <c r="AD16249" s="213"/>
    </row>
    <row r="16250" spans="20:30" x14ac:dyDescent="0.2">
      <c r="T16250" s="212"/>
      <c r="U16250" s="213"/>
      <c r="V16250" s="213"/>
      <c r="W16250" s="213"/>
      <c r="X16250" s="214"/>
      <c r="Y16250" s="214"/>
      <c r="Z16250" s="214"/>
      <c r="AA16250" s="217"/>
      <c r="AB16250" s="217"/>
      <c r="AC16250" s="217"/>
      <c r="AD16250" s="213"/>
    </row>
    <row r="16251" spans="20:30" x14ac:dyDescent="0.2">
      <c r="T16251" s="212"/>
      <c r="U16251" s="213"/>
      <c r="V16251" s="213"/>
      <c r="W16251" s="213"/>
      <c r="X16251" s="214"/>
      <c r="Y16251" s="214"/>
      <c r="Z16251" s="214"/>
      <c r="AA16251" s="217"/>
      <c r="AB16251" s="217"/>
      <c r="AC16251" s="217"/>
      <c r="AD16251" s="213"/>
    </row>
    <row r="16252" spans="20:30" x14ac:dyDescent="0.2">
      <c r="T16252" s="212"/>
      <c r="U16252" s="213"/>
      <c r="V16252" s="213"/>
      <c r="W16252" s="213"/>
      <c r="X16252" s="214"/>
      <c r="Y16252" s="214"/>
      <c r="Z16252" s="214"/>
      <c r="AA16252" s="217"/>
      <c r="AB16252" s="217"/>
      <c r="AC16252" s="217"/>
      <c r="AD16252" s="213"/>
    </row>
    <row r="16253" spans="20:30" x14ac:dyDescent="0.2">
      <c r="T16253" s="212"/>
      <c r="U16253" s="213"/>
      <c r="V16253" s="213"/>
      <c r="W16253" s="213"/>
      <c r="X16253" s="214"/>
      <c r="Y16253" s="214"/>
      <c r="Z16253" s="214"/>
      <c r="AA16253" s="217"/>
      <c r="AB16253" s="217"/>
      <c r="AC16253" s="217"/>
      <c r="AD16253" s="213"/>
    </row>
    <row r="16254" spans="20:30" x14ac:dyDescent="0.2">
      <c r="T16254" s="212"/>
      <c r="U16254" s="213"/>
      <c r="V16254" s="213"/>
      <c r="W16254" s="213"/>
      <c r="X16254" s="214"/>
      <c r="Y16254" s="214"/>
      <c r="Z16254" s="214"/>
      <c r="AA16254" s="217"/>
      <c r="AB16254" s="217"/>
      <c r="AC16254" s="217"/>
      <c r="AD16254" s="213"/>
    </row>
    <row r="16255" spans="20:30" x14ac:dyDescent="0.2">
      <c r="T16255" s="212"/>
      <c r="U16255" s="213"/>
      <c r="V16255" s="213"/>
      <c r="W16255" s="213"/>
      <c r="X16255" s="214"/>
      <c r="Y16255" s="214"/>
      <c r="Z16255" s="214"/>
      <c r="AA16255" s="217"/>
      <c r="AB16255" s="217"/>
      <c r="AC16255" s="217"/>
      <c r="AD16255" s="213"/>
    </row>
    <row r="16256" spans="20:30" x14ac:dyDescent="0.2">
      <c r="T16256" s="212"/>
      <c r="U16256" s="213"/>
      <c r="V16256" s="213"/>
      <c r="W16256" s="213"/>
      <c r="X16256" s="214"/>
      <c r="Y16256" s="214"/>
      <c r="Z16256" s="214"/>
      <c r="AA16256" s="217"/>
      <c r="AB16256" s="217"/>
      <c r="AC16256" s="217"/>
      <c r="AD16256" s="213"/>
    </row>
    <row r="16257" spans="20:30" x14ac:dyDescent="0.2">
      <c r="T16257" s="212"/>
      <c r="U16257" s="213"/>
      <c r="V16257" s="213"/>
      <c r="W16257" s="213"/>
      <c r="X16257" s="214"/>
      <c r="Y16257" s="214"/>
      <c r="Z16257" s="214"/>
      <c r="AA16257" s="217"/>
      <c r="AB16257" s="217"/>
      <c r="AC16257" s="217"/>
      <c r="AD16257" s="213"/>
    </row>
    <row r="16258" spans="20:30" x14ac:dyDescent="0.2">
      <c r="T16258" s="212"/>
      <c r="U16258" s="213"/>
      <c r="V16258" s="213"/>
      <c r="W16258" s="213"/>
      <c r="X16258" s="214"/>
      <c r="Y16258" s="214"/>
      <c r="Z16258" s="214"/>
      <c r="AA16258" s="217"/>
      <c r="AB16258" s="217"/>
      <c r="AC16258" s="217"/>
      <c r="AD16258" s="213"/>
    </row>
    <row r="16259" spans="20:30" x14ac:dyDescent="0.2">
      <c r="T16259" s="212"/>
      <c r="U16259" s="213"/>
      <c r="V16259" s="213"/>
      <c r="W16259" s="213"/>
      <c r="X16259" s="214"/>
      <c r="Y16259" s="214"/>
      <c r="Z16259" s="214"/>
      <c r="AA16259" s="217"/>
      <c r="AB16259" s="217"/>
      <c r="AC16259" s="217"/>
      <c r="AD16259" s="213"/>
    </row>
    <row r="16260" spans="20:30" x14ac:dyDescent="0.2">
      <c r="T16260" s="212"/>
      <c r="U16260" s="213"/>
      <c r="V16260" s="213"/>
      <c r="W16260" s="213"/>
      <c r="X16260" s="214"/>
      <c r="Y16260" s="214"/>
      <c r="Z16260" s="214"/>
      <c r="AA16260" s="217"/>
      <c r="AB16260" s="217"/>
      <c r="AC16260" s="217"/>
      <c r="AD16260" s="213"/>
    </row>
    <row r="16261" spans="20:30" x14ac:dyDescent="0.2">
      <c r="T16261" s="212"/>
      <c r="U16261" s="213"/>
      <c r="V16261" s="213"/>
      <c r="W16261" s="213"/>
      <c r="X16261" s="214"/>
      <c r="Y16261" s="214"/>
      <c r="Z16261" s="214"/>
      <c r="AA16261" s="217"/>
      <c r="AB16261" s="217"/>
      <c r="AC16261" s="217"/>
      <c r="AD16261" s="213"/>
    </row>
    <row r="16262" spans="20:30" x14ac:dyDescent="0.2">
      <c r="T16262" s="212"/>
      <c r="U16262" s="213"/>
      <c r="V16262" s="213"/>
      <c r="W16262" s="213"/>
      <c r="X16262" s="214"/>
      <c r="Y16262" s="214"/>
      <c r="Z16262" s="214"/>
      <c r="AA16262" s="217"/>
      <c r="AB16262" s="217"/>
      <c r="AC16262" s="217"/>
      <c r="AD16262" s="213"/>
    </row>
    <row r="16263" spans="20:30" x14ac:dyDescent="0.2">
      <c r="T16263" s="212"/>
      <c r="U16263" s="213"/>
      <c r="V16263" s="213"/>
      <c r="W16263" s="213"/>
      <c r="X16263" s="214"/>
      <c r="Y16263" s="214"/>
      <c r="Z16263" s="214"/>
      <c r="AA16263" s="217"/>
      <c r="AB16263" s="217"/>
      <c r="AC16263" s="217"/>
      <c r="AD16263" s="213"/>
    </row>
    <row r="16264" spans="20:30" x14ac:dyDescent="0.2">
      <c r="T16264" s="212"/>
      <c r="U16264" s="213"/>
      <c r="V16264" s="213"/>
      <c r="W16264" s="213"/>
      <c r="X16264" s="214"/>
      <c r="Y16264" s="214"/>
      <c r="Z16264" s="214"/>
      <c r="AA16264" s="217"/>
      <c r="AB16264" s="217"/>
      <c r="AC16264" s="217"/>
      <c r="AD16264" s="213"/>
    </row>
    <row r="16265" spans="20:30" x14ac:dyDescent="0.2">
      <c r="T16265" s="212"/>
      <c r="U16265" s="213"/>
      <c r="V16265" s="213"/>
      <c r="W16265" s="213"/>
      <c r="X16265" s="214"/>
      <c r="Y16265" s="214"/>
      <c r="Z16265" s="214"/>
      <c r="AA16265" s="217"/>
      <c r="AB16265" s="217"/>
      <c r="AC16265" s="217"/>
      <c r="AD16265" s="213"/>
    </row>
    <row r="16266" spans="20:30" x14ac:dyDescent="0.2">
      <c r="T16266" s="212"/>
      <c r="U16266" s="213"/>
      <c r="V16266" s="213"/>
      <c r="W16266" s="213"/>
      <c r="X16266" s="214"/>
      <c r="Y16266" s="214"/>
      <c r="Z16266" s="214"/>
      <c r="AA16266" s="217"/>
      <c r="AB16266" s="217"/>
      <c r="AC16266" s="217"/>
      <c r="AD16266" s="213"/>
    </row>
    <row r="16267" spans="20:30" x14ac:dyDescent="0.2">
      <c r="T16267" s="212"/>
      <c r="U16267" s="213"/>
      <c r="V16267" s="213"/>
      <c r="W16267" s="213"/>
      <c r="X16267" s="214"/>
      <c r="Y16267" s="214"/>
      <c r="Z16267" s="214"/>
      <c r="AA16267" s="217"/>
      <c r="AB16267" s="217"/>
      <c r="AC16267" s="217"/>
      <c r="AD16267" s="213"/>
    </row>
    <row r="16268" spans="20:30" x14ac:dyDescent="0.2">
      <c r="T16268" s="212"/>
      <c r="U16268" s="213"/>
      <c r="V16268" s="213"/>
      <c r="W16268" s="213"/>
      <c r="X16268" s="214"/>
      <c r="Y16268" s="214"/>
      <c r="Z16268" s="214"/>
      <c r="AA16268" s="217"/>
      <c r="AB16268" s="217"/>
      <c r="AC16268" s="217"/>
      <c r="AD16268" s="213"/>
    </row>
    <row r="16269" spans="20:30" x14ac:dyDescent="0.2">
      <c r="T16269" s="212"/>
      <c r="U16269" s="213"/>
      <c r="V16269" s="213"/>
      <c r="W16269" s="213"/>
      <c r="X16269" s="214"/>
      <c r="Y16269" s="214"/>
      <c r="Z16269" s="214"/>
      <c r="AA16269" s="217"/>
      <c r="AB16269" s="217"/>
      <c r="AC16269" s="217"/>
      <c r="AD16269" s="213"/>
    </row>
    <row r="16270" spans="20:30" x14ac:dyDescent="0.2">
      <c r="T16270" s="212"/>
      <c r="U16270" s="213"/>
      <c r="V16270" s="213"/>
      <c r="W16270" s="213"/>
      <c r="X16270" s="214"/>
      <c r="Y16270" s="214"/>
      <c r="Z16270" s="214"/>
      <c r="AA16270" s="217"/>
      <c r="AB16270" s="217"/>
      <c r="AC16270" s="217"/>
      <c r="AD16270" s="213"/>
    </row>
    <row r="16271" spans="20:30" x14ac:dyDescent="0.2">
      <c r="T16271" s="212"/>
      <c r="U16271" s="213"/>
      <c r="V16271" s="213"/>
      <c r="W16271" s="213"/>
      <c r="X16271" s="214"/>
      <c r="Y16271" s="214"/>
      <c r="Z16271" s="214"/>
      <c r="AA16271" s="217"/>
      <c r="AB16271" s="217"/>
      <c r="AC16271" s="217"/>
      <c r="AD16271" s="213"/>
    </row>
    <row r="16272" spans="20:30" x14ac:dyDescent="0.2">
      <c r="T16272" s="212"/>
      <c r="U16272" s="213"/>
      <c r="V16272" s="213"/>
      <c r="W16272" s="213"/>
      <c r="X16272" s="214"/>
      <c r="Y16272" s="214"/>
      <c r="Z16272" s="214"/>
      <c r="AA16272" s="217"/>
      <c r="AB16272" s="217"/>
      <c r="AC16272" s="217"/>
      <c r="AD16272" s="213"/>
    </row>
    <row r="16273" spans="20:30" x14ac:dyDescent="0.2">
      <c r="T16273" s="212"/>
      <c r="U16273" s="213"/>
      <c r="V16273" s="213"/>
      <c r="W16273" s="213"/>
      <c r="X16273" s="214"/>
      <c r="Y16273" s="214"/>
      <c r="Z16273" s="214"/>
      <c r="AA16273" s="217"/>
      <c r="AB16273" s="217"/>
      <c r="AC16273" s="217"/>
      <c r="AD16273" s="213"/>
    </row>
    <row r="16274" spans="20:30" x14ac:dyDescent="0.2">
      <c r="T16274" s="212"/>
      <c r="U16274" s="213"/>
      <c r="V16274" s="213"/>
      <c r="W16274" s="213"/>
      <c r="X16274" s="214"/>
      <c r="Y16274" s="214"/>
      <c r="Z16274" s="214"/>
      <c r="AA16274" s="217"/>
      <c r="AB16274" s="217"/>
      <c r="AC16274" s="217"/>
      <c r="AD16274" s="213"/>
    </row>
    <row r="16275" spans="20:30" x14ac:dyDescent="0.2">
      <c r="T16275" s="212"/>
      <c r="U16275" s="213"/>
      <c r="V16275" s="213"/>
      <c r="W16275" s="213"/>
      <c r="X16275" s="214"/>
      <c r="Y16275" s="214"/>
      <c r="Z16275" s="214"/>
      <c r="AA16275" s="217"/>
      <c r="AB16275" s="217"/>
      <c r="AC16275" s="217"/>
      <c r="AD16275" s="213"/>
    </row>
    <row r="16276" spans="20:30" x14ac:dyDescent="0.2">
      <c r="T16276" s="212"/>
      <c r="U16276" s="213"/>
      <c r="V16276" s="213"/>
      <c r="W16276" s="213"/>
      <c r="X16276" s="214"/>
      <c r="Y16276" s="214"/>
      <c r="Z16276" s="214"/>
      <c r="AA16276" s="217"/>
      <c r="AB16276" s="217"/>
      <c r="AC16276" s="217"/>
      <c r="AD16276" s="213"/>
    </row>
    <row r="16277" spans="20:30" x14ac:dyDescent="0.2">
      <c r="T16277" s="212"/>
      <c r="U16277" s="213"/>
      <c r="V16277" s="213"/>
      <c r="W16277" s="213"/>
      <c r="X16277" s="214"/>
      <c r="Y16277" s="214"/>
      <c r="Z16277" s="214"/>
      <c r="AA16277" s="217"/>
      <c r="AB16277" s="217"/>
      <c r="AC16277" s="217"/>
      <c r="AD16277" s="213"/>
    </row>
    <row r="16278" spans="20:30" x14ac:dyDescent="0.2">
      <c r="T16278" s="212"/>
      <c r="U16278" s="213"/>
      <c r="V16278" s="213"/>
      <c r="W16278" s="213"/>
      <c r="X16278" s="214"/>
      <c r="Y16278" s="214"/>
      <c r="Z16278" s="214"/>
      <c r="AA16278" s="217"/>
      <c r="AB16278" s="217"/>
      <c r="AC16278" s="217"/>
      <c r="AD16278" s="213"/>
    </row>
    <row r="16279" spans="20:30" x14ac:dyDescent="0.2">
      <c r="T16279" s="212"/>
      <c r="U16279" s="213"/>
      <c r="V16279" s="213"/>
      <c r="W16279" s="213"/>
      <c r="X16279" s="214"/>
      <c r="Y16279" s="214"/>
      <c r="Z16279" s="214"/>
      <c r="AA16279" s="217"/>
      <c r="AB16279" s="217"/>
      <c r="AC16279" s="217"/>
      <c r="AD16279" s="213"/>
    </row>
    <row r="16280" spans="20:30" x14ac:dyDescent="0.2">
      <c r="T16280" s="212"/>
      <c r="U16280" s="213"/>
      <c r="V16280" s="213"/>
      <c r="W16280" s="213"/>
      <c r="X16280" s="214"/>
      <c r="Y16280" s="214"/>
      <c r="Z16280" s="214"/>
      <c r="AA16280" s="217"/>
      <c r="AB16280" s="217"/>
      <c r="AC16280" s="217"/>
      <c r="AD16280" s="213"/>
    </row>
    <row r="16281" spans="20:30" x14ac:dyDescent="0.2">
      <c r="T16281" s="212"/>
      <c r="U16281" s="213"/>
      <c r="V16281" s="213"/>
      <c r="W16281" s="213"/>
      <c r="X16281" s="214"/>
      <c r="Y16281" s="214"/>
      <c r="Z16281" s="214"/>
      <c r="AA16281" s="217"/>
      <c r="AB16281" s="217"/>
      <c r="AC16281" s="217"/>
      <c r="AD16281" s="213"/>
    </row>
    <row r="16282" spans="20:30" x14ac:dyDescent="0.2">
      <c r="T16282" s="212"/>
      <c r="U16282" s="213"/>
      <c r="V16282" s="213"/>
      <c r="W16282" s="213"/>
      <c r="X16282" s="214"/>
      <c r="Y16282" s="214"/>
      <c r="Z16282" s="214"/>
      <c r="AA16282" s="217"/>
      <c r="AB16282" s="217"/>
      <c r="AC16282" s="217"/>
      <c r="AD16282" s="213"/>
    </row>
    <row r="16283" spans="20:30" x14ac:dyDescent="0.2">
      <c r="T16283" s="212"/>
      <c r="U16283" s="213"/>
      <c r="V16283" s="213"/>
      <c r="W16283" s="213"/>
      <c r="X16283" s="214"/>
      <c r="Y16283" s="214"/>
      <c r="Z16283" s="214"/>
      <c r="AA16283" s="217"/>
      <c r="AB16283" s="217"/>
      <c r="AC16283" s="217"/>
      <c r="AD16283" s="213"/>
    </row>
    <row r="16284" spans="20:30" x14ac:dyDescent="0.2">
      <c r="T16284" s="212"/>
      <c r="U16284" s="213"/>
      <c r="V16284" s="213"/>
      <c r="W16284" s="213"/>
      <c r="X16284" s="214"/>
      <c r="Y16284" s="214"/>
      <c r="Z16284" s="214"/>
      <c r="AA16284" s="217"/>
      <c r="AB16284" s="217"/>
      <c r="AC16284" s="217"/>
      <c r="AD16284" s="213"/>
    </row>
    <row r="16285" spans="20:30" x14ac:dyDescent="0.2">
      <c r="T16285" s="212"/>
      <c r="U16285" s="213"/>
      <c r="V16285" s="213"/>
      <c r="W16285" s="213"/>
      <c r="X16285" s="214"/>
      <c r="Y16285" s="214"/>
      <c r="Z16285" s="214"/>
      <c r="AA16285" s="217"/>
      <c r="AB16285" s="217"/>
      <c r="AC16285" s="217"/>
      <c r="AD16285" s="213"/>
    </row>
    <row r="16286" spans="20:30" x14ac:dyDescent="0.2">
      <c r="T16286" s="212"/>
      <c r="U16286" s="213"/>
      <c r="V16286" s="213"/>
      <c r="W16286" s="213"/>
      <c r="X16286" s="214"/>
      <c r="Y16286" s="214"/>
      <c r="Z16286" s="214"/>
      <c r="AA16286" s="217"/>
      <c r="AB16286" s="217"/>
      <c r="AC16286" s="217"/>
      <c r="AD16286" s="213"/>
    </row>
    <row r="16287" spans="20:30" x14ac:dyDescent="0.2">
      <c r="T16287" s="212"/>
      <c r="U16287" s="213"/>
      <c r="V16287" s="213"/>
      <c r="W16287" s="213"/>
      <c r="X16287" s="214"/>
      <c r="Y16287" s="214"/>
      <c r="Z16287" s="214"/>
      <c r="AA16287" s="217"/>
      <c r="AB16287" s="217"/>
      <c r="AC16287" s="217"/>
      <c r="AD16287" s="213"/>
    </row>
    <row r="16288" spans="20:30" x14ac:dyDescent="0.2">
      <c r="T16288" s="212"/>
      <c r="U16288" s="213"/>
      <c r="V16288" s="213"/>
      <c r="W16288" s="213"/>
      <c r="X16288" s="214"/>
      <c r="Y16288" s="214"/>
      <c r="Z16288" s="214"/>
      <c r="AA16288" s="217"/>
      <c r="AB16288" s="217"/>
      <c r="AC16288" s="217"/>
      <c r="AD16288" s="213"/>
    </row>
    <row r="16289" spans="20:30" x14ac:dyDescent="0.2">
      <c r="T16289" s="212"/>
      <c r="U16289" s="213"/>
      <c r="V16289" s="213"/>
      <c r="W16289" s="213"/>
      <c r="X16289" s="214"/>
      <c r="Y16289" s="214"/>
      <c r="Z16289" s="214"/>
      <c r="AA16289" s="217"/>
      <c r="AB16289" s="217"/>
      <c r="AC16289" s="217"/>
      <c r="AD16289" s="213"/>
    </row>
    <row r="16290" spans="20:30" x14ac:dyDescent="0.2">
      <c r="T16290" s="212"/>
      <c r="U16290" s="213"/>
      <c r="V16290" s="213"/>
      <c r="W16290" s="213"/>
      <c r="X16290" s="214"/>
      <c r="Y16290" s="214"/>
      <c r="Z16290" s="214"/>
      <c r="AA16290" s="217"/>
      <c r="AB16290" s="217"/>
      <c r="AC16290" s="217"/>
      <c r="AD16290" s="213"/>
    </row>
    <row r="16291" spans="20:30" x14ac:dyDescent="0.2">
      <c r="T16291" s="212"/>
      <c r="U16291" s="213"/>
      <c r="V16291" s="213"/>
      <c r="W16291" s="213"/>
      <c r="X16291" s="214"/>
      <c r="Y16291" s="214"/>
      <c r="Z16291" s="214"/>
      <c r="AA16291" s="217"/>
      <c r="AB16291" s="217"/>
      <c r="AC16291" s="217"/>
      <c r="AD16291" s="213"/>
    </row>
    <row r="16292" spans="20:30" x14ac:dyDescent="0.2">
      <c r="T16292" s="212"/>
      <c r="U16292" s="213"/>
      <c r="V16292" s="213"/>
      <c r="W16292" s="213"/>
      <c r="X16292" s="214"/>
      <c r="Y16292" s="214"/>
      <c r="Z16292" s="214"/>
      <c r="AA16292" s="217"/>
      <c r="AB16292" s="217"/>
      <c r="AC16292" s="217"/>
      <c r="AD16292" s="213"/>
    </row>
    <row r="16293" spans="20:30" x14ac:dyDescent="0.2">
      <c r="T16293" s="212"/>
      <c r="U16293" s="213"/>
      <c r="V16293" s="213"/>
      <c r="W16293" s="213"/>
      <c r="X16293" s="214"/>
      <c r="Y16293" s="214"/>
      <c r="Z16293" s="214"/>
      <c r="AA16293" s="217"/>
      <c r="AB16293" s="217"/>
      <c r="AC16293" s="217"/>
      <c r="AD16293" s="213"/>
    </row>
    <row r="16294" spans="20:30" x14ac:dyDescent="0.2">
      <c r="T16294" s="212"/>
      <c r="U16294" s="213"/>
      <c r="V16294" s="213"/>
      <c r="W16294" s="213"/>
      <c r="X16294" s="214"/>
      <c r="Y16294" s="214"/>
      <c r="Z16294" s="214"/>
      <c r="AA16294" s="217"/>
      <c r="AB16294" s="217"/>
      <c r="AC16294" s="217"/>
      <c r="AD16294" s="213"/>
    </row>
    <row r="16295" spans="20:30" x14ac:dyDescent="0.2">
      <c r="T16295" s="212"/>
      <c r="U16295" s="213"/>
      <c r="V16295" s="213"/>
      <c r="W16295" s="213"/>
      <c r="X16295" s="214"/>
      <c r="Y16295" s="214"/>
      <c r="Z16295" s="214"/>
      <c r="AA16295" s="217"/>
      <c r="AB16295" s="217"/>
      <c r="AC16295" s="217"/>
      <c r="AD16295" s="213"/>
    </row>
    <row r="16296" spans="20:30" x14ac:dyDescent="0.2">
      <c r="T16296" s="212"/>
      <c r="U16296" s="213"/>
      <c r="V16296" s="213"/>
      <c r="W16296" s="213"/>
      <c r="X16296" s="214"/>
      <c r="Y16296" s="214"/>
      <c r="Z16296" s="214"/>
      <c r="AA16296" s="217"/>
      <c r="AB16296" s="217"/>
      <c r="AC16296" s="217"/>
      <c r="AD16296" s="213"/>
    </row>
    <row r="16297" spans="20:30" x14ac:dyDescent="0.2">
      <c r="T16297" s="212"/>
      <c r="U16297" s="213"/>
      <c r="V16297" s="213"/>
      <c r="W16297" s="213"/>
      <c r="X16297" s="214"/>
      <c r="Y16297" s="214"/>
      <c r="Z16297" s="214"/>
      <c r="AA16297" s="217"/>
      <c r="AB16297" s="217"/>
      <c r="AC16297" s="217"/>
      <c r="AD16297" s="213"/>
    </row>
    <row r="16298" spans="20:30" x14ac:dyDescent="0.2">
      <c r="T16298" s="212"/>
      <c r="U16298" s="213"/>
      <c r="V16298" s="213"/>
      <c r="W16298" s="213"/>
      <c r="X16298" s="214"/>
      <c r="Y16298" s="214"/>
      <c r="Z16298" s="214"/>
      <c r="AA16298" s="217"/>
      <c r="AB16298" s="217"/>
      <c r="AC16298" s="217"/>
      <c r="AD16298" s="213"/>
    </row>
    <row r="16299" spans="20:30" x14ac:dyDescent="0.2">
      <c r="T16299" s="212"/>
      <c r="U16299" s="213"/>
      <c r="V16299" s="213"/>
      <c r="W16299" s="213"/>
      <c r="X16299" s="214"/>
      <c r="Y16299" s="214"/>
      <c r="Z16299" s="214"/>
      <c r="AA16299" s="217"/>
      <c r="AB16299" s="217"/>
      <c r="AC16299" s="217"/>
      <c r="AD16299" s="213"/>
    </row>
    <row r="16300" spans="20:30" x14ac:dyDescent="0.2">
      <c r="T16300" s="212"/>
      <c r="U16300" s="213"/>
      <c r="V16300" s="213"/>
      <c r="W16300" s="213"/>
      <c r="X16300" s="214"/>
      <c r="Y16300" s="214"/>
      <c r="Z16300" s="214"/>
      <c r="AA16300" s="217"/>
      <c r="AB16300" s="217"/>
      <c r="AC16300" s="217"/>
      <c r="AD16300" s="213"/>
    </row>
    <row r="16301" spans="20:30" x14ac:dyDescent="0.2">
      <c r="T16301" s="212"/>
      <c r="U16301" s="213"/>
      <c r="V16301" s="213"/>
      <c r="W16301" s="213"/>
      <c r="X16301" s="214"/>
      <c r="Y16301" s="214"/>
      <c r="Z16301" s="214"/>
      <c r="AA16301" s="217"/>
      <c r="AB16301" s="217"/>
      <c r="AC16301" s="217"/>
      <c r="AD16301" s="213"/>
    </row>
    <row r="16302" spans="20:30" x14ac:dyDescent="0.2">
      <c r="T16302" s="212"/>
      <c r="U16302" s="213"/>
      <c r="V16302" s="213"/>
      <c r="W16302" s="213"/>
      <c r="X16302" s="214"/>
      <c r="Y16302" s="214"/>
      <c r="Z16302" s="214"/>
      <c r="AA16302" s="217"/>
      <c r="AB16302" s="217"/>
      <c r="AC16302" s="217"/>
      <c r="AD16302" s="213"/>
    </row>
    <row r="16303" spans="20:30" x14ac:dyDescent="0.2">
      <c r="T16303" s="212"/>
      <c r="U16303" s="213"/>
      <c r="V16303" s="213"/>
      <c r="W16303" s="213"/>
      <c r="X16303" s="214"/>
      <c r="Y16303" s="214"/>
      <c r="Z16303" s="214"/>
      <c r="AA16303" s="217"/>
      <c r="AB16303" s="217"/>
      <c r="AC16303" s="217"/>
      <c r="AD16303" s="213"/>
    </row>
    <row r="16304" spans="20:30" x14ac:dyDescent="0.2">
      <c r="T16304" s="212"/>
      <c r="U16304" s="213"/>
      <c r="V16304" s="213"/>
      <c r="W16304" s="213"/>
      <c r="X16304" s="214"/>
      <c r="Y16304" s="214"/>
      <c r="Z16304" s="214"/>
      <c r="AA16304" s="217"/>
      <c r="AB16304" s="217"/>
      <c r="AC16304" s="217"/>
      <c r="AD16304" s="213"/>
    </row>
    <row r="16305" spans="20:30" x14ac:dyDescent="0.2">
      <c r="T16305" s="212"/>
      <c r="U16305" s="213"/>
      <c r="V16305" s="213"/>
      <c r="W16305" s="213"/>
      <c r="X16305" s="214"/>
      <c r="Y16305" s="214"/>
      <c r="Z16305" s="214"/>
      <c r="AA16305" s="217"/>
      <c r="AB16305" s="217"/>
      <c r="AC16305" s="217"/>
      <c r="AD16305" s="213"/>
    </row>
    <row r="16306" spans="20:30" x14ac:dyDescent="0.2">
      <c r="T16306" s="212"/>
      <c r="U16306" s="213"/>
      <c r="V16306" s="213"/>
      <c r="W16306" s="213"/>
      <c r="X16306" s="214"/>
      <c r="Y16306" s="214"/>
      <c r="Z16306" s="214"/>
      <c r="AA16306" s="217"/>
      <c r="AB16306" s="217"/>
      <c r="AC16306" s="217"/>
      <c r="AD16306" s="213"/>
    </row>
    <row r="16307" spans="20:30" x14ac:dyDescent="0.2">
      <c r="T16307" s="212"/>
      <c r="U16307" s="213"/>
      <c r="V16307" s="213"/>
      <c r="W16307" s="213"/>
      <c r="X16307" s="214"/>
      <c r="Y16307" s="214"/>
      <c r="Z16307" s="214"/>
      <c r="AA16307" s="217"/>
      <c r="AB16307" s="217"/>
      <c r="AC16307" s="217"/>
      <c r="AD16307" s="213"/>
    </row>
    <row r="16308" spans="20:30" x14ac:dyDescent="0.2">
      <c r="T16308" s="212"/>
      <c r="U16308" s="213"/>
      <c r="V16308" s="213"/>
      <c r="W16308" s="213"/>
      <c r="X16308" s="214"/>
      <c r="Y16308" s="214"/>
      <c r="Z16308" s="214"/>
      <c r="AA16308" s="217"/>
      <c r="AB16308" s="217"/>
      <c r="AC16308" s="217"/>
      <c r="AD16308" s="213"/>
    </row>
    <row r="16309" spans="20:30" x14ac:dyDescent="0.2">
      <c r="T16309" s="212"/>
      <c r="U16309" s="213"/>
      <c r="V16309" s="213"/>
      <c r="W16309" s="213"/>
      <c r="X16309" s="214"/>
      <c r="Y16309" s="214"/>
      <c r="Z16309" s="214"/>
      <c r="AA16309" s="217"/>
      <c r="AB16309" s="217"/>
      <c r="AC16309" s="217"/>
      <c r="AD16309" s="213"/>
    </row>
    <row r="16310" spans="20:30" x14ac:dyDescent="0.2">
      <c r="T16310" s="212"/>
      <c r="U16310" s="213"/>
      <c r="V16310" s="213"/>
      <c r="W16310" s="213"/>
      <c r="X16310" s="214"/>
      <c r="Y16310" s="214"/>
      <c r="Z16310" s="214"/>
      <c r="AA16310" s="217"/>
      <c r="AB16310" s="217"/>
      <c r="AC16310" s="217"/>
      <c r="AD16310" s="213"/>
    </row>
    <row r="16311" spans="20:30" x14ac:dyDescent="0.2">
      <c r="T16311" s="212"/>
      <c r="U16311" s="213"/>
      <c r="V16311" s="213"/>
      <c r="W16311" s="213"/>
      <c r="X16311" s="214"/>
      <c r="Y16311" s="214"/>
      <c r="Z16311" s="214"/>
      <c r="AA16311" s="217"/>
      <c r="AB16311" s="217"/>
      <c r="AC16311" s="217"/>
      <c r="AD16311" s="213"/>
    </row>
    <row r="16312" spans="20:30" x14ac:dyDescent="0.2">
      <c r="T16312" s="212"/>
      <c r="U16312" s="213"/>
      <c r="V16312" s="213"/>
      <c r="W16312" s="213"/>
      <c r="X16312" s="214"/>
      <c r="Y16312" s="214"/>
      <c r="Z16312" s="214"/>
      <c r="AA16312" s="217"/>
      <c r="AB16312" s="217"/>
      <c r="AC16312" s="217"/>
      <c r="AD16312" s="213"/>
    </row>
    <row r="16313" spans="20:30" x14ac:dyDescent="0.2">
      <c r="T16313" s="212"/>
      <c r="U16313" s="213"/>
      <c r="V16313" s="213"/>
      <c r="W16313" s="213"/>
      <c r="X16313" s="214"/>
      <c r="Y16313" s="214"/>
      <c r="Z16313" s="214"/>
      <c r="AA16313" s="217"/>
      <c r="AB16313" s="217"/>
      <c r="AC16313" s="217"/>
      <c r="AD16313" s="213"/>
    </row>
    <row r="16314" spans="20:30" x14ac:dyDescent="0.2">
      <c r="T16314" s="212"/>
      <c r="U16314" s="213"/>
      <c r="V16314" s="213"/>
      <c r="W16314" s="213"/>
      <c r="X16314" s="214"/>
      <c r="Y16314" s="214"/>
      <c r="Z16314" s="214"/>
      <c r="AA16314" s="217"/>
      <c r="AB16314" s="217"/>
      <c r="AC16314" s="217"/>
      <c r="AD16314" s="213"/>
    </row>
    <row r="16315" spans="20:30" x14ac:dyDescent="0.2">
      <c r="T16315" s="212"/>
      <c r="U16315" s="213"/>
      <c r="V16315" s="213"/>
      <c r="W16315" s="213"/>
      <c r="X16315" s="214"/>
      <c r="Y16315" s="214"/>
      <c r="Z16315" s="214"/>
      <c r="AA16315" s="217"/>
      <c r="AB16315" s="217"/>
      <c r="AC16315" s="217"/>
      <c r="AD16315" s="213"/>
    </row>
    <row r="16316" spans="20:30" x14ac:dyDescent="0.2">
      <c r="T16316" s="212"/>
      <c r="U16316" s="213"/>
      <c r="V16316" s="213"/>
      <c r="W16316" s="213"/>
      <c r="X16316" s="214"/>
      <c r="Y16316" s="214"/>
      <c r="Z16316" s="214"/>
      <c r="AA16316" s="217"/>
      <c r="AB16316" s="217"/>
      <c r="AC16316" s="217"/>
      <c r="AD16316" s="213"/>
    </row>
    <row r="16317" spans="20:30" x14ac:dyDescent="0.2">
      <c r="T16317" s="212"/>
      <c r="U16317" s="213"/>
      <c r="V16317" s="213"/>
      <c r="W16317" s="213"/>
      <c r="X16317" s="214"/>
      <c r="Y16317" s="214"/>
      <c r="Z16317" s="214"/>
      <c r="AA16317" s="217"/>
      <c r="AB16317" s="217"/>
      <c r="AC16317" s="217"/>
      <c r="AD16317" s="213"/>
    </row>
    <row r="16318" spans="20:30" x14ac:dyDescent="0.2">
      <c r="T16318" s="212"/>
      <c r="U16318" s="213"/>
      <c r="V16318" s="213"/>
      <c r="W16318" s="213"/>
      <c r="X16318" s="214"/>
      <c r="Y16318" s="214"/>
      <c r="Z16318" s="214"/>
      <c r="AA16318" s="217"/>
      <c r="AB16318" s="217"/>
      <c r="AC16318" s="217"/>
      <c r="AD16318" s="213"/>
    </row>
    <row r="16319" spans="20:30" x14ac:dyDescent="0.2">
      <c r="T16319" s="212"/>
      <c r="U16319" s="213"/>
      <c r="V16319" s="213"/>
      <c r="W16319" s="213"/>
      <c r="X16319" s="214"/>
      <c r="Y16319" s="214"/>
      <c r="Z16319" s="214"/>
      <c r="AA16319" s="217"/>
      <c r="AB16319" s="217"/>
      <c r="AC16319" s="217"/>
      <c r="AD16319" s="213"/>
    </row>
    <row r="16320" spans="20:30" x14ac:dyDescent="0.2">
      <c r="T16320" s="212"/>
      <c r="U16320" s="213"/>
      <c r="V16320" s="213"/>
      <c r="W16320" s="213"/>
      <c r="X16320" s="214"/>
      <c r="Y16320" s="214"/>
      <c r="Z16320" s="214"/>
      <c r="AA16320" s="217"/>
      <c r="AB16320" s="217"/>
      <c r="AC16320" s="217"/>
      <c r="AD16320" s="213"/>
    </row>
    <row r="16321" spans="20:30" x14ac:dyDescent="0.2">
      <c r="T16321" s="212"/>
      <c r="U16321" s="213"/>
      <c r="V16321" s="213"/>
      <c r="W16321" s="213"/>
      <c r="X16321" s="214"/>
      <c r="Y16321" s="214"/>
      <c r="Z16321" s="214"/>
      <c r="AA16321" s="217"/>
      <c r="AB16321" s="217"/>
      <c r="AC16321" s="217"/>
      <c r="AD16321" s="213"/>
    </row>
    <row r="16322" spans="20:30" x14ac:dyDescent="0.2">
      <c r="T16322" s="212"/>
      <c r="U16322" s="213"/>
      <c r="V16322" s="213"/>
      <c r="W16322" s="213"/>
      <c r="X16322" s="214"/>
      <c r="Y16322" s="214"/>
      <c r="Z16322" s="214"/>
      <c r="AA16322" s="217"/>
      <c r="AB16322" s="217"/>
      <c r="AC16322" s="217"/>
      <c r="AD16322" s="213"/>
    </row>
    <row r="16323" spans="20:30" x14ac:dyDescent="0.2">
      <c r="T16323" s="212"/>
      <c r="U16323" s="213"/>
      <c r="V16323" s="213"/>
      <c r="W16323" s="213"/>
      <c r="X16323" s="214"/>
      <c r="Y16323" s="214"/>
      <c r="Z16323" s="214"/>
      <c r="AA16323" s="217"/>
      <c r="AB16323" s="217"/>
      <c r="AC16323" s="217"/>
      <c r="AD16323" s="213"/>
    </row>
    <row r="16324" spans="20:30" x14ac:dyDescent="0.2">
      <c r="T16324" s="212"/>
      <c r="U16324" s="213"/>
      <c r="V16324" s="213"/>
      <c r="W16324" s="213"/>
      <c r="X16324" s="214"/>
      <c r="Y16324" s="214"/>
      <c r="Z16324" s="214"/>
      <c r="AA16324" s="217"/>
      <c r="AB16324" s="217"/>
      <c r="AC16324" s="217"/>
      <c r="AD16324" s="213"/>
    </row>
    <row r="16325" spans="20:30" x14ac:dyDescent="0.2">
      <c r="T16325" s="212"/>
      <c r="U16325" s="213"/>
      <c r="V16325" s="213"/>
      <c r="W16325" s="213"/>
      <c r="X16325" s="214"/>
      <c r="Y16325" s="214"/>
      <c r="Z16325" s="214"/>
      <c r="AA16325" s="217"/>
      <c r="AB16325" s="217"/>
      <c r="AC16325" s="217"/>
      <c r="AD16325" s="213"/>
    </row>
    <row r="16326" spans="20:30" x14ac:dyDescent="0.2">
      <c r="T16326" s="212"/>
      <c r="U16326" s="213"/>
      <c r="V16326" s="213"/>
      <c r="W16326" s="213"/>
      <c r="X16326" s="214"/>
      <c r="Y16326" s="214"/>
      <c r="Z16326" s="214"/>
      <c r="AA16326" s="217"/>
      <c r="AB16326" s="217"/>
      <c r="AC16326" s="217"/>
      <c r="AD16326" s="213"/>
    </row>
    <row r="16327" spans="20:30" x14ac:dyDescent="0.2">
      <c r="T16327" s="212"/>
      <c r="U16327" s="213"/>
      <c r="V16327" s="213"/>
      <c r="W16327" s="213"/>
      <c r="X16327" s="214"/>
      <c r="Y16327" s="214"/>
      <c r="Z16327" s="214"/>
      <c r="AA16327" s="217"/>
      <c r="AB16327" s="217"/>
      <c r="AC16327" s="217"/>
      <c r="AD16327" s="213"/>
    </row>
    <row r="16328" spans="20:30" x14ac:dyDescent="0.2">
      <c r="T16328" s="212"/>
      <c r="U16328" s="213"/>
      <c r="V16328" s="213"/>
      <c r="W16328" s="213"/>
      <c r="X16328" s="214"/>
      <c r="Y16328" s="214"/>
      <c r="Z16328" s="214"/>
      <c r="AA16328" s="217"/>
      <c r="AB16328" s="217"/>
      <c r="AC16328" s="217"/>
      <c r="AD16328" s="213"/>
    </row>
    <row r="16329" spans="20:30" x14ac:dyDescent="0.2">
      <c r="T16329" s="212"/>
      <c r="U16329" s="213"/>
      <c r="V16329" s="213"/>
      <c r="W16329" s="213"/>
      <c r="X16329" s="214"/>
      <c r="Y16329" s="214"/>
      <c r="Z16329" s="214"/>
      <c r="AA16329" s="217"/>
      <c r="AB16329" s="217"/>
      <c r="AC16329" s="217"/>
      <c r="AD16329" s="213"/>
    </row>
    <row r="16330" spans="20:30" x14ac:dyDescent="0.2">
      <c r="T16330" s="212"/>
      <c r="U16330" s="213"/>
      <c r="V16330" s="213"/>
      <c r="W16330" s="213"/>
      <c r="X16330" s="214"/>
      <c r="Y16330" s="214"/>
      <c r="Z16330" s="214"/>
      <c r="AA16330" s="217"/>
      <c r="AB16330" s="217"/>
      <c r="AC16330" s="217"/>
      <c r="AD16330" s="213"/>
    </row>
    <row r="16331" spans="20:30" x14ac:dyDescent="0.2">
      <c r="T16331" s="212"/>
      <c r="U16331" s="213"/>
      <c r="V16331" s="213"/>
      <c r="W16331" s="213"/>
      <c r="X16331" s="214"/>
      <c r="Y16331" s="214"/>
      <c r="Z16331" s="214"/>
      <c r="AA16331" s="217"/>
      <c r="AB16331" s="217"/>
      <c r="AC16331" s="217"/>
      <c r="AD16331" s="213"/>
    </row>
    <row r="16332" spans="20:30" x14ac:dyDescent="0.2">
      <c r="T16332" s="212"/>
      <c r="U16332" s="213"/>
      <c r="V16332" s="213"/>
      <c r="W16332" s="213"/>
      <c r="X16332" s="214"/>
      <c r="Y16332" s="214"/>
      <c r="Z16332" s="214"/>
      <c r="AA16332" s="217"/>
      <c r="AB16332" s="217"/>
      <c r="AC16332" s="217"/>
      <c r="AD16332" s="213"/>
    </row>
    <row r="16333" spans="20:30" x14ac:dyDescent="0.2">
      <c r="T16333" s="212"/>
      <c r="U16333" s="213"/>
      <c r="V16333" s="213"/>
      <c r="W16333" s="213"/>
      <c r="X16333" s="214"/>
      <c r="Y16333" s="214"/>
      <c r="Z16333" s="214"/>
      <c r="AA16333" s="217"/>
      <c r="AB16333" s="217"/>
      <c r="AC16333" s="217"/>
      <c r="AD16333" s="213"/>
    </row>
    <row r="16334" spans="20:30" x14ac:dyDescent="0.2">
      <c r="T16334" s="212"/>
      <c r="U16334" s="213"/>
      <c r="V16334" s="213"/>
      <c r="W16334" s="213"/>
      <c r="X16334" s="214"/>
      <c r="Y16334" s="214"/>
      <c r="Z16334" s="214"/>
      <c r="AA16334" s="217"/>
      <c r="AB16334" s="217"/>
      <c r="AC16334" s="217"/>
      <c r="AD16334" s="213"/>
    </row>
    <row r="16335" spans="20:30" x14ac:dyDescent="0.2">
      <c r="T16335" s="212"/>
      <c r="U16335" s="213"/>
      <c r="V16335" s="213"/>
      <c r="W16335" s="213"/>
      <c r="X16335" s="214"/>
      <c r="Y16335" s="214"/>
      <c r="Z16335" s="214"/>
      <c r="AA16335" s="217"/>
      <c r="AB16335" s="217"/>
      <c r="AC16335" s="217"/>
      <c r="AD16335" s="213"/>
    </row>
    <row r="16336" spans="20:30" x14ac:dyDescent="0.2">
      <c r="T16336" s="212"/>
      <c r="U16336" s="213"/>
      <c r="V16336" s="213"/>
      <c r="W16336" s="213"/>
      <c r="X16336" s="214"/>
      <c r="Y16336" s="214"/>
      <c r="Z16336" s="214"/>
      <c r="AA16336" s="217"/>
      <c r="AB16336" s="217"/>
      <c r="AC16336" s="217"/>
      <c r="AD16336" s="213"/>
    </row>
    <row r="16337" spans="20:30" x14ac:dyDescent="0.2">
      <c r="T16337" s="212"/>
      <c r="U16337" s="213"/>
      <c r="V16337" s="213"/>
      <c r="W16337" s="213"/>
      <c r="X16337" s="214"/>
      <c r="Y16337" s="214"/>
      <c r="Z16337" s="214"/>
      <c r="AA16337" s="217"/>
      <c r="AB16337" s="217"/>
      <c r="AC16337" s="217"/>
      <c r="AD16337" s="213"/>
    </row>
    <row r="16338" spans="20:30" x14ac:dyDescent="0.2">
      <c r="T16338" s="212"/>
      <c r="U16338" s="213"/>
      <c r="V16338" s="213"/>
      <c r="W16338" s="213"/>
      <c r="X16338" s="214"/>
      <c r="Y16338" s="214"/>
      <c r="Z16338" s="214"/>
      <c r="AA16338" s="217"/>
      <c r="AB16338" s="217"/>
      <c r="AC16338" s="217"/>
      <c r="AD16338" s="213"/>
    </row>
    <row r="16339" spans="20:30" x14ac:dyDescent="0.2">
      <c r="T16339" s="212"/>
      <c r="U16339" s="213"/>
      <c r="V16339" s="213"/>
      <c r="W16339" s="213"/>
      <c r="X16339" s="214"/>
      <c r="Y16339" s="214"/>
      <c r="Z16339" s="214"/>
      <c r="AA16339" s="217"/>
      <c r="AB16339" s="217"/>
      <c r="AC16339" s="217"/>
      <c r="AD16339" s="213"/>
    </row>
    <row r="16340" spans="20:30" x14ac:dyDescent="0.2">
      <c r="T16340" s="212"/>
      <c r="U16340" s="213"/>
      <c r="V16340" s="213"/>
      <c r="W16340" s="213"/>
      <c r="X16340" s="214"/>
      <c r="Y16340" s="214"/>
      <c r="Z16340" s="214"/>
      <c r="AA16340" s="217"/>
      <c r="AB16340" s="217"/>
      <c r="AC16340" s="217"/>
      <c r="AD16340" s="213"/>
    </row>
    <row r="16341" spans="20:30" x14ac:dyDescent="0.2">
      <c r="T16341" s="212"/>
      <c r="U16341" s="213"/>
      <c r="V16341" s="213"/>
      <c r="W16341" s="213"/>
      <c r="X16341" s="214"/>
      <c r="Y16341" s="214"/>
      <c r="Z16341" s="214"/>
      <c r="AA16341" s="217"/>
      <c r="AB16341" s="217"/>
      <c r="AC16341" s="217"/>
      <c r="AD16341" s="213"/>
    </row>
    <row r="16342" spans="20:30" x14ac:dyDescent="0.2">
      <c r="T16342" s="212"/>
      <c r="U16342" s="213"/>
      <c r="V16342" s="213"/>
      <c r="W16342" s="213"/>
      <c r="X16342" s="214"/>
      <c r="Y16342" s="214"/>
      <c r="Z16342" s="214"/>
      <c r="AA16342" s="217"/>
      <c r="AB16342" s="217"/>
      <c r="AC16342" s="217"/>
      <c r="AD16342" s="213"/>
    </row>
    <row r="16343" spans="20:30" x14ac:dyDescent="0.2">
      <c r="T16343" s="212"/>
      <c r="U16343" s="213"/>
      <c r="V16343" s="213"/>
      <c r="W16343" s="213"/>
      <c r="X16343" s="214"/>
      <c r="Y16343" s="214"/>
      <c r="Z16343" s="214"/>
      <c r="AA16343" s="217"/>
      <c r="AB16343" s="217"/>
      <c r="AC16343" s="217"/>
      <c r="AD16343" s="213"/>
    </row>
    <row r="16344" spans="20:30" x14ac:dyDescent="0.2">
      <c r="T16344" s="212"/>
      <c r="U16344" s="213"/>
      <c r="V16344" s="213"/>
      <c r="W16344" s="213"/>
      <c r="X16344" s="214"/>
      <c r="Y16344" s="214"/>
      <c r="Z16344" s="214"/>
      <c r="AA16344" s="217"/>
      <c r="AB16344" s="217"/>
      <c r="AC16344" s="217"/>
      <c r="AD16344" s="213"/>
    </row>
    <row r="16345" spans="20:30" x14ac:dyDescent="0.2">
      <c r="T16345" s="212"/>
      <c r="U16345" s="213"/>
      <c r="V16345" s="213"/>
      <c r="W16345" s="213"/>
      <c r="X16345" s="214"/>
      <c r="Y16345" s="214"/>
      <c r="Z16345" s="214"/>
      <c r="AA16345" s="217"/>
      <c r="AB16345" s="217"/>
      <c r="AC16345" s="217"/>
      <c r="AD16345" s="213"/>
    </row>
    <row r="16346" spans="20:30" x14ac:dyDescent="0.2">
      <c r="T16346" s="212"/>
      <c r="U16346" s="213"/>
      <c r="V16346" s="213"/>
      <c r="W16346" s="213"/>
      <c r="X16346" s="214"/>
      <c r="Y16346" s="214"/>
      <c r="Z16346" s="214"/>
      <c r="AA16346" s="217"/>
      <c r="AB16346" s="217"/>
      <c r="AC16346" s="217"/>
      <c r="AD16346" s="213"/>
    </row>
    <row r="16347" spans="20:30" x14ac:dyDescent="0.2">
      <c r="T16347" s="212"/>
      <c r="U16347" s="213"/>
      <c r="V16347" s="213"/>
      <c r="W16347" s="213"/>
      <c r="X16347" s="214"/>
      <c r="Y16347" s="214"/>
      <c r="Z16347" s="214"/>
      <c r="AA16347" s="217"/>
      <c r="AB16347" s="217"/>
      <c r="AC16347" s="217"/>
      <c r="AD16347" s="213"/>
    </row>
    <row r="16348" spans="20:30" x14ac:dyDescent="0.2">
      <c r="T16348" s="212"/>
      <c r="U16348" s="213"/>
      <c r="V16348" s="213"/>
      <c r="W16348" s="213"/>
      <c r="X16348" s="214"/>
      <c r="Y16348" s="214"/>
      <c r="Z16348" s="214"/>
      <c r="AA16348" s="217"/>
      <c r="AB16348" s="217"/>
      <c r="AC16348" s="217"/>
      <c r="AD16348" s="213"/>
    </row>
    <row r="16349" spans="20:30" x14ac:dyDescent="0.2">
      <c r="T16349" s="212"/>
      <c r="U16349" s="213"/>
      <c r="V16349" s="213"/>
      <c r="W16349" s="213"/>
      <c r="X16349" s="214"/>
      <c r="Y16349" s="214"/>
      <c r="Z16349" s="214"/>
      <c r="AA16349" s="217"/>
      <c r="AB16349" s="217"/>
      <c r="AC16349" s="217"/>
      <c r="AD16349" s="213"/>
    </row>
    <row r="16350" spans="20:30" x14ac:dyDescent="0.2">
      <c r="T16350" s="212"/>
      <c r="U16350" s="213"/>
      <c r="V16350" s="213"/>
      <c r="W16350" s="213"/>
      <c r="X16350" s="214"/>
      <c r="Y16350" s="214"/>
      <c r="Z16350" s="214"/>
      <c r="AA16350" s="217"/>
      <c r="AB16350" s="217"/>
      <c r="AC16350" s="217"/>
      <c r="AD16350" s="213"/>
    </row>
    <row r="16351" spans="20:30" x14ac:dyDescent="0.2">
      <c r="T16351" s="212"/>
      <c r="U16351" s="213"/>
      <c r="V16351" s="213"/>
      <c r="W16351" s="213"/>
      <c r="X16351" s="214"/>
      <c r="Y16351" s="214"/>
      <c r="Z16351" s="214"/>
      <c r="AA16351" s="217"/>
      <c r="AB16351" s="217"/>
      <c r="AC16351" s="217"/>
      <c r="AD16351" s="213"/>
    </row>
    <row r="16352" spans="20:30" x14ac:dyDescent="0.2">
      <c r="T16352" s="212"/>
      <c r="U16352" s="213"/>
      <c r="V16352" s="213"/>
      <c r="W16352" s="213"/>
      <c r="X16352" s="214"/>
      <c r="Y16352" s="214"/>
      <c r="Z16352" s="214"/>
      <c r="AA16352" s="217"/>
      <c r="AB16352" s="217"/>
      <c r="AC16352" s="217"/>
      <c r="AD16352" s="213"/>
    </row>
    <row r="16353" spans="20:30" x14ac:dyDescent="0.2">
      <c r="T16353" s="212"/>
      <c r="U16353" s="213"/>
      <c r="V16353" s="213"/>
      <c r="W16353" s="213"/>
      <c r="X16353" s="214"/>
      <c r="Y16353" s="214"/>
      <c r="Z16353" s="214"/>
      <c r="AA16353" s="217"/>
      <c r="AB16353" s="217"/>
      <c r="AC16353" s="217"/>
      <c r="AD16353" s="213"/>
    </row>
    <row r="16354" spans="20:30" x14ac:dyDescent="0.2">
      <c r="T16354" s="212"/>
      <c r="U16354" s="213"/>
      <c r="V16354" s="213"/>
      <c r="W16354" s="213"/>
      <c r="X16354" s="214"/>
      <c r="Y16354" s="214"/>
      <c r="Z16354" s="214"/>
      <c r="AA16354" s="217"/>
      <c r="AB16354" s="217"/>
      <c r="AC16354" s="217"/>
      <c r="AD16354" s="213"/>
    </row>
    <row r="16355" spans="20:30" x14ac:dyDescent="0.2">
      <c r="T16355" s="212"/>
      <c r="U16355" s="213"/>
      <c r="V16355" s="213"/>
      <c r="W16355" s="213"/>
      <c r="X16355" s="214"/>
      <c r="Y16355" s="214"/>
      <c r="Z16355" s="214"/>
      <c r="AA16355" s="217"/>
      <c r="AB16355" s="217"/>
      <c r="AC16355" s="217"/>
      <c r="AD16355" s="213"/>
    </row>
    <row r="16356" spans="20:30" x14ac:dyDescent="0.2">
      <c r="T16356" s="212"/>
      <c r="U16356" s="213"/>
      <c r="V16356" s="213"/>
      <c r="W16356" s="213"/>
      <c r="X16356" s="214"/>
      <c r="Y16356" s="214"/>
      <c r="Z16356" s="214"/>
      <c r="AA16356" s="217"/>
      <c r="AB16356" s="217"/>
      <c r="AC16356" s="217"/>
      <c r="AD16356" s="213"/>
    </row>
    <row r="16357" spans="20:30" x14ac:dyDescent="0.2">
      <c r="T16357" s="212"/>
      <c r="U16357" s="213"/>
      <c r="V16357" s="213"/>
      <c r="W16357" s="213"/>
      <c r="X16357" s="214"/>
      <c r="Y16357" s="214"/>
      <c r="Z16357" s="214"/>
      <c r="AA16357" s="217"/>
      <c r="AB16357" s="217"/>
      <c r="AC16357" s="217"/>
      <c r="AD16357" s="213"/>
    </row>
    <row r="16358" spans="20:30" x14ac:dyDescent="0.2">
      <c r="T16358" s="212"/>
      <c r="U16358" s="213"/>
      <c r="V16358" s="213"/>
      <c r="W16358" s="213"/>
      <c r="X16358" s="214"/>
      <c r="Y16358" s="214"/>
      <c r="Z16358" s="214"/>
      <c r="AA16358" s="217"/>
      <c r="AB16358" s="217"/>
      <c r="AC16358" s="217"/>
      <c r="AD16358" s="213"/>
    </row>
    <row r="16359" spans="20:30" x14ac:dyDescent="0.2">
      <c r="T16359" s="212"/>
      <c r="U16359" s="213"/>
      <c r="V16359" s="213"/>
      <c r="W16359" s="213"/>
      <c r="X16359" s="214"/>
      <c r="Y16359" s="214"/>
      <c r="Z16359" s="214"/>
      <c r="AA16359" s="217"/>
      <c r="AB16359" s="217"/>
      <c r="AC16359" s="217"/>
      <c r="AD16359" s="213"/>
    </row>
    <row r="16360" spans="20:30" x14ac:dyDescent="0.2">
      <c r="T16360" s="212"/>
      <c r="U16360" s="213"/>
      <c r="V16360" s="213"/>
      <c r="W16360" s="213"/>
      <c r="X16360" s="214"/>
      <c r="Y16360" s="214"/>
      <c r="Z16360" s="214"/>
      <c r="AA16360" s="217"/>
      <c r="AB16360" s="217"/>
      <c r="AC16360" s="217"/>
      <c r="AD16360" s="213"/>
    </row>
    <row r="16361" spans="20:30" x14ac:dyDescent="0.2">
      <c r="T16361" s="212"/>
      <c r="U16361" s="213"/>
      <c r="V16361" s="213"/>
      <c r="W16361" s="213"/>
      <c r="X16361" s="214"/>
      <c r="Y16361" s="214"/>
      <c r="Z16361" s="214"/>
      <c r="AA16361" s="217"/>
      <c r="AB16361" s="217"/>
      <c r="AC16361" s="217"/>
      <c r="AD16361" s="213"/>
    </row>
    <row r="16362" spans="20:30" x14ac:dyDescent="0.2">
      <c r="T16362" s="212"/>
      <c r="U16362" s="213"/>
      <c r="V16362" s="213"/>
      <c r="W16362" s="213"/>
      <c r="X16362" s="214"/>
      <c r="Y16362" s="214"/>
      <c r="Z16362" s="214"/>
      <c r="AA16362" s="217"/>
      <c r="AB16362" s="217"/>
      <c r="AC16362" s="217"/>
      <c r="AD16362" s="213"/>
    </row>
    <row r="16363" spans="20:30" x14ac:dyDescent="0.2">
      <c r="T16363" s="212"/>
      <c r="U16363" s="213"/>
      <c r="V16363" s="213"/>
      <c r="W16363" s="213"/>
      <c r="X16363" s="214"/>
      <c r="Y16363" s="214"/>
      <c r="Z16363" s="214"/>
      <c r="AA16363" s="217"/>
      <c r="AB16363" s="217"/>
      <c r="AC16363" s="217"/>
      <c r="AD16363" s="213"/>
    </row>
    <row r="16364" spans="20:30" x14ac:dyDescent="0.2">
      <c r="T16364" s="212"/>
      <c r="U16364" s="213"/>
      <c r="V16364" s="213"/>
      <c r="W16364" s="213"/>
      <c r="X16364" s="214"/>
      <c r="Y16364" s="214"/>
      <c r="Z16364" s="214"/>
      <c r="AA16364" s="217"/>
      <c r="AB16364" s="217"/>
      <c r="AC16364" s="217"/>
      <c r="AD16364" s="213"/>
    </row>
    <row r="16365" spans="20:30" x14ac:dyDescent="0.2">
      <c r="T16365" s="212"/>
      <c r="U16365" s="213"/>
      <c r="V16365" s="213"/>
      <c r="W16365" s="213"/>
      <c r="X16365" s="214"/>
      <c r="Y16365" s="214"/>
      <c r="Z16365" s="214"/>
      <c r="AA16365" s="217"/>
      <c r="AB16365" s="217"/>
      <c r="AC16365" s="217"/>
      <c r="AD16365" s="213"/>
    </row>
    <row r="16366" spans="20:30" x14ac:dyDescent="0.2">
      <c r="T16366" s="212"/>
      <c r="U16366" s="213"/>
      <c r="V16366" s="213"/>
      <c r="W16366" s="213"/>
      <c r="X16366" s="214"/>
      <c r="Y16366" s="214"/>
      <c r="Z16366" s="214"/>
      <c r="AA16366" s="217"/>
      <c r="AB16366" s="217"/>
      <c r="AC16366" s="217"/>
      <c r="AD16366" s="213"/>
    </row>
    <row r="16367" spans="20:30" x14ac:dyDescent="0.2">
      <c r="T16367" s="212"/>
      <c r="U16367" s="213"/>
      <c r="V16367" s="213"/>
      <c r="W16367" s="213"/>
      <c r="X16367" s="214"/>
      <c r="Y16367" s="214"/>
      <c r="Z16367" s="214"/>
      <c r="AA16367" s="217"/>
      <c r="AB16367" s="217"/>
      <c r="AC16367" s="217"/>
      <c r="AD16367" s="213"/>
    </row>
    <row r="16368" spans="20:30" x14ac:dyDescent="0.2">
      <c r="T16368" s="212"/>
      <c r="U16368" s="213"/>
      <c r="V16368" s="213"/>
      <c r="W16368" s="213"/>
      <c r="X16368" s="214"/>
      <c r="Y16368" s="214"/>
      <c r="Z16368" s="214"/>
      <c r="AA16368" s="217"/>
      <c r="AB16368" s="217"/>
      <c r="AC16368" s="217"/>
      <c r="AD16368" s="213"/>
    </row>
    <row r="16369" spans="20:30" x14ac:dyDescent="0.2">
      <c r="T16369" s="212"/>
      <c r="U16369" s="213"/>
      <c r="V16369" s="213"/>
      <c r="W16369" s="213"/>
      <c r="X16369" s="214"/>
      <c r="Y16369" s="214"/>
      <c r="Z16369" s="214"/>
      <c r="AA16369" s="217"/>
      <c r="AB16369" s="217"/>
      <c r="AC16369" s="217"/>
      <c r="AD16369" s="213"/>
    </row>
    <row r="16370" spans="20:30" x14ac:dyDescent="0.2">
      <c r="T16370" s="212"/>
      <c r="U16370" s="213"/>
      <c r="V16370" s="213"/>
      <c r="W16370" s="213"/>
      <c r="X16370" s="214"/>
      <c r="Y16370" s="214"/>
      <c r="Z16370" s="214"/>
      <c r="AA16370" s="217"/>
      <c r="AB16370" s="217"/>
      <c r="AC16370" s="217"/>
      <c r="AD16370" s="213"/>
    </row>
    <row r="16371" spans="20:30" x14ac:dyDescent="0.2">
      <c r="T16371" s="212"/>
      <c r="U16371" s="213"/>
      <c r="V16371" s="213"/>
      <c r="W16371" s="213"/>
      <c r="X16371" s="214"/>
      <c r="Y16371" s="214"/>
      <c r="Z16371" s="214"/>
      <c r="AA16371" s="217"/>
      <c r="AB16371" s="217"/>
      <c r="AC16371" s="217"/>
      <c r="AD16371" s="213"/>
    </row>
    <row r="16372" spans="20:30" x14ac:dyDescent="0.2">
      <c r="T16372" s="212"/>
      <c r="U16372" s="213"/>
      <c r="V16372" s="213"/>
      <c r="W16372" s="213"/>
      <c r="X16372" s="214"/>
      <c r="Y16372" s="214"/>
      <c r="Z16372" s="214"/>
      <c r="AA16372" s="217"/>
      <c r="AB16372" s="217"/>
      <c r="AC16372" s="217"/>
      <c r="AD16372" s="213"/>
    </row>
    <row r="16373" spans="20:30" x14ac:dyDescent="0.2">
      <c r="T16373" s="212"/>
      <c r="U16373" s="213"/>
      <c r="V16373" s="213"/>
      <c r="W16373" s="213"/>
      <c r="X16373" s="214"/>
      <c r="Y16373" s="214"/>
      <c r="Z16373" s="214"/>
      <c r="AA16373" s="217"/>
      <c r="AB16373" s="217"/>
      <c r="AC16373" s="217"/>
      <c r="AD16373" s="213"/>
    </row>
    <row r="16374" spans="20:30" x14ac:dyDescent="0.2">
      <c r="T16374" s="212"/>
      <c r="U16374" s="213"/>
      <c r="V16374" s="213"/>
      <c r="W16374" s="213"/>
      <c r="X16374" s="214"/>
      <c r="Y16374" s="214"/>
      <c r="Z16374" s="214"/>
      <c r="AA16374" s="217"/>
      <c r="AB16374" s="217"/>
      <c r="AC16374" s="217"/>
      <c r="AD16374" s="213"/>
    </row>
    <row r="16375" spans="20:30" x14ac:dyDescent="0.2">
      <c r="T16375" s="212"/>
      <c r="U16375" s="213"/>
      <c r="V16375" s="213"/>
      <c r="W16375" s="213"/>
      <c r="X16375" s="214"/>
      <c r="Y16375" s="214"/>
      <c r="Z16375" s="214"/>
      <c r="AA16375" s="217"/>
      <c r="AB16375" s="217"/>
      <c r="AC16375" s="217"/>
      <c r="AD16375" s="213"/>
    </row>
    <row r="16376" spans="20:30" x14ac:dyDescent="0.2">
      <c r="T16376" s="212"/>
      <c r="U16376" s="213"/>
      <c r="V16376" s="213"/>
      <c r="W16376" s="213"/>
      <c r="X16376" s="214"/>
      <c r="Y16376" s="214"/>
      <c r="Z16376" s="214"/>
      <c r="AA16376" s="217"/>
      <c r="AB16376" s="217"/>
      <c r="AC16376" s="217"/>
      <c r="AD16376" s="213"/>
    </row>
    <row r="16377" spans="20:30" x14ac:dyDescent="0.2">
      <c r="T16377" s="212"/>
      <c r="U16377" s="213"/>
      <c r="V16377" s="213"/>
      <c r="W16377" s="213"/>
      <c r="X16377" s="214"/>
      <c r="Y16377" s="214"/>
      <c r="Z16377" s="214"/>
      <c r="AA16377" s="217"/>
      <c r="AB16377" s="217"/>
      <c r="AC16377" s="217"/>
      <c r="AD16377" s="213"/>
    </row>
    <row r="16378" spans="20:30" x14ac:dyDescent="0.2">
      <c r="T16378" s="212"/>
      <c r="U16378" s="213"/>
      <c r="V16378" s="213"/>
      <c r="W16378" s="213"/>
      <c r="X16378" s="214"/>
      <c r="Y16378" s="214"/>
      <c r="Z16378" s="214"/>
      <c r="AA16378" s="217"/>
      <c r="AB16378" s="217"/>
      <c r="AC16378" s="217"/>
      <c r="AD16378" s="213"/>
    </row>
    <row r="16379" spans="20:30" x14ac:dyDescent="0.2">
      <c r="T16379" s="212"/>
      <c r="U16379" s="213"/>
      <c r="V16379" s="213"/>
      <c r="W16379" s="213"/>
      <c r="X16379" s="214"/>
      <c r="Y16379" s="214"/>
      <c r="Z16379" s="214"/>
      <c r="AA16379" s="217"/>
      <c r="AB16379" s="217"/>
      <c r="AC16379" s="217"/>
      <c r="AD16379" s="213"/>
    </row>
    <row r="16380" spans="20:30" x14ac:dyDescent="0.2">
      <c r="T16380" s="212"/>
      <c r="U16380" s="213"/>
      <c r="V16380" s="213"/>
      <c r="W16380" s="213"/>
      <c r="X16380" s="214"/>
      <c r="Y16380" s="214"/>
      <c r="Z16380" s="214"/>
      <c r="AA16380" s="217"/>
      <c r="AB16380" s="217"/>
      <c r="AC16380" s="217"/>
      <c r="AD16380" s="213"/>
    </row>
    <row r="16381" spans="20:30" x14ac:dyDescent="0.2">
      <c r="T16381" s="212"/>
      <c r="U16381" s="213"/>
      <c r="V16381" s="213"/>
      <c r="W16381" s="213"/>
      <c r="X16381" s="214"/>
      <c r="Y16381" s="214"/>
      <c r="Z16381" s="214"/>
      <c r="AA16381" s="217"/>
      <c r="AB16381" s="217"/>
      <c r="AC16381" s="217"/>
      <c r="AD16381" s="213"/>
    </row>
    <row r="16382" spans="20:30" x14ac:dyDescent="0.2">
      <c r="T16382" s="212"/>
      <c r="U16382" s="213"/>
      <c r="V16382" s="213"/>
      <c r="W16382" s="213"/>
      <c r="X16382" s="214"/>
      <c r="Y16382" s="214"/>
      <c r="Z16382" s="214"/>
      <c r="AA16382" s="217"/>
      <c r="AB16382" s="217"/>
      <c r="AC16382" s="217"/>
      <c r="AD16382" s="213"/>
    </row>
    <row r="16383" spans="20:30" x14ac:dyDescent="0.2">
      <c r="T16383" s="212"/>
      <c r="U16383" s="213"/>
      <c r="V16383" s="213"/>
      <c r="W16383" s="213"/>
      <c r="X16383" s="214"/>
      <c r="Y16383" s="214"/>
      <c r="Z16383" s="214"/>
      <c r="AA16383" s="217"/>
      <c r="AB16383" s="217"/>
      <c r="AC16383" s="217"/>
      <c r="AD16383" s="213"/>
    </row>
    <row r="16384" spans="20:30" x14ac:dyDescent="0.2">
      <c r="T16384" s="212"/>
      <c r="U16384" s="213"/>
      <c r="V16384" s="213"/>
      <c r="W16384" s="213"/>
      <c r="X16384" s="214"/>
      <c r="Y16384" s="214"/>
      <c r="Z16384" s="214"/>
      <c r="AA16384" s="217"/>
      <c r="AB16384" s="217"/>
      <c r="AC16384" s="217"/>
      <c r="AD16384" s="213"/>
    </row>
    <row r="16385" spans="20:30" x14ac:dyDescent="0.2">
      <c r="T16385" s="212"/>
      <c r="U16385" s="213"/>
      <c r="V16385" s="213"/>
      <c r="W16385" s="213"/>
      <c r="X16385" s="214"/>
      <c r="Y16385" s="214"/>
      <c r="Z16385" s="214"/>
      <c r="AA16385" s="217"/>
      <c r="AB16385" s="217"/>
      <c r="AC16385" s="217"/>
      <c r="AD16385" s="213"/>
    </row>
    <row r="16386" spans="20:30" x14ac:dyDescent="0.2">
      <c r="T16386" s="212"/>
      <c r="U16386" s="213"/>
      <c r="V16386" s="213"/>
      <c r="W16386" s="213"/>
      <c r="X16386" s="214"/>
      <c r="Y16386" s="214"/>
      <c r="Z16386" s="214"/>
      <c r="AA16386" s="217"/>
      <c r="AB16386" s="217"/>
      <c r="AC16386" s="217"/>
      <c r="AD16386" s="213"/>
    </row>
    <row r="16387" spans="20:30" x14ac:dyDescent="0.2">
      <c r="T16387" s="212"/>
      <c r="U16387" s="213"/>
      <c r="V16387" s="213"/>
      <c r="W16387" s="213"/>
      <c r="X16387" s="214"/>
      <c r="Y16387" s="214"/>
      <c r="Z16387" s="214"/>
      <c r="AA16387" s="217"/>
      <c r="AB16387" s="217"/>
      <c r="AC16387" s="217"/>
      <c r="AD16387" s="213"/>
    </row>
    <row r="16388" spans="20:30" x14ac:dyDescent="0.2">
      <c r="T16388" s="212"/>
      <c r="U16388" s="213"/>
      <c r="V16388" s="213"/>
      <c r="W16388" s="213"/>
      <c r="X16388" s="214"/>
      <c r="Y16388" s="214"/>
      <c r="Z16388" s="214"/>
      <c r="AA16388" s="217"/>
      <c r="AB16388" s="217"/>
      <c r="AC16388" s="217"/>
      <c r="AD16388" s="213"/>
    </row>
    <row r="16389" spans="20:30" x14ac:dyDescent="0.2">
      <c r="T16389" s="212"/>
      <c r="U16389" s="213"/>
      <c r="V16389" s="213"/>
      <c r="W16389" s="213"/>
      <c r="X16389" s="214"/>
      <c r="Y16389" s="214"/>
      <c r="Z16389" s="214"/>
      <c r="AA16389" s="217"/>
      <c r="AB16389" s="217"/>
      <c r="AC16389" s="217"/>
      <c r="AD16389" s="213"/>
    </row>
    <row r="16390" spans="20:30" x14ac:dyDescent="0.2">
      <c r="T16390" s="212"/>
      <c r="U16390" s="213"/>
      <c r="V16390" s="213"/>
      <c r="W16390" s="213"/>
      <c r="X16390" s="214"/>
      <c r="Y16390" s="214"/>
      <c r="Z16390" s="214"/>
      <c r="AA16390" s="217"/>
      <c r="AB16390" s="217"/>
      <c r="AC16390" s="217"/>
      <c r="AD16390" s="213"/>
    </row>
    <row r="16391" spans="20:30" x14ac:dyDescent="0.2">
      <c r="T16391" s="212"/>
      <c r="U16391" s="213"/>
      <c r="V16391" s="213"/>
      <c r="W16391" s="213"/>
      <c r="X16391" s="214"/>
      <c r="Y16391" s="214"/>
      <c r="Z16391" s="214"/>
      <c r="AA16391" s="217"/>
      <c r="AB16391" s="217"/>
      <c r="AC16391" s="217"/>
      <c r="AD16391" s="213"/>
    </row>
    <row r="16392" spans="20:30" x14ac:dyDescent="0.2">
      <c r="T16392" s="212"/>
      <c r="U16392" s="213"/>
      <c r="V16392" s="213"/>
      <c r="W16392" s="213"/>
      <c r="X16392" s="214"/>
      <c r="Y16392" s="214"/>
      <c r="Z16392" s="214"/>
      <c r="AA16392" s="217"/>
      <c r="AB16392" s="217"/>
      <c r="AC16392" s="217"/>
      <c r="AD16392" s="213"/>
    </row>
    <row r="16393" spans="20:30" x14ac:dyDescent="0.2">
      <c r="T16393" s="212"/>
      <c r="U16393" s="213"/>
      <c r="V16393" s="213"/>
      <c r="W16393" s="213"/>
      <c r="X16393" s="214"/>
      <c r="Y16393" s="214"/>
      <c r="Z16393" s="214"/>
      <c r="AA16393" s="217"/>
      <c r="AB16393" s="217"/>
      <c r="AC16393" s="217"/>
      <c r="AD16393" s="213"/>
    </row>
    <row r="16394" spans="20:30" x14ac:dyDescent="0.2">
      <c r="T16394" s="212"/>
      <c r="U16394" s="213"/>
      <c r="V16394" s="213"/>
      <c r="W16394" s="213"/>
      <c r="X16394" s="214"/>
      <c r="Y16394" s="214"/>
      <c r="Z16394" s="214"/>
      <c r="AA16394" s="217"/>
      <c r="AB16394" s="217"/>
      <c r="AC16394" s="217"/>
      <c r="AD16394" s="213"/>
    </row>
    <row r="16395" spans="20:30" x14ac:dyDescent="0.2">
      <c r="T16395" s="212"/>
      <c r="U16395" s="213"/>
      <c r="V16395" s="213"/>
      <c r="W16395" s="213"/>
      <c r="X16395" s="214"/>
      <c r="Y16395" s="214"/>
      <c r="Z16395" s="214"/>
      <c r="AA16395" s="217"/>
      <c r="AB16395" s="217"/>
      <c r="AC16395" s="217"/>
      <c r="AD16395" s="213"/>
    </row>
    <row r="16396" spans="20:30" x14ac:dyDescent="0.2">
      <c r="T16396" s="212"/>
      <c r="U16396" s="213"/>
      <c r="V16396" s="213"/>
      <c r="W16396" s="213"/>
      <c r="X16396" s="214"/>
      <c r="Y16396" s="214"/>
      <c r="Z16396" s="214"/>
      <c r="AA16396" s="217"/>
      <c r="AB16396" s="217"/>
      <c r="AC16396" s="217"/>
      <c r="AD16396" s="213"/>
    </row>
    <row r="16397" spans="20:30" x14ac:dyDescent="0.2">
      <c r="T16397" s="212"/>
      <c r="U16397" s="213"/>
      <c r="V16397" s="213"/>
      <c r="W16397" s="213"/>
      <c r="X16397" s="214"/>
      <c r="Y16397" s="214"/>
      <c r="Z16397" s="214"/>
      <c r="AA16397" s="217"/>
      <c r="AB16397" s="217"/>
      <c r="AC16397" s="217"/>
      <c r="AD16397" s="213"/>
    </row>
    <row r="16398" spans="20:30" x14ac:dyDescent="0.2">
      <c r="T16398" s="212"/>
      <c r="U16398" s="213"/>
      <c r="V16398" s="213"/>
      <c r="W16398" s="213"/>
      <c r="X16398" s="214"/>
      <c r="Y16398" s="214"/>
      <c r="Z16398" s="214"/>
      <c r="AA16398" s="217"/>
      <c r="AB16398" s="217"/>
      <c r="AC16398" s="217"/>
      <c r="AD16398" s="213"/>
    </row>
    <row r="16399" spans="20:30" x14ac:dyDescent="0.2">
      <c r="T16399" s="212"/>
      <c r="U16399" s="213"/>
      <c r="V16399" s="213"/>
      <c r="W16399" s="213"/>
      <c r="X16399" s="214"/>
      <c r="Y16399" s="214"/>
      <c r="Z16399" s="214"/>
      <c r="AA16399" s="217"/>
      <c r="AB16399" s="217"/>
      <c r="AC16399" s="217"/>
      <c r="AD16399" s="213"/>
    </row>
    <row r="16400" spans="20:30" x14ac:dyDescent="0.2">
      <c r="T16400" s="212"/>
      <c r="U16400" s="213"/>
      <c r="V16400" s="213"/>
      <c r="W16400" s="213"/>
      <c r="X16400" s="214"/>
      <c r="Y16400" s="214"/>
      <c r="Z16400" s="214"/>
      <c r="AA16400" s="217"/>
      <c r="AB16400" s="217"/>
      <c r="AC16400" s="217"/>
      <c r="AD16400" s="213"/>
    </row>
    <row r="16401" spans="20:30" x14ac:dyDescent="0.2">
      <c r="T16401" s="212"/>
      <c r="U16401" s="213"/>
      <c r="V16401" s="213"/>
      <c r="W16401" s="213"/>
      <c r="X16401" s="214"/>
      <c r="Y16401" s="214"/>
      <c r="Z16401" s="214"/>
      <c r="AA16401" s="217"/>
      <c r="AB16401" s="217"/>
      <c r="AC16401" s="217"/>
      <c r="AD16401" s="213"/>
    </row>
    <row r="16402" spans="20:30" x14ac:dyDescent="0.2">
      <c r="T16402" s="212"/>
      <c r="U16402" s="213"/>
      <c r="V16402" s="213"/>
      <c r="W16402" s="213"/>
      <c r="X16402" s="214"/>
      <c r="Y16402" s="214"/>
      <c r="Z16402" s="214"/>
      <c r="AA16402" s="217"/>
      <c r="AB16402" s="217"/>
      <c r="AC16402" s="217"/>
      <c r="AD16402" s="213"/>
    </row>
    <row r="16403" spans="20:30" x14ac:dyDescent="0.2">
      <c r="T16403" s="212"/>
      <c r="U16403" s="213"/>
      <c r="V16403" s="213"/>
      <c r="W16403" s="213"/>
      <c r="X16403" s="214"/>
      <c r="Y16403" s="214"/>
      <c r="Z16403" s="214"/>
      <c r="AA16403" s="217"/>
      <c r="AB16403" s="217"/>
      <c r="AC16403" s="217"/>
      <c r="AD16403" s="213"/>
    </row>
    <row r="16404" spans="20:30" x14ac:dyDescent="0.2">
      <c r="T16404" s="212"/>
      <c r="U16404" s="213"/>
      <c r="V16404" s="213"/>
      <c r="W16404" s="213"/>
      <c r="X16404" s="214"/>
      <c r="Y16404" s="214"/>
      <c r="Z16404" s="214"/>
      <c r="AA16404" s="217"/>
      <c r="AB16404" s="217"/>
      <c r="AC16404" s="217"/>
      <c r="AD16404" s="213"/>
    </row>
    <row r="16405" spans="20:30" x14ac:dyDescent="0.2">
      <c r="T16405" s="212"/>
      <c r="U16405" s="213"/>
      <c r="V16405" s="213"/>
      <c r="W16405" s="213"/>
      <c r="X16405" s="214"/>
      <c r="Y16405" s="214"/>
      <c r="Z16405" s="214"/>
      <c r="AA16405" s="217"/>
      <c r="AB16405" s="217"/>
      <c r="AC16405" s="217"/>
      <c r="AD16405" s="213"/>
    </row>
    <row r="16406" spans="20:30" x14ac:dyDescent="0.2">
      <c r="T16406" s="212"/>
      <c r="U16406" s="213"/>
      <c r="V16406" s="213"/>
      <c r="W16406" s="213"/>
      <c r="X16406" s="214"/>
      <c r="Y16406" s="214"/>
      <c r="Z16406" s="214"/>
      <c r="AA16406" s="217"/>
      <c r="AB16406" s="217"/>
      <c r="AC16406" s="217"/>
      <c r="AD16406" s="213"/>
    </row>
    <row r="16407" spans="20:30" x14ac:dyDescent="0.2">
      <c r="T16407" s="212"/>
      <c r="U16407" s="213"/>
      <c r="V16407" s="213"/>
      <c r="W16407" s="213"/>
      <c r="X16407" s="214"/>
      <c r="Y16407" s="214"/>
      <c r="Z16407" s="214"/>
      <c r="AA16407" s="217"/>
      <c r="AB16407" s="217"/>
      <c r="AC16407" s="217"/>
      <c r="AD16407" s="213"/>
    </row>
    <row r="16408" spans="20:30" x14ac:dyDescent="0.2">
      <c r="T16408" s="212"/>
      <c r="U16408" s="213"/>
      <c r="V16408" s="213"/>
      <c r="W16408" s="213"/>
      <c r="X16408" s="214"/>
      <c r="Y16408" s="214"/>
      <c r="Z16408" s="214"/>
      <c r="AA16408" s="217"/>
      <c r="AB16408" s="217"/>
      <c r="AC16408" s="217"/>
      <c r="AD16408" s="213"/>
    </row>
    <row r="16409" spans="20:30" x14ac:dyDescent="0.2">
      <c r="T16409" s="212"/>
      <c r="U16409" s="213"/>
      <c r="V16409" s="213"/>
      <c r="W16409" s="213"/>
      <c r="X16409" s="214"/>
      <c r="Y16409" s="214"/>
      <c r="Z16409" s="214"/>
      <c r="AA16409" s="217"/>
      <c r="AB16409" s="217"/>
      <c r="AC16409" s="217"/>
      <c r="AD16409" s="213"/>
    </row>
    <row r="16410" spans="20:30" x14ac:dyDescent="0.2">
      <c r="T16410" s="212"/>
      <c r="U16410" s="213"/>
      <c r="V16410" s="213"/>
      <c r="W16410" s="213"/>
      <c r="X16410" s="214"/>
      <c r="Y16410" s="214"/>
      <c r="Z16410" s="214"/>
      <c r="AA16410" s="217"/>
      <c r="AB16410" s="217"/>
      <c r="AC16410" s="217"/>
      <c r="AD16410" s="213"/>
    </row>
    <row r="16411" spans="20:30" x14ac:dyDescent="0.2">
      <c r="T16411" s="212"/>
      <c r="U16411" s="213"/>
      <c r="V16411" s="213"/>
      <c r="W16411" s="213"/>
      <c r="X16411" s="214"/>
      <c r="Y16411" s="214"/>
      <c r="Z16411" s="214"/>
      <c r="AA16411" s="217"/>
      <c r="AB16411" s="217"/>
      <c r="AC16411" s="217"/>
      <c r="AD16411" s="213"/>
    </row>
    <row r="16412" spans="20:30" x14ac:dyDescent="0.2">
      <c r="T16412" s="212"/>
      <c r="U16412" s="213"/>
      <c r="V16412" s="213"/>
      <c r="W16412" s="213"/>
      <c r="X16412" s="214"/>
      <c r="Y16412" s="214"/>
      <c r="Z16412" s="214"/>
      <c r="AA16412" s="217"/>
      <c r="AB16412" s="217"/>
      <c r="AC16412" s="217"/>
      <c r="AD16412" s="213"/>
    </row>
    <row r="16413" spans="20:30" x14ac:dyDescent="0.2">
      <c r="T16413" s="212"/>
      <c r="U16413" s="213"/>
      <c r="V16413" s="213"/>
      <c r="W16413" s="213"/>
      <c r="X16413" s="214"/>
      <c r="Y16413" s="214"/>
      <c r="Z16413" s="214"/>
      <c r="AA16413" s="217"/>
      <c r="AB16413" s="217"/>
      <c r="AC16413" s="217"/>
      <c r="AD16413" s="213"/>
    </row>
    <row r="16414" spans="20:30" x14ac:dyDescent="0.2">
      <c r="T16414" s="212"/>
      <c r="U16414" s="213"/>
      <c r="V16414" s="213"/>
      <c r="W16414" s="213"/>
      <c r="X16414" s="214"/>
      <c r="Y16414" s="214"/>
      <c r="Z16414" s="214"/>
      <c r="AA16414" s="217"/>
      <c r="AB16414" s="217"/>
      <c r="AC16414" s="217"/>
      <c r="AD16414" s="213"/>
    </row>
    <row r="16415" spans="20:30" x14ac:dyDescent="0.2">
      <c r="T16415" s="212"/>
      <c r="U16415" s="213"/>
      <c r="V16415" s="213"/>
      <c r="W16415" s="213"/>
      <c r="X16415" s="214"/>
      <c r="Y16415" s="214"/>
      <c r="Z16415" s="214"/>
      <c r="AA16415" s="217"/>
      <c r="AB16415" s="217"/>
      <c r="AC16415" s="217"/>
      <c r="AD16415" s="213"/>
    </row>
    <row r="16416" spans="20:30" x14ac:dyDescent="0.2">
      <c r="T16416" s="212"/>
      <c r="U16416" s="213"/>
      <c r="V16416" s="213"/>
      <c r="W16416" s="213"/>
      <c r="X16416" s="214"/>
      <c r="Y16416" s="214"/>
      <c r="Z16416" s="214"/>
      <c r="AA16416" s="217"/>
      <c r="AB16416" s="217"/>
      <c r="AC16416" s="217"/>
      <c r="AD16416" s="213"/>
    </row>
    <row r="16417" spans="20:30" x14ac:dyDescent="0.2">
      <c r="T16417" s="212"/>
      <c r="U16417" s="213"/>
      <c r="V16417" s="213"/>
      <c r="W16417" s="213"/>
      <c r="X16417" s="214"/>
      <c r="Y16417" s="214"/>
      <c r="Z16417" s="214"/>
      <c r="AA16417" s="217"/>
      <c r="AB16417" s="217"/>
      <c r="AC16417" s="217"/>
      <c r="AD16417" s="213"/>
    </row>
    <row r="16418" spans="20:30" x14ac:dyDescent="0.2">
      <c r="T16418" s="212"/>
      <c r="U16418" s="213"/>
      <c r="V16418" s="213"/>
      <c r="W16418" s="213"/>
      <c r="X16418" s="214"/>
      <c r="Y16418" s="214"/>
      <c r="Z16418" s="214"/>
      <c r="AA16418" s="217"/>
      <c r="AB16418" s="217"/>
      <c r="AC16418" s="217"/>
      <c r="AD16418" s="213"/>
    </row>
    <row r="16419" spans="20:30" x14ac:dyDescent="0.2">
      <c r="T16419" s="212"/>
      <c r="U16419" s="213"/>
      <c r="V16419" s="213"/>
      <c r="W16419" s="213"/>
      <c r="X16419" s="214"/>
      <c r="Y16419" s="214"/>
      <c r="Z16419" s="214"/>
      <c r="AA16419" s="217"/>
      <c r="AB16419" s="217"/>
      <c r="AC16419" s="217"/>
      <c r="AD16419" s="213"/>
    </row>
    <row r="16420" spans="20:30" x14ac:dyDescent="0.2">
      <c r="T16420" s="212"/>
      <c r="U16420" s="213"/>
      <c r="V16420" s="213"/>
      <c r="W16420" s="213"/>
      <c r="X16420" s="214"/>
      <c r="Y16420" s="214"/>
      <c r="Z16420" s="214"/>
      <c r="AA16420" s="217"/>
      <c r="AB16420" s="217"/>
      <c r="AC16420" s="217"/>
      <c r="AD16420" s="213"/>
    </row>
    <row r="16421" spans="20:30" x14ac:dyDescent="0.2">
      <c r="T16421" s="212"/>
      <c r="U16421" s="213"/>
      <c r="V16421" s="213"/>
      <c r="W16421" s="213"/>
      <c r="X16421" s="214"/>
      <c r="Y16421" s="214"/>
      <c r="Z16421" s="214"/>
      <c r="AA16421" s="217"/>
      <c r="AB16421" s="217"/>
      <c r="AC16421" s="217"/>
      <c r="AD16421" s="213"/>
    </row>
    <row r="16422" spans="20:30" x14ac:dyDescent="0.2">
      <c r="T16422" s="212"/>
      <c r="U16422" s="213"/>
      <c r="V16422" s="213"/>
      <c r="W16422" s="213"/>
      <c r="X16422" s="214"/>
      <c r="Y16422" s="214"/>
      <c r="Z16422" s="214"/>
      <c r="AA16422" s="217"/>
      <c r="AB16422" s="217"/>
      <c r="AC16422" s="217"/>
      <c r="AD16422" s="213"/>
    </row>
    <row r="16423" spans="20:30" x14ac:dyDescent="0.2">
      <c r="T16423" s="212"/>
      <c r="U16423" s="213"/>
      <c r="V16423" s="213"/>
      <c r="W16423" s="213"/>
      <c r="X16423" s="214"/>
      <c r="Y16423" s="214"/>
      <c r="Z16423" s="214"/>
      <c r="AA16423" s="217"/>
      <c r="AB16423" s="217"/>
      <c r="AC16423" s="217"/>
      <c r="AD16423" s="213"/>
    </row>
    <row r="16424" spans="20:30" x14ac:dyDescent="0.2">
      <c r="T16424" s="212"/>
      <c r="U16424" s="213"/>
      <c r="V16424" s="213"/>
      <c r="W16424" s="213"/>
      <c r="X16424" s="214"/>
      <c r="Y16424" s="214"/>
      <c r="Z16424" s="214"/>
      <c r="AA16424" s="217"/>
      <c r="AB16424" s="217"/>
      <c r="AC16424" s="217"/>
      <c r="AD16424" s="213"/>
    </row>
    <row r="16425" spans="20:30" x14ac:dyDescent="0.2">
      <c r="T16425" s="212"/>
      <c r="U16425" s="213"/>
      <c r="V16425" s="213"/>
      <c r="W16425" s="213"/>
      <c r="X16425" s="214"/>
      <c r="Y16425" s="214"/>
      <c r="Z16425" s="214"/>
      <c r="AA16425" s="217"/>
      <c r="AB16425" s="217"/>
      <c r="AC16425" s="217"/>
      <c r="AD16425" s="213"/>
    </row>
    <row r="16426" spans="20:30" x14ac:dyDescent="0.2">
      <c r="T16426" s="212"/>
      <c r="U16426" s="213"/>
      <c r="V16426" s="213"/>
      <c r="W16426" s="213"/>
      <c r="X16426" s="214"/>
      <c r="Y16426" s="214"/>
      <c r="Z16426" s="214"/>
      <c r="AA16426" s="217"/>
      <c r="AB16426" s="217"/>
      <c r="AC16426" s="217"/>
      <c r="AD16426" s="213"/>
    </row>
    <row r="16427" spans="20:30" x14ac:dyDescent="0.2">
      <c r="T16427" s="212"/>
      <c r="U16427" s="213"/>
      <c r="V16427" s="213"/>
      <c r="W16427" s="213"/>
      <c r="X16427" s="214"/>
      <c r="Y16427" s="214"/>
      <c r="Z16427" s="214"/>
      <c r="AA16427" s="217"/>
      <c r="AB16427" s="217"/>
      <c r="AC16427" s="217"/>
      <c r="AD16427" s="213"/>
    </row>
    <row r="16428" spans="20:30" x14ac:dyDescent="0.2">
      <c r="T16428" s="212"/>
      <c r="U16428" s="213"/>
      <c r="V16428" s="213"/>
      <c r="W16428" s="213"/>
      <c r="X16428" s="214"/>
      <c r="Y16428" s="214"/>
      <c r="Z16428" s="214"/>
      <c r="AA16428" s="217"/>
      <c r="AB16428" s="217"/>
      <c r="AC16428" s="217"/>
      <c r="AD16428" s="213"/>
    </row>
    <row r="16429" spans="20:30" x14ac:dyDescent="0.2">
      <c r="T16429" s="212"/>
      <c r="U16429" s="213"/>
      <c r="V16429" s="213"/>
      <c r="W16429" s="213"/>
      <c r="X16429" s="214"/>
      <c r="Y16429" s="214"/>
      <c r="Z16429" s="214"/>
      <c r="AA16429" s="217"/>
      <c r="AB16429" s="217"/>
      <c r="AC16429" s="217"/>
      <c r="AD16429" s="213"/>
    </row>
    <row r="16430" spans="20:30" x14ac:dyDescent="0.2">
      <c r="T16430" s="212"/>
      <c r="U16430" s="213"/>
      <c r="V16430" s="213"/>
      <c r="W16430" s="213"/>
      <c r="X16430" s="214"/>
      <c r="Y16430" s="214"/>
      <c r="Z16430" s="214"/>
      <c r="AA16430" s="217"/>
      <c r="AB16430" s="217"/>
      <c r="AC16430" s="217"/>
      <c r="AD16430" s="213"/>
    </row>
    <row r="16431" spans="20:30" x14ac:dyDescent="0.2">
      <c r="T16431" s="212"/>
      <c r="U16431" s="213"/>
      <c r="V16431" s="213"/>
      <c r="W16431" s="213"/>
      <c r="X16431" s="214"/>
      <c r="Y16431" s="214"/>
      <c r="Z16431" s="214"/>
      <c r="AA16431" s="217"/>
      <c r="AB16431" s="217"/>
      <c r="AC16431" s="217"/>
      <c r="AD16431" s="213"/>
    </row>
    <row r="16432" spans="20:30" x14ac:dyDescent="0.2">
      <c r="T16432" s="212"/>
      <c r="U16432" s="213"/>
      <c r="V16432" s="213"/>
      <c r="W16432" s="213"/>
      <c r="X16432" s="214"/>
      <c r="Y16432" s="214"/>
      <c r="Z16432" s="214"/>
      <c r="AA16432" s="217"/>
      <c r="AB16432" s="217"/>
      <c r="AC16432" s="217"/>
      <c r="AD16432" s="213"/>
    </row>
    <row r="16433" spans="20:30" x14ac:dyDescent="0.2">
      <c r="T16433" s="212"/>
      <c r="U16433" s="213"/>
      <c r="V16433" s="213"/>
      <c r="W16433" s="213"/>
      <c r="X16433" s="214"/>
      <c r="Y16433" s="214"/>
      <c r="Z16433" s="214"/>
      <c r="AA16433" s="217"/>
      <c r="AB16433" s="217"/>
      <c r="AC16433" s="217"/>
      <c r="AD16433" s="213"/>
    </row>
    <row r="16434" spans="20:30" x14ac:dyDescent="0.2">
      <c r="T16434" s="212"/>
      <c r="U16434" s="213"/>
      <c r="V16434" s="213"/>
      <c r="W16434" s="213"/>
      <c r="X16434" s="214"/>
      <c r="Y16434" s="214"/>
      <c r="Z16434" s="214"/>
      <c r="AA16434" s="217"/>
      <c r="AB16434" s="217"/>
      <c r="AC16434" s="217"/>
      <c r="AD16434" s="213"/>
    </row>
    <row r="16435" spans="20:30" x14ac:dyDescent="0.2">
      <c r="T16435" s="212"/>
      <c r="U16435" s="213"/>
      <c r="V16435" s="213"/>
      <c r="W16435" s="213"/>
      <c r="X16435" s="214"/>
      <c r="Y16435" s="214"/>
      <c r="Z16435" s="214"/>
      <c r="AA16435" s="217"/>
      <c r="AB16435" s="217"/>
      <c r="AC16435" s="217"/>
      <c r="AD16435" s="213"/>
    </row>
    <row r="16436" spans="20:30" x14ac:dyDescent="0.2">
      <c r="T16436" s="212"/>
      <c r="U16436" s="213"/>
      <c r="V16436" s="213"/>
      <c r="W16436" s="213"/>
      <c r="X16436" s="214"/>
      <c r="Y16436" s="214"/>
      <c r="Z16436" s="214"/>
      <c r="AA16436" s="217"/>
      <c r="AB16436" s="217"/>
      <c r="AC16436" s="217"/>
      <c r="AD16436" s="213"/>
    </row>
    <row r="16437" spans="20:30" x14ac:dyDescent="0.2">
      <c r="T16437" s="212"/>
      <c r="U16437" s="213"/>
      <c r="V16437" s="213"/>
      <c r="W16437" s="213"/>
      <c r="X16437" s="214"/>
      <c r="Y16437" s="214"/>
      <c r="Z16437" s="214"/>
      <c r="AA16437" s="217"/>
      <c r="AB16437" s="217"/>
      <c r="AC16437" s="217"/>
      <c r="AD16437" s="213"/>
    </row>
    <row r="16438" spans="20:30" x14ac:dyDescent="0.2">
      <c r="T16438" s="212"/>
      <c r="U16438" s="213"/>
      <c r="V16438" s="213"/>
      <c r="W16438" s="213"/>
      <c r="X16438" s="214"/>
      <c r="Y16438" s="214"/>
      <c r="Z16438" s="214"/>
      <c r="AA16438" s="217"/>
      <c r="AB16438" s="217"/>
      <c r="AC16438" s="217"/>
      <c r="AD16438" s="213"/>
    </row>
    <row r="16439" spans="20:30" x14ac:dyDescent="0.2">
      <c r="T16439" s="212"/>
      <c r="U16439" s="213"/>
      <c r="V16439" s="213"/>
      <c r="W16439" s="213"/>
      <c r="X16439" s="214"/>
      <c r="Y16439" s="214"/>
      <c r="Z16439" s="214"/>
      <c r="AA16439" s="217"/>
      <c r="AB16439" s="217"/>
      <c r="AC16439" s="217"/>
      <c r="AD16439" s="213"/>
    </row>
    <row r="16440" spans="20:30" x14ac:dyDescent="0.2">
      <c r="T16440" s="212"/>
      <c r="U16440" s="213"/>
      <c r="V16440" s="213"/>
      <c r="W16440" s="213"/>
      <c r="X16440" s="214"/>
      <c r="Y16440" s="214"/>
      <c r="Z16440" s="214"/>
      <c r="AA16440" s="217"/>
      <c r="AB16440" s="217"/>
      <c r="AC16440" s="217"/>
      <c r="AD16440" s="213"/>
    </row>
    <row r="16441" spans="20:30" x14ac:dyDescent="0.2">
      <c r="T16441" s="212"/>
      <c r="U16441" s="213"/>
      <c r="V16441" s="213"/>
      <c r="W16441" s="213"/>
      <c r="X16441" s="214"/>
      <c r="Y16441" s="214"/>
      <c r="Z16441" s="214"/>
      <c r="AA16441" s="217"/>
      <c r="AB16441" s="217"/>
      <c r="AC16441" s="217"/>
      <c r="AD16441" s="213"/>
    </row>
    <row r="16442" spans="20:30" x14ac:dyDescent="0.2">
      <c r="T16442" s="212"/>
      <c r="U16442" s="213"/>
      <c r="V16442" s="213"/>
      <c r="W16442" s="213"/>
      <c r="X16442" s="214"/>
      <c r="Y16442" s="214"/>
      <c r="Z16442" s="214"/>
      <c r="AA16442" s="217"/>
      <c r="AB16442" s="217"/>
      <c r="AC16442" s="217"/>
      <c r="AD16442" s="213"/>
    </row>
    <row r="16443" spans="20:30" x14ac:dyDescent="0.2">
      <c r="T16443" s="212"/>
      <c r="U16443" s="213"/>
      <c r="V16443" s="213"/>
      <c r="W16443" s="213"/>
      <c r="X16443" s="214"/>
      <c r="Y16443" s="214"/>
      <c r="Z16443" s="214"/>
      <c r="AA16443" s="217"/>
      <c r="AB16443" s="217"/>
      <c r="AC16443" s="217"/>
      <c r="AD16443" s="213"/>
    </row>
    <row r="16444" spans="20:30" x14ac:dyDescent="0.2">
      <c r="T16444" s="212"/>
      <c r="U16444" s="213"/>
      <c r="V16444" s="213"/>
      <c r="W16444" s="213"/>
      <c r="X16444" s="214"/>
      <c r="Y16444" s="214"/>
      <c r="Z16444" s="214"/>
      <c r="AA16444" s="217"/>
      <c r="AB16444" s="217"/>
      <c r="AC16444" s="217"/>
      <c r="AD16444" s="213"/>
    </row>
    <row r="16445" spans="20:30" x14ac:dyDescent="0.2">
      <c r="T16445" s="212"/>
      <c r="U16445" s="213"/>
      <c r="V16445" s="213"/>
      <c r="W16445" s="213"/>
      <c r="X16445" s="214"/>
      <c r="Y16445" s="214"/>
      <c r="Z16445" s="214"/>
      <c r="AA16445" s="217"/>
      <c r="AB16445" s="217"/>
      <c r="AC16445" s="217"/>
      <c r="AD16445" s="213"/>
    </row>
    <row r="16446" spans="20:30" x14ac:dyDescent="0.2">
      <c r="T16446" s="212"/>
      <c r="U16446" s="213"/>
      <c r="V16446" s="213"/>
      <c r="W16446" s="213"/>
      <c r="X16446" s="214"/>
      <c r="Y16446" s="214"/>
      <c r="Z16446" s="214"/>
      <c r="AA16446" s="217"/>
      <c r="AB16446" s="217"/>
      <c r="AC16446" s="217"/>
      <c r="AD16446" s="213"/>
    </row>
    <row r="16447" spans="20:30" x14ac:dyDescent="0.2">
      <c r="T16447" s="212"/>
      <c r="U16447" s="213"/>
      <c r="V16447" s="213"/>
      <c r="W16447" s="213"/>
      <c r="X16447" s="214"/>
      <c r="Y16447" s="214"/>
      <c r="Z16447" s="214"/>
      <c r="AA16447" s="217"/>
      <c r="AB16447" s="217"/>
      <c r="AC16447" s="217"/>
      <c r="AD16447" s="213"/>
    </row>
    <row r="16448" spans="20:30" x14ac:dyDescent="0.2">
      <c r="T16448" s="212"/>
      <c r="U16448" s="213"/>
      <c r="V16448" s="213"/>
      <c r="W16448" s="213"/>
      <c r="X16448" s="214"/>
      <c r="Y16448" s="214"/>
      <c r="Z16448" s="214"/>
      <c r="AA16448" s="217"/>
      <c r="AB16448" s="217"/>
      <c r="AC16448" s="217"/>
      <c r="AD16448" s="213"/>
    </row>
    <row r="16449" spans="20:30" x14ac:dyDescent="0.2">
      <c r="T16449" s="212"/>
      <c r="U16449" s="213"/>
      <c r="V16449" s="213"/>
      <c r="W16449" s="213"/>
      <c r="X16449" s="214"/>
      <c r="Y16449" s="214"/>
      <c r="Z16449" s="214"/>
      <c r="AA16449" s="217"/>
      <c r="AB16449" s="217"/>
      <c r="AC16449" s="217"/>
      <c r="AD16449" s="213"/>
    </row>
    <row r="16450" spans="20:30" x14ac:dyDescent="0.2">
      <c r="T16450" s="212"/>
      <c r="U16450" s="213"/>
      <c r="V16450" s="213"/>
      <c r="W16450" s="213"/>
      <c r="X16450" s="214"/>
      <c r="Y16450" s="214"/>
      <c r="Z16450" s="214"/>
      <c r="AA16450" s="217"/>
      <c r="AB16450" s="217"/>
      <c r="AC16450" s="217"/>
      <c r="AD16450" s="213"/>
    </row>
    <row r="16451" spans="20:30" x14ac:dyDescent="0.2">
      <c r="T16451" s="212"/>
      <c r="U16451" s="213"/>
      <c r="V16451" s="213"/>
      <c r="W16451" s="213"/>
      <c r="X16451" s="214"/>
      <c r="Y16451" s="214"/>
      <c r="Z16451" s="214"/>
      <c r="AA16451" s="217"/>
      <c r="AB16451" s="217"/>
      <c r="AC16451" s="217"/>
      <c r="AD16451" s="213"/>
    </row>
    <row r="16452" spans="20:30" x14ac:dyDescent="0.2">
      <c r="T16452" s="212"/>
      <c r="U16452" s="213"/>
      <c r="V16452" s="213"/>
      <c r="W16452" s="213"/>
      <c r="X16452" s="214"/>
      <c r="Y16452" s="214"/>
      <c r="Z16452" s="214"/>
      <c r="AA16452" s="217"/>
      <c r="AB16452" s="217"/>
      <c r="AC16452" s="217"/>
      <c r="AD16452" s="213"/>
    </row>
    <row r="16453" spans="20:30" x14ac:dyDescent="0.2">
      <c r="T16453" s="212"/>
      <c r="U16453" s="213"/>
      <c r="V16453" s="213"/>
      <c r="W16453" s="213"/>
      <c r="X16453" s="214"/>
      <c r="Y16453" s="214"/>
      <c r="Z16453" s="214"/>
      <c r="AA16453" s="217"/>
      <c r="AB16453" s="217"/>
      <c r="AC16453" s="217"/>
      <c r="AD16453" s="213"/>
    </row>
    <row r="16454" spans="20:30" x14ac:dyDescent="0.2">
      <c r="T16454" s="212"/>
      <c r="U16454" s="213"/>
      <c r="V16454" s="213"/>
      <c r="W16454" s="213"/>
      <c r="X16454" s="214"/>
      <c r="Y16454" s="214"/>
      <c r="Z16454" s="214"/>
      <c r="AA16454" s="217"/>
      <c r="AB16454" s="217"/>
      <c r="AC16454" s="217"/>
      <c r="AD16454" s="213"/>
    </row>
    <row r="16455" spans="20:30" x14ac:dyDescent="0.2">
      <c r="T16455" s="212"/>
      <c r="U16455" s="213"/>
      <c r="V16455" s="213"/>
      <c r="W16455" s="213"/>
      <c r="X16455" s="214"/>
      <c r="Y16455" s="214"/>
      <c r="Z16455" s="214"/>
      <c r="AA16455" s="217"/>
      <c r="AB16455" s="217"/>
      <c r="AC16455" s="217"/>
      <c r="AD16455" s="213"/>
    </row>
    <row r="16456" spans="20:30" x14ac:dyDescent="0.2">
      <c r="T16456" s="212"/>
      <c r="U16456" s="213"/>
      <c r="V16456" s="213"/>
      <c r="W16456" s="213"/>
      <c r="X16456" s="214"/>
      <c r="Y16456" s="214"/>
      <c r="Z16456" s="214"/>
      <c r="AA16456" s="217"/>
      <c r="AB16456" s="217"/>
      <c r="AC16456" s="217"/>
      <c r="AD16456" s="213"/>
    </row>
    <row r="16457" spans="20:30" x14ac:dyDescent="0.2">
      <c r="T16457" s="212"/>
      <c r="U16457" s="213"/>
      <c r="V16457" s="213"/>
      <c r="W16457" s="213"/>
      <c r="X16457" s="214"/>
      <c r="Y16457" s="214"/>
      <c r="Z16457" s="214"/>
      <c r="AA16457" s="217"/>
      <c r="AB16457" s="217"/>
      <c r="AC16457" s="217"/>
      <c r="AD16457" s="213"/>
    </row>
    <row r="16458" spans="20:30" x14ac:dyDescent="0.2">
      <c r="T16458" s="212"/>
      <c r="U16458" s="213"/>
      <c r="V16458" s="213"/>
      <c r="W16458" s="213"/>
      <c r="X16458" s="214"/>
      <c r="Y16458" s="214"/>
      <c r="Z16458" s="214"/>
      <c r="AA16458" s="217"/>
      <c r="AB16458" s="217"/>
      <c r="AC16458" s="217"/>
      <c r="AD16458" s="213"/>
    </row>
    <row r="16459" spans="20:30" x14ac:dyDescent="0.2">
      <c r="T16459" s="212"/>
      <c r="U16459" s="213"/>
      <c r="V16459" s="213"/>
      <c r="W16459" s="213"/>
      <c r="X16459" s="214"/>
      <c r="Y16459" s="214"/>
      <c r="Z16459" s="214"/>
      <c r="AA16459" s="217"/>
      <c r="AB16459" s="217"/>
      <c r="AC16459" s="217"/>
      <c r="AD16459" s="213"/>
    </row>
    <row r="16460" spans="20:30" x14ac:dyDescent="0.2">
      <c r="T16460" s="212"/>
      <c r="U16460" s="213"/>
      <c r="V16460" s="213"/>
      <c r="W16460" s="213"/>
      <c r="X16460" s="214"/>
      <c r="Y16460" s="214"/>
      <c r="Z16460" s="214"/>
      <c r="AA16460" s="217"/>
      <c r="AB16460" s="217"/>
      <c r="AC16460" s="217"/>
      <c r="AD16460" s="213"/>
    </row>
    <row r="16461" spans="20:30" x14ac:dyDescent="0.2">
      <c r="T16461" s="212"/>
      <c r="U16461" s="213"/>
      <c r="V16461" s="213"/>
      <c r="W16461" s="213"/>
      <c r="X16461" s="214"/>
      <c r="Y16461" s="214"/>
      <c r="Z16461" s="214"/>
      <c r="AA16461" s="217"/>
      <c r="AB16461" s="217"/>
      <c r="AC16461" s="217"/>
      <c r="AD16461" s="213"/>
    </row>
    <row r="16462" spans="20:30" x14ac:dyDescent="0.2">
      <c r="T16462" s="212"/>
      <c r="U16462" s="213"/>
      <c r="V16462" s="213"/>
      <c r="W16462" s="213"/>
      <c r="X16462" s="214"/>
      <c r="Y16462" s="214"/>
      <c r="Z16462" s="214"/>
      <c r="AA16462" s="217"/>
      <c r="AB16462" s="217"/>
      <c r="AC16462" s="217"/>
      <c r="AD16462" s="213"/>
    </row>
    <row r="16463" spans="20:30" x14ac:dyDescent="0.2">
      <c r="T16463" s="212"/>
      <c r="U16463" s="213"/>
      <c r="V16463" s="213"/>
      <c r="W16463" s="213"/>
      <c r="X16463" s="214"/>
      <c r="Y16463" s="214"/>
      <c r="Z16463" s="214"/>
      <c r="AA16463" s="217"/>
      <c r="AB16463" s="217"/>
      <c r="AC16463" s="217"/>
      <c r="AD16463" s="213"/>
    </row>
    <row r="16464" spans="20:30" x14ac:dyDescent="0.2">
      <c r="T16464" s="212"/>
      <c r="U16464" s="213"/>
      <c r="V16464" s="213"/>
      <c r="W16464" s="213"/>
      <c r="X16464" s="214"/>
      <c r="Y16464" s="214"/>
      <c r="Z16464" s="214"/>
      <c r="AA16464" s="217"/>
      <c r="AB16464" s="217"/>
      <c r="AC16464" s="217"/>
      <c r="AD16464" s="213"/>
    </row>
    <row r="16465" spans="20:30" x14ac:dyDescent="0.2">
      <c r="T16465" s="212"/>
      <c r="U16465" s="213"/>
      <c r="V16465" s="213"/>
      <c r="W16465" s="213"/>
      <c r="X16465" s="214"/>
      <c r="Y16465" s="214"/>
      <c r="Z16465" s="214"/>
      <c r="AA16465" s="217"/>
      <c r="AB16465" s="217"/>
      <c r="AC16465" s="217"/>
      <c r="AD16465" s="213"/>
    </row>
    <row r="16466" spans="20:30" x14ac:dyDescent="0.2">
      <c r="T16466" s="212"/>
      <c r="U16466" s="213"/>
      <c r="V16466" s="213"/>
      <c r="W16466" s="213"/>
      <c r="X16466" s="214"/>
      <c r="Y16466" s="214"/>
      <c r="Z16466" s="214"/>
      <c r="AA16466" s="217"/>
      <c r="AB16466" s="217"/>
      <c r="AC16466" s="217"/>
      <c r="AD16466" s="213"/>
    </row>
    <row r="16467" spans="20:30" x14ac:dyDescent="0.2">
      <c r="T16467" s="212"/>
      <c r="U16467" s="213"/>
      <c r="V16467" s="213"/>
      <c r="W16467" s="213"/>
      <c r="X16467" s="214"/>
      <c r="Y16467" s="214"/>
      <c r="Z16467" s="214"/>
      <c r="AA16467" s="217"/>
      <c r="AB16467" s="217"/>
      <c r="AC16467" s="217"/>
      <c r="AD16467" s="213"/>
    </row>
    <row r="16468" spans="20:30" x14ac:dyDescent="0.2">
      <c r="T16468" s="212"/>
      <c r="U16468" s="213"/>
      <c r="V16468" s="213"/>
      <c r="W16468" s="213"/>
      <c r="X16468" s="214"/>
      <c r="Y16468" s="214"/>
      <c r="Z16468" s="214"/>
      <c r="AA16468" s="217"/>
      <c r="AB16468" s="217"/>
      <c r="AC16468" s="217"/>
      <c r="AD16468" s="213"/>
    </row>
    <row r="16469" spans="20:30" x14ac:dyDescent="0.2">
      <c r="T16469" s="212"/>
      <c r="U16469" s="213"/>
      <c r="V16469" s="213"/>
      <c r="W16469" s="213"/>
      <c r="X16469" s="214"/>
      <c r="Y16469" s="214"/>
      <c r="Z16469" s="214"/>
      <c r="AA16469" s="217"/>
      <c r="AB16469" s="217"/>
      <c r="AC16469" s="217"/>
      <c r="AD16469" s="213"/>
    </row>
    <row r="16470" spans="20:30" x14ac:dyDescent="0.2">
      <c r="T16470" s="212"/>
      <c r="U16470" s="213"/>
      <c r="V16470" s="213"/>
      <c r="W16470" s="213"/>
      <c r="X16470" s="214"/>
      <c r="Y16470" s="214"/>
      <c r="Z16470" s="214"/>
      <c r="AA16470" s="217"/>
      <c r="AB16470" s="217"/>
      <c r="AC16470" s="217"/>
      <c r="AD16470" s="213"/>
    </row>
    <row r="16471" spans="20:30" x14ac:dyDescent="0.2">
      <c r="T16471" s="212"/>
      <c r="U16471" s="213"/>
      <c r="V16471" s="213"/>
      <c r="W16471" s="213"/>
      <c r="X16471" s="214"/>
      <c r="Y16471" s="214"/>
      <c r="Z16471" s="214"/>
      <c r="AA16471" s="217"/>
      <c r="AB16471" s="217"/>
      <c r="AC16471" s="217"/>
      <c r="AD16471" s="213"/>
    </row>
    <row r="16472" spans="20:30" x14ac:dyDescent="0.2">
      <c r="T16472" s="212"/>
      <c r="U16472" s="213"/>
      <c r="V16472" s="213"/>
      <c r="W16472" s="213"/>
      <c r="X16472" s="214"/>
      <c r="Y16472" s="214"/>
      <c r="Z16472" s="214"/>
      <c r="AA16472" s="217"/>
      <c r="AB16472" s="217"/>
      <c r="AC16472" s="217"/>
      <c r="AD16472" s="213"/>
    </row>
    <row r="16473" spans="20:30" x14ac:dyDescent="0.2">
      <c r="T16473" s="212"/>
      <c r="U16473" s="213"/>
      <c r="V16473" s="213"/>
      <c r="W16473" s="213"/>
      <c r="X16473" s="214"/>
      <c r="Y16473" s="214"/>
      <c r="Z16473" s="214"/>
      <c r="AA16473" s="217"/>
      <c r="AB16473" s="217"/>
      <c r="AC16473" s="217"/>
      <c r="AD16473" s="213"/>
    </row>
    <row r="16474" spans="20:30" x14ac:dyDescent="0.2">
      <c r="T16474" s="212"/>
      <c r="U16474" s="213"/>
      <c r="V16474" s="213"/>
      <c r="W16474" s="213"/>
      <c r="X16474" s="214"/>
      <c r="Y16474" s="214"/>
      <c r="Z16474" s="214"/>
      <c r="AA16474" s="217"/>
      <c r="AB16474" s="217"/>
      <c r="AC16474" s="217"/>
      <c r="AD16474" s="213"/>
    </row>
    <row r="16475" spans="20:30" x14ac:dyDescent="0.2">
      <c r="T16475" s="212"/>
      <c r="U16475" s="213"/>
      <c r="V16475" s="213"/>
      <c r="W16475" s="213"/>
      <c r="X16475" s="214"/>
      <c r="Y16475" s="214"/>
      <c r="Z16475" s="214"/>
      <c r="AA16475" s="217"/>
      <c r="AB16475" s="217"/>
      <c r="AC16475" s="217"/>
      <c r="AD16475" s="213"/>
    </row>
    <row r="16476" spans="20:30" x14ac:dyDescent="0.2">
      <c r="T16476" s="212"/>
      <c r="U16476" s="213"/>
      <c r="V16476" s="213"/>
      <c r="W16476" s="213"/>
      <c r="X16476" s="214"/>
      <c r="Y16476" s="214"/>
      <c r="Z16476" s="214"/>
      <c r="AA16476" s="217"/>
      <c r="AB16476" s="217"/>
      <c r="AC16476" s="217"/>
      <c r="AD16476" s="213"/>
    </row>
    <row r="16477" spans="20:30" x14ac:dyDescent="0.2">
      <c r="T16477" s="212"/>
      <c r="U16477" s="213"/>
      <c r="V16477" s="213"/>
      <c r="W16477" s="213"/>
      <c r="X16477" s="214"/>
      <c r="Y16477" s="214"/>
      <c r="Z16477" s="214"/>
      <c r="AA16477" s="217"/>
      <c r="AB16477" s="217"/>
      <c r="AC16477" s="217"/>
      <c r="AD16477" s="213"/>
    </row>
    <row r="16478" spans="20:30" x14ac:dyDescent="0.2">
      <c r="T16478" s="212"/>
      <c r="U16478" s="213"/>
      <c r="V16478" s="213"/>
      <c r="W16478" s="213"/>
      <c r="X16478" s="214"/>
      <c r="Y16478" s="214"/>
      <c r="Z16478" s="214"/>
      <c r="AA16478" s="217"/>
      <c r="AB16478" s="217"/>
      <c r="AC16478" s="217"/>
      <c r="AD16478" s="213"/>
    </row>
    <row r="16479" spans="20:30" x14ac:dyDescent="0.2">
      <c r="T16479" s="212"/>
      <c r="U16479" s="213"/>
      <c r="V16479" s="213"/>
      <c r="W16479" s="213"/>
      <c r="X16479" s="214"/>
      <c r="Y16479" s="214"/>
      <c r="Z16479" s="214"/>
      <c r="AA16479" s="217"/>
      <c r="AB16479" s="217"/>
      <c r="AC16479" s="217"/>
      <c r="AD16479" s="213"/>
    </row>
    <row r="16480" spans="20:30" x14ac:dyDescent="0.2">
      <c r="T16480" s="212"/>
      <c r="U16480" s="213"/>
      <c r="V16480" s="213"/>
      <c r="W16480" s="213"/>
      <c r="X16480" s="214"/>
      <c r="Y16480" s="214"/>
      <c r="Z16480" s="214"/>
      <c r="AA16480" s="217"/>
      <c r="AB16480" s="217"/>
      <c r="AC16480" s="217"/>
      <c r="AD16480" s="213"/>
    </row>
    <row r="16481" spans="20:30" x14ac:dyDescent="0.2">
      <c r="T16481" s="212"/>
      <c r="U16481" s="213"/>
      <c r="V16481" s="213"/>
      <c r="W16481" s="213"/>
      <c r="X16481" s="214"/>
      <c r="Y16481" s="214"/>
      <c r="Z16481" s="214"/>
      <c r="AA16481" s="217"/>
      <c r="AB16481" s="217"/>
      <c r="AC16481" s="217"/>
      <c r="AD16481" s="213"/>
    </row>
    <row r="16482" spans="20:30" x14ac:dyDescent="0.2">
      <c r="T16482" s="212"/>
      <c r="U16482" s="213"/>
      <c r="V16482" s="213"/>
      <c r="W16482" s="213"/>
      <c r="X16482" s="214"/>
      <c r="Y16482" s="214"/>
      <c r="Z16482" s="214"/>
      <c r="AA16482" s="217"/>
      <c r="AB16482" s="217"/>
      <c r="AC16482" s="217"/>
      <c r="AD16482" s="213"/>
    </row>
    <row r="16483" spans="20:30" x14ac:dyDescent="0.2">
      <c r="T16483" s="212"/>
      <c r="U16483" s="213"/>
      <c r="V16483" s="213"/>
      <c r="W16483" s="213"/>
      <c r="X16483" s="214"/>
      <c r="Y16483" s="214"/>
      <c r="Z16483" s="214"/>
      <c r="AA16483" s="217"/>
      <c r="AB16483" s="217"/>
      <c r="AC16483" s="217"/>
      <c r="AD16483" s="213"/>
    </row>
    <row r="16484" spans="20:30" x14ac:dyDescent="0.2">
      <c r="T16484" s="212"/>
      <c r="U16484" s="213"/>
      <c r="V16484" s="213"/>
      <c r="W16484" s="213"/>
      <c r="X16484" s="214"/>
      <c r="Y16484" s="214"/>
      <c r="Z16484" s="214"/>
      <c r="AA16484" s="217"/>
      <c r="AB16484" s="217"/>
      <c r="AC16484" s="217"/>
      <c r="AD16484" s="213"/>
    </row>
    <row r="16485" spans="20:30" x14ac:dyDescent="0.2">
      <c r="T16485" s="212"/>
      <c r="U16485" s="213"/>
      <c r="V16485" s="213"/>
      <c r="W16485" s="213"/>
      <c r="X16485" s="214"/>
      <c r="Y16485" s="214"/>
      <c r="Z16485" s="214"/>
      <c r="AA16485" s="217"/>
      <c r="AB16485" s="217"/>
      <c r="AC16485" s="217"/>
      <c r="AD16485" s="213"/>
    </row>
    <row r="16486" spans="20:30" x14ac:dyDescent="0.2">
      <c r="T16486" s="212"/>
      <c r="U16486" s="213"/>
      <c r="V16486" s="213"/>
      <c r="W16486" s="213"/>
      <c r="X16486" s="214"/>
      <c r="Y16486" s="214"/>
      <c r="Z16486" s="214"/>
      <c r="AA16486" s="217"/>
      <c r="AB16486" s="217"/>
      <c r="AC16486" s="217"/>
      <c r="AD16486" s="213"/>
    </row>
    <row r="16487" spans="20:30" x14ac:dyDescent="0.2">
      <c r="T16487" s="212"/>
      <c r="U16487" s="213"/>
      <c r="V16487" s="213"/>
      <c r="W16487" s="213"/>
      <c r="X16487" s="214"/>
      <c r="Y16487" s="214"/>
      <c r="Z16487" s="214"/>
      <c r="AA16487" s="217"/>
      <c r="AB16487" s="217"/>
      <c r="AC16487" s="217"/>
      <c r="AD16487" s="213"/>
    </row>
    <row r="16488" spans="20:30" x14ac:dyDescent="0.2">
      <c r="T16488" s="212"/>
      <c r="U16488" s="213"/>
      <c r="V16488" s="213"/>
      <c r="W16488" s="213"/>
      <c r="X16488" s="214"/>
      <c r="Y16488" s="214"/>
      <c r="Z16488" s="214"/>
      <c r="AA16488" s="217"/>
      <c r="AB16488" s="217"/>
      <c r="AC16488" s="217"/>
      <c r="AD16488" s="213"/>
    </row>
    <row r="16489" spans="20:30" x14ac:dyDescent="0.2">
      <c r="T16489" s="212"/>
      <c r="U16489" s="213"/>
      <c r="V16489" s="213"/>
      <c r="W16489" s="213"/>
      <c r="X16489" s="214"/>
      <c r="Y16489" s="214"/>
      <c r="Z16489" s="214"/>
      <c r="AA16489" s="217"/>
      <c r="AB16489" s="217"/>
      <c r="AC16489" s="217"/>
      <c r="AD16489" s="213"/>
    </row>
    <row r="16490" spans="20:30" x14ac:dyDescent="0.2">
      <c r="T16490" s="212"/>
      <c r="U16490" s="213"/>
      <c r="V16490" s="213"/>
      <c r="W16490" s="213"/>
      <c r="X16490" s="214"/>
      <c r="Y16490" s="214"/>
      <c r="Z16490" s="214"/>
      <c r="AA16490" s="217"/>
      <c r="AB16490" s="217"/>
      <c r="AC16490" s="217"/>
      <c r="AD16490" s="213"/>
    </row>
    <row r="16491" spans="20:30" x14ac:dyDescent="0.2">
      <c r="T16491" s="212"/>
      <c r="U16491" s="213"/>
      <c r="V16491" s="213"/>
      <c r="W16491" s="213"/>
      <c r="X16491" s="214"/>
      <c r="Y16491" s="214"/>
      <c r="Z16491" s="214"/>
      <c r="AA16491" s="217"/>
      <c r="AB16491" s="217"/>
      <c r="AC16491" s="217"/>
      <c r="AD16491" s="213"/>
    </row>
    <row r="16492" spans="20:30" x14ac:dyDescent="0.2">
      <c r="T16492" s="212"/>
      <c r="U16492" s="213"/>
      <c r="V16492" s="213"/>
      <c r="W16492" s="213"/>
      <c r="X16492" s="214"/>
      <c r="Y16492" s="214"/>
      <c r="Z16492" s="214"/>
      <c r="AA16492" s="217"/>
      <c r="AB16492" s="217"/>
      <c r="AC16492" s="217"/>
      <c r="AD16492" s="213"/>
    </row>
    <row r="16493" spans="20:30" x14ac:dyDescent="0.2">
      <c r="T16493" s="212"/>
      <c r="U16493" s="213"/>
      <c r="V16493" s="213"/>
      <c r="W16493" s="213"/>
      <c r="X16493" s="214"/>
      <c r="Y16493" s="214"/>
      <c r="Z16493" s="214"/>
      <c r="AA16493" s="217"/>
      <c r="AB16493" s="217"/>
      <c r="AC16493" s="217"/>
      <c r="AD16493" s="213"/>
    </row>
    <row r="16494" spans="20:30" x14ac:dyDescent="0.2">
      <c r="T16494" s="212"/>
      <c r="U16494" s="213"/>
      <c r="V16494" s="213"/>
      <c r="W16494" s="213"/>
      <c r="X16494" s="214"/>
      <c r="Y16494" s="214"/>
      <c r="Z16494" s="214"/>
      <c r="AA16494" s="217"/>
      <c r="AB16494" s="217"/>
      <c r="AC16494" s="217"/>
      <c r="AD16494" s="213"/>
    </row>
    <row r="16495" spans="20:30" x14ac:dyDescent="0.2">
      <c r="T16495" s="212"/>
      <c r="U16495" s="213"/>
      <c r="V16495" s="213"/>
      <c r="W16495" s="213"/>
      <c r="X16495" s="214"/>
      <c r="Y16495" s="214"/>
      <c r="Z16495" s="214"/>
      <c r="AA16495" s="217"/>
      <c r="AB16495" s="217"/>
      <c r="AC16495" s="217"/>
      <c r="AD16495" s="213"/>
    </row>
    <row r="16496" spans="20:30" x14ac:dyDescent="0.2">
      <c r="T16496" s="212"/>
      <c r="U16496" s="213"/>
      <c r="V16496" s="213"/>
      <c r="W16496" s="213"/>
      <c r="X16496" s="214"/>
      <c r="Y16496" s="214"/>
      <c r="Z16496" s="214"/>
      <c r="AA16496" s="217"/>
      <c r="AB16496" s="217"/>
      <c r="AC16496" s="217"/>
      <c r="AD16496" s="213"/>
    </row>
    <row r="16497" spans="20:30" x14ac:dyDescent="0.2">
      <c r="T16497" s="212"/>
      <c r="U16497" s="213"/>
      <c r="V16497" s="213"/>
      <c r="W16497" s="213"/>
      <c r="X16497" s="214"/>
      <c r="Y16497" s="214"/>
      <c r="Z16497" s="214"/>
      <c r="AA16497" s="217"/>
      <c r="AB16497" s="217"/>
      <c r="AC16497" s="217"/>
      <c r="AD16497" s="213"/>
    </row>
    <row r="16498" spans="20:30" x14ac:dyDescent="0.2">
      <c r="T16498" s="212"/>
      <c r="U16498" s="213"/>
      <c r="V16498" s="213"/>
      <c r="W16498" s="213"/>
      <c r="X16498" s="214"/>
      <c r="Y16498" s="214"/>
      <c r="Z16498" s="214"/>
      <c r="AA16498" s="217"/>
      <c r="AB16498" s="217"/>
      <c r="AC16498" s="217"/>
      <c r="AD16498" s="213"/>
    </row>
    <row r="16499" spans="20:30" x14ac:dyDescent="0.2">
      <c r="T16499" s="212"/>
      <c r="U16499" s="213"/>
      <c r="V16499" s="213"/>
      <c r="W16499" s="213"/>
      <c r="X16499" s="214"/>
      <c r="Y16499" s="214"/>
      <c r="Z16499" s="214"/>
      <c r="AA16499" s="217"/>
      <c r="AB16499" s="217"/>
      <c r="AC16499" s="217"/>
      <c r="AD16499" s="213"/>
    </row>
    <row r="16500" spans="20:30" x14ac:dyDescent="0.2">
      <c r="T16500" s="212"/>
      <c r="U16500" s="213"/>
      <c r="V16500" s="213"/>
      <c r="W16500" s="213"/>
      <c r="X16500" s="214"/>
      <c r="Y16500" s="214"/>
      <c r="Z16500" s="214"/>
      <c r="AA16500" s="217"/>
      <c r="AB16500" s="217"/>
      <c r="AC16500" s="217"/>
      <c r="AD16500" s="213"/>
    </row>
    <row r="16501" spans="20:30" x14ac:dyDescent="0.2">
      <c r="T16501" s="212"/>
      <c r="U16501" s="213"/>
      <c r="V16501" s="213"/>
      <c r="W16501" s="213"/>
      <c r="X16501" s="214"/>
      <c r="Y16501" s="214"/>
      <c r="Z16501" s="214"/>
      <c r="AA16501" s="217"/>
      <c r="AB16501" s="217"/>
      <c r="AC16501" s="217"/>
      <c r="AD16501" s="213"/>
    </row>
    <row r="16502" spans="20:30" x14ac:dyDescent="0.2">
      <c r="T16502" s="212"/>
      <c r="U16502" s="213"/>
      <c r="V16502" s="213"/>
      <c r="W16502" s="213"/>
      <c r="X16502" s="214"/>
      <c r="Y16502" s="214"/>
      <c r="Z16502" s="214"/>
      <c r="AA16502" s="217"/>
      <c r="AB16502" s="217"/>
      <c r="AC16502" s="217"/>
      <c r="AD16502" s="213"/>
    </row>
    <row r="16503" spans="20:30" x14ac:dyDescent="0.2">
      <c r="T16503" s="212"/>
      <c r="U16503" s="213"/>
      <c r="V16503" s="213"/>
      <c r="W16503" s="213"/>
      <c r="X16503" s="214"/>
      <c r="Y16503" s="214"/>
      <c r="Z16503" s="214"/>
      <c r="AA16503" s="217"/>
      <c r="AB16503" s="217"/>
      <c r="AC16503" s="217"/>
      <c r="AD16503" s="213"/>
    </row>
    <row r="16504" spans="20:30" x14ac:dyDescent="0.2">
      <c r="T16504" s="212"/>
      <c r="U16504" s="213"/>
      <c r="V16504" s="213"/>
      <c r="W16504" s="213"/>
      <c r="X16504" s="214"/>
      <c r="Y16504" s="214"/>
      <c r="Z16504" s="214"/>
      <c r="AA16504" s="217"/>
      <c r="AB16504" s="217"/>
      <c r="AC16504" s="217"/>
      <c r="AD16504" s="213"/>
    </row>
    <row r="16505" spans="20:30" x14ac:dyDescent="0.2">
      <c r="T16505" s="212"/>
      <c r="U16505" s="213"/>
      <c r="V16505" s="213"/>
      <c r="W16505" s="213"/>
      <c r="X16505" s="214"/>
      <c r="Y16505" s="214"/>
      <c r="Z16505" s="214"/>
      <c r="AA16505" s="217"/>
      <c r="AB16505" s="217"/>
      <c r="AC16505" s="217"/>
      <c r="AD16505" s="213"/>
    </row>
    <row r="16506" spans="20:30" x14ac:dyDescent="0.2">
      <c r="T16506" s="212"/>
      <c r="U16506" s="213"/>
      <c r="V16506" s="213"/>
      <c r="W16506" s="213"/>
      <c r="X16506" s="214"/>
      <c r="Y16506" s="214"/>
      <c r="Z16506" s="214"/>
      <c r="AA16506" s="217"/>
      <c r="AB16506" s="217"/>
      <c r="AC16506" s="217"/>
      <c r="AD16506" s="213"/>
    </row>
    <row r="16507" spans="20:30" x14ac:dyDescent="0.2">
      <c r="T16507" s="212"/>
      <c r="U16507" s="213"/>
      <c r="V16507" s="213"/>
      <c r="W16507" s="213"/>
      <c r="X16507" s="214"/>
      <c r="Y16507" s="214"/>
      <c r="Z16507" s="214"/>
      <c r="AA16507" s="217"/>
      <c r="AB16507" s="217"/>
      <c r="AC16507" s="217"/>
      <c r="AD16507" s="213"/>
    </row>
    <row r="16508" spans="20:30" x14ac:dyDescent="0.2">
      <c r="T16508" s="212"/>
      <c r="U16508" s="213"/>
      <c r="V16508" s="213"/>
      <c r="W16508" s="213"/>
      <c r="X16508" s="214"/>
      <c r="Y16508" s="214"/>
      <c r="Z16508" s="214"/>
      <c r="AA16508" s="217"/>
      <c r="AB16508" s="217"/>
      <c r="AC16508" s="217"/>
      <c r="AD16508" s="213"/>
    </row>
    <row r="16509" spans="20:30" x14ac:dyDescent="0.2">
      <c r="T16509" s="212"/>
      <c r="U16509" s="213"/>
      <c r="V16509" s="213"/>
      <c r="W16509" s="213"/>
      <c r="X16509" s="214"/>
      <c r="Y16509" s="214"/>
      <c r="Z16509" s="214"/>
      <c r="AA16509" s="217"/>
      <c r="AB16509" s="217"/>
      <c r="AC16509" s="217"/>
      <c r="AD16509" s="213"/>
    </row>
    <row r="16510" spans="20:30" x14ac:dyDescent="0.2">
      <c r="T16510" s="212"/>
      <c r="U16510" s="213"/>
      <c r="V16510" s="213"/>
      <c r="W16510" s="213"/>
      <c r="X16510" s="214"/>
      <c r="Y16510" s="214"/>
      <c r="Z16510" s="214"/>
      <c r="AA16510" s="217"/>
      <c r="AB16510" s="217"/>
      <c r="AC16510" s="217"/>
      <c r="AD16510" s="213"/>
    </row>
    <row r="16511" spans="20:30" x14ac:dyDescent="0.2">
      <c r="T16511" s="212"/>
      <c r="U16511" s="213"/>
      <c r="V16511" s="213"/>
      <c r="W16511" s="213"/>
      <c r="X16511" s="214"/>
      <c r="Y16511" s="214"/>
      <c r="Z16511" s="214"/>
      <c r="AA16511" s="217"/>
      <c r="AB16511" s="217"/>
      <c r="AC16511" s="217"/>
      <c r="AD16511" s="213"/>
    </row>
    <row r="16512" spans="20:30" x14ac:dyDescent="0.2">
      <c r="T16512" s="212"/>
      <c r="U16512" s="213"/>
      <c r="V16512" s="213"/>
      <c r="W16512" s="213"/>
      <c r="X16512" s="214"/>
      <c r="Y16512" s="214"/>
      <c r="Z16512" s="214"/>
      <c r="AA16512" s="217"/>
      <c r="AB16512" s="217"/>
      <c r="AC16512" s="217"/>
      <c r="AD16512" s="213"/>
    </row>
    <row r="16513" spans="20:30" x14ac:dyDescent="0.2">
      <c r="T16513" s="212"/>
      <c r="U16513" s="213"/>
      <c r="V16513" s="213"/>
      <c r="W16513" s="213"/>
      <c r="X16513" s="214"/>
      <c r="Y16513" s="214"/>
      <c r="Z16513" s="214"/>
      <c r="AA16513" s="217"/>
      <c r="AB16513" s="217"/>
      <c r="AC16513" s="217"/>
      <c r="AD16513" s="213"/>
    </row>
    <row r="16514" spans="20:30" x14ac:dyDescent="0.2">
      <c r="T16514" s="212"/>
      <c r="U16514" s="213"/>
      <c r="V16514" s="213"/>
      <c r="W16514" s="213"/>
      <c r="X16514" s="214"/>
      <c r="Y16514" s="214"/>
      <c r="Z16514" s="214"/>
      <c r="AA16514" s="217"/>
      <c r="AB16514" s="217"/>
      <c r="AC16514" s="217"/>
      <c r="AD16514" s="213"/>
    </row>
    <row r="16515" spans="20:30" x14ac:dyDescent="0.2">
      <c r="T16515" s="212"/>
      <c r="U16515" s="213"/>
      <c r="V16515" s="213"/>
      <c r="W16515" s="213"/>
      <c r="X16515" s="214"/>
      <c r="Y16515" s="214"/>
      <c r="Z16515" s="214"/>
      <c r="AA16515" s="217"/>
      <c r="AB16515" s="217"/>
      <c r="AC16515" s="217"/>
      <c r="AD16515" s="213"/>
    </row>
    <row r="16516" spans="20:30" x14ac:dyDescent="0.2">
      <c r="T16516" s="212"/>
      <c r="U16516" s="213"/>
      <c r="V16516" s="213"/>
      <c r="W16516" s="213"/>
      <c r="X16516" s="214"/>
      <c r="Y16516" s="214"/>
      <c r="Z16516" s="214"/>
      <c r="AA16516" s="217"/>
      <c r="AB16516" s="217"/>
      <c r="AC16516" s="217"/>
      <c r="AD16516" s="213"/>
    </row>
    <row r="16517" spans="20:30" x14ac:dyDescent="0.2">
      <c r="T16517" s="212"/>
      <c r="U16517" s="213"/>
      <c r="V16517" s="213"/>
      <c r="W16517" s="213"/>
      <c r="X16517" s="214"/>
      <c r="Y16517" s="214"/>
      <c r="Z16517" s="214"/>
      <c r="AA16517" s="217"/>
      <c r="AB16517" s="217"/>
      <c r="AC16517" s="217"/>
      <c r="AD16517" s="213"/>
    </row>
    <row r="16518" spans="20:30" x14ac:dyDescent="0.2">
      <c r="T16518" s="212"/>
      <c r="U16518" s="213"/>
      <c r="V16518" s="213"/>
      <c r="W16518" s="213"/>
      <c r="X16518" s="214"/>
      <c r="Y16518" s="214"/>
      <c r="Z16518" s="214"/>
      <c r="AA16518" s="217"/>
      <c r="AB16518" s="217"/>
      <c r="AC16518" s="217"/>
      <c r="AD16518" s="213"/>
    </row>
    <row r="16519" spans="20:30" x14ac:dyDescent="0.2">
      <c r="T16519" s="212"/>
      <c r="U16519" s="213"/>
      <c r="V16519" s="213"/>
      <c r="W16519" s="213"/>
      <c r="X16519" s="214"/>
      <c r="Y16519" s="214"/>
      <c r="Z16519" s="214"/>
      <c r="AA16519" s="217"/>
      <c r="AB16519" s="217"/>
      <c r="AC16519" s="217"/>
      <c r="AD16519" s="213"/>
    </row>
    <row r="16520" spans="20:30" x14ac:dyDescent="0.2">
      <c r="T16520" s="212"/>
      <c r="U16520" s="213"/>
      <c r="V16520" s="213"/>
      <c r="W16520" s="213"/>
      <c r="X16520" s="214"/>
      <c r="Y16520" s="214"/>
      <c r="Z16520" s="214"/>
      <c r="AA16520" s="217"/>
      <c r="AB16520" s="217"/>
      <c r="AC16520" s="217"/>
      <c r="AD16520" s="213"/>
    </row>
    <row r="16521" spans="20:30" x14ac:dyDescent="0.2">
      <c r="T16521" s="212"/>
      <c r="U16521" s="213"/>
      <c r="V16521" s="213"/>
      <c r="W16521" s="213"/>
      <c r="X16521" s="214"/>
      <c r="Y16521" s="214"/>
      <c r="Z16521" s="214"/>
      <c r="AA16521" s="217"/>
      <c r="AB16521" s="217"/>
      <c r="AC16521" s="217"/>
      <c r="AD16521" s="213"/>
    </row>
    <row r="16522" spans="20:30" x14ac:dyDescent="0.2">
      <c r="T16522" s="212"/>
      <c r="U16522" s="213"/>
      <c r="V16522" s="213"/>
      <c r="W16522" s="213"/>
      <c r="X16522" s="214"/>
      <c r="Y16522" s="214"/>
      <c r="Z16522" s="214"/>
      <c r="AA16522" s="217"/>
      <c r="AB16522" s="217"/>
      <c r="AC16522" s="217"/>
      <c r="AD16522" s="213"/>
    </row>
    <row r="16523" spans="20:30" x14ac:dyDescent="0.2">
      <c r="T16523" s="212"/>
      <c r="U16523" s="213"/>
      <c r="V16523" s="213"/>
      <c r="W16523" s="213"/>
      <c r="X16523" s="214"/>
      <c r="Y16523" s="214"/>
      <c r="Z16523" s="214"/>
      <c r="AA16523" s="217"/>
      <c r="AB16523" s="217"/>
      <c r="AC16523" s="217"/>
      <c r="AD16523" s="213"/>
    </row>
    <row r="16524" spans="20:30" x14ac:dyDescent="0.2">
      <c r="T16524" s="212"/>
      <c r="U16524" s="213"/>
      <c r="V16524" s="213"/>
      <c r="W16524" s="213"/>
      <c r="X16524" s="214"/>
      <c r="Y16524" s="214"/>
      <c r="Z16524" s="214"/>
      <c r="AA16524" s="217"/>
      <c r="AB16524" s="217"/>
      <c r="AC16524" s="217"/>
      <c r="AD16524" s="213"/>
    </row>
    <row r="16525" spans="20:30" x14ac:dyDescent="0.2">
      <c r="T16525" s="212"/>
      <c r="U16525" s="213"/>
      <c r="V16525" s="213"/>
      <c r="W16525" s="213"/>
      <c r="X16525" s="214"/>
      <c r="Y16525" s="214"/>
      <c r="Z16525" s="214"/>
      <c r="AA16525" s="217"/>
      <c r="AB16525" s="217"/>
      <c r="AC16525" s="217"/>
      <c r="AD16525" s="213"/>
    </row>
    <row r="16526" spans="20:30" x14ac:dyDescent="0.2">
      <c r="T16526" s="212"/>
      <c r="U16526" s="213"/>
      <c r="V16526" s="213"/>
      <c r="W16526" s="213"/>
      <c r="X16526" s="214"/>
      <c r="Y16526" s="214"/>
      <c r="Z16526" s="214"/>
      <c r="AA16526" s="217"/>
      <c r="AB16526" s="217"/>
      <c r="AC16526" s="217"/>
      <c r="AD16526" s="213"/>
    </row>
    <row r="16527" spans="20:30" x14ac:dyDescent="0.2">
      <c r="T16527" s="212"/>
      <c r="U16527" s="213"/>
      <c r="V16527" s="213"/>
      <c r="W16527" s="213"/>
      <c r="X16527" s="214"/>
      <c r="Y16527" s="214"/>
      <c r="Z16527" s="214"/>
      <c r="AA16527" s="217"/>
      <c r="AB16527" s="217"/>
      <c r="AC16527" s="217"/>
      <c r="AD16527" s="213"/>
    </row>
    <row r="16528" spans="20:30" x14ac:dyDescent="0.2">
      <c r="T16528" s="212"/>
      <c r="U16528" s="213"/>
      <c r="V16528" s="213"/>
      <c r="W16528" s="213"/>
      <c r="X16528" s="214"/>
      <c r="Y16528" s="214"/>
      <c r="Z16528" s="214"/>
      <c r="AA16528" s="217"/>
      <c r="AB16528" s="217"/>
      <c r="AC16528" s="217"/>
      <c r="AD16528" s="213"/>
    </row>
    <row r="16529" spans="20:30" x14ac:dyDescent="0.2">
      <c r="T16529" s="212"/>
      <c r="U16529" s="213"/>
      <c r="V16529" s="213"/>
      <c r="W16529" s="213"/>
      <c r="X16529" s="214"/>
      <c r="Y16529" s="214"/>
      <c r="Z16529" s="214"/>
      <c r="AA16529" s="217"/>
      <c r="AB16529" s="217"/>
      <c r="AC16529" s="217"/>
      <c r="AD16529" s="213"/>
    </row>
    <row r="16530" spans="20:30" x14ac:dyDescent="0.2">
      <c r="T16530" s="212"/>
      <c r="U16530" s="213"/>
      <c r="V16530" s="213"/>
      <c r="W16530" s="213"/>
      <c r="X16530" s="214"/>
      <c r="Y16530" s="214"/>
      <c r="Z16530" s="214"/>
      <c r="AA16530" s="217"/>
      <c r="AB16530" s="217"/>
      <c r="AC16530" s="217"/>
      <c r="AD16530" s="213"/>
    </row>
    <row r="16531" spans="20:30" x14ac:dyDescent="0.2">
      <c r="T16531" s="212"/>
      <c r="U16531" s="213"/>
      <c r="V16531" s="213"/>
      <c r="W16531" s="213"/>
      <c r="X16531" s="214"/>
      <c r="Y16531" s="214"/>
      <c r="Z16531" s="214"/>
      <c r="AA16531" s="217"/>
      <c r="AB16531" s="217"/>
      <c r="AC16531" s="217"/>
      <c r="AD16531" s="213"/>
    </row>
    <row r="16532" spans="20:30" x14ac:dyDescent="0.2">
      <c r="T16532" s="212"/>
      <c r="U16532" s="213"/>
      <c r="V16532" s="213"/>
      <c r="W16532" s="213"/>
      <c r="X16532" s="214"/>
      <c r="Y16532" s="214"/>
      <c r="Z16532" s="214"/>
      <c r="AA16532" s="217"/>
      <c r="AB16532" s="217"/>
      <c r="AC16532" s="217"/>
      <c r="AD16532" s="213"/>
    </row>
    <row r="16533" spans="20:30" x14ac:dyDescent="0.2">
      <c r="T16533" s="212"/>
      <c r="U16533" s="213"/>
      <c r="V16533" s="213"/>
      <c r="W16533" s="213"/>
      <c r="X16533" s="214"/>
      <c r="Y16533" s="214"/>
      <c r="Z16533" s="214"/>
      <c r="AA16533" s="217"/>
      <c r="AB16533" s="217"/>
      <c r="AC16533" s="217"/>
      <c r="AD16533" s="213"/>
    </row>
    <row r="16534" spans="20:30" x14ac:dyDescent="0.2">
      <c r="T16534" s="212"/>
      <c r="U16534" s="213"/>
      <c r="V16534" s="213"/>
      <c r="W16534" s="213"/>
      <c r="X16534" s="214"/>
      <c r="Y16534" s="214"/>
      <c r="Z16534" s="214"/>
      <c r="AA16534" s="217"/>
      <c r="AB16534" s="217"/>
      <c r="AC16534" s="217"/>
      <c r="AD16534" s="213"/>
    </row>
    <row r="16535" spans="20:30" x14ac:dyDescent="0.2">
      <c r="T16535" s="212"/>
      <c r="U16535" s="213"/>
      <c r="V16535" s="213"/>
      <c r="W16535" s="213"/>
      <c r="X16535" s="214"/>
      <c r="Y16535" s="214"/>
      <c r="Z16535" s="214"/>
      <c r="AA16535" s="217"/>
      <c r="AB16535" s="217"/>
      <c r="AC16535" s="217"/>
      <c r="AD16535" s="213"/>
    </row>
    <row r="16536" spans="20:30" x14ac:dyDescent="0.2">
      <c r="T16536" s="212"/>
      <c r="U16536" s="213"/>
      <c r="V16536" s="213"/>
      <c r="W16536" s="213"/>
      <c r="X16536" s="214"/>
      <c r="Y16536" s="214"/>
      <c r="Z16536" s="214"/>
      <c r="AA16536" s="217"/>
      <c r="AB16536" s="217"/>
      <c r="AC16536" s="217"/>
      <c r="AD16536" s="213"/>
    </row>
    <row r="16537" spans="20:30" x14ac:dyDescent="0.2">
      <c r="T16537" s="212"/>
      <c r="U16537" s="213"/>
      <c r="V16537" s="213"/>
      <c r="W16537" s="213"/>
      <c r="X16537" s="214"/>
      <c r="Y16537" s="214"/>
      <c r="Z16537" s="214"/>
      <c r="AA16537" s="217"/>
      <c r="AB16537" s="217"/>
      <c r="AC16537" s="217"/>
      <c r="AD16537" s="213"/>
    </row>
    <row r="16538" spans="20:30" x14ac:dyDescent="0.2">
      <c r="T16538" s="212"/>
      <c r="U16538" s="213"/>
      <c r="V16538" s="213"/>
      <c r="W16538" s="213"/>
      <c r="X16538" s="214"/>
      <c r="Y16538" s="214"/>
      <c r="Z16538" s="214"/>
      <c r="AA16538" s="217"/>
      <c r="AB16538" s="217"/>
      <c r="AC16538" s="217"/>
      <c r="AD16538" s="213"/>
    </row>
    <row r="16539" spans="20:30" x14ac:dyDescent="0.2">
      <c r="T16539" s="212"/>
      <c r="U16539" s="213"/>
      <c r="V16539" s="213"/>
      <c r="W16539" s="213"/>
      <c r="X16539" s="214"/>
      <c r="Y16539" s="214"/>
      <c r="Z16539" s="214"/>
      <c r="AA16539" s="217"/>
      <c r="AB16539" s="217"/>
      <c r="AC16539" s="217"/>
      <c r="AD16539" s="213"/>
    </row>
    <row r="16540" spans="20:30" x14ac:dyDescent="0.2">
      <c r="T16540" s="212"/>
      <c r="U16540" s="213"/>
      <c r="V16540" s="213"/>
      <c r="W16540" s="213"/>
      <c r="X16540" s="214"/>
      <c r="Y16540" s="214"/>
      <c r="Z16540" s="214"/>
      <c r="AA16540" s="217"/>
      <c r="AB16540" s="217"/>
      <c r="AC16540" s="217"/>
      <c r="AD16540" s="213"/>
    </row>
    <row r="16541" spans="20:30" x14ac:dyDescent="0.2">
      <c r="T16541" s="212"/>
      <c r="U16541" s="213"/>
      <c r="V16541" s="213"/>
      <c r="W16541" s="213"/>
      <c r="X16541" s="214"/>
      <c r="Y16541" s="214"/>
      <c r="Z16541" s="214"/>
      <c r="AA16541" s="217"/>
      <c r="AB16541" s="217"/>
      <c r="AC16541" s="217"/>
      <c r="AD16541" s="213"/>
    </row>
    <row r="16542" spans="20:30" x14ac:dyDescent="0.2">
      <c r="T16542" s="212"/>
      <c r="U16542" s="213"/>
      <c r="V16542" s="213"/>
      <c r="W16542" s="213"/>
      <c r="X16542" s="214"/>
      <c r="Y16542" s="214"/>
      <c r="Z16542" s="214"/>
      <c r="AA16542" s="217"/>
      <c r="AB16542" s="217"/>
      <c r="AC16542" s="217"/>
      <c r="AD16542" s="213"/>
    </row>
    <row r="16543" spans="20:30" x14ac:dyDescent="0.2">
      <c r="T16543" s="212"/>
      <c r="U16543" s="213"/>
      <c r="V16543" s="213"/>
      <c r="W16543" s="213"/>
      <c r="X16543" s="214"/>
      <c r="Y16543" s="214"/>
      <c r="Z16543" s="214"/>
      <c r="AA16543" s="217"/>
      <c r="AB16543" s="217"/>
      <c r="AC16543" s="217"/>
      <c r="AD16543" s="213"/>
    </row>
    <row r="16544" spans="20:30" x14ac:dyDescent="0.2">
      <c r="T16544" s="212"/>
      <c r="U16544" s="213"/>
      <c r="V16544" s="213"/>
      <c r="W16544" s="213"/>
      <c r="X16544" s="214"/>
      <c r="Y16544" s="214"/>
      <c r="Z16544" s="214"/>
      <c r="AA16544" s="217"/>
      <c r="AB16544" s="217"/>
      <c r="AC16544" s="217"/>
      <c r="AD16544" s="213"/>
    </row>
    <row r="16545" spans="20:30" x14ac:dyDescent="0.2">
      <c r="T16545" s="212"/>
      <c r="U16545" s="213"/>
      <c r="V16545" s="213"/>
      <c r="W16545" s="213"/>
      <c r="X16545" s="214"/>
      <c r="Y16545" s="214"/>
      <c r="Z16545" s="214"/>
      <c r="AA16545" s="217"/>
      <c r="AB16545" s="217"/>
      <c r="AC16545" s="217"/>
      <c r="AD16545" s="213"/>
    </row>
    <row r="16546" spans="20:30" x14ac:dyDescent="0.2">
      <c r="T16546" s="212"/>
      <c r="U16546" s="213"/>
      <c r="V16546" s="213"/>
      <c r="W16546" s="213"/>
      <c r="X16546" s="214"/>
      <c r="Y16546" s="214"/>
      <c r="Z16546" s="214"/>
      <c r="AA16546" s="217"/>
      <c r="AB16546" s="217"/>
      <c r="AC16546" s="217"/>
      <c r="AD16546" s="213"/>
    </row>
    <row r="16547" spans="20:30" x14ac:dyDescent="0.2">
      <c r="T16547" s="212"/>
      <c r="U16547" s="213"/>
      <c r="V16547" s="213"/>
      <c r="W16547" s="213"/>
      <c r="X16547" s="214"/>
      <c r="Y16547" s="214"/>
      <c r="Z16547" s="214"/>
      <c r="AA16547" s="217"/>
      <c r="AB16547" s="217"/>
      <c r="AC16547" s="217"/>
      <c r="AD16547" s="213"/>
    </row>
    <row r="16548" spans="20:30" x14ac:dyDescent="0.2">
      <c r="T16548" s="212"/>
      <c r="U16548" s="213"/>
      <c r="V16548" s="213"/>
      <c r="W16548" s="213"/>
      <c r="X16548" s="214"/>
      <c r="Y16548" s="214"/>
      <c r="Z16548" s="214"/>
      <c r="AA16548" s="217"/>
      <c r="AB16548" s="217"/>
      <c r="AC16548" s="217"/>
      <c r="AD16548" s="213"/>
    </row>
    <row r="16549" spans="20:30" x14ac:dyDescent="0.2">
      <c r="T16549" s="212"/>
      <c r="U16549" s="213"/>
      <c r="V16549" s="213"/>
      <c r="W16549" s="213"/>
      <c r="X16549" s="214"/>
      <c r="Y16549" s="214"/>
      <c r="Z16549" s="214"/>
      <c r="AA16549" s="217"/>
      <c r="AB16549" s="217"/>
      <c r="AC16549" s="217"/>
      <c r="AD16549" s="213"/>
    </row>
    <row r="16550" spans="20:30" x14ac:dyDescent="0.2">
      <c r="T16550" s="212"/>
      <c r="U16550" s="213"/>
      <c r="V16550" s="213"/>
      <c r="W16550" s="213"/>
      <c r="X16550" s="214"/>
      <c r="Y16550" s="214"/>
      <c r="Z16550" s="214"/>
      <c r="AA16550" s="217"/>
      <c r="AB16550" s="217"/>
      <c r="AC16550" s="217"/>
      <c r="AD16550" s="213"/>
    </row>
    <row r="16551" spans="20:30" x14ac:dyDescent="0.2">
      <c r="T16551" s="212"/>
      <c r="U16551" s="213"/>
      <c r="V16551" s="213"/>
      <c r="W16551" s="213"/>
      <c r="X16551" s="214"/>
      <c r="Y16551" s="214"/>
      <c r="Z16551" s="214"/>
      <c r="AA16551" s="217"/>
      <c r="AB16551" s="217"/>
      <c r="AC16551" s="217"/>
      <c r="AD16551" s="213"/>
    </row>
    <row r="16552" spans="20:30" x14ac:dyDescent="0.2">
      <c r="T16552" s="212"/>
      <c r="U16552" s="213"/>
      <c r="V16552" s="213"/>
      <c r="W16552" s="213"/>
      <c r="X16552" s="214"/>
      <c r="Y16552" s="214"/>
      <c r="Z16552" s="214"/>
      <c r="AA16552" s="217"/>
      <c r="AB16552" s="217"/>
      <c r="AC16552" s="217"/>
      <c r="AD16552" s="213"/>
    </row>
    <row r="16553" spans="20:30" x14ac:dyDescent="0.2">
      <c r="T16553" s="212"/>
      <c r="U16553" s="213"/>
      <c r="V16553" s="213"/>
      <c r="W16553" s="213"/>
      <c r="X16553" s="214"/>
      <c r="Y16553" s="214"/>
      <c r="Z16553" s="214"/>
      <c r="AA16553" s="217"/>
      <c r="AB16553" s="217"/>
      <c r="AC16553" s="217"/>
      <c r="AD16553" s="213"/>
    </row>
    <row r="16554" spans="20:30" x14ac:dyDescent="0.2">
      <c r="T16554" s="212"/>
      <c r="U16554" s="213"/>
      <c r="V16554" s="213"/>
      <c r="W16554" s="213"/>
      <c r="X16554" s="214"/>
      <c r="Y16554" s="214"/>
      <c r="Z16554" s="214"/>
      <c r="AA16554" s="217"/>
      <c r="AB16554" s="217"/>
      <c r="AC16554" s="217"/>
      <c r="AD16554" s="213"/>
    </row>
    <row r="16555" spans="20:30" x14ac:dyDescent="0.2">
      <c r="T16555" s="212"/>
      <c r="U16555" s="213"/>
      <c r="V16555" s="213"/>
      <c r="W16555" s="213"/>
      <c r="X16555" s="214"/>
      <c r="Y16555" s="214"/>
      <c r="Z16555" s="214"/>
      <c r="AA16555" s="217"/>
      <c r="AB16555" s="217"/>
      <c r="AC16555" s="217"/>
      <c r="AD16555" s="213"/>
    </row>
    <row r="16556" spans="20:30" x14ac:dyDescent="0.2">
      <c r="T16556" s="212"/>
      <c r="U16556" s="213"/>
      <c r="V16556" s="213"/>
      <c r="W16556" s="213"/>
      <c r="X16556" s="214"/>
      <c r="Y16556" s="214"/>
      <c r="Z16556" s="214"/>
      <c r="AA16556" s="217"/>
      <c r="AB16556" s="217"/>
      <c r="AC16556" s="217"/>
      <c r="AD16556" s="213"/>
    </row>
    <row r="16557" spans="20:30" x14ac:dyDescent="0.2">
      <c r="T16557" s="212"/>
      <c r="U16557" s="213"/>
      <c r="V16557" s="213"/>
      <c r="W16557" s="213"/>
      <c r="X16557" s="214"/>
      <c r="Y16557" s="214"/>
      <c r="Z16557" s="214"/>
      <c r="AA16557" s="217"/>
      <c r="AB16557" s="217"/>
      <c r="AC16557" s="217"/>
      <c r="AD16557" s="213"/>
    </row>
    <row r="16558" spans="20:30" x14ac:dyDescent="0.2">
      <c r="T16558" s="212"/>
      <c r="U16558" s="213"/>
      <c r="V16558" s="213"/>
      <c r="W16558" s="213"/>
      <c r="X16558" s="214"/>
      <c r="Y16558" s="214"/>
      <c r="Z16558" s="214"/>
      <c r="AA16558" s="217"/>
      <c r="AB16558" s="217"/>
      <c r="AC16558" s="217"/>
      <c r="AD16558" s="213"/>
    </row>
    <row r="16559" spans="20:30" x14ac:dyDescent="0.2">
      <c r="T16559" s="212"/>
      <c r="U16559" s="213"/>
      <c r="V16559" s="213"/>
      <c r="W16559" s="213"/>
      <c r="X16559" s="214"/>
      <c r="Y16559" s="214"/>
      <c r="Z16559" s="214"/>
      <c r="AA16559" s="217"/>
      <c r="AB16559" s="217"/>
      <c r="AC16559" s="217"/>
      <c r="AD16559" s="213"/>
    </row>
    <row r="16560" spans="20:30" x14ac:dyDescent="0.2">
      <c r="T16560" s="212"/>
      <c r="U16560" s="213"/>
      <c r="V16560" s="213"/>
      <c r="W16560" s="213"/>
      <c r="X16560" s="214"/>
      <c r="Y16560" s="214"/>
      <c r="Z16560" s="214"/>
      <c r="AA16560" s="217"/>
      <c r="AB16560" s="217"/>
      <c r="AC16560" s="217"/>
      <c r="AD16560" s="213"/>
    </row>
    <row r="16561" spans="20:30" x14ac:dyDescent="0.2">
      <c r="T16561" s="212"/>
      <c r="U16561" s="213"/>
      <c r="V16561" s="213"/>
      <c r="W16561" s="213"/>
      <c r="X16561" s="214"/>
      <c r="Y16561" s="214"/>
      <c r="Z16561" s="214"/>
      <c r="AA16561" s="217"/>
      <c r="AB16561" s="217"/>
      <c r="AC16561" s="217"/>
      <c r="AD16561" s="213"/>
    </row>
    <row r="16562" spans="20:30" x14ac:dyDescent="0.2">
      <c r="T16562" s="212"/>
      <c r="U16562" s="213"/>
      <c r="V16562" s="213"/>
      <c r="W16562" s="213"/>
      <c r="X16562" s="214"/>
      <c r="Y16562" s="214"/>
      <c r="Z16562" s="214"/>
      <c r="AA16562" s="217"/>
      <c r="AB16562" s="217"/>
      <c r="AC16562" s="217"/>
      <c r="AD16562" s="213"/>
    </row>
    <row r="16563" spans="20:30" x14ac:dyDescent="0.2">
      <c r="T16563" s="212"/>
      <c r="U16563" s="213"/>
      <c r="V16563" s="213"/>
      <c r="W16563" s="213"/>
      <c r="X16563" s="214"/>
      <c r="Y16563" s="214"/>
      <c r="Z16563" s="214"/>
      <c r="AA16563" s="217"/>
      <c r="AB16563" s="217"/>
      <c r="AC16563" s="217"/>
      <c r="AD16563" s="213"/>
    </row>
    <row r="16564" spans="20:30" x14ac:dyDescent="0.2">
      <c r="T16564" s="212"/>
      <c r="U16564" s="213"/>
      <c r="V16564" s="213"/>
      <c r="W16564" s="213"/>
      <c r="X16564" s="214"/>
      <c r="Y16564" s="214"/>
      <c r="Z16564" s="214"/>
      <c r="AA16564" s="217"/>
      <c r="AB16564" s="217"/>
      <c r="AC16564" s="217"/>
      <c r="AD16564" s="213"/>
    </row>
    <row r="16565" spans="20:30" x14ac:dyDescent="0.2">
      <c r="T16565" s="212"/>
      <c r="U16565" s="213"/>
      <c r="V16565" s="213"/>
      <c r="W16565" s="213"/>
      <c r="X16565" s="214"/>
      <c r="Y16565" s="214"/>
      <c r="Z16565" s="214"/>
      <c r="AA16565" s="217"/>
      <c r="AB16565" s="217"/>
      <c r="AC16565" s="217"/>
      <c r="AD16565" s="213"/>
    </row>
    <row r="16566" spans="20:30" x14ac:dyDescent="0.2">
      <c r="T16566" s="212"/>
      <c r="U16566" s="213"/>
      <c r="V16566" s="213"/>
      <c r="W16566" s="213"/>
      <c r="X16566" s="214"/>
      <c r="Y16566" s="214"/>
      <c r="Z16566" s="214"/>
      <c r="AA16566" s="217"/>
      <c r="AB16566" s="217"/>
      <c r="AC16566" s="217"/>
      <c r="AD16566" s="213"/>
    </row>
    <row r="16567" spans="20:30" x14ac:dyDescent="0.2">
      <c r="T16567" s="212"/>
      <c r="U16567" s="213"/>
      <c r="V16567" s="213"/>
      <c r="W16567" s="213"/>
      <c r="X16567" s="214"/>
      <c r="Y16567" s="214"/>
      <c r="Z16567" s="214"/>
      <c r="AA16567" s="217"/>
      <c r="AB16567" s="217"/>
      <c r="AC16567" s="217"/>
      <c r="AD16567" s="213"/>
    </row>
    <row r="16568" spans="20:30" x14ac:dyDescent="0.2">
      <c r="T16568" s="212"/>
      <c r="U16568" s="213"/>
      <c r="V16568" s="213"/>
      <c r="W16568" s="213"/>
      <c r="X16568" s="214"/>
      <c r="Y16568" s="214"/>
      <c r="Z16568" s="214"/>
      <c r="AA16568" s="217"/>
      <c r="AB16568" s="217"/>
      <c r="AC16568" s="217"/>
      <c r="AD16568" s="213"/>
    </row>
    <row r="16569" spans="20:30" x14ac:dyDescent="0.2">
      <c r="T16569" s="212"/>
      <c r="U16569" s="213"/>
      <c r="V16569" s="213"/>
      <c r="W16569" s="213"/>
      <c r="X16569" s="214"/>
      <c r="Y16569" s="214"/>
      <c r="Z16569" s="214"/>
      <c r="AA16569" s="217"/>
      <c r="AB16569" s="217"/>
      <c r="AC16569" s="217"/>
      <c r="AD16569" s="213"/>
    </row>
    <row r="16570" spans="20:30" x14ac:dyDescent="0.2">
      <c r="T16570" s="212"/>
      <c r="U16570" s="213"/>
      <c r="V16570" s="213"/>
      <c r="W16570" s="213"/>
      <c r="X16570" s="214"/>
      <c r="Y16570" s="214"/>
      <c r="Z16570" s="214"/>
      <c r="AA16570" s="217"/>
      <c r="AB16570" s="217"/>
      <c r="AC16570" s="217"/>
      <c r="AD16570" s="213"/>
    </row>
    <row r="16571" spans="20:30" x14ac:dyDescent="0.2">
      <c r="T16571" s="212"/>
      <c r="U16571" s="213"/>
      <c r="V16571" s="213"/>
      <c r="W16571" s="213"/>
      <c r="X16571" s="214"/>
      <c r="Y16571" s="214"/>
      <c r="Z16571" s="214"/>
      <c r="AA16571" s="217"/>
      <c r="AB16571" s="217"/>
      <c r="AC16571" s="217"/>
      <c r="AD16571" s="213"/>
    </row>
    <row r="16572" spans="20:30" x14ac:dyDescent="0.2">
      <c r="T16572" s="212"/>
      <c r="U16572" s="213"/>
      <c r="V16572" s="213"/>
      <c r="W16572" s="213"/>
      <c r="X16572" s="214"/>
      <c r="Y16572" s="214"/>
      <c r="Z16572" s="214"/>
      <c r="AA16572" s="217"/>
      <c r="AB16572" s="217"/>
      <c r="AC16572" s="217"/>
      <c r="AD16572" s="213"/>
    </row>
    <row r="16573" spans="20:30" x14ac:dyDescent="0.2">
      <c r="T16573" s="212"/>
      <c r="U16573" s="213"/>
      <c r="V16573" s="213"/>
      <c r="W16573" s="213"/>
      <c r="X16573" s="214"/>
      <c r="Y16573" s="214"/>
      <c r="Z16573" s="214"/>
      <c r="AA16573" s="217"/>
      <c r="AB16573" s="217"/>
      <c r="AC16573" s="217"/>
      <c r="AD16573" s="213"/>
    </row>
    <row r="16574" spans="20:30" x14ac:dyDescent="0.2">
      <c r="T16574" s="212"/>
      <c r="U16574" s="213"/>
      <c r="V16574" s="213"/>
      <c r="W16574" s="213"/>
      <c r="X16574" s="214"/>
      <c r="Y16574" s="214"/>
      <c r="Z16574" s="214"/>
      <c r="AA16574" s="217"/>
      <c r="AB16574" s="217"/>
      <c r="AC16574" s="217"/>
      <c r="AD16574" s="213"/>
    </row>
    <row r="16575" spans="20:30" x14ac:dyDescent="0.2">
      <c r="T16575" s="212"/>
      <c r="U16575" s="213"/>
      <c r="V16575" s="213"/>
      <c r="W16575" s="213"/>
      <c r="X16575" s="214"/>
      <c r="Y16575" s="214"/>
      <c r="Z16575" s="214"/>
      <c r="AA16575" s="217"/>
      <c r="AB16575" s="217"/>
      <c r="AC16575" s="217"/>
      <c r="AD16575" s="213"/>
    </row>
    <row r="16576" spans="20:30" x14ac:dyDescent="0.2">
      <c r="T16576" s="212"/>
      <c r="U16576" s="213"/>
      <c r="V16576" s="213"/>
      <c r="W16576" s="213"/>
      <c r="X16576" s="214"/>
      <c r="Y16576" s="214"/>
      <c r="Z16576" s="214"/>
      <c r="AA16576" s="217"/>
      <c r="AB16576" s="217"/>
      <c r="AC16576" s="217"/>
      <c r="AD16576" s="213"/>
    </row>
    <row r="16577" spans="20:30" x14ac:dyDescent="0.2">
      <c r="T16577" s="212"/>
      <c r="U16577" s="213"/>
      <c r="V16577" s="213"/>
      <c r="W16577" s="213"/>
      <c r="X16577" s="214"/>
      <c r="Y16577" s="214"/>
      <c r="Z16577" s="214"/>
      <c r="AA16577" s="217"/>
      <c r="AB16577" s="217"/>
      <c r="AC16577" s="217"/>
      <c r="AD16577" s="213"/>
    </row>
    <row r="16578" spans="20:30" x14ac:dyDescent="0.2">
      <c r="T16578" s="212"/>
      <c r="U16578" s="213"/>
      <c r="V16578" s="213"/>
      <c r="W16578" s="213"/>
      <c r="X16578" s="214"/>
      <c r="Y16578" s="214"/>
      <c r="Z16578" s="214"/>
      <c r="AA16578" s="217"/>
      <c r="AB16578" s="217"/>
      <c r="AC16578" s="217"/>
      <c r="AD16578" s="213"/>
    </row>
    <row r="16579" spans="20:30" x14ac:dyDescent="0.2">
      <c r="T16579" s="212"/>
      <c r="U16579" s="213"/>
      <c r="V16579" s="213"/>
      <c r="W16579" s="213"/>
      <c r="X16579" s="214"/>
      <c r="Y16579" s="214"/>
      <c r="Z16579" s="214"/>
      <c r="AA16579" s="217"/>
      <c r="AB16579" s="217"/>
      <c r="AC16579" s="217"/>
      <c r="AD16579" s="213"/>
    </row>
    <row r="16580" spans="20:30" x14ac:dyDescent="0.2">
      <c r="T16580" s="212"/>
      <c r="U16580" s="213"/>
      <c r="V16580" s="213"/>
      <c r="W16580" s="213"/>
      <c r="X16580" s="214"/>
      <c r="Y16580" s="214"/>
      <c r="Z16580" s="214"/>
      <c r="AA16580" s="217"/>
      <c r="AB16580" s="217"/>
      <c r="AC16580" s="217"/>
      <c r="AD16580" s="213"/>
    </row>
    <row r="16581" spans="20:30" x14ac:dyDescent="0.2">
      <c r="T16581" s="212"/>
      <c r="U16581" s="213"/>
      <c r="V16581" s="213"/>
      <c r="W16581" s="213"/>
      <c r="X16581" s="214"/>
      <c r="Y16581" s="214"/>
      <c r="Z16581" s="214"/>
      <c r="AA16581" s="217"/>
      <c r="AB16581" s="217"/>
      <c r="AC16581" s="217"/>
      <c r="AD16581" s="213"/>
    </row>
    <row r="16582" spans="20:30" x14ac:dyDescent="0.2">
      <c r="T16582" s="212"/>
      <c r="U16582" s="213"/>
      <c r="V16582" s="213"/>
      <c r="W16582" s="213"/>
      <c r="X16582" s="214"/>
      <c r="Y16582" s="214"/>
      <c r="Z16582" s="214"/>
      <c r="AA16582" s="217"/>
      <c r="AB16582" s="217"/>
      <c r="AC16582" s="217"/>
      <c r="AD16582" s="213"/>
    </row>
    <row r="16583" spans="20:30" x14ac:dyDescent="0.2">
      <c r="T16583" s="212"/>
      <c r="U16583" s="213"/>
      <c r="V16583" s="213"/>
      <c r="W16583" s="213"/>
      <c r="X16583" s="214"/>
      <c r="Y16583" s="214"/>
      <c r="Z16583" s="214"/>
      <c r="AA16583" s="217"/>
      <c r="AB16583" s="217"/>
      <c r="AC16583" s="217"/>
      <c r="AD16583" s="213"/>
    </row>
    <row r="16584" spans="20:30" x14ac:dyDescent="0.2">
      <c r="T16584" s="212"/>
      <c r="U16584" s="213"/>
      <c r="V16584" s="213"/>
      <c r="W16584" s="213"/>
      <c r="X16584" s="214"/>
      <c r="Y16584" s="214"/>
      <c r="Z16584" s="214"/>
      <c r="AA16584" s="217"/>
      <c r="AB16584" s="217"/>
      <c r="AC16584" s="217"/>
      <c r="AD16584" s="213"/>
    </row>
    <row r="16585" spans="20:30" x14ac:dyDescent="0.2">
      <c r="T16585" s="212"/>
      <c r="U16585" s="213"/>
      <c r="V16585" s="213"/>
      <c r="W16585" s="213"/>
      <c r="X16585" s="214"/>
      <c r="Y16585" s="214"/>
      <c r="Z16585" s="214"/>
      <c r="AA16585" s="217"/>
      <c r="AB16585" s="217"/>
      <c r="AC16585" s="217"/>
      <c r="AD16585" s="213"/>
    </row>
    <row r="16586" spans="20:30" x14ac:dyDescent="0.2">
      <c r="T16586" s="212"/>
      <c r="U16586" s="213"/>
      <c r="V16586" s="213"/>
      <c r="W16586" s="213"/>
      <c r="X16586" s="214"/>
      <c r="Y16586" s="214"/>
      <c r="Z16586" s="214"/>
      <c r="AA16586" s="217"/>
      <c r="AB16586" s="217"/>
      <c r="AC16586" s="217"/>
      <c r="AD16586" s="213"/>
    </row>
    <row r="16587" spans="20:30" x14ac:dyDescent="0.2">
      <c r="T16587" s="212"/>
      <c r="U16587" s="213"/>
      <c r="V16587" s="213"/>
      <c r="W16587" s="213"/>
      <c r="X16587" s="214"/>
      <c r="Y16587" s="214"/>
      <c r="Z16587" s="214"/>
      <c r="AA16587" s="217"/>
      <c r="AB16587" s="217"/>
      <c r="AC16587" s="217"/>
      <c r="AD16587" s="213"/>
    </row>
    <row r="16588" spans="20:30" x14ac:dyDescent="0.2">
      <c r="T16588" s="212"/>
      <c r="U16588" s="213"/>
      <c r="V16588" s="213"/>
      <c r="W16588" s="213"/>
      <c r="X16588" s="214"/>
      <c r="Y16588" s="214"/>
      <c r="Z16588" s="214"/>
      <c r="AA16588" s="217"/>
      <c r="AB16588" s="217"/>
      <c r="AC16588" s="217"/>
      <c r="AD16588" s="213"/>
    </row>
    <row r="16589" spans="20:30" x14ac:dyDescent="0.2">
      <c r="T16589" s="212"/>
      <c r="U16589" s="213"/>
      <c r="V16589" s="213"/>
      <c r="W16589" s="213"/>
      <c r="X16589" s="214"/>
      <c r="Y16589" s="214"/>
      <c r="Z16589" s="214"/>
      <c r="AA16589" s="217"/>
      <c r="AB16589" s="217"/>
      <c r="AC16589" s="217"/>
      <c r="AD16589" s="213"/>
    </row>
    <row r="16590" spans="20:30" x14ac:dyDescent="0.2">
      <c r="T16590" s="212"/>
      <c r="U16590" s="213"/>
      <c r="V16590" s="213"/>
      <c r="W16590" s="213"/>
      <c r="X16590" s="214"/>
      <c r="Y16590" s="214"/>
      <c r="Z16590" s="214"/>
      <c r="AA16590" s="217"/>
      <c r="AB16590" s="217"/>
      <c r="AC16590" s="217"/>
      <c r="AD16590" s="213"/>
    </row>
    <row r="16591" spans="20:30" x14ac:dyDescent="0.2">
      <c r="T16591" s="212"/>
      <c r="U16591" s="213"/>
      <c r="V16591" s="213"/>
      <c r="W16591" s="213"/>
      <c r="X16591" s="214"/>
      <c r="Y16591" s="214"/>
      <c r="Z16591" s="214"/>
      <c r="AA16591" s="217"/>
      <c r="AB16591" s="217"/>
      <c r="AC16591" s="217"/>
      <c r="AD16591" s="213"/>
    </row>
    <row r="16592" spans="20:30" x14ac:dyDescent="0.2">
      <c r="T16592" s="212"/>
      <c r="U16592" s="213"/>
      <c r="V16592" s="213"/>
      <c r="W16592" s="213"/>
      <c r="X16592" s="214"/>
      <c r="Y16592" s="214"/>
      <c r="Z16592" s="214"/>
      <c r="AA16592" s="217"/>
      <c r="AB16592" s="217"/>
      <c r="AC16592" s="217"/>
      <c r="AD16592" s="213"/>
    </row>
    <row r="16593" spans="20:30" x14ac:dyDescent="0.2">
      <c r="T16593" s="212"/>
      <c r="U16593" s="213"/>
      <c r="V16593" s="213"/>
      <c r="W16593" s="213"/>
      <c r="X16593" s="214"/>
      <c r="Y16593" s="214"/>
      <c r="Z16593" s="214"/>
      <c r="AA16593" s="217"/>
      <c r="AB16593" s="217"/>
      <c r="AC16593" s="217"/>
      <c r="AD16593" s="213"/>
    </row>
    <row r="16594" spans="20:30" x14ac:dyDescent="0.2">
      <c r="T16594" s="212"/>
      <c r="U16594" s="213"/>
      <c r="V16594" s="213"/>
      <c r="W16594" s="213"/>
      <c r="X16594" s="214"/>
      <c r="Y16594" s="214"/>
      <c r="Z16594" s="214"/>
      <c r="AA16594" s="217"/>
      <c r="AB16594" s="217"/>
      <c r="AC16594" s="217"/>
      <c r="AD16594" s="213"/>
    </row>
    <row r="16595" spans="20:30" x14ac:dyDescent="0.2">
      <c r="T16595" s="212"/>
      <c r="U16595" s="213"/>
      <c r="V16595" s="213"/>
      <c r="W16595" s="213"/>
      <c r="X16595" s="214"/>
      <c r="Y16595" s="214"/>
      <c r="Z16595" s="214"/>
      <c r="AA16595" s="217"/>
      <c r="AB16595" s="217"/>
      <c r="AC16595" s="217"/>
      <c r="AD16595" s="213"/>
    </row>
    <row r="16596" spans="20:30" x14ac:dyDescent="0.2">
      <c r="T16596" s="212"/>
      <c r="U16596" s="213"/>
      <c r="V16596" s="213"/>
      <c r="W16596" s="213"/>
      <c r="X16596" s="214"/>
      <c r="Y16596" s="214"/>
      <c r="Z16596" s="214"/>
      <c r="AA16596" s="217"/>
      <c r="AB16596" s="217"/>
      <c r="AC16596" s="217"/>
      <c r="AD16596" s="213"/>
    </row>
    <row r="16597" spans="20:30" x14ac:dyDescent="0.2">
      <c r="T16597" s="212"/>
      <c r="U16597" s="213"/>
      <c r="V16597" s="213"/>
      <c r="W16597" s="213"/>
      <c r="X16597" s="214"/>
      <c r="Y16597" s="214"/>
      <c r="Z16597" s="214"/>
      <c r="AA16597" s="217"/>
      <c r="AB16597" s="217"/>
      <c r="AC16597" s="217"/>
      <c r="AD16597" s="213"/>
    </row>
    <row r="16598" spans="20:30" x14ac:dyDescent="0.2">
      <c r="T16598" s="212"/>
      <c r="U16598" s="213"/>
      <c r="V16598" s="213"/>
      <c r="W16598" s="213"/>
      <c r="X16598" s="214"/>
      <c r="Y16598" s="214"/>
      <c r="Z16598" s="214"/>
      <c r="AA16598" s="217"/>
      <c r="AB16598" s="217"/>
      <c r="AC16598" s="217"/>
      <c r="AD16598" s="213"/>
    </row>
    <row r="16599" spans="20:30" x14ac:dyDescent="0.2">
      <c r="T16599" s="212"/>
      <c r="U16599" s="213"/>
      <c r="V16599" s="213"/>
      <c r="W16599" s="213"/>
      <c r="X16599" s="214"/>
      <c r="Y16599" s="214"/>
      <c r="Z16599" s="214"/>
      <c r="AA16599" s="217"/>
      <c r="AB16599" s="217"/>
      <c r="AC16599" s="217"/>
      <c r="AD16599" s="213"/>
    </row>
    <row r="16600" spans="20:30" x14ac:dyDescent="0.2">
      <c r="T16600" s="212"/>
      <c r="U16600" s="213"/>
      <c r="V16600" s="213"/>
      <c r="W16600" s="213"/>
      <c r="X16600" s="214"/>
      <c r="Y16600" s="214"/>
      <c r="Z16600" s="214"/>
      <c r="AA16600" s="217"/>
      <c r="AB16600" s="217"/>
      <c r="AC16600" s="217"/>
      <c r="AD16600" s="213"/>
    </row>
    <row r="16601" spans="20:30" x14ac:dyDescent="0.2">
      <c r="T16601" s="212"/>
      <c r="U16601" s="213"/>
      <c r="V16601" s="213"/>
      <c r="W16601" s="213"/>
      <c r="X16601" s="214"/>
      <c r="Y16601" s="214"/>
      <c r="Z16601" s="214"/>
      <c r="AA16601" s="217"/>
      <c r="AB16601" s="217"/>
      <c r="AC16601" s="217"/>
      <c r="AD16601" s="213"/>
    </row>
    <row r="16602" spans="20:30" x14ac:dyDescent="0.2">
      <c r="T16602" s="212"/>
      <c r="U16602" s="213"/>
      <c r="V16602" s="213"/>
      <c r="W16602" s="213"/>
      <c r="X16602" s="214"/>
      <c r="Y16602" s="214"/>
      <c r="Z16602" s="214"/>
      <c r="AA16602" s="217"/>
      <c r="AB16602" s="217"/>
      <c r="AC16602" s="217"/>
      <c r="AD16602" s="213"/>
    </row>
    <row r="16603" spans="20:30" x14ac:dyDescent="0.2">
      <c r="T16603" s="212"/>
      <c r="U16603" s="213"/>
      <c r="V16603" s="213"/>
      <c r="W16603" s="213"/>
      <c r="X16603" s="214"/>
      <c r="Y16603" s="214"/>
      <c r="Z16603" s="214"/>
      <c r="AA16603" s="217"/>
      <c r="AB16603" s="217"/>
      <c r="AC16603" s="217"/>
      <c r="AD16603" s="213"/>
    </row>
    <row r="16604" spans="20:30" x14ac:dyDescent="0.2">
      <c r="T16604" s="212"/>
      <c r="U16604" s="213"/>
      <c r="V16604" s="213"/>
      <c r="W16604" s="213"/>
      <c r="X16604" s="214"/>
      <c r="Y16604" s="214"/>
      <c r="Z16604" s="214"/>
      <c r="AA16604" s="217"/>
      <c r="AB16604" s="217"/>
      <c r="AC16604" s="217"/>
      <c r="AD16604" s="213"/>
    </row>
    <row r="16605" spans="20:30" x14ac:dyDescent="0.2">
      <c r="T16605" s="212"/>
      <c r="U16605" s="213"/>
      <c r="V16605" s="213"/>
      <c r="W16605" s="213"/>
      <c r="X16605" s="214"/>
      <c r="Y16605" s="214"/>
      <c r="Z16605" s="214"/>
      <c r="AA16605" s="217"/>
      <c r="AB16605" s="217"/>
      <c r="AC16605" s="217"/>
      <c r="AD16605" s="213"/>
    </row>
    <row r="16606" spans="20:30" x14ac:dyDescent="0.2">
      <c r="T16606" s="212"/>
      <c r="U16606" s="213"/>
      <c r="V16606" s="213"/>
      <c r="W16606" s="213"/>
      <c r="X16606" s="214"/>
      <c r="Y16606" s="214"/>
      <c r="Z16606" s="214"/>
      <c r="AA16606" s="217"/>
      <c r="AB16606" s="217"/>
      <c r="AC16606" s="217"/>
      <c r="AD16606" s="213"/>
    </row>
    <row r="16607" spans="20:30" x14ac:dyDescent="0.2">
      <c r="T16607" s="212"/>
      <c r="U16607" s="213"/>
      <c r="V16607" s="213"/>
      <c r="W16607" s="213"/>
      <c r="X16607" s="214"/>
      <c r="Y16607" s="214"/>
      <c r="Z16607" s="214"/>
      <c r="AA16607" s="217"/>
      <c r="AB16607" s="217"/>
      <c r="AC16607" s="217"/>
      <c r="AD16607" s="213"/>
    </row>
    <row r="16608" spans="20:30" x14ac:dyDescent="0.2">
      <c r="T16608" s="212"/>
      <c r="U16608" s="213"/>
      <c r="V16608" s="213"/>
      <c r="W16608" s="213"/>
      <c r="X16608" s="214"/>
      <c r="Y16608" s="214"/>
      <c r="Z16608" s="214"/>
      <c r="AA16608" s="217"/>
      <c r="AB16608" s="217"/>
      <c r="AC16608" s="217"/>
      <c r="AD16608" s="213"/>
    </row>
    <row r="16609" spans="20:30" x14ac:dyDescent="0.2">
      <c r="T16609" s="212"/>
      <c r="U16609" s="213"/>
      <c r="V16609" s="213"/>
      <c r="W16609" s="213"/>
      <c r="X16609" s="214"/>
      <c r="Y16609" s="214"/>
      <c r="Z16609" s="214"/>
      <c r="AA16609" s="217"/>
      <c r="AB16609" s="217"/>
      <c r="AC16609" s="217"/>
      <c r="AD16609" s="213"/>
    </row>
    <row r="16610" spans="20:30" x14ac:dyDescent="0.2">
      <c r="T16610" s="212"/>
      <c r="U16610" s="213"/>
      <c r="V16610" s="213"/>
      <c r="W16610" s="213"/>
      <c r="X16610" s="214"/>
      <c r="Y16610" s="214"/>
      <c r="Z16610" s="214"/>
      <c r="AA16610" s="217"/>
      <c r="AB16610" s="217"/>
      <c r="AC16610" s="217"/>
      <c r="AD16610" s="213"/>
    </row>
    <row r="16611" spans="20:30" x14ac:dyDescent="0.2">
      <c r="T16611" s="212"/>
      <c r="U16611" s="213"/>
      <c r="V16611" s="213"/>
      <c r="W16611" s="213"/>
      <c r="X16611" s="214"/>
      <c r="Y16611" s="214"/>
      <c r="Z16611" s="214"/>
      <c r="AA16611" s="217"/>
      <c r="AB16611" s="217"/>
      <c r="AC16611" s="217"/>
      <c r="AD16611" s="213"/>
    </row>
    <row r="16612" spans="20:30" x14ac:dyDescent="0.2">
      <c r="T16612" s="212"/>
      <c r="U16612" s="213"/>
      <c r="V16612" s="213"/>
      <c r="W16612" s="213"/>
      <c r="X16612" s="214"/>
      <c r="Y16612" s="214"/>
      <c r="Z16612" s="214"/>
      <c r="AA16612" s="217"/>
      <c r="AB16612" s="217"/>
      <c r="AC16612" s="217"/>
      <c r="AD16612" s="213"/>
    </row>
    <row r="16613" spans="20:30" x14ac:dyDescent="0.2">
      <c r="T16613" s="212"/>
      <c r="U16613" s="213"/>
      <c r="V16613" s="213"/>
      <c r="W16613" s="213"/>
      <c r="X16613" s="214"/>
      <c r="Y16613" s="214"/>
      <c r="Z16613" s="214"/>
      <c r="AA16613" s="217"/>
      <c r="AB16613" s="217"/>
      <c r="AC16613" s="217"/>
      <c r="AD16613" s="213"/>
    </row>
    <row r="16614" spans="20:30" x14ac:dyDescent="0.2">
      <c r="T16614" s="212"/>
      <c r="U16614" s="213"/>
      <c r="V16614" s="213"/>
      <c r="W16614" s="213"/>
      <c r="X16614" s="214"/>
      <c r="Y16614" s="214"/>
      <c r="Z16614" s="214"/>
      <c r="AA16614" s="217"/>
      <c r="AB16614" s="217"/>
      <c r="AC16614" s="217"/>
      <c r="AD16614" s="213"/>
    </row>
    <row r="16615" spans="20:30" x14ac:dyDescent="0.2">
      <c r="T16615" s="212"/>
      <c r="U16615" s="213"/>
      <c r="V16615" s="213"/>
      <c r="W16615" s="213"/>
      <c r="X16615" s="214"/>
      <c r="Y16615" s="214"/>
      <c r="Z16615" s="214"/>
      <c r="AA16615" s="217"/>
      <c r="AB16615" s="217"/>
      <c r="AC16615" s="217"/>
      <c r="AD16615" s="213"/>
    </row>
    <row r="16616" spans="20:30" x14ac:dyDescent="0.2">
      <c r="T16616" s="212"/>
      <c r="U16616" s="213"/>
      <c r="V16616" s="213"/>
      <c r="W16616" s="213"/>
      <c r="X16616" s="214"/>
      <c r="Y16616" s="214"/>
      <c r="Z16616" s="214"/>
      <c r="AA16616" s="217"/>
      <c r="AB16616" s="217"/>
      <c r="AC16616" s="217"/>
      <c r="AD16616" s="213"/>
    </row>
    <row r="16617" spans="20:30" x14ac:dyDescent="0.2">
      <c r="T16617" s="212"/>
      <c r="U16617" s="213"/>
      <c r="V16617" s="213"/>
      <c r="W16617" s="213"/>
      <c r="X16617" s="214"/>
      <c r="Y16617" s="214"/>
      <c r="Z16617" s="214"/>
      <c r="AA16617" s="217"/>
      <c r="AB16617" s="217"/>
      <c r="AC16617" s="217"/>
      <c r="AD16617" s="213"/>
    </row>
    <row r="16618" spans="20:30" x14ac:dyDescent="0.2">
      <c r="T16618" s="212"/>
      <c r="U16618" s="213"/>
      <c r="V16618" s="213"/>
      <c r="W16618" s="213"/>
      <c r="X16618" s="214"/>
      <c r="Y16618" s="214"/>
      <c r="Z16618" s="214"/>
      <c r="AA16618" s="217"/>
      <c r="AB16618" s="217"/>
      <c r="AC16618" s="217"/>
      <c r="AD16618" s="213"/>
    </row>
    <row r="16619" spans="20:30" x14ac:dyDescent="0.2">
      <c r="T16619" s="212"/>
      <c r="U16619" s="213"/>
      <c r="V16619" s="213"/>
      <c r="W16619" s="213"/>
      <c r="X16619" s="214"/>
      <c r="Y16619" s="214"/>
      <c r="Z16619" s="214"/>
      <c r="AA16619" s="217"/>
      <c r="AB16619" s="217"/>
      <c r="AC16619" s="217"/>
      <c r="AD16619" s="213"/>
    </row>
    <row r="16620" spans="20:30" x14ac:dyDescent="0.2">
      <c r="T16620" s="212"/>
      <c r="U16620" s="213"/>
      <c r="V16620" s="213"/>
      <c r="W16620" s="213"/>
      <c r="X16620" s="214"/>
      <c r="Y16620" s="214"/>
      <c r="Z16620" s="214"/>
      <c r="AA16620" s="217"/>
      <c r="AB16620" s="217"/>
      <c r="AC16620" s="217"/>
      <c r="AD16620" s="213"/>
    </row>
    <row r="16621" spans="20:30" x14ac:dyDescent="0.2">
      <c r="T16621" s="212"/>
      <c r="U16621" s="213"/>
      <c r="V16621" s="213"/>
      <c r="W16621" s="213"/>
      <c r="X16621" s="214"/>
      <c r="Y16621" s="214"/>
      <c r="Z16621" s="214"/>
      <c r="AA16621" s="217"/>
      <c r="AB16621" s="217"/>
      <c r="AC16621" s="217"/>
      <c r="AD16621" s="213"/>
    </row>
    <row r="16622" spans="20:30" x14ac:dyDescent="0.2">
      <c r="T16622" s="212"/>
      <c r="U16622" s="213"/>
      <c r="V16622" s="213"/>
      <c r="W16622" s="213"/>
      <c r="X16622" s="214"/>
      <c r="Y16622" s="214"/>
      <c r="Z16622" s="214"/>
      <c r="AA16622" s="217"/>
      <c r="AB16622" s="217"/>
      <c r="AC16622" s="217"/>
      <c r="AD16622" s="213"/>
    </row>
    <row r="16623" spans="20:30" x14ac:dyDescent="0.2">
      <c r="T16623" s="212"/>
      <c r="U16623" s="213"/>
      <c r="V16623" s="213"/>
      <c r="W16623" s="213"/>
      <c r="X16623" s="214"/>
      <c r="Y16623" s="214"/>
      <c r="Z16623" s="214"/>
      <c r="AA16623" s="217"/>
      <c r="AB16623" s="217"/>
      <c r="AC16623" s="217"/>
      <c r="AD16623" s="213"/>
    </row>
    <row r="16624" spans="20:30" x14ac:dyDescent="0.2">
      <c r="T16624" s="212"/>
      <c r="U16624" s="213"/>
      <c r="V16624" s="213"/>
      <c r="W16624" s="213"/>
      <c r="X16624" s="214"/>
      <c r="Y16624" s="214"/>
      <c r="Z16624" s="214"/>
      <c r="AA16624" s="217"/>
      <c r="AB16624" s="217"/>
      <c r="AC16624" s="217"/>
      <c r="AD16624" s="213"/>
    </row>
    <row r="16625" spans="20:30" x14ac:dyDescent="0.2">
      <c r="T16625" s="212"/>
      <c r="U16625" s="213"/>
      <c r="V16625" s="213"/>
      <c r="W16625" s="213"/>
      <c r="X16625" s="214"/>
      <c r="Y16625" s="214"/>
      <c r="Z16625" s="214"/>
      <c r="AA16625" s="217"/>
      <c r="AB16625" s="217"/>
      <c r="AC16625" s="217"/>
      <c r="AD16625" s="213"/>
    </row>
    <row r="16626" spans="20:30" x14ac:dyDescent="0.2">
      <c r="T16626" s="212"/>
      <c r="U16626" s="213"/>
      <c r="V16626" s="213"/>
      <c r="W16626" s="213"/>
      <c r="X16626" s="214"/>
      <c r="Y16626" s="214"/>
      <c r="Z16626" s="214"/>
      <c r="AA16626" s="217"/>
      <c r="AB16626" s="217"/>
      <c r="AC16626" s="217"/>
      <c r="AD16626" s="213"/>
    </row>
    <row r="16627" spans="20:30" x14ac:dyDescent="0.2">
      <c r="T16627" s="212"/>
      <c r="U16627" s="213"/>
      <c r="V16627" s="213"/>
      <c r="W16627" s="213"/>
      <c r="X16627" s="214"/>
      <c r="Y16627" s="214"/>
      <c r="Z16627" s="214"/>
      <c r="AA16627" s="217"/>
      <c r="AB16627" s="217"/>
      <c r="AC16627" s="217"/>
      <c r="AD16627" s="213"/>
    </row>
    <row r="16628" spans="20:30" x14ac:dyDescent="0.2">
      <c r="T16628" s="212"/>
      <c r="U16628" s="213"/>
      <c r="V16628" s="213"/>
      <c r="W16628" s="213"/>
      <c r="X16628" s="214"/>
      <c r="Y16628" s="214"/>
      <c r="Z16628" s="214"/>
      <c r="AA16628" s="217"/>
      <c r="AB16628" s="217"/>
      <c r="AC16628" s="217"/>
      <c r="AD16628" s="213"/>
    </row>
    <row r="16629" spans="20:30" x14ac:dyDescent="0.2">
      <c r="T16629" s="212"/>
      <c r="U16629" s="213"/>
      <c r="V16629" s="213"/>
      <c r="W16629" s="213"/>
      <c r="X16629" s="214"/>
      <c r="Y16629" s="214"/>
      <c r="Z16629" s="214"/>
      <c r="AA16629" s="217"/>
      <c r="AB16629" s="217"/>
      <c r="AC16629" s="217"/>
      <c r="AD16629" s="213"/>
    </row>
    <row r="16630" spans="20:30" x14ac:dyDescent="0.2">
      <c r="T16630" s="212"/>
      <c r="U16630" s="213"/>
      <c r="V16630" s="213"/>
      <c r="W16630" s="213"/>
      <c r="X16630" s="214"/>
      <c r="Y16630" s="214"/>
      <c r="Z16630" s="214"/>
      <c r="AA16630" s="217"/>
      <c r="AB16630" s="217"/>
      <c r="AC16630" s="217"/>
      <c r="AD16630" s="213"/>
    </row>
    <row r="16631" spans="20:30" x14ac:dyDescent="0.2">
      <c r="T16631" s="212"/>
      <c r="U16631" s="213"/>
      <c r="V16631" s="213"/>
      <c r="W16631" s="213"/>
      <c r="X16631" s="214"/>
      <c r="Y16631" s="214"/>
      <c r="Z16631" s="214"/>
      <c r="AA16631" s="217"/>
      <c r="AB16631" s="217"/>
      <c r="AC16631" s="217"/>
      <c r="AD16631" s="213"/>
    </row>
    <row r="16632" spans="20:30" x14ac:dyDescent="0.2">
      <c r="T16632" s="212"/>
      <c r="U16632" s="213"/>
      <c r="V16632" s="213"/>
      <c r="W16632" s="213"/>
      <c r="X16632" s="214"/>
      <c r="Y16632" s="214"/>
      <c r="Z16632" s="214"/>
      <c r="AA16632" s="217"/>
      <c r="AB16632" s="217"/>
      <c r="AC16632" s="217"/>
      <c r="AD16632" s="213"/>
    </row>
    <row r="16633" spans="20:30" x14ac:dyDescent="0.2">
      <c r="T16633" s="212"/>
      <c r="U16633" s="213"/>
      <c r="V16633" s="213"/>
      <c r="W16633" s="213"/>
      <c r="X16633" s="214"/>
      <c r="Y16633" s="214"/>
      <c r="Z16633" s="214"/>
      <c r="AA16633" s="217"/>
      <c r="AB16633" s="217"/>
      <c r="AC16633" s="217"/>
      <c r="AD16633" s="213"/>
    </row>
    <row r="16634" spans="20:30" x14ac:dyDescent="0.2">
      <c r="T16634" s="212"/>
      <c r="U16634" s="213"/>
      <c r="V16634" s="213"/>
      <c r="W16634" s="213"/>
      <c r="X16634" s="214"/>
      <c r="Y16634" s="214"/>
      <c r="Z16634" s="214"/>
      <c r="AA16634" s="217"/>
      <c r="AB16634" s="217"/>
      <c r="AC16634" s="217"/>
      <c r="AD16634" s="213"/>
    </row>
    <row r="16635" spans="20:30" x14ac:dyDescent="0.2">
      <c r="T16635" s="212"/>
      <c r="U16635" s="213"/>
      <c r="V16635" s="213"/>
      <c r="W16635" s="213"/>
      <c r="X16635" s="214"/>
      <c r="Y16635" s="214"/>
      <c r="Z16635" s="214"/>
      <c r="AA16635" s="217"/>
      <c r="AB16635" s="217"/>
      <c r="AC16635" s="217"/>
      <c r="AD16635" s="213"/>
    </row>
    <row r="16636" spans="20:30" x14ac:dyDescent="0.2">
      <c r="T16636" s="212"/>
      <c r="U16636" s="213"/>
      <c r="V16636" s="213"/>
      <c r="W16636" s="213"/>
      <c r="X16636" s="214"/>
      <c r="Y16636" s="214"/>
      <c r="Z16636" s="214"/>
      <c r="AA16636" s="217"/>
      <c r="AB16636" s="217"/>
      <c r="AC16636" s="217"/>
      <c r="AD16636" s="213"/>
    </row>
    <row r="16637" spans="20:30" x14ac:dyDescent="0.2">
      <c r="T16637" s="212"/>
      <c r="U16637" s="213"/>
      <c r="V16637" s="213"/>
      <c r="W16637" s="213"/>
      <c r="X16637" s="214"/>
      <c r="Y16637" s="214"/>
      <c r="Z16637" s="214"/>
      <c r="AA16637" s="217"/>
      <c r="AB16637" s="217"/>
      <c r="AC16637" s="217"/>
      <c r="AD16637" s="213"/>
    </row>
    <row r="16638" spans="20:30" x14ac:dyDescent="0.2">
      <c r="T16638" s="212"/>
      <c r="U16638" s="213"/>
      <c r="V16638" s="213"/>
      <c r="W16638" s="213"/>
      <c r="X16638" s="214"/>
      <c r="Y16638" s="214"/>
      <c r="Z16638" s="214"/>
      <c r="AA16638" s="217"/>
      <c r="AB16638" s="217"/>
      <c r="AC16638" s="217"/>
      <c r="AD16638" s="213"/>
    </row>
    <row r="16639" spans="20:30" x14ac:dyDescent="0.2">
      <c r="T16639" s="212"/>
      <c r="U16639" s="213"/>
      <c r="V16639" s="213"/>
      <c r="W16639" s="213"/>
      <c r="X16639" s="214"/>
      <c r="Y16639" s="214"/>
      <c r="Z16639" s="214"/>
      <c r="AA16639" s="217"/>
      <c r="AB16639" s="217"/>
      <c r="AC16639" s="217"/>
      <c r="AD16639" s="213"/>
    </row>
    <row r="16640" spans="20:30" x14ac:dyDescent="0.2">
      <c r="T16640" s="212"/>
      <c r="U16640" s="213"/>
      <c r="V16640" s="213"/>
      <c r="W16640" s="213"/>
      <c r="X16640" s="214"/>
      <c r="Y16640" s="214"/>
      <c r="Z16640" s="214"/>
      <c r="AA16640" s="217"/>
      <c r="AB16640" s="217"/>
      <c r="AC16640" s="217"/>
      <c r="AD16640" s="213"/>
    </row>
    <row r="16641" spans="20:30" x14ac:dyDescent="0.2">
      <c r="T16641" s="212"/>
      <c r="U16641" s="213"/>
      <c r="V16641" s="213"/>
      <c r="W16641" s="213"/>
      <c r="X16641" s="214"/>
      <c r="Y16641" s="214"/>
      <c r="Z16641" s="214"/>
      <c r="AA16641" s="217"/>
      <c r="AB16641" s="217"/>
      <c r="AC16641" s="217"/>
      <c r="AD16641" s="213"/>
    </row>
    <row r="16642" spans="20:30" x14ac:dyDescent="0.2">
      <c r="T16642" s="212"/>
      <c r="U16642" s="213"/>
      <c r="V16642" s="213"/>
      <c r="W16642" s="213"/>
      <c r="X16642" s="214"/>
      <c r="Y16642" s="214"/>
      <c r="Z16642" s="214"/>
      <c r="AA16642" s="217"/>
      <c r="AB16642" s="217"/>
      <c r="AC16642" s="217"/>
      <c r="AD16642" s="213"/>
    </row>
    <row r="16643" spans="20:30" x14ac:dyDescent="0.2">
      <c r="T16643" s="212"/>
      <c r="U16643" s="213"/>
      <c r="V16643" s="213"/>
      <c r="W16643" s="213"/>
      <c r="X16643" s="214"/>
      <c r="Y16643" s="214"/>
      <c r="Z16643" s="214"/>
      <c r="AA16643" s="217"/>
      <c r="AB16643" s="217"/>
      <c r="AC16643" s="217"/>
      <c r="AD16643" s="213"/>
    </row>
    <row r="16644" spans="20:30" x14ac:dyDescent="0.2">
      <c r="T16644" s="212"/>
      <c r="U16644" s="213"/>
      <c r="V16644" s="213"/>
      <c r="W16644" s="213"/>
      <c r="X16644" s="214"/>
      <c r="Y16644" s="214"/>
      <c r="Z16644" s="214"/>
      <c r="AA16644" s="217"/>
      <c r="AB16644" s="217"/>
      <c r="AC16644" s="217"/>
      <c r="AD16644" s="213"/>
    </row>
    <row r="16645" spans="20:30" x14ac:dyDescent="0.2">
      <c r="T16645" s="212"/>
      <c r="U16645" s="213"/>
      <c r="V16645" s="213"/>
      <c r="W16645" s="213"/>
      <c r="X16645" s="214"/>
      <c r="Y16645" s="214"/>
      <c r="Z16645" s="214"/>
      <c r="AA16645" s="217"/>
      <c r="AB16645" s="217"/>
      <c r="AC16645" s="217"/>
      <c r="AD16645" s="213"/>
    </row>
    <row r="16646" spans="20:30" x14ac:dyDescent="0.2">
      <c r="T16646" s="212"/>
      <c r="U16646" s="213"/>
      <c r="V16646" s="213"/>
      <c r="W16646" s="213"/>
      <c r="X16646" s="214"/>
      <c r="Y16646" s="214"/>
      <c r="Z16646" s="214"/>
      <c r="AA16646" s="217"/>
      <c r="AB16646" s="217"/>
      <c r="AC16646" s="217"/>
      <c r="AD16646" s="213"/>
    </row>
    <row r="16647" spans="20:30" x14ac:dyDescent="0.2">
      <c r="T16647" s="212"/>
      <c r="U16647" s="213"/>
      <c r="V16647" s="213"/>
      <c r="W16647" s="213"/>
      <c r="X16647" s="214"/>
      <c r="Y16647" s="214"/>
      <c r="Z16647" s="214"/>
      <c r="AA16647" s="217"/>
      <c r="AB16647" s="217"/>
      <c r="AC16647" s="217"/>
      <c r="AD16647" s="213"/>
    </row>
    <row r="16648" spans="20:30" x14ac:dyDescent="0.2">
      <c r="T16648" s="212"/>
      <c r="U16648" s="213"/>
      <c r="V16648" s="213"/>
      <c r="W16648" s="213"/>
      <c r="X16648" s="214"/>
      <c r="Y16648" s="214"/>
      <c r="Z16648" s="214"/>
      <c r="AA16648" s="217"/>
      <c r="AB16648" s="217"/>
      <c r="AC16648" s="217"/>
      <c r="AD16648" s="213"/>
    </row>
    <row r="16649" spans="20:30" x14ac:dyDescent="0.2">
      <c r="T16649" s="212"/>
      <c r="U16649" s="213"/>
      <c r="V16649" s="213"/>
      <c r="W16649" s="213"/>
      <c r="X16649" s="214"/>
      <c r="Y16649" s="214"/>
      <c r="Z16649" s="214"/>
      <c r="AA16649" s="217"/>
      <c r="AB16649" s="217"/>
      <c r="AC16649" s="217"/>
      <c r="AD16649" s="213"/>
    </row>
    <row r="16650" spans="20:30" x14ac:dyDescent="0.2">
      <c r="T16650" s="212"/>
      <c r="U16650" s="213"/>
      <c r="V16650" s="213"/>
      <c r="W16650" s="213"/>
      <c r="X16650" s="214"/>
      <c r="Y16650" s="214"/>
      <c r="Z16650" s="214"/>
      <c r="AA16650" s="217"/>
      <c r="AB16650" s="217"/>
      <c r="AC16650" s="217"/>
      <c r="AD16650" s="213"/>
    </row>
    <row r="16651" spans="20:30" x14ac:dyDescent="0.2">
      <c r="T16651" s="212"/>
      <c r="U16651" s="213"/>
      <c r="V16651" s="213"/>
      <c r="W16651" s="213"/>
      <c r="X16651" s="214"/>
      <c r="Y16651" s="214"/>
      <c r="Z16651" s="214"/>
      <c r="AA16651" s="217"/>
      <c r="AB16651" s="217"/>
      <c r="AC16651" s="217"/>
      <c r="AD16651" s="213"/>
    </row>
    <row r="16652" spans="20:30" x14ac:dyDescent="0.2">
      <c r="T16652" s="212"/>
      <c r="U16652" s="213"/>
      <c r="V16652" s="213"/>
      <c r="W16652" s="213"/>
      <c r="X16652" s="214"/>
      <c r="Y16652" s="214"/>
      <c r="Z16652" s="214"/>
      <c r="AA16652" s="217"/>
      <c r="AB16652" s="217"/>
      <c r="AC16652" s="217"/>
      <c r="AD16652" s="213"/>
    </row>
    <row r="16653" spans="20:30" x14ac:dyDescent="0.2">
      <c r="T16653" s="212"/>
      <c r="U16653" s="213"/>
      <c r="V16653" s="213"/>
      <c r="W16653" s="213"/>
      <c r="X16653" s="214"/>
      <c r="Y16653" s="214"/>
      <c r="Z16653" s="214"/>
      <c r="AA16653" s="217"/>
      <c r="AB16653" s="217"/>
      <c r="AC16653" s="217"/>
      <c r="AD16653" s="213"/>
    </row>
    <row r="16654" spans="20:30" x14ac:dyDescent="0.2">
      <c r="T16654" s="212"/>
      <c r="U16654" s="213"/>
      <c r="V16654" s="213"/>
      <c r="W16654" s="213"/>
      <c r="X16654" s="214"/>
      <c r="Y16654" s="214"/>
      <c r="Z16654" s="214"/>
      <c r="AA16654" s="217"/>
      <c r="AB16654" s="217"/>
      <c r="AC16654" s="217"/>
      <c r="AD16654" s="213"/>
    </row>
    <row r="16655" spans="20:30" x14ac:dyDescent="0.2">
      <c r="T16655" s="212"/>
      <c r="U16655" s="213"/>
      <c r="V16655" s="213"/>
      <c r="W16655" s="213"/>
      <c r="X16655" s="214"/>
      <c r="Y16655" s="214"/>
      <c r="Z16655" s="214"/>
      <c r="AA16655" s="217"/>
      <c r="AB16655" s="217"/>
      <c r="AC16655" s="217"/>
      <c r="AD16655" s="213"/>
    </row>
    <row r="16656" spans="20:30" x14ac:dyDescent="0.2">
      <c r="T16656" s="212"/>
      <c r="U16656" s="213"/>
      <c r="V16656" s="213"/>
      <c r="W16656" s="213"/>
      <c r="X16656" s="214"/>
      <c r="Y16656" s="214"/>
      <c r="Z16656" s="214"/>
      <c r="AA16656" s="217"/>
      <c r="AB16656" s="217"/>
      <c r="AC16656" s="217"/>
      <c r="AD16656" s="213"/>
    </row>
    <row r="16657" spans="20:30" x14ac:dyDescent="0.2">
      <c r="T16657" s="212"/>
      <c r="U16657" s="213"/>
      <c r="V16657" s="213"/>
      <c r="W16657" s="213"/>
      <c r="X16657" s="214"/>
      <c r="Y16657" s="214"/>
      <c r="Z16657" s="214"/>
      <c r="AA16657" s="217"/>
      <c r="AB16657" s="217"/>
      <c r="AC16657" s="217"/>
      <c r="AD16657" s="213"/>
    </row>
    <row r="16658" spans="20:30" x14ac:dyDescent="0.2">
      <c r="T16658" s="212"/>
      <c r="U16658" s="213"/>
      <c r="V16658" s="213"/>
      <c r="W16658" s="213"/>
      <c r="X16658" s="214"/>
      <c r="Y16658" s="214"/>
      <c r="Z16658" s="214"/>
      <c r="AA16658" s="217"/>
      <c r="AB16658" s="217"/>
      <c r="AC16658" s="217"/>
      <c r="AD16658" s="213"/>
    </row>
    <row r="16659" spans="20:30" x14ac:dyDescent="0.2">
      <c r="T16659" s="212"/>
      <c r="U16659" s="213"/>
      <c r="V16659" s="213"/>
      <c r="W16659" s="213"/>
      <c r="X16659" s="214"/>
      <c r="Y16659" s="214"/>
      <c r="Z16659" s="214"/>
      <c r="AA16659" s="217"/>
      <c r="AB16659" s="217"/>
      <c r="AC16659" s="217"/>
      <c r="AD16659" s="213"/>
    </row>
    <row r="16660" spans="20:30" x14ac:dyDescent="0.2">
      <c r="T16660" s="212"/>
      <c r="U16660" s="213"/>
      <c r="V16660" s="213"/>
      <c r="W16660" s="213"/>
      <c r="X16660" s="214"/>
      <c r="Y16660" s="214"/>
      <c r="Z16660" s="214"/>
      <c r="AA16660" s="217"/>
      <c r="AB16660" s="217"/>
      <c r="AC16660" s="217"/>
      <c r="AD16660" s="213"/>
    </row>
    <row r="16661" spans="20:30" x14ac:dyDescent="0.2">
      <c r="T16661" s="212"/>
      <c r="U16661" s="213"/>
      <c r="V16661" s="213"/>
      <c r="W16661" s="213"/>
      <c r="X16661" s="214"/>
      <c r="Y16661" s="214"/>
      <c r="Z16661" s="214"/>
      <c r="AA16661" s="217"/>
      <c r="AB16661" s="217"/>
      <c r="AC16661" s="217"/>
      <c r="AD16661" s="213"/>
    </row>
    <row r="16662" spans="20:30" x14ac:dyDescent="0.2">
      <c r="T16662" s="212"/>
      <c r="U16662" s="213"/>
      <c r="V16662" s="213"/>
      <c r="W16662" s="213"/>
      <c r="X16662" s="214"/>
      <c r="Y16662" s="214"/>
      <c r="Z16662" s="214"/>
      <c r="AA16662" s="217"/>
      <c r="AB16662" s="217"/>
      <c r="AC16662" s="217"/>
      <c r="AD16662" s="213"/>
    </row>
    <row r="16663" spans="20:30" x14ac:dyDescent="0.2">
      <c r="T16663" s="212"/>
      <c r="U16663" s="213"/>
      <c r="V16663" s="213"/>
      <c r="W16663" s="213"/>
      <c r="X16663" s="214"/>
      <c r="Y16663" s="214"/>
      <c r="Z16663" s="214"/>
      <c r="AA16663" s="217"/>
      <c r="AB16663" s="217"/>
      <c r="AC16663" s="217"/>
      <c r="AD16663" s="213"/>
    </row>
    <row r="16664" spans="20:30" x14ac:dyDescent="0.2">
      <c r="T16664" s="212"/>
      <c r="U16664" s="213"/>
      <c r="V16664" s="213"/>
      <c r="W16664" s="213"/>
      <c r="X16664" s="214"/>
      <c r="Y16664" s="214"/>
      <c r="Z16664" s="214"/>
      <c r="AA16664" s="217"/>
      <c r="AB16664" s="217"/>
      <c r="AC16664" s="217"/>
      <c r="AD16664" s="213"/>
    </row>
    <row r="16665" spans="20:30" x14ac:dyDescent="0.2">
      <c r="T16665" s="212"/>
      <c r="U16665" s="213"/>
      <c r="V16665" s="213"/>
      <c r="W16665" s="213"/>
      <c r="X16665" s="214"/>
      <c r="Y16665" s="214"/>
      <c r="Z16665" s="214"/>
      <c r="AA16665" s="217"/>
      <c r="AB16665" s="217"/>
      <c r="AC16665" s="217"/>
      <c r="AD16665" s="213"/>
    </row>
    <row r="16666" spans="20:30" x14ac:dyDescent="0.2">
      <c r="T16666" s="212"/>
      <c r="U16666" s="213"/>
      <c r="V16666" s="213"/>
      <c r="W16666" s="213"/>
      <c r="X16666" s="214"/>
      <c r="Y16666" s="214"/>
      <c r="Z16666" s="214"/>
      <c r="AA16666" s="217"/>
      <c r="AB16666" s="217"/>
      <c r="AC16666" s="217"/>
      <c r="AD16666" s="213"/>
    </row>
    <row r="16667" spans="20:30" x14ac:dyDescent="0.2">
      <c r="T16667" s="212"/>
      <c r="U16667" s="213"/>
      <c r="V16667" s="213"/>
      <c r="W16667" s="213"/>
      <c r="X16667" s="214"/>
      <c r="Y16667" s="214"/>
      <c r="Z16667" s="214"/>
      <c r="AA16667" s="217"/>
      <c r="AB16667" s="217"/>
      <c r="AC16667" s="217"/>
      <c r="AD16667" s="213"/>
    </row>
    <row r="16668" spans="20:30" x14ac:dyDescent="0.2">
      <c r="T16668" s="212"/>
      <c r="U16668" s="213"/>
      <c r="V16668" s="213"/>
      <c r="W16668" s="213"/>
      <c r="X16668" s="214"/>
      <c r="Y16668" s="214"/>
      <c r="Z16668" s="214"/>
      <c r="AA16668" s="217"/>
      <c r="AB16668" s="217"/>
      <c r="AC16668" s="217"/>
      <c r="AD16668" s="213"/>
    </row>
    <row r="16669" spans="20:30" x14ac:dyDescent="0.2">
      <c r="T16669" s="212"/>
      <c r="U16669" s="213"/>
      <c r="V16669" s="213"/>
      <c r="W16669" s="213"/>
      <c r="X16669" s="214"/>
      <c r="Y16669" s="214"/>
      <c r="Z16669" s="214"/>
      <c r="AA16669" s="217"/>
      <c r="AB16669" s="217"/>
      <c r="AC16669" s="217"/>
      <c r="AD16669" s="213"/>
    </row>
    <row r="16670" spans="20:30" x14ac:dyDescent="0.2">
      <c r="T16670" s="212"/>
      <c r="U16670" s="213"/>
      <c r="V16670" s="213"/>
      <c r="W16670" s="213"/>
      <c r="X16670" s="214"/>
      <c r="Y16670" s="214"/>
      <c r="Z16670" s="214"/>
      <c r="AA16670" s="217"/>
      <c r="AB16670" s="217"/>
      <c r="AC16670" s="217"/>
      <c r="AD16670" s="213"/>
    </row>
    <row r="16671" spans="20:30" x14ac:dyDescent="0.2">
      <c r="T16671" s="212"/>
      <c r="U16671" s="213"/>
      <c r="V16671" s="213"/>
      <c r="W16671" s="213"/>
      <c r="X16671" s="214"/>
      <c r="Y16671" s="214"/>
      <c r="Z16671" s="214"/>
      <c r="AA16671" s="217"/>
      <c r="AB16671" s="217"/>
      <c r="AC16671" s="217"/>
      <c r="AD16671" s="213"/>
    </row>
    <row r="16672" spans="20:30" x14ac:dyDescent="0.2">
      <c r="T16672" s="212"/>
      <c r="U16672" s="213"/>
      <c r="V16672" s="213"/>
      <c r="W16672" s="213"/>
      <c r="X16672" s="214"/>
      <c r="Y16672" s="214"/>
      <c r="Z16672" s="214"/>
      <c r="AA16672" s="217"/>
      <c r="AB16672" s="217"/>
      <c r="AC16672" s="217"/>
      <c r="AD16672" s="213"/>
    </row>
    <row r="16673" spans="20:30" x14ac:dyDescent="0.2">
      <c r="T16673" s="212"/>
      <c r="U16673" s="213"/>
      <c r="V16673" s="213"/>
      <c r="W16673" s="213"/>
      <c r="X16673" s="214"/>
      <c r="Y16673" s="214"/>
      <c r="Z16673" s="214"/>
      <c r="AA16673" s="217"/>
      <c r="AB16673" s="217"/>
      <c r="AC16673" s="217"/>
      <c r="AD16673" s="213"/>
    </row>
    <row r="16674" spans="20:30" x14ac:dyDescent="0.2">
      <c r="T16674" s="212"/>
      <c r="U16674" s="213"/>
      <c r="V16674" s="213"/>
      <c r="W16674" s="213"/>
      <c r="X16674" s="214"/>
      <c r="Y16674" s="214"/>
      <c r="Z16674" s="214"/>
      <c r="AA16674" s="217"/>
      <c r="AB16674" s="217"/>
      <c r="AC16674" s="217"/>
      <c r="AD16674" s="213"/>
    </row>
    <row r="16675" spans="20:30" x14ac:dyDescent="0.2">
      <c r="T16675" s="212"/>
      <c r="U16675" s="213"/>
      <c r="V16675" s="213"/>
      <c r="W16675" s="213"/>
      <c r="X16675" s="214"/>
      <c r="Y16675" s="214"/>
      <c r="Z16675" s="214"/>
      <c r="AA16675" s="217"/>
      <c r="AB16675" s="217"/>
      <c r="AC16675" s="217"/>
      <c r="AD16675" s="213"/>
    </row>
    <row r="16676" spans="20:30" x14ac:dyDescent="0.2">
      <c r="T16676" s="212"/>
      <c r="U16676" s="213"/>
      <c r="V16676" s="213"/>
      <c r="W16676" s="213"/>
      <c r="X16676" s="214"/>
      <c r="Y16676" s="214"/>
      <c r="Z16676" s="214"/>
      <c r="AA16676" s="217"/>
      <c r="AB16676" s="217"/>
      <c r="AC16676" s="217"/>
      <c r="AD16676" s="213"/>
    </row>
    <row r="16677" spans="20:30" x14ac:dyDescent="0.2">
      <c r="T16677" s="212"/>
      <c r="U16677" s="213"/>
      <c r="V16677" s="213"/>
      <c r="W16677" s="213"/>
      <c r="X16677" s="214"/>
      <c r="Y16677" s="214"/>
      <c r="Z16677" s="214"/>
      <c r="AA16677" s="217"/>
      <c r="AB16677" s="217"/>
      <c r="AC16677" s="217"/>
      <c r="AD16677" s="213"/>
    </row>
    <row r="16678" spans="20:30" x14ac:dyDescent="0.2">
      <c r="T16678" s="212"/>
      <c r="U16678" s="213"/>
      <c r="V16678" s="213"/>
      <c r="W16678" s="213"/>
      <c r="X16678" s="214"/>
      <c r="Y16678" s="214"/>
      <c r="Z16678" s="214"/>
      <c r="AA16678" s="217"/>
      <c r="AB16678" s="217"/>
      <c r="AC16678" s="217"/>
      <c r="AD16678" s="213"/>
    </row>
    <row r="16679" spans="20:30" x14ac:dyDescent="0.2">
      <c r="T16679" s="212"/>
      <c r="U16679" s="213"/>
      <c r="V16679" s="213"/>
      <c r="W16679" s="213"/>
      <c r="X16679" s="214"/>
      <c r="Y16679" s="214"/>
      <c r="Z16679" s="214"/>
      <c r="AA16679" s="217"/>
      <c r="AB16679" s="217"/>
      <c r="AC16679" s="217"/>
      <c r="AD16679" s="213"/>
    </row>
    <row r="16680" spans="20:30" x14ac:dyDescent="0.2">
      <c r="T16680" s="212"/>
      <c r="U16680" s="213"/>
      <c r="V16680" s="213"/>
      <c r="W16680" s="213"/>
      <c r="X16680" s="214"/>
      <c r="Y16680" s="214"/>
      <c r="Z16680" s="214"/>
      <c r="AA16680" s="217"/>
      <c r="AB16680" s="217"/>
      <c r="AC16680" s="217"/>
      <c r="AD16680" s="213"/>
    </row>
    <row r="16681" spans="20:30" x14ac:dyDescent="0.2">
      <c r="T16681" s="212"/>
      <c r="U16681" s="213"/>
      <c r="V16681" s="213"/>
      <c r="W16681" s="213"/>
      <c r="X16681" s="214"/>
      <c r="Y16681" s="214"/>
      <c r="Z16681" s="214"/>
      <c r="AA16681" s="217"/>
      <c r="AB16681" s="217"/>
      <c r="AC16681" s="217"/>
      <c r="AD16681" s="213"/>
    </row>
    <row r="16682" spans="20:30" x14ac:dyDescent="0.2">
      <c r="T16682" s="212"/>
      <c r="U16682" s="213"/>
      <c r="V16682" s="213"/>
      <c r="W16682" s="213"/>
      <c r="X16682" s="214"/>
      <c r="Y16682" s="214"/>
      <c r="Z16682" s="214"/>
      <c r="AA16682" s="217"/>
      <c r="AB16682" s="217"/>
      <c r="AC16682" s="217"/>
      <c r="AD16682" s="213"/>
    </row>
    <row r="16683" spans="20:30" x14ac:dyDescent="0.2">
      <c r="T16683" s="212"/>
      <c r="U16683" s="213"/>
      <c r="V16683" s="213"/>
      <c r="W16683" s="213"/>
      <c r="X16683" s="214"/>
      <c r="Y16683" s="214"/>
      <c r="Z16683" s="214"/>
      <c r="AA16683" s="217"/>
      <c r="AB16683" s="217"/>
      <c r="AC16683" s="217"/>
      <c r="AD16683" s="213"/>
    </row>
    <row r="16684" spans="20:30" x14ac:dyDescent="0.2">
      <c r="T16684" s="212"/>
      <c r="U16684" s="213"/>
      <c r="V16684" s="213"/>
      <c r="W16684" s="213"/>
      <c r="X16684" s="214"/>
      <c r="Y16684" s="214"/>
      <c r="Z16684" s="214"/>
      <c r="AA16684" s="217"/>
      <c r="AB16684" s="217"/>
      <c r="AC16684" s="217"/>
      <c r="AD16684" s="213"/>
    </row>
    <row r="16685" spans="20:30" x14ac:dyDescent="0.2">
      <c r="T16685" s="212"/>
      <c r="U16685" s="213"/>
      <c r="V16685" s="213"/>
      <c r="W16685" s="213"/>
      <c r="X16685" s="214"/>
      <c r="Y16685" s="214"/>
      <c r="Z16685" s="214"/>
      <c r="AA16685" s="217"/>
      <c r="AB16685" s="217"/>
      <c r="AC16685" s="217"/>
      <c r="AD16685" s="213"/>
    </row>
    <row r="16686" spans="20:30" x14ac:dyDescent="0.2">
      <c r="T16686" s="212"/>
      <c r="U16686" s="213"/>
      <c r="V16686" s="213"/>
      <c r="W16686" s="213"/>
      <c r="X16686" s="214"/>
      <c r="Y16686" s="214"/>
      <c r="Z16686" s="214"/>
      <c r="AA16686" s="217"/>
      <c r="AB16686" s="217"/>
      <c r="AC16686" s="217"/>
      <c r="AD16686" s="213"/>
    </row>
    <row r="16687" spans="20:30" x14ac:dyDescent="0.2">
      <c r="T16687" s="212"/>
      <c r="U16687" s="213"/>
      <c r="V16687" s="213"/>
      <c r="W16687" s="213"/>
      <c r="X16687" s="214"/>
      <c r="Y16687" s="214"/>
      <c r="Z16687" s="214"/>
      <c r="AA16687" s="217"/>
      <c r="AB16687" s="217"/>
      <c r="AC16687" s="217"/>
      <c r="AD16687" s="213"/>
    </row>
    <row r="16688" spans="20:30" x14ac:dyDescent="0.2">
      <c r="T16688" s="212"/>
      <c r="U16688" s="213"/>
      <c r="V16688" s="213"/>
      <c r="W16688" s="213"/>
      <c r="X16688" s="214"/>
      <c r="Y16688" s="214"/>
      <c r="Z16688" s="214"/>
      <c r="AA16688" s="217"/>
      <c r="AB16688" s="217"/>
      <c r="AC16688" s="217"/>
      <c r="AD16688" s="213"/>
    </row>
    <row r="16689" spans="20:30" x14ac:dyDescent="0.2">
      <c r="T16689" s="212"/>
      <c r="U16689" s="213"/>
      <c r="V16689" s="213"/>
      <c r="W16689" s="213"/>
      <c r="X16689" s="214"/>
      <c r="Y16689" s="214"/>
      <c r="Z16689" s="214"/>
      <c r="AA16689" s="217"/>
      <c r="AB16689" s="217"/>
      <c r="AC16689" s="217"/>
      <c r="AD16689" s="213"/>
    </row>
    <row r="16690" spans="20:30" x14ac:dyDescent="0.2">
      <c r="T16690" s="212"/>
      <c r="U16690" s="213"/>
      <c r="V16690" s="213"/>
      <c r="W16690" s="213"/>
      <c r="X16690" s="214"/>
      <c r="Y16690" s="214"/>
      <c r="Z16690" s="214"/>
      <c r="AA16690" s="217"/>
      <c r="AB16690" s="217"/>
      <c r="AC16690" s="217"/>
      <c r="AD16690" s="213"/>
    </row>
    <row r="16691" spans="20:30" x14ac:dyDescent="0.2">
      <c r="T16691" s="212"/>
      <c r="U16691" s="213"/>
      <c r="V16691" s="213"/>
      <c r="W16691" s="213"/>
      <c r="X16691" s="214"/>
      <c r="Y16691" s="214"/>
      <c r="Z16691" s="214"/>
      <c r="AA16691" s="217"/>
      <c r="AB16691" s="217"/>
      <c r="AC16691" s="217"/>
      <c r="AD16691" s="213"/>
    </row>
    <row r="16692" spans="20:30" x14ac:dyDescent="0.2">
      <c r="T16692" s="212"/>
      <c r="U16692" s="213"/>
      <c r="V16692" s="213"/>
      <c r="W16692" s="213"/>
      <c r="X16692" s="214"/>
      <c r="Y16692" s="214"/>
      <c r="Z16692" s="214"/>
      <c r="AA16692" s="217"/>
      <c r="AB16692" s="217"/>
      <c r="AC16692" s="217"/>
      <c r="AD16692" s="213"/>
    </row>
    <row r="16693" spans="20:30" x14ac:dyDescent="0.2">
      <c r="T16693" s="212"/>
      <c r="U16693" s="213"/>
      <c r="V16693" s="213"/>
      <c r="W16693" s="213"/>
      <c r="X16693" s="214"/>
      <c r="Y16693" s="214"/>
      <c r="Z16693" s="214"/>
      <c r="AA16693" s="217"/>
      <c r="AB16693" s="217"/>
      <c r="AC16693" s="217"/>
      <c r="AD16693" s="213"/>
    </row>
    <row r="16694" spans="20:30" x14ac:dyDescent="0.2">
      <c r="T16694" s="212"/>
      <c r="U16694" s="213"/>
      <c r="V16694" s="213"/>
      <c r="W16694" s="213"/>
      <c r="X16694" s="214"/>
      <c r="Y16694" s="214"/>
      <c r="Z16694" s="214"/>
      <c r="AA16694" s="217"/>
      <c r="AB16694" s="217"/>
      <c r="AC16694" s="217"/>
      <c r="AD16694" s="213"/>
    </row>
    <row r="16695" spans="20:30" x14ac:dyDescent="0.2">
      <c r="T16695" s="212"/>
      <c r="U16695" s="213"/>
      <c r="V16695" s="213"/>
      <c r="W16695" s="213"/>
      <c r="X16695" s="214"/>
      <c r="Y16695" s="214"/>
      <c r="Z16695" s="214"/>
      <c r="AA16695" s="217"/>
      <c r="AB16695" s="217"/>
      <c r="AC16695" s="217"/>
      <c r="AD16695" s="213"/>
    </row>
    <row r="16696" spans="20:30" x14ac:dyDescent="0.2">
      <c r="T16696" s="212"/>
      <c r="U16696" s="213"/>
      <c r="V16696" s="213"/>
      <c r="W16696" s="213"/>
      <c r="X16696" s="214"/>
      <c r="Y16696" s="214"/>
      <c r="Z16696" s="214"/>
      <c r="AA16696" s="217"/>
      <c r="AB16696" s="217"/>
      <c r="AC16696" s="217"/>
      <c r="AD16696" s="213"/>
    </row>
    <row r="16697" spans="20:30" x14ac:dyDescent="0.2">
      <c r="T16697" s="212"/>
      <c r="U16697" s="213"/>
      <c r="V16697" s="213"/>
      <c r="W16697" s="213"/>
      <c r="X16697" s="214"/>
      <c r="Y16697" s="214"/>
      <c r="Z16697" s="214"/>
      <c r="AA16697" s="217"/>
      <c r="AB16697" s="217"/>
      <c r="AC16697" s="217"/>
      <c r="AD16697" s="213"/>
    </row>
    <row r="16698" spans="20:30" x14ac:dyDescent="0.2">
      <c r="T16698" s="212"/>
      <c r="U16698" s="213"/>
      <c r="V16698" s="213"/>
      <c r="W16698" s="213"/>
      <c r="X16698" s="214"/>
      <c r="Y16698" s="214"/>
      <c r="Z16698" s="214"/>
      <c r="AA16698" s="217"/>
      <c r="AB16698" s="217"/>
      <c r="AC16698" s="217"/>
      <c r="AD16698" s="213"/>
    </row>
    <row r="16699" spans="20:30" x14ac:dyDescent="0.2">
      <c r="T16699" s="212"/>
      <c r="U16699" s="213"/>
      <c r="V16699" s="213"/>
      <c r="W16699" s="213"/>
      <c r="X16699" s="214"/>
      <c r="Y16699" s="214"/>
      <c r="Z16699" s="214"/>
      <c r="AA16699" s="217"/>
      <c r="AB16699" s="217"/>
      <c r="AC16699" s="217"/>
      <c r="AD16699" s="213"/>
    </row>
    <row r="16700" spans="20:30" x14ac:dyDescent="0.2">
      <c r="T16700" s="212"/>
      <c r="U16700" s="213"/>
      <c r="V16700" s="213"/>
      <c r="W16700" s="213"/>
      <c r="X16700" s="214"/>
      <c r="Y16700" s="214"/>
      <c r="Z16700" s="214"/>
      <c r="AA16700" s="217"/>
      <c r="AB16700" s="217"/>
      <c r="AC16700" s="217"/>
      <c r="AD16700" s="213"/>
    </row>
    <row r="16701" spans="20:30" x14ac:dyDescent="0.2">
      <c r="T16701" s="212"/>
      <c r="U16701" s="213"/>
      <c r="V16701" s="213"/>
      <c r="W16701" s="213"/>
      <c r="X16701" s="214"/>
      <c r="Y16701" s="214"/>
      <c r="Z16701" s="214"/>
      <c r="AA16701" s="217"/>
      <c r="AB16701" s="217"/>
      <c r="AC16701" s="217"/>
      <c r="AD16701" s="213"/>
    </row>
    <row r="16702" spans="20:30" x14ac:dyDescent="0.2">
      <c r="T16702" s="212"/>
      <c r="U16702" s="213"/>
      <c r="V16702" s="213"/>
      <c r="W16702" s="213"/>
      <c r="X16702" s="214"/>
      <c r="Y16702" s="214"/>
      <c r="Z16702" s="214"/>
      <c r="AA16702" s="217"/>
      <c r="AB16702" s="217"/>
      <c r="AC16702" s="217"/>
      <c r="AD16702" s="213"/>
    </row>
    <row r="16703" spans="20:30" x14ac:dyDescent="0.2">
      <c r="T16703" s="212"/>
      <c r="U16703" s="213"/>
      <c r="V16703" s="213"/>
      <c r="W16703" s="213"/>
      <c r="X16703" s="214"/>
      <c r="Y16703" s="214"/>
      <c r="Z16703" s="214"/>
      <c r="AA16703" s="217"/>
      <c r="AB16703" s="217"/>
      <c r="AC16703" s="217"/>
      <c r="AD16703" s="213"/>
    </row>
    <row r="16704" spans="20:30" x14ac:dyDescent="0.2">
      <c r="T16704" s="212"/>
      <c r="U16704" s="213"/>
      <c r="V16704" s="213"/>
      <c r="W16704" s="213"/>
      <c r="X16704" s="214"/>
      <c r="Y16704" s="214"/>
      <c r="Z16704" s="214"/>
      <c r="AA16704" s="217"/>
      <c r="AB16704" s="217"/>
      <c r="AC16704" s="217"/>
      <c r="AD16704" s="213"/>
    </row>
    <row r="16705" spans="20:30" x14ac:dyDescent="0.2">
      <c r="T16705" s="212"/>
      <c r="U16705" s="213"/>
      <c r="V16705" s="213"/>
      <c r="W16705" s="213"/>
      <c r="X16705" s="214"/>
      <c r="Y16705" s="214"/>
      <c r="Z16705" s="214"/>
      <c r="AA16705" s="217"/>
      <c r="AB16705" s="217"/>
      <c r="AC16705" s="217"/>
      <c r="AD16705" s="213"/>
    </row>
    <row r="16706" spans="20:30" x14ac:dyDescent="0.2">
      <c r="T16706" s="212"/>
      <c r="U16706" s="213"/>
      <c r="V16706" s="213"/>
      <c r="W16706" s="213"/>
      <c r="X16706" s="214"/>
      <c r="Y16706" s="214"/>
      <c r="Z16706" s="214"/>
      <c r="AA16706" s="217"/>
      <c r="AB16706" s="217"/>
      <c r="AC16706" s="217"/>
      <c r="AD16706" s="213"/>
    </row>
    <row r="16707" spans="20:30" x14ac:dyDescent="0.2">
      <c r="T16707" s="212"/>
      <c r="U16707" s="213"/>
      <c r="V16707" s="213"/>
      <c r="W16707" s="213"/>
      <c r="X16707" s="214"/>
      <c r="Y16707" s="214"/>
      <c r="Z16707" s="214"/>
      <c r="AA16707" s="217"/>
      <c r="AB16707" s="217"/>
      <c r="AC16707" s="217"/>
      <c r="AD16707" s="213"/>
    </row>
    <row r="16708" spans="20:30" x14ac:dyDescent="0.2">
      <c r="T16708" s="212"/>
      <c r="U16708" s="213"/>
      <c r="V16708" s="213"/>
      <c r="W16708" s="213"/>
      <c r="X16708" s="214"/>
      <c r="Y16708" s="214"/>
      <c r="Z16708" s="214"/>
      <c r="AA16708" s="217"/>
      <c r="AB16708" s="217"/>
      <c r="AC16708" s="217"/>
      <c r="AD16708" s="213"/>
    </row>
    <row r="16709" spans="20:30" x14ac:dyDescent="0.2">
      <c r="T16709" s="212"/>
      <c r="U16709" s="213"/>
      <c r="V16709" s="213"/>
      <c r="W16709" s="213"/>
      <c r="X16709" s="214"/>
      <c r="Y16709" s="214"/>
      <c r="Z16709" s="214"/>
      <c r="AA16709" s="217"/>
      <c r="AB16709" s="217"/>
      <c r="AC16709" s="217"/>
      <c r="AD16709" s="213"/>
    </row>
    <row r="16710" spans="20:30" x14ac:dyDescent="0.2">
      <c r="T16710" s="212"/>
      <c r="U16710" s="213"/>
      <c r="V16710" s="213"/>
      <c r="W16710" s="213"/>
      <c r="X16710" s="214"/>
      <c r="Y16710" s="214"/>
      <c r="Z16710" s="214"/>
      <c r="AA16710" s="217"/>
      <c r="AB16710" s="217"/>
      <c r="AC16710" s="217"/>
      <c r="AD16710" s="213"/>
    </row>
    <row r="16711" spans="20:30" x14ac:dyDescent="0.2">
      <c r="T16711" s="212"/>
      <c r="U16711" s="213"/>
      <c r="V16711" s="213"/>
      <c r="W16711" s="213"/>
      <c r="X16711" s="214"/>
      <c r="Y16711" s="214"/>
      <c r="Z16711" s="214"/>
      <c r="AA16711" s="217"/>
      <c r="AB16711" s="217"/>
      <c r="AC16711" s="217"/>
      <c r="AD16711" s="213"/>
    </row>
    <row r="16712" spans="20:30" x14ac:dyDescent="0.2">
      <c r="T16712" s="212"/>
      <c r="U16712" s="213"/>
      <c r="V16712" s="213"/>
      <c r="W16712" s="213"/>
      <c r="X16712" s="214"/>
      <c r="Y16712" s="214"/>
      <c r="Z16712" s="214"/>
      <c r="AA16712" s="217"/>
      <c r="AB16712" s="217"/>
      <c r="AC16712" s="217"/>
      <c r="AD16712" s="213"/>
    </row>
    <row r="16713" spans="20:30" x14ac:dyDescent="0.2">
      <c r="T16713" s="212"/>
      <c r="U16713" s="213"/>
      <c r="V16713" s="213"/>
      <c r="W16713" s="213"/>
      <c r="X16713" s="214"/>
      <c r="Y16713" s="214"/>
      <c r="Z16713" s="214"/>
      <c r="AA16713" s="217"/>
      <c r="AB16713" s="217"/>
      <c r="AC16713" s="217"/>
      <c r="AD16713" s="213"/>
    </row>
    <row r="16714" spans="20:30" x14ac:dyDescent="0.2">
      <c r="T16714" s="212"/>
      <c r="U16714" s="213"/>
      <c r="V16714" s="213"/>
      <c r="W16714" s="213"/>
      <c r="X16714" s="214"/>
      <c r="Y16714" s="214"/>
      <c r="Z16714" s="214"/>
      <c r="AA16714" s="217"/>
      <c r="AB16714" s="217"/>
      <c r="AC16714" s="217"/>
      <c r="AD16714" s="213"/>
    </row>
    <row r="16715" spans="20:30" x14ac:dyDescent="0.2">
      <c r="T16715" s="212"/>
      <c r="U16715" s="213"/>
      <c r="V16715" s="213"/>
      <c r="W16715" s="213"/>
      <c r="X16715" s="214"/>
      <c r="Y16715" s="214"/>
      <c r="Z16715" s="214"/>
      <c r="AA16715" s="217"/>
      <c r="AB16715" s="217"/>
      <c r="AC16715" s="217"/>
      <c r="AD16715" s="213"/>
    </row>
    <row r="16716" spans="20:30" x14ac:dyDescent="0.2">
      <c r="T16716" s="212"/>
      <c r="U16716" s="213"/>
      <c r="V16716" s="213"/>
      <c r="W16716" s="213"/>
      <c r="X16716" s="214"/>
      <c r="Y16716" s="214"/>
      <c r="Z16716" s="214"/>
      <c r="AA16716" s="217"/>
      <c r="AB16716" s="217"/>
      <c r="AC16716" s="217"/>
      <c r="AD16716" s="213"/>
    </row>
    <row r="16717" spans="20:30" x14ac:dyDescent="0.2">
      <c r="T16717" s="212"/>
      <c r="U16717" s="213"/>
      <c r="V16717" s="213"/>
      <c r="W16717" s="213"/>
      <c r="X16717" s="214"/>
      <c r="Y16717" s="214"/>
      <c r="Z16717" s="214"/>
      <c r="AA16717" s="217"/>
      <c r="AB16717" s="217"/>
      <c r="AC16717" s="217"/>
      <c r="AD16717" s="213"/>
    </row>
    <row r="16718" spans="20:30" x14ac:dyDescent="0.2">
      <c r="T16718" s="212"/>
      <c r="U16718" s="213"/>
      <c r="V16718" s="213"/>
      <c r="W16718" s="213"/>
      <c r="X16718" s="214"/>
      <c r="Y16718" s="214"/>
      <c r="Z16718" s="214"/>
      <c r="AA16718" s="217"/>
      <c r="AB16718" s="217"/>
      <c r="AC16718" s="217"/>
      <c r="AD16718" s="213"/>
    </row>
    <row r="16719" spans="20:30" x14ac:dyDescent="0.2">
      <c r="T16719" s="212"/>
      <c r="U16719" s="213"/>
      <c r="V16719" s="213"/>
      <c r="W16719" s="213"/>
      <c r="X16719" s="214"/>
      <c r="Y16719" s="214"/>
      <c r="Z16719" s="214"/>
      <c r="AA16719" s="217"/>
      <c r="AB16719" s="217"/>
      <c r="AC16719" s="217"/>
      <c r="AD16719" s="213"/>
    </row>
    <row r="16720" spans="20:30" x14ac:dyDescent="0.2">
      <c r="T16720" s="212"/>
      <c r="U16720" s="213"/>
      <c r="V16720" s="213"/>
      <c r="W16720" s="213"/>
      <c r="X16720" s="214"/>
      <c r="Y16720" s="214"/>
      <c r="Z16720" s="214"/>
      <c r="AA16720" s="217"/>
      <c r="AB16720" s="217"/>
      <c r="AC16720" s="217"/>
      <c r="AD16720" s="213"/>
    </row>
    <row r="16721" spans="20:30" x14ac:dyDescent="0.2">
      <c r="T16721" s="212"/>
      <c r="U16721" s="213"/>
      <c r="V16721" s="213"/>
      <c r="W16721" s="213"/>
      <c r="X16721" s="214"/>
      <c r="Y16721" s="214"/>
      <c r="Z16721" s="214"/>
      <c r="AA16721" s="217"/>
      <c r="AB16721" s="217"/>
      <c r="AC16721" s="217"/>
      <c r="AD16721" s="213"/>
    </row>
    <row r="16722" spans="20:30" x14ac:dyDescent="0.2">
      <c r="T16722" s="212"/>
      <c r="U16722" s="213"/>
      <c r="V16722" s="213"/>
      <c r="W16722" s="213"/>
      <c r="X16722" s="214"/>
      <c r="Y16722" s="214"/>
      <c r="Z16722" s="214"/>
      <c r="AA16722" s="217"/>
      <c r="AB16722" s="217"/>
      <c r="AC16722" s="217"/>
      <c r="AD16722" s="213"/>
    </row>
    <row r="16723" spans="20:30" x14ac:dyDescent="0.2">
      <c r="T16723" s="212"/>
      <c r="U16723" s="213"/>
      <c r="V16723" s="213"/>
      <c r="W16723" s="213"/>
      <c r="X16723" s="214"/>
      <c r="Y16723" s="214"/>
      <c r="Z16723" s="214"/>
      <c r="AA16723" s="217"/>
      <c r="AB16723" s="217"/>
      <c r="AC16723" s="217"/>
      <c r="AD16723" s="213"/>
    </row>
    <row r="16724" spans="20:30" x14ac:dyDescent="0.2">
      <c r="T16724" s="212"/>
      <c r="U16724" s="213"/>
      <c r="V16724" s="213"/>
      <c r="W16724" s="213"/>
      <c r="X16724" s="214"/>
      <c r="Y16724" s="214"/>
      <c r="Z16724" s="214"/>
      <c r="AA16724" s="217"/>
      <c r="AB16724" s="217"/>
      <c r="AC16724" s="217"/>
      <c r="AD16724" s="213"/>
    </row>
    <row r="16725" spans="20:30" x14ac:dyDescent="0.2">
      <c r="T16725" s="212"/>
      <c r="U16725" s="213"/>
      <c r="V16725" s="213"/>
      <c r="W16725" s="213"/>
      <c r="X16725" s="214"/>
      <c r="Y16725" s="214"/>
      <c r="Z16725" s="214"/>
      <c r="AA16725" s="217"/>
      <c r="AB16725" s="217"/>
      <c r="AC16725" s="217"/>
      <c r="AD16725" s="213"/>
    </row>
    <row r="16726" spans="20:30" x14ac:dyDescent="0.2">
      <c r="T16726" s="212"/>
      <c r="U16726" s="213"/>
      <c r="V16726" s="213"/>
      <c r="W16726" s="213"/>
      <c r="X16726" s="214"/>
      <c r="Y16726" s="214"/>
      <c r="Z16726" s="214"/>
      <c r="AA16726" s="217"/>
      <c r="AB16726" s="217"/>
      <c r="AC16726" s="217"/>
      <c r="AD16726" s="213"/>
    </row>
    <row r="16727" spans="20:30" x14ac:dyDescent="0.2">
      <c r="T16727" s="212"/>
      <c r="U16727" s="213"/>
      <c r="V16727" s="213"/>
      <c r="W16727" s="213"/>
      <c r="X16727" s="214"/>
      <c r="Y16727" s="214"/>
      <c r="Z16727" s="214"/>
      <c r="AA16727" s="217"/>
      <c r="AB16727" s="217"/>
      <c r="AC16727" s="217"/>
      <c r="AD16727" s="213"/>
    </row>
    <row r="16728" spans="20:30" x14ac:dyDescent="0.2">
      <c r="T16728" s="212"/>
      <c r="U16728" s="213"/>
      <c r="V16728" s="213"/>
      <c r="W16728" s="213"/>
      <c r="X16728" s="214"/>
      <c r="Y16728" s="214"/>
      <c r="Z16728" s="214"/>
      <c r="AA16728" s="217"/>
      <c r="AB16728" s="217"/>
      <c r="AC16728" s="217"/>
      <c r="AD16728" s="213"/>
    </row>
    <row r="16729" spans="20:30" x14ac:dyDescent="0.2">
      <c r="T16729" s="212"/>
      <c r="U16729" s="213"/>
      <c r="V16729" s="213"/>
      <c r="W16729" s="213"/>
      <c r="X16729" s="214"/>
      <c r="Y16729" s="214"/>
      <c r="Z16729" s="214"/>
      <c r="AA16729" s="217"/>
      <c r="AB16729" s="217"/>
      <c r="AC16729" s="217"/>
      <c r="AD16729" s="213"/>
    </row>
    <row r="16730" spans="20:30" x14ac:dyDescent="0.2">
      <c r="T16730" s="212"/>
      <c r="U16730" s="213"/>
      <c r="V16730" s="213"/>
      <c r="W16730" s="213"/>
      <c r="X16730" s="214"/>
      <c r="Y16730" s="214"/>
      <c r="Z16730" s="214"/>
      <c r="AA16730" s="217"/>
      <c r="AB16730" s="217"/>
      <c r="AC16730" s="217"/>
      <c r="AD16730" s="213"/>
    </row>
    <row r="16731" spans="20:30" x14ac:dyDescent="0.2">
      <c r="T16731" s="212"/>
      <c r="U16731" s="213"/>
      <c r="V16731" s="213"/>
      <c r="W16731" s="213"/>
      <c r="X16731" s="214"/>
      <c r="Y16731" s="214"/>
      <c r="Z16731" s="214"/>
      <c r="AA16731" s="217"/>
      <c r="AB16731" s="217"/>
      <c r="AC16731" s="217"/>
      <c r="AD16731" s="213"/>
    </row>
    <row r="16732" spans="20:30" x14ac:dyDescent="0.2">
      <c r="T16732" s="212"/>
      <c r="U16732" s="213"/>
      <c r="V16732" s="213"/>
      <c r="W16732" s="213"/>
      <c r="X16732" s="214"/>
      <c r="Y16732" s="214"/>
      <c r="Z16732" s="214"/>
      <c r="AA16732" s="217"/>
      <c r="AB16732" s="217"/>
      <c r="AC16732" s="217"/>
      <c r="AD16732" s="213"/>
    </row>
    <row r="16733" spans="20:30" x14ac:dyDescent="0.2">
      <c r="T16733" s="212"/>
      <c r="U16733" s="213"/>
      <c r="V16733" s="213"/>
      <c r="W16733" s="213"/>
      <c r="X16733" s="214"/>
      <c r="Y16733" s="214"/>
      <c r="Z16733" s="214"/>
      <c r="AA16733" s="217"/>
      <c r="AB16733" s="217"/>
      <c r="AC16733" s="217"/>
      <c r="AD16733" s="213"/>
    </row>
    <row r="16734" spans="20:30" x14ac:dyDescent="0.2">
      <c r="T16734" s="212"/>
      <c r="U16734" s="213"/>
      <c r="V16734" s="213"/>
      <c r="W16734" s="213"/>
      <c r="X16734" s="214"/>
      <c r="Y16734" s="214"/>
      <c r="Z16734" s="214"/>
      <c r="AA16734" s="217"/>
      <c r="AB16734" s="217"/>
      <c r="AC16734" s="217"/>
      <c r="AD16734" s="213"/>
    </row>
    <row r="16735" spans="20:30" x14ac:dyDescent="0.2">
      <c r="T16735" s="212"/>
      <c r="U16735" s="213"/>
      <c r="V16735" s="213"/>
      <c r="W16735" s="213"/>
      <c r="X16735" s="214"/>
      <c r="Y16735" s="214"/>
      <c r="Z16735" s="214"/>
      <c r="AA16735" s="217"/>
      <c r="AB16735" s="217"/>
      <c r="AC16735" s="217"/>
      <c r="AD16735" s="213"/>
    </row>
    <row r="16736" spans="20:30" x14ac:dyDescent="0.2">
      <c r="T16736" s="212"/>
      <c r="U16736" s="213"/>
      <c r="V16736" s="213"/>
      <c r="W16736" s="213"/>
      <c r="X16736" s="214"/>
      <c r="Y16736" s="214"/>
      <c r="Z16736" s="214"/>
      <c r="AA16736" s="217"/>
      <c r="AB16736" s="217"/>
      <c r="AC16736" s="217"/>
      <c r="AD16736" s="213"/>
    </row>
    <row r="16737" spans="20:30" x14ac:dyDescent="0.2">
      <c r="T16737" s="212"/>
      <c r="U16737" s="213"/>
      <c r="V16737" s="213"/>
      <c r="W16737" s="213"/>
      <c r="X16737" s="214"/>
      <c r="Y16737" s="214"/>
      <c r="Z16737" s="214"/>
      <c r="AA16737" s="217"/>
      <c r="AB16737" s="217"/>
      <c r="AC16737" s="217"/>
      <c r="AD16737" s="213"/>
    </row>
    <row r="16738" spans="20:30" x14ac:dyDescent="0.2">
      <c r="T16738" s="212"/>
      <c r="U16738" s="213"/>
      <c r="V16738" s="213"/>
      <c r="W16738" s="213"/>
      <c r="X16738" s="214"/>
      <c r="Y16738" s="214"/>
      <c r="Z16738" s="214"/>
      <c r="AA16738" s="217"/>
      <c r="AB16738" s="217"/>
      <c r="AC16738" s="217"/>
      <c r="AD16738" s="213"/>
    </row>
    <row r="16739" spans="20:30" x14ac:dyDescent="0.2">
      <c r="T16739" s="212"/>
      <c r="U16739" s="213"/>
      <c r="V16739" s="213"/>
      <c r="W16739" s="213"/>
      <c r="X16739" s="214"/>
      <c r="Y16739" s="214"/>
      <c r="Z16739" s="214"/>
      <c r="AA16739" s="217"/>
      <c r="AB16739" s="217"/>
      <c r="AC16739" s="217"/>
      <c r="AD16739" s="213"/>
    </row>
    <row r="16740" spans="20:30" x14ac:dyDescent="0.2">
      <c r="T16740" s="212"/>
      <c r="U16740" s="213"/>
      <c r="V16740" s="213"/>
      <c r="W16740" s="213"/>
      <c r="X16740" s="214"/>
      <c r="Y16740" s="214"/>
      <c r="Z16740" s="214"/>
      <c r="AA16740" s="217"/>
      <c r="AB16740" s="217"/>
      <c r="AC16740" s="217"/>
      <c r="AD16740" s="213"/>
    </row>
    <row r="16741" spans="20:30" x14ac:dyDescent="0.2">
      <c r="T16741" s="212"/>
      <c r="U16741" s="213"/>
      <c r="V16741" s="213"/>
      <c r="W16741" s="213"/>
      <c r="X16741" s="214"/>
      <c r="Y16741" s="214"/>
      <c r="Z16741" s="214"/>
      <c r="AA16741" s="217"/>
      <c r="AB16741" s="217"/>
      <c r="AC16741" s="217"/>
      <c r="AD16741" s="213"/>
    </row>
    <row r="16742" spans="20:30" x14ac:dyDescent="0.2">
      <c r="T16742" s="212"/>
      <c r="U16742" s="213"/>
      <c r="V16742" s="213"/>
      <c r="W16742" s="213"/>
      <c r="X16742" s="214"/>
      <c r="Y16742" s="214"/>
      <c r="Z16742" s="214"/>
      <c r="AA16742" s="217"/>
      <c r="AB16742" s="217"/>
      <c r="AC16742" s="217"/>
      <c r="AD16742" s="213"/>
    </row>
    <row r="16743" spans="20:30" x14ac:dyDescent="0.2">
      <c r="T16743" s="212"/>
      <c r="U16743" s="213"/>
      <c r="V16743" s="213"/>
      <c r="W16743" s="213"/>
      <c r="X16743" s="214"/>
      <c r="Y16743" s="214"/>
      <c r="Z16743" s="214"/>
      <c r="AA16743" s="217"/>
      <c r="AB16743" s="217"/>
      <c r="AC16743" s="217"/>
      <c r="AD16743" s="213"/>
    </row>
    <row r="16744" spans="20:30" x14ac:dyDescent="0.2">
      <c r="T16744" s="212"/>
      <c r="U16744" s="213"/>
      <c r="V16744" s="213"/>
      <c r="W16744" s="213"/>
      <c r="X16744" s="214"/>
      <c r="Y16744" s="214"/>
      <c r="Z16744" s="214"/>
      <c r="AA16744" s="217"/>
      <c r="AB16744" s="217"/>
      <c r="AC16744" s="217"/>
      <c r="AD16744" s="213"/>
    </row>
    <row r="16745" spans="20:30" x14ac:dyDescent="0.2">
      <c r="T16745" s="212"/>
      <c r="U16745" s="213"/>
      <c r="V16745" s="213"/>
      <c r="W16745" s="213"/>
      <c r="X16745" s="214"/>
      <c r="Y16745" s="214"/>
      <c r="Z16745" s="214"/>
      <c r="AA16745" s="217"/>
      <c r="AB16745" s="217"/>
      <c r="AC16745" s="217"/>
      <c r="AD16745" s="213"/>
    </row>
    <row r="16746" spans="20:30" x14ac:dyDescent="0.2">
      <c r="T16746" s="212"/>
      <c r="U16746" s="213"/>
      <c r="V16746" s="213"/>
      <c r="W16746" s="213"/>
      <c r="X16746" s="214"/>
      <c r="Y16746" s="214"/>
      <c r="Z16746" s="214"/>
      <c r="AA16746" s="217"/>
      <c r="AB16746" s="217"/>
      <c r="AC16746" s="217"/>
      <c r="AD16746" s="213"/>
    </row>
    <row r="16747" spans="20:30" x14ac:dyDescent="0.2">
      <c r="T16747" s="212"/>
      <c r="U16747" s="213"/>
      <c r="V16747" s="213"/>
      <c r="W16747" s="213"/>
      <c r="X16747" s="214"/>
      <c r="Y16747" s="214"/>
      <c r="Z16747" s="214"/>
      <c r="AA16747" s="217"/>
      <c r="AB16747" s="217"/>
      <c r="AC16747" s="217"/>
      <c r="AD16747" s="213"/>
    </row>
    <row r="16748" spans="20:30" x14ac:dyDescent="0.2">
      <c r="T16748" s="212"/>
      <c r="U16748" s="213"/>
      <c r="V16748" s="213"/>
      <c r="W16748" s="213"/>
      <c r="X16748" s="214"/>
      <c r="Y16748" s="214"/>
      <c r="Z16748" s="214"/>
      <c r="AA16748" s="217"/>
      <c r="AB16748" s="217"/>
      <c r="AC16748" s="217"/>
      <c r="AD16748" s="213"/>
    </row>
    <row r="16749" spans="20:30" x14ac:dyDescent="0.2">
      <c r="T16749" s="212"/>
      <c r="U16749" s="213"/>
      <c r="V16749" s="213"/>
      <c r="W16749" s="213"/>
      <c r="X16749" s="214"/>
      <c r="Y16749" s="214"/>
      <c r="Z16749" s="214"/>
      <c r="AA16749" s="217"/>
      <c r="AB16749" s="217"/>
      <c r="AC16749" s="217"/>
      <c r="AD16749" s="213"/>
    </row>
    <row r="16750" spans="20:30" x14ac:dyDescent="0.2">
      <c r="T16750" s="212"/>
      <c r="U16750" s="213"/>
      <c r="V16750" s="213"/>
      <c r="W16750" s="213"/>
      <c r="X16750" s="214"/>
      <c r="Y16750" s="214"/>
      <c r="Z16750" s="214"/>
      <c r="AA16750" s="217"/>
      <c r="AB16750" s="217"/>
      <c r="AC16750" s="217"/>
      <c r="AD16750" s="213"/>
    </row>
    <row r="16751" spans="20:30" x14ac:dyDescent="0.2">
      <c r="T16751" s="212"/>
      <c r="U16751" s="213"/>
      <c r="V16751" s="213"/>
      <c r="W16751" s="213"/>
      <c r="X16751" s="214"/>
      <c r="Y16751" s="214"/>
      <c r="Z16751" s="214"/>
      <c r="AA16751" s="217"/>
      <c r="AB16751" s="217"/>
      <c r="AC16751" s="217"/>
      <c r="AD16751" s="213"/>
    </row>
    <row r="16752" spans="20:30" x14ac:dyDescent="0.2">
      <c r="T16752" s="212"/>
      <c r="U16752" s="213"/>
      <c r="V16752" s="213"/>
      <c r="W16752" s="213"/>
      <c r="X16752" s="214"/>
      <c r="Y16752" s="214"/>
      <c r="Z16752" s="214"/>
      <c r="AA16752" s="217"/>
      <c r="AB16752" s="217"/>
      <c r="AC16752" s="217"/>
      <c r="AD16752" s="213"/>
    </row>
    <row r="16753" spans="20:30" x14ac:dyDescent="0.2">
      <c r="T16753" s="212"/>
      <c r="U16753" s="213"/>
      <c r="V16753" s="213"/>
      <c r="W16753" s="213"/>
      <c r="X16753" s="214"/>
      <c r="Y16753" s="214"/>
      <c r="Z16753" s="214"/>
      <c r="AA16753" s="217"/>
      <c r="AB16753" s="217"/>
      <c r="AC16753" s="217"/>
      <c r="AD16753" s="213"/>
    </row>
    <row r="16754" spans="20:30" x14ac:dyDescent="0.2">
      <c r="T16754" s="212"/>
      <c r="U16754" s="213"/>
      <c r="V16754" s="213"/>
      <c r="W16754" s="213"/>
      <c r="X16754" s="214"/>
      <c r="Y16754" s="214"/>
      <c r="Z16754" s="214"/>
      <c r="AA16754" s="217"/>
      <c r="AB16754" s="217"/>
      <c r="AC16754" s="217"/>
      <c r="AD16754" s="213"/>
    </row>
    <row r="16755" spans="20:30" x14ac:dyDescent="0.2">
      <c r="T16755" s="212"/>
      <c r="U16755" s="213"/>
      <c r="V16755" s="213"/>
      <c r="W16755" s="213"/>
      <c r="X16755" s="214"/>
      <c r="Y16755" s="214"/>
      <c r="Z16755" s="214"/>
      <c r="AA16755" s="217"/>
      <c r="AB16755" s="217"/>
      <c r="AC16755" s="217"/>
      <c r="AD16755" s="213"/>
    </row>
    <row r="16756" spans="20:30" x14ac:dyDescent="0.2">
      <c r="T16756" s="212"/>
      <c r="U16756" s="213"/>
      <c r="V16756" s="213"/>
      <c r="W16756" s="213"/>
      <c r="X16756" s="214"/>
      <c r="Y16756" s="214"/>
      <c r="Z16756" s="214"/>
      <c r="AA16756" s="217"/>
      <c r="AB16756" s="217"/>
      <c r="AC16756" s="217"/>
      <c r="AD16756" s="213"/>
    </row>
    <row r="16757" spans="20:30" x14ac:dyDescent="0.2">
      <c r="T16757" s="212"/>
      <c r="U16757" s="213"/>
      <c r="V16757" s="213"/>
      <c r="W16757" s="213"/>
      <c r="X16757" s="214"/>
      <c r="Y16757" s="214"/>
      <c r="Z16757" s="214"/>
      <c r="AA16757" s="217"/>
      <c r="AB16757" s="217"/>
      <c r="AC16757" s="217"/>
      <c r="AD16757" s="213"/>
    </row>
    <row r="16758" spans="20:30" x14ac:dyDescent="0.2">
      <c r="T16758" s="212"/>
      <c r="U16758" s="213"/>
      <c r="V16758" s="213"/>
      <c r="W16758" s="213"/>
      <c r="X16758" s="214"/>
      <c r="Y16758" s="214"/>
      <c r="Z16758" s="214"/>
      <c r="AA16758" s="217"/>
      <c r="AB16758" s="217"/>
      <c r="AC16758" s="217"/>
      <c r="AD16758" s="213"/>
    </row>
    <row r="16759" spans="20:30" x14ac:dyDescent="0.2">
      <c r="T16759" s="212"/>
      <c r="U16759" s="213"/>
      <c r="V16759" s="213"/>
      <c r="W16759" s="213"/>
      <c r="X16759" s="214"/>
      <c r="Y16759" s="214"/>
      <c r="Z16759" s="214"/>
      <c r="AA16759" s="217"/>
      <c r="AB16759" s="217"/>
      <c r="AC16759" s="217"/>
      <c r="AD16759" s="213"/>
    </row>
    <row r="16760" spans="20:30" x14ac:dyDescent="0.2">
      <c r="T16760" s="212"/>
      <c r="U16760" s="213"/>
      <c r="V16760" s="213"/>
      <c r="W16760" s="213"/>
      <c r="X16760" s="214"/>
      <c r="Y16760" s="214"/>
      <c r="Z16760" s="214"/>
      <c r="AA16760" s="217"/>
      <c r="AB16760" s="217"/>
      <c r="AC16760" s="217"/>
      <c r="AD16760" s="213"/>
    </row>
    <row r="16761" spans="20:30" x14ac:dyDescent="0.2">
      <c r="T16761" s="212"/>
      <c r="U16761" s="213"/>
      <c r="V16761" s="213"/>
      <c r="W16761" s="213"/>
      <c r="X16761" s="214"/>
      <c r="Y16761" s="214"/>
      <c r="Z16761" s="214"/>
      <c r="AA16761" s="217"/>
      <c r="AB16761" s="217"/>
      <c r="AC16761" s="217"/>
      <c r="AD16761" s="213"/>
    </row>
    <row r="16762" spans="20:30" x14ac:dyDescent="0.2">
      <c r="T16762" s="212"/>
      <c r="U16762" s="213"/>
      <c r="V16762" s="213"/>
      <c r="W16762" s="213"/>
      <c r="X16762" s="214"/>
      <c r="Y16762" s="214"/>
      <c r="Z16762" s="214"/>
      <c r="AA16762" s="217"/>
      <c r="AB16762" s="217"/>
      <c r="AC16762" s="217"/>
      <c r="AD16762" s="213"/>
    </row>
    <row r="16763" spans="20:30" x14ac:dyDescent="0.2">
      <c r="T16763" s="212"/>
      <c r="U16763" s="213"/>
      <c r="V16763" s="213"/>
      <c r="W16763" s="213"/>
      <c r="X16763" s="214"/>
      <c r="Y16763" s="214"/>
      <c r="Z16763" s="214"/>
      <c r="AA16763" s="217"/>
      <c r="AB16763" s="217"/>
      <c r="AC16763" s="217"/>
      <c r="AD16763" s="213"/>
    </row>
    <row r="16764" spans="20:30" x14ac:dyDescent="0.2">
      <c r="T16764" s="212"/>
      <c r="U16764" s="213"/>
      <c r="V16764" s="213"/>
      <c r="W16764" s="213"/>
      <c r="X16764" s="214"/>
      <c r="Y16764" s="214"/>
      <c r="Z16764" s="214"/>
      <c r="AA16764" s="217"/>
      <c r="AB16764" s="217"/>
      <c r="AC16764" s="217"/>
      <c r="AD16764" s="213"/>
    </row>
    <row r="16765" spans="20:30" x14ac:dyDescent="0.2">
      <c r="T16765" s="212"/>
      <c r="U16765" s="213"/>
      <c r="V16765" s="213"/>
      <c r="W16765" s="213"/>
      <c r="X16765" s="214"/>
      <c r="Y16765" s="214"/>
      <c r="Z16765" s="214"/>
      <c r="AA16765" s="217"/>
      <c r="AB16765" s="217"/>
      <c r="AC16765" s="217"/>
      <c r="AD16765" s="213"/>
    </row>
    <row r="16766" spans="20:30" x14ac:dyDescent="0.2">
      <c r="T16766" s="212"/>
      <c r="U16766" s="213"/>
      <c r="V16766" s="213"/>
      <c r="W16766" s="213"/>
      <c r="X16766" s="214"/>
      <c r="Y16766" s="214"/>
      <c r="Z16766" s="214"/>
      <c r="AA16766" s="217"/>
      <c r="AB16766" s="217"/>
      <c r="AC16766" s="217"/>
      <c r="AD16766" s="213"/>
    </row>
    <row r="16767" spans="20:30" x14ac:dyDescent="0.2">
      <c r="T16767" s="212"/>
      <c r="U16767" s="213"/>
      <c r="V16767" s="213"/>
      <c r="W16767" s="213"/>
      <c r="X16767" s="214"/>
      <c r="Y16767" s="214"/>
      <c r="Z16767" s="214"/>
      <c r="AA16767" s="217"/>
      <c r="AB16767" s="217"/>
      <c r="AC16767" s="217"/>
      <c r="AD16767" s="213"/>
    </row>
    <row r="16768" spans="20:30" x14ac:dyDescent="0.2">
      <c r="T16768" s="212"/>
      <c r="U16768" s="213"/>
      <c r="V16768" s="213"/>
      <c r="W16768" s="213"/>
      <c r="X16768" s="214"/>
      <c r="Y16768" s="214"/>
      <c r="Z16768" s="214"/>
      <c r="AA16768" s="217"/>
      <c r="AB16768" s="217"/>
      <c r="AC16768" s="217"/>
      <c r="AD16768" s="213"/>
    </row>
    <row r="16769" spans="20:30" x14ac:dyDescent="0.2">
      <c r="T16769" s="212"/>
      <c r="U16769" s="213"/>
      <c r="V16769" s="213"/>
      <c r="W16769" s="213"/>
      <c r="X16769" s="214"/>
      <c r="Y16769" s="214"/>
      <c r="Z16769" s="214"/>
      <c r="AA16769" s="217"/>
      <c r="AB16769" s="217"/>
      <c r="AC16769" s="217"/>
      <c r="AD16769" s="213"/>
    </row>
    <row r="16770" spans="20:30" x14ac:dyDescent="0.2">
      <c r="T16770" s="212"/>
      <c r="U16770" s="213"/>
      <c r="V16770" s="213"/>
      <c r="W16770" s="213"/>
      <c r="X16770" s="214"/>
      <c r="Y16770" s="214"/>
      <c r="Z16770" s="214"/>
      <c r="AA16770" s="217"/>
      <c r="AB16770" s="217"/>
      <c r="AC16770" s="217"/>
      <c r="AD16770" s="213"/>
    </row>
    <row r="16771" spans="20:30" x14ac:dyDescent="0.2">
      <c r="T16771" s="212"/>
      <c r="U16771" s="213"/>
      <c r="V16771" s="213"/>
      <c r="W16771" s="213"/>
      <c r="X16771" s="214"/>
      <c r="Y16771" s="214"/>
      <c r="Z16771" s="214"/>
      <c r="AA16771" s="217"/>
      <c r="AB16771" s="217"/>
      <c r="AC16771" s="217"/>
      <c r="AD16771" s="213"/>
    </row>
    <row r="16772" spans="20:30" x14ac:dyDescent="0.2">
      <c r="T16772" s="212"/>
      <c r="U16772" s="213"/>
      <c r="V16772" s="213"/>
      <c r="W16772" s="213"/>
      <c r="X16772" s="214"/>
      <c r="Y16772" s="214"/>
      <c r="Z16772" s="214"/>
      <c r="AA16772" s="217"/>
      <c r="AB16772" s="217"/>
      <c r="AC16772" s="217"/>
      <c r="AD16772" s="213"/>
    </row>
    <row r="16773" spans="20:30" x14ac:dyDescent="0.2">
      <c r="T16773" s="212"/>
      <c r="U16773" s="213"/>
      <c r="V16773" s="213"/>
      <c r="W16773" s="213"/>
      <c r="X16773" s="214"/>
      <c r="Y16773" s="214"/>
      <c r="Z16773" s="214"/>
      <c r="AA16773" s="217"/>
      <c r="AB16773" s="217"/>
      <c r="AC16773" s="217"/>
      <c r="AD16773" s="213"/>
    </row>
    <row r="16774" spans="20:30" x14ac:dyDescent="0.2">
      <c r="T16774" s="212"/>
      <c r="U16774" s="213"/>
      <c r="V16774" s="213"/>
      <c r="W16774" s="213"/>
      <c r="X16774" s="214"/>
      <c r="Y16774" s="214"/>
      <c r="Z16774" s="214"/>
      <c r="AA16774" s="217"/>
      <c r="AB16774" s="217"/>
      <c r="AC16774" s="217"/>
      <c r="AD16774" s="213"/>
    </row>
    <row r="16775" spans="20:30" x14ac:dyDescent="0.2">
      <c r="T16775" s="212"/>
      <c r="U16775" s="213"/>
      <c r="V16775" s="213"/>
      <c r="W16775" s="213"/>
      <c r="X16775" s="214"/>
      <c r="Y16775" s="214"/>
      <c r="Z16775" s="214"/>
      <c r="AA16775" s="217"/>
      <c r="AB16775" s="217"/>
      <c r="AC16775" s="217"/>
      <c r="AD16775" s="213"/>
    </row>
    <row r="16776" spans="20:30" x14ac:dyDescent="0.2">
      <c r="T16776" s="212"/>
      <c r="U16776" s="213"/>
      <c r="V16776" s="213"/>
      <c r="W16776" s="213"/>
      <c r="X16776" s="214"/>
      <c r="Y16776" s="214"/>
      <c r="Z16776" s="214"/>
      <c r="AA16776" s="217"/>
      <c r="AB16776" s="217"/>
      <c r="AC16776" s="217"/>
      <c r="AD16776" s="213"/>
    </row>
    <row r="16777" spans="20:30" x14ac:dyDescent="0.2">
      <c r="T16777" s="212"/>
      <c r="U16777" s="213"/>
      <c r="V16777" s="213"/>
      <c r="W16777" s="213"/>
      <c r="X16777" s="214"/>
      <c r="Y16777" s="214"/>
      <c r="Z16777" s="214"/>
      <c r="AA16777" s="217"/>
      <c r="AB16777" s="217"/>
      <c r="AC16777" s="217"/>
      <c r="AD16777" s="213"/>
    </row>
    <row r="16778" spans="20:30" x14ac:dyDescent="0.2">
      <c r="T16778" s="212"/>
      <c r="U16778" s="213"/>
      <c r="V16778" s="213"/>
      <c r="W16778" s="213"/>
      <c r="X16778" s="214"/>
      <c r="Y16778" s="214"/>
      <c r="Z16778" s="214"/>
      <c r="AA16778" s="217"/>
      <c r="AB16778" s="217"/>
      <c r="AC16778" s="217"/>
      <c r="AD16778" s="213"/>
    </row>
    <row r="16779" spans="20:30" x14ac:dyDescent="0.2">
      <c r="T16779" s="212"/>
      <c r="U16779" s="213"/>
      <c r="V16779" s="213"/>
      <c r="W16779" s="213"/>
      <c r="X16779" s="214"/>
      <c r="Y16779" s="214"/>
      <c r="Z16779" s="214"/>
      <c r="AA16779" s="217"/>
      <c r="AB16779" s="217"/>
      <c r="AC16779" s="217"/>
      <c r="AD16779" s="213"/>
    </row>
    <row r="16780" spans="20:30" x14ac:dyDescent="0.2">
      <c r="T16780" s="212"/>
      <c r="U16780" s="213"/>
      <c r="V16780" s="213"/>
      <c r="W16780" s="213"/>
      <c r="X16780" s="214"/>
      <c r="Y16780" s="214"/>
      <c r="Z16780" s="214"/>
      <c r="AA16780" s="217"/>
      <c r="AB16780" s="217"/>
      <c r="AC16780" s="217"/>
      <c r="AD16780" s="213"/>
    </row>
    <row r="16781" spans="20:30" x14ac:dyDescent="0.2">
      <c r="T16781" s="212"/>
      <c r="U16781" s="213"/>
      <c r="V16781" s="213"/>
      <c r="W16781" s="213"/>
      <c r="X16781" s="214"/>
      <c r="Y16781" s="214"/>
      <c r="Z16781" s="214"/>
      <c r="AA16781" s="217"/>
      <c r="AB16781" s="217"/>
      <c r="AC16781" s="217"/>
      <c r="AD16781" s="213"/>
    </row>
    <row r="16782" spans="20:30" x14ac:dyDescent="0.2">
      <c r="T16782" s="212"/>
      <c r="U16782" s="213"/>
      <c r="V16782" s="213"/>
      <c r="W16782" s="213"/>
      <c r="X16782" s="214"/>
      <c r="Y16782" s="214"/>
      <c r="Z16782" s="214"/>
      <c r="AA16782" s="217"/>
      <c r="AB16782" s="217"/>
      <c r="AC16782" s="217"/>
      <c r="AD16782" s="213"/>
    </row>
    <row r="16783" spans="20:30" x14ac:dyDescent="0.2">
      <c r="T16783" s="212"/>
      <c r="U16783" s="213"/>
      <c r="V16783" s="213"/>
      <c r="W16783" s="213"/>
      <c r="X16783" s="214"/>
      <c r="Y16783" s="214"/>
      <c r="Z16783" s="214"/>
      <c r="AA16783" s="217"/>
      <c r="AB16783" s="217"/>
      <c r="AC16783" s="217"/>
      <c r="AD16783" s="213"/>
    </row>
    <row r="16784" spans="20:30" x14ac:dyDescent="0.2">
      <c r="T16784" s="212"/>
      <c r="U16784" s="213"/>
      <c r="V16784" s="213"/>
      <c r="W16784" s="213"/>
      <c r="X16784" s="214"/>
      <c r="Y16784" s="214"/>
      <c r="Z16784" s="214"/>
      <c r="AA16784" s="217"/>
      <c r="AB16784" s="217"/>
      <c r="AC16784" s="217"/>
      <c r="AD16784" s="213"/>
    </row>
    <row r="16785" spans="20:30" x14ac:dyDescent="0.2">
      <c r="T16785" s="212"/>
      <c r="U16785" s="213"/>
      <c r="V16785" s="213"/>
      <c r="W16785" s="213"/>
      <c r="X16785" s="214"/>
      <c r="Y16785" s="214"/>
      <c r="Z16785" s="214"/>
      <c r="AA16785" s="217"/>
      <c r="AB16785" s="217"/>
      <c r="AC16785" s="217"/>
      <c r="AD16785" s="213"/>
    </row>
    <row r="16786" spans="20:30" x14ac:dyDescent="0.2">
      <c r="T16786" s="212"/>
      <c r="U16786" s="213"/>
      <c r="V16786" s="213"/>
      <c r="W16786" s="213"/>
      <c r="X16786" s="214"/>
      <c r="Y16786" s="214"/>
      <c r="Z16786" s="214"/>
      <c r="AA16786" s="217"/>
      <c r="AB16786" s="217"/>
      <c r="AC16786" s="217"/>
      <c r="AD16786" s="213"/>
    </row>
    <row r="16787" spans="20:30" x14ac:dyDescent="0.2">
      <c r="T16787" s="212"/>
      <c r="U16787" s="213"/>
      <c r="V16787" s="213"/>
      <c r="W16787" s="213"/>
      <c r="X16787" s="214"/>
      <c r="Y16787" s="214"/>
      <c r="Z16787" s="214"/>
      <c r="AA16787" s="217"/>
      <c r="AB16787" s="217"/>
      <c r="AC16787" s="217"/>
      <c r="AD16787" s="213"/>
    </row>
    <row r="16788" spans="20:30" x14ac:dyDescent="0.2">
      <c r="T16788" s="212"/>
      <c r="U16788" s="213"/>
      <c r="V16788" s="213"/>
      <c r="W16788" s="213"/>
      <c r="X16788" s="214"/>
      <c r="Y16788" s="214"/>
      <c r="Z16788" s="214"/>
      <c r="AA16788" s="217"/>
      <c r="AB16788" s="217"/>
      <c r="AC16788" s="217"/>
      <c r="AD16788" s="213"/>
    </row>
    <row r="16789" spans="20:30" x14ac:dyDescent="0.2">
      <c r="T16789" s="212"/>
      <c r="U16789" s="213"/>
      <c r="V16789" s="213"/>
      <c r="W16789" s="213"/>
      <c r="X16789" s="214"/>
      <c r="Y16789" s="214"/>
      <c r="Z16789" s="214"/>
      <c r="AA16789" s="217"/>
      <c r="AB16789" s="217"/>
      <c r="AC16789" s="217"/>
      <c r="AD16789" s="213"/>
    </row>
    <row r="16790" spans="20:30" x14ac:dyDescent="0.2">
      <c r="T16790" s="212"/>
      <c r="U16790" s="213"/>
      <c r="V16790" s="213"/>
      <c r="W16790" s="213"/>
      <c r="X16790" s="214"/>
      <c r="Y16790" s="214"/>
      <c r="Z16790" s="214"/>
      <c r="AA16790" s="217"/>
      <c r="AB16790" s="217"/>
      <c r="AC16790" s="217"/>
      <c r="AD16790" s="213"/>
    </row>
    <row r="16791" spans="20:30" x14ac:dyDescent="0.2">
      <c r="T16791" s="212"/>
      <c r="U16791" s="213"/>
      <c r="V16791" s="213"/>
      <c r="W16791" s="213"/>
      <c r="X16791" s="214"/>
      <c r="Y16791" s="214"/>
      <c r="Z16791" s="214"/>
      <c r="AA16791" s="217"/>
      <c r="AB16791" s="217"/>
      <c r="AC16791" s="217"/>
      <c r="AD16791" s="213"/>
    </row>
    <row r="16792" spans="20:30" x14ac:dyDescent="0.2">
      <c r="T16792" s="212"/>
      <c r="U16792" s="213"/>
      <c r="V16792" s="213"/>
      <c r="W16792" s="213"/>
      <c r="X16792" s="214"/>
      <c r="Y16792" s="214"/>
      <c r="Z16792" s="214"/>
      <c r="AA16792" s="217"/>
      <c r="AB16792" s="217"/>
      <c r="AC16792" s="217"/>
      <c r="AD16792" s="213"/>
    </row>
    <row r="16793" spans="20:30" x14ac:dyDescent="0.2">
      <c r="T16793" s="212"/>
      <c r="U16793" s="213"/>
      <c r="V16793" s="213"/>
      <c r="W16793" s="213"/>
      <c r="X16793" s="214"/>
      <c r="Y16793" s="214"/>
      <c r="Z16793" s="214"/>
      <c r="AA16793" s="217"/>
      <c r="AB16793" s="217"/>
      <c r="AC16793" s="217"/>
      <c r="AD16793" s="213"/>
    </row>
    <row r="16794" spans="20:30" x14ac:dyDescent="0.2">
      <c r="T16794" s="212"/>
      <c r="U16794" s="213"/>
      <c r="V16794" s="213"/>
      <c r="W16794" s="213"/>
      <c r="X16794" s="214"/>
      <c r="Y16794" s="214"/>
      <c r="Z16794" s="214"/>
      <c r="AA16794" s="217"/>
      <c r="AB16794" s="217"/>
      <c r="AC16794" s="217"/>
      <c r="AD16794" s="213"/>
    </row>
    <row r="16795" spans="20:30" x14ac:dyDescent="0.2">
      <c r="T16795" s="212"/>
      <c r="U16795" s="213"/>
      <c r="V16795" s="213"/>
      <c r="W16795" s="213"/>
      <c r="X16795" s="214"/>
      <c r="Y16795" s="214"/>
      <c r="Z16795" s="214"/>
      <c r="AA16795" s="217"/>
      <c r="AB16795" s="217"/>
      <c r="AC16795" s="217"/>
      <c r="AD16795" s="213"/>
    </row>
    <row r="16796" spans="20:30" x14ac:dyDescent="0.2">
      <c r="T16796" s="212"/>
      <c r="U16796" s="213"/>
      <c r="V16796" s="213"/>
      <c r="W16796" s="213"/>
      <c r="X16796" s="214"/>
      <c r="Y16796" s="214"/>
      <c r="Z16796" s="214"/>
      <c r="AA16796" s="217"/>
      <c r="AB16796" s="217"/>
      <c r="AC16796" s="217"/>
      <c r="AD16796" s="213"/>
    </row>
    <row r="16797" spans="20:30" x14ac:dyDescent="0.2">
      <c r="T16797" s="212"/>
      <c r="U16797" s="213"/>
      <c r="V16797" s="213"/>
      <c r="W16797" s="213"/>
      <c r="X16797" s="214"/>
      <c r="Y16797" s="214"/>
      <c r="Z16797" s="214"/>
      <c r="AA16797" s="217"/>
      <c r="AB16797" s="217"/>
      <c r="AC16797" s="217"/>
      <c r="AD16797" s="213"/>
    </row>
    <row r="16798" spans="20:30" x14ac:dyDescent="0.2">
      <c r="T16798" s="212"/>
      <c r="U16798" s="213"/>
      <c r="V16798" s="213"/>
      <c r="W16798" s="213"/>
      <c r="X16798" s="214"/>
      <c r="Y16798" s="214"/>
      <c r="Z16798" s="214"/>
      <c r="AA16798" s="217"/>
      <c r="AB16798" s="217"/>
      <c r="AC16798" s="217"/>
      <c r="AD16798" s="213"/>
    </row>
    <row r="16799" spans="20:30" x14ac:dyDescent="0.2">
      <c r="T16799" s="212"/>
      <c r="U16799" s="213"/>
      <c r="V16799" s="213"/>
      <c r="W16799" s="213"/>
      <c r="X16799" s="214"/>
      <c r="Y16799" s="214"/>
      <c r="Z16799" s="214"/>
      <c r="AA16799" s="217"/>
      <c r="AB16799" s="217"/>
      <c r="AC16799" s="217"/>
      <c r="AD16799" s="213"/>
    </row>
    <row r="16800" spans="20:30" x14ac:dyDescent="0.2">
      <c r="T16800" s="212"/>
      <c r="U16800" s="213"/>
      <c r="V16800" s="213"/>
      <c r="W16800" s="213"/>
      <c r="X16800" s="214"/>
      <c r="Y16800" s="214"/>
      <c r="Z16800" s="214"/>
      <c r="AA16800" s="217"/>
      <c r="AB16800" s="217"/>
      <c r="AC16800" s="217"/>
      <c r="AD16800" s="213"/>
    </row>
    <row r="16801" spans="20:30" x14ac:dyDescent="0.2">
      <c r="T16801" s="212"/>
      <c r="U16801" s="213"/>
      <c r="V16801" s="213"/>
      <c r="W16801" s="213"/>
      <c r="X16801" s="214"/>
      <c r="Y16801" s="214"/>
      <c r="Z16801" s="214"/>
      <c r="AA16801" s="217"/>
      <c r="AB16801" s="217"/>
      <c r="AC16801" s="217"/>
      <c r="AD16801" s="213"/>
    </row>
    <row r="16802" spans="20:30" x14ac:dyDescent="0.2">
      <c r="T16802" s="212"/>
      <c r="U16802" s="213"/>
      <c r="V16802" s="213"/>
      <c r="W16802" s="213"/>
      <c r="X16802" s="214"/>
      <c r="Y16802" s="214"/>
      <c r="Z16802" s="214"/>
      <c r="AA16802" s="217"/>
      <c r="AB16802" s="217"/>
      <c r="AC16802" s="217"/>
      <c r="AD16802" s="213"/>
    </row>
    <row r="16803" spans="20:30" x14ac:dyDescent="0.2">
      <c r="T16803" s="212"/>
      <c r="U16803" s="213"/>
      <c r="V16803" s="213"/>
      <c r="W16803" s="213"/>
      <c r="X16803" s="214"/>
      <c r="Y16803" s="214"/>
      <c r="Z16803" s="214"/>
      <c r="AA16803" s="217"/>
      <c r="AB16803" s="217"/>
      <c r="AC16803" s="217"/>
      <c r="AD16803" s="213"/>
    </row>
    <row r="16804" spans="20:30" x14ac:dyDescent="0.2">
      <c r="T16804" s="212"/>
      <c r="U16804" s="213"/>
      <c r="V16804" s="213"/>
      <c r="W16804" s="213"/>
      <c r="X16804" s="214"/>
      <c r="Y16804" s="214"/>
      <c r="Z16804" s="214"/>
      <c r="AA16804" s="217"/>
      <c r="AB16804" s="217"/>
      <c r="AC16804" s="217"/>
      <c r="AD16804" s="213"/>
    </row>
    <row r="16805" spans="20:30" x14ac:dyDescent="0.2">
      <c r="T16805" s="212"/>
      <c r="U16805" s="213"/>
      <c r="V16805" s="213"/>
      <c r="W16805" s="213"/>
      <c r="X16805" s="214"/>
      <c r="Y16805" s="214"/>
      <c r="Z16805" s="214"/>
      <c r="AA16805" s="217"/>
      <c r="AB16805" s="217"/>
      <c r="AC16805" s="217"/>
      <c r="AD16805" s="213"/>
    </row>
    <row r="16806" spans="20:30" x14ac:dyDescent="0.2">
      <c r="T16806" s="212"/>
      <c r="U16806" s="213"/>
      <c r="V16806" s="213"/>
      <c r="W16806" s="213"/>
      <c r="X16806" s="214"/>
      <c r="Y16806" s="214"/>
      <c r="Z16806" s="214"/>
      <c r="AA16806" s="217"/>
      <c r="AB16806" s="217"/>
      <c r="AC16806" s="217"/>
      <c r="AD16806" s="213"/>
    </row>
    <row r="16807" spans="20:30" x14ac:dyDescent="0.2">
      <c r="T16807" s="212"/>
      <c r="U16807" s="213"/>
      <c r="V16807" s="213"/>
      <c r="W16807" s="213"/>
      <c r="X16807" s="214"/>
      <c r="Y16807" s="214"/>
      <c r="Z16807" s="214"/>
      <c r="AA16807" s="217"/>
      <c r="AB16807" s="217"/>
      <c r="AC16807" s="217"/>
      <c r="AD16807" s="213"/>
    </row>
    <row r="16808" spans="20:30" x14ac:dyDescent="0.2">
      <c r="T16808" s="212"/>
      <c r="U16808" s="213"/>
      <c r="V16808" s="213"/>
      <c r="W16808" s="213"/>
      <c r="X16808" s="214"/>
      <c r="Y16808" s="214"/>
      <c r="Z16808" s="214"/>
      <c r="AA16808" s="217"/>
      <c r="AB16808" s="217"/>
      <c r="AC16808" s="217"/>
      <c r="AD16808" s="213"/>
    </row>
    <row r="16809" spans="20:30" x14ac:dyDescent="0.2">
      <c r="T16809" s="212"/>
      <c r="U16809" s="213"/>
      <c r="V16809" s="213"/>
      <c r="W16809" s="213"/>
      <c r="X16809" s="214"/>
      <c r="Y16809" s="214"/>
      <c r="Z16809" s="214"/>
      <c r="AA16809" s="217"/>
      <c r="AB16809" s="217"/>
      <c r="AC16809" s="217"/>
      <c r="AD16809" s="213"/>
    </row>
    <row r="16810" spans="20:30" x14ac:dyDescent="0.2">
      <c r="T16810" s="212"/>
      <c r="U16810" s="213"/>
      <c r="V16810" s="213"/>
      <c r="W16810" s="213"/>
      <c r="X16810" s="214"/>
      <c r="Y16810" s="214"/>
      <c r="Z16810" s="214"/>
      <c r="AA16810" s="217"/>
      <c r="AB16810" s="217"/>
      <c r="AC16810" s="217"/>
      <c r="AD16810" s="213"/>
    </row>
    <row r="16811" spans="20:30" x14ac:dyDescent="0.2">
      <c r="T16811" s="212"/>
      <c r="U16811" s="213"/>
      <c r="V16811" s="213"/>
      <c r="W16811" s="213"/>
      <c r="X16811" s="214"/>
      <c r="Y16811" s="214"/>
      <c r="Z16811" s="214"/>
      <c r="AA16811" s="217"/>
      <c r="AB16811" s="217"/>
      <c r="AC16811" s="217"/>
      <c r="AD16811" s="213"/>
    </row>
    <row r="16812" spans="20:30" x14ac:dyDescent="0.2">
      <c r="T16812" s="212"/>
      <c r="U16812" s="213"/>
      <c r="V16812" s="213"/>
      <c r="W16812" s="213"/>
      <c r="X16812" s="214"/>
      <c r="Y16812" s="214"/>
      <c r="Z16812" s="214"/>
      <c r="AA16812" s="217"/>
      <c r="AB16812" s="217"/>
      <c r="AC16812" s="217"/>
      <c r="AD16812" s="213"/>
    </row>
    <row r="16813" spans="20:30" x14ac:dyDescent="0.2">
      <c r="T16813" s="212"/>
      <c r="U16813" s="213"/>
      <c r="V16813" s="213"/>
      <c r="W16813" s="213"/>
      <c r="X16813" s="214"/>
      <c r="Y16813" s="214"/>
      <c r="Z16813" s="214"/>
      <c r="AA16813" s="217"/>
      <c r="AB16813" s="217"/>
      <c r="AC16813" s="217"/>
      <c r="AD16813" s="213"/>
    </row>
    <row r="16814" spans="20:30" x14ac:dyDescent="0.2">
      <c r="T16814" s="212"/>
      <c r="U16814" s="213"/>
      <c r="V16814" s="213"/>
      <c r="W16814" s="213"/>
      <c r="X16814" s="214"/>
      <c r="Y16814" s="214"/>
      <c r="Z16814" s="214"/>
      <c r="AA16814" s="217"/>
      <c r="AB16814" s="217"/>
      <c r="AC16814" s="217"/>
      <c r="AD16814" s="213"/>
    </row>
    <row r="16815" spans="20:30" x14ac:dyDescent="0.2">
      <c r="T16815" s="212"/>
      <c r="U16815" s="213"/>
      <c r="V16815" s="213"/>
      <c r="W16815" s="213"/>
      <c r="X16815" s="214"/>
      <c r="Y16815" s="214"/>
      <c r="Z16815" s="214"/>
      <c r="AA16815" s="217"/>
      <c r="AB16815" s="217"/>
      <c r="AC16815" s="217"/>
      <c r="AD16815" s="213"/>
    </row>
    <row r="16816" spans="20:30" x14ac:dyDescent="0.2">
      <c r="T16816" s="212"/>
      <c r="U16816" s="213"/>
      <c r="V16816" s="213"/>
      <c r="W16816" s="213"/>
      <c r="X16816" s="214"/>
      <c r="Y16816" s="214"/>
      <c r="Z16816" s="214"/>
      <c r="AA16816" s="217"/>
      <c r="AB16816" s="217"/>
      <c r="AC16816" s="217"/>
      <c r="AD16816" s="213"/>
    </row>
    <row r="16817" spans="20:30" x14ac:dyDescent="0.2">
      <c r="T16817" s="212"/>
      <c r="U16817" s="213"/>
      <c r="V16817" s="213"/>
      <c r="W16817" s="213"/>
      <c r="X16817" s="214"/>
      <c r="Y16817" s="214"/>
      <c r="Z16817" s="214"/>
      <c r="AA16817" s="217"/>
      <c r="AB16817" s="217"/>
      <c r="AC16817" s="217"/>
      <c r="AD16817" s="213"/>
    </row>
    <row r="16818" spans="20:30" x14ac:dyDescent="0.2">
      <c r="T16818" s="212"/>
      <c r="U16818" s="213"/>
      <c r="V16818" s="213"/>
      <c r="W16818" s="213"/>
      <c r="X16818" s="214"/>
      <c r="Y16818" s="214"/>
      <c r="Z16818" s="214"/>
      <c r="AA16818" s="217"/>
      <c r="AB16818" s="217"/>
      <c r="AC16818" s="217"/>
      <c r="AD16818" s="213"/>
    </row>
    <row r="16819" spans="20:30" x14ac:dyDescent="0.2">
      <c r="T16819" s="212"/>
      <c r="U16819" s="213"/>
      <c r="V16819" s="213"/>
      <c r="W16819" s="213"/>
      <c r="X16819" s="214"/>
      <c r="Y16819" s="214"/>
      <c r="Z16819" s="214"/>
      <c r="AA16819" s="217"/>
      <c r="AB16819" s="217"/>
      <c r="AC16819" s="217"/>
      <c r="AD16819" s="213"/>
    </row>
    <row r="16820" spans="20:30" x14ac:dyDescent="0.2">
      <c r="T16820" s="212"/>
      <c r="U16820" s="213"/>
      <c r="V16820" s="213"/>
      <c r="W16820" s="213"/>
      <c r="X16820" s="214"/>
      <c r="Y16820" s="214"/>
      <c r="Z16820" s="214"/>
      <c r="AA16820" s="217"/>
      <c r="AB16820" s="217"/>
      <c r="AC16820" s="217"/>
      <c r="AD16820" s="213"/>
    </row>
    <row r="16821" spans="20:30" x14ac:dyDescent="0.2">
      <c r="T16821" s="212"/>
      <c r="U16821" s="213"/>
      <c r="V16821" s="213"/>
      <c r="W16821" s="213"/>
      <c r="X16821" s="214"/>
      <c r="Y16821" s="214"/>
      <c r="Z16821" s="214"/>
      <c r="AA16821" s="217"/>
      <c r="AB16821" s="217"/>
      <c r="AC16821" s="217"/>
      <c r="AD16821" s="213"/>
    </row>
    <row r="16822" spans="20:30" x14ac:dyDescent="0.2">
      <c r="T16822" s="212"/>
      <c r="U16822" s="213"/>
      <c r="V16822" s="213"/>
      <c r="W16822" s="213"/>
      <c r="X16822" s="214"/>
      <c r="Y16822" s="214"/>
      <c r="Z16822" s="214"/>
      <c r="AA16822" s="217"/>
      <c r="AB16822" s="217"/>
      <c r="AC16822" s="217"/>
      <c r="AD16822" s="213"/>
    </row>
    <row r="16823" spans="20:30" x14ac:dyDescent="0.2">
      <c r="T16823" s="212"/>
      <c r="U16823" s="213"/>
      <c r="V16823" s="213"/>
      <c r="W16823" s="213"/>
      <c r="X16823" s="214"/>
      <c r="Y16823" s="214"/>
      <c r="Z16823" s="214"/>
      <c r="AA16823" s="217"/>
      <c r="AB16823" s="217"/>
      <c r="AC16823" s="217"/>
      <c r="AD16823" s="213"/>
    </row>
    <row r="16824" spans="20:30" x14ac:dyDescent="0.2">
      <c r="T16824" s="212"/>
      <c r="U16824" s="213"/>
      <c r="V16824" s="213"/>
      <c r="W16824" s="213"/>
      <c r="X16824" s="214"/>
      <c r="Y16824" s="214"/>
      <c r="Z16824" s="214"/>
      <c r="AA16824" s="217"/>
      <c r="AB16824" s="217"/>
      <c r="AC16824" s="217"/>
      <c r="AD16824" s="213"/>
    </row>
    <row r="16825" spans="20:30" x14ac:dyDescent="0.2">
      <c r="T16825" s="212"/>
      <c r="U16825" s="213"/>
      <c r="V16825" s="213"/>
      <c r="W16825" s="213"/>
      <c r="X16825" s="214"/>
      <c r="Y16825" s="214"/>
      <c r="Z16825" s="214"/>
      <c r="AA16825" s="217"/>
      <c r="AB16825" s="217"/>
      <c r="AC16825" s="217"/>
      <c r="AD16825" s="213"/>
    </row>
    <row r="16826" spans="20:30" x14ac:dyDescent="0.2">
      <c r="T16826" s="212"/>
      <c r="U16826" s="213"/>
      <c r="V16826" s="213"/>
      <c r="W16826" s="213"/>
      <c r="X16826" s="214"/>
      <c r="Y16826" s="214"/>
      <c r="Z16826" s="214"/>
      <c r="AA16826" s="217"/>
      <c r="AB16826" s="217"/>
      <c r="AC16826" s="217"/>
      <c r="AD16826" s="213"/>
    </row>
    <row r="16827" spans="20:30" x14ac:dyDescent="0.2">
      <c r="T16827" s="212"/>
      <c r="U16827" s="213"/>
      <c r="V16827" s="213"/>
      <c r="W16827" s="213"/>
      <c r="X16827" s="214"/>
      <c r="Y16827" s="214"/>
      <c r="Z16827" s="214"/>
      <c r="AA16827" s="217"/>
      <c r="AB16827" s="217"/>
      <c r="AC16827" s="217"/>
      <c r="AD16827" s="213"/>
    </row>
    <row r="16828" spans="20:30" x14ac:dyDescent="0.2">
      <c r="T16828" s="212"/>
      <c r="U16828" s="213"/>
      <c r="V16828" s="213"/>
      <c r="W16828" s="213"/>
      <c r="X16828" s="214"/>
      <c r="Y16828" s="214"/>
      <c r="Z16828" s="214"/>
      <c r="AA16828" s="217"/>
      <c r="AB16828" s="217"/>
      <c r="AC16828" s="217"/>
      <c r="AD16828" s="213"/>
    </row>
    <row r="16829" spans="20:30" x14ac:dyDescent="0.2">
      <c r="T16829" s="212"/>
      <c r="U16829" s="213"/>
      <c r="V16829" s="213"/>
      <c r="W16829" s="213"/>
      <c r="X16829" s="214"/>
      <c r="Y16829" s="214"/>
      <c r="Z16829" s="214"/>
      <c r="AA16829" s="217"/>
      <c r="AB16829" s="217"/>
      <c r="AC16829" s="217"/>
      <c r="AD16829" s="213"/>
    </row>
    <row r="16830" spans="20:30" x14ac:dyDescent="0.2">
      <c r="T16830" s="212"/>
      <c r="U16830" s="213"/>
      <c r="V16830" s="213"/>
      <c r="W16830" s="213"/>
      <c r="X16830" s="214"/>
      <c r="Y16830" s="214"/>
      <c r="Z16830" s="214"/>
      <c r="AA16830" s="217"/>
      <c r="AB16830" s="217"/>
      <c r="AC16830" s="217"/>
      <c r="AD16830" s="213"/>
    </row>
    <row r="16831" spans="20:30" x14ac:dyDescent="0.2">
      <c r="T16831" s="212"/>
      <c r="U16831" s="213"/>
      <c r="V16831" s="213"/>
      <c r="W16831" s="213"/>
      <c r="X16831" s="214"/>
      <c r="Y16831" s="214"/>
      <c r="Z16831" s="214"/>
      <c r="AA16831" s="217"/>
      <c r="AB16831" s="217"/>
      <c r="AC16831" s="217"/>
      <c r="AD16831" s="213"/>
    </row>
    <row r="16832" spans="20:30" x14ac:dyDescent="0.2">
      <c r="T16832" s="212"/>
      <c r="U16832" s="213"/>
      <c r="V16832" s="213"/>
      <c r="W16832" s="213"/>
      <c r="X16832" s="214"/>
      <c r="Y16832" s="214"/>
      <c r="Z16832" s="214"/>
      <c r="AA16832" s="217"/>
      <c r="AB16832" s="217"/>
      <c r="AC16832" s="217"/>
      <c r="AD16832" s="213"/>
    </row>
    <row r="16833" spans="20:30" x14ac:dyDescent="0.2">
      <c r="T16833" s="212"/>
      <c r="U16833" s="213"/>
      <c r="V16833" s="213"/>
      <c r="W16833" s="213"/>
      <c r="X16833" s="214"/>
      <c r="Y16833" s="214"/>
      <c r="Z16833" s="214"/>
      <c r="AA16833" s="217"/>
      <c r="AB16833" s="217"/>
      <c r="AC16833" s="217"/>
      <c r="AD16833" s="213"/>
    </row>
    <row r="16834" spans="20:30" x14ac:dyDescent="0.2">
      <c r="T16834" s="212"/>
      <c r="U16834" s="213"/>
      <c r="V16834" s="213"/>
      <c r="W16834" s="213"/>
      <c r="X16834" s="214"/>
      <c r="Y16834" s="214"/>
      <c r="Z16834" s="214"/>
      <c r="AA16834" s="217"/>
      <c r="AB16834" s="217"/>
      <c r="AC16834" s="217"/>
      <c r="AD16834" s="213"/>
    </row>
    <row r="16835" spans="20:30" x14ac:dyDescent="0.2">
      <c r="T16835" s="212"/>
      <c r="U16835" s="213"/>
      <c r="V16835" s="213"/>
      <c r="W16835" s="213"/>
      <c r="X16835" s="214"/>
      <c r="Y16835" s="214"/>
      <c r="Z16835" s="214"/>
      <c r="AA16835" s="217"/>
      <c r="AB16835" s="217"/>
      <c r="AC16835" s="217"/>
      <c r="AD16835" s="213"/>
    </row>
    <row r="16836" spans="20:30" x14ac:dyDescent="0.2">
      <c r="T16836" s="212"/>
      <c r="U16836" s="213"/>
      <c r="V16836" s="213"/>
      <c r="W16836" s="213"/>
      <c r="X16836" s="214"/>
      <c r="Y16836" s="214"/>
      <c r="Z16836" s="214"/>
      <c r="AA16836" s="217"/>
      <c r="AB16836" s="217"/>
      <c r="AC16836" s="217"/>
      <c r="AD16836" s="213"/>
    </row>
    <row r="16837" spans="20:30" x14ac:dyDescent="0.2">
      <c r="T16837" s="212"/>
      <c r="U16837" s="213"/>
      <c r="V16837" s="213"/>
      <c r="W16837" s="213"/>
      <c r="X16837" s="214"/>
      <c r="Y16837" s="214"/>
      <c r="Z16837" s="214"/>
      <c r="AA16837" s="217"/>
      <c r="AB16837" s="217"/>
      <c r="AC16837" s="217"/>
      <c r="AD16837" s="213"/>
    </row>
    <row r="16838" spans="20:30" x14ac:dyDescent="0.2">
      <c r="T16838" s="212"/>
      <c r="U16838" s="213"/>
      <c r="V16838" s="213"/>
      <c r="W16838" s="213"/>
      <c r="X16838" s="214"/>
      <c r="Y16838" s="214"/>
      <c r="Z16838" s="214"/>
      <c r="AA16838" s="217"/>
      <c r="AB16838" s="217"/>
      <c r="AC16838" s="217"/>
      <c r="AD16838" s="213"/>
    </row>
    <row r="16839" spans="20:30" x14ac:dyDescent="0.2">
      <c r="T16839" s="212"/>
      <c r="U16839" s="213"/>
      <c r="V16839" s="213"/>
      <c r="W16839" s="213"/>
      <c r="X16839" s="214"/>
      <c r="Y16839" s="214"/>
      <c r="Z16839" s="214"/>
      <c r="AA16839" s="217"/>
      <c r="AB16839" s="217"/>
      <c r="AC16839" s="217"/>
      <c r="AD16839" s="213"/>
    </row>
    <row r="16840" spans="20:30" x14ac:dyDescent="0.2">
      <c r="T16840" s="212"/>
      <c r="U16840" s="213"/>
      <c r="V16840" s="213"/>
      <c r="W16840" s="213"/>
      <c r="X16840" s="214"/>
      <c r="Y16840" s="214"/>
      <c r="Z16840" s="214"/>
      <c r="AA16840" s="217"/>
      <c r="AB16840" s="217"/>
      <c r="AC16840" s="217"/>
      <c r="AD16840" s="213"/>
    </row>
    <row r="16841" spans="20:30" x14ac:dyDescent="0.2">
      <c r="T16841" s="212"/>
      <c r="U16841" s="213"/>
      <c r="V16841" s="213"/>
      <c r="W16841" s="213"/>
      <c r="X16841" s="214"/>
      <c r="Y16841" s="214"/>
      <c r="Z16841" s="214"/>
      <c r="AA16841" s="217"/>
      <c r="AB16841" s="217"/>
      <c r="AC16841" s="217"/>
      <c r="AD16841" s="213"/>
    </row>
    <row r="16842" spans="20:30" x14ac:dyDescent="0.2">
      <c r="T16842" s="212"/>
      <c r="U16842" s="213"/>
      <c r="V16842" s="213"/>
      <c r="W16842" s="213"/>
      <c r="X16842" s="214"/>
      <c r="Y16842" s="214"/>
      <c r="Z16842" s="214"/>
      <c r="AA16842" s="217"/>
      <c r="AB16842" s="217"/>
      <c r="AC16842" s="217"/>
      <c r="AD16842" s="213"/>
    </row>
    <row r="16843" spans="20:30" x14ac:dyDescent="0.2">
      <c r="T16843" s="212"/>
      <c r="U16843" s="213"/>
      <c r="V16843" s="213"/>
      <c r="W16843" s="213"/>
      <c r="X16843" s="214"/>
      <c r="Y16843" s="214"/>
      <c r="Z16843" s="214"/>
      <c r="AA16843" s="217"/>
      <c r="AB16843" s="217"/>
      <c r="AC16843" s="217"/>
      <c r="AD16843" s="213"/>
    </row>
    <row r="16844" spans="20:30" x14ac:dyDescent="0.2">
      <c r="T16844" s="212"/>
      <c r="U16844" s="213"/>
      <c r="V16844" s="213"/>
      <c r="W16844" s="213"/>
      <c r="X16844" s="214"/>
      <c r="Y16844" s="214"/>
      <c r="Z16844" s="214"/>
      <c r="AA16844" s="217"/>
      <c r="AB16844" s="217"/>
      <c r="AC16844" s="217"/>
      <c r="AD16844" s="213"/>
    </row>
    <row r="16845" spans="20:30" x14ac:dyDescent="0.2">
      <c r="T16845" s="212"/>
      <c r="U16845" s="213"/>
      <c r="V16845" s="213"/>
      <c r="W16845" s="213"/>
      <c r="X16845" s="214"/>
      <c r="Y16845" s="214"/>
      <c r="Z16845" s="214"/>
      <c r="AA16845" s="217"/>
      <c r="AB16845" s="217"/>
      <c r="AC16845" s="217"/>
      <c r="AD16845" s="213"/>
    </row>
    <row r="16846" spans="20:30" x14ac:dyDescent="0.2">
      <c r="T16846" s="212"/>
      <c r="U16846" s="213"/>
      <c r="V16846" s="213"/>
      <c r="W16846" s="213"/>
      <c r="X16846" s="214"/>
      <c r="Y16846" s="214"/>
      <c r="Z16846" s="214"/>
      <c r="AA16846" s="217"/>
      <c r="AB16846" s="217"/>
      <c r="AC16846" s="217"/>
      <c r="AD16846" s="213"/>
    </row>
    <row r="16847" spans="20:30" x14ac:dyDescent="0.2">
      <c r="T16847" s="212"/>
      <c r="U16847" s="213"/>
      <c r="V16847" s="213"/>
      <c r="W16847" s="213"/>
      <c r="X16847" s="214"/>
      <c r="Y16847" s="214"/>
      <c r="Z16847" s="214"/>
      <c r="AA16847" s="217"/>
      <c r="AB16847" s="217"/>
      <c r="AC16847" s="217"/>
      <c r="AD16847" s="213"/>
    </row>
    <row r="16848" spans="20:30" x14ac:dyDescent="0.2">
      <c r="T16848" s="212"/>
      <c r="U16848" s="213"/>
      <c r="V16848" s="213"/>
      <c r="W16848" s="213"/>
      <c r="X16848" s="214"/>
      <c r="Y16848" s="214"/>
      <c r="Z16848" s="214"/>
      <c r="AA16848" s="217"/>
      <c r="AB16848" s="217"/>
      <c r="AC16848" s="217"/>
      <c r="AD16848" s="213"/>
    </row>
    <row r="16849" spans="20:30" x14ac:dyDescent="0.2">
      <c r="T16849" s="212"/>
      <c r="U16849" s="213"/>
      <c r="V16849" s="213"/>
      <c r="W16849" s="213"/>
      <c r="X16849" s="214"/>
      <c r="Y16849" s="214"/>
      <c r="Z16849" s="214"/>
      <c r="AA16849" s="217"/>
      <c r="AB16849" s="217"/>
      <c r="AC16849" s="217"/>
      <c r="AD16849" s="213"/>
    </row>
    <row r="16850" spans="20:30" x14ac:dyDescent="0.2">
      <c r="T16850" s="212"/>
      <c r="U16850" s="213"/>
      <c r="V16850" s="213"/>
      <c r="W16850" s="213"/>
      <c r="X16850" s="214"/>
      <c r="Y16850" s="214"/>
      <c r="Z16850" s="214"/>
      <c r="AA16850" s="217"/>
      <c r="AB16850" s="217"/>
      <c r="AC16850" s="217"/>
      <c r="AD16850" s="213"/>
    </row>
    <row r="16851" spans="20:30" x14ac:dyDescent="0.2">
      <c r="T16851" s="212"/>
      <c r="U16851" s="213"/>
      <c r="V16851" s="213"/>
      <c r="W16851" s="213"/>
      <c r="X16851" s="214"/>
      <c r="Y16851" s="214"/>
      <c r="Z16851" s="214"/>
      <c r="AA16851" s="217"/>
      <c r="AB16851" s="217"/>
      <c r="AC16851" s="217"/>
      <c r="AD16851" s="213"/>
    </row>
    <row r="16852" spans="20:30" x14ac:dyDescent="0.2">
      <c r="T16852" s="212"/>
      <c r="U16852" s="213"/>
      <c r="V16852" s="213"/>
      <c r="W16852" s="213"/>
      <c r="X16852" s="214"/>
      <c r="Y16852" s="214"/>
      <c r="Z16852" s="214"/>
      <c r="AA16852" s="217"/>
      <c r="AB16852" s="217"/>
      <c r="AC16852" s="217"/>
      <c r="AD16852" s="213"/>
    </row>
    <row r="16853" spans="20:30" x14ac:dyDescent="0.2">
      <c r="T16853" s="212"/>
      <c r="U16853" s="213"/>
      <c r="V16853" s="213"/>
      <c r="W16853" s="213"/>
      <c r="X16853" s="214"/>
      <c r="Y16853" s="214"/>
      <c r="Z16853" s="214"/>
      <c r="AA16853" s="217"/>
      <c r="AB16853" s="217"/>
      <c r="AC16853" s="217"/>
      <c r="AD16853" s="213"/>
    </row>
    <row r="16854" spans="20:30" x14ac:dyDescent="0.2">
      <c r="T16854" s="212"/>
      <c r="U16854" s="213"/>
      <c r="V16854" s="213"/>
      <c r="W16854" s="213"/>
      <c r="X16854" s="214"/>
      <c r="Y16854" s="214"/>
      <c r="Z16854" s="214"/>
      <c r="AA16854" s="217"/>
      <c r="AB16854" s="217"/>
      <c r="AC16854" s="217"/>
      <c r="AD16854" s="213"/>
    </row>
    <row r="16855" spans="20:30" x14ac:dyDescent="0.2">
      <c r="T16855" s="212"/>
      <c r="U16855" s="213"/>
      <c r="V16855" s="213"/>
      <c r="W16855" s="213"/>
      <c r="X16855" s="214"/>
      <c r="Y16855" s="214"/>
      <c r="Z16855" s="214"/>
      <c r="AA16855" s="217"/>
      <c r="AB16855" s="217"/>
      <c r="AC16855" s="217"/>
      <c r="AD16855" s="213"/>
    </row>
    <row r="16856" spans="20:30" x14ac:dyDescent="0.2">
      <c r="T16856" s="212"/>
      <c r="U16856" s="213"/>
      <c r="V16856" s="213"/>
      <c r="W16856" s="213"/>
      <c r="X16856" s="214"/>
      <c r="Y16856" s="214"/>
      <c r="Z16856" s="214"/>
      <c r="AA16856" s="217"/>
      <c r="AB16856" s="217"/>
      <c r="AC16856" s="217"/>
      <c r="AD16856" s="213"/>
    </row>
    <row r="16857" spans="20:30" x14ac:dyDescent="0.2">
      <c r="T16857" s="212"/>
      <c r="U16857" s="213"/>
      <c r="V16857" s="213"/>
      <c r="W16857" s="213"/>
      <c r="X16857" s="214"/>
      <c r="Y16857" s="214"/>
      <c r="Z16857" s="214"/>
      <c r="AA16857" s="217"/>
      <c r="AB16857" s="217"/>
      <c r="AC16857" s="217"/>
      <c r="AD16857" s="213"/>
    </row>
    <row r="16858" spans="20:30" x14ac:dyDescent="0.2">
      <c r="T16858" s="212"/>
      <c r="U16858" s="213"/>
      <c r="V16858" s="213"/>
      <c r="W16858" s="213"/>
      <c r="X16858" s="214"/>
      <c r="Y16858" s="214"/>
      <c r="Z16858" s="214"/>
      <c r="AA16858" s="217"/>
      <c r="AB16858" s="217"/>
      <c r="AC16858" s="217"/>
      <c r="AD16858" s="213"/>
    </row>
    <row r="16859" spans="20:30" x14ac:dyDescent="0.2">
      <c r="T16859" s="212"/>
      <c r="U16859" s="213"/>
      <c r="V16859" s="213"/>
      <c r="W16859" s="213"/>
      <c r="X16859" s="214"/>
      <c r="Y16859" s="214"/>
      <c r="Z16859" s="214"/>
      <c r="AA16859" s="217"/>
      <c r="AB16859" s="217"/>
      <c r="AC16859" s="217"/>
      <c r="AD16859" s="213"/>
    </row>
    <row r="16860" spans="20:30" x14ac:dyDescent="0.2">
      <c r="T16860" s="212"/>
      <c r="U16860" s="213"/>
      <c r="V16860" s="213"/>
      <c r="W16860" s="213"/>
      <c r="X16860" s="214"/>
      <c r="Y16860" s="214"/>
      <c r="Z16860" s="214"/>
      <c r="AA16860" s="217"/>
      <c r="AB16860" s="217"/>
      <c r="AC16860" s="217"/>
      <c r="AD16860" s="213"/>
    </row>
    <row r="16861" spans="20:30" x14ac:dyDescent="0.2">
      <c r="T16861" s="212"/>
      <c r="U16861" s="213"/>
      <c r="V16861" s="213"/>
      <c r="W16861" s="213"/>
      <c r="X16861" s="214"/>
      <c r="Y16861" s="214"/>
      <c r="Z16861" s="214"/>
      <c r="AA16861" s="217"/>
      <c r="AB16861" s="217"/>
      <c r="AC16861" s="217"/>
      <c r="AD16861" s="213"/>
    </row>
    <row r="16862" spans="20:30" x14ac:dyDescent="0.2">
      <c r="T16862" s="212"/>
      <c r="U16862" s="213"/>
      <c r="V16862" s="213"/>
      <c r="W16862" s="213"/>
      <c r="X16862" s="214"/>
      <c r="Y16862" s="214"/>
      <c r="Z16862" s="214"/>
      <c r="AA16862" s="217"/>
      <c r="AB16862" s="217"/>
      <c r="AC16862" s="217"/>
      <c r="AD16862" s="213"/>
    </row>
    <row r="16863" spans="20:30" x14ac:dyDescent="0.2">
      <c r="T16863" s="212"/>
      <c r="U16863" s="213"/>
      <c r="V16863" s="213"/>
      <c r="W16863" s="213"/>
      <c r="X16863" s="214"/>
      <c r="Y16863" s="214"/>
      <c r="Z16863" s="214"/>
      <c r="AA16863" s="217"/>
      <c r="AB16863" s="217"/>
      <c r="AC16863" s="217"/>
      <c r="AD16863" s="213"/>
    </row>
    <row r="16864" spans="20:30" x14ac:dyDescent="0.2">
      <c r="T16864" s="212"/>
      <c r="U16864" s="213"/>
      <c r="V16864" s="213"/>
      <c r="W16864" s="213"/>
      <c r="X16864" s="214"/>
      <c r="Y16864" s="214"/>
      <c r="Z16864" s="214"/>
      <c r="AA16864" s="217"/>
      <c r="AB16864" s="217"/>
      <c r="AC16864" s="217"/>
      <c r="AD16864" s="213"/>
    </row>
    <row r="16865" spans="20:30" x14ac:dyDescent="0.2">
      <c r="T16865" s="212"/>
      <c r="U16865" s="213"/>
      <c r="V16865" s="213"/>
      <c r="W16865" s="213"/>
      <c r="X16865" s="214"/>
      <c r="Y16865" s="214"/>
      <c r="Z16865" s="214"/>
      <c r="AA16865" s="217"/>
      <c r="AB16865" s="217"/>
      <c r="AC16865" s="217"/>
      <c r="AD16865" s="213"/>
    </row>
    <row r="16866" spans="20:30" x14ac:dyDescent="0.2">
      <c r="T16866" s="212"/>
      <c r="U16866" s="213"/>
      <c r="V16866" s="213"/>
      <c r="W16866" s="213"/>
      <c r="X16866" s="214"/>
      <c r="Y16866" s="214"/>
      <c r="Z16866" s="214"/>
      <c r="AA16866" s="217"/>
      <c r="AB16866" s="217"/>
      <c r="AC16866" s="217"/>
      <c r="AD16866" s="213"/>
    </row>
    <row r="16867" spans="20:30" x14ac:dyDescent="0.2">
      <c r="T16867" s="212"/>
      <c r="U16867" s="213"/>
      <c r="V16867" s="213"/>
      <c r="W16867" s="213"/>
      <c r="X16867" s="214"/>
      <c r="Y16867" s="214"/>
      <c r="Z16867" s="214"/>
      <c r="AA16867" s="217"/>
      <c r="AB16867" s="217"/>
      <c r="AC16867" s="217"/>
      <c r="AD16867" s="213"/>
    </row>
    <row r="16868" spans="20:30" x14ac:dyDescent="0.2">
      <c r="T16868" s="212"/>
      <c r="U16868" s="213"/>
      <c r="V16868" s="213"/>
      <c r="W16868" s="213"/>
      <c r="X16868" s="214"/>
      <c r="Y16868" s="214"/>
      <c r="Z16868" s="214"/>
      <c r="AA16868" s="217"/>
      <c r="AB16868" s="217"/>
      <c r="AC16868" s="217"/>
      <c r="AD16868" s="213"/>
    </row>
    <row r="16869" spans="20:30" x14ac:dyDescent="0.2">
      <c r="T16869" s="212"/>
      <c r="U16869" s="213"/>
      <c r="V16869" s="213"/>
      <c r="W16869" s="213"/>
      <c r="X16869" s="214"/>
      <c r="Y16869" s="214"/>
      <c r="Z16869" s="214"/>
      <c r="AA16869" s="217"/>
      <c r="AB16869" s="217"/>
      <c r="AC16869" s="217"/>
      <c r="AD16869" s="213"/>
    </row>
    <row r="16870" spans="20:30" x14ac:dyDescent="0.2">
      <c r="T16870" s="212"/>
      <c r="U16870" s="213"/>
      <c r="V16870" s="213"/>
      <c r="W16870" s="213"/>
      <c r="X16870" s="214"/>
      <c r="Y16870" s="214"/>
      <c r="Z16870" s="214"/>
      <c r="AA16870" s="217"/>
      <c r="AB16870" s="217"/>
      <c r="AC16870" s="217"/>
      <c r="AD16870" s="213"/>
    </row>
    <row r="16871" spans="20:30" x14ac:dyDescent="0.2">
      <c r="T16871" s="212"/>
      <c r="U16871" s="213"/>
      <c r="V16871" s="213"/>
      <c r="W16871" s="213"/>
      <c r="X16871" s="214"/>
      <c r="Y16871" s="214"/>
      <c r="Z16871" s="214"/>
      <c r="AA16871" s="217"/>
      <c r="AB16871" s="217"/>
      <c r="AC16871" s="217"/>
      <c r="AD16871" s="213"/>
    </row>
    <row r="16872" spans="20:30" x14ac:dyDescent="0.2">
      <c r="T16872" s="212"/>
      <c r="U16872" s="213"/>
      <c r="V16872" s="213"/>
      <c r="W16872" s="213"/>
      <c r="X16872" s="214"/>
      <c r="Y16872" s="214"/>
      <c r="Z16872" s="214"/>
      <c r="AA16872" s="217"/>
      <c r="AB16872" s="217"/>
      <c r="AC16872" s="217"/>
      <c r="AD16872" s="213"/>
    </row>
    <row r="16873" spans="20:30" x14ac:dyDescent="0.2">
      <c r="T16873" s="212"/>
      <c r="U16873" s="213"/>
      <c r="V16873" s="213"/>
      <c r="W16873" s="213"/>
      <c r="X16873" s="214"/>
      <c r="Y16873" s="214"/>
      <c r="Z16873" s="214"/>
      <c r="AA16873" s="217"/>
      <c r="AB16873" s="217"/>
      <c r="AC16873" s="217"/>
      <c r="AD16873" s="213"/>
    </row>
    <row r="16874" spans="20:30" x14ac:dyDescent="0.2">
      <c r="T16874" s="212"/>
      <c r="U16874" s="213"/>
      <c r="V16874" s="213"/>
      <c r="W16874" s="213"/>
      <c r="X16874" s="214"/>
      <c r="Y16874" s="214"/>
      <c r="Z16874" s="214"/>
      <c r="AA16874" s="217"/>
      <c r="AB16874" s="217"/>
      <c r="AC16874" s="217"/>
      <c r="AD16874" s="213"/>
    </row>
    <row r="16875" spans="20:30" x14ac:dyDescent="0.2">
      <c r="T16875" s="212"/>
      <c r="U16875" s="213"/>
      <c r="V16875" s="213"/>
      <c r="W16875" s="213"/>
      <c r="X16875" s="214"/>
      <c r="Y16875" s="214"/>
      <c r="Z16875" s="214"/>
      <c r="AA16875" s="217"/>
      <c r="AB16875" s="217"/>
      <c r="AC16875" s="217"/>
      <c r="AD16875" s="213"/>
    </row>
    <row r="16876" spans="20:30" x14ac:dyDescent="0.2">
      <c r="T16876" s="212"/>
      <c r="U16876" s="213"/>
      <c r="V16876" s="213"/>
      <c r="W16876" s="213"/>
      <c r="X16876" s="214"/>
      <c r="Y16876" s="214"/>
      <c r="Z16876" s="214"/>
      <c r="AA16876" s="217"/>
      <c r="AB16876" s="217"/>
      <c r="AC16876" s="217"/>
      <c r="AD16876" s="213"/>
    </row>
    <row r="16877" spans="20:30" x14ac:dyDescent="0.2">
      <c r="T16877" s="212"/>
      <c r="U16877" s="213"/>
      <c r="V16877" s="213"/>
      <c r="W16877" s="213"/>
      <c r="X16877" s="214"/>
      <c r="Y16877" s="214"/>
      <c r="Z16877" s="214"/>
      <c r="AA16877" s="217"/>
      <c r="AB16877" s="217"/>
      <c r="AC16877" s="217"/>
      <c r="AD16877" s="213"/>
    </row>
    <row r="16878" spans="20:30" x14ac:dyDescent="0.2">
      <c r="T16878" s="212"/>
      <c r="U16878" s="213"/>
      <c r="V16878" s="213"/>
      <c r="W16878" s="213"/>
      <c r="X16878" s="214"/>
      <c r="Y16878" s="214"/>
      <c r="Z16878" s="214"/>
      <c r="AA16878" s="217"/>
      <c r="AB16878" s="217"/>
      <c r="AC16878" s="217"/>
      <c r="AD16878" s="213"/>
    </row>
    <row r="16879" spans="20:30" x14ac:dyDescent="0.2">
      <c r="T16879" s="212"/>
      <c r="U16879" s="213"/>
      <c r="V16879" s="213"/>
      <c r="W16879" s="213"/>
      <c r="X16879" s="214"/>
      <c r="Y16879" s="214"/>
      <c r="Z16879" s="214"/>
      <c r="AA16879" s="217"/>
      <c r="AB16879" s="217"/>
      <c r="AC16879" s="217"/>
      <c r="AD16879" s="213"/>
    </row>
    <row r="16880" spans="20:30" x14ac:dyDescent="0.2">
      <c r="T16880" s="212"/>
      <c r="U16880" s="213"/>
      <c r="V16880" s="213"/>
      <c r="W16880" s="213"/>
      <c r="X16880" s="214"/>
      <c r="Y16880" s="214"/>
      <c r="Z16880" s="214"/>
      <c r="AA16880" s="217"/>
      <c r="AB16880" s="217"/>
      <c r="AC16880" s="217"/>
      <c r="AD16880" s="213"/>
    </row>
    <row r="16881" spans="20:30" x14ac:dyDescent="0.2">
      <c r="T16881" s="212"/>
      <c r="U16881" s="213"/>
      <c r="V16881" s="213"/>
      <c r="W16881" s="213"/>
      <c r="X16881" s="214"/>
      <c r="Y16881" s="214"/>
      <c r="Z16881" s="214"/>
      <c r="AA16881" s="217"/>
      <c r="AB16881" s="217"/>
      <c r="AC16881" s="217"/>
      <c r="AD16881" s="213"/>
    </row>
    <row r="16882" spans="20:30" x14ac:dyDescent="0.2">
      <c r="T16882" s="212"/>
      <c r="U16882" s="213"/>
      <c r="V16882" s="213"/>
      <c r="W16882" s="213"/>
      <c r="X16882" s="214"/>
      <c r="Y16882" s="214"/>
      <c r="Z16882" s="214"/>
      <c r="AA16882" s="217"/>
      <c r="AB16882" s="217"/>
      <c r="AC16882" s="217"/>
      <c r="AD16882" s="213"/>
    </row>
    <row r="16883" spans="20:30" x14ac:dyDescent="0.2">
      <c r="T16883" s="212"/>
      <c r="U16883" s="213"/>
      <c r="V16883" s="213"/>
      <c r="W16883" s="213"/>
      <c r="X16883" s="214"/>
      <c r="Y16883" s="214"/>
      <c r="Z16883" s="214"/>
      <c r="AA16883" s="217"/>
      <c r="AB16883" s="217"/>
      <c r="AC16883" s="217"/>
      <c r="AD16883" s="213"/>
    </row>
    <row r="16884" spans="20:30" x14ac:dyDescent="0.2">
      <c r="T16884" s="212"/>
      <c r="U16884" s="213"/>
      <c r="V16884" s="213"/>
      <c r="W16884" s="213"/>
      <c r="X16884" s="214"/>
      <c r="Y16884" s="214"/>
      <c r="Z16884" s="214"/>
      <c r="AA16884" s="217"/>
      <c r="AB16884" s="217"/>
      <c r="AC16884" s="217"/>
      <c r="AD16884" s="213"/>
    </row>
    <row r="16885" spans="20:30" x14ac:dyDescent="0.2">
      <c r="T16885" s="212"/>
      <c r="U16885" s="213"/>
      <c r="V16885" s="213"/>
      <c r="W16885" s="213"/>
      <c r="X16885" s="214"/>
      <c r="Y16885" s="214"/>
      <c r="Z16885" s="214"/>
      <c r="AA16885" s="217"/>
      <c r="AB16885" s="217"/>
      <c r="AC16885" s="217"/>
      <c r="AD16885" s="213"/>
    </row>
    <row r="16886" spans="20:30" x14ac:dyDescent="0.2">
      <c r="T16886" s="212"/>
      <c r="U16886" s="213"/>
      <c r="V16886" s="213"/>
      <c r="W16886" s="213"/>
      <c r="X16886" s="214"/>
      <c r="Y16886" s="214"/>
      <c r="Z16886" s="214"/>
      <c r="AA16886" s="217"/>
      <c r="AB16886" s="217"/>
      <c r="AC16886" s="217"/>
      <c r="AD16886" s="213"/>
    </row>
    <row r="16887" spans="20:30" x14ac:dyDescent="0.2">
      <c r="T16887" s="212"/>
      <c r="U16887" s="213"/>
      <c r="V16887" s="213"/>
      <c r="W16887" s="213"/>
      <c r="X16887" s="214"/>
      <c r="Y16887" s="214"/>
      <c r="Z16887" s="214"/>
      <c r="AA16887" s="217"/>
      <c r="AB16887" s="217"/>
      <c r="AC16887" s="217"/>
      <c r="AD16887" s="213"/>
    </row>
    <row r="16888" spans="20:30" x14ac:dyDescent="0.2">
      <c r="T16888" s="212"/>
      <c r="U16888" s="213"/>
      <c r="V16888" s="213"/>
      <c r="W16888" s="213"/>
      <c r="X16888" s="214"/>
      <c r="Y16888" s="214"/>
      <c r="Z16888" s="214"/>
      <c r="AA16888" s="217"/>
      <c r="AB16888" s="217"/>
      <c r="AC16888" s="217"/>
      <c r="AD16888" s="213"/>
    </row>
    <row r="16889" spans="20:30" x14ac:dyDescent="0.2">
      <c r="T16889" s="212"/>
      <c r="U16889" s="213"/>
      <c r="V16889" s="213"/>
      <c r="W16889" s="213"/>
      <c r="X16889" s="214"/>
      <c r="Y16889" s="214"/>
      <c r="Z16889" s="214"/>
      <c r="AA16889" s="217"/>
      <c r="AB16889" s="217"/>
      <c r="AC16889" s="217"/>
      <c r="AD16889" s="213"/>
    </row>
    <row r="16890" spans="20:30" x14ac:dyDescent="0.2">
      <c r="T16890" s="212"/>
      <c r="U16890" s="213"/>
      <c r="V16890" s="213"/>
      <c r="W16890" s="213"/>
      <c r="X16890" s="214"/>
      <c r="Y16890" s="214"/>
      <c r="Z16890" s="214"/>
      <c r="AA16890" s="217"/>
      <c r="AB16890" s="217"/>
      <c r="AC16890" s="217"/>
      <c r="AD16890" s="213"/>
    </row>
    <row r="16891" spans="20:30" x14ac:dyDescent="0.2">
      <c r="T16891" s="212"/>
      <c r="U16891" s="213"/>
      <c r="V16891" s="213"/>
      <c r="W16891" s="213"/>
      <c r="X16891" s="214"/>
      <c r="Y16891" s="214"/>
      <c r="Z16891" s="214"/>
      <c r="AA16891" s="217"/>
      <c r="AB16891" s="217"/>
      <c r="AC16891" s="217"/>
      <c r="AD16891" s="213"/>
    </row>
    <row r="16892" spans="20:30" x14ac:dyDescent="0.2">
      <c r="T16892" s="212"/>
      <c r="U16892" s="213"/>
      <c r="V16892" s="213"/>
      <c r="W16892" s="213"/>
      <c r="X16892" s="214"/>
      <c r="Y16892" s="214"/>
      <c r="Z16892" s="214"/>
      <c r="AA16892" s="217"/>
      <c r="AB16892" s="217"/>
      <c r="AC16892" s="217"/>
      <c r="AD16892" s="213"/>
    </row>
    <row r="16893" spans="20:30" x14ac:dyDescent="0.2">
      <c r="T16893" s="212"/>
      <c r="U16893" s="213"/>
      <c r="V16893" s="213"/>
      <c r="W16893" s="213"/>
      <c r="X16893" s="214"/>
      <c r="Y16893" s="214"/>
      <c r="Z16893" s="214"/>
      <c r="AA16893" s="217"/>
      <c r="AB16893" s="217"/>
      <c r="AC16893" s="217"/>
      <c r="AD16893" s="213"/>
    </row>
    <row r="16894" spans="20:30" x14ac:dyDescent="0.2">
      <c r="T16894" s="212"/>
      <c r="U16894" s="213"/>
      <c r="V16894" s="213"/>
      <c r="W16894" s="213"/>
      <c r="X16894" s="214"/>
      <c r="Y16894" s="214"/>
      <c r="Z16894" s="214"/>
      <c r="AA16894" s="217"/>
      <c r="AB16894" s="217"/>
      <c r="AC16894" s="217"/>
      <c r="AD16894" s="213"/>
    </row>
    <row r="16895" spans="20:30" x14ac:dyDescent="0.2">
      <c r="T16895" s="212"/>
      <c r="U16895" s="213"/>
      <c r="V16895" s="213"/>
      <c r="W16895" s="213"/>
      <c r="X16895" s="214"/>
      <c r="Y16895" s="214"/>
      <c r="Z16895" s="214"/>
      <c r="AA16895" s="217"/>
      <c r="AB16895" s="217"/>
      <c r="AC16895" s="217"/>
      <c r="AD16895" s="213"/>
    </row>
    <row r="16896" spans="20:30" x14ac:dyDescent="0.2">
      <c r="T16896" s="212"/>
      <c r="U16896" s="213"/>
      <c r="V16896" s="213"/>
      <c r="W16896" s="213"/>
      <c r="X16896" s="214"/>
      <c r="Y16896" s="214"/>
      <c r="Z16896" s="214"/>
      <c r="AA16896" s="217"/>
      <c r="AB16896" s="217"/>
      <c r="AC16896" s="217"/>
      <c r="AD16896" s="213"/>
    </row>
    <row r="16897" spans="20:30" x14ac:dyDescent="0.2">
      <c r="T16897" s="212"/>
      <c r="U16897" s="213"/>
      <c r="V16897" s="213"/>
      <c r="W16897" s="213"/>
      <c r="X16897" s="214"/>
      <c r="Y16897" s="214"/>
      <c r="Z16897" s="214"/>
      <c r="AA16897" s="217"/>
      <c r="AB16897" s="217"/>
      <c r="AC16897" s="217"/>
      <c r="AD16897" s="213"/>
    </row>
    <row r="16898" spans="20:30" x14ac:dyDescent="0.2">
      <c r="T16898" s="212"/>
      <c r="U16898" s="213"/>
      <c r="V16898" s="213"/>
      <c r="W16898" s="213"/>
      <c r="X16898" s="214"/>
      <c r="Y16898" s="214"/>
      <c r="Z16898" s="214"/>
      <c r="AA16898" s="217"/>
      <c r="AB16898" s="217"/>
      <c r="AC16898" s="217"/>
      <c r="AD16898" s="213"/>
    </row>
    <row r="16899" spans="20:30" x14ac:dyDescent="0.2">
      <c r="T16899" s="212"/>
      <c r="U16899" s="213"/>
      <c r="V16899" s="213"/>
      <c r="W16899" s="213"/>
      <c r="X16899" s="214"/>
      <c r="Y16899" s="214"/>
      <c r="Z16899" s="214"/>
      <c r="AA16899" s="217"/>
      <c r="AB16899" s="217"/>
      <c r="AC16899" s="217"/>
      <c r="AD16899" s="213"/>
    </row>
    <row r="16900" spans="20:30" x14ac:dyDescent="0.2">
      <c r="T16900" s="212"/>
      <c r="U16900" s="213"/>
      <c r="V16900" s="213"/>
      <c r="W16900" s="213"/>
      <c r="X16900" s="214"/>
      <c r="Y16900" s="214"/>
      <c r="Z16900" s="214"/>
      <c r="AA16900" s="217"/>
      <c r="AB16900" s="217"/>
      <c r="AC16900" s="217"/>
      <c r="AD16900" s="213"/>
    </row>
    <row r="16901" spans="20:30" x14ac:dyDescent="0.2">
      <c r="T16901" s="212"/>
      <c r="U16901" s="213"/>
      <c r="V16901" s="213"/>
      <c r="W16901" s="213"/>
      <c r="X16901" s="214"/>
      <c r="Y16901" s="214"/>
      <c r="Z16901" s="214"/>
      <c r="AA16901" s="217"/>
      <c r="AB16901" s="217"/>
      <c r="AC16901" s="217"/>
      <c r="AD16901" s="213"/>
    </row>
    <row r="16902" spans="20:30" x14ac:dyDescent="0.2">
      <c r="T16902" s="212"/>
      <c r="U16902" s="213"/>
      <c r="V16902" s="213"/>
      <c r="W16902" s="213"/>
      <c r="X16902" s="214"/>
      <c r="Y16902" s="214"/>
      <c r="Z16902" s="214"/>
      <c r="AA16902" s="217"/>
      <c r="AB16902" s="217"/>
      <c r="AC16902" s="217"/>
      <c r="AD16902" s="213"/>
    </row>
    <row r="16903" spans="20:30" x14ac:dyDescent="0.2">
      <c r="T16903" s="212"/>
      <c r="U16903" s="213"/>
      <c r="V16903" s="213"/>
      <c r="W16903" s="213"/>
      <c r="X16903" s="214"/>
      <c r="Y16903" s="214"/>
      <c r="Z16903" s="214"/>
      <c r="AA16903" s="217"/>
      <c r="AB16903" s="217"/>
      <c r="AC16903" s="217"/>
      <c r="AD16903" s="213"/>
    </row>
    <row r="16904" spans="20:30" x14ac:dyDescent="0.2">
      <c r="T16904" s="212"/>
      <c r="U16904" s="213"/>
      <c r="V16904" s="213"/>
      <c r="W16904" s="213"/>
      <c r="X16904" s="214"/>
      <c r="Y16904" s="214"/>
      <c r="Z16904" s="214"/>
      <c r="AA16904" s="217"/>
      <c r="AB16904" s="217"/>
      <c r="AC16904" s="217"/>
      <c r="AD16904" s="213"/>
    </row>
    <row r="16905" spans="20:30" x14ac:dyDescent="0.2">
      <c r="T16905" s="212"/>
      <c r="U16905" s="213"/>
      <c r="V16905" s="213"/>
      <c r="W16905" s="213"/>
      <c r="X16905" s="214"/>
      <c r="Y16905" s="214"/>
      <c r="Z16905" s="214"/>
      <c r="AA16905" s="217"/>
      <c r="AB16905" s="217"/>
      <c r="AC16905" s="217"/>
      <c r="AD16905" s="213"/>
    </row>
    <row r="16906" spans="20:30" x14ac:dyDescent="0.2">
      <c r="T16906" s="212"/>
      <c r="U16906" s="213"/>
      <c r="V16906" s="213"/>
      <c r="W16906" s="213"/>
      <c r="X16906" s="214"/>
      <c r="Y16906" s="214"/>
      <c r="Z16906" s="214"/>
      <c r="AA16906" s="217"/>
      <c r="AB16906" s="217"/>
      <c r="AC16906" s="217"/>
      <c r="AD16906" s="213"/>
    </row>
    <row r="16907" spans="20:30" x14ac:dyDescent="0.2">
      <c r="T16907" s="212"/>
      <c r="U16907" s="213"/>
      <c r="V16907" s="213"/>
      <c r="W16907" s="213"/>
      <c r="X16907" s="214"/>
      <c r="Y16907" s="214"/>
      <c r="Z16907" s="214"/>
      <c r="AA16907" s="217"/>
      <c r="AB16907" s="217"/>
      <c r="AC16907" s="217"/>
      <c r="AD16907" s="213"/>
    </row>
    <row r="16908" spans="20:30" x14ac:dyDescent="0.2">
      <c r="T16908" s="212"/>
      <c r="U16908" s="213"/>
      <c r="V16908" s="213"/>
      <c r="W16908" s="213"/>
      <c r="X16908" s="214"/>
      <c r="Y16908" s="214"/>
      <c r="Z16908" s="214"/>
      <c r="AA16908" s="217"/>
      <c r="AB16908" s="217"/>
      <c r="AC16908" s="217"/>
      <c r="AD16908" s="213"/>
    </row>
    <row r="16909" spans="20:30" x14ac:dyDescent="0.2">
      <c r="T16909" s="212"/>
      <c r="U16909" s="213"/>
      <c r="V16909" s="213"/>
      <c r="W16909" s="213"/>
      <c r="X16909" s="214"/>
      <c r="Y16909" s="214"/>
      <c r="Z16909" s="214"/>
      <c r="AA16909" s="217"/>
      <c r="AB16909" s="217"/>
      <c r="AC16909" s="217"/>
      <c r="AD16909" s="213"/>
    </row>
    <row r="16910" spans="20:30" x14ac:dyDescent="0.2">
      <c r="T16910" s="212"/>
      <c r="U16910" s="213"/>
      <c r="V16910" s="213"/>
      <c r="W16910" s="213"/>
      <c r="X16910" s="214"/>
      <c r="Y16910" s="214"/>
      <c r="Z16910" s="214"/>
      <c r="AA16910" s="217"/>
      <c r="AB16910" s="217"/>
      <c r="AC16910" s="217"/>
      <c r="AD16910" s="213"/>
    </row>
    <row r="16911" spans="20:30" x14ac:dyDescent="0.2">
      <c r="T16911" s="212"/>
      <c r="U16911" s="213"/>
      <c r="V16911" s="213"/>
      <c r="W16911" s="213"/>
      <c r="X16911" s="214"/>
      <c r="Y16911" s="214"/>
      <c r="Z16911" s="214"/>
      <c r="AA16911" s="217"/>
      <c r="AB16911" s="217"/>
      <c r="AC16911" s="217"/>
      <c r="AD16911" s="213"/>
    </row>
    <row r="16912" spans="20:30" x14ac:dyDescent="0.2">
      <c r="T16912" s="212"/>
      <c r="U16912" s="213"/>
      <c r="V16912" s="213"/>
      <c r="W16912" s="213"/>
      <c r="X16912" s="214"/>
      <c r="Y16912" s="214"/>
      <c r="Z16912" s="214"/>
      <c r="AA16912" s="217"/>
      <c r="AB16912" s="217"/>
      <c r="AC16912" s="217"/>
      <c r="AD16912" s="213"/>
    </row>
    <row r="16913" spans="20:30" x14ac:dyDescent="0.2">
      <c r="T16913" s="212"/>
      <c r="U16913" s="213"/>
      <c r="V16913" s="213"/>
      <c r="W16913" s="213"/>
      <c r="X16913" s="214"/>
      <c r="Y16913" s="214"/>
      <c r="Z16913" s="214"/>
      <c r="AA16913" s="217"/>
      <c r="AB16913" s="217"/>
      <c r="AC16913" s="217"/>
      <c r="AD16913" s="213"/>
    </row>
    <row r="16914" spans="20:30" x14ac:dyDescent="0.2">
      <c r="T16914" s="212"/>
      <c r="U16914" s="213"/>
      <c r="V16914" s="213"/>
      <c r="W16914" s="213"/>
      <c r="X16914" s="214"/>
      <c r="Y16914" s="214"/>
      <c r="Z16914" s="214"/>
      <c r="AA16914" s="217"/>
      <c r="AB16914" s="217"/>
      <c r="AC16914" s="217"/>
      <c r="AD16914" s="213"/>
    </row>
    <row r="16915" spans="20:30" x14ac:dyDescent="0.2">
      <c r="T16915" s="212"/>
      <c r="U16915" s="213"/>
      <c r="V16915" s="213"/>
      <c r="W16915" s="213"/>
      <c r="X16915" s="214"/>
      <c r="Y16915" s="214"/>
      <c r="Z16915" s="214"/>
      <c r="AA16915" s="217"/>
      <c r="AB16915" s="217"/>
      <c r="AC16915" s="217"/>
      <c r="AD16915" s="213"/>
    </row>
    <row r="16916" spans="20:30" x14ac:dyDescent="0.2">
      <c r="T16916" s="212"/>
      <c r="U16916" s="213"/>
      <c r="V16916" s="213"/>
      <c r="W16916" s="213"/>
      <c r="X16916" s="214"/>
      <c r="Y16916" s="214"/>
      <c r="Z16916" s="214"/>
      <c r="AA16916" s="217"/>
      <c r="AB16916" s="217"/>
      <c r="AC16916" s="217"/>
      <c r="AD16916" s="213"/>
    </row>
    <row r="16917" spans="20:30" x14ac:dyDescent="0.2">
      <c r="T16917" s="212"/>
      <c r="U16917" s="213"/>
      <c r="V16917" s="213"/>
      <c r="W16917" s="213"/>
      <c r="X16917" s="214"/>
      <c r="Y16917" s="214"/>
      <c r="Z16917" s="214"/>
      <c r="AA16917" s="217"/>
      <c r="AB16917" s="217"/>
      <c r="AC16917" s="217"/>
      <c r="AD16917" s="213"/>
    </row>
    <row r="16918" spans="20:30" x14ac:dyDescent="0.2">
      <c r="T16918" s="212"/>
      <c r="U16918" s="213"/>
      <c r="V16918" s="213"/>
      <c r="W16918" s="213"/>
      <c r="X16918" s="214"/>
      <c r="Y16918" s="214"/>
      <c r="Z16918" s="214"/>
      <c r="AA16918" s="217"/>
      <c r="AB16918" s="217"/>
      <c r="AC16918" s="217"/>
      <c r="AD16918" s="213"/>
    </row>
    <row r="16919" spans="20:30" x14ac:dyDescent="0.2">
      <c r="T16919" s="212"/>
      <c r="U16919" s="213"/>
      <c r="V16919" s="213"/>
      <c r="W16919" s="213"/>
      <c r="X16919" s="214"/>
      <c r="Y16919" s="214"/>
      <c r="Z16919" s="214"/>
      <c r="AA16919" s="217"/>
      <c r="AB16919" s="217"/>
      <c r="AC16919" s="217"/>
      <c r="AD16919" s="213"/>
    </row>
    <row r="16920" spans="20:30" x14ac:dyDescent="0.2">
      <c r="T16920" s="212"/>
      <c r="U16920" s="213"/>
      <c r="V16920" s="213"/>
      <c r="W16920" s="213"/>
      <c r="X16920" s="214"/>
      <c r="Y16920" s="214"/>
      <c r="Z16920" s="214"/>
      <c r="AA16920" s="217"/>
      <c r="AB16920" s="217"/>
      <c r="AC16920" s="217"/>
      <c r="AD16920" s="213"/>
    </row>
    <row r="16921" spans="20:30" x14ac:dyDescent="0.2">
      <c r="T16921" s="212"/>
      <c r="U16921" s="213"/>
      <c r="V16921" s="213"/>
      <c r="W16921" s="213"/>
      <c r="X16921" s="214"/>
      <c r="Y16921" s="214"/>
      <c r="Z16921" s="214"/>
      <c r="AA16921" s="217"/>
      <c r="AB16921" s="217"/>
      <c r="AC16921" s="217"/>
      <c r="AD16921" s="213"/>
    </row>
    <row r="16922" spans="20:30" x14ac:dyDescent="0.2">
      <c r="T16922" s="212"/>
      <c r="U16922" s="213"/>
      <c r="V16922" s="213"/>
      <c r="W16922" s="213"/>
      <c r="X16922" s="214"/>
      <c r="Y16922" s="214"/>
      <c r="Z16922" s="214"/>
      <c r="AA16922" s="217"/>
      <c r="AB16922" s="217"/>
      <c r="AC16922" s="217"/>
      <c r="AD16922" s="213"/>
    </row>
    <row r="16923" spans="20:30" x14ac:dyDescent="0.2">
      <c r="T16923" s="212"/>
      <c r="U16923" s="213"/>
      <c r="V16923" s="213"/>
      <c r="W16923" s="213"/>
      <c r="X16923" s="214"/>
      <c r="Y16923" s="214"/>
      <c r="Z16923" s="214"/>
      <c r="AA16923" s="217"/>
      <c r="AB16923" s="217"/>
      <c r="AC16923" s="217"/>
      <c r="AD16923" s="213"/>
    </row>
    <row r="16924" spans="20:30" x14ac:dyDescent="0.2">
      <c r="T16924" s="212"/>
      <c r="U16924" s="213"/>
      <c r="V16924" s="213"/>
      <c r="W16924" s="213"/>
      <c r="X16924" s="214"/>
      <c r="Y16924" s="214"/>
      <c r="Z16924" s="214"/>
      <c r="AA16924" s="217"/>
      <c r="AB16924" s="217"/>
      <c r="AC16924" s="217"/>
      <c r="AD16924" s="213"/>
    </row>
    <row r="16925" spans="20:30" x14ac:dyDescent="0.2">
      <c r="T16925" s="212"/>
      <c r="U16925" s="213"/>
      <c r="V16925" s="213"/>
      <c r="W16925" s="213"/>
      <c r="X16925" s="214"/>
      <c r="Y16925" s="214"/>
      <c r="Z16925" s="214"/>
      <c r="AA16925" s="217"/>
      <c r="AB16925" s="217"/>
      <c r="AC16925" s="217"/>
      <c r="AD16925" s="213"/>
    </row>
    <row r="16926" spans="20:30" x14ac:dyDescent="0.2">
      <c r="T16926" s="212"/>
      <c r="U16926" s="213"/>
      <c r="V16926" s="213"/>
      <c r="W16926" s="213"/>
      <c r="X16926" s="214"/>
      <c r="Y16926" s="214"/>
      <c r="Z16926" s="214"/>
      <c r="AA16926" s="217"/>
      <c r="AB16926" s="217"/>
      <c r="AC16926" s="217"/>
      <c r="AD16926" s="213"/>
    </row>
    <row r="16927" spans="20:30" x14ac:dyDescent="0.2">
      <c r="T16927" s="212"/>
      <c r="U16927" s="213"/>
      <c r="V16927" s="213"/>
      <c r="W16927" s="213"/>
      <c r="X16927" s="214"/>
      <c r="Y16927" s="214"/>
      <c r="Z16927" s="214"/>
      <c r="AA16927" s="217"/>
      <c r="AB16927" s="217"/>
      <c r="AC16927" s="217"/>
      <c r="AD16927" s="213"/>
    </row>
    <row r="16928" spans="20:30" x14ac:dyDescent="0.2">
      <c r="T16928" s="212"/>
      <c r="U16928" s="213"/>
      <c r="V16928" s="213"/>
      <c r="W16928" s="213"/>
      <c r="X16928" s="214"/>
      <c r="Y16928" s="214"/>
      <c r="Z16928" s="214"/>
      <c r="AA16928" s="217"/>
      <c r="AB16928" s="217"/>
      <c r="AC16928" s="217"/>
      <c r="AD16928" s="213"/>
    </row>
    <row r="16929" spans="20:30" x14ac:dyDescent="0.2">
      <c r="T16929" s="212"/>
      <c r="U16929" s="213"/>
      <c r="V16929" s="213"/>
      <c r="W16929" s="213"/>
      <c r="X16929" s="214"/>
      <c r="Y16929" s="214"/>
      <c r="Z16929" s="214"/>
      <c r="AA16929" s="217"/>
      <c r="AB16929" s="217"/>
      <c r="AC16929" s="217"/>
      <c r="AD16929" s="213"/>
    </row>
    <row r="16930" spans="20:30" x14ac:dyDescent="0.2">
      <c r="T16930" s="212"/>
      <c r="U16930" s="213"/>
      <c r="V16930" s="213"/>
      <c r="W16930" s="213"/>
      <c r="X16930" s="214"/>
      <c r="Y16930" s="214"/>
      <c r="Z16930" s="214"/>
      <c r="AA16930" s="217"/>
      <c r="AB16930" s="217"/>
      <c r="AC16930" s="217"/>
      <c r="AD16930" s="213"/>
    </row>
    <row r="16931" spans="20:30" x14ac:dyDescent="0.2">
      <c r="T16931" s="212"/>
      <c r="U16931" s="213"/>
      <c r="V16931" s="213"/>
      <c r="W16931" s="213"/>
      <c r="X16931" s="214"/>
      <c r="Y16931" s="214"/>
      <c r="Z16931" s="214"/>
      <c r="AA16931" s="217"/>
      <c r="AB16931" s="217"/>
      <c r="AC16931" s="217"/>
      <c r="AD16931" s="213"/>
    </row>
    <row r="16932" spans="20:30" x14ac:dyDescent="0.2">
      <c r="T16932" s="212"/>
      <c r="U16932" s="213"/>
      <c r="V16932" s="213"/>
      <c r="W16932" s="213"/>
      <c r="X16932" s="214"/>
      <c r="Y16932" s="214"/>
      <c r="Z16932" s="214"/>
      <c r="AA16932" s="217"/>
      <c r="AB16932" s="217"/>
      <c r="AC16932" s="217"/>
      <c r="AD16932" s="213"/>
    </row>
    <row r="16933" spans="20:30" x14ac:dyDescent="0.2">
      <c r="T16933" s="212"/>
      <c r="U16933" s="213"/>
      <c r="V16933" s="213"/>
      <c r="W16933" s="213"/>
      <c r="X16933" s="214"/>
      <c r="Y16933" s="214"/>
      <c r="Z16933" s="214"/>
      <c r="AA16933" s="217"/>
      <c r="AB16933" s="217"/>
      <c r="AC16933" s="217"/>
      <c r="AD16933" s="213"/>
    </row>
    <row r="16934" spans="20:30" x14ac:dyDescent="0.2">
      <c r="T16934" s="212"/>
      <c r="U16934" s="213"/>
      <c r="V16934" s="213"/>
      <c r="W16934" s="213"/>
      <c r="X16934" s="214"/>
      <c r="Y16934" s="214"/>
      <c r="Z16934" s="214"/>
      <c r="AA16934" s="217"/>
      <c r="AB16934" s="217"/>
      <c r="AC16934" s="217"/>
      <c r="AD16934" s="213"/>
    </row>
    <row r="16935" spans="20:30" x14ac:dyDescent="0.2">
      <c r="T16935" s="212"/>
      <c r="U16935" s="213"/>
      <c r="V16935" s="213"/>
      <c r="W16935" s="213"/>
      <c r="X16935" s="214"/>
      <c r="Y16935" s="214"/>
      <c r="Z16935" s="214"/>
      <c r="AA16935" s="217"/>
      <c r="AB16935" s="217"/>
      <c r="AC16935" s="217"/>
      <c r="AD16935" s="213"/>
    </row>
    <row r="16936" spans="20:30" x14ac:dyDescent="0.2">
      <c r="T16936" s="212"/>
      <c r="U16936" s="213"/>
      <c r="V16936" s="213"/>
      <c r="W16936" s="213"/>
      <c r="X16936" s="214"/>
      <c r="Y16936" s="214"/>
      <c r="Z16936" s="214"/>
      <c r="AA16936" s="217"/>
      <c r="AB16936" s="217"/>
      <c r="AC16936" s="217"/>
      <c r="AD16936" s="213"/>
    </row>
    <row r="16937" spans="20:30" x14ac:dyDescent="0.2">
      <c r="T16937" s="212"/>
      <c r="U16937" s="213"/>
      <c r="V16937" s="213"/>
      <c r="W16937" s="213"/>
      <c r="X16937" s="214"/>
      <c r="Y16937" s="214"/>
      <c r="Z16937" s="214"/>
      <c r="AA16937" s="217"/>
      <c r="AB16937" s="217"/>
      <c r="AC16937" s="217"/>
      <c r="AD16937" s="213"/>
    </row>
    <row r="16938" spans="20:30" x14ac:dyDescent="0.2">
      <c r="T16938" s="212"/>
      <c r="U16938" s="213"/>
      <c r="V16938" s="213"/>
      <c r="W16938" s="213"/>
      <c r="X16938" s="214"/>
      <c r="Y16938" s="214"/>
      <c r="Z16938" s="214"/>
      <c r="AA16938" s="217"/>
      <c r="AB16938" s="217"/>
      <c r="AC16938" s="217"/>
      <c r="AD16938" s="213"/>
    </row>
    <row r="16939" spans="20:30" x14ac:dyDescent="0.2">
      <c r="T16939" s="212"/>
      <c r="U16939" s="213"/>
      <c r="V16939" s="213"/>
      <c r="W16939" s="213"/>
      <c r="X16939" s="214"/>
      <c r="Y16939" s="214"/>
      <c r="Z16939" s="214"/>
      <c r="AA16939" s="217"/>
      <c r="AB16939" s="217"/>
      <c r="AC16939" s="217"/>
      <c r="AD16939" s="213"/>
    </row>
    <row r="16940" spans="20:30" x14ac:dyDescent="0.2">
      <c r="T16940" s="212"/>
      <c r="U16940" s="213"/>
      <c r="V16940" s="213"/>
      <c r="W16940" s="213"/>
      <c r="X16940" s="214"/>
      <c r="Y16940" s="214"/>
      <c r="Z16940" s="214"/>
      <c r="AA16940" s="217"/>
      <c r="AB16940" s="217"/>
      <c r="AC16940" s="217"/>
      <c r="AD16940" s="213"/>
    </row>
    <row r="16941" spans="20:30" x14ac:dyDescent="0.2">
      <c r="T16941" s="212"/>
      <c r="U16941" s="213"/>
      <c r="V16941" s="213"/>
      <c r="W16941" s="213"/>
      <c r="X16941" s="214"/>
      <c r="Y16941" s="214"/>
      <c r="Z16941" s="214"/>
      <c r="AA16941" s="217"/>
      <c r="AB16941" s="217"/>
      <c r="AC16941" s="217"/>
      <c r="AD16941" s="213"/>
    </row>
    <row r="16942" spans="20:30" x14ac:dyDescent="0.2">
      <c r="T16942" s="212"/>
      <c r="U16942" s="213"/>
      <c r="V16942" s="213"/>
      <c r="W16942" s="213"/>
      <c r="X16942" s="214"/>
      <c r="Y16942" s="214"/>
      <c r="Z16942" s="214"/>
      <c r="AA16942" s="217"/>
      <c r="AB16942" s="217"/>
      <c r="AC16942" s="217"/>
      <c r="AD16942" s="213"/>
    </row>
    <row r="16943" spans="20:30" x14ac:dyDescent="0.2">
      <c r="T16943" s="212"/>
      <c r="U16943" s="213"/>
      <c r="V16943" s="213"/>
      <c r="W16943" s="213"/>
      <c r="X16943" s="214"/>
      <c r="Y16943" s="214"/>
      <c r="Z16943" s="214"/>
      <c r="AA16943" s="217"/>
      <c r="AB16943" s="217"/>
      <c r="AC16943" s="217"/>
      <c r="AD16943" s="213"/>
    </row>
    <row r="16944" spans="20:30" x14ac:dyDescent="0.2">
      <c r="T16944" s="212"/>
      <c r="U16944" s="213"/>
      <c r="V16944" s="213"/>
      <c r="W16944" s="213"/>
      <c r="X16944" s="214"/>
      <c r="Y16944" s="214"/>
      <c r="Z16944" s="214"/>
      <c r="AA16944" s="217"/>
      <c r="AB16944" s="217"/>
      <c r="AC16944" s="217"/>
      <c r="AD16944" s="213"/>
    </row>
    <row r="16945" spans="20:30" x14ac:dyDescent="0.2">
      <c r="T16945" s="212"/>
      <c r="U16945" s="213"/>
      <c r="V16945" s="213"/>
      <c r="W16945" s="213"/>
      <c r="X16945" s="214"/>
      <c r="Y16945" s="214"/>
      <c r="Z16945" s="214"/>
      <c r="AA16945" s="217"/>
      <c r="AB16945" s="217"/>
      <c r="AC16945" s="217"/>
      <c r="AD16945" s="213"/>
    </row>
    <row r="16946" spans="20:30" x14ac:dyDescent="0.2">
      <c r="T16946" s="212"/>
      <c r="U16946" s="213"/>
      <c r="V16946" s="213"/>
      <c r="W16946" s="213"/>
      <c r="X16946" s="214"/>
      <c r="Y16946" s="214"/>
      <c r="Z16946" s="214"/>
      <c r="AA16946" s="217"/>
      <c r="AB16946" s="217"/>
      <c r="AC16946" s="217"/>
      <c r="AD16946" s="213"/>
    </row>
    <row r="16947" spans="20:30" x14ac:dyDescent="0.2">
      <c r="T16947" s="212"/>
      <c r="U16947" s="213"/>
      <c r="V16947" s="213"/>
      <c r="W16947" s="213"/>
      <c r="X16947" s="214"/>
      <c r="Y16947" s="214"/>
      <c r="Z16947" s="214"/>
      <c r="AA16947" s="217"/>
      <c r="AB16947" s="217"/>
      <c r="AC16947" s="217"/>
      <c r="AD16947" s="213"/>
    </row>
    <row r="16948" spans="20:30" x14ac:dyDescent="0.2">
      <c r="T16948" s="212"/>
      <c r="U16948" s="213"/>
      <c r="V16948" s="213"/>
      <c r="W16948" s="213"/>
      <c r="X16948" s="214"/>
      <c r="Y16948" s="214"/>
      <c r="Z16948" s="214"/>
      <c r="AA16948" s="217"/>
      <c r="AB16948" s="217"/>
      <c r="AC16948" s="217"/>
      <c r="AD16948" s="213"/>
    </row>
    <row r="16949" spans="20:30" x14ac:dyDescent="0.2">
      <c r="T16949" s="212"/>
      <c r="U16949" s="213"/>
      <c r="V16949" s="213"/>
      <c r="W16949" s="213"/>
      <c r="X16949" s="214"/>
      <c r="Y16949" s="214"/>
      <c r="Z16949" s="214"/>
      <c r="AA16949" s="217"/>
      <c r="AB16949" s="217"/>
      <c r="AC16949" s="217"/>
      <c r="AD16949" s="213"/>
    </row>
    <row r="16950" spans="20:30" x14ac:dyDescent="0.2">
      <c r="T16950" s="212"/>
      <c r="U16950" s="213"/>
      <c r="V16950" s="213"/>
      <c r="W16950" s="213"/>
      <c r="X16950" s="214"/>
      <c r="Y16950" s="214"/>
      <c r="Z16950" s="214"/>
      <c r="AA16950" s="217"/>
      <c r="AB16950" s="217"/>
      <c r="AC16950" s="217"/>
      <c r="AD16950" s="213"/>
    </row>
    <row r="16951" spans="20:30" x14ac:dyDescent="0.2">
      <c r="T16951" s="212"/>
      <c r="U16951" s="213"/>
      <c r="V16951" s="213"/>
      <c r="W16951" s="213"/>
      <c r="X16951" s="214"/>
      <c r="Y16951" s="214"/>
      <c r="Z16951" s="214"/>
      <c r="AA16951" s="217"/>
      <c r="AB16951" s="217"/>
      <c r="AC16951" s="217"/>
      <c r="AD16951" s="213"/>
    </row>
    <row r="16952" spans="20:30" x14ac:dyDescent="0.2">
      <c r="T16952" s="212"/>
      <c r="U16952" s="213"/>
      <c r="V16952" s="213"/>
      <c r="W16952" s="213"/>
      <c r="X16952" s="214"/>
      <c r="Y16952" s="214"/>
      <c r="Z16952" s="214"/>
      <c r="AA16952" s="217"/>
      <c r="AB16952" s="217"/>
      <c r="AC16952" s="217"/>
      <c r="AD16952" s="213"/>
    </row>
    <row r="16953" spans="20:30" x14ac:dyDescent="0.2">
      <c r="T16953" s="212"/>
      <c r="U16953" s="213"/>
      <c r="V16953" s="213"/>
      <c r="W16953" s="213"/>
      <c r="X16953" s="214"/>
      <c r="Y16953" s="214"/>
      <c r="Z16953" s="214"/>
      <c r="AA16953" s="217"/>
      <c r="AB16953" s="217"/>
      <c r="AC16953" s="217"/>
      <c r="AD16953" s="213"/>
    </row>
    <row r="16954" spans="20:30" x14ac:dyDescent="0.2">
      <c r="T16954" s="212"/>
      <c r="U16954" s="213"/>
      <c r="V16954" s="213"/>
      <c r="W16954" s="213"/>
      <c r="X16954" s="214"/>
      <c r="Y16954" s="214"/>
      <c r="Z16954" s="214"/>
      <c r="AA16954" s="217"/>
      <c r="AB16954" s="217"/>
      <c r="AC16954" s="217"/>
      <c r="AD16954" s="213"/>
    </row>
    <row r="16955" spans="20:30" x14ac:dyDescent="0.2">
      <c r="T16955" s="212"/>
      <c r="U16955" s="213"/>
      <c r="V16955" s="213"/>
      <c r="W16955" s="213"/>
      <c r="X16955" s="214"/>
      <c r="Y16955" s="214"/>
      <c r="Z16955" s="214"/>
      <c r="AA16955" s="217"/>
      <c r="AB16955" s="217"/>
      <c r="AC16955" s="217"/>
      <c r="AD16955" s="213"/>
    </row>
    <row r="16956" spans="20:30" x14ac:dyDescent="0.2">
      <c r="T16956" s="212"/>
      <c r="U16956" s="213"/>
      <c r="V16956" s="213"/>
      <c r="W16956" s="213"/>
      <c r="X16956" s="214"/>
      <c r="Y16956" s="214"/>
      <c r="Z16956" s="214"/>
      <c r="AA16956" s="217"/>
      <c r="AB16956" s="217"/>
      <c r="AC16956" s="217"/>
      <c r="AD16956" s="213"/>
    </row>
    <row r="16957" spans="20:30" x14ac:dyDescent="0.2">
      <c r="T16957" s="212"/>
      <c r="U16957" s="213"/>
      <c r="V16957" s="213"/>
      <c r="W16957" s="213"/>
      <c r="X16957" s="214"/>
      <c r="Y16957" s="214"/>
      <c r="Z16957" s="214"/>
      <c r="AA16957" s="217"/>
      <c r="AB16957" s="217"/>
      <c r="AC16957" s="217"/>
      <c r="AD16957" s="213"/>
    </row>
    <row r="16958" spans="20:30" x14ac:dyDescent="0.2">
      <c r="T16958" s="212"/>
      <c r="U16958" s="213"/>
      <c r="V16958" s="213"/>
      <c r="W16958" s="213"/>
      <c r="X16958" s="214"/>
      <c r="Y16958" s="214"/>
      <c r="Z16958" s="214"/>
      <c r="AA16958" s="217"/>
      <c r="AB16958" s="217"/>
      <c r="AC16958" s="217"/>
      <c r="AD16958" s="213"/>
    </row>
    <row r="16959" spans="20:30" x14ac:dyDescent="0.2">
      <c r="T16959" s="212"/>
      <c r="U16959" s="213"/>
      <c r="V16959" s="213"/>
      <c r="W16959" s="213"/>
      <c r="X16959" s="214"/>
      <c r="Y16959" s="214"/>
      <c r="Z16959" s="214"/>
      <c r="AA16959" s="217"/>
      <c r="AB16959" s="217"/>
      <c r="AC16959" s="217"/>
      <c r="AD16959" s="213"/>
    </row>
    <row r="16960" spans="20:30" x14ac:dyDescent="0.2">
      <c r="T16960" s="212"/>
      <c r="U16960" s="213"/>
      <c r="V16960" s="213"/>
      <c r="W16960" s="213"/>
      <c r="X16960" s="214"/>
      <c r="Y16960" s="214"/>
      <c r="Z16960" s="214"/>
      <c r="AA16960" s="217"/>
      <c r="AB16960" s="217"/>
      <c r="AC16960" s="217"/>
      <c r="AD16960" s="213"/>
    </row>
    <row r="16961" spans="20:30" x14ac:dyDescent="0.2">
      <c r="T16961" s="212"/>
      <c r="U16961" s="213"/>
      <c r="V16961" s="213"/>
      <c r="W16961" s="213"/>
      <c r="X16961" s="214"/>
      <c r="Y16961" s="214"/>
      <c r="Z16961" s="214"/>
      <c r="AA16961" s="217"/>
      <c r="AB16961" s="217"/>
      <c r="AC16961" s="217"/>
      <c r="AD16961" s="213"/>
    </row>
    <row r="16962" spans="20:30" x14ac:dyDescent="0.2">
      <c r="T16962" s="212"/>
      <c r="U16962" s="213"/>
      <c r="V16962" s="213"/>
      <c r="W16962" s="213"/>
      <c r="X16962" s="214"/>
      <c r="Y16962" s="214"/>
      <c r="Z16962" s="214"/>
      <c r="AA16962" s="217"/>
      <c r="AB16962" s="217"/>
      <c r="AC16962" s="217"/>
      <c r="AD16962" s="213"/>
    </row>
    <row r="16963" spans="20:30" x14ac:dyDescent="0.2">
      <c r="T16963" s="212"/>
      <c r="U16963" s="213"/>
      <c r="V16963" s="213"/>
      <c r="W16963" s="213"/>
      <c r="X16963" s="214"/>
      <c r="Y16963" s="214"/>
      <c r="Z16963" s="214"/>
      <c r="AA16963" s="217"/>
      <c r="AB16963" s="217"/>
      <c r="AC16963" s="217"/>
      <c r="AD16963" s="213"/>
    </row>
    <row r="16964" spans="20:30" x14ac:dyDescent="0.2">
      <c r="T16964" s="212"/>
      <c r="U16964" s="213"/>
      <c r="V16964" s="213"/>
      <c r="W16964" s="213"/>
      <c r="X16964" s="214"/>
      <c r="Y16964" s="214"/>
      <c r="Z16964" s="214"/>
      <c r="AA16964" s="217"/>
      <c r="AB16964" s="217"/>
      <c r="AC16964" s="217"/>
      <c r="AD16964" s="213"/>
    </row>
    <row r="16965" spans="20:30" x14ac:dyDescent="0.2">
      <c r="T16965" s="212"/>
      <c r="U16965" s="213"/>
      <c r="V16965" s="213"/>
      <c r="W16965" s="213"/>
      <c r="X16965" s="214"/>
      <c r="Y16965" s="214"/>
      <c r="Z16965" s="214"/>
      <c r="AA16965" s="217"/>
      <c r="AB16965" s="217"/>
      <c r="AC16965" s="217"/>
      <c r="AD16965" s="213"/>
    </row>
    <row r="16966" spans="20:30" x14ac:dyDescent="0.2">
      <c r="T16966" s="212"/>
      <c r="U16966" s="213"/>
      <c r="V16966" s="213"/>
      <c r="W16966" s="213"/>
      <c r="X16966" s="214"/>
      <c r="Y16966" s="214"/>
      <c r="Z16966" s="214"/>
      <c r="AA16966" s="217"/>
      <c r="AB16966" s="217"/>
      <c r="AC16966" s="217"/>
      <c r="AD16966" s="213"/>
    </row>
    <row r="16967" spans="20:30" x14ac:dyDescent="0.2">
      <c r="T16967" s="212"/>
      <c r="U16967" s="213"/>
      <c r="V16967" s="213"/>
      <c r="W16967" s="213"/>
      <c r="X16967" s="214"/>
      <c r="Y16967" s="214"/>
      <c r="Z16967" s="214"/>
      <c r="AA16967" s="217"/>
      <c r="AB16967" s="217"/>
      <c r="AC16967" s="217"/>
      <c r="AD16967" s="213"/>
    </row>
    <row r="16968" spans="20:30" x14ac:dyDescent="0.2">
      <c r="T16968" s="212"/>
      <c r="U16968" s="213"/>
      <c r="V16968" s="213"/>
      <c r="W16968" s="213"/>
      <c r="X16968" s="214"/>
      <c r="Y16968" s="214"/>
      <c r="Z16968" s="214"/>
      <c r="AA16968" s="217"/>
      <c r="AB16968" s="217"/>
      <c r="AC16968" s="217"/>
      <c r="AD16968" s="213"/>
    </row>
    <row r="16969" spans="20:30" x14ac:dyDescent="0.2">
      <c r="T16969" s="212"/>
      <c r="U16969" s="213"/>
      <c r="V16969" s="213"/>
      <c r="W16969" s="213"/>
      <c r="X16969" s="214"/>
      <c r="Y16969" s="214"/>
      <c r="Z16969" s="214"/>
      <c r="AA16969" s="217"/>
      <c r="AB16969" s="217"/>
      <c r="AC16969" s="217"/>
      <c r="AD16969" s="213"/>
    </row>
    <row r="16970" spans="20:30" x14ac:dyDescent="0.2">
      <c r="T16970" s="212"/>
      <c r="U16970" s="213"/>
      <c r="V16970" s="213"/>
      <c r="W16970" s="213"/>
      <c r="X16970" s="214"/>
      <c r="Y16970" s="214"/>
      <c r="Z16970" s="214"/>
      <c r="AA16970" s="217"/>
      <c r="AB16970" s="217"/>
      <c r="AC16970" s="217"/>
      <c r="AD16970" s="213"/>
    </row>
    <row r="16971" spans="20:30" x14ac:dyDescent="0.2">
      <c r="T16971" s="212"/>
      <c r="U16971" s="213"/>
      <c r="V16971" s="213"/>
      <c r="W16971" s="213"/>
      <c r="X16971" s="214"/>
      <c r="Y16971" s="214"/>
      <c r="Z16971" s="214"/>
      <c r="AA16971" s="217"/>
      <c r="AB16971" s="217"/>
      <c r="AC16971" s="217"/>
      <c r="AD16971" s="213"/>
    </row>
    <row r="16972" spans="20:30" x14ac:dyDescent="0.2">
      <c r="T16972" s="212"/>
      <c r="U16972" s="213"/>
      <c r="V16972" s="213"/>
      <c r="W16972" s="213"/>
      <c r="X16972" s="214"/>
      <c r="Y16972" s="214"/>
      <c r="Z16972" s="214"/>
      <c r="AA16972" s="217"/>
      <c r="AB16972" s="217"/>
      <c r="AC16972" s="217"/>
      <c r="AD16972" s="213"/>
    </row>
    <row r="16973" spans="20:30" x14ac:dyDescent="0.2">
      <c r="T16973" s="212"/>
      <c r="U16973" s="213"/>
      <c r="V16973" s="213"/>
      <c r="W16973" s="213"/>
      <c r="X16973" s="214"/>
      <c r="Y16973" s="214"/>
      <c r="Z16973" s="214"/>
      <c r="AA16973" s="217"/>
      <c r="AB16973" s="217"/>
      <c r="AC16973" s="217"/>
      <c r="AD16973" s="213"/>
    </row>
    <row r="16974" spans="20:30" x14ac:dyDescent="0.2">
      <c r="T16974" s="212"/>
      <c r="U16974" s="213"/>
      <c r="V16974" s="213"/>
      <c r="W16974" s="213"/>
      <c r="X16974" s="214"/>
      <c r="Y16974" s="214"/>
      <c r="Z16974" s="214"/>
      <c r="AA16974" s="217"/>
      <c r="AB16974" s="217"/>
      <c r="AC16974" s="217"/>
      <c r="AD16974" s="213"/>
    </row>
    <row r="16975" spans="20:30" x14ac:dyDescent="0.2">
      <c r="T16975" s="212"/>
      <c r="U16975" s="213"/>
      <c r="V16975" s="213"/>
      <c r="W16975" s="213"/>
      <c r="X16975" s="214"/>
      <c r="Y16975" s="214"/>
      <c r="Z16975" s="214"/>
      <c r="AA16975" s="217"/>
      <c r="AB16975" s="217"/>
      <c r="AC16975" s="217"/>
      <c r="AD16975" s="213"/>
    </row>
    <row r="16976" spans="20:30" x14ac:dyDescent="0.2">
      <c r="T16976" s="212"/>
      <c r="U16976" s="213"/>
      <c r="V16976" s="213"/>
      <c r="W16976" s="213"/>
      <c r="X16976" s="214"/>
      <c r="Y16976" s="214"/>
      <c r="Z16976" s="214"/>
      <c r="AA16976" s="217"/>
      <c r="AB16976" s="217"/>
      <c r="AC16976" s="217"/>
      <c r="AD16976" s="213"/>
    </row>
    <row r="16977" spans="20:30" x14ac:dyDescent="0.2">
      <c r="T16977" s="212"/>
      <c r="U16977" s="213"/>
      <c r="V16977" s="213"/>
      <c r="W16977" s="213"/>
      <c r="X16977" s="214"/>
      <c r="Y16977" s="214"/>
      <c r="Z16977" s="214"/>
      <c r="AA16977" s="217"/>
      <c r="AB16977" s="217"/>
      <c r="AC16977" s="217"/>
      <c r="AD16977" s="213"/>
    </row>
    <row r="16978" spans="20:30" x14ac:dyDescent="0.2">
      <c r="T16978" s="212"/>
      <c r="U16978" s="213"/>
      <c r="V16978" s="213"/>
      <c r="W16978" s="213"/>
      <c r="X16978" s="214"/>
      <c r="Y16978" s="214"/>
      <c r="Z16978" s="214"/>
      <c r="AA16978" s="217"/>
      <c r="AB16978" s="217"/>
      <c r="AC16978" s="217"/>
      <c r="AD16978" s="213"/>
    </row>
    <row r="16979" spans="20:30" x14ac:dyDescent="0.2">
      <c r="T16979" s="212"/>
      <c r="U16979" s="213"/>
      <c r="V16979" s="213"/>
      <c r="W16979" s="213"/>
      <c r="X16979" s="214"/>
      <c r="Y16979" s="214"/>
      <c r="Z16979" s="214"/>
      <c r="AA16979" s="217"/>
      <c r="AB16979" s="217"/>
      <c r="AC16979" s="217"/>
      <c r="AD16979" s="213"/>
    </row>
    <row r="16980" spans="20:30" x14ac:dyDescent="0.2">
      <c r="T16980" s="212"/>
      <c r="U16980" s="213"/>
      <c r="V16980" s="213"/>
      <c r="W16980" s="213"/>
      <c r="X16980" s="214"/>
      <c r="Y16980" s="214"/>
      <c r="Z16980" s="214"/>
      <c r="AA16980" s="217"/>
      <c r="AB16980" s="217"/>
      <c r="AC16980" s="217"/>
      <c r="AD16980" s="213"/>
    </row>
    <row r="16981" spans="20:30" x14ac:dyDescent="0.2">
      <c r="T16981" s="212"/>
      <c r="U16981" s="213"/>
      <c r="V16981" s="213"/>
      <c r="W16981" s="213"/>
      <c r="X16981" s="214"/>
      <c r="Y16981" s="214"/>
      <c r="Z16981" s="214"/>
      <c r="AA16981" s="217"/>
      <c r="AB16981" s="217"/>
      <c r="AC16981" s="217"/>
      <c r="AD16981" s="213"/>
    </row>
    <row r="16982" spans="20:30" x14ac:dyDescent="0.2">
      <c r="T16982" s="212"/>
      <c r="U16982" s="213"/>
      <c r="V16982" s="213"/>
      <c r="W16982" s="213"/>
      <c r="X16982" s="214"/>
      <c r="Y16982" s="214"/>
      <c r="Z16982" s="214"/>
      <c r="AA16982" s="217"/>
      <c r="AB16982" s="217"/>
      <c r="AC16982" s="217"/>
      <c r="AD16982" s="213"/>
    </row>
    <row r="16983" spans="20:30" x14ac:dyDescent="0.2">
      <c r="T16983" s="212"/>
      <c r="U16983" s="213"/>
      <c r="V16983" s="213"/>
      <c r="W16983" s="213"/>
      <c r="X16983" s="214"/>
      <c r="Y16983" s="214"/>
      <c r="Z16983" s="214"/>
      <c r="AA16983" s="217"/>
      <c r="AB16983" s="217"/>
      <c r="AC16983" s="217"/>
      <c r="AD16983" s="213"/>
    </row>
    <row r="16984" spans="20:30" x14ac:dyDescent="0.2">
      <c r="T16984" s="212"/>
      <c r="U16984" s="213"/>
      <c r="V16984" s="213"/>
      <c r="W16984" s="213"/>
      <c r="X16984" s="214"/>
      <c r="Y16984" s="214"/>
      <c r="Z16984" s="214"/>
      <c r="AA16984" s="217"/>
      <c r="AB16984" s="217"/>
      <c r="AC16984" s="217"/>
      <c r="AD16984" s="213"/>
    </row>
    <row r="16985" spans="20:30" x14ac:dyDescent="0.2">
      <c r="T16985" s="212"/>
      <c r="U16985" s="213"/>
      <c r="V16985" s="213"/>
      <c r="W16985" s="213"/>
      <c r="X16985" s="214"/>
      <c r="Y16985" s="214"/>
      <c r="Z16985" s="214"/>
      <c r="AA16985" s="217"/>
      <c r="AB16985" s="217"/>
      <c r="AC16985" s="217"/>
      <c r="AD16985" s="213"/>
    </row>
    <row r="16986" spans="20:30" x14ac:dyDescent="0.2">
      <c r="T16986" s="212"/>
      <c r="U16986" s="213"/>
      <c r="V16986" s="213"/>
      <c r="W16986" s="213"/>
      <c r="X16986" s="214"/>
      <c r="Y16986" s="214"/>
      <c r="Z16986" s="214"/>
      <c r="AA16986" s="217"/>
      <c r="AB16986" s="217"/>
      <c r="AC16986" s="217"/>
      <c r="AD16986" s="213"/>
    </row>
    <row r="16987" spans="20:30" x14ac:dyDescent="0.2">
      <c r="T16987" s="212"/>
      <c r="U16987" s="213"/>
      <c r="V16987" s="213"/>
      <c r="W16987" s="213"/>
      <c r="X16987" s="214"/>
      <c r="Y16987" s="214"/>
      <c r="Z16987" s="214"/>
      <c r="AA16987" s="217"/>
      <c r="AB16987" s="217"/>
      <c r="AC16987" s="217"/>
      <c r="AD16987" s="213"/>
    </row>
    <row r="16988" spans="20:30" x14ac:dyDescent="0.2">
      <c r="T16988" s="212"/>
      <c r="U16988" s="213"/>
      <c r="V16988" s="213"/>
      <c r="W16988" s="213"/>
      <c r="X16988" s="214"/>
      <c r="Y16988" s="214"/>
      <c r="Z16988" s="214"/>
      <c r="AA16988" s="217"/>
      <c r="AB16988" s="217"/>
      <c r="AC16988" s="217"/>
      <c r="AD16988" s="213"/>
    </row>
    <row r="16989" spans="20:30" x14ac:dyDescent="0.2">
      <c r="T16989" s="212"/>
      <c r="U16989" s="213"/>
      <c r="V16989" s="213"/>
      <c r="W16989" s="213"/>
      <c r="X16989" s="214"/>
      <c r="Y16989" s="214"/>
      <c r="Z16989" s="214"/>
      <c r="AA16989" s="217"/>
      <c r="AB16989" s="217"/>
      <c r="AC16989" s="217"/>
      <c r="AD16989" s="213"/>
    </row>
    <row r="16990" spans="20:30" x14ac:dyDescent="0.2">
      <c r="T16990" s="212"/>
      <c r="U16990" s="213"/>
      <c r="V16990" s="213"/>
      <c r="W16990" s="213"/>
      <c r="X16990" s="214"/>
      <c r="Y16990" s="214"/>
      <c r="Z16990" s="214"/>
      <c r="AA16990" s="217"/>
      <c r="AB16990" s="217"/>
      <c r="AC16990" s="217"/>
      <c r="AD16990" s="213"/>
    </row>
    <row r="16991" spans="20:30" x14ac:dyDescent="0.2">
      <c r="T16991" s="212"/>
      <c r="U16991" s="213"/>
      <c r="V16991" s="213"/>
      <c r="W16991" s="213"/>
      <c r="X16991" s="214"/>
      <c r="Y16991" s="214"/>
      <c r="Z16991" s="214"/>
      <c r="AA16991" s="217"/>
      <c r="AB16991" s="217"/>
      <c r="AC16991" s="217"/>
      <c r="AD16991" s="213"/>
    </row>
    <row r="16992" spans="20:30" x14ac:dyDescent="0.2">
      <c r="T16992" s="212"/>
      <c r="U16992" s="213"/>
      <c r="V16992" s="213"/>
      <c r="W16992" s="213"/>
      <c r="X16992" s="214"/>
      <c r="Y16992" s="214"/>
      <c r="Z16992" s="214"/>
      <c r="AA16992" s="217"/>
      <c r="AB16992" s="217"/>
      <c r="AC16992" s="217"/>
      <c r="AD16992" s="213"/>
    </row>
    <row r="16993" spans="20:30" x14ac:dyDescent="0.2">
      <c r="T16993" s="212"/>
      <c r="U16993" s="213"/>
      <c r="V16993" s="213"/>
      <c r="W16993" s="213"/>
      <c r="X16993" s="214"/>
      <c r="Y16993" s="214"/>
      <c r="Z16993" s="214"/>
      <c r="AA16993" s="217"/>
      <c r="AB16993" s="217"/>
      <c r="AC16993" s="217"/>
      <c r="AD16993" s="213"/>
    </row>
    <row r="16994" spans="20:30" x14ac:dyDescent="0.2">
      <c r="T16994" s="212"/>
      <c r="U16994" s="213"/>
      <c r="V16994" s="213"/>
      <c r="W16994" s="213"/>
      <c r="X16994" s="214"/>
      <c r="Y16994" s="214"/>
      <c r="Z16994" s="214"/>
      <c r="AA16994" s="217"/>
      <c r="AB16994" s="217"/>
      <c r="AC16994" s="217"/>
      <c r="AD16994" s="213"/>
    </row>
    <row r="16995" spans="20:30" x14ac:dyDescent="0.2">
      <c r="T16995" s="212"/>
      <c r="U16995" s="213"/>
      <c r="V16995" s="213"/>
      <c r="W16995" s="213"/>
      <c r="X16995" s="214"/>
      <c r="Y16995" s="214"/>
      <c r="Z16995" s="214"/>
      <c r="AA16995" s="217"/>
      <c r="AB16995" s="217"/>
      <c r="AC16995" s="217"/>
      <c r="AD16995" s="213"/>
    </row>
    <row r="16996" spans="20:30" x14ac:dyDescent="0.2">
      <c r="T16996" s="212"/>
      <c r="U16996" s="213"/>
      <c r="V16996" s="213"/>
      <c r="W16996" s="213"/>
      <c r="X16996" s="214"/>
      <c r="Y16996" s="214"/>
      <c r="Z16996" s="214"/>
      <c r="AA16996" s="217"/>
      <c r="AB16996" s="217"/>
      <c r="AC16996" s="217"/>
      <c r="AD16996" s="213"/>
    </row>
    <row r="16997" spans="20:30" x14ac:dyDescent="0.2">
      <c r="T16997" s="212"/>
      <c r="U16997" s="213"/>
      <c r="V16997" s="213"/>
      <c r="W16997" s="213"/>
      <c r="X16997" s="214"/>
      <c r="Y16997" s="214"/>
      <c r="Z16997" s="214"/>
      <c r="AA16997" s="217"/>
      <c r="AB16997" s="217"/>
      <c r="AC16997" s="217"/>
      <c r="AD16997" s="213"/>
    </row>
    <row r="16998" spans="20:30" x14ac:dyDescent="0.2">
      <c r="T16998" s="212"/>
      <c r="U16998" s="213"/>
      <c r="V16998" s="213"/>
      <c r="W16998" s="213"/>
      <c r="X16998" s="214"/>
      <c r="Y16998" s="214"/>
      <c r="Z16998" s="214"/>
      <c r="AA16998" s="217"/>
      <c r="AB16998" s="217"/>
      <c r="AC16998" s="217"/>
      <c r="AD16998" s="213"/>
    </row>
    <row r="16999" spans="20:30" x14ac:dyDescent="0.2">
      <c r="T16999" s="212"/>
      <c r="U16999" s="213"/>
      <c r="V16999" s="213"/>
      <c r="W16999" s="213"/>
      <c r="X16999" s="214"/>
      <c r="Y16999" s="214"/>
      <c r="Z16999" s="214"/>
      <c r="AA16999" s="217"/>
      <c r="AB16999" s="217"/>
      <c r="AC16999" s="217"/>
      <c r="AD16999" s="213"/>
    </row>
    <row r="17000" spans="20:30" x14ac:dyDescent="0.2">
      <c r="T17000" s="212"/>
      <c r="U17000" s="213"/>
      <c r="V17000" s="213"/>
      <c r="W17000" s="213"/>
      <c r="X17000" s="214"/>
      <c r="Y17000" s="214"/>
      <c r="Z17000" s="214"/>
      <c r="AA17000" s="217"/>
      <c r="AB17000" s="217"/>
      <c r="AC17000" s="217"/>
      <c r="AD17000" s="213"/>
    </row>
    <row r="17001" spans="20:30" x14ac:dyDescent="0.2">
      <c r="T17001" s="212"/>
      <c r="U17001" s="213"/>
      <c r="V17001" s="213"/>
      <c r="W17001" s="213"/>
      <c r="X17001" s="214"/>
      <c r="Y17001" s="214"/>
      <c r="Z17001" s="214"/>
      <c r="AA17001" s="217"/>
      <c r="AB17001" s="217"/>
      <c r="AC17001" s="217"/>
      <c r="AD17001" s="213"/>
    </row>
    <row r="17002" spans="20:30" x14ac:dyDescent="0.2">
      <c r="T17002" s="212"/>
      <c r="U17002" s="213"/>
      <c r="V17002" s="213"/>
      <c r="W17002" s="213"/>
      <c r="X17002" s="214"/>
      <c r="Y17002" s="214"/>
      <c r="Z17002" s="214"/>
      <c r="AA17002" s="217"/>
      <c r="AB17002" s="217"/>
      <c r="AC17002" s="217"/>
      <c r="AD17002" s="213"/>
    </row>
    <row r="17003" spans="20:30" x14ac:dyDescent="0.2">
      <c r="T17003" s="212"/>
      <c r="U17003" s="213"/>
      <c r="V17003" s="213"/>
      <c r="W17003" s="213"/>
      <c r="X17003" s="214"/>
      <c r="Y17003" s="214"/>
      <c r="Z17003" s="214"/>
      <c r="AA17003" s="217"/>
      <c r="AB17003" s="217"/>
      <c r="AC17003" s="217"/>
      <c r="AD17003" s="213"/>
    </row>
    <row r="17004" spans="20:30" x14ac:dyDescent="0.2">
      <c r="T17004" s="212"/>
      <c r="U17004" s="213"/>
      <c r="V17004" s="213"/>
      <c r="W17004" s="213"/>
      <c r="X17004" s="214"/>
      <c r="Y17004" s="214"/>
      <c r="Z17004" s="214"/>
      <c r="AA17004" s="217"/>
      <c r="AB17004" s="217"/>
      <c r="AC17004" s="217"/>
      <c r="AD17004" s="213"/>
    </row>
    <row r="17005" spans="20:30" x14ac:dyDescent="0.2">
      <c r="T17005" s="212"/>
      <c r="U17005" s="213"/>
      <c r="V17005" s="213"/>
      <c r="W17005" s="213"/>
      <c r="X17005" s="214"/>
      <c r="Y17005" s="214"/>
      <c r="Z17005" s="214"/>
      <c r="AA17005" s="217"/>
      <c r="AB17005" s="217"/>
      <c r="AC17005" s="217"/>
      <c r="AD17005" s="213"/>
    </row>
    <row r="17006" spans="20:30" x14ac:dyDescent="0.2">
      <c r="T17006" s="212"/>
      <c r="U17006" s="213"/>
      <c r="V17006" s="213"/>
      <c r="W17006" s="213"/>
      <c r="X17006" s="214"/>
      <c r="Y17006" s="214"/>
      <c r="Z17006" s="214"/>
      <c r="AA17006" s="217"/>
      <c r="AB17006" s="217"/>
      <c r="AC17006" s="217"/>
      <c r="AD17006" s="213"/>
    </row>
    <row r="17007" spans="20:30" x14ac:dyDescent="0.2">
      <c r="T17007" s="212"/>
      <c r="U17007" s="213"/>
      <c r="V17007" s="213"/>
      <c r="W17007" s="213"/>
      <c r="X17007" s="214"/>
      <c r="Y17007" s="214"/>
      <c r="Z17007" s="214"/>
      <c r="AA17007" s="217"/>
      <c r="AB17007" s="217"/>
      <c r="AC17007" s="217"/>
      <c r="AD17007" s="213"/>
    </row>
    <row r="17008" spans="20:30" x14ac:dyDescent="0.2">
      <c r="T17008" s="212"/>
      <c r="U17008" s="213"/>
      <c r="V17008" s="213"/>
      <c r="W17008" s="213"/>
      <c r="X17008" s="214"/>
      <c r="Y17008" s="214"/>
      <c r="Z17008" s="214"/>
      <c r="AA17008" s="217"/>
      <c r="AB17008" s="217"/>
      <c r="AC17008" s="217"/>
      <c r="AD17008" s="213"/>
    </row>
    <row r="17009" spans="20:30" x14ac:dyDescent="0.2">
      <c r="T17009" s="212"/>
      <c r="U17009" s="213"/>
      <c r="V17009" s="213"/>
      <c r="W17009" s="213"/>
      <c r="X17009" s="214"/>
      <c r="Y17009" s="214"/>
      <c r="Z17009" s="214"/>
      <c r="AA17009" s="217"/>
      <c r="AB17009" s="217"/>
      <c r="AC17009" s="217"/>
      <c r="AD17009" s="213"/>
    </row>
    <row r="17010" spans="20:30" x14ac:dyDescent="0.2">
      <c r="T17010" s="212"/>
      <c r="U17010" s="213"/>
      <c r="V17010" s="213"/>
      <c r="W17010" s="213"/>
      <c r="X17010" s="214"/>
      <c r="Y17010" s="214"/>
      <c r="Z17010" s="214"/>
      <c r="AA17010" s="217"/>
      <c r="AB17010" s="217"/>
      <c r="AC17010" s="217"/>
      <c r="AD17010" s="213"/>
    </row>
    <row r="17011" spans="20:30" x14ac:dyDescent="0.2">
      <c r="T17011" s="212"/>
      <c r="U17011" s="213"/>
      <c r="V17011" s="213"/>
      <c r="W17011" s="213"/>
      <c r="X17011" s="214"/>
      <c r="Y17011" s="214"/>
      <c r="Z17011" s="214"/>
      <c r="AA17011" s="217"/>
      <c r="AB17011" s="217"/>
      <c r="AC17011" s="217"/>
      <c r="AD17011" s="213"/>
    </row>
    <row r="17012" spans="20:30" x14ac:dyDescent="0.2">
      <c r="T17012" s="212"/>
      <c r="U17012" s="213"/>
      <c r="V17012" s="213"/>
      <c r="W17012" s="213"/>
      <c r="X17012" s="214"/>
      <c r="Y17012" s="214"/>
      <c r="Z17012" s="214"/>
      <c r="AA17012" s="217"/>
      <c r="AB17012" s="217"/>
      <c r="AC17012" s="217"/>
      <c r="AD17012" s="213"/>
    </row>
    <row r="17013" spans="20:30" x14ac:dyDescent="0.2">
      <c r="T17013" s="212"/>
      <c r="U17013" s="213"/>
      <c r="V17013" s="213"/>
      <c r="W17013" s="213"/>
      <c r="X17013" s="214"/>
      <c r="Y17013" s="214"/>
      <c r="Z17013" s="214"/>
      <c r="AA17013" s="217"/>
      <c r="AB17013" s="217"/>
      <c r="AC17013" s="217"/>
      <c r="AD17013" s="213"/>
    </row>
    <row r="17014" spans="20:30" x14ac:dyDescent="0.2">
      <c r="T17014" s="212"/>
      <c r="U17014" s="213"/>
      <c r="V17014" s="213"/>
      <c r="W17014" s="213"/>
      <c r="X17014" s="214"/>
      <c r="Y17014" s="214"/>
      <c r="Z17014" s="214"/>
      <c r="AA17014" s="217"/>
      <c r="AB17014" s="217"/>
      <c r="AC17014" s="217"/>
      <c r="AD17014" s="213"/>
    </row>
    <row r="17015" spans="20:30" x14ac:dyDescent="0.2">
      <c r="T17015" s="212"/>
      <c r="U17015" s="213"/>
      <c r="V17015" s="213"/>
      <c r="W17015" s="213"/>
      <c r="X17015" s="214"/>
      <c r="Y17015" s="214"/>
      <c r="Z17015" s="214"/>
      <c r="AA17015" s="217"/>
      <c r="AB17015" s="217"/>
      <c r="AC17015" s="217"/>
      <c r="AD17015" s="213"/>
    </row>
    <row r="17016" spans="20:30" x14ac:dyDescent="0.2">
      <c r="T17016" s="212"/>
      <c r="U17016" s="213"/>
      <c r="V17016" s="213"/>
      <c r="W17016" s="213"/>
      <c r="X17016" s="214"/>
      <c r="Y17016" s="214"/>
      <c r="Z17016" s="214"/>
      <c r="AA17016" s="217"/>
      <c r="AB17016" s="217"/>
      <c r="AC17016" s="217"/>
      <c r="AD17016" s="213"/>
    </row>
    <row r="17017" spans="20:30" x14ac:dyDescent="0.2">
      <c r="T17017" s="212"/>
      <c r="U17017" s="213"/>
      <c r="V17017" s="213"/>
      <c r="W17017" s="213"/>
      <c r="X17017" s="214"/>
      <c r="Y17017" s="214"/>
      <c r="Z17017" s="214"/>
      <c r="AA17017" s="217"/>
      <c r="AB17017" s="217"/>
      <c r="AC17017" s="217"/>
      <c r="AD17017" s="213"/>
    </row>
    <row r="17018" spans="20:30" x14ac:dyDescent="0.2">
      <c r="T17018" s="212"/>
      <c r="U17018" s="213"/>
      <c r="V17018" s="213"/>
      <c r="W17018" s="213"/>
      <c r="X17018" s="214"/>
      <c r="Y17018" s="214"/>
      <c r="Z17018" s="214"/>
      <c r="AA17018" s="217"/>
      <c r="AB17018" s="217"/>
      <c r="AC17018" s="217"/>
      <c r="AD17018" s="213"/>
    </row>
    <row r="17019" spans="20:30" x14ac:dyDescent="0.2">
      <c r="T17019" s="212"/>
      <c r="U17019" s="213"/>
      <c r="V17019" s="213"/>
      <c r="W17019" s="213"/>
      <c r="X17019" s="214"/>
      <c r="Y17019" s="214"/>
      <c r="Z17019" s="214"/>
      <c r="AA17019" s="217"/>
      <c r="AB17019" s="217"/>
      <c r="AC17019" s="217"/>
      <c r="AD17019" s="213"/>
    </row>
    <row r="17020" spans="20:30" x14ac:dyDescent="0.2">
      <c r="T17020" s="212"/>
      <c r="U17020" s="213"/>
      <c r="V17020" s="213"/>
      <c r="W17020" s="213"/>
      <c r="X17020" s="214"/>
      <c r="Y17020" s="214"/>
      <c r="Z17020" s="214"/>
      <c r="AA17020" s="217"/>
      <c r="AB17020" s="217"/>
      <c r="AC17020" s="217"/>
      <c r="AD17020" s="213"/>
    </row>
    <row r="17021" spans="20:30" x14ac:dyDescent="0.2">
      <c r="T17021" s="212"/>
      <c r="U17021" s="213"/>
      <c r="V17021" s="213"/>
      <c r="W17021" s="213"/>
      <c r="X17021" s="214"/>
      <c r="Y17021" s="214"/>
      <c r="Z17021" s="214"/>
      <c r="AA17021" s="217"/>
      <c r="AB17021" s="217"/>
      <c r="AC17021" s="217"/>
      <c r="AD17021" s="213"/>
    </row>
    <row r="17022" spans="20:30" x14ac:dyDescent="0.2">
      <c r="T17022" s="212"/>
      <c r="U17022" s="213"/>
      <c r="V17022" s="213"/>
      <c r="W17022" s="213"/>
      <c r="X17022" s="214"/>
      <c r="Y17022" s="214"/>
      <c r="Z17022" s="214"/>
      <c r="AA17022" s="217"/>
      <c r="AB17022" s="217"/>
      <c r="AC17022" s="217"/>
      <c r="AD17022" s="213"/>
    </row>
    <row r="17023" spans="20:30" x14ac:dyDescent="0.2">
      <c r="T17023" s="212"/>
      <c r="U17023" s="213"/>
      <c r="V17023" s="213"/>
      <c r="W17023" s="213"/>
      <c r="X17023" s="214"/>
      <c r="Y17023" s="214"/>
      <c r="Z17023" s="214"/>
      <c r="AA17023" s="217"/>
      <c r="AB17023" s="217"/>
      <c r="AC17023" s="217"/>
      <c r="AD17023" s="213"/>
    </row>
    <row r="17024" spans="20:30" x14ac:dyDescent="0.2">
      <c r="T17024" s="212"/>
      <c r="U17024" s="213"/>
      <c r="V17024" s="213"/>
      <c r="W17024" s="213"/>
      <c r="X17024" s="214"/>
      <c r="Y17024" s="214"/>
      <c r="Z17024" s="214"/>
      <c r="AA17024" s="217"/>
      <c r="AB17024" s="217"/>
      <c r="AC17024" s="217"/>
      <c r="AD17024" s="213"/>
    </row>
    <row r="17025" spans="20:30" x14ac:dyDescent="0.2">
      <c r="T17025" s="212"/>
      <c r="U17025" s="213"/>
      <c r="V17025" s="213"/>
      <c r="W17025" s="213"/>
      <c r="X17025" s="214"/>
      <c r="Y17025" s="214"/>
      <c r="Z17025" s="214"/>
      <c r="AA17025" s="217"/>
      <c r="AB17025" s="217"/>
      <c r="AC17025" s="217"/>
      <c r="AD17025" s="213"/>
    </row>
    <row r="17026" spans="20:30" x14ac:dyDescent="0.2">
      <c r="T17026" s="212"/>
      <c r="U17026" s="213"/>
      <c r="V17026" s="213"/>
      <c r="W17026" s="213"/>
      <c r="X17026" s="214"/>
      <c r="Y17026" s="214"/>
      <c r="Z17026" s="214"/>
      <c r="AA17026" s="217"/>
      <c r="AB17026" s="217"/>
      <c r="AC17026" s="217"/>
      <c r="AD17026" s="213"/>
    </row>
    <row r="17027" spans="20:30" x14ac:dyDescent="0.2">
      <c r="T17027" s="212"/>
      <c r="U17027" s="213"/>
      <c r="V17027" s="213"/>
      <c r="W17027" s="213"/>
      <c r="X17027" s="214"/>
      <c r="Y17027" s="214"/>
      <c r="Z17027" s="214"/>
      <c r="AA17027" s="217"/>
      <c r="AB17027" s="217"/>
      <c r="AC17027" s="217"/>
      <c r="AD17027" s="213"/>
    </row>
    <row r="17028" spans="20:30" x14ac:dyDescent="0.2">
      <c r="T17028" s="212"/>
      <c r="U17028" s="213"/>
      <c r="V17028" s="213"/>
      <c r="W17028" s="213"/>
      <c r="X17028" s="214"/>
      <c r="Y17028" s="214"/>
      <c r="Z17028" s="214"/>
      <c r="AA17028" s="217"/>
      <c r="AB17028" s="217"/>
      <c r="AC17028" s="217"/>
      <c r="AD17028" s="213"/>
    </row>
    <row r="17029" spans="20:30" x14ac:dyDescent="0.2">
      <c r="T17029" s="212"/>
      <c r="U17029" s="213"/>
      <c r="V17029" s="213"/>
      <c r="W17029" s="213"/>
      <c r="X17029" s="214"/>
      <c r="Y17029" s="214"/>
      <c r="Z17029" s="214"/>
      <c r="AA17029" s="217"/>
      <c r="AB17029" s="217"/>
      <c r="AC17029" s="217"/>
      <c r="AD17029" s="213"/>
    </row>
    <row r="17030" spans="20:30" x14ac:dyDescent="0.2">
      <c r="T17030" s="212"/>
      <c r="U17030" s="213"/>
      <c r="V17030" s="213"/>
      <c r="W17030" s="213"/>
      <c r="X17030" s="214"/>
      <c r="Y17030" s="214"/>
      <c r="Z17030" s="214"/>
      <c r="AA17030" s="217"/>
      <c r="AB17030" s="217"/>
      <c r="AC17030" s="217"/>
      <c r="AD17030" s="213"/>
    </row>
    <row r="17031" spans="20:30" x14ac:dyDescent="0.2">
      <c r="T17031" s="212"/>
      <c r="U17031" s="213"/>
      <c r="V17031" s="213"/>
      <c r="W17031" s="213"/>
      <c r="X17031" s="214"/>
      <c r="Y17031" s="214"/>
      <c r="Z17031" s="214"/>
      <c r="AA17031" s="217"/>
      <c r="AB17031" s="217"/>
      <c r="AC17031" s="217"/>
      <c r="AD17031" s="213"/>
    </row>
    <row r="17032" spans="20:30" x14ac:dyDescent="0.2">
      <c r="T17032" s="212"/>
      <c r="U17032" s="213"/>
      <c r="V17032" s="213"/>
      <c r="W17032" s="213"/>
      <c r="X17032" s="214"/>
      <c r="Y17032" s="214"/>
      <c r="Z17032" s="214"/>
      <c r="AA17032" s="217"/>
      <c r="AB17032" s="217"/>
      <c r="AC17032" s="217"/>
      <c r="AD17032" s="213"/>
    </row>
    <row r="17033" spans="20:30" x14ac:dyDescent="0.2">
      <c r="T17033" s="212"/>
      <c r="U17033" s="213"/>
      <c r="V17033" s="213"/>
      <c r="W17033" s="213"/>
      <c r="X17033" s="214"/>
      <c r="Y17033" s="214"/>
      <c r="Z17033" s="214"/>
      <c r="AA17033" s="217"/>
      <c r="AB17033" s="217"/>
      <c r="AC17033" s="217"/>
      <c r="AD17033" s="213"/>
    </row>
    <row r="17034" spans="20:30" x14ac:dyDescent="0.2">
      <c r="T17034" s="212"/>
      <c r="U17034" s="213"/>
      <c r="V17034" s="213"/>
      <c r="W17034" s="213"/>
      <c r="X17034" s="214"/>
      <c r="Y17034" s="214"/>
      <c r="Z17034" s="214"/>
      <c r="AA17034" s="217"/>
      <c r="AB17034" s="217"/>
      <c r="AC17034" s="217"/>
      <c r="AD17034" s="213"/>
    </row>
    <row r="17035" spans="20:30" x14ac:dyDescent="0.2">
      <c r="T17035" s="212"/>
      <c r="U17035" s="213"/>
      <c r="V17035" s="213"/>
      <c r="W17035" s="213"/>
      <c r="X17035" s="214"/>
      <c r="Y17035" s="214"/>
      <c r="Z17035" s="214"/>
      <c r="AA17035" s="217"/>
      <c r="AB17035" s="217"/>
      <c r="AC17035" s="217"/>
      <c r="AD17035" s="213"/>
    </row>
    <row r="17036" spans="20:30" x14ac:dyDescent="0.2">
      <c r="T17036" s="212"/>
      <c r="U17036" s="213"/>
      <c r="V17036" s="213"/>
      <c r="W17036" s="213"/>
      <c r="X17036" s="214"/>
      <c r="Y17036" s="214"/>
      <c r="Z17036" s="214"/>
      <c r="AA17036" s="217"/>
      <c r="AB17036" s="217"/>
      <c r="AC17036" s="217"/>
      <c r="AD17036" s="213"/>
    </row>
    <row r="17037" spans="20:30" x14ac:dyDescent="0.2">
      <c r="T17037" s="212"/>
      <c r="U17037" s="213"/>
      <c r="V17037" s="213"/>
      <c r="W17037" s="213"/>
      <c r="X17037" s="214"/>
      <c r="Y17037" s="214"/>
      <c r="Z17037" s="214"/>
      <c r="AA17037" s="217"/>
      <c r="AB17037" s="217"/>
      <c r="AC17037" s="217"/>
      <c r="AD17037" s="213"/>
    </row>
    <row r="17038" spans="20:30" x14ac:dyDescent="0.2">
      <c r="T17038" s="212"/>
      <c r="U17038" s="213"/>
      <c r="V17038" s="213"/>
      <c r="W17038" s="213"/>
      <c r="X17038" s="214"/>
      <c r="Y17038" s="214"/>
      <c r="Z17038" s="214"/>
      <c r="AA17038" s="217"/>
      <c r="AB17038" s="217"/>
      <c r="AC17038" s="217"/>
      <c r="AD17038" s="213"/>
    </row>
    <row r="17039" spans="20:30" x14ac:dyDescent="0.2">
      <c r="T17039" s="212"/>
      <c r="U17039" s="213"/>
      <c r="V17039" s="213"/>
      <c r="W17039" s="213"/>
      <c r="X17039" s="214"/>
      <c r="Y17039" s="214"/>
      <c r="Z17039" s="214"/>
      <c r="AA17039" s="217"/>
      <c r="AB17039" s="217"/>
      <c r="AC17039" s="217"/>
      <c r="AD17039" s="213"/>
    </row>
    <row r="17040" spans="20:30" x14ac:dyDescent="0.2">
      <c r="T17040" s="212"/>
      <c r="U17040" s="213"/>
      <c r="V17040" s="213"/>
      <c r="W17040" s="213"/>
      <c r="X17040" s="214"/>
      <c r="Y17040" s="214"/>
      <c r="Z17040" s="214"/>
      <c r="AA17040" s="217"/>
      <c r="AB17040" s="217"/>
      <c r="AC17040" s="217"/>
      <c r="AD17040" s="213"/>
    </row>
    <row r="17041" spans="20:30" x14ac:dyDescent="0.2">
      <c r="T17041" s="212"/>
      <c r="U17041" s="213"/>
      <c r="V17041" s="213"/>
      <c r="W17041" s="213"/>
      <c r="X17041" s="214"/>
      <c r="Y17041" s="214"/>
      <c r="Z17041" s="214"/>
      <c r="AA17041" s="217"/>
      <c r="AB17041" s="217"/>
      <c r="AC17041" s="217"/>
      <c r="AD17041" s="213"/>
    </row>
    <row r="17042" spans="20:30" x14ac:dyDescent="0.2">
      <c r="T17042" s="212"/>
      <c r="U17042" s="213"/>
      <c r="V17042" s="213"/>
      <c r="W17042" s="213"/>
      <c r="X17042" s="214"/>
      <c r="Y17042" s="214"/>
      <c r="Z17042" s="214"/>
      <c r="AA17042" s="217"/>
      <c r="AB17042" s="217"/>
      <c r="AC17042" s="217"/>
      <c r="AD17042" s="213"/>
    </row>
    <row r="17043" spans="20:30" x14ac:dyDescent="0.2">
      <c r="T17043" s="212"/>
      <c r="U17043" s="213"/>
      <c r="V17043" s="213"/>
      <c r="W17043" s="213"/>
      <c r="X17043" s="214"/>
      <c r="Y17043" s="214"/>
      <c r="Z17043" s="214"/>
      <c r="AA17043" s="217"/>
      <c r="AB17043" s="217"/>
      <c r="AC17043" s="217"/>
      <c r="AD17043" s="213"/>
    </row>
    <row r="17044" spans="20:30" x14ac:dyDescent="0.2">
      <c r="T17044" s="212"/>
      <c r="U17044" s="213"/>
      <c r="V17044" s="213"/>
      <c r="W17044" s="213"/>
      <c r="X17044" s="214"/>
      <c r="Y17044" s="214"/>
      <c r="Z17044" s="214"/>
      <c r="AA17044" s="217"/>
      <c r="AB17044" s="217"/>
      <c r="AC17044" s="217"/>
      <c r="AD17044" s="213"/>
    </row>
    <row r="17045" spans="20:30" x14ac:dyDescent="0.2">
      <c r="T17045" s="212"/>
      <c r="U17045" s="213"/>
      <c r="V17045" s="213"/>
      <c r="W17045" s="213"/>
      <c r="X17045" s="214"/>
      <c r="Y17045" s="214"/>
      <c r="Z17045" s="214"/>
      <c r="AA17045" s="217"/>
      <c r="AB17045" s="217"/>
      <c r="AC17045" s="217"/>
      <c r="AD17045" s="213"/>
    </row>
    <row r="17046" spans="20:30" x14ac:dyDescent="0.2">
      <c r="T17046" s="212"/>
      <c r="U17046" s="213"/>
      <c r="V17046" s="213"/>
      <c r="W17046" s="213"/>
      <c r="X17046" s="214"/>
      <c r="Y17046" s="214"/>
      <c r="Z17046" s="214"/>
      <c r="AA17046" s="217"/>
      <c r="AB17046" s="217"/>
      <c r="AC17046" s="217"/>
      <c r="AD17046" s="213"/>
    </row>
    <row r="17047" spans="20:30" x14ac:dyDescent="0.2">
      <c r="T17047" s="212"/>
      <c r="U17047" s="213"/>
      <c r="V17047" s="213"/>
      <c r="W17047" s="213"/>
      <c r="X17047" s="214"/>
      <c r="Y17047" s="214"/>
      <c r="Z17047" s="214"/>
      <c r="AA17047" s="217"/>
      <c r="AB17047" s="217"/>
      <c r="AC17047" s="217"/>
      <c r="AD17047" s="213"/>
    </row>
    <row r="17048" spans="20:30" x14ac:dyDescent="0.2">
      <c r="T17048" s="212"/>
      <c r="U17048" s="213"/>
      <c r="V17048" s="213"/>
      <c r="W17048" s="213"/>
      <c r="X17048" s="214"/>
      <c r="Y17048" s="214"/>
      <c r="Z17048" s="214"/>
      <c r="AA17048" s="217"/>
      <c r="AB17048" s="217"/>
      <c r="AC17048" s="217"/>
      <c r="AD17048" s="213"/>
    </row>
    <row r="17049" spans="20:30" x14ac:dyDescent="0.2">
      <c r="T17049" s="212"/>
      <c r="U17049" s="213"/>
      <c r="V17049" s="213"/>
      <c r="W17049" s="213"/>
      <c r="X17049" s="214"/>
      <c r="Y17049" s="214"/>
      <c r="Z17049" s="214"/>
      <c r="AA17049" s="217"/>
      <c r="AB17049" s="217"/>
      <c r="AC17049" s="217"/>
      <c r="AD17049" s="213"/>
    </row>
    <row r="17050" spans="20:30" x14ac:dyDescent="0.2">
      <c r="T17050" s="212"/>
      <c r="U17050" s="213"/>
      <c r="V17050" s="213"/>
      <c r="W17050" s="213"/>
      <c r="X17050" s="214"/>
      <c r="Y17050" s="214"/>
      <c r="Z17050" s="214"/>
      <c r="AA17050" s="217"/>
      <c r="AB17050" s="217"/>
      <c r="AC17050" s="217"/>
      <c r="AD17050" s="213"/>
    </row>
    <row r="17051" spans="20:30" x14ac:dyDescent="0.2">
      <c r="T17051" s="212"/>
      <c r="U17051" s="213"/>
      <c r="V17051" s="213"/>
      <c r="W17051" s="213"/>
      <c r="X17051" s="214"/>
      <c r="Y17051" s="214"/>
      <c r="Z17051" s="214"/>
      <c r="AA17051" s="217"/>
      <c r="AB17051" s="217"/>
      <c r="AC17051" s="217"/>
      <c r="AD17051" s="213"/>
    </row>
    <row r="17052" spans="20:30" x14ac:dyDescent="0.2">
      <c r="T17052" s="212"/>
      <c r="U17052" s="213"/>
      <c r="V17052" s="213"/>
      <c r="W17052" s="213"/>
      <c r="X17052" s="214"/>
      <c r="Y17052" s="214"/>
      <c r="Z17052" s="214"/>
      <c r="AA17052" s="217"/>
      <c r="AB17052" s="217"/>
      <c r="AC17052" s="217"/>
      <c r="AD17052" s="213"/>
    </row>
    <row r="17053" spans="20:30" x14ac:dyDescent="0.2">
      <c r="T17053" s="212"/>
      <c r="U17053" s="213"/>
      <c r="V17053" s="213"/>
      <c r="W17053" s="213"/>
      <c r="X17053" s="214"/>
      <c r="Y17053" s="214"/>
      <c r="Z17053" s="214"/>
      <c r="AA17053" s="217"/>
      <c r="AB17053" s="217"/>
      <c r="AC17053" s="217"/>
      <c r="AD17053" s="213"/>
    </row>
    <row r="17054" spans="20:30" x14ac:dyDescent="0.2">
      <c r="T17054" s="212"/>
      <c r="U17054" s="213"/>
      <c r="V17054" s="213"/>
      <c r="W17054" s="213"/>
      <c r="X17054" s="214"/>
      <c r="Y17054" s="214"/>
      <c r="Z17054" s="214"/>
      <c r="AA17054" s="217"/>
      <c r="AB17054" s="217"/>
      <c r="AC17054" s="217"/>
      <c r="AD17054" s="213"/>
    </row>
    <row r="17055" spans="20:30" x14ac:dyDescent="0.2">
      <c r="T17055" s="212"/>
      <c r="U17055" s="213"/>
      <c r="V17055" s="213"/>
      <c r="W17055" s="213"/>
      <c r="X17055" s="214"/>
      <c r="Y17055" s="214"/>
      <c r="Z17055" s="214"/>
      <c r="AA17055" s="217"/>
      <c r="AB17055" s="217"/>
      <c r="AC17055" s="217"/>
      <c r="AD17055" s="213"/>
    </row>
    <row r="17056" spans="20:30" x14ac:dyDescent="0.2">
      <c r="T17056" s="212"/>
      <c r="U17056" s="213"/>
      <c r="V17056" s="213"/>
      <c r="W17056" s="213"/>
      <c r="X17056" s="214"/>
      <c r="Y17056" s="214"/>
      <c r="Z17056" s="214"/>
      <c r="AA17056" s="217"/>
      <c r="AB17056" s="217"/>
      <c r="AC17056" s="217"/>
      <c r="AD17056" s="213"/>
    </row>
    <row r="17057" spans="20:30" x14ac:dyDescent="0.2">
      <c r="T17057" s="212"/>
      <c r="U17057" s="213"/>
      <c r="V17057" s="213"/>
      <c r="W17057" s="213"/>
      <c r="X17057" s="214"/>
      <c r="Y17057" s="214"/>
      <c r="Z17057" s="214"/>
      <c r="AA17057" s="217"/>
      <c r="AB17057" s="217"/>
      <c r="AC17057" s="217"/>
      <c r="AD17057" s="213"/>
    </row>
    <row r="17058" spans="20:30" x14ac:dyDescent="0.2">
      <c r="T17058" s="212"/>
      <c r="U17058" s="213"/>
      <c r="V17058" s="213"/>
      <c r="W17058" s="213"/>
      <c r="X17058" s="214"/>
      <c r="Y17058" s="214"/>
      <c r="Z17058" s="214"/>
      <c r="AA17058" s="217"/>
      <c r="AB17058" s="217"/>
      <c r="AC17058" s="217"/>
      <c r="AD17058" s="213"/>
    </row>
    <row r="17059" spans="20:30" x14ac:dyDescent="0.2">
      <c r="T17059" s="212"/>
      <c r="U17059" s="213"/>
      <c r="V17059" s="213"/>
      <c r="W17059" s="213"/>
      <c r="X17059" s="214"/>
      <c r="Y17059" s="214"/>
      <c r="Z17059" s="214"/>
      <c r="AA17059" s="217"/>
      <c r="AB17059" s="217"/>
      <c r="AC17059" s="217"/>
      <c r="AD17059" s="213"/>
    </row>
    <row r="17060" spans="20:30" x14ac:dyDescent="0.2">
      <c r="T17060" s="212"/>
      <c r="U17060" s="213"/>
      <c r="V17060" s="213"/>
      <c r="W17060" s="213"/>
      <c r="X17060" s="214"/>
      <c r="Y17060" s="214"/>
      <c r="Z17060" s="214"/>
      <c r="AA17060" s="217"/>
      <c r="AB17060" s="217"/>
      <c r="AC17060" s="217"/>
      <c r="AD17060" s="213"/>
    </row>
    <row r="17061" spans="20:30" x14ac:dyDescent="0.2">
      <c r="T17061" s="212"/>
      <c r="U17061" s="213"/>
      <c r="V17061" s="213"/>
      <c r="W17061" s="213"/>
      <c r="X17061" s="214"/>
      <c r="Y17061" s="214"/>
      <c r="Z17061" s="214"/>
      <c r="AA17061" s="217"/>
      <c r="AB17061" s="217"/>
      <c r="AC17061" s="217"/>
      <c r="AD17061" s="213"/>
    </row>
    <row r="17062" spans="20:30" x14ac:dyDescent="0.2">
      <c r="T17062" s="212"/>
      <c r="U17062" s="213"/>
      <c r="V17062" s="213"/>
      <c r="W17062" s="213"/>
      <c r="X17062" s="214"/>
      <c r="Y17062" s="214"/>
      <c r="Z17062" s="214"/>
      <c r="AA17062" s="217"/>
      <c r="AB17062" s="217"/>
      <c r="AC17062" s="217"/>
      <c r="AD17062" s="213"/>
    </row>
    <row r="17063" spans="20:30" x14ac:dyDescent="0.2">
      <c r="T17063" s="212"/>
      <c r="U17063" s="213"/>
      <c r="V17063" s="213"/>
      <c r="W17063" s="213"/>
      <c r="X17063" s="214"/>
      <c r="Y17063" s="214"/>
      <c r="Z17063" s="214"/>
      <c r="AA17063" s="217"/>
      <c r="AB17063" s="217"/>
      <c r="AC17063" s="217"/>
      <c r="AD17063" s="213"/>
    </row>
    <row r="17064" spans="20:30" x14ac:dyDescent="0.2">
      <c r="T17064" s="212"/>
      <c r="U17064" s="213"/>
      <c r="V17064" s="213"/>
      <c r="W17064" s="213"/>
      <c r="X17064" s="214"/>
      <c r="Y17064" s="214"/>
      <c r="Z17064" s="214"/>
      <c r="AA17064" s="217"/>
      <c r="AB17064" s="217"/>
      <c r="AC17064" s="217"/>
      <c r="AD17064" s="213"/>
    </row>
    <row r="17065" spans="20:30" x14ac:dyDescent="0.2">
      <c r="T17065" s="212"/>
      <c r="U17065" s="213"/>
      <c r="V17065" s="213"/>
      <c r="W17065" s="213"/>
      <c r="X17065" s="214"/>
      <c r="Y17065" s="214"/>
      <c r="Z17065" s="214"/>
      <c r="AA17065" s="217"/>
      <c r="AB17065" s="217"/>
      <c r="AC17065" s="217"/>
      <c r="AD17065" s="213"/>
    </row>
    <row r="17066" spans="20:30" x14ac:dyDescent="0.2">
      <c r="T17066" s="212"/>
      <c r="U17066" s="213"/>
      <c r="V17066" s="213"/>
      <c r="W17066" s="213"/>
      <c r="X17066" s="214"/>
      <c r="Y17066" s="214"/>
      <c r="Z17066" s="214"/>
      <c r="AA17066" s="217"/>
      <c r="AB17066" s="217"/>
      <c r="AC17066" s="217"/>
      <c r="AD17066" s="213"/>
    </row>
    <row r="17067" spans="20:30" x14ac:dyDescent="0.2">
      <c r="T17067" s="212"/>
      <c r="U17067" s="213"/>
      <c r="V17067" s="213"/>
      <c r="W17067" s="213"/>
      <c r="X17067" s="214"/>
      <c r="Y17067" s="214"/>
      <c r="Z17067" s="214"/>
      <c r="AA17067" s="217"/>
      <c r="AB17067" s="217"/>
      <c r="AC17067" s="217"/>
      <c r="AD17067" s="213"/>
    </row>
    <row r="17068" spans="20:30" x14ac:dyDescent="0.2">
      <c r="T17068" s="212"/>
      <c r="U17068" s="213"/>
      <c r="V17068" s="213"/>
      <c r="W17068" s="213"/>
      <c r="X17068" s="214"/>
      <c r="Y17068" s="214"/>
      <c r="Z17068" s="214"/>
      <c r="AA17068" s="217"/>
      <c r="AB17068" s="217"/>
      <c r="AC17068" s="217"/>
      <c r="AD17068" s="213"/>
    </row>
    <row r="17069" spans="20:30" x14ac:dyDescent="0.2">
      <c r="T17069" s="212"/>
      <c r="U17069" s="213"/>
      <c r="V17069" s="213"/>
      <c r="W17069" s="213"/>
      <c r="X17069" s="214"/>
      <c r="Y17069" s="214"/>
      <c r="Z17069" s="214"/>
      <c r="AA17069" s="217"/>
      <c r="AB17069" s="217"/>
      <c r="AC17069" s="217"/>
      <c r="AD17069" s="213"/>
    </row>
    <row r="17070" spans="20:30" x14ac:dyDescent="0.2">
      <c r="T17070" s="212"/>
      <c r="U17070" s="213"/>
      <c r="V17070" s="213"/>
      <c r="W17070" s="213"/>
      <c r="X17070" s="214"/>
      <c r="Y17070" s="214"/>
      <c r="Z17070" s="214"/>
      <c r="AA17070" s="217"/>
      <c r="AB17070" s="217"/>
      <c r="AC17070" s="217"/>
      <c r="AD17070" s="213"/>
    </row>
    <row r="17071" spans="20:30" x14ac:dyDescent="0.2">
      <c r="T17071" s="212"/>
      <c r="U17071" s="213"/>
      <c r="V17071" s="213"/>
      <c r="W17071" s="213"/>
      <c r="X17071" s="214"/>
      <c r="Y17071" s="214"/>
      <c r="Z17071" s="214"/>
      <c r="AA17071" s="217"/>
      <c r="AB17071" s="217"/>
      <c r="AC17071" s="217"/>
      <c r="AD17071" s="213"/>
    </row>
    <row r="17072" spans="20:30" x14ac:dyDescent="0.2">
      <c r="T17072" s="212"/>
      <c r="U17072" s="213"/>
      <c r="V17072" s="213"/>
      <c r="W17072" s="213"/>
      <c r="X17072" s="214"/>
      <c r="Y17072" s="214"/>
      <c r="Z17072" s="214"/>
      <c r="AA17072" s="217"/>
      <c r="AB17072" s="217"/>
      <c r="AC17072" s="217"/>
      <c r="AD17072" s="213"/>
    </row>
    <row r="17073" spans="20:30" x14ac:dyDescent="0.2">
      <c r="T17073" s="212"/>
      <c r="U17073" s="213"/>
      <c r="V17073" s="213"/>
      <c r="W17073" s="213"/>
      <c r="X17073" s="214"/>
      <c r="Y17073" s="214"/>
      <c r="Z17073" s="214"/>
      <c r="AA17073" s="217"/>
      <c r="AB17073" s="217"/>
      <c r="AC17073" s="217"/>
      <c r="AD17073" s="213"/>
    </row>
    <row r="17074" spans="20:30" x14ac:dyDescent="0.2">
      <c r="T17074" s="212"/>
      <c r="U17074" s="213"/>
      <c r="V17074" s="213"/>
      <c r="W17074" s="213"/>
      <c r="X17074" s="214"/>
      <c r="Y17074" s="214"/>
      <c r="Z17074" s="214"/>
      <c r="AA17074" s="217"/>
      <c r="AB17074" s="217"/>
      <c r="AC17074" s="217"/>
      <c r="AD17074" s="213"/>
    </row>
    <row r="17075" spans="20:30" x14ac:dyDescent="0.2">
      <c r="T17075" s="212"/>
      <c r="U17075" s="213"/>
      <c r="V17075" s="213"/>
      <c r="W17075" s="213"/>
      <c r="X17075" s="214"/>
      <c r="Y17075" s="214"/>
      <c r="Z17075" s="214"/>
      <c r="AA17075" s="217"/>
      <c r="AB17075" s="217"/>
      <c r="AC17075" s="217"/>
      <c r="AD17075" s="213"/>
    </row>
    <row r="17076" spans="20:30" x14ac:dyDescent="0.2">
      <c r="T17076" s="212"/>
      <c r="U17076" s="213"/>
      <c r="V17076" s="213"/>
      <c r="W17076" s="213"/>
      <c r="X17076" s="214"/>
      <c r="Y17076" s="214"/>
      <c r="Z17076" s="214"/>
      <c r="AA17076" s="217"/>
      <c r="AB17076" s="217"/>
      <c r="AC17076" s="217"/>
      <c r="AD17076" s="213"/>
    </row>
    <row r="17077" spans="20:30" x14ac:dyDescent="0.2">
      <c r="T17077" s="212"/>
      <c r="U17077" s="213"/>
      <c r="V17077" s="213"/>
      <c r="W17077" s="213"/>
      <c r="X17077" s="214"/>
      <c r="Y17077" s="214"/>
      <c r="Z17077" s="214"/>
      <c r="AA17077" s="217"/>
      <c r="AB17077" s="217"/>
      <c r="AC17077" s="217"/>
      <c r="AD17077" s="213"/>
    </row>
    <row r="17078" spans="20:30" x14ac:dyDescent="0.2">
      <c r="T17078" s="212"/>
      <c r="U17078" s="213"/>
      <c r="V17078" s="213"/>
      <c r="W17078" s="213"/>
      <c r="X17078" s="214"/>
      <c r="Y17078" s="214"/>
      <c r="Z17078" s="214"/>
      <c r="AA17078" s="217"/>
      <c r="AB17078" s="217"/>
      <c r="AC17078" s="217"/>
      <c r="AD17078" s="213"/>
    </row>
    <row r="17079" spans="20:30" x14ac:dyDescent="0.2">
      <c r="T17079" s="212"/>
      <c r="U17079" s="213"/>
      <c r="V17079" s="213"/>
      <c r="W17079" s="213"/>
      <c r="X17079" s="214"/>
      <c r="Y17079" s="214"/>
      <c r="Z17079" s="214"/>
      <c r="AA17079" s="217"/>
      <c r="AB17079" s="217"/>
      <c r="AC17079" s="217"/>
      <c r="AD17079" s="213"/>
    </row>
    <row r="17080" spans="20:30" x14ac:dyDescent="0.2">
      <c r="T17080" s="212"/>
      <c r="U17080" s="213"/>
      <c r="V17080" s="213"/>
      <c r="W17080" s="213"/>
      <c r="X17080" s="214"/>
      <c r="Y17080" s="214"/>
      <c r="Z17080" s="214"/>
      <c r="AA17080" s="217"/>
      <c r="AB17080" s="217"/>
      <c r="AC17080" s="217"/>
      <c r="AD17080" s="213"/>
    </row>
    <row r="17081" spans="20:30" x14ac:dyDescent="0.2">
      <c r="T17081" s="212"/>
      <c r="U17081" s="213"/>
      <c r="V17081" s="213"/>
      <c r="W17081" s="213"/>
      <c r="X17081" s="214"/>
      <c r="Y17081" s="214"/>
      <c r="Z17081" s="214"/>
      <c r="AA17081" s="217"/>
      <c r="AB17081" s="217"/>
      <c r="AC17081" s="217"/>
      <c r="AD17081" s="213"/>
    </row>
    <row r="17082" spans="20:30" x14ac:dyDescent="0.2">
      <c r="T17082" s="212"/>
      <c r="U17082" s="213"/>
      <c r="V17082" s="213"/>
      <c r="W17082" s="213"/>
      <c r="X17082" s="214"/>
      <c r="Y17082" s="214"/>
      <c r="Z17082" s="214"/>
      <c r="AA17082" s="217"/>
      <c r="AB17082" s="217"/>
      <c r="AC17082" s="217"/>
      <c r="AD17082" s="213"/>
    </row>
    <row r="17083" spans="20:30" x14ac:dyDescent="0.2">
      <c r="T17083" s="212"/>
      <c r="U17083" s="213"/>
      <c r="V17083" s="213"/>
      <c r="W17083" s="213"/>
      <c r="X17083" s="214"/>
      <c r="Y17083" s="214"/>
      <c r="Z17083" s="214"/>
      <c r="AA17083" s="217"/>
      <c r="AB17083" s="217"/>
      <c r="AC17083" s="217"/>
      <c r="AD17083" s="213"/>
    </row>
    <row r="17084" spans="20:30" x14ac:dyDescent="0.2">
      <c r="T17084" s="212"/>
      <c r="U17084" s="213"/>
      <c r="V17084" s="213"/>
      <c r="W17084" s="213"/>
      <c r="X17084" s="214"/>
      <c r="Y17084" s="214"/>
      <c r="Z17084" s="214"/>
      <c r="AA17084" s="217"/>
      <c r="AB17084" s="217"/>
      <c r="AC17084" s="217"/>
      <c r="AD17084" s="213"/>
    </row>
    <row r="17085" spans="20:30" x14ac:dyDescent="0.2">
      <c r="T17085" s="212"/>
      <c r="U17085" s="213"/>
      <c r="V17085" s="213"/>
      <c r="W17085" s="213"/>
      <c r="X17085" s="214"/>
      <c r="Y17085" s="214"/>
      <c r="Z17085" s="214"/>
      <c r="AA17085" s="217"/>
      <c r="AB17085" s="217"/>
      <c r="AC17085" s="217"/>
      <c r="AD17085" s="213"/>
    </row>
    <row r="17086" spans="20:30" x14ac:dyDescent="0.2">
      <c r="T17086" s="212"/>
      <c r="U17086" s="213"/>
      <c r="V17086" s="213"/>
      <c r="W17086" s="213"/>
      <c r="X17086" s="214"/>
      <c r="Y17086" s="214"/>
      <c r="Z17086" s="214"/>
      <c r="AA17086" s="217"/>
      <c r="AB17086" s="217"/>
      <c r="AC17086" s="217"/>
      <c r="AD17086" s="213"/>
    </row>
    <row r="17087" spans="20:30" x14ac:dyDescent="0.2">
      <c r="T17087" s="212"/>
      <c r="U17087" s="213"/>
      <c r="V17087" s="213"/>
      <c r="W17087" s="213"/>
      <c r="X17087" s="214"/>
      <c r="Y17087" s="214"/>
      <c r="Z17087" s="214"/>
      <c r="AA17087" s="217"/>
      <c r="AB17087" s="217"/>
      <c r="AC17087" s="217"/>
      <c r="AD17087" s="213"/>
    </row>
    <row r="17088" spans="20:30" x14ac:dyDescent="0.2">
      <c r="T17088" s="212"/>
      <c r="U17088" s="213"/>
      <c r="V17088" s="213"/>
      <c r="W17088" s="213"/>
      <c r="X17088" s="214"/>
      <c r="Y17088" s="214"/>
      <c r="Z17088" s="214"/>
      <c r="AA17088" s="217"/>
      <c r="AB17088" s="217"/>
      <c r="AC17088" s="217"/>
      <c r="AD17088" s="213"/>
    </row>
    <row r="17089" spans="20:30" x14ac:dyDescent="0.2">
      <c r="T17089" s="212"/>
      <c r="U17089" s="213"/>
      <c r="V17089" s="213"/>
      <c r="W17089" s="213"/>
      <c r="X17089" s="214"/>
      <c r="Y17089" s="214"/>
      <c r="Z17089" s="214"/>
      <c r="AA17089" s="217"/>
      <c r="AB17089" s="217"/>
      <c r="AC17089" s="217"/>
      <c r="AD17089" s="213"/>
    </row>
    <row r="17090" spans="20:30" x14ac:dyDescent="0.2">
      <c r="T17090" s="212"/>
      <c r="U17090" s="213"/>
      <c r="V17090" s="213"/>
      <c r="W17090" s="213"/>
      <c r="X17090" s="214"/>
      <c r="Y17090" s="214"/>
      <c r="Z17090" s="214"/>
      <c r="AA17090" s="217"/>
      <c r="AB17090" s="217"/>
      <c r="AC17090" s="217"/>
      <c r="AD17090" s="213"/>
    </row>
    <row r="17091" spans="20:30" x14ac:dyDescent="0.2">
      <c r="T17091" s="212"/>
      <c r="U17091" s="213"/>
      <c r="V17091" s="213"/>
      <c r="W17091" s="213"/>
      <c r="X17091" s="214"/>
      <c r="Y17091" s="214"/>
      <c r="Z17091" s="214"/>
      <c r="AA17091" s="217"/>
      <c r="AB17091" s="217"/>
      <c r="AC17091" s="217"/>
      <c r="AD17091" s="213"/>
    </row>
    <row r="17092" spans="20:30" x14ac:dyDescent="0.2">
      <c r="T17092" s="212"/>
      <c r="U17092" s="213"/>
      <c r="V17092" s="213"/>
      <c r="W17092" s="213"/>
      <c r="X17092" s="214"/>
      <c r="Y17092" s="214"/>
      <c r="Z17092" s="214"/>
      <c r="AA17092" s="217"/>
      <c r="AB17092" s="217"/>
      <c r="AC17092" s="217"/>
      <c r="AD17092" s="213"/>
    </row>
    <row r="17093" spans="20:30" x14ac:dyDescent="0.2">
      <c r="T17093" s="212"/>
      <c r="U17093" s="213"/>
      <c r="V17093" s="213"/>
      <c r="W17093" s="213"/>
      <c r="X17093" s="214"/>
      <c r="Y17093" s="214"/>
      <c r="Z17093" s="214"/>
      <c r="AA17093" s="217"/>
      <c r="AB17093" s="217"/>
      <c r="AC17093" s="217"/>
      <c r="AD17093" s="213"/>
    </row>
    <row r="17094" spans="20:30" x14ac:dyDescent="0.2">
      <c r="T17094" s="212"/>
      <c r="U17094" s="213"/>
      <c r="V17094" s="213"/>
      <c r="W17094" s="213"/>
      <c r="X17094" s="214"/>
      <c r="Y17094" s="214"/>
      <c r="Z17094" s="214"/>
      <c r="AA17094" s="217"/>
      <c r="AB17094" s="217"/>
      <c r="AC17094" s="217"/>
      <c r="AD17094" s="213"/>
    </row>
    <row r="17095" spans="20:30" x14ac:dyDescent="0.2">
      <c r="T17095" s="212"/>
      <c r="U17095" s="213"/>
      <c r="V17095" s="213"/>
      <c r="W17095" s="213"/>
      <c r="X17095" s="214"/>
      <c r="Y17095" s="214"/>
      <c r="Z17095" s="214"/>
      <c r="AA17095" s="217"/>
      <c r="AB17095" s="217"/>
      <c r="AC17095" s="217"/>
      <c r="AD17095" s="213"/>
    </row>
    <row r="17096" spans="20:30" x14ac:dyDescent="0.2">
      <c r="T17096" s="212"/>
      <c r="U17096" s="213"/>
      <c r="V17096" s="213"/>
      <c r="W17096" s="213"/>
      <c r="X17096" s="214"/>
      <c r="Y17096" s="214"/>
      <c r="Z17096" s="214"/>
      <c r="AA17096" s="217"/>
      <c r="AB17096" s="217"/>
      <c r="AC17096" s="217"/>
      <c r="AD17096" s="213"/>
    </row>
    <row r="17097" spans="20:30" x14ac:dyDescent="0.2">
      <c r="T17097" s="212"/>
      <c r="U17097" s="213"/>
      <c r="V17097" s="213"/>
      <c r="W17097" s="213"/>
      <c r="X17097" s="214"/>
      <c r="Y17097" s="214"/>
      <c r="Z17097" s="214"/>
      <c r="AA17097" s="217"/>
      <c r="AB17097" s="217"/>
      <c r="AC17097" s="217"/>
      <c r="AD17097" s="213"/>
    </row>
    <row r="17098" spans="20:30" x14ac:dyDescent="0.2">
      <c r="T17098" s="212"/>
      <c r="U17098" s="213"/>
      <c r="V17098" s="213"/>
      <c r="W17098" s="213"/>
      <c r="X17098" s="214"/>
      <c r="Y17098" s="214"/>
      <c r="Z17098" s="214"/>
      <c r="AA17098" s="217"/>
      <c r="AB17098" s="217"/>
      <c r="AC17098" s="217"/>
      <c r="AD17098" s="213"/>
    </row>
    <row r="17099" spans="20:30" x14ac:dyDescent="0.2">
      <c r="T17099" s="212"/>
      <c r="U17099" s="213"/>
      <c r="V17099" s="213"/>
      <c r="W17099" s="213"/>
      <c r="X17099" s="214"/>
      <c r="Y17099" s="214"/>
      <c r="Z17099" s="214"/>
      <c r="AA17099" s="217"/>
      <c r="AB17099" s="217"/>
      <c r="AC17099" s="217"/>
      <c r="AD17099" s="213"/>
    </row>
    <row r="17100" spans="20:30" x14ac:dyDescent="0.2">
      <c r="T17100" s="212"/>
      <c r="U17100" s="213"/>
      <c r="V17100" s="213"/>
      <c r="W17100" s="213"/>
      <c r="X17100" s="214"/>
      <c r="Y17100" s="214"/>
      <c r="Z17100" s="214"/>
      <c r="AA17100" s="217"/>
      <c r="AB17100" s="217"/>
      <c r="AC17100" s="217"/>
      <c r="AD17100" s="213"/>
    </row>
    <row r="17101" spans="20:30" x14ac:dyDescent="0.2">
      <c r="T17101" s="212"/>
      <c r="U17101" s="213"/>
      <c r="V17101" s="213"/>
      <c r="W17101" s="213"/>
      <c r="X17101" s="214"/>
      <c r="Y17101" s="214"/>
      <c r="Z17101" s="214"/>
      <c r="AA17101" s="217"/>
      <c r="AB17101" s="217"/>
      <c r="AC17101" s="217"/>
      <c r="AD17101" s="213"/>
    </row>
    <row r="17102" spans="20:30" x14ac:dyDescent="0.2">
      <c r="T17102" s="212"/>
      <c r="U17102" s="213"/>
      <c r="V17102" s="213"/>
      <c r="W17102" s="213"/>
      <c r="X17102" s="214"/>
      <c r="Y17102" s="214"/>
      <c r="Z17102" s="214"/>
      <c r="AA17102" s="217"/>
      <c r="AB17102" s="217"/>
      <c r="AC17102" s="217"/>
      <c r="AD17102" s="213"/>
    </row>
    <row r="17103" spans="20:30" x14ac:dyDescent="0.2">
      <c r="T17103" s="212"/>
      <c r="U17103" s="213"/>
      <c r="V17103" s="213"/>
      <c r="W17103" s="213"/>
      <c r="X17103" s="214"/>
      <c r="Y17103" s="214"/>
      <c r="Z17103" s="214"/>
      <c r="AA17103" s="217"/>
      <c r="AB17103" s="217"/>
      <c r="AC17103" s="217"/>
      <c r="AD17103" s="213"/>
    </row>
    <row r="17104" spans="20:30" x14ac:dyDescent="0.2">
      <c r="T17104" s="212"/>
      <c r="U17104" s="213"/>
      <c r="V17104" s="213"/>
      <c r="W17104" s="213"/>
      <c r="X17104" s="214"/>
      <c r="Y17104" s="214"/>
      <c r="Z17104" s="214"/>
      <c r="AA17104" s="217"/>
      <c r="AB17104" s="217"/>
      <c r="AC17104" s="217"/>
      <c r="AD17104" s="213"/>
    </row>
    <row r="17105" spans="20:30" x14ac:dyDescent="0.2">
      <c r="T17105" s="212"/>
      <c r="U17105" s="213"/>
      <c r="V17105" s="213"/>
      <c r="W17105" s="213"/>
      <c r="X17105" s="214"/>
      <c r="Y17105" s="214"/>
      <c r="Z17105" s="214"/>
      <c r="AA17105" s="217"/>
      <c r="AB17105" s="217"/>
      <c r="AC17105" s="217"/>
      <c r="AD17105" s="213"/>
    </row>
    <row r="17106" spans="20:30" x14ac:dyDescent="0.2">
      <c r="T17106" s="212"/>
      <c r="U17106" s="213"/>
      <c r="V17106" s="213"/>
      <c r="W17106" s="213"/>
      <c r="X17106" s="214"/>
      <c r="Y17106" s="214"/>
      <c r="Z17106" s="214"/>
      <c r="AA17106" s="217"/>
      <c r="AB17106" s="217"/>
      <c r="AC17106" s="217"/>
      <c r="AD17106" s="213"/>
    </row>
    <row r="17107" spans="20:30" x14ac:dyDescent="0.2">
      <c r="T17107" s="212"/>
      <c r="U17107" s="213"/>
      <c r="V17107" s="213"/>
      <c r="W17107" s="213"/>
      <c r="X17107" s="214"/>
      <c r="Y17107" s="214"/>
      <c r="Z17107" s="214"/>
      <c r="AA17107" s="217"/>
      <c r="AB17107" s="217"/>
      <c r="AC17107" s="217"/>
      <c r="AD17107" s="213"/>
    </row>
    <row r="17108" spans="20:30" x14ac:dyDescent="0.2">
      <c r="T17108" s="212"/>
      <c r="U17108" s="213"/>
      <c r="V17108" s="213"/>
      <c r="W17108" s="213"/>
      <c r="X17108" s="214"/>
      <c r="Y17108" s="214"/>
      <c r="Z17108" s="214"/>
      <c r="AA17108" s="217"/>
      <c r="AB17108" s="217"/>
      <c r="AC17108" s="217"/>
      <c r="AD17108" s="213"/>
    </row>
    <row r="17109" spans="20:30" x14ac:dyDescent="0.2">
      <c r="T17109" s="212"/>
      <c r="U17109" s="213"/>
      <c r="V17109" s="213"/>
      <c r="W17109" s="213"/>
      <c r="X17109" s="214"/>
      <c r="Y17109" s="214"/>
      <c r="Z17109" s="214"/>
      <c r="AA17109" s="217"/>
      <c r="AB17109" s="217"/>
      <c r="AC17109" s="217"/>
      <c r="AD17109" s="213"/>
    </row>
    <row r="17110" spans="20:30" x14ac:dyDescent="0.2">
      <c r="T17110" s="212"/>
      <c r="U17110" s="213"/>
      <c r="V17110" s="213"/>
      <c r="W17110" s="213"/>
      <c r="X17110" s="214"/>
      <c r="Y17110" s="214"/>
      <c r="Z17110" s="214"/>
      <c r="AA17110" s="217"/>
      <c r="AB17110" s="217"/>
      <c r="AC17110" s="217"/>
      <c r="AD17110" s="213"/>
    </row>
    <row r="17111" spans="20:30" x14ac:dyDescent="0.2">
      <c r="T17111" s="212"/>
      <c r="U17111" s="213"/>
      <c r="V17111" s="213"/>
      <c r="W17111" s="213"/>
      <c r="X17111" s="214"/>
      <c r="Y17111" s="214"/>
      <c r="Z17111" s="214"/>
      <c r="AA17111" s="217"/>
      <c r="AB17111" s="217"/>
      <c r="AC17111" s="217"/>
      <c r="AD17111" s="213"/>
    </row>
    <row r="17112" spans="20:30" x14ac:dyDescent="0.2">
      <c r="T17112" s="212"/>
      <c r="U17112" s="213"/>
      <c r="V17112" s="213"/>
      <c r="W17112" s="213"/>
      <c r="X17112" s="214"/>
      <c r="Y17112" s="214"/>
      <c r="Z17112" s="214"/>
      <c r="AA17112" s="217"/>
      <c r="AB17112" s="217"/>
      <c r="AC17112" s="217"/>
      <c r="AD17112" s="213"/>
    </row>
    <row r="17113" spans="20:30" x14ac:dyDescent="0.2">
      <c r="T17113" s="212"/>
      <c r="U17113" s="213"/>
      <c r="V17113" s="213"/>
      <c r="W17113" s="213"/>
      <c r="X17113" s="214"/>
      <c r="Y17113" s="214"/>
      <c r="Z17113" s="214"/>
      <c r="AA17113" s="217"/>
      <c r="AB17113" s="217"/>
      <c r="AC17113" s="217"/>
      <c r="AD17113" s="213"/>
    </row>
    <row r="17114" spans="20:30" x14ac:dyDescent="0.2">
      <c r="T17114" s="212"/>
      <c r="U17114" s="213"/>
      <c r="V17114" s="213"/>
      <c r="W17114" s="213"/>
      <c r="X17114" s="214"/>
      <c r="Y17114" s="214"/>
      <c r="Z17114" s="214"/>
      <c r="AA17114" s="217"/>
      <c r="AB17114" s="217"/>
      <c r="AC17114" s="217"/>
      <c r="AD17114" s="213"/>
    </row>
    <row r="17115" spans="20:30" x14ac:dyDescent="0.2">
      <c r="T17115" s="212"/>
      <c r="U17115" s="213"/>
      <c r="V17115" s="213"/>
      <c r="W17115" s="213"/>
      <c r="X17115" s="214"/>
      <c r="Y17115" s="214"/>
      <c r="Z17115" s="214"/>
      <c r="AA17115" s="217"/>
      <c r="AB17115" s="217"/>
      <c r="AC17115" s="217"/>
      <c r="AD17115" s="213"/>
    </row>
    <row r="17116" spans="20:30" x14ac:dyDescent="0.2">
      <c r="T17116" s="212"/>
      <c r="U17116" s="213"/>
      <c r="V17116" s="213"/>
      <c r="W17116" s="213"/>
      <c r="X17116" s="214"/>
      <c r="Y17116" s="214"/>
      <c r="Z17116" s="214"/>
      <c r="AA17116" s="217"/>
      <c r="AB17116" s="217"/>
      <c r="AC17116" s="217"/>
      <c r="AD17116" s="213"/>
    </row>
    <row r="17117" spans="20:30" x14ac:dyDescent="0.2">
      <c r="T17117" s="212"/>
      <c r="U17117" s="213"/>
      <c r="V17117" s="213"/>
      <c r="W17117" s="213"/>
      <c r="X17117" s="214"/>
      <c r="Y17117" s="214"/>
      <c r="Z17117" s="214"/>
      <c r="AA17117" s="217"/>
      <c r="AB17117" s="217"/>
      <c r="AC17117" s="217"/>
      <c r="AD17117" s="213"/>
    </row>
    <row r="17118" spans="20:30" x14ac:dyDescent="0.2">
      <c r="T17118" s="212"/>
      <c r="U17118" s="213"/>
      <c r="V17118" s="213"/>
      <c r="W17118" s="213"/>
      <c r="X17118" s="214"/>
      <c r="Y17118" s="214"/>
      <c r="Z17118" s="214"/>
      <c r="AA17118" s="217"/>
      <c r="AB17118" s="217"/>
      <c r="AC17118" s="217"/>
      <c r="AD17118" s="213"/>
    </row>
    <row r="17119" spans="20:30" x14ac:dyDescent="0.2">
      <c r="T17119" s="212"/>
      <c r="U17119" s="213"/>
      <c r="V17119" s="213"/>
      <c r="W17119" s="213"/>
      <c r="X17119" s="214"/>
      <c r="Y17119" s="214"/>
      <c r="Z17119" s="214"/>
      <c r="AA17119" s="217"/>
      <c r="AB17119" s="217"/>
      <c r="AC17119" s="217"/>
      <c r="AD17119" s="213"/>
    </row>
    <row r="17120" spans="20:30" x14ac:dyDescent="0.2">
      <c r="T17120" s="212"/>
      <c r="U17120" s="213"/>
      <c r="V17120" s="213"/>
      <c r="W17120" s="213"/>
      <c r="X17120" s="214"/>
      <c r="Y17120" s="214"/>
      <c r="Z17120" s="214"/>
      <c r="AA17120" s="217"/>
      <c r="AB17120" s="217"/>
      <c r="AC17120" s="217"/>
      <c r="AD17120" s="213"/>
    </row>
    <row r="17121" spans="20:30" x14ac:dyDescent="0.2">
      <c r="T17121" s="212"/>
      <c r="U17121" s="213"/>
      <c r="V17121" s="213"/>
      <c r="W17121" s="213"/>
      <c r="X17121" s="214"/>
      <c r="Y17121" s="214"/>
      <c r="Z17121" s="214"/>
      <c r="AA17121" s="217"/>
      <c r="AB17121" s="217"/>
      <c r="AC17121" s="217"/>
      <c r="AD17121" s="213"/>
    </row>
    <row r="17122" spans="20:30" x14ac:dyDescent="0.2">
      <c r="T17122" s="212"/>
      <c r="U17122" s="213"/>
      <c r="V17122" s="213"/>
      <c r="W17122" s="213"/>
      <c r="X17122" s="214"/>
      <c r="Y17122" s="214"/>
      <c r="Z17122" s="214"/>
      <c r="AA17122" s="217"/>
      <c r="AB17122" s="217"/>
      <c r="AC17122" s="217"/>
      <c r="AD17122" s="213"/>
    </row>
    <row r="17123" spans="20:30" x14ac:dyDescent="0.2">
      <c r="T17123" s="212"/>
      <c r="U17123" s="213"/>
      <c r="V17123" s="213"/>
      <c r="W17123" s="213"/>
      <c r="X17123" s="214"/>
      <c r="Y17123" s="214"/>
      <c r="Z17123" s="214"/>
      <c r="AA17123" s="217"/>
      <c r="AB17123" s="217"/>
      <c r="AC17123" s="217"/>
      <c r="AD17123" s="213"/>
    </row>
    <row r="17124" spans="20:30" x14ac:dyDescent="0.2">
      <c r="T17124" s="212"/>
      <c r="U17124" s="213"/>
      <c r="V17124" s="213"/>
      <c r="W17124" s="213"/>
      <c r="X17124" s="214"/>
      <c r="Y17124" s="214"/>
      <c r="Z17124" s="214"/>
      <c r="AA17124" s="217"/>
      <c r="AB17124" s="217"/>
      <c r="AC17124" s="217"/>
      <c r="AD17124" s="213"/>
    </row>
    <row r="17125" spans="20:30" x14ac:dyDescent="0.2">
      <c r="T17125" s="212"/>
      <c r="U17125" s="213"/>
      <c r="V17125" s="213"/>
      <c r="W17125" s="213"/>
      <c r="X17125" s="214"/>
      <c r="Y17125" s="214"/>
      <c r="Z17125" s="214"/>
      <c r="AA17125" s="217"/>
      <c r="AB17125" s="217"/>
      <c r="AC17125" s="217"/>
      <c r="AD17125" s="213"/>
    </row>
    <row r="17126" spans="20:30" x14ac:dyDescent="0.2">
      <c r="T17126" s="212"/>
      <c r="U17126" s="213"/>
      <c r="V17126" s="213"/>
      <c r="W17126" s="213"/>
      <c r="X17126" s="214"/>
      <c r="Y17126" s="214"/>
      <c r="Z17126" s="214"/>
      <c r="AA17126" s="217"/>
      <c r="AB17126" s="217"/>
      <c r="AC17126" s="217"/>
      <c r="AD17126" s="213"/>
    </row>
    <row r="17127" spans="20:30" x14ac:dyDescent="0.2">
      <c r="T17127" s="212"/>
      <c r="U17127" s="213"/>
      <c r="V17127" s="213"/>
      <c r="W17127" s="213"/>
      <c r="X17127" s="214"/>
      <c r="Y17127" s="214"/>
      <c r="Z17127" s="214"/>
      <c r="AA17127" s="217"/>
      <c r="AB17127" s="217"/>
      <c r="AC17127" s="217"/>
      <c r="AD17127" s="213"/>
    </row>
    <row r="17128" spans="20:30" x14ac:dyDescent="0.2">
      <c r="T17128" s="212"/>
      <c r="U17128" s="213"/>
      <c r="V17128" s="213"/>
      <c r="W17128" s="213"/>
      <c r="X17128" s="214"/>
      <c r="Y17128" s="214"/>
      <c r="Z17128" s="214"/>
      <c r="AA17128" s="217"/>
      <c r="AB17128" s="217"/>
      <c r="AC17128" s="217"/>
      <c r="AD17128" s="213"/>
    </row>
    <row r="17129" spans="20:30" x14ac:dyDescent="0.2">
      <c r="T17129" s="212"/>
      <c r="U17129" s="213"/>
      <c r="V17129" s="213"/>
      <c r="W17129" s="213"/>
      <c r="X17129" s="214"/>
      <c r="Y17129" s="214"/>
      <c r="Z17129" s="214"/>
      <c r="AA17129" s="217"/>
      <c r="AB17129" s="217"/>
      <c r="AC17129" s="217"/>
      <c r="AD17129" s="213"/>
    </row>
    <row r="17130" spans="20:30" x14ac:dyDescent="0.2">
      <c r="T17130" s="212"/>
      <c r="U17130" s="213"/>
      <c r="V17130" s="213"/>
      <c r="W17130" s="213"/>
      <c r="X17130" s="214"/>
      <c r="Y17130" s="214"/>
      <c r="Z17130" s="214"/>
      <c r="AA17130" s="217"/>
      <c r="AB17130" s="217"/>
      <c r="AC17130" s="217"/>
      <c r="AD17130" s="213"/>
    </row>
    <row r="17131" spans="20:30" x14ac:dyDescent="0.2">
      <c r="T17131" s="212"/>
      <c r="U17131" s="213"/>
      <c r="V17131" s="213"/>
      <c r="W17131" s="213"/>
      <c r="X17131" s="214"/>
      <c r="Y17131" s="214"/>
      <c r="Z17131" s="214"/>
      <c r="AA17131" s="217"/>
      <c r="AB17131" s="217"/>
      <c r="AC17131" s="217"/>
      <c r="AD17131" s="213"/>
    </row>
    <row r="17132" spans="20:30" x14ac:dyDescent="0.2">
      <c r="T17132" s="212"/>
      <c r="U17132" s="213"/>
      <c r="V17132" s="213"/>
      <c r="W17132" s="213"/>
      <c r="X17132" s="214"/>
      <c r="Y17132" s="214"/>
      <c r="Z17132" s="214"/>
      <c r="AA17132" s="217"/>
      <c r="AB17132" s="217"/>
      <c r="AC17132" s="217"/>
      <c r="AD17132" s="213"/>
    </row>
    <row r="17133" spans="20:30" x14ac:dyDescent="0.2">
      <c r="T17133" s="212"/>
      <c r="U17133" s="213"/>
      <c r="V17133" s="213"/>
      <c r="W17133" s="213"/>
      <c r="X17133" s="214"/>
      <c r="Y17133" s="214"/>
      <c r="Z17133" s="214"/>
      <c r="AA17133" s="217"/>
      <c r="AB17133" s="217"/>
      <c r="AC17133" s="217"/>
      <c r="AD17133" s="213"/>
    </row>
    <row r="17134" spans="20:30" x14ac:dyDescent="0.2">
      <c r="T17134" s="212"/>
      <c r="U17134" s="213"/>
      <c r="V17134" s="213"/>
      <c r="W17134" s="213"/>
      <c r="X17134" s="214"/>
      <c r="Y17134" s="214"/>
      <c r="Z17134" s="214"/>
      <c r="AA17134" s="217"/>
      <c r="AB17134" s="217"/>
      <c r="AC17134" s="217"/>
      <c r="AD17134" s="213"/>
    </row>
    <row r="17135" spans="20:30" x14ac:dyDescent="0.2">
      <c r="T17135" s="212"/>
      <c r="U17135" s="213"/>
      <c r="V17135" s="213"/>
      <c r="W17135" s="213"/>
      <c r="X17135" s="214"/>
      <c r="Y17135" s="214"/>
      <c r="Z17135" s="214"/>
      <c r="AA17135" s="217"/>
      <c r="AB17135" s="217"/>
      <c r="AC17135" s="217"/>
      <c r="AD17135" s="213"/>
    </row>
    <row r="17136" spans="20:30" x14ac:dyDescent="0.2">
      <c r="T17136" s="212"/>
      <c r="U17136" s="213"/>
      <c r="V17136" s="213"/>
      <c r="W17136" s="213"/>
      <c r="X17136" s="214"/>
      <c r="Y17136" s="214"/>
      <c r="Z17136" s="214"/>
      <c r="AA17136" s="217"/>
      <c r="AB17136" s="217"/>
      <c r="AC17136" s="217"/>
      <c r="AD17136" s="213"/>
    </row>
    <row r="17137" spans="20:30" x14ac:dyDescent="0.2">
      <c r="T17137" s="212"/>
      <c r="U17137" s="213"/>
      <c r="V17137" s="213"/>
      <c r="W17137" s="213"/>
      <c r="X17137" s="214"/>
      <c r="Y17137" s="214"/>
      <c r="Z17137" s="214"/>
      <c r="AA17137" s="217"/>
      <c r="AB17137" s="217"/>
      <c r="AC17137" s="217"/>
      <c r="AD17137" s="213"/>
    </row>
    <row r="17138" spans="20:30" x14ac:dyDescent="0.2">
      <c r="T17138" s="212"/>
      <c r="U17138" s="213"/>
      <c r="V17138" s="213"/>
      <c r="W17138" s="213"/>
      <c r="X17138" s="214"/>
      <c r="Y17138" s="214"/>
      <c r="Z17138" s="214"/>
      <c r="AA17138" s="217"/>
      <c r="AB17138" s="217"/>
      <c r="AC17138" s="217"/>
      <c r="AD17138" s="213"/>
    </row>
    <row r="17139" spans="20:30" x14ac:dyDescent="0.2">
      <c r="T17139" s="212"/>
      <c r="U17139" s="213"/>
      <c r="V17139" s="213"/>
      <c r="W17139" s="213"/>
      <c r="X17139" s="214"/>
      <c r="Y17139" s="214"/>
      <c r="Z17139" s="214"/>
      <c r="AA17139" s="217"/>
      <c r="AB17139" s="217"/>
      <c r="AC17139" s="217"/>
      <c r="AD17139" s="213"/>
    </row>
    <row r="17140" spans="20:30" x14ac:dyDescent="0.2">
      <c r="T17140" s="212"/>
      <c r="U17140" s="213"/>
      <c r="V17140" s="213"/>
      <c r="W17140" s="213"/>
      <c r="X17140" s="214"/>
      <c r="Y17140" s="214"/>
      <c r="Z17140" s="214"/>
      <c r="AA17140" s="217"/>
      <c r="AB17140" s="217"/>
      <c r="AC17140" s="217"/>
      <c r="AD17140" s="213"/>
    </row>
    <row r="17141" spans="20:30" x14ac:dyDescent="0.2">
      <c r="T17141" s="212"/>
      <c r="U17141" s="213"/>
      <c r="V17141" s="213"/>
      <c r="W17141" s="213"/>
      <c r="X17141" s="214"/>
      <c r="Y17141" s="214"/>
      <c r="Z17141" s="214"/>
      <c r="AA17141" s="217"/>
      <c r="AB17141" s="217"/>
      <c r="AC17141" s="217"/>
      <c r="AD17141" s="213"/>
    </row>
    <row r="17142" spans="20:30" x14ac:dyDescent="0.2">
      <c r="T17142" s="212"/>
      <c r="U17142" s="213"/>
      <c r="V17142" s="213"/>
      <c r="W17142" s="213"/>
      <c r="X17142" s="214"/>
      <c r="Y17142" s="214"/>
      <c r="Z17142" s="214"/>
      <c r="AA17142" s="217"/>
      <c r="AB17142" s="217"/>
      <c r="AC17142" s="217"/>
      <c r="AD17142" s="213"/>
    </row>
    <row r="17143" spans="20:30" x14ac:dyDescent="0.2">
      <c r="T17143" s="212"/>
      <c r="U17143" s="213"/>
      <c r="V17143" s="213"/>
      <c r="W17143" s="213"/>
      <c r="X17143" s="214"/>
      <c r="Y17143" s="214"/>
      <c r="Z17143" s="214"/>
      <c r="AA17143" s="217"/>
      <c r="AB17143" s="217"/>
      <c r="AC17143" s="217"/>
      <c r="AD17143" s="213"/>
    </row>
    <row r="17144" spans="20:30" x14ac:dyDescent="0.2">
      <c r="T17144" s="212"/>
      <c r="U17144" s="213"/>
      <c r="V17144" s="213"/>
      <c r="W17144" s="213"/>
      <c r="X17144" s="214"/>
      <c r="Y17144" s="214"/>
      <c r="Z17144" s="214"/>
      <c r="AA17144" s="217"/>
      <c r="AB17144" s="217"/>
      <c r="AC17144" s="217"/>
      <c r="AD17144" s="213"/>
    </row>
    <row r="17145" spans="20:30" x14ac:dyDescent="0.2">
      <c r="T17145" s="212"/>
      <c r="U17145" s="213"/>
      <c r="V17145" s="213"/>
      <c r="W17145" s="213"/>
      <c r="X17145" s="214"/>
      <c r="Y17145" s="214"/>
      <c r="Z17145" s="214"/>
      <c r="AA17145" s="217"/>
      <c r="AB17145" s="217"/>
      <c r="AC17145" s="217"/>
      <c r="AD17145" s="213"/>
    </row>
    <row r="17146" spans="20:30" x14ac:dyDescent="0.2">
      <c r="T17146" s="212"/>
      <c r="U17146" s="213"/>
      <c r="V17146" s="213"/>
      <c r="W17146" s="213"/>
      <c r="X17146" s="214"/>
      <c r="Y17146" s="214"/>
      <c r="Z17146" s="214"/>
      <c r="AA17146" s="217"/>
      <c r="AB17146" s="217"/>
      <c r="AC17146" s="217"/>
      <c r="AD17146" s="213"/>
    </row>
    <row r="17147" spans="20:30" x14ac:dyDescent="0.2">
      <c r="T17147" s="212"/>
      <c r="U17147" s="213"/>
      <c r="V17147" s="213"/>
      <c r="W17147" s="213"/>
      <c r="X17147" s="214"/>
      <c r="Y17147" s="214"/>
      <c r="Z17147" s="214"/>
      <c r="AA17147" s="217"/>
      <c r="AB17147" s="217"/>
      <c r="AC17147" s="217"/>
      <c r="AD17147" s="213"/>
    </row>
    <row r="17148" spans="20:30" x14ac:dyDescent="0.2">
      <c r="T17148" s="212"/>
      <c r="U17148" s="213"/>
      <c r="V17148" s="213"/>
      <c r="W17148" s="213"/>
      <c r="X17148" s="214"/>
      <c r="Y17148" s="214"/>
      <c r="Z17148" s="214"/>
      <c r="AA17148" s="217"/>
      <c r="AB17148" s="217"/>
      <c r="AC17148" s="217"/>
      <c r="AD17148" s="213"/>
    </row>
    <row r="17149" spans="20:30" x14ac:dyDescent="0.2">
      <c r="T17149" s="212"/>
      <c r="U17149" s="213"/>
      <c r="V17149" s="213"/>
      <c r="W17149" s="213"/>
      <c r="X17149" s="214"/>
      <c r="Y17149" s="214"/>
      <c r="Z17149" s="214"/>
      <c r="AA17149" s="217"/>
      <c r="AB17149" s="217"/>
      <c r="AC17149" s="217"/>
      <c r="AD17149" s="213"/>
    </row>
    <row r="17150" spans="20:30" x14ac:dyDescent="0.2">
      <c r="T17150" s="212"/>
      <c r="U17150" s="213"/>
      <c r="V17150" s="213"/>
      <c r="W17150" s="213"/>
      <c r="X17150" s="214"/>
      <c r="Y17150" s="214"/>
      <c r="Z17150" s="214"/>
      <c r="AA17150" s="217"/>
      <c r="AB17150" s="217"/>
      <c r="AC17150" s="217"/>
      <c r="AD17150" s="213"/>
    </row>
    <row r="17151" spans="20:30" x14ac:dyDescent="0.2">
      <c r="T17151" s="212"/>
      <c r="U17151" s="213"/>
      <c r="V17151" s="213"/>
      <c r="W17151" s="213"/>
      <c r="X17151" s="214"/>
      <c r="Y17151" s="214"/>
      <c r="Z17151" s="214"/>
      <c r="AA17151" s="217"/>
      <c r="AB17151" s="217"/>
      <c r="AC17151" s="217"/>
      <c r="AD17151" s="213"/>
    </row>
    <row r="17152" spans="20:30" x14ac:dyDescent="0.2">
      <c r="T17152" s="212"/>
      <c r="U17152" s="213"/>
      <c r="V17152" s="213"/>
      <c r="W17152" s="213"/>
      <c r="X17152" s="214"/>
      <c r="Y17152" s="214"/>
      <c r="Z17152" s="214"/>
      <c r="AA17152" s="217"/>
      <c r="AB17152" s="217"/>
      <c r="AC17152" s="217"/>
      <c r="AD17152" s="213"/>
    </row>
    <row r="17153" spans="20:30" x14ac:dyDescent="0.2">
      <c r="T17153" s="212"/>
      <c r="U17153" s="213"/>
      <c r="V17153" s="213"/>
      <c r="W17153" s="213"/>
      <c r="X17153" s="214"/>
      <c r="Y17153" s="214"/>
      <c r="Z17153" s="214"/>
      <c r="AA17153" s="217"/>
      <c r="AB17153" s="217"/>
      <c r="AC17153" s="217"/>
      <c r="AD17153" s="213"/>
    </row>
    <row r="17154" spans="20:30" x14ac:dyDescent="0.2">
      <c r="T17154" s="212"/>
      <c r="U17154" s="213"/>
      <c r="V17154" s="213"/>
      <c r="W17154" s="213"/>
      <c r="X17154" s="214"/>
      <c r="Y17154" s="214"/>
      <c r="Z17154" s="214"/>
      <c r="AA17154" s="217"/>
      <c r="AB17154" s="217"/>
      <c r="AC17154" s="217"/>
      <c r="AD17154" s="213"/>
    </row>
    <row r="17155" spans="20:30" x14ac:dyDescent="0.2">
      <c r="T17155" s="212"/>
      <c r="U17155" s="213"/>
      <c r="V17155" s="213"/>
      <c r="W17155" s="213"/>
      <c r="X17155" s="214"/>
      <c r="Y17155" s="214"/>
      <c r="Z17155" s="214"/>
      <c r="AA17155" s="217"/>
      <c r="AB17155" s="217"/>
      <c r="AC17155" s="217"/>
      <c r="AD17155" s="213"/>
    </row>
    <row r="17156" spans="20:30" x14ac:dyDescent="0.2">
      <c r="T17156" s="212"/>
      <c r="U17156" s="213"/>
      <c r="V17156" s="213"/>
      <c r="W17156" s="213"/>
      <c r="X17156" s="214"/>
      <c r="Y17156" s="214"/>
      <c r="Z17156" s="214"/>
      <c r="AA17156" s="217"/>
      <c r="AB17156" s="217"/>
      <c r="AC17156" s="217"/>
      <c r="AD17156" s="213"/>
    </row>
    <row r="17157" spans="20:30" x14ac:dyDescent="0.2">
      <c r="T17157" s="212"/>
      <c r="U17157" s="213"/>
      <c r="V17157" s="213"/>
      <c r="W17157" s="213"/>
      <c r="X17157" s="214"/>
      <c r="Y17157" s="214"/>
      <c r="Z17157" s="214"/>
      <c r="AA17157" s="217"/>
      <c r="AB17157" s="217"/>
      <c r="AC17157" s="217"/>
      <c r="AD17157" s="213"/>
    </row>
    <row r="17158" spans="20:30" x14ac:dyDescent="0.2">
      <c r="T17158" s="212"/>
      <c r="U17158" s="213"/>
      <c r="V17158" s="213"/>
      <c r="W17158" s="213"/>
      <c r="X17158" s="214"/>
      <c r="Y17158" s="214"/>
      <c r="Z17158" s="214"/>
      <c r="AA17158" s="217"/>
      <c r="AB17158" s="217"/>
      <c r="AC17158" s="217"/>
      <c r="AD17158" s="213"/>
    </row>
    <row r="17159" spans="20:30" x14ac:dyDescent="0.2">
      <c r="T17159" s="212"/>
      <c r="U17159" s="213"/>
      <c r="V17159" s="213"/>
      <c r="W17159" s="213"/>
      <c r="X17159" s="214"/>
      <c r="Y17159" s="214"/>
      <c r="Z17159" s="214"/>
      <c r="AA17159" s="217"/>
      <c r="AB17159" s="217"/>
      <c r="AC17159" s="217"/>
      <c r="AD17159" s="213"/>
    </row>
    <row r="17160" spans="20:30" x14ac:dyDescent="0.2">
      <c r="T17160" s="212"/>
      <c r="U17160" s="213"/>
      <c r="V17160" s="213"/>
      <c r="W17160" s="213"/>
      <c r="X17160" s="214"/>
      <c r="Y17160" s="214"/>
      <c r="Z17160" s="214"/>
      <c r="AA17160" s="217"/>
      <c r="AB17160" s="217"/>
      <c r="AC17160" s="217"/>
      <c r="AD17160" s="213"/>
    </row>
    <row r="17161" spans="20:30" x14ac:dyDescent="0.2">
      <c r="T17161" s="212"/>
      <c r="U17161" s="213"/>
      <c r="V17161" s="213"/>
      <c r="W17161" s="213"/>
      <c r="X17161" s="214"/>
      <c r="Y17161" s="214"/>
      <c r="Z17161" s="214"/>
      <c r="AA17161" s="217"/>
      <c r="AB17161" s="217"/>
      <c r="AC17161" s="217"/>
      <c r="AD17161" s="213"/>
    </row>
    <row r="17162" spans="20:30" x14ac:dyDescent="0.2">
      <c r="T17162" s="212"/>
      <c r="U17162" s="213"/>
      <c r="V17162" s="213"/>
      <c r="W17162" s="213"/>
      <c r="X17162" s="214"/>
      <c r="Y17162" s="214"/>
      <c r="Z17162" s="214"/>
      <c r="AA17162" s="217"/>
      <c r="AB17162" s="217"/>
      <c r="AC17162" s="217"/>
      <c r="AD17162" s="213"/>
    </row>
    <row r="17163" spans="20:30" x14ac:dyDescent="0.2">
      <c r="T17163" s="212"/>
      <c r="U17163" s="213"/>
      <c r="V17163" s="213"/>
      <c r="W17163" s="213"/>
      <c r="X17163" s="214"/>
      <c r="Y17163" s="214"/>
      <c r="Z17163" s="214"/>
      <c r="AA17163" s="217"/>
      <c r="AB17163" s="217"/>
      <c r="AC17163" s="217"/>
      <c r="AD17163" s="213"/>
    </row>
    <row r="17164" spans="20:30" x14ac:dyDescent="0.2">
      <c r="T17164" s="212"/>
      <c r="U17164" s="213"/>
      <c r="V17164" s="213"/>
      <c r="W17164" s="213"/>
      <c r="X17164" s="214"/>
      <c r="Y17164" s="214"/>
      <c r="Z17164" s="214"/>
      <c r="AA17164" s="217"/>
      <c r="AB17164" s="217"/>
      <c r="AC17164" s="217"/>
      <c r="AD17164" s="213"/>
    </row>
    <row r="17165" spans="20:30" x14ac:dyDescent="0.2">
      <c r="T17165" s="212"/>
      <c r="U17165" s="213"/>
      <c r="V17165" s="213"/>
      <c r="W17165" s="213"/>
      <c r="X17165" s="214"/>
      <c r="Y17165" s="214"/>
      <c r="Z17165" s="214"/>
      <c r="AA17165" s="217"/>
      <c r="AB17165" s="217"/>
      <c r="AC17165" s="217"/>
      <c r="AD17165" s="213"/>
    </row>
    <row r="17166" spans="20:30" x14ac:dyDescent="0.2">
      <c r="T17166" s="212"/>
      <c r="U17166" s="213"/>
      <c r="V17166" s="213"/>
      <c r="W17166" s="213"/>
      <c r="X17166" s="214"/>
      <c r="Y17166" s="214"/>
      <c r="Z17166" s="214"/>
      <c r="AA17166" s="217"/>
      <c r="AB17166" s="217"/>
      <c r="AC17166" s="217"/>
      <c r="AD17166" s="213"/>
    </row>
    <row r="17167" spans="20:30" x14ac:dyDescent="0.2">
      <c r="T17167" s="212"/>
      <c r="U17167" s="213"/>
      <c r="V17167" s="213"/>
      <c r="W17167" s="213"/>
      <c r="X17167" s="214"/>
      <c r="Y17167" s="214"/>
      <c r="Z17167" s="214"/>
      <c r="AA17167" s="217"/>
      <c r="AB17167" s="217"/>
      <c r="AC17167" s="217"/>
      <c r="AD17167" s="213"/>
    </row>
    <row r="17168" spans="20:30" x14ac:dyDescent="0.2">
      <c r="T17168" s="212"/>
      <c r="U17168" s="213"/>
      <c r="V17168" s="213"/>
      <c r="W17168" s="213"/>
      <c r="X17168" s="214"/>
      <c r="Y17168" s="214"/>
      <c r="Z17168" s="214"/>
      <c r="AA17168" s="217"/>
      <c r="AB17168" s="217"/>
      <c r="AC17168" s="217"/>
      <c r="AD17168" s="213"/>
    </row>
    <row r="17169" spans="20:30" x14ac:dyDescent="0.2">
      <c r="T17169" s="212"/>
      <c r="U17169" s="213"/>
      <c r="V17169" s="213"/>
      <c r="W17169" s="213"/>
      <c r="X17169" s="214"/>
      <c r="Y17169" s="214"/>
      <c r="Z17169" s="214"/>
      <c r="AA17169" s="217"/>
      <c r="AB17169" s="217"/>
      <c r="AC17169" s="217"/>
      <c r="AD17169" s="213"/>
    </row>
    <row r="17170" spans="20:30" x14ac:dyDescent="0.2">
      <c r="T17170" s="212"/>
      <c r="U17170" s="213"/>
      <c r="V17170" s="213"/>
      <c r="W17170" s="213"/>
      <c r="X17170" s="214"/>
      <c r="Y17170" s="214"/>
      <c r="Z17170" s="214"/>
      <c r="AA17170" s="217"/>
      <c r="AB17170" s="217"/>
      <c r="AC17170" s="217"/>
      <c r="AD17170" s="213"/>
    </row>
    <row r="17171" spans="20:30" x14ac:dyDescent="0.2">
      <c r="T17171" s="212"/>
      <c r="U17171" s="213"/>
      <c r="V17171" s="213"/>
      <c r="W17171" s="213"/>
      <c r="X17171" s="214"/>
      <c r="Y17171" s="214"/>
      <c r="Z17171" s="214"/>
      <c r="AA17171" s="217"/>
      <c r="AB17171" s="217"/>
      <c r="AC17171" s="217"/>
      <c r="AD17171" s="213"/>
    </row>
    <row r="17172" spans="20:30" x14ac:dyDescent="0.2">
      <c r="T17172" s="212"/>
      <c r="U17172" s="213"/>
      <c r="V17172" s="213"/>
      <c r="W17172" s="213"/>
      <c r="X17172" s="214"/>
      <c r="Y17172" s="214"/>
      <c r="Z17172" s="214"/>
      <c r="AA17172" s="217"/>
      <c r="AB17172" s="217"/>
      <c r="AC17172" s="217"/>
      <c r="AD17172" s="213"/>
    </row>
    <row r="17173" spans="20:30" x14ac:dyDescent="0.2">
      <c r="T17173" s="212"/>
      <c r="U17173" s="213"/>
      <c r="V17173" s="213"/>
      <c r="W17173" s="213"/>
      <c r="X17173" s="214"/>
      <c r="Y17173" s="214"/>
      <c r="Z17173" s="214"/>
      <c r="AA17173" s="217"/>
      <c r="AB17173" s="217"/>
      <c r="AC17173" s="217"/>
      <c r="AD17173" s="213"/>
    </row>
    <row r="17174" spans="20:30" x14ac:dyDescent="0.2">
      <c r="T17174" s="212"/>
      <c r="U17174" s="213"/>
      <c r="V17174" s="213"/>
      <c r="W17174" s="213"/>
      <c r="X17174" s="214"/>
      <c r="Y17174" s="214"/>
      <c r="Z17174" s="214"/>
      <c r="AA17174" s="217"/>
      <c r="AB17174" s="217"/>
      <c r="AC17174" s="217"/>
      <c r="AD17174" s="213"/>
    </row>
    <row r="17175" spans="20:30" x14ac:dyDescent="0.2">
      <c r="T17175" s="212"/>
      <c r="U17175" s="213"/>
      <c r="V17175" s="213"/>
      <c r="W17175" s="213"/>
      <c r="X17175" s="214"/>
      <c r="Y17175" s="214"/>
      <c r="Z17175" s="214"/>
      <c r="AA17175" s="217"/>
      <c r="AB17175" s="217"/>
      <c r="AC17175" s="217"/>
      <c r="AD17175" s="213"/>
    </row>
    <row r="17176" spans="20:30" x14ac:dyDescent="0.2">
      <c r="T17176" s="212"/>
      <c r="U17176" s="213"/>
      <c r="V17176" s="213"/>
      <c r="W17176" s="213"/>
      <c r="X17176" s="214"/>
      <c r="Y17176" s="214"/>
      <c r="Z17176" s="214"/>
      <c r="AA17176" s="217"/>
      <c r="AB17176" s="217"/>
      <c r="AC17176" s="217"/>
      <c r="AD17176" s="213"/>
    </row>
    <row r="17177" spans="20:30" x14ac:dyDescent="0.2">
      <c r="T17177" s="212"/>
      <c r="U17177" s="213"/>
      <c r="V17177" s="213"/>
      <c r="W17177" s="213"/>
      <c r="X17177" s="214"/>
      <c r="Y17177" s="214"/>
      <c r="Z17177" s="214"/>
      <c r="AA17177" s="217"/>
      <c r="AB17177" s="217"/>
      <c r="AC17177" s="217"/>
      <c r="AD17177" s="213"/>
    </row>
    <row r="17178" spans="20:30" x14ac:dyDescent="0.2">
      <c r="T17178" s="212"/>
      <c r="U17178" s="213"/>
      <c r="V17178" s="213"/>
      <c r="W17178" s="213"/>
      <c r="X17178" s="214"/>
      <c r="Y17178" s="214"/>
      <c r="Z17178" s="214"/>
      <c r="AA17178" s="217"/>
      <c r="AB17178" s="217"/>
      <c r="AC17178" s="217"/>
      <c r="AD17178" s="213"/>
    </row>
    <row r="17179" spans="20:30" x14ac:dyDescent="0.2">
      <c r="T17179" s="212"/>
      <c r="U17179" s="213"/>
      <c r="V17179" s="213"/>
      <c r="W17179" s="213"/>
      <c r="X17179" s="214"/>
      <c r="Y17179" s="214"/>
      <c r="Z17179" s="214"/>
      <c r="AA17179" s="217"/>
      <c r="AB17179" s="217"/>
      <c r="AC17179" s="217"/>
      <c r="AD17179" s="213"/>
    </row>
    <row r="17180" spans="20:30" x14ac:dyDescent="0.2">
      <c r="T17180" s="212"/>
      <c r="U17180" s="213"/>
      <c r="V17180" s="213"/>
      <c r="W17180" s="213"/>
      <c r="X17180" s="214"/>
      <c r="Y17180" s="214"/>
      <c r="Z17180" s="214"/>
      <c r="AA17180" s="217"/>
      <c r="AB17180" s="217"/>
      <c r="AC17180" s="217"/>
      <c r="AD17180" s="213"/>
    </row>
    <row r="17181" spans="20:30" x14ac:dyDescent="0.2">
      <c r="T17181" s="212"/>
      <c r="U17181" s="213"/>
      <c r="V17181" s="213"/>
      <c r="W17181" s="213"/>
      <c r="X17181" s="214"/>
      <c r="Y17181" s="214"/>
      <c r="Z17181" s="214"/>
      <c r="AA17181" s="217"/>
      <c r="AB17181" s="217"/>
      <c r="AC17181" s="217"/>
      <c r="AD17181" s="213"/>
    </row>
    <row r="17182" spans="20:30" x14ac:dyDescent="0.2">
      <c r="T17182" s="212"/>
      <c r="U17182" s="213"/>
      <c r="V17182" s="213"/>
      <c r="W17182" s="213"/>
      <c r="X17182" s="214"/>
      <c r="Y17182" s="214"/>
      <c r="Z17182" s="214"/>
      <c r="AA17182" s="217"/>
      <c r="AB17182" s="217"/>
      <c r="AC17182" s="217"/>
      <c r="AD17182" s="213"/>
    </row>
    <row r="17183" spans="20:30" x14ac:dyDescent="0.2">
      <c r="T17183" s="212"/>
      <c r="U17183" s="213"/>
      <c r="V17183" s="213"/>
      <c r="W17183" s="213"/>
      <c r="X17183" s="214"/>
      <c r="Y17183" s="214"/>
      <c r="Z17183" s="214"/>
      <c r="AA17183" s="217"/>
      <c r="AB17183" s="217"/>
      <c r="AC17183" s="217"/>
      <c r="AD17183" s="213"/>
    </row>
    <row r="17184" spans="20:30" x14ac:dyDescent="0.2">
      <c r="T17184" s="212"/>
      <c r="U17184" s="213"/>
      <c r="V17184" s="213"/>
      <c r="W17184" s="213"/>
      <c r="X17184" s="214"/>
      <c r="Y17184" s="214"/>
      <c r="Z17184" s="214"/>
      <c r="AA17184" s="217"/>
      <c r="AB17184" s="217"/>
      <c r="AC17184" s="217"/>
      <c r="AD17184" s="213"/>
    </row>
    <row r="17185" spans="20:30" x14ac:dyDescent="0.2">
      <c r="T17185" s="212"/>
      <c r="U17185" s="213"/>
      <c r="V17185" s="213"/>
      <c r="W17185" s="213"/>
      <c r="X17185" s="214"/>
      <c r="Y17185" s="214"/>
      <c r="Z17185" s="214"/>
      <c r="AA17185" s="217"/>
      <c r="AB17185" s="217"/>
      <c r="AC17185" s="217"/>
      <c r="AD17185" s="213"/>
    </row>
    <row r="17186" spans="20:30" x14ac:dyDescent="0.2">
      <c r="T17186" s="212"/>
      <c r="U17186" s="213"/>
      <c r="V17186" s="213"/>
      <c r="W17186" s="213"/>
      <c r="X17186" s="214"/>
      <c r="Y17186" s="214"/>
      <c r="Z17186" s="214"/>
      <c r="AA17186" s="217"/>
      <c r="AB17186" s="217"/>
      <c r="AC17186" s="217"/>
      <c r="AD17186" s="213"/>
    </row>
    <row r="17187" spans="20:30" x14ac:dyDescent="0.2">
      <c r="T17187" s="212"/>
      <c r="U17187" s="213"/>
      <c r="V17187" s="213"/>
      <c r="W17187" s="213"/>
      <c r="X17187" s="214"/>
      <c r="Y17187" s="214"/>
      <c r="Z17187" s="214"/>
      <c r="AA17187" s="217"/>
      <c r="AB17187" s="217"/>
      <c r="AC17187" s="217"/>
      <c r="AD17187" s="213"/>
    </row>
    <row r="17188" spans="20:30" x14ac:dyDescent="0.2">
      <c r="T17188" s="212"/>
      <c r="U17188" s="213"/>
      <c r="V17188" s="213"/>
      <c r="W17188" s="213"/>
      <c r="X17188" s="214"/>
      <c r="Y17188" s="214"/>
      <c r="Z17188" s="214"/>
      <c r="AA17188" s="217"/>
      <c r="AB17188" s="217"/>
      <c r="AC17188" s="217"/>
      <c r="AD17188" s="213"/>
    </row>
    <row r="17189" spans="20:30" x14ac:dyDescent="0.2">
      <c r="T17189" s="212"/>
      <c r="U17189" s="213"/>
      <c r="V17189" s="213"/>
      <c r="W17189" s="213"/>
      <c r="X17189" s="214"/>
      <c r="Y17189" s="214"/>
      <c r="Z17189" s="214"/>
      <c r="AA17189" s="217"/>
      <c r="AB17189" s="217"/>
      <c r="AC17189" s="217"/>
      <c r="AD17189" s="213"/>
    </row>
    <row r="17190" spans="20:30" x14ac:dyDescent="0.2">
      <c r="T17190" s="212"/>
      <c r="U17190" s="213"/>
      <c r="V17190" s="213"/>
      <c r="W17190" s="213"/>
      <c r="X17190" s="214"/>
      <c r="Y17190" s="214"/>
      <c r="Z17190" s="214"/>
      <c r="AA17190" s="217"/>
      <c r="AB17190" s="217"/>
      <c r="AC17190" s="217"/>
      <c r="AD17190" s="213"/>
    </row>
    <row r="17191" spans="20:30" x14ac:dyDescent="0.2">
      <c r="T17191" s="212"/>
      <c r="U17191" s="213"/>
      <c r="V17191" s="213"/>
      <c r="W17191" s="213"/>
      <c r="X17191" s="214"/>
      <c r="Y17191" s="214"/>
      <c r="Z17191" s="214"/>
      <c r="AA17191" s="217"/>
      <c r="AB17191" s="217"/>
      <c r="AC17191" s="217"/>
      <c r="AD17191" s="213"/>
    </row>
    <row r="17192" spans="20:30" x14ac:dyDescent="0.2">
      <c r="T17192" s="212"/>
      <c r="U17192" s="213"/>
      <c r="V17192" s="213"/>
      <c r="W17192" s="213"/>
      <c r="X17192" s="214"/>
      <c r="Y17192" s="214"/>
      <c r="Z17192" s="214"/>
      <c r="AA17192" s="217"/>
      <c r="AB17192" s="217"/>
      <c r="AC17192" s="217"/>
      <c r="AD17192" s="213"/>
    </row>
    <row r="17193" spans="20:30" x14ac:dyDescent="0.2">
      <c r="T17193" s="212"/>
      <c r="U17193" s="213"/>
      <c r="V17193" s="213"/>
      <c r="W17193" s="213"/>
      <c r="X17193" s="214"/>
      <c r="Y17193" s="214"/>
      <c r="Z17193" s="214"/>
      <c r="AA17193" s="217"/>
      <c r="AB17193" s="217"/>
      <c r="AC17193" s="217"/>
      <c r="AD17193" s="213"/>
    </row>
    <row r="17194" spans="20:30" x14ac:dyDescent="0.2">
      <c r="T17194" s="212"/>
      <c r="U17194" s="213"/>
      <c r="V17194" s="213"/>
      <c r="W17194" s="213"/>
      <c r="X17194" s="214"/>
      <c r="Y17194" s="214"/>
      <c r="Z17194" s="214"/>
      <c r="AA17194" s="217"/>
      <c r="AB17194" s="217"/>
      <c r="AC17194" s="217"/>
      <c r="AD17194" s="213"/>
    </row>
    <row r="17195" spans="20:30" x14ac:dyDescent="0.2">
      <c r="T17195" s="212"/>
      <c r="U17195" s="213"/>
      <c r="V17195" s="213"/>
      <c r="W17195" s="213"/>
      <c r="X17195" s="214"/>
      <c r="Y17195" s="214"/>
      <c r="Z17195" s="214"/>
      <c r="AA17195" s="217"/>
      <c r="AB17195" s="217"/>
      <c r="AC17195" s="217"/>
      <c r="AD17195" s="213"/>
    </row>
    <row r="17196" spans="20:30" x14ac:dyDescent="0.2">
      <c r="T17196" s="212"/>
      <c r="U17196" s="213"/>
      <c r="V17196" s="213"/>
      <c r="W17196" s="213"/>
      <c r="X17196" s="214"/>
      <c r="Y17196" s="214"/>
      <c r="Z17196" s="214"/>
      <c r="AA17196" s="217"/>
      <c r="AB17196" s="217"/>
      <c r="AC17196" s="217"/>
      <c r="AD17196" s="213"/>
    </row>
    <row r="17197" spans="20:30" x14ac:dyDescent="0.2">
      <c r="T17197" s="212"/>
      <c r="U17197" s="213"/>
      <c r="V17197" s="213"/>
      <c r="W17197" s="213"/>
      <c r="X17197" s="214"/>
      <c r="Y17197" s="214"/>
      <c r="Z17197" s="214"/>
      <c r="AA17197" s="217"/>
      <c r="AB17197" s="217"/>
      <c r="AC17197" s="217"/>
      <c r="AD17197" s="213"/>
    </row>
    <row r="17198" spans="20:30" x14ac:dyDescent="0.2">
      <c r="T17198" s="212"/>
      <c r="U17198" s="213"/>
      <c r="V17198" s="213"/>
      <c r="W17198" s="213"/>
      <c r="X17198" s="214"/>
      <c r="Y17198" s="214"/>
      <c r="Z17198" s="214"/>
      <c r="AA17198" s="217"/>
      <c r="AB17198" s="217"/>
      <c r="AC17198" s="217"/>
      <c r="AD17198" s="213"/>
    </row>
    <row r="17199" spans="20:30" x14ac:dyDescent="0.2">
      <c r="T17199" s="212"/>
      <c r="U17199" s="213"/>
      <c r="V17199" s="213"/>
      <c r="W17199" s="213"/>
      <c r="X17199" s="214"/>
      <c r="Y17199" s="214"/>
      <c r="Z17199" s="214"/>
      <c r="AA17199" s="217"/>
      <c r="AB17199" s="217"/>
      <c r="AC17199" s="217"/>
      <c r="AD17199" s="213"/>
    </row>
    <row r="17200" spans="20:30" x14ac:dyDescent="0.2">
      <c r="T17200" s="212"/>
      <c r="U17200" s="213"/>
      <c r="V17200" s="213"/>
      <c r="W17200" s="213"/>
      <c r="X17200" s="214"/>
      <c r="Y17200" s="214"/>
      <c r="Z17200" s="214"/>
      <c r="AA17200" s="217"/>
      <c r="AB17200" s="217"/>
      <c r="AC17200" s="217"/>
      <c r="AD17200" s="213"/>
    </row>
    <row r="17201" spans="20:30" x14ac:dyDescent="0.2">
      <c r="T17201" s="212"/>
      <c r="U17201" s="213"/>
      <c r="V17201" s="213"/>
      <c r="W17201" s="213"/>
      <c r="X17201" s="214"/>
      <c r="Y17201" s="214"/>
      <c r="Z17201" s="214"/>
      <c r="AA17201" s="217"/>
      <c r="AB17201" s="217"/>
      <c r="AC17201" s="217"/>
      <c r="AD17201" s="213"/>
    </row>
    <row r="17202" spans="20:30" x14ac:dyDescent="0.2">
      <c r="T17202" s="212"/>
      <c r="U17202" s="213"/>
      <c r="V17202" s="213"/>
      <c r="W17202" s="213"/>
      <c r="X17202" s="214"/>
      <c r="Y17202" s="214"/>
      <c r="Z17202" s="214"/>
      <c r="AA17202" s="217"/>
      <c r="AB17202" s="217"/>
      <c r="AC17202" s="217"/>
      <c r="AD17202" s="213"/>
    </row>
    <row r="17203" spans="20:30" x14ac:dyDescent="0.2">
      <c r="T17203" s="212"/>
      <c r="U17203" s="213"/>
      <c r="V17203" s="213"/>
      <c r="W17203" s="213"/>
      <c r="X17203" s="214"/>
      <c r="Y17203" s="214"/>
      <c r="Z17203" s="214"/>
      <c r="AA17203" s="217"/>
      <c r="AB17203" s="217"/>
      <c r="AC17203" s="217"/>
      <c r="AD17203" s="213"/>
    </row>
    <row r="17204" spans="20:30" x14ac:dyDescent="0.2">
      <c r="T17204" s="212"/>
      <c r="U17204" s="213"/>
      <c r="V17204" s="213"/>
      <c r="W17204" s="213"/>
      <c r="X17204" s="214"/>
      <c r="Y17204" s="214"/>
      <c r="Z17204" s="214"/>
      <c r="AA17204" s="217"/>
      <c r="AB17204" s="217"/>
      <c r="AC17204" s="217"/>
      <c r="AD17204" s="213"/>
    </row>
    <row r="17205" spans="20:30" x14ac:dyDescent="0.2">
      <c r="T17205" s="212"/>
      <c r="U17205" s="213"/>
      <c r="V17205" s="213"/>
      <c r="W17205" s="213"/>
      <c r="X17205" s="214"/>
      <c r="Y17205" s="214"/>
      <c r="Z17205" s="214"/>
      <c r="AA17205" s="217"/>
      <c r="AB17205" s="217"/>
      <c r="AC17205" s="217"/>
      <c r="AD17205" s="213"/>
    </row>
    <row r="17206" spans="20:30" x14ac:dyDescent="0.2">
      <c r="T17206" s="212"/>
      <c r="U17206" s="213"/>
      <c r="V17206" s="213"/>
      <c r="W17206" s="213"/>
      <c r="X17206" s="214"/>
      <c r="Y17206" s="214"/>
      <c r="Z17206" s="214"/>
      <c r="AA17206" s="217"/>
      <c r="AB17206" s="217"/>
      <c r="AC17206" s="217"/>
      <c r="AD17206" s="213"/>
    </row>
    <row r="17207" spans="20:30" x14ac:dyDescent="0.2">
      <c r="T17207" s="212"/>
      <c r="U17207" s="213"/>
      <c r="V17207" s="213"/>
      <c r="W17207" s="213"/>
      <c r="X17207" s="214"/>
      <c r="Y17207" s="214"/>
      <c r="Z17207" s="214"/>
      <c r="AA17207" s="217"/>
      <c r="AB17207" s="217"/>
      <c r="AC17207" s="217"/>
      <c r="AD17207" s="213"/>
    </row>
    <row r="17208" spans="20:30" x14ac:dyDescent="0.2">
      <c r="T17208" s="212"/>
      <c r="U17208" s="213"/>
      <c r="V17208" s="213"/>
      <c r="W17208" s="213"/>
      <c r="X17208" s="214"/>
      <c r="Y17208" s="214"/>
      <c r="Z17208" s="214"/>
      <c r="AA17208" s="217"/>
      <c r="AB17208" s="217"/>
      <c r="AC17208" s="217"/>
      <c r="AD17208" s="213"/>
    </row>
    <row r="17209" spans="20:30" x14ac:dyDescent="0.2">
      <c r="T17209" s="212"/>
      <c r="U17209" s="213"/>
      <c r="V17209" s="213"/>
      <c r="W17209" s="213"/>
      <c r="X17209" s="214"/>
      <c r="Y17209" s="214"/>
      <c r="Z17209" s="214"/>
      <c r="AA17209" s="217"/>
      <c r="AB17209" s="217"/>
      <c r="AC17209" s="217"/>
      <c r="AD17209" s="213"/>
    </row>
    <row r="17210" spans="20:30" x14ac:dyDescent="0.2">
      <c r="T17210" s="212"/>
      <c r="U17210" s="213"/>
      <c r="V17210" s="213"/>
      <c r="W17210" s="213"/>
      <c r="X17210" s="214"/>
      <c r="Y17210" s="214"/>
      <c r="Z17210" s="214"/>
      <c r="AA17210" s="217"/>
      <c r="AB17210" s="217"/>
      <c r="AC17210" s="217"/>
      <c r="AD17210" s="213"/>
    </row>
    <row r="17211" spans="20:30" x14ac:dyDescent="0.2">
      <c r="T17211" s="212"/>
      <c r="U17211" s="213"/>
      <c r="V17211" s="213"/>
      <c r="W17211" s="213"/>
      <c r="X17211" s="214"/>
      <c r="Y17211" s="214"/>
      <c r="Z17211" s="214"/>
      <c r="AA17211" s="217"/>
      <c r="AB17211" s="217"/>
      <c r="AC17211" s="217"/>
      <c r="AD17211" s="213"/>
    </row>
    <row r="17212" spans="20:30" x14ac:dyDescent="0.2">
      <c r="T17212" s="212"/>
      <c r="U17212" s="213"/>
      <c r="V17212" s="213"/>
      <c r="W17212" s="213"/>
      <c r="X17212" s="214"/>
      <c r="Y17212" s="214"/>
      <c r="Z17212" s="214"/>
      <c r="AA17212" s="217"/>
      <c r="AB17212" s="217"/>
      <c r="AC17212" s="217"/>
      <c r="AD17212" s="213"/>
    </row>
    <row r="17213" spans="20:30" x14ac:dyDescent="0.2">
      <c r="T17213" s="212"/>
      <c r="U17213" s="213"/>
      <c r="V17213" s="213"/>
      <c r="W17213" s="213"/>
      <c r="X17213" s="214"/>
      <c r="Y17213" s="214"/>
      <c r="Z17213" s="214"/>
      <c r="AA17213" s="217"/>
      <c r="AB17213" s="217"/>
      <c r="AC17213" s="217"/>
      <c r="AD17213" s="213"/>
    </row>
    <row r="17214" spans="20:30" x14ac:dyDescent="0.2">
      <c r="T17214" s="212"/>
      <c r="U17214" s="213"/>
      <c r="V17214" s="213"/>
      <c r="W17214" s="213"/>
      <c r="X17214" s="214"/>
      <c r="Y17214" s="214"/>
      <c r="Z17214" s="214"/>
      <c r="AA17214" s="217"/>
      <c r="AB17214" s="217"/>
      <c r="AC17214" s="217"/>
      <c r="AD17214" s="213"/>
    </row>
    <row r="17215" spans="20:30" x14ac:dyDescent="0.2">
      <c r="T17215" s="212"/>
      <c r="U17215" s="213"/>
      <c r="V17215" s="213"/>
      <c r="W17215" s="213"/>
      <c r="X17215" s="214"/>
      <c r="Y17215" s="214"/>
      <c r="Z17215" s="214"/>
      <c r="AA17215" s="217"/>
      <c r="AB17215" s="217"/>
      <c r="AC17215" s="217"/>
      <c r="AD17215" s="213"/>
    </row>
    <row r="17216" spans="20:30" x14ac:dyDescent="0.2">
      <c r="T17216" s="212"/>
      <c r="U17216" s="213"/>
      <c r="V17216" s="213"/>
      <c r="W17216" s="213"/>
      <c r="X17216" s="214"/>
      <c r="Y17216" s="214"/>
      <c r="Z17216" s="214"/>
      <c r="AA17216" s="217"/>
      <c r="AB17216" s="217"/>
      <c r="AC17216" s="217"/>
      <c r="AD17216" s="213"/>
    </row>
    <row r="17217" spans="20:30" x14ac:dyDescent="0.2">
      <c r="T17217" s="212"/>
      <c r="U17217" s="213"/>
      <c r="V17217" s="213"/>
      <c r="W17217" s="213"/>
      <c r="X17217" s="214"/>
      <c r="Y17217" s="214"/>
      <c r="Z17217" s="214"/>
      <c r="AA17217" s="217"/>
      <c r="AB17217" s="217"/>
      <c r="AC17217" s="217"/>
      <c r="AD17217" s="213"/>
    </row>
    <row r="17218" spans="20:30" x14ac:dyDescent="0.2">
      <c r="T17218" s="212"/>
      <c r="U17218" s="213"/>
      <c r="V17218" s="213"/>
      <c r="W17218" s="213"/>
      <c r="X17218" s="214"/>
      <c r="Y17218" s="214"/>
      <c r="Z17218" s="214"/>
      <c r="AA17218" s="217"/>
      <c r="AB17218" s="217"/>
      <c r="AC17218" s="217"/>
      <c r="AD17218" s="213"/>
    </row>
    <row r="17219" spans="20:30" x14ac:dyDescent="0.2">
      <c r="T17219" s="212"/>
      <c r="U17219" s="213"/>
      <c r="V17219" s="213"/>
      <c r="W17219" s="213"/>
      <c r="X17219" s="214"/>
      <c r="Y17219" s="214"/>
      <c r="Z17219" s="214"/>
      <c r="AA17219" s="217"/>
      <c r="AB17219" s="217"/>
      <c r="AC17219" s="217"/>
      <c r="AD17219" s="213"/>
    </row>
    <row r="17220" spans="20:30" x14ac:dyDescent="0.2">
      <c r="T17220" s="212"/>
      <c r="U17220" s="213"/>
      <c r="V17220" s="213"/>
      <c r="W17220" s="213"/>
      <c r="X17220" s="214"/>
      <c r="Y17220" s="214"/>
      <c r="Z17220" s="214"/>
      <c r="AA17220" s="217"/>
      <c r="AB17220" s="217"/>
      <c r="AC17220" s="217"/>
      <c r="AD17220" s="213"/>
    </row>
    <row r="17221" spans="20:30" x14ac:dyDescent="0.2">
      <c r="T17221" s="212"/>
      <c r="U17221" s="213"/>
      <c r="V17221" s="213"/>
      <c r="W17221" s="213"/>
      <c r="X17221" s="214"/>
      <c r="Y17221" s="214"/>
      <c r="Z17221" s="214"/>
      <c r="AA17221" s="217"/>
      <c r="AB17221" s="217"/>
      <c r="AC17221" s="217"/>
      <c r="AD17221" s="213"/>
    </row>
    <row r="17222" spans="20:30" x14ac:dyDescent="0.2">
      <c r="T17222" s="212"/>
      <c r="U17222" s="213"/>
      <c r="V17222" s="213"/>
      <c r="W17222" s="213"/>
      <c r="X17222" s="214"/>
      <c r="Y17222" s="214"/>
      <c r="Z17222" s="214"/>
      <c r="AA17222" s="217"/>
      <c r="AB17222" s="217"/>
      <c r="AC17222" s="217"/>
      <c r="AD17222" s="213"/>
    </row>
    <row r="17223" spans="20:30" x14ac:dyDescent="0.2">
      <c r="T17223" s="212"/>
      <c r="U17223" s="213"/>
      <c r="V17223" s="213"/>
      <c r="W17223" s="213"/>
      <c r="X17223" s="214"/>
      <c r="Y17223" s="214"/>
      <c r="Z17223" s="214"/>
      <c r="AA17223" s="217"/>
      <c r="AB17223" s="217"/>
      <c r="AC17223" s="217"/>
      <c r="AD17223" s="213"/>
    </row>
    <row r="17224" spans="20:30" x14ac:dyDescent="0.2">
      <c r="T17224" s="212"/>
      <c r="U17224" s="213"/>
      <c r="V17224" s="213"/>
      <c r="W17224" s="213"/>
      <c r="X17224" s="214"/>
      <c r="Y17224" s="214"/>
      <c r="Z17224" s="214"/>
      <c r="AA17224" s="217"/>
      <c r="AB17224" s="217"/>
      <c r="AC17224" s="217"/>
      <c r="AD17224" s="213"/>
    </row>
    <row r="17225" spans="20:30" x14ac:dyDescent="0.2">
      <c r="T17225" s="212"/>
      <c r="U17225" s="213"/>
      <c r="V17225" s="213"/>
      <c r="W17225" s="213"/>
      <c r="X17225" s="214"/>
      <c r="Y17225" s="214"/>
      <c r="Z17225" s="214"/>
      <c r="AA17225" s="217"/>
      <c r="AB17225" s="217"/>
      <c r="AC17225" s="217"/>
      <c r="AD17225" s="213"/>
    </row>
    <row r="17226" spans="20:30" x14ac:dyDescent="0.2">
      <c r="T17226" s="212"/>
      <c r="U17226" s="213"/>
      <c r="V17226" s="213"/>
      <c r="W17226" s="213"/>
      <c r="X17226" s="214"/>
      <c r="Y17226" s="214"/>
      <c r="Z17226" s="214"/>
      <c r="AA17226" s="217"/>
      <c r="AB17226" s="217"/>
      <c r="AC17226" s="217"/>
      <c r="AD17226" s="213"/>
    </row>
    <row r="17227" spans="20:30" x14ac:dyDescent="0.2">
      <c r="T17227" s="212"/>
      <c r="U17227" s="213"/>
      <c r="V17227" s="213"/>
      <c r="W17227" s="213"/>
      <c r="X17227" s="214"/>
      <c r="Y17227" s="214"/>
      <c r="Z17227" s="214"/>
      <c r="AA17227" s="217"/>
      <c r="AB17227" s="217"/>
      <c r="AC17227" s="217"/>
      <c r="AD17227" s="213"/>
    </row>
    <row r="17228" spans="20:30" x14ac:dyDescent="0.2">
      <c r="T17228" s="212"/>
      <c r="U17228" s="213"/>
      <c r="V17228" s="213"/>
      <c r="W17228" s="213"/>
      <c r="X17228" s="214"/>
      <c r="Y17228" s="214"/>
      <c r="Z17228" s="214"/>
      <c r="AA17228" s="217"/>
      <c r="AB17228" s="217"/>
      <c r="AC17228" s="217"/>
      <c r="AD17228" s="213"/>
    </row>
    <row r="17229" spans="20:30" x14ac:dyDescent="0.2">
      <c r="T17229" s="212"/>
      <c r="U17229" s="213"/>
      <c r="V17229" s="213"/>
      <c r="W17229" s="213"/>
      <c r="X17229" s="214"/>
      <c r="Y17229" s="214"/>
      <c r="Z17229" s="214"/>
      <c r="AA17229" s="217"/>
      <c r="AB17229" s="217"/>
      <c r="AC17229" s="217"/>
      <c r="AD17229" s="213"/>
    </row>
    <row r="17230" spans="20:30" x14ac:dyDescent="0.2">
      <c r="T17230" s="212"/>
      <c r="U17230" s="213"/>
      <c r="V17230" s="213"/>
      <c r="W17230" s="213"/>
      <c r="X17230" s="214"/>
      <c r="Y17230" s="214"/>
      <c r="Z17230" s="214"/>
      <c r="AA17230" s="217"/>
      <c r="AB17230" s="217"/>
      <c r="AC17230" s="217"/>
      <c r="AD17230" s="213"/>
    </row>
    <row r="17231" spans="20:30" x14ac:dyDescent="0.2">
      <c r="T17231" s="212"/>
      <c r="U17231" s="213"/>
      <c r="V17231" s="213"/>
      <c r="W17231" s="213"/>
      <c r="X17231" s="214"/>
      <c r="Y17231" s="214"/>
      <c r="Z17231" s="214"/>
      <c r="AA17231" s="217"/>
      <c r="AB17231" s="217"/>
      <c r="AC17231" s="217"/>
      <c r="AD17231" s="213"/>
    </row>
    <row r="17232" spans="20:30" x14ac:dyDescent="0.2">
      <c r="T17232" s="212"/>
      <c r="U17232" s="213"/>
      <c r="V17232" s="213"/>
      <c r="W17232" s="213"/>
      <c r="X17232" s="214"/>
      <c r="Y17232" s="214"/>
      <c r="Z17232" s="214"/>
      <c r="AA17232" s="217"/>
      <c r="AB17232" s="217"/>
      <c r="AC17232" s="217"/>
      <c r="AD17232" s="213"/>
    </row>
    <row r="17233" spans="20:30" x14ac:dyDescent="0.2">
      <c r="T17233" s="212"/>
      <c r="U17233" s="213"/>
      <c r="V17233" s="213"/>
      <c r="W17233" s="213"/>
      <c r="X17233" s="214"/>
      <c r="Y17233" s="214"/>
      <c r="Z17233" s="214"/>
      <c r="AA17233" s="217"/>
      <c r="AB17233" s="217"/>
      <c r="AC17233" s="217"/>
      <c r="AD17233" s="213"/>
    </row>
    <row r="17234" spans="20:30" x14ac:dyDescent="0.2">
      <c r="T17234" s="212"/>
      <c r="U17234" s="213"/>
      <c r="V17234" s="213"/>
      <c r="W17234" s="213"/>
      <c r="X17234" s="214"/>
      <c r="Y17234" s="214"/>
      <c r="Z17234" s="214"/>
      <c r="AA17234" s="217"/>
      <c r="AB17234" s="217"/>
      <c r="AC17234" s="217"/>
      <c r="AD17234" s="213"/>
    </row>
    <row r="17235" spans="20:30" x14ac:dyDescent="0.2">
      <c r="T17235" s="212"/>
      <c r="U17235" s="213"/>
      <c r="V17235" s="213"/>
      <c r="W17235" s="213"/>
      <c r="X17235" s="214"/>
      <c r="Y17235" s="214"/>
      <c r="Z17235" s="214"/>
      <c r="AA17235" s="217"/>
      <c r="AB17235" s="217"/>
      <c r="AC17235" s="217"/>
      <c r="AD17235" s="213"/>
    </row>
    <row r="17236" spans="20:30" x14ac:dyDescent="0.2">
      <c r="T17236" s="212"/>
      <c r="U17236" s="213"/>
      <c r="V17236" s="213"/>
      <c r="W17236" s="213"/>
      <c r="X17236" s="214"/>
      <c r="Y17236" s="214"/>
      <c r="Z17236" s="214"/>
      <c r="AA17236" s="217"/>
      <c r="AB17236" s="217"/>
      <c r="AC17236" s="217"/>
      <c r="AD17236" s="213"/>
    </row>
    <row r="17237" spans="20:30" x14ac:dyDescent="0.2">
      <c r="T17237" s="212"/>
      <c r="U17237" s="213"/>
      <c r="V17237" s="213"/>
      <c r="W17237" s="213"/>
      <c r="X17237" s="214"/>
      <c r="Y17237" s="214"/>
      <c r="Z17237" s="214"/>
      <c r="AA17237" s="217"/>
      <c r="AB17237" s="217"/>
      <c r="AC17237" s="217"/>
      <c r="AD17237" s="213"/>
    </row>
    <row r="17238" spans="20:30" x14ac:dyDescent="0.2">
      <c r="T17238" s="212"/>
      <c r="U17238" s="213"/>
      <c r="V17238" s="213"/>
      <c r="W17238" s="213"/>
      <c r="X17238" s="214"/>
      <c r="Y17238" s="214"/>
      <c r="Z17238" s="214"/>
      <c r="AA17238" s="217"/>
      <c r="AB17238" s="217"/>
      <c r="AC17238" s="217"/>
      <c r="AD17238" s="213"/>
    </row>
    <row r="17239" spans="20:30" x14ac:dyDescent="0.2">
      <c r="T17239" s="212"/>
      <c r="U17239" s="213"/>
      <c r="V17239" s="213"/>
      <c r="W17239" s="213"/>
      <c r="X17239" s="214"/>
      <c r="Y17239" s="214"/>
      <c r="Z17239" s="214"/>
      <c r="AA17239" s="217"/>
      <c r="AB17239" s="217"/>
      <c r="AC17239" s="217"/>
      <c r="AD17239" s="213"/>
    </row>
    <row r="17240" spans="20:30" x14ac:dyDescent="0.2">
      <c r="T17240" s="212"/>
      <c r="U17240" s="213"/>
      <c r="V17240" s="213"/>
      <c r="W17240" s="213"/>
      <c r="X17240" s="214"/>
      <c r="Y17240" s="214"/>
      <c r="Z17240" s="214"/>
      <c r="AA17240" s="217"/>
      <c r="AB17240" s="217"/>
      <c r="AC17240" s="217"/>
      <c r="AD17240" s="213"/>
    </row>
    <row r="17241" spans="20:30" x14ac:dyDescent="0.2">
      <c r="T17241" s="212"/>
      <c r="U17241" s="213"/>
      <c r="V17241" s="213"/>
      <c r="W17241" s="213"/>
      <c r="X17241" s="214"/>
      <c r="Y17241" s="214"/>
      <c r="Z17241" s="214"/>
      <c r="AA17241" s="217"/>
      <c r="AB17241" s="217"/>
      <c r="AC17241" s="217"/>
      <c r="AD17241" s="213"/>
    </row>
    <row r="17242" spans="20:30" x14ac:dyDescent="0.2">
      <c r="T17242" s="212"/>
      <c r="U17242" s="213"/>
      <c r="V17242" s="213"/>
      <c r="W17242" s="213"/>
      <c r="X17242" s="214"/>
      <c r="Y17242" s="214"/>
      <c r="Z17242" s="214"/>
      <c r="AA17242" s="217"/>
      <c r="AB17242" s="217"/>
      <c r="AC17242" s="217"/>
      <c r="AD17242" s="213"/>
    </row>
    <row r="17243" spans="20:30" x14ac:dyDescent="0.2">
      <c r="T17243" s="212"/>
      <c r="U17243" s="213"/>
      <c r="V17243" s="213"/>
      <c r="W17243" s="213"/>
      <c r="X17243" s="214"/>
      <c r="Y17243" s="214"/>
      <c r="Z17243" s="214"/>
      <c r="AA17243" s="217"/>
      <c r="AB17243" s="217"/>
      <c r="AC17243" s="217"/>
      <c r="AD17243" s="213"/>
    </row>
    <row r="17244" spans="20:30" x14ac:dyDescent="0.2">
      <c r="T17244" s="212"/>
      <c r="U17244" s="213"/>
      <c r="V17244" s="213"/>
      <c r="W17244" s="213"/>
      <c r="X17244" s="214"/>
      <c r="Y17244" s="214"/>
      <c r="Z17244" s="214"/>
      <c r="AA17244" s="217"/>
      <c r="AB17244" s="217"/>
      <c r="AC17244" s="217"/>
      <c r="AD17244" s="213"/>
    </row>
    <row r="17245" spans="20:30" x14ac:dyDescent="0.2">
      <c r="T17245" s="212"/>
      <c r="U17245" s="213"/>
      <c r="V17245" s="213"/>
      <c r="W17245" s="213"/>
      <c r="X17245" s="214"/>
      <c r="Y17245" s="214"/>
      <c r="Z17245" s="214"/>
      <c r="AA17245" s="217"/>
      <c r="AB17245" s="217"/>
      <c r="AC17245" s="217"/>
      <c r="AD17245" s="213"/>
    </row>
    <row r="17246" spans="20:30" x14ac:dyDescent="0.2">
      <c r="T17246" s="212"/>
      <c r="U17246" s="213"/>
      <c r="V17246" s="213"/>
      <c r="W17246" s="213"/>
      <c r="X17246" s="214"/>
      <c r="Y17246" s="214"/>
      <c r="Z17246" s="214"/>
      <c r="AA17246" s="217"/>
      <c r="AB17246" s="217"/>
      <c r="AC17246" s="217"/>
      <c r="AD17246" s="213"/>
    </row>
    <row r="17247" spans="20:30" x14ac:dyDescent="0.2">
      <c r="T17247" s="212"/>
      <c r="U17247" s="213"/>
      <c r="V17247" s="213"/>
      <c r="W17247" s="213"/>
      <c r="X17247" s="214"/>
      <c r="Y17247" s="214"/>
      <c r="Z17247" s="214"/>
      <c r="AA17247" s="217"/>
      <c r="AB17247" s="217"/>
      <c r="AC17247" s="217"/>
      <c r="AD17247" s="213"/>
    </row>
    <row r="17248" spans="20:30" x14ac:dyDescent="0.2">
      <c r="T17248" s="212"/>
      <c r="U17248" s="213"/>
      <c r="V17248" s="213"/>
      <c r="W17248" s="213"/>
      <c r="X17248" s="214"/>
      <c r="Y17248" s="214"/>
      <c r="Z17248" s="214"/>
      <c r="AA17248" s="217"/>
      <c r="AB17248" s="217"/>
      <c r="AC17248" s="217"/>
      <c r="AD17248" s="213"/>
    </row>
    <row r="17249" spans="20:30" x14ac:dyDescent="0.2">
      <c r="T17249" s="212"/>
      <c r="U17249" s="213"/>
      <c r="V17249" s="213"/>
      <c r="W17249" s="213"/>
      <c r="X17249" s="214"/>
      <c r="Y17249" s="214"/>
      <c r="Z17249" s="214"/>
      <c r="AA17249" s="217"/>
      <c r="AB17249" s="217"/>
      <c r="AC17249" s="217"/>
      <c r="AD17249" s="213"/>
    </row>
    <row r="17250" spans="20:30" x14ac:dyDescent="0.2">
      <c r="T17250" s="212"/>
      <c r="U17250" s="213"/>
      <c r="V17250" s="213"/>
      <c r="W17250" s="213"/>
      <c r="X17250" s="214"/>
      <c r="Y17250" s="214"/>
      <c r="Z17250" s="214"/>
      <c r="AA17250" s="217"/>
      <c r="AB17250" s="217"/>
      <c r="AC17250" s="217"/>
      <c r="AD17250" s="213"/>
    </row>
    <row r="17251" spans="20:30" x14ac:dyDescent="0.2">
      <c r="T17251" s="212"/>
      <c r="U17251" s="213"/>
      <c r="V17251" s="213"/>
      <c r="W17251" s="213"/>
      <c r="X17251" s="214"/>
      <c r="Y17251" s="214"/>
      <c r="Z17251" s="214"/>
      <c r="AA17251" s="217"/>
      <c r="AB17251" s="217"/>
      <c r="AC17251" s="217"/>
      <c r="AD17251" s="213"/>
    </row>
    <row r="17252" spans="20:30" x14ac:dyDescent="0.2">
      <c r="T17252" s="212"/>
      <c r="U17252" s="213"/>
      <c r="V17252" s="213"/>
      <c r="W17252" s="213"/>
      <c r="X17252" s="214"/>
      <c r="Y17252" s="214"/>
      <c r="Z17252" s="214"/>
      <c r="AA17252" s="217"/>
      <c r="AB17252" s="217"/>
      <c r="AC17252" s="217"/>
      <c r="AD17252" s="213"/>
    </row>
    <row r="17253" spans="20:30" x14ac:dyDescent="0.2">
      <c r="T17253" s="212"/>
      <c r="U17253" s="213"/>
      <c r="V17253" s="213"/>
      <c r="W17253" s="213"/>
      <c r="X17253" s="214"/>
      <c r="Y17253" s="214"/>
      <c r="Z17253" s="214"/>
      <c r="AA17253" s="217"/>
      <c r="AB17253" s="217"/>
      <c r="AC17253" s="217"/>
      <c r="AD17253" s="213"/>
    </row>
    <row r="17254" spans="20:30" x14ac:dyDescent="0.2">
      <c r="T17254" s="212"/>
      <c r="U17254" s="213"/>
      <c r="V17254" s="213"/>
      <c r="W17254" s="213"/>
      <c r="X17254" s="214"/>
      <c r="Y17254" s="214"/>
      <c r="Z17254" s="214"/>
      <c r="AA17254" s="217"/>
      <c r="AB17254" s="217"/>
      <c r="AC17254" s="217"/>
      <c r="AD17254" s="213"/>
    </row>
    <row r="17255" spans="20:30" x14ac:dyDescent="0.2">
      <c r="T17255" s="212"/>
      <c r="U17255" s="213"/>
      <c r="V17255" s="213"/>
      <c r="W17255" s="213"/>
      <c r="X17255" s="214"/>
      <c r="Y17255" s="214"/>
      <c r="Z17255" s="214"/>
      <c r="AA17255" s="217"/>
      <c r="AB17255" s="217"/>
      <c r="AC17255" s="217"/>
      <c r="AD17255" s="213"/>
    </row>
    <row r="17256" spans="20:30" x14ac:dyDescent="0.2">
      <c r="T17256" s="212"/>
      <c r="U17256" s="213"/>
      <c r="V17256" s="213"/>
      <c r="W17256" s="213"/>
      <c r="X17256" s="214"/>
      <c r="Y17256" s="214"/>
      <c r="Z17256" s="214"/>
      <c r="AA17256" s="217"/>
      <c r="AB17256" s="217"/>
      <c r="AC17256" s="217"/>
      <c r="AD17256" s="213"/>
    </row>
    <row r="17257" spans="20:30" x14ac:dyDescent="0.2">
      <c r="T17257" s="212"/>
      <c r="U17257" s="213"/>
      <c r="V17257" s="213"/>
      <c r="W17257" s="213"/>
      <c r="X17257" s="214"/>
      <c r="Y17257" s="214"/>
      <c r="Z17257" s="214"/>
      <c r="AA17257" s="217"/>
      <c r="AB17257" s="217"/>
      <c r="AC17257" s="217"/>
      <c r="AD17257" s="213"/>
    </row>
    <row r="17258" spans="20:30" x14ac:dyDescent="0.2">
      <c r="T17258" s="212"/>
      <c r="U17258" s="213"/>
      <c r="V17258" s="213"/>
      <c r="W17258" s="213"/>
      <c r="X17258" s="214"/>
      <c r="Y17258" s="214"/>
      <c r="Z17258" s="214"/>
      <c r="AA17258" s="217"/>
      <c r="AB17258" s="217"/>
      <c r="AC17258" s="217"/>
      <c r="AD17258" s="213"/>
    </row>
    <row r="17259" spans="20:30" x14ac:dyDescent="0.2">
      <c r="T17259" s="212"/>
      <c r="U17259" s="213"/>
      <c r="V17259" s="213"/>
      <c r="W17259" s="213"/>
      <c r="X17259" s="214"/>
      <c r="Y17259" s="214"/>
      <c r="Z17259" s="214"/>
      <c r="AA17259" s="217"/>
      <c r="AB17259" s="217"/>
      <c r="AC17259" s="217"/>
      <c r="AD17259" s="213"/>
    </row>
    <row r="17260" spans="20:30" x14ac:dyDescent="0.2">
      <c r="T17260" s="212"/>
      <c r="U17260" s="213"/>
      <c r="V17260" s="213"/>
      <c r="W17260" s="213"/>
      <c r="X17260" s="214"/>
      <c r="Y17260" s="214"/>
      <c r="Z17260" s="214"/>
      <c r="AA17260" s="217"/>
      <c r="AB17260" s="217"/>
      <c r="AC17260" s="217"/>
      <c r="AD17260" s="213"/>
    </row>
    <row r="17261" spans="20:30" x14ac:dyDescent="0.2">
      <c r="T17261" s="212"/>
      <c r="U17261" s="213"/>
      <c r="V17261" s="213"/>
      <c r="W17261" s="213"/>
      <c r="X17261" s="214"/>
      <c r="Y17261" s="214"/>
      <c r="Z17261" s="214"/>
      <c r="AA17261" s="217"/>
      <c r="AB17261" s="217"/>
      <c r="AC17261" s="217"/>
      <c r="AD17261" s="213"/>
    </row>
    <row r="17262" spans="20:30" x14ac:dyDescent="0.2">
      <c r="T17262" s="212"/>
      <c r="U17262" s="213"/>
      <c r="V17262" s="213"/>
      <c r="W17262" s="213"/>
      <c r="X17262" s="214"/>
      <c r="Y17262" s="214"/>
      <c r="Z17262" s="214"/>
      <c r="AA17262" s="217"/>
      <c r="AB17262" s="217"/>
      <c r="AC17262" s="217"/>
      <c r="AD17262" s="213"/>
    </row>
    <row r="17263" spans="20:30" x14ac:dyDescent="0.2">
      <c r="T17263" s="212"/>
      <c r="U17263" s="213"/>
      <c r="V17263" s="213"/>
      <c r="W17263" s="213"/>
      <c r="X17263" s="214"/>
      <c r="Y17263" s="214"/>
      <c r="Z17263" s="214"/>
      <c r="AA17263" s="217"/>
      <c r="AB17263" s="217"/>
      <c r="AC17263" s="217"/>
      <c r="AD17263" s="213"/>
    </row>
    <row r="17264" spans="20:30" x14ac:dyDescent="0.2">
      <c r="T17264" s="212"/>
      <c r="U17264" s="213"/>
      <c r="V17264" s="213"/>
      <c r="W17264" s="213"/>
      <c r="X17264" s="214"/>
      <c r="Y17264" s="214"/>
      <c r="Z17264" s="214"/>
      <c r="AA17264" s="217"/>
      <c r="AB17264" s="217"/>
      <c r="AC17264" s="217"/>
      <c r="AD17264" s="213"/>
    </row>
    <row r="17265" spans="20:30" x14ac:dyDescent="0.2">
      <c r="T17265" s="212"/>
      <c r="U17265" s="213"/>
      <c r="V17265" s="213"/>
      <c r="W17265" s="213"/>
      <c r="X17265" s="214"/>
      <c r="Y17265" s="214"/>
      <c r="Z17265" s="214"/>
      <c r="AA17265" s="217"/>
      <c r="AB17265" s="217"/>
      <c r="AC17265" s="217"/>
      <c r="AD17265" s="213"/>
    </row>
    <row r="17266" spans="20:30" x14ac:dyDescent="0.2">
      <c r="T17266" s="212"/>
      <c r="U17266" s="213"/>
      <c r="V17266" s="213"/>
      <c r="W17266" s="213"/>
      <c r="X17266" s="214"/>
      <c r="Y17266" s="214"/>
      <c r="Z17266" s="214"/>
      <c r="AA17266" s="217"/>
      <c r="AB17266" s="217"/>
      <c r="AC17266" s="217"/>
      <c r="AD17266" s="213"/>
    </row>
    <row r="17267" spans="20:30" x14ac:dyDescent="0.2">
      <c r="T17267" s="212"/>
      <c r="U17267" s="213"/>
      <c r="V17267" s="213"/>
      <c r="W17267" s="213"/>
      <c r="X17267" s="214"/>
      <c r="Y17267" s="214"/>
      <c r="Z17267" s="214"/>
      <c r="AA17267" s="217"/>
      <c r="AB17267" s="217"/>
      <c r="AC17267" s="217"/>
      <c r="AD17267" s="213"/>
    </row>
    <row r="17268" spans="20:30" x14ac:dyDescent="0.2">
      <c r="T17268" s="212"/>
      <c r="U17268" s="213"/>
      <c r="V17268" s="213"/>
      <c r="W17268" s="213"/>
      <c r="X17268" s="214"/>
      <c r="Y17268" s="214"/>
      <c r="Z17268" s="214"/>
      <c r="AA17268" s="217"/>
      <c r="AB17268" s="217"/>
      <c r="AC17268" s="217"/>
      <c r="AD17268" s="213"/>
    </row>
    <row r="17269" spans="20:30" x14ac:dyDescent="0.2">
      <c r="T17269" s="212"/>
      <c r="U17269" s="213"/>
      <c r="V17269" s="213"/>
      <c r="W17269" s="213"/>
      <c r="X17269" s="214"/>
      <c r="Y17269" s="214"/>
      <c r="Z17269" s="214"/>
      <c r="AA17269" s="217"/>
      <c r="AB17269" s="217"/>
      <c r="AC17269" s="217"/>
      <c r="AD17269" s="213"/>
    </row>
    <row r="17270" spans="20:30" x14ac:dyDescent="0.2">
      <c r="T17270" s="212"/>
      <c r="U17270" s="213"/>
      <c r="V17270" s="213"/>
      <c r="W17270" s="213"/>
      <c r="X17270" s="214"/>
      <c r="Y17270" s="214"/>
      <c r="Z17270" s="214"/>
      <c r="AA17270" s="217"/>
      <c r="AB17270" s="217"/>
      <c r="AC17270" s="217"/>
      <c r="AD17270" s="213"/>
    </row>
    <row r="17271" spans="20:30" x14ac:dyDescent="0.2">
      <c r="T17271" s="212"/>
      <c r="U17271" s="213"/>
      <c r="V17271" s="213"/>
      <c r="W17271" s="213"/>
      <c r="X17271" s="214"/>
      <c r="Y17271" s="214"/>
      <c r="Z17271" s="214"/>
      <c r="AA17271" s="217"/>
      <c r="AB17271" s="217"/>
      <c r="AC17271" s="217"/>
      <c r="AD17271" s="213"/>
    </row>
    <row r="17272" spans="20:30" x14ac:dyDescent="0.2">
      <c r="T17272" s="212"/>
      <c r="U17272" s="213"/>
      <c r="V17272" s="213"/>
      <c r="W17272" s="213"/>
      <c r="X17272" s="214"/>
      <c r="Y17272" s="214"/>
      <c r="Z17272" s="214"/>
      <c r="AA17272" s="217"/>
      <c r="AB17272" s="217"/>
      <c r="AC17272" s="217"/>
      <c r="AD17272" s="213"/>
    </row>
    <row r="17273" spans="20:30" x14ac:dyDescent="0.2">
      <c r="T17273" s="212"/>
      <c r="U17273" s="213"/>
      <c r="V17273" s="213"/>
      <c r="W17273" s="213"/>
      <c r="X17273" s="214"/>
      <c r="Y17273" s="214"/>
      <c r="Z17273" s="214"/>
      <c r="AA17273" s="217"/>
      <c r="AB17273" s="217"/>
      <c r="AC17273" s="217"/>
      <c r="AD17273" s="213"/>
    </row>
    <row r="17274" spans="20:30" x14ac:dyDescent="0.2">
      <c r="T17274" s="212"/>
      <c r="U17274" s="213"/>
      <c r="V17274" s="213"/>
      <c r="W17274" s="213"/>
      <c r="X17274" s="214"/>
      <c r="Y17274" s="214"/>
      <c r="Z17274" s="214"/>
      <c r="AA17274" s="217"/>
      <c r="AB17274" s="217"/>
      <c r="AC17274" s="217"/>
      <c r="AD17274" s="213"/>
    </row>
    <row r="17275" spans="20:30" x14ac:dyDescent="0.2">
      <c r="T17275" s="212"/>
      <c r="U17275" s="213"/>
      <c r="V17275" s="213"/>
      <c r="W17275" s="213"/>
      <c r="X17275" s="214"/>
      <c r="Y17275" s="214"/>
      <c r="Z17275" s="214"/>
      <c r="AA17275" s="217"/>
      <c r="AB17275" s="217"/>
      <c r="AC17275" s="217"/>
      <c r="AD17275" s="213"/>
    </row>
    <row r="17276" spans="20:30" x14ac:dyDescent="0.2">
      <c r="T17276" s="212"/>
      <c r="U17276" s="213"/>
      <c r="V17276" s="213"/>
      <c r="W17276" s="213"/>
      <c r="X17276" s="214"/>
      <c r="Y17276" s="214"/>
      <c r="Z17276" s="214"/>
      <c r="AA17276" s="217"/>
      <c r="AB17276" s="217"/>
      <c r="AC17276" s="217"/>
      <c r="AD17276" s="213"/>
    </row>
    <row r="17277" spans="20:30" x14ac:dyDescent="0.2">
      <c r="T17277" s="212"/>
      <c r="U17277" s="213"/>
      <c r="V17277" s="213"/>
      <c r="W17277" s="213"/>
      <c r="X17277" s="214"/>
      <c r="Y17277" s="214"/>
      <c r="Z17277" s="214"/>
      <c r="AA17277" s="217"/>
      <c r="AB17277" s="217"/>
      <c r="AC17277" s="217"/>
      <c r="AD17277" s="213"/>
    </row>
    <row r="17278" spans="20:30" x14ac:dyDescent="0.2">
      <c r="T17278" s="212"/>
      <c r="U17278" s="213"/>
      <c r="V17278" s="213"/>
      <c r="W17278" s="213"/>
      <c r="X17278" s="214"/>
      <c r="Y17278" s="214"/>
      <c r="Z17278" s="214"/>
      <c r="AA17278" s="217"/>
      <c r="AB17278" s="217"/>
      <c r="AC17278" s="217"/>
      <c r="AD17278" s="213"/>
    </row>
    <row r="17279" spans="20:30" x14ac:dyDescent="0.2">
      <c r="T17279" s="212"/>
      <c r="U17279" s="213"/>
      <c r="V17279" s="213"/>
      <c r="W17279" s="213"/>
      <c r="X17279" s="214"/>
      <c r="Y17279" s="214"/>
      <c r="Z17279" s="214"/>
      <c r="AA17279" s="217"/>
      <c r="AB17279" s="217"/>
      <c r="AC17279" s="217"/>
      <c r="AD17279" s="213"/>
    </row>
    <row r="17280" spans="20:30" x14ac:dyDescent="0.2">
      <c r="T17280" s="212"/>
      <c r="U17280" s="213"/>
      <c r="V17280" s="213"/>
      <c r="W17280" s="213"/>
      <c r="X17280" s="214"/>
      <c r="Y17280" s="214"/>
      <c r="Z17280" s="214"/>
      <c r="AA17280" s="217"/>
      <c r="AB17280" s="217"/>
      <c r="AC17280" s="217"/>
      <c r="AD17280" s="213"/>
    </row>
    <row r="17281" spans="20:30" x14ac:dyDescent="0.2">
      <c r="T17281" s="212"/>
      <c r="U17281" s="213"/>
      <c r="V17281" s="213"/>
      <c r="W17281" s="213"/>
      <c r="X17281" s="214"/>
      <c r="Y17281" s="214"/>
      <c r="Z17281" s="214"/>
      <c r="AA17281" s="217"/>
      <c r="AB17281" s="217"/>
      <c r="AC17281" s="217"/>
      <c r="AD17281" s="213"/>
    </row>
    <row r="17282" spans="20:30" x14ac:dyDescent="0.2">
      <c r="T17282" s="212"/>
      <c r="U17282" s="213"/>
      <c r="V17282" s="213"/>
      <c r="W17282" s="213"/>
      <c r="X17282" s="214"/>
      <c r="Y17282" s="214"/>
      <c r="Z17282" s="214"/>
      <c r="AA17282" s="217"/>
      <c r="AB17282" s="217"/>
      <c r="AC17282" s="217"/>
      <c r="AD17282" s="213"/>
    </row>
    <row r="17283" spans="20:30" x14ac:dyDescent="0.2">
      <c r="T17283" s="212"/>
      <c r="U17283" s="213"/>
      <c r="V17283" s="213"/>
      <c r="W17283" s="213"/>
      <c r="X17283" s="214"/>
      <c r="Y17283" s="214"/>
      <c r="Z17283" s="214"/>
      <c r="AA17283" s="217"/>
      <c r="AB17283" s="217"/>
      <c r="AC17283" s="217"/>
      <c r="AD17283" s="213"/>
    </row>
    <row r="17284" spans="20:30" x14ac:dyDescent="0.2">
      <c r="T17284" s="212"/>
      <c r="U17284" s="213"/>
      <c r="V17284" s="213"/>
      <c r="W17284" s="213"/>
      <c r="X17284" s="214"/>
      <c r="Y17284" s="214"/>
      <c r="Z17284" s="214"/>
      <c r="AA17284" s="217"/>
      <c r="AB17284" s="217"/>
      <c r="AC17284" s="217"/>
      <c r="AD17284" s="213"/>
    </row>
    <row r="17285" spans="20:30" x14ac:dyDescent="0.2">
      <c r="T17285" s="212"/>
      <c r="U17285" s="213"/>
      <c r="V17285" s="213"/>
      <c r="W17285" s="213"/>
      <c r="X17285" s="214"/>
      <c r="Y17285" s="214"/>
      <c r="Z17285" s="214"/>
      <c r="AA17285" s="217"/>
      <c r="AB17285" s="217"/>
      <c r="AC17285" s="217"/>
      <c r="AD17285" s="213"/>
    </row>
    <row r="17286" spans="20:30" x14ac:dyDescent="0.2">
      <c r="T17286" s="212"/>
      <c r="U17286" s="213"/>
      <c r="V17286" s="213"/>
      <c r="W17286" s="213"/>
      <c r="X17286" s="214"/>
      <c r="Y17286" s="214"/>
      <c r="Z17286" s="214"/>
      <c r="AA17286" s="217"/>
      <c r="AB17286" s="217"/>
      <c r="AC17286" s="217"/>
      <c r="AD17286" s="213"/>
    </row>
    <row r="17287" spans="20:30" x14ac:dyDescent="0.2">
      <c r="T17287" s="212"/>
      <c r="U17287" s="213"/>
      <c r="V17287" s="213"/>
      <c r="W17287" s="213"/>
      <c r="X17287" s="214"/>
      <c r="Y17287" s="214"/>
      <c r="Z17287" s="214"/>
      <c r="AA17287" s="217"/>
      <c r="AB17287" s="217"/>
      <c r="AC17287" s="217"/>
      <c r="AD17287" s="213"/>
    </row>
    <row r="17288" spans="20:30" x14ac:dyDescent="0.2">
      <c r="T17288" s="212"/>
      <c r="U17288" s="213"/>
      <c r="V17288" s="213"/>
      <c r="W17288" s="213"/>
      <c r="X17288" s="214"/>
      <c r="Y17288" s="214"/>
      <c r="Z17288" s="214"/>
      <c r="AA17288" s="217"/>
      <c r="AB17288" s="217"/>
      <c r="AC17288" s="217"/>
      <c r="AD17288" s="213"/>
    </row>
    <row r="17289" spans="20:30" x14ac:dyDescent="0.2">
      <c r="T17289" s="212"/>
      <c r="U17289" s="213"/>
      <c r="V17289" s="213"/>
      <c r="W17289" s="213"/>
      <c r="X17289" s="214"/>
      <c r="Y17289" s="214"/>
      <c r="Z17289" s="214"/>
      <c r="AA17289" s="217"/>
      <c r="AB17289" s="217"/>
      <c r="AC17289" s="217"/>
      <c r="AD17289" s="213"/>
    </row>
    <row r="17290" spans="20:30" x14ac:dyDescent="0.2">
      <c r="T17290" s="212"/>
      <c r="U17290" s="213"/>
      <c r="V17290" s="213"/>
      <c r="W17290" s="213"/>
      <c r="X17290" s="214"/>
      <c r="Y17290" s="214"/>
      <c r="Z17290" s="214"/>
      <c r="AA17290" s="217"/>
      <c r="AB17290" s="217"/>
      <c r="AC17290" s="217"/>
      <c r="AD17290" s="213"/>
    </row>
    <row r="17291" spans="20:30" x14ac:dyDescent="0.2">
      <c r="T17291" s="212"/>
      <c r="U17291" s="213"/>
      <c r="V17291" s="213"/>
      <c r="W17291" s="213"/>
      <c r="X17291" s="214"/>
      <c r="Y17291" s="214"/>
      <c r="Z17291" s="214"/>
      <c r="AA17291" s="217"/>
      <c r="AB17291" s="217"/>
      <c r="AC17291" s="217"/>
      <c r="AD17291" s="213"/>
    </row>
    <row r="17292" spans="20:30" x14ac:dyDescent="0.2">
      <c r="T17292" s="212"/>
      <c r="U17292" s="213"/>
      <c r="V17292" s="213"/>
      <c r="W17292" s="213"/>
      <c r="X17292" s="214"/>
      <c r="Y17292" s="214"/>
      <c r="Z17292" s="214"/>
      <c r="AA17292" s="217"/>
      <c r="AB17292" s="217"/>
      <c r="AC17292" s="217"/>
      <c r="AD17292" s="213"/>
    </row>
    <row r="17293" spans="20:30" x14ac:dyDescent="0.2">
      <c r="T17293" s="212"/>
      <c r="U17293" s="213"/>
      <c r="V17293" s="213"/>
      <c r="W17293" s="213"/>
      <c r="X17293" s="214"/>
      <c r="Y17293" s="214"/>
      <c r="Z17293" s="214"/>
      <c r="AA17293" s="217"/>
      <c r="AB17293" s="217"/>
      <c r="AC17293" s="217"/>
      <c r="AD17293" s="213"/>
    </row>
    <row r="17294" spans="20:30" x14ac:dyDescent="0.2">
      <c r="T17294" s="212"/>
      <c r="U17294" s="213"/>
      <c r="V17294" s="213"/>
      <c r="W17294" s="213"/>
      <c r="X17294" s="214"/>
      <c r="Y17294" s="214"/>
      <c r="Z17294" s="214"/>
      <c r="AA17294" s="217"/>
      <c r="AB17294" s="217"/>
      <c r="AC17294" s="217"/>
      <c r="AD17294" s="213"/>
    </row>
    <row r="17295" spans="20:30" x14ac:dyDescent="0.2">
      <c r="T17295" s="212"/>
      <c r="U17295" s="213"/>
      <c r="V17295" s="213"/>
      <c r="W17295" s="213"/>
      <c r="X17295" s="214"/>
      <c r="Y17295" s="214"/>
      <c r="Z17295" s="214"/>
      <c r="AA17295" s="217"/>
      <c r="AB17295" s="217"/>
      <c r="AC17295" s="217"/>
      <c r="AD17295" s="213"/>
    </row>
    <row r="17296" spans="20:30" x14ac:dyDescent="0.2">
      <c r="T17296" s="212"/>
      <c r="U17296" s="213"/>
      <c r="V17296" s="213"/>
      <c r="W17296" s="213"/>
      <c r="X17296" s="214"/>
      <c r="Y17296" s="214"/>
      <c r="Z17296" s="214"/>
      <c r="AA17296" s="217"/>
      <c r="AB17296" s="217"/>
      <c r="AC17296" s="217"/>
      <c r="AD17296" s="213"/>
    </row>
    <row r="17297" spans="20:30" x14ac:dyDescent="0.2">
      <c r="T17297" s="212"/>
      <c r="U17297" s="213"/>
      <c r="V17297" s="213"/>
      <c r="W17297" s="213"/>
      <c r="X17297" s="214"/>
      <c r="Y17297" s="214"/>
      <c r="Z17297" s="214"/>
      <c r="AA17297" s="217"/>
      <c r="AB17297" s="217"/>
      <c r="AC17297" s="217"/>
      <c r="AD17297" s="213"/>
    </row>
    <row r="17298" spans="20:30" x14ac:dyDescent="0.2">
      <c r="T17298" s="212"/>
      <c r="U17298" s="213"/>
      <c r="V17298" s="213"/>
      <c r="W17298" s="213"/>
      <c r="X17298" s="214"/>
      <c r="Y17298" s="214"/>
      <c r="Z17298" s="214"/>
      <c r="AA17298" s="217"/>
      <c r="AB17298" s="217"/>
      <c r="AC17298" s="217"/>
      <c r="AD17298" s="213"/>
    </row>
    <row r="17299" spans="20:30" x14ac:dyDescent="0.2">
      <c r="T17299" s="212"/>
      <c r="U17299" s="213"/>
      <c r="V17299" s="213"/>
      <c r="W17299" s="213"/>
      <c r="X17299" s="214"/>
      <c r="Y17299" s="214"/>
      <c r="Z17299" s="214"/>
      <c r="AA17299" s="217"/>
      <c r="AB17299" s="217"/>
      <c r="AC17299" s="217"/>
      <c r="AD17299" s="213"/>
    </row>
    <row r="17300" spans="20:30" x14ac:dyDescent="0.2">
      <c r="T17300" s="212"/>
      <c r="U17300" s="213"/>
      <c r="V17300" s="213"/>
      <c r="W17300" s="213"/>
      <c r="X17300" s="214"/>
      <c r="Y17300" s="214"/>
      <c r="Z17300" s="214"/>
      <c r="AA17300" s="217"/>
      <c r="AB17300" s="217"/>
      <c r="AC17300" s="217"/>
      <c r="AD17300" s="213"/>
    </row>
    <row r="17301" spans="20:30" x14ac:dyDescent="0.2">
      <c r="T17301" s="212"/>
      <c r="U17301" s="213"/>
      <c r="V17301" s="213"/>
      <c r="W17301" s="213"/>
      <c r="X17301" s="214"/>
      <c r="Y17301" s="214"/>
      <c r="Z17301" s="214"/>
      <c r="AA17301" s="217"/>
      <c r="AB17301" s="217"/>
      <c r="AC17301" s="217"/>
      <c r="AD17301" s="213"/>
    </row>
    <row r="17302" spans="20:30" x14ac:dyDescent="0.2">
      <c r="T17302" s="212"/>
      <c r="U17302" s="213"/>
      <c r="V17302" s="213"/>
      <c r="W17302" s="213"/>
      <c r="X17302" s="214"/>
      <c r="Y17302" s="214"/>
      <c r="Z17302" s="214"/>
      <c r="AA17302" s="217"/>
      <c r="AB17302" s="217"/>
      <c r="AC17302" s="217"/>
      <c r="AD17302" s="213"/>
    </row>
    <row r="17303" spans="20:30" x14ac:dyDescent="0.2">
      <c r="T17303" s="212"/>
      <c r="U17303" s="213"/>
      <c r="V17303" s="213"/>
      <c r="W17303" s="213"/>
      <c r="X17303" s="214"/>
      <c r="Y17303" s="214"/>
      <c r="Z17303" s="214"/>
      <c r="AA17303" s="217"/>
      <c r="AB17303" s="217"/>
      <c r="AC17303" s="217"/>
      <c r="AD17303" s="213"/>
    </row>
    <row r="17304" spans="20:30" x14ac:dyDescent="0.2">
      <c r="T17304" s="212"/>
      <c r="U17304" s="213"/>
      <c r="V17304" s="213"/>
      <c r="W17304" s="213"/>
      <c r="X17304" s="214"/>
      <c r="Y17304" s="214"/>
      <c r="Z17304" s="214"/>
      <c r="AA17304" s="217"/>
      <c r="AB17304" s="217"/>
      <c r="AC17304" s="217"/>
      <c r="AD17304" s="213"/>
    </row>
    <row r="17305" spans="20:30" x14ac:dyDescent="0.2">
      <c r="T17305" s="212"/>
      <c r="U17305" s="213"/>
      <c r="V17305" s="213"/>
      <c r="W17305" s="213"/>
      <c r="X17305" s="214"/>
      <c r="Y17305" s="214"/>
      <c r="Z17305" s="214"/>
      <c r="AA17305" s="217"/>
      <c r="AB17305" s="217"/>
      <c r="AC17305" s="217"/>
      <c r="AD17305" s="213"/>
    </row>
    <row r="17306" spans="20:30" x14ac:dyDescent="0.2">
      <c r="T17306" s="212"/>
      <c r="U17306" s="213"/>
      <c r="V17306" s="213"/>
      <c r="W17306" s="213"/>
      <c r="X17306" s="214"/>
      <c r="Y17306" s="214"/>
      <c r="Z17306" s="214"/>
      <c r="AA17306" s="217"/>
      <c r="AB17306" s="217"/>
      <c r="AC17306" s="217"/>
      <c r="AD17306" s="213"/>
    </row>
    <row r="17307" spans="20:30" x14ac:dyDescent="0.2">
      <c r="T17307" s="212"/>
      <c r="U17307" s="213"/>
      <c r="V17307" s="213"/>
      <c r="W17307" s="213"/>
      <c r="X17307" s="214"/>
      <c r="Y17307" s="214"/>
      <c r="Z17307" s="214"/>
      <c r="AA17307" s="217"/>
      <c r="AB17307" s="217"/>
      <c r="AC17307" s="217"/>
      <c r="AD17307" s="213"/>
    </row>
    <row r="17308" spans="20:30" x14ac:dyDescent="0.2">
      <c r="T17308" s="212"/>
      <c r="U17308" s="213"/>
      <c r="V17308" s="213"/>
      <c r="W17308" s="213"/>
      <c r="X17308" s="214"/>
      <c r="Y17308" s="214"/>
      <c r="Z17308" s="214"/>
      <c r="AA17308" s="217"/>
      <c r="AB17308" s="217"/>
      <c r="AC17308" s="217"/>
      <c r="AD17308" s="213"/>
    </row>
    <row r="17309" spans="20:30" x14ac:dyDescent="0.2">
      <c r="T17309" s="212"/>
      <c r="U17309" s="213"/>
      <c r="V17309" s="213"/>
      <c r="W17309" s="213"/>
      <c r="X17309" s="214"/>
      <c r="Y17309" s="214"/>
      <c r="Z17309" s="214"/>
      <c r="AA17309" s="217"/>
      <c r="AB17309" s="217"/>
      <c r="AC17309" s="217"/>
      <c r="AD17309" s="213"/>
    </row>
    <row r="17310" spans="20:30" x14ac:dyDescent="0.2">
      <c r="T17310" s="212"/>
      <c r="U17310" s="213"/>
      <c r="V17310" s="213"/>
      <c r="W17310" s="213"/>
      <c r="X17310" s="214"/>
      <c r="Y17310" s="214"/>
      <c r="Z17310" s="214"/>
      <c r="AA17310" s="217"/>
      <c r="AB17310" s="217"/>
      <c r="AC17310" s="217"/>
      <c r="AD17310" s="213"/>
    </row>
    <row r="17311" spans="20:30" x14ac:dyDescent="0.2">
      <c r="T17311" s="212"/>
      <c r="U17311" s="213"/>
      <c r="V17311" s="213"/>
      <c r="W17311" s="213"/>
      <c r="X17311" s="214"/>
      <c r="Y17311" s="214"/>
      <c r="Z17311" s="214"/>
      <c r="AA17311" s="217"/>
      <c r="AB17311" s="217"/>
      <c r="AC17311" s="217"/>
      <c r="AD17311" s="213"/>
    </row>
    <row r="17312" spans="20:30" x14ac:dyDescent="0.2">
      <c r="T17312" s="212"/>
      <c r="U17312" s="213"/>
      <c r="V17312" s="213"/>
      <c r="W17312" s="213"/>
      <c r="X17312" s="214"/>
      <c r="Y17312" s="214"/>
      <c r="Z17312" s="214"/>
      <c r="AA17312" s="217"/>
      <c r="AB17312" s="217"/>
      <c r="AC17312" s="217"/>
      <c r="AD17312" s="213"/>
    </row>
    <row r="17313" spans="20:30" x14ac:dyDescent="0.2">
      <c r="T17313" s="212"/>
      <c r="U17313" s="213"/>
      <c r="V17313" s="213"/>
      <c r="W17313" s="213"/>
      <c r="X17313" s="214"/>
      <c r="Y17313" s="214"/>
      <c r="Z17313" s="214"/>
      <c r="AA17313" s="217"/>
      <c r="AB17313" s="217"/>
      <c r="AC17313" s="217"/>
      <c r="AD17313" s="213"/>
    </row>
    <row r="17314" spans="20:30" x14ac:dyDescent="0.2">
      <c r="T17314" s="212"/>
      <c r="U17314" s="213"/>
      <c r="V17314" s="213"/>
      <c r="W17314" s="213"/>
      <c r="X17314" s="214"/>
      <c r="Y17314" s="214"/>
      <c r="Z17314" s="214"/>
      <c r="AA17314" s="217"/>
      <c r="AB17314" s="217"/>
      <c r="AC17314" s="217"/>
      <c r="AD17314" s="213"/>
    </row>
    <row r="17315" spans="20:30" x14ac:dyDescent="0.2">
      <c r="T17315" s="212"/>
      <c r="U17315" s="213"/>
      <c r="V17315" s="213"/>
      <c r="W17315" s="213"/>
      <c r="X17315" s="214"/>
      <c r="Y17315" s="214"/>
      <c r="Z17315" s="214"/>
      <c r="AA17315" s="217"/>
      <c r="AB17315" s="217"/>
      <c r="AC17315" s="217"/>
      <c r="AD17315" s="213"/>
    </row>
    <row r="17316" spans="20:30" x14ac:dyDescent="0.2">
      <c r="T17316" s="212"/>
      <c r="U17316" s="213"/>
      <c r="V17316" s="213"/>
      <c r="W17316" s="213"/>
      <c r="X17316" s="214"/>
      <c r="Y17316" s="214"/>
      <c r="Z17316" s="214"/>
      <c r="AA17316" s="217"/>
      <c r="AB17316" s="217"/>
      <c r="AC17316" s="217"/>
      <c r="AD17316" s="213"/>
    </row>
    <row r="17317" spans="20:30" x14ac:dyDescent="0.2">
      <c r="T17317" s="212"/>
      <c r="U17317" s="213"/>
      <c r="V17317" s="213"/>
      <c r="W17317" s="213"/>
      <c r="X17317" s="214"/>
      <c r="Y17317" s="214"/>
      <c r="Z17317" s="214"/>
      <c r="AA17317" s="217"/>
      <c r="AB17317" s="217"/>
      <c r="AC17317" s="217"/>
      <c r="AD17317" s="213"/>
    </row>
    <row r="17318" spans="20:30" x14ac:dyDescent="0.2">
      <c r="T17318" s="212"/>
      <c r="U17318" s="213"/>
      <c r="V17318" s="213"/>
      <c r="W17318" s="213"/>
      <c r="X17318" s="214"/>
      <c r="Y17318" s="214"/>
      <c r="Z17318" s="214"/>
      <c r="AA17318" s="217"/>
      <c r="AB17318" s="217"/>
      <c r="AC17318" s="217"/>
      <c r="AD17318" s="213"/>
    </row>
    <row r="17319" spans="20:30" x14ac:dyDescent="0.2">
      <c r="T17319" s="212"/>
      <c r="U17319" s="213"/>
      <c r="V17319" s="213"/>
      <c r="W17319" s="213"/>
      <c r="X17319" s="214"/>
      <c r="Y17319" s="214"/>
      <c r="Z17319" s="214"/>
      <c r="AA17319" s="217"/>
      <c r="AB17319" s="217"/>
      <c r="AC17319" s="217"/>
      <c r="AD17319" s="213"/>
    </row>
    <row r="17320" spans="20:30" x14ac:dyDescent="0.2">
      <c r="T17320" s="212"/>
      <c r="U17320" s="213"/>
      <c r="V17320" s="213"/>
      <c r="W17320" s="213"/>
      <c r="X17320" s="214"/>
      <c r="Y17320" s="214"/>
      <c r="Z17320" s="214"/>
      <c r="AA17320" s="217"/>
      <c r="AB17320" s="217"/>
      <c r="AC17320" s="217"/>
      <c r="AD17320" s="213"/>
    </row>
    <row r="17321" spans="20:30" x14ac:dyDescent="0.2">
      <c r="T17321" s="212"/>
      <c r="U17321" s="213"/>
      <c r="V17321" s="213"/>
      <c r="W17321" s="213"/>
      <c r="X17321" s="214"/>
      <c r="Y17321" s="214"/>
      <c r="Z17321" s="214"/>
      <c r="AA17321" s="217"/>
      <c r="AB17321" s="217"/>
      <c r="AC17321" s="217"/>
      <c r="AD17321" s="213"/>
    </row>
    <row r="17322" spans="20:30" x14ac:dyDescent="0.2">
      <c r="T17322" s="212"/>
      <c r="U17322" s="213"/>
      <c r="V17322" s="213"/>
      <c r="W17322" s="213"/>
      <c r="X17322" s="214"/>
      <c r="Y17322" s="214"/>
      <c r="Z17322" s="214"/>
      <c r="AA17322" s="217"/>
      <c r="AB17322" s="217"/>
      <c r="AC17322" s="217"/>
      <c r="AD17322" s="213"/>
    </row>
    <row r="17323" spans="20:30" x14ac:dyDescent="0.2">
      <c r="T17323" s="212"/>
      <c r="U17323" s="213"/>
      <c r="V17323" s="213"/>
      <c r="W17323" s="213"/>
      <c r="X17323" s="214"/>
      <c r="Y17323" s="214"/>
      <c r="Z17323" s="214"/>
      <c r="AA17323" s="217"/>
      <c r="AB17323" s="217"/>
      <c r="AC17323" s="217"/>
      <c r="AD17323" s="213"/>
    </row>
    <row r="17324" spans="20:30" x14ac:dyDescent="0.2">
      <c r="T17324" s="212"/>
      <c r="U17324" s="213"/>
      <c r="V17324" s="213"/>
      <c r="W17324" s="213"/>
      <c r="X17324" s="214"/>
      <c r="Y17324" s="214"/>
      <c r="Z17324" s="214"/>
      <c r="AA17324" s="217"/>
      <c r="AB17324" s="217"/>
      <c r="AC17324" s="217"/>
      <c r="AD17324" s="213"/>
    </row>
    <row r="17325" spans="20:30" x14ac:dyDescent="0.2">
      <c r="T17325" s="212"/>
      <c r="U17325" s="213"/>
      <c r="V17325" s="213"/>
      <c r="W17325" s="213"/>
      <c r="X17325" s="214"/>
      <c r="Y17325" s="214"/>
      <c r="Z17325" s="214"/>
      <c r="AA17325" s="217"/>
      <c r="AB17325" s="217"/>
      <c r="AC17325" s="217"/>
      <c r="AD17325" s="213"/>
    </row>
    <row r="17326" spans="20:30" x14ac:dyDescent="0.2">
      <c r="T17326" s="212"/>
      <c r="U17326" s="213"/>
      <c r="V17326" s="213"/>
      <c r="W17326" s="213"/>
      <c r="X17326" s="214"/>
      <c r="Y17326" s="214"/>
      <c r="Z17326" s="214"/>
      <c r="AA17326" s="217"/>
      <c r="AB17326" s="217"/>
      <c r="AC17326" s="217"/>
      <c r="AD17326" s="213"/>
    </row>
    <row r="17327" spans="20:30" x14ac:dyDescent="0.2">
      <c r="T17327" s="212"/>
      <c r="U17327" s="213"/>
      <c r="V17327" s="213"/>
      <c r="W17327" s="213"/>
      <c r="X17327" s="214"/>
      <c r="Y17327" s="214"/>
      <c r="Z17327" s="214"/>
      <c r="AA17327" s="217"/>
      <c r="AB17327" s="217"/>
      <c r="AC17327" s="217"/>
      <c r="AD17327" s="213"/>
    </row>
    <row r="17328" spans="20:30" x14ac:dyDescent="0.2">
      <c r="T17328" s="212"/>
      <c r="U17328" s="213"/>
      <c r="V17328" s="213"/>
      <c r="W17328" s="213"/>
      <c r="X17328" s="214"/>
      <c r="Y17328" s="214"/>
      <c r="Z17328" s="214"/>
      <c r="AA17328" s="217"/>
      <c r="AB17328" s="217"/>
      <c r="AC17328" s="217"/>
      <c r="AD17328" s="213"/>
    </row>
    <row r="17329" spans="20:30" x14ac:dyDescent="0.2">
      <c r="T17329" s="212"/>
      <c r="U17329" s="213"/>
      <c r="V17329" s="213"/>
      <c r="W17329" s="213"/>
      <c r="X17329" s="214"/>
      <c r="Y17329" s="214"/>
      <c r="Z17329" s="214"/>
      <c r="AA17329" s="217"/>
      <c r="AB17329" s="217"/>
      <c r="AC17329" s="217"/>
      <c r="AD17329" s="213"/>
    </row>
    <row r="17330" spans="20:30" x14ac:dyDescent="0.2">
      <c r="T17330" s="212"/>
      <c r="U17330" s="213"/>
      <c r="V17330" s="213"/>
      <c r="W17330" s="213"/>
      <c r="X17330" s="214"/>
      <c r="Y17330" s="214"/>
      <c r="Z17330" s="214"/>
      <c r="AA17330" s="217"/>
      <c r="AB17330" s="217"/>
      <c r="AC17330" s="217"/>
      <c r="AD17330" s="213"/>
    </row>
    <row r="17331" spans="20:30" x14ac:dyDescent="0.2">
      <c r="T17331" s="212"/>
      <c r="U17331" s="213"/>
      <c r="V17331" s="213"/>
      <c r="W17331" s="213"/>
      <c r="X17331" s="214"/>
      <c r="Y17331" s="214"/>
      <c r="Z17331" s="214"/>
      <c r="AA17331" s="217"/>
      <c r="AB17331" s="217"/>
      <c r="AC17331" s="217"/>
      <c r="AD17331" s="213"/>
    </row>
    <row r="17332" spans="20:30" x14ac:dyDescent="0.2">
      <c r="T17332" s="212"/>
      <c r="U17332" s="213"/>
      <c r="V17332" s="213"/>
      <c r="W17332" s="213"/>
      <c r="X17332" s="214"/>
      <c r="Y17332" s="214"/>
      <c r="Z17332" s="214"/>
      <c r="AA17332" s="217"/>
      <c r="AB17332" s="217"/>
      <c r="AC17332" s="217"/>
      <c r="AD17332" s="213"/>
    </row>
    <row r="17333" spans="20:30" x14ac:dyDescent="0.2">
      <c r="T17333" s="212"/>
      <c r="U17333" s="213"/>
      <c r="V17333" s="213"/>
      <c r="W17333" s="213"/>
      <c r="X17333" s="214"/>
      <c r="Y17333" s="214"/>
      <c r="Z17333" s="214"/>
      <c r="AA17333" s="217"/>
      <c r="AB17333" s="217"/>
      <c r="AC17333" s="217"/>
      <c r="AD17333" s="213"/>
    </row>
    <row r="17334" spans="20:30" x14ac:dyDescent="0.2">
      <c r="T17334" s="212"/>
      <c r="U17334" s="213"/>
      <c r="V17334" s="213"/>
      <c r="W17334" s="213"/>
      <c r="X17334" s="214"/>
      <c r="Y17334" s="214"/>
      <c r="Z17334" s="214"/>
      <c r="AA17334" s="217"/>
      <c r="AB17334" s="217"/>
      <c r="AC17334" s="217"/>
      <c r="AD17334" s="213"/>
    </row>
    <row r="17335" spans="20:30" x14ac:dyDescent="0.2">
      <c r="T17335" s="212"/>
      <c r="U17335" s="213"/>
      <c r="V17335" s="213"/>
      <c r="W17335" s="213"/>
      <c r="X17335" s="214"/>
      <c r="Y17335" s="214"/>
      <c r="Z17335" s="214"/>
      <c r="AA17335" s="217"/>
      <c r="AB17335" s="217"/>
      <c r="AC17335" s="217"/>
      <c r="AD17335" s="213"/>
    </row>
    <row r="17336" spans="20:30" x14ac:dyDescent="0.2">
      <c r="T17336" s="212"/>
      <c r="U17336" s="213"/>
      <c r="V17336" s="213"/>
      <c r="W17336" s="213"/>
      <c r="X17336" s="214"/>
      <c r="Y17336" s="214"/>
      <c r="Z17336" s="214"/>
      <c r="AA17336" s="217"/>
      <c r="AB17336" s="217"/>
      <c r="AC17336" s="217"/>
      <c r="AD17336" s="213"/>
    </row>
    <row r="17337" spans="20:30" x14ac:dyDescent="0.2">
      <c r="T17337" s="212"/>
      <c r="U17337" s="213"/>
      <c r="V17337" s="213"/>
      <c r="W17337" s="213"/>
      <c r="X17337" s="214"/>
      <c r="Y17337" s="214"/>
      <c r="Z17337" s="214"/>
      <c r="AA17337" s="217"/>
      <c r="AB17337" s="217"/>
      <c r="AC17337" s="217"/>
      <c r="AD17337" s="213"/>
    </row>
    <row r="17338" spans="20:30" x14ac:dyDescent="0.2">
      <c r="T17338" s="212"/>
      <c r="U17338" s="213"/>
      <c r="V17338" s="213"/>
      <c r="W17338" s="213"/>
      <c r="X17338" s="214"/>
      <c r="Y17338" s="214"/>
      <c r="Z17338" s="214"/>
      <c r="AA17338" s="217"/>
      <c r="AB17338" s="217"/>
      <c r="AC17338" s="217"/>
      <c r="AD17338" s="213"/>
    </row>
    <row r="17339" spans="20:30" x14ac:dyDescent="0.2">
      <c r="T17339" s="212"/>
      <c r="U17339" s="213"/>
      <c r="V17339" s="213"/>
      <c r="W17339" s="213"/>
      <c r="X17339" s="214"/>
      <c r="Y17339" s="214"/>
      <c r="Z17339" s="214"/>
      <c r="AA17339" s="217"/>
      <c r="AB17339" s="217"/>
      <c r="AC17339" s="217"/>
      <c r="AD17339" s="213"/>
    </row>
    <row r="17340" spans="20:30" x14ac:dyDescent="0.2">
      <c r="T17340" s="212"/>
      <c r="U17340" s="213"/>
      <c r="V17340" s="213"/>
      <c r="W17340" s="213"/>
      <c r="X17340" s="214"/>
      <c r="Y17340" s="214"/>
      <c r="Z17340" s="214"/>
      <c r="AA17340" s="217"/>
      <c r="AB17340" s="217"/>
      <c r="AC17340" s="217"/>
      <c r="AD17340" s="213"/>
    </row>
    <row r="17341" spans="20:30" x14ac:dyDescent="0.2">
      <c r="T17341" s="212"/>
      <c r="U17341" s="213"/>
      <c r="V17341" s="213"/>
      <c r="W17341" s="213"/>
      <c r="X17341" s="214"/>
      <c r="Y17341" s="214"/>
      <c r="Z17341" s="214"/>
      <c r="AA17341" s="217"/>
      <c r="AB17341" s="217"/>
      <c r="AC17341" s="217"/>
      <c r="AD17341" s="213"/>
    </row>
    <row r="17342" spans="20:30" x14ac:dyDescent="0.2">
      <c r="T17342" s="212"/>
      <c r="U17342" s="213"/>
      <c r="V17342" s="213"/>
      <c r="W17342" s="213"/>
      <c r="X17342" s="214"/>
      <c r="Y17342" s="214"/>
      <c r="Z17342" s="214"/>
      <c r="AA17342" s="217"/>
      <c r="AB17342" s="217"/>
      <c r="AC17342" s="217"/>
      <c r="AD17342" s="213"/>
    </row>
    <row r="17343" spans="20:30" x14ac:dyDescent="0.2">
      <c r="T17343" s="212"/>
      <c r="U17343" s="213"/>
      <c r="V17343" s="213"/>
      <c r="W17343" s="213"/>
      <c r="X17343" s="214"/>
      <c r="Y17343" s="214"/>
      <c r="Z17343" s="214"/>
      <c r="AA17343" s="217"/>
      <c r="AB17343" s="217"/>
      <c r="AC17343" s="217"/>
      <c r="AD17343" s="213"/>
    </row>
    <row r="17344" spans="20:30" x14ac:dyDescent="0.2">
      <c r="T17344" s="212"/>
      <c r="U17344" s="213"/>
      <c r="V17344" s="213"/>
      <c r="W17344" s="213"/>
      <c r="X17344" s="214"/>
      <c r="Y17344" s="214"/>
      <c r="Z17344" s="214"/>
      <c r="AA17344" s="217"/>
      <c r="AB17344" s="217"/>
      <c r="AC17344" s="217"/>
      <c r="AD17344" s="213"/>
    </row>
    <row r="17345" spans="20:30" x14ac:dyDescent="0.2">
      <c r="T17345" s="212"/>
      <c r="U17345" s="213"/>
      <c r="V17345" s="213"/>
      <c r="W17345" s="213"/>
      <c r="X17345" s="214"/>
      <c r="Y17345" s="214"/>
      <c r="Z17345" s="214"/>
      <c r="AA17345" s="217"/>
      <c r="AB17345" s="217"/>
      <c r="AC17345" s="217"/>
      <c r="AD17345" s="213"/>
    </row>
    <row r="17346" spans="20:30" x14ac:dyDescent="0.2">
      <c r="T17346" s="212"/>
      <c r="U17346" s="213"/>
      <c r="V17346" s="213"/>
      <c r="W17346" s="213"/>
      <c r="X17346" s="214"/>
      <c r="Y17346" s="214"/>
      <c r="Z17346" s="214"/>
      <c r="AA17346" s="217"/>
      <c r="AB17346" s="217"/>
      <c r="AC17346" s="217"/>
      <c r="AD17346" s="213"/>
    </row>
    <row r="17347" spans="20:30" x14ac:dyDescent="0.2">
      <c r="T17347" s="212"/>
      <c r="U17347" s="213"/>
      <c r="V17347" s="213"/>
      <c r="W17347" s="213"/>
      <c r="X17347" s="214"/>
      <c r="Y17347" s="214"/>
      <c r="Z17347" s="214"/>
      <c r="AA17347" s="217"/>
      <c r="AB17347" s="217"/>
      <c r="AC17347" s="217"/>
      <c r="AD17347" s="213"/>
    </row>
    <row r="17348" spans="20:30" x14ac:dyDescent="0.2">
      <c r="T17348" s="212"/>
      <c r="U17348" s="213"/>
      <c r="V17348" s="213"/>
      <c r="W17348" s="213"/>
      <c r="X17348" s="214"/>
      <c r="Y17348" s="214"/>
      <c r="Z17348" s="214"/>
      <c r="AA17348" s="217"/>
      <c r="AB17348" s="217"/>
      <c r="AC17348" s="217"/>
      <c r="AD17348" s="213"/>
    </row>
    <row r="17349" spans="20:30" x14ac:dyDescent="0.2">
      <c r="T17349" s="212"/>
      <c r="U17349" s="213"/>
      <c r="V17349" s="213"/>
      <c r="W17349" s="213"/>
      <c r="X17349" s="214"/>
      <c r="Y17349" s="214"/>
      <c r="Z17349" s="214"/>
      <c r="AA17349" s="217"/>
      <c r="AB17349" s="217"/>
      <c r="AC17349" s="217"/>
      <c r="AD17349" s="213"/>
    </row>
    <row r="17350" spans="20:30" x14ac:dyDescent="0.2">
      <c r="T17350" s="212"/>
      <c r="U17350" s="213"/>
      <c r="V17350" s="213"/>
      <c r="W17350" s="213"/>
      <c r="X17350" s="214"/>
      <c r="Y17350" s="214"/>
      <c r="Z17350" s="214"/>
      <c r="AA17350" s="217"/>
      <c r="AB17350" s="217"/>
      <c r="AC17350" s="217"/>
      <c r="AD17350" s="213"/>
    </row>
    <row r="17351" spans="20:30" x14ac:dyDescent="0.2">
      <c r="T17351" s="212"/>
      <c r="U17351" s="213"/>
      <c r="V17351" s="213"/>
      <c r="W17351" s="213"/>
      <c r="X17351" s="214"/>
      <c r="Y17351" s="214"/>
      <c r="Z17351" s="214"/>
      <c r="AA17351" s="217"/>
      <c r="AB17351" s="217"/>
      <c r="AC17351" s="217"/>
      <c r="AD17351" s="213"/>
    </row>
    <row r="17352" spans="20:30" x14ac:dyDescent="0.2">
      <c r="T17352" s="212"/>
      <c r="U17352" s="213"/>
      <c r="V17352" s="213"/>
      <c r="W17352" s="213"/>
      <c r="X17352" s="214"/>
      <c r="Y17352" s="214"/>
      <c r="Z17352" s="214"/>
      <c r="AA17352" s="217"/>
      <c r="AB17352" s="217"/>
      <c r="AC17352" s="217"/>
      <c r="AD17352" s="213"/>
    </row>
    <row r="17353" spans="20:30" x14ac:dyDescent="0.2">
      <c r="T17353" s="212"/>
      <c r="U17353" s="213"/>
      <c r="V17353" s="213"/>
      <c r="W17353" s="213"/>
      <c r="X17353" s="214"/>
      <c r="Y17353" s="214"/>
      <c r="Z17353" s="214"/>
      <c r="AA17353" s="217"/>
      <c r="AB17353" s="217"/>
      <c r="AC17353" s="217"/>
      <c r="AD17353" s="213"/>
    </row>
    <row r="17354" spans="20:30" x14ac:dyDescent="0.2">
      <c r="T17354" s="212"/>
      <c r="U17354" s="213"/>
      <c r="V17354" s="213"/>
      <c r="W17354" s="213"/>
      <c r="X17354" s="214"/>
      <c r="Y17354" s="214"/>
      <c r="Z17354" s="214"/>
      <c r="AA17354" s="217"/>
      <c r="AB17354" s="217"/>
      <c r="AC17354" s="217"/>
      <c r="AD17354" s="213"/>
    </row>
    <row r="17355" spans="20:30" x14ac:dyDescent="0.2">
      <c r="T17355" s="212"/>
      <c r="U17355" s="213"/>
      <c r="V17355" s="213"/>
      <c r="W17355" s="213"/>
      <c r="X17355" s="214"/>
      <c r="Y17355" s="214"/>
      <c r="Z17355" s="214"/>
      <c r="AA17355" s="217"/>
      <c r="AB17355" s="217"/>
      <c r="AC17355" s="217"/>
      <c r="AD17355" s="213"/>
    </row>
    <row r="17356" spans="20:30" x14ac:dyDescent="0.2">
      <c r="T17356" s="212"/>
      <c r="U17356" s="213"/>
      <c r="V17356" s="213"/>
      <c r="W17356" s="213"/>
      <c r="X17356" s="214"/>
      <c r="Y17356" s="214"/>
      <c r="Z17356" s="214"/>
      <c r="AA17356" s="217"/>
      <c r="AB17356" s="217"/>
      <c r="AC17356" s="217"/>
      <c r="AD17356" s="213"/>
    </row>
    <row r="17357" spans="20:30" x14ac:dyDescent="0.2">
      <c r="T17357" s="212"/>
      <c r="U17357" s="213"/>
      <c r="V17357" s="213"/>
      <c r="W17357" s="213"/>
      <c r="X17357" s="214"/>
      <c r="Y17357" s="214"/>
      <c r="Z17357" s="214"/>
      <c r="AA17357" s="217"/>
      <c r="AB17357" s="217"/>
      <c r="AC17357" s="217"/>
      <c r="AD17357" s="213"/>
    </row>
    <row r="17358" spans="20:30" x14ac:dyDescent="0.2">
      <c r="T17358" s="212"/>
      <c r="U17358" s="213"/>
      <c r="V17358" s="213"/>
      <c r="W17358" s="213"/>
      <c r="X17358" s="214"/>
      <c r="Y17358" s="214"/>
      <c r="Z17358" s="214"/>
      <c r="AA17358" s="217"/>
      <c r="AB17358" s="217"/>
      <c r="AC17358" s="217"/>
      <c r="AD17358" s="213"/>
    </row>
    <row r="17359" spans="20:30" x14ac:dyDescent="0.2">
      <c r="T17359" s="212"/>
      <c r="U17359" s="213"/>
      <c r="V17359" s="213"/>
      <c r="W17359" s="213"/>
      <c r="X17359" s="214"/>
      <c r="Y17359" s="214"/>
      <c r="Z17359" s="214"/>
      <c r="AA17359" s="217"/>
      <c r="AB17359" s="217"/>
      <c r="AC17359" s="217"/>
      <c r="AD17359" s="213"/>
    </row>
    <row r="17360" spans="20:30" x14ac:dyDescent="0.2">
      <c r="T17360" s="212"/>
      <c r="U17360" s="213"/>
      <c r="V17360" s="213"/>
      <c r="W17360" s="213"/>
      <c r="X17360" s="214"/>
      <c r="Y17360" s="214"/>
      <c r="Z17360" s="214"/>
      <c r="AA17360" s="217"/>
      <c r="AB17360" s="217"/>
      <c r="AC17360" s="217"/>
      <c r="AD17360" s="213"/>
    </row>
    <row r="17361" spans="20:30" x14ac:dyDescent="0.2">
      <c r="T17361" s="212"/>
      <c r="U17361" s="213"/>
      <c r="V17361" s="213"/>
      <c r="W17361" s="213"/>
      <c r="X17361" s="214"/>
      <c r="Y17361" s="214"/>
      <c r="Z17361" s="214"/>
      <c r="AA17361" s="217"/>
      <c r="AB17361" s="217"/>
      <c r="AC17361" s="217"/>
      <c r="AD17361" s="213"/>
    </row>
    <row r="17362" spans="20:30" x14ac:dyDescent="0.2">
      <c r="T17362" s="212"/>
      <c r="U17362" s="213"/>
      <c r="V17362" s="213"/>
      <c r="W17362" s="213"/>
      <c r="X17362" s="214"/>
      <c r="Y17362" s="214"/>
      <c r="Z17362" s="214"/>
      <c r="AA17362" s="217"/>
      <c r="AB17362" s="217"/>
      <c r="AC17362" s="217"/>
      <c r="AD17362" s="213"/>
    </row>
    <row r="17363" spans="20:30" x14ac:dyDescent="0.2">
      <c r="T17363" s="212"/>
      <c r="U17363" s="213"/>
      <c r="V17363" s="213"/>
      <c r="W17363" s="213"/>
      <c r="X17363" s="214"/>
      <c r="Y17363" s="214"/>
      <c r="Z17363" s="214"/>
      <c r="AA17363" s="217"/>
      <c r="AB17363" s="217"/>
      <c r="AC17363" s="217"/>
      <c r="AD17363" s="213"/>
    </row>
    <row r="17364" spans="20:30" x14ac:dyDescent="0.2">
      <c r="T17364" s="212"/>
      <c r="U17364" s="213"/>
      <c r="V17364" s="213"/>
      <c r="W17364" s="213"/>
      <c r="X17364" s="214"/>
      <c r="Y17364" s="214"/>
      <c r="Z17364" s="214"/>
      <c r="AA17364" s="217"/>
      <c r="AB17364" s="217"/>
      <c r="AC17364" s="217"/>
      <c r="AD17364" s="213"/>
    </row>
    <row r="17365" spans="20:30" x14ac:dyDescent="0.2">
      <c r="T17365" s="212"/>
      <c r="U17365" s="213"/>
      <c r="V17365" s="213"/>
      <c r="W17365" s="213"/>
      <c r="X17365" s="214"/>
      <c r="Y17365" s="214"/>
      <c r="Z17365" s="214"/>
      <c r="AA17365" s="217"/>
      <c r="AB17365" s="217"/>
      <c r="AC17365" s="217"/>
      <c r="AD17365" s="213"/>
    </row>
    <row r="17366" spans="20:30" x14ac:dyDescent="0.2">
      <c r="T17366" s="212"/>
      <c r="U17366" s="213"/>
      <c r="V17366" s="213"/>
      <c r="W17366" s="213"/>
      <c r="X17366" s="214"/>
      <c r="Y17366" s="214"/>
      <c r="Z17366" s="214"/>
      <c r="AA17366" s="217"/>
      <c r="AB17366" s="217"/>
      <c r="AC17366" s="217"/>
      <c r="AD17366" s="213"/>
    </row>
    <row r="17367" spans="20:30" x14ac:dyDescent="0.2">
      <c r="T17367" s="212"/>
      <c r="U17367" s="213"/>
      <c r="V17367" s="213"/>
      <c r="W17367" s="213"/>
      <c r="X17367" s="214"/>
      <c r="Y17367" s="214"/>
      <c r="Z17367" s="214"/>
      <c r="AA17367" s="217"/>
      <c r="AB17367" s="217"/>
      <c r="AC17367" s="217"/>
      <c r="AD17367" s="213"/>
    </row>
    <row r="17368" spans="20:30" x14ac:dyDescent="0.2">
      <c r="T17368" s="212"/>
      <c r="U17368" s="213"/>
      <c r="V17368" s="213"/>
      <c r="W17368" s="213"/>
      <c r="X17368" s="214"/>
      <c r="Y17368" s="214"/>
      <c r="Z17368" s="214"/>
      <c r="AA17368" s="217"/>
      <c r="AB17368" s="217"/>
      <c r="AC17368" s="217"/>
      <c r="AD17368" s="213"/>
    </row>
    <row r="17369" spans="20:30" x14ac:dyDescent="0.2">
      <c r="T17369" s="212"/>
      <c r="U17369" s="213"/>
      <c r="V17369" s="213"/>
      <c r="W17369" s="213"/>
      <c r="X17369" s="214"/>
      <c r="Y17369" s="214"/>
      <c r="Z17369" s="214"/>
      <c r="AA17369" s="217"/>
      <c r="AB17369" s="217"/>
      <c r="AC17369" s="217"/>
      <c r="AD17369" s="213"/>
    </row>
    <row r="17370" spans="20:30" x14ac:dyDescent="0.2">
      <c r="T17370" s="212"/>
      <c r="U17370" s="213"/>
      <c r="V17370" s="213"/>
      <c r="W17370" s="213"/>
      <c r="X17370" s="214"/>
      <c r="Y17370" s="214"/>
      <c r="Z17370" s="214"/>
      <c r="AA17370" s="217"/>
      <c r="AB17370" s="217"/>
      <c r="AC17370" s="217"/>
      <c r="AD17370" s="213"/>
    </row>
    <row r="17371" spans="20:30" x14ac:dyDescent="0.2">
      <c r="T17371" s="212"/>
      <c r="U17371" s="213"/>
      <c r="V17371" s="213"/>
      <c r="W17371" s="213"/>
      <c r="X17371" s="214"/>
      <c r="Y17371" s="214"/>
      <c r="Z17371" s="214"/>
      <c r="AA17371" s="217"/>
      <c r="AB17371" s="217"/>
      <c r="AC17371" s="217"/>
      <c r="AD17371" s="213"/>
    </row>
    <row r="17372" spans="20:30" x14ac:dyDescent="0.2">
      <c r="T17372" s="212"/>
      <c r="U17372" s="213"/>
      <c r="V17372" s="213"/>
      <c r="W17372" s="213"/>
      <c r="X17372" s="214"/>
      <c r="Y17372" s="214"/>
      <c r="Z17372" s="214"/>
      <c r="AA17372" s="217"/>
      <c r="AB17372" s="217"/>
      <c r="AC17372" s="217"/>
      <c r="AD17372" s="213"/>
    </row>
    <row r="17373" spans="20:30" x14ac:dyDescent="0.2">
      <c r="T17373" s="212"/>
      <c r="U17373" s="213"/>
      <c r="V17373" s="213"/>
      <c r="W17373" s="213"/>
      <c r="X17373" s="214"/>
      <c r="Y17373" s="214"/>
      <c r="Z17373" s="214"/>
      <c r="AA17373" s="217"/>
      <c r="AB17373" s="217"/>
      <c r="AC17373" s="217"/>
      <c r="AD17373" s="213"/>
    </row>
    <row r="17374" spans="20:30" x14ac:dyDescent="0.2">
      <c r="T17374" s="212"/>
      <c r="U17374" s="213"/>
      <c r="V17374" s="213"/>
      <c r="W17374" s="213"/>
      <c r="X17374" s="214"/>
      <c r="Y17374" s="214"/>
      <c r="Z17374" s="214"/>
      <c r="AA17374" s="217"/>
      <c r="AB17374" s="217"/>
      <c r="AC17374" s="217"/>
      <c r="AD17374" s="213"/>
    </row>
    <row r="17375" spans="20:30" x14ac:dyDescent="0.2">
      <c r="T17375" s="212"/>
      <c r="U17375" s="213"/>
      <c r="V17375" s="213"/>
      <c r="W17375" s="213"/>
      <c r="X17375" s="214"/>
      <c r="Y17375" s="214"/>
      <c r="Z17375" s="214"/>
      <c r="AA17375" s="217"/>
      <c r="AB17375" s="217"/>
      <c r="AC17375" s="217"/>
      <c r="AD17375" s="213"/>
    </row>
    <row r="17376" spans="20:30" x14ac:dyDescent="0.2">
      <c r="T17376" s="212"/>
      <c r="U17376" s="213"/>
      <c r="V17376" s="213"/>
      <c r="W17376" s="213"/>
      <c r="X17376" s="214"/>
      <c r="Y17376" s="214"/>
      <c r="Z17376" s="214"/>
      <c r="AA17376" s="217"/>
      <c r="AB17376" s="217"/>
      <c r="AC17376" s="217"/>
      <c r="AD17376" s="213"/>
    </row>
    <row r="17377" spans="20:30" x14ac:dyDescent="0.2">
      <c r="T17377" s="212"/>
      <c r="U17377" s="213"/>
      <c r="V17377" s="213"/>
      <c r="W17377" s="213"/>
      <c r="X17377" s="214"/>
      <c r="Y17377" s="214"/>
      <c r="Z17377" s="214"/>
      <c r="AA17377" s="217"/>
      <c r="AB17377" s="217"/>
      <c r="AC17377" s="217"/>
      <c r="AD17377" s="213"/>
    </row>
    <row r="17378" spans="20:30" x14ac:dyDescent="0.2">
      <c r="T17378" s="212"/>
      <c r="U17378" s="213"/>
      <c r="V17378" s="213"/>
      <c r="W17378" s="213"/>
      <c r="X17378" s="214"/>
      <c r="Y17378" s="214"/>
      <c r="Z17378" s="214"/>
      <c r="AA17378" s="217"/>
      <c r="AB17378" s="217"/>
      <c r="AC17378" s="217"/>
      <c r="AD17378" s="213"/>
    </row>
    <row r="17379" spans="20:30" x14ac:dyDescent="0.2">
      <c r="T17379" s="212"/>
      <c r="U17379" s="213"/>
      <c r="V17379" s="213"/>
      <c r="W17379" s="213"/>
      <c r="X17379" s="214"/>
      <c r="Y17379" s="214"/>
      <c r="Z17379" s="214"/>
      <c r="AA17379" s="217"/>
      <c r="AB17379" s="217"/>
      <c r="AC17379" s="217"/>
      <c r="AD17379" s="213"/>
    </row>
    <row r="17380" spans="20:30" x14ac:dyDescent="0.2">
      <c r="T17380" s="212"/>
      <c r="U17380" s="213"/>
      <c r="V17380" s="213"/>
      <c r="W17380" s="213"/>
      <c r="X17380" s="214"/>
      <c r="Y17380" s="214"/>
      <c r="Z17380" s="214"/>
      <c r="AA17380" s="217"/>
      <c r="AB17380" s="217"/>
      <c r="AC17380" s="217"/>
      <c r="AD17380" s="213"/>
    </row>
    <row r="17381" spans="20:30" x14ac:dyDescent="0.2">
      <c r="T17381" s="212"/>
      <c r="U17381" s="213"/>
      <c r="V17381" s="213"/>
      <c r="W17381" s="213"/>
      <c r="X17381" s="214"/>
      <c r="Y17381" s="214"/>
      <c r="Z17381" s="214"/>
      <c r="AA17381" s="217"/>
      <c r="AB17381" s="217"/>
      <c r="AC17381" s="217"/>
      <c r="AD17381" s="213"/>
    </row>
    <row r="17382" spans="20:30" x14ac:dyDescent="0.2">
      <c r="T17382" s="212"/>
      <c r="U17382" s="213"/>
      <c r="V17382" s="213"/>
      <c r="W17382" s="213"/>
      <c r="X17382" s="214"/>
      <c r="Y17382" s="214"/>
      <c r="Z17382" s="214"/>
      <c r="AA17382" s="217"/>
      <c r="AB17382" s="217"/>
      <c r="AC17382" s="217"/>
      <c r="AD17382" s="213"/>
    </row>
    <row r="17383" spans="20:30" x14ac:dyDescent="0.2">
      <c r="T17383" s="212"/>
      <c r="U17383" s="213"/>
      <c r="V17383" s="213"/>
      <c r="W17383" s="213"/>
      <c r="X17383" s="214"/>
      <c r="Y17383" s="214"/>
      <c r="Z17383" s="214"/>
      <c r="AA17383" s="217"/>
      <c r="AB17383" s="217"/>
      <c r="AC17383" s="217"/>
      <c r="AD17383" s="213"/>
    </row>
    <row r="17384" spans="20:30" x14ac:dyDescent="0.2">
      <c r="T17384" s="212"/>
      <c r="U17384" s="213"/>
      <c r="V17384" s="213"/>
      <c r="W17384" s="213"/>
      <c r="X17384" s="214"/>
      <c r="Y17384" s="214"/>
      <c r="Z17384" s="214"/>
      <c r="AA17384" s="217"/>
      <c r="AB17384" s="217"/>
      <c r="AC17384" s="217"/>
      <c r="AD17384" s="213"/>
    </row>
    <row r="17385" spans="20:30" x14ac:dyDescent="0.2">
      <c r="T17385" s="212"/>
      <c r="U17385" s="213"/>
      <c r="V17385" s="213"/>
      <c r="W17385" s="213"/>
      <c r="X17385" s="214"/>
      <c r="Y17385" s="214"/>
      <c r="Z17385" s="214"/>
      <c r="AA17385" s="217"/>
      <c r="AB17385" s="217"/>
      <c r="AC17385" s="217"/>
      <c r="AD17385" s="213"/>
    </row>
    <row r="17386" spans="20:30" x14ac:dyDescent="0.2">
      <c r="T17386" s="212"/>
      <c r="U17386" s="213"/>
      <c r="V17386" s="213"/>
      <c r="W17386" s="213"/>
      <c r="X17386" s="214"/>
      <c r="Y17386" s="214"/>
      <c r="Z17386" s="214"/>
      <c r="AA17386" s="217"/>
      <c r="AB17386" s="217"/>
      <c r="AC17386" s="217"/>
      <c r="AD17386" s="213"/>
    </row>
    <row r="17387" spans="20:30" x14ac:dyDescent="0.2">
      <c r="T17387" s="212"/>
      <c r="U17387" s="213"/>
      <c r="V17387" s="213"/>
      <c r="W17387" s="213"/>
      <c r="X17387" s="214"/>
      <c r="Y17387" s="214"/>
      <c r="Z17387" s="214"/>
      <c r="AA17387" s="217"/>
      <c r="AB17387" s="217"/>
      <c r="AC17387" s="217"/>
      <c r="AD17387" s="213"/>
    </row>
    <row r="17388" spans="20:30" x14ac:dyDescent="0.2">
      <c r="T17388" s="212"/>
      <c r="U17388" s="213"/>
      <c r="V17388" s="213"/>
      <c r="W17388" s="213"/>
      <c r="X17388" s="214"/>
      <c r="Y17388" s="214"/>
      <c r="Z17388" s="214"/>
      <c r="AA17388" s="217"/>
      <c r="AB17388" s="217"/>
      <c r="AC17388" s="217"/>
      <c r="AD17388" s="213"/>
    </row>
    <row r="17389" spans="20:30" x14ac:dyDescent="0.2">
      <c r="T17389" s="212"/>
      <c r="U17389" s="213"/>
      <c r="V17389" s="213"/>
      <c r="W17389" s="213"/>
      <c r="X17389" s="214"/>
      <c r="Y17389" s="214"/>
      <c r="Z17389" s="214"/>
      <c r="AA17389" s="217"/>
      <c r="AB17389" s="217"/>
      <c r="AC17389" s="217"/>
      <c r="AD17389" s="213"/>
    </row>
    <row r="17390" spans="20:30" x14ac:dyDescent="0.2">
      <c r="T17390" s="212"/>
      <c r="U17390" s="213"/>
      <c r="V17390" s="213"/>
      <c r="W17390" s="213"/>
      <c r="X17390" s="214"/>
      <c r="Y17390" s="214"/>
      <c r="Z17390" s="214"/>
      <c r="AA17390" s="217"/>
      <c r="AB17390" s="217"/>
      <c r="AC17390" s="217"/>
      <c r="AD17390" s="213"/>
    </row>
    <row r="17391" spans="20:30" x14ac:dyDescent="0.2">
      <c r="T17391" s="212"/>
      <c r="U17391" s="213"/>
      <c r="V17391" s="213"/>
      <c r="W17391" s="213"/>
      <c r="X17391" s="214"/>
      <c r="Y17391" s="214"/>
      <c r="Z17391" s="214"/>
      <c r="AA17391" s="217"/>
      <c r="AB17391" s="217"/>
      <c r="AC17391" s="217"/>
      <c r="AD17391" s="213"/>
    </row>
    <row r="17392" spans="20:30" x14ac:dyDescent="0.2">
      <c r="T17392" s="212"/>
      <c r="U17392" s="213"/>
      <c r="V17392" s="213"/>
      <c r="W17392" s="213"/>
      <c r="X17392" s="214"/>
      <c r="Y17392" s="214"/>
      <c r="Z17392" s="214"/>
      <c r="AA17392" s="217"/>
      <c r="AB17392" s="217"/>
      <c r="AC17392" s="217"/>
      <c r="AD17392" s="213"/>
    </row>
    <row r="17393" spans="20:30" x14ac:dyDescent="0.2">
      <c r="T17393" s="212"/>
      <c r="U17393" s="213"/>
      <c r="V17393" s="213"/>
      <c r="W17393" s="213"/>
      <c r="X17393" s="214"/>
      <c r="Y17393" s="214"/>
      <c r="Z17393" s="214"/>
      <c r="AA17393" s="217"/>
      <c r="AB17393" s="217"/>
      <c r="AC17393" s="217"/>
      <c r="AD17393" s="213"/>
    </row>
    <row r="17394" spans="20:30" x14ac:dyDescent="0.2">
      <c r="T17394" s="212"/>
      <c r="U17394" s="213"/>
      <c r="V17394" s="213"/>
      <c r="W17394" s="213"/>
      <c r="X17394" s="214"/>
      <c r="Y17394" s="214"/>
      <c r="Z17394" s="214"/>
      <c r="AA17394" s="217"/>
      <c r="AB17394" s="217"/>
      <c r="AC17394" s="217"/>
      <c r="AD17394" s="213"/>
    </row>
    <row r="17395" spans="20:30" x14ac:dyDescent="0.2">
      <c r="T17395" s="212"/>
      <c r="U17395" s="213"/>
      <c r="V17395" s="213"/>
      <c r="W17395" s="213"/>
      <c r="X17395" s="214"/>
      <c r="Y17395" s="214"/>
      <c r="Z17395" s="214"/>
      <c r="AA17395" s="217"/>
      <c r="AB17395" s="217"/>
      <c r="AC17395" s="217"/>
      <c r="AD17395" s="213"/>
    </row>
    <row r="17396" spans="20:30" x14ac:dyDescent="0.2">
      <c r="T17396" s="212"/>
      <c r="U17396" s="213"/>
      <c r="V17396" s="213"/>
      <c r="W17396" s="213"/>
      <c r="X17396" s="214"/>
      <c r="Y17396" s="214"/>
      <c r="Z17396" s="214"/>
      <c r="AA17396" s="217"/>
      <c r="AB17396" s="217"/>
      <c r="AC17396" s="217"/>
      <c r="AD17396" s="213"/>
    </row>
    <row r="17397" spans="20:30" x14ac:dyDescent="0.2">
      <c r="T17397" s="212"/>
      <c r="U17397" s="213"/>
      <c r="V17397" s="213"/>
      <c r="W17397" s="213"/>
      <c r="X17397" s="214"/>
      <c r="Y17397" s="214"/>
      <c r="Z17397" s="214"/>
      <c r="AA17397" s="217"/>
      <c r="AB17397" s="217"/>
      <c r="AC17397" s="217"/>
      <c r="AD17397" s="213"/>
    </row>
    <row r="17398" spans="20:30" x14ac:dyDescent="0.2">
      <c r="T17398" s="212"/>
      <c r="U17398" s="213"/>
      <c r="V17398" s="213"/>
      <c r="W17398" s="213"/>
      <c r="X17398" s="214"/>
      <c r="Y17398" s="214"/>
      <c r="Z17398" s="214"/>
      <c r="AA17398" s="217"/>
      <c r="AB17398" s="217"/>
      <c r="AC17398" s="217"/>
      <c r="AD17398" s="213"/>
    </row>
    <row r="17399" spans="20:30" x14ac:dyDescent="0.2">
      <c r="T17399" s="212"/>
      <c r="U17399" s="213"/>
      <c r="V17399" s="213"/>
      <c r="W17399" s="213"/>
      <c r="X17399" s="214"/>
      <c r="Y17399" s="214"/>
      <c r="Z17399" s="214"/>
      <c r="AA17399" s="217"/>
      <c r="AB17399" s="217"/>
      <c r="AC17399" s="217"/>
      <c r="AD17399" s="213"/>
    </row>
    <row r="17400" spans="20:30" x14ac:dyDescent="0.2">
      <c r="T17400" s="212"/>
      <c r="U17400" s="213"/>
      <c r="V17400" s="213"/>
      <c r="W17400" s="213"/>
      <c r="X17400" s="214"/>
      <c r="Y17400" s="214"/>
      <c r="Z17400" s="214"/>
      <c r="AA17400" s="217"/>
      <c r="AB17400" s="217"/>
      <c r="AC17400" s="217"/>
      <c r="AD17400" s="213"/>
    </row>
    <row r="17401" spans="20:30" x14ac:dyDescent="0.2">
      <c r="T17401" s="212"/>
      <c r="U17401" s="213"/>
      <c r="V17401" s="213"/>
      <c r="W17401" s="213"/>
      <c r="X17401" s="214"/>
      <c r="Y17401" s="214"/>
      <c r="Z17401" s="214"/>
      <c r="AA17401" s="217"/>
      <c r="AB17401" s="217"/>
      <c r="AC17401" s="217"/>
      <c r="AD17401" s="213"/>
    </row>
    <row r="17402" spans="20:30" x14ac:dyDescent="0.2">
      <c r="T17402" s="212"/>
      <c r="U17402" s="213"/>
      <c r="V17402" s="213"/>
      <c r="W17402" s="213"/>
      <c r="X17402" s="214"/>
      <c r="Y17402" s="214"/>
      <c r="Z17402" s="214"/>
      <c r="AA17402" s="217"/>
      <c r="AB17402" s="217"/>
      <c r="AC17402" s="217"/>
      <c r="AD17402" s="213"/>
    </row>
    <row r="17403" spans="20:30" x14ac:dyDescent="0.2">
      <c r="T17403" s="212"/>
      <c r="U17403" s="213"/>
      <c r="V17403" s="213"/>
      <c r="W17403" s="213"/>
      <c r="X17403" s="214"/>
      <c r="Y17403" s="214"/>
      <c r="Z17403" s="214"/>
      <c r="AA17403" s="217"/>
      <c r="AB17403" s="217"/>
      <c r="AC17403" s="217"/>
      <c r="AD17403" s="213"/>
    </row>
    <row r="17404" spans="20:30" x14ac:dyDescent="0.2">
      <c r="T17404" s="212"/>
      <c r="U17404" s="213"/>
      <c r="V17404" s="213"/>
      <c r="W17404" s="213"/>
      <c r="X17404" s="214"/>
      <c r="Y17404" s="214"/>
      <c r="Z17404" s="214"/>
      <c r="AA17404" s="217"/>
      <c r="AB17404" s="217"/>
      <c r="AC17404" s="217"/>
      <c r="AD17404" s="213"/>
    </row>
    <row r="17405" spans="20:30" x14ac:dyDescent="0.2">
      <c r="T17405" s="212"/>
      <c r="U17405" s="213"/>
      <c r="V17405" s="213"/>
      <c r="W17405" s="213"/>
      <c r="X17405" s="214"/>
      <c r="Y17405" s="214"/>
      <c r="Z17405" s="214"/>
      <c r="AA17405" s="217"/>
      <c r="AB17405" s="217"/>
      <c r="AC17405" s="217"/>
      <c r="AD17405" s="213"/>
    </row>
    <row r="17406" spans="20:30" x14ac:dyDescent="0.2">
      <c r="T17406" s="212"/>
      <c r="U17406" s="213"/>
      <c r="V17406" s="213"/>
      <c r="W17406" s="213"/>
      <c r="X17406" s="214"/>
      <c r="Y17406" s="214"/>
      <c r="Z17406" s="214"/>
      <c r="AA17406" s="217"/>
      <c r="AB17406" s="217"/>
      <c r="AC17406" s="217"/>
      <c r="AD17406" s="213"/>
    </row>
    <row r="17407" spans="20:30" x14ac:dyDescent="0.2">
      <c r="T17407" s="212"/>
      <c r="U17407" s="213"/>
      <c r="V17407" s="213"/>
      <c r="W17407" s="213"/>
      <c r="X17407" s="214"/>
      <c r="Y17407" s="214"/>
      <c r="Z17407" s="214"/>
      <c r="AA17407" s="217"/>
      <c r="AB17407" s="217"/>
      <c r="AC17407" s="217"/>
      <c r="AD17407" s="213"/>
    </row>
    <row r="17408" spans="20:30" x14ac:dyDescent="0.2">
      <c r="T17408" s="212"/>
      <c r="U17408" s="213"/>
      <c r="V17408" s="213"/>
      <c r="W17408" s="213"/>
      <c r="X17408" s="214"/>
      <c r="Y17408" s="214"/>
      <c r="Z17408" s="214"/>
      <c r="AA17408" s="217"/>
      <c r="AB17408" s="217"/>
      <c r="AC17408" s="217"/>
      <c r="AD17408" s="213"/>
    </row>
    <row r="17409" spans="20:30" x14ac:dyDescent="0.2">
      <c r="T17409" s="212"/>
      <c r="U17409" s="213"/>
      <c r="V17409" s="213"/>
      <c r="W17409" s="213"/>
      <c r="X17409" s="214"/>
      <c r="Y17409" s="214"/>
      <c r="Z17409" s="214"/>
      <c r="AA17409" s="217"/>
      <c r="AB17409" s="217"/>
      <c r="AC17409" s="217"/>
      <c r="AD17409" s="213"/>
    </row>
    <row r="17410" spans="20:30" x14ac:dyDescent="0.2">
      <c r="T17410" s="212"/>
      <c r="U17410" s="213"/>
      <c r="V17410" s="213"/>
      <c r="W17410" s="213"/>
      <c r="X17410" s="214"/>
      <c r="Y17410" s="214"/>
      <c r="Z17410" s="214"/>
      <c r="AA17410" s="217"/>
      <c r="AB17410" s="217"/>
      <c r="AC17410" s="217"/>
      <c r="AD17410" s="213"/>
    </row>
    <row r="17411" spans="20:30" x14ac:dyDescent="0.2">
      <c r="T17411" s="212"/>
      <c r="U17411" s="213"/>
      <c r="V17411" s="213"/>
      <c r="W17411" s="213"/>
      <c r="X17411" s="214"/>
      <c r="Y17411" s="214"/>
      <c r="Z17411" s="214"/>
      <c r="AA17411" s="217"/>
      <c r="AB17411" s="217"/>
      <c r="AC17411" s="217"/>
      <c r="AD17411" s="213"/>
    </row>
    <row r="17412" spans="20:30" x14ac:dyDescent="0.2">
      <c r="T17412" s="212"/>
      <c r="U17412" s="213"/>
      <c r="V17412" s="213"/>
      <c r="W17412" s="213"/>
      <c r="X17412" s="214"/>
      <c r="Y17412" s="214"/>
      <c r="Z17412" s="214"/>
      <c r="AA17412" s="217"/>
      <c r="AB17412" s="217"/>
      <c r="AC17412" s="217"/>
      <c r="AD17412" s="213"/>
    </row>
    <row r="17413" spans="20:30" x14ac:dyDescent="0.2">
      <c r="T17413" s="212"/>
      <c r="U17413" s="213"/>
      <c r="V17413" s="213"/>
      <c r="W17413" s="213"/>
      <c r="X17413" s="214"/>
      <c r="Y17413" s="214"/>
      <c r="Z17413" s="214"/>
      <c r="AA17413" s="217"/>
      <c r="AB17413" s="217"/>
      <c r="AC17413" s="217"/>
      <c r="AD17413" s="213"/>
    </row>
    <row r="17414" spans="20:30" x14ac:dyDescent="0.2">
      <c r="T17414" s="212"/>
      <c r="U17414" s="213"/>
      <c r="V17414" s="213"/>
      <c r="W17414" s="213"/>
      <c r="X17414" s="214"/>
      <c r="Y17414" s="214"/>
      <c r="Z17414" s="214"/>
      <c r="AA17414" s="217"/>
      <c r="AB17414" s="217"/>
      <c r="AC17414" s="217"/>
      <c r="AD17414" s="213"/>
    </row>
    <row r="17415" spans="20:30" x14ac:dyDescent="0.2">
      <c r="T17415" s="212"/>
      <c r="U17415" s="213"/>
      <c r="V17415" s="213"/>
      <c r="W17415" s="213"/>
      <c r="X17415" s="214"/>
      <c r="Y17415" s="214"/>
      <c r="Z17415" s="214"/>
      <c r="AA17415" s="217"/>
      <c r="AB17415" s="217"/>
      <c r="AC17415" s="217"/>
      <c r="AD17415" s="213"/>
    </row>
    <row r="17416" spans="20:30" x14ac:dyDescent="0.2">
      <c r="T17416" s="212"/>
      <c r="U17416" s="213"/>
      <c r="V17416" s="213"/>
      <c r="W17416" s="213"/>
      <c r="X17416" s="214"/>
      <c r="Y17416" s="214"/>
      <c r="Z17416" s="214"/>
      <c r="AA17416" s="217"/>
      <c r="AB17416" s="217"/>
      <c r="AC17416" s="217"/>
      <c r="AD17416" s="213"/>
    </row>
    <row r="17417" spans="20:30" x14ac:dyDescent="0.2">
      <c r="T17417" s="212"/>
      <c r="U17417" s="213"/>
      <c r="V17417" s="213"/>
      <c r="W17417" s="213"/>
      <c r="X17417" s="214"/>
      <c r="Y17417" s="214"/>
      <c r="Z17417" s="214"/>
      <c r="AA17417" s="217"/>
      <c r="AB17417" s="217"/>
      <c r="AC17417" s="217"/>
      <c r="AD17417" s="213"/>
    </row>
    <row r="17418" spans="20:30" x14ac:dyDescent="0.2">
      <c r="T17418" s="212"/>
      <c r="U17418" s="213"/>
      <c r="V17418" s="213"/>
      <c r="W17418" s="213"/>
      <c r="X17418" s="214"/>
      <c r="Y17418" s="214"/>
      <c r="Z17418" s="214"/>
      <c r="AA17418" s="217"/>
      <c r="AB17418" s="217"/>
      <c r="AC17418" s="217"/>
      <c r="AD17418" s="213"/>
    </row>
    <row r="17419" spans="20:30" x14ac:dyDescent="0.2">
      <c r="T17419" s="212"/>
      <c r="U17419" s="213"/>
      <c r="V17419" s="213"/>
      <c r="W17419" s="213"/>
      <c r="X17419" s="214"/>
      <c r="Y17419" s="214"/>
      <c r="Z17419" s="214"/>
      <c r="AA17419" s="217"/>
      <c r="AB17419" s="217"/>
      <c r="AC17419" s="217"/>
      <c r="AD17419" s="213"/>
    </row>
    <row r="17420" spans="20:30" x14ac:dyDescent="0.2">
      <c r="T17420" s="212"/>
      <c r="U17420" s="213"/>
      <c r="V17420" s="213"/>
      <c r="W17420" s="213"/>
      <c r="X17420" s="214"/>
      <c r="Y17420" s="214"/>
      <c r="Z17420" s="214"/>
      <c r="AA17420" s="217"/>
      <c r="AB17420" s="217"/>
      <c r="AC17420" s="217"/>
      <c r="AD17420" s="213"/>
    </row>
    <row r="17421" spans="20:30" x14ac:dyDescent="0.2">
      <c r="T17421" s="212"/>
      <c r="U17421" s="213"/>
      <c r="V17421" s="213"/>
      <c r="W17421" s="213"/>
      <c r="X17421" s="214"/>
      <c r="Y17421" s="214"/>
      <c r="Z17421" s="214"/>
      <c r="AA17421" s="217"/>
      <c r="AB17421" s="217"/>
      <c r="AC17421" s="217"/>
      <c r="AD17421" s="213"/>
    </row>
    <row r="17422" spans="20:30" x14ac:dyDescent="0.2">
      <c r="T17422" s="212"/>
      <c r="U17422" s="213"/>
      <c r="V17422" s="213"/>
      <c r="W17422" s="213"/>
      <c r="X17422" s="214"/>
      <c r="Y17422" s="214"/>
      <c r="Z17422" s="214"/>
      <c r="AA17422" s="217"/>
      <c r="AB17422" s="217"/>
      <c r="AC17422" s="217"/>
      <c r="AD17422" s="213"/>
    </row>
    <row r="17423" spans="20:30" x14ac:dyDescent="0.2">
      <c r="T17423" s="212"/>
      <c r="U17423" s="213"/>
      <c r="V17423" s="213"/>
      <c r="W17423" s="213"/>
      <c r="X17423" s="214"/>
      <c r="Y17423" s="214"/>
      <c r="Z17423" s="214"/>
      <c r="AA17423" s="217"/>
      <c r="AB17423" s="217"/>
      <c r="AC17423" s="217"/>
      <c r="AD17423" s="213"/>
    </row>
    <row r="17424" spans="20:30" x14ac:dyDescent="0.2">
      <c r="T17424" s="212"/>
      <c r="U17424" s="213"/>
      <c r="V17424" s="213"/>
      <c r="W17424" s="213"/>
      <c r="X17424" s="214"/>
      <c r="Y17424" s="214"/>
      <c r="Z17424" s="214"/>
      <c r="AA17424" s="217"/>
      <c r="AB17424" s="217"/>
      <c r="AC17424" s="217"/>
      <c r="AD17424" s="213"/>
    </row>
    <row r="17425" spans="20:30" x14ac:dyDescent="0.2">
      <c r="T17425" s="212"/>
      <c r="U17425" s="213"/>
      <c r="V17425" s="213"/>
      <c r="W17425" s="213"/>
      <c r="X17425" s="214"/>
      <c r="Y17425" s="214"/>
      <c r="Z17425" s="214"/>
      <c r="AA17425" s="217"/>
      <c r="AB17425" s="217"/>
      <c r="AC17425" s="217"/>
      <c r="AD17425" s="213"/>
    </row>
    <row r="17426" spans="20:30" x14ac:dyDescent="0.2">
      <c r="T17426" s="212"/>
      <c r="U17426" s="213"/>
      <c r="V17426" s="213"/>
      <c r="W17426" s="213"/>
      <c r="X17426" s="214"/>
      <c r="Y17426" s="214"/>
      <c r="Z17426" s="214"/>
      <c r="AA17426" s="217"/>
      <c r="AB17426" s="217"/>
      <c r="AC17426" s="217"/>
      <c r="AD17426" s="213"/>
    </row>
    <row r="17427" spans="20:30" x14ac:dyDescent="0.2">
      <c r="T17427" s="212"/>
      <c r="U17427" s="213"/>
      <c r="V17427" s="213"/>
      <c r="W17427" s="213"/>
      <c r="X17427" s="214"/>
      <c r="Y17427" s="214"/>
      <c r="Z17427" s="214"/>
      <c r="AA17427" s="217"/>
      <c r="AB17427" s="217"/>
      <c r="AC17427" s="217"/>
      <c r="AD17427" s="213"/>
    </row>
    <row r="17428" spans="20:30" x14ac:dyDescent="0.2">
      <c r="T17428" s="212"/>
      <c r="U17428" s="213"/>
      <c r="V17428" s="213"/>
      <c r="W17428" s="213"/>
      <c r="X17428" s="214"/>
      <c r="Y17428" s="214"/>
      <c r="Z17428" s="214"/>
      <c r="AA17428" s="217"/>
      <c r="AB17428" s="217"/>
      <c r="AC17428" s="217"/>
      <c r="AD17428" s="213"/>
    </row>
    <row r="17429" spans="20:30" x14ac:dyDescent="0.2">
      <c r="T17429" s="212"/>
      <c r="U17429" s="213"/>
      <c r="V17429" s="213"/>
      <c r="W17429" s="213"/>
      <c r="X17429" s="214"/>
      <c r="Y17429" s="214"/>
      <c r="Z17429" s="214"/>
      <c r="AA17429" s="217"/>
      <c r="AB17429" s="217"/>
      <c r="AC17429" s="217"/>
      <c r="AD17429" s="213"/>
    </row>
    <row r="17430" spans="20:30" x14ac:dyDescent="0.2">
      <c r="T17430" s="212"/>
      <c r="U17430" s="213"/>
      <c r="V17430" s="213"/>
      <c r="W17430" s="213"/>
      <c r="X17430" s="214"/>
      <c r="Y17430" s="214"/>
      <c r="Z17430" s="214"/>
      <c r="AA17430" s="217"/>
      <c r="AB17430" s="217"/>
      <c r="AC17430" s="217"/>
      <c r="AD17430" s="213"/>
    </row>
    <row r="17431" spans="20:30" x14ac:dyDescent="0.2">
      <c r="T17431" s="212"/>
      <c r="U17431" s="213"/>
      <c r="V17431" s="213"/>
      <c r="W17431" s="213"/>
      <c r="X17431" s="214"/>
      <c r="Y17431" s="214"/>
      <c r="Z17431" s="214"/>
      <c r="AA17431" s="217"/>
      <c r="AB17431" s="217"/>
      <c r="AC17431" s="217"/>
      <c r="AD17431" s="213"/>
    </row>
    <row r="17432" spans="20:30" x14ac:dyDescent="0.2">
      <c r="T17432" s="212"/>
      <c r="U17432" s="213"/>
      <c r="V17432" s="213"/>
      <c r="W17432" s="213"/>
      <c r="X17432" s="214"/>
      <c r="Y17432" s="214"/>
      <c r="Z17432" s="214"/>
      <c r="AA17432" s="217"/>
      <c r="AB17432" s="217"/>
      <c r="AC17432" s="217"/>
      <c r="AD17432" s="213"/>
    </row>
    <row r="17433" spans="20:30" x14ac:dyDescent="0.2">
      <c r="T17433" s="212"/>
      <c r="U17433" s="213"/>
      <c r="V17433" s="213"/>
      <c r="W17433" s="213"/>
      <c r="X17433" s="214"/>
      <c r="Y17433" s="214"/>
      <c r="Z17433" s="214"/>
      <c r="AA17433" s="217"/>
      <c r="AB17433" s="217"/>
      <c r="AC17433" s="217"/>
      <c r="AD17433" s="213"/>
    </row>
    <row r="17434" spans="20:30" x14ac:dyDescent="0.2">
      <c r="T17434" s="212"/>
      <c r="U17434" s="213"/>
      <c r="V17434" s="213"/>
      <c r="W17434" s="213"/>
      <c r="X17434" s="214"/>
      <c r="Y17434" s="214"/>
      <c r="Z17434" s="214"/>
      <c r="AA17434" s="217"/>
      <c r="AB17434" s="217"/>
      <c r="AC17434" s="217"/>
      <c r="AD17434" s="213"/>
    </row>
    <row r="17435" spans="20:30" x14ac:dyDescent="0.2">
      <c r="T17435" s="212"/>
      <c r="U17435" s="213"/>
      <c r="V17435" s="213"/>
      <c r="W17435" s="213"/>
      <c r="X17435" s="214"/>
      <c r="Y17435" s="214"/>
      <c r="Z17435" s="214"/>
      <c r="AA17435" s="217"/>
      <c r="AB17435" s="217"/>
      <c r="AC17435" s="217"/>
      <c r="AD17435" s="213"/>
    </row>
    <row r="17436" spans="20:30" x14ac:dyDescent="0.2">
      <c r="T17436" s="212"/>
      <c r="U17436" s="213"/>
      <c r="V17436" s="213"/>
      <c r="W17436" s="213"/>
      <c r="X17436" s="214"/>
      <c r="Y17436" s="214"/>
      <c r="Z17436" s="214"/>
      <c r="AA17436" s="217"/>
      <c r="AB17436" s="217"/>
      <c r="AC17436" s="217"/>
      <c r="AD17436" s="213"/>
    </row>
    <row r="17437" spans="20:30" x14ac:dyDescent="0.2">
      <c r="T17437" s="212"/>
      <c r="U17437" s="213"/>
      <c r="V17437" s="213"/>
      <c r="W17437" s="213"/>
      <c r="X17437" s="214"/>
      <c r="Y17437" s="214"/>
      <c r="Z17437" s="214"/>
      <c r="AA17437" s="217"/>
      <c r="AB17437" s="217"/>
      <c r="AC17437" s="217"/>
      <c r="AD17437" s="213"/>
    </row>
    <row r="17438" spans="20:30" x14ac:dyDescent="0.2">
      <c r="T17438" s="212"/>
      <c r="U17438" s="213"/>
      <c r="V17438" s="213"/>
      <c r="W17438" s="213"/>
      <c r="X17438" s="214"/>
      <c r="Y17438" s="214"/>
      <c r="Z17438" s="214"/>
      <c r="AA17438" s="217"/>
      <c r="AB17438" s="217"/>
      <c r="AC17438" s="217"/>
      <c r="AD17438" s="213"/>
    </row>
    <row r="17439" spans="20:30" x14ac:dyDescent="0.2">
      <c r="T17439" s="212"/>
      <c r="U17439" s="213"/>
      <c r="V17439" s="213"/>
      <c r="W17439" s="213"/>
      <c r="X17439" s="214"/>
      <c r="Y17439" s="214"/>
      <c r="Z17439" s="214"/>
      <c r="AA17439" s="217"/>
      <c r="AB17439" s="217"/>
      <c r="AC17439" s="217"/>
      <c r="AD17439" s="213"/>
    </row>
    <row r="17440" spans="20:30" x14ac:dyDescent="0.2">
      <c r="T17440" s="212"/>
      <c r="U17440" s="213"/>
      <c r="V17440" s="213"/>
      <c r="W17440" s="213"/>
      <c r="X17440" s="214"/>
      <c r="Y17440" s="214"/>
      <c r="Z17440" s="214"/>
      <c r="AA17440" s="217"/>
      <c r="AB17440" s="217"/>
      <c r="AC17440" s="217"/>
      <c r="AD17440" s="213"/>
    </row>
    <row r="17441" spans="20:30" x14ac:dyDescent="0.2">
      <c r="T17441" s="212"/>
      <c r="U17441" s="213"/>
      <c r="V17441" s="213"/>
      <c r="W17441" s="213"/>
      <c r="X17441" s="214"/>
      <c r="Y17441" s="214"/>
      <c r="Z17441" s="214"/>
      <c r="AA17441" s="217"/>
      <c r="AB17441" s="217"/>
      <c r="AC17441" s="217"/>
      <c r="AD17441" s="213"/>
    </row>
    <row r="17442" spans="20:30" x14ac:dyDescent="0.2">
      <c r="T17442" s="212"/>
      <c r="U17442" s="213"/>
      <c r="V17442" s="213"/>
      <c r="W17442" s="213"/>
      <c r="X17442" s="214"/>
      <c r="Y17442" s="214"/>
      <c r="Z17442" s="214"/>
      <c r="AA17442" s="217"/>
      <c r="AB17442" s="217"/>
      <c r="AC17442" s="217"/>
      <c r="AD17442" s="213"/>
    </row>
    <row r="17443" spans="20:30" x14ac:dyDescent="0.2">
      <c r="T17443" s="212"/>
      <c r="U17443" s="213"/>
      <c r="V17443" s="213"/>
      <c r="W17443" s="213"/>
      <c r="X17443" s="214"/>
      <c r="Y17443" s="214"/>
      <c r="Z17443" s="214"/>
      <c r="AA17443" s="217"/>
      <c r="AB17443" s="217"/>
      <c r="AC17443" s="217"/>
      <c r="AD17443" s="213"/>
    </row>
    <row r="17444" spans="20:30" x14ac:dyDescent="0.2">
      <c r="T17444" s="212"/>
      <c r="U17444" s="213"/>
      <c r="V17444" s="213"/>
      <c r="W17444" s="213"/>
      <c r="X17444" s="214"/>
      <c r="Y17444" s="214"/>
      <c r="Z17444" s="214"/>
      <c r="AA17444" s="217"/>
      <c r="AB17444" s="217"/>
      <c r="AC17444" s="217"/>
      <c r="AD17444" s="213"/>
    </row>
    <row r="17445" spans="20:30" x14ac:dyDescent="0.2">
      <c r="T17445" s="212"/>
      <c r="U17445" s="213"/>
      <c r="V17445" s="213"/>
      <c r="W17445" s="213"/>
      <c r="X17445" s="214"/>
      <c r="Y17445" s="214"/>
      <c r="Z17445" s="214"/>
      <c r="AA17445" s="217"/>
      <c r="AB17445" s="217"/>
      <c r="AC17445" s="217"/>
      <c r="AD17445" s="213"/>
    </row>
    <row r="17446" spans="20:30" x14ac:dyDescent="0.2">
      <c r="T17446" s="212"/>
      <c r="U17446" s="213"/>
      <c r="V17446" s="213"/>
      <c r="W17446" s="213"/>
      <c r="X17446" s="214"/>
      <c r="Y17446" s="214"/>
      <c r="Z17446" s="214"/>
      <c r="AA17446" s="217"/>
      <c r="AB17446" s="217"/>
      <c r="AC17446" s="217"/>
      <c r="AD17446" s="213"/>
    </row>
    <row r="17447" spans="20:30" x14ac:dyDescent="0.2">
      <c r="T17447" s="212"/>
      <c r="U17447" s="213"/>
      <c r="V17447" s="213"/>
      <c r="W17447" s="213"/>
      <c r="X17447" s="214"/>
      <c r="Y17447" s="214"/>
      <c r="Z17447" s="214"/>
      <c r="AA17447" s="217"/>
      <c r="AB17447" s="217"/>
      <c r="AC17447" s="217"/>
      <c r="AD17447" s="213"/>
    </row>
    <row r="17448" spans="20:30" x14ac:dyDescent="0.2">
      <c r="T17448" s="212"/>
      <c r="U17448" s="213"/>
      <c r="V17448" s="213"/>
      <c r="W17448" s="213"/>
      <c r="X17448" s="214"/>
      <c r="Y17448" s="214"/>
      <c r="Z17448" s="214"/>
      <c r="AA17448" s="217"/>
      <c r="AB17448" s="217"/>
      <c r="AC17448" s="217"/>
      <c r="AD17448" s="213"/>
    </row>
    <row r="17449" spans="20:30" x14ac:dyDescent="0.2">
      <c r="T17449" s="212"/>
      <c r="U17449" s="213"/>
      <c r="V17449" s="213"/>
      <c r="W17449" s="213"/>
      <c r="X17449" s="214"/>
      <c r="Y17449" s="214"/>
      <c r="Z17449" s="214"/>
      <c r="AA17449" s="217"/>
      <c r="AB17449" s="217"/>
      <c r="AC17449" s="217"/>
      <c r="AD17449" s="213"/>
    </row>
    <row r="17450" spans="20:30" x14ac:dyDescent="0.2">
      <c r="T17450" s="212"/>
      <c r="U17450" s="213"/>
      <c r="V17450" s="213"/>
      <c r="W17450" s="213"/>
      <c r="X17450" s="214"/>
      <c r="Y17450" s="214"/>
      <c r="Z17450" s="214"/>
      <c r="AA17450" s="217"/>
      <c r="AB17450" s="217"/>
      <c r="AC17450" s="217"/>
      <c r="AD17450" s="213"/>
    </row>
    <row r="17451" spans="20:30" x14ac:dyDescent="0.2">
      <c r="T17451" s="212"/>
      <c r="U17451" s="213"/>
      <c r="V17451" s="213"/>
      <c r="W17451" s="213"/>
      <c r="X17451" s="214"/>
      <c r="Y17451" s="214"/>
      <c r="Z17451" s="214"/>
      <c r="AA17451" s="217"/>
      <c r="AB17451" s="217"/>
      <c r="AC17451" s="217"/>
      <c r="AD17451" s="213"/>
    </row>
    <row r="17452" spans="20:30" x14ac:dyDescent="0.2">
      <c r="T17452" s="212"/>
      <c r="U17452" s="213"/>
      <c r="V17452" s="213"/>
      <c r="W17452" s="213"/>
      <c r="X17452" s="214"/>
      <c r="Y17452" s="214"/>
      <c r="Z17452" s="214"/>
      <c r="AA17452" s="217"/>
      <c r="AB17452" s="217"/>
      <c r="AC17452" s="217"/>
      <c r="AD17452" s="213"/>
    </row>
    <row r="17453" spans="20:30" x14ac:dyDescent="0.2">
      <c r="T17453" s="212"/>
      <c r="U17453" s="213"/>
      <c r="V17453" s="213"/>
      <c r="W17453" s="213"/>
      <c r="X17453" s="214"/>
      <c r="Y17453" s="214"/>
      <c r="Z17453" s="214"/>
      <c r="AA17453" s="217"/>
      <c r="AB17453" s="217"/>
      <c r="AC17453" s="217"/>
      <c r="AD17453" s="213"/>
    </row>
    <row r="17454" spans="20:30" x14ac:dyDescent="0.2">
      <c r="T17454" s="212"/>
      <c r="U17454" s="213"/>
      <c r="V17454" s="213"/>
      <c r="W17454" s="213"/>
      <c r="X17454" s="214"/>
      <c r="Y17454" s="214"/>
      <c r="Z17454" s="214"/>
      <c r="AA17454" s="217"/>
      <c r="AB17454" s="217"/>
      <c r="AC17454" s="217"/>
      <c r="AD17454" s="213"/>
    </row>
    <row r="17455" spans="20:30" x14ac:dyDescent="0.2">
      <c r="T17455" s="212"/>
      <c r="U17455" s="213"/>
      <c r="V17455" s="213"/>
      <c r="W17455" s="213"/>
      <c r="X17455" s="214"/>
      <c r="Y17455" s="214"/>
      <c r="Z17455" s="214"/>
      <c r="AA17455" s="217"/>
      <c r="AB17455" s="217"/>
      <c r="AC17455" s="217"/>
      <c r="AD17455" s="213"/>
    </row>
    <row r="17456" spans="20:30" x14ac:dyDescent="0.2">
      <c r="T17456" s="212"/>
      <c r="U17456" s="213"/>
      <c r="V17456" s="213"/>
      <c r="W17456" s="213"/>
      <c r="X17456" s="214"/>
      <c r="Y17456" s="214"/>
      <c r="Z17456" s="214"/>
      <c r="AA17456" s="217"/>
      <c r="AB17456" s="217"/>
      <c r="AC17456" s="217"/>
      <c r="AD17456" s="213"/>
    </row>
    <row r="17457" spans="20:30" x14ac:dyDescent="0.2">
      <c r="T17457" s="212"/>
      <c r="U17457" s="213"/>
      <c r="V17457" s="213"/>
      <c r="W17457" s="213"/>
      <c r="X17457" s="214"/>
      <c r="Y17457" s="214"/>
      <c r="Z17457" s="214"/>
      <c r="AA17457" s="217"/>
      <c r="AB17457" s="217"/>
      <c r="AC17457" s="217"/>
      <c r="AD17457" s="213"/>
    </row>
    <row r="17458" spans="20:30" x14ac:dyDescent="0.2">
      <c r="T17458" s="212"/>
      <c r="U17458" s="213"/>
      <c r="V17458" s="213"/>
      <c r="W17458" s="213"/>
      <c r="X17458" s="214"/>
      <c r="Y17458" s="214"/>
      <c r="Z17458" s="214"/>
      <c r="AA17458" s="217"/>
      <c r="AB17458" s="217"/>
      <c r="AC17458" s="217"/>
      <c r="AD17458" s="213"/>
    </row>
    <row r="17459" spans="20:30" x14ac:dyDescent="0.2">
      <c r="T17459" s="212"/>
      <c r="U17459" s="213"/>
      <c r="V17459" s="213"/>
      <c r="W17459" s="213"/>
      <c r="X17459" s="214"/>
      <c r="Y17459" s="214"/>
      <c r="Z17459" s="214"/>
      <c r="AA17459" s="217"/>
      <c r="AB17459" s="217"/>
      <c r="AC17459" s="217"/>
      <c r="AD17459" s="213"/>
    </row>
    <row r="17460" spans="20:30" x14ac:dyDescent="0.2">
      <c r="T17460" s="212"/>
      <c r="U17460" s="213"/>
      <c r="V17460" s="213"/>
      <c r="W17460" s="213"/>
      <c r="X17460" s="214"/>
      <c r="Y17460" s="214"/>
      <c r="Z17460" s="214"/>
      <c r="AA17460" s="217"/>
      <c r="AB17460" s="217"/>
      <c r="AC17460" s="217"/>
      <c r="AD17460" s="213"/>
    </row>
    <row r="17461" spans="20:30" x14ac:dyDescent="0.2">
      <c r="T17461" s="212"/>
      <c r="U17461" s="213"/>
      <c r="V17461" s="213"/>
      <c r="W17461" s="213"/>
      <c r="X17461" s="214"/>
      <c r="Y17461" s="214"/>
      <c r="Z17461" s="214"/>
      <c r="AA17461" s="217"/>
      <c r="AB17461" s="217"/>
      <c r="AC17461" s="217"/>
      <c r="AD17461" s="213"/>
    </row>
    <row r="17462" spans="20:30" x14ac:dyDescent="0.2">
      <c r="T17462" s="212"/>
      <c r="U17462" s="213"/>
      <c r="V17462" s="213"/>
      <c r="W17462" s="213"/>
      <c r="X17462" s="214"/>
      <c r="Y17462" s="214"/>
      <c r="Z17462" s="214"/>
      <c r="AA17462" s="217"/>
      <c r="AB17462" s="217"/>
      <c r="AC17462" s="217"/>
      <c r="AD17462" s="213"/>
    </row>
    <row r="17463" spans="20:30" x14ac:dyDescent="0.2">
      <c r="T17463" s="212"/>
      <c r="U17463" s="213"/>
      <c r="V17463" s="213"/>
      <c r="W17463" s="213"/>
      <c r="X17463" s="214"/>
      <c r="Y17463" s="214"/>
      <c r="Z17463" s="214"/>
      <c r="AA17463" s="217"/>
      <c r="AB17463" s="217"/>
      <c r="AC17463" s="217"/>
      <c r="AD17463" s="213"/>
    </row>
    <row r="17464" spans="20:30" x14ac:dyDescent="0.2">
      <c r="T17464" s="212"/>
      <c r="U17464" s="213"/>
      <c r="V17464" s="213"/>
      <c r="W17464" s="213"/>
      <c r="X17464" s="214"/>
      <c r="Y17464" s="214"/>
      <c r="Z17464" s="214"/>
      <c r="AA17464" s="217"/>
      <c r="AB17464" s="217"/>
      <c r="AC17464" s="217"/>
      <c r="AD17464" s="213"/>
    </row>
    <row r="17465" spans="20:30" x14ac:dyDescent="0.2">
      <c r="T17465" s="212"/>
      <c r="U17465" s="213"/>
      <c r="V17465" s="213"/>
      <c r="W17465" s="213"/>
      <c r="X17465" s="214"/>
      <c r="Y17465" s="214"/>
      <c r="Z17465" s="214"/>
      <c r="AA17465" s="217"/>
      <c r="AB17465" s="217"/>
      <c r="AC17465" s="217"/>
      <c r="AD17465" s="213"/>
    </row>
    <row r="17466" spans="20:30" x14ac:dyDescent="0.2">
      <c r="T17466" s="212"/>
      <c r="U17466" s="213"/>
      <c r="V17466" s="213"/>
      <c r="W17466" s="213"/>
      <c r="X17466" s="214"/>
      <c r="Y17466" s="214"/>
      <c r="Z17466" s="214"/>
      <c r="AA17466" s="217"/>
      <c r="AB17466" s="217"/>
      <c r="AC17466" s="217"/>
      <c r="AD17466" s="213"/>
    </row>
    <row r="17467" spans="20:30" x14ac:dyDescent="0.2">
      <c r="T17467" s="212"/>
      <c r="U17467" s="213"/>
      <c r="V17467" s="213"/>
      <c r="W17467" s="213"/>
      <c r="X17467" s="214"/>
      <c r="Y17467" s="214"/>
      <c r="Z17467" s="214"/>
      <c r="AA17467" s="217"/>
      <c r="AB17467" s="217"/>
      <c r="AC17467" s="217"/>
      <c r="AD17467" s="213"/>
    </row>
    <row r="17468" spans="20:30" x14ac:dyDescent="0.2">
      <c r="T17468" s="212"/>
      <c r="U17468" s="213"/>
      <c r="V17468" s="213"/>
      <c r="W17468" s="213"/>
      <c r="X17468" s="214"/>
      <c r="Y17468" s="214"/>
      <c r="Z17468" s="214"/>
      <c r="AA17468" s="217"/>
      <c r="AB17468" s="217"/>
      <c r="AC17468" s="217"/>
      <c r="AD17468" s="213"/>
    </row>
    <row r="17469" spans="20:30" x14ac:dyDescent="0.2">
      <c r="T17469" s="212"/>
      <c r="U17469" s="213"/>
      <c r="V17469" s="213"/>
      <c r="W17469" s="213"/>
      <c r="X17469" s="214"/>
      <c r="Y17469" s="214"/>
      <c r="Z17469" s="214"/>
      <c r="AA17469" s="217"/>
      <c r="AB17469" s="217"/>
      <c r="AC17469" s="217"/>
      <c r="AD17469" s="213"/>
    </row>
    <row r="17470" spans="20:30" x14ac:dyDescent="0.2">
      <c r="T17470" s="212"/>
      <c r="U17470" s="213"/>
      <c r="V17470" s="213"/>
      <c r="W17470" s="213"/>
      <c r="X17470" s="214"/>
      <c r="Y17470" s="214"/>
      <c r="Z17470" s="214"/>
      <c r="AA17470" s="217"/>
      <c r="AB17470" s="217"/>
      <c r="AC17470" s="217"/>
      <c r="AD17470" s="213"/>
    </row>
    <row r="17471" spans="20:30" x14ac:dyDescent="0.2">
      <c r="T17471" s="212"/>
      <c r="U17471" s="213"/>
      <c r="V17471" s="213"/>
      <c r="W17471" s="213"/>
      <c r="X17471" s="214"/>
      <c r="Y17471" s="214"/>
      <c r="Z17471" s="214"/>
      <c r="AA17471" s="217"/>
      <c r="AB17471" s="217"/>
      <c r="AC17471" s="217"/>
      <c r="AD17471" s="213"/>
    </row>
    <row r="17472" spans="20:30" x14ac:dyDescent="0.2">
      <c r="T17472" s="212"/>
      <c r="U17472" s="213"/>
      <c r="V17472" s="213"/>
      <c r="W17472" s="213"/>
      <c r="X17472" s="214"/>
      <c r="Y17472" s="214"/>
      <c r="Z17472" s="214"/>
      <c r="AA17472" s="217"/>
      <c r="AB17472" s="217"/>
      <c r="AC17472" s="217"/>
      <c r="AD17472" s="213"/>
    </row>
    <row r="17473" spans="20:30" x14ac:dyDescent="0.2">
      <c r="T17473" s="212"/>
      <c r="U17473" s="213"/>
      <c r="V17473" s="213"/>
      <c r="W17473" s="213"/>
      <c r="X17473" s="214"/>
      <c r="Y17473" s="214"/>
      <c r="Z17473" s="214"/>
      <c r="AA17473" s="217"/>
      <c r="AB17473" s="217"/>
      <c r="AC17473" s="217"/>
      <c r="AD17473" s="213"/>
    </row>
    <row r="17474" spans="20:30" x14ac:dyDescent="0.2">
      <c r="T17474" s="212"/>
      <c r="U17474" s="213"/>
      <c r="V17474" s="213"/>
      <c r="W17474" s="213"/>
      <c r="X17474" s="214"/>
      <c r="Y17474" s="214"/>
      <c r="Z17474" s="214"/>
      <c r="AA17474" s="217"/>
      <c r="AB17474" s="217"/>
      <c r="AC17474" s="217"/>
      <c r="AD17474" s="213"/>
    </row>
    <row r="17475" spans="20:30" x14ac:dyDescent="0.2">
      <c r="T17475" s="212"/>
      <c r="U17475" s="213"/>
      <c r="V17475" s="213"/>
      <c r="W17475" s="213"/>
      <c r="X17475" s="214"/>
      <c r="Y17475" s="214"/>
      <c r="Z17475" s="214"/>
      <c r="AA17475" s="217"/>
      <c r="AB17475" s="217"/>
      <c r="AC17475" s="217"/>
      <c r="AD17475" s="213"/>
    </row>
    <row r="17476" spans="20:30" x14ac:dyDescent="0.2">
      <c r="T17476" s="212"/>
      <c r="U17476" s="213"/>
      <c r="V17476" s="213"/>
      <c r="W17476" s="213"/>
      <c r="X17476" s="214"/>
      <c r="Y17476" s="214"/>
      <c r="Z17476" s="214"/>
      <c r="AA17476" s="217"/>
      <c r="AB17476" s="217"/>
      <c r="AC17476" s="217"/>
      <c r="AD17476" s="213"/>
    </row>
    <row r="17477" spans="20:30" x14ac:dyDescent="0.2">
      <c r="T17477" s="212"/>
      <c r="U17477" s="213"/>
      <c r="V17477" s="213"/>
      <c r="W17477" s="213"/>
      <c r="X17477" s="214"/>
      <c r="Y17477" s="214"/>
      <c r="Z17477" s="214"/>
      <c r="AA17477" s="217"/>
      <c r="AB17477" s="217"/>
      <c r="AC17477" s="217"/>
      <c r="AD17477" s="213"/>
    </row>
    <row r="17478" spans="20:30" x14ac:dyDescent="0.2">
      <c r="T17478" s="212"/>
      <c r="U17478" s="213"/>
      <c r="V17478" s="213"/>
      <c r="W17478" s="213"/>
      <c r="X17478" s="214"/>
      <c r="Y17478" s="214"/>
      <c r="Z17478" s="214"/>
      <c r="AA17478" s="217"/>
      <c r="AB17478" s="217"/>
      <c r="AC17478" s="217"/>
      <c r="AD17478" s="213"/>
    </row>
    <row r="17479" spans="20:30" x14ac:dyDescent="0.2">
      <c r="T17479" s="212"/>
      <c r="U17479" s="213"/>
      <c r="V17479" s="213"/>
      <c r="W17479" s="213"/>
      <c r="X17479" s="214"/>
      <c r="Y17479" s="214"/>
      <c r="Z17479" s="214"/>
      <c r="AA17479" s="217"/>
      <c r="AB17479" s="217"/>
      <c r="AC17479" s="217"/>
      <c r="AD17479" s="213"/>
    </row>
    <row r="17480" spans="20:30" x14ac:dyDescent="0.2">
      <c r="T17480" s="212"/>
      <c r="U17480" s="213"/>
      <c r="V17480" s="213"/>
      <c r="W17480" s="213"/>
      <c r="X17480" s="214"/>
      <c r="Y17480" s="214"/>
      <c r="Z17480" s="214"/>
      <c r="AA17480" s="217"/>
      <c r="AB17480" s="217"/>
      <c r="AC17480" s="217"/>
      <c r="AD17480" s="213"/>
    </row>
    <row r="17481" spans="20:30" x14ac:dyDescent="0.2">
      <c r="T17481" s="212"/>
      <c r="U17481" s="213"/>
      <c r="V17481" s="213"/>
      <c r="W17481" s="213"/>
      <c r="X17481" s="214"/>
      <c r="Y17481" s="214"/>
      <c r="Z17481" s="214"/>
      <c r="AA17481" s="217"/>
      <c r="AB17481" s="217"/>
      <c r="AC17481" s="217"/>
      <c r="AD17481" s="213"/>
    </row>
    <row r="17482" spans="20:30" x14ac:dyDescent="0.2">
      <c r="T17482" s="212"/>
      <c r="U17482" s="213"/>
      <c r="V17482" s="213"/>
      <c r="W17482" s="213"/>
      <c r="X17482" s="214"/>
      <c r="Y17482" s="214"/>
      <c r="Z17482" s="214"/>
      <c r="AA17482" s="217"/>
      <c r="AB17482" s="217"/>
      <c r="AC17482" s="217"/>
      <c r="AD17482" s="213"/>
    </row>
    <row r="17483" spans="20:30" x14ac:dyDescent="0.2">
      <c r="T17483" s="212"/>
      <c r="U17483" s="213"/>
      <c r="V17483" s="213"/>
      <c r="W17483" s="213"/>
      <c r="X17483" s="214"/>
      <c r="Y17483" s="214"/>
      <c r="Z17483" s="214"/>
      <c r="AA17483" s="217"/>
      <c r="AB17483" s="217"/>
      <c r="AC17483" s="217"/>
      <c r="AD17483" s="213"/>
    </row>
    <row r="17484" spans="20:30" x14ac:dyDescent="0.2">
      <c r="T17484" s="212"/>
      <c r="U17484" s="213"/>
      <c r="V17484" s="213"/>
      <c r="W17484" s="213"/>
      <c r="X17484" s="214"/>
      <c r="Y17484" s="214"/>
      <c r="Z17484" s="214"/>
      <c r="AA17484" s="217"/>
      <c r="AB17484" s="217"/>
      <c r="AC17484" s="217"/>
      <c r="AD17484" s="213"/>
    </row>
    <row r="17485" spans="20:30" x14ac:dyDescent="0.2">
      <c r="T17485" s="212"/>
      <c r="U17485" s="213"/>
      <c r="V17485" s="213"/>
      <c r="W17485" s="213"/>
      <c r="X17485" s="214"/>
      <c r="Y17485" s="214"/>
      <c r="Z17485" s="214"/>
      <c r="AA17485" s="217"/>
      <c r="AB17485" s="217"/>
      <c r="AC17485" s="217"/>
      <c r="AD17485" s="213"/>
    </row>
    <row r="17486" spans="20:30" x14ac:dyDescent="0.2">
      <c r="T17486" s="212"/>
      <c r="U17486" s="213"/>
      <c r="V17486" s="213"/>
      <c r="W17486" s="213"/>
      <c r="X17486" s="214"/>
      <c r="Y17486" s="214"/>
      <c r="Z17486" s="214"/>
      <c r="AA17486" s="217"/>
      <c r="AB17486" s="217"/>
      <c r="AC17486" s="217"/>
      <c r="AD17486" s="213"/>
    </row>
    <row r="17487" spans="20:30" x14ac:dyDescent="0.2">
      <c r="T17487" s="212"/>
      <c r="U17487" s="213"/>
      <c r="V17487" s="213"/>
      <c r="W17487" s="213"/>
      <c r="X17487" s="214"/>
      <c r="Y17487" s="214"/>
      <c r="Z17487" s="214"/>
      <c r="AA17487" s="217"/>
      <c r="AB17487" s="217"/>
      <c r="AC17487" s="217"/>
      <c r="AD17487" s="213"/>
    </row>
    <row r="17488" spans="20:30" x14ac:dyDescent="0.2">
      <c r="T17488" s="212"/>
      <c r="U17488" s="213"/>
      <c r="V17488" s="213"/>
      <c r="W17488" s="213"/>
      <c r="X17488" s="214"/>
      <c r="Y17488" s="214"/>
      <c r="Z17488" s="214"/>
      <c r="AA17488" s="217"/>
      <c r="AB17488" s="217"/>
      <c r="AC17488" s="217"/>
      <c r="AD17488" s="213"/>
    </row>
    <row r="17489" spans="20:30" x14ac:dyDescent="0.2">
      <c r="T17489" s="212"/>
      <c r="U17489" s="213"/>
      <c r="V17489" s="213"/>
      <c r="W17489" s="213"/>
      <c r="X17489" s="214"/>
      <c r="Y17489" s="214"/>
      <c r="Z17489" s="214"/>
      <c r="AA17489" s="217"/>
      <c r="AB17489" s="217"/>
      <c r="AC17489" s="217"/>
      <c r="AD17489" s="213"/>
    </row>
    <row r="17490" spans="20:30" x14ac:dyDescent="0.2">
      <c r="T17490" s="212"/>
      <c r="U17490" s="213"/>
      <c r="V17490" s="213"/>
      <c r="W17490" s="213"/>
      <c r="X17490" s="214"/>
      <c r="Y17490" s="214"/>
      <c r="Z17490" s="214"/>
      <c r="AA17490" s="217"/>
      <c r="AB17490" s="217"/>
      <c r="AC17490" s="217"/>
      <c r="AD17490" s="213"/>
    </row>
    <row r="17491" spans="20:30" x14ac:dyDescent="0.2">
      <c r="T17491" s="212"/>
      <c r="U17491" s="213"/>
      <c r="V17491" s="213"/>
      <c r="W17491" s="213"/>
      <c r="X17491" s="214"/>
      <c r="Y17491" s="214"/>
      <c r="Z17491" s="214"/>
      <c r="AA17491" s="217"/>
      <c r="AB17491" s="217"/>
      <c r="AC17491" s="217"/>
      <c r="AD17491" s="213"/>
    </row>
    <row r="17492" spans="20:30" x14ac:dyDescent="0.2">
      <c r="T17492" s="212"/>
      <c r="U17492" s="213"/>
      <c r="V17492" s="213"/>
      <c r="W17492" s="213"/>
      <c r="X17492" s="214"/>
      <c r="Y17492" s="214"/>
      <c r="Z17492" s="214"/>
      <c r="AA17492" s="217"/>
      <c r="AB17492" s="217"/>
      <c r="AC17492" s="217"/>
      <c r="AD17492" s="213"/>
    </row>
    <row r="17493" spans="20:30" x14ac:dyDescent="0.2">
      <c r="T17493" s="212"/>
      <c r="U17493" s="213"/>
      <c r="V17493" s="213"/>
      <c r="W17493" s="213"/>
      <c r="X17493" s="214"/>
      <c r="Y17493" s="214"/>
      <c r="Z17493" s="214"/>
      <c r="AA17493" s="217"/>
      <c r="AB17493" s="217"/>
      <c r="AC17493" s="217"/>
      <c r="AD17493" s="213"/>
    </row>
    <row r="17494" spans="20:30" x14ac:dyDescent="0.2">
      <c r="T17494" s="212"/>
      <c r="U17494" s="213"/>
      <c r="V17494" s="213"/>
      <c r="W17494" s="213"/>
      <c r="X17494" s="214"/>
      <c r="Y17494" s="214"/>
      <c r="Z17494" s="214"/>
      <c r="AA17494" s="217"/>
      <c r="AB17494" s="217"/>
      <c r="AC17494" s="217"/>
      <c r="AD17494" s="213"/>
    </row>
    <row r="17495" spans="20:30" x14ac:dyDescent="0.2">
      <c r="T17495" s="212"/>
      <c r="U17495" s="213"/>
      <c r="V17495" s="213"/>
      <c r="W17495" s="213"/>
      <c r="X17495" s="214"/>
      <c r="Y17495" s="214"/>
      <c r="Z17495" s="214"/>
      <c r="AA17495" s="217"/>
      <c r="AB17495" s="217"/>
      <c r="AC17495" s="217"/>
      <c r="AD17495" s="213"/>
    </row>
    <row r="17496" spans="20:30" x14ac:dyDescent="0.2">
      <c r="T17496" s="212"/>
      <c r="U17496" s="213"/>
      <c r="V17496" s="213"/>
      <c r="W17496" s="213"/>
      <c r="X17496" s="214"/>
      <c r="Y17496" s="214"/>
      <c r="Z17496" s="214"/>
      <c r="AA17496" s="217"/>
      <c r="AB17496" s="217"/>
      <c r="AC17496" s="217"/>
      <c r="AD17496" s="213"/>
    </row>
    <row r="17497" spans="20:30" x14ac:dyDescent="0.2">
      <c r="T17497" s="212"/>
      <c r="U17497" s="213"/>
      <c r="V17497" s="213"/>
      <c r="W17497" s="213"/>
      <c r="X17497" s="214"/>
      <c r="Y17497" s="214"/>
      <c r="Z17497" s="214"/>
      <c r="AA17497" s="217"/>
      <c r="AB17497" s="217"/>
      <c r="AC17497" s="217"/>
      <c r="AD17497" s="213"/>
    </row>
    <row r="17498" spans="20:30" x14ac:dyDescent="0.2">
      <c r="T17498" s="212"/>
      <c r="U17498" s="213"/>
      <c r="V17498" s="213"/>
      <c r="W17498" s="213"/>
      <c r="X17498" s="214"/>
      <c r="Y17498" s="214"/>
      <c r="Z17498" s="214"/>
      <c r="AA17498" s="217"/>
      <c r="AB17498" s="217"/>
      <c r="AC17498" s="217"/>
      <c r="AD17498" s="213"/>
    </row>
    <row r="17499" spans="20:30" x14ac:dyDescent="0.2">
      <c r="T17499" s="212"/>
      <c r="U17499" s="213"/>
      <c r="V17499" s="213"/>
      <c r="W17499" s="213"/>
      <c r="X17499" s="214"/>
      <c r="Y17499" s="214"/>
      <c r="Z17499" s="214"/>
      <c r="AA17499" s="217"/>
      <c r="AB17499" s="217"/>
      <c r="AC17499" s="217"/>
      <c r="AD17499" s="213"/>
    </row>
    <row r="17500" spans="20:30" x14ac:dyDescent="0.2">
      <c r="T17500" s="212"/>
      <c r="U17500" s="213"/>
      <c r="V17500" s="213"/>
      <c r="W17500" s="213"/>
      <c r="X17500" s="214"/>
      <c r="Y17500" s="214"/>
      <c r="Z17500" s="214"/>
      <c r="AA17500" s="217"/>
      <c r="AB17500" s="217"/>
      <c r="AC17500" s="217"/>
      <c r="AD17500" s="213"/>
    </row>
    <row r="17501" spans="20:30" x14ac:dyDescent="0.2">
      <c r="T17501" s="212"/>
      <c r="U17501" s="213"/>
      <c r="V17501" s="213"/>
      <c r="W17501" s="213"/>
      <c r="X17501" s="214"/>
      <c r="Y17501" s="214"/>
      <c r="Z17501" s="214"/>
      <c r="AA17501" s="217"/>
      <c r="AB17501" s="217"/>
      <c r="AC17501" s="217"/>
      <c r="AD17501" s="213"/>
    </row>
    <row r="17502" spans="20:30" x14ac:dyDescent="0.2">
      <c r="T17502" s="212"/>
      <c r="U17502" s="213"/>
      <c r="V17502" s="213"/>
      <c r="W17502" s="213"/>
      <c r="X17502" s="214"/>
      <c r="Y17502" s="214"/>
      <c r="Z17502" s="214"/>
      <c r="AA17502" s="217"/>
      <c r="AB17502" s="217"/>
      <c r="AC17502" s="217"/>
      <c r="AD17502" s="213"/>
    </row>
    <row r="17503" spans="20:30" x14ac:dyDescent="0.2">
      <c r="T17503" s="212"/>
      <c r="U17503" s="213"/>
      <c r="V17503" s="213"/>
      <c r="W17503" s="213"/>
      <c r="X17503" s="214"/>
      <c r="Y17503" s="214"/>
      <c r="Z17503" s="214"/>
      <c r="AA17503" s="217"/>
      <c r="AB17503" s="217"/>
      <c r="AC17503" s="217"/>
      <c r="AD17503" s="213"/>
    </row>
    <row r="17504" spans="20:30" x14ac:dyDescent="0.2">
      <c r="T17504" s="212"/>
      <c r="U17504" s="213"/>
      <c r="V17504" s="213"/>
      <c r="W17504" s="213"/>
      <c r="X17504" s="214"/>
      <c r="Y17504" s="214"/>
      <c r="Z17504" s="214"/>
      <c r="AA17504" s="217"/>
      <c r="AB17504" s="217"/>
      <c r="AC17504" s="217"/>
      <c r="AD17504" s="213"/>
    </row>
    <row r="17505" spans="20:30" x14ac:dyDescent="0.2">
      <c r="T17505" s="212"/>
      <c r="U17505" s="213"/>
      <c r="V17505" s="213"/>
      <c r="W17505" s="213"/>
      <c r="X17505" s="214"/>
      <c r="Y17505" s="214"/>
      <c r="Z17505" s="214"/>
      <c r="AA17505" s="217"/>
      <c r="AB17505" s="217"/>
      <c r="AC17505" s="217"/>
      <c r="AD17505" s="213"/>
    </row>
    <row r="17506" spans="20:30" x14ac:dyDescent="0.2">
      <c r="T17506" s="212"/>
      <c r="U17506" s="213"/>
      <c r="V17506" s="213"/>
      <c r="W17506" s="213"/>
      <c r="X17506" s="214"/>
      <c r="Y17506" s="214"/>
      <c r="Z17506" s="214"/>
      <c r="AA17506" s="217"/>
      <c r="AB17506" s="217"/>
      <c r="AC17506" s="217"/>
      <c r="AD17506" s="213"/>
    </row>
    <row r="17507" spans="20:30" x14ac:dyDescent="0.2">
      <c r="T17507" s="212"/>
      <c r="U17507" s="213"/>
      <c r="V17507" s="213"/>
      <c r="W17507" s="213"/>
      <c r="X17507" s="214"/>
      <c r="Y17507" s="214"/>
      <c r="Z17507" s="214"/>
      <c r="AA17507" s="217"/>
      <c r="AB17507" s="217"/>
      <c r="AC17507" s="217"/>
      <c r="AD17507" s="213"/>
    </row>
    <row r="17508" spans="20:30" x14ac:dyDescent="0.2">
      <c r="T17508" s="212"/>
      <c r="U17508" s="213"/>
      <c r="V17508" s="213"/>
      <c r="W17508" s="213"/>
      <c r="X17508" s="214"/>
      <c r="Y17508" s="214"/>
      <c r="Z17508" s="214"/>
      <c r="AA17508" s="217"/>
      <c r="AB17508" s="217"/>
      <c r="AC17508" s="217"/>
      <c r="AD17508" s="213"/>
    </row>
    <row r="17509" spans="20:30" x14ac:dyDescent="0.2">
      <c r="T17509" s="212"/>
      <c r="U17509" s="213"/>
      <c r="V17509" s="213"/>
      <c r="W17509" s="213"/>
      <c r="X17509" s="214"/>
      <c r="Y17509" s="214"/>
      <c r="Z17509" s="214"/>
      <c r="AA17509" s="217"/>
      <c r="AB17509" s="217"/>
      <c r="AC17509" s="217"/>
      <c r="AD17509" s="213"/>
    </row>
    <row r="17510" spans="20:30" x14ac:dyDescent="0.2">
      <c r="T17510" s="212"/>
      <c r="U17510" s="213"/>
      <c r="V17510" s="213"/>
      <c r="W17510" s="213"/>
      <c r="X17510" s="214"/>
      <c r="Y17510" s="214"/>
      <c r="Z17510" s="214"/>
      <c r="AA17510" s="217"/>
      <c r="AB17510" s="217"/>
      <c r="AC17510" s="217"/>
      <c r="AD17510" s="213"/>
    </row>
    <row r="17511" spans="20:30" x14ac:dyDescent="0.2">
      <c r="T17511" s="212"/>
      <c r="U17511" s="213"/>
      <c r="V17511" s="213"/>
      <c r="W17511" s="213"/>
      <c r="X17511" s="214"/>
      <c r="Y17511" s="214"/>
      <c r="Z17511" s="214"/>
      <c r="AA17511" s="217"/>
      <c r="AB17511" s="217"/>
      <c r="AC17511" s="217"/>
      <c r="AD17511" s="213"/>
    </row>
    <row r="17512" spans="20:30" x14ac:dyDescent="0.2">
      <c r="T17512" s="212"/>
      <c r="U17512" s="213"/>
      <c r="V17512" s="213"/>
      <c r="W17512" s="213"/>
      <c r="X17512" s="214"/>
      <c r="Y17512" s="214"/>
      <c r="Z17512" s="214"/>
      <c r="AA17512" s="217"/>
      <c r="AB17512" s="217"/>
      <c r="AC17512" s="217"/>
      <c r="AD17512" s="213"/>
    </row>
    <row r="17513" spans="20:30" x14ac:dyDescent="0.2">
      <c r="T17513" s="212"/>
      <c r="U17513" s="213"/>
      <c r="V17513" s="213"/>
      <c r="W17513" s="213"/>
      <c r="X17513" s="214"/>
      <c r="Y17513" s="214"/>
      <c r="Z17513" s="214"/>
      <c r="AA17513" s="217"/>
      <c r="AB17513" s="217"/>
      <c r="AC17513" s="217"/>
      <c r="AD17513" s="213"/>
    </row>
    <row r="17514" spans="20:30" x14ac:dyDescent="0.2">
      <c r="T17514" s="212"/>
      <c r="U17514" s="213"/>
      <c r="V17514" s="213"/>
      <c r="W17514" s="213"/>
      <c r="X17514" s="214"/>
      <c r="Y17514" s="214"/>
      <c r="Z17514" s="214"/>
      <c r="AA17514" s="217"/>
      <c r="AB17514" s="217"/>
      <c r="AC17514" s="217"/>
      <c r="AD17514" s="213"/>
    </row>
    <row r="17515" spans="20:30" x14ac:dyDescent="0.2">
      <c r="T17515" s="212"/>
      <c r="U17515" s="213"/>
      <c r="V17515" s="213"/>
      <c r="W17515" s="213"/>
      <c r="X17515" s="214"/>
      <c r="Y17515" s="214"/>
      <c r="Z17515" s="214"/>
      <c r="AA17515" s="217"/>
      <c r="AB17515" s="217"/>
      <c r="AC17515" s="217"/>
      <c r="AD17515" s="213"/>
    </row>
    <row r="17516" spans="20:30" x14ac:dyDescent="0.2">
      <c r="T17516" s="212"/>
      <c r="U17516" s="213"/>
      <c r="V17516" s="213"/>
      <c r="W17516" s="213"/>
      <c r="X17516" s="214"/>
      <c r="Y17516" s="214"/>
      <c r="Z17516" s="214"/>
      <c r="AA17516" s="217"/>
      <c r="AB17516" s="217"/>
      <c r="AC17516" s="217"/>
      <c r="AD17516" s="213"/>
    </row>
    <row r="17517" spans="20:30" x14ac:dyDescent="0.2">
      <c r="T17517" s="212"/>
      <c r="U17517" s="213"/>
      <c r="V17517" s="213"/>
      <c r="W17517" s="213"/>
      <c r="X17517" s="214"/>
      <c r="Y17517" s="214"/>
      <c r="Z17517" s="214"/>
      <c r="AA17517" s="217"/>
      <c r="AB17517" s="217"/>
      <c r="AC17517" s="217"/>
      <c r="AD17517" s="213"/>
    </row>
    <row r="17518" spans="20:30" x14ac:dyDescent="0.2">
      <c r="T17518" s="212"/>
      <c r="U17518" s="213"/>
      <c r="V17518" s="213"/>
      <c r="W17518" s="213"/>
      <c r="X17518" s="214"/>
      <c r="Y17518" s="214"/>
      <c r="Z17518" s="214"/>
      <c r="AA17518" s="217"/>
      <c r="AB17518" s="217"/>
      <c r="AC17518" s="217"/>
      <c r="AD17518" s="213"/>
    </row>
    <row r="17519" spans="20:30" x14ac:dyDescent="0.2">
      <c r="T17519" s="212"/>
      <c r="U17519" s="213"/>
      <c r="V17519" s="213"/>
      <c r="W17519" s="213"/>
      <c r="X17519" s="214"/>
      <c r="Y17519" s="214"/>
      <c r="Z17519" s="214"/>
      <c r="AA17519" s="217"/>
      <c r="AB17519" s="217"/>
      <c r="AC17519" s="217"/>
      <c r="AD17519" s="213"/>
    </row>
    <row r="17520" spans="20:30" x14ac:dyDescent="0.2">
      <c r="T17520" s="212"/>
      <c r="U17520" s="213"/>
      <c r="V17520" s="213"/>
      <c r="W17520" s="213"/>
      <c r="X17520" s="214"/>
      <c r="Y17520" s="214"/>
      <c r="Z17520" s="214"/>
      <c r="AA17520" s="217"/>
      <c r="AB17520" s="217"/>
      <c r="AC17520" s="217"/>
      <c r="AD17520" s="213"/>
    </row>
    <row r="17521" spans="20:30" x14ac:dyDescent="0.2">
      <c r="T17521" s="212"/>
      <c r="U17521" s="213"/>
      <c r="V17521" s="213"/>
      <c r="W17521" s="213"/>
      <c r="X17521" s="214"/>
      <c r="Y17521" s="214"/>
      <c r="Z17521" s="214"/>
      <c r="AA17521" s="217"/>
      <c r="AB17521" s="217"/>
      <c r="AC17521" s="217"/>
      <c r="AD17521" s="213"/>
    </row>
    <row r="17522" spans="20:30" x14ac:dyDescent="0.2">
      <c r="T17522" s="212"/>
      <c r="U17522" s="213"/>
      <c r="V17522" s="213"/>
      <c r="W17522" s="213"/>
      <c r="X17522" s="214"/>
      <c r="Y17522" s="214"/>
      <c r="Z17522" s="214"/>
      <c r="AA17522" s="217"/>
      <c r="AB17522" s="217"/>
      <c r="AC17522" s="217"/>
      <c r="AD17522" s="213"/>
    </row>
    <row r="17523" spans="20:30" x14ac:dyDescent="0.2">
      <c r="T17523" s="212"/>
      <c r="U17523" s="213"/>
      <c r="V17523" s="213"/>
      <c r="W17523" s="213"/>
      <c r="X17523" s="214"/>
      <c r="Y17523" s="214"/>
      <c r="Z17523" s="214"/>
      <c r="AA17523" s="217"/>
      <c r="AB17523" s="217"/>
      <c r="AC17523" s="217"/>
      <c r="AD17523" s="213"/>
    </row>
    <row r="17524" spans="20:30" x14ac:dyDescent="0.2">
      <c r="T17524" s="212"/>
      <c r="U17524" s="213"/>
      <c r="V17524" s="213"/>
      <c r="W17524" s="213"/>
      <c r="X17524" s="214"/>
      <c r="Y17524" s="214"/>
      <c r="Z17524" s="214"/>
      <c r="AA17524" s="217"/>
      <c r="AB17524" s="217"/>
      <c r="AC17524" s="217"/>
      <c r="AD17524" s="213"/>
    </row>
    <row r="17525" spans="20:30" x14ac:dyDescent="0.2">
      <c r="T17525" s="212"/>
      <c r="U17525" s="213"/>
      <c r="V17525" s="213"/>
      <c r="W17525" s="213"/>
      <c r="X17525" s="214"/>
      <c r="Y17525" s="214"/>
      <c r="Z17525" s="214"/>
      <c r="AA17525" s="217"/>
      <c r="AB17525" s="217"/>
      <c r="AC17525" s="217"/>
      <c r="AD17525" s="213"/>
    </row>
    <row r="17526" spans="20:30" x14ac:dyDescent="0.2">
      <c r="T17526" s="212"/>
      <c r="U17526" s="213"/>
      <c r="V17526" s="213"/>
      <c r="W17526" s="213"/>
      <c r="X17526" s="214"/>
      <c r="Y17526" s="214"/>
      <c r="Z17526" s="214"/>
      <c r="AA17526" s="217"/>
      <c r="AB17526" s="217"/>
      <c r="AC17526" s="217"/>
      <c r="AD17526" s="213"/>
    </row>
    <row r="17527" spans="20:30" x14ac:dyDescent="0.2">
      <c r="T17527" s="212"/>
      <c r="U17527" s="213"/>
      <c r="V17527" s="213"/>
      <c r="W17527" s="213"/>
      <c r="X17527" s="214"/>
      <c r="Y17527" s="214"/>
      <c r="Z17527" s="214"/>
      <c r="AA17527" s="217"/>
      <c r="AB17527" s="217"/>
      <c r="AC17527" s="217"/>
      <c r="AD17527" s="213"/>
    </row>
    <row r="17528" spans="20:30" x14ac:dyDescent="0.2">
      <c r="T17528" s="212"/>
      <c r="U17528" s="213"/>
      <c r="V17528" s="213"/>
      <c r="W17528" s="213"/>
      <c r="X17528" s="214"/>
      <c r="Y17528" s="214"/>
      <c r="Z17528" s="214"/>
      <c r="AA17528" s="217"/>
      <c r="AB17528" s="217"/>
      <c r="AC17528" s="217"/>
      <c r="AD17528" s="213"/>
    </row>
    <row r="17529" spans="20:30" x14ac:dyDescent="0.2">
      <c r="T17529" s="212"/>
      <c r="U17529" s="213"/>
      <c r="V17529" s="213"/>
      <c r="W17529" s="213"/>
      <c r="X17529" s="214"/>
      <c r="Y17529" s="214"/>
      <c r="Z17529" s="214"/>
      <c r="AA17529" s="217"/>
      <c r="AB17529" s="217"/>
      <c r="AC17529" s="217"/>
      <c r="AD17529" s="213"/>
    </row>
    <row r="17530" spans="20:30" x14ac:dyDescent="0.2">
      <c r="T17530" s="212"/>
      <c r="U17530" s="213"/>
      <c r="V17530" s="213"/>
      <c r="W17530" s="213"/>
      <c r="X17530" s="214"/>
      <c r="Y17530" s="214"/>
      <c r="Z17530" s="214"/>
      <c r="AA17530" s="217"/>
      <c r="AB17530" s="217"/>
      <c r="AC17530" s="217"/>
      <c r="AD17530" s="213"/>
    </row>
    <row r="17531" spans="20:30" x14ac:dyDescent="0.2">
      <c r="T17531" s="212"/>
      <c r="U17531" s="213"/>
      <c r="V17531" s="213"/>
      <c r="W17531" s="213"/>
      <c r="X17531" s="214"/>
      <c r="Y17531" s="214"/>
      <c r="Z17531" s="214"/>
      <c r="AA17531" s="217"/>
      <c r="AB17531" s="217"/>
      <c r="AC17531" s="217"/>
      <c r="AD17531" s="213"/>
    </row>
    <row r="17532" spans="20:30" x14ac:dyDescent="0.2">
      <c r="T17532" s="212"/>
      <c r="U17532" s="213"/>
      <c r="V17532" s="213"/>
      <c r="W17532" s="213"/>
      <c r="X17532" s="214"/>
      <c r="Y17532" s="214"/>
      <c r="Z17532" s="214"/>
      <c r="AA17532" s="217"/>
      <c r="AB17532" s="217"/>
      <c r="AC17532" s="217"/>
      <c r="AD17532" s="213"/>
    </row>
    <row r="17533" spans="20:30" x14ac:dyDescent="0.2">
      <c r="T17533" s="212"/>
      <c r="U17533" s="213"/>
      <c r="V17533" s="213"/>
      <c r="W17533" s="213"/>
      <c r="X17533" s="214"/>
      <c r="Y17533" s="214"/>
      <c r="Z17533" s="214"/>
      <c r="AA17533" s="217"/>
      <c r="AB17533" s="217"/>
      <c r="AC17533" s="217"/>
      <c r="AD17533" s="213"/>
    </row>
    <row r="17534" spans="20:30" x14ac:dyDescent="0.2">
      <c r="T17534" s="212"/>
      <c r="U17534" s="213"/>
      <c r="V17534" s="213"/>
      <c r="W17534" s="213"/>
      <c r="X17534" s="214"/>
      <c r="Y17534" s="214"/>
      <c r="Z17534" s="214"/>
      <c r="AA17534" s="217"/>
      <c r="AB17534" s="217"/>
      <c r="AC17534" s="217"/>
      <c r="AD17534" s="213"/>
    </row>
    <row r="17535" spans="20:30" x14ac:dyDescent="0.2">
      <c r="T17535" s="212"/>
      <c r="U17535" s="213"/>
      <c r="V17535" s="213"/>
      <c r="W17535" s="213"/>
      <c r="X17535" s="214"/>
      <c r="Y17535" s="214"/>
      <c r="Z17535" s="214"/>
      <c r="AA17535" s="217"/>
      <c r="AB17535" s="217"/>
      <c r="AC17535" s="217"/>
      <c r="AD17535" s="213"/>
    </row>
    <row r="17536" spans="20:30" x14ac:dyDescent="0.2">
      <c r="T17536" s="212"/>
      <c r="U17536" s="213"/>
      <c r="V17536" s="213"/>
      <c r="W17536" s="213"/>
      <c r="X17536" s="214"/>
      <c r="Y17536" s="214"/>
      <c r="Z17536" s="214"/>
      <c r="AA17536" s="217"/>
      <c r="AB17536" s="217"/>
      <c r="AC17536" s="217"/>
      <c r="AD17536" s="213"/>
    </row>
    <row r="17537" spans="20:30" x14ac:dyDescent="0.2">
      <c r="T17537" s="212"/>
      <c r="U17537" s="213"/>
      <c r="V17537" s="213"/>
      <c r="W17537" s="213"/>
      <c r="X17537" s="214"/>
      <c r="Y17537" s="214"/>
      <c r="Z17537" s="214"/>
      <c r="AA17537" s="217"/>
      <c r="AB17537" s="217"/>
      <c r="AC17537" s="217"/>
      <c r="AD17537" s="213"/>
    </row>
    <row r="17538" spans="20:30" x14ac:dyDescent="0.2">
      <c r="T17538" s="212"/>
      <c r="U17538" s="213"/>
      <c r="V17538" s="213"/>
      <c r="W17538" s="213"/>
      <c r="X17538" s="214"/>
      <c r="Y17538" s="214"/>
      <c r="Z17538" s="214"/>
      <c r="AA17538" s="217"/>
      <c r="AB17538" s="217"/>
      <c r="AC17538" s="217"/>
      <c r="AD17538" s="213"/>
    </row>
    <row r="17539" spans="20:30" x14ac:dyDescent="0.2">
      <c r="T17539" s="212"/>
      <c r="U17539" s="213"/>
      <c r="V17539" s="213"/>
      <c r="W17539" s="213"/>
      <c r="X17539" s="214"/>
      <c r="Y17539" s="214"/>
      <c r="Z17539" s="214"/>
      <c r="AA17539" s="217"/>
      <c r="AB17539" s="217"/>
      <c r="AC17539" s="217"/>
      <c r="AD17539" s="213"/>
    </row>
    <row r="17540" spans="20:30" x14ac:dyDescent="0.2">
      <c r="T17540" s="212"/>
      <c r="U17540" s="213"/>
      <c r="V17540" s="213"/>
      <c r="W17540" s="213"/>
      <c r="X17540" s="214"/>
      <c r="Y17540" s="214"/>
      <c r="Z17540" s="214"/>
      <c r="AA17540" s="217"/>
      <c r="AB17540" s="217"/>
      <c r="AC17540" s="217"/>
      <c r="AD17540" s="213"/>
    </row>
    <row r="17541" spans="20:30" x14ac:dyDescent="0.2">
      <c r="T17541" s="212"/>
      <c r="U17541" s="213"/>
      <c r="V17541" s="213"/>
      <c r="W17541" s="213"/>
      <c r="X17541" s="214"/>
      <c r="Y17541" s="214"/>
      <c r="Z17541" s="214"/>
      <c r="AA17541" s="217"/>
      <c r="AB17541" s="217"/>
      <c r="AC17541" s="217"/>
      <c r="AD17541" s="213"/>
    </row>
    <row r="17542" spans="20:30" x14ac:dyDescent="0.2">
      <c r="T17542" s="212"/>
      <c r="U17542" s="213"/>
      <c r="V17542" s="213"/>
      <c r="W17542" s="213"/>
      <c r="X17542" s="214"/>
      <c r="Y17542" s="214"/>
      <c r="Z17542" s="214"/>
      <c r="AA17542" s="217"/>
      <c r="AB17542" s="217"/>
      <c r="AC17542" s="217"/>
      <c r="AD17542" s="213"/>
    </row>
    <row r="17543" spans="20:30" x14ac:dyDescent="0.2">
      <c r="T17543" s="212"/>
      <c r="U17543" s="213"/>
      <c r="V17543" s="213"/>
      <c r="W17543" s="213"/>
      <c r="X17543" s="214"/>
      <c r="Y17543" s="214"/>
      <c r="Z17543" s="214"/>
      <c r="AA17543" s="217"/>
      <c r="AB17543" s="217"/>
      <c r="AC17543" s="217"/>
      <c r="AD17543" s="213"/>
    </row>
    <row r="17544" spans="20:30" x14ac:dyDescent="0.2">
      <c r="T17544" s="212"/>
      <c r="U17544" s="213"/>
      <c r="V17544" s="213"/>
      <c r="W17544" s="213"/>
      <c r="X17544" s="214"/>
      <c r="Y17544" s="214"/>
      <c r="Z17544" s="214"/>
      <c r="AA17544" s="217"/>
      <c r="AB17544" s="217"/>
      <c r="AC17544" s="217"/>
      <c r="AD17544" s="213"/>
    </row>
    <row r="17545" spans="20:30" x14ac:dyDescent="0.2">
      <c r="T17545" s="212"/>
      <c r="U17545" s="213"/>
      <c r="V17545" s="213"/>
      <c r="W17545" s="213"/>
      <c r="X17545" s="214"/>
      <c r="Y17545" s="214"/>
      <c r="Z17545" s="214"/>
      <c r="AA17545" s="217"/>
      <c r="AB17545" s="217"/>
      <c r="AC17545" s="217"/>
      <c r="AD17545" s="213"/>
    </row>
    <row r="17546" spans="20:30" x14ac:dyDescent="0.2">
      <c r="T17546" s="212"/>
      <c r="U17546" s="213"/>
      <c r="V17546" s="213"/>
      <c r="W17546" s="213"/>
      <c r="X17546" s="214"/>
      <c r="Y17546" s="214"/>
      <c r="Z17546" s="214"/>
      <c r="AA17546" s="217"/>
      <c r="AB17546" s="217"/>
      <c r="AC17546" s="217"/>
      <c r="AD17546" s="213"/>
    </row>
    <row r="17547" spans="20:30" x14ac:dyDescent="0.2">
      <c r="T17547" s="212"/>
      <c r="U17547" s="213"/>
      <c r="V17547" s="213"/>
      <c r="W17547" s="213"/>
      <c r="X17547" s="214"/>
      <c r="Y17547" s="214"/>
      <c r="Z17547" s="214"/>
      <c r="AA17547" s="217"/>
      <c r="AB17547" s="217"/>
      <c r="AC17547" s="217"/>
      <c r="AD17547" s="213"/>
    </row>
    <row r="17548" spans="20:30" x14ac:dyDescent="0.2">
      <c r="T17548" s="212"/>
      <c r="U17548" s="213"/>
      <c r="V17548" s="213"/>
      <c r="W17548" s="213"/>
      <c r="X17548" s="214"/>
      <c r="Y17548" s="214"/>
      <c r="Z17548" s="214"/>
      <c r="AA17548" s="217"/>
      <c r="AB17548" s="217"/>
      <c r="AC17548" s="217"/>
      <c r="AD17548" s="213"/>
    </row>
    <row r="17549" spans="20:30" x14ac:dyDescent="0.2">
      <c r="T17549" s="212"/>
      <c r="U17549" s="213"/>
      <c r="V17549" s="213"/>
      <c r="W17549" s="213"/>
      <c r="X17549" s="214"/>
      <c r="Y17549" s="214"/>
      <c r="Z17549" s="214"/>
      <c r="AA17549" s="217"/>
      <c r="AB17549" s="217"/>
      <c r="AC17549" s="217"/>
      <c r="AD17549" s="213"/>
    </row>
    <row r="17550" spans="20:30" x14ac:dyDescent="0.2">
      <c r="T17550" s="212"/>
      <c r="U17550" s="213"/>
      <c r="V17550" s="213"/>
      <c r="W17550" s="213"/>
      <c r="X17550" s="214"/>
      <c r="Y17550" s="214"/>
      <c r="Z17550" s="214"/>
      <c r="AA17550" s="217"/>
      <c r="AB17550" s="217"/>
      <c r="AC17550" s="217"/>
      <c r="AD17550" s="213"/>
    </row>
    <row r="17551" spans="20:30" x14ac:dyDescent="0.2">
      <c r="T17551" s="212"/>
      <c r="U17551" s="213"/>
      <c r="V17551" s="213"/>
      <c r="W17551" s="213"/>
      <c r="X17551" s="214"/>
      <c r="Y17551" s="214"/>
      <c r="Z17551" s="214"/>
      <c r="AA17551" s="217"/>
      <c r="AB17551" s="217"/>
      <c r="AC17551" s="217"/>
      <c r="AD17551" s="213"/>
    </row>
    <row r="17552" spans="20:30" x14ac:dyDescent="0.2">
      <c r="T17552" s="212"/>
      <c r="U17552" s="213"/>
      <c r="V17552" s="213"/>
      <c r="W17552" s="213"/>
      <c r="X17552" s="214"/>
      <c r="Y17552" s="214"/>
      <c r="Z17552" s="214"/>
      <c r="AA17552" s="217"/>
      <c r="AB17552" s="217"/>
      <c r="AC17552" s="217"/>
      <c r="AD17552" s="213"/>
    </row>
    <row r="17553" spans="20:30" x14ac:dyDescent="0.2">
      <c r="T17553" s="212"/>
      <c r="U17553" s="213"/>
      <c r="V17553" s="213"/>
      <c r="W17553" s="213"/>
      <c r="X17553" s="214"/>
      <c r="Y17553" s="214"/>
      <c r="Z17553" s="214"/>
      <c r="AA17553" s="217"/>
      <c r="AB17553" s="217"/>
      <c r="AC17553" s="217"/>
      <c r="AD17553" s="213"/>
    </row>
    <row r="17554" spans="20:30" x14ac:dyDescent="0.2">
      <c r="T17554" s="212"/>
      <c r="U17554" s="213"/>
      <c r="V17554" s="213"/>
      <c r="W17554" s="213"/>
      <c r="X17554" s="214"/>
      <c r="Y17554" s="214"/>
      <c r="Z17554" s="214"/>
      <c r="AA17554" s="217"/>
      <c r="AB17554" s="217"/>
      <c r="AC17554" s="217"/>
      <c r="AD17554" s="213"/>
    </row>
    <row r="17555" spans="20:30" x14ac:dyDescent="0.2">
      <c r="T17555" s="212"/>
      <c r="U17555" s="213"/>
      <c r="V17555" s="213"/>
      <c r="W17555" s="213"/>
      <c r="X17555" s="214"/>
      <c r="Y17555" s="214"/>
      <c r="Z17555" s="214"/>
      <c r="AA17555" s="217"/>
      <c r="AB17555" s="217"/>
      <c r="AC17555" s="217"/>
      <c r="AD17555" s="213"/>
    </row>
    <row r="17556" spans="20:30" x14ac:dyDescent="0.2">
      <c r="T17556" s="212"/>
      <c r="U17556" s="213"/>
      <c r="V17556" s="213"/>
      <c r="W17556" s="213"/>
      <c r="X17556" s="214"/>
      <c r="Y17556" s="214"/>
      <c r="Z17556" s="214"/>
      <c r="AA17556" s="217"/>
      <c r="AB17556" s="217"/>
      <c r="AC17556" s="217"/>
      <c r="AD17556" s="213"/>
    </row>
    <row r="17557" spans="20:30" x14ac:dyDescent="0.2">
      <c r="T17557" s="212"/>
      <c r="U17557" s="213"/>
      <c r="V17557" s="213"/>
      <c r="W17557" s="213"/>
      <c r="X17557" s="214"/>
      <c r="Y17557" s="214"/>
      <c r="Z17557" s="214"/>
      <c r="AA17557" s="217"/>
      <c r="AB17557" s="217"/>
      <c r="AC17557" s="217"/>
      <c r="AD17557" s="213"/>
    </row>
    <row r="17558" spans="20:30" x14ac:dyDescent="0.2">
      <c r="T17558" s="212"/>
      <c r="U17558" s="213"/>
      <c r="V17558" s="213"/>
      <c r="W17558" s="213"/>
      <c r="X17558" s="214"/>
      <c r="Y17558" s="214"/>
      <c r="Z17558" s="214"/>
      <c r="AA17558" s="217"/>
      <c r="AB17558" s="217"/>
      <c r="AC17558" s="217"/>
      <c r="AD17558" s="213"/>
    </row>
    <row r="17559" spans="20:30" x14ac:dyDescent="0.2">
      <c r="T17559" s="212"/>
      <c r="U17559" s="213"/>
      <c r="V17559" s="213"/>
      <c r="W17559" s="213"/>
      <c r="X17559" s="214"/>
      <c r="Y17559" s="214"/>
      <c r="Z17559" s="214"/>
      <c r="AA17559" s="217"/>
      <c r="AB17559" s="217"/>
      <c r="AC17559" s="217"/>
      <c r="AD17559" s="213"/>
    </row>
    <row r="17560" spans="20:30" x14ac:dyDescent="0.2">
      <c r="T17560" s="212"/>
      <c r="U17560" s="213"/>
      <c r="V17560" s="213"/>
      <c r="W17560" s="213"/>
      <c r="X17560" s="214"/>
      <c r="Y17560" s="214"/>
      <c r="Z17560" s="214"/>
      <c r="AA17560" s="217"/>
      <c r="AB17560" s="217"/>
      <c r="AC17560" s="217"/>
      <c r="AD17560" s="213"/>
    </row>
    <row r="17561" spans="20:30" x14ac:dyDescent="0.2">
      <c r="T17561" s="212"/>
      <c r="U17561" s="213"/>
      <c r="V17561" s="213"/>
      <c r="W17561" s="213"/>
      <c r="X17561" s="214"/>
      <c r="Y17561" s="214"/>
      <c r="Z17561" s="214"/>
      <c r="AA17561" s="217"/>
      <c r="AB17561" s="217"/>
      <c r="AC17561" s="217"/>
      <c r="AD17561" s="213"/>
    </row>
    <row r="17562" spans="20:30" x14ac:dyDescent="0.2">
      <c r="T17562" s="212"/>
      <c r="U17562" s="213"/>
      <c r="V17562" s="213"/>
      <c r="W17562" s="213"/>
      <c r="X17562" s="214"/>
      <c r="Y17562" s="214"/>
      <c r="Z17562" s="214"/>
      <c r="AA17562" s="217"/>
      <c r="AB17562" s="217"/>
      <c r="AC17562" s="217"/>
      <c r="AD17562" s="213"/>
    </row>
    <row r="17563" spans="20:30" x14ac:dyDescent="0.2">
      <c r="T17563" s="212"/>
      <c r="U17563" s="213"/>
      <c r="V17563" s="213"/>
      <c r="W17563" s="213"/>
      <c r="X17563" s="214"/>
      <c r="Y17563" s="214"/>
      <c r="Z17563" s="214"/>
      <c r="AA17563" s="217"/>
      <c r="AB17563" s="217"/>
      <c r="AC17563" s="217"/>
      <c r="AD17563" s="213"/>
    </row>
    <row r="17564" spans="20:30" x14ac:dyDescent="0.2">
      <c r="T17564" s="212"/>
      <c r="U17564" s="213"/>
      <c r="V17564" s="213"/>
      <c r="W17564" s="213"/>
      <c r="X17564" s="214"/>
      <c r="Y17564" s="214"/>
      <c r="Z17564" s="214"/>
      <c r="AA17564" s="217"/>
      <c r="AB17564" s="217"/>
      <c r="AC17564" s="217"/>
      <c r="AD17564" s="213"/>
    </row>
    <row r="17565" spans="20:30" x14ac:dyDescent="0.2">
      <c r="T17565" s="212"/>
      <c r="U17565" s="213"/>
      <c r="V17565" s="213"/>
      <c r="W17565" s="213"/>
      <c r="X17565" s="214"/>
      <c r="Y17565" s="214"/>
      <c r="Z17565" s="214"/>
      <c r="AA17565" s="217"/>
      <c r="AB17565" s="217"/>
      <c r="AC17565" s="217"/>
      <c r="AD17565" s="213"/>
    </row>
    <row r="17566" spans="20:30" x14ac:dyDescent="0.2">
      <c r="T17566" s="212"/>
      <c r="U17566" s="213"/>
      <c r="V17566" s="213"/>
      <c r="W17566" s="213"/>
      <c r="X17566" s="214"/>
      <c r="Y17566" s="214"/>
      <c r="Z17566" s="214"/>
      <c r="AA17566" s="217"/>
      <c r="AB17566" s="217"/>
      <c r="AC17566" s="217"/>
      <c r="AD17566" s="213"/>
    </row>
    <row r="17567" spans="20:30" x14ac:dyDescent="0.2">
      <c r="T17567" s="212"/>
      <c r="U17567" s="213"/>
      <c r="V17567" s="213"/>
      <c r="W17567" s="213"/>
      <c r="X17567" s="214"/>
      <c r="Y17567" s="214"/>
      <c r="Z17567" s="214"/>
      <c r="AA17567" s="217"/>
      <c r="AB17567" s="217"/>
      <c r="AC17567" s="217"/>
      <c r="AD17567" s="213"/>
    </row>
    <row r="17568" spans="20:30" x14ac:dyDescent="0.2">
      <c r="T17568" s="212"/>
      <c r="U17568" s="213"/>
      <c r="V17568" s="213"/>
      <c r="W17568" s="213"/>
      <c r="X17568" s="214"/>
      <c r="Y17568" s="214"/>
      <c r="Z17568" s="214"/>
      <c r="AA17568" s="217"/>
      <c r="AB17568" s="217"/>
      <c r="AC17568" s="217"/>
      <c r="AD17568" s="213"/>
    </row>
    <row r="17569" spans="20:30" x14ac:dyDescent="0.2">
      <c r="T17569" s="212"/>
      <c r="U17569" s="213"/>
      <c r="V17569" s="213"/>
      <c r="W17569" s="213"/>
      <c r="X17569" s="214"/>
      <c r="Y17569" s="214"/>
      <c r="Z17569" s="214"/>
      <c r="AA17569" s="217"/>
      <c r="AB17569" s="217"/>
      <c r="AC17569" s="217"/>
      <c r="AD17569" s="213"/>
    </row>
    <row r="17570" spans="20:30" x14ac:dyDescent="0.2">
      <c r="T17570" s="212"/>
      <c r="U17570" s="213"/>
      <c r="V17570" s="213"/>
      <c r="W17570" s="213"/>
      <c r="X17570" s="214"/>
      <c r="Y17570" s="214"/>
      <c r="Z17570" s="214"/>
      <c r="AA17570" s="217"/>
      <c r="AB17570" s="217"/>
      <c r="AC17570" s="217"/>
      <c r="AD17570" s="213"/>
    </row>
    <row r="17571" spans="20:30" x14ac:dyDescent="0.2">
      <c r="T17571" s="212"/>
      <c r="U17571" s="213"/>
      <c r="V17571" s="213"/>
      <c r="W17571" s="213"/>
      <c r="X17571" s="214"/>
      <c r="Y17571" s="214"/>
      <c r="Z17571" s="214"/>
      <c r="AA17571" s="217"/>
      <c r="AB17571" s="217"/>
      <c r="AC17571" s="217"/>
      <c r="AD17571" s="213"/>
    </row>
    <row r="17572" spans="20:30" x14ac:dyDescent="0.2">
      <c r="T17572" s="212"/>
      <c r="U17572" s="213"/>
      <c r="V17572" s="213"/>
      <c r="W17572" s="213"/>
      <c r="X17572" s="214"/>
      <c r="Y17572" s="214"/>
      <c r="Z17572" s="214"/>
      <c r="AA17572" s="217"/>
      <c r="AB17572" s="217"/>
      <c r="AC17572" s="217"/>
      <c r="AD17572" s="213"/>
    </row>
    <row r="17573" spans="20:30" x14ac:dyDescent="0.2">
      <c r="T17573" s="212"/>
      <c r="U17573" s="213"/>
      <c r="V17573" s="213"/>
      <c r="W17573" s="213"/>
      <c r="X17573" s="214"/>
      <c r="Y17573" s="214"/>
      <c r="Z17573" s="214"/>
      <c r="AA17573" s="217"/>
      <c r="AB17573" s="217"/>
      <c r="AC17573" s="217"/>
      <c r="AD17573" s="213"/>
    </row>
    <row r="17574" spans="20:30" x14ac:dyDescent="0.2">
      <c r="T17574" s="212"/>
      <c r="U17574" s="213"/>
      <c r="V17574" s="213"/>
      <c r="W17574" s="213"/>
      <c r="X17574" s="214"/>
      <c r="Y17574" s="214"/>
      <c r="Z17574" s="214"/>
      <c r="AA17574" s="217"/>
      <c r="AB17574" s="217"/>
      <c r="AC17574" s="217"/>
      <c r="AD17574" s="213"/>
    </row>
    <row r="17575" spans="20:30" x14ac:dyDescent="0.2">
      <c r="T17575" s="212"/>
      <c r="U17575" s="213"/>
      <c r="V17575" s="213"/>
      <c r="W17575" s="213"/>
      <c r="X17575" s="214"/>
      <c r="Y17575" s="214"/>
      <c r="Z17575" s="214"/>
      <c r="AA17575" s="217"/>
      <c r="AB17575" s="217"/>
      <c r="AC17575" s="217"/>
      <c r="AD17575" s="213"/>
    </row>
    <row r="17576" spans="20:30" x14ac:dyDescent="0.2">
      <c r="T17576" s="212"/>
      <c r="U17576" s="213"/>
      <c r="V17576" s="213"/>
      <c r="W17576" s="213"/>
      <c r="X17576" s="214"/>
      <c r="Y17576" s="214"/>
      <c r="Z17576" s="214"/>
      <c r="AA17576" s="217"/>
      <c r="AB17576" s="217"/>
      <c r="AC17576" s="217"/>
      <c r="AD17576" s="213"/>
    </row>
    <row r="17577" spans="20:30" x14ac:dyDescent="0.2">
      <c r="T17577" s="212"/>
      <c r="U17577" s="213"/>
      <c r="V17577" s="213"/>
      <c r="W17577" s="213"/>
      <c r="X17577" s="214"/>
      <c r="Y17577" s="214"/>
      <c r="Z17577" s="214"/>
      <c r="AA17577" s="217"/>
      <c r="AB17577" s="217"/>
      <c r="AC17577" s="217"/>
      <c r="AD17577" s="213"/>
    </row>
    <row r="17578" spans="20:30" x14ac:dyDescent="0.2">
      <c r="T17578" s="212"/>
      <c r="U17578" s="213"/>
      <c r="V17578" s="213"/>
      <c r="W17578" s="213"/>
      <c r="X17578" s="214"/>
      <c r="Y17578" s="214"/>
      <c r="Z17578" s="214"/>
      <c r="AA17578" s="217"/>
      <c r="AB17578" s="217"/>
      <c r="AC17578" s="217"/>
      <c r="AD17578" s="213"/>
    </row>
    <row r="17579" spans="20:30" x14ac:dyDescent="0.2">
      <c r="T17579" s="212"/>
      <c r="U17579" s="213"/>
      <c r="V17579" s="213"/>
      <c r="W17579" s="213"/>
      <c r="X17579" s="214"/>
      <c r="Y17579" s="214"/>
      <c r="Z17579" s="214"/>
      <c r="AA17579" s="217"/>
      <c r="AB17579" s="217"/>
      <c r="AC17579" s="217"/>
      <c r="AD17579" s="213"/>
    </row>
    <row r="17580" spans="20:30" x14ac:dyDescent="0.2">
      <c r="T17580" s="212"/>
      <c r="U17580" s="213"/>
      <c r="V17580" s="213"/>
      <c r="W17580" s="213"/>
      <c r="X17580" s="214"/>
      <c r="Y17580" s="214"/>
      <c r="Z17580" s="214"/>
      <c r="AA17580" s="217"/>
      <c r="AB17580" s="217"/>
      <c r="AC17580" s="217"/>
      <c r="AD17580" s="213"/>
    </row>
    <row r="17581" spans="20:30" x14ac:dyDescent="0.2">
      <c r="T17581" s="212"/>
      <c r="U17581" s="213"/>
      <c r="V17581" s="213"/>
      <c r="W17581" s="213"/>
      <c r="X17581" s="214"/>
      <c r="Y17581" s="214"/>
      <c r="Z17581" s="214"/>
      <c r="AA17581" s="217"/>
      <c r="AB17581" s="217"/>
      <c r="AC17581" s="217"/>
      <c r="AD17581" s="213"/>
    </row>
    <row r="17582" spans="20:30" x14ac:dyDescent="0.2">
      <c r="T17582" s="212"/>
      <c r="U17582" s="213"/>
      <c r="V17582" s="213"/>
      <c r="W17582" s="213"/>
      <c r="X17582" s="214"/>
      <c r="Y17582" s="214"/>
      <c r="Z17582" s="214"/>
      <c r="AA17582" s="217"/>
      <c r="AB17582" s="217"/>
      <c r="AC17582" s="217"/>
      <c r="AD17582" s="213"/>
    </row>
    <row r="17583" spans="20:30" x14ac:dyDescent="0.2">
      <c r="T17583" s="212"/>
      <c r="U17583" s="213"/>
      <c r="V17583" s="213"/>
      <c r="W17583" s="213"/>
      <c r="X17583" s="214"/>
      <c r="Y17583" s="214"/>
      <c r="Z17583" s="214"/>
      <c r="AA17583" s="217"/>
      <c r="AB17583" s="217"/>
      <c r="AC17583" s="217"/>
      <c r="AD17583" s="213"/>
    </row>
    <row r="17584" spans="20:30" x14ac:dyDescent="0.2">
      <c r="T17584" s="212"/>
      <c r="U17584" s="213"/>
      <c r="V17584" s="213"/>
      <c r="W17584" s="213"/>
      <c r="X17584" s="214"/>
      <c r="Y17584" s="214"/>
      <c r="Z17584" s="214"/>
      <c r="AA17584" s="217"/>
      <c r="AB17584" s="217"/>
      <c r="AC17584" s="217"/>
      <c r="AD17584" s="213"/>
    </row>
    <row r="17585" spans="20:30" x14ac:dyDescent="0.2">
      <c r="T17585" s="212"/>
      <c r="U17585" s="213"/>
      <c r="V17585" s="213"/>
      <c r="W17585" s="213"/>
      <c r="X17585" s="214"/>
      <c r="Y17585" s="214"/>
      <c r="Z17585" s="214"/>
      <c r="AA17585" s="217"/>
      <c r="AB17585" s="217"/>
      <c r="AC17585" s="217"/>
      <c r="AD17585" s="213"/>
    </row>
    <row r="17586" spans="20:30" x14ac:dyDescent="0.2">
      <c r="T17586" s="212"/>
      <c r="U17586" s="213"/>
      <c r="V17586" s="213"/>
      <c r="W17586" s="213"/>
      <c r="X17586" s="214"/>
      <c r="Y17586" s="214"/>
      <c r="Z17586" s="214"/>
      <c r="AA17586" s="217"/>
      <c r="AB17586" s="217"/>
      <c r="AC17586" s="217"/>
      <c r="AD17586" s="213"/>
    </row>
    <row r="17587" spans="20:30" x14ac:dyDescent="0.2">
      <c r="T17587" s="212"/>
      <c r="U17587" s="213"/>
      <c r="V17587" s="213"/>
      <c r="W17587" s="213"/>
      <c r="X17587" s="214"/>
      <c r="Y17587" s="214"/>
      <c r="Z17587" s="214"/>
      <c r="AA17587" s="217"/>
      <c r="AB17587" s="217"/>
      <c r="AC17587" s="217"/>
      <c r="AD17587" s="213"/>
    </row>
    <row r="17588" spans="20:30" x14ac:dyDescent="0.2">
      <c r="T17588" s="212"/>
      <c r="U17588" s="213"/>
      <c r="V17588" s="213"/>
      <c r="W17588" s="213"/>
      <c r="X17588" s="214"/>
      <c r="Y17588" s="214"/>
      <c r="Z17588" s="214"/>
      <c r="AA17588" s="217"/>
      <c r="AB17588" s="217"/>
      <c r="AC17588" s="217"/>
      <c r="AD17588" s="213"/>
    </row>
    <row r="17589" spans="20:30" x14ac:dyDescent="0.2">
      <c r="T17589" s="212"/>
      <c r="U17589" s="213"/>
      <c r="V17589" s="213"/>
      <c r="W17589" s="213"/>
      <c r="X17589" s="214"/>
      <c r="Y17589" s="214"/>
      <c r="Z17589" s="214"/>
      <c r="AA17589" s="217"/>
      <c r="AB17589" s="217"/>
      <c r="AC17589" s="217"/>
      <c r="AD17589" s="213"/>
    </row>
    <row r="17590" spans="20:30" x14ac:dyDescent="0.2">
      <c r="T17590" s="212"/>
      <c r="U17590" s="213"/>
      <c r="V17590" s="213"/>
      <c r="W17590" s="213"/>
      <c r="X17590" s="214"/>
      <c r="Y17590" s="214"/>
      <c r="Z17590" s="214"/>
      <c r="AA17590" s="217"/>
      <c r="AB17590" s="217"/>
      <c r="AC17590" s="217"/>
      <c r="AD17590" s="213"/>
    </row>
    <row r="17591" spans="20:30" x14ac:dyDescent="0.2">
      <c r="T17591" s="212"/>
      <c r="U17591" s="213"/>
      <c r="V17591" s="213"/>
      <c r="W17591" s="213"/>
      <c r="X17591" s="214"/>
      <c r="Y17591" s="214"/>
      <c r="Z17591" s="214"/>
      <c r="AA17591" s="217"/>
      <c r="AB17591" s="217"/>
      <c r="AC17591" s="217"/>
      <c r="AD17591" s="213"/>
    </row>
    <row r="17592" spans="20:30" x14ac:dyDescent="0.2">
      <c r="T17592" s="212"/>
      <c r="U17592" s="213"/>
      <c r="V17592" s="213"/>
      <c r="W17592" s="213"/>
      <c r="X17592" s="214"/>
      <c r="Y17592" s="214"/>
      <c r="Z17592" s="214"/>
      <c r="AA17592" s="217"/>
      <c r="AB17592" s="217"/>
      <c r="AC17592" s="217"/>
      <c r="AD17592" s="213"/>
    </row>
    <row r="17593" spans="20:30" x14ac:dyDescent="0.2">
      <c r="T17593" s="212"/>
      <c r="U17593" s="213"/>
      <c r="V17593" s="213"/>
      <c r="W17593" s="213"/>
      <c r="X17593" s="214"/>
      <c r="Y17593" s="214"/>
      <c r="Z17593" s="214"/>
      <c r="AA17593" s="217"/>
      <c r="AB17593" s="217"/>
      <c r="AC17593" s="217"/>
      <c r="AD17593" s="213"/>
    </row>
    <row r="17594" spans="20:30" x14ac:dyDescent="0.2">
      <c r="T17594" s="212"/>
      <c r="U17594" s="213"/>
      <c r="V17594" s="213"/>
      <c r="W17594" s="213"/>
      <c r="X17594" s="214"/>
      <c r="Y17594" s="214"/>
      <c r="Z17594" s="214"/>
      <c r="AA17594" s="217"/>
      <c r="AB17594" s="217"/>
      <c r="AC17594" s="217"/>
      <c r="AD17594" s="213"/>
    </row>
    <row r="17595" spans="20:30" x14ac:dyDescent="0.2">
      <c r="T17595" s="212"/>
      <c r="U17595" s="213"/>
      <c r="V17595" s="213"/>
      <c r="W17595" s="213"/>
      <c r="X17595" s="214"/>
      <c r="Y17595" s="214"/>
      <c r="Z17595" s="214"/>
      <c r="AA17595" s="217"/>
      <c r="AB17595" s="217"/>
      <c r="AC17595" s="217"/>
      <c r="AD17595" s="213"/>
    </row>
    <row r="17596" spans="20:30" x14ac:dyDescent="0.2">
      <c r="T17596" s="212"/>
      <c r="U17596" s="213"/>
      <c r="V17596" s="213"/>
      <c r="W17596" s="213"/>
      <c r="X17596" s="214"/>
      <c r="Y17596" s="214"/>
      <c r="Z17596" s="214"/>
      <c r="AA17596" s="217"/>
      <c r="AB17596" s="217"/>
      <c r="AC17596" s="217"/>
      <c r="AD17596" s="213"/>
    </row>
    <row r="17597" spans="20:30" x14ac:dyDescent="0.2">
      <c r="T17597" s="212"/>
      <c r="U17597" s="213"/>
      <c r="V17597" s="213"/>
      <c r="W17597" s="213"/>
      <c r="X17597" s="214"/>
      <c r="Y17597" s="214"/>
      <c r="Z17597" s="214"/>
      <c r="AA17597" s="217"/>
      <c r="AB17597" s="217"/>
      <c r="AC17597" s="217"/>
      <c r="AD17597" s="213"/>
    </row>
    <row r="17598" spans="20:30" x14ac:dyDescent="0.2">
      <c r="T17598" s="212"/>
      <c r="U17598" s="213"/>
      <c r="V17598" s="213"/>
      <c r="W17598" s="213"/>
      <c r="X17598" s="214"/>
      <c r="Y17598" s="214"/>
      <c r="Z17598" s="214"/>
      <c r="AA17598" s="217"/>
      <c r="AB17598" s="217"/>
      <c r="AC17598" s="217"/>
      <c r="AD17598" s="213"/>
    </row>
    <row r="17599" spans="20:30" x14ac:dyDescent="0.2">
      <c r="T17599" s="212"/>
      <c r="U17599" s="213"/>
      <c r="V17599" s="213"/>
      <c r="W17599" s="213"/>
      <c r="X17599" s="214"/>
      <c r="Y17599" s="214"/>
      <c r="Z17599" s="214"/>
      <c r="AA17599" s="217"/>
      <c r="AB17599" s="217"/>
      <c r="AC17599" s="217"/>
      <c r="AD17599" s="213"/>
    </row>
    <row r="17600" spans="20:30" x14ac:dyDescent="0.2">
      <c r="T17600" s="212"/>
      <c r="U17600" s="213"/>
      <c r="V17600" s="213"/>
      <c r="W17600" s="213"/>
      <c r="X17600" s="214"/>
      <c r="Y17600" s="214"/>
      <c r="Z17600" s="214"/>
      <c r="AA17600" s="217"/>
      <c r="AB17600" s="217"/>
      <c r="AC17600" s="217"/>
      <c r="AD17600" s="213"/>
    </row>
    <row r="17601" spans="20:30" x14ac:dyDescent="0.2">
      <c r="T17601" s="212"/>
      <c r="U17601" s="213"/>
      <c r="V17601" s="213"/>
      <c r="W17601" s="213"/>
      <c r="X17601" s="214"/>
      <c r="Y17601" s="214"/>
      <c r="Z17601" s="214"/>
      <c r="AA17601" s="217"/>
      <c r="AB17601" s="217"/>
      <c r="AC17601" s="217"/>
      <c r="AD17601" s="213"/>
    </row>
    <row r="17602" spans="20:30" x14ac:dyDescent="0.2">
      <c r="T17602" s="212"/>
      <c r="U17602" s="213"/>
      <c r="V17602" s="213"/>
      <c r="W17602" s="213"/>
      <c r="X17602" s="214"/>
      <c r="Y17602" s="214"/>
      <c r="Z17602" s="214"/>
      <c r="AA17602" s="217"/>
      <c r="AB17602" s="217"/>
      <c r="AC17602" s="217"/>
      <c r="AD17602" s="213"/>
    </row>
    <row r="17603" spans="20:30" x14ac:dyDescent="0.2">
      <c r="T17603" s="212"/>
      <c r="U17603" s="213"/>
      <c r="V17603" s="213"/>
      <c r="W17603" s="213"/>
      <c r="X17603" s="214"/>
      <c r="Y17603" s="214"/>
      <c r="Z17603" s="214"/>
      <c r="AA17603" s="217"/>
      <c r="AB17603" s="217"/>
      <c r="AC17603" s="217"/>
      <c r="AD17603" s="213"/>
    </row>
    <row r="17604" spans="20:30" x14ac:dyDescent="0.2">
      <c r="T17604" s="212"/>
      <c r="U17604" s="213"/>
      <c r="V17604" s="213"/>
      <c r="W17604" s="213"/>
      <c r="X17604" s="214"/>
      <c r="Y17604" s="214"/>
      <c r="Z17604" s="214"/>
      <c r="AA17604" s="217"/>
      <c r="AB17604" s="217"/>
      <c r="AC17604" s="217"/>
      <c r="AD17604" s="213"/>
    </row>
    <row r="17605" spans="20:30" x14ac:dyDescent="0.2">
      <c r="T17605" s="212"/>
      <c r="U17605" s="213"/>
      <c r="V17605" s="213"/>
      <c r="W17605" s="213"/>
      <c r="X17605" s="214"/>
      <c r="Y17605" s="214"/>
      <c r="Z17605" s="214"/>
      <c r="AA17605" s="217"/>
      <c r="AB17605" s="217"/>
      <c r="AC17605" s="217"/>
      <c r="AD17605" s="213"/>
    </row>
    <row r="17606" spans="20:30" x14ac:dyDescent="0.2">
      <c r="T17606" s="212"/>
      <c r="U17606" s="213"/>
      <c r="V17606" s="213"/>
      <c r="W17606" s="213"/>
      <c r="X17606" s="214"/>
      <c r="Y17606" s="214"/>
      <c r="Z17606" s="214"/>
      <c r="AA17606" s="217"/>
      <c r="AB17606" s="217"/>
      <c r="AC17606" s="217"/>
      <c r="AD17606" s="213"/>
    </row>
    <row r="17607" spans="20:30" x14ac:dyDescent="0.2">
      <c r="T17607" s="212"/>
      <c r="U17607" s="213"/>
      <c r="V17607" s="213"/>
      <c r="W17607" s="213"/>
      <c r="X17607" s="214"/>
      <c r="Y17607" s="214"/>
      <c r="Z17607" s="214"/>
      <c r="AA17607" s="217"/>
      <c r="AB17607" s="217"/>
      <c r="AC17607" s="217"/>
      <c r="AD17607" s="213"/>
    </row>
    <row r="17608" spans="20:30" x14ac:dyDescent="0.2">
      <c r="T17608" s="212"/>
      <c r="U17608" s="213"/>
      <c r="V17608" s="213"/>
      <c r="W17608" s="213"/>
      <c r="X17608" s="214"/>
      <c r="Y17608" s="214"/>
      <c r="Z17608" s="214"/>
      <c r="AA17608" s="217"/>
      <c r="AB17608" s="217"/>
      <c r="AC17608" s="217"/>
      <c r="AD17608" s="213"/>
    </row>
    <row r="17609" spans="20:30" x14ac:dyDescent="0.2">
      <c r="T17609" s="212"/>
      <c r="U17609" s="213"/>
      <c r="V17609" s="213"/>
      <c r="W17609" s="213"/>
      <c r="X17609" s="214"/>
      <c r="Y17609" s="214"/>
      <c r="Z17609" s="214"/>
      <c r="AA17609" s="217"/>
      <c r="AB17609" s="217"/>
      <c r="AC17609" s="217"/>
      <c r="AD17609" s="213"/>
    </row>
    <row r="17610" spans="20:30" x14ac:dyDescent="0.2">
      <c r="T17610" s="212"/>
      <c r="U17610" s="213"/>
      <c r="V17610" s="213"/>
      <c r="W17610" s="213"/>
      <c r="X17610" s="214"/>
      <c r="Y17610" s="214"/>
      <c r="Z17610" s="214"/>
      <c r="AA17610" s="217"/>
      <c r="AB17610" s="217"/>
      <c r="AC17610" s="217"/>
      <c r="AD17610" s="213"/>
    </row>
    <row r="17611" spans="20:30" x14ac:dyDescent="0.2">
      <c r="T17611" s="212"/>
      <c r="U17611" s="213"/>
      <c r="V17611" s="213"/>
      <c r="W17611" s="213"/>
      <c r="X17611" s="214"/>
      <c r="Y17611" s="214"/>
      <c r="Z17611" s="214"/>
      <c r="AA17611" s="217"/>
      <c r="AB17611" s="217"/>
      <c r="AC17611" s="217"/>
      <c r="AD17611" s="213"/>
    </row>
    <row r="17612" spans="20:30" x14ac:dyDescent="0.2">
      <c r="T17612" s="212"/>
      <c r="U17612" s="213"/>
      <c r="V17612" s="213"/>
      <c r="W17612" s="213"/>
      <c r="X17612" s="214"/>
      <c r="Y17612" s="214"/>
      <c r="Z17612" s="214"/>
      <c r="AA17612" s="217"/>
      <c r="AB17612" s="217"/>
      <c r="AC17612" s="217"/>
      <c r="AD17612" s="213"/>
    </row>
    <row r="17613" spans="20:30" x14ac:dyDescent="0.2">
      <c r="T17613" s="212"/>
      <c r="U17613" s="213"/>
      <c r="V17613" s="213"/>
      <c r="W17613" s="213"/>
      <c r="X17613" s="214"/>
      <c r="Y17613" s="214"/>
      <c r="Z17613" s="214"/>
      <c r="AA17613" s="217"/>
      <c r="AB17613" s="217"/>
      <c r="AC17613" s="217"/>
      <c r="AD17613" s="213"/>
    </row>
    <row r="17614" spans="20:30" x14ac:dyDescent="0.2">
      <c r="T17614" s="212"/>
      <c r="U17614" s="213"/>
      <c r="V17614" s="213"/>
      <c r="W17614" s="213"/>
      <c r="X17614" s="214"/>
      <c r="Y17614" s="214"/>
      <c r="Z17614" s="214"/>
      <c r="AA17614" s="217"/>
      <c r="AB17614" s="217"/>
      <c r="AC17614" s="217"/>
      <c r="AD17614" s="213"/>
    </row>
    <row r="17615" spans="20:30" x14ac:dyDescent="0.2">
      <c r="T17615" s="212"/>
      <c r="U17615" s="213"/>
      <c r="V17615" s="213"/>
      <c r="W17615" s="213"/>
      <c r="X17615" s="214"/>
      <c r="Y17615" s="214"/>
      <c r="Z17615" s="214"/>
      <c r="AA17615" s="217"/>
      <c r="AB17615" s="217"/>
      <c r="AC17615" s="217"/>
      <c r="AD17615" s="213"/>
    </row>
    <row r="17616" spans="20:30" x14ac:dyDescent="0.2">
      <c r="T17616" s="212"/>
      <c r="U17616" s="213"/>
      <c r="V17616" s="213"/>
      <c r="W17616" s="213"/>
      <c r="X17616" s="214"/>
      <c r="Y17616" s="214"/>
      <c r="Z17616" s="214"/>
      <c r="AA17616" s="217"/>
      <c r="AB17616" s="217"/>
      <c r="AC17616" s="217"/>
      <c r="AD17616" s="213"/>
    </row>
    <row r="17617" spans="20:30" x14ac:dyDescent="0.2">
      <c r="T17617" s="212"/>
      <c r="U17617" s="213"/>
      <c r="V17617" s="213"/>
      <c r="W17617" s="213"/>
      <c r="X17617" s="214"/>
      <c r="Y17617" s="214"/>
      <c r="Z17617" s="214"/>
      <c r="AA17617" s="217"/>
      <c r="AB17617" s="217"/>
      <c r="AC17617" s="217"/>
      <c r="AD17617" s="213"/>
    </row>
    <row r="17618" spans="20:30" x14ac:dyDescent="0.2">
      <c r="T17618" s="212"/>
      <c r="U17618" s="213"/>
      <c r="V17618" s="213"/>
      <c r="W17618" s="213"/>
      <c r="X17618" s="214"/>
      <c r="Y17618" s="214"/>
      <c r="Z17618" s="214"/>
      <c r="AA17618" s="217"/>
      <c r="AB17618" s="217"/>
      <c r="AC17618" s="217"/>
      <c r="AD17618" s="213"/>
    </row>
    <row r="17619" spans="20:30" x14ac:dyDescent="0.2">
      <c r="T17619" s="212"/>
      <c r="U17619" s="213"/>
      <c r="V17619" s="213"/>
      <c r="W17619" s="213"/>
      <c r="X17619" s="214"/>
      <c r="Y17619" s="214"/>
      <c r="Z17619" s="214"/>
      <c r="AA17619" s="217"/>
      <c r="AB17619" s="217"/>
      <c r="AC17619" s="217"/>
      <c r="AD17619" s="213"/>
    </row>
    <row r="17620" spans="20:30" x14ac:dyDescent="0.2">
      <c r="T17620" s="212"/>
      <c r="U17620" s="213"/>
      <c r="V17620" s="213"/>
      <c r="W17620" s="213"/>
      <c r="X17620" s="214"/>
      <c r="Y17620" s="214"/>
      <c r="Z17620" s="214"/>
      <c r="AA17620" s="217"/>
      <c r="AB17620" s="217"/>
      <c r="AC17620" s="217"/>
      <c r="AD17620" s="213"/>
    </row>
    <row r="17621" spans="20:30" x14ac:dyDescent="0.2">
      <c r="T17621" s="212"/>
      <c r="U17621" s="213"/>
      <c r="V17621" s="213"/>
      <c r="W17621" s="213"/>
      <c r="X17621" s="214"/>
      <c r="Y17621" s="214"/>
      <c r="Z17621" s="214"/>
      <c r="AA17621" s="217"/>
      <c r="AB17621" s="217"/>
      <c r="AC17621" s="217"/>
      <c r="AD17621" s="213"/>
    </row>
    <row r="17622" spans="20:30" x14ac:dyDescent="0.2">
      <c r="T17622" s="212"/>
      <c r="U17622" s="213"/>
      <c r="V17622" s="213"/>
      <c r="W17622" s="213"/>
      <c r="X17622" s="214"/>
      <c r="Y17622" s="214"/>
      <c r="Z17622" s="214"/>
      <c r="AA17622" s="217"/>
      <c r="AB17622" s="217"/>
      <c r="AC17622" s="217"/>
      <c r="AD17622" s="213"/>
    </row>
    <row r="17623" spans="20:30" x14ac:dyDescent="0.2">
      <c r="T17623" s="212"/>
      <c r="U17623" s="213"/>
      <c r="V17623" s="213"/>
      <c r="W17623" s="213"/>
      <c r="X17623" s="214"/>
      <c r="Y17623" s="214"/>
      <c r="Z17623" s="214"/>
      <c r="AA17623" s="217"/>
      <c r="AB17623" s="217"/>
      <c r="AC17623" s="217"/>
      <c r="AD17623" s="213"/>
    </row>
    <row r="17624" spans="20:30" x14ac:dyDescent="0.2">
      <c r="T17624" s="212"/>
      <c r="U17624" s="213"/>
      <c r="V17624" s="213"/>
      <c r="W17624" s="213"/>
      <c r="X17624" s="214"/>
      <c r="Y17624" s="214"/>
      <c r="Z17624" s="214"/>
      <c r="AA17624" s="217"/>
      <c r="AB17624" s="217"/>
      <c r="AC17624" s="217"/>
      <c r="AD17624" s="213"/>
    </row>
    <row r="17625" spans="20:30" x14ac:dyDescent="0.2">
      <c r="T17625" s="212"/>
      <c r="U17625" s="213"/>
      <c r="V17625" s="213"/>
      <c r="W17625" s="213"/>
      <c r="X17625" s="214"/>
      <c r="Y17625" s="214"/>
      <c r="Z17625" s="214"/>
      <c r="AA17625" s="217"/>
      <c r="AB17625" s="217"/>
      <c r="AC17625" s="217"/>
      <c r="AD17625" s="213"/>
    </row>
    <row r="17626" spans="20:30" x14ac:dyDescent="0.2">
      <c r="T17626" s="212"/>
      <c r="U17626" s="213"/>
      <c r="V17626" s="213"/>
      <c r="W17626" s="213"/>
      <c r="X17626" s="214"/>
      <c r="Y17626" s="214"/>
      <c r="Z17626" s="214"/>
      <c r="AA17626" s="217"/>
      <c r="AB17626" s="217"/>
      <c r="AC17626" s="217"/>
      <c r="AD17626" s="213"/>
    </row>
    <row r="17627" spans="20:30" x14ac:dyDescent="0.2">
      <c r="T17627" s="212"/>
      <c r="U17627" s="213"/>
      <c r="V17627" s="213"/>
      <c r="W17627" s="213"/>
      <c r="X17627" s="214"/>
      <c r="Y17627" s="214"/>
      <c r="Z17627" s="214"/>
      <c r="AA17627" s="217"/>
      <c r="AB17627" s="217"/>
      <c r="AC17627" s="217"/>
      <c r="AD17627" s="213"/>
    </row>
    <row r="17628" spans="20:30" x14ac:dyDescent="0.2">
      <c r="T17628" s="212"/>
      <c r="U17628" s="213"/>
      <c r="V17628" s="213"/>
      <c r="W17628" s="213"/>
      <c r="X17628" s="214"/>
      <c r="Y17628" s="214"/>
      <c r="Z17628" s="214"/>
      <c r="AA17628" s="217"/>
      <c r="AB17628" s="217"/>
      <c r="AC17628" s="217"/>
      <c r="AD17628" s="213"/>
    </row>
    <row r="17629" spans="20:30" x14ac:dyDescent="0.2">
      <c r="T17629" s="212"/>
      <c r="U17629" s="213"/>
      <c r="V17629" s="213"/>
      <c r="W17629" s="213"/>
      <c r="X17629" s="214"/>
      <c r="Y17629" s="214"/>
      <c r="Z17629" s="214"/>
      <c r="AA17629" s="217"/>
      <c r="AB17629" s="217"/>
      <c r="AC17629" s="217"/>
      <c r="AD17629" s="213"/>
    </row>
    <row r="17630" spans="20:30" x14ac:dyDescent="0.2">
      <c r="T17630" s="212"/>
      <c r="U17630" s="213"/>
      <c r="V17630" s="213"/>
      <c r="W17630" s="213"/>
      <c r="X17630" s="214"/>
      <c r="Y17630" s="214"/>
      <c r="Z17630" s="214"/>
      <c r="AA17630" s="217"/>
      <c r="AB17630" s="217"/>
      <c r="AC17630" s="217"/>
      <c r="AD17630" s="213"/>
    </row>
    <row r="17631" spans="20:30" x14ac:dyDescent="0.2">
      <c r="T17631" s="212"/>
      <c r="U17631" s="213"/>
      <c r="V17631" s="213"/>
      <c r="W17631" s="213"/>
      <c r="X17631" s="214"/>
      <c r="Y17631" s="214"/>
      <c r="Z17631" s="214"/>
      <c r="AA17631" s="217"/>
      <c r="AB17631" s="217"/>
      <c r="AC17631" s="217"/>
      <c r="AD17631" s="213"/>
    </row>
    <row r="17632" spans="20:30" x14ac:dyDescent="0.2">
      <c r="T17632" s="212"/>
      <c r="U17632" s="213"/>
      <c r="V17632" s="213"/>
      <c r="W17632" s="213"/>
      <c r="X17632" s="214"/>
      <c r="Y17632" s="214"/>
      <c r="Z17632" s="214"/>
      <c r="AA17632" s="217"/>
      <c r="AB17632" s="217"/>
      <c r="AC17632" s="217"/>
      <c r="AD17632" s="213"/>
    </row>
    <row r="17633" spans="20:30" x14ac:dyDescent="0.2">
      <c r="T17633" s="212"/>
      <c r="U17633" s="213"/>
      <c r="V17633" s="213"/>
      <c r="W17633" s="213"/>
      <c r="X17633" s="214"/>
      <c r="Y17633" s="214"/>
      <c r="Z17633" s="214"/>
      <c r="AA17633" s="217"/>
      <c r="AB17633" s="217"/>
      <c r="AC17633" s="217"/>
      <c r="AD17633" s="213"/>
    </row>
    <row r="17634" spans="20:30" x14ac:dyDescent="0.2">
      <c r="T17634" s="212"/>
      <c r="U17634" s="213"/>
      <c r="V17634" s="213"/>
      <c r="W17634" s="213"/>
      <c r="X17634" s="214"/>
      <c r="Y17634" s="214"/>
      <c r="Z17634" s="214"/>
      <c r="AA17634" s="217"/>
      <c r="AB17634" s="217"/>
      <c r="AC17634" s="217"/>
      <c r="AD17634" s="213"/>
    </row>
    <row r="17635" spans="20:30" x14ac:dyDescent="0.2">
      <c r="T17635" s="212"/>
      <c r="U17635" s="213"/>
      <c r="V17635" s="213"/>
      <c r="W17635" s="213"/>
      <c r="X17635" s="214"/>
      <c r="Y17635" s="214"/>
      <c r="Z17635" s="214"/>
      <c r="AA17635" s="217"/>
      <c r="AB17635" s="217"/>
      <c r="AC17635" s="217"/>
      <c r="AD17635" s="213"/>
    </row>
    <row r="17636" spans="20:30" x14ac:dyDescent="0.2">
      <c r="T17636" s="212"/>
      <c r="U17636" s="213"/>
      <c r="V17636" s="213"/>
      <c r="W17636" s="213"/>
      <c r="X17636" s="214"/>
      <c r="Y17636" s="214"/>
      <c r="Z17636" s="214"/>
      <c r="AA17636" s="217"/>
      <c r="AB17636" s="217"/>
      <c r="AC17636" s="217"/>
      <c r="AD17636" s="213"/>
    </row>
    <row r="17637" spans="20:30" x14ac:dyDescent="0.2">
      <c r="T17637" s="212"/>
      <c r="U17637" s="213"/>
      <c r="V17637" s="213"/>
      <c r="W17637" s="213"/>
      <c r="X17637" s="214"/>
      <c r="Y17637" s="214"/>
      <c r="Z17637" s="214"/>
      <c r="AA17637" s="217"/>
      <c r="AB17637" s="217"/>
      <c r="AC17637" s="217"/>
      <c r="AD17637" s="213"/>
    </row>
    <row r="17638" spans="20:30" x14ac:dyDescent="0.2">
      <c r="T17638" s="212"/>
      <c r="U17638" s="213"/>
      <c r="V17638" s="213"/>
      <c r="W17638" s="213"/>
      <c r="X17638" s="214"/>
      <c r="Y17638" s="214"/>
      <c r="Z17638" s="214"/>
      <c r="AA17638" s="217"/>
      <c r="AB17638" s="217"/>
      <c r="AC17638" s="217"/>
      <c r="AD17638" s="213"/>
    </row>
    <row r="17639" spans="20:30" x14ac:dyDescent="0.2">
      <c r="T17639" s="212"/>
      <c r="U17639" s="213"/>
      <c r="V17639" s="213"/>
      <c r="W17639" s="213"/>
      <c r="X17639" s="214"/>
      <c r="Y17639" s="214"/>
      <c r="Z17639" s="214"/>
      <c r="AA17639" s="217"/>
      <c r="AB17639" s="217"/>
      <c r="AC17639" s="217"/>
      <c r="AD17639" s="213"/>
    </row>
    <row r="17640" spans="20:30" x14ac:dyDescent="0.2">
      <c r="T17640" s="212"/>
      <c r="U17640" s="213"/>
      <c r="V17640" s="213"/>
      <c r="W17640" s="213"/>
      <c r="X17640" s="214"/>
      <c r="Y17640" s="214"/>
      <c r="Z17640" s="214"/>
      <c r="AA17640" s="217"/>
      <c r="AB17640" s="217"/>
      <c r="AC17640" s="217"/>
      <c r="AD17640" s="213"/>
    </row>
    <row r="17641" spans="20:30" x14ac:dyDescent="0.2">
      <c r="T17641" s="212"/>
      <c r="U17641" s="213"/>
      <c r="V17641" s="213"/>
      <c r="W17641" s="213"/>
      <c r="X17641" s="214"/>
      <c r="Y17641" s="214"/>
      <c r="Z17641" s="214"/>
      <c r="AA17641" s="217"/>
      <c r="AB17641" s="217"/>
      <c r="AC17641" s="217"/>
      <c r="AD17641" s="213"/>
    </row>
    <row r="17642" spans="20:30" x14ac:dyDescent="0.2">
      <c r="T17642" s="212"/>
      <c r="U17642" s="213"/>
      <c r="V17642" s="213"/>
      <c r="W17642" s="213"/>
      <c r="X17642" s="214"/>
      <c r="Y17642" s="214"/>
      <c r="Z17642" s="214"/>
      <c r="AA17642" s="217"/>
      <c r="AB17642" s="217"/>
      <c r="AC17642" s="217"/>
      <c r="AD17642" s="213"/>
    </row>
    <row r="17643" spans="20:30" x14ac:dyDescent="0.2">
      <c r="T17643" s="212"/>
      <c r="U17643" s="213"/>
      <c r="V17643" s="213"/>
      <c r="W17643" s="213"/>
      <c r="X17643" s="214"/>
      <c r="Y17643" s="214"/>
      <c r="Z17643" s="214"/>
      <c r="AA17643" s="217"/>
      <c r="AB17643" s="217"/>
      <c r="AC17643" s="217"/>
      <c r="AD17643" s="213"/>
    </row>
    <row r="17644" spans="20:30" x14ac:dyDescent="0.2">
      <c r="T17644" s="212"/>
      <c r="U17644" s="213"/>
      <c r="V17644" s="213"/>
      <c r="W17644" s="213"/>
      <c r="X17644" s="214"/>
      <c r="Y17644" s="214"/>
      <c r="Z17644" s="214"/>
      <c r="AA17644" s="217"/>
      <c r="AB17644" s="217"/>
      <c r="AC17644" s="217"/>
      <c r="AD17644" s="213"/>
    </row>
    <row r="17645" spans="20:30" x14ac:dyDescent="0.2">
      <c r="T17645" s="212"/>
      <c r="U17645" s="213"/>
      <c r="V17645" s="213"/>
      <c r="W17645" s="213"/>
      <c r="X17645" s="214"/>
      <c r="Y17645" s="214"/>
      <c r="Z17645" s="214"/>
      <c r="AA17645" s="217"/>
      <c r="AB17645" s="217"/>
      <c r="AC17645" s="217"/>
      <c r="AD17645" s="213"/>
    </row>
    <row r="17646" spans="20:30" x14ac:dyDescent="0.2">
      <c r="T17646" s="212"/>
      <c r="U17646" s="213"/>
      <c r="V17646" s="213"/>
      <c r="W17646" s="213"/>
      <c r="X17646" s="214"/>
      <c r="Y17646" s="214"/>
      <c r="Z17646" s="214"/>
      <c r="AA17646" s="217"/>
      <c r="AB17646" s="217"/>
      <c r="AC17646" s="217"/>
      <c r="AD17646" s="213"/>
    </row>
    <row r="17647" spans="20:30" x14ac:dyDescent="0.2">
      <c r="T17647" s="212"/>
      <c r="U17647" s="213"/>
      <c r="V17647" s="213"/>
      <c r="W17647" s="213"/>
      <c r="X17647" s="214"/>
      <c r="Y17647" s="214"/>
      <c r="Z17647" s="214"/>
      <c r="AA17647" s="217"/>
      <c r="AB17647" s="217"/>
      <c r="AC17647" s="217"/>
      <c r="AD17647" s="213"/>
    </row>
    <row r="17648" spans="20:30" x14ac:dyDescent="0.2">
      <c r="T17648" s="212"/>
      <c r="U17648" s="213"/>
      <c r="V17648" s="213"/>
      <c r="W17648" s="213"/>
      <c r="X17648" s="214"/>
      <c r="Y17648" s="214"/>
      <c r="Z17648" s="214"/>
      <c r="AA17648" s="217"/>
      <c r="AB17648" s="217"/>
      <c r="AC17648" s="217"/>
      <c r="AD17648" s="213"/>
    </row>
    <row r="17649" spans="20:30" x14ac:dyDescent="0.2">
      <c r="T17649" s="212"/>
      <c r="U17649" s="213"/>
      <c r="V17649" s="213"/>
      <c r="W17649" s="213"/>
      <c r="X17649" s="214"/>
      <c r="Y17649" s="214"/>
      <c r="Z17649" s="214"/>
      <c r="AA17649" s="217"/>
      <c r="AB17649" s="217"/>
      <c r="AC17649" s="217"/>
      <c r="AD17649" s="213"/>
    </row>
    <row r="17650" spans="20:30" x14ac:dyDescent="0.2">
      <c r="T17650" s="212"/>
      <c r="U17650" s="213"/>
      <c r="V17650" s="213"/>
      <c r="W17650" s="213"/>
      <c r="X17650" s="214"/>
      <c r="Y17650" s="214"/>
      <c r="Z17650" s="214"/>
      <c r="AA17650" s="217"/>
      <c r="AB17650" s="217"/>
      <c r="AC17650" s="217"/>
      <c r="AD17650" s="213"/>
    </row>
    <row r="17651" spans="20:30" x14ac:dyDescent="0.2">
      <c r="T17651" s="212"/>
      <c r="U17651" s="213"/>
      <c r="V17651" s="213"/>
      <c r="W17651" s="213"/>
      <c r="X17651" s="214"/>
      <c r="Y17651" s="214"/>
      <c r="Z17651" s="214"/>
      <c r="AA17651" s="217"/>
      <c r="AB17651" s="217"/>
      <c r="AC17651" s="217"/>
      <c r="AD17651" s="213"/>
    </row>
    <row r="17652" spans="20:30" x14ac:dyDescent="0.2">
      <c r="T17652" s="212"/>
      <c r="U17652" s="213"/>
      <c r="V17652" s="213"/>
      <c r="W17652" s="213"/>
      <c r="X17652" s="214"/>
      <c r="Y17652" s="214"/>
      <c r="Z17652" s="214"/>
      <c r="AA17652" s="217"/>
      <c r="AB17652" s="217"/>
      <c r="AC17652" s="217"/>
      <c r="AD17652" s="213"/>
    </row>
    <row r="17653" spans="20:30" x14ac:dyDescent="0.2">
      <c r="T17653" s="212"/>
      <c r="U17653" s="213"/>
      <c r="V17653" s="213"/>
      <c r="W17653" s="213"/>
      <c r="X17653" s="214"/>
      <c r="Y17653" s="214"/>
      <c r="Z17653" s="214"/>
      <c r="AA17653" s="217"/>
      <c r="AB17653" s="217"/>
      <c r="AC17653" s="217"/>
      <c r="AD17653" s="213"/>
    </row>
    <row r="17654" spans="20:30" x14ac:dyDescent="0.2">
      <c r="T17654" s="212"/>
      <c r="U17654" s="213"/>
      <c r="V17654" s="213"/>
      <c r="W17654" s="213"/>
      <c r="X17654" s="214"/>
      <c r="Y17654" s="214"/>
      <c r="Z17654" s="214"/>
      <c r="AA17654" s="217"/>
      <c r="AB17654" s="217"/>
      <c r="AC17654" s="217"/>
      <c r="AD17654" s="213"/>
    </row>
    <row r="17655" spans="20:30" x14ac:dyDescent="0.2">
      <c r="T17655" s="212"/>
      <c r="U17655" s="213"/>
      <c r="V17655" s="213"/>
      <c r="W17655" s="213"/>
      <c r="X17655" s="214"/>
      <c r="Y17655" s="214"/>
      <c r="Z17655" s="214"/>
      <c r="AA17655" s="217"/>
      <c r="AB17655" s="217"/>
      <c r="AC17655" s="217"/>
      <c r="AD17655" s="213"/>
    </row>
    <row r="17656" spans="20:30" x14ac:dyDescent="0.2">
      <c r="T17656" s="212"/>
      <c r="U17656" s="213"/>
      <c r="V17656" s="213"/>
      <c r="W17656" s="213"/>
      <c r="X17656" s="214"/>
      <c r="Y17656" s="214"/>
      <c r="Z17656" s="214"/>
      <c r="AA17656" s="217"/>
      <c r="AB17656" s="217"/>
      <c r="AC17656" s="217"/>
      <c r="AD17656" s="213"/>
    </row>
    <row r="17657" spans="20:30" x14ac:dyDescent="0.2">
      <c r="T17657" s="212"/>
      <c r="U17657" s="213"/>
      <c r="V17657" s="213"/>
      <c r="W17657" s="213"/>
      <c r="X17657" s="214"/>
      <c r="Y17657" s="214"/>
      <c r="Z17657" s="214"/>
      <c r="AA17657" s="217"/>
      <c r="AB17657" s="217"/>
      <c r="AC17657" s="217"/>
      <c r="AD17657" s="213"/>
    </row>
    <row r="17658" spans="20:30" x14ac:dyDescent="0.2">
      <c r="T17658" s="212"/>
      <c r="U17658" s="213"/>
      <c r="V17658" s="213"/>
      <c r="W17658" s="213"/>
      <c r="X17658" s="214"/>
      <c r="Y17658" s="214"/>
      <c r="Z17658" s="214"/>
      <c r="AA17658" s="217"/>
      <c r="AB17658" s="217"/>
      <c r="AC17658" s="217"/>
      <c r="AD17658" s="213"/>
    </row>
    <row r="17659" spans="20:30" x14ac:dyDescent="0.2">
      <c r="T17659" s="212"/>
      <c r="U17659" s="213"/>
      <c r="V17659" s="213"/>
      <c r="W17659" s="213"/>
      <c r="X17659" s="214"/>
      <c r="Y17659" s="214"/>
      <c r="Z17659" s="214"/>
      <c r="AA17659" s="217"/>
      <c r="AB17659" s="217"/>
      <c r="AC17659" s="217"/>
      <c r="AD17659" s="213"/>
    </row>
    <row r="17660" spans="20:30" x14ac:dyDescent="0.2">
      <c r="T17660" s="212"/>
      <c r="U17660" s="213"/>
      <c r="V17660" s="213"/>
      <c r="W17660" s="213"/>
      <c r="X17660" s="214"/>
      <c r="Y17660" s="214"/>
      <c r="Z17660" s="214"/>
      <c r="AA17660" s="217"/>
      <c r="AB17660" s="217"/>
      <c r="AC17660" s="217"/>
      <c r="AD17660" s="213"/>
    </row>
    <row r="17661" spans="20:30" x14ac:dyDescent="0.2">
      <c r="T17661" s="212"/>
      <c r="U17661" s="213"/>
      <c r="V17661" s="213"/>
      <c r="W17661" s="213"/>
      <c r="X17661" s="214"/>
      <c r="Y17661" s="214"/>
      <c r="Z17661" s="214"/>
      <c r="AA17661" s="217"/>
      <c r="AB17661" s="217"/>
      <c r="AC17661" s="217"/>
      <c r="AD17661" s="213"/>
    </row>
    <row r="17662" spans="20:30" x14ac:dyDescent="0.2">
      <c r="T17662" s="212"/>
      <c r="U17662" s="213"/>
      <c r="V17662" s="213"/>
      <c r="W17662" s="213"/>
      <c r="X17662" s="214"/>
      <c r="Y17662" s="214"/>
      <c r="Z17662" s="214"/>
      <c r="AA17662" s="217"/>
      <c r="AB17662" s="217"/>
      <c r="AC17662" s="217"/>
      <c r="AD17662" s="213"/>
    </row>
    <row r="17663" spans="20:30" x14ac:dyDescent="0.2">
      <c r="T17663" s="212"/>
      <c r="U17663" s="213"/>
      <c r="V17663" s="213"/>
      <c r="W17663" s="213"/>
      <c r="X17663" s="214"/>
      <c r="Y17663" s="214"/>
      <c r="Z17663" s="214"/>
      <c r="AA17663" s="217"/>
      <c r="AB17663" s="217"/>
      <c r="AC17663" s="217"/>
      <c r="AD17663" s="213"/>
    </row>
    <row r="17664" spans="20:30" x14ac:dyDescent="0.2">
      <c r="T17664" s="212"/>
      <c r="U17664" s="213"/>
      <c r="V17664" s="213"/>
      <c r="W17664" s="213"/>
      <c r="X17664" s="214"/>
      <c r="Y17664" s="214"/>
      <c r="Z17664" s="214"/>
      <c r="AA17664" s="217"/>
      <c r="AB17664" s="217"/>
      <c r="AC17664" s="217"/>
      <c r="AD17664" s="213"/>
    </row>
    <row r="17665" spans="20:30" x14ac:dyDescent="0.2">
      <c r="T17665" s="212"/>
      <c r="U17665" s="213"/>
      <c r="V17665" s="213"/>
      <c r="W17665" s="213"/>
      <c r="X17665" s="214"/>
      <c r="Y17665" s="214"/>
      <c r="Z17665" s="214"/>
      <c r="AA17665" s="217"/>
      <c r="AB17665" s="217"/>
      <c r="AC17665" s="217"/>
      <c r="AD17665" s="213"/>
    </row>
    <row r="17666" spans="20:30" x14ac:dyDescent="0.2">
      <c r="T17666" s="212"/>
      <c r="U17666" s="213"/>
      <c r="V17666" s="213"/>
      <c r="W17666" s="213"/>
      <c r="X17666" s="214"/>
      <c r="Y17666" s="214"/>
      <c r="Z17666" s="214"/>
      <c r="AA17666" s="217"/>
      <c r="AB17666" s="217"/>
      <c r="AC17666" s="217"/>
      <c r="AD17666" s="213"/>
    </row>
    <row r="17667" spans="20:30" x14ac:dyDescent="0.2">
      <c r="T17667" s="212"/>
      <c r="U17667" s="213"/>
      <c r="V17667" s="213"/>
      <c r="W17667" s="213"/>
      <c r="X17667" s="214"/>
      <c r="Y17667" s="214"/>
      <c r="Z17667" s="214"/>
      <c r="AA17667" s="217"/>
      <c r="AB17667" s="217"/>
      <c r="AC17667" s="217"/>
      <c r="AD17667" s="213"/>
    </row>
    <row r="17668" spans="20:30" x14ac:dyDescent="0.2">
      <c r="T17668" s="212"/>
      <c r="U17668" s="213"/>
      <c r="V17668" s="213"/>
      <c r="W17668" s="213"/>
      <c r="X17668" s="214"/>
      <c r="Y17668" s="214"/>
      <c r="Z17668" s="214"/>
      <c r="AA17668" s="217"/>
      <c r="AB17668" s="217"/>
      <c r="AC17668" s="217"/>
      <c r="AD17668" s="213"/>
    </row>
    <row r="17669" spans="20:30" x14ac:dyDescent="0.2">
      <c r="T17669" s="212"/>
      <c r="U17669" s="213"/>
      <c r="V17669" s="213"/>
      <c r="W17669" s="213"/>
      <c r="X17669" s="214"/>
      <c r="Y17669" s="214"/>
      <c r="Z17669" s="214"/>
      <c r="AA17669" s="217"/>
      <c r="AB17669" s="217"/>
      <c r="AC17669" s="217"/>
      <c r="AD17669" s="213"/>
    </row>
    <row r="17670" spans="20:30" x14ac:dyDescent="0.2">
      <c r="T17670" s="212"/>
      <c r="U17670" s="213"/>
      <c r="V17670" s="213"/>
      <c r="W17670" s="213"/>
      <c r="X17670" s="214"/>
      <c r="Y17670" s="214"/>
      <c r="Z17670" s="214"/>
      <c r="AA17670" s="217"/>
      <c r="AB17670" s="217"/>
      <c r="AC17670" s="217"/>
      <c r="AD17670" s="213"/>
    </row>
    <row r="17671" spans="20:30" x14ac:dyDescent="0.2">
      <c r="T17671" s="212"/>
      <c r="U17671" s="213"/>
      <c r="V17671" s="213"/>
      <c r="W17671" s="213"/>
      <c r="X17671" s="214"/>
      <c r="Y17671" s="214"/>
      <c r="Z17671" s="214"/>
      <c r="AA17671" s="217"/>
      <c r="AB17671" s="217"/>
      <c r="AC17671" s="217"/>
      <c r="AD17671" s="213"/>
    </row>
    <row r="17672" spans="20:30" x14ac:dyDescent="0.2">
      <c r="T17672" s="212"/>
      <c r="U17672" s="213"/>
      <c r="V17672" s="213"/>
      <c r="W17672" s="213"/>
      <c r="X17672" s="214"/>
      <c r="Y17672" s="214"/>
      <c r="Z17672" s="214"/>
      <c r="AA17672" s="217"/>
      <c r="AB17672" s="217"/>
      <c r="AC17672" s="217"/>
      <c r="AD17672" s="213"/>
    </row>
    <row r="17673" spans="20:30" x14ac:dyDescent="0.2">
      <c r="T17673" s="212"/>
      <c r="U17673" s="213"/>
      <c r="V17673" s="213"/>
      <c r="W17673" s="213"/>
      <c r="X17673" s="214"/>
      <c r="Y17673" s="214"/>
      <c r="Z17673" s="214"/>
      <c r="AA17673" s="217"/>
      <c r="AB17673" s="217"/>
      <c r="AC17673" s="217"/>
      <c r="AD17673" s="213"/>
    </row>
    <row r="17674" spans="20:30" x14ac:dyDescent="0.2">
      <c r="T17674" s="212"/>
      <c r="U17674" s="213"/>
      <c r="V17674" s="213"/>
      <c r="W17674" s="213"/>
      <c r="X17674" s="214"/>
      <c r="Y17674" s="214"/>
      <c r="Z17674" s="214"/>
      <c r="AA17674" s="217"/>
      <c r="AB17674" s="217"/>
      <c r="AC17674" s="217"/>
      <c r="AD17674" s="213"/>
    </row>
    <row r="17675" spans="20:30" x14ac:dyDescent="0.2">
      <c r="T17675" s="212"/>
      <c r="U17675" s="213"/>
      <c r="V17675" s="213"/>
      <c r="W17675" s="213"/>
      <c r="X17675" s="214"/>
      <c r="Y17675" s="214"/>
      <c r="Z17675" s="214"/>
      <c r="AA17675" s="217"/>
      <c r="AB17675" s="217"/>
      <c r="AC17675" s="217"/>
      <c r="AD17675" s="213"/>
    </row>
    <row r="17676" spans="20:30" x14ac:dyDescent="0.2">
      <c r="T17676" s="212"/>
      <c r="U17676" s="213"/>
      <c r="V17676" s="213"/>
      <c r="W17676" s="213"/>
      <c r="X17676" s="214"/>
      <c r="Y17676" s="214"/>
      <c r="Z17676" s="214"/>
      <c r="AA17676" s="217"/>
      <c r="AB17676" s="217"/>
      <c r="AC17676" s="217"/>
      <c r="AD17676" s="213"/>
    </row>
    <row r="17677" spans="20:30" x14ac:dyDescent="0.2">
      <c r="T17677" s="212"/>
      <c r="U17677" s="213"/>
      <c r="V17677" s="213"/>
      <c r="W17677" s="213"/>
      <c r="X17677" s="214"/>
      <c r="Y17677" s="214"/>
      <c r="Z17677" s="214"/>
      <c r="AA17677" s="217"/>
      <c r="AB17677" s="217"/>
      <c r="AC17677" s="217"/>
      <c r="AD17677" s="213"/>
    </row>
    <row r="17678" spans="20:30" x14ac:dyDescent="0.2">
      <c r="T17678" s="212"/>
      <c r="U17678" s="213"/>
      <c r="V17678" s="213"/>
      <c r="W17678" s="213"/>
      <c r="X17678" s="214"/>
      <c r="Y17678" s="214"/>
      <c r="Z17678" s="214"/>
      <c r="AA17678" s="217"/>
      <c r="AB17678" s="217"/>
      <c r="AC17678" s="217"/>
      <c r="AD17678" s="213"/>
    </row>
    <row r="17679" spans="20:30" x14ac:dyDescent="0.2">
      <c r="T17679" s="212"/>
      <c r="U17679" s="213"/>
      <c r="V17679" s="213"/>
      <c r="W17679" s="213"/>
      <c r="X17679" s="214"/>
      <c r="Y17679" s="214"/>
      <c r="Z17679" s="214"/>
      <c r="AA17679" s="217"/>
      <c r="AB17679" s="217"/>
      <c r="AC17679" s="217"/>
      <c r="AD17679" s="213"/>
    </row>
    <row r="17680" spans="20:30" x14ac:dyDescent="0.2">
      <c r="T17680" s="212"/>
      <c r="U17680" s="213"/>
      <c r="V17680" s="213"/>
      <c r="W17680" s="213"/>
      <c r="X17680" s="214"/>
      <c r="Y17680" s="214"/>
      <c r="Z17680" s="214"/>
      <c r="AA17680" s="217"/>
      <c r="AB17680" s="217"/>
      <c r="AC17680" s="217"/>
      <c r="AD17680" s="213"/>
    </row>
    <row r="17681" spans="20:30" x14ac:dyDescent="0.2">
      <c r="T17681" s="212"/>
      <c r="U17681" s="213"/>
      <c r="V17681" s="213"/>
      <c r="W17681" s="213"/>
      <c r="X17681" s="214"/>
      <c r="Y17681" s="214"/>
      <c r="Z17681" s="214"/>
      <c r="AA17681" s="217"/>
      <c r="AB17681" s="217"/>
      <c r="AC17681" s="217"/>
      <c r="AD17681" s="213"/>
    </row>
    <row r="17682" spans="20:30" x14ac:dyDescent="0.2">
      <c r="T17682" s="212"/>
      <c r="U17682" s="213"/>
      <c r="V17682" s="213"/>
      <c r="W17682" s="213"/>
      <c r="X17682" s="214"/>
      <c r="Y17682" s="214"/>
      <c r="Z17682" s="214"/>
      <c r="AA17682" s="217"/>
      <c r="AB17682" s="217"/>
      <c r="AC17682" s="217"/>
      <c r="AD17682" s="213"/>
    </row>
    <row r="17683" spans="20:30" x14ac:dyDescent="0.2">
      <c r="T17683" s="212"/>
      <c r="U17683" s="213"/>
      <c r="V17683" s="213"/>
      <c r="W17683" s="213"/>
      <c r="X17683" s="214"/>
      <c r="Y17683" s="214"/>
      <c r="Z17683" s="214"/>
      <c r="AA17683" s="217"/>
      <c r="AB17683" s="217"/>
      <c r="AC17683" s="217"/>
      <c r="AD17683" s="213"/>
    </row>
    <row r="17684" spans="20:30" x14ac:dyDescent="0.2">
      <c r="T17684" s="212"/>
      <c r="U17684" s="213"/>
      <c r="V17684" s="213"/>
      <c r="W17684" s="213"/>
      <c r="X17684" s="214"/>
      <c r="Y17684" s="214"/>
      <c r="Z17684" s="214"/>
      <c r="AA17684" s="217"/>
      <c r="AB17684" s="217"/>
      <c r="AC17684" s="217"/>
      <c r="AD17684" s="213"/>
    </row>
    <row r="17685" spans="20:30" x14ac:dyDescent="0.2">
      <c r="T17685" s="212"/>
      <c r="U17685" s="213"/>
      <c r="V17685" s="213"/>
      <c r="W17685" s="213"/>
      <c r="X17685" s="214"/>
      <c r="Y17685" s="214"/>
      <c r="Z17685" s="214"/>
      <c r="AA17685" s="217"/>
      <c r="AB17685" s="217"/>
      <c r="AC17685" s="217"/>
      <c r="AD17685" s="213"/>
    </row>
    <row r="17686" spans="20:30" x14ac:dyDescent="0.2">
      <c r="T17686" s="212"/>
      <c r="U17686" s="213"/>
      <c r="V17686" s="213"/>
      <c r="W17686" s="213"/>
      <c r="X17686" s="214"/>
      <c r="Y17686" s="214"/>
      <c r="Z17686" s="214"/>
      <c r="AA17686" s="217"/>
      <c r="AB17686" s="217"/>
      <c r="AC17686" s="217"/>
      <c r="AD17686" s="213"/>
    </row>
    <row r="17687" spans="20:30" x14ac:dyDescent="0.2">
      <c r="T17687" s="212"/>
      <c r="U17687" s="213"/>
      <c r="V17687" s="213"/>
      <c r="W17687" s="213"/>
      <c r="X17687" s="214"/>
      <c r="Y17687" s="214"/>
      <c r="Z17687" s="214"/>
      <c r="AA17687" s="217"/>
      <c r="AB17687" s="217"/>
      <c r="AC17687" s="217"/>
      <c r="AD17687" s="213"/>
    </row>
    <row r="17688" spans="20:30" x14ac:dyDescent="0.2">
      <c r="T17688" s="212"/>
      <c r="U17688" s="213"/>
      <c r="V17688" s="213"/>
      <c r="W17688" s="213"/>
      <c r="X17688" s="214"/>
      <c r="Y17688" s="214"/>
      <c r="Z17688" s="214"/>
      <c r="AA17688" s="217"/>
      <c r="AB17688" s="217"/>
      <c r="AC17688" s="217"/>
      <c r="AD17688" s="213"/>
    </row>
    <row r="17689" spans="20:30" x14ac:dyDescent="0.2">
      <c r="T17689" s="212"/>
      <c r="U17689" s="213"/>
      <c r="V17689" s="213"/>
      <c r="W17689" s="213"/>
      <c r="X17689" s="214"/>
      <c r="Y17689" s="214"/>
      <c r="Z17689" s="214"/>
      <c r="AA17689" s="217"/>
      <c r="AB17689" s="217"/>
      <c r="AC17689" s="217"/>
      <c r="AD17689" s="213"/>
    </row>
    <row r="17690" spans="20:30" x14ac:dyDescent="0.2">
      <c r="T17690" s="212"/>
      <c r="U17690" s="213"/>
      <c r="V17690" s="213"/>
      <c r="W17690" s="213"/>
      <c r="X17690" s="214"/>
      <c r="Y17690" s="214"/>
      <c r="Z17690" s="214"/>
      <c r="AA17690" s="217"/>
      <c r="AB17690" s="217"/>
      <c r="AC17690" s="217"/>
      <c r="AD17690" s="213"/>
    </row>
    <row r="17691" spans="20:30" x14ac:dyDescent="0.2">
      <c r="T17691" s="212"/>
      <c r="U17691" s="213"/>
      <c r="V17691" s="213"/>
      <c r="W17691" s="213"/>
      <c r="X17691" s="214"/>
      <c r="Y17691" s="214"/>
      <c r="Z17691" s="214"/>
      <c r="AA17691" s="217"/>
      <c r="AB17691" s="217"/>
      <c r="AC17691" s="217"/>
      <c r="AD17691" s="213"/>
    </row>
    <row r="17692" spans="20:30" x14ac:dyDescent="0.2">
      <c r="T17692" s="212"/>
      <c r="U17692" s="213"/>
      <c r="V17692" s="213"/>
      <c r="W17692" s="213"/>
      <c r="X17692" s="214"/>
      <c r="Y17692" s="214"/>
      <c r="Z17692" s="214"/>
      <c r="AA17692" s="217"/>
      <c r="AB17692" s="217"/>
      <c r="AC17692" s="217"/>
      <c r="AD17692" s="213"/>
    </row>
    <row r="17693" spans="20:30" x14ac:dyDescent="0.2">
      <c r="T17693" s="212"/>
      <c r="U17693" s="213"/>
      <c r="V17693" s="213"/>
      <c r="W17693" s="213"/>
      <c r="X17693" s="214"/>
      <c r="Y17693" s="214"/>
      <c r="Z17693" s="214"/>
      <c r="AA17693" s="217"/>
      <c r="AB17693" s="217"/>
      <c r="AC17693" s="217"/>
      <c r="AD17693" s="213"/>
    </row>
    <row r="17694" spans="20:30" x14ac:dyDescent="0.2">
      <c r="T17694" s="212"/>
      <c r="U17694" s="213"/>
      <c r="V17694" s="213"/>
      <c r="W17694" s="213"/>
      <c r="X17694" s="214"/>
      <c r="Y17694" s="214"/>
      <c r="Z17694" s="214"/>
      <c r="AA17694" s="217"/>
      <c r="AB17694" s="217"/>
      <c r="AC17694" s="217"/>
      <c r="AD17694" s="213"/>
    </row>
    <row r="17695" spans="20:30" x14ac:dyDescent="0.2">
      <c r="T17695" s="212"/>
      <c r="U17695" s="213"/>
      <c r="V17695" s="213"/>
      <c r="W17695" s="213"/>
      <c r="X17695" s="214"/>
      <c r="Y17695" s="214"/>
      <c r="Z17695" s="214"/>
      <c r="AA17695" s="217"/>
      <c r="AB17695" s="217"/>
      <c r="AC17695" s="217"/>
      <c r="AD17695" s="213"/>
    </row>
    <row r="17696" spans="20:30" x14ac:dyDescent="0.2">
      <c r="T17696" s="212"/>
      <c r="U17696" s="213"/>
      <c r="V17696" s="213"/>
      <c r="W17696" s="213"/>
      <c r="X17696" s="214"/>
      <c r="Y17696" s="214"/>
      <c r="Z17696" s="214"/>
      <c r="AA17696" s="217"/>
      <c r="AB17696" s="217"/>
      <c r="AC17696" s="217"/>
      <c r="AD17696" s="213"/>
    </row>
    <row r="17697" spans="20:30" x14ac:dyDescent="0.2">
      <c r="T17697" s="212"/>
      <c r="U17697" s="213"/>
      <c r="V17697" s="213"/>
      <c r="W17697" s="213"/>
      <c r="X17697" s="214"/>
      <c r="Y17697" s="214"/>
      <c r="Z17697" s="214"/>
      <c r="AA17697" s="217"/>
      <c r="AB17697" s="217"/>
      <c r="AC17697" s="217"/>
      <c r="AD17697" s="213"/>
    </row>
    <row r="17698" spans="20:30" x14ac:dyDescent="0.2">
      <c r="T17698" s="212"/>
      <c r="U17698" s="213"/>
      <c r="V17698" s="213"/>
      <c r="W17698" s="213"/>
      <c r="X17698" s="214"/>
      <c r="Y17698" s="214"/>
      <c r="Z17698" s="214"/>
      <c r="AA17698" s="217"/>
      <c r="AB17698" s="217"/>
      <c r="AC17698" s="217"/>
      <c r="AD17698" s="213"/>
    </row>
    <row r="17699" spans="20:30" x14ac:dyDescent="0.2">
      <c r="T17699" s="212"/>
      <c r="U17699" s="213"/>
      <c r="V17699" s="213"/>
      <c r="W17699" s="213"/>
      <c r="X17699" s="214"/>
      <c r="Y17699" s="214"/>
      <c r="Z17699" s="214"/>
      <c r="AA17699" s="217"/>
      <c r="AB17699" s="217"/>
      <c r="AC17699" s="217"/>
      <c r="AD17699" s="213"/>
    </row>
    <row r="17700" spans="20:30" x14ac:dyDescent="0.2">
      <c r="T17700" s="212"/>
      <c r="U17700" s="213"/>
      <c r="V17700" s="213"/>
      <c r="W17700" s="213"/>
      <c r="X17700" s="214"/>
      <c r="Y17700" s="214"/>
      <c r="Z17700" s="214"/>
      <c r="AA17700" s="217"/>
      <c r="AB17700" s="217"/>
      <c r="AC17700" s="217"/>
      <c r="AD17700" s="213"/>
    </row>
    <row r="17701" spans="20:30" x14ac:dyDescent="0.2">
      <c r="T17701" s="212"/>
      <c r="U17701" s="213"/>
      <c r="V17701" s="213"/>
      <c r="W17701" s="213"/>
      <c r="X17701" s="214"/>
      <c r="Y17701" s="214"/>
      <c r="Z17701" s="214"/>
      <c r="AA17701" s="217"/>
      <c r="AB17701" s="217"/>
      <c r="AC17701" s="217"/>
      <c r="AD17701" s="213"/>
    </row>
    <row r="17702" spans="20:30" x14ac:dyDescent="0.2">
      <c r="T17702" s="212"/>
      <c r="U17702" s="213"/>
      <c r="V17702" s="213"/>
      <c r="W17702" s="213"/>
      <c r="X17702" s="214"/>
      <c r="Y17702" s="214"/>
      <c r="Z17702" s="214"/>
      <c r="AA17702" s="217"/>
      <c r="AB17702" s="217"/>
      <c r="AC17702" s="217"/>
      <c r="AD17702" s="213"/>
    </row>
    <row r="17703" spans="20:30" x14ac:dyDescent="0.2">
      <c r="T17703" s="212"/>
      <c r="U17703" s="213"/>
      <c r="V17703" s="213"/>
      <c r="W17703" s="213"/>
      <c r="X17703" s="214"/>
      <c r="Y17703" s="214"/>
      <c r="Z17703" s="214"/>
      <c r="AA17703" s="217"/>
      <c r="AB17703" s="217"/>
      <c r="AC17703" s="217"/>
      <c r="AD17703" s="213"/>
    </row>
    <row r="17704" spans="20:30" x14ac:dyDescent="0.2">
      <c r="T17704" s="212"/>
      <c r="U17704" s="213"/>
      <c r="V17704" s="213"/>
      <c r="W17704" s="213"/>
      <c r="X17704" s="214"/>
      <c r="Y17704" s="214"/>
      <c r="Z17704" s="214"/>
      <c r="AA17704" s="217"/>
      <c r="AB17704" s="217"/>
      <c r="AC17704" s="217"/>
      <c r="AD17704" s="213"/>
    </row>
    <row r="17705" spans="20:30" x14ac:dyDescent="0.2">
      <c r="T17705" s="212"/>
      <c r="U17705" s="213"/>
      <c r="V17705" s="213"/>
      <c r="W17705" s="213"/>
      <c r="X17705" s="214"/>
      <c r="Y17705" s="214"/>
      <c r="Z17705" s="214"/>
      <c r="AA17705" s="217"/>
      <c r="AB17705" s="217"/>
      <c r="AC17705" s="217"/>
      <c r="AD17705" s="213"/>
    </row>
    <row r="17706" spans="20:30" x14ac:dyDescent="0.2">
      <c r="T17706" s="212"/>
      <c r="U17706" s="213"/>
      <c r="V17706" s="213"/>
      <c r="W17706" s="213"/>
      <c r="X17706" s="214"/>
      <c r="Y17706" s="214"/>
      <c r="Z17706" s="214"/>
      <c r="AA17706" s="217"/>
      <c r="AB17706" s="217"/>
      <c r="AC17706" s="217"/>
      <c r="AD17706" s="213"/>
    </row>
    <row r="17707" spans="20:30" x14ac:dyDescent="0.2">
      <c r="T17707" s="212"/>
      <c r="U17707" s="213"/>
      <c r="V17707" s="213"/>
      <c r="W17707" s="213"/>
      <c r="X17707" s="214"/>
      <c r="Y17707" s="214"/>
      <c r="Z17707" s="214"/>
      <c r="AA17707" s="217"/>
      <c r="AB17707" s="217"/>
      <c r="AC17707" s="217"/>
      <c r="AD17707" s="213"/>
    </row>
    <row r="17708" spans="20:30" x14ac:dyDescent="0.2">
      <c r="T17708" s="212"/>
      <c r="U17708" s="213"/>
      <c r="V17708" s="213"/>
      <c r="W17708" s="213"/>
      <c r="X17708" s="214"/>
      <c r="Y17708" s="214"/>
      <c r="Z17708" s="214"/>
      <c r="AA17708" s="217"/>
      <c r="AB17708" s="217"/>
      <c r="AC17708" s="217"/>
      <c r="AD17708" s="213"/>
    </row>
    <row r="17709" spans="20:30" x14ac:dyDescent="0.2">
      <c r="T17709" s="212"/>
      <c r="U17709" s="213"/>
      <c r="V17709" s="213"/>
      <c r="W17709" s="213"/>
      <c r="X17709" s="214"/>
      <c r="Y17709" s="214"/>
      <c r="Z17709" s="214"/>
      <c r="AA17709" s="217"/>
      <c r="AB17709" s="217"/>
      <c r="AC17709" s="217"/>
      <c r="AD17709" s="213"/>
    </row>
    <row r="17710" spans="20:30" x14ac:dyDescent="0.2">
      <c r="T17710" s="212"/>
      <c r="U17710" s="213"/>
      <c r="V17710" s="213"/>
      <c r="W17710" s="213"/>
      <c r="X17710" s="214"/>
      <c r="Y17710" s="214"/>
      <c r="Z17710" s="214"/>
      <c r="AA17710" s="217"/>
      <c r="AB17710" s="217"/>
      <c r="AC17710" s="217"/>
      <c r="AD17710" s="213"/>
    </row>
    <row r="17711" spans="20:30" x14ac:dyDescent="0.2">
      <c r="T17711" s="212"/>
      <c r="U17711" s="213"/>
      <c r="V17711" s="213"/>
      <c r="W17711" s="213"/>
      <c r="X17711" s="214"/>
      <c r="Y17711" s="214"/>
      <c r="Z17711" s="214"/>
      <c r="AA17711" s="217"/>
      <c r="AB17711" s="217"/>
      <c r="AC17711" s="217"/>
      <c r="AD17711" s="213"/>
    </row>
    <row r="17712" spans="20:30" x14ac:dyDescent="0.2">
      <c r="T17712" s="212"/>
      <c r="U17712" s="213"/>
      <c r="V17712" s="213"/>
      <c r="W17712" s="213"/>
      <c r="X17712" s="214"/>
      <c r="Y17712" s="214"/>
      <c r="Z17712" s="214"/>
      <c r="AA17712" s="217"/>
      <c r="AB17712" s="217"/>
      <c r="AC17712" s="217"/>
      <c r="AD17712" s="213"/>
    </row>
    <row r="17713" spans="20:30" x14ac:dyDescent="0.2">
      <c r="T17713" s="212"/>
      <c r="U17713" s="213"/>
      <c r="V17713" s="213"/>
      <c r="W17713" s="213"/>
      <c r="X17713" s="214"/>
      <c r="Y17713" s="214"/>
      <c r="Z17713" s="214"/>
      <c r="AA17713" s="217"/>
      <c r="AB17713" s="217"/>
      <c r="AC17713" s="217"/>
      <c r="AD17713" s="213"/>
    </row>
    <row r="17714" spans="20:30" x14ac:dyDescent="0.2">
      <c r="T17714" s="212"/>
      <c r="U17714" s="213"/>
      <c r="V17714" s="213"/>
      <c r="W17714" s="213"/>
      <c r="X17714" s="214"/>
      <c r="Y17714" s="214"/>
      <c r="Z17714" s="214"/>
      <c r="AA17714" s="217"/>
      <c r="AB17714" s="217"/>
      <c r="AC17714" s="217"/>
      <c r="AD17714" s="213"/>
    </row>
    <row r="17715" spans="20:30" x14ac:dyDescent="0.2">
      <c r="T17715" s="212"/>
      <c r="U17715" s="213"/>
      <c r="V17715" s="213"/>
      <c r="W17715" s="213"/>
      <c r="X17715" s="214"/>
      <c r="Y17715" s="214"/>
      <c r="Z17715" s="214"/>
      <c r="AA17715" s="217"/>
      <c r="AB17715" s="217"/>
      <c r="AC17715" s="217"/>
      <c r="AD17715" s="213"/>
    </row>
    <row r="17716" spans="20:30" x14ac:dyDescent="0.2">
      <c r="T17716" s="212"/>
      <c r="U17716" s="213"/>
      <c r="V17716" s="213"/>
      <c r="W17716" s="213"/>
      <c r="X17716" s="214"/>
      <c r="Y17716" s="214"/>
      <c r="Z17716" s="214"/>
      <c r="AA17716" s="217"/>
      <c r="AB17716" s="217"/>
      <c r="AC17716" s="217"/>
      <c r="AD17716" s="213"/>
    </row>
    <row r="17717" spans="20:30" x14ac:dyDescent="0.2">
      <c r="T17717" s="212"/>
      <c r="U17717" s="213"/>
      <c r="V17717" s="213"/>
      <c r="W17717" s="213"/>
      <c r="X17717" s="214"/>
      <c r="Y17717" s="214"/>
      <c r="Z17717" s="214"/>
      <c r="AA17717" s="217"/>
      <c r="AB17717" s="217"/>
      <c r="AC17717" s="217"/>
      <c r="AD17717" s="213"/>
    </row>
    <row r="17718" spans="20:30" x14ac:dyDescent="0.2">
      <c r="T17718" s="212"/>
      <c r="U17718" s="213"/>
      <c r="V17718" s="213"/>
      <c r="W17718" s="213"/>
      <c r="X17718" s="214"/>
      <c r="Y17718" s="214"/>
      <c r="Z17718" s="214"/>
      <c r="AA17718" s="217"/>
      <c r="AB17718" s="217"/>
      <c r="AC17718" s="217"/>
      <c r="AD17718" s="213"/>
    </row>
    <row r="17719" spans="20:30" x14ac:dyDescent="0.2">
      <c r="T17719" s="212"/>
      <c r="U17719" s="213"/>
      <c r="V17719" s="213"/>
      <c r="W17719" s="213"/>
      <c r="X17719" s="214"/>
      <c r="Y17719" s="214"/>
      <c r="Z17719" s="214"/>
      <c r="AA17719" s="217"/>
      <c r="AB17719" s="217"/>
      <c r="AC17719" s="217"/>
      <c r="AD17719" s="213"/>
    </row>
    <row r="17720" spans="20:30" x14ac:dyDescent="0.2">
      <c r="T17720" s="212"/>
      <c r="U17720" s="213"/>
      <c r="V17720" s="213"/>
      <c r="W17720" s="213"/>
      <c r="X17720" s="214"/>
      <c r="Y17720" s="214"/>
      <c r="Z17720" s="214"/>
      <c r="AA17720" s="217"/>
      <c r="AB17720" s="217"/>
      <c r="AC17720" s="217"/>
      <c r="AD17720" s="213"/>
    </row>
    <row r="17721" spans="20:30" x14ac:dyDescent="0.2">
      <c r="T17721" s="212"/>
      <c r="U17721" s="213"/>
      <c r="V17721" s="213"/>
      <c r="W17721" s="213"/>
      <c r="X17721" s="214"/>
      <c r="Y17721" s="214"/>
      <c r="Z17721" s="214"/>
      <c r="AA17721" s="217"/>
      <c r="AB17721" s="217"/>
      <c r="AC17721" s="217"/>
      <c r="AD17721" s="213"/>
    </row>
    <row r="17722" spans="20:30" x14ac:dyDescent="0.2">
      <c r="T17722" s="212"/>
      <c r="U17722" s="213"/>
      <c r="V17722" s="213"/>
      <c r="W17722" s="213"/>
      <c r="X17722" s="214"/>
      <c r="Y17722" s="214"/>
      <c r="Z17722" s="214"/>
      <c r="AA17722" s="217"/>
      <c r="AB17722" s="217"/>
      <c r="AC17722" s="217"/>
      <c r="AD17722" s="213"/>
    </row>
    <row r="17723" spans="20:30" x14ac:dyDescent="0.2">
      <c r="T17723" s="212"/>
      <c r="U17723" s="213"/>
      <c r="V17723" s="213"/>
      <c r="W17723" s="213"/>
      <c r="X17723" s="214"/>
      <c r="Y17723" s="214"/>
      <c r="Z17723" s="214"/>
      <c r="AA17723" s="217"/>
      <c r="AB17723" s="217"/>
      <c r="AC17723" s="217"/>
      <c r="AD17723" s="213"/>
    </row>
    <row r="17724" spans="20:30" x14ac:dyDescent="0.2">
      <c r="T17724" s="212"/>
      <c r="U17724" s="213"/>
      <c r="V17724" s="213"/>
      <c r="W17724" s="213"/>
      <c r="X17724" s="214"/>
      <c r="Y17724" s="214"/>
      <c r="Z17724" s="214"/>
      <c r="AA17724" s="217"/>
      <c r="AB17724" s="217"/>
      <c r="AC17724" s="217"/>
      <c r="AD17724" s="213"/>
    </row>
    <row r="17725" spans="20:30" x14ac:dyDescent="0.2">
      <c r="T17725" s="212"/>
      <c r="U17725" s="213"/>
      <c r="V17725" s="213"/>
      <c r="W17725" s="213"/>
      <c r="X17725" s="214"/>
      <c r="Y17725" s="214"/>
      <c r="Z17725" s="214"/>
      <c r="AA17725" s="217"/>
      <c r="AB17725" s="217"/>
      <c r="AC17725" s="217"/>
      <c r="AD17725" s="213"/>
    </row>
    <row r="17726" spans="20:30" x14ac:dyDescent="0.2">
      <c r="T17726" s="212"/>
      <c r="U17726" s="213"/>
      <c r="V17726" s="213"/>
      <c r="W17726" s="213"/>
      <c r="X17726" s="214"/>
      <c r="Y17726" s="214"/>
      <c r="Z17726" s="214"/>
      <c r="AA17726" s="217"/>
      <c r="AB17726" s="217"/>
      <c r="AC17726" s="217"/>
      <c r="AD17726" s="213"/>
    </row>
    <row r="17727" spans="20:30" x14ac:dyDescent="0.2">
      <c r="T17727" s="212"/>
      <c r="U17727" s="213"/>
      <c r="V17727" s="213"/>
      <c r="W17727" s="213"/>
      <c r="X17727" s="214"/>
      <c r="Y17727" s="214"/>
      <c r="Z17727" s="214"/>
      <c r="AA17727" s="217"/>
      <c r="AB17727" s="217"/>
      <c r="AC17727" s="217"/>
      <c r="AD17727" s="213"/>
    </row>
    <row r="17728" spans="20:30" x14ac:dyDescent="0.2">
      <c r="T17728" s="212"/>
      <c r="U17728" s="213"/>
      <c r="V17728" s="213"/>
      <c r="W17728" s="213"/>
      <c r="X17728" s="214"/>
      <c r="Y17728" s="214"/>
      <c r="Z17728" s="214"/>
      <c r="AA17728" s="217"/>
      <c r="AB17728" s="217"/>
      <c r="AC17728" s="217"/>
      <c r="AD17728" s="213"/>
    </row>
    <row r="17729" spans="20:30" x14ac:dyDescent="0.2">
      <c r="T17729" s="212"/>
      <c r="U17729" s="213"/>
      <c r="V17729" s="213"/>
      <c r="W17729" s="213"/>
      <c r="X17729" s="214"/>
      <c r="Y17729" s="214"/>
      <c r="Z17729" s="214"/>
      <c r="AA17729" s="217"/>
      <c r="AB17729" s="217"/>
      <c r="AC17729" s="217"/>
      <c r="AD17729" s="213"/>
    </row>
    <row r="17730" spans="20:30" x14ac:dyDescent="0.2">
      <c r="T17730" s="212"/>
      <c r="U17730" s="213"/>
      <c r="V17730" s="213"/>
      <c r="W17730" s="213"/>
      <c r="X17730" s="214"/>
      <c r="Y17730" s="214"/>
      <c r="Z17730" s="214"/>
      <c r="AA17730" s="217"/>
      <c r="AB17730" s="217"/>
      <c r="AC17730" s="217"/>
      <c r="AD17730" s="213"/>
    </row>
    <row r="17731" spans="20:30" x14ac:dyDescent="0.2">
      <c r="T17731" s="212"/>
      <c r="U17731" s="213"/>
      <c r="V17731" s="213"/>
      <c r="W17731" s="213"/>
      <c r="X17731" s="214"/>
      <c r="Y17731" s="214"/>
      <c r="Z17731" s="214"/>
      <c r="AA17731" s="217"/>
      <c r="AB17731" s="217"/>
      <c r="AC17731" s="217"/>
      <c r="AD17731" s="213"/>
    </row>
    <row r="17732" spans="20:30" x14ac:dyDescent="0.2">
      <c r="T17732" s="212"/>
      <c r="U17732" s="213"/>
      <c r="V17732" s="213"/>
      <c r="W17732" s="213"/>
      <c r="X17732" s="214"/>
      <c r="Y17732" s="214"/>
      <c r="Z17732" s="214"/>
      <c r="AA17732" s="217"/>
      <c r="AB17732" s="217"/>
      <c r="AC17732" s="217"/>
      <c r="AD17732" s="213"/>
    </row>
    <row r="17733" spans="20:30" x14ac:dyDescent="0.2">
      <c r="T17733" s="212"/>
      <c r="U17733" s="213"/>
      <c r="V17733" s="213"/>
      <c r="W17733" s="213"/>
      <c r="X17733" s="214"/>
      <c r="Y17733" s="214"/>
      <c r="Z17733" s="214"/>
      <c r="AA17733" s="217"/>
      <c r="AB17733" s="217"/>
      <c r="AC17733" s="217"/>
      <c r="AD17733" s="213"/>
    </row>
    <row r="17734" spans="20:30" x14ac:dyDescent="0.2">
      <c r="T17734" s="212"/>
      <c r="U17734" s="213"/>
      <c r="V17734" s="213"/>
      <c r="W17734" s="213"/>
      <c r="X17734" s="214"/>
      <c r="Y17734" s="214"/>
      <c r="Z17734" s="214"/>
      <c r="AA17734" s="217"/>
      <c r="AB17734" s="217"/>
      <c r="AC17734" s="217"/>
      <c r="AD17734" s="213"/>
    </row>
    <row r="17735" spans="20:30" x14ac:dyDescent="0.2">
      <c r="T17735" s="212"/>
      <c r="U17735" s="213"/>
      <c r="V17735" s="213"/>
      <c r="W17735" s="213"/>
      <c r="X17735" s="214"/>
      <c r="Y17735" s="214"/>
      <c r="Z17735" s="214"/>
      <c r="AA17735" s="217"/>
      <c r="AB17735" s="217"/>
      <c r="AC17735" s="217"/>
      <c r="AD17735" s="213"/>
    </row>
    <row r="17736" spans="20:30" x14ac:dyDescent="0.2">
      <c r="T17736" s="212"/>
      <c r="U17736" s="213"/>
      <c r="V17736" s="213"/>
      <c r="W17736" s="213"/>
      <c r="X17736" s="214"/>
      <c r="Y17736" s="214"/>
      <c r="Z17736" s="214"/>
      <c r="AA17736" s="217"/>
      <c r="AB17736" s="217"/>
      <c r="AC17736" s="217"/>
      <c r="AD17736" s="213"/>
    </row>
    <row r="17737" spans="20:30" x14ac:dyDescent="0.2">
      <c r="T17737" s="212"/>
      <c r="U17737" s="213"/>
      <c r="V17737" s="213"/>
      <c r="W17737" s="213"/>
      <c r="X17737" s="214"/>
      <c r="Y17737" s="214"/>
      <c r="Z17737" s="214"/>
      <c r="AA17737" s="217"/>
      <c r="AB17737" s="217"/>
      <c r="AC17737" s="217"/>
      <c r="AD17737" s="213"/>
    </row>
    <row r="17738" spans="20:30" x14ac:dyDescent="0.2">
      <c r="T17738" s="212"/>
      <c r="U17738" s="213"/>
      <c r="V17738" s="213"/>
      <c r="W17738" s="213"/>
      <c r="X17738" s="214"/>
      <c r="Y17738" s="214"/>
      <c r="Z17738" s="214"/>
      <c r="AA17738" s="217"/>
      <c r="AB17738" s="217"/>
      <c r="AC17738" s="217"/>
      <c r="AD17738" s="213"/>
    </row>
    <row r="17739" spans="20:30" x14ac:dyDescent="0.2">
      <c r="T17739" s="212"/>
      <c r="U17739" s="213"/>
      <c r="V17739" s="213"/>
      <c r="W17739" s="213"/>
      <c r="X17739" s="214"/>
      <c r="Y17739" s="214"/>
      <c r="Z17739" s="214"/>
      <c r="AA17739" s="217"/>
      <c r="AB17739" s="217"/>
      <c r="AC17739" s="217"/>
      <c r="AD17739" s="213"/>
    </row>
    <row r="17740" spans="20:30" x14ac:dyDescent="0.2">
      <c r="T17740" s="212"/>
      <c r="U17740" s="213"/>
      <c r="V17740" s="213"/>
      <c r="W17740" s="213"/>
      <c r="X17740" s="214"/>
      <c r="Y17740" s="214"/>
      <c r="Z17740" s="214"/>
      <c r="AA17740" s="217"/>
      <c r="AB17740" s="217"/>
      <c r="AC17740" s="217"/>
      <c r="AD17740" s="213"/>
    </row>
    <row r="17741" spans="20:30" x14ac:dyDescent="0.2">
      <c r="T17741" s="212"/>
      <c r="U17741" s="213"/>
      <c r="V17741" s="213"/>
      <c r="W17741" s="213"/>
      <c r="X17741" s="214"/>
      <c r="Y17741" s="214"/>
      <c r="Z17741" s="214"/>
      <c r="AA17741" s="217"/>
      <c r="AB17741" s="217"/>
      <c r="AC17741" s="217"/>
      <c r="AD17741" s="213"/>
    </row>
    <row r="17742" spans="20:30" x14ac:dyDescent="0.2">
      <c r="T17742" s="212"/>
      <c r="U17742" s="213"/>
      <c r="V17742" s="213"/>
      <c r="W17742" s="213"/>
      <c r="X17742" s="214"/>
      <c r="Y17742" s="214"/>
      <c r="Z17742" s="214"/>
      <c r="AA17742" s="217"/>
      <c r="AB17742" s="217"/>
      <c r="AC17742" s="217"/>
      <c r="AD17742" s="213"/>
    </row>
    <row r="17743" spans="20:30" x14ac:dyDescent="0.2">
      <c r="T17743" s="212"/>
      <c r="U17743" s="213"/>
      <c r="V17743" s="213"/>
      <c r="W17743" s="213"/>
      <c r="X17743" s="214"/>
      <c r="Y17743" s="214"/>
      <c r="Z17743" s="214"/>
      <c r="AA17743" s="217"/>
      <c r="AB17743" s="217"/>
      <c r="AC17743" s="217"/>
      <c r="AD17743" s="213"/>
    </row>
    <row r="17744" spans="20:30" x14ac:dyDescent="0.2">
      <c r="T17744" s="212"/>
      <c r="U17744" s="213"/>
      <c r="V17744" s="213"/>
      <c r="W17744" s="213"/>
      <c r="X17744" s="214"/>
      <c r="Y17744" s="214"/>
      <c r="Z17744" s="214"/>
      <c r="AA17744" s="217"/>
      <c r="AB17744" s="217"/>
      <c r="AC17744" s="217"/>
      <c r="AD17744" s="213"/>
    </row>
    <row r="17745" spans="20:30" x14ac:dyDescent="0.2">
      <c r="T17745" s="212"/>
      <c r="U17745" s="213"/>
      <c r="V17745" s="213"/>
      <c r="W17745" s="213"/>
      <c r="X17745" s="214"/>
      <c r="Y17745" s="214"/>
      <c r="Z17745" s="214"/>
      <c r="AA17745" s="217"/>
      <c r="AB17745" s="217"/>
      <c r="AC17745" s="217"/>
      <c r="AD17745" s="213"/>
    </row>
    <row r="17746" spans="20:30" x14ac:dyDescent="0.2">
      <c r="T17746" s="212"/>
      <c r="U17746" s="213"/>
      <c r="V17746" s="213"/>
      <c r="W17746" s="213"/>
      <c r="X17746" s="214"/>
      <c r="Y17746" s="214"/>
      <c r="Z17746" s="214"/>
      <c r="AA17746" s="217"/>
      <c r="AB17746" s="217"/>
      <c r="AC17746" s="217"/>
      <c r="AD17746" s="213"/>
    </row>
    <row r="17747" spans="20:30" x14ac:dyDescent="0.2">
      <c r="T17747" s="212"/>
      <c r="U17747" s="213"/>
      <c r="V17747" s="213"/>
      <c r="W17747" s="213"/>
      <c r="X17747" s="214"/>
      <c r="Y17747" s="214"/>
      <c r="Z17747" s="214"/>
      <c r="AA17747" s="217"/>
      <c r="AB17747" s="217"/>
      <c r="AC17747" s="217"/>
      <c r="AD17747" s="213"/>
    </row>
    <row r="17748" spans="20:30" x14ac:dyDescent="0.2">
      <c r="T17748" s="212"/>
      <c r="U17748" s="213"/>
      <c r="V17748" s="213"/>
      <c r="W17748" s="213"/>
      <c r="X17748" s="214"/>
      <c r="Y17748" s="214"/>
      <c r="Z17748" s="214"/>
      <c r="AA17748" s="217"/>
      <c r="AB17748" s="217"/>
      <c r="AC17748" s="217"/>
      <c r="AD17748" s="213"/>
    </row>
    <row r="17749" spans="20:30" x14ac:dyDescent="0.2">
      <c r="T17749" s="212"/>
      <c r="U17749" s="213"/>
      <c r="V17749" s="213"/>
      <c r="W17749" s="213"/>
      <c r="X17749" s="214"/>
      <c r="Y17749" s="214"/>
      <c r="Z17749" s="214"/>
      <c r="AA17749" s="217"/>
      <c r="AB17749" s="217"/>
      <c r="AC17749" s="217"/>
      <c r="AD17749" s="213"/>
    </row>
    <row r="17750" spans="20:30" x14ac:dyDescent="0.2">
      <c r="T17750" s="212"/>
      <c r="U17750" s="213"/>
      <c r="V17750" s="213"/>
      <c r="W17750" s="213"/>
      <c r="X17750" s="214"/>
      <c r="Y17750" s="214"/>
      <c r="Z17750" s="214"/>
      <c r="AA17750" s="217"/>
      <c r="AB17750" s="217"/>
      <c r="AC17750" s="217"/>
      <c r="AD17750" s="213"/>
    </row>
    <row r="17751" spans="20:30" x14ac:dyDescent="0.2">
      <c r="T17751" s="212"/>
      <c r="U17751" s="213"/>
      <c r="V17751" s="213"/>
      <c r="W17751" s="213"/>
      <c r="X17751" s="214"/>
      <c r="Y17751" s="214"/>
      <c r="Z17751" s="214"/>
      <c r="AA17751" s="217"/>
      <c r="AB17751" s="217"/>
      <c r="AC17751" s="217"/>
      <c r="AD17751" s="213"/>
    </row>
    <row r="17752" spans="20:30" x14ac:dyDescent="0.2">
      <c r="T17752" s="212"/>
      <c r="U17752" s="213"/>
      <c r="V17752" s="213"/>
      <c r="W17752" s="213"/>
      <c r="X17752" s="214"/>
      <c r="Y17752" s="214"/>
      <c r="Z17752" s="214"/>
      <c r="AA17752" s="217"/>
      <c r="AB17752" s="217"/>
      <c r="AC17752" s="217"/>
      <c r="AD17752" s="213"/>
    </row>
    <row r="17753" spans="20:30" x14ac:dyDescent="0.2">
      <c r="T17753" s="212"/>
      <c r="U17753" s="213"/>
      <c r="V17753" s="213"/>
      <c r="W17753" s="213"/>
      <c r="X17753" s="214"/>
      <c r="Y17753" s="214"/>
      <c r="Z17753" s="214"/>
      <c r="AA17753" s="217"/>
      <c r="AB17753" s="217"/>
      <c r="AC17753" s="217"/>
      <c r="AD17753" s="213"/>
    </row>
    <row r="17754" spans="20:30" x14ac:dyDescent="0.2">
      <c r="T17754" s="212"/>
      <c r="U17754" s="213"/>
      <c r="V17754" s="213"/>
      <c r="W17754" s="213"/>
      <c r="X17754" s="214"/>
      <c r="Y17754" s="214"/>
      <c r="Z17754" s="214"/>
      <c r="AA17754" s="217"/>
      <c r="AB17754" s="217"/>
      <c r="AC17754" s="217"/>
      <c r="AD17754" s="213"/>
    </row>
    <row r="17755" spans="20:30" x14ac:dyDescent="0.2">
      <c r="T17755" s="212"/>
      <c r="U17755" s="213"/>
      <c r="V17755" s="213"/>
      <c r="W17755" s="213"/>
      <c r="X17755" s="214"/>
      <c r="Y17755" s="214"/>
      <c r="Z17755" s="214"/>
      <c r="AA17755" s="217"/>
      <c r="AB17755" s="217"/>
      <c r="AC17755" s="217"/>
      <c r="AD17755" s="213"/>
    </row>
    <row r="17756" spans="20:30" x14ac:dyDescent="0.2">
      <c r="T17756" s="212"/>
      <c r="U17756" s="213"/>
      <c r="V17756" s="213"/>
      <c r="W17756" s="213"/>
      <c r="X17756" s="214"/>
      <c r="Y17756" s="214"/>
      <c r="Z17756" s="214"/>
      <c r="AA17756" s="217"/>
      <c r="AB17756" s="217"/>
      <c r="AC17756" s="217"/>
      <c r="AD17756" s="213"/>
    </row>
    <row r="17757" spans="20:30" x14ac:dyDescent="0.2">
      <c r="T17757" s="212"/>
      <c r="U17757" s="213"/>
      <c r="V17757" s="213"/>
      <c r="W17757" s="213"/>
      <c r="X17757" s="214"/>
      <c r="Y17757" s="214"/>
      <c r="Z17757" s="214"/>
      <c r="AA17757" s="217"/>
      <c r="AB17757" s="217"/>
      <c r="AC17757" s="217"/>
      <c r="AD17757" s="213"/>
    </row>
    <row r="17758" spans="20:30" x14ac:dyDescent="0.2">
      <c r="T17758" s="212"/>
      <c r="U17758" s="213"/>
      <c r="V17758" s="213"/>
      <c r="W17758" s="213"/>
      <c r="X17758" s="214"/>
      <c r="Y17758" s="214"/>
      <c r="Z17758" s="214"/>
      <c r="AA17758" s="217"/>
      <c r="AB17758" s="217"/>
      <c r="AC17758" s="217"/>
      <c r="AD17758" s="213"/>
    </row>
    <row r="17759" spans="20:30" x14ac:dyDescent="0.2">
      <c r="T17759" s="212"/>
      <c r="U17759" s="213"/>
      <c r="V17759" s="213"/>
      <c r="W17759" s="213"/>
      <c r="X17759" s="214"/>
      <c r="Y17759" s="214"/>
      <c r="Z17759" s="214"/>
      <c r="AA17759" s="217"/>
      <c r="AB17759" s="217"/>
      <c r="AC17759" s="217"/>
      <c r="AD17759" s="213"/>
    </row>
    <row r="17760" spans="20:30" x14ac:dyDescent="0.2">
      <c r="T17760" s="212"/>
      <c r="U17760" s="213"/>
      <c r="V17760" s="213"/>
      <c r="W17760" s="213"/>
      <c r="X17760" s="214"/>
      <c r="Y17760" s="214"/>
      <c r="Z17760" s="214"/>
      <c r="AA17760" s="217"/>
      <c r="AB17760" s="217"/>
      <c r="AC17760" s="217"/>
      <c r="AD17760" s="213"/>
    </row>
    <row r="17761" spans="20:30" x14ac:dyDescent="0.2">
      <c r="T17761" s="212"/>
      <c r="U17761" s="213"/>
      <c r="V17761" s="213"/>
      <c r="W17761" s="213"/>
      <c r="X17761" s="214"/>
      <c r="Y17761" s="214"/>
      <c r="Z17761" s="214"/>
      <c r="AA17761" s="217"/>
      <c r="AB17761" s="217"/>
      <c r="AC17761" s="217"/>
      <c r="AD17761" s="213"/>
    </row>
    <row r="17762" spans="20:30" x14ac:dyDescent="0.2">
      <c r="T17762" s="212"/>
      <c r="U17762" s="213"/>
      <c r="V17762" s="213"/>
      <c r="W17762" s="213"/>
      <c r="X17762" s="214"/>
      <c r="Y17762" s="214"/>
      <c r="Z17762" s="214"/>
      <c r="AA17762" s="217"/>
      <c r="AB17762" s="217"/>
      <c r="AC17762" s="217"/>
      <c r="AD17762" s="213"/>
    </row>
    <row r="17763" spans="20:30" x14ac:dyDescent="0.2">
      <c r="T17763" s="212"/>
      <c r="U17763" s="213"/>
      <c r="V17763" s="213"/>
      <c r="W17763" s="213"/>
      <c r="X17763" s="214"/>
      <c r="Y17763" s="214"/>
      <c r="Z17763" s="214"/>
      <c r="AA17763" s="217"/>
      <c r="AB17763" s="217"/>
      <c r="AC17763" s="217"/>
      <c r="AD17763" s="213"/>
    </row>
    <row r="17764" spans="20:30" x14ac:dyDescent="0.2">
      <c r="T17764" s="212"/>
      <c r="U17764" s="213"/>
      <c r="V17764" s="213"/>
      <c r="W17764" s="213"/>
      <c r="X17764" s="214"/>
      <c r="Y17764" s="214"/>
      <c r="Z17764" s="214"/>
      <c r="AA17764" s="217"/>
      <c r="AB17764" s="217"/>
      <c r="AC17764" s="217"/>
      <c r="AD17764" s="213"/>
    </row>
    <row r="17765" spans="20:30" x14ac:dyDescent="0.2">
      <c r="T17765" s="212"/>
      <c r="U17765" s="213"/>
      <c r="V17765" s="213"/>
      <c r="W17765" s="213"/>
      <c r="X17765" s="214"/>
      <c r="Y17765" s="214"/>
      <c r="Z17765" s="214"/>
      <c r="AA17765" s="217"/>
      <c r="AB17765" s="217"/>
      <c r="AC17765" s="217"/>
      <c r="AD17765" s="213"/>
    </row>
    <row r="17766" spans="20:30" x14ac:dyDescent="0.2">
      <c r="T17766" s="212"/>
      <c r="U17766" s="213"/>
      <c r="V17766" s="213"/>
      <c r="W17766" s="213"/>
      <c r="X17766" s="214"/>
      <c r="Y17766" s="214"/>
      <c r="Z17766" s="214"/>
      <c r="AA17766" s="217"/>
      <c r="AB17766" s="217"/>
      <c r="AC17766" s="217"/>
      <c r="AD17766" s="213"/>
    </row>
    <row r="17767" spans="20:30" x14ac:dyDescent="0.2">
      <c r="T17767" s="212"/>
      <c r="U17767" s="213"/>
      <c r="V17767" s="213"/>
      <c r="W17767" s="213"/>
      <c r="X17767" s="214"/>
      <c r="Y17767" s="214"/>
      <c r="Z17767" s="214"/>
      <c r="AA17767" s="217"/>
      <c r="AB17767" s="217"/>
      <c r="AC17767" s="217"/>
      <c r="AD17767" s="213"/>
    </row>
    <row r="17768" spans="20:30" x14ac:dyDescent="0.2">
      <c r="T17768" s="212"/>
      <c r="U17768" s="213"/>
      <c r="V17768" s="213"/>
      <c r="W17768" s="213"/>
      <c r="X17768" s="214"/>
      <c r="Y17768" s="214"/>
      <c r="Z17768" s="214"/>
      <c r="AA17768" s="217"/>
      <c r="AB17768" s="217"/>
      <c r="AC17768" s="217"/>
      <c r="AD17768" s="213"/>
    </row>
    <row r="17769" spans="20:30" x14ac:dyDescent="0.2">
      <c r="T17769" s="212"/>
      <c r="U17769" s="213"/>
      <c r="V17769" s="213"/>
      <c r="W17769" s="213"/>
      <c r="X17769" s="214"/>
      <c r="Y17769" s="214"/>
      <c r="Z17769" s="214"/>
      <c r="AA17769" s="217"/>
      <c r="AB17769" s="217"/>
      <c r="AC17769" s="217"/>
      <c r="AD17769" s="213"/>
    </row>
    <row r="17770" spans="20:30" x14ac:dyDescent="0.2">
      <c r="T17770" s="212"/>
      <c r="U17770" s="213"/>
      <c r="V17770" s="213"/>
      <c r="W17770" s="213"/>
      <c r="X17770" s="214"/>
      <c r="Y17770" s="214"/>
      <c r="Z17770" s="214"/>
      <c r="AA17770" s="217"/>
      <c r="AB17770" s="217"/>
      <c r="AC17770" s="217"/>
      <c r="AD17770" s="213"/>
    </row>
    <row r="17771" spans="20:30" x14ac:dyDescent="0.2">
      <c r="T17771" s="212"/>
      <c r="U17771" s="213"/>
      <c r="V17771" s="213"/>
      <c r="W17771" s="213"/>
      <c r="X17771" s="214"/>
      <c r="Y17771" s="214"/>
      <c r="Z17771" s="214"/>
      <c r="AA17771" s="217"/>
      <c r="AB17771" s="217"/>
      <c r="AC17771" s="217"/>
      <c r="AD17771" s="213"/>
    </row>
    <row r="17772" spans="20:30" x14ac:dyDescent="0.2">
      <c r="T17772" s="212"/>
      <c r="U17772" s="213"/>
      <c r="V17772" s="213"/>
      <c r="W17772" s="213"/>
      <c r="X17772" s="214"/>
      <c r="Y17772" s="214"/>
      <c r="Z17772" s="214"/>
      <c r="AA17772" s="217"/>
      <c r="AB17772" s="217"/>
      <c r="AC17772" s="217"/>
      <c r="AD17772" s="213"/>
    </row>
    <row r="17773" spans="20:30" x14ac:dyDescent="0.2">
      <c r="T17773" s="212"/>
      <c r="U17773" s="213"/>
      <c r="V17773" s="213"/>
      <c r="W17773" s="213"/>
      <c r="X17773" s="214"/>
      <c r="Y17773" s="214"/>
      <c r="Z17773" s="214"/>
      <c r="AA17773" s="217"/>
      <c r="AB17773" s="217"/>
      <c r="AC17773" s="217"/>
      <c r="AD17773" s="213"/>
    </row>
    <row r="17774" spans="20:30" x14ac:dyDescent="0.2">
      <c r="T17774" s="212"/>
      <c r="U17774" s="213"/>
      <c r="V17774" s="213"/>
      <c r="W17774" s="213"/>
      <c r="X17774" s="214"/>
      <c r="Y17774" s="214"/>
      <c r="Z17774" s="214"/>
      <c r="AA17774" s="217"/>
      <c r="AB17774" s="217"/>
      <c r="AC17774" s="217"/>
      <c r="AD17774" s="213"/>
    </row>
    <row r="17775" spans="20:30" x14ac:dyDescent="0.2">
      <c r="T17775" s="212"/>
      <c r="U17775" s="213"/>
      <c r="V17775" s="213"/>
      <c r="W17775" s="213"/>
      <c r="X17775" s="214"/>
      <c r="Y17775" s="214"/>
      <c r="Z17775" s="214"/>
      <c r="AA17775" s="217"/>
      <c r="AB17775" s="217"/>
      <c r="AC17775" s="217"/>
      <c r="AD17775" s="213"/>
    </row>
    <row r="17776" spans="20:30" x14ac:dyDescent="0.2">
      <c r="T17776" s="212"/>
      <c r="U17776" s="213"/>
      <c r="V17776" s="213"/>
      <c r="W17776" s="213"/>
      <c r="X17776" s="214"/>
      <c r="Y17776" s="214"/>
      <c r="Z17776" s="214"/>
      <c r="AA17776" s="217"/>
      <c r="AB17776" s="217"/>
      <c r="AC17776" s="217"/>
      <c r="AD17776" s="213"/>
    </row>
    <row r="17777" spans="20:30" x14ac:dyDescent="0.2">
      <c r="T17777" s="212"/>
      <c r="U17777" s="213"/>
      <c r="V17777" s="213"/>
      <c r="W17777" s="213"/>
      <c r="X17777" s="214"/>
      <c r="Y17777" s="214"/>
      <c r="Z17777" s="214"/>
      <c r="AA17777" s="217"/>
      <c r="AB17777" s="217"/>
      <c r="AC17777" s="217"/>
      <c r="AD17777" s="213"/>
    </row>
    <row r="17778" spans="20:30" x14ac:dyDescent="0.2">
      <c r="T17778" s="212"/>
      <c r="U17778" s="213"/>
      <c r="V17778" s="213"/>
      <c r="W17778" s="213"/>
      <c r="X17778" s="214"/>
      <c r="Y17778" s="214"/>
      <c r="Z17778" s="214"/>
      <c r="AA17778" s="217"/>
      <c r="AB17778" s="217"/>
      <c r="AC17778" s="217"/>
      <c r="AD17778" s="213"/>
    </row>
    <row r="17779" spans="20:30" x14ac:dyDescent="0.2">
      <c r="T17779" s="212"/>
      <c r="U17779" s="213"/>
      <c r="V17779" s="213"/>
      <c r="W17779" s="213"/>
      <c r="X17779" s="214"/>
      <c r="Y17779" s="214"/>
      <c r="Z17779" s="214"/>
      <c r="AA17779" s="217"/>
      <c r="AB17779" s="217"/>
      <c r="AC17779" s="217"/>
      <c r="AD17779" s="213"/>
    </row>
    <row r="17780" spans="20:30" x14ac:dyDescent="0.2">
      <c r="T17780" s="212"/>
      <c r="U17780" s="213"/>
      <c r="V17780" s="213"/>
      <c r="W17780" s="213"/>
      <c r="X17780" s="214"/>
      <c r="Y17780" s="214"/>
      <c r="Z17780" s="214"/>
      <c r="AA17780" s="217"/>
      <c r="AB17780" s="217"/>
      <c r="AC17780" s="217"/>
      <c r="AD17780" s="213"/>
    </row>
    <row r="17781" spans="20:30" x14ac:dyDescent="0.2">
      <c r="T17781" s="212"/>
      <c r="U17781" s="213"/>
      <c r="V17781" s="213"/>
      <c r="W17781" s="213"/>
      <c r="X17781" s="214"/>
      <c r="Y17781" s="214"/>
      <c r="Z17781" s="214"/>
      <c r="AA17781" s="217"/>
      <c r="AB17781" s="217"/>
      <c r="AC17781" s="217"/>
      <c r="AD17781" s="213"/>
    </row>
    <row r="17782" spans="20:30" x14ac:dyDescent="0.2">
      <c r="T17782" s="212"/>
      <c r="U17782" s="213"/>
      <c r="V17782" s="213"/>
      <c r="W17782" s="213"/>
      <c r="X17782" s="214"/>
      <c r="Y17782" s="214"/>
      <c r="Z17782" s="214"/>
      <c r="AA17782" s="217"/>
      <c r="AB17782" s="217"/>
      <c r="AC17782" s="217"/>
      <c r="AD17782" s="213"/>
    </row>
    <row r="17783" spans="20:30" x14ac:dyDescent="0.2">
      <c r="T17783" s="212"/>
      <c r="U17783" s="213"/>
      <c r="V17783" s="213"/>
      <c r="W17783" s="213"/>
      <c r="X17783" s="214"/>
      <c r="Y17783" s="214"/>
      <c r="Z17783" s="214"/>
      <c r="AA17783" s="217"/>
      <c r="AB17783" s="217"/>
      <c r="AC17783" s="217"/>
      <c r="AD17783" s="213"/>
    </row>
    <row r="17784" spans="20:30" x14ac:dyDescent="0.2">
      <c r="T17784" s="212"/>
      <c r="U17784" s="213"/>
      <c r="V17784" s="213"/>
      <c r="W17784" s="213"/>
      <c r="X17784" s="214"/>
      <c r="Y17784" s="214"/>
      <c r="Z17784" s="214"/>
      <c r="AA17784" s="217"/>
      <c r="AB17784" s="217"/>
      <c r="AC17784" s="217"/>
      <c r="AD17784" s="213"/>
    </row>
    <row r="17785" spans="20:30" x14ac:dyDescent="0.2">
      <c r="T17785" s="212"/>
      <c r="U17785" s="213"/>
      <c r="V17785" s="213"/>
      <c r="W17785" s="213"/>
      <c r="X17785" s="214"/>
      <c r="Y17785" s="214"/>
      <c r="Z17785" s="214"/>
      <c r="AA17785" s="217"/>
      <c r="AB17785" s="217"/>
      <c r="AC17785" s="217"/>
      <c r="AD17785" s="213"/>
    </row>
    <row r="17786" spans="20:30" x14ac:dyDescent="0.2">
      <c r="T17786" s="212"/>
      <c r="U17786" s="213"/>
      <c r="V17786" s="213"/>
      <c r="W17786" s="213"/>
      <c r="X17786" s="214"/>
      <c r="Y17786" s="214"/>
      <c r="Z17786" s="214"/>
      <c r="AA17786" s="217"/>
      <c r="AB17786" s="217"/>
      <c r="AC17786" s="217"/>
      <c r="AD17786" s="213"/>
    </row>
    <row r="17787" spans="20:30" x14ac:dyDescent="0.2">
      <c r="T17787" s="212"/>
      <c r="U17787" s="213"/>
      <c r="V17787" s="213"/>
      <c r="W17787" s="213"/>
      <c r="X17787" s="214"/>
      <c r="Y17787" s="214"/>
      <c r="Z17787" s="214"/>
      <c r="AA17787" s="217"/>
      <c r="AB17787" s="217"/>
      <c r="AC17787" s="217"/>
      <c r="AD17787" s="213"/>
    </row>
    <row r="17788" spans="20:30" x14ac:dyDescent="0.2">
      <c r="T17788" s="212"/>
      <c r="U17788" s="213"/>
      <c r="V17788" s="213"/>
      <c r="W17788" s="213"/>
      <c r="X17788" s="214"/>
      <c r="Y17788" s="214"/>
      <c r="Z17788" s="214"/>
      <c r="AA17788" s="217"/>
      <c r="AB17788" s="217"/>
      <c r="AC17788" s="217"/>
      <c r="AD17788" s="213"/>
    </row>
    <row r="17789" spans="20:30" x14ac:dyDescent="0.2">
      <c r="T17789" s="212"/>
      <c r="U17789" s="213"/>
      <c r="V17789" s="213"/>
      <c r="W17789" s="213"/>
      <c r="X17789" s="214"/>
      <c r="Y17789" s="214"/>
      <c r="Z17789" s="214"/>
      <c r="AA17789" s="217"/>
      <c r="AB17789" s="217"/>
      <c r="AC17789" s="217"/>
      <c r="AD17789" s="213"/>
    </row>
    <row r="17790" spans="20:30" x14ac:dyDescent="0.2">
      <c r="T17790" s="212"/>
      <c r="U17790" s="213"/>
      <c r="V17790" s="213"/>
      <c r="W17790" s="213"/>
      <c r="X17790" s="214"/>
      <c r="Y17790" s="214"/>
      <c r="Z17790" s="214"/>
      <c r="AA17790" s="217"/>
      <c r="AB17790" s="217"/>
      <c r="AC17790" s="217"/>
      <c r="AD17790" s="213"/>
    </row>
    <row r="17791" spans="20:30" x14ac:dyDescent="0.2">
      <c r="T17791" s="212"/>
      <c r="U17791" s="213"/>
      <c r="V17791" s="213"/>
      <c r="W17791" s="213"/>
      <c r="X17791" s="214"/>
      <c r="Y17791" s="214"/>
      <c r="Z17791" s="214"/>
      <c r="AA17791" s="217"/>
      <c r="AB17791" s="217"/>
      <c r="AC17791" s="217"/>
      <c r="AD17791" s="213"/>
    </row>
    <row r="17792" spans="20:30" x14ac:dyDescent="0.2">
      <c r="T17792" s="212"/>
      <c r="U17792" s="213"/>
      <c r="V17792" s="213"/>
      <c r="W17792" s="213"/>
      <c r="X17792" s="214"/>
      <c r="Y17792" s="214"/>
      <c r="Z17792" s="214"/>
      <c r="AA17792" s="217"/>
      <c r="AB17792" s="217"/>
      <c r="AC17792" s="217"/>
      <c r="AD17792" s="213"/>
    </row>
    <row r="17793" spans="20:30" x14ac:dyDescent="0.2">
      <c r="T17793" s="212"/>
      <c r="U17793" s="213"/>
      <c r="V17793" s="213"/>
      <c r="W17793" s="213"/>
      <c r="X17793" s="214"/>
      <c r="Y17793" s="214"/>
      <c r="Z17793" s="214"/>
      <c r="AA17793" s="217"/>
      <c r="AB17793" s="217"/>
      <c r="AC17793" s="217"/>
      <c r="AD17793" s="213"/>
    </row>
    <row r="17794" spans="20:30" x14ac:dyDescent="0.2">
      <c r="T17794" s="212"/>
      <c r="U17794" s="213"/>
      <c r="V17794" s="213"/>
      <c r="W17794" s="213"/>
      <c r="X17794" s="214"/>
      <c r="Y17794" s="214"/>
      <c r="Z17794" s="214"/>
      <c r="AA17794" s="217"/>
      <c r="AB17794" s="217"/>
      <c r="AC17794" s="217"/>
      <c r="AD17794" s="213"/>
    </row>
    <row r="17795" spans="20:30" x14ac:dyDescent="0.2">
      <c r="T17795" s="212"/>
      <c r="U17795" s="213"/>
      <c r="V17795" s="213"/>
      <c r="W17795" s="213"/>
      <c r="X17795" s="214"/>
      <c r="Y17795" s="214"/>
      <c r="Z17795" s="214"/>
      <c r="AA17795" s="217"/>
      <c r="AB17795" s="217"/>
      <c r="AC17795" s="217"/>
      <c r="AD17795" s="213"/>
    </row>
    <row r="17796" spans="20:30" x14ac:dyDescent="0.2">
      <c r="T17796" s="212"/>
      <c r="U17796" s="213"/>
      <c r="V17796" s="213"/>
      <c r="W17796" s="213"/>
      <c r="X17796" s="214"/>
      <c r="Y17796" s="214"/>
      <c r="Z17796" s="214"/>
      <c r="AA17796" s="217"/>
      <c r="AB17796" s="217"/>
      <c r="AC17796" s="217"/>
      <c r="AD17796" s="213"/>
    </row>
    <row r="17797" spans="20:30" x14ac:dyDescent="0.2">
      <c r="T17797" s="212"/>
      <c r="U17797" s="213"/>
      <c r="V17797" s="213"/>
      <c r="W17797" s="213"/>
      <c r="X17797" s="214"/>
      <c r="Y17797" s="214"/>
      <c r="Z17797" s="214"/>
      <c r="AA17797" s="217"/>
      <c r="AB17797" s="217"/>
      <c r="AC17797" s="217"/>
      <c r="AD17797" s="213"/>
    </row>
    <row r="17798" spans="20:30" x14ac:dyDescent="0.2">
      <c r="T17798" s="212"/>
      <c r="U17798" s="213"/>
      <c r="V17798" s="213"/>
      <c r="W17798" s="213"/>
      <c r="X17798" s="214"/>
      <c r="Y17798" s="214"/>
      <c r="Z17798" s="214"/>
      <c r="AA17798" s="217"/>
      <c r="AB17798" s="217"/>
      <c r="AC17798" s="217"/>
      <c r="AD17798" s="213"/>
    </row>
    <row r="17799" spans="20:30" x14ac:dyDescent="0.2">
      <c r="T17799" s="212"/>
      <c r="U17799" s="213"/>
      <c r="V17799" s="213"/>
      <c r="W17799" s="213"/>
      <c r="X17799" s="214"/>
      <c r="Y17799" s="214"/>
      <c r="Z17799" s="214"/>
      <c r="AA17799" s="217"/>
      <c r="AB17799" s="217"/>
      <c r="AC17799" s="217"/>
      <c r="AD17799" s="213"/>
    </row>
    <row r="17800" spans="20:30" x14ac:dyDescent="0.2">
      <c r="T17800" s="212"/>
      <c r="U17800" s="213"/>
      <c r="V17800" s="213"/>
      <c r="W17800" s="213"/>
      <c r="X17800" s="214"/>
      <c r="Y17800" s="214"/>
      <c r="Z17800" s="214"/>
      <c r="AA17800" s="217"/>
      <c r="AB17800" s="217"/>
      <c r="AC17800" s="217"/>
      <c r="AD17800" s="213"/>
    </row>
    <row r="17801" spans="20:30" x14ac:dyDescent="0.2">
      <c r="T17801" s="212"/>
      <c r="U17801" s="213"/>
      <c r="V17801" s="213"/>
      <c r="W17801" s="213"/>
      <c r="X17801" s="214"/>
      <c r="Y17801" s="214"/>
      <c r="Z17801" s="214"/>
      <c r="AA17801" s="217"/>
      <c r="AB17801" s="217"/>
      <c r="AC17801" s="217"/>
      <c r="AD17801" s="213"/>
    </row>
    <row r="17802" spans="20:30" x14ac:dyDescent="0.2">
      <c r="T17802" s="212"/>
      <c r="U17802" s="213"/>
      <c r="V17802" s="213"/>
      <c r="W17802" s="213"/>
      <c r="X17802" s="214"/>
      <c r="Y17802" s="214"/>
      <c r="Z17802" s="214"/>
      <c r="AA17802" s="217"/>
      <c r="AB17802" s="217"/>
      <c r="AC17802" s="217"/>
      <c r="AD17802" s="213"/>
    </row>
    <row r="17803" spans="20:30" x14ac:dyDescent="0.2">
      <c r="T17803" s="212"/>
      <c r="U17803" s="213"/>
      <c r="V17803" s="213"/>
      <c r="W17803" s="213"/>
      <c r="X17803" s="214"/>
      <c r="Y17803" s="214"/>
      <c r="Z17803" s="214"/>
      <c r="AA17803" s="217"/>
      <c r="AB17803" s="217"/>
      <c r="AC17803" s="217"/>
      <c r="AD17803" s="213"/>
    </row>
    <row r="17804" spans="20:30" x14ac:dyDescent="0.2">
      <c r="T17804" s="212"/>
      <c r="U17804" s="213"/>
      <c r="V17804" s="213"/>
      <c r="W17804" s="213"/>
      <c r="X17804" s="214"/>
      <c r="Y17804" s="214"/>
      <c r="Z17804" s="214"/>
      <c r="AA17804" s="217"/>
      <c r="AB17804" s="217"/>
      <c r="AC17804" s="217"/>
      <c r="AD17804" s="213"/>
    </row>
    <row r="17805" spans="20:30" x14ac:dyDescent="0.2">
      <c r="T17805" s="212"/>
      <c r="U17805" s="213"/>
      <c r="V17805" s="213"/>
      <c r="W17805" s="213"/>
      <c r="X17805" s="214"/>
      <c r="Y17805" s="214"/>
      <c r="Z17805" s="214"/>
      <c r="AA17805" s="217"/>
      <c r="AB17805" s="217"/>
      <c r="AC17805" s="217"/>
      <c r="AD17805" s="213"/>
    </row>
    <row r="17806" spans="20:30" x14ac:dyDescent="0.2">
      <c r="T17806" s="212"/>
      <c r="U17806" s="213"/>
      <c r="V17806" s="213"/>
      <c r="W17806" s="213"/>
      <c r="X17806" s="214"/>
      <c r="Y17806" s="214"/>
      <c r="Z17806" s="214"/>
      <c r="AA17806" s="217"/>
      <c r="AB17806" s="217"/>
      <c r="AC17806" s="217"/>
      <c r="AD17806" s="213"/>
    </row>
    <row r="17807" spans="20:30" x14ac:dyDescent="0.2">
      <c r="T17807" s="212"/>
      <c r="U17807" s="213"/>
      <c r="V17807" s="213"/>
      <c r="W17807" s="213"/>
      <c r="X17807" s="214"/>
      <c r="Y17807" s="214"/>
      <c r="Z17807" s="214"/>
      <c r="AA17807" s="217"/>
      <c r="AB17807" s="217"/>
      <c r="AC17807" s="217"/>
      <c r="AD17807" s="213"/>
    </row>
    <row r="17808" spans="20:30" x14ac:dyDescent="0.2">
      <c r="T17808" s="212"/>
      <c r="U17808" s="213"/>
      <c r="V17808" s="213"/>
      <c r="W17808" s="213"/>
      <c r="X17808" s="214"/>
      <c r="Y17808" s="214"/>
      <c r="Z17808" s="214"/>
      <c r="AA17808" s="217"/>
      <c r="AB17808" s="217"/>
      <c r="AC17808" s="217"/>
      <c r="AD17808" s="213"/>
    </row>
    <row r="17809" spans="20:30" x14ac:dyDescent="0.2">
      <c r="T17809" s="212"/>
      <c r="U17809" s="213"/>
      <c r="V17809" s="213"/>
      <c r="W17809" s="213"/>
      <c r="X17809" s="214"/>
      <c r="Y17809" s="214"/>
      <c r="Z17809" s="214"/>
      <c r="AA17809" s="217"/>
      <c r="AB17809" s="217"/>
      <c r="AC17809" s="217"/>
      <c r="AD17809" s="213"/>
    </row>
    <row r="17810" spans="20:30" x14ac:dyDescent="0.2">
      <c r="T17810" s="212"/>
      <c r="U17810" s="213"/>
      <c r="V17810" s="213"/>
      <c r="W17810" s="213"/>
      <c r="X17810" s="214"/>
      <c r="Y17810" s="214"/>
      <c r="Z17810" s="214"/>
      <c r="AA17810" s="217"/>
      <c r="AB17810" s="217"/>
      <c r="AC17810" s="217"/>
      <c r="AD17810" s="213"/>
    </row>
    <row r="17811" spans="20:30" x14ac:dyDescent="0.2">
      <c r="T17811" s="212"/>
      <c r="U17811" s="213"/>
      <c r="V17811" s="213"/>
      <c r="W17811" s="213"/>
      <c r="X17811" s="214"/>
      <c r="Y17811" s="214"/>
      <c r="Z17811" s="214"/>
      <c r="AA17811" s="217"/>
      <c r="AB17811" s="217"/>
      <c r="AC17811" s="217"/>
      <c r="AD17811" s="213"/>
    </row>
    <row r="17812" spans="20:30" x14ac:dyDescent="0.2">
      <c r="T17812" s="212"/>
      <c r="U17812" s="213"/>
      <c r="V17812" s="213"/>
      <c r="W17812" s="213"/>
      <c r="X17812" s="214"/>
      <c r="Y17812" s="214"/>
      <c r="Z17812" s="214"/>
      <c r="AA17812" s="217"/>
      <c r="AB17812" s="217"/>
      <c r="AC17812" s="217"/>
      <c r="AD17812" s="213"/>
    </row>
    <row r="17813" spans="20:30" x14ac:dyDescent="0.2">
      <c r="T17813" s="212"/>
      <c r="U17813" s="213"/>
      <c r="V17813" s="213"/>
      <c r="W17813" s="213"/>
      <c r="X17813" s="214"/>
      <c r="Y17813" s="214"/>
      <c r="Z17813" s="214"/>
      <c r="AA17813" s="217"/>
      <c r="AB17813" s="217"/>
      <c r="AC17813" s="217"/>
      <c r="AD17813" s="213"/>
    </row>
    <row r="17814" spans="20:30" x14ac:dyDescent="0.2">
      <c r="T17814" s="212"/>
      <c r="U17814" s="213"/>
      <c r="V17814" s="213"/>
      <c r="W17814" s="213"/>
      <c r="X17814" s="214"/>
      <c r="Y17814" s="214"/>
      <c r="Z17814" s="214"/>
      <c r="AA17814" s="217"/>
      <c r="AB17814" s="217"/>
      <c r="AC17814" s="217"/>
      <c r="AD17814" s="213"/>
    </row>
    <row r="17815" spans="20:30" x14ac:dyDescent="0.2">
      <c r="T17815" s="212"/>
      <c r="U17815" s="213"/>
      <c r="V17815" s="213"/>
      <c r="W17815" s="213"/>
      <c r="X17815" s="214"/>
      <c r="Y17815" s="214"/>
      <c r="Z17815" s="214"/>
      <c r="AA17815" s="217"/>
      <c r="AB17815" s="217"/>
      <c r="AC17815" s="217"/>
      <c r="AD17815" s="213"/>
    </row>
    <row r="17816" spans="20:30" x14ac:dyDescent="0.2">
      <c r="T17816" s="212"/>
      <c r="U17816" s="213"/>
      <c r="V17816" s="213"/>
      <c r="W17816" s="213"/>
      <c r="X17816" s="214"/>
      <c r="Y17816" s="214"/>
      <c r="Z17816" s="214"/>
      <c r="AA17816" s="217"/>
      <c r="AB17816" s="217"/>
      <c r="AC17816" s="217"/>
      <c r="AD17816" s="213"/>
    </row>
    <row r="17817" spans="20:30" x14ac:dyDescent="0.2">
      <c r="T17817" s="212"/>
      <c r="U17817" s="213"/>
      <c r="V17817" s="213"/>
      <c r="W17817" s="213"/>
      <c r="X17817" s="214"/>
      <c r="Y17817" s="214"/>
      <c r="Z17817" s="214"/>
      <c r="AA17817" s="217"/>
      <c r="AB17817" s="217"/>
      <c r="AC17817" s="217"/>
      <c r="AD17817" s="213"/>
    </row>
    <row r="17818" spans="20:30" x14ac:dyDescent="0.2">
      <c r="T17818" s="212"/>
      <c r="U17818" s="213"/>
      <c r="V17818" s="213"/>
      <c r="W17818" s="213"/>
      <c r="X17818" s="214"/>
      <c r="Y17818" s="214"/>
      <c r="Z17818" s="214"/>
      <c r="AA17818" s="217"/>
      <c r="AB17818" s="217"/>
      <c r="AC17818" s="217"/>
      <c r="AD17818" s="213"/>
    </row>
    <row r="17819" spans="20:30" x14ac:dyDescent="0.2">
      <c r="T17819" s="212"/>
      <c r="U17819" s="213"/>
      <c r="V17819" s="213"/>
      <c r="W17819" s="213"/>
      <c r="X17819" s="214"/>
      <c r="Y17819" s="214"/>
      <c r="Z17819" s="214"/>
      <c r="AA17819" s="217"/>
      <c r="AB17819" s="217"/>
      <c r="AC17819" s="217"/>
      <c r="AD17819" s="213"/>
    </row>
    <row r="17820" spans="20:30" x14ac:dyDescent="0.2">
      <c r="T17820" s="212"/>
      <c r="U17820" s="213"/>
      <c r="V17820" s="213"/>
      <c r="W17820" s="213"/>
      <c r="X17820" s="214"/>
      <c r="Y17820" s="214"/>
      <c r="Z17820" s="214"/>
      <c r="AA17820" s="217"/>
      <c r="AB17820" s="217"/>
      <c r="AC17820" s="217"/>
      <c r="AD17820" s="213"/>
    </row>
    <row r="17821" spans="20:30" x14ac:dyDescent="0.2">
      <c r="T17821" s="212"/>
      <c r="U17821" s="213"/>
      <c r="V17821" s="213"/>
      <c r="W17821" s="213"/>
      <c r="X17821" s="214"/>
      <c r="Y17821" s="214"/>
      <c r="Z17821" s="214"/>
      <c r="AA17821" s="217"/>
      <c r="AB17821" s="217"/>
      <c r="AC17821" s="217"/>
      <c r="AD17821" s="213"/>
    </row>
    <row r="17822" spans="20:30" x14ac:dyDescent="0.2">
      <c r="T17822" s="212"/>
      <c r="U17822" s="213"/>
      <c r="V17822" s="213"/>
      <c r="W17822" s="213"/>
      <c r="X17822" s="214"/>
      <c r="Y17822" s="214"/>
      <c r="Z17822" s="214"/>
      <c r="AA17822" s="217"/>
      <c r="AB17822" s="217"/>
      <c r="AC17822" s="217"/>
      <c r="AD17822" s="213"/>
    </row>
    <row r="17823" spans="20:30" x14ac:dyDescent="0.2">
      <c r="T17823" s="212"/>
      <c r="U17823" s="213"/>
      <c r="V17823" s="213"/>
      <c r="W17823" s="213"/>
      <c r="X17823" s="214"/>
      <c r="Y17823" s="214"/>
      <c r="Z17823" s="214"/>
      <c r="AA17823" s="217"/>
      <c r="AB17823" s="217"/>
      <c r="AC17823" s="217"/>
      <c r="AD17823" s="213"/>
    </row>
    <row r="17824" spans="20:30" x14ac:dyDescent="0.2">
      <c r="T17824" s="212"/>
      <c r="U17824" s="213"/>
      <c r="V17824" s="213"/>
      <c r="W17824" s="213"/>
      <c r="X17824" s="214"/>
      <c r="Y17824" s="214"/>
      <c r="Z17824" s="214"/>
      <c r="AA17824" s="217"/>
      <c r="AB17824" s="217"/>
      <c r="AC17824" s="217"/>
      <c r="AD17824" s="213"/>
    </row>
    <row r="17825" spans="20:30" x14ac:dyDescent="0.2">
      <c r="T17825" s="212"/>
      <c r="U17825" s="213"/>
      <c r="V17825" s="213"/>
      <c r="W17825" s="213"/>
      <c r="X17825" s="214"/>
      <c r="Y17825" s="214"/>
      <c r="Z17825" s="214"/>
      <c r="AA17825" s="217"/>
      <c r="AB17825" s="217"/>
      <c r="AC17825" s="217"/>
      <c r="AD17825" s="213"/>
    </row>
    <row r="17826" spans="20:30" x14ac:dyDescent="0.2">
      <c r="T17826" s="212"/>
      <c r="U17826" s="213"/>
      <c r="V17826" s="213"/>
      <c r="W17826" s="213"/>
      <c r="X17826" s="214"/>
      <c r="Y17826" s="214"/>
      <c r="Z17826" s="214"/>
      <c r="AA17826" s="217"/>
      <c r="AB17826" s="217"/>
      <c r="AC17826" s="217"/>
      <c r="AD17826" s="213"/>
    </row>
    <row r="17827" spans="20:30" x14ac:dyDescent="0.2">
      <c r="T17827" s="212"/>
      <c r="U17827" s="213"/>
      <c r="V17827" s="213"/>
      <c r="W17827" s="213"/>
      <c r="X17827" s="214"/>
      <c r="Y17827" s="214"/>
      <c r="Z17827" s="214"/>
      <c r="AA17827" s="217"/>
      <c r="AB17827" s="217"/>
      <c r="AC17827" s="217"/>
      <c r="AD17827" s="213"/>
    </row>
    <row r="17828" spans="20:30" x14ac:dyDescent="0.2">
      <c r="T17828" s="212"/>
      <c r="U17828" s="213"/>
      <c r="V17828" s="213"/>
      <c r="W17828" s="213"/>
      <c r="X17828" s="214"/>
      <c r="Y17828" s="214"/>
      <c r="Z17828" s="214"/>
      <c r="AA17828" s="217"/>
      <c r="AB17828" s="217"/>
      <c r="AC17828" s="217"/>
      <c r="AD17828" s="213"/>
    </row>
    <row r="17829" spans="20:30" x14ac:dyDescent="0.2">
      <c r="T17829" s="212"/>
      <c r="U17829" s="213"/>
      <c r="V17829" s="213"/>
      <c r="W17829" s="213"/>
      <c r="X17829" s="214"/>
      <c r="Y17829" s="214"/>
      <c r="Z17829" s="214"/>
      <c r="AA17829" s="217"/>
      <c r="AB17829" s="217"/>
      <c r="AC17829" s="217"/>
      <c r="AD17829" s="213"/>
    </row>
    <row r="17830" spans="20:30" x14ac:dyDescent="0.2">
      <c r="T17830" s="212"/>
      <c r="U17830" s="213"/>
      <c r="V17830" s="213"/>
      <c r="W17830" s="213"/>
      <c r="X17830" s="214"/>
      <c r="Y17830" s="214"/>
      <c r="Z17830" s="214"/>
      <c r="AA17830" s="217"/>
      <c r="AB17830" s="217"/>
      <c r="AC17830" s="217"/>
      <c r="AD17830" s="213"/>
    </row>
    <row r="17831" spans="20:30" x14ac:dyDescent="0.2">
      <c r="T17831" s="212"/>
      <c r="U17831" s="213"/>
      <c r="V17831" s="213"/>
      <c r="W17831" s="213"/>
      <c r="X17831" s="214"/>
      <c r="Y17831" s="214"/>
      <c r="Z17831" s="214"/>
      <c r="AA17831" s="217"/>
      <c r="AB17831" s="217"/>
      <c r="AC17831" s="217"/>
      <c r="AD17831" s="213"/>
    </row>
    <row r="17832" spans="20:30" x14ac:dyDescent="0.2">
      <c r="T17832" s="212"/>
      <c r="U17832" s="213"/>
      <c r="V17832" s="213"/>
      <c r="W17832" s="213"/>
      <c r="X17832" s="214"/>
      <c r="Y17832" s="214"/>
      <c r="Z17832" s="214"/>
      <c r="AA17832" s="217"/>
      <c r="AB17832" s="217"/>
      <c r="AC17832" s="217"/>
      <c r="AD17832" s="213"/>
    </row>
    <row r="17833" spans="20:30" x14ac:dyDescent="0.2">
      <c r="T17833" s="212"/>
      <c r="U17833" s="213"/>
      <c r="V17833" s="213"/>
      <c r="W17833" s="213"/>
      <c r="X17833" s="214"/>
      <c r="Y17833" s="214"/>
      <c r="Z17833" s="214"/>
      <c r="AA17833" s="217"/>
      <c r="AB17833" s="217"/>
      <c r="AC17833" s="217"/>
      <c r="AD17833" s="213"/>
    </row>
    <row r="17834" spans="20:30" x14ac:dyDescent="0.2">
      <c r="T17834" s="212"/>
      <c r="U17834" s="213"/>
      <c r="V17834" s="213"/>
      <c r="W17834" s="213"/>
      <c r="X17834" s="214"/>
      <c r="Y17834" s="214"/>
      <c r="Z17834" s="214"/>
      <c r="AA17834" s="217"/>
      <c r="AB17834" s="217"/>
      <c r="AC17834" s="217"/>
      <c r="AD17834" s="213"/>
    </row>
    <row r="17835" spans="20:30" x14ac:dyDescent="0.2">
      <c r="T17835" s="212"/>
      <c r="U17835" s="213"/>
      <c r="V17835" s="213"/>
      <c r="W17835" s="213"/>
      <c r="X17835" s="214"/>
      <c r="Y17835" s="214"/>
      <c r="Z17835" s="214"/>
      <c r="AA17835" s="217"/>
      <c r="AB17835" s="217"/>
      <c r="AC17835" s="217"/>
      <c r="AD17835" s="213"/>
    </row>
    <row r="17836" spans="20:30" x14ac:dyDescent="0.2">
      <c r="T17836" s="212"/>
      <c r="U17836" s="213"/>
      <c r="V17836" s="213"/>
      <c r="W17836" s="213"/>
      <c r="X17836" s="214"/>
      <c r="Y17836" s="214"/>
      <c r="Z17836" s="214"/>
      <c r="AA17836" s="217"/>
      <c r="AB17836" s="217"/>
      <c r="AC17836" s="217"/>
      <c r="AD17836" s="213"/>
    </row>
    <row r="17837" spans="20:30" x14ac:dyDescent="0.2">
      <c r="T17837" s="212"/>
      <c r="U17837" s="213"/>
      <c r="V17837" s="213"/>
      <c r="W17837" s="213"/>
      <c r="X17837" s="214"/>
      <c r="Y17837" s="214"/>
      <c r="Z17837" s="214"/>
      <c r="AA17837" s="217"/>
      <c r="AB17837" s="217"/>
      <c r="AC17837" s="217"/>
      <c r="AD17837" s="213"/>
    </row>
    <row r="17838" spans="20:30" x14ac:dyDescent="0.2">
      <c r="T17838" s="212"/>
      <c r="U17838" s="213"/>
      <c r="V17838" s="213"/>
      <c r="W17838" s="213"/>
      <c r="X17838" s="214"/>
      <c r="Y17838" s="214"/>
      <c r="Z17838" s="214"/>
      <c r="AA17838" s="217"/>
      <c r="AB17838" s="217"/>
      <c r="AC17838" s="217"/>
      <c r="AD17838" s="213"/>
    </row>
    <row r="17839" spans="20:30" x14ac:dyDescent="0.2">
      <c r="T17839" s="212"/>
      <c r="U17839" s="213"/>
      <c r="V17839" s="213"/>
      <c r="W17839" s="213"/>
      <c r="X17839" s="214"/>
      <c r="Y17839" s="214"/>
      <c r="Z17839" s="214"/>
      <c r="AA17839" s="217"/>
      <c r="AB17839" s="217"/>
      <c r="AC17839" s="217"/>
      <c r="AD17839" s="213"/>
    </row>
    <row r="17840" spans="20:30" x14ac:dyDescent="0.2">
      <c r="T17840" s="212"/>
      <c r="U17840" s="213"/>
      <c r="V17840" s="213"/>
      <c r="W17840" s="213"/>
      <c r="X17840" s="214"/>
      <c r="Y17840" s="214"/>
      <c r="Z17840" s="214"/>
      <c r="AA17840" s="217"/>
      <c r="AB17840" s="217"/>
      <c r="AC17840" s="217"/>
      <c r="AD17840" s="213"/>
    </row>
    <row r="17841" spans="20:30" x14ac:dyDescent="0.2">
      <c r="T17841" s="212"/>
      <c r="U17841" s="213"/>
      <c r="V17841" s="213"/>
      <c r="W17841" s="213"/>
      <c r="X17841" s="214"/>
      <c r="Y17841" s="214"/>
      <c r="Z17841" s="214"/>
      <c r="AA17841" s="217"/>
      <c r="AB17841" s="217"/>
      <c r="AC17841" s="217"/>
      <c r="AD17841" s="213"/>
    </row>
    <row r="17842" spans="20:30" x14ac:dyDescent="0.2">
      <c r="T17842" s="212"/>
      <c r="U17842" s="213"/>
      <c r="V17842" s="213"/>
      <c r="W17842" s="213"/>
      <c r="X17842" s="214"/>
      <c r="Y17842" s="214"/>
      <c r="Z17842" s="214"/>
      <c r="AA17842" s="217"/>
      <c r="AB17842" s="217"/>
      <c r="AC17842" s="217"/>
      <c r="AD17842" s="213"/>
    </row>
    <row r="17843" spans="20:30" x14ac:dyDescent="0.2">
      <c r="T17843" s="212"/>
      <c r="U17843" s="213"/>
      <c r="V17843" s="213"/>
      <c r="W17843" s="213"/>
      <c r="X17843" s="214"/>
      <c r="Y17843" s="214"/>
      <c r="Z17843" s="214"/>
      <c r="AA17843" s="217"/>
      <c r="AB17843" s="217"/>
      <c r="AC17843" s="217"/>
      <c r="AD17843" s="213"/>
    </row>
    <row r="17844" spans="20:30" x14ac:dyDescent="0.2">
      <c r="T17844" s="212"/>
      <c r="U17844" s="213"/>
      <c r="V17844" s="213"/>
      <c r="W17844" s="213"/>
      <c r="X17844" s="214"/>
      <c r="Y17844" s="214"/>
      <c r="Z17844" s="214"/>
      <c r="AA17844" s="217"/>
      <c r="AB17844" s="217"/>
      <c r="AC17844" s="217"/>
      <c r="AD17844" s="213"/>
    </row>
    <row r="17845" spans="20:30" x14ac:dyDescent="0.2">
      <c r="T17845" s="212"/>
      <c r="U17845" s="213"/>
      <c r="V17845" s="213"/>
      <c r="W17845" s="213"/>
      <c r="X17845" s="214"/>
      <c r="Y17845" s="214"/>
      <c r="Z17845" s="214"/>
      <c r="AA17845" s="217"/>
      <c r="AB17845" s="217"/>
      <c r="AC17845" s="217"/>
      <c r="AD17845" s="213"/>
    </row>
    <row r="17846" spans="20:30" x14ac:dyDescent="0.2">
      <c r="T17846" s="212"/>
      <c r="U17846" s="213"/>
      <c r="V17846" s="213"/>
      <c r="W17846" s="213"/>
      <c r="X17846" s="214"/>
      <c r="Y17846" s="214"/>
      <c r="Z17846" s="214"/>
      <c r="AA17846" s="217"/>
      <c r="AB17846" s="217"/>
      <c r="AC17846" s="217"/>
      <c r="AD17846" s="213"/>
    </row>
    <row r="17847" spans="20:30" x14ac:dyDescent="0.2">
      <c r="T17847" s="212"/>
      <c r="U17847" s="213"/>
      <c r="V17847" s="213"/>
      <c r="W17847" s="213"/>
      <c r="X17847" s="214"/>
      <c r="Y17847" s="214"/>
      <c r="Z17847" s="214"/>
      <c r="AA17847" s="217"/>
      <c r="AB17847" s="217"/>
      <c r="AC17847" s="217"/>
      <c r="AD17847" s="213"/>
    </row>
    <row r="17848" spans="20:30" x14ac:dyDescent="0.2">
      <c r="T17848" s="212"/>
      <c r="U17848" s="213"/>
      <c r="V17848" s="213"/>
      <c r="W17848" s="213"/>
      <c r="X17848" s="214"/>
      <c r="Y17848" s="214"/>
      <c r="Z17848" s="214"/>
      <c r="AA17848" s="217"/>
      <c r="AB17848" s="217"/>
      <c r="AC17848" s="217"/>
      <c r="AD17848" s="213"/>
    </row>
    <row r="17849" spans="20:30" x14ac:dyDescent="0.2">
      <c r="T17849" s="212"/>
      <c r="U17849" s="213"/>
      <c r="V17849" s="213"/>
      <c r="W17849" s="213"/>
      <c r="X17849" s="214"/>
      <c r="Y17849" s="214"/>
      <c r="Z17849" s="214"/>
      <c r="AA17849" s="217"/>
      <c r="AB17849" s="217"/>
      <c r="AC17849" s="217"/>
      <c r="AD17849" s="213"/>
    </row>
    <row r="17850" spans="20:30" x14ac:dyDescent="0.2">
      <c r="T17850" s="212"/>
      <c r="U17850" s="213"/>
      <c r="V17850" s="213"/>
      <c r="W17850" s="213"/>
      <c r="X17850" s="214"/>
      <c r="Y17850" s="214"/>
      <c r="Z17850" s="214"/>
      <c r="AA17850" s="217"/>
      <c r="AB17850" s="217"/>
      <c r="AC17850" s="217"/>
      <c r="AD17850" s="213"/>
    </row>
    <row r="17851" spans="20:30" x14ac:dyDescent="0.2">
      <c r="T17851" s="212"/>
      <c r="U17851" s="213"/>
      <c r="V17851" s="213"/>
      <c r="W17851" s="213"/>
      <c r="X17851" s="214"/>
      <c r="Y17851" s="214"/>
      <c r="Z17851" s="214"/>
      <c r="AA17851" s="217"/>
      <c r="AB17851" s="217"/>
      <c r="AC17851" s="217"/>
      <c r="AD17851" s="213"/>
    </row>
    <row r="17852" spans="20:30" x14ac:dyDescent="0.2">
      <c r="T17852" s="212"/>
      <c r="U17852" s="213"/>
      <c r="V17852" s="213"/>
      <c r="W17852" s="213"/>
      <c r="X17852" s="214"/>
      <c r="Y17852" s="214"/>
      <c r="Z17852" s="214"/>
      <c r="AA17852" s="217"/>
      <c r="AB17852" s="217"/>
      <c r="AC17852" s="217"/>
      <c r="AD17852" s="213"/>
    </row>
    <row r="17853" spans="20:30" x14ac:dyDescent="0.2">
      <c r="T17853" s="212"/>
      <c r="U17853" s="213"/>
      <c r="V17853" s="213"/>
      <c r="W17853" s="213"/>
      <c r="X17853" s="214"/>
      <c r="Y17853" s="214"/>
      <c r="Z17853" s="214"/>
      <c r="AA17853" s="217"/>
      <c r="AB17853" s="217"/>
      <c r="AC17853" s="217"/>
      <c r="AD17853" s="213"/>
    </row>
    <row r="17854" spans="20:30" x14ac:dyDescent="0.2">
      <c r="T17854" s="212"/>
      <c r="U17854" s="213"/>
      <c r="V17854" s="213"/>
      <c r="W17854" s="213"/>
      <c r="X17854" s="214"/>
      <c r="Y17854" s="214"/>
      <c r="Z17854" s="214"/>
      <c r="AA17854" s="217"/>
      <c r="AB17854" s="217"/>
      <c r="AC17854" s="217"/>
      <c r="AD17854" s="213"/>
    </row>
    <row r="17855" spans="20:30" x14ac:dyDescent="0.2">
      <c r="T17855" s="212"/>
      <c r="U17855" s="213"/>
      <c r="V17855" s="213"/>
      <c r="W17855" s="213"/>
      <c r="X17855" s="214"/>
      <c r="Y17855" s="214"/>
      <c r="Z17855" s="214"/>
      <c r="AA17855" s="217"/>
      <c r="AB17855" s="217"/>
      <c r="AC17855" s="217"/>
      <c r="AD17855" s="213"/>
    </row>
    <row r="17856" spans="20:30" x14ac:dyDescent="0.2">
      <c r="T17856" s="212"/>
      <c r="U17856" s="213"/>
      <c r="V17856" s="213"/>
      <c r="W17856" s="213"/>
      <c r="X17856" s="214"/>
      <c r="Y17856" s="214"/>
      <c r="Z17856" s="214"/>
      <c r="AA17856" s="217"/>
      <c r="AB17856" s="217"/>
      <c r="AC17856" s="217"/>
      <c r="AD17856" s="213"/>
    </row>
    <row r="17857" spans="20:30" x14ac:dyDescent="0.2">
      <c r="T17857" s="212"/>
      <c r="U17857" s="213"/>
      <c r="V17857" s="213"/>
      <c r="W17857" s="213"/>
      <c r="X17857" s="214"/>
      <c r="Y17857" s="214"/>
      <c r="Z17857" s="214"/>
      <c r="AA17857" s="217"/>
      <c r="AB17857" s="217"/>
      <c r="AC17857" s="217"/>
      <c r="AD17857" s="213"/>
    </row>
    <row r="17858" spans="20:30" x14ac:dyDescent="0.2">
      <c r="T17858" s="212"/>
      <c r="U17858" s="213"/>
      <c r="V17858" s="213"/>
      <c r="W17858" s="213"/>
      <c r="X17858" s="214"/>
      <c r="Y17858" s="214"/>
      <c r="Z17858" s="214"/>
      <c r="AA17858" s="217"/>
      <c r="AB17858" s="217"/>
      <c r="AC17858" s="217"/>
      <c r="AD17858" s="213"/>
    </row>
    <row r="17859" spans="20:30" x14ac:dyDescent="0.2">
      <c r="T17859" s="212"/>
      <c r="U17859" s="213"/>
      <c r="V17859" s="213"/>
      <c r="W17859" s="213"/>
      <c r="X17859" s="214"/>
      <c r="Y17859" s="214"/>
      <c r="Z17859" s="214"/>
      <c r="AA17859" s="217"/>
      <c r="AB17859" s="217"/>
      <c r="AC17859" s="217"/>
      <c r="AD17859" s="213"/>
    </row>
    <row r="17860" spans="20:30" x14ac:dyDescent="0.2">
      <c r="T17860" s="212"/>
      <c r="U17860" s="213"/>
      <c r="V17860" s="213"/>
      <c r="W17860" s="213"/>
      <c r="X17860" s="214"/>
      <c r="Y17860" s="214"/>
      <c r="Z17860" s="214"/>
      <c r="AA17860" s="217"/>
      <c r="AB17860" s="217"/>
      <c r="AC17860" s="217"/>
      <c r="AD17860" s="213"/>
    </row>
    <row r="17861" spans="20:30" x14ac:dyDescent="0.2">
      <c r="T17861" s="212"/>
      <c r="U17861" s="213"/>
      <c r="V17861" s="213"/>
      <c r="W17861" s="213"/>
      <c r="X17861" s="214"/>
      <c r="Y17861" s="214"/>
      <c r="Z17861" s="214"/>
      <c r="AA17861" s="217"/>
      <c r="AB17861" s="217"/>
      <c r="AC17861" s="217"/>
      <c r="AD17861" s="213"/>
    </row>
    <row r="17862" spans="20:30" x14ac:dyDescent="0.2">
      <c r="T17862" s="212"/>
      <c r="U17862" s="213"/>
      <c r="V17862" s="213"/>
      <c r="W17862" s="213"/>
      <c r="X17862" s="214"/>
      <c r="Y17862" s="214"/>
      <c r="Z17862" s="214"/>
      <c r="AA17862" s="217"/>
      <c r="AB17862" s="217"/>
      <c r="AC17862" s="217"/>
      <c r="AD17862" s="213"/>
    </row>
    <row r="17863" spans="20:30" x14ac:dyDescent="0.2">
      <c r="T17863" s="212"/>
      <c r="U17863" s="213"/>
      <c r="V17863" s="213"/>
      <c r="W17863" s="213"/>
      <c r="X17863" s="214"/>
      <c r="Y17863" s="214"/>
      <c r="Z17863" s="214"/>
      <c r="AA17863" s="217"/>
      <c r="AB17863" s="217"/>
      <c r="AC17863" s="217"/>
      <c r="AD17863" s="213"/>
    </row>
    <row r="17864" spans="20:30" x14ac:dyDescent="0.2">
      <c r="T17864" s="212"/>
      <c r="U17864" s="213"/>
      <c r="V17864" s="213"/>
      <c r="W17864" s="213"/>
      <c r="X17864" s="214"/>
      <c r="Y17864" s="214"/>
      <c r="Z17864" s="214"/>
      <c r="AA17864" s="217"/>
      <c r="AB17864" s="217"/>
      <c r="AC17864" s="217"/>
      <c r="AD17864" s="213"/>
    </row>
    <row r="17865" spans="20:30" x14ac:dyDescent="0.2">
      <c r="T17865" s="212"/>
      <c r="U17865" s="213"/>
      <c r="V17865" s="213"/>
      <c r="W17865" s="213"/>
      <c r="X17865" s="214"/>
      <c r="Y17865" s="214"/>
      <c r="Z17865" s="214"/>
      <c r="AA17865" s="217"/>
      <c r="AB17865" s="217"/>
      <c r="AC17865" s="217"/>
      <c r="AD17865" s="213"/>
    </row>
    <row r="17866" spans="20:30" x14ac:dyDescent="0.2">
      <c r="T17866" s="212"/>
      <c r="U17866" s="213"/>
      <c r="V17866" s="213"/>
      <c r="W17866" s="213"/>
      <c r="X17866" s="214"/>
      <c r="Y17866" s="214"/>
      <c r="Z17866" s="214"/>
      <c r="AA17866" s="217"/>
      <c r="AB17866" s="217"/>
      <c r="AC17866" s="217"/>
      <c r="AD17866" s="213"/>
    </row>
    <row r="17867" spans="20:30" x14ac:dyDescent="0.2">
      <c r="T17867" s="212"/>
      <c r="U17867" s="213"/>
      <c r="V17867" s="213"/>
      <c r="W17867" s="213"/>
      <c r="X17867" s="214"/>
      <c r="Y17867" s="214"/>
      <c r="Z17867" s="214"/>
      <c r="AA17867" s="217"/>
      <c r="AB17867" s="217"/>
      <c r="AC17867" s="217"/>
      <c r="AD17867" s="213"/>
    </row>
    <row r="17868" spans="20:30" x14ac:dyDescent="0.2">
      <c r="T17868" s="212"/>
      <c r="U17868" s="213"/>
      <c r="V17868" s="213"/>
      <c r="W17868" s="213"/>
      <c r="X17868" s="214"/>
      <c r="Y17868" s="214"/>
      <c r="Z17868" s="214"/>
      <c r="AA17868" s="217"/>
      <c r="AB17868" s="217"/>
      <c r="AC17868" s="217"/>
      <c r="AD17868" s="213"/>
    </row>
    <row r="17869" spans="20:30" x14ac:dyDescent="0.2">
      <c r="T17869" s="212"/>
      <c r="U17869" s="213"/>
      <c r="V17869" s="213"/>
      <c r="W17869" s="213"/>
      <c r="X17869" s="214"/>
      <c r="Y17869" s="214"/>
      <c r="Z17869" s="214"/>
      <c r="AA17869" s="217"/>
      <c r="AB17869" s="217"/>
      <c r="AC17869" s="217"/>
      <c r="AD17869" s="213"/>
    </row>
    <row r="17870" spans="20:30" x14ac:dyDescent="0.2">
      <c r="T17870" s="212"/>
      <c r="U17870" s="213"/>
      <c r="V17870" s="213"/>
      <c r="W17870" s="213"/>
      <c r="X17870" s="214"/>
      <c r="Y17870" s="214"/>
      <c r="Z17870" s="214"/>
      <c r="AA17870" s="217"/>
      <c r="AB17870" s="217"/>
      <c r="AC17870" s="217"/>
      <c r="AD17870" s="213"/>
    </row>
    <row r="17871" spans="20:30" x14ac:dyDescent="0.2">
      <c r="T17871" s="212"/>
      <c r="U17871" s="213"/>
      <c r="V17871" s="213"/>
      <c r="W17871" s="213"/>
      <c r="X17871" s="214"/>
      <c r="Y17871" s="214"/>
      <c r="Z17871" s="214"/>
      <c r="AA17871" s="217"/>
      <c r="AB17871" s="217"/>
      <c r="AC17871" s="217"/>
      <c r="AD17871" s="213"/>
    </row>
    <row r="17872" spans="20:30" x14ac:dyDescent="0.2">
      <c r="T17872" s="212"/>
      <c r="U17872" s="213"/>
      <c r="V17872" s="213"/>
      <c r="W17872" s="213"/>
      <c r="X17872" s="214"/>
      <c r="Y17872" s="214"/>
      <c r="Z17872" s="214"/>
      <c r="AA17872" s="217"/>
      <c r="AB17872" s="217"/>
      <c r="AC17872" s="217"/>
      <c r="AD17872" s="213"/>
    </row>
    <row r="17873" spans="20:30" x14ac:dyDescent="0.2">
      <c r="T17873" s="212"/>
      <c r="U17873" s="213"/>
      <c r="V17873" s="213"/>
      <c r="W17873" s="213"/>
      <c r="X17873" s="214"/>
      <c r="Y17873" s="214"/>
      <c r="Z17873" s="214"/>
      <c r="AA17873" s="217"/>
      <c r="AB17873" s="217"/>
      <c r="AC17873" s="217"/>
      <c r="AD17873" s="213"/>
    </row>
    <row r="17874" spans="20:30" x14ac:dyDescent="0.2">
      <c r="T17874" s="212"/>
      <c r="U17874" s="213"/>
      <c r="V17874" s="213"/>
      <c r="W17874" s="213"/>
      <c r="X17874" s="214"/>
      <c r="Y17874" s="214"/>
      <c r="Z17874" s="214"/>
      <c r="AA17874" s="217"/>
      <c r="AB17874" s="217"/>
      <c r="AC17874" s="217"/>
      <c r="AD17874" s="213"/>
    </row>
    <row r="17875" spans="20:30" x14ac:dyDescent="0.2">
      <c r="T17875" s="212"/>
      <c r="U17875" s="213"/>
      <c r="V17875" s="213"/>
      <c r="W17875" s="213"/>
      <c r="X17875" s="214"/>
      <c r="Y17875" s="214"/>
      <c r="Z17875" s="214"/>
      <c r="AA17875" s="217"/>
      <c r="AB17875" s="217"/>
      <c r="AC17875" s="217"/>
      <c r="AD17875" s="213"/>
    </row>
    <row r="17876" spans="20:30" x14ac:dyDescent="0.2">
      <c r="T17876" s="212"/>
      <c r="U17876" s="213"/>
      <c r="V17876" s="213"/>
      <c r="W17876" s="213"/>
      <c r="X17876" s="214"/>
      <c r="Y17876" s="214"/>
      <c r="Z17876" s="214"/>
      <c r="AA17876" s="217"/>
      <c r="AB17876" s="217"/>
      <c r="AC17876" s="217"/>
      <c r="AD17876" s="213"/>
    </row>
    <row r="17877" spans="20:30" x14ac:dyDescent="0.2">
      <c r="T17877" s="212"/>
      <c r="U17877" s="213"/>
      <c r="V17877" s="213"/>
      <c r="W17877" s="213"/>
      <c r="X17877" s="214"/>
      <c r="Y17877" s="214"/>
      <c r="Z17877" s="214"/>
      <c r="AA17877" s="217"/>
      <c r="AB17877" s="217"/>
      <c r="AC17877" s="217"/>
      <c r="AD17877" s="213"/>
    </row>
    <row r="17878" spans="20:30" x14ac:dyDescent="0.2">
      <c r="T17878" s="212"/>
      <c r="U17878" s="213"/>
      <c r="V17878" s="213"/>
      <c r="W17878" s="213"/>
      <c r="X17878" s="214"/>
      <c r="Y17878" s="214"/>
      <c r="Z17878" s="214"/>
      <c r="AA17878" s="217"/>
      <c r="AB17878" s="217"/>
      <c r="AC17878" s="217"/>
      <c r="AD17878" s="213"/>
    </row>
    <row r="17879" spans="20:30" x14ac:dyDescent="0.2">
      <c r="T17879" s="212"/>
      <c r="U17879" s="213"/>
      <c r="V17879" s="213"/>
      <c r="W17879" s="213"/>
      <c r="X17879" s="214"/>
      <c r="Y17879" s="214"/>
      <c r="Z17879" s="214"/>
      <c r="AA17879" s="217"/>
      <c r="AB17879" s="217"/>
      <c r="AC17879" s="217"/>
      <c r="AD17879" s="213"/>
    </row>
    <row r="17880" spans="20:30" x14ac:dyDescent="0.2">
      <c r="T17880" s="212"/>
      <c r="U17880" s="213"/>
      <c r="V17880" s="213"/>
      <c r="W17880" s="213"/>
      <c r="X17880" s="214"/>
      <c r="Y17880" s="214"/>
      <c r="Z17880" s="214"/>
      <c r="AA17880" s="217"/>
      <c r="AB17880" s="217"/>
      <c r="AC17880" s="217"/>
      <c r="AD17880" s="213"/>
    </row>
    <row r="17881" spans="20:30" x14ac:dyDescent="0.2">
      <c r="T17881" s="212"/>
      <c r="U17881" s="213"/>
      <c r="V17881" s="213"/>
      <c r="W17881" s="213"/>
      <c r="X17881" s="214"/>
      <c r="Y17881" s="214"/>
      <c r="Z17881" s="214"/>
      <c r="AA17881" s="217"/>
      <c r="AB17881" s="217"/>
      <c r="AC17881" s="217"/>
      <c r="AD17881" s="213"/>
    </row>
    <row r="17882" spans="20:30" x14ac:dyDescent="0.2">
      <c r="T17882" s="212"/>
      <c r="U17882" s="213"/>
      <c r="V17882" s="213"/>
      <c r="W17882" s="213"/>
      <c r="X17882" s="214"/>
      <c r="Y17882" s="214"/>
      <c r="Z17882" s="214"/>
      <c r="AA17882" s="217"/>
      <c r="AB17882" s="217"/>
      <c r="AC17882" s="217"/>
      <c r="AD17882" s="213"/>
    </row>
    <row r="17883" spans="20:30" x14ac:dyDescent="0.2">
      <c r="T17883" s="212"/>
      <c r="U17883" s="213"/>
      <c r="V17883" s="213"/>
      <c r="W17883" s="213"/>
      <c r="X17883" s="214"/>
      <c r="Y17883" s="214"/>
      <c r="Z17883" s="214"/>
      <c r="AA17883" s="217"/>
      <c r="AB17883" s="217"/>
      <c r="AC17883" s="217"/>
      <c r="AD17883" s="213"/>
    </row>
    <row r="17884" spans="20:30" x14ac:dyDescent="0.2">
      <c r="T17884" s="212"/>
      <c r="U17884" s="213"/>
      <c r="V17884" s="213"/>
      <c r="W17884" s="213"/>
      <c r="X17884" s="214"/>
      <c r="Y17884" s="214"/>
      <c r="Z17884" s="214"/>
      <c r="AA17884" s="217"/>
      <c r="AB17884" s="217"/>
      <c r="AC17884" s="217"/>
      <c r="AD17884" s="213"/>
    </row>
    <row r="17885" spans="20:30" x14ac:dyDescent="0.2">
      <c r="T17885" s="212"/>
      <c r="U17885" s="213"/>
      <c r="V17885" s="213"/>
      <c r="W17885" s="213"/>
      <c r="X17885" s="214"/>
      <c r="Y17885" s="214"/>
      <c r="Z17885" s="214"/>
      <c r="AA17885" s="217"/>
      <c r="AB17885" s="217"/>
      <c r="AC17885" s="217"/>
      <c r="AD17885" s="213"/>
    </row>
    <row r="17886" spans="20:30" x14ac:dyDescent="0.2">
      <c r="T17886" s="212"/>
      <c r="U17886" s="213"/>
      <c r="V17886" s="213"/>
      <c r="W17886" s="213"/>
      <c r="X17886" s="214"/>
      <c r="Y17886" s="214"/>
      <c r="Z17886" s="214"/>
      <c r="AA17886" s="217"/>
      <c r="AB17886" s="217"/>
      <c r="AC17886" s="217"/>
      <c r="AD17886" s="213"/>
    </row>
    <row r="17887" spans="20:30" x14ac:dyDescent="0.2">
      <c r="T17887" s="212"/>
      <c r="U17887" s="213"/>
      <c r="V17887" s="213"/>
      <c r="W17887" s="213"/>
      <c r="X17887" s="214"/>
      <c r="Y17887" s="214"/>
      <c r="Z17887" s="214"/>
      <c r="AA17887" s="217"/>
      <c r="AB17887" s="217"/>
      <c r="AC17887" s="217"/>
      <c r="AD17887" s="213"/>
    </row>
    <row r="17888" spans="20:30" x14ac:dyDescent="0.2">
      <c r="T17888" s="212"/>
      <c r="U17888" s="213"/>
      <c r="V17888" s="213"/>
      <c r="W17888" s="213"/>
      <c r="X17888" s="214"/>
      <c r="Y17888" s="214"/>
      <c r="Z17888" s="214"/>
      <c r="AA17888" s="217"/>
      <c r="AB17888" s="217"/>
      <c r="AC17888" s="217"/>
      <c r="AD17888" s="213"/>
    </row>
    <row r="17889" spans="20:30" x14ac:dyDescent="0.2">
      <c r="T17889" s="212"/>
      <c r="U17889" s="213"/>
      <c r="V17889" s="213"/>
      <c r="W17889" s="213"/>
      <c r="X17889" s="214"/>
      <c r="Y17889" s="214"/>
      <c r="Z17889" s="214"/>
      <c r="AA17889" s="217"/>
      <c r="AB17889" s="217"/>
      <c r="AC17889" s="217"/>
      <c r="AD17889" s="213"/>
    </row>
    <row r="17890" spans="20:30" x14ac:dyDescent="0.2">
      <c r="T17890" s="212"/>
      <c r="U17890" s="213"/>
      <c r="V17890" s="213"/>
      <c r="W17890" s="213"/>
      <c r="X17890" s="214"/>
      <c r="Y17890" s="214"/>
      <c r="Z17890" s="214"/>
      <c r="AA17890" s="217"/>
      <c r="AB17890" s="217"/>
      <c r="AC17890" s="217"/>
      <c r="AD17890" s="213"/>
    </row>
    <row r="17891" spans="20:30" x14ac:dyDescent="0.2">
      <c r="T17891" s="212"/>
      <c r="U17891" s="213"/>
      <c r="V17891" s="213"/>
      <c r="W17891" s="213"/>
      <c r="X17891" s="214"/>
      <c r="Y17891" s="214"/>
      <c r="Z17891" s="214"/>
      <c r="AA17891" s="217"/>
      <c r="AB17891" s="217"/>
      <c r="AC17891" s="217"/>
      <c r="AD17891" s="213"/>
    </row>
    <row r="17892" spans="20:30" x14ac:dyDescent="0.2">
      <c r="T17892" s="212"/>
      <c r="U17892" s="213"/>
      <c r="V17892" s="213"/>
      <c r="W17892" s="213"/>
      <c r="X17892" s="214"/>
      <c r="Y17892" s="214"/>
      <c r="Z17892" s="214"/>
      <c r="AA17892" s="217"/>
      <c r="AB17892" s="217"/>
      <c r="AC17892" s="217"/>
      <c r="AD17892" s="213"/>
    </row>
    <row r="17893" spans="20:30" x14ac:dyDescent="0.2">
      <c r="T17893" s="212"/>
      <c r="U17893" s="213"/>
      <c r="V17893" s="213"/>
      <c r="W17893" s="213"/>
      <c r="X17893" s="214"/>
      <c r="Y17893" s="214"/>
      <c r="Z17893" s="214"/>
      <c r="AA17893" s="217"/>
      <c r="AB17893" s="217"/>
      <c r="AC17893" s="217"/>
      <c r="AD17893" s="213"/>
    </row>
    <row r="17894" spans="20:30" x14ac:dyDescent="0.2">
      <c r="T17894" s="212"/>
      <c r="U17894" s="213"/>
      <c r="V17894" s="213"/>
      <c r="W17894" s="213"/>
      <c r="X17894" s="214"/>
      <c r="Y17894" s="214"/>
      <c r="Z17894" s="214"/>
      <c r="AA17894" s="217"/>
      <c r="AB17894" s="217"/>
      <c r="AC17894" s="217"/>
      <c r="AD17894" s="213"/>
    </row>
    <row r="17895" spans="20:30" x14ac:dyDescent="0.2">
      <c r="T17895" s="212"/>
      <c r="U17895" s="213"/>
      <c r="V17895" s="213"/>
      <c r="W17895" s="213"/>
      <c r="X17895" s="214"/>
      <c r="Y17895" s="214"/>
      <c r="Z17895" s="214"/>
      <c r="AA17895" s="217"/>
      <c r="AB17895" s="217"/>
      <c r="AC17895" s="217"/>
      <c r="AD17895" s="213"/>
    </row>
    <row r="17896" spans="20:30" x14ac:dyDescent="0.2">
      <c r="T17896" s="212"/>
      <c r="U17896" s="213"/>
      <c r="V17896" s="213"/>
      <c r="W17896" s="213"/>
      <c r="X17896" s="214"/>
      <c r="Y17896" s="214"/>
      <c r="Z17896" s="214"/>
      <c r="AA17896" s="217"/>
      <c r="AB17896" s="217"/>
      <c r="AC17896" s="217"/>
      <c r="AD17896" s="213"/>
    </row>
    <row r="17897" spans="20:30" x14ac:dyDescent="0.2">
      <c r="T17897" s="212"/>
      <c r="U17897" s="213"/>
      <c r="V17897" s="213"/>
      <c r="W17897" s="213"/>
      <c r="X17897" s="214"/>
      <c r="Y17897" s="214"/>
      <c r="Z17897" s="214"/>
      <c r="AA17897" s="217"/>
      <c r="AB17897" s="217"/>
      <c r="AC17897" s="217"/>
      <c r="AD17897" s="213"/>
    </row>
    <row r="17898" spans="20:30" x14ac:dyDescent="0.2">
      <c r="T17898" s="212"/>
      <c r="U17898" s="213"/>
      <c r="V17898" s="213"/>
      <c r="W17898" s="213"/>
      <c r="X17898" s="214"/>
      <c r="Y17898" s="214"/>
      <c r="Z17898" s="214"/>
      <c r="AA17898" s="217"/>
      <c r="AB17898" s="217"/>
      <c r="AC17898" s="217"/>
      <c r="AD17898" s="213"/>
    </row>
    <row r="17899" spans="20:30" x14ac:dyDescent="0.2">
      <c r="T17899" s="212"/>
      <c r="U17899" s="213"/>
      <c r="V17899" s="213"/>
      <c r="W17899" s="213"/>
      <c r="X17899" s="214"/>
      <c r="Y17899" s="214"/>
      <c r="Z17899" s="214"/>
      <c r="AA17899" s="217"/>
      <c r="AB17899" s="217"/>
      <c r="AC17899" s="217"/>
      <c r="AD17899" s="213"/>
    </row>
    <row r="17900" spans="20:30" x14ac:dyDescent="0.2">
      <c r="T17900" s="212"/>
      <c r="U17900" s="213"/>
      <c r="V17900" s="213"/>
      <c r="W17900" s="213"/>
      <c r="X17900" s="214"/>
      <c r="Y17900" s="214"/>
      <c r="Z17900" s="214"/>
      <c r="AA17900" s="217"/>
      <c r="AB17900" s="217"/>
      <c r="AC17900" s="217"/>
      <c r="AD17900" s="213"/>
    </row>
    <row r="17901" spans="20:30" x14ac:dyDescent="0.2">
      <c r="T17901" s="212"/>
      <c r="U17901" s="213"/>
      <c r="V17901" s="213"/>
      <c r="W17901" s="213"/>
      <c r="X17901" s="214"/>
      <c r="Y17901" s="214"/>
      <c r="Z17901" s="214"/>
      <c r="AA17901" s="217"/>
      <c r="AB17901" s="217"/>
      <c r="AC17901" s="217"/>
      <c r="AD17901" s="213"/>
    </row>
    <row r="17902" spans="20:30" x14ac:dyDescent="0.2">
      <c r="T17902" s="212"/>
      <c r="U17902" s="213"/>
      <c r="V17902" s="213"/>
      <c r="W17902" s="213"/>
      <c r="X17902" s="214"/>
      <c r="Y17902" s="214"/>
      <c r="Z17902" s="214"/>
      <c r="AA17902" s="217"/>
      <c r="AB17902" s="217"/>
      <c r="AC17902" s="217"/>
      <c r="AD17902" s="213"/>
    </row>
    <row r="17903" spans="20:30" x14ac:dyDescent="0.2">
      <c r="T17903" s="212"/>
      <c r="U17903" s="213"/>
      <c r="V17903" s="213"/>
      <c r="W17903" s="213"/>
      <c r="X17903" s="214"/>
      <c r="Y17903" s="214"/>
      <c r="Z17903" s="214"/>
      <c r="AA17903" s="217"/>
      <c r="AB17903" s="217"/>
      <c r="AC17903" s="217"/>
      <c r="AD17903" s="213"/>
    </row>
    <row r="17904" spans="20:30" x14ac:dyDescent="0.2">
      <c r="T17904" s="212"/>
      <c r="U17904" s="213"/>
      <c r="V17904" s="213"/>
      <c r="W17904" s="213"/>
      <c r="X17904" s="214"/>
      <c r="Y17904" s="214"/>
      <c r="Z17904" s="214"/>
      <c r="AA17904" s="217"/>
      <c r="AB17904" s="217"/>
      <c r="AC17904" s="217"/>
      <c r="AD17904" s="213"/>
    </row>
    <row r="17905" spans="20:30" x14ac:dyDescent="0.2">
      <c r="T17905" s="212"/>
      <c r="U17905" s="213"/>
      <c r="V17905" s="213"/>
      <c r="W17905" s="213"/>
      <c r="X17905" s="214"/>
      <c r="Y17905" s="214"/>
      <c r="Z17905" s="214"/>
      <c r="AA17905" s="217"/>
      <c r="AB17905" s="217"/>
      <c r="AC17905" s="217"/>
      <c r="AD17905" s="213"/>
    </row>
    <row r="17906" spans="20:30" x14ac:dyDescent="0.2">
      <c r="T17906" s="212"/>
      <c r="U17906" s="213"/>
      <c r="V17906" s="213"/>
      <c r="W17906" s="213"/>
      <c r="X17906" s="214"/>
      <c r="Y17906" s="214"/>
      <c r="Z17906" s="214"/>
      <c r="AA17906" s="217"/>
      <c r="AB17906" s="217"/>
      <c r="AC17906" s="217"/>
      <c r="AD17906" s="213"/>
    </row>
    <row r="17907" spans="20:30" x14ac:dyDescent="0.2">
      <c r="T17907" s="212"/>
      <c r="U17907" s="213"/>
      <c r="V17907" s="213"/>
      <c r="W17907" s="213"/>
      <c r="X17907" s="214"/>
      <c r="Y17907" s="214"/>
      <c r="Z17907" s="214"/>
      <c r="AA17907" s="217"/>
      <c r="AB17907" s="217"/>
      <c r="AC17907" s="217"/>
      <c r="AD17907" s="213"/>
    </row>
    <row r="17908" spans="20:30" x14ac:dyDescent="0.2">
      <c r="T17908" s="212"/>
      <c r="U17908" s="213"/>
      <c r="V17908" s="213"/>
      <c r="W17908" s="213"/>
      <c r="X17908" s="214"/>
      <c r="Y17908" s="214"/>
      <c r="Z17908" s="214"/>
      <c r="AA17908" s="217"/>
      <c r="AB17908" s="217"/>
      <c r="AC17908" s="217"/>
      <c r="AD17908" s="213"/>
    </row>
    <row r="17909" spans="20:30" x14ac:dyDescent="0.2">
      <c r="T17909" s="212"/>
      <c r="U17909" s="213"/>
      <c r="V17909" s="213"/>
      <c r="W17909" s="213"/>
      <c r="X17909" s="214"/>
      <c r="Y17909" s="214"/>
      <c r="Z17909" s="214"/>
      <c r="AA17909" s="217"/>
      <c r="AB17909" s="217"/>
      <c r="AC17909" s="217"/>
      <c r="AD17909" s="213"/>
    </row>
    <row r="17910" spans="20:30" x14ac:dyDescent="0.2">
      <c r="T17910" s="212"/>
      <c r="U17910" s="213"/>
      <c r="V17910" s="213"/>
      <c r="W17910" s="213"/>
      <c r="X17910" s="214"/>
      <c r="Y17910" s="214"/>
      <c r="Z17910" s="214"/>
      <c r="AA17910" s="217"/>
      <c r="AB17910" s="217"/>
      <c r="AC17910" s="217"/>
      <c r="AD17910" s="213"/>
    </row>
    <row r="17911" spans="20:30" x14ac:dyDescent="0.2">
      <c r="T17911" s="212"/>
      <c r="U17911" s="213"/>
      <c r="V17911" s="213"/>
      <c r="W17911" s="213"/>
      <c r="X17911" s="214"/>
      <c r="Y17911" s="214"/>
      <c r="Z17911" s="214"/>
      <c r="AA17911" s="217"/>
      <c r="AB17911" s="217"/>
      <c r="AC17911" s="217"/>
      <c r="AD17911" s="213"/>
    </row>
    <row r="17912" spans="20:30" x14ac:dyDescent="0.2">
      <c r="T17912" s="212"/>
      <c r="U17912" s="213"/>
      <c r="V17912" s="213"/>
      <c r="W17912" s="213"/>
      <c r="X17912" s="214"/>
      <c r="Y17912" s="214"/>
      <c r="Z17912" s="214"/>
      <c r="AA17912" s="217"/>
      <c r="AB17912" s="217"/>
      <c r="AC17912" s="217"/>
      <c r="AD17912" s="213"/>
    </row>
    <row r="17913" spans="20:30" x14ac:dyDescent="0.2">
      <c r="T17913" s="212"/>
      <c r="U17913" s="213"/>
      <c r="V17913" s="213"/>
      <c r="W17913" s="213"/>
      <c r="X17913" s="214"/>
      <c r="Y17913" s="214"/>
      <c r="Z17913" s="214"/>
      <c r="AA17913" s="217"/>
      <c r="AB17913" s="217"/>
      <c r="AC17913" s="217"/>
      <c r="AD17913" s="213"/>
    </row>
    <row r="17914" spans="20:30" x14ac:dyDescent="0.2">
      <c r="T17914" s="212"/>
      <c r="U17914" s="213"/>
      <c r="V17914" s="213"/>
      <c r="W17914" s="213"/>
      <c r="X17914" s="214"/>
      <c r="Y17914" s="214"/>
      <c r="Z17914" s="214"/>
      <c r="AA17914" s="217"/>
      <c r="AB17914" s="217"/>
      <c r="AC17914" s="217"/>
      <c r="AD17914" s="213"/>
    </row>
    <row r="17915" spans="20:30" x14ac:dyDescent="0.2">
      <c r="T17915" s="212"/>
      <c r="U17915" s="213"/>
      <c r="V17915" s="213"/>
      <c r="W17915" s="213"/>
      <c r="X17915" s="214"/>
      <c r="Y17915" s="214"/>
      <c r="Z17915" s="214"/>
      <c r="AA17915" s="217"/>
      <c r="AB17915" s="217"/>
      <c r="AC17915" s="217"/>
      <c r="AD17915" s="213"/>
    </row>
    <row r="17916" spans="20:30" x14ac:dyDescent="0.2">
      <c r="T17916" s="212"/>
      <c r="U17916" s="213"/>
      <c r="V17916" s="213"/>
      <c r="W17916" s="213"/>
      <c r="X17916" s="214"/>
      <c r="Y17916" s="214"/>
      <c r="Z17916" s="214"/>
      <c r="AA17916" s="217"/>
      <c r="AB17916" s="217"/>
      <c r="AC17916" s="217"/>
      <c r="AD17916" s="213"/>
    </row>
    <row r="17917" spans="20:30" x14ac:dyDescent="0.2">
      <c r="T17917" s="212"/>
      <c r="U17917" s="213"/>
      <c r="V17917" s="213"/>
      <c r="W17917" s="213"/>
      <c r="X17917" s="214"/>
      <c r="Y17917" s="214"/>
      <c r="Z17917" s="214"/>
      <c r="AA17917" s="217"/>
      <c r="AB17917" s="217"/>
      <c r="AC17917" s="217"/>
      <c r="AD17917" s="213"/>
    </row>
    <row r="17918" spans="20:30" x14ac:dyDescent="0.2">
      <c r="T17918" s="212"/>
      <c r="U17918" s="213"/>
      <c r="V17918" s="213"/>
      <c r="W17918" s="213"/>
      <c r="X17918" s="214"/>
      <c r="Y17918" s="214"/>
      <c r="Z17918" s="214"/>
      <c r="AA17918" s="217"/>
      <c r="AB17918" s="217"/>
      <c r="AC17918" s="217"/>
      <c r="AD17918" s="213"/>
    </row>
    <row r="17919" spans="20:30" x14ac:dyDescent="0.2">
      <c r="T17919" s="212"/>
      <c r="U17919" s="213"/>
      <c r="V17919" s="213"/>
      <c r="W17919" s="213"/>
      <c r="X17919" s="214"/>
      <c r="Y17919" s="214"/>
      <c r="Z17919" s="214"/>
      <c r="AA17919" s="217"/>
      <c r="AB17919" s="217"/>
      <c r="AC17919" s="217"/>
      <c r="AD17919" s="213"/>
    </row>
    <row r="17920" spans="20:30" x14ac:dyDescent="0.2">
      <c r="T17920" s="212"/>
      <c r="U17920" s="213"/>
      <c r="V17920" s="213"/>
      <c r="W17920" s="213"/>
      <c r="X17920" s="214"/>
      <c r="Y17920" s="214"/>
      <c r="Z17920" s="214"/>
      <c r="AA17920" s="217"/>
      <c r="AB17920" s="217"/>
      <c r="AC17920" s="217"/>
      <c r="AD17920" s="213"/>
    </row>
    <row r="17921" spans="20:30" x14ac:dyDescent="0.2">
      <c r="T17921" s="212"/>
      <c r="U17921" s="213"/>
      <c r="V17921" s="213"/>
      <c r="W17921" s="213"/>
      <c r="X17921" s="214"/>
      <c r="Y17921" s="214"/>
      <c r="Z17921" s="214"/>
      <c r="AA17921" s="217"/>
      <c r="AB17921" s="217"/>
      <c r="AC17921" s="217"/>
      <c r="AD17921" s="213"/>
    </row>
    <row r="17922" spans="20:30" x14ac:dyDescent="0.2">
      <c r="T17922" s="212"/>
      <c r="U17922" s="213"/>
      <c r="V17922" s="213"/>
      <c r="W17922" s="213"/>
      <c r="X17922" s="214"/>
      <c r="Y17922" s="214"/>
      <c r="Z17922" s="214"/>
      <c r="AA17922" s="217"/>
      <c r="AB17922" s="217"/>
      <c r="AC17922" s="217"/>
      <c r="AD17922" s="213"/>
    </row>
    <row r="17923" spans="20:30" x14ac:dyDescent="0.2">
      <c r="T17923" s="212"/>
      <c r="U17923" s="213"/>
      <c r="V17923" s="213"/>
      <c r="W17923" s="213"/>
      <c r="X17923" s="214"/>
      <c r="Y17923" s="214"/>
      <c r="Z17923" s="214"/>
      <c r="AA17923" s="217"/>
      <c r="AB17923" s="217"/>
      <c r="AC17923" s="217"/>
      <c r="AD17923" s="213"/>
    </row>
    <row r="17924" spans="20:30" x14ac:dyDescent="0.2">
      <c r="T17924" s="212"/>
      <c r="U17924" s="213"/>
      <c r="V17924" s="213"/>
      <c r="W17924" s="213"/>
      <c r="X17924" s="214"/>
      <c r="Y17924" s="214"/>
      <c r="Z17924" s="214"/>
      <c r="AA17924" s="217"/>
      <c r="AB17924" s="217"/>
      <c r="AC17924" s="217"/>
      <c r="AD17924" s="213"/>
    </row>
    <row r="17925" spans="20:30" x14ac:dyDescent="0.2">
      <c r="T17925" s="212"/>
      <c r="U17925" s="213"/>
      <c r="V17925" s="213"/>
      <c r="W17925" s="213"/>
      <c r="X17925" s="214"/>
      <c r="Y17925" s="214"/>
      <c r="Z17925" s="214"/>
      <c r="AA17925" s="217"/>
      <c r="AB17925" s="217"/>
      <c r="AC17925" s="217"/>
      <c r="AD17925" s="213"/>
    </row>
    <row r="17926" spans="20:30" x14ac:dyDescent="0.2">
      <c r="T17926" s="212"/>
      <c r="U17926" s="213"/>
      <c r="V17926" s="213"/>
      <c r="W17926" s="213"/>
      <c r="X17926" s="214"/>
      <c r="Y17926" s="214"/>
      <c r="Z17926" s="214"/>
      <c r="AA17926" s="217"/>
      <c r="AB17926" s="217"/>
      <c r="AC17926" s="217"/>
      <c r="AD17926" s="213"/>
    </row>
    <row r="17927" spans="20:30" x14ac:dyDescent="0.2">
      <c r="T17927" s="212"/>
      <c r="U17927" s="213"/>
      <c r="V17927" s="213"/>
      <c r="W17927" s="213"/>
      <c r="X17927" s="214"/>
      <c r="Y17927" s="214"/>
      <c r="Z17927" s="214"/>
      <c r="AA17927" s="217"/>
      <c r="AB17927" s="217"/>
      <c r="AC17927" s="217"/>
      <c r="AD17927" s="213"/>
    </row>
    <row r="17928" spans="20:30" x14ac:dyDescent="0.2">
      <c r="T17928" s="212"/>
      <c r="U17928" s="213"/>
      <c r="V17928" s="213"/>
      <c r="W17928" s="213"/>
      <c r="X17928" s="214"/>
      <c r="Y17928" s="214"/>
      <c r="Z17928" s="214"/>
      <c r="AA17928" s="217"/>
      <c r="AB17928" s="217"/>
      <c r="AC17928" s="217"/>
      <c r="AD17928" s="213"/>
    </row>
    <row r="17929" spans="20:30" x14ac:dyDescent="0.2">
      <c r="T17929" s="212"/>
      <c r="U17929" s="213"/>
      <c r="V17929" s="213"/>
      <c r="W17929" s="213"/>
      <c r="X17929" s="214"/>
      <c r="Y17929" s="214"/>
      <c r="Z17929" s="214"/>
      <c r="AA17929" s="217"/>
      <c r="AB17929" s="217"/>
      <c r="AC17929" s="217"/>
      <c r="AD17929" s="213"/>
    </row>
    <row r="17930" spans="20:30" x14ac:dyDescent="0.2">
      <c r="T17930" s="212"/>
      <c r="U17930" s="213"/>
      <c r="V17930" s="213"/>
      <c r="W17930" s="213"/>
      <c r="X17930" s="214"/>
      <c r="Y17930" s="214"/>
      <c r="Z17930" s="214"/>
      <c r="AA17930" s="217"/>
      <c r="AB17930" s="217"/>
      <c r="AC17930" s="217"/>
      <c r="AD17930" s="213"/>
    </row>
    <row r="17931" spans="20:30" x14ac:dyDescent="0.2">
      <c r="T17931" s="212"/>
      <c r="U17931" s="213"/>
      <c r="V17931" s="213"/>
      <c r="W17931" s="213"/>
      <c r="X17931" s="214"/>
      <c r="Y17931" s="214"/>
      <c r="Z17931" s="214"/>
      <c r="AA17931" s="217"/>
      <c r="AB17931" s="217"/>
      <c r="AC17931" s="217"/>
      <c r="AD17931" s="213"/>
    </row>
    <row r="17932" spans="20:30" x14ac:dyDescent="0.2">
      <c r="T17932" s="212"/>
      <c r="U17932" s="213"/>
      <c r="V17932" s="213"/>
      <c r="W17932" s="213"/>
      <c r="X17932" s="214"/>
      <c r="Y17932" s="214"/>
      <c r="Z17932" s="214"/>
      <c r="AA17932" s="217"/>
      <c r="AB17932" s="217"/>
      <c r="AC17932" s="217"/>
      <c r="AD17932" s="213"/>
    </row>
    <row r="17933" spans="20:30" x14ac:dyDescent="0.2">
      <c r="T17933" s="212"/>
      <c r="U17933" s="213"/>
      <c r="V17933" s="213"/>
      <c r="W17933" s="213"/>
      <c r="X17933" s="214"/>
      <c r="Y17933" s="214"/>
      <c r="Z17933" s="214"/>
      <c r="AA17933" s="217"/>
      <c r="AB17933" s="217"/>
      <c r="AC17933" s="217"/>
      <c r="AD17933" s="213"/>
    </row>
    <row r="17934" spans="20:30" x14ac:dyDescent="0.2">
      <c r="T17934" s="212"/>
      <c r="U17934" s="213"/>
      <c r="V17934" s="213"/>
      <c r="W17934" s="213"/>
      <c r="X17934" s="214"/>
      <c r="Y17934" s="214"/>
      <c r="Z17934" s="214"/>
      <c r="AA17934" s="217"/>
      <c r="AB17934" s="217"/>
      <c r="AC17934" s="217"/>
      <c r="AD17934" s="213"/>
    </row>
    <row r="17935" spans="20:30" x14ac:dyDescent="0.2">
      <c r="T17935" s="212"/>
      <c r="U17935" s="213"/>
      <c r="V17935" s="213"/>
      <c r="W17935" s="213"/>
      <c r="X17935" s="214"/>
      <c r="Y17935" s="214"/>
      <c r="Z17935" s="214"/>
      <c r="AA17935" s="217"/>
      <c r="AB17935" s="217"/>
      <c r="AC17935" s="217"/>
      <c r="AD17935" s="213"/>
    </row>
    <row r="17936" spans="20:30" x14ac:dyDescent="0.2">
      <c r="T17936" s="212"/>
      <c r="U17936" s="213"/>
      <c r="V17936" s="213"/>
      <c r="W17936" s="213"/>
      <c r="X17936" s="214"/>
      <c r="Y17936" s="214"/>
      <c r="Z17936" s="214"/>
      <c r="AA17936" s="217"/>
      <c r="AB17936" s="217"/>
      <c r="AC17936" s="217"/>
      <c r="AD17936" s="213"/>
    </row>
    <row r="17937" spans="20:30" x14ac:dyDescent="0.2">
      <c r="T17937" s="212"/>
      <c r="U17937" s="213"/>
      <c r="V17937" s="213"/>
      <c r="W17937" s="213"/>
      <c r="X17937" s="214"/>
      <c r="Y17937" s="214"/>
      <c r="Z17937" s="214"/>
      <c r="AA17937" s="217"/>
      <c r="AB17937" s="217"/>
      <c r="AC17937" s="217"/>
      <c r="AD17937" s="213"/>
    </row>
    <row r="17938" spans="20:30" x14ac:dyDescent="0.2">
      <c r="T17938" s="212"/>
      <c r="U17938" s="213"/>
      <c r="V17938" s="213"/>
      <c r="W17938" s="213"/>
      <c r="X17938" s="214"/>
      <c r="Y17938" s="214"/>
      <c r="Z17938" s="214"/>
      <c r="AA17938" s="217"/>
      <c r="AB17938" s="217"/>
      <c r="AC17938" s="217"/>
      <c r="AD17938" s="213"/>
    </row>
    <row r="17939" spans="20:30" x14ac:dyDescent="0.2">
      <c r="T17939" s="212"/>
      <c r="U17939" s="213"/>
      <c r="V17939" s="213"/>
      <c r="W17939" s="213"/>
      <c r="X17939" s="214"/>
      <c r="Y17939" s="214"/>
      <c r="Z17939" s="214"/>
      <c r="AA17939" s="217"/>
      <c r="AB17939" s="217"/>
      <c r="AC17939" s="217"/>
      <c r="AD17939" s="213"/>
    </row>
    <row r="17940" spans="20:30" x14ac:dyDescent="0.2">
      <c r="T17940" s="212"/>
      <c r="U17940" s="213"/>
      <c r="V17940" s="213"/>
      <c r="W17940" s="213"/>
      <c r="X17940" s="214"/>
      <c r="Y17940" s="214"/>
      <c r="Z17940" s="214"/>
      <c r="AA17940" s="217"/>
      <c r="AB17940" s="217"/>
      <c r="AC17940" s="217"/>
      <c r="AD17940" s="213"/>
    </row>
    <row r="17941" spans="20:30" x14ac:dyDescent="0.2">
      <c r="T17941" s="212"/>
      <c r="U17941" s="213"/>
      <c r="V17941" s="213"/>
      <c r="W17941" s="213"/>
      <c r="X17941" s="214"/>
      <c r="Y17941" s="214"/>
      <c r="Z17941" s="214"/>
      <c r="AA17941" s="217"/>
      <c r="AB17941" s="217"/>
      <c r="AC17941" s="217"/>
      <c r="AD17941" s="213"/>
    </row>
    <row r="17942" spans="20:30" x14ac:dyDescent="0.2">
      <c r="T17942" s="212"/>
      <c r="U17942" s="213"/>
      <c r="V17942" s="213"/>
      <c r="W17942" s="213"/>
      <c r="X17942" s="214"/>
      <c r="Y17942" s="214"/>
      <c r="Z17942" s="214"/>
      <c r="AA17942" s="217"/>
      <c r="AB17942" s="217"/>
      <c r="AC17942" s="217"/>
      <c r="AD17942" s="213"/>
    </row>
    <row r="17943" spans="20:30" x14ac:dyDescent="0.2">
      <c r="T17943" s="212"/>
      <c r="U17943" s="213"/>
      <c r="V17943" s="213"/>
      <c r="W17943" s="213"/>
      <c r="X17943" s="214"/>
      <c r="Y17943" s="214"/>
      <c r="Z17943" s="214"/>
      <c r="AA17943" s="217"/>
      <c r="AB17943" s="217"/>
      <c r="AC17943" s="217"/>
      <c r="AD17943" s="213"/>
    </row>
    <row r="17944" spans="20:30" x14ac:dyDescent="0.2">
      <c r="T17944" s="212"/>
      <c r="U17944" s="213"/>
      <c r="V17944" s="213"/>
      <c r="W17944" s="213"/>
      <c r="X17944" s="214"/>
      <c r="Y17944" s="214"/>
      <c r="Z17944" s="214"/>
      <c r="AA17944" s="217"/>
      <c r="AB17944" s="217"/>
      <c r="AC17944" s="217"/>
      <c r="AD17944" s="213"/>
    </row>
    <row r="17945" spans="20:30" x14ac:dyDescent="0.2">
      <c r="T17945" s="212"/>
      <c r="U17945" s="213"/>
      <c r="V17945" s="213"/>
      <c r="W17945" s="213"/>
      <c r="X17945" s="214"/>
      <c r="Y17945" s="214"/>
      <c r="Z17945" s="214"/>
      <c r="AA17945" s="217"/>
      <c r="AB17945" s="217"/>
      <c r="AC17945" s="217"/>
      <c r="AD17945" s="213"/>
    </row>
    <row r="17946" spans="20:30" x14ac:dyDescent="0.2">
      <c r="T17946" s="212"/>
      <c r="U17946" s="213"/>
      <c r="V17946" s="213"/>
      <c r="W17946" s="213"/>
      <c r="X17946" s="214"/>
      <c r="Y17946" s="214"/>
      <c r="Z17946" s="214"/>
      <c r="AA17946" s="217"/>
      <c r="AB17946" s="217"/>
      <c r="AC17946" s="217"/>
      <c r="AD17946" s="213"/>
    </row>
    <row r="17947" spans="20:30" x14ac:dyDescent="0.2">
      <c r="T17947" s="212"/>
      <c r="U17947" s="213"/>
      <c r="V17947" s="213"/>
      <c r="W17947" s="213"/>
      <c r="X17947" s="214"/>
      <c r="Y17947" s="214"/>
      <c r="Z17947" s="214"/>
      <c r="AA17947" s="217"/>
      <c r="AB17947" s="217"/>
      <c r="AC17947" s="217"/>
      <c r="AD17947" s="213"/>
    </row>
    <row r="17948" spans="20:30" x14ac:dyDescent="0.2">
      <c r="T17948" s="212"/>
      <c r="U17948" s="213"/>
      <c r="V17948" s="213"/>
      <c r="W17948" s="213"/>
      <c r="X17948" s="214"/>
      <c r="Y17948" s="214"/>
      <c r="Z17948" s="214"/>
      <c r="AA17948" s="217"/>
      <c r="AB17948" s="217"/>
      <c r="AC17948" s="217"/>
      <c r="AD17948" s="213"/>
    </row>
    <row r="17949" spans="20:30" x14ac:dyDescent="0.2">
      <c r="T17949" s="212"/>
      <c r="U17949" s="213"/>
      <c r="V17949" s="213"/>
      <c r="W17949" s="213"/>
      <c r="X17949" s="214"/>
      <c r="Y17949" s="214"/>
      <c r="Z17949" s="214"/>
      <c r="AA17949" s="217"/>
      <c r="AB17949" s="217"/>
      <c r="AC17949" s="217"/>
      <c r="AD17949" s="213"/>
    </row>
    <row r="17950" spans="20:30" x14ac:dyDescent="0.2">
      <c r="T17950" s="212"/>
      <c r="U17950" s="213"/>
      <c r="V17950" s="213"/>
      <c r="W17950" s="213"/>
      <c r="X17950" s="214"/>
      <c r="Y17950" s="214"/>
      <c r="Z17950" s="214"/>
      <c r="AA17950" s="217"/>
      <c r="AB17950" s="217"/>
      <c r="AC17950" s="217"/>
      <c r="AD17950" s="213"/>
    </row>
    <row r="17951" spans="20:30" x14ac:dyDescent="0.2">
      <c r="T17951" s="212"/>
      <c r="U17951" s="213"/>
      <c r="V17951" s="213"/>
      <c r="W17951" s="213"/>
      <c r="X17951" s="214"/>
      <c r="Y17951" s="214"/>
      <c r="Z17951" s="214"/>
      <c r="AA17951" s="217"/>
      <c r="AB17951" s="217"/>
      <c r="AC17951" s="217"/>
      <c r="AD17951" s="213"/>
    </row>
    <row r="17952" spans="20:30" x14ac:dyDescent="0.2">
      <c r="T17952" s="212"/>
      <c r="U17952" s="213"/>
      <c r="V17952" s="213"/>
      <c r="W17952" s="213"/>
      <c r="X17952" s="214"/>
      <c r="Y17952" s="214"/>
      <c r="Z17952" s="214"/>
      <c r="AA17952" s="217"/>
      <c r="AB17952" s="217"/>
      <c r="AC17952" s="217"/>
      <c r="AD17952" s="213"/>
    </row>
    <row r="17953" spans="20:30" x14ac:dyDescent="0.2">
      <c r="T17953" s="212"/>
      <c r="U17953" s="213"/>
      <c r="V17953" s="213"/>
      <c r="W17953" s="213"/>
      <c r="X17953" s="214"/>
      <c r="Y17953" s="214"/>
      <c r="Z17953" s="214"/>
      <c r="AA17953" s="217"/>
      <c r="AB17953" s="217"/>
      <c r="AC17953" s="217"/>
      <c r="AD17953" s="213"/>
    </row>
    <row r="17954" spans="20:30" x14ac:dyDescent="0.2">
      <c r="T17954" s="212"/>
      <c r="U17954" s="213"/>
      <c r="V17954" s="213"/>
      <c r="W17954" s="213"/>
      <c r="X17954" s="214"/>
      <c r="Y17954" s="214"/>
      <c r="Z17954" s="214"/>
      <c r="AA17954" s="217"/>
      <c r="AB17954" s="217"/>
      <c r="AC17954" s="217"/>
      <c r="AD17954" s="213"/>
    </row>
    <row r="17955" spans="20:30" x14ac:dyDescent="0.2">
      <c r="T17955" s="212"/>
      <c r="U17955" s="213"/>
      <c r="V17955" s="213"/>
      <c r="W17955" s="213"/>
      <c r="X17955" s="214"/>
      <c r="Y17955" s="214"/>
      <c r="Z17955" s="214"/>
      <c r="AA17955" s="217"/>
      <c r="AB17955" s="217"/>
      <c r="AC17955" s="217"/>
      <c r="AD17955" s="213"/>
    </row>
    <row r="17956" spans="20:30" x14ac:dyDescent="0.2">
      <c r="T17956" s="212"/>
      <c r="U17956" s="213"/>
      <c r="V17956" s="213"/>
      <c r="W17956" s="213"/>
      <c r="X17956" s="214"/>
      <c r="Y17956" s="214"/>
      <c r="Z17956" s="214"/>
      <c r="AA17956" s="217"/>
      <c r="AB17956" s="217"/>
      <c r="AC17956" s="217"/>
      <c r="AD17956" s="213"/>
    </row>
    <row r="17957" spans="20:30" x14ac:dyDescent="0.2">
      <c r="T17957" s="212"/>
      <c r="U17957" s="213"/>
      <c r="V17957" s="213"/>
      <c r="W17957" s="213"/>
      <c r="X17957" s="214"/>
      <c r="Y17957" s="214"/>
      <c r="Z17957" s="214"/>
      <c r="AA17957" s="217"/>
      <c r="AB17957" s="217"/>
      <c r="AC17957" s="217"/>
      <c r="AD17957" s="213"/>
    </row>
    <row r="17958" spans="20:30" x14ac:dyDescent="0.2">
      <c r="T17958" s="212"/>
      <c r="U17958" s="213"/>
      <c r="V17958" s="213"/>
      <c r="W17958" s="213"/>
      <c r="X17958" s="214"/>
      <c r="Y17958" s="214"/>
      <c r="Z17958" s="214"/>
      <c r="AA17958" s="217"/>
      <c r="AB17958" s="217"/>
      <c r="AC17958" s="217"/>
      <c r="AD17958" s="213"/>
    </row>
    <row r="17959" spans="20:30" x14ac:dyDescent="0.2">
      <c r="T17959" s="212"/>
      <c r="U17959" s="213"/>
      <c r="V17959" s="213"/>
      <c r="W17959" s="213"/>
      <c r="X17959" s="214"/>
      <c r="Y17959" s="214"/>
      <c r="Z17959" s="214"/>
      <c r="AA17959" s="217"/>
      <c r="AB17959" s="217"/>
      <c r="AC17959" s="217"/>
      <c r="AD17959" s="213"/>
    </row>
    <row r="17960" spans="20:30" x14ac:dyDescent="0.2">
      <c r="T17960" s="212"/>
      <c r="U17960" s="213"/>
      <c r="V17960" s="213"/>
      <c r="W17960" s="213"/>
      <c r="X17960" s="214"/>
      <c r="Y17960" s="214"/>
      <c r="Z17960" s="214"/>
      <c r="AA17960" s="217"/>
      <c r="AB17960" s="217"/>
      <c r="AC17960" s="217"/>
      <c r="AD17960" s="213"/>
    </row>
    <row r="17961" spans="20:30" x14ac:dyDescent="0.2">
      <c r="T17961" s="212"/>
      <c r="U17961" s="213"/>
      <c r="V17961" s="213"/>
      <c r="W17961" s="213"/>
      <c r="X17961" s="214"/>
      <c r="Y17961" s="214"/>
      <c r="Z17961" s="214"/>
      <c r="AA17961" s="217"/>
      <c r="AB17961" s="217"/>
      <c r="AC17961" s="217"/>
      <c r="AD17961" s="213"/>
    </row>
    <row r="17962" spans="20:30" x14ac:dyDescent="0.2">
      <c r="T17962" s="212"/>
      <c r="U17962" s="213"/>
      <c r="V17962" s="213"/>
      <c r="W17962" s="213"/>
      <c r="X17962" s="214"/>
      <c r="Y17962" s="214"/>
      <c r="Z17962" s="214"/>
      <c r="AA17962" s="217"/>
      <c r="AB17962" s="217"/>
      <c r="AC17962" s="217"/>
      <c r="AD17962" s="213"/>
    </row>
    <row r="17963" spans="20:30" x14ac:dyDescent="0.2">
      <c r="T17963" s="212"/>
      <c r="U17963" s="213"/>
      <c r="V17963" s="213"/>
      <c r="W17963" s="213"/>
      <c r="X17963" s="214"/>
      <c r="Y17963" s="214"/>
      <c r="Z17963" s="214"/>
      <c r="AA17963" s="217"/>
      <c r="AB17963" s="217"/>
      <c r="AC17963" s="217"/>
      <c r="AD17963" s="213"/>
    </row>
    <row r="17964" spans="20:30" x14ac:dyDescent="0.2">
      <c r="T17964" s="212"/>
      <c r="U17964" s="213"/>
      <c r="V17964" s="213"/>
      <c r="W17964" s="213"/>
      <c r="X17964" s="214"/>
      <c r="Y17964" s="214"/>
      <c r="Z17964" s="214"/>
      <c r="AA17964" s="217"/>
      <c r="AB17964" s="217"/>
      <c r="AC17964" s="217"/>
      <c r="AD17964" s="213"/>
    </row>
    <row r="17965" spans="20:30" x14ac:dyDescent="0.2">
      <c r="T17965" s="212"/>
      <c r="U17965" s="213"/>
      <c r="V17965" s="213"/>
      <c r="W17965" s="213"/>
      <c r="X17965" s="214"/>
      <c r="Y17965" s="214"/>
      <c r="Z17965" s="214"/>
      <c r="AA17965" s="217"/>
      <c r="AB17965" s="217"/>
      <c r="AC17965" s="217"/>
      <c r="AD17965" s="213"/>
    </row>
    <row r="17966" spans="20:30" x14ac:dyDescent="0.2">
      <c r="T17966" s="212"/>
      <c r="U17966" s="213"/>
      <c r="V17966" s="213"/>
      <c r="W17966" s="213"/>
      <c r="X17966" s="214"/>
      <c r="Y17966" s="214"/>
      <c r="Z17966" s="214"/>
      <c r="AA17966" s="217"/>
      <c r="AB17966" s="217"/>
      <c r="AC17966" s="217"/>
      <c r="AD17966" s="213"/>
    </row>
    <row r="17967" spans="20:30" x14ac:dyDescent="0.2">
      <c r="T17967" s="212"/>
      <c r="U17967" s="213"/>
      <c r="V17967" s="213"/>
      <c r="W17967" s="213"/>
      <c r="X17967" s="214"/>
      <c r="Y17967" s="214"/>
      <c r="Z17967" s="214"/>
      <c r="AA17967" s="217"/>
      <c r="AB17967" s="217"/>
      <c r="AC17967" s="217"/>
      <c r="AD17967" s="213"/>
    </row>
    <row r="17968" spans="20:30" x14ac:dyDescent="0.2">
      <c r="T17968" s="212"/>
      <c r="U17968" s="213"/>
      <c r="V17968" s="213"/>
      <c r="W17968" s="213"/>
      <c r="X17968" s="214"/>
      <c r="Y17968" s="214"/>
      <c r="Z17968" s="214"/>
      <c r="AA17968" s="217"/>
      <c r="AB17968" s="217"/>
      <c r="AC17968" s="217"/>
      <c r="AD17968" s="213"/>
    </row>
    <row r="17969" spans="20:30" x14ac:dyDescent="0.2">
      <c r="T17969" s="212"/>
      <c r="U17969" s="213"/>
      <c r="V17969" s="213"/>
      <c r="W17969" s="213"/>
      <c r="X17969" s="214"/>
      <c r="Y17969" s="214"/>
      <c r="Z17969" s="214"/>
      <c r="AA17969" s="217"/>
      <c r="AB17969" s="217"/>
      <c r="AC17969" s="217"/>
      <c r="AD17969" s="213"/>
    </row>
    <row r="17970" spans="20:30" x14ac:dyDescent="0.2">
      <c r="T17970" s="212"/>
      <c r="U17970" s="213"/>
      <c r="V17970" s="213"/>
      <c r="W17970" s="213"/>
      <c r="X17970" s="214"/>
      <c r="Y17970" s="214"/>
      <c r="Z17970" s="214"/>
      <c r="AA17970" s="217"/>
      <c r="AB17970" s="217"/>
      <c r="AC17970" s="217"/>
      <c r="AD17970" s="213"/>
    </row>
    <row r="17971" spans="20:30" x14ac:dyDescent="0.2">
      <c r="T17971" s="212"/>
      <c r="U17971" s="213"/>
      <c r="V17971" s="213"/>
      <c r="W17971" s="213"/>
      <c r="X17971" s="214"/>
      <c r="Y17971" s="214"/>
      <c r="Z17971" s="214"/>
      <c r="AA17971" s="217"/>
      <c r="AB17971" s="217"/>
      <c r="AC17971" s="217"/>
      <c r="AD17971" s="213"/>
    </row>
    <row r="17972" spans="20:30" x14ac:dyDescent="0.2">
      <c r="T17972" s="212"/>
      <c r="U17972" s="213"/>
      <c r="V17972" s="213"/>
      <c r="W17972" s="213"/>
      <c r="X17972" s="214"/>
      <c r="Y17972" s="214"/>
      <c r="Z17972" s="214"/>
      <c r="AA17972" s="217"/>
      <c r="AB17972" s="217"/>
      <c r="AC17972" s="217"/>
      <c r="AD17972" s="213"/>
    </row>
    <row r="17973" spans="20:30" x14ac:dyDescent="0.2">
      <c r="T17973" s="212"/>
      <c r="U17973" s="213"/>
      <c r="V17973" s="213"/>
      <c r="W17973" s="213"/>
      <c r="X17973" s="214"/>
      <c r="Y17973" s="214"/>
      <c r="Z17973" s="214"/>
      <c r="AA17973" s="217"/>
      <c r="AB17973" s="217"/>
      <c r="AC17973" s="217"/>
      <c r="AD17973" s="213"/>
    </row>
    <row r="17974" spans="20:30" x14ac:dyDescent="0.2">
      <c r="T17974" s="212"/>
      <c r="U17974" s="213"/>
      <c r="V17974" s="213"/>
      <c r="W17974" s="213"/>
      <c r="X17974" s="214"/>
      <c r="Y17974" s="214"/>
      <c r="Z17974" s="214"/>
      <c r="AA17974" s="217"/>
      <c r="AB17974" s="217"/>
      <c r="AC17974" s="217"/>
      <c r="AD17974" s="213"/>
    </row>
    <row r="17975" spans="20:30" x14ac:dyDescent="0.2">
      <c r="T17975" s="212"/>
      <c r="U17975" s="213"/>
      <c r="V17975" s="213"/>
      <c r="W17975" s="213"/>
      <c r="X17975" s="214"/>
      <c r="Y17975" s="214"/>
      <c r="Z17975" s="214"/>
      <c r="AA17975" s="217"/>
      <c r="AB17975" s="217"/>
      <c r="AC17975" s="217"/>
      <c r="AD17975" s="213"/>
    </row>
    <row r="17976" spans="20:30" x14ac:dyDescent="0.2">
      <c r="T17976" s="212"/>
      <c r="U17976" s="213"/>
      <c r="V17976" s="213"/>
      <c r="W17976" s="213"/>
      <c r="X17976" s="214"/>
      <c r="Y17976" s="214"/>
      <c r="Z17976" s="214"/>
      <c r="AA17976" s="217"/>
      <c r="AB17976" s="217"/>
      <c r="AC17976" s="217"/>
      <c r="AD17976" s="213"/>
    </row>
    <row r="17977" spans="20:30" x14ac:dyDescent="0.2">
      <c r="T17977" s="212"/>
      <c r="U17977" s="213"/>
      <c r="V17977" s="213"/>
      <c r="W17977" s="213"/>
      <c r="X17977" s="214"/>
      <c r="Y17977" s="214"/>
      <c r="Z17977" s="214"/>
      <c r="AA17977" s="217"/>
      <c r="AB17977" s="217"/>
      <c r="AC17977" s="217"/>
      <c r="AD17977" s="213"/>
    </row>
    <row r="17978" spans="20:30" x14ac:dyDescent="0.2">
      <c r="T17978" s="212"/>
      <c r="U17978" s="213"/>
      <c r="V17978" s="213"/>
      <c r="W17978" s="213"/>
      <c r="X17978" s="214"/>
      <c r="Y17978" s="214"/>
      <c r="Z17978" s="214"/>
      <c r="AA17978" s="217"/>
      <c r="AB17978" s="217"/>
      <c r="AC17978" s="217"/>
      <c r="AD17978" s="213"/>
    </row>
    <row r="17979" spans="20:30" x14ac:dyDescent="0.2">
      <c r="T17979" s="212"/>
      <c r="U17979" s="213"/>
      <c r="V17979" s="213"/>
      <c r="W17979" s="213"/>
      <c r="X17979" s="214"/>
      <c r="Y17979" s="214"/>
      <c r="Z17979" s="214"/>
      <c r="AA17979" s="217"/>
      <c r="AB17979" s="217"/>
      <c r="AC17979" s="217"/>
      <c r="AD17979" s="213"/>
    </row>
    <row r="17980" spans="20:30" x14ac:dyDescent="0.2">
      <c r="T17980" s="212"/>
      <c r="U17980" s="213"/>
      <c r="V17980" s="213"/>
      <c r="W17980" s="213"/>
      <c r="X17980" s="214"/>
      <c r="Y17980" s="214"/>
      <c r="Z17980" s="214"/>
      <c r="AA17980" s="217"/>
      <c r="AB17980" s="217"/>
      <c r="AC17980" s="217"/>
      <c r="AD17980" s="213"/>
    </row>
    <row r="17981" spans="20:30" x14ac:dyDescent="0.2">
      <c r="T17981" s="212"/>
      <c r="U17981" s="213"/>
      <c r="V17981" s="213"/>
      <c r="W17981" s="213"/>
      <c r="X17981" s="214"/>
      <c r="Y17981" s="214"/>
      <c r="Z17981" s="214"/>
      <c r="AA17981" s="217"/>
      <c r="AB17981" s="217"/>
      <c r="AC17981" s="217"/>
      <c r="AD17981" s="213"/>
    </row>
    <row r="17982" spans="20:30" x14ac:dyDescent="0.2">
      <c r="T17982" s="212"/>
      <c r="U17982" s="213"/>
      <c r="V17982" s="213"/>
      <c r="W17982" s="213"/>
      <c r="X17982" s="214"/>
      <c r="Y17982" s="214"/>
      <c r="Z17982" s="214"/>
      <c r="AA17982" s="217"/>
      <c r="AB17982" s="217"/>
      <c r="AC17982" s="217"/>
      <c r="AD17982" s="213"/>
    </row>
    <row r="17983" spans="20:30" x14ac:dyDescent="0.2">
      <c r="T17983" s="212"/>
      <c r="U17983" s="213"/>
      <c r="V17983" s="213"/>
      <c r="W17983" s="213"/>
      <c r="X17983" s="214"/>
      <c r="Y17983" s="214"/>
      <c r="Z17983" s="214"/>
      <c r="AA17983" s="217"/>
      <c r="AB17983" s="217"/>
      <c r="AC17983" s="217"/>
      <c r="AD17983" s="213"/>
    </row>
    <row r="17984" spans="20:30" x14ac:dyDescent="0.2">
      <c r="T17984" s="212"/>
      <c r="U17984" s="213"/>
      <c r="V17984" s="213"/>
      <c r="W17984" s="213"/>
      <c r="X17984" s="214"/>
      <c r="Y17984" s="214"/>
      <c r="Z17984" s="214"/>
      <c r="AA17984" s="217"/>
      <c r="AB17984" s="217"/>
      <c r="AC17984" s="217"/>
      <c r="AD17984" s="213"/>
    </row>
    <row r="17985" spans="20:30" x14ac:dyDescent="0.2">
      <c r="T17985" s="212"/>
      <c r="U17985" s="213"/>
      <c r="V17985" s="213"/>
      <c r="W17985" s="213"/>
      <c r="X17985" s="214"/>
      <c r="Y17985" s="214"/>
      <c r="Z17985" s="214"/>
      <c r="AA17985" s="217"/>
      <c r="AB17985" s="217"/>
      <c r="AC17985" s="217"/>
      <c r="AD17985" s="213"/>
    </row>
    <row r="17986" spans="20:30" x14ac:dyDescent="0.2">
      <c r="T17986" s="212"/>
      <c r="U17986" s="213"/>
      <c r="V17986" s="213"/>
      <c r="W17986" s="213"/>
      <c r="X17986" s="214"/>
      <c r="Y17986" s="214"/>
      <c r="Z17986" s="214"/>
      <c r="AA17986" s="217"/>
      <c r="AB17986" s="217"/>
      <c r="AC17986" s="217"/>
      <c r="AD17986" s="213"/>
    </row>
    <row r="17987" spans="20:30" x14ac:dyDescent="0.2">
      <c r="T17987" s="212"/>
      <c r="U17987" s="213"/>
      <c r="V17987" s="213"/>
      <c r="W17987" s="213"/>
      <c r="X17987" s="214"/>
      <c r="Y17987" s="214"/>
      <c r="Z17987" s="214"/>
      <c r="AA17987" s="217"/>
      <c r="AB17987" s="217"/>
      <c r="AC17987" s="217"/>
      <c r="AD17987" s="213"/>
    </row>
    <row r="17988" spans="20:30" x14ac:dyDescent="0.2">
      <c r="T17988" s="212"/>
      <c r="U17988" s="213"/>
      <c r="V17988" s="213"/>
      <c r="W17988" s="213"/>
      <c r="X17988" s="214"/>
      <c r="Y17988" s="214"/>
      <c r="Z17988" s="214"/>
      <c r="AA17988" s="217"/>
      <c r="AB17988" s="217"/>
      <c r="AC17988" s="217"/>
      <c r="AD17988" s="213"/>
    </row>
    <row r="17989" spans="20:30" x14ac:dyDescent="0.2">
      <c r="T17989" s="212"/>
      <c r="U17989" s="213"/>
      <c r="V17989" s="213"/>
      <c r="W17989" s="213"/>
      <c r="X17989" s="214"/>
      <c r="Y17989" s="214"/>
      <c r="Z17989" s="214"/>
      <c r="AA17989" s="217"/>
      <c r="AB17989" s="217"/>
      <c r="AC17989" s="217"/>
      <c r="AD17989" s="213"/>
    </row>
    <row r="17990" spans="20:30" x14ac:dyDescent="0.2">
      <c r="T17990" s="212"/>
      <c r="U17990" s="213"/>
      <c r="V17990" s="213"/>
      <c r="W17990" s="213"/>
      <c r="X17990" s="214"/>
      <c r="Y17990" s="214"/>
      <c r="Z17990" s="214"/>
      <c r="AA17990" s="217"/>
      <c r="AB17990" s="217"/>
      <c r="AC17990" s="217"/>
      <c r="AD17990" s="213"/>
    </row>
    <row r="17991" spans="20:30" x14ac:dyDescent="0.2">
      <c r="T17991" s="212"/>
      <c r="U17991" s="213"/>
      <c r="V17991" s="213"/>
      <c r="W17991" s="213"/>
      <c r="X17991" s="214"/>
      <c r="Y17991" s="214"/>
      <c r="Z17991" s="214"/>
      <c r="AA17991" s="217"/>
      <c r="AB17991" s="217"/>
      <c r="AC17991" s="217"/>
      <c r="AD17991" s="213"/>
    </row>
    <row r="17992" spans="20:30" x14ac:dyDescent="0.2">
      <c r="T17992" s="212"/>
      <c r="U17992" s="213"/>
      <c r="V17992" s="213"/>
      <c r="W17992" s="213"/>
      <c r="X17992" s="214"/>
      <c r="Y17992" s="214"/>
      <c r="Z17992" s="214"/>
      <c r="AA17992" s="217"/>
      <c r="AB17992" s="217"/>
      <c r="AC17992" s="217"/>
      <c r="AD17992" s="213"/>
    </row>
    <row r="17993" spans="20:30" x14ac:dyDescent="0.2">
      <c r="T17993" s="212"/>
      <c r="U17993" s="213"/>
      <c r="V17993" s="213"/>
      <c r="W17993" s="213"/>
      <c r="X17993" s="214"/>
      <c r="Y17993" s="214"/>
      <c r="Z17993" s="214"/>
      <c r="AA17993" s="217"/>
      <c r="AB17993" s="217"/>
      <c r="AC17993" s="217"/>
      <c r="AD17993" s="213"/>
    </row>
    <row r="17994" spans="20:30" x14ac:dyDescent="0.2">
      <c r="T17994" s="212"/>
      <c r="U17994" s="213"/>
      <c r="V17994" s="213"/>
      <c r="W17994" s="213"/>
      <c r="X17994" s="214"/>
      <c r="Y17994" s="214"/>
      <c r="Z17994" s="214"/>
      <c r="AA17994" s="217"/>
      <c r="AB17994" s="217"/>
      <c r="AC17994" s="217"/>
      <c r="AD17994" s="213"/>
    </row>
    <row r="17995" spans="20:30" x14ac:dyDescent="0.2">
      <c r="T17995" s="212"/>
      <c r="U17995" s="213"/>
      <c r="V17995" s="213"/>
      <c r="W17995" s="213"/>
      <c r="X17995" s="214"/>
      <c r="Y17995" s="214"/>
      <c r="Z17995" s="214"/>
      <c r="AA17995" s="217"/>
      <c r="AB17995" s="217"/>
      <c r="AC17995" s="217"/>
      <c r="AD17995" s="213"/>
    </row>
    <row r="17996" spans="20:30" x14ac:dyDescent="0.2">
      <c r="T17996" s="212"/>
      <c r="U17996" s="213"/>
      <c r="V17996" s="213"/>
      <c r="W17996" s="213"/>
      <c r="X17996" s="214"/>
      <c r="Y17996" s="214"/>
      <c r="Z17996" s="214"/>
      <c r="AA17996" s="217"/>
      <c r="AB17996" s="217"/>
      <c r="AC17996" s="217"/>
      <c r="AD17996" s="213"/>
    </row>
    <row r="17997" spans="20:30" x14ac:dyDescent="0.2">
      <c r="T17997" s="212"/>
      <c r="U17997" s="213"/>
      <c r="V17997" s="213"/>
      <c r="W17997" s="213"/>
      <c r="X17997" s="214"/>
      <c r="Y17997" s="214"/>
      <c r="Z17997" s="214"/>
      <c r="AA17997" s="217"/>
      <c r="AB17997" s="217"/>
      <c r="AC17997" s="217"/>
      <c r="AD17997" s="213"/>
    </row>
    <row r="17998" spans="20:30" x14ac:dyDescent="0.2">
      <c r="T17998" s="212"/>
      <c r="U17998" s="213"/>
      <c r="V17998" s="213"/>
      <c r="W17998" s="213"/>
      <c r="X17998" s="214"/>
      <c r="Y17998" s="214"/>
      <c r="Z17998" s="214"/>
      <c r="AA17998" s="217"/>
      <c r="AB17998" s="217"/>
      <c r="AC17998" s="217"/>
      <c r="AD17998" s="213"/>
    </row>
    <row r="17999" spans="20:30" x14ac:dyDescent="0.2">
      <c r="T17999" s="212"/>
      <c r="U17999" s="213"/>
      <c r="V17999" s="213"/>
      <c r="W17999" s="213"/>
      <c r="X17999" s="214"/>
      <c r="Y17999" s="214"/>
      <c r="Z17999" s="214"/>
      <c r="AA17999" s="217"/>
      <c r="AB17999" s="217"/>
      <c r="AC17999" s="217"/>
      <c r="AD17999" s="213"/>
    </row>
    <row r="18000" spans="20:30" x14ac:dyDescent="0.2">
      <c r="T18000" s="212"/>
      <c r="U18000" s="213"/>
      <c r="V18000" s="213"/>
      <c r="W18000" s="213"/>
      <c r="X18000" s="214"/>
      <c r="Y18000" s="214"/>
      <c r="Z18000" s="214"/>
      <c r="AA18000" s="217"/>
      <c r="AB18000" s="217"/>
      <c r="AC18000" s="217"/>
      <c r="AD18000" s="213"/>
    </row>
    <row r="18001" spans="20:30" x14ac:dyDescent="0.2">
      <c r="T18001" s="212"/>
      <c r="U18001" s="213"/>
      <c r="V18001" s="213"/>
      <c r="W18001" s="213"/>
      <c r="X18001" s="214"/>
      <c r="Y18001" s="214"/>
      <c r="Z18001" s="214"/>
      <c r="AA18001" s="217"/>
      <c r="AB18001" s="217"/>
      <c r="AC18001" s="217"/>
      <c r="AD18001" s="213"/>
    </row>
    <row r="18002" spans="20:30" x14ac:dyDescent="0.2">
      <c r="T18002" s="212"/>
      <c r="U18002" s="213"/>
      <c r="V18002" s="213"/>
      <c r="W18002" s="213"/>
      <c r="X18002" s="214"/>
      <c r="Y18002" s="214"/>
      <c r="Z18002" s="214"/>
      <c r="AA18002" s="217"/>
      <c r="AB18002" s="217"/>
      <c r="AC18002" s="217"/>
      <c r="AD18002" s="213"/>
    </row>
    <row r="18003" spans="20:30" x14ac:dyDescent="0.2">
      <c r="T18003" s="212"/>
      <c r="U18003" s="213"/>
      <c r="V18003" s="213"/>
      <c r="W18003" s="213"/>
      <c r="X18003" s="214"/>
      <c r="Y18003" s="214"/>
      <c r="Z18003" s="214"/>
      <c r="AA18003" s="217"/>
      <c r="AB18003" s="217"/>
      <c r="AC18003" s="217"/>
      <c r="AD18003" s="213"/>
    </row>
    <row r="18004" spans="20:30" x14ac:dyDescent="0.2">
      <c r="T18004" s="212"/>
      <c r="U18004" s="213"/>
      <c r="V18004" s="213"/>
      <c r="W18004" s="213"/>
      <c r="X18004" s="214"/>
      <c r="Y18004" s="214"/>
      <c r="Z18004" s="214"/>
      <c r="AA18004" s="217"/>
      <c r="AB18004" s="217"/>
      <c r="AC18004" s="217"/>
      <c r="AD18004" s="213"/>
    </row>
    <row r="18005" spans="20:30" x14ac:dyDescent="0.2">
      <c r="T18005" s="212"/>
      <c r="U18005" s="213"/>
      <c r="V18005" s="213"/>
      <c r="W18005" s="213"/>
      <c r="X18005" s="214"/>
      <c r="Y18005" s="214"/>
      <c r="Z18005" s="214"/>
      <c r="AA18005" s="217"/>
      <c r="AB18005" s="217"/>
      <c r="AC18005" s="217"/>
      <c r="AD18005" s="213"/>
    </row>
    <row r="18006" spans="20:30" x14ac:dyDescent="0.2">
      <c r="T18006" s="212"/>
      <c r="U18006" s="213"/>
      <c r="V18006" s="213"/>
      <c r="W18006" s="213"/>
      <c r="X18006" s="214"/>
      <c r="Y18006" s="214"/>
      <c r="Z18006" s="214"/>
      <c r="AA18006" s="217"/>
      <c r="AB18006" s="217"/>
      <c r="AC18006" s="217"/>
      <c r="AD18006" s="213"/>
    </row>
    <row r="18007" spans="20:30" x14ac:dyDescent="0.2">
      <c r="T18007" s="212"/>
      <c r="U18007" s="213"/>
      <c r="V18007" s="213"/>
      <c r="W18007" s="213"/>
      <c r="X18007" s="214"/>
      <c r="Y18007" s="214"/>
      <c r="Z18007" s="214"/>
      <c r="AA18007" s="217"/>
      <c r="AB18007" s="217"/>
      <c r="AC18007" s="217"/>
      <c r="AD18007" s="213"/>
    </row>
    <row r="18008" spans="20:30" x14ac:dyDescent="0.2">
      <c r="T18008" s="212"/>
      <c r="U18008" s="213"/>
      <c r="V18008" s="213"/>
      <c r="W18008" s="213"/>
      <c r="X18008" s="214"/>
      <c r="Y18008" s="214"/>
      <c r="Z18008" s="214"/>
      <c r="AA18008" s="217"/>
      <c r="AB18008" s="217"/>
      <c r="AC18008" s="217"/>
      <c r="AD18008" s="213"/>
    </row>
    <row r="18009" spans="20:30" x14ac:dyDescent="0.2">
      <c r="T18009" s="212"/>
      <c r="U18009" s="213"/>
      <c r="V18009" s="213"/>
      <c r="W18009" s="213"/>
      <c r="X18009" s="214"/>
      <c r="Y18009" s="214"/>
      <c r="Z18009" s="214"/>
      <c r="AA18009" s="217"/>
      <c r="AB18009" s="217"/>
      <c r="AC18009" s="217"/>
      <c r="AD18009" s="213"/>
    </row>
    <row r="18010" spans="20:30" x14ac:dyDescent="0.2">
      <c r="T18010" s="212"/>
      <c r="U18010" s="213"/>
      <c r="V18010" s="213"/>
      <c r="W18010" s="213"/>
      <c r="X18010" s="214"/>
      <c r="Y18010" s="214"/>
      <c r="Z18010" s="214"/>
      <c r="AA18010" s="217"/>
      <c r="AB18010" s="217"/>
      <c r="AC18010" s="217"/>
      <c r="AD18010" s="213"/>
    </row>
    <row r="18011" spans="20:30" x14ac:dyDescent="0.2">
      <c r="T18011" s="212"/>
      <c r="U18011" s="213"/>
      <c r="V18011" s="213"/>
      <c r="W18011" s="213"/>
      <c r="X18011" s="214"/>
      <c r="Y18011" s="214"/>
      <c r="Z18011" s="214"/>
      <c r="AA18011" s="217"/>
      <c r="AB18011" s="217"/>
      <c r="AC18011" s="217"/>
      <c r="AD18011" s="213"/>
    </row>
    <row r="18012" spans="20:30" x14ac:dyDescent="0.2">
      <c r="T18012" s="212"/>
      <c r="U18012" s="213"/>
      <c r="V18012" s="213"/>
      <c r="W18012" s="213"/>
      <c r="X18012" s="214"/>
      <c r="Y18012" s="214"/>
      <c r="Z18012" s="214"/>
      <c r="AA18012" s="217"/>
      <c r="AB18012" s="217"/>
      <c r="AC18012" s="217"/>
      <c r="AD18012" s="213"/>
    </row>
    <row r="18013" spans="20:30" x14ac:dyDescent="0.2">
      <c r="T18013" s="212"/>
      <c r="U18013" s="213"/>
      <c r="V18013" s="213"/>
      <c r="W18013" s="213"/>
      <c r="X18013" s="214"/>
      <c r="Y18013" s="214"/>
      <c r="Z18013" s="214"/>
      <c r="AA18013" s="217"/>
      <c r="AB18013" s="217"/>
      <c r="AC18013" s="217"/>
      <c r="AD18013" s="213"/>
    </row>
    <row r="18014" spans="20:30" x14ac:dyDescent="0.2">
      <c r="T18014" s="212"/>
      <c r="U18014" s="213"/>
      <c r="V18014" s="213"/>
      <c r="W18014" s="213"/>
      <c r="X18014" s="214"/>
      <c r="Y18014" s="214"/>
      <c r="Z18014" s="214"/>
      <c r="AA18014" s="217"/>
      <c r="AB18014" s="217"/>
      <c r="AC18014" s="217"/>
      <c r="AD18014" s="213"/>
    </row>
    <row r="18015" spans="20:30" x14ac:dyDescent="0.2">
      <c r="T18015" s="212"/>
      <c r="U18015" s="213"/>
      <c r="V18015" s="213"/>
      <c r="W18015" s="213"/>
      <c r="X18015" s="214"/>
      <c r="Y18015" s="214"/>
      <c r="Z18015" s="214"/>
      <c r="AA18015" s="217"/>
      <c r="AB18015" s="217"/>
      <c r="AC18015" s="217"/>
      <c r="AD18015" s="213"/>
    </row>
    <row r="18016" spans="20:30" x14ac:dyDescent="0.2">
      <c r="T18016" s="212"/>
      <c r="U18016" s="213"/>
      <c r="V18016" s="213"/>
      <c r="W18016" s="213"/>
      <c r="X18016" s="214"/>
      <c r="Y18016" s="214"/>
      <c r="Z18016" s="214"/>
      <c r="AA18016" s="217"/>
      <c r="AB18016" s="217"/>
      <c r="AC18016" s="217"/>
      <c r="AD18016" s="213"/>
    </row>
    <row r="18017" spans="20:30" x14ac:dyDescent="0.2">
      <c r="T18017" s="212"/>
      <c r="U18017" s="213"/>
      <c r="V18017" s="213"/>
      <c r="W18017" s="213"/>
      <c r="X18017" s="214"/>
      <c r="Y18017" s="214"/>
      <c r="Z18017" s="214"/>
      <c r="AA18017" s="217"/>
      <c r="AB18017" s="217"/>
      <c r="AC18017" s="217"/>
      <c r="AD18017" s="213"/>
    </row>
    <row r="18018" spans="20:30" x14ac:dyDescent="0.2">
      <c r="T18018" s="212"/>
      <c r="U18018" s="213"/>
      <c r="V18018" s="213"/>
      <c r="W18018" s="213"/>
      <c r="X18018" s="214"/>
      <c r="Y18018" s="214"/>
      <c r="Z18018" s="214"/>
      <c r="AA18018" s="217"/>
      <c r="AB18018" s="217"/>
      <c r="AC18018" s="217"/>
      <c r="AD18018" s="213"/>
    </row>
    <row r="18019" spans="20:30" x14ac:dyDescent="0.2">
      <c r="T18019" s="212"/>
      <c r="U18019" s="213"/>
      <c r="V18019" s="213"/>
      <c r="W18019" s="213"/>
      <c r="X18019" s="214"/>
      <c r="Y18019" s="214"/>
      <c r="Z18019" s="214"/>
      <c r="AA18019" s="217"/>
      <c r="AB18019" s="217"/>
      <c r="AC18019" s="217"/>
      <c r="AD18019" s="213"/>
    </row>
    <row r="18020" spans="20:30" x14ac:dyDescent="0.2">
      <c r="T18020" s="212"/>
      <c r="U18020" s="213"/>
      <c r="V18020" s="213"/>
      <c r="W18020" s="213"/>
      <c r="X18020" s="214"/>
      <c r="Y18020" s="214"/>
      <c r="Z18020" s="214"/>
      <c r="AA18020" s="217"/>
      <c r="AB18020" s="217"/>
      <c r="AC18020" s="217"/>
      <c r="AD18020" s="213"/>
    </row>
    <row r="18021" spans="20:30" x14ac:dyDescent="0.2">
      <c r="T18021" s="212"/>
      <c r="U18021" s="213"/>
      <c r="V18021" s="213"/>
      <c r="W18021" s="213"/>
      <c r="X18021" s="214"/>
      <c r="Y18021" s="214"/>
      <c r="Z18021" s="214"/>
      <c r="AA18021" s="217"/>
      <c r="AB18021" s="217"/>
      <c r="AC18021" s="217"/>
      <c r="AD18021" s="213"/>
    </row>
    <row r="18022" spans="20:30" x14ac:dyDescent="0.2">
      <c r="T18022" s="212"/>
      <c r="U18022" s="213"/>
      <c r="V18022" s="213"/>
      <c r="W18022" s="213"/>
      <c r="X18022" s="214"/>
      <c r="Y18022" s="214"/>
      <c r="Z18022" s="214"/>
      <c r="AA18022" s="217"/>
      <c r="AB18022" s="217"/>
      <c r="AC18022" s="217"/>
      <c r="AD18022" s="213"/>
    </row>
    <row r="18023" spans="20:30" x14ac:dyDescent="0.2">
      <c r="T18023" s="212"/>
      <c r="U18023" s="213"/>
      <c r="V18023" s="213"/>
      <c r="W18023" s="213"/>
      <c r="X18023" s="214"/>
      <c r="Y18023" s="214"/>
      <c r="Z18023" s="214"/>
      <c r="AA18023" s="217"/>
      <c r="AB18023" s="217"/>
      <c r="AC18023" s="217"/>
      <c r="AD18023" s="213"/>
    </row>
    <row r="18024" spans="20:30" x14ac:dyDescent="0.2">
      <c r="T18024" s="212"/>
      <c r="U18024" s="213"/>
      <c r="V18024" s="213"/>
      <c r="W18024" s="213"/>
      <c r="X18024" s="214"/>
      <c r="Y18024" s="214"/>
      <c r="Z18024" s="214"/>
      <c r="AA18024" s="217"/>
      <c r="AB18024" s="217"/>
      <c r="AC18024" s="217"/>
      <c r="AD18024" s="213"/>
    </row>
    <row r="18025" spans="20:30" x14ac:dyDescent="0.2">
      <c r="T18025" s="212"/>
      <c r="U18025" s="213"/>
      <c r="V18025" s="213"/>
      <c r="W18025" s="213"/>
      <c r="X18025" s="214"/>
      <c r="Y18025" s="214"/>
      <c r="Z18025" s="214"/>
      <c r="AA18025" s="217"/>
      <c r="AB18025" s="217"/>
      <c r="AC18025" s="217"/>
      <c r="AD18025" s="213"/>
    </row>
    <row r="18026" spans="20:30" x14ac:dyDescent="0.2">
      <c r="T18026" s="212"/>
      <c r="U18026" s="213"/>
      <c r="V18026" s="213"/>
      <c r="W18026" s="213"/>
      <c r="X18026" s="214"/>
      <c r="Y18026" s="214"/>
      <c r="Z18026" s="214"/>
      <c r="AA18026" s="217"/>
      <c r="AB18026" s="217"/>
      <c r="AC18026" s="217"/>
      <c r="AD18026" s="213"/>
    </row>
    <row r="18027" spans="20:30" x14ac:dyDescent="0.2">
      <c r="T18027" s="212"/>
      <c r="U18027" s="213"/>
      <c r="V18027" s="213"/>
      <c r="W18027" s="213"/>
      <c r="X18027" s="214"/>
      <c r="Y18027" s="214"/>
      <c r="Z18027" s="214"/>
      <c r="AA18027" s="217"/>
      <c r="AB18027" s="217"/>
      <c r="AC18027" s="217"/>
      <c r="AD18027" s="213"/>
    </row>
    <row r="18028" spans="20:30" x14ac:dyDescent="0.2">
      <c r="T18028" s="212"/>
      <c r="U18028" s="213"/>
      <c r="V18028" s="213"/>
      <c r="W18028" s="213"/>
      <c r="X18028" s="214"/>
      <c r="Y18028" s="214"/>
      <c r="Z18028" s="214"/>
      <c r="AA18028" s="217"/>
      <c r="AB18028" s="217"/>
      <c r="AC18028" s="217"/>
      <c r="AD18028" s="213"/>
    </row>
    <row r="18029" spans="20:30" x14ac:dyDescent="0.2">
      <c r="T18029" s="212"/>
      <c r="U18029" s="213"/>
      <c r="V18029" s="213"/>
      <c r="W18029" s="213"/>
      <c r="X18029" s="214"/>
      <c r="Y18029" s="214"/>
      <c r="Z18029" s="214"/>
      <c r="AA18029" s="217"/>
      <c r="AB18029" s="217"/>
      <c r="AC18029" s="217"/>
      <c r="AD18029" s="213"/>
    </row>
    <row r="18030" spans="20:30" x14ac:dyDescent="0.2">
      <c r="T18030" s="212"/>
      <c r="U18030" s="213"/>
      <c r="V18030" s="213"/>
      <c r="W18030" s="213"/>
      <c r="X18030" s="214"/>
      <c r="Y18030" s="214"/>
      <c r="Z18030" s="214"/>
      <c r="AA18030" s="217"/>
      <c r="AB18030" s="217"/>
      <c r="AC18030" s="217"/>
      <c r="AD18030" s="213"/>
    </row>
    <row r="18031" spans="20:30" x14ac:dyDescent="0.2">
      <c r="T18031" s="212"/>
      <c r="U18031" s="213"/>
      <c r="V18031" s="213"/>
      <c r="W18031" s="213"/>
      <c r="X18031" s="214"/>
      <c r="Y18031" s="214"/>
      <c r="Z18031" s="214"/>
      <c r="AA18031" s="217"/>
      <c r="AB18031" s="217"/>
      <c r="AC18031" s="217"/>
      <c r="AD18031" s="213"/>
    </row>
    <row r="18032" spans="20:30" x14ac:dyDescent="0.2">
      <c r="T18032" s="212"/>
      <c r="U18032" s="213"/>
      <c r="V18032" s="213"/>
      <c r="W18032" s="213"/>
      <c r="X18032" s="214"/>
      <c r="Y18032" s="214"/>
      <c r="Z18032" s="214"/>
      <c r="AA18032" s="217"/>
      <c r="AB18032" s="217"/>
      <c r="AC18032" s="217"/>
      <c r="AD18032" s="213"/>
    </row>
    <row r="18033" spans="20:30" x14ac:dyDescent="0.2">
      <c r="T18033" s="212"/>
      <c r="U18033" s="213"/>
      <c r="V18033" s="213"/>
      <c r="W18033" s="213"/>
      <c r="X18033" s="214"/>
      <c r="Y18033" s="214"/>
      <c r="Z18033" s="214"/>
      <c r="AA18033" s="217"/>
      <c r="AB18033" s="217"/>
      <c r="AC18033" s="217"/>
      <c r="AD18033" s="213"/>
    </row>
    <row r="18034" spans="20:30" x14ac:dyDescent="0.2">
      <c r="T18034" s="212"/>
      <c r="U18034" s="213"/>
      <c r="V18034" s="213"/>
      <c r="W18034" s="213"/>
      <c r="X18034" s="214"/>
      <c r="Y18034" s="214"/>
      <c r="Z18034" s="214"/>
      <c r="AA18034" s="217"/>
      <c r="AB18034" s="217"/>
      <c r="AC18034" s="217"/>
      <c r="AD18034" s="213"/>
    </row>
    <row r="18035" spans="20:30" x14ac:dyDescent="0.2">
      <c r="T18035" s="212"/>
      <c r="U18035" s="213"/>
      <c r="V18035" s="213"/>
      <c r="W18035" s="213"/>
      <c r="X18035" s="214"/>
      <c r="Y18035" s="214"/>
      <c r="Z18035" s="214"/>
      <c r="AA18035" s="217"/>
      <c r="AB18035" s="217"/>
      <c r="AC18035" s="217"/>
      <c r="AD18035" s="213"/>
    </row>
    <row r="18036" spans="20:30" x14ac:dyDescent="0.2">
      <c r="T18036" s="212"/>
      <c r="U18036" s="213"/>
      <c r="V18036" s="213"/>
      <c r="W18036" s="213"/>
      <c r="X18036" s="214"/>
      <c r="Y18036" s="214"/>
      <c r="Z18036" s="214"/>
      <c r="AA18036" s="217"/>
      <c r="AB18036" s="217"/>
      <c r="AC18036" s="217"/>
      <c r="AD18036" s="213"/>
    </row>
    <row r="18037" spans="20:30" x14ac:dyDescent="0.2">
      <c r="T18037" s="212"/>
      <c r="U18037" s="213"/>
      <c r="V18037" s="213"/>
      <c r="W18037" s="213"/>
      <c r="X18037" s="214"/>
      <c r="Y18037" s="214"/>
      <c r="Z18037" s="214"/>
      <c r="AA18037" s="217"/>
      <c r="AB18037" s="217"/>
      <c r="AC18037" s="217"/>
      <c r="AD18037" s="213"/>
    </row>
    <row r="18038" spans="20:30" x14ac:dyDescent="0.2">
      <c r="T18038" s="212"/>
      <c r="U18038" s="213"/>
      <c r="V18038" s="213"/>
      <c r="W18038" s="213"/>
      <c r="X18038" s="214"/>
      <c r="Y18038" s="214"/>
      <c r="Z18038" s="214"/>
      <c r="AA18038" s="217"/>
      <c r="AB18038" s="217"/>
      <c r="AC18038" s="217"/>
      <c r="AD18038" s="213"/>
    </row>
    <row r="18039" spans="20:30" x14ac:dyDescent="0.2">
      <c r="T18039" s="212"/>
      <c r="U18039" s="213"/>
      <c r="V18039" s="213"/>
      <c r="W18039" s="213"/>
      <c r="X18039" s="214"/>
      <c r="Y18039" s="214"/>
      <c r="Z18039" s="214"/>
      <c r="AA18039" s="217"/>
      <c r="AB18039" s="217"/>
      <c r="AC18039" s="217"/>
      <c r="AD18039" s="213"/>
    </row>
    <row r="18040" spans="20:30" x14ac:dyDescent="0.2">
      <c r="T18040" s="212"/>
      <c r="U18040" s="213"/>
      <c r="V18040" s="213"/>
      <c r="W18040" s="213"/>
      <c r="X18040" s="214"/>
      <c r="Y18040" s="214"/>
      <c r="Z18040" s="214"/>
      <c r="AA18040" s="217"/>
      <c r="AB18040" s="217"/>
      <c r="AC18040" s="217"/>
      <c r="AD18040" s="213"/>
    </row>
    <row r="18041" spans="20:30" x14ac:dyDescent="0.2">
      <c r="T18041" s="212"/>
      <c r="U18041" s="213"/>
      <c r="V18041" s="213"/>
      <c r="W18041" s="213"/>
      <c r="X18041" s="214"/>
      <c r="Y18041" s="214"/>
      <c r="Z18041" s="214"/>
      <c r="AA18041" s="217"/>
      <c r="AB18041" s="217"/>
      <c r="AC18041" s="217"/>
      <c r="AD18041" s="213"/>
    </row>
    <row r="18042" spans="20:30" x14ac:dyDescent="0.2">
      <c r="T18042" s="212"/>
      <c r="U18042" s="213"/>
      <c r="V18042" s="213"/>
      <c r="W18042" s="213"/>
      <c r="X18042" s="214"/>
      <c r="Y18042" s="214"/>
      <c r="Z18042" s="214"/>
      <c r="AA18042" s="217"/>
      <c r="AB18042" s="217"/>
      <c r="AC18042" s="217"/>
      <c r="AD18042" s="213"/>
    </row>
    <row r="18043" spans="20:30" x14ac:dyDescent="0.2">
      <c r="T18043" s="212"/>
      <c r="U18043" s="213"/>
      <c r="V18043" s="213"/>
      <c r="W18043" s="213"/>
      <c r="X18043" s="214"/>
      <c r="Y18043" s="214"/>
      <c r="Z18043" s="214"/>
      <c r="AA18043" s="217"/>
      <c r="AB18043" s="217"/>
      <c r="AC18043" s="217"/>
      <c r="AD18043" s="213"/>
    </row>
    <row r="18044" spans="20:30" x14ac:dyDescent="0.2">
      <c r="T18044" s="212"/>
      <c r="U18044" s="213"/>
      <c r="V18044" s="213"/>
      <c r="W18044" s="213"/>
      <c r="X18044" s="214"/>
      <c r="Y18044" s="214"/>
      <c r="Z18044" s="214"/>
      <c r="AA18044" s="217"/>
      <c r="AB18044" s="217"/>
      <c r="AC18044" s="217"/>
      <c r="AD18044" s="213"/>
    </row>
    <row r="18045" spans="20:30" x14ac:dyDescent="0.2">
      <c r="T18045" s="212"/>
      <c r="U18045" s="213"/>
      <c r="V18045" s="213"/>
      <c r="W18045" s="213"/>
      <c r="X18045" s="214"/>
      <c r="Y18045" s="214"/>
      <c r="Z18045" s="214"/>
      <c r="AA18045" s="217"/>
      <c r="AB18045" s="217"/>
      <c r="AC18045" s="217"/>
      <c r="AD18045" s="213"/>
    </row>
    <row r="18046" spans="20:30" x14ac:dyDescent="0.2">
      <c r="T18046" s="212"/>
      <c r="U18046" s="213"/>
      <c r="V18046" s="213"/>
      <c r="W18046" s="213"/>
      <c r="X18046" s="214"/>
      <c r="Y18046" s="214"/>
      <c r="Z18046" s="214"/>
      <c r="AA18046" s="217"/>
      <c r="AB18046" s="217"/>
      <c r="AC18046" s="217"/>
      <c r="AD18046" s="213"/>
    </row>
    <row r="18047" spans="20:30" x14ac:dyDescent="0.2">
      <c r="T18047" s="212"/>
      <c r="U18047" s="213"/>
      <c r="V18047" s="213"/>
      <c r="W18047" s="213"/>
      <c r="X18047" s="214"/>
      <c r="Y18047" s="214"/>
      <c r="Z18047" s="214"/>
      <c r="AA18047" s="217"/>
      <c r="AB18047" s="217"/>
      <c r="AC18047" s="217"/>
      <c r="AD18047" s="213"/>
    </row>
    <row r="18048" spans="20:30" x14ac:dyDescent="0.2">
      <c r="T18048" s="212"/>
      <c r="U18048" s="213"/>
      <c r="V18048" s="213"/>
      <c r="W18048" s="213"/>
      <c r="X18048" s="214"/>
      <c r="Y18048" s="214"/>
      <c r="Z18048" s="214"/>
      <c r="AA18048" s="217"/>
      <c r="AB18048" s="217"/>
      <c r="AC18048" s="217"/>
      <c r="AD18048" s="213"/>
    </row>
    <row r="18049" spans="20:30" x14ac:dyDescent="0.2">
      <c r="T18049" s="212"/>
      <c r="U18049" s="213"/>
      <c r="V18049" s="213"/>
      <c r="W18049" s="213"/>
      <c r="X18049" s="214"/>
      <c r="Y18049" s="214"/>
      <c r="Z18049" s="214"/>
      <c r="AA18049" s="217"/>
      <c r="AB18049" s="217"/>
      <c r="AC18049" s="217"/>
      <c r="AD18049" s="213"/>
    </row>
    <row r="18050" spans="20:30" x14ac:dyDescent="0.2">
      <c r="T18050" s="212"/>
      <c r="U18050" s="213"/>
      <c r="V18050" s="213"/>
      <c r="W18050" s="213"/>
      <c r="X18050" s="214"/>
      <c r="Y18050" s="214"/>
      <c r="Z18050" s="214"/>
      <c r="AA18050" s="217"/>
      <c r="AB18050" s="217"/>
      <c r="AC18050" s="217"/>
      <c r="AD18050" s="213"/>
    </row>
    <row r="18051" spans="20:30" x14ac:dyDescent="0.2">
      <c r="T18051" s="212"/>
      <c r="U18051" s="213"/>
      <c r="V18051" s="213"/>
      <c r="W18051" s="213"/>
      <c r="X18051" s="214"/>
      <c r="Y18051" s="214"/>
      <c r="Z18051" s="214"/>
      <c r="AA18051" s="217"/>
      <c r="AB18051" s="217"/>
      <c r="AC18051" s="217"/>
      <c r="AD18051" s="213"/>
    </row>
    <row r="18052" spans="20:30" x14ac:dyDescent="0.2">
      <c r="T18052" s="212"/>
      <c r="U18052" s="213"/>
      <c r="V18052" s="213"/>
      <c r="W18052" s="213"/>
      <c r="X18052" s="214"/>
      <c r="Y18052" s="214"/>
      <c r="Z18052" s="214"/>
      <c r="AA18052" s="217"/>
      <c r="AB18052" s="217"/>
      <c r="AC18052" s="217"/>
      <c r="AD18052" s="213"/>
    </row>
    <row r="18053" spans="20:30" x14ac:dyDescent="0.2">
      <c r="T18053" s="212"/>
      <c r="U18053" s="213"/>
      <c r="V18053" s="213"/>
      <c r="W18053" s="213"/>
      <c r="X18053" s="214"/>
      <c r="Y18053" s="214"/>
      <c r="Z18053" s="214"/>
      <c r="AA18053" s="217"/>
      <c r="AB18053" s="217"/>
      <c r="AC18053" s="217"/>
      <c r="AD18053" s="213"/>
    </row>
    <row r="18054" spans="20:30" x14ac:dyDescent="0.2">
      <c r="T18054" s="212"/>
      <c r="U18054" s="213"/>
      <c r="V18054" s="213"/>
      <c r="W18054" s="213"/>
      <c r="X18054" s="214"/>
      <c r="Y18054" s="214"/>
      <c r="Z18054" s="214"/>
      <c r="AA18054" s="217"/>
      <c r="AB18054" s="217"/>
      <c r="AC18054" s="217"/>
      <c r="AD18054" s="213"/>
    </row>
    <row r="18055" spans="20:30" x14ac:dyDescent="0.2">
      <c r="T18055" s="212"/>
      <c r="U18055" s="213"/>
      <c r="V18055" s="213"/>
      <c r="W18055" s="213"/>
      <c r="X18055" s="214"/>
      <c r="Y18055" s="214"/>
      <c r="Z18055" s="214"/>
      <c r="AA18055" s="217"/>
      <c r="AB18055" s="217"/>
      <c r="AC18055" s="217"/>
      <c r="AD18055" s="213"/>
    </row>
    <row r="18056" spans="20:30" x14ac:dyDescent="0.2">
      <c r="T18056" s="212"/>
      <c r="U18056" s="213"/>
      <c r="V18056" s="213"/>
      <c r="W18056" s="213"/>
      <c r="X18056" s="214"/>
      <c r="Y18056" s="214"/>
      <c r="Z18056" s="214"/>
      <c r="AA18056" s="217"/>
      <c r="AB18056" s="217"/>
      <c r="AC18056" s="217"/>
      <c r="AD18056" s="213"/>
    </row>
    <row r="18057" spans="20:30" x14ac:dyDescent="0.2">
      <c r="T18057" s="212"/>
      <c r="U18057" s="213"/>
      <c r="V18057" s="213"/>
      <c r="W18057" s="213"/>
      <c r="X18057" s="214"/>
      <c r="Y18057" s="214"/>
      <c r="Z18057" s="214"/>
      <c r="AA18057" s="217"/>
      <c r="AB18057" s="217"/>
      <c r="AC18057" s="217"/>
      <c r="AD18057" s="213"/>
    </row>
    <row r="18058" spans="20:30" x14ac:dyDescent="0.2">
      <c r="T18058" s="212"/>
      <c r="U18058" s="213"/>
      <c r="V18058" s="213"/>
      <c r="W18058" s="213"/>
      <c r="X18058" s="214"/>
      <c r="Y18058" s="214"/>
      <c r="Z18058" s="214"/>
      <c r="AA18058" s="217"/>
      <c r="AB18058" s="217"/>
      <c r="AC18058" s="217"/>
      <c r="AD18058" s="213"/>
    </row>
    <row r="18059" spans="20:30" x14ac:dyDescent="0.2">
      <c r="T18059" s="212"/>
      <c r="U18059" s="213"/>
      <c r="V18059" s="213"/>
      <c r="W18059" s="213"/>
      <c r="X18059" s="214"/>
      <c r="Y18059" s="214"/>
      <c r="Z18059" s="214"/>
      <c r="AA18059" s="217"/>
      <c r="AB18059" s="217"/>
      <c r="AC18059" s="217"/>
      <c r="AD18059" s="213"/>
    </row>
    <row r="18060" spans="20:30" x14ac:dyDescent="0.2">
      <c r="T18060" s="212"/>
      <c r="U18060" s="213"/>
      <c r="V18060" s="213"/>
      <c r="W18060" s="213"/>
      <c r="X18060" s="214"/>
      <c r="Y18060" s="214"/>
      <c r="Z18060" s="214"/>
      <c r="AA18060" s="217"/>
      <c r="AB18060" s="217"/>
      <c r="AC18060" s="217"/>
      <c r="AD18060" s="213"/>
    </row>
    <row r="18061" spans="20:30" x14ac:dyDescent="0.2">
      <c r="T18061" s="212"/>
      <c r="U18061" s="213"/>
      <c r="V18061" s="213"/>
      <c r="W18061" s="213"/>
      <c r="X18061" s="214"/>
      <c r="Y18061" s="214"/>
      <c r="Z18061" s="214"/>
      <c r="AA18061" s="217"/>
      <c r="AB18061" s="217"/>
      <c r="AC18061" s="217"/>
      <c r="AD18061" s="213"/>
    </row>
    <row r="18062" spans="20:30" x14ac:dyDescent="0.2">
      <c r="T18062" s="212"/>
      <c r="U18062" s="213"/>
      <c r="V18062" s="213"/>
      <c r="W18062" s="213"/>
      <c r="X18062" s="214"/>
      <c r="Y18062" s="214"/>
      <c r="Z18062" s="214"/>
      <c r="AA18062" s="217"/>
      <c r="AB18062" s="217"/>
      <c r="AC18062" s="217"/>
      <c r="AD18062" s="213"/>
    </row>
    <row r="18063" spans="20:30" x14ac:dyDescent="0.2">
      <c r="T18063" s="212"/>
      <c r="U18063" s="213"/>
      <c r="V18063" s="213"/>
      <c r="W18063" s="213"/>
      <c r="X18063" s="214"/>
      <c r="Y18063" s="214"/>
      <c r="Z18063" s="214"/>
      <c r="AA18063" s="217"/>
      <c r="AB18063" s="217"/>
      <c r="AC18063" s="217"/>
      <c r="AD18063" s="213"/>
    </row>
    <row r="18064" spans="20:30" x14ac:dyDescent="0.2">
      <c r="T18064" s="212"/>
      <c r="U18064" s="213"/>
      <c r="V18064" s="213"/>
      <c r="W18064" s="213"/>
      <c r="X18064" s="214"/>
      <c r="Y18064" s="214"/>
      <c r="Z18064" s="214"/>
      <c r="AA18064" s="217"/>
      <c r="AB18064" s="217"/>
      <c r="AC18064" s="217"/>
      <c r="AD18064" s="213"/>
    </row>
    <row r="18065" spans="20:30" x14ac:dyDescent="0.2">
      <c r="T18065" s="212"/>
      <c r="U18065" s="213"/>
      <c r="V18065" s="213"/>
      <c r="W18065" s="213"/>
      <c r="X18065" s="214"/>
      <c r="Y18065" s="214"/>
      <c r="Z18065" s="214"/>
      <c r="AA18065" s="217"/>
      <c r="AB18065" s="217"/>
      <c r="AC18065" s="217"/>
      <c r="AD18065" s="213"/>
    </row>
    <row r="18066" spans="20:30" x14ac:dyDescent="0.2">
      <c r="T18066" s="212"/>
      <c r="U18066" s="213"/>
      <c r="V18066" s="213"/>
      <c r="W18066" s="213"/>
      <c r="X18066" s="214"/>
      <c r="Y18066" s="214"/>
      <c r="Z18066" s="214"/>
      <c r="AA18066" s="217"/>
      <c r="AB18066" s="217"/>
      <c r="AC18066" s="217"/>
      <c r="AD18066" s="213"/>
    </row>
    <row r="18067" spans="20:30" x14ac:dyDescent="0.2">
      <c r="T18067" s="212"/>
      <c r="U18067" s="213"/>
      <c r="V18067" s="213"/>
      <c r="W18067" s="213"/>
      <c r="X18067" s="214"/>
      <c r="Y18067" s="214"/>
      <c r="Z18067" s="214"/>
      <c r="AA18067" s="217"/>
      <c r="AB18067" s="217"/>
      <c r="AC18067" s="217"/>
      <c r="AD18067" s="213"/>
    </row>
    <row r="18068" spans="20:30" x14ac:dyDescent="0.2">
      <c r="T18068" s="212"/>
      <c r="U18068" s="213"/>
      <c r="V18068" s="213"/>
      <c r="W18068" s="213"/>
      <c r="X18068" s="214"/>
      <c r="Y18068" s="214"/>
      <c r="Z18068" s="214"/>
      <c r="AA18068" s="217"/>
      <c r="AB18068" s="217"/>
      <c r="AC18068" s="217"/>
      <c r="AD18068" s="213"/>
    </row>
    <row r="18069" spans="20:30" x14ac:dyDescent="0.2">
      <c r="T18069" s="212"/>
      <c r="U18069" s="213"/>
      <c r="V18069" s="213"/>
      <c r="W18069" s="213"/>
      <c r="X18069" s="214"/>
      <c r="Y18069" s="214"/>
      <c r="Z18069" s="214"/>
      <c r="AA18069" s="217"/>
      <c r="AB18069" s="217"/>
      <c r="AC18069" s="217"/>
      <c r="AD18069" s="213"/>
    </row>
    <row r="18070" spans="20:30" x14ac:dyDescent="0.2">
      <c r="T18070" s="212"/>
      <c r="U18070" s="213"/>
      <c r="V18070" s="213"/>
      <c r="W18070" s="213"/>
      <c r="X18070" s="214"/>
      <c r="Y18070" s="214"/>
      <c r="Z18070" s="214"/>
      <c r="AA18070" s="217"/>
      <c r="AB18070" s="217"/>
      <c r="AC18070" s="217"/>
      <c r="AD18070" s="213"/>
    </row>
    <row r="18071" spans="20:30" x14ac:dyDescent="0.2">
      <c r="T18071" s="212"/>
      <c r="U18071" s="213"/>
      <c r="V18071" s="213"/>
      <c r="W18071" s="213"/>
      <c r="X18071" s="214"/>
      <c r="Y18071" s="214"/>
      <c r="Z18071" s="214"/>
      <c r="AA18071" s="217"/>
      <c r="AB18071" s="217"/>
      <c r="AC18071" s="217"/>
      <c r="AD18071" s="213"/>
    </row>
    <row r="18072" spans="20:30" x14ac:dyDescent="0.2">
      <c r="T18072" s="212"/>
      <c r="U18072" s="213"/>
      <c r="V18072" s="213"/>
      <c r="W18072" s="213"/>
      <c r="X18072" s="214"/>
      <c r="Y18072" s="214"/>
      <c r="Z18072" s="214"/>
      <c r="AA18072" s="217"/>
      <c r="AB18072" s="217"/>
      <c r="AC18072" s="217"/>
      <c r="AD18072" s="213"/>
    </row>
    <row r="18073" spans="20:30" x14ac:dyDescent="0.2">
      <c r="T18073" s="212"/>
      <c r="U18073" s="213"/>
      <c r="V18073" s="213"/>
      <c r="W18073" s="213"/>
      <c r="X18073" s="214"/>
      <c r="Y18073" s="214"/>
      <c r="Z18073" s="214"/>
      <c r="AA18073" s="217"/>
      <c r="AB18073" s="217"/>
      <c r="AC18073" s="217"/>
      <c r="AD18073" s="213"/>
    </row>
    <row r="18074" spans="20:30" x14ac:dyDescent="0.2">
      <c r="T18074" s="212"/>
      <c r="U18074" s="213"/>
      <c r="V18074" s="213"/>
      <c r="W18074" s="213"/>
      <c r="X18074" s="214"/>
      <c r="Y18074" s="214"/>
      <c r="Z18074" s="214"/>
      <c r="AA18074" s="217"/>
      <c r="AB18074" s="217"/>
      <c r="AC18074" s="217"/>
      <c r="AD18074" s="213"/>
    </row>
    <row r="18075" spans="20:30" x14ac:dyDescent="0.2">
      <c r="T18075" s="212"/>
      <c r="U18075" s="213"/>
      <c r="V18075" s="213"/>
      <c r="W18075" s="213"/>
      <c r="X18075" s="214"/>
      <c r="Y18075" s="214"/>
      <c r="Z18075" s="214"/>
      <c r="AA18075" s="217"/>
      <c r="AB18075" s="217"/>
      <c r="AC18075" s="217"/>
      <c r="AD18075" s="213"/>
    </row>
    <row r="18076" spans="20:30" x14ac:dyDescent="0.2">
      <c r="T18076" s="212"/>
      <c r="U18076" s="213"/>
      <c r="V18076" s="213"/>
      <c r="W18076" s="213"/>
      <c r="X18076" s="214"/>
      <c r="Y18076" s="214"/>
      <c r="Z18076" s="214"/>
      <c r="AA18076" s="217"/>
      <c r="AB18076" s="217"/>
      <c r="AC18076" s="217"/>
      <c r="AD18076" s="213"/>
    </row>
    <row r="18077" spans="20:30" x14ac:dyDescent="0.2">
      <c r="T18077" s="212"/>
      <c r="U18077" s="213"/>
      <c r="V18077" s="213"/>
      <c r="W18077" s="213"/>
      <c r="X18077" s="214"/>
      <c r="Y18077" s="214"/>
      <c r="Z18077" s="214"/>
      <c r="AA18077" s="217"/>
      <c r="AB18077" s="217"/>
      <c r="AC18077" s="217"/>
      <c r="AD18077" s="213"/>
    </row>
    <row r="18078" spans="20:30" x14ac:dyDescent="0.2">
      <c r="T18078" s="212"/>
      <c r="U18078" s="213"/>
      <c r="V18078" s="213"/>
      <c r="W18078" s="213"/>
      <c r="X18078" s="214"/>
      <c r="Y18078" s="214"/>
      <c r="Z18078" s="214"/>
      <c r="AA18078" s="217"/>
      <c r="AB18078" s="217"/>
      <c r="AC18078" s="217"/>
      <c r="AD18078" s="213"/>
    </row>
    <row r="18079" spans="20:30" x14ac:dyDescent="0.2">
      <c r="T18079" s="212"/>
      <c r="U18079" s="213"/>
      <c r="V18079" s="213"/>
      <c r="W18079" s="213"/>
      <c r="X18079" s="214"/>
      <c r="Y18079" s="214"/>
      <c r="Z18079" s="214"/>
      <c r="AA18079" s="217"/>
      <c r="AB18079" s="217"/>
      <c r="AC18079" s="217"/>
      <c r="AD18079" s="213"/>
    </row>
    <row r="18080" spans="20:30" x14ac:dyDescent="0.2">
      <c r="T18080" s="212"/>
      <c r="U18080" s="213"/>
      <c r="V18080" s="213"/>
      <c r="W18080" s="213"/>
      <c r="X18080" s="214"/>
      <c r="Y18080" s="214"/>
      <c r="Z18080" s="214"/>
      <c r="AA18080" s="217"/>
      <c r="AB18080" s="217"/>
      <c r="AC18080" s="217"/>
      <c r="AD18080" s="213"/>
    </row>
    <row r="18081" spans="20:30" x14ac:dyDescent="0.2">
      <c r="T18081" s="212"/>
      <c r="U18081" s="213"/>
      <c r="V18081" s="213"/>
      <c r="W18081" s="213"/>
      <c r="X18081" s="214"/>
      <c r="Y18081" s="214"/>
      <c r="Z18081" s="214"/>
      <c r="AA18081" s="217"/>
      <c r="AB18081" s="217"/>
      <c r="AC18081" s="217"/>
      <c r="AD18081" s="213"/>
    </row>
    <row r="18082" spans="20:30" x14ac:dyDescent="0.2">
      <c r="T18082" s="212"/>
      <c r="U18082" s="213"/>
      <c r="V18082" s="213"/>
      <c r="W18082" s="213"/>
      <c r="X18082" s="214"/>
      <c r="Y18082" s="214"/>
      <c r="Z18082" s="214"/>
      <c r="AA18082" s="217"/>
      <c r="AB18082" s="217"/>
      <c r="AC18082" s="217"/>
      <c r="AD18082" s="213"/>
    </row>
    <row r="18083" spans="20:30" x14ac:dyDescent="0.2">
      <c r="T18083" s="212"/>
      <c r="U18083" s="213"/>
      <c r="V18083" s="213"/>
      <c r="W18083" s="213"/>
      <c r="X18083" s="214"/>
      <c r="Y18083" s="214"/>
      <c r="Z18083" s="214"/>
      <c r="AA18083" s="217"/>
      <c r="AB18083" s="217"/>
      <c r="AC18083" s="217"/>
      <c r="AD18083" s="213"/>
    </row>
    <row r="18084" spans="20:30" x14ac:dyDescent="0.2">
      <c r="T18084" s="212"/>
      <c r="U18084" s="213"/>
      <c r="V18084" s="213"/>
      <c r="W18084" s="213"/>
      <c r="X18084" s="214"/>
      <c r="Y18084" s="214"/>
      <c r="Z18084" s="214"/>
      <c r="AA18084" s="217"/>
      <c r="AB18084" s="217"/>
      <c r="AC18084" s="217"/>
      <c r="AD18084" s="213"/>
    </row>
    <row r="18085" spans="20:30" x14ac:dyDescent="0.2">
      <c r="T18085" s="212"/>
      <c r="U18085" s="213"/>
      <c r="V18085" s="213"/>
      <c r="W18085" s="213"/>
      <c r="X18085" s="214"/>
      <c r="Y18085" s="214"/>
      <c r="Z18085" s="214"/>
      <c r="AA18085" s="217"/>
      <c r="AB18085" s="217"/>
      <c r="AC18085" s="217"/>
      <c r="AD18085" s="213"/>
    </row>
    <row r="18086" spans="20:30" x14ac:dyDescent="0.2">
      <c r="T18086" s="212"/>
      <c r="U18086" s="213"/>
      <c r="V18086" s="213"/>
      <c r="W18086" s="213"/>
      <c r="X18086" s="214"/>
      <c r="Y18086" s="214"/>
      <c r="Z18086" s="214"/>
      <c r="AA18086" s="217"/>
      <c r="AB18086" s="217"/>
      <c r="AC18086" s="217"/>
      <c r="AD18086" s="213"/>
    </row>
    <row r="18087" spans="20:30" x14ac:dyDescent="0.2">
      <c r="T18087" s="212"/>
      <c r="U18087" s="213"/>
      <c r="V18087" s="213"/>
      <c r="W18087" s="213"/>
      <c r="X18087" s="214"/>
      <c r="Y18087" s="214"/>
      <c r="Z18087" s="214"/>
      <c r="AA18087" s="217"/>
      <c r="AB18087" s="217"/>
      <c r="AC18087" s="217"/>
      <c r="AD18087" s="213"/>
    </row>
    <row r="18088" spans="20:30" x14ac:dyDescent="0.2">
      <c r="T18088" s="212"/>
      <c r="U18088" s="213"/>
      <c r="V18088" s="213"/>
      <c r="W18088" s="213"/>
      <c r="X18088" s="214"/>
      <c r="Y18088" s="214"/>
      <c r="Z18088" s="214"/>
      <c r="AA18088" s="217"/>
      <c r="AB18088" s="217"/>
      <c r="AC18088" s="217"/>
      <c r="AD18088" s="213"/>
    </row>
    <row r="18089" spans="20:30" x14ac:dyDescent="0.2">
      <c r="T18089" s="212"/>
      <c r="U18089" s="213"/>
      <c r="V18089" s="213"/>
      <c r="W18089" s="213"/>
      <c r="X18089" s="214"/>
      <c r="Y18089" s="214"/>
      <c r="Z18089" s="214"/>
      <c r="AA18089" s="217"/>
      <c r="AB18089" s="217"/>
      <c r="AC18089" s="217"/>
      <c r="AD18089" s="213"/>
    </row>
    <row r="18090" spans="20:30" x14ac:dyDescent="0.2">
      <c r="T18090" s="212"/>
      <c r="U18090" s="213"/>
      <c r="V18090" s="213"/>
      <c r="W18090" s="213"/>
      <c r="X18090" s="214"/>
      <c r="Y18090" s="214"/>
      <c r="Z18090" s="214"/>
      <c r="AA18090" s="217"/>
      <c r="AB18090" s="217"/>
      <c r="AC18090" s="217"/>
      <c r="AD18090" s="213"/>
    </row>
    <row r="18091" spans="20:30" x14ac:dyDescent="0.2">
      <c r="T18091" s="212"/>
      <c r="U18091" s="213"/>
      <c r="V18091" s="213"/>
      <c r="W18091" s="213"/>
      <c r="X18091" s="214"/>
      <c r="Y18091" s="214"/>
      <c r="Z18091" s="214"/>
      <c r="AA18091" s="217"/>
      <c r="AB18091" s="217"/>
      <c r="AC18091" s="217"/>
      <c r="AD18091" s="213"/>
    </row>
    <row r="18092" spans="20:30" x14ac:dyDescent="0.2">
      <c r="T18092" s="212"/>
      <c r="U18092" s="213"/>
      <c r="V18092" s="213"/>
      <c r="W18092" s="213"/>
      <c r="X18092" s="214"/>
      <c r="Y18092" s="214"/>
      <c r="Z18092" s="214"/>
      <c r="AA18092" s="217"/>
      <c r="AB18092" s="217"/>
      <c r="AC18092" s="217"/>
      <c r="AD18092" s="213"/>
    </row>
    <row r="18093" spans="20:30" x14ac:dyDescent="0.2">
      <c r="T18093" s="212"/>
      <c r="U18093" s="213"/>
      <c r="V18093" s="213"/>
      <c r="W18093" s="213"/>
      <c r="X18093" s="214"/>
      <c r="Y18093" s="214"/>
      <c r="Z18093" s="214"/>
      <c r="AA18093" s="217"/>
      <c r="AB18093" s="217"/>
      <c r="AC18093" s="217"/>
      <c r="AD18093" s="213"/>
    </row>
    <row r="18094" spans="20:30" x14ac:dyDescent="0.2">
      <c r="T18094" s="212"/>
      <c r="U18094" s="213"/>
      <c r="V18094" s="213"/>
      <c r="W18094" s="213"/>
      <c r="X18094" s="214"/>
      <c r="Y18094" s="214"/>
      <c r="Z18094" s="214"/>
      <c r="AA18094" s="217"/>
      <c r="AB18094" s="217"/>
      <c r="AC18094" s="217"/>
      <c r="AD18094" s="213"/>
    </row>
    <row r="18095" spans="20:30" x14ac:dyDescent="0.2">
      <c r="T18095" s="212"/>
      <c r="U18095" s="213"/>
      <c r="V18095" s="213"/>
      <c r="W18095" s="213"/>
      <c r="X18095" s="214"/>
      <c r="Y18095" s="214"/>
      <c r="Z18095" s="214"/>
      <c r="AA18095" s="217"/>
      <c r="AB18095" s="217"/>
      <c r="AC18095" s="217"/>
      <c r="AD18095" s="213"/>
    </row>
    <row r="18096" spans="20:30" x14ac:dyDescent="0.2">
      <c r="T18096" s="212"/>
      <c r="U18096" s="213"/>
      <c r="V18096" s="213"/>
      <c r="W18096" s="213"/>
      <c r="X18096" s="214"/>
      <c r="Y18096" s="214"/>
      <c r="Z18096" s="214"/>
      <c r="AA18096" s="217"/>
      <c r="AB18096" s="217"/>
      <c r="AC18096" s="217"/>
      <c r="AD18096" s="213"/>
    </row>
    <row r="18097" spans="20:30" x14ac:dyDescent="0.2">
      <c r="T18097" s="212"/>
      <c r="U18097" s="213"/>
      <c r="V18097" s="213"/>
      <c r="W18097" s="213"/>
      <c r="X18097" s="214"/>
      <c r="Y18097" s="214"/>
      <c r="Z18097" s="214"/>
      <c r="AA18097" s="217"/>
      <c r="AB18097" s="217"/>
      <c r="AC18097" s="217"/>
      <c r="AD18097" s="213"/>
    </row>
    <row r="18098" spans="20:30" x14ac:dyDescent="0.2">
      <c r="T18098" s="212"/>
      <c r="U18098" s="213"/>
      <c r="V18098" s="213"/>
      <c r="W18098" s="213"/>
      <c r="X18098" s="214"/>
      <c r="Y18098" s="214"/>
      <c r="Z18098" s="214"/>
      <c r="AA18098" s="217"/>
      <c r="AB18098" s="217"/>
      <c r="AC18098" s="217"/>
      <c r="AD18098" s="213"/>
    </row>
    <row r="18099" spans="20:30" x14ac:dyDescent="0.2">
      <c r="T18099" s="212"/>
      <c r="U18099" s="213"/>
      <c r="V18099" s="213"/>
      <c r="W18099" s="213"/>
      <c r="X18099" s="214"/>
      <c r="Y18099" s="214"/>
      <c r="Z18099" s="214"/>
      <c r="AA18099" s="217"/>
      <c r="AB18099" s="217"/>
      <c r="AC18099" s="217"/>
      <c r="AD18099" s="213"/>
    </row>
    <row r="18100" spans="20:30" x14ac:dyDescent="0.2">
      <c r="T18100" s="212"/>
      <c r="U18100" s="213"/>
      <c r="V18100" s="213"/>
      <c r="W18100" s="213"/>
      <c r="X18100" s="214"/>
      <c r="Y18100" s="214"/>
      <c r="Z18100" s="214"/>
      <c r="AA18100" s="217"/>
      <c r="AB18100" s="217"/>
      <c r="AC18100" s="217"/>
      <c r="AD18100" s="213"/>
    </row>
    <row r="18101" spans="20:30" x14ac:dyDescent="0.2">
      <c r="T18101" s="212"/>
      <c r="U18101" s="213"/>
      <c r="V18101" s="213"/>
      <c r="W18101" s="213"/>
      <c r="X18101" s="214"/>
      <c r="Y18101" s="214"/>
      <c r="Z18101" s="214"/>
      <c r="AA18101" s="217"/>
      <c r="AB18101" s="217"/>
      <c r="AC18101" s="217"/>
      <c r="AD18101" s="213"/>
    </row>
    <row r="18102" spans="20:30" x14ac:dyDescent="0.2">
      <c r="T18102" s="212"/>
      <c r="U18102" s="213"/>
      <c r="V18102" s="213"/>
      <c r="W18102" s="213"/>
      <c r="X18102" s="214"/>
      <c r="Y18102" s="214"/>
      <c r="Z18102" s="214"/>
      <c r="AA18102" s="217"/>
      <c r="AB18102" s="217"/>
      <c r="AC18102" s="217"/>
      <c r="AD18102" s="213"/>
    </row>
    <row r="18103" spans="20:30" x14ac:dyDescent="0.2">
      <c r="T18103" s="212"/>
      <c r="U18103" s="213"/>
      <c r="V18103" s="213"/>
      <c r="W18103" s="213"/>
      <c r="X18103" s="214"/>
      <c r="Y18103" s="214"/>
      <c r="Z18103" s="214"/>
      <c r="AA18103" s="217"/>
      <c r="AB18103" s="217"/>
      <c r="AC18103" s="217"/>
      <c r="AD18103" s="213"/>
    </row>
    <row r="18104" spans="20:30" x14ac:dyDescent="0.2">
      <c r="T18104" s="212"/>
      <c r="U18104" s="213"/>
      <c r="V18104" s="213"/>
      <c r="W18104" s="213"/>
      <c r="X18104" s="214"/>
      <c r="Y18104" s="214"/>
      <c r="Z18104" s="214"/>
      <c r="AA18104" s="217"/>
      <c r="AB18104" s="217"/>
      <c r="AC18104" s="217"/>
      <c r="AD18104" s="213"/>
    </row>
    <row r="18105" spans="20:30" x14ac:dyDescent="0.2">
      <c r="T18105" s="212"/>
      <c r="U18105" s="213"/>
      <c r="V18105" s="213"/>
      <c r="W18105" s="213"/>
      <c r="X18105" s="214"/>
      <c r="Y18105" s="214"/>
      <c r="Z18105" s="214"/>
      <c r="AA18105" s="217"/>
      <c r="AB18105" s="217"/>
      <c r="AC18105" s="217"/>
      <c r="AD18105" s="213"/>
    </row>
    <row r="18106" spans="20:30" x14ac:dyDescent="0.2">
      <c r="T18106" s="212"/>
      <c r="U18106" s="213"/>
      <c r="V18106" s="213"/>
      <c r="W18106" s="213"/>
      <c r="X18106" s="214"/>
      <c r="Y18106" s="214"/>
      <c r="Z18106" s="214"/>
      <c r="AA18106" s="217"/>
      <c r="AB18106" s="217"/>
      <c r="AC18106" s="217"/>
      <c r="AD18106" s="213"/>
    </row>
    <row r="18107" spans="20:30" x14ac:dyDescent="0.2">
      <c r="T18107" s="212"/>
      <c r="U18107" s="213"/>
      <c r="V18107" s="213"/>
      <c r="W18107" s="213"/>
      <c r="X18107" s="214"/>
      <c r="Y18107" s="214"/>
      <c r="Z18107" s="214"/>
      <c r="AA18107" s="217"/>
      <c r="AB18107" s="217"/>
      <c r="AC18107" s="217"/>
      <c r="AD18107" s="213"/>
    </row>
    <row r="18108" spans="20:30" x14ac:dyDescent="0.2">
      <c r="T18108" s="212"/>
      <c r="U18108" s="213"/>
      <c r="V18108" s="213"/>
      <c r="W18108" s="213"/>
      <c r="X18108" s="214"/>
      <c r="Y18108" s="214"/>
      <c r="Z18108" s="214"/>
      <c r="AA18108" s="217"/>
      <c r="AB18108" s="217"/>
      <c r="AC18108" s="217"/>
      <c r="AD18108" s="213"/>
    </row>
    <row r="18109" spans="20:30" x14ac:dyDescent="0.2">
      <c r="T18109" s="212"/>
      <c r="U18109" s="213"/>
      <c r="V18109" s="213"/>
      <c r="W18109" s="213"/>
      <c r="X18109" s="214"/>
      <c r="Y18109" s="214"/>
      <c r="Z18109" s="214"/>
      <c r="AA18109" s="217"/>
      <c r="AB18109" s="217"/>
      <c r="AC18109" s="217"/>
      <c r="AD18109" s="213"/>
    </row>
    <row r="18110" spans="20:30" x14ac:dyDescent="0.2">
      <c r="T18110" s="212"/>
      <c r="U18110" s="213"/>
      <c r="V18110" s="213"/>
      <c r="W18110" s="213"/>
      <c r="X18110" s="214"/>
      <c r="Y18110" s="214"/>
      <c r="Z18110" s="214"/>
      <c r="AA18110" s="217"/>
      <c r="AB18110" s="217"/>
      <c r="AC18110" s="217"/>
      <c r="AD18110" s="213"/>
    </row>
    <row r="18111" spans="20:30" x14ac:dyDescent="0.2">
      <c r="T18111" s="212"/>
      <c r="U18111" s="213"/>
      <c r="V18111" s="213"/>
      <c r="W18111" s="213"/>
      <c r="X18111" s="214"/>
      <c r="Y18111" s="214"/>
      <c r="Z18111" s="214"/>
      <c r="AA18111" s="217"/>
      <c r="AB18111" s="217"/>
      <c r="AC18111" s="217"/>
      <c r="AD18111" s="213"/>
    </row>
    <row r="18112" spans="20:30" x14ac:dyDescent="0.2">
      <c r="T18112" s="212"/>
      <c r="U18112" s="213"/>
      <c r="V18112" s="213"/>
      <c r="W18112" s="213"/>
      <c r="X18112" s="214"/>
      <c r="Y18112" s="214"/>
      <c r="Z18112" s="214"/>
      <c r="AA18112" s="217"/>
      <c r="AB18112" s="217"/>
      <c r="AC18112" s="217"/>
      <c r="AD18112" s="213"/>
    </row>
    <row r="18113" spans="20:30" x14ac:dyDescent="0.2">
      <c r="T18113" s="212"/>
      <c r="U18113" s="213"/>
      <c r="V18113" s="213"/>
      <c r="W18113" s="213"/>
      <c r="X18113" s="214"/>
      <c r="Y18113" s="214"/>
      <c r="Z18113" s="214"/>
      <c r="AA18113" s="217"/>
      <c r="AB18113" s="217"/>
      <c r="AC18113" s="217"/>
      <c r="AD18113" s="213"/>
    </row>
    <row r="18114" spans="20:30" x14ac:dyDescent="0.2">
      <c r="T18114" s="212"/>
      <c r="U18114" s="213"/>
      <c r="V18114" s="213"/>
      <c r="W18114" s="213"/>
      <c r="X18114" s="214"/>
      <c r="Y18114" s="214"/>
      <c r="Z18114" s="214"/>
      <c r="AA18114" s="217"/>
      <c r="AB18114" s="217"/>
      <c r="AC18114" s="217"/>
      <c r="AD18114" s="213"/>
    </row>
    <row r="18115" spans="20:30" x14ac:dyDescent="0.2">
      <c r="T18115" s="212"/>
      <c r="U18115" s="213"/>
      <c r="V18115" s="213"/>
      <c r="W18115" s="213"/>
      <c r="X18115" s="214"/>
      <c r="Y18115" s="214"/>
      <c r="Z18115" s="214"/>
      <c r="AA18115" s="217"/>
      <c r="AB18115" s="217"/>
      <c r="AC18115" s="217"/>
      <c r="AD18115" s="213"/>
    </row>
    <row r="18116" spans="20:30" x14ac:dyDescent="0.2">
      <c r="T18116" s="212"/>
      <c r="U18116" s="213"/>
      <c r="V18116" s="213"/>
      <c r="W18116" s="213"/>
      <c r="X18116" s="214"/>
      <c r="Y18116" s="214"/>
      <c r="Z18116" s="214"/>
      <c r="AA18116" s="217"/>
      <c r="AB18116" s="217"/>
      <c r="AC18116" s="217"/>
      <c r="AD18116" s="213"/>
    </row>
    <row r="18117" spans="20:30" x14ac:dyDescent="0.2">
      <c r="T18117" s="212"/>
      <c r="U18117" s="213"/>
      <c r="V18117" s="213"/>
      <c r="W18117" s="213"/>
      <c r="X18117" s="214"/>
      <c r="Y18117" s="214"/>
      <c r="Z18117" s="214"/>
      <c r="AA18117" s="217"/>
      <c r="AB18117" s="217"/>
      <c r="AC18117" s="217"/>
      <c r="AD18117" s="213"/>
    </row>
    <row r="18118" spans="20:30" x14ac:dyDescent="0.2">
      <c r="T18118" s="212"/>
      <c r="U18118" s="213"/>
      <c r="V18118" s="213"/>
      <c r="W18118" s="213"/>
      <c r="X18118" s="214"/>
      <c r="Y18118" s="214"/>
      <c r="Z18118" s="214"/>
      <c r="AA18118" s="217"/>
      <c r="AB18118" s="217"/>
      <c r="AC18118" s="217"/>
      <c r="AD18118" s="213"/>
    </row>
    <row r="18119" spans="20:30" x14ac:dyDescent="0.2">
      <c r="T18119" s="212"/>
      <c r="U18119" s="213"/>
      <c r="V18119" s="213"/>
      <c r="W18119" s="213"/>
      <c r="X18119" s="214"/>
      <c r="Y18119" s="214"/>
      <c r="Z18119" s="214"/>
      <c r="AA18119" s="217"/>
      <c r="AB18119" s="217"/>
      <c r="AC18119" s="217"/>
      <c r="AD18119" s="213"/>
    </row>
    <row r="18120" spans="20:30" x14ac:dyDescent="0.2">
      <c r="T18120" s="212"/>
      <c r="U18120" s="213"/>
      <c r="V18120" s="213"/>
      <c r="W18120" s="213"/>
      <c r="X18120" s="214"/>
      <c r="Y18120" s="214"/>
      <c r="Z18120" s="214"/>
      <c r="AA18120" s="217"/>
      <c r="AB18120" s="217"/>
      <c r="AC18120" s="217"/>
      <c r="AD18120" s="213"/>
    </row>
    <row r="18121" spans="20:30" x14ac:dyDescent="0.2">
      <c r="T18121" s="212"/>
      <c r="U18121" s="213"/>
      <c r="V18121" s="213"/>
      <c r="W18121" s="213"/>
      <c r="X18121" s="214"/>
      <c r="Y18121" s="214"/>
      <c r="Z18121" s="214"/>
      <c r="AA18121" s="217"/>
      <c r="AB18121" s="217"/>
      <c r="AC18121" s="217"/>
      <c r="AD18121" s="213"/>
    </row>
    <row r="18122" spans="20:30" x14ac:dyDescent="0.2">
      <c r="T18122" s="212"/>
      <c r="U18122" s="213"/>
      <c r="V18122" s="213"/>
      <c r="W18122" s="213"/>
      <c r="X18122" s="214"/>
      <c r="Y18122" s="214"/>
      <c r="Z18122" s="214"/>
      <c r="AA18122" s="217"/>
      <c r="AB18122" s="217"/>
      <c r="AC18122" s="217"/>
      <c r="AD18122" s="213"/>
    </row>
    <row r="18123" spans="20:30" x14ac:dyDescent="0.2">
      <c r="T18123" s="212"/>
      <c r="U18123" s="213"/>
      <c r="V18123" s="213"/>
      <c r="W18123" s="213"/>
      <c r="X18123" s="214"/>
      <c r="Y18123" s="214"/>
      <c r="Z18123" s="214"/>
      <c r="AA18123" s="217"/>
      <c r="AB18123" s="217"/>
      <c r="AC18123" s="217"/>
      <c r="AD18123" s="213"/>
    </row>
    <row r="18124" spans="20:30" x14ac:dyDescent="0.2">
      <c r="T18124" s="212"/>
      <c r="U18124" s="213"/>
      <c r="V18124" s="213"/>
      <c r="W18124" s="213"/>
      <c r="X18124" s="214"/>
      <c r="Y18124" s="214"/>
      <c r="Z18124" s="214"/>
      <c r="AA18124" s="217"/>
      <c r="AB18124" s="217"/>
      <c r="AC18124" s="217"/>
      <c r="AD18124" s="213"/>
    </row>
    <row r="18125" spans="20:30" x14ac:dyDescent="0.2">
      <c r="T18125" s="212"/>
      <c r="U18125" s="213"/>
      <c r="V18125" s="213"/>
      <c r="W18125" s="213"/>
      <c r="X18125" s="214"/>
      <c r="Y18125" s="214"/>
      <c r="Z18125" s="214"/>
      <c r="AA18125" s="217"/>
      <c r="AB18125" s="217"/>
      <c r="AC18125" s="217"/>
      <c r="AD18125" s="213"/>
    </row>
    <row r="18126" spans="20:30" x14ac:dyDescent="0.2">
      <c r="T18126" s="212"/>
      <c r="U18126" s="213"/>
      <c r="V18126" s="213"/>
      <c r="W18126" s="213"/>
      <c r="X18126" s="214"/>
      <c r="Y18126" s="214"/>
      <c r="Z18126" s="214"/>
      <c r="AA18126" s="217"/>
      <c r="AB18126" s="217"/>
      <c r="AC18126" s="217"/>
      <c r="AD18126" s="213"/>
    </row>
    <row r="18127" spans="20:30" x14ac:dyDescent="0.2">
      <c r="T18127" s="212"/>
      <c r="U18127" s="213"/>
      <c r="V18127" s="213"/>
      <c r="W18127" s="213"/>
      <c r="X18127" s="214"/>
      <c r="Y18127" s="214"/>
      <c r="Z18127" s="214"/>
      <c r="AA18127" s="217"/>
      <c r="AB18127" s="217"/>
      <c r="AC18127" s="217"/>
      <c r="AD18127" s="213"/>
    </row>
    <row r="18128" spans="20:30" x14ac:dyDescent="0.2">
      <c r="T18128" s="212"/>
      <c r="U18128" s="213"/>
      <c r="V18128" s="213"/>
      <c r="W18128" s="213"/>
      <c r="X18128" s="214"/>
      <c r="Y18128" s="214"/>
      <c r="Z18128" s="214"/>
      <c r="AA18128" s="217"/>
      <c r="AB18128" s="217"/>
      <c r="AC18128" s="217"/>
      <c r="AD18128" s="213"/>
    </row>
    <row r="18129" spans="20:30" x14ac:dyDescent="0.2">
      <c r="T18129" s="212"/>
      <c r="U18129" s="213"/>
      <c r="V18129" s="213"/>
      <c r="W18129" s="213"/>
      <c r="X18129" s="214"/>
      <c r="Y18129" s="214"/>
      <c r="Z18129" s="214"/>
      <c r="AA18129" s="217"/>
      <c r="AB18129" s="217"/>
      <c r="AC18129" s="217"/>
      <c r="AD18129" s="213"/>
    </row>
    <row r="18130" spans="20:30" x14ac:dyDescent="0.2">
      <c r="T18130" s="212"/>
      <c r="U18130" s="213"/>
      <c r="V18130" s="213"/>
      <c r="W18130" s="213"/>
      <c r="X18130" s="214"/>
      <c r="Y18130" s="214"/>
      <c r="Z18130" s="214"/>
      <c r="AA18130" s="217"/>
      <c r="AB18130" s="217"/>
      <c r="AC18130" s="217"/>
      <c r="AD18130" s="213"/>
    </row>
    <row r="18131" spans="20:30" x14ac:dyDescent="0.2">
      <c r="T18131" s="212"/>
      <c r="U18131" s="213"/>
      <c r="V18131" s="213"/>
      <c r="W18131" s="213"/>
      <c r="X18131" s="214"/>
      <c r="Y18131" s="214"/>
      <c r="Z18131" s="214"/>
      <c r="AA18131" s="217"/>
      <c r="AB18131" s="217"/>
      <c r="AC18131" s="217"/>
      <c r="AD18131" s="213"/>
    </row>
    <row r="18132" spans="20:30" x14ac:dyDescent="0.2">
      <c r="T18132" s="212"/>
      <c r="U18132" s="213"/>
      <c r="V18132" s="213"/>
      <c r="W18132" s="213"/>
      <c r="X18132" s="214"/>
      <c r="Y18132" s="214"/>
      <c r="Z18132" s="214"/>
      <c r="AA18132" s="217"/>
      <c r="AB18132" s="217"/>
      <c r="AC18132" s="217"/>
      <c r="AD18132" s="213"/>
    </row>
    <row r="18133" spans="20:30" x14ac:dyDescent="0.2">
      <c r="T18133" s="212"/>
      <c r="U18133" s="213"/>
      <c r="V18133" s="213"/>
      <c r="W18133" s="213"/>
      <c r="X18133" s="214"/>
      <c r="Y18133" s="214"/>
      <c r="Z18133" s="214"/>
      <c r="AA18133" s="217"/>
      <c r="AB18133" s="217"/>
      <c r="AC18133" s="217"/>
      <c r="AD18133" s="213"/>
    </row>
    <row r="18134" spans="20:30" x14ac:dyDescent="0.2">
      <c r="T18134" s="212"/>
      <c r="U18134" s="213"/>
      <c r="V18134" s="213"/>
      <c r="W18134" s="213"/>
      <c r="X18134" s="214"/>
      <c r="Y18134" s="214"/>
      <c r="Z18134" s="214"/>
      <c r="AA18134" s="217"/>
      <c r="AB18134" s="217"/>
      <c r="AC18134" s="217"/>
      <c r="AD18134" s="213"/>
    </row>
    <row r="18135" spans="20:30" x14ac:dyDescent="0.2">
      <c r="T18135" s="212"/>
      <c r="U18135" s="213"/>
      <c r="V18135" s="213"/>
      <c r="W18135" s="213"/>
      <c r="X18135" s="214"/>
      <c r="Y18135" s="214"/>
      <c r="Z18135" s="214"/>
      <c r="AA18135" s="217"/>
      <c r="AB18135" s="217"/>
      <c r="AC18135" s="217"/>
      <c r="AD18135" s="213"/>
    </row>
    <row r="18136" spans="20:30" x14ac:dyDescent="0.2">
      <c r="T18136" s="212"/>
      <c r="U18136" s="213"/>
      <c r="V18136" s="213"/>
      <c r="W18136" s="213"/>
      <c r="X18136" s="214"/>
      <c r="Y18136" s="214"/>
      <c r="Z18136" s="214"/>
      <c r="AA18136" s="217"/>
      <c r="AB18136" s="217"/>
      <c r="AC18136" s="217"/>
      <c r="AD18136" s="213"/>
    </row>
    <row r="18137" spans="20:30" x14ac:dyDescent="0.2">
      <c r="T18137" s="212"/>
      <c r="U18137" s="213"/>
      <c r="V18137" s="213"/>
      <c r="W18137" s="213"/>
      <c r="X18137" s="214"/>
      <c r="Y18137" s="214"/>
      <c r="Z18137" s="214"/>
      <c r="AA18137" s="217"/>
      <c r="AB18137" s="217"/>
      <c r="AC18137" s="217"/>
      <c r="AD18137" s="213"/>
    </row>
    <row r="18138" spans="20:30" x14ac:dyDescent="0.2">
      <c r="T18138" s="212"/>
      <c r="U18138" s="213"/>
      <c r="V18138" s="213"/>
      <c r="W18138" s="213"/>
      <c r="X18138" s="214"/>
      <c r="Y18138" s="214"/>
      <c r="Z18138" s="214"/>
      <c r="AA18138" s="217"/>
      <c r="AB18138" s="217"/>
      <c r="AC18138" s="217"/>
      <c r="AD18138" s="213"/>
    </row>
    <row r="18139" spans="20:30" x14ac:dyDescent="0.2">
      <c r="T18139" s="212"/>
      <c r="U18139" s="213"/>
      <c r="V18139" s="213"/>
      <c r="W18139" s="213"/>
      <c r="X18139" s="214"/>
      <c r="Y18139" s="214"/>
      <c r="Z18139" s="214"/>
      <c r="AA18139" s="217"/>
      <c r="AB18139" s="217"/>
      <c r="AC18139" s="217"/>
      <c r="AD18139" s="213"/>
    </row>
    <row r="18140" spans="20:30" x14ac:dyDescent="0.2">
      <c r="T18140" s="212"/>
      <c r="U18140" s="213"/>
      <c r="V18140" s="213"/>
      <c r="W18140" s="213"/>
      <c r="X18140" s="214"/>
      <c r="Y18140" s="214"/>
      <c r="Z18140" s="214"/>
      <c r="AA18140" s="217"/>
      <c r="AB18140" s="217"/>
      <c r="AC18140" s="217"/>
      <c r="AD18140" s="213"/>
    </row>
    <row r="18141" spans="20:30" x14ac:dyDescent="0.2">
      <c r="T18141" s="212"/>
      <c r="U18141" s="213"/>
      <c r="V18141" s="213"/>
      <c r="W18141" s="213"/>
      <c r="X18141" s="214"/>
      <c r="Y18141" s="214"/>
      <c r="Z18141" s="214"/>
      <c r="AA18141" s="217"/>
      <c r="AB18141" s="217"/>
      <c r="AC18141" s="217"/>
      <c r="AD18141" s="213"/>
    </row>
    <row r="18142" spans="20:30" x14ac:dyDescent="0.2">
      <c r="T18142" s="212"/>
      <c r="U18142" s="213"/>
      <c r="V18142" s="213"/>
      <c r="W18142" s="213"/>
      <c r="X18142" s="214"/>
      <c r="Y18142" s="214"/>
      <c r="Z18142" s="214"/>
      <c r="AA18142" s="217"/>
      <c r="AB18142" s="217"/>
      <c r="AC18142" s="217"/>
      <c r="AD18142" s="213"/>
    </row>
    <row r="18143" spans="20:30" x14ac:dyDescent="0.2">
      <c r="T18143" s="212"/>
      <c r="U18143" s="213"/>
      <c r="V18143" s="213"/>
      <c r="W18143" s="213"/>
      <c r="X18143" s="214"/>
      <c r="Y18143" s="214"/>
      <c r="Z18143" s="214"/>
      <c r="AA18143" s="217"/>
      <c r="AB18143" s="217"/>
      <c r="AC18143" s="217"/>
      <c r="AD18143" s="213"/>
    </row>
    <row r="18144" spans="20:30" x14ac:dyDescent="0.2">
      <c r="T18144" s="212"/>
      <c r="U18144" s="213"/>
      <c r="V18144" s="213"/>
      <c r="W18144" s="213"/>
      <c r="X18144" s="214"/>
      <c r="Y18144" s="214"/>
      <c r="Z18144" s="214"/>
      <c r="AA18144" s="217"/>
      <c r="AB18144" s="217"/>
      <c r="AC18144" s="217"/>
      <c r="AD18144" s="213"/>
    </row>
    <row r="18145" spans="20:30" x14ac:dyDescent="0.2">
      <c r="T18145" s="212"/>
      <c r="U18145" s="213"/>
      <c r="V18145" s="213"/>
      <c r="W18145" s="213"/>
      <c r="X18145" s="214"/>
      <c r="Y18145" s="214"/>
      <c r="Z18145" s="214"/>
      <c r="AA18145" s="217"/>
      <c r="AB18145" s="217"/>
      <c r="AC18145" s="217"/>
      <c r="AD18145" s="213"/>
    </row>
    <row r="18146" spans="20:30" x14ac:dyDescent="0.2">
      <c r="T18146" s="212"/>
      <c r="U18146" s="213"/>
      <c r="V18146" s="213"/>
      <c r="W18146" s="213"/>
      <c r="X18146" s="214"/>
      <c r="Y18146" s="214"/>
      <c r="Z18146" s="214"/>
      <c r="AA18146" s="217"/>
      <c r="AB18146" s="217"/>
      <c r="AC18146" s="217"/>
      <c r="AD18146" s="213"/>
    </row>
    <row r="18147" spans="20:30" x14ac:dyDescent="0.2">
      <c r="T18147" s="212"/>
      <c r="U18147" s="213"/>
      <c r="V18147" s="213"/>
      <c r="W18147" s="213"/>
      <c r="X18147" s="214"/>
      <c r="Y18147" s="214"/>
      <c r="Z18147" s="214"/>
      <c r="AA18147" s="217"/>
      <c r="AB18147" s="217"/>
      <c r="AC18147" s="217"/>
      <c r="AD18147" s="213"/>
    </row>
    <row r="18148" spans="20:30" x14ac:dyDescent="0.2">
      <c r="T18148" s="212"/>
      <c r="U18148" s="213"/>
      <c r="V18148" s="213"/>
      <c r="W18148" s="213"/>
      <c r="X18148" s="214"/>
      <c r="Y18148" s="214"/>
      <c r="Z18148" s="214"/>
      <c r="AA18148" s="217"/>
      <c r="AB18148" s="217"/>
      <c r="AC18148" s="217"/>
      <c r="AD18148" s="213"/>
    </row>
    <row r="18149" spans="20:30" x14ac:dyDescent="0.2">
      <c r="T18149" s="212"/>
      <c r="U18149" s="213"/>
      <c r="V18149" s="213"/>
      <c r="W18149" s="213"/>
      <c r="X18149" s="214"/>
      <c r="Y18149" s="214"/>
      <c r="Z18149" s="214"/>
      <c r="AA18149" s="217"/>
      <c r="AB18149" s="217"/>
      <c r="AC18149" s="217"/>
      <c r="AD18149" s="213"/>
    </row>
    <row r="18150" spans="20:30" x14ac:dyDescent="0.2">
      <c r="T18150" s="212"/>
      <c r="U18150" s="213"/>
      <c r="V18150" s="213"/>
      <c r="W18150" s="213"/>
      <c r="X18150" s="214"/>
      <c r="Y18150" s="214"/>
      <c r="Z18150" s="214"/>
      <c r="AA18150" s="217"/>
      <c r="AB18150" s="217"/>
      <c r="AC18150" s="217"/>
      <c r="AD18150" s="213"/>
    </row>
    <row r="18151" spans="20:30" x14ac:dyDescent="0.2">
      <c r="T18151" s="212"/>
      <c r="U18151" s="213"/>
      <c r="V18151" s="213"/>
      <c r="W18151" s="213"/>
      <c r="X18151" s="214"/>
      <c r="Y18151" s="214"/>
      <c r="Z18151" s="214"/>
      <c r="AA18151" s="217"/>
      <c r="AB18151" s="217"/>
      <c r="AC18151" s="217"/>
      <c r="AD18151" s="213"/>
    </row>
    <row r="18152" spans="20:30" x14ac:dyDescent="0.2">
      <c r="T18152" s="212"/>
      <c r="U18152" s="213"/>
      <c r="V18152" s="213"/>
      <c r="W18152" s="213"/>
      <c r="X18152" s="214"/>
      <c r="Y18152" s="214"/>
      <c r="Z18152" s="214"/>
      <c r="AA18152" s="217"/>
      <c r="AB18152" s="217"/>
      <c r="AC18152" s="217"/>
      <c r="AD18152" s="213"/>
    </row>
    <row r="18153" spans="20:30" x14ac:dyDescent="0.2">
      <c r="T18153" s="212"/>
      <c r="U18153" s="213"/>
      <c r="V18153" s="213"/>
      <c r="W18153" s="213"/>
      <c r="X18153" s="214"/>
      <c r="Y18153" s="214"/>
      <c r="Z18153" s="214"/>
      <c r="AA18153" s="217"/>
      <c r="AB18153" s="217"/>
      <c r="AC18153" s="217"/>
      <c r="AD18153" s="213"/>
    </row>
    <row r="18154" spans="20:30" x14ac:dyDescent="0.2">
      <c r="T18154" s="212"/>
      <c r="U18154" s="213"/>
      <c r="V18154" s="213"/>
      <c r="W18154" s="213"/>
      <c r="X18154" s="214"/>
      <c r="Y18154" s="214"/>
      <c r="Z18154" s="214"/>
      <c r="AA18154" s="217"/>
      <c r="AB18154" s="217"/>
      <c r="AC18154" s="217"/>
      <c r="AD18154" s="213"/>
    </row>
    <row r="18155" spans="20:30" x14ac:dyDescent="0.2">
      <c r="T18155" s="212"/>
      <c r="U18155" s="213"/>
      <c r="V18155" s="213"/>
      <c r="W18155" s="213"/>
      <c r="X18155" s="214"/>
      <c r="Y18155" s="214"/>
      <c r="Z18155" s="214"/>
      <c r="AA18155" s="217"/>
      <c r="AB18155" s="217"/>
      <c r="AC18155" s="217"/>
      <c r="AD18155" s="213"/>
    </row>
    <row r="18156" spans="20:30" x14ac:dyDescent="0.2">
      <c r="T18156" s="212"/>
      <c r="U18156" s="213"/>
      <c r="V18156" s="213"/>
      <c r="W18156" s="213"/>
      <c r="X18156" s="214"/>
      <c r="Y18156" s="214"/>
      <c r="Z18156" s="214"/>
      <c r="AA18156" s="217"/>
      <c r="AB18156" s="217"/>
      <c r="AC18156" s="217"/>
      <c r="AD18156" s="213"/>
    </row>
    <row r="18157" spans="20:30" x14ac:dyDescent="0.2">
      <c r="T18157" s="212"/>
      <c r="U18157" s="213"/>
      <c r="V18157" s="213"/>
      <c r="W18157" s="213"/>
      <c r="X18157" s="214"/>
      <c r="Y18157" s="214"/>
      <c r="Z18157" s="214"/>
      <c r="AA18157" s="217"/>
      <c r="AB18157" s="217"/>
      <c r="AC18157" s="217"/>
      <c r="AD18157" s="213"/>
    </row>
    <row r="18158" spans="20:30" x14ac:dyDescent="0.2">
      <c r="T18158" s="212"/>
      <c r="U18158" s="213"/>
      <c r="V18158" s="213"/>
      <c r="W18158" s="213"/>
      <c r="X18158" s="214"/>
      <c r="Y18158" s="214"/>
      <c r="Z18158" s="214"/>
      <c r="AA18158" s="217"/>
      <c r="AB18158" s="217"/>
      <c r="AC18158" s="217"/>
      <c r="AD18158" s="213"/>
    </row>
    <row r="18159" spans="20:30" x14ac:dyDescent="0.2">
      <c r="T18159" s="212"/>
      <c r="U18159" s="213"/>
      <c r="V18159" s="213"/>
      <c r="W18159" s="213"/>
      <c r="X18159" s="214"/>
      <c r="Y18159" s="214"/>
      <c r="Z18159" s="214"/>
      <c r="AA18159" s="217"/>
      <c r="AB18159" s="217"/>
      <c r="AC18159" s="217"/>
      <c r="AD18159" s="213"/>
    </row>
    <row r="18160" spans="20:30" x14ac:dyDescent="0.2">
      <c r="T18160" s="212"/>
      <c r="U18160" s="213"/>
      <c r="V18160" s="213"/>
      <c r="W18160" s="213"/>
      <c r="X18160" s="214"/>
      <c r="Y18160" s="214"/>
      <c r="Z18160" s="214"/>
      <c r="AA18160" s="217"/>
      <c r="AB18160" s="217"/>
      <c r="AC18160" s="217"/>
      <c r="AD18160" s="213"/>
    </row>
    <row r="18161" spans="20:30" x14ac:dyDescent="0.2">
      <c r="T18161" s="212"/>
      <c r="U18161" s="213"/>
      <c r="V18161" s="213"/>
      <c r="W18161" s="213"/>
      <c r="X18161" s="214"/>
      <c r="Y18161" s="214"/>
      <c r="Z18161" s="214"/>
      <c r="AA18161" s="217"/>
      <c r="AB18161" s="217"/>
      <c r="AC18161" s="217"/>
      <c r="AD18161" s="213"/>
    </row>
    <row r="18162" spans="20:30" x14ac:dyDescent="0.2">
      <c r="T18162" s="212"/>
      <c r="U18162" s="213"/>
      <c r="V18162" s="213"/>
      <c r="W18162" s="213"/>
      <c r="X18162" s="214"/>
      <c r="Y18162" s="214"/>
      <c r="Z18162" s="214"/>
      <c r="AA18162" s="217"/>
      <c r="AB18162" s="217"/>
      <c r="AC18162" s="217"/>
      <c r="AD18162" s="213"/>
    </row>
    <row r="18163" spans="20:30" x14ac:dyDescent="0.2">
      <c r="T18163" s="212"/>
      <c r="U18163" s="213"/>
      <c r="V18163" s="213"/>
      <c r="W18163" s="213"/>
      <c r="X18163" s="214"/>
      <c r="Y18163" s="214"/>
      <c r="Z18163" s="214"/>
      <c r="AA18163" s="217"/>
      <c r="AB18163" s="217"/>
      <c r="AC18163" s="217"/>
      <c r="AD18163" s="213"/>
    </row>
    <row r="18164" spans="20:30" x14ac:dyDescent="0.2">
      <c r="T18164" s="212"/>
      <c r="U18164" s="213"/>
      <c r="V18164" s="213"/>
      <c r="W18164" s="213"/>
      <c r="X18164" s="214"/>
      <c r="Y18164" s="214"/>
      <c r="Z18164" s="214"/>
      <c r="AA18164" s="217"/>
      <c r="AB18164" s="217"/>
      <c r="AC18164" s="217"/>
      <c r="AD18164" s="213"/>
    </row>
    <row r="18165" spans="20:30" x14ac:dyDescent="0.2">
      <c r="T18165" s="212"/>
      <c r="U18165" s="213"/>
      <c r="V18165" s="213"/>
      <c r="W18165" s="213"/>
      <c r="X18165" s="214"/>
      <c r="Y18165" s="214"/>
      <c r="Z18165" s="214"/>
      <c r="AA18165" s="217"/>
      <c r="AB18165" s="217"/>
      <c r="AC18165" s="217"/>
      <c r="AD18165" s="213"/>
    </row>
    <row r="18166" spans="20:30" x14ac:dyDescent="0.2">
      <c r="T18166" s="212"/>
      <c r="U18166" s="213"/>
      <c r="V18166" s="213"/>
      <c r="W18166" s="213"/>
      <c r="X18166" s="214"/>
      <c r="Y18166" s="214"/>
      <c r="Z18166" s="214"/>
      <c r="AA18166" s="217"/>
      <c r="AB18166" s="217"/>
      <c r="AC18166" s="217"/>
      <c r="AD18166" s="213"/>
    </row>
    <row r="18167" spans="20:30" x14ac:dyDescent="0.2">
      <c r="T18167" s="212"/>
      <c r="U18167" s="213"/>
      <c r="V18167" s="213"/>
      <c r="W18167" s="213"/>
      <c r="X18167" s="214"/>
      <c r="Y18167" s="214"/>
      <c r="Z18167" s="214"/>
      <c r="AA18167" s="217"/>
      <c r="AB18167" s="217"/>
      <c r="AC18167" s="217"/>
      <c r="AD18167" s="213"/>
    </row>
    <row r="18168" spans="20:30" x14ac:dyDescent="0.2">
      <c r="T18168" s="212"/>
      <c r="U18168" s="213"/>
      <c r="V18168" s="213"/>
      <c r="W18168" s="213"/>
      <c r="X18168" s="214"/>
      <c r="Y18168" s="214"/>
      <c r="Z18168" s="214"/>
      <c r="AA18168" s="217"/>
      <c r="AB18168" s="217"/>
      <c r="AC18168" s="217"/>
      <c r="AD18168" s="213"/>
    </row>
    <row r="18169" spans="20:30" x14ac:dyDescent="0.2">
      <c r="T18169" s="212"/>
      <c r="U18169" s="213"/>
      <c r="V18169" s="213"/>
      <c r="W18169" s="213"/>
      <c r="X18169" s="214"/>
      <c r="Y18169" s="214"/>
      <c r="Z18169" s="214"/>
      <c r="AA18169" s="217"/>
      <c r="AB18169" s="217"/>
      <c r="AC18169" s="217"/>
      <c r="AD18169" s="213"/>
    </row>
    <row r="18170" spans="20:30" x14ac:dyDescent="0.2">
      <c r="T18170" s="212"/>
      <c r="U18170" s="213"/>
      <c r="V18170" s="213"/>
      <c r="W18170" s="213"/>
      <c r="X18170" s="214"/>
      <c r="Y18170" s="214"/>
      <c r="Z18170" s="214"/>
      <c r="AA18170" s="217"/>
      <c r="AB18170" s="217"/>
      <c r="AC18170" s="217"/>
      <c r="AD18170" s="213"/>
    </row>
    <row r="18171" spans="20:30" x14ac:dyDescent="0.2">
      <c r="T18171" s="212"/>
      <c r="U18171" s="213"/>
      <c r="V18171" s="213"/>
      <c r="W18171" s="213"/>
      <c r="X18171" s="214"/>
      <c r="Y18171" s="214"/>
      <c r="Z18171" s="214"/>
      <c r="AA18171" s="217"/>
      <c r="AB18171" s="217"/>
      <c r="AC18171" s="217"/>
      <c r="AD18171" s="213"/>
    </row>
    <row r="18172" spans="20:30" x14ac:dyDescent="0.2">
      <c r="T18172" s="212"/>
      <c r="U18172" s="213"/>
      <c r="V18172" s="213"/>
      <c r="W18172" s="213"/>
      <c r="X18172" s="214"/>
      <c r="Y18172" s="214"/>
      <c r="Z18172" s="214"/>
      <c r="AA18172" s="217"/>
      <c r="AB18172" s="217"/>
      <c r="AC18172" s="217"/>
      <c r="AD18172" s="213"/>
    </row>
    <row r="18173" spans="20:30" x14ac:dyDescent="0.2">
      <c r="T18173" s="212"/>
      <c r="U18173" s="213"/>
      <c r="V18173" s="213"/>
      <c r="W18173" s="213"/>
      <c r="X18173" s="214"/>
      <c r="Y18173" s="214"/>
      <c r="Z18173" s="214"/>
      <c r="AA18173" s="217"/>
      <c r="AB18173" s="217"/>
      <c r="AC18173" s="217"/>
      <c r="AD18173" s="213"/>
    </row>
    <row r="18174" spans="20:30" x14ac:dyDescent="0.2">
      <c r="T18174" s="212"/>
      <c r="U18174" s="213"/>
      <c r="V18174" s="213"/>
      <c r="W18174" s="213"/>
      <c r="X18174" s="214"/>
      <c r="Y18174" s="214"/>
      <c r="Z18174" s="214"/>
      <c r="AA18174" s="217"/>
      <c r="AB18174" s="217"/>
      <c r="AC18174" s="217"/>
      <c r="AD18174" s="213"/>
    </row>
    <row r="18175" spans="20:30" x14ac:dyDescent="0.2">
      <c r="T18175" s="212"/>
      <c r="U18175" s="213"/>
      <c r="V18175" s="213"/>
      <c r="W18175" s="213"/>
      <c r="X18175" s="214"/>
      <c r="Y18175" s="214"/>
      <c r="Z18175" s="214"/>
      <c r="AA18175" s="217"/>
      <c r="AB18175" s="217"/>
      <c r="AC18175" s="217"/>
      <c r="AD18175" s="213"/>
    </row>
    <row r="18176" spans="20:30" x14ac:dyDescent="0.2">
      <c r="T18176" s="212"/>
      <c r="U18176" s="213"/>
      <c r="V18176" s="213"/>
      <c r="W18176" s="213"/>
      <c r="X18176" s="214"/>
      <c r="Y18176" s="214"/>
      <c r="Z18176" s="214"/>
      <c r="AA18176" s="217"/>
      <c r="AB18176" s="217"/>
      <c r="AC18176" s="217"/>
      <c r="AD18176" s="213"/>
    </row>
    <row r="18177" spans="20:30" x14ac:dyDescent="0.2">
      <c r="T18177" s="212"/>
      <c r="U18177" s="213"/>
      <c r="V18177" s="213"/>
      <c r="W18177" s="213"/>
      <c r="X18177" s="214"/>
      <c r="Y18177" s="214"/>
      <c r="Z18177" s="214"/>
      <c r="AA18177" s="217"/>
      <c r="AB18177" s="217"/>
      <c r="AC18177" s="217"/>
      <c r="AD18177" s="213"/>
    </row>
    <row r="18178" spans="20:30" x14ac:dyDescent="0.2">
      <c r="T18178" s="212"/>
      <c r="U18178" s="213"/>
      <c r="V18178" s="213"/>
      <c r="W18178" s="213"/>
      <c r="X18178" s="214"/>
      <c r="Y18178" s="214"/>
      <c r="Z18178" s="214"/>
      <c r="AA18178" s="217"/>
      <c r="AB18178" s="217"/>
      <c r="AC18178" s="217"/>
      <c r="AD18178" s="213"/>
    </row>
    <row r="18179" spans="20:30" x14ac:dyDescent="0.2">
      <c r="T18179" s="212"/>
      <c r="U18179" s="213"/>
      <c r="V18179" s="213"/>
      <c r="W18179" s="213"/>
      <c r="X18179" s="214"/>
      <c r="Y18179" s="214"/>
      <c r="Z18179" s="214"/>
      <c r="AA18179" s="217"/>
      <c r="AB18179" s="217"/>
      <c r="AC18179" s="217"/>
      <c r="AD18179" s="213"/>
    </row>
    <row r="18180" spans="20:30" x14ac:dyDescent="0.2">
      <c r="T18180" s="212"/>
      <c r="U18180" s="213"/>
      <c r="V18180" s="213"/>
      <c r="W18180" s="213"/>
      <c r="X18180" s="214"/>
      <c r="Y18180" s="214"/>
      <c r="Z18180" s="214"/>
      <c r="AA18180" s="217"/>
      <c r="AB18180" s="217"/>
      <c r="AC18180" s="217"/>
      <c r="AD18180" s="213"/>
    </row>
    <row r="18181" spans="20:30" x14ac:dyDescent="0.2">
      <c r="T18181" s="212"/>
      <c r="U18181" s="213"/>
      <c r="V18181" s="213"/>
      <c r="W18181" s="213"/>
      <c r="X18181" s="214"/>
      <c r="Y18181" s="214"/>
      <c r="Z18181" s="214"/>
      <c r="AA18181" s="217"/>
      <c r="AB18181" s="217"/>
      <c r="AC18181" s="217"/>
      <c r="AD18181" s="213"/>
    </row>
    <row r="18182" spans="20:30" x14ac:dyDescent="0.2">
      <c r="T18182" s="212"/>
      <c r="U18182" s="213"/>
      <c r="V18182" s="213"/>
      <c r="W18182" s="213"/>
      <c r="X18182" s="214"/>
      <c r="Y18182" s="214"/>
      <c r="Z18182" s="214"/>
      <c r="AA18182" s="217"/>
      <c r="AB18182" s="217"/>
      <c r="AC18182" s="217"/>
      <c r="AD18182" s="213"/>
    </row>
    <row r="18183" spans="20:30" x14ac:dyDescent="0.2">
      <c r="T18183" s="212"/>
      <c r="U18183" s="213"/>
      <c r="V18183" s="213"/>
      <c r="W18183" s="213"/>
      <c r="X18183" s="214"/>
      <c r="Y18183" s="214"/>
      <c r="Z18183" s="214"/>
      <c r="AA18183" s="217"/>
      <c r="AB18183" s="217"/>
      <c r="AC18183" s="217"/>
      <c r="AD18183" s="213"/>
    </row>
    <row r="18184" spans="20:30" x14ac:dyDescent="0.2">
      <c r="T18184" s="212"/>
      <c r="U18184" s="213"/>
      <c r="V18184" s="213"/>
      <c r="W18184" s="213"/>
      <c r="X18184" s="214"/>
      <c r="Y18184" s="214"/>
      <c r="Z18184" s="214"/>
      <c r="AA18184" s="217"/>
      <c r="AB18184" s="217"/>
      <c r="AC18184" s="217"/>
      <c r="AD18184" s="213"/>
    </row>
    <row r="18185" spans="20:30" x14ac:dyDescent="0.2">
      <c r="T18185" s="212"/>
      <c r="U18185" s="213"/>
      <c r="V18185" s="213"/>
      <c r="W18185" s="213"/>
      <c r="X18185" s="214"/>
      <c r="Y18185" s="214"/>
      <c r="Z18185" s="214"/>
      <c r="AA18185" s="217"/>
      <c r="AB18185" s="217"/>
      <c r="AC18185" s="217"/>
      <c r="AD18185" s="213"/>
    </row>
    <row r="18186" spans="20:30" x14ac:dyDescent="0.2">
      <c r="T18186" s="212"/>
      <c r="U18186" s="213"/>
      <c r="V18186" s="213"/>
      <c r="W18186" s="213"/>
      <c r="X18186" s="214"/>
      <c r="Y18186" s="214"/>
      <c r="Z18186" s="214"/>
      <c r="AA18186" s="217"/>
      <c r="AB18186" s="217"/>
      <c r="AC18186" s="217"/>
      <c r="AD18186" s="213"/>
    </row>
    <row r="18187" spans="20:30" x14ac:dyDescent="0.2">
      <c r="T18187" s="212"/>
      <c r="U18187" s="213"/>
      <c r="V18187" s="213"/>
      <c r="W18187" s="213"/>
      <c r="X18187" s="214"/>
      <c r="Y18187" s="214"/>
      <c r="Z18187" s="214"/>
      <c r="AA18187" s="217"/>
      <c r="AB18187" s="217"/>
      <c r="AC18187" s="217"/>
      <c r="AD18187" s="213"/>
    </row>
    <row r="18188" spans="20:30" x14ac:dyDescent="0.2">
      <c r="T18188" s="212"/>
      <c r="U18188" s="213"/>
      <c r="V18188" s="213"/>
      <c r="W18188" s="213"/>
      <c r="X18188" s="214"/>
      <c r="Y18188" s="214"/>
      <c r="Z18188" s="214"/>
      <c r="AA18188" s="217"/>
      <c r="AB18188" s="217"/>
      <c r="AC18188" s="217"/>
      <c r="AD18188" s="213"/>
    </row>
    <row r="18189" spans="20:30" x14ac:dyDescent="0.2">
      <c r="T18189" s="212"/>
      <c r="U18189" s="213"/>
      <c r="V18189" s="213"/>
      <c r="W18189" s="213"/>
      <c r="X18189" s="214"/>
      <c r="Y18189" s="214"/>
      <c r="Z18189" s="214"/>
      <c r="AA18189" s="217"/>
      <c r="AB18189" s="217"/>
      <c r="AC18189" s="217"/>
      <c r="AD18189" s="213"/>
    </row>
    <row r="18190" spans="20:30" x14ac:dyDescent="0.2">
      <c r="T18190" s="212"/>
      <c r="U18190" s="213"/>
      <c r="V18190" s="213"/>
      <c r="W18190" s="213"/>
      <c r="X18190" s="214"/>
      <c r="Y18190" s="214"/>
      <c r="Z18190" s="214"/>
      <c r="AA18190" s="217"/>
      <c r="AB18190" s="217"/>
      <c r="AC18190" s="217"/>
      <c r="AD18190" s="213"/>
    </row>
    <row r="18191" spans="20:30" x14ac:dyDescent="0.2">
      <c r="T18191" s="212"/>
      <c r="U18191" s="213"/>
      <c r="V18191" s="213"/>
      <c r="W18191" s="213"/>
      <c r="X18191" s="214"/>
      <c r="Y18191" s="214"/>
      <c r="Z18191" s="214"/>
      <c r="AA18191" s="217"/>
      <c r="AB18191" s="217"/>
      <c r="AC18191" s="217"/>
      <c r="AD18191" s="213"/>
    </row>
    <row r="18192" spans="20:30" x14ac:dyDescent="0.2">
      <c r="T18192" s="212"/>
      <c r="U18192" s="213"/>
      <c r="V18192" s="213"/>
      <c r="W18192" s="213"/>
      <c r="X18192" s="214"/>
      <c r="Y18192" s="214"/>
      <c r="Z18192" s="214"/>
      <c r="AA18192" s="217"/>
      <c r="AB18192" s="217"/>
      <c r="AC18192" s="217"/>
      <c r="AD18192" s="213"/>
    </row>
    <row r="18193" spans="20:30" x14ac:dyDescent="0.2">
      <c r="T18193" s="212"/>
      <c r="U18193" s="213"/>
      <c r="V18193" s="213"/>
      <c r="W18193" s="213"/>
      <c r="X18193" s="214"/>
      <c r="Y18193" s="214"/>
      <c r="Z18193" s="214"/>
      <c r="AA18193" s="217"/>
      <c r="AB18193" s="217"/>
      <c r="AC18193" s="217"/>
      <c r="AD18193" s="213"/>
    </row>
    <row r="18194" spans="20:30" x14ac:dyDescent="0.2">
      <c r="T18194" s="212"/>
      <c r="U18194" s="213"/>
      <c r="V18194" s="213"/>
      <c r="W18194" s="213"/>
      <c r="X18194" s="214"/>
      <c r="Y18194" s="214"/>
      <c r="Z18194" s="214"/>
      <c r="AA18194" s="217"/>
      <c r="AB18194" s="217"/>
      <c r="AC18194" s="217"/>
      <c r="AD18194" s="213"/>
    </row>
    <row r="18195" spans="20:30" x14ac:dyDescent="0.2">
      <c r="T18195" s="212"/>
      <c r="U18195" s="213"/>
      <c r="V18195" s="213"/>
      <c r="W18195" s="213"/>
      <c r="X18195" s="214"/>
      <c r="Y18195" s="214"/>
      <c r="Z18195" s="214"/>
      <c r="AA18195" s="217"/>
      <c r="AB18195" s="217"/>
      <c r="AC18195" s="217"/>
      <c r="AD18195" s="213"/>
    </row>
    <row r="18196" spans="20:30" x14ac:dyDescent="0.2">
      <c r="T18196" s="212"/>
      <c r="U18196" s="213"/>
      <c r="V18196" s="213"/>
      <c r="W18196" s="213"/>
      <c r="X18196" s="214"/>
      <c r="Y18196" s="214"/>
      <c r="Z18196" s="214"/>
      <c r="AA18196" s="217"/>
      <c r="AB18196" s="217"/>
      <c r="AC18196" s="217"/>
      <c r="AD18196" s="213"/>
    </row>
    <row r="18197" spans="20:30" x14ac:dyDescent="0.2">
      <c r="T18197" s="212"/>
      <c r="U18197" s="213"/>
      <c r="V18197" s="213"/>
      <c r="W18197" s="213"/>
      <c r="X18197" s="214"/>
      <c r="Y18197" s="214"/>
      <c r="Z18197" s="214"/>
      <c r="AA18197" s="217"/>
      <c r="AB18197" s="217"/>
      <c r="AC18197" s="217"/>
      <c r="AD18197" s="213"/>
    </row>
    <row r="18198" spans="20:30" x14ac:dyDescent="0.2">
      <c r="T18198" s="212"/>
      <c r="U18198" s="213"/>
      <c r="V18198" s="213"/>
      <c r="W18198" s="213"/>
      <c r="X18198" s="214"/>
      <c r="Y18198" s="214"/>
      <c r="Z18198" s="214"/>
      <c r="AA18198" s="217"/>
      <c r="AB18198" s="217"/>
      <c r="AC18198" s="217"/>
      <c r="AD18198" s="213"/>
    </row>
    <row r="18199" spans="20:30" x14ac:dyDescent="0.2">
      <c r="T18199" s="212"/>
      <c r="U18199" s="213"/>
      <c r="V18199" s="213"/>
      <c r="W18199" s="213"/>
      <c r="X18199" s="214"/>
      <c r="Y18199" s="214"/>
      <c r="Z18199" s="214"/>
      <c r="AA18199" s="217"/>
      <c r="AB18199" s="217"/>
      <c r="AC18199" s="217"/>
      <c r="AD18199" s="213"/>
    </row>
    <row r="18200" spans="20:30" x14ac:dyDescent="0.2">
      <c r="T18200" s="212"/>
      <c r="U18200" s="213"/>
      <c r="V18200" s="213"/>
      <c r="W18200" s="213"/>
      <c r="X18200" s="214"/>
      <c r="Y18200" s="214"/>
      <c r="Z18200" s="214"/>
      <c r="AA18200" s="217"/>
      <c r="AB18200" s="217"/>
      <c r="AC18200" s="217"/>
      <c r="AD18200" s="213"/>
    </row>
    <row r="18201" spans="20:30" x14ac:dyDescent="0.2">
      <c r="T18201" s="212"/>
      <c r="U18201" s="213"/>
      <c r="V18201" s="213"/>
      <c r="W18201" s="213"/>
      <c r="X18201" s="214"/>
      <c r="Y18201" s="214"/>
      <c r="Z18201" s="214"/>
      <c r="AA18201" s="217"/>
      <c r="AB18201" s="217"/>
      <c r="AC18201" s="217"/>
      <c r="AD18201" s="213"/>
    </row>
    <row r="18202" spans="20:30" x14ac:dyDescent="0.2">
      <c r="T18202" s="212"/>
      <c r="U18202" s="213"/>
      <c r="V18202" s="213"/>
      <c r="W18202" s="213"/>
      <c r="X18202" s="214"/>
      <c r="Y18202" s="214"/>
      <c r="Z18202" s="214"/>
      <c r="AA18202" s="217"/>
      <c r="AB18202" s="217"/>
      <c r="AC18202" s="217"/>
      <c r="AD18202" s="213"/>
    </row>
    <row r="18203" spans="20:30" x14ac:dyDescent="0.2">
      <c r="T18203" s="212"/>
      <c r="U18203" s="213"/>
      <c r="V18203" s="213"/>
      <c r="W18203" s="213"/>
      <c r="X18203" s="214"/>
      <c r="Y18203" s="214"/>
      <c r="Z18203" s="214"/>
      <c r="AA18203" s="217"/>
      <c r="AB18203" s="217"/>
      <c r="AC18203" s="217"/>
      <c r="AD18203" s="213"/>
    </row>
    <row r="18204" spans="20:30" x14ac:dyDescent="0.2">
      <c r="T18204" s="212"/>
      <c r="U18204" s="213"/>
      <c r="V18204" s="213"/>
      <c r="W18204" s="213"/>
      <c r="X18204" s="214"/>
      <c r="Y18204" s="214"/>
      <c r="Z18204" s="214"/>
      <c r="AA18204" s="217"/>
      <c r="AB18204" s="217"/>
      <c r="AC18204" s="217"/>
      <c r="AD18204" s="213"/>
    </row>
    <row r="18205" spans="20:30" x14ac:dyDescent="0.2">
      <c r="T18205" s="212"/>
      <c r="U18205" s="213"/>
      <c r="V18205" s="213"/>
      <c r="W18205" s="213"/>
      <c r="X18205" s="214"/>
      <c r="Y18205" s="214"/>
      <c r="Z18205" s="214"/>
      <c r="AA18205" s="217"/>
      <c r="AB18205" s="217"/>
      <c r="AC18205" s="217"/>
      <c r="AD18205" s="213"/>
    </row>
    <row r="18206" spans="20:30" x14ac:dyDescent="0.2">
      <c r="T18206" s="212"/>
      <c r="U18206" s="213"/>
      <c r="V18206" s="213"/>
      <c r="W18206" s="213"/>
      <c r="X18206" s="214"/>
      <c r="Y18206" s="214"/>
      <c r="Z18206" s="214"/>
      <c r="AA18206" s="217"/>
      <c r="AB18206" s="217"/>
      <c r="AC18206" s="217"/>
      <c r="AD18206" s="213"/>
    </row>
    <row r="18207" spans="20:30" x14ac:dyDescent="0.2">
      <c r="T18207" s="212"/>
      <c r="U18207" s="213"/>
      <c r="V18207" s="213"/>
      <c r="W18207" s="213"/>
      <c r="X18207" s="214"/>
      <c r="Y18207" s="214"/>
      <c r="Z18207" s="214"/>
      <c r="AA18207" s="217"/>
      <c r="AB18207" s="217"/>
      <c r="AC18207" s="217"/>
      <c r="AD18207" s="213"/>
    </row>
    <row r="18208" spans="20:30" x14ac:dyDescent="0.2">
      <c r="T18208" s="212"/>
      <c r="U18208" s="213"/>
      <c r="V18208" s="213"/>
      <c r="W18208" s="213"/>
      <c r="X18208" s="214"/>
      <c r="Y18208" s="214"/>
      <c r="Z18208" s="214"/>
      <c r="AA18208" s="217"/>
      <c r="AB18208" s="217"/>
      <c r="AC18208" s="217"/>
      <c r="AD18208" s="213"/>
    </row>
    <row r="18209" spans="20:30" x14ac:dyDescent="0.2">
      <c r="T18209" s="212"/>
      <c r="U18209" s="213"/>
      <c r="V18209" s="213"/>
      <c r="W18209" s="213"/>
      <c r="X18209" s="214"/>
      <c r="Y18209" s="214"/>
      <c r="Z18209" s="214"/>
      <c r="AA18209" s="217"/>
      <c r="AB18209" s="217"/>
      <c r="AC18209" s="217"/>
      <c r="AD18209" s="213"/>
    </row>
    <row r="18210" spans="20:30" x14ac:dyDescent="0.2">
      <c r="T18210" s="212"/>
      <c r="U18210" s="213"/>
      <c r="V18210" s="213"/>
      <c r="W18210" s="213"/>
      <c r="X18210" s="214"/>
      <c r="Y18210" s="214"/>
      <c r="Z18210" s="214"/>
      <c r="AA18210" s="217"/>
      <c r="AB18210" s="217"/>
      <c r="AC18210" s="217"/>
      <c r="AD18210" s="213"/>
    </row>
    <row r="18211" spans="20:30" x14ac:dyDescent="0.2">
      <c r="T18211" s="212"/>
      <c r="U18211" s="213"/>
      <c r="V18211" s="213"/>
      <c r="W18211" s="213"/>
      <c r="X18211" s="214"/>
      <c r="Y18211" s="214"/>
      <c r="Z18211" s="214"/>
      <c r="AA18211" s="217"/>
      <c r="AB18211" s="217"/>
      <c r="AC18211" s="217"/>
      <c r="AD18211" s="213"/>
    </row>
    <row r="18212" spans="20:30" x14ac:dyDescent="0.2">
      <c r="T18212" s="212"/>
      <c r="U18212" s="213"/>
      <c r="V18212" s="213"/>
      <c r="W18212" s="213"/>
      <c r="X18212" s="214"/>
      <c r="Y18212" s="214"/>
      <c r="Z18212" s="214"/>
      <c r="AA18212" s="217"/>
      <c r="AB18212" s="217"/>
      <c r="AC18212" s="217"/>
      <c r="AD18212" s="213"/>
    </row>
    <row r="18213" spans="20:30" x14ac:dyDescent="0.2">
      <c r="T18213" s="212"/>
      <c r="U18213" s="213"/>
      <c r="V18213" s="213"/>
      <c r="W18213" s="213"/>
      <c r="X18213" s="214"/>
      <c r="Y18213" s="214"/>
      <c r="Z18213" s="214"/>
      <c r="AA18213" s="217"/>
      <c r="AB18213" s="217"/>
      <c r="AC18213" s="217"/>
      <c r="AD18213" s="213"/>
    </row>
    <row r="18214" spans="20:30" x14ac:dyDescent="0.2">
      <c r="T18214" s="212"/>
      <c r="U18214" s="213"/>
      <c r="V18214" s="213"/>
      <c r="W18214" s="213"/>
      <c r="X18214" s="214"/>
      <c r="Y18214" s="214"/>
      <c r="Z18214" s="214"/>
      <c r="AA18214" s="217"/>
      <c r="AB18214" s="217"/>
      <c r="AC18214" s="217"/>
      <c r="AD18214" s="213"/>
    </row>
    <row r="18215" spans="20:30" x14ac:dyDescent="0.2">
      <c r="T18215" s="212"/>
      <c r="U18215" s="213"/>
      <c r="V18215" s="213"/>
      <c r="W18215" s="213"/>
      <c r="X18215" s="214"/>
      <c r="Y18215" s="214"/>
      <c r="Z18215" s="214"/>
      <c r="AA18215" s="217"/>
      <c r="AB18215" s="217"/>
      <c r="AC18215" s="217"/>
      <c r="AD18215" s="213"/>
    </row>
    <row r="18216" spans="20:30" x14ac:dyDescent="0.2">
      <c r="T18216" s="212"/>
      <c r="U18216" s="213"/>
      <c r="V18216" s="213"/>
      <c r="W18216" s="213"/>
      <c r="X18216" s="214"/>
      <c r="Y18216" s="214"/>
      <c r="Z18216" s="214"/>
      <c r="AA18216" s="217"/>
      <c r="AB18216" s="217"/>
      <c r="AC18216" s="217"/>
      <c r="AD18216" s="213"/>
    </row>
    <row r="18217" spans="20:30" x14ac:dyDescent="0.2">
      <c r="T18217" s="212"/>
      <c r="U18217" s="213"/>
      <c r="V18217" s="213"/>
      <c r="W18217" s="213"/>
      <c r="X18217" s="214"/>
      <c r="Y18217" s="214"/>
      <c r="Z18217" s="214"/>
      <c r="AA18217" s="217"/>
      <c r="AB18217" s="217"/>
      <c r="AC18217" s="217"/>
      <c r="AD18217" s="213"/>
    </row>
    <row r="18218" spans="20:30" x14ac:dyDescent="0.2">
      <c r="T18218" s="212"/>
      <c r="U18218" s="213"/>
      <c r="V18218" s="213"/>
      <c r="W18218" s="213"/>
      <c r="X18218" s="214"/>
      <c r="Y18218" s="214"/>
      <c r="Z18218" s="214"/>
      <c r="AA18218" s="217"/>
      <c r="AB18218" s="217"/>
      <c r="AC18218" s="217"/>
      <c r="AD18218" s="213"/>
    </row>
    <row r="18219" spans="20:30" x14ac:dyDescent="0.2">
      <c r="T18219" s="212"/>
      <c r="U18219" s="213"/>
      <c r="V18219" s="213"/>
      <c r="W18219" s="213"/>
      <c r="X18219" s="214"/>
      <c r="Y18219" s="214"/>
      <c r="Z18219" s="214"/>
      <c r="AA18219" s="217"/>
      <c r="AB18219" s="217"/>
      <c r="AC18219" s="217"/>
      <c r="AD18219" s="213"/>
    </row>
    <row r="18220" spans="20:30" x14ac:dyDescent="0.2">
      <c r="T18220" s="212"/>
      <c r="U18220" s="213"/>
      <c r="V18220" s="213"/>
      <c r="W18220" s="213"/>
      <c r="X18220" s="214"/>
      <c r="Y18220" s="214"/>
      <c r="Z18220" s="214"/>
      <c r="AA18220" s="217"/>
      <c r="AB18220" s="217"/>
      <c r="AC18220" s="217"/>
      <c r="AD18220" s="213"/>
    </row>
    <row r="18221" spans="20:30" x14ac:dyDescent="0.2">
      <c r="T18221" s="212"/>
      <c r="U18221" s="213"/>
      <c r="V18221" s="213"/>
      <c r="W18221" s="213"/>
      <c r="X18221" s="214"/>
      <c r="Y18221" s="214"/>
      <c r="Z18221" s="214"/>
      <c r="AA18221" s="217"/>
      <c r="AB18221" s="217"/>
      <c r="AC18221" s="217"/>
      <c r="AD18221" s="213"/>
    </row>
    <row r="18222" spans="20:30" x14ac:dyDescent="0.2">
      <c r="T18222" s="212"/>
      <c r="U18222" s="213"/>
      <c r="V18222" s="213"/>
      <c r="W18222" s="213"/>
      <c r="X18222" s="214"/>
      <c r="Y18222" s="214"/>
      <c r="Z18222" s="214"/>
      <c r="AA18222" s="217"/>
      <c r="AB18222" s="217"/>
      <c r="AC18222" s="217"/>
      <c r="AD18222" s="213"/>
    </row>
    <row r="18223" spans="20:30" x14ac:dyDescent="0.2">
      <c r="T18223" s="212"/>
      <c r="U18223" s="213"/>
      <c r="V18223" s="213"/>
      <c r="W18223" s="213"/>
      <c r="X18223" s="214"/>
      <c r="Y18223" s="214"/>
      <c r="Z18223" s="214"/>
      <c r="AA18223" s="217"/>
      <c r="AB18223" s="217"/>
      <c r="AC18223" s="217"/>
      <c r="AD18223" s="213"/>
    </row>
    <row r="18224" spans="20:30" x14ac:dyDescent="0.2">
      <c r="T18224" s="212"/>
      <c r="U18224" s="213"/>
      <c r="V18224" s="213"/>
      <c r="W18224" s="213"/>
      <c r="X18224" s="214"/>
      <c r="Y18224" s="214"/>
      <c r="Z18224" s="214"/>
      <c r="AA18224" s="217"/>
      <c r="AB18224" s="217"/>
      <c r="AC18224" s="217"/>
      <c r="AD18224" s="213"/>
    </row>
    <row r="18225" spans="20:30" x14ac:dyDescent="0.2">
      <c r="T18225" s="212"/>
      <c r="U18225" s="213"/>
      <c r="V18225" s="213"/>
      <c r="W18225" s="213"/>
      <c r="X18225" s="214"/>
      <c r="Y18225" s="214"/>
      <c r="Z18225" s="214"/>
      <c r="AA18225" s="217"/>
      <c r="AB18225" s="217"/>
      <c r="AC18225" s="217"/>
      <c r="AD18225" s="213"/>
    </row>
    <row r="18226" spans="20:30" x14ac:dyDescent="0.2">
      <c r="T18226" s="212"/>
      <c r="U18226" s="213"/>
      <c r="V18226" s="213"/>
      <c r="W18226" s="213"/>
      <c r="X18226" s="214"/>
      <c r="Y18226" s="214"/>
      <c r="Z18226" s="214"/>
      <c r="AA18226" s="217"/>
      <c r="AB18226" s="217"/>
      <c r="AC18226" s="217"/>
      <c r="AD18226" s="213"/>
    </row>
    <row r="18227" spans="20:30" x14ac:dyDescent="0.2">
      <c r="T18227" s="212"/>
      <c r="U18227" s="213"/>
      <c r="V18227" s="213"/>
      <c r="W18227" s="213"/>
      <c r="X18227" s="214"/>
      <c r="Y18227" s="214"/>
      <c r="Z18227" s="214"/>
      <c r="AA18227" s="217"/>
      <c r="AB18227" s="217"/>
      <c r="AC18227" s="217"/>
      <c r="AD18227" s="213"/>
    </row>
    <row r="18228" spans="20:30" x14ac:dyDescent="0.2">
      <c r="T18228" s="212"/>
      <c r="U18228" s="213"/>
      <c r="V18228" s="213"/>
      <c r="W18228" s="213"/>
      <c r="X18228" s="214"/>
      <c r="Y18228" s="214"/>
      <c r="Z18228" s="214"/>
      <c r="AA18228" s="217"/>
      <c r="AB18228" s="217"/>
      <c r="AC18228" s="217"/>
      <c r="AD18228" s="213"/>
    </row>
    <row r="18229" spans="20:30" x14ac:dyDescent="0.2">
      <c r="T18229" s="212"/>
      <c r="U18229" s="213"/>
      <c r="V18229" s="213"/>
      <c r="W18229" s="213"/>
      <c r="X18229" s="214"/>
      <c r="Y18229" s="214"/>
      <c r="Z18229" s="214"/>
      <c r="AA18229" s="217"/>
      <c r="AB18229" s="217"/>
      <c r="AC18229" s="217"/>
      <c r="AD18229" s="213"/>
    </row>
    <row r="18230" spans="20:30" x14ac:dyDescent="0.2">
      <c r="T18230" s="212"/>
      <c r="U18230" s="213"/>
      <c r="V18230" s="213"/>
      <c r="W18230" s="213"/>
      <c r="X18230" s="214"/>
      <c r="Y18230" s="214"/>
      <c r="Z18230" s="214"/>
      <c r="AA18230" s="217"/>
      <c r="AB18230" s="217"/>
      <c r="AC18230" s="217"/>
      <c r="AD18230" s="213"/>
    </row>
    <row r="18231" spans="20:30" x14ac:dyDescent="0.2">
      <c r="T18231" s="212"/>
      <c r="U18231" s="213"/>
      <c r="V18231" s="213"/>
      <c r="W18231" s="213"/>
      <c r="X18231" s="214"/>
      <c r="Y18231" s="214"/>
      <c r="Z18231" s="214"/>
      <c r="AA18231" s="217"/>
      <c r="AB18231" s="217"/>
      <c r="AC18231" s="217"/>
      <c r="AD18231" s="213"/>
    </row>
    <row r="18232" spans="20:30" x14ac:dyDescent="0.2">
      <c r="T18232" s="212"/>
      <c r="U18232" s="213"/>
      <c r="V18232" s="213"/>
      <c r="W18232" s="213"/>
      <c r="X18232" s="214"/>
      <c r="Y18232" s="214"/>
      <c r="Z18232" s="214"/>
      <c r="AA18232" s="217"/>
      <c r="AB18232" s="217"/>
      <c r="AC18232" s="217"/>
      <c r="AD18232" s="213"/>
    </row>
    <row r="18233" spans="20:30" x14ac:dyDescent="0.2">
      <c r="T18233" s="212"/>
      <c r="U18233" s="213"/>
      <c r="V18233" s="213"/>
      <c r="W18233" s="213"/>
      <c r="X18233" s="214"/>
      <c r="Y18233" s="214"/>
      <c r="Z18233" s="214"/>
      <c r="AA18233" s="217"/>
      <c r="AB18233" s="217"/>
      <c r="AC18233" s="217"/>
      <c r="AD18233" s="213"/>
    </row>
    <row r="18234" spans="20:30" x14ac:dyDescent="0.2">
      <c r="T18234" s="212"/>
      <c r="U18234" s="213"/>
      <c r="V18234" s="213"/>
      <c r="W18234" s="213"/>
      <c r="X18234" s="214"/>
      <c r="Y18234" s="214"/>
      <c r="Z18234" s="214"/>
      <c r="AA18234" s="217"/>
      <c r="AB18234" s="217"/>
      <c r="AC18234" s="217"/>
      <c r="AD18234" s="213"/>
    </row>
    <row r="18235" spans="20:30" x14ac:dyDescent="0.2">
      <c r="T18235" s="212"/>
      <c r="U18235" s="213"/>
      <c r="V18235" s="213"/>
      <c r="W18235" s="213"/>
      <c r="X18235" s="214"/>
      <c r="Y18235" s="214"/>
      <c r="Z18235" s="214"/>
      <c r="AA18235" s="217"/>
      <c r="AB18235" s="217"/>
      <c r="AC18235" s="217"/>
      <c r="AD18235" s="213"/>
    </row>
    <row r="18236" spans="20:30" x14ac:dyDescent="0.2">
      <c r="T18236" s="212"/>
      <c r="U18236" s="213"/>
      <c r="V18236" s="213"/>
      <c r="W18236" s="213"/>
      <c r="X18236" s="214"/>
      <c r="Y18236" s="214"/>
      <c r="Z18236" s="214"/>
      <c r="AA18236" s="217"/>
      <c r="AB18236" s="217"/>
      <c r="AC18236" s="217"/>
      <c r="AD18236" s="213"/>
    </row>
    <row r="18237" spans="20:30" x14ac:dyDescent="0.2">
      <c r="T18237" s="212"/>
      <c r="U18237" s="213"/>
      <c r="V18237" s="213"/>
      <c r="W18237" s="213"/>
      <c r="X18237" s="214"/>
      <c r="Y18237" s="214"/>
      <c r="Z18237" s="214"/>
      <c r="AA18237" s="217"/>
      <c r="AB18237" s="217"/>
      <c r="AC18237" s="217"/>
      <c r="AD18237" s="213"/>
    </row>
    <row r="18238" spans="20:30" x14ac:dyDescent="0.2">
      <c r="T18238" s="212"/>
      <c r="U18238" s="213"/>
      <c r="V18238" s="213"/>
      <c r="W18238" s="213"/>
      <c r="X18238" s="214"/>
      <c r="Y18238" s="214"/>
      <c r="Z18238" s="214"/>
      <c r="AA18238" s="217"/>
      <c r="AB18238" s="217"/>
      <c r="AC18238" s="217"/>
      <c r="AD18238" s="213"/>
    </row>
    <row r="18239" spans="20:30" x14ac:dyDescent="0.2">
      <c r="T18239" s="212"/>
      <c r="U18239" s="213"/>
      <c r="V18239" s="213"/>
      <c r="W18239" s="213"/>
      <c r="X18239" s="214"/>
      <c r="Y18239" s="214"/>
      <c r="Z18239" s="214"/>
      <c r="AA18239" s="217"/>
      <c r="AB18239" s="217"/>
      <c r="AC18239" s="217"/>
      <c r="AD18239" s="213"/>
    </row>
    <row r="18240" spans="20:30" x14ac:dyDescent="0.2">
      <c r="T18240" s="212"/>
      <c r="U18240" s="213"/>
      <c r="V18240" s="213"/>
      <c r="W18240" s="213"/>
      <c r="X18240" s="214"/>
      <c r="Y18240" s="214"/>
      <c r="Z18240" s="214"/>
      <c r="AA18240" s="217"/>
      <c r="AB18240" s="217"/>
      <c r="AC18240" s="217"/>
      <c r="AD18240" s="213"/>
    </row>
    <row r="18241" spans="20:30" x14ac:dyDescent="0.2">
      <c r="T18241" s="212"/>
      <c r="U18241" s="213"/>
      <c r="V18241" s="213"/>
      <c r="W18241" s="213"/>
      <c r="X18241" s="214"/>
      <c r="Y18241" s="214"/>
      <c r="Z18241" s="214"/>
      <c r="AA18241" s="217"/>
      <c r="AB18241" s="217"/>
      <c r="AC18241" s="217"/>
      <c r="AD18241" s="213"/>
    </row>
    <row r="18242" spans="20:30" x14ac:dyDescent="0.2">
      <c r="T18242" s="212"/>
      <c r="U18242" s="213"/>
      <c r="V18242" s="213"/>
      <c r="W18242" s="213"/>
      <c r="X18242" s="214"/>
      <c r="Y18242" s="214"/>
      <c r="Z18242" s="214"/>
      <c r="AA18242" s="217"/>
      <c r="AB18242" s="217"/>
      <c r="AC18242" s="217"/>
      <c r="AD18242" s="213"/>
    </row>
    <row r="18243" spans="20:30" x14ac:dyDescent="0.2">
      <c r="T18243" s="212"/>
      <c r="U18243" s="213"/>
      <c r="V18243" s="213"/>
      <c r="W18243" s="213"/>
      <c r="X18243" s="214"/>
      <c r="Y18243" s="214"/>
      <c r="Z18243" s="214"/>
      <c r="AA18243" s="217"/>
      <c r="AB18243" s="217"/>
      <c r="AC18243" s="217"/>
      <c r="AD18243" s="213"/>
    </row>
    <row r="18244" spans="20:30" x14ac:dyDescent="0.2">
      <c r="T18244" s="212"/>
      <c r="U18244" s="213"/>
      <c r="V18244" s="213"/>
      <c r="W18244" s="213"/>
      <c r="X18244" s="214"/>
      <c r="Y18244" s="214"/>
      <c r="Z18244" s="214"/>
      <c r="AA18244" s="217"/>
      <c r="AB18244" s="217"/>
      <c r="AC18244" s="217"/>
      <c r="AD18244" s="213"/>
    </row>
    <row r="18245" spans="20:30" x14ac:dyDescent="0.2">
      <c r="T18245" s="212"/>
      <c r="U18245" s="213"/>
      <c r="V18245" s="213"/>
      <c r="W18245" s="213"/>
      <c r="X18245" s="214"/>
      <c r="Y18245" s="214"/>
      <c r="Z18245" s="214"/>
      <c r="AA18245" s="217"/>
      <c r="AB18245" s="217"/>
      <c r="AC18245" s="217"/>
      <c r="AD18245" s="213"/>
    </row>
    <row r="18246" spans="20:30" x14ac:dyDescent="0.2">
      <c r="T18246" s="212"/>
      <c r="U18246" s="213"/>
      <c r="V18246" s="213"/>
      <c r="W18246" s="213"/>
      <c r="X18246" s="214"/>
      <c r="Y18246" s="214"/>
      <c r="Z18246" s="214"/>
      <c r="AA18246" s="217"/>
      <c r="AB18246" s="217"/>
      <c r="AC18246" s="217"/>
      <c r="AD18246" s="213"/>
    </row>
    <row r="18247" spans="20:30" x14ac:dyDescent="0.2">
      <c r="T18247" s="212"/>
      <c r="U18247" s="213"/>
      <c r="V18247" s="213"/>
      <c r="W18247" s="213"/>
      <c r="X18247" s="214"/>
      <c r="Y18247" s="214"/>
      <c r="Z18247" s="214"/>
      <c r="AA18247" s="217"/>
      <c r="AB18247" s="217"/>
      <c r="AC18247" s="217"/>
      <c r="AD18247" s="213"/>
    </row>
    <row r="18248" spans="20:30" x14ac:dyDescent="0.2">
      <c r="T18248" s="212"/>
      <c r="U18248" s="213"/>
      <c r="V18248" s="213"/>
      <c r="W18248" s="213"/>
      <c r="X18248" s="214"/>
      <c r="Y18248" s="214"/>
      <c r="Z18248" s="214"/>
      <c r="AA18248" s="217"/>
      <c r="AB18248" s="217"/>
      <c r="AC18248" s="217"/>
      <c r="AD18248" s="213"/>
    </row>
    <row r="18249" spans="20:30" x14ac:dyDescent="0.2">
      <c r="T18249" s="212"/>
      <c r="U18249" s="213"/>
      <c r="V18249" s="213"/>
      <c r="W18249" s="213"/>
      <c r="X18249" s="214"/>
      <c r="Y18249" s="214"/>
      <c r="Z18249" s="214"/>
      <c r="AA18249" s="217"/>
      <c r="AB18249" s="217"/>
      <c r="AC18249" s="217"/>
      <c r="AD18249" s="213"/>
    </row>
    <row r="18250" spans="20:30" x14ac:dyDescent="0.2">
      <c r="T18250" s="212"/>
      <c r="U18250" s="213"/>
      <c r="V18250" s="213"/>
      <c r="W18250" s="213"/>
      <c r="X18250" s="214"/>
      <c r="Y18250" s="214"/>
      <c r="Z18250" s="214"/>
      <c r="AA18250" s="217"/>
      <c r="AB18250" s="217"/>
      <c r="AC18250" s="217"/>
      <c r="AD18250" s="213"/>
    </row>
    <row r="18251" spans="20:30" x14ac:dyDescent="0.2">
      <c r="T18251" s="212"/>
      <c r="U18251" s="213"/>
      <c r="V18251" s="213"/>
      <c r="W18251" s="213"/>
      <c r="X18251" s="214"/>
      <c r="Y18251" s="214"/>
      <c r="Z18251" s="214"/>
      <c r="AA18251" s="217"/>
      <c r="AB18251" s="217"/>
      <c r="AC18251" s="217"/>
      <c r="AD18251" s="213"/>
    </row>
    <row r="18252" spans="20:30" x14ac:dyDescent="0.2">
      <c r="T18252" s="212"/>
      <c r="U18252" s="213"/>
      <c r="V18252" s="213"/>
      <c r="W18252" s="213"/>
      <c r="X18252" s="214"/>
      <c r="Y18252" s="214"/>
      <c r="Z18252" s="214"/>
      <c r="AA18252" s="217"/>
      <c r="AB18252" s="217"/>
      <c r="AC18252" s="217"/>
      <c r="AD18252" s="213"/>
    </row>
    <row r="18253" spans="20:30" x14ac:dyDescent="0.2">
      <c r="T18253" s="212"/>
      <c r="U18253" s="213"/>
      <c r="V18253" s="213"/>
      <c r="W18253" s="213"/>
      <c r="X18253" s="214"/>
      <c r="Y18253" s="214"/>
      <c r="Z18253" s="214"/>
      <c r="AA18253" s="217"/>
      <c r="AB18253" s="217"/>
      <c r="AC18253" s="217"/>
      <c r="AD18253" s="213"/>
    </row>
    <row r="18254" spans="20:30" x14ac:dyDescent="0.2">
      <c r="T18254" s="212"/>
      <c r="U18254" s="213"/>
      <c r="V18254" s="213"/>
      <c r="W18254" s="213"/>
      <c r="X18254" s="214"/>
      <c r="Y18254" s="214"/>
      <c r="Z18254" s="214"/>
      <c r="AA18254" s="217"/>
      <c r="AB18254" s="217"/>
      <c r="AC18254" s="217"/>
      <c r="AD18254" s="213"/>
    </row>
    <row r="18255" spans="20:30" x14ac:dyDescent="0.2">
      <c r="T18255" s="212"/>
      <c r="U18255" s="213"/>
      <c r="V18255" s="213"/>
      <c r="W18255" s="213"/>
      <c r="X18255" s="214"/>
      <c r="Y18255" s="214"/>
      <c r="Z18255" s="214"/>
      <c r="AA18255" s="217"/>
      <c r="AB18255" s="217"/>
      <c r="AC18255" s="217"/>
      <c r="AD18255" s="213"/>
    </row>
    <row r="18256" spans="20:30" x14ac:dyDescent="0.2">
      <c r="T18256" s="212"/>
      <c r="U18256" s="213"/>
      <c r="V18256" s="213"/>
      <c r="W18256" s="213"/>
      <c r="X18256" s="214"/>
      <c r="Y18256" s="214"/>
      <c r="Z18256" s="214"/>
      <c r="AA18256" s="217"/>
      <c r="AB18256" s="217"/>
      <c r="AC18256" s="217"/>
      <c r="AD18256" s="213"/>
    </row>
    <row r="18257" spans="20:30" x14ac:dyDescent="0.2">
      <c r="T18257" s="212"/>
      <c r="U18257" s="213"/>
      <c r="V18257" s="213"/>
      <c r="W18257" s="213"/>
      <c r="X18257" s="214"/>
      <c r="Y18257" s="214"/>
      <c r="Z18257" s="214"/>
      <c r="AA18257" s="217"/>
      <c r="AB18257" s="217"/>
      <c r="AC18257" s="217"/>
      <c r="AD18257" s="213"/>
    </row>
    <row r="18258" spans="20:30" x14ac:dyDescent="0.2">
      <c r="T18258" s="212"/>
      <c r="U18258" s="213"/>
      <c r="V18258" s="213"/>
      <c r="W18258" s="213"/>
      <c r="X18258" s="214"/>
      <c r="Y18258" s="214"/>
      <c r="Z18258" s="214"/>
      <c r="AA18258" s="217"/>
      <c r="AB18258" s="217"/>
      <c r="AC18258" s="217"/>
      <c r="AD18258" s="213"/>
    </row>
    <row r="18259" spans="20:30" x14ac:dyDescent="0.2">
      <c r="T18259" s="212"/>
      <c r="U18259" s="213"/>
      <c r="V18259" s="213"/>
      <c r="W18259" s="213"/>
      <c r="X18259" s="214"/>
      <c r="Y18259" s="214"/>
      <c r="Z18259" s="214"/>
      <c r="AA18259" s="217"/>
      <c r="AB18259" s="217"/>
      <c r="AC18259" s="217"/>
      <c r="AD18259" s="213"/>
    </row>
    <row r="18260" spans="20:30" x14ac:dyDescent="0.2">
      <c r="T18260" s="212"/>
      <c r="U18260" s="213"/>
      <c r="V18260" s="213"/>
      <c r="W18260" s="213"/>
      <c r="X18260" s="214"/>
      <c r="Y18260" s="214"/>
      <c r="Z18260" s="214"/>
      <c r="AA18260" s="217"/>
      <c r="AB18260" s="217"/>
      <c r="AC18260" s="217"/>
      <c r="AD18260" s="213"/>
    </row>
    <row r="18261" spans="20:30" x14ac:dyDescent="0.2">
      <c r="T18261" s="212"/>
      <c r="U18261" s="213"/>
      <c r="V18261" s="213"/>
      <c r="W18261" s="213"/>
      <c r="X18261" s="214"/>
      <c r="Y18261" s="214"/>
      <c r="Z18261" s="214"/>
      <c r="AA18261" s="217"/>
      <c r="AB18261" s="217"/>
      <c r="AC18261" s="217"/>
      <c r="AD18261" s="213"/>
    </row>
    <row r="18262" spans="20:30" x14ac:dyDescent="0.2">
      <c r="T18262" s="212"/>
      <c r="U18262" s="213"/>
      <c r="V18262" s="213"/>
      <c r="W18262" s="213"/>
      <c r="X18262" s="214"/>
      <c r="Y18262" s="214"/>
      <c r="Z18262" s="214"/>
      <c r="AA18262" s="217"/>
      <c r="AB18262" s="217"/>
      <c r="AC18262" s="217"/>
      <c r="AD18262" s="213"/>
    </row>
    <row r="18263" spans="20:30" x14ac:dyDescent="0.2">
      <c r="T18263" s="212"/>
      <c r="U18263" s="213"/>
      <c r="V18263" s="213"/>
      <c r="W18263" s="213"/>
      <c r="X18263" s="214"/>
      <c r="Y18263" s="214"/>
      <c r="Z18263" s="214"/>
      <c r="AA18263" s="217"/>
      <c r="AB18263" s="217"/>
      <c r="AC18263" s="217"/>
      <c r="AD18263" s="213"/>
    </row>
    <row r="18264" spans="20:30" x14ac:dyDescent="0.2">
      <c r="T18264" s="212"/>
      <c r="U18264" s="213"/>
      <c r="V18264" s="213"/>
      <c r="W18264" s="213"/>
      <c r="X18264" s="214"/>
      <c r="Y18264" s="214"/>
      <c r="Z18264" s="214"/>
      <c r="AA18264" s="217"/>
      <c r="AB18264" s="217"/>
      <c r="AC18264" s="217"/>
      <c r="AD18264" s="213"/>
    </row>
    <row r="18265" spans="20:30" x14ac:dyDescent="0.2">
      <c r="T18265" s="212"/>
      <c r="U18265" s="213"/>
      <c r="V18265" s="213"/>
      <c r="W18265" s="213"/>
      <c r="X18265" s="214"/>
      <c r="Y18265" s="214"/>
      <c r="Z18265" s="214"/>
      <c r="AA18265" s="217"/>
      <c r="AB18265" s="217"/>
      <c r="AC18265" s="217"/>
      <c r="AD18265" s="213"/>
    </row>
    <row r="18266" spans="20:30" x14ac:dyDescent="0.2">
      <c r="T18266" s="212"/>
      <c r="U18266" s="213"/>
      <c r="V18266" s="213"/>
      <c r="W18266" s="213"/>
      <c r="X18266" s="214"/>
      <c r="Y18266" s="214"/>
      <c r="Z18266" s="214"/>
      <c r="AA18266" s="217"/>
      <c r="AB18266" s="217"/>
      <c r="AC18266" s="217"/>
      <c r="AD18266" s="213"/>
    </row>
    <row r="18267" spans="20:30" x14ac:dyDescent="0.2">
      <c r="T18267" s="212"/>
      <c r="U18267" s="213"/>
      <c r="V18267" s="213"/>
      <c r="W18267" s="213"/>
      <c r="X18267" s="214"/>
      <c r="Y18267" s="214"/>
      <c r="Z18267" s="214"/>
      <c r="AA18267" s="217"/>
      <c r="AB18267" s="217"/>
      <c r="AC18267" s="217"/>
      <c r="AD18267" s="213"/>
    </row>
    <row r="18268" spans="20:30" x14ac:dyDescent="0.2">
      <c r="T18268" s="212"/>
      <c r="U18268" s="213"/>
      <c r="V18268" s="213"/>
      <c r="W18268" s="213"/>
      <c r="X18268" s="214"/>
      <c r="Y18268" s="214"/>
      <c r="Z18268" s="214"/>
      <c r="AA18268" s="217"/>
      <c r="AB18268" s="217"/>
      <c r="AC18268" s="217"/>
      <c r="AD18268" s="213"/>
    </row>
    <row r="18269" spans="20:30" x14ac:dyDescent="0.2">
      <c r="T18269" s="212"/>
      <c r="U18269" s="213"/>
      <c r="V18269" s="213"/>
      <c r="W18269" s="213"/>
      <c r="X18269" s="214"/>
      <c r="Y18269" s="214"/>
      <c r="Z18269" s="214"/>
      <c r="AA18269" s="217"/>
      <c r="AB18269" s="217"/>
      <c r="AC18269" s="217"/>
      <c r="AD18269" s="213"/>
    </row>
    <row r="18270" spans="20:30" x14ac:dyDescent="0.2">
      <c r="T18270" s="212"/>
      <c r="U18270" s="213"/>
      <c r="V18270" s="213"/>
      <c r="W18270" s="213"/>
      <c r="X18270" s="214"/>
      <c r="Y18270" s="214"/>
      <c r="Z18270" s="214"/>
      <c r="AA18270" s="217"/>
      <c r="AB18270" s="217"/>
      <c r="AC18270" s="217"/>
      <c r="AD18270" s="213"/>
    </row>
    <row r="18271" spans="20:30" x14ac:dyDescent="0.2">
      <c r="T18271" s="212"/>
      <c r="U18271" s="213"/>
      <c r="V18271" s="213"/>
      <c r="W18271" s="213"/>
      <c r="X18271" s="214"/>
      <c r="Y18271" s="214"/>
      <c r="Z18271" s="214"/>
      <c r="AA18271" s="217"/>
      <c r="AB18271" s="217"/>
      <c r="AC18271" s="217"/>
      <c r="AD18271" s="213"/>
    </row>
    <row r="18272" spans="20:30" x14ac:dyDescent="0.2">
      <c r="T18272" s="212"/>
      <c r="U18272" s="213"/>
      <c r="V18272" s="213"/>
      <c r="W18272" s="213"/>
      <c r="X18272" s="214"/>
      <c r="Y18272" s="214"/>
      <c r="Z18272" s="214"/>
      <c r="AA18272" s="217"/>
      <c r="AB18272" s="217"/>
      <c r="AC18272" s="217"/>
      <c r="AD18272" s="213"/>
    </row>
    <row r="18273" spans="20:30" x14ac:dyDescent="0.2">
      <c r="T18273" s="212"/>
      <c r="U18273" s="213"/>
      <c r="V18273" s="213"/>
      <c r="W18273" s="213"/>
      <c r="X18273" s="214"/>
      <c r="Y18273" s="214"/>
      <c r="Z18273" s="214"/>
      <c r="AA18273" s="217"/>
      <c r="AB18273" s="217"/>
      <c r="AC18273" s="217"/>
      <c r="AD18273" s="213"/>
    </row>
    <row r="18274" spans="20:30" x14ac:dyDescent="0.2">
      <c r="T18274" s="212"/>
      <c r="U18274" s="213"/>
      <c r="V18274" s="213"/>
      <c r="W18274" s="213"/>
      <c r="X18274" s="214"/>
      <c r="Y18274" s="214"/>
      <c r="Z18274" s="214"/>
      <c r="AA18274" s="217"/>
      <c r="AB18274" s="217"/>
      <c r="AC18274" s="217"/>
      <c r="AD18274" s="213"/>
    </row>
    <row r="18275" spans="20:30" x14ac:dyDescent="0.2">
      <c r="T18275" s="212"/>
      <c r="U18275" s="213"/>
      <c r="V18275" s="213"/>
      <c r="W18275" s="213"/>
      <c r="X18275" s="214"/>
      <c r="Y18275" s="214"/>
      <c r="Z18275" s="214"/>
      <c r="AA18275" s="217"/>
      <c r="AB18275" s="217"/>
      <c r="AC18275" s="217"/>
      <c r="AD18275" s="213"/>
    </row>
    <row r="18276" spans="20:30" x14ac:dyDescent="0.2">
      <c r="T18276" s="212"/>
      <c r="U18276" s="213"/>
      <c r="V18276" s="213"/>
      <c r="W18276" s="213"/>
      <c r="X18276" s="214"/>
      <c r="Y18276" s="214"/>
      <c r="Z18276" s="214"/>
      <c r="AA18276" s="217"/>
      <c r="AB18276" s="217"/>
      <c r="AC18276" s="217"/>
      <c r="AD18276" s="213"/>
    </row>
    <row r="18277" spans="20:30" x14ac:dyDescent="0.2">
      <c r="T18277" s="212"/>
      <c r="U18277" s="213"/>
      <c r="V18277" s="213"/>
      <c r="W18277" s="213"/>
      <c r="X18277" s="214"/>
      <c r="Y18277" s="214"/>
      <c r="Z18277" s="214"/>
      <c r="AA18277" s="217"/>
      <c r="AB18277" s="217"/>
      <c r="AC18277" s="217"/>
      <c r="AD18277" s="213"/>
    </row>
    <row r="18278" spans="20:30" x14ac:dyDescent="0.2">
      <c r="T18278" s="212"/>
      <c r="U18278" s="213"/>
      <c r="V18278" s="213"/>
      <c r="W18278" s="213"/>
      <c r="X18278" s="214"/>
      <c r="Y18278" s="214"/>
      <c r="Z18278" s="214"/>
      <c r="AA18278" s="217"/>
      <c r="AB18278" s="217"/>
      <c r="AC18278" s="217"/>
      <c r="AD18278" s="213"/>
    </row>
    <row r="18279" spans="20:30" x14ac:dyDescent="0.2">
      <c r="T18279" s="212"/>
      <c r="U18279" s="213"/>
      <c r="V18279" s="213"/>
      <c r="W18279" s="213"/>
      <c r="X18279" s="214"/>
      <c r="Y18279" s="214"/>
      <c r="Z18279" s="214"/>
      <c r="AA18279" s="217"/>
      <c r="AB18279" s="217"/>
      <c r="AC18279" s="217"/>
      <c r="AD18279" s="213"/>
    </row>
    <row r="18280" spans="20:30" x14ac:dyDescent="0.2">
      <c r="T18280" s="212"/>
      <c r="U18280" s="213"/>
      <c r="V18280" s="213"/>
      <c r="W18280" s="213"/>
      <c r="X18280" s="214"/>
      <c r="Y18280" s="214"/>
      <c r="Z18280" s="214"/>
      <c r="AA18280" s="217"/>
      <c r="AB18280" s="217"/>
      <c r="AC18280" s="217"/>
      <c r="AD18280" s="213"/>
    </row>
    <row r="18281" spans="20:30" x14ac:dyDescent="0.2">
      <c r="T18281" s="212"/>
      <c r="U18281" s="213"/>
      <c r="V18281" s="213"/>
      <c r="W18281" s="213"/>
      <c r="X18281" s="214"/>
      <c r="Y18281" s="214"/>
      <c r="Z18281" s="214"/>
      <c r="AA18281" s="217"/>
      <c r="AB18281" s="217"/>
      <c r="AC18281" s="217"/>
      <c r="AD18281" s="213"/>
    </row>
    <row r="18282" spans="20:30" x14ac:dyDescent="0.2">
      <c r="T18282" s="212"/>
      <c r="U18282" s="213"/>
      <c r="V18282" s="213"/>
      <c r="W18282" s="213"/>
      <c r="X18282" s="214"/>
      <c r="Y18282" s="214"/>
      <c r="Z18282" s="214"/>
      <c r="AA18282" s="217"/>
      <c r="AB18282" s="217"/>
      <c r="AC18282" s="217"/>
      <c r="AD18282" s="213"/>
    </row>
    <row r="18283" spans="20:30" x14ac:dyDescent="0.2">
      <c r="T18283" s="212"/>
      <c r="U18283" s="213"/>
      <c r="V18283" s="213"/>
      <c r="W18283" s="213"/>
      <c r="X18283" s="214"/>
      <c r="Y18283" s="214"/>
      <c r="Z18283" s="214"/>
      <c r="AA18283" s="217"/>
      <c r="AB18283" s="217"/>
      <c r="AC18283" s="217"/>
      <c r="AD18283" s="213"/>
    </row>
    <row r="18284" spans="20:30" x14ac:dyDescent="0.2">
      <c r="T18284" s="212"/>
      <c r="U18284" s="213"/>
      <c r="V18284" s="213"/>
      <c r="W18284" s="213"/>
      <c r="X18284" s="214"/>
      <c r="Y18284" s="214"/>
      <c r="Z18284" s="214"/>
      <c r="AA18284" s="217"/>
      <c r="AB18284" s="217"/>
      <c r="AC18284" s="217"/>
      <c r="AD18284" s="213"/>
    </row>
    <row r="18285" spans="20:30" x14ac:dyDescent="0.2">
      <c r="T18285" s="212"/>
      <c r="U18285" s="213"/>
      <c r="V18285" s="213"/>
      <c r="W18285" s="213"/>
      <c r="X18285" s="214"/>
      <c r="Y18285" s="214"/>
      <c r="Z18285" s="214"/>
      <c r="AA18285" s="217"/>
      <c r="AB18285" s="217"/>
      <c r="AC18285" s="217"/>
      <c r="AD18285" s="213"/>
    </row>
    <row r="18286" spans="20:30" x14ac:dyDescent="0.2">
      <c r="T18286" s="212"/>
      <c r="U18286" s="213"/>
      <c r="V18286" s="213"/>
      <c r="W18286" s="213"/>
      <c r="X18286" s="214"/>
      <c r="Y18286" s="214"/>
      <c r="Z18286" s="214"/>
      <c r="AA18286" s="217"/>
      <c r="AB18286" s="217"/>
      <c r="AC18286" s="217"/>
      <c r="AD18286" s="213"/>
    </row>
    <row r="18287" spans="20:30" x14ac:dyDescent="0.2">
      <c r="T18287" s="212"/>
      <c r="U18287" s="213"/>
      <c r="V18287" s="213"/>
      <c r="W18287" s="213"/>
      <c r="X18287" s="214"/>
      <c r="Y18287" s="214"/>
      <c r="Z18287" s="214"/>
      <c r="AA18287" s="217"/>
      <c r="AB18287" s="217"/>
      <c r="AC18287" s="217"/>
      <c r="AD18287" s="213"/>
    </row>
    <row r="18288" spans="20:30" x14ac:dyDescent="0.2">
      <c r="T18288" s="212"/>
      <c r="U18288" s="213"/>
      <c r="V18288" s="213"/>
      <c r="W18288" s="213"/>
      <c r="X18288" s="214"/>
      <c r="Y18288" s="214"/>
      <c r="Z18288" s="214"/>
      <c r="AA18288" s="217"/>
      <c r="AB18288" s="217"/>
      <c r="AC18288" s="217"/>
      <c r="AD18288" s="213"/>
    </row>
    <row r="18289" spans="20:30" x14ac:dyDescent="0.2">
      <c r="T18289" s="212"/>
      <c r="U18289" s="213"/>
      <c r="V18289" s="213"/>
      <c r="W18289" s="213"/>
      <c r="X18289" s="214"/>
      <c r="Y18289" s="214"/>
      <c r="Z18289" s="214"/>
      <c r="AA18289" s="217"/>
      <c r="AB18289" s="217"/>
      <c r="AC18289" s="217"/>
      <c r="AD18289" s="213"/>
    </row>
    <row r="18290" spans="20:30" x14ac:dyDescent="0.2">
      <c r="T18290" s="212"/>
      <c r="U18290" s="213"/>
      <c r="V18290" s="213"/>
      <c r="W18290" s="213"/>
      <c r="X18290" s="214"/>
      <c r="Y18290" s="214"/>
      <c r="Z18290" s="214"/>
      <c r="AA18290" s="217"/>
      <c r="AB18290" s="217"/>
      <c r="AC18290" s="217"/>
      <c r="AD18290" s="213"/>
    </row>
    <row r="18291" spans="20:30" x14ac:dyDescent="0.2">
      <c r="T18291" s="212"/>
      <c r="U18291" s="213"/>
      <c r="V18291" s="213"/>
      <c r="W18291" s="213"/>
      <c r="X18291" s="214"/>
      <c r="Y18291" s="214"/>
      <c r="Z18291" s="214"/>
      <c r="AA18291" s="217"/>
      <c r="AB18291" s="217"/>
      <c r="AC18291" s="217"/>
      <c r="AD18291" s="213"/>
    </row>
    <row r="18292" spans="20:30" x14ac:dyDescent="0.2">
      <c r="T18292" s="212"/>
      <c r="U18292" s="213"/>
      <c r="V18292" s="213"/>
      <c r="W18292" s="213"/>
      <c r="X18292" s="214"/>
      <c r="Y18292" s="214"/>
      <c r="Z18292" s="214"/>
      <c r="AA18292" s="217"/>
      <c r="AB18292" s="217"/>
      <c r="AC18292" s="217"/>
      <c r="AD18292" s="213"/>
    </row>
    <row r="18293" spans="20:30" x14ac:dyDescent="0.2">
      <c r="T18293" s="212"/>
      <c r="U18293" s="213"/>
      <c r="V18293" s="213"/>
      <c r="W18293" s="213"/>
      <c r="X18293" s="214"/>
      <c r="Y18293" s="214"/>
      <c r="Z18293" s="214"/>
      <c r="AA18293" s="217"/>
      <c r="AB18293" s="217"/>
      <c r="AC18293" s="217"/>
      <c r="AD18293" s="213"/>
    </row>
    <row r="18294" spans="20:30" x14ac:dyDescent="0.2">
      <c r="T18294" s="212"/>
      <c r="U18294" s="213"/>
      <c r="V18294" s="213"/>
      <c r="W18294" s="213"/>
      <c r="X18294" s="214"/>
      <c r="Y18294" s="214"/>
      <c r="Z18294" s="214"/>
      <c r="AA18294" s="217"/>
      <c r="AB18294" s="217"/>
      <c r="AC18294" s="217"/>
      <c r="AD18294" s="213"/>
    </row>
    <row r="18295" spans="20:30" x14ac:dyDescent="0.2">
      <c r="T18295" s="212"/>
      <c r="U18295" s="213"/>
      <c r="V18295" s="213"/>
      <c r="W18295" s="213"/>
      <c r="X18295" s="214"/>
      <c r="Y18295" s="214"/>
      <c r="Z18295" s="214"/>
      <c r="AA18295" s="217"/>
      <c r="AB18295" s="217"/>
      <c r="AC18295" s="217"/>
      <c r="AD18295" s="213"/>
    </row>
    <row r="18296" spans="20:30" x14ac:dyDescent="0.2">
      <c r="T18296" s="212"/>
      <c r="U18296" s="213"/>
      <c r="V18296" s="213"/>
      <c r="W18296" s="213"/>
      <c r="X18296" s="214"/>
      <c r="Y18296" s="214"/>
      <c r="Z18296" s="214"/>
      <c r="AA18296" s="217"/>
      <c r="AB18296" s="217"/>
      <c r="AC18296" s="217"/>
      <c r="AD18296" s="213"/>
    </row>
    <row r="18297" spans="20:30" x14ac:dyDescent="0.2">
      <c r="T18297" s="212"/>
      <c r="U18297" s="213"/>
      <c r="V18297" s="213"/>
      <c r="W18297" s="213"/>
      <c r="X18297" s="214"/>
      <c r="Y18297" s="214"/>
      <c r="Z18297" s="214"/>
      <c r="AA18297" s="217"/>
      <c r="AB18297" s="217"/>
      <c r="AC18297" s="217"/>
      <c r="AD18297" s="213"/>
    </row>
    <row r="18298" spans="20:30" x14ac:dyDescent="0.2">
      <c r="T18298" s="212"/>
      <c r="U18298" s="213"/>
      <c r="V18298" s="213"/>
      <c r="W18298" s="213"/>
      <c r="X18298" s="214"/>
      <c r="Y18298" s="214"/>
      <c r="Z18298" s="214"/>
      <c r="AA18298" s="217"/>
      <c r="AB18298" s="217"/>
      <c r="AC18298" s="217"/>
      <c r="AD18298" s="213"/>
    </row>
    <row r="18299" spans="20:30" x14ac:dyDescent="0.2">
      <c r="T18299" s="212"/>
      <c r="U18299" s="213"/>
      <c r="V18299" s="213"/>
      <c r="W18299" s="213"/>
      <c r="X18299" s="214"/>
      <c r="Y18299" s="214"/>
      <c r="Z18299" s="214"/>
      <c r="AA18299" s="217"/>
      <c r="AB18299" s="217"/>
      <c r="AC18299" s="217"/>
      <c r="AD18299" s="213"/>
    </row>
    <row r="18300" spans="20:30" x14ac:dyDescent="0.2">
      <c r="T18300" s="212"/>
      <c r="U18300" s="213"/>
      <c r="V18300" s="213"/>
      <c r="W18300" s="213"/>
      <c r="X18300" s="214"/>
      <c r="Y18300" s="214"/>
      <c r="Z18300" s="214"/>
      <c r="AA18300" s="217"/>
      <c r="AB18300" s="217"/>
      <c r="AC18300" s="217"/>
      <c r="AD18300" s="213"/>
    </row>
    <row r="18301" spans="20:30" x14ac:dyDescent="0.2">
      <c r="T18301" s="212"/>
      <c r="U18301" s="213"/>
      <c r="V18301" s="213"/>
      <c r="W18301" s="213"/>
      <c r="X18301" s="214"/>
      <c r="Y18301" s="214"/>
      <c r="Z18301" s="214"/>
      <c r="AA18301" s="217"/>
      <c r="AB18301" s="217"/>
      <c r="AC18301" s="217"/>
      <c r="AD18301" s="213"/>
    </row>
    <row r="18302" spans="20:30" x14ac:dyDescent="0.2">
      <c r="T18302" s="212"/>
      <c r="U18302" s="213"/>
      <c r="V18302" s="213"/>
      <c r="W18302" s="213"/>
      <c r="X18302" s="214"/>
      <c r="Y18302" s="214"/>
      <c r="Z18302" s="214"/>
      <c r="AA18302" s="217"/>
      <c r="AB18302" s="217"/>
      <c r="AC18302" s="217"/>
      <c r="AD18302" s="213"/>
    </row>
    <row r="18303" spans="20:30" x14ac:dyDescent="0.2">
      <c r="T18303" s="212"/>
      <c r="U18303" s="213"/>
      <c r="V18303" s="213"/>
      <c r="W18303" s="213"/>
      <c r="X18303" s="214"/>
      <c r="Y18303" s="214"/>
      <c r="Z18303" s="214"/>
      <c r="AA18303" s="217"/>
      <c r="AB18303" s="217"/>
      <c r="AC18303" s="217"/>
      <c r="AD18303" s="213"/>
    </row>
    <row r="18304" spans="20:30" x14ac:dyDescent="0.2">
      <c r="T18304" s="212"/>
      <c r="U18304" s="213"/>
      <c r="V18304" s="213"/>
      <c r="W18304" s="213"/>
      <c r="X18304" s="214"/>
      <c r="Y18304" s="214"/>
      <c r="Z18304" s="214"/>
      <c r="AA18304" s="217"/>
      <c r="AB18304" s="217"/>
      <c r="AC18304" s="217"/>
      <c r="AD18304" s="213"/>
    </row>
    <row r="18305" spans="20:30" x14ac:dyDescent="0.2">
      <c r="T18305" s="212"/>
      <c r="U18305" s="213"/>
      <c r="V18305" s="213"/>
      <c r="W18305" s="213"/>
      <c r="X18305" s="214"/>
      <c r="Y18305" s="214"/>
      <c r="Z18305" s="214"/>
      <c r="AA18305" s="217"/>
      <c r="AB18305" s="217"/>
      <c r="AC18305" s="217"/>
      <c r="AD18305" s="213"/>
    </row>
    <row r="18306" spans="20:30" x14ac:dyDescent="0.2">
      <c r="T18306" s="212"/>
      <c r="U18306" s="213"/>
      <c r="V18306" s="213"/>
      <c r="W18306" s="213"/>
      <c r="X18306" s="214"/>
      <c r="Y18306" s="214"/>
      <c r="Z18306" s="214"/>
      <c r="AA18306" s="217"/>
      <c r="AB18306" s="217"/>
      <c r="AC18306" s="217"/>
      <c r="AD18306" s="213"/>
    </row>
    <row r="18307" spans="20:30" x14ac:dyDescent="0.2">
      <c r="T18307" s="212"/>
      <c r="U18307" s="213"/>
      <c r="V18307" s="213"/>
      <c r="W18307" s="213"/>
      <c r="X18307" s="214"/>
      <c r="Y18307" s="214"/>
      <c r="Z18307" s="214"/>
      <c r="AA18307" s="217"/>
      <c r="AB18307" s="217"/>
      <c r="AC18307" s="217"/>
      <c r="AD18307" s="213"/>
    </row>
    <row r="18308" spans="20:30" x14ac:dyDescent="0.2">
      <c r="T18308" s="212"/>
      <c r="U18308" s="213"/>
      <c r="V18308" s="213"/>
      <c r="W18308" s="213"/>
      <c r="X18308" s="214"/>
      <c r="Y18308" s="214"/>
      <c r="Z18308" s="214"/>
      <c r="AA18308" s="217"/>
      <c r="AB18308" s="217"/>
      <c r="AC18308" s="217"/>
      <c r="AD18308" s="213"/>
    </row>
    <row r="18309" spans="20:30" x14ac:dyDescent="0.2">
      <c r="T18309" s="212"/>
      <c r="U18309" s="213"/>
      <c r="V18309" s="213"/>
      <c r="W18309" s="213"/>
      <c r="X18309" s="214"/>
      <c r="Y18309" s="214"/>
      <c r="Z18309" s="214"/>
      <c r="AA18309" s="217"/>
      <c r="AB18309" s="217"/>
      <c r="AC18309" s="217"/>
      <c r="AD18309" s="213"/>
    </row>
    <row r="18310" spans="20:30" x14ac:dyDescent="0.2">
      <c r="T18310" s="212"/>
      <c r="U18310" s="213"/>
      <c r="V18310" s="213"/>
      <c r="W18310" s="213"/>
      <c r="X18310" s="214"/>
      <c r="Y18310" s="214"/>
      <c r="Z18310" s="214"/>
      <c r="AA18310" s="217"/>
      <c r="AB18310" s="217"/>
      <c r="AC18310" s="217"/>
      <c r="AD18310" s="213"/>
    </row>
    <row r="18311" spans="20:30" x14ac:dyDescent="0.2">
      <c r="T18311" s="212"/>
      <c r="U18311" s="213"/>
      <c r="V18311" s="213"/>
      <c r="W18311" s="213"/>
      <c r="X18311" s="214"/>
      <c r="Y18311" s="214"/>
      <c r="Z18311" s="214"/>
      <c r="AA18311" s="217"/>
      <c r="AB18311" s="217"/>
      <c r="AC18311" s="217"/>
      <c r="AD18311" s="213"/>
    </row>
    <row r="18312" spans="20:30" x14ac:dyDescent="0.2">
      <c r="T18312" s="212"/>
      <c r="U18312" s="213"/>
      <c r="V18312" s="213"/>
      <c r="W18312" s="213"/>
      <c r="X18312" s="214"/>
      <c r="Y18312" s="214"/>
      <c r="Z18312" s="214"/>
      <c r="AA18312" s="217"/>
      <c r="AB18312" s="217"/>
      <c r="AC18312" s="217"/>
      <c r="AD18312" s="213"/>
    </row>
    <row r="18313" spans="20:30" x14ac:dyDescent="0.2">
      <c r="T18313" s="212"/>
      <c r="U18313" s="213"/>
      <c r="V18313" s="213"/>
      <c r="W18313" s="213"/>
      <c r="X18313" s="214"/>
      <c r="Y18313" s="214"/>
      <c r="Z18313" s="214"/>
      <c r="AA18313" s="217"/>
      <c r="AB18313" s="217"/>
      <c r="AC18313" s="217"/>
      <c r="AD18313" s="213"/>
    </row>
    <row r="18314" spans="20:30" x14ac:dyDescent="0.2">
      <c r="T18314" s="212"/>
      <c r="U18314" s="213"/>
      <c r="V18314" s="213"/>
      <c r="W18314" s="213"/>
      <c r="X18314" s="214"/>
      <c r="Y18314" s="214"/>
      <c r="Z18314" s="214"/>
      <c r="AA18314" s="217"/>
      <c r="AB18314" s="217"/>
      <c r="AC18314" s="217"/>
      <c r="AD18314" s="213"/>
    </row>
    <row r="18315" spans="20:30" x14ac:dyDescent="0.2">
      <c r="T18315" s="212"/>
      <c r="U18315" s="213"/>
      <c r="V18315" s="213"/>
      <c r="W18315" s="213"/>
      <c r="X18315" s="214"/>
      <c r="Y18315" s="214"/>
      <c r="Z18315" s="214"/>
      <c r="AA18315" s="217"/>
      <c r="AB18315" s="217"/>
      <c r="AC18315" s="217"/>
      <c r="AD18315" s="213"/>
    </row>
    <row r="18316" spans="20:30" x14ac:dyDescent="0.2">
      <c r="T18316" s="212"/>
      <c r="U18316" s="213"/>
      <c r="V18316" s="213"/>
      <c r="W18316" s="213"/>
      <c r="X18316" s="214"/>
      <c r="Y18316" s="214"/>
      <c r="Z18316" s="214"/>
      <c r="AA18316" s="217"/>
      <c r="AB18316" s="217"/>
      <c r="AC18316" s="217"/>
      <c r="AD18316" s="213"/>
    </row>
    <row r="18317" spans="20:30" x14ac:dyDescent="0.2">
      <c r="T18317" s="212"/>
      <c r="U18317" s="213"/>
      <c r="V18317" s="213"/>
      <c r="W18317" s="213"/>
      <c r="X18317" s="214"/>
      <c r="Y18317" s="214"/>
      <c r="Z18317" s="214"/>
      <c r="AA18317" s="217"/>
      <c r="AB18317" s="217"/>
      <c r="AC18317" s="217"/>
      <c r="AD18317" s="213"/>
    </row>
    <row r="18318" spans="20:30" x14ac:dyDescent="0.2">
      <c r="T18318" s="212"/>
      <c r="U18318" s="213"/>
      <c r="V18318" s="213"/>
      <c r="W18318" s="213"/>
      <c r="X18318" s="214"/>
      <c r="Y18318" s="214"/>
      <c r="Z18318" s="214"/>
      <c r="AA18318" s="217"/>
      <c r="AB18318" s="217"/>
      <c r="AC18318" s="217"/>
      <c r="AD18318" s="213"/>
    </row>
    <row r="18319" spans="20:30" x14ac:dyDescent="0.2">
      <c r="T18319" s="212"/>
      <c r="U18319" s="213"/>
      <c r="V18319" s="213"/>
      <c r="W18319" s="213"/>
      <c r="X18319" s="214"/>
      <c r="Y18319" s="214"/>
      <c r="Z18319" s="214"/>
      <c r="AA18319" s="217"/>
      <c r="AB18319" s="217"/>
      <c r="AC18319" s="217"/>
      <c r="AD18319" s="213"/>
    </row>
    <row r="18320" spans="20:30" x14ac:dyDescent="0.2">
      <c r="T18320" s="212"/>
      <c r="U18320" s="213"/>
      <c r="V18320" s="213"/>
      <c r="W18320" s="213"/>
      <c r="X18320" s="214"/>
      <c r="Y18320" s="214"/>
      <c r="Z18320" s="214"/>
      <c r="AA18320" s="217"/>
      <c r="AB18320" s="217"/>
      <c r="AC18320" s="217"/>
      <c r="AD18320" s="213"/>
    </row>
    <row r="18321" spans="20:30" x14ac:dyDescent="0.2">
      <c r="T18321" s="212"/>
      <c r="U18321" s="213"/>
      <c r="V18321" s="213"/>
      <c r="W18321" s="213"/>
      <c r="X18321" s="214"/>
      <c r="Y18321" s="214"/>
      <c r="Z18321" s="214"/>
      <c r="AA18321" s="217"/>
      <c r="AB18321" s="217"/>
      <c r="AC18321" s="217"/>
      <c r="AD18321" s="213"/>
    </row>
    <row r="18322" spans="20:30" x14ac:dyDescent="0.2">
      <c r="T18322" s="212"/>
      <c r="U18322" s="213"/>
      <c r="V18322" s="213"/>
      <c r="W18322" s="213"/>
      <c r="X18322" s="214"/>
      <c r="Y18322" s="214"/>
      <c r="Z18322" s="214"/>
      <c r="AA18322" s="217"/>
      <c r="AB18322" s="217"/>
      <c r="AC18322" s="217"/>
      <c r="AD18322" s="213"/>
    </row>
    <row r="18323" spans="20:30" x14ac:dyDescent="0.2">
      <c r="T18323" s="212"/>
      <c r="U18323" s="213"/>
      <c r="V18323" s="213"/>
      <c r="W18323" s="213"/>
      <c r="X18323" s="214"/>
      <c r="Y18323" s="214"/>
      <c r="Z18323" s="214"/>
      <c r="AA18323" s="217"/>
      <c r="AB18323" s="217"/>
      <c r="AC18323" s="217"/>
      <c r="AD18323" s="213"/>
    </row>
    <row r="18324" spans="20:30" x14ac:dyDescent="0.2">
      <c r="T18324" s="212"/>
      <c r="U18324" s="213"/>
      <c r="V18324" s="213"/>
      <c r="W18324" s="213"/>
      <c r="X18324" s="214"/>
      <c r="Y18324" s="214"/>
      <c r="Z18324" s="214"/>
      <c r="AA18324" s="217"/>
      <c r="AB18324" s="217"/>
      <c r="AC18324" s="217"/>
      <c r="AD18324" s="213"/>
    </row>
    <row r="18325" spans="20:30" x14ac:dyDescent="0.2">
      <c r="T18325" s="212"/>
      <c r="U18325" s="213"/>
      <c r="V18325" s="213"/>
      <c r="W18325" s="213"/>
      <c r="X18325" s="214"/>
      <c r="Y18325" s="214"/>
      <c r="Z18325" s="214"/>
      <c r="AA18325" s="217"/>
      <c r="AB18325" s="217"/>
      <c r="AC18325" s="217"/>
      <c r="AD18325" s="213"/>
    </row>
    <row r="18326" spans="20:30" x14ac:dyDescent="0.2">
      <c r="T18326" s="212"/>
      <c r="U18326" s="213"/>
      <c r="V18326" s="213"/>
      <c r="W18326" s="213"/>
      <c r="X18326" s="214"/>
      <c r="Y18326" s="214"/>
      <c r="Z18326" s="214"/>
      <c r="AA18326" s="217"/>
      <c r="AB18326" s="217"/>
      <c r="AC18326" s="217"/>
      <c r="AD18326" s="213"/>
    </row>
    <row r="18327" spans="20:30" x14ac:dyDescent="0.2">
      <c r="T18327" s="212"/>
      <c r="U18327" s="213"/>
      <c r="V18327" s="213"/>
      <c r="W18327" s="213"/>
      <c r="X18327" s="214"/>
      <c r="Y18327" s="214"/>
      <c r="Z18327" s="214"/>
      <c r="AA18327" s="217"/>
      <c r="AB18327" s="217"/>
      <c r="AC18327" s="217"/>
      <c r="AD18327" s="213"/>
    </row>
    <row r="18328" spans="20:30" x14ac:dyDescent="0.2">
      <c r="T18328" s="212"/>
      <c r="U18328" s="213"/>
      <c r="V18328" s="213"/>
      <c r="W18328" s="213"/>
      <c r="X18328" s="214"/>
      <c r="Y18328" s="214"/>
      <c r="Z18328" s="214"/>
      <c r="AA18328" s="217"/>
      <c r="AB18328" s="217"/>
      <c r="AC18328" s="217"/>
      <c r="AD18328" s="213"/>
    </row>
    <row r="18329" spans="20:30" x14ac:dyDescent="0.2">
      <c r="T18329" s="212"/>
      <c r="U18329" s="213"/>
      <c r="V18329" s="213"/>
      <c r="W18329" s="213"/>
      <c r="X18329" s="214"/>
      <c r="Y18329" s="214"/>
      <c r="Z18329" s="214"/>
      <c r="AA18329" s="217"/>
      <c r="AB18329" s="217"/>
      <c r="AC18329" s="217"/>
      <c r="AD18329" s="213"/>
    </row>
    <row r="18330" spans="20:30" x14ac:dyDescent="0.2">
      <c r="T18330" s="212"/>
      <c r="U18330" s="213"/>
      <c r="V18330" s="213"/>
      <c r="W18330" s="213"/>
      <c r="X18330" s="214"/>
      <c r="Y18330" s="214"/>
      <c r="Z18330" s="214"/>
      <c r="AA18330" s="217"/>
      <c r="AB18330" s="217"/>
      <c r="AC18330" s="217"/>
      <c r="AD18330" s="213"/>
    </row>
    <row r="18331" spans="20:30" x14ac:dyDescent="0.2">
      <c r="T18331" s="212"/>
      <c r="U18331" s="213"/>
      <c r="V18331" s="213"/>
      <c r="W18331" s="213"/>
      <c r="X18331" s="214"/>
      <c r="Y18331" s="214"/>
      <c r="Z18331" s="214"/>
      <c r="AA18331" s="217"/>
      <c r="AB18331" s="217"/>
      <c r="AC18331" s="217"/>
      <c r="AD18331" s="213"/>
    </row>
    <row r="18332" spans="20:30" x14ac:dyDescent="0.2">
      <c r="T18332" s="212"/>
      <c r="U18332" s="213"/>
      <c r="V18332" s="213"/>
      <c r="W18332" s="213"/>
      <c r="X18332" s="214"/>
      <c r="Y18332" s="214"/>
      <c r="Z18332" s="214"/>
      <c r="AA18332" s="217"/>
      <c r="AB18332" s="217"/>
      <c r="AC18332" s="217"/>
      <c r="AD18332" s="213"/>
    </row>
    <row r="18333" spans="20:30" x14ac:dyDescent="0.2">
      <c r="T18333" s="212"/>
      <c r="U18333" s="213"/>
      <c r="V18333" s="213"/>
      <c r="W18333" s="213"/>
      <c r="X18333" s="214"/>
      <c r="Y18333" s="214"/>
      <c r="Z18333" s="214"/>
      <c r="AA18333" s="217"/>
      <c r="AB18333" s="217"/>
      <c r="AC18333" s="217"/>
      <c r="AD18333" s="213"/>
    </row>
    <row r="18334" spans="20:30" x14ac:dyDescent="0.2">
      <c r="T18334" s="212"/>
      <c r="U18334" s="213"/>
      <c r="V18334" s="213"/>
      <c r="W18334" s="213"/>
      <c r="X18334" s="214"/>
      <c r="Y18334" s="214"/>
      <c r="Z18334" s="214"/>
      <c r="AA18334" s="217"/>
      <c r="AB18334" s="217"/>
      <c r="AC18334" s="217"/>
      <c r="AD18334" s="213"/>
    </row>
    <row r="18335" spans="20:30" x14ac:dyDescent="0.2">
      <c r="T18335" s="212"/>
      <c r="U18335" s="213"/>
      <c r="V18335" s="213"/>
      <c r="W18335" s="213"/>
      <c r="X18335" s="214"/>
      <c r="Y18335" s="214"/>
      <c r="Z18335" s="214"/>
      <c r="AA18335" s="217"/>
      <c r="AB18335" s="217"/>
      <c r="AC18335" s="217"/>
      <c r="AD18335" s="213"/>
    </row>
    <row r="18336" spans="20:30" x14ac:dyDescent="0.2">
      <c r="T18336" s="212"/>
      <c r="U18336" s="213"/>
      <c r="V18336" s="213"/>
      <c r="W18336" s="213"/>
      <c r="X18336" s="214"/>
      <c r="Y18336" s="214"/>
      <c r="Z18336" s="214"/>
      <c r="AA18336" s="217"/>
      <c r="AB18336" s="217"/>
      <c r="AC18336" s="217"/>
      <c r="AD18336" s="213"/>
    </row>
    <row r="18337" spans="20:30" x14ac:dyDescent="0.2">
      <c r="T18337" s="212"/>
      <c r="U18337" s="213"/>
      <c r="V18337" s="213"/>
      <c r="W18337" s="213"/>
      <c r="X18337" s="214"/>
      <c r="Y18337" s="214"/>
      <c r="Z18337" s="214"/>
      <c r="AA18337" s="217"/>
      <c r="AB18337" s="217"/>
      <c r="AC18337" s="217"/>
      <c r="AD18337" s="213"/>
    </row>
    <row r="18338" spans="20:30" x14ac:dyDescent="0.2">
      <c r="T18338" s="212"/>
      <c r="U18338" s="213"/>
      <c r="V18338" s="213"/>
      <c r="W18338" s="213"/>
      <c r="X18338" s="214"/>
      <c r="Y18338" s="214"/>
      <c r="Z18338" s="214"/>
      <c r="AA18338" s="217"/>
      <c r="AB18338" s="217"/>
      <c r="AC18338" s="217"/>
      <c r="AD18338" s="213"/>
    </row>
    <row r="18339" spans="20:30" x14ac:dyDescent="0.2">
      <c r="T18339" s="212"/>
      <c r="U18339" s="213"/>
      <c r="V18339" s="213"/>
      <c r="W18339" s="213"/>
      <c r="X18339" s="214"/>
      <c r="Y18339" s="214"/>
      <c r="Z18339" s="214"/>
      <c r="AA18339" s="217"/>
      <c r="AB18339" s="217"/>
      <c r="AC18339" s="217"/>
      <c r="AD18339" s="213"/>
    </row>
    <row r="18340" spans="20:30" x14ac:dyDescent="0.2">
      <c r="T18340" s="212"/>
      <c r="U18340" s="213"/>
      <c r="V18340" s="213"/>
      <c r="W18340" s="213"/>
      <c r="X18340" s="214"/>
      <c r="Y18340" s="214"/>
      <c r="Z18340" s="214"/>
      <c r="AA18340" s="217"/>
      <c r="AB18340" s="217"/>
      <c r="AC18340" s="217"/>
      <c r="AD18340" s="213"/>
    </row>
    <row r="18341" spans="20:30" x14ac:dyDescent="0.2">
      <c r="T18341" s="212"/>
      <c r="U18341" s="213"/>
      <c r="V18341" s="213"/>
      <c r="W18341" s="213"/>
      <c r="X18341" s="214"/>
      <c r="Y18341" s="214"/>
      <c r="Z18341" s="214"/>
      <c r="AA18341" s="217"/>
      <c r="AB18341" s="217"/>
      <c r="AC18341" s="217"/>
      <c r="AD18341" s="213"/>
    </row>
    <row r="18342" spans="20:30" x14ac:dyDescent="0.2">
      <c r="T18342" s="212"/>
      <c r="U18342" s="213"/>
      <c r="V18342" s="213"/>
      <c r="W18342" s="213"/>
      <c r="X18342" s="214"/>
      <c r="Y18342" s="214"/>
      <c r="Z18342" s="214"/>
      <c r="AA18342" s="217"/>
      <c r="AB18342" s="217"/>
      <c r="AC18342" s="217"/>
      <c r="AD18342" s="213"/>
    </row>
    <row r="18343" spans="20:30" x14ac:dyDescent="0.2">
      <c r="T18343" s="212"/>
      <c r="U18343" s="213"/>
      <c r="V18343" s="213"/>
      <c r="W18343" s="213"/>
      <c r="X18343" s="214"/>
      <c r="Y18343" s="214"/>
      <c r="Z18343" s="214"/>
      <c r="AA18343" s="217"/>
      <c r="AB18343" s="217"/>
      <c r="AC18343" s="217"/>
      <c r="AD18343" s="213"/>
    </row>
    <row r="18344" spans="20:30" x14ac:dyDescent="0.2">
      <c r="T18344" s="212"/>
      <c r="U18344" s="213"/>
      <c r="V18344" s="213"/>
      <c r="W18344" s="213"/>
      <c r="X18344" s="214"/>
      <c r="Y18344" s="214"/>
      <c r="Z18344" s="214"/>
      <c r="AA18344" s="217"/>
      <c r="AB18344" s="217"/>
      <c r="AC18344" s="217"/>
      <c r="AD18344" s="213"/>
    </row>
    <row r="18345" spans="20:30" x14ac:dyDescent="0.2">
      <c r="T18345" s="212"/>
      <c r="U18345" s="213"/>
      <c r="V18345" s="213"/>
      <c r="W18345" s="213"/>
      <c r="X18345" s="214"/>
      <c r="Y18345" s="214"/>
      <c r="Z18345" s="214"/>
      <c r="AA18345" s="217"/>
      <c r="AB18345" s="217"/>
      <c r="AC18345" s="217"/>
      <c r="AD18345" s="213"/>
    </row>
    <row r="18346" spans="20:30" x14ac:dyDescent="0.2">
      <c r="T18346" s="212"/>
      <c r="U18346" s="213"/>
      <c r="V18346" s="213"/>
      <c r="W18346" s="213"/>
      <c r="X18346" s="214"/>
      <c r="Y18346" s="214"/>
      <c r="Z18346" s="214"/>
      <c r="AA18346" s="217"/>
      <c r="AB18346" s="217"/>
      <c r="AC18346" s="217"/>
      <c r="AD18346" s="213"/>
    </row>
    <row r="18347" spans="20:30" x14ac:dyDescent="0.2">
      <c r="T18347" s="212"/>
      <c r="U18347" s="213"/>
      <c r="V18347" s="213"/>
      <c r="W18347" s="213"/>
      <c r="X18347" s="214"/>
      <c r="Y18347" s="214"/>
      <c r="Z18347" s="214"/>
      <c r="AA18347" s="217"/>
      <c r="AB18347" s="217"/>
      <c r="AC18347" s="217"/>
      <c r="AD18347" s="213"/>
    </row>
    <row r="18348" spans="20:30" x14ac:dyDescent="0.2">
      <c r="T18348" s="212"/>
      <c r="U18348" s="213"/>
      <c r="V18348" s="213"/>
      <c r="W18348" s="213"/>
      <c r="X18348" s="214"/>
      <c r="Y18348" s="214"/>
      <c r="Z18348" s="214"/>
      <c r="AA18348" s="217"/>
      <c r="AB18348" s="217"/>
      <c r="AC18348" s="217"/>
      <c r="AD18348" s="213"/>
    </row>
    <row r="18349" spans="20:30" x14ac:dyDescent="0.2">
      <c r="T18349" s="212"/>
      <c r="U18349" s="213"/>
      <c r="V18349" s="213"/>
      <c r="W18349" s="213"/>
      <c r="X18349" s="214"/>
      <c r="Y18349" s="214"/>
      <c r="Z18349" s="214"/>
      <c r="AA18349" s="217"/>
      <c r="AB18349" s="217"/>
      <c r="AC18349" s="217"/>
      <c r="AD18349" s="213"/>
    </row>
    <row r="18350" spans="20:30" x14ac:dyDescent="0.2">
      <c r="T18350" s="212"/>
      <c r="U18350" s="213"/>
      <c r="V18350" s="213"/>
      <c r="W18350" s="213"/>
      <c r="X18350" s="214"/>
      <c r="Y18350" s="214"/>
      <c r="Z18350" s="214"/>
      <c r="AA18350" s="217"/>
      <c r="AB18350" s="217"/>
      <c r="AC18350" s="217"/>
      <c r="AD18350" s="213"/>
    </row>
    <row r="18351" spans="20:30" x14ac:dyDescent="0.2">
      <c r="T18351" s="212"/>
      <c r="U18351" s="213"/>
      <c r="V18351" s="213"/>
      <c r="W18351" s="213"/>
      <c r="X18351" s="214"/>
      <c r="Y18351" s="214"/>
      <c r="Z18351" s="214"/>
      <c r="AA18351" s="217"/>
      <c r="AB18351" s="217"/>
      <c r="AC18351" s="217"/>
      <c r="AD18351" s="213"/>
    </row>
    <row r="18352" spans="20:30" x14ac:dyDescent="0.2">
      <c r="T18352" s="212"/>
      <c r="U18352" s="213"/>
      <c r="V18352" s="213"/>
      <c r="W18352" s="213"/>
      <c r="X18352" s="214"/>
      <c r="Y18352" s="214"/>
      <c r="Z18352" s="214"/>
      <c r="AA18352" s="217"/>
      <c r="AB18352" s="217"/>
      <c r="AC18352" s="217"/>
      <c r="AD18352" s="213"/>
    </row>
    <row r="18353" spans="20:30" x14ac:dyDescent="0.2">
      <c r="T18353" s="212"/>
      <c r="U18353" s="213"/>
      <c r="V18353" s="213"/>
      <c r="W18353" s="213"/>
      <c r="X18353" s="214"/>
      <c r="Y18353" s="214"/>
      <c r="Z18353" s="214"/>
      <c r="AA18353" s="217"/>
      <c r="AB18353" s="217"/>
      <c r="AC18353" s="217"/>
      <c r="AD18353" s="213"/>
    </row>
    <row r="18354" spans="20:30" x14ac:dyDescent="0.2">
      <c r="T18354" s="212"/>
      <c r="U18354" s="213"/>
      <c r="V18354" s="213"/>
      <c r="W18354" s="213"/>
      <c r="X18354" s="214"/>
      <c r="Y18354" s="214"/>
      <c r="Z18354" s="214"/>
      <c r="AA18354" s="217"/>
      <c r="AB18354" s="217"/>
      <c r="AC18354" s="217"/>
      <c r="AD18354" s="213"/>
    </row>
    <row r="18355" spans="20:30" x14ac:dyDescent="0.2">
      <c r="T18355" s="212"/>
      <c r="U18355" s="213"/>
      <c r="V18355" s="213"/>
      <c r="W18355" s="213"/>
      <c r="X18355" s="214"/>
      <c r="Y18355" s="214"/>
      <c r="Z18355" s="214"/>
      <c r="AA18355" s="217"/>
      <c r="AB18355" s="217"/>
      <c r="AC18355" s="217"/>
      <c r="AD18355" s="213"/>
    </row>
    <row r="18356" spans="20:30" x14ac:dyDescent="0.2">
      <c r="T18356" s="212"/>
      <c r="U18356" s="213"/>
      <c r="V18356" s="213"/>
      <c r="W18356" s="213"/>
      <c r="X18356" s="214"/>
      <c r="Y18356" s="214"/>
      <c r="Z18356" s="214"/>
      <c r="AA18356" s="217"/>
      <c r="AB18356" s="217"/>
      <c r="AC18356" s="217"/>
      <c r="AD18356" s="213"/>
    </row>
    <row r="18357" spans="20:30" x14ac:dyDescent="0.2">
      <c r="T18357" s="212"/>
      <c r="U18357" s="213"/>
      <c r="V18357" s="213"/>
      <c r="W18357" s="213"/>
      <c r="X18357" s="214"/>
      <c r="Y18357" s="214"/>
      <c r="Z18357" s="214"/>
      <c r="AA18357" s="217"/>
      <c r="AB18357" s="217"/>
      <c r="AC18357" s="217"/>
      <c r="AD18357" s="213"/>
    </row>
    <row r="18358" spans="20:30" x14ac:dyDescent="0.2">
      <c r="T18358" s="212"/>
      <c r="U18358" s="213"/>
      <c r="V18358" s="213"/>
      <c r="W18358" s="213"/>
      <c r="X18358" s="214"/>
      <c r="Y18358" s="214"/>
      <c r="Z18358" s="214"/>
      <c r="AA18358" s="217"/>
      <c r="AB18358" s="217"/>
      <c r="AC18358" s="217"/>
      <c r="AD18358" s="213"/>
    </row>
    <row r="18359" spans="20:30" x14ac:dyDescent="0.2">
      <c r="T18359" s="212"/>
      <c r="U18359" s="213"/>
      <c r="V18359" s="213"/>
      <c r="W18359" s="213"/>
      <c r="X18359" s="214"/>
      <c r="Y18359" s="214"/>
      <c r="Z18359" s="214"/>
      <c r="AA18359" s="217"/>
      <c r="AB18359" s="217"/>
      <c r="AC18359" s="217"/>
      <c r="AD18359" s="213"/>
    </row>
    <row r="18360" spans="20:30" x14ac:dyDescent="0.2">
      <c r="T18360" s="212"/>
      <c r="U18360" s="213"/>
      <c r="V18360" s="213"/>
      <c r="W18360" s="213"/>
      <c r="X18360" s="214"/>
      <c r="Y18360" s="214"/>
      <c r="Z18360" s="214"/>
      <c r="AA18360" s="217"/>
      <c r="AB18360" s="217"/>
      <c r="AC18360" s="217"/>
      <c r="AD18360" s="213"/>
    </row>
    <row r="18361" spans="20:30" x14ac:dyDescent="0.2">
      <c r="T18361" s="212"/>
      <c r="U18361" s="213"/>
      <c r="V18361" s="213"/>
      <c r="W18361" s="213"/>
      <c r="X18361" s="214"/>
      <c r="Y18361" s="214"/>
      <c r="Z18361" s="214"/>
      <c r="AA18361" s="217"/>
      <c r="AB18361" s="217"/>
      <c r="AC18361" s="217"/>
      <c r="AD18361" s="213"/>
    </row>
    <row r="18362" spans="20:30" x14ac:dyDescent="0.2">
      <c r="T18362" s="212"/>
      <c r="U18362" s="213"/>
      <c r="V18362" s="213"/>
      <c r="W18362" s="213"/>
      <c r="X18362" s="214"/>
      <c r="Y18362" s="214"/>
      <c r="Z18362" s="214"/>
      <c r="AA18362" s="217"/>
      <c r="AB18362" s="217"/>
      <c r="AC18362" s="217"/>
      <c r="AD18362" s="213"/>
    </row>
    <row r="18363" spans="20:30" x14ac:dyDescent="0.2">
      <c r="T18363" s="212"/>
      <c r="U18363" s="213"/>
      <c r="V18363" s="213"/>
      <c r="W18363" s="213"/>
      <c r="X18363" s="214"/>
      <c r="Y18363" s="214"/>
      <c r="Z18363" s="214"/>
      <c r="AA18363" s="217"/>
      <c r="AB18363" s="217"/>
      <c r="AC18363" s="217"/>
      <c r="AD18363" s="213"/>
    </row>
    <row r="18364" spans="20:30" x14ac:dyDescent="0.2">
      <c r="T18364" s="212"/>
      <c r="U18364" s="213"/>
      <c r="V18364" s="213"/>
      <c r="W18364" s="213"/>
      <c r="X18364" s="214"/>
      <c r="Y18364" s="214"/>
      <c r="Z18364" s="214"/>
      <c r="AA18364" s="217"/>
      <c r="AB18364" s="217"/>
      <c r="AC18364" s="217"/>
      <c r="AD18364" s="213"/>
    </row>
    <row r="18365" spans="20:30" x14ac:dyDescent="0.2">
      <c r="T18365" s="212"/>
      <c r="U18365" s="213"/>
      <c r="V18365" s="213"/>
      <c r="W18365" s="213"/>
      <c r="X18365" s="214"/>
      <c r="Y18365" s="214"/>
      <c r="Z18365" s="214"/>
      <c r="AA18365" s="217"/>
      <c r="AB18365" s="217"/>
      <c r="AC18365" s="217"/>
      <c r="AD18365" s="213"/>
    </row>
    <row r="18366" spans="20:30" x14ac:dyDescent="0.2">
      <c r="T18366" s="212"/>
      <c r="U18366" s="213"/>
      <c r="V18366" s="213"/>
      <c r="W18366" s="213"/>
      <c r="X18366" s="214"/>
      <c r="Y18366" s="214"/>
      <c r="Z18366" s="214"/>
      <c r="AA18366" s="217"/>
      <c r="AB18366" s="217"/>
      <c r="AC18366" s="217"/>
      <c r="AD18366" s="213"/>
    </row>
    <row r="18367" spans="20:30" x14ac:dyDescent="0.2">
      <c r="T18367" s="212"/>
      <c r="U18367" s="213"/>
      <c r="V18367" s="213"/>
      <c r="W18367" s="213"/>
      <c r="X18367" s="214"/>
      <c r="Y18367" s="214"/>
      <c r="Z18367" s="214"/>
      <c r="AA18367" s="217"/>
      <c r="AB18367" s="217"/>
      <c r="AC18367" s="217"/>
      <c r="AD18367" s="213"/>
    </row>
    <row r="18368" spans="20:30" x14ac:dyDescent="0.2">
      <c r="T18368" s="212"/>
      <c r="U18368" s="213"/>
      <c r="V18368" s="213"/>
      <c r="W18368" s="213"/>
      <c r="X18368" s="214"/>
      <c r="Y18368" s="214"/>
      <c r="Z18368" s="214"/>
      <c r="AA18368" s="217"/>
      <c r="AB18368" s="217"/>
      <c r="AC18368" s="217"/>
      <c r="AD18368" s="213"/>
    </row>
    <row r="18369" spans="20:30" x14ac:dyDescent="0.2">
      <c r="T18369" s="212"/>
      <c r="U18369" s="213"/>
      <c r="V18369" s="213"/>
      <c r="W18369" s="213"/>
      <c r="X18369" s="214"/>
      <c r="Y18369" s="214"/>
      <c r="Z18369" s="214"/>
      <c r="AA18369" s="217"/>
      <c r="AB18369" s="217"/>
      <c r="AC18369" s="217"/>
      <c r="AD18369" s="213"/>
    </row>
    <row r="18370" spans="20:30" x14ac:dyDescent="0.2">
      <c r="T18370" s="212"/>
      <c r="U18370" s="213"/>
      <c r="V18370" s="213"/>
      <c r="W18370" s="213"/>
      <c r="X18370" s="214"/>
      <c r="Y18370" s="214"/>
      <c r="Z18370" s="214"/>
      <c r="AA18370" s="217"/>
      <c r="AB18370" s="217"/>
      <c r="AC18370" s="217"/>
      <c r="AD18370" s="213"/>
    </row>
    <row r="18371" spans="20:30" x14ac:dyDescent="0.2">
      <c r="T18371" s="212"/>
      <c r="U18371" s="213"/>
      <c r="V18371" s="213"/>
      <c r="W18371" s="213"/>
      <c r="X18371" s="214"/>
      <c r="Y18371" s="214"/>
      <c r="Z18371" s="214"/>
      <c r="AA18371" s="217"/>
      <c r="AB18371" s="217"/>
      <c r="AC18371" s="217"/>
      <c r="AD18371" s="213"/>
    </row>
    <row r="18372" spans="20:30" x14ac:dyDescent="0.2">
      <c r="T18372" s="212"/>
      <c r="U18372" s="213"/>
      <c r="V18372" s="213"/>
      <c r="W18372" s="213"/>
      <c r="X18372" s="214"/>
      <c r="Y18372" s="214"/>
      <c r="Z18372" s="214"/>
      <c r="AA18372" s="217"/>
      <c r="AB18372" s="217"/>
      <c r="AC18372" s="217"/>
      <c r="AD18372" s="213"/>
    </row>
    <row r="18373" spans="20:30" x14ac:dyDescent="0.2">
      <c r="T18373" s="212"/>
      <c r="U18373" s="213"/>
      <c r="V18373" s="213"/>
      <c r="W18373" s="213"/>
      <c r="X18373" s="214"/>
      <c r="Y18373" s="214"/>
      <c r="Z18373" s="214"/>
      <c r="AA18373" s="217"/>
      <c r="AB18373" s="217"/>
      <c r="AC18373" s="217"/>
      <c r="AD18373" s="213"/>
    </row>
    <row r="18374" spans="20:30" x14ac:dyDescent="0.2">
      <c r="T18374" s="212"/>
      <c r="U18374" s="213"/>
      <c r="V18374" s="213"/>
      <c r="W18374" s="213"/>
      <c r="X18374" s="214"/>
      <c r="Y18374" s="214"/>
      <c r="Z18374" s="214"/>
      <c r="AA18374" s="217"/>
      <c r="AB18374" s="217"/>
      <c r="AC18374" s="217"/>
      <c r="AD18374" s="213"/>
    </row>
    <row r="18375" spans="20:30" x14ac:dyDescent="0.2">
      <c r="T18375" s="212"/>
      <c r="U18375" s="213"/>
      <c r="V18375" s="213"/>
      <c r="W18375" s="213"/>
      <c r="X18375" s="214"/>
      <c r="Y18375" s="214"/>
      <c r="Z18375" s="214"/>
      <c r="AA18375" s="217"/>
      <c r="AB18375" s="217"/>
      <c r="AC18375" s="217"/>
      <c r="AD18375" s="213"/>
    </row>
    <row r="18376" spans="20:30" x14ac:dyDescent="0.2">
      <c r="T18376" s="212"/>
      <c r="U18376" s="213"/>
      <c r="V18376" s="213"/>
      <c r="W18376" s="213"/>
      <c r="X18376" s="214"/>
      <c r="Y18376" s="214"/>
      <c r="Z18376" s="214"/>
      <c r="AA18376" s="217"/>
      <c r="AB18376" s="217"/>
      <c r="AC18376" s="217"/>
      <c r="AD18376" s="213"/>
    </row>
    <row r="18377" spans="20:30" x14ac:dyDescent="0.2">
      <c r="T18377" s="212"/>
      <c r="U18377" s="213"/>
      <c r="V18377" s="213"/>
      <c r="W18377" s="213"/>
      <c r="X18377" s="214"/>
      <c r="Y18377" s="214"/>
      <c r="Z18377" s="214"/>
      <c r="AA18377" s="217"/>
      <c r="AB18377" s="217"/>
      <c r="AC18377" s="217"/>
      <c r="AD18377" s="213"/>
    </row>
    <row r="18378" spans="20:30" x14ac:dyDescent="0.2">
      <c r="T18378" s="212"/>
      <c r="U18378" s="213"/>
      <c r="V18378" s="213"/>
      <c r="W18378" s="213"/>
      <c r="X18378" s="214"/>
      <c r="Y18378" s="214"/>
      <c r="Z18378" s="214"/>
      <c r="AA18378" s="217"/>
      <c r="AB18378" s="217"/>
      <c r="AC18378" s="217"/>
      <c r="AD18378" s="213"/>
    </row>
    <row r="18379" spans="20:30" x14ac:dyDescent="0.2">
      <c r="T18379" s="212"/>
      <c r="U18379" s="213"/>
      <c r="V18379" s="213"/>
      <c r="W18379" s="213"/>
      <c r="X18379" s="214"/>
      <c r="Y18379" s="214"/>
      <c r="Z18379" s="214"/>
      <c r="AA18379" s="217"/>
      <c r="AB18379" s="217"/>
      <c r="AC18379" s="217"/>
      <c r="AD18379" s="213"/>
    </row>
    <row r="18380" spans="20:30" x14ac:dyDescent="0.2">
      <c r="T18380" s="212"/>
      <c r="U18380" s="213"/>
      <c r="V18380" s="213"/>
      <c r="W18380" s="213"/>
      <c r="X18380" s="214"/>
      <c r="Y18380" s="214"/>
      <c r="Z18380" s="214"/>
      <c r="AA18380" s="217"/>
      <c r="AB18380" s="217"/>
      <c r="AC18380" s="217"/>
      <c r="AD18380" s="213"/>
    </row>
    <row r="18381" spans="20:30" x14ac:dyDescent="0.2">
      <c r="T18381" s="212"/>
      <c r="U18381" s="213"/>
      <c r="V18381" s="213"/>
      <c r="W18381" s="213"/>
      <c r="X18381" s="214"/>
      <c r="Y18381" s="214"/>
      <c r="Z18381" s="214"/>
      <c r="AA18381" s="217"/>
      <c r="AB18381" s="217"/>
      <c r="AC18381" s="217"/>
      <c r="AD18381" s="213"/>
    </row>
    <row r="18382" spans="20:30" x14ac:dyDescent="0.2">
      <c r="T18382" s="212"/>
      <c r="U18382" s="213"/>
      <c r="V18382" s="213"/>
      <c r="W18382" s="213"/>
      <c r="X18382" s="214"/>
      <c r="Y18382" s="214"/>
      <c r="Z18382" s="214"/>
      <c r="AA18382" s="217"/>
      <c r="AB18382" s="217"/>
      <c r="AC18382" s="217"/>
      <c r="AD18382" s="213"/>
    </row>
    <row r="18383" spans="20:30" x14ac:dyDescent="0.2">
      <c r="T18383" s="212"/>
      <c r="U18383" s="213"/>
      <c r="V18383" s="213"/>
      <c r="W18383" s="213"/>
      <c r="X18383" s="214"/>
      <c r="Y18383" s="214"/>
      <c r="Z18383" s="214"/>
      <c r="AA18383" s="217"/>
      <c r="AB18383" s="217"/>
      <c r="AC18383" s="217"/>
      <c r="AD18383" s="213"/>
    </row>
    <row r="18384" spans="20:30" x14ac:dyDescent="0.2">
      <c r="T18384" s="212"/>
      <c r="U18384" s="213"/>
      <c r="V18384" s="213"/>
      <c r="W18384" s="213"/>
      <c r="X18384" s="214"/>
      <c r="Y18384" s="214"/>
      <c r="Z18384" s="214"/>
      <c r="AA18384" s="217"/>
      <c r="AB18384" s="217"/>
      <c r="AC18384" s="217"/>
      <c r="AD18384" s="213"/>
    </row>
    <row r="18385" spans="20:30" x14ac:dyDescent="0.2">
      <c r="T18385" s="212"/>
      <c r="U18385" s="213"/>
      <c r="V18385" s="213"/>
      <c r="W18385" s="213"/>
      <c r="X18385" s="214"/>
      <c r="Y18385" s="214"/>
      <c r="Z18385" s="214"/>
      <c r="AA18385" s="217"/>
      <c r="AB18385" s="217"/>
      <c r="AC18385" s="217"/>
      <c r="AD18385" s="213"/>
    </row>
    <row r="18386" spans="20:30" x14ac:dyDescent="0.2">
      <c r="T18386" s="212"/>
      <c r="U18386" s="213"/>
      <c r="V18386" s="213"/>
      <c r="W18386" s="213"/>
      <c r="X18386" s="214"/>
      <c r="Y18386" s="214"/>
      <c r="Z18386" s="214"/>
      <c r="AA18386" s="217"/>
      <c r="AB18386" s="217"/>
      <c r="AC18386" s="217"/>
      <c r="AD18386" s="213"/>
    </row>
    <row r="18387" spans="20:30" x14ac:dyDescent="0.2">
      <c r="T18387" s="212"/>
      <c r="U18387" s="213"/>
      <c r="V18387" s="213"/>
      <c r="W18387" s="213"/>
      <c r="X18387" s="214"/>
      <c r="Y18387" s="214"/>
      <c r="Z18387" s="214"/>
      <c r="AA18387" s="217"/>
      <c r="AB18387" s="217"/>
      <c r="AC18387" s="217"/>
      <c r="AD18387" s="213"/>
    </row>
    <row r="18388" spans="20:30" x14ac:dyDescent="0.2">
      <c r="T18388" s="212"/>
      <c r="U18388" s="213"/>
      <c r="V18388" s="213"/>
      <c r="W18388" s="213"/>
      <c r="X18388" s="214"/>
      <c r="Y18388" s="214"/>
      <c r="Z18388" s="214"/>
      <c r="AA18388" s="217"/>
      <c r="AB18388" s="217"/>
      <c r="AC18388" s="217"/>
      <c r="AD18388" s="213"/>
    </row>
    <row r="18389" spans="20:30" x14ac:dyDescent="0.2">
      <c r="T18389" s="212"/>
      <c r="U18389" s="213"/>
      <c r="V18389" s="213"/>
      <c r="W18389" s="213"/>
      <c r="X18389" s="214"/>
      <c r="Y18389" s="214"/>
      <c r="Z18389" s="214"/>
      <c r="AA18389" s="217"/>
      <c r="AB18389" s="217"/>
      <c r="AC18389" s="217"/>
      <c r="AD18389" s="213"/>
    </row>
    <row r="18390" spans="20:30" x14ac:dyDescent="0.2">
      <c r="T18390" s="212"/>
      <c r="U18390" s="213"/>
      <c r="V18390" s="213"/>
      <c r="W18390" s="213"/>
      <c r="X18390" s="214"/>
      <c r="Y18390" s="214"/>
      <c r="Z18390" s="214"/>
      <c r="AA18390" s="217"/>
      <c r="AB18390" s="217"/>
      <c r="AC18390" s="217"/>
      <c r="AD18390" s="213"/>
    </row>
    <row r="18391" spans="20:30" x14ac:dyDescent="0.2">
      <c r="T18391" s="212"/>
      <c r="U18391" s="213"/>
      <c r="V18391" s="213"/>
      <c r="W18391" s="213"/>
      <c r="X18391" s="214"/>
      <c r="Y18391" s="214"/>
      <c r="Z18391" s="214"/>
      <c r="AA18391" s="217"/>
      <c r="AB18391" s="217"/>
      <c r="AC18391" s="217"/>
      <c r="AD18391" s="213"/>
    </row>
    <row r="18392" spans="20:30" x14ac:dyDescent="0.2">
      <c r="T18392" s="212"/>
      <c r="U18392" s="213"/>
      <c r="V18392" s="213"/>
      <c r="W18392" s="213"/>
      <c r="X18392" s="214"/>
      <c r="Y18392" s="214"/>
      <c r="Z18392" s="214"/>
      <c r="AA18392" s="217"/>
      <c r="AB18392" s="217"/>
      <c r="AC18392" s="217"/>
      <c r="AD18392" s="213"/>
    </row>
    <row r="18393" spans="20:30" x14ac:dyDescent="0.2">
      <c r="T18393" s="212"/>
      <c r="U18393" s="213"/>
      <c r="V18393" s="213"/>
      <c r="W18393" s="213"/>
      <c r="X18393" s="214"/>
      <c r="Y18393" s="214"/>
      <c r="Z18393" s="214"/>
      <c r="AA18393" s="217"/>
      <c r="AB18393" s="217"/>
      <c r="AC18393" s="217"/>
      <c r="AD18393" s="213"/>
    </row>
    <row r="18394" spans="20:30" x14ac:dyDescent="0.2">
      <c r="T18394" s="212"/>
      <c r="U18394" s="213"/>
      <c r="V18394" s="213"/>
      <c r="W18394" s="213"/>
      <c r="X18394" s="214"/>
      <c r="Y18394" s="214"/>
      <c r="Z18394" s="214"/>
      <c r="AA18394" s="217"/>
      <c r="AB18394" s="217"/>
      <c r="AC18394" s="217"/>
      <c r="AD18394" s="213"/>
    </row>
    <row r="18395" spans="20:30" x14ac:dyDescent="0.2">
      <c r="T18395" s="212"/>
      <c r="U18395" s="213"/>
      <c r="V18395" s="213"/>
      <c r="W18395" s="213"/>
      <c r="X18395" s="214"/>
      <c r="Y18395" s="214"/>
      <c r="Z18395" s="214"/>
      <c r="AA18395" s="217"/>
      <c r="AB18395" s="217"/>
      <c r="AC18395" s="217"/>
      <c r="AD18395" s="213"/>
    </row>
    <row r="18396" spans="20:30" x14ac:dyDescent="0.2">
      <c r="T18396" s="212"/>
      <c r="U18396" s="213"/>
      <c r="V18396" s="213"/>
      <c r="W18396" s="213"/>
      <c r="X18396" s="214"/>
      <c r="Y18396" s="214"/>
      <c r="Z18396" s="214"/>
      <c r="AA18396" s="217"/>
      <c r="AB18396" s="217"/>
      <c r="AC18396" s="217"/>
      <c r="AD18396" s="213"/>
    </row>
    <row r="18397" spans="20:30" x14ac:dyDescent="0.2">
      <c r="T18397" s="212"/>
      <c r="U18397" s="213"/>
      <c r="V18397" s="213"/>
      <c r="W18397" s="213"/>
      <c r="X18397" s="214"/>
      <c r="Y18397" s="214"/>
      <c r="Z18397" s="214"/>
      <c r="AA18397" s="217"/>
      <c r="AB18397" s="217"/>
      <c r="AC18397" s="217"/>
      <c r="AD18397" s="213"/>
    </row>
    <row r="18398" spans="20:30" x14ac:dyDescent="0.2">
      <c r="T18398" s="212"/>
      <c r="U18398" s="213"/>
      <c r="V18398" s="213"/>
      <c r="W18398" s="213"/>
      <c r="X18398" s="214"/>
      <c r="Y18398" s="214"/>
      <c r="Z18398" s="214"/>
      <c r="AA18398" s="217"/>
      <c r="AB18398" s="217"/>
      <c r="AC18398" s="217"/>
      <c r="AD18398" s="213"/>
    </row>
    <row r="18399" spans="20:30" x14ac:dyDescent="0.2">
      <c r="T18399" s="212"/>
      <c r="U18399" s="213"/>
      <c r="V18399" s="213"/>
      <c r="W18399" s="213"/>
      <c r="X18399" s="214"/>
      <c r="Y18399" s="214"/>
      <c r="Z18399" s="214"/>
      <c r="AA18399" s="217"/>
      <c r="AB18399" s="217"/>
      <c r="AC18399" s="217"/>
      <c r="AD18399" s="213"/>
    </row>
    <row r="18400" spans="20:30" x14ac:dyDescent="0.2">
      <c r="T18400" s="212"/>
      <c r="U18400" s="213"/>
      <c r="V18400" s="213"/>
      <c r="W18400" s="213"/>
      <c r="X18400" s="214"/>
      <c r="Y18400" s="214"/>
      <c r="Z18400" s="214"/>
      <c r="AA18400" s="217"/>
      <c r="AB18400" s="217"/>
      <c r="AC18400" s="217"/>
      <c r="AD18400" s="213"/>
    </row>
    <row r="18401" spans="20:30" x14ac:dyDescent="0.2">
      <c r="T18401" s="212"/>
      <c r="U18401" s="213"/>
      <c r="V18401" s="213"/>
      <c r="W18401" s="213"/>
      <c r="X18401" s="214"/>
      <c r="Y18401" s="214"/>
      <c r="Z18401" s="214"/>
      <c r="AA18401" s="217"/>
      <c r="AB18401" s="217"/>
      <c r="AC18401" s="217"/>
      <c r="AD18401" s="213"/>
    </row>
    <row r="18402" spans="20:30" x14ac:dyDescent="0.2">
      <c r="T18402" s="212"/>
      <c r="U18402" s="213"/>
      <c r="V18402" s="213"/>
      <c r="W18402" s="213"/>
      <c r="X18402" s="214"/>
      <c r="Y18402" s="214"/>
      <c r="Z18402" s="214"/>
      <c r="AA18402" s="217"/>
      <c r="AB18402" s="217"/>
      <c r="AC18402" s="217"/>
      <c r="AD18402" s="213"/>
    </row>
    <row r="18403" spans="20:30" x14ac:dyDescent="0.2">
      <c r="T18403" s="212"/>
      <c r="U18403" s="213"/>
      <c r="V18403" s="213"/>
      <c r="W18403" s="213"/>
      <c r="X18403" s="214"/>
      <c r="Y18403" s="214"/>
      <c r="Z18403" s="214"/>
      <c r="AA18403" s="217"/>
      <c r="AB18403" s="217"/>
      <c r="AC18403" s="217"/>
      <c r="AD18403" s="213"/>
    </row>
    <row r="18404" spans="20:30" x14ac:dyDescent="0.2">
      <c r="T18404" s="212"/>
      <c r="U18404" s="213"/>
      <c r="V18404" s="213"/>
      <c r="W18404" s="213"/>
      <c r="X18404" s="214"/>
      <c r="Y18404" s="214"/>
      <c r="Z18404" s="214"/>
      <c r="AA18404" s="217"/>
      <c r="AB18404" s="217"/>
      <c r="AC18404" s="217"/>
      <c r="AD18404" s="213"/>
    </row>
    <row r="18405" spans="20:30" x14ac:dyDescent="0.2">
      <c r="T18405" s="212"/>
      <c r="U18405" s="213"/>
      <c r="V18405" s="213"/>
      <c r="W18405" s="213"/>
      <c r="X18405" s="214"/>
      <c r="Y18405" s="214"/>
      <c r="Z18405" s="214"/>
      <c r="AA18405" s="217"/>
      <c r="AB18405" s="217"/>
      <c r="AC18405" s="217"/>
      <c r="AD18405" s="213"/>
    </row>
    <row r="18406" spans="20:30" x14ac:dyDescent="0.2">
      <c r="T18406" s="212"/>
      <c r="U18406" s="213"/>
      <c r="V18406" s="213"/>
      <c r="W18406" s="213"/>
      <c r="X18406" s="214"/>
      <c r="Y18406" s="214"/>
      <c r="Z18406" s="214"/>
      <c r="AA18406" s="217"/>
      <c r="AB18406" s="217"/>
      <c r="AC18406" s="217"/>
      <c r="AD18406" s="213"/>
    </row>
    <row r="18407" spans="20:30" x14ac:dyDescent="0.2">
      <c r="T18407" s="212"/>
      <c r="U18407" s="213"/>
      <c r="V18407" s="213"/>
      <c r="W18407" s="213"/>
      <c r="X18407" s="214"/>
      <c r="Y18407" s="214"/>
      <c r="Z18407" s="214"/>
      <c r="AA18407" s="217"/>
      <c r="AB18407" s="217"/>
      <c r="AC18407" s="217"/>
      <c r="AD18407" s="213"/>
    </row>
    <row r="18408" spans="20:30" x14ac:dyDescent="0.2">
      <c r="T18408" s="212"/>
      <c r="U18408" s="213"/>
      <c r="V18408" s="213"/>
      <c r="W18408" s="213"/>
      <c r="X18408" s="214"/>
      <c r="Y18408" s="214"/>
      <c r="Z18408" s="214"/>
      <c r="AA18408" s="217"/>
      <c r="AB18408" s="217"/>
      <c r="AC18408" s="217"/>
      <c r="AD18408" s="213"/>
    </row>
    <row r="18409" spans="20:30" x14ac:dyDescent="0.2">
      <c r="T18409" s="212"/>
      <c r="U18409" s="213"/>
      <c r="V18409" s="213"/>
      <c r="W18409" s="213"/>
      <c r="X18409" s="214"/>
      <c r="Y18409" s="214"/>
      <c r="Z18409" s="214"/>
      <c r="AA18409" s="217"/>
      <c r="AB18409" s="217"/>
      <c r="AC18409" s="217"/>
      <c r="AD18409" s="213"/>
    </row>
    <row r="18410" spans="20:30" x14ac:dyDescent="0.2">
      <c r="T18410" s="212"/>
      <c r="U18410" s="213"/>
      <c r="V18410" s="213"/>
      <c r="W18410" s="213"/>
      <c r="X18410" s="214"/>
      <c r="Y18410" s="214"/>
      <c r="Z18410" s="214"/>
      <c r="AA18410" s="217"/>
      <c r="AB18410" s="217"/>
      <c r="AC18410" s="217"/>
      <c r="AD18410" s="213"/>
    </row>
    <row r="18411" spans="20:30" x14ac:dyDescent="0.2">
      <c r="T18411" s="212"/>
      <c r="U18411" s="213"/>
      <c r="V18411" s="213"/>
      <c r="W18411" s="213"/>
      <c r="X18411" s="214"/>
      <c r="Y18411" s="214"/>
      <c r="Z18411" s="214"/>
      <c r="AA18411" s="217"/>
      <c r="AB18411" s="217"/>
      <c r="AC18411" s="217"/>
      <c r="AD18411" s="213"/>
    </row>
    <row r="18412" spans="20:30" x14ac:dyDescent="0.2">
      <c r="T18412" s="212"/>
      <c r="U18412" s="213"/>
      <c r="V18412" s="213"/>
      <c r="W18412" s="213"/>
      <c r="X18412" s="214"/>
      <c r="Y18412" s="214"/>
      <c r="Z18412" s="214"/>
      <c r="AA18412" s="217"/>
      <c r="AB18412" s="217"/>
      <c r="AC18412" s="217"/>
      <c r="AD18412" s="213"/>
    </row>
    <row r="18413" spans="20:30" x14ac:dyDescent="0.2">
      <c r="T18413" s="212"/>
      <c r="U18413" s="213"/>
      <c r="V18413" s="213"/>
      <c r="W18413" s="213"/>
      <c r="X18413" s="214"/>
      <c r="Y18413" s="214"/>
      <c r="Z18413" s="214"/>
      <c r="AA18413" s="217"/>
      <c r="AB18413" s="217"/>
      <c r="AC18413" s="217"/>
      <c r="AD18413" s="213"/>
    </row>
    <row r="18414" spans="20:30" x14ac:dyDescent="0.2">
      <c r="T18414" s="212"/>
      <c r="U18414" s="213"/>
      <c r="V18414" s="213"/>
      <c r="W18414" s="213"/>
      <c r="X18414" s="214"/>
      <c r="Y18414" s="214"/>
      <c r="Z18414" s="214"/>
      <c r="AA18414" s="217"/>
      <c r="AB18414" s="217"/>
      <c r="AC18414" s="217"/>
      <c r="AD18414" s="213"/>
    </row>
    <row r="18415" spans="20:30" x14ac:dyDescent="0.2">
      <c r="T18415" s="212"/>
      <c r="U18415" s="213"/>
      <c r="V18415" s="213"/>
      <c r="W18415" s="213"/>
      <c r="X18415" s="214"/>
      <c r="Y18415" s="214"/>
      <c r="Z18415" s="214"/>
      <c r="AA18415" s="217"/>
      <c r="AB18415" s="217"/>
      <c r="AC18415" s="217"/>
      <c r="AD18415" s="213"/>
    </row>
    <row r="18416" spans="20:30" x14ac:dyDescent="0.2">
      <c r="T18416" s="212"/>
      <c r="U18416" s="213"/>
      <c r="V18416" s="213"/>
      <c r="W18416" s="213"/>
      <c r="X18416" s="214"/>
      <c r="Y18416" s="214"/>
      <c r="Z18416" s="214"/>
      <c r="AA18416" s="217"/>
      <c r="AB18416" s="217"/>
      <c r="AC18416" s="217"/>
      <c r="AD18416" s="213"/>
    </row>
    <row r="18417" spans="20:30" x14ac:dyDescent="0.2">
      <c r="T18417" s="212"/>
      <c r="U18417" s="213"/>
      <c r="V18417" s="213"/>
      <c r="W18417" s="213"/>
      <c r="X18417" s="214"/>
      <c r="Y18417" s="214"/>
      <c r="Z18417" s="214"/>
      <c r="AA18417" s="217"/>
      <c r="AB18417" s="217"/>
      <c r="AC18417" s="217"/>
      <c r="AD18417" s="213"/>
    </row>
    <row r="18418" spans="20:30" x14ac:dyDescent="0.2">
      <c r="T18418" s="212"/>
      <c r="U18418" s="213"/>
      <c r="V18418" s="213"/>
      <c r="W18418" s="213"/>
      <c r="X18418" s="214"/>
      <c r="Y18418" s="214"/>
      <c r="Z18418" s="214"/>
      <c r="AA18418" s="217"/>
      <c r="AB18418" s="217"/>
      <c r="AC18418" s="217"/>
      <c r="AD18418" s="213"/>
    </row>
    <row r="18419" spans="20:30" x14ac:dyDescent="0.2">
      <c r="T18419" s="212"/>
      <c r="U18419" s="213"/>
      <c r="V18419" s="213"/>
      <c r="W18419" s="213"/>
      <c r="X18419" s="214"/>
      <c r="Y18419" s="214"/>
      <c r="Z18419" s="214"/>
      <c r="AA18419" s="217"/>
      <c r="AB18419" s="217"/>
      <c r="AC18419" s="217"/>
      <c r="AD18419" s="213"/>
    </row>
    <row r="18420" spans="20:30" x14ac:dyDescent="0.2">
      <c r="T18420" s="212"/>
      <c r="U18420" s="213"/>
      <c r="V18420" s="213"/>
      <c r="W18420" s="213"/>
      <c r="X18420" s="214"/>
      <c r="Y18420" s="214"/>
      <c r="Z18420" s="214"/>
      <c r="AA18420" s="217"/>
      <c r="AB18420" s="217"/>
      <c r="AC18420" s="217"/>
      <c r="AD18420" s="213"/>
    </row>
    <row r="18421" spans="20:30" x14ac:dyDescent="0.2">
      <c r="T18421" s="212"/>
      <c r="U18421" s="213"/>
      <c r="V18421" s="213"/>
      <c r="W18421" s="213"/>
      <c r="X18421" s="214"/>
      <c r="Y18421" s="214"/>
      <c r="Z18421" s="214"/>
      <c r="AA18421" s="217"/>
      <c r="AB18421" s="217"/>
      <c r="AC18421" s="217"/>
      <c r="AD18421" s="213"/>
    </row>
    <row r="18422" spans="20:30" x14ac:dyDescent="0.2">
      <c r="T18422" s="212"/>
      <c r="U18422" s="213"/>
      <c r="V18422" s="213"/>
      <c r="W18422" s="213"/>
      <c r="X18422" s="214"/>
      <c r="Y18422" s="214"/>
      <c r="Z18422" s="214"/>
      <c r="AA18422" s="217"/>
      <c r="AB18422" s="217"/>
      <c r="AC18422" s="217"/>
      <c r="AD18422" s="213"/>
    </row>
    <row r="18423" spans="20:30" x14ac:dyDescent="0.2">
      <c r="T18423" s="212"/>
      <c r="U18423" s="213"/>
      <c r="V18423" s="213"/>
      <c r="W18423" s="213"/>
      <c r="X18423" s="214"/>
      <c r="Y18423" s="214"/>
      <c r="Z18423" s="214"/>
      <c r="AA18423" s="217"/>
      <c r="AB18423" s="217"/>
      <c r="AC18423" s="217"/>
      <c r="AD18423" s="213"/>
    </row>
    <row r="18424" spans="20:30" x14ac:dyDescent="0.2">
      <c r="T18424" s="212"/>
      <c r="U18424" s="213"/>
      <c r="V18424" s="213"/>
      <c r="W18424" s="213"/>
      <c r="X18424" s="214"/>
      <c r="Y18424" s="214"/>
      <c r="Z18424" s="214"/>
      <c r="AA18424" s="217"/>
      <c r="AB18424" s="217"/>
      <c r="AC18424" s="217"/>
      <c r="AD18424" s="213"/>
    </row>
    <row r="18425" spans="20:30" x14ac:dyDescent="0.2">
      <c r="T18425" s="212"/>
      <c r="U18425" s="213"/>
      <c r="V18425" s="213"/>
      <c r="W18425" s="213"/>
      <c r="X18425" s="214"/>
      <c r="Y18425" s="214"/>
      <c r="Z18425" s="214"/>
      <c r="AA18425" s="217"/>
      <c r="AB18425" s="217"/>
      <c r="AC18425" s="217"/>
      <c r="AD18425" s="213"/>
    </row>
    <row r="18426" spans="20:30" x14ac:dyDescent="0.2">
      <c r="T18426" s="212"/>
      <c r="U18426" s="213"/>
      <c r="V18426" s="213"/>
      <c r="W18426" s="213"/>
      <c r="X18426" s="214"/>
      <c r="Y18426" s="214"/>
      <c r="Z18426" s="214"/>
      <c r="AA18426" s="217"/>
      <c r="AB18426" s="217"/>
      <c r="AC18426" s="217"/>
      <c r="AD18426" s="213"/>
    </row>
    <row r="18427" spans="20:30" x14ac:dyDescent="0.2">
      <c r="T18427" s="212"/>
      <c r="U18427" s="213"/>
      <c r="V18427" s="213"/>
      <c r="W18427" s="213"/>
      <c r="X18427" s="214"/>
      <c r="Y18427" s="214"/>
      <c r="Z18427" s="214"/>
      <c r="AA18427" s="217"/>
      <c r="AB18427" s="217"/>
      <c r="AC18427" s="217"/>
      <c r="AD18427" s="213"/>
    </row>
    <row r="18428" spans="20:30" x14ac:dyDescent="0.2">
      <c r="T18428" s="212"/>
      <c r="U18428" s="213"/>
      <c r="V18428" s="213"/>
      <c r="W18428" s="213"/>
      <c r="X18428" s="214"/>
      <c r="Y18428" s="214"/>
      <c r="Z18428" s="214"/>
      <c r="AA18428" s="217"/>
      <c r="AB18428" s="217"/>
      <c r="AC18428" s="217"/>
      <c r="AD18428" s="213"/>
    </row>
    <row r="18429" spans="20:30" x14ac:dyDescent="0.2">
      <c r="T18429" s="212"/>
      <c r="U18429" s="213"/>
      <c r="V18429" s="213"/>
      <c r="W18429" s="213"/>
      <c r="X18429" s="214"/>
      <c r="Y18429" s="214"/>
      <c r="Z18429" s="214"/>
      <c r="AA18429" s="217"/>
      <c r="AB18429" s="217"/>
      <c r="AC18429" s="217"/>
      <c r="AD18429" s="213"/>
    </row>
    <row r="18430" spans="20:30" x14ac:dyDescent="0.2">
      <c r="T18430" s="212"/>
      <c r="U18430" s="213"/>
      <c r="V18430" s="213"/>
      <c r="W18430" s="213"/>
      <c r="X18430" s="214"/>
      <c r="Y18430" s="214"/>
      <c r="Z18430" s="214"/>
      <c r="AA18430" s="217"/>
      <c r="AB18430" s="217"/>
      <c r="AC18430" s="217"/>
      <c r="AD18430" s="213"/>
    </row>
    <row r="18431" spans="20:30" x14ac:dyDescent="0.2">
      <c r="T18431" s="212"/>
      <c r="U18431" s="213"/>
      <c r="V18431" s="213"/>
      <c r="W18431" s="213"/>
      <c r="X18431" s="214"/>
      <c r="Y18431" s="214"/>
      <c r="Z18431" s="214"/>
      <c r="AA18431" s="217"/>
      <c r="AB18431" s="217"/>
      <c r="AC18431" s="217"/>
      <c r="AD18431" s="213"/>
    </row>
    <row r="18432" spans="20:30" x14ac:dyDescent="0.2">
      <c r="T18432" s="212"/>
      <c r="U18432" s="213"/>
      <c r="V18432" s="213"/>
      <c r="W18432" s="213"/>
      <c r="X18432" s="214"/>
      <c r="Y18432" s="214"/>
      <c r="Z18432" s="214"/>
      <c r="AA18432" s="217"/>
      <c r="AB18432" s="217"/>
      <c r="AC18432" s="217"/>
      <c r="AD18432" s="213"/>
    </row>
    <row r="18433" spans="20:30" x14ac:dyDescent="0.2">
      <c r="T18433" s="212"/>
      <c r="U18433" s="213"/>
      <c r="V18433" s="213"/>
      <c r="W18433" s="213"/>
      <c r="X18433" s="214"/>
      <c r="Y18433" s="214"/>
      <c r="Z18433" s="214"/>
      <c r="AA18433" s="217"/>
      <c r="AB18433" s="217"/>
      <c r="AC18433" s="217"/>
      <c r="AD18433" s="213"/>
    </row>
    <row r="18434" spans="20:30" x14ac:dyDescent="0.2">
      <c r="T18434" s="212"/>
      <c r="U18434" s="213"/>
      <c r="V18434" s="213"/>
      <c r="W18434" s="213"/>
      <c r="X18434" s="214"/>
      <c r="Y18434" s="214"/>
      <c r="Z18434" s="214"/>
      <c r="AA18434" s="217"/>
      <c r="AB18434" s="217"/>
      <c r="AC18434" s="217"/>
      <c r="AD18434" s="213"/>
    </row>
    <row r="18435" spans="20:30" x14ac:dyDescent="0.2">
      <c r="T18435" s="212"/>
      <c r="U18435" s="213"/>
      <c r="V18435" s="213"/>
      <c r="W18435" s="213"/>
      <c r="X18435" s="214"/>
      <c r="Y18435" s="214"/>
      <c r="Z18435" s="214"/>
      <c r="AA18435" s="217"/>
      <c r="AB18435" s="217"/>
      <c r="AC18435" s="217"/>
      <c r="AD18435" s="213"/>
    </row>
    <row r="18436" spans="20:30" x14ac:dyDescent="0.2">
      <c r="T18436" s="212"/>
      <c r="U18436" s="213"/>
      <c r="V18436" s="213"/>
      <c r="W18436" s="213"/>
      <c r="X18436" s="214"/>
      <c r="Y18436" s="214"/>
      <c r="Z18436" s="214"/>
      <c r="AA18436" s="217"/>
      <c r="AB18436" s="217"/>
      <c r="AC18436" s="217"/>
      <c r="AD18436" s="213"/>
    </row>
    <row r="18437" spans="20:30" x14ac:dyDescent="0.2">
      <c r="T18437" s="212"/>
      <c r="U18437" s="213"/>
      <c r="V18437" s="213"/>
      <c r="W18437" s="213"/>
      <c r="X18437" s="214"/>
      <c r="Y18437" s="214"/>
      <c r="Z18437" s="214"/>
      <c r="AA18437" s="217"/>
      <c r="AB18437" s="217"/>
      <c r="AC18437" s="217"/>
      <c r="AD18437" s="213"/>
    </row>
    <row r="18438" spans="20:30" x14ac:dyDescent="0.2">
      <c r="T18438" s="212"/>
      <c r="U18438" s="213"/>
      <c r="V18438" s="213"/>
      <c r="W18438" s="213"/>
      <c r="X18438" s="214"/>
      <c r="Y18438" s="214"/>
      <c r="Z18438" s="214"/>
      <c r="AA18438" s="217"/>
      <c r="AB18438" s="217"/>
      <c r="AC18438" s="217"/>
      <c r="AD18438" s="213"/>
    </row>
    <row r="18439" spans="20:30" x14ac:dyDescent="0.2">
      <c r="T18439" s="212"/>
      <c r="U18439" s="213"/>
      <c r="V18439" s="213"/>
      <c r="W18439" s="213"/>
      <c r="X18439" s="214"/>
      <c r="Y18439" s="214"/>
      <c r="Z18439" s="214"/>
      <c r="AA18439" s="217"/>
      <c r="AB18439" s="217"/>
      <c r="AC18439" s="217"/>
      <c r="AD18439" s="213"/>
    </row>
    <row r="18440" spans="20:30" x14ac:dyDescent="0.2">
      <c r="T18440" s="212"/>
      <c r="U18440" s="213"/>
      <c r="V18440" s="213"/>
      <c r="W18440" s="213"/>
      <c r="X18440" s="214"/>
      <c r="Y18440" s="214"/>
      <c r="Z18440" s="214"/>
      <c r="AA18440" s="217"/>
      <c r="AB18440" s="217"/>
      <c r="AC18440" s="217"/>
      <c r="AD18440" s="213"/>
    </row>
    <row r="18441" spans="20:30" x14ac:dyDescent="0.2">
      <c r="T18441" s="212"/>
      <c r="U18441" s="213"/>
      <c r="V18441" s="213"/>
      <c r="W18441" s="213"/>
      <c r="X18441" s="214"/>
      <c r="Y18441" s="214"/>
      <c r="Z18441" s="214"/>
      <c r="AA18441" s="217"/>
      <c r="AB18441" s="217"/>
      <c r="AC18441" s="217"/>
      <c r="AD18441" s="213"/>
    </row>
    <row r="18442" spans="20:30" x14ac:dyDescent="0.2">
      <c r="T18442" s="212"/>
      <c r="U18442" s="213"/>
      <c r="V18442" s="213"/>
      <c r="W18442" s="213"/>
      <c r="X18442" s="214"/>
      <c r="Y18442" s="214"/>
      <c r="Z18442" s="214"/>
      <c r="AA18442" s="217"/>
      <c r="AB18442" s="217"/>
      <c r="AC18442" s="217"/>
      <c r="AD18442" s="213"/>
    </row>
    <row r="18443" spans="20:30" x14ac:dyDescent="0.2">
      <c r="T18443" s="212"/>
      <c r="U18443" s="213"/>
      <c r="V18443" s="213"/>
      <c r="W18443" s="213"/>
      <c r="X18443" s="214"/>
      <c r="Y18443" s="214"/>
      <c r="Z18443" s="214"/>
      <c r="AA18443" s="217"/>
      <c r="AB18443" s="217"/>
      <c r="AC18443" s="217"/>
      <c r="AD18443" s="213"/>
    </row>
    <row r="18444" spans="20:30" x14ac:dyDescent="0.2">
      <c r="T18444" s="212"/>
      <c r="U18444" s="213"/>
      <c r="V18444" s="213"/>
      <c r="W18444" s="213"/>
      <c r="X18444" s="214"/>
      <c r="Y18444" s="214"/>
      <c r="Z18444" s="214"/>
      <c r="AA18444" s="217"/>
      <c r="AB18444" s="217"/>
      <c r="AC18444" s="217"/>
      <c r="AD18444" s="213"/>
    </row>
    <row r="18445" spans="20:30" x14ac:dyDescent="0.2">
      <c r="T18445" s="212"/>
      <c r="U18445" s="213"/>
      <c r="V18445" s="213"/>
      <c r="W18445" s="213"/>
      <c r="X18445" s="214"/>
      <c r="Y18445" s="214"/>
      <c r="Z18445" s="214"/>
      <c r="AA18445" s="217"/>
      <c r="AB18445" s="217"/>
      <c r="AC18445" s="217"/>
      <c r="AD18445" s="213"/>
    </row>
    <row r="18446" spans="20:30" x14ac:dyDescent="0.2">
      <c r="T18446" s="212"/>
      <c r="U18446" s="213"/>
      <c r="V18446" s="213"/>
      <c r="W18446" s="213"/>
      <c r="X18446" s="214"/>
      <c r="Y18446" s="214"/>
      <c r="Z18446" s="214"/>
      <c r="AA18446" s="217"/>
      <c r="AB18446" s="217"/>
      <c r="AC18446" s="217"/>
      <c r="AD18446" s="213"/>
    </row>
    <row r="18447" spans="20:30" x14ac:dyDescent="0.2">
      <c r="T18447" s="212"/>
      <c r="U18447" s="213"/>
      <c r="V18447" s="213"/>
      <c r="W18447" s="213"/>
      <c r="X18447" s="214"/>
      <c r="Y18447" s="214"/>
      <c r="Z18447" s="214"/>
      <c r="AA18447" s="217"/>
      <c r="AB18447" s="217"/>
      <c r="AC18447" s="217"/>
      <c r="AD18447" s="213"/>
    </row>
    <row r="18448" spans="20:30" x14ac:dyDescent="0.2">
      <c r="T18448" s="212"/>
      <c r="U18448" s="213"/>
      <c r="V18448" s="213"/>
      <c r="W18448" s="213"/>
      <c r="X18448" s="214"/>
      <c r="Y18448" s="214"/>
      <c r="Z18448" s="214"/>
      <c r="AA18448" s="217"/>
      <c r="AB18448" s="217"/>
      <c r="AC18448" s="217"/>
      <c r="AD18448" s="213"/>
    </row>
    <row r="18449" spans="20:30" x14ac:dyDescent="0.2">
      <c r="T18449" s="212"/>
      <c r="U18449" s="213"/>
      <c r="V18449" s="213"/>
      <c r="W18449" s="213"/>
      <c r="X18449" s="214"/>
      <c r="Y18449" s="214"/>
      <c r="Z18449" s="214"/>
      <c r="AA18449" s="217"/>
      <c r="AB18449" s="217"/>
      <c r="AC18449" s="217"/>
      <c r="AD18449" s="213"/>
    </row>
    <row r="18450" spans="20:30" x14ac:dyDescent="0.2">
      <c r="T18450" s="212"/>
      <c r="U18450" s="213"/>
      <c r="V18450" s="213"/>
      <c r="W18450" s="213"/>
      <c r="X18450" s="214"/>
      <c r="Y18450" s="214"/>
      <c r="Z18450" s="214"/>
      <c r="AA18450" s="217"/>
      <c r="AB18450" s="217"/>
      <c r="AC18450" s="217"/>
      <c r="AD18450" s="213"/>
    </row>
    <row r="18451" spans="20:30" x14ac:dyDescent="0.2">
      <c r="T18451" s="212"/>
      <c r="U18451" s="213"/>
      <c r="V18451" s="213"/>
      <c r="W18451" s="213"/>
      <c r="X18451" s="214"/>
      <c r="Y18451" s="214"/>
      <c r="Z18451" s="214"/>
      <c r="AA18451" s="217"/>
      <c r="AB18451" s="217"/>
      <c r="AC18451" s="217"/>
      <c r="AD18451" s="213"/>
    </row>
    <row r="18452" spans="20:30" x14ac:dyDescent="0.2">
      <c r="T18452" s="212"/>
      <c r="U18452" s="213"/>
      <c r="V18452" s="213"/>
      <c r="W18452" s="213"/>
      <c r="X18452" s="214"/>
      <c r="Y18452" s="214"/>
      <c r="Z18452" s="214"/>
      <c r="AA18452" s="217"/>
      <c r="AB18452" s="217"/>
      <c r="AC18452" s="217"/>
      <c r="AD18452" s="213"/>
    </row>
    <row r="18453" spans="20:30" x14ac:dyDescent="0.2">
      <c r="T18453" s="212"/>
      <c r="U18453" s="213"/>
      <c r="V18453" s="213"/>
      <c r="W18453" s="213"/>
      <c r="X18453" s="214"/>
      <c r="Y18453" s="214"/>
      <c r="Z18453" s="214"/>
      <c r="AA18453" s="217"/>
      <c r="AB18453" s="217"/>
      <c r="AC18453" s="217"/>
      <c r="AD18453" s="213"/>
    </row>
    <row r="18454" spans="20:30" x14ac:dyDescent="0.2">
      <c r="T18454" s="212"/>
      <c r="U18454" s="213"/>
      <c r="V18454" s="213"/>
      <c r="W18454" s="213"/>
      <c r="X18454" s="214"/>
      <c r="Y18454" s="214"/>
      <c r="Z18454" s="214"/>
      <c r="AA18454" s="217"/>
      <c r="AB18454" s="217"/>
      <c r="AC18454" s="217"/>
      <c r="AD18454" s="213"/>
    </row>
    <row r="18455" spans="20:30" x14ac:dyDescent="0.2">
      <c r="T18455" s="212"/>
      <c r="U18455" s="213"/>
      <c r="V18455" s="213"/>
      <c r="W18455" s="213"/>
      <c r="X18455" s="214"/>
      <c r="Y18455" s="214"/>
      <c r="Z18455" s="214"/>
      <c r="AA18455" s="217"/>
      <c r="AB18455" s="217"/>
      <c r="AC18455" s="217"/>
      <c r="AD18455" s="213"/>
    </row>
    <row r="18456" spans="20:30" x14ac:dyDescent="0.2">
      <c r="T18456" s="212"/>
      <c r="U18456" s="213"/>
      <c r="V18456" s="213"/>
      <c r="W18456" s="213"/>
      <c r="X18456" s="214"/>
      <c r="Y18456" s="214"/>
      <c r="Z18456" s="214"/>
      <c r="AA18456" s="217"/>
      <c r="AB18456" s="217"/>
      <c r="AC18456" s="217"/>
      <c r="AD18456" s="213"/>
    </row>
    <row r="18457" spans="20:30" x14ac:dyDescent="0.2">
      <c r="T18457" s="212"/>
      <c r="U18457" s="213"/>
      <c r="V18457" s="213"/>
      <c r="W18457" s="213"/>
      <c r="X18457" s="214"/>
      <c r="Y18457" s="214"/>
      <c r="Z18457" s="214"/>
      <c r="AA18457" s="217"/>
      <c r="AB18457" s="217"/>
      <c r="AC18457" s="217"/>
      <c r="AD18457" s="213"/>
    </row>
    <row r="18458" spans="20:30" x14ac:dyDescent="0.2">
      <c r="T18458" s="212"/>
      <c r="U18458" s="213"/>
      <c r="V18458" s="213"/>
      <c r="W18458" s="213"/>
      <c r="X18458" s="214"/>
      <c r="Y18458" s="214"/>
      <c r="Z18458" s="214"/>
      <c r="AA18458" s="217"/>
      <c r="AB18458" s="217"/>
      <c r="AC18458" s="217"/>
      <c r="AD18458" s="213"/>
    </row>
    <row r="18459" spans="20:30" x14ac:dyDescent="0.2">
      <c r="T18459" s="212"/>
      <c r="U18459" s="213"/>
      <c r="V18459" s="213"/>
      <c r="W18459" s="213"/>
      <c r="X18459" s="214"/>
      <c r="Y18459" s="214"/>
      <c r="Z18459" s="214"/>
      <c r="AA18459" s="217"/>
      <c r="AB18459" s="217"/>
      <c r="AC18459" s="217"/>
      <c r="AD18459" s="213"/>
    </row>
    <row r="18460" spans="20:30" x14ac:dyDescent="0.2">
      <c r="T18460" s="212"/>
      <c r="U18460" s="213"/>
      <c r="V18460" s="213"/>
      <c r="W18460" s="213"/>
      <c r="X18460" s="214"/>
      <c r="Y18460" s="214"/>
      <c r="Z18460" s="214"/>
      <c r="AA18460" s="217"/>
      <c r="AB18460" s="217"/>
      <c r="AC18460" s="217"/>
      <c r="AD18460" s="213"/>
    </row>
    <row r="18461" spans="20:30" x14ac:dyDescent="0.2">
      <c r="T18461" s="212"/>
      <c r="U18461" s="213"/>
      <c r="V18461" s="213"/>
      <c r="W18461" s="213"/>
      <c r="X18461" s="214"/>
      <c r="Y18461" s="214"/>
      <c r="Z18461" s="214"/>
      <c r="AA18461" s="217"/>
      <c r="AB18461" s="217"/>
      <c r="AC18461" s="217"/>
      <c r="AD18461" s="213"/>
    </row>
    <row r="18462" spans="20:30" x14ac:dyDescent="0.2">
      <c r="T18462" s="212"/>
      <c r="U18462" s="213"/>
      <c r="V18462" s="213"/>
      <c r="W18462" s="213"/>
      <c r="X18462" s="214"/>
      <c r="Y18462" s="214"/>
      <c r="Z18462" s="214"/>
      <c r="AA18462" s="217"/>
      <c r="AB18462" s="217"/>
      <c r="AC18462" s="217"/>
      <c r="AD18462" s="213"/>
    </row>
    <row r="18463" spans="20:30" x14ac:dyDescent="0.2">
      <c r="T18463" s="212"/>
      <c r="U18463" s="213"/>
      <c r="V18463" s="213"/>
      <c r="W18463" s="213"/>
      <c r="X18463" s="214"/>
      <c r="Y18463" s="214"/>
      <c r="Z18463" s="214"/>
      <c r="AA18463" s="217"/>
      <c r="AB18463" s="217"/>
      <c r="AC18463" s="217"/>
      <c r="AD18463" s="213"/>
    </row>
    <row r="18464" spans="20:30" x14ac:dyDescent="0.2">
      <c r="T18464" s="212"/>
      <c r="U18464" s="213"/>
      <c r="V18464" s="213"/>
      <c r="W18464" s="213"/>
      <c r="X18464" s="214"/>
      <c r="Y18464" s="214"/>
      <c r="Z18464" s="214"/>
      <c r="AA18464" s="217"/>
      <c r="AB18464" s="217"/>
      <c r="AC18464" s="217"/>
      <c r="AD18464" s="213"/>
    </row>
    <row r="18465" spans="20:30" x14ac:dyDescent="0.2">
      <c r="T18465" s="212"/>
      <c r="U18465" s="213"/>
      <c r="V18465" s="213"/>
      <c r="W18465" s="213"/>
      <c r="X18465" s="214"/>
      <c r="Y18465" s="214"/>
      <c r="Z18465" s="214"/>
      <c r="AA18465" s="217"/>
      <c r="AB18465" s="217"/>
      <c r="AC18465" s="217"/>
      <c r="AD18465" s="213"/>
    </row>
    <row r="18466" spans="20:30" x14ac:dyDescent="0.2">
      <c r="T18466" s="212"/>
      <c r="U18466" s="213"/>
      <c r="V18466" s="213"/>
      <c r="W18466" s="213"/>
      <c r="X18466" s="214"/>
      <c r="Y18466" s="214"/>
      <c r="Z18466" s="214"/>
      <c r="AA18466" s="217"/>
      <c r="AB18466" s="217"/>
      <c r="AC18466" s="217"/>
      <c r="AD18466" s="213"/>
    </row>
    <row r="18467" spans="20:30" x14ac:dyDescent="0.2">
      <c r="T18467" s="212"/>
      <c r="U18467" s="213"/>
      <c r="V18467" s="213"/>
      <c r="W18467" s="213"/>
      <c r="X18467" s="214"/>
      <c r="Y18467" s="214"/>
      <c r="Z18467" s="214"/>
      <c r="AA18467" s="217"/>
      <c r="AB18467" s="217"/>
      <c r="AC18467" s="217"/>
      <c r="AD18467" s="213"/>
    </row>
    <row r="18468" spans="20:30" x14ac:dyDescent="0.2">
      <c r="T18468" s="212"/>
      <c r="U18468" s="213"/>
      <c r="V18468" s="213"/>
      <c r="W18468" s="213"/>
      <c r="X18468" s="214"/>
      <c r="Y18468" s="214"/>
      <c r="Z18468" s="214"/>
      <c r="AA18468" s="217"/>
      <c r="AB18468" s="217"/>
      <c r="AC18468" s="217"/>
      <c r="AD18468" s="213"/>
    </row>
    <row r="18469" spans="20:30" x14ac:dyDescent="0.2">
      <c r="T18469" s="212"/>
      <c r="U18469" s="213"/>
      <c r="V18469" s="213"/>
      <c r="W18469" s="213"/>
      <c r="X18469" s="214"/>
      <c r="Y18469" s="214"/>
      <c r="Z18469" s="214"/>
      <c r="AA18469" s="217"/>
      <c r="AB18469" s="217"/>
      <c r="AC18469" s="217"/>
      <c r="AD18469" s="213"/>
    </row>
    <row r="18470" spans="20:30" x14ac:dyDescent="0.2">
      <c r="T18470" s="212"/>
      <c r="U18470" s="213"/>
      <c r="V18470" s="213"/>
      <c r="W18470" s="213"/>
      <c r="X18470" s="214"/>
      <c r="Y18470" s="214"/>
      <c r="Z18470" s="214"/>
      <c r="AA18470" s="217"/>
      <c r="AB18470" s="217"/>
      <c r="AC18470" s="217"/>
      <c r="AD18470" s="213"/>
    </row>
    <row r="18471" spans="20:30" x14ac:dyDescent="0.2">
      <c r="T18471" s="212"/>
      <c r="U18471" s="213"/>
      <c r="V18471" s="213"/>
      <c r="W18471" s="213"/>
      <c r="X18471" s="214"/>
      <c r="Y18471" s="214"/>
      <c r="Z18471" s="214"/>
      <c r="AA18471" s="217"/>
      <c r="AB18471" s="217"/>
      <c r="AC18471" s="217"/>
      <c r="AD18471" s="213"/>
    </row>
    <row r="18472" spans="20:30" x14ac:dyDescent="0.2">
      <c r="T18472" s="212"/>
      <c r="U18472" s="213"/>
      <c r="V18472" s="213"/>
      <c r="W18472" s="213"/>
      <c r="X18472" s="214"/>
      <c r="Y18472" s="214"/>
      <c r="Z18472" s="214"/>
      <c r="AA18472" s="217"/>
      <c r="AB18472" s="217"/>
      <c r="AC18472" s="217"/>
      <c r="AD18472" s="213"/>
    </row>
    <row r="18473" spans="20:30" x14ac:dyDescent="0.2">
      <c r="T18473" s="212"/>
      <c r="U18473" s="213"/>
      <c r="V18473" s="213"/>
      <c r="W18473" s="213"/>
      <c r="X18473" s="214"/>
      <c r="Y18473" s="214"/>
      <c r="Z18473" s="214"/>
      <c r="AA18473" s="217"/>
      <c r="AB18473" s="217"/>
      <c r="AC18473" s="217"/>
      <c r="AD18473" s="213"/>
    </row>
    <row r="18474" spans="20:30" x14ac:dyDescent="0.2">
      <c r="T18474" s="212"/>
      <c r="U18474" s="213"/>
      <c r="V18474" s="213"/>
      <c r="W18474" s="213"/>
      <c r="X18474" s="214"/>
      <c r="Y18474" s="214"/>
      <c r="Z18474" s="214"/>
      <c r="AA18474" s="217"/>
      <c r="AB18474" s="217"/>
      <c r="AC18474" s="217"/>
      <c r="AD18474" s="213"/>
    </row>
    <row r="18475" spans="20:30" x14ac:dyDescent="0.2">
      <c r="T18475" s="212"/>
      <c r="U18475" s="213"/>
      <c r="V18475" s="213"/>
      <c r="W18475" s="213"/>
      <c r="X18475" s="214"/>
      <c r="Y18475" s="214"/>
      <c r="Z18475" s="214"/>
      <c r="AA18475" s="217"/>
      <c r="AB18475" s="217"/>
      <c r="AC18475" s="217"/>
      <c r="AD18475" s="213"/>
    </row>
    <row r="18476" spans="20:30" x14ac:dyDescent="0.2">
      <c r="T18476" s="212"/>
      <c r="U18476" s="213"/>
      <c r="V18476" s="213"/>
      <c r="W18476" s="213"/>
      <c r="X18476" s="214"/>
      <c r="Y18476" s="214"/>
      <c r="Z18476" s="214"/>
      <c r="AA18476" s="217"/>
      <c r="AB18476" s="217"/>
      <c r="AC18476" s="217"/>
      <c r="AD18476" s="213"/>
    </row>
    <row r="18477" spans="20:30" x14ac:dyDescent="0.2">
      <c r="T18477" s="212"/>
      <c r="U18477" s="213"/>
      <c r="V18477" s="213"/>
      <c r="W18477" s="213"/>
      <c r="X18477" s="214"/>
      <c r="Y18477" s="214"/>
      <c r="Z18477" s="214"/>
      <c r="AA18477" s="217"/>
      <c r="AB18477" s="217"/>
      <c r="AC18477" s="217"/>
      <c r="AD18477" s="213"/>
    </row>
    <row r="18478" spans="20:30" x14ac:dyDescent="0.2">
      <c r="T18478" s="212"/>
      <c r="U18478" s="213"/>
      <c r="V18478" s="213"/>
      <c r="W18478" s="213"/>
      <c r="X18478" s="214"/>
      <c r="Y18478" s="214"/>
      <c r="Z18478" s="214"/>
      <c r="AA18478" s="217"/>
      <c r="AB18478" s="217"/>
      <c r="AC18478" s="217"/>
      <c r="AD18478" s="213"/>
    </row>
    <row r="18479" spans="20:30" x14ac:dyDescent="0.2">
      <c r="T18479" s="212"/>
      <c r="U18479" s="213"/>
      <c r="V18479" s="213"/>
      <c r="W18479" s="213"/>
      <c r="X18479" s="214"/>
      <c r="Y18479" s="214"/>
      <c r="Z18479" s="214"/>
      <c r="AA18479" s="217"/>
      <c r="AB18479" s="217"/>
      <c r="AC18479" s="217"/>
      <c r="AD18479" s="213"/>
    </row>
    <row r="18480" spans="20:30" x14ac:dyDescent="0.2">
      <c r="T18480" s="212"/>
      <c r="U18480" s="213"/>
      <c r="V18480" s="213"/>
      <c r="W18480" s="213"/>
      <c r="X18480" s="214"/>
      <c r="Y18480" s="214"/>
      <c r="Z18480" s="214"/>
      <c r="AA18480" s="217"/>
      <c r="AB18480" s="217"/>
      <c r="AC18480" s="217"/>
      <c r="AD18480" s="213"/>
    </row>
    <row r="18481" spans="20:30" x14ac:dyDescent="0.2">
      <c r="T18481" s="212"/>
      <c r="U18481" s="213"/>
      <c r="V18481" s="213"/>
      <c r="W18481" s="213"/>
      <c r="X18481" s="214"/>
      <c r="Y18481" s="214"/>
      <c r="Z18481" s="214"/>
      <c r="AA18481" s="217"/>
      <c r="AB18481" s="217"/>
      <c r="AC18481" s="217"/>
      <c r="AD18481" s="213"/>
    </row>
    <row r="18482" spans="20:30" x14ac:dyDescent="0.2">
      <c r="T18482" s="212"/>
      <c r="U18482" s="213"/>
      <c r="V18482" s="213"/>
      <c r="W18482" s="213"/>
      <c r="X18482" s="214"/>
      <c r="Y18482" s="214"/>
      <c r="Z18482" s="214"/>
      <c r="AA18482" s="217"/>
      <c r="AB18482" s="217"/>
      <c r="AC18482" s="217"/>
      <c r="AD18482" s="213"/>
    </row>
    <row r="18483" spans="20:30" x14ac:dyDescent="0.2">
      <c r="T18483" s="212"/>
      <c r="U18483" s="213"/>
      <c r="V18483" s="213"/>
      <c r="W18483" s="213"/>
      <c r="X18483" s="214"/>
      <c r="Y18483" s="214"/>
      <c r="Z18483" s="214"/>
      <c r="AA18483" s="217"/>
      <c r="AB18483" s="217"/>
      <c r="AC18483" s="217"/>
      <c r="AD18483" s="213"/>
    </row>
    <row r="18484" spans="20:30" x14ac:dyDescent="0.2">
      <c r="T18484" s="212"/>
      <c r="U18484" s="213"/>
      <c r="V18484" s="213"/>
      <c r="W18484" s="213"/>
      <c r="X18484" s="214"/>
      <c r="Y18484" s="214"/>
      <c r="Z18484" s="214"/>
      <c r="AA18484" s="217"/>
      <c r="AB18484" s="217"/>
      <c r="AC18484" s="217"/>
      <c r="AD18484" s="213"/>
    </row>
    <row r="18485" spans="20:30" x14ac:dyDescent="0.2">
      <c r="T18485" s="212"/>
      <c r="U18485" s="213"/>
      <c r="V18485" s="213"/>
      <c r="W18485" s="213"/>
      <c r="X18485" s="214"/>
      <c r="Y18485" s="214"/>
      <c r="Z18485" s="214"/>
      <c r="AA18485" s="217"/>
      <c r="AB18485" s="217"/>
      <c r="AC18485" s="217"/>
      <c r="AD18485" s="213"/>
    </row>
    <row r="18486" spans="20:30" x14ac:dyDescent="0.2">
      <c r="T18486" s="212"/>
      <c r="U18486" s="213"/>
      <c r="V18486" s="213"/>
      <c r="W18486" s="213"/>
      <c r="X18486" s="214"/>
      <c r="Y18486" s="214"/>
      <c r="Z18486" s="214"/>
      <c r="AA18486" s="217"/>
      <c r="AB18486" s="217"/>
      <c r="AC18486" s="217"/>
      <c r="AD18486" s="213"/>
    </row>
    <row r="18487" spans="20:30" x14ac:dyDescent="0.2">
      <c r="T18487" s="212"/>
      <c r="U18487" s="213"/>
      <c r="V18487" s="213"/>
      <c r="W18487" s="213"/>
      <c r="X18487" s="214"/>
      <c r="Y18487" s="214"/>
      <c r="Z18487" s="214"/>
      <c r="AA18487" s="217"/>
      <c r="AB18487" s="217"/>
      <c r="AC18487" s="217"/>
      <c r="AD18487" s="213"/>
    </row>
    <row r="18488" spans="20:30" x14ac:dyDescent="0.2">
      <c r="T18488" s="212"/>
      <c r="U18488" s="213"/>
      <c r="V18488" s="213"/>
      <c r="W18488" s="213"/>
      <c r="X18488" s="214"/>
      <c r="Y18488" s="214"/>
      <c r="Z18488" s="214"/>
      <c r="AA18488" s="217"/>
      <c r="AB18488" s="217"/>
      <c r="AC18488" s="217"/>
      <c r="AD18488" s="213"/>
    </row>
    <row r="18489" spans="20:30" x14ac:dyDescent="0.2">
      <c r="T18489" s="212"/>
      <c r="U18489" s="213"/>
      <c r="V18489" s="213"/>
      <c r="W18489" s="213"/>
      <c r="X18489" s="214"/>
      <c r="Y18489" s="214"/>
      <c r="Z18489" s="214"/>
      <c r="AA18489" s="217"/>
      <c r="AB18489" s="217"/>
      <c r="AC18489" s="217"/>
      <c r="AD18489" s="213"/>
    </row>
    <row r="18490" spans="20:30" x14ac:dyDescent="0.2">
      <c r="T18490" s="212"/>
      <c r="U18490" s="213"/>
      <c r="V18490" s="213"/>
      <c r="W18490" s="213"/>
      <c r="X18490" s="214"/>
      <c r="Y18490" s="214"/>
      <c r="Z18490" s="214"/>
      <c r="AA18490" s="217"/>
      <c r="AB18490" s="217"/>
      <c r="AC18490" s="217"/>
      <c r="AD18490" s="213"/>
    </row>
    <row r="18491" spans="20:30" x14ac:dyDescent="0.2">
      <c r="T18491" s="212"/>
      <c r="U18491" s="213"/>
      <c r="V18491" s="213"/>
      <c r="W18491" s="213"/>
      <c r="X18491" s="214"/>
      <c r="Y18491" s="214"/>
      <c r="Z18491" s="214"/>
      <c r="AA18491" s="217"/>
      <c r="AB18491" s="217"/>
      <c r="AC18491" s="217"/>
      <c r="AD18491" s="213"/>
    </row>
    <row r="18492" spans="20:30" x14ac:dyDescent="0.2">
      <c r="T18492" s="212"/>
      <c r="U18492" s="213"/>
      <c r="V18492" s="213"/>
      <c r="W18492" s="213"/>
      <c r="X18492" s="214"/>
      <c r="Y18492" s="214"/>
      <c r="Z18492" s="214"/>
      <c r="AA18492" s="217"/>
      <c r="AB18492" s="217"/>
      <c r="AC18492" s="217"/>
      <c r="AD18492" s="213"/>
    </row>
    <row r="18493" spans="20:30" x14ac:dyDescent="0.2">
      <c r="T18493" s="212"/>
      <c r="U18493" s="213"/>
      <c r="V18493" s="213"/>
      <c r="W18493" s="213"/>
      <c r="X18493" s="214"/>
      <c r="Y18493" s="214"/>
      <c r="Z18493" s="214"/>
      <c r="AA18493" s="217"/>
      <c r="AB18493" s="217"/>
      <c r="AC18493" s="217"/>
      <c r="AD18493" s="213"/>
    </row>
    <row r="18494" spans="20:30" x14ac:dyDescent="0.2">
      <c r="T18494" s="212"/>
      <c r="U18494" s="213"/>
      <c r="V18494" s="213"/>
      <c r="W18494" s="213"/>
      <c r="X18494" s="214"/>
      <c r="Y18494" s="214"/>
      <c r="Z18494" s="214"/>
      <c r="AA18494" s="217"/>
      <c r="AB18494" s="217"/>
      <c r="AC18494" s="217"/>
      <c r="AD18494" s="213"/>
    </row>
    <row r="18495" spans="20:30" x14ac:dyDescent="0.2">
      <c r="T18495" s="212"/>
      <c r="U18495" s="213"/>
      <c r="V18495" s="213"/>
      <c r="W18495" s="213"/>
      <c r="X18495" s="214"/>
      <c r="Y18495" s="214"/>
      <c r="Z18495" s="214"/>
      <c r="AA18495" s="217"/>
      <c r="AB18495" s="217"/>
      <c r="AC18495" s="217"/>
      <c r="AD18495" s="213"/>
    </row>
    <row r="18496" spans="20:30" x14ac:dyDescent="0.2">
      <c r="T18496" s="212"/>
      <c r="U18496" s="213"/>
      <c r="V18496" s="213"/>
      <c r="W18496" s="213"/>
      <c r="X18496" s="214"/>
      <c r="Y18496" s="214"/>
      <c r="Z18496" s="214"/>
      <c r="AA18496" s="217"/>
      <c r="AB18496" s="217"/>
      <c r="AC18496" s="217"/>
      <c r="AD18496" s="213"/>
    </row>
    <row r="18497" spans="20:30" x14ac:dyDescent="0.2">
      <c r="T18497" s="212"/>
      <c r="U18497" s="213"/>
      <c r="V18497" s="213"/>
      <c r="W18497" s="213"/>
      <c r="X18497" s="214"/>
      <c r="Y18497" s="214"/>
      <c r="Z18497" s="214"/>
      <c r="AA18497" s="217"/>
      <c r="AB18497" s="217"/>
      <c r="AC18497" s="217"/>
      <c r="AD18497" s="213"/>
    </row>
    <row r="18498" spans="20:30" x14ac:dyDescent="0.2">
      <c r="T18498" s="212"/>
      <c r="U18498" s="213"/>
      <c r="V18498" s="213"/>
      <c r="W18498" s="213"/>
      <c r="X18498" s="214"/>
      <c r="Y18498" s="214"/>
      <c r="Z18498" s="214"/>
      <c r="AA18498" s="217"/>
      <c r="AB18498" s="217"/>
      <c r="AC18498" s="217"/>
      <c r="AD18498" s="213"/>
    </row>
    <row r="18499" spans="20:30" x14ac:dyDescent="0.2">
      <c r="T18499" s="212"/>
      <c r="U18499" s="213"/>
      <c r="V18499" s="213"/>
      <c r="W18499" s="213"/>
      <c r="X18499" s="214"/>
      <c r="Y18499" s="214"/>
      <c r="Z18499" s="214"/>
      <c r="AA18499" s="217"/>
      <c r="AB18499" s="217"/>
      <c r="AC18499" s="217"/>
      <c r="AD18499" s="213"/>
    </row>
    <row r="18500" spans="20:30" x14ac:dyDescent="0.2">
      <c r="T18500" s="212"/>
      <c r="U18500" s="213"/>
      <c r="V18500" s="213"/>
      <c r="W18500" s="213"/>
      <c r="X18500" s="214"/>
      <c r="Y18500" s="214"/>
      <c r="Z18500" s="214"/>
      <c r="AA18500" s="217"/>
      <c r="AB18500" s="217"/>
      <c r="AC18500" s="217"/>
      <c r="AD18500" s="213"/>
    </row>
    <row r="18501" spans="20:30" x14ac:dyDescent="0.2">
      <c r="T18501" s="212"/>
      <c r="U18501" s="213"/>
      <c r="V18501" s="213"/>
      <c r="W18501" s="213"/>
      <c r="X18501" s="214"/>
      <c r="Y18501" s="214"/>
      <c r="Z18501" s="214"/>
      <c r="AA18501" s="217"/>
      <c r="AB18501" s="217"/>
      <c r="AC18501" s="217"/>
      <c r="AD18501" s="213"/>
    </row>
    <row r="18502" spans="20:30" x14ac:dyDescent="0.2">
      <c r="T18502" s="212"/>
      <c r="U18502" s="213"/>
      <c r="V18502" s="213"/>
      <c r="W18502" s="213"/>
      <c r="X18502" s="214"/>
      <c r="Y18502" s="214"/>
      <c r="Z18502" s="214"/>
      <c r="AA18502" s="217"/>
      <c r="AB18502" s="217"/>
      <c r="AC18502" s="217"/>
      <c r="AD18502" s="213"/>
    </row>
    <row r="18503" spans="20:30" x14ac:dyDescent="0.2">
      <c r="T18503" s="212"/>
      <c r="U18503" s="213"/>
      <c r="V18503" s="213"/>
      <c r="W18503" s="213"/>
      <c r="X18503" s="214"/>
      <c r="Y18503" s="214"/>
      <c r="Z18503" s="214"/>
      <c r="AA18503" s="217"/>
      <c r="AB18503" s="217"/>
      <c r="AC18503" s="217"/>
      <c r="AD18503" s="213"/>
    </row>
    <row r="18504" spans="20:30" x14ac:dyDescent="0.2">
      <c r="T18504" s="212"/>
      <c r="U18504" s="213"/>
      <c r="V18504" s="213"/>
      <c r="W18504" s="213"/>
      <c r="X18504" s="214"/>
      <c r="Y18504" s="214"/>
      <c r="Z18504" s="214"/>
      <c r="AA18504" s="217"/>
      <c r="AB18504" s="217"/>
      <c r="AC18504" s="217"/>
      <c r="AD18504" s="213"/>
    </row>
    <row r="18505" spans="20:30" x14ac:dyDescent="0.2">
      <c r="T18505" s="212"/>
      <c r="U18505" s="213"/>
      <c r="V18505" s="213"/>
      <c r="W18505" s="213"/>
      <c r="X18505" s="214"/>
      <c r="Y18505" s="214"/>
      <c r="Z18505" s="214"/>
      <c r="AA18505" s="217"/>
      <c r="AB18505" s="217"/>
      <c r="AC18505" s="217"/>
      <c r="AD18505" s="213"/>
    </row>
    <row r="18506" spans="20:30" x14ac:dyDescent="0.2">
      <c r="T18506" s="212"/>
      <c r="U18506" s="213"/>
      <c r="V18506" s="213"/>
      <c r="W18506" s="213"/>
      <c r="X18506" s="214"/>
      <c r="Y18506" s="214"/>
      <c r="Z18506" s="214"/>
      <c r="AA18506" s="217"/>
      <c r="AB18506" s="217"/>
      <c r="AC18506" s="217"/>
      <c r="AD18506" s="213"/>
    </row>
    <row r="18507" spans="20:30" x14ac:dyDescent="0.2">
      <c r="T18507" s="212"/>
      <c r="U18507" s="213"/>
      <c r="V18507" s="213"/>
      <c r="W18507" s="213"/>
      <c r="X18507" s="214"/>
      <c r="Y18507" s="214"/>
      <c r="Z18507" s="214"/>
      <c r="AA18507" s="217"/>
      <c r="AB18507" s="217"/>
      <c r="AC18507" s="217"/>
      <c r="AD18507" s="213"/>
    </row>
    <row r="18508" spans="20:30" x14ac:dyDescent="0.2">
      <c r="T18508" s="212"/>
      <c r="U18508" s="213"/>
      <c r="V18508" s="213"/>
      <c r="W18508" s="213"/>
      <c r="X18508" s="214"/>
      <c r="Y18508" s="214"/>
      <c r="Z18508" s="214"/>
      <c r="AA18508" s="217"/>
      <c r="AB18508" s="217"/>
      <c r="AC18508" s="217"/>
      <c r="AD18508" s="213"/>
    </row>
    <row r="18509" spans="20:30" x14ac:dyDescent="0.2">
      <c r="T18509" s="212"/>
      <c r="U18509" s="213"/>
      <c r="V18509" s="213"/>
      <c r="W18509" s="213"/>
      <c r="X18509" s="214"/>
      <c r="Y18509" s="214"/>
      <c r="Z18509" s="214"/>
      <c r="AA18509" s="217"/>
      <c r="AB18509" s="217"/>
      <c r="AC18509" s="217"/>
      <c r="AD18509" s="213"/>
    </row>
    <row r="18510" spans="20:30" x14ac:dyDescent="0.2">
      <c r="T18510" s="212"/>
      <c r="U18510" s="213"/>
      <c r="V18510" s="213"/>
      <c r="W18510" s="213"/>
      <c r="X18510" s="214"/>
      <c r="Y18510" s="214"/>
      <c r="Z18510" s="214"/>
      <c r="AA18510" s="217"/>
      <c r="AB18510" s="217"/>
      <c r="AC18510" s="217"/>
      <c r="AD18510" s="213"/>
    </row>
    <row r="18511" spans="20:30" x14ac:dyDescent="0.2">
      <c r="T18511" s="212"/>
      <c r="U18511" s="213"/>
      <c r="V18511" s="213"/>
      <c r="W18511" s="213"/>
      <c r="X18511" s="214"/>
      <c r="Y18511" s="214"/>
      <c r="Z18511" s="214"/>
      <c r="AA18511" s="217"/>
      <c r="AB18511" s="217"/>
      <c r="AC18511" s="217"/>
      <c r="AD18511" s="213"/>
    </row>
    <row r="18512" spans="20:30" x14ac:dyDescent="0.2">
      <c r="T18512" s="212"/>
      <c r="U18512" s="213"/>
      <c r="V18512" s="213"/>
      <c r="W18512" s="213"/>
      <c r="X18512" s="214"/>
      <c r="Y18512" s="214"/>
      <c r="Z18512" s="214"/>
      <c r="AA18512" s="217"/>
      <c r="AB18512" s="217"/>
      <c r="AC18512" s="217"/>
      <c r="AD18512" s="213"/>
    </row>
    <row r="18513" spans="20:30" x14ac:dyDescent="0.2">
      <c r="T18513" s="212"/>
      <c r="U18513" s="213"/>
      <c r="V18513" s="213"/>
      <c r="W18513" s="213"/>
      <c r="X18513" s="214"/>
      <c r="Y18513" s="214"/>
      <c r="Z18513" s="214"/>
      <c r="AA18513" s="217"/>
      <c r="AB18513" s="217"/>
      <c r="AC18513" s="217"/>
      <c r="AD18513" s="213"/>
    </row>
    <row r="18514" spans="20:30" x14ac:dyDescent="0.2">
      <c r="T18514" s="212"/>
      <c r="U18514" s="213"/>
      <c r="V18514" s="213"/>
      <c r="W18514" s="213"/>
      <c r="X18514" s="214"/>
      <c r="Y18514" s="214"/>
      <c r="Z18514" s="214"/>
      <c r="AA18514" s="217"/>
      <c r="AB18514" s="217"/>
      <c r="AC18514" s="217"/>
      <c r="AD18514" s="213"/>
    </row>
    <row r="18515" spans="20:30" x14ac:dyDescent="0.2">
      <c r="T18515" s="212"/>
      <c r="U18515" s="213"/>
      <c r="V18515" s="213"/>
      <c r="W18515" s="213"/>
      <c r="X18515" s="214"/>
      <c r="Y18515" s="214"/>
      <c r="Z18515" s="214"/>
      <c r="AA18515" s="217"/>
      <c r="AB18515" s="217"/>
      <c r="AC18515" s="217"/>
      <c r="AD18515" s="213"/>
    </row>
    <row r="18516" spans="20:30" x14ac:dyDescent="0.2">
      <c r="T18516" s="212"/>
      <c r="U18516" s="213"/>
      <c r="V18516" s="213"/>
      <c r="W18516" s="213"/>
      <c r="X18516" s="214"/>
      <c r="Y18516" s="214"/>
      <c r="Z18516" s="214"/>
      <c r="AA18516" s="217"/>
      <c r="AB18516" s="217"/>
      <c r="AC18516" s="217"/>
      <c r="AD18516" s="213"/>
    </row>
    <row r="18517" spans="20:30" x14ac:dyDescent="0.2">
      <c r="T18517" s="212"/>
      <c r="U18517" s="213"/>
      <c r="V18517" s="213"/>
      <c r="W18517" s="213"/>
      <c r="X18517" s="214"/>
      <c r="Y18517" s="214"/>
      <c r="Z18517" s="214"/>
      <c r="AA18517" s="217"/>
      <c r="AB18517" s="217"/>
      <c r="AC18517" s="217"/>
      <c r="AD18517" s="213"/>
    </row>
    <row r="18518" spans="20:30" x14ac:dyDescent="0.2">
      <c r="T18518" s="212"/>
      <c r="U18518" s="213"/>
      <c r="V18518" s="213"/>
      <c r="W18518" s="213"/>
      <c r="X18518" s="214"/>
      <c r="Y18518" s="214"/>
      <c r="Z18518" s="214"/>
      <c r="AA18518" s="217"/>
      <c r="AB18518" s="217"/>
      <c r="AC18518" s="217"/>
      <c r="AD18518" s="213"/>
    </row>
    <row r="18519" spans="20:30" x14ac:dyDescent="0.2">
      <c r="T18519" s="212"/>
      <c r="U18519" s="213"/>
      <c r="V18519" s="213"/>
      <c r="W18519" s="213"/>
      <c r="X18519" s="214"/>
      <c r="Y18519" s="214"/>
      <c r="Z18519" s="214"/>
      <c r="AA18519" s="217"/>
      <c r="AB18519" s="217"/>
      <c r="AC18519" s="217"/>
      <c r="AD18519" s="213"/>
    </row>
    <row r="18520" spans="20:30" x14ac:dyDescent="0.2">
      <c r="T18520" s="212"/>
      <c r="U18520" s="213"/>
      <c r="V18520" s="213"/>
      <c r="W18520" s="213"/>
      <c r="X18520" s="214"/>
      <c r="Y18520" s="214"/>
      <c r="Z18520" s="214"/>
      <c r="AA18520" s="217"/>
      <c r="AB18520" s="217"/>
      <c r="AC18520" s="217"/>
      <c r="AD18520" s="213"/>
    </row>
    <row r="18521" spans="20:30" x14ac:dyDescent="0.2">
      <c r="T18521" s="212"/>
      <c r="U18521" s="213"/>
      <c r="V18521" s="213"/>
      <c r="W18521" s="213"/>
      <c r="X18521" s="214"/>
      <c r="Y18521" s="214"/>
      <c r="Z18521" s="214"/>
      <c r="AA18521" s="217"/>
      <c r="AB18521" s="217"/>
      <c r="AC18521" s="217"/>
      <c r="AD18521" s="213"/>
    </row>
    <row r="18522" spans="20:30" x14ac:dyDescent="0.2">
      <c r="T18522" s="212"/>
      <c r="U18522" s="213"/>
      <c r="V18522" s="213"/>
      <c r="W18522" s="213"/>
      <c r="X18522" s="214"/>
      <c r="Y18522" s="214"/>
      <c r="Z18522" s="214"/>
      <c r="AA18522" s="217"/>
      <c r="AB18522" s="217"/>
      <c r="AC18522" s="217"/>
      <c r="AD18522" s="213"/>
    </row>
    <row r="18523" spans="20:30" x14ac:dyDescent="0.2">
      <c r="T18523" s="212"/>
      <c r="U18523" s="213"/>
      <c r="V18523" s="213"/>
      <c r="W18523" s="213"/>
      <c r="X18523" s="214"/>
      <c r="Y18523" s="214"/>
      <c r="Z18523" s="214"/>
      <c r="AA18523" s="217"/>
      <c r="AB18523" s="217"/>
      <c r="AC18523" s="217"/>
      <c r="AD18523" s="213"/>
    </row>
    <row r="18524" spans="20:30" x14ac:dyDescent="0.2">
      <c r="T18524" s="212"/>
      <c r="U18524" s="213"/>
      <c r="V18524" s="213"/>
      <c r="W18524" s="213"/>
      <c r="X18524" s="214"/>
      <c r="Y18524" s="214"/>
      <c r="Z18524" s="214"/>
      <c r="AA18524" s="217"/>
      <c r="AB18524" s="217"/>
      <c r="AC18524" s="217"/>
      <c r="AD18524" s="213"/>
    </row>
    <row r="18525" spans="20:30" x14ac:dyDescent="0.2">
      <c r="T18525" s="212"/>
      <c r="U18525" s="213"/>
      <c r="V18525" s="213"/>
      <c r="W18525" s="213"/>
      <c r="X18525" s="214"/>
      <c r="Y18525" s="214"/>
      <c r="Z18525" s="214"/>
      <c r="AA18525" s="217"/>
      <c r="AB18525" s="217"/>
      <c r="AC18525" s="217"/>
      <c r="AD18525" s="213"/>
    </row>
    <row r="18526" spans="20:30" x14ac:dyDescent="0.2">
      <c r="T18526" s="212"/>
      <c r="U18526" s="213"/>
      <c r="V18526" s="213"/>
      <c r="W18526" s="213"/>
      <c r="X18526" s="214"/>
      <c r="Y18526" s="214"/>
      <c r="Z18526" s="214"/>
      <c r="AA18526" s="217"/>
      <c r="AB18526" s="217"/>
      <c r="AC18526" s="217"/>
      <c r="AD18526" s="213"/>
    </row>
    <row r="18527" spans="20:30" x14ac:dyDescent="0.2">
      <c r="T18527" s="212"/>
      <c r="U18527" s="213"/>
      <c r="V18527" s="213"/>
      <c r="W18527" s="213"/>
      <c r="X18527" s="214"/>
      <c r="Y18527" s="214"/>
      <c r="Z18527" s="214"/>
      <c r="AA18527" s="217"/>
      <c r="AB18527" s="217"/>
      <c r="AC18527" s="217"/>
      <c r="AD18527" s="213"/>
    </row>
    <row r="18528" spans="20:30" x14ac:dyDescent="0.2">
      <c r="T18528" s="212"/>
      <c r="U18528" s="213"/>
      <c r="V18528" s="213"/>
      <c r="W18528" s="213"/>
      <c r="X18528" s="214"/>
      <c r="Y18528" s="214"/>
      <c r="Z18528" s="214"/>
      <c r="AA18528" s="217"/>
      <c r="AB18528" s="217"/>
      <c r="AC18528" s="217"/>
      <c r="AD18528" s="213"/>
    </row>
    <row r="18529" spans="20:30" x14ac:dyDescent="0.2">
      <c r="T18529" s="212"/>
      <c r="U18529" s="213"/>
      <c r="V18529" s="213"/>
      <c r="W18529" s="213"/>
      <c r="X18529" s="214"/>
      <c r="Y18529" s="214"/>
      <c r="Z18529" s="214"/>
      <c r="AA18529" s="217"/>
      <c r="AB18529" s="217"/>
      <c r="AC18529" s="217"/>
      <c r="AD18529" s="213"/>
    </row>
    <row r="18530" spans="20:30" x14ac:dyDescent="0.2">
      <c r="T18530" s="212"/>
      <c r="U18530" s="213"/>
      <c r="V18530" s="213"/>
      <c r="W18530" s="213"/>
      <c r="X18530" s="214"/>
      <c r="Y18530" s="214"/>
      <c r="Z18530" s="214"/>
      <c r="AA18530" s="217"/>
      <c r="AB18530" s="217"/>
      <c r="AC18530" s="217"/>
      <c r="AD18530" s="213"/>
    </row>
    <row r="18531" spans="20:30" x14ac:dyDescent="0.2">
      <c r="T18531" s="212"/>
      <c r="U18531" s="213"/>
      <c r="V18531" s="213"/>
      <c r="W18531" s="213"/>
      <c r="X18531" s="214"/>
      <c r="Y18531" s="214"/>
      <c r="Z18531" s="214"/>
      <c r="AA18531" s="217"/>
      <c r="AB18531" s="217"/>
      <c r="AC18531" s="217"/>
      <c r="AD18531" s="213"/>
    </row>
    <row r="18532" spans="20:30" x14ac:dyDescent="0.2">
      <c r="T18532" s="212"/>
      <c r="U18532" s="213"/>
      <c r="V18532" s="213"/>
      <c r="W18532" s="213"/>
      <c r="X18532" s="214"/>
      <c r="Y18532" s="214"/>
      <c r="Z18532" s="214"/>
      <c r="AA18532" s="217"/>
      <c r="AB18532" s="217"/>
      <c r="AC18532" s="217"/>
      <c r="AD18532" s="213"/>
    </row>
    <row r="18533" spans="20:30" x14ac:dyDescent="0.2">
      <c r="T18533" s="212"/>
      <c r="U18533" s="213"/>
      <c r="V18533" s="213"/>
      <c r="W18533" s="213"/>
      <c r="X18533" s="214"/>
      <c r="Y18533" s="214"/>
      <c r="Z18533" s="214"/>
      <c r="AA18533" s="217"/>
      <c r="AB18533" s="217"/>
      <c r="AC18533" s="217"/>
      <c r="AD18533" s="213"/>
    </row>
    <row r="18534" spans="20:30" x14ac:dyDescent="0.2">
      <c r="T18534" s="212"/>
      <c r="U18534" s="213"/>
      <c r="V18534" s="213"/>
      <c r="W18534" s="213"/>
      <c r="X18534" s="214"/>
      <c r="Y18534" s="214"/>
      <c r="Z18534" s="214"/>
      <c r="AA18534" s="217"/>
      <c r="AB18534" s="217"/>
      <c r="AC18534" s="217"/>
      <c r="AD18534" s="213"/>
    </row>
    <row r="18535" spans="20:30" x14ac:dyDescent="0.2">
      <c r="T18535" s="212"/>
      <c r="U18535" s="213"/>
      <c r="V18535" s="213"/>
      <c r="W18535" s="213"/>
      <c r="X18535" s="214"/>
      <c r="Y18535" s="214"/>
      <c r="Z18535" s="214"/>
      <c r="AA18535" s="217"/>
      <c r="AB18535" s="217"/>
      <c r="AC18535" s="217"/>
      <c r="AD18535" s="213"/>
    </row>
    <row r="18536" spans="20:30" x14ac:dyDescent="0.2">
      <c r="T18536" s="212"/>
      <c r="U18536" s="213"/>
      <c r="V18536" s="213"/>
      <c r="W18536" s="213"/>
      <c r="X18536" s="214"/>
      <c r="Y18536" s="214"/>
      <c r="Z18536" s="214"/>
      <c r="AA18536" s="217"/>
      <c r="AB18536" s="217"/>
      <c r="AC18536" s="217"/>
      <c r="AD18536" s="213"/>
    </row>
    <row r="18537" spans="20:30" x14ac:dyDescent="0.2">
      <c r="T18537" s="212"/>
      <c r="U18537" s="213"/>
      <c r="V18537" s="213"/>
      <c r="W18537" s="213"/>
      <c r="X18537" s="214"/>
      <c r="Y18537" s="214"/>
      <c r="Z18537" s="214"/>
      <c r="AA18537" s="217"/>
      <c r="AB18537" s="217"/>
      <c r="AC18537" s="217"/>
      <c r="AD18537" s="213"/>
    </row>
    <row r="18538" spans="20:30" x14ac:dyDescent="0.2">
      <c r="T18538" s="212"/>
      <c r="U18538" s="213"/>
      <c r="V18538" s="213"/>
      <c r="W18538" s="213"/>
      <c r="X18538" s="214"/>
      <c r="Y18538" s="214"/>
      <c r="Z18538" s="214"/>
      <c r="AA18538" s="217"/>
      <c r="AB18538" s="217"/>
      <c r="AC18538" s="217"/>
      <c r="AD18538" s="213"/>
    </row>
    <row r="18539" spans="20:30" x14ac:dyDescent="0.2">
      <c r="T18539" s="212"/>
      <c r="U18539" s="213"/>
      <c r="V18539" s="213"/>
      <c r="W18539" s="213"/>
      <c r="X18539" s="214"/>
      <c r="Y18539" s="214"/>
      <c r="Z18539" s="214"/>
      <c r="AA18539" s="217"/>
      <c r="AB18539" s="217"/>
      <c r="AC18539" s="217"/>
      <c r="AD18539" s="213"/>
    </row>
    <row r="18540" spans="20:30" x14ac:dyDescent="0.2">
      <c r="T18540" s="212"/>
      <c r="U18540" s="213"/>
      <c r="V18540" s="213"/>
      <c r="W18540" s="213"/>
      <c r="X18540" s="214"/>
      <c r="Y18540" s="214"/>
      <c r="Z18540" s="214"/>
      <c r="AA18540" s="217"/>
      <c r="AB18540" s="217"/>
      <c r="AC18540" s="217"/>
      <c r="AD18540" s="213"/>
    </row>
    <row r="18541" spans="20:30" x14ac:dyDescent="0.2">
      <c r="T18541" s="212"/>
      <c r="U18541" s="213"/>
      <c r="V18541" s="213"/>
      <c r="W18541" s="213"/>
      <c r="X18541" s="214"/>
      <c r="Y18541" s="214"/>
      <c r="Z18541" s="214"/>
      <c r="AA18541" s="217"/>
      <c r="AB18541" s="217"/>
      <c r="AC18541" s="217"/>
      <c r="AD18541" s="213"/>
    </row>
    <row r="18542" spans="20:30" x14ac:dyDescent="0.2">
      <c r="T18542" s="212"/>
      <c r="U18542" s="213"/>
      <c r="V18542" s="213"/>
      <c r="W18542" s="213"/>
      <c r="X18542" s="214"/>
      <c r="Y18542" s="214"/>
      <c r="Z18542" s="214"/>
      <c r="AA18542" s="217"/>
      <c r="AB18542" s="217"/>
      <c r="AC18542" s="217"/>
      <c r="AD18542" s="213"/>
    </row>
    <row r="18543" spans="20:30" x14ac:dyDescent="0.2">
      <c r="T18543" s="212"/>
      <c r="U18543" s="213"/>
      <c r="V18543" s="213"/>
      <c r="W18543" s="213"/>
      <c r="X18543" s="214"/>
      <c r="Y18543" s="214"/>
      <c r="Z18543" s="214"/>
      <c r="AA18543" s="217"/>
      <c r="AB18543" s="217"/>
      <c r="AC18543" s="217"/>
      <c r="AD18543" s="213"/>
    </row>
    <row r="18544" spans="20:30" x14ac:dyDescent="0.2">
      <c r="T18544" s="212"/>
      <c r="U18544" s="213"/>
      <c r="V18544" s="213"/>
      <c r="W18544" s="213"/>
      <c r="X18544" s="214"/>
      <c r="Y18544" s="214"/>
      <c r="Z18544" s="214"/>
      <c r="AA18544" s="217"/>
      <c r="AB18544" s="217"/>
      <c r="AC18544" s="217"/>
      <c r="AD18544" s="213"/>
    </row>
    <row r="18545" spans="20:30" x14ac:dyDescent="0.2">
      <c r="T18545" s="212"/>
      <c r="U18545" s="213"/>
      <c r="V18545" s="213"/>
      <c r="W18545" s="213"/>
      <c r="X18545" s="214"/>
      <c r="Y18545" s="214"/>
      <c r="Z18545" s="214"/>
      <c r="AA18545" s="217"/>
      <c r="AB18545" s="217"/>
      <c r="AC18545" s="217"/>
      <c r="AD18545" s="213"/>
    </row>
    <row r="18546" spans="20:30" x14ac:dyDescent="0.2">
      <c r="T18546" s="212"/>
      <c r="U18546" s="213"/>
      <c r="V18546" s="213"/>
      <c r="W18546" s="213"/>
      <c r="X18546" s="214"/>
      <c r="Y18546" s="214"/>
      <c r="Z18546" s="214"/>
      <c r="AA18546" s="217"/>
      <c r="AB18546" s="217"/>
      <c r="AC18546" s="217"/>
      <c r="AD18546" s="213"/>
    </row>
    <row r="18547" spans="20:30" x14ac:dyDescent="0.2">
      <c r="T18547" s="212"/>
      <c r="U18547" s="213"/>
      <c r="V18547" s="213"/>
      <c r="W18547" s="213"/>
      <c r="X18547" s="214"/>
      <c r="Y18547" s="214"/>
      <c r="Z18547" s="214"/>
      <c r="AA18547" s="217"/>
      <c r="AB18547" s="217"/>
      <c r="AC18547" s="217"/>
      <c r="AD18547" s="213"/>
    </row>
    <row r="18548" spans="20:30" x14ac:dyDescent="0.2">
      <c r="T18548" s="212"/>
      <c r="U18548" s="213"/>
      <c r="V18548" s="213"/>
      <c r="W18548" s="213"/>
      <c r="X18548" s="214"/>
      <c r="Y18548" s="214"/>
      <c r="Z18548" s="214"/>
      <c r="AA18548" s="217"/>
      <c r="AB18548" s="217"/>
      <c r="AC18548" s="217"/>
      <c r="AD18548" s="213"/>
    </row>
    <row r="18549" spans="20:30" x14ac:dyDescent="0.2">
      <c r="T18549" s="212"/>
      <c r="U18549" s="213"/>
      <c r="V18549" s="213"/>
      <c r="W18549" s="213"/>
      <c r="X18549" s="214"/>
      <c r="Y18549" s="214"/>
      <c r="Z18549" s="214"/>
      <c r="AA18549" s="217"/>
      <c r="AB18549" s="217"/>
      <c r="AC18549" s="217"/>
      <c r="AD18549" s="213"/>
    </row>
    <row r="18550" spans="20:30" x14ac:dyDescent="0.2">
      <c r="T18550" s="212"/>
      <c r="U18550" s="213"/>
      <c r="V18550" s="213"/>
      <c r="W18550" s="213"/>
      <c r="X18550" s="214"/>
      <c r="Y18550" s="214"/>
      <c r="Z18550" s="214"/>
      <c r="AA18550" s="217"/>
      <c r="AB18550" s="217"/>
      <c r="AC18550" s="217"/>
      <c r="AD18550" s="213"/>
    </row>
    <row r="18551" spans="20:30" x14ac:dyDescent="0.2">
      <c r="T18551" s="212"/>
      <c r="U18551" s="213"/>
      <c r="V18551" s="213"/>
      <c r="W18551" s="213"/>
      <c r="X18551" s="214"/>
      <c r="Y18551" s="214"/>
      <c r="Z18551" s="214"/>
      <c r="AA18551" s="217"/>
      <c r="AB18551" s="217"/>
      <c r="AC18551" s="217"/>
      <c r="AD18551" s="213"/>
    </row>
    <row r="18552" spans="20:30" x14ac:dyDescent="0.2">
      <c r="T18552" s="212"/>
      <c r="U18552" s="213"/>
      <c r="V18552" s="213"/>
      <c r="W18552" s="213"/>
      <c r="X18552" s="214"/>
      <c r="Y18552" s="214"/>
      <c r="Z18552" s="214"/>
      <c r="AA18552" s="217"/>
      <c r="AB18552" s="217"/>
      <c r="AC18552" s="217"/>
      <c r="AD18552" s="213"/>
    </row>
    <row r="18553" spans="20:30" x14ac:dyDescent="0.2">
      <c r="T18553" s="212"/>
      <c r="U18553" s="213"/>
      <c r="V18553" s="213"/>
      <c r="W18553" s="213"/>
      <c r="X18553" s="214"/>
      <c r="Y18553" s="214"/>
      <c r="Z18553" s="214"/>
      <c r="AA18553" s="217"/>
      <c r="AB18553" s="217"/>
      <c r="AC18553" s="217"/>
      <c r="AD18553" s="213"/>
    </row>
    <row r="18554" spans="20:30" x14ac:dyDescent="0.2">
      <c r="T18554" s="212"/>
      <c r="U18554" s="213"/>
      <c r="V18554" s="213"/>
      <c r="W18554" s="213"/>
      <c r="X18554" s="214"/>
      <c r="Y18554" s="214"/>
      <c r="Z18554" s="214"/>
      <c r="AA18554" s="217"/>
      <c r="AB18554" s="217"/>
      <c r="AC18554" s="217"/>
      <c r="AD18554" s="213"/>
    </row>
    <row r="18555" spans="20:30" x14ac:dyDescent="0.2">
      <c r="T18555" s="212"/>
      <c r="U18555" s="213"/>
      <c r="V18555" s="213"/>
      <c r="W18555" s="213"/>
      <c r="X18555" s="214"/>
      <c r="Y18555" s="214"/>
      <c r="Z18555" s="214"/>
      <c r="AA18555" s="217"/>
      <c r="AB18555" s="217"/>
      <c r="AC18555" s="217"/>
      <c r="AD18555" s="213"/>
    </row>
    <row r="18556" spans="20:30" x14ac:dyDescent="0.2">
      <c r="T18556" s="212"/>
      <c r="U18556" s="213"/>
      <c r="V18556" s="213"/>
      <c r="W18556" s="213"/>
      <c r="X18556" s="214"/>
      <c r="Y18556" s="214"/>
      <c r="Z18556" s="214"/>
      <c r="AA18556" s="217"/>
      <c r="AB18556" s="217"/>
      <c r="AC18556" s="217"/>
      <c r="AD18556" s="213"/>
    </row>
    <row r="18557" spans="20:30" x14ac:dyDescent="0.2">
      <c r="T18557" s="212"/>
      <c r="U18557" s="213"/>
      <c r="V18557" s="213"/>
      <c r="W18557" s="213"/>
      <c r="X18557" s="214"/>
      <c r="Y18557" s="214"/>
      <c r="Z18557" s="214"/>
      <c r="AA18557" s="217"/>
      <c r="AB18557" s="217"/>
      <c r="AC18557" s="217"/>
      <c r="AD18557" s="213"/>
    </row>
    <row r="18558" spans="20:30" x14ac:dyDescent="0.2">
      <c r="T18558" s="212"/>
      <c r="U18558" s="213"/>
      <c r="V18558" s="213"/>
      <c r="W18558" s="213"/>
      <c r="X18558" s="214"/>
      <c r="Y18558" s="214"/>
      <c r="Z18558" s="214"/>
      <c r="AA18558" s="217"/>
      <c r="AB18558" s="217"/>
      <c r="AC18558" s="217"/>
      <c r="AD18558" s="213"/>
    </row>
    <row r="18559" spans="20:30" x14ac:dyDescent="0.2">
      <c r="T18559" s="212"/>
      <c r="U18559" s="213"/>
      <c r="V18559" s="213"/>
      <c r="W18559" s="213"/>
      <c r="X18559" s="214"/>
      <c r="Y18559" s="214"/>
      <c r="Z18559" s="214"/>
      <c r="AA18559" s="217"/>
      <c r="AB18559" s="217"/>
      <c r="AC18559" s="217"/>
      <c r="AD18559" s="213"/>
    </row>
    <row r="18560" spans="20:30" x14ac:dyDescent="0.2">
      <c r="T18560" s="212"/>
      <c r="U18560" s="213"/>
      <c r="V18560" s="213"/>
      <c r="W18560" s="213"/>
      <c r="X18560" s="214"/>
      <c r="Y18560" s="214"/>
      <c r="Z18560" s="214"/>
      <c r="AA18560" s="217"/>
      <c r="AB18560" s="217"/>
      <c r="AC18560" s="217"/>
      <c r="AD18560" s="213"/>
    </row>
    <row r="18561" spans="20:30" x14ac:dyDescent="0.2">
      <c r="T18561" s="212"/>
      <c r="U18561" s="213"/>
      <c r="V18561" s="213"/>
      <c r="W18561" s="213"/>
      <c r="X18561" s="214"/>
      <c r="Y18561" s="214"/>
      <c r="Z18561" s="214"/>
      <c r="AA18561" s="217"/>
      <c r="AB18561" s="217"/>
      <c r="AC18561" s="217"/>
      <c r="AD18561" s="213"/>
    </row>
    <row r="18562" spans="20:30" x14ac:dyDescent="0.2">
      <c r="T18562" s="212"/>
      <c r="U18562" s="213"/>
      <c r="V18562" s="213"/>
      <c r="W18562" s="213"/>
      <c r="X18562" s="214"/>
      <c r="Y18562" s="214"/>
      <c r="Z18562" s="214"/>
      <c r="AA18562" s="217"/>
      <c r="AB18562" s="217"/>
      <c r="AC18562" s="217"/>
      <c r="AD18562" s="213"/>
    </row>
    <row r="18563" spans="20:30" x14ac:dyDescent="0.2">
      <c r="T18563" s="212"/>
      <c r="U18563" s="213"/>
      <c r="V18563" s="213"/>
      <c r="W18563" s="213"/>
      <c r="X18563" s="214"/>
      <c r="Y18563" s="214"/>
      <c r="Z18563" s="214"/>
      <c r="AA18563" s="217"/>
      <c r="AB18563" s="217"/>
      <c r="AC18563" s="217"/>
      <c r="AD18563" s="213"/>
    </row>
    <row r="18564" spans="20:30" x14ac:dyDescent="0.2">
      <c r="T18564" s="212"/>
      <c r="U18564" s="213"/>
      <c r="V18564" s="213"/>
      <c r="W18564" s="213"/>
      <c r="X18564" s="214"/>
      <c r="Y18564" s="214"/>
      <c r="Z18564" s="214"/>
      <c r="AA18564" s="217"/>
      <c r="AB18564" s="217"/>
      <c r="AC18564" s="217"/>
      <c r="AD18564" s="213"/>
    </row>
    <row r="18565" spans="20:30" x14ac:dyDescent="0.2">
      <c r="T18565" s="212"/>
      <c r="U18565" s="213"/>
      <c r="V18565" s="213"/>
      <c r="W18565" s="213"/>
      <c r="X18565" s="214"/>
      <c r="Y18565" s="214"/>
      <c r="Z18565" s="214"/>
      <c r="AA18565" s="217"/>
      <c r="AB18565" s="217"/>
      <c r="AC18565" s="217"/>
      <c r="AD18565" s="213"/>
    </row>
    <row r="18566" spans="20:30" x14ac:dyDescent="0.2">
      <c r="T18566" s="212"/>
      <c r="U18566" s="213"/>
      <c r="V18566" s="213"/>
      <c r="W18566" s="213"/>
      <c r="X18566" s="214"/>
      <c r="Y18566" s="214"/>
      <c r="Z18566" s="214"/>
      <c r="AA18566" s="217"/>
      <c r="AB18566" s="217"/>
      <c r="AC18566" s="217"/>
      <c r="AD18566" s="213"/>
    </row>
    <row r="18567" spans="20:30" x14ac:dyDescent="0.2">
      <c r="T18567" s="212"/>
      <c r="U18567" s="213"/>
      <c r="V18567" s="213"/>
      <c r="W18567" s="213"/>
      <c r="X18567" s="214"/>
      <c r="Y18567" s="214"/>
      <c r="Z18567" s="214"/>
      <c r="AA18567" s="217"/>
      <c r="AB18567" s="217"/>
      <c r="AC18567" s="217"/>
      <c r="AD18567" s="213"/>
    </row>
    <row r="18568" spans="20:30" x14ac:dyDescent="0.2">
      <c r="T18568" s="212"/>
      <c r="U18568" s="213"/>
      <c r="V18568" s="213"/>
      <c r="W18568" s="213"/>
      <c r="X18568" s="214"/>
      <c r="Y18568" s="214"/>
      <c r="Z18568" s="214"/>
      <c r="AA18568" s="217"/>
      <c r="AB18568" s="217"/>
      <c r="AC18568" s="217"/>
      <c r="AD18568" s="213"/>
    </row>
    <row r="18569" spans="20:30" x14ac:dyDescent="0.2">
      <c r="T18569" s="212"/>
      <c r="U18569" s="213"/>
      <c r="V18569" s="213"/>
      <c r="W18569" s="213"/>
      <c r="X18569" s="214"/>
      <c r="Y18569" s="214"/>
      <c r="Z18569" s="214"/>
      <c r="AA18569" s="217"/>
      <c r="AB18569" s="217"/>
      <c r="AC18569" s="217"/>
      <c r="AD18569" s="213"/>
    </row>
    <row r="18570" spans="20:30" x14ac:dyDescent="0.2">
      <c r="T18570" s="212"/>
      <c r="U18570" s="213"/>
      <c r="V18570" s="213"/>
      <c r="W18570" s="213"/>
      <c r="X18570" s="214"/>
      <c r="Y18570" s="214"/>
      <c r="Z18570" s="214"/>
      <c r="AA18570" s="217"/>
      <c r="AB18570" s="217"/>
      <c r="AC18570" s="217"/>
      <c r="AD18570" s="213"/>
    </row>
    <row r="18571" spans="20:30" x14ac:dyDescent="0.2">
      <c r="T18571" s="212"/>
      <c r="U18571" s="213"/>
      <c r="V18571" s="213"/>
      <c r="W18571" s="213"/>
      <c r="X18571" s="214"/>
      <c r="Y18571" s="214"/>
      <c r="Z18571" s="214"/>
      <c r="AA18571" s="217"/>
      <c r="AB18571" s="217"/>
      <c r="AC18571" s="217"/>
      <c r="AD18571" s="213"/>
    </row>
    <row r="18572" spans="20:30" x14ac:dyDescent="0.2">
      <c r="T18572" s="212"/>
      <c r="U18572" s="213"/>
      <c r="V18572" s="213"/>
      <c r="W18572" s="213"/>
      <c r="X18572" s="214"/>
      <c r="Y18572" s="214"/>
      <c r="Z18572" s="214"/>
      <c r="AA18572" s="217"/>
      <c r="AB18572" s="217"/>
      <c r="AC18572" s="217"/>
      <c r="AD18572" s="213"/>
    </row>
    <row r="18573" spans="20:30" x14ac:dyDescent="0.2">
      <c r="T18573" s="212"/>
      <c r="U18573" s="213"/>
      <c r="V18573" s="213"/>
      <c r="W18573" s="213"/>
      <c r="X18573" s="214"/>
      <c r="Y18573" s="214"/>
      <c r="Z18573" s="214"/>
      <c r="AA18573" s="217"/>
      <c r="AB18573" s="217"/>
      <c r="AC18573" s="217"/>
      <c r="AD18573" s="213"/>
    </row>
    <row r="18574" spans="20:30" x14ac:dyDescent="0.2">
      <c r="T18574" s="212"/>
      <c r="U18574" s="213"/>
      <c r="V18574" s="213"/>
      <c r="W18574" s="213"/>
      <c r="X18574" s="214"/>
      <c r="Y18574" s="214"/>
      <c r="Z18574" s="214"/>
      <c r="AA18574" s="217"/>
      <c r="AB18574" s="217"/>
      <c r="AC18574" s="217"/>
      <c r="AD18574" s="213"/>
    </row>
    <row r="18575" spans="20:30" x14ac:dyDescent="0.2">
      <c r="T18575" s="212"/>
      <c r="U18575" s="213"/>
      <c r="V18575" s="213"/>
      <c r="W18575" s="213"/>
      <c r="X18575" s="214"/>
      <c r="Y18575" s="214"/>
      <c r="Z18575" s="214"/>
      <c r="AA18575" s="217"/>
      <c r="AB18575" s="217"/>
      <c r="AC18575" s="217"/>
      <c r="AD18575" s="213"/>
    </row>
    <row r="18576" spans="20:30" x14ac:dyDescent="0.2">
      <c r="T18576" s="212"/>
      <c r="U18576" s="213"/>
      <c r="V18576" s="213"/>
      <c r="W18576" s="213"/>
      <c r="X18576" s="214"/>
      <c r="Y18576" s="214"/>
      <c r="Z18576" s="214"/>
      <c r="AA18576" s="217"/>
      <c r="AB18576" s="217"/>
      <c r="AC18576" s="217"/>
      <c r="AD18576" s="213"/>
    </row>
    <row r="18577" spans="20:30" x14ac:dyDescent="0.2">
      <c r="T18577" s="212"/>
      <c r="U18577" s="213"/>
      <c r="V18577" s="213"/>
      <c r="W18577" s="213"/>
      <c r="X18577" s="214"/>
      <c r="Y18577" s="214"/>
      <c r="Z18577" s="214"/>
      <c r="AA18577" s="217"/>
      <c r="AB18577" s="217"/>
      <c r="AC18577" s="217"/>
      <c r="AD18577" s="213"/>
    </row>
    <row r="18578" spans="20:30" x14ac:dyDescent="0.2">
      <c r="T18578" s="212"/>
      <c r="U18578" s="213"/>
      <c r="V18578" s="213"/>
      <c r="W18578" s="213"/>
      <c r="X18578" s="214"/>
      <c r="Y18578" s="214"/>
      <c r="Z18578" s="214"/>
      <c r="AA18578" s="217"/>
      <c r="AB18578" s="217"/>
      <c r="AC18578" s="217"/>
      <c r="AD18578" s="213"/>
    </row>
    <row r="18579" spans="20:30" x14ac:dyDescent="0.2">
      <c r="T18579" s="212"/>
      <c r="U18579" s="213"/>
      <c r="V18579" s="213"/>
      <c r="W18579" s="213"/>
      <c r="X18579" s="214"/>
      <c r="Y18579" s="214"/>
      <c r="Z18579" s="214"/>
      <c r="AA18579" s="217"/>
      <c r="AB18579" s="217"/>
      <c r="AC18579" s="217"/>
      <c r="AD18579" s="213"/>
    </row>
    <row r="18580" spans="20:30" x14ac:dyDescent="0.2">
      <c r="T18580" s="212"/>
      <c r="U18580" s="213"/>
      <c r="V18580" s="213"/>
      <c r="W18580" s="213"/>
      <c r="X18580" s="214"/>
      <c r="Y18580" s="214"/>
      <c r="Z18580" s="214"/>
      <c r="AA18580" s="217"/>
      <c r="AB18580" s="217"/>
      <c r="AC18580" s="217"/>
      <c r="AD18580" s="213"/>
    </row>
    <row r="18581" spans="20:30" x14ac:dyDescent="0.2">
      <c r="T18581" s="212"/>
      <c r="U18581" s="213"/>
      <c r="V18581" s="213"/>
      <c r="W18581" s="213"/>
      <c r="X18581" s="214"/>
      <c r="Y18581" s="214"/>
      <c r="Z18581" s="214"/>
      <c r="AA18581" s="217"/>
      <c r="AB18581" s="217"/>
      <c r="AC18581" s="217"/>
      <c r="AD18581" s="213"/>
    </row>
    <row r="18582" spans="20:30" x14ac:dyDescent="0.2">
      <c r="T18582" s="212"/>
      <c r="U18582" s="213"/>
      <c r="V18582" s="213"/>
      <c r="W18582" s="213"/>
      <c r="X18582" s="214"/>
      <c r="Y18582" s="214"/>
      <c r="Z18582" s="214"/>
      <c r="AA18582" s="217"/>
      <c r="AB18582" s="217"/>
      <c r="AC18582" s="217"/>
      <c r="AD18582" s="213"/>
    </row>
    <row r="18583" spans="20:30" x14ac:dyDescent="0.2">
      <c r="T18583" s="212"/>
      <c r="U18583" s="213"/>
      <c r="V18583" s="213"/>
      <c r="W18583" s="213"/>
      <c r="X18583" s="214"/>
      <c r="Y18583" s="214"/>
      <c r="Z18583" s="214"/>
      <c r="AA18583" s="217"/>
      <c r="AB18583" s="217"/>
      <c r="AC18583" s="217"/>
      <c r="AD18583" s="213"/>
    </row>
    <row r="18584" spans="20:30" x14ac:dyDescent="0.2">
      <c r="T18584" s="212"/>
      <c r="U18584" s="213"/>
      <c r="V18584" s="213"/>
      <c r="W18584" s="213"/>
      <c r="X18584" s="214"/>
      <c r="Y18584" s="214"/>
      <c r="Z18584" s="214"/>
      <c r="AA18584" s="217"/>
      <c r="AB18584" s="217"/>
      <c r="AC18584" s="217"/>
      <c r="AD18584" s="213"/>
    </row>
    <row r="18585" spans="20:30" x14ac:dyDescent="0.2">
      <c r="T18585" s="212"/>
      <c r="U18585" s="213"/>
      <c r="V18585" s="213"/>
      <c r="W18585" s="213"/>
      <c r="X18585" s="214"/>
      <c r="Y18585" s="214"/>
      <c r="Z18585" s="214"/>
      <c r="AA18585" s="217"/>
      <c r="AB18585" s="217"/>
      <c r="AC18585" s="217"/>
      <c r="AD18585" s="213"/>
    </row>
    <row r="18586" spans="20:30" x14ac:dyDescent="0.2">
      <c r="T18586" s="212"/>
      <c r="U18586" s="213"/>
      <c r="V18586" s="213"/>
      <c r="W18586" s="213"/>
      <c r="X18586" s="214"/>
      <c r="Y18586" s="214"/>
      <c r="Z18586" s="214"/>
      <c r="AA18586" s="217"/>
      <c r="AB18586" s="217"/>
      <c r="AC18586" s="217"/>
      <c r="AD18586" s="213"/>
    </row>
    <row r="18587" spans="20:30" x14ac:dyDescent="0.2">
      <c r="T18587" s="212"/>
      <c r="U18587" s="213"/>
      <c r="V18587" s="213"/>
      <c r="W18587" s="213"/>
      <c r="X18587" s="214"/>
      <c r="Y18587" s="214"/>
      <c r="Z18587" s="214"/>
      <c r="AA18587" s="217"/>
      <c r="AB18587" s="217"/>
      <c r="AC18587" s="217"/>
      <c r="AD18587" s="213"/>
    </row>
    <row r="18588" spans="20:30" x14ac:dyDescent="0.2">
      <c r="T18588" s="212"/>
      <c r="U18588" s="213"/>
      <c r="V18588" s="213"/>
      <c r="W18588" s="213"/>
      <c r="X18588" s="214"/>
      <c r="Y18588" s="214"/>
      <c r="Z18588" s="214"/>
      <c r="AA18588" s="217"/>
      <c r="AB18588" s="217"/>
      <c r="AC18588" s="217"/>
      <c r="AD18588" s="213"/>
    </row>
    <row r="18589" spans="20:30" x14ac:dyDescent="0.2">
      <c r="T18589" s="212"/>
      <c r="U18589" s="213"/>
      <c r="V18589" s="213"/>
      <c r="W18589" s="213"/>
      <c r="X18589" s="214"/>
      <c r="Y18589" s="214"/>
      <c r="Z18589" s="214"/>
      <c r="AA18589" s="217"/>
      <c r="AB18589" s="217"/>
      <c r="AC18589" s="217"/>
      <c r="AD18589" s="213"/>
    </row>
    <row r="18590" spans="20:30" x14ac:dyDescent="0.2">
      <c r="T18590" s="212"/>
      <c r="U18590" s="213"/>
      <c r="V18590" s="213"/>
      <c r="W18590" s="213"/>
      <c r="X18590" s="214"/>
      <c r="Y18590" s="214"/>
      <c r="Z18590" s="214"/>
      <c r="AA18590" s="217"/>
      <c r="AB18590" s="217"/>
      <c r="AC18590" s="217"/>
      <c r="AD18590" s="213"/>
    </row>
    <row r="18591" spans="20:30" x14ac:dyDescent="0.2">
      <c r="T18591" s="212"/>
      <c r="U18591" s="213"/>
      <c r="V18591" s="213"/>
      <c r="W18591" s="213"/>
      <c r="X18591" s="214"/>
      <c r="Y18591" s="214"/>
      <c r="Z18591" s="214"/>
      <c r="AA18591" s="217"/>
      <c r="AB18591" s="217"/>
      <c r="AC18591" s="217"/>
      <c r="AD18591" s="213"/>
    </row>
    <row r="18592" spans="20:30" x14ac:dyDescent="0.2">
      <c r="T18592" s="212"/>
      <c r="U18592" s="213"/>
      <c r="V18592" s="213"/>
      <c r="W18592" s="213"/>
      <c r="X18592" s="214"/>
      <c r="Y18592" s="214"/>
      <c r="Z18592" s="214"/>
      <c r="AA18592" s="217"/>
      <c r="AB18592" s="217"/>
      <c r="AC18592" s="217"/>
      <c r="AD18592" s="213"/>
    </row>
    <row r="18593" spans="20:30" x14ac:dyDescent="0.2">
      <c r="T18593" s="212"/>
      <c r="U18593" s="213"/>
      <c r="V18593" s="213"/>
      <c r="W18593" s="213"/>
      <c r="X18593" s="214"/>
      <c r="Y18593" s="214"/>
      <c r="Z18593" s="214"/>
      <c r="AA18593" s="217"/>
      <c r="AB18593" s="217"/>
      <c r="AC18593" s="217"/>
      <c r="AD18593" s="213"/>
    </row>
    <row r="18594" spans="20:30" x14ac:dyDescent="0.2">
      <c r="T18594" s="212"/>
      <c r="U18594" s="213"/>
      <c r="V18594" s="213"/>
      <c r="W18594" s="213"/>
      <c r="X18594" s="214"/>
      <c r="Y18594" s="214"/>
      <c r="Z18594" s="214"/>
      <c r="AA18594" s="217"/>
      <c r="AB18594" s="217"/>
      <c r="AC18594" s="217"/>
      <c r="AD18594" s="213"/>
    </row>
    <row r="18595" spans="20:30" x14ac:dyDescent="0.2">
      <c r="T18595" s="212"/>
      <c r="U18595" s="213"/>
      <c r="V18595" s="213"/>
      <c r="W18595" s="213"/>
      <c r="X18595" s="214"/>
      <c r="Y18595" s="214"/>
      <c r="Z18595" s="214"/>
      <c r="AA18595" s="217"/>
      <c r="AB18595" s="217"/>
      <c r="AC18595" s="217"/>
      <c r="AD18595" s="213"/>
    </row>
    <row r="18596" spans="20:30" x14ac:dyDescent="0.2">
      <c r="T18596" s="212"/>
      <c r="U18596" s="213"/>
      <c r="V18596" s="213"/>
      <c r="W18596" s="213"/>
      <c r="X18596" s="214"/>
      <c r="Y18596" s="214"/>
      <c r="Z18596" s="214"/>
      <c r="AA18596" s="217"/>
      <c r="AB18596" s="217"/>
      <c r="AC18596" s="217"/>
      <c r="AD18596" s="213"/>
    </row>
    <row r="18597" spans="20:30" x14ac:dyDescent="0.2">
      <c r="T18597" s="212"/>
      <c r="U18597" s="213"/>
      <c r="V18597" s="213"/>
      <c r="W18597" s="213"/>
      <c r="X18597" s="214"/>
      <c r="Y18597" s="214"/>
      <c r="Z18597" s="214"/>
      <c r="AA18597" s="217"/>
      <c r="AB18597" s="217"/>
      <c r="AC18597" s="217"/>
      <c r="AD18597" s="213"/>
    </row>
    <row r="18598" spans="20:30" x14ac:dyDescent="0.2">
      <c r="T18598" s="212"/>
      <c r="U18598" s="213"/>
      <c r="V18598" s="213"/>
      <c r="W18598" s="213"/>
      <c r="X18598" s="214"/>
      <c r="Y18598" s="214"/>
      <c r="Z18598" s="214"/>
      <c r="AA18598" s="217"/>
      <c r="AB18598" s="217"/>
      <c r="AC18598" s="217"/>
      <c r="AD18598" s="213"/>
    </row>
    <row r="18599" spans="20:30" x14ac:dyDescent="0.2">
      <c r="T18599" s="212"/>
      <c r="U18599" s="213"/>
      <c r="V18599" s="213"/>
      <c r="W18599" s="213"/>
      <c r="X18599" s="214"/>
      <c r="Y18599" s="214"/>
      <c r="Z18599" s="214"/>
      <c r="AA18599" s="217"/>
      <c r="AB18599" s="217"/>
      <c r="AC18599" s="217"/>
      <c r="AD18599" s="213"/>
    </row>
    <row r="18600" spans="20:30" x14ac:dyDescent="0.2">
      <c r="T18600" s="212"/>
      <c r="U18600" s="213"/>
      <c r="V18600" s="213"/>
      <c r="W18600" s="213"/>
      <c r="X18600" s="214"/>
      <c r="Y18600" s="214"/>
      <c r="Z18600" s="214"/>
      <c r="AA18600" s="217"/>
      <c r="AB18600" s="217"/>
      <c r="AC18600" s="217"/>
      <c r="AD18600" s="213"/>
    </row>
    <row r="18601" spans="20:30" x14ac:dyDescent="0.2">
      <c r="T18601" s="212"/>
      <c r="U18601" s="213"/>
      <c r="V18601" s="213"/>
      <c r="W18601" s="213"/>
      <c r="X18601" s="214"/>
      <c r="Y18601" s="214"/>
      <c r="Z18601" s="214"/>
      <c r="AA18601" s="217"/>
      <c r="AB18601" s="217"/>
      <c r="AC18601" s="217"/>
      <c r="AD18601" s="213"/>
    </row>
    <row r="18602" spans="20:30" x14ac:dyDescent="0.2">
      <c r="T18602" s="212"/>
      <c r="U18602" s="213"/>
      <c r="V18602" s="213"/>
      <c r="W18602" s="213"/>
      <c r="X18602" s="214"/>
      <c r="Y18602" s="214"/>
      <c r="Z18602" s="214"/>
      <c r="AA18602" s="217"/>
      <c r="AB18602" s="217"/>
      <c r="AC18602" s="217"/>
      <c r="AD18602" s="213"/>
    </row>
    <row r="18603" spans="20:30" x14ac:dyDescent="0.2">
      <c r="T18603" s="212"/>
      <c r="U18603" s="213"/>
      <c r="V18603" s="213"/>
      <c r="W18603" s="213"/>
      <c r="X18603" s="214"/>
      <c r="Y18603" s="214"/>
      <c r="Z18603" s="214"/>
      <c r="AA18603" s="217"/>
      <c r="AB18603" s="217"/>
      <c r="AC18603" s="217"/>
      <c r="AD18603" s="213"/>
    </row>
    <row r="18604" spans="20:30" x14ac:dyDescent="0.2">
      <c r="T18604" s="212"/>
      <c r="U18604" s="213"/>
      <c r="V18604" s="213"/>
      <c r="W18604" s="213"/>
      <c r="X18604" s="214"/>
      <c r="Y18604" s="214"/>
      <c r="Z18604" s="214"/>
      <c r="AA18604" s="217"/>
      <c r="AB18604" s="217"/>
      <c r="AC18604" s="217"/>
      <c r="AD18604" s="213"/>
    </row>
    <row r="18605" spans="20:30" x14ac:dyDescent="0.2">
      <c r="T18605" s="212"/>
      <c r="U18605" s="213"/>
      <c r="V18605" s="213"/>
      <c r="W18605" s="213"/>
      <c r="X18605" s="214"/>
      <c r="Y18605" s="214"/>
      <c r="Z18605" s="214"/>
      <c r="AA18605" s="217"/>
      <c r="AB18605" s="217"/>
      <c r="AC18605" s="217"/>
      <c r="AD18605" s="213"/>
    </row>
    <row r="18606" spans="20:30" x14ac:dyDescent="0.2">
      <c r="T18606" s="212"/>
      <c r="U18606" s="213"/>
      <c r="V18606" s="213"/>
      <c r="W18606" s="213"/>
      <c r="X18606" s="214"/>
      <c r="Y18606" s="214"/>
      <c r="Z18606" s="214"/>
      <c r="AA18606" s="217"/>
      <c r="AB18606" s="217"/>
      <c r="AC18606" s="217"/>
      <c r="AD18606" s="213"/>
    </row>
    <row r="18607" spans="20:30" x14ac:dyDescent="0.2">
      <c r="T18607" s="212"/>
      <c r="U18607" s="213"/>
      <c r="V18607" s="213"/>
      <c r="W18607" s="213"/>
      <c r="X18607" s="214"/>
      <c r="Y18607" s="214"/>
      <c r="Z18607" s="214"/>
      <c r="AA18607" s="217"/>
      <c r="AB18607" s="217"/>
      <c r="AC18607" s="217"/>
      <c r="AD18607" s="213"/>
    </row>
    <row r="18608" spans="20:30" x14ac:dyDescent="0.2">
      <c r="T18608" s="212"/>
      <c r="U18608" s="213"/>
      <c r="V18608" s="213"/>
      <c r="W18608" s="213"/>
      <c r="X18608" s="214"/>
      <c r="Y18608" s="214"/>
      <c r="Z18608" s="214"/>
      <c r="AA18608" s="217"/>
      <c r="AB18608" s="217"/>
      <c r="AC18608" s="217"/>
      <c r="AD18608" s="213"/>
    </row>
    <row r="18609" spans="20:30" x14ac:dyDescent="0.2">
      <c r="T18609" s="212"/>
      <c r="U18609" s="213"/>
      <c r="V18609" s="213"/>
      <c r="W18609" s="213"/>
      <c r="X18609" s="214"/>
      <c r="Y18609" s="214"/>
      <c r="Z18609" s="214"/>
      <c r="AA18609" s="217"/>
      <c r="AB18609" s="217"/>
      <c r="AC18609" s="217"/>
      <c r="AD18609" s="213"/>
    </row>
    <row r="18610" spans="20:30" x14ac:dyDescent="0.2">
      <c r="T18610" s="212"/>
      <c r="U18610" s="213"/>
      <c r="V18610" s="213"/>
      <c r="W18610" s="213"/>
      <c r="X18610" s="214"/>
      <c r="Y18610" s="214"/>
      <c r="Z18610" s="214"/>
      <c r="AA18610" s="217"/>
      <c r="AB18610" s="217"/>
      <c r="AC18610" s="217"/>
      <c r="AD18610" s="213"/>
    </row>
    <row r="18611" spans="20:30" x14ac:dyDescent="0.2">
      <c r="T18611" s="212"/>
      <c r="U18611" s="213"/>
      <c r="V18611" s="213"/>
      <c r="W18611" s="213"/>
      <c r="X18611" s="214"/>
      <c r="Y18611" s="214"/>
      <c r="Z18611" s="214"/>
      <c r="AA18611" s="217"/>
      <c r="AB18611" s="217"/>
      <c r="AC18611" s="217"/>
      <c r="AD18611" s="213"/>
    </row>
    <row r="18612" spans="20:30" x14ac:dyDescent="0.2">
      <c r="T18612" s="212"/>
      <c r="U18612" s="213"/>
      <c r="V18612" s="213"/>
      <c r="W18612" s="213"/>
      <c r="X18612" s="214"/>
      <c r="Y18612" s="214"/>
      <c r="Z18612" s="214"/>
      <c r="AA18612" s="217"/>
      <c r="AB18612" s="217"/>
      <c r="AC18612" s="217"/>
      <c r="AD18612" s="213"/>
    </row>
    <row r="18613" spans="20:30" x14ac:dyDescent="0.2">
      <c r="T18613" s="212"/>
      <c r="U18613" s="213"/>
      <c r="V18613" s="213"/>
      <c r="W18613" s="213"/>
      <c r="X18613" s="214"/>
      <c r="Y18613" s="214"/>
      <c r="Z18613" s="214"/>
      <c r="AA18613" s="217"/>
      <c r="AB18613" s="217"/>
      <c r="AC18613" s="217"/>
      <c r="AD18613" s="213"/>
    </row>
    <row r="18614" spans="20:30" x14ac:dyDescent="0.2">
      <c r="T18614" s="212"/>
      <c r="U18614" s="213"/>
      <c r="V18614" s="213"/>
      <c r="W18614" s="213"/>
      <c r="X18614" s="214"/>
      <c r="Y18614" s="214"/>
      <c r="Z18614" s="214"/>
      <c r="AA18614" s="217"/>
      <c r="AB18614" s="217"/>
      <c r="AC18614" s="217"/>
      <c r="AD18614" s="213"/>
    </row>
    <row r="18615" spans="20:30" x14ac:dyDescent="0.2">
      <c r="T18615" s="212"/>
      <c r="U18615" s="213"/>
      <c r="V18615" s="213"/>
      <c r="W18615" s="213"/>
      <c r="X18615" s="214"/>
      <c r="Y18615" s="214"/>
      <c r="Z18615" s="214"/>
      <c r="AA18615" s="217"/>
      <c r="AB18615" s="217"/>
      <c r="AC18615" s="217"/>
      <c r="AD18615" s="213"/>
    </row>
    <row r="18616" spans="20:30" x14ac:dyDescent="0.2">
      <c r="T18616" s="212"/>
      <c r="U18616" s="213"/>
      <c r="V18616" s="213"/>
      <c r="W18616" s="213"/>
      <c r="X18616" s="214"/>
      <c r="Y18616" s="214"/>
      <c r="Z18616" s="214"/>
      <c r="AA18616" s="217"/>
      <c r="AB18616" s="217"/>
      <c r="AC18616" s="217"/>
      <c r="AD18616" s="213"/>
    </row>
    <row r="18617" spans="20:30" x14ac:dyDescent="0.2">
      <c r="T18617" s="212"/>
      <c r="U18617" s="213"/>
      <c r="V18617" s="213"/>
      <c r="W18617" s="213"/>
      <c r="X18617" s="214"/>
      <c r="Y18617" s="214"/>
      <c r="Z18617" s="214"/>
      <c r="AA18617" s="217"/>
      <c r="AB18617" s="217"/>
      <c r="AC18617" s="217"/>
      <c r="AD18617" s="213"/>
    </row>
    <row r="18618" spans="20:30" x14ac:dyDescent="0.2">
      <c r="T18618" s="212"/>
      <c r="U18618" s="213"/>
      <c r="V18618" s="213"/>
      <c r="W18618" s="213"/>
      <c r="X18618" s="214"/>
      <c r="Y18618" s="214"/>
      <c r="Z18618" s="214"/>
      <c r="AA18618" s="217"/>
      <c r="AB18618" s="217"/>
      <c r="AC18618" s="217"/>
      <c r="AD18618" s="213"/>
    </row>
    <row r="18619" spans="20:30" x14ac:dyDescent="0.2">
      <c r="T18619" s="212"/>
      <c r="U18619" s="213"/>
      <c r="V18619" s="213"/>
      <c r="W18619" s="213"/>
      <c r="X18619" s="214"/>
      <c r="Y18619" s="214"/>
      <c r="Z18619" s="214"/>
      <c r="AA18619" s="217"/>
      <c r="AB18619" s="217"/>
      <c r="AC18619" s="217"/>
      <c r="AD18619" s="213"/>
    </row>
    <row r="18620" spans="20:30" x14ac:dyDescent="0.2">
      <c r="T18620" s="212"/>
      <c r="U18620" s="213"/>
      <c r="V18620" s="213"/>
      <c r="W18620" s="213"/>
      <c r="X18620" s="214"/>
      <c r="Y18620" s="214"/>
      <c r="Z18620" s="214"/>
      <c r="AA18620" s="217"/>
      <c r="AB18620" s="217"/>
      <c r="AC18620" s="217"/>
      <c r="AD18620" s="213"/>
    </row>
    <row r="18621" spans="20:30" x14ac:dyDescent="0.2">
      <c r="T18621" s="212"/>
      <c r="U18621" s="213"/>
      <c r="V18621" s="213"/>
      <c r="W18621" s="213"/>
      <c r="X18621" s="214"/>
      <c r="Y18621" s="214"/>
      <c r="Z18621" s="214"/>
      <c r="AA18621" s="217"/>
      <c r="AB18621" s="217"/>
      <c r="AC18621" s="217"/>
      <c r="AD18621" s="213"/>
    </row>
    <row r="18622" spans="20:30" x14ac:dyDescent="0.2">
      <c r="T18622" s="212"/>
      <c r="U18622" s="213"/>
      <c r="V18622" s="213"/>
      <c r="W18622" s="213"/>
      <c r="X18622" s="214"/>
      <c r="Y18622" s="214"/>
      <c r="Z18622" s="214"/>
      <c r="AA18622" s="217"/>
      <c r="AB18622" s="217"/>
      <c r="AC18622" s="217"/>
      <c r="AD18622" s="213"/>
    </row>
    <row r="18623" spans="20:30" x14ac:dyDescent="0.2">
      <c r="T18623" s="212"/>
      <c r="U18623" s="213"/>
      <c r="V18623" s="213"/>
      <c r="W18623" s="213"/>
      <c r="X18623" s="214"/>
      <c r="Y18623" s="214"/>
      <c r="Z18623" s="214"/>
      <c r="AA18623" s="217"/>
      <c r="AB18623" s="217"/>
      <c r="AC18623" s="217"/>
      <c r="AD18623" s="213"/>
    </row>
    <row r="18624" spans="20:30" x14ac:dyDescent="0.2">
      <c r="T18624" s="212"/>
      <c r="U18624" s="213"/>
      <c r="V18624" s="213"/>
      <c r="W18624" s="213"/>
      <c r="X18624" s="214"/>
      <c r="Y18624" s="214"/>
      <c r="Z18624" s="214"/>
      <c r="AA18624" s="217"/>
      <c r="AB18624" s="217"/>
      <c r="AC18624" s="217"/>
      <c r="AD18624" s="213"/>
    </row>
    <row r="18625" spans="20:30" x14ac:dyDescent="0.2">
      <c r="T18625" s="212"/>
      <c r="U18625" s="213"/>
      <c r="V18625" s="213"/>
      <c r="W18625" s="213"/>
      <c r="X18625" s="214"/>
      <c r="Y18625" s="214"/>
      <c r="Z18625" s="214"/>
      <c r="AA18625" s="217"/>
      <c r="AB18625" s="217"/>
      <c r="AC18625" s="217"/>
      <c r="AD18625" s="213"/>
    </row>
    <row r="18626" spans="20:30" x14ac:dyDescent="0.2">
      <c r="T18626" s="212"/>
      <c r="U18626" s="213"/>
      <c r="V18626" s="213"/>
      <c r="W18626" s="213"/>
      <c r="X18626" s="214"/>
      <c r="Y18626" s="214"/>
      <c r="Z18626" s="214"/>
      <c r="AA18626" s="217"/>
      <c r="AB18626" s="217"/>
      <c r="AC18626" s="217"/>
      <c r="AD18626" s="213"/>
    </row>
    <row r="18627" spans="20:30" x14ac:dyDescent="0.2">
      <c r="T18627" s="212"/>
      <c r="U18627" s="213"/>
      <c r="V18627" s="213"/>
      <c r="W18627" s="213"/>
      <c r="X18627" s="214"/>
      <c r="Y18627" s="214"/>
      <c r="Z18627" s="214"/>
      <c r="AA18627" s="217"/>
      <c r="AB18627" s="217"/>
      <c r="AC18627" s="217"/>
      <c r="AD18627" s="213"/>
    </row>
    <row r="18628" spans="20:30" x14ac:dyDescent="0.2">
      <c r="T18628" s="212"/>
      <c r="U18628" s="213"/>
      <c r="V18628" s="213"/>
      <c r="W18628" s="213"/>
      <c r="X18628" s="214"/>
      <c r="Y18628" s="214"/>
      <c r="Z18628" s="214"/>
      <c r="AA18628" s="217"/>
      <c r="AB18628" s="217"/>
      <c r="AC18628" s="217"/>
      <c r="AD18628" s="213"/>
    </row>
    <row r="18629" spans="20:30" x14ac:dyDescent="0.2">
      <c r="T18629" s="212"/>
      <c r="U18629" s="213"/>
      <c r="V18629" s="213"/>
      <c r="W18629" s="213"/>
      <c r="X18629" s="214"/>
      <c r="Y18629" s="214"/>
      <c r="Z18629" s="214"/>
      <c r="AA18629" s="217"/>
      <c r="AB18629" s="217"/>
      <c r="AC18629" s="217"/>
      <c r="AD18629" s="213"/>
    </row>
    <row r="18630" spans="20:30" x14ac:dyDescent="0.2">
      <c r="T18630" s="212"/>
      <c r="U18630" s="213"/>
      <c r="V18630" s="213"/>
      <c r="W18630" s="213"/>
      <c r="X18630" s="214"/>
      <c r="Y18630" s="214"/>
      <c r="Z18630" s="214"/>
      <c r="AA18630" s="217"/>
      <c r="AB18630" s="217"/>
      <c r="AC18630" s="217"/>
      <c r="AD18630" s="213"/>
    </row>
    <row r="18631" spans="20:30" x14ac:dyDescent="0.2">
      <c r="T18631" s="212"/>
      <c r="U18631" s="213"/>
      <c r="V18631" s="213"/>
      <c r="W18631" s="213"/>
      <c r="X18631" s="214"/>
      <c r="Y18631" s="214"/>
      <c r="Z18631" s="214"/>
      <c r="AA18631" s="217"/>
      <c r="AB18631" s="217"/>
      <c r="AC18631" s="217"/>
      <c r="AD18631" s="213"/>
    </row>
    <row r="18632" spans="20:30" x14ac:dyDescent="0.2">
      <c r="T18632" s="212"/>
      <c r="U18632" s="213"/>
      <c r="V18632" s="213"/>
      <c r="W18632" s="213"/>
      <c r="X18632" s="214"/>
      <c r="Y18632" s="214"/>
      <c r="Z18632" s="214"/>
      <c r="AA18632" s="217"/>
      <c r="AB18632" s="217"/>
      <c r="AC18632" s="217"/>
      <c r="AD18632" s="213"/>
    </row>
    <row r="18633" spans="20:30" x14ac:dyDescent="0.2">
      <c r="T18633" s="212"/>
      <c r="U18633" s="213"/>
      <c r="V18633" s="213"/>
      <c r="W18633" s="213"/>
      <c r="X18633" s="214"/>
      <c r="Y18633" s="214"/>
      <c r="Z18633" s="214"/>
      <c r="AA18633" s="217"/>
      <c r="AB18633" s="217"/>
      <c r="AC18633" s="217"/>
      <c r="AD18633" s="213"/>
    </row>
    <row r="18634" spans="20:30" x14ac:dyDescent="0.2">
      <c r="T18634" s="212"/>
      <c r="U18634" s="213"/>
      <c r="V18634" s="213"/>
      <c r="W18634" s="213"/>
      <c r="X18634" s="214"/>
      <c r="Y18634" s="214"/>
      <c r="Z18634" s="214"/>
      <c r="AA18634" s="217"/>
      <c r="AB18634" s="217"/>
      <c r="AC18634" s="217"/>
      <c r="AD18634" s="213"/>
    </row>
    <row r="18635" spans="20:30" x14ac:dyDescent="0.2">
      <c r="T18635" s="212"/>
      <c r="U18635" s="213"/>
      <c r="V18635" s="213"/>
      <c r="W18635" s="213"/>
      <c r="X18635" s="214"/>
      <c r="Y18635" s="214"/>
      <c r="Z18635" s="214"/>
      <c r="AA18635" s="217"/>
      <c r="AB18635" s="217"/>
      <c r="AC18635" s="217"/>
      <c r="AD18635" s="213"/>
    </row>
    <row r="18636" spans="20:30" x14ac:dyDescent="0.2">
      <c r="T18636" s="212"/>
      <c r="U18636" s="213"/>
      <c r="V18636" s="213"/>
      <c r="W18636" s="213"/>
      <c r="X18636" s="214"/>
      <c r="Y18636" s="214"/>
      <c r="Z18636" s="214"/>
      <c r="AA18636" s="217"/>
      <c r="AB18636" s="217"/>
      <c r="AC18636" s="217"/>
      <c r="AD18636" s="213"/>
    </row>
    <row r="18637" spans="20:30" x14ac:dyDescent="0.2">
      <c r="T18637" s="212"/>
      <c r="U18637" s="213"/>
      <c r="V18637" s="213"/>
      <c r="W18637" s="213"/>
      <c r="X18637" s="214"/>
      <c r="Y18637" s="214"/>
      <c r="Z18637" s="214"/>
      <c r="AA18637" s="217"/>
      <c r="AB18637" s="217"/>
      <c r="AC18637" s="217"/>
      <c r="AD18637" s="213"/>
    </row>
    <row r="18638" spans="20:30" x14ac:dyDescent="0.2">
      <c r="T18638" s="212"/>
      <c r="U18638" s="213"/>
      <c r="V18638" s="213"/>
      <c r="W18638" s="213"/>
      <c r="X18638" s="214"/>
      <c r="Y18638" s="214"/>
      <c r="Z18638" s="214"/>
      <c r="AA18638" s="217"/>
      <c r="AB18638" s="217"/>
      <c r="AC18638" s="217"/>
      <c r="AD18638" s="213"/>
    </row>
    <row r="18639" spans="20:30" x14ac:dyDescent="0.2">
      <c r="T18639" s="212"/>
      <c r="U18639" s="213"/>
      <c r="V18639" s="213"/>
      <c r="W18639" s="213"/>
      <c r="X18639" s="214"/>
      <c r="Y18639" s="214"/>
      <c r="Z18639" s="214"/>
      <c r="AA18639" s="217"/>
      <c r="AB18639" s="217"/>
      <c r="AC18639" s="217"/>
      <c r="AD18639" s="213"/>
    </row>
    <row r="18640" spans="20:30" x14ac:dyDescent="0.2">
      <c r="T18640" s="212"/>
      <c r="U18640" s="213"/>
      <c r="V18640" s="213"/>
      <c r="W18640" s="213"/>
      <c r="X18640" s="214"/>
      <c r="Y18640" s="214"/>
      <c r="Z18640" s="214"/>
      <c r="AA18640" s="217"/>
      <c r="AB18640" s="217"/>
      <c r="AC18640" s="217"/>
      <c r="AD18640" s="213"/>
    </row>
    <row r="18641" spans="20:30" x14ac:dyDescent="0.2">
      <c r="T18641" s="212"/>
      <c r="U18641" s="213"/>
      <c r="V18641" s="213"/>
      <c r="W18641" s="213"/>
      <c r="X18641" s="214"/>
      <c r="Y18641" s="214"/>
      <c r="Z18641" s="214"/>
      <c r="AA18641" s="217"/>
      <c r="AB18641" s="217"/>
      <c r="AC18641" s="217"/>
      <c r="AD18641" s="213"/>
    </row>
    <row r="18642" spans="20:30" x14ac:dyDescent="0.2">
      <c r="T18642" s="212"/>
      <c r="U18642" s="213"/>
      <c r="V18642" s="213"/>
      <c r="W18642" s="213"/>
      <c r="X18642" s="214"/>
      <c r="Y18642" s="214"/>
      <c r="Z18642" s="214"/>
      <c r="AA18642" s="217"/>
      <c r="AB18642" s="217"/>
      <c r="AC18642" s="217"/>
      <c r="AD18642" s="213"/>
    </row>
    <row r="18643" spans="20:30" x14ac:dyDescent="0.2">
      <c r="T18643" s="212"/>
      <c r="U18643" s="213"/>
      <c r="V18643" s="213"/>
      <c r="W18643" s="213"/>
      <c r="X18643" s="214"/>
      <c r="Y18643" s="214"/>
      <c r="Z18643" s="214"/>
      <c r="AA18643" s="217"/>
      <c r="AB18643" s="217"/>
      <c r="AC18643" s="217"/>
      <c r="AD18643" s="213"/>
    </row>
    <row r="18644" spans="20:30" x14ac:dyDescent="0.2">
      <c r="T18644" s="212"/>
      <c r="U18644" s="213"/>
      <c r="V18644" s="213"/>
      <c r="W18644" s="213"/>
      <c r="X18644" s="214"/>
      <c r="Y18644" s="214"/>
      <c r="Z18644" s="214"/>
      <c r="AA18644" s="217"/>
      <c r="AB18644" s="217"/>
      <c r="AC18644" s="217"/>
      <c r="AD18644" s="213"/>
    </row>
    <row r="18645" spans="20:30" x14ac:dyDescent="0.2">
      <c r="T18645" s="212"/>
      <c r="U18645" s="213"/>
      <c r="V18645" s="213"/>
      <c r="W18645" s="213"/>
      <c r="X18645" s="214"/>
      <c r="Y18645" s="214"/>
      <c r="Z18645" s="214"/>
      <c r="AA18645" s="217"/>
      <c r="AB18645" s="217"/>
      <c r="AC18645" s="217"/>
      <c r="AD18645" s="213"/>
    </row>
    <row r="18646" spans="20:30" x14ac:dyDescent="0.2">
      <c r="T18646" s="212"/>
      <c r="U18646" s="213"/>
      <c r="V18646" s="213"/>
      <c r="W18646" s="213"/>
      <c r="X18646" s="214"/>
      <c r="Y18646" s="214"/>
      <c r="Z18646" s="214"/>
      <c r="AA18646" s="217"/>
      <c r="AB18646" s="217"/>
      <c r="AC18646" s="217"/>
      <c r="AD18646" s="213"/>
    </row>
    <row r="18647" spans="20:30" x14ac:dyDescent="0.2">
      <c r="T18647" s="212"/>
      <c r="U18647" s="213"/>
      <c r="V18647" s="213"/>
      <c r="W18647" s="213"/>
      <c r="X18647" s="214"/>
      <c r="Y18647" s="214"/>
      <c r="Z18647" s="214"/>
      <c r="AA18647" s="217"/>
      <c r="AB18647" s="217"/>
      <c r="AC18647" s="217"/>
      <c r="AD18647" s="213"/>
    </row>
    <row r="18648" spans="20:30" x14ac:dyDescent="0.2">
      <c r="T18648" s="212"/>
      <c r="U18648" s="213"/>
      <c r="V18648" s="213"/>
      <c r="W18648" s="213"/>
      <c r="X18648" s="214"/>
      <c r="Y18648" s="214"/>
      <c r="Z18648" s="214"/>
      <c r="AA18648" s="217"/>
      <c r="AB18648" s="217"/>
      <c r="AC18648" s="217"/>
      <c r="AD18648" s="213"/>
    </row>
    <row r="18649" spans="20:30" x14ac:dyDescent="0.2">
      <c r="T18649" s="212"/>
      <c r="U18649" s="213"/>
      <c r="V18649" s="213"/>
      <c r="W18649" s="213"/>
      <c r="X18649" s="214"/>
      <c r="Y18649" s="214"/>
      <c r="Z18649" s="214"/>
      <c r="AA18649" s="217"/>
      <c r="AB18649" s="217"/>
      <c r="AC18649" s="217"/>
      <c r="AD18649" s="213"/>
    </row>
    <row r="18650" spans="20:30" x14ac:dyDescent="0.2">
      <c r="T18650" s="212"/>
      <c r="U18650" s="213"/>
      <c r="V18650" s="213"/>
      <c r="W18650" s="213"/>
      <c r="X18650" s="214"/>
      <c r="Y18650" s="214"/>
      <c r="Z18650" s="214"/>
      <c r="AA18650" s="217"/>
      <c r="AB18650" s="217"/>
      <c r="AC18650" s="217"/>
      <c r="AD18650" s="213"/>
    </row>
    <row r="18651" spans="20:30" x14ac:dyDescent="0.2">
      <c r="T18651" s="212"/>
      <c r="U18651" s="213"/>
      <c r="V18651" s="213"/>
      <c r="W18651" s="213"/>
      <c r="X18651" s="214"/>
      <c r="Y18651" s="214"/>
      <c r="Z18651" s="214"/>
      <c r="AA18651" s="217"/>
      <c r="AB18651" s="217"/>
      <c r="AC18651" s="217"/>
      <c r="AD18651" s="213"/>
    </row>
    <row r="18652" spans="20:30" x14ac:dyDescent="0.2">
      <c r="T18652" s="212"/>
      <c r="U18652" s="213"/>
      <c r="V18652" s="213"/>
      <c r="W18652" s="213"/>
      <c r="X18652" s="214"/>
      <c r="Y18652" s="214"/>
      <c r="Z18652" s="214"/>
      <c r="AA18652" s="217"/>
      <c r="AB18652" s="217"/>
      <c r="AC18652" s="217"/>
      <c r="AD18652" s="213"/>
    </row>
    <row r="18653" spans="20:30" x14ac:dyDescent="0.2">
      <c r="T18653" s="212"/>
      <c r="U18653" s="213"/>
      <c r="V18653" s="213"/>
      <c r="W18653" s="213"/>
      <c r="X18653" s="214"/>
      <c r="Y18653" s="214"/>
      <c r="Z18653" s="214"/>
      <c r="AA18653" s="217"/>
      <c r="AB18653" s="217"/>
      <c r="AC18653" s="217"/>
      <c r="AD18653" s="213"/>
    </row>
    <row r="18654" spans="20:30" x14ac:dyDescent="0.2">
      <c r="T18654" s="212"/>
      <c r="U18654" s="213"/>
      <c r="V18654" s="213"/>
      <c r="W18654" s="213"/>
      <c r="X18654" s="214"/>
      <c r="Y18654" s="214"/>
      <c r="Z18654" s="214"/>
      <c r="AA18654" s="217"/>
      <c r="AB18654" s="217"/>
      <c r="AC18654" s="217"/>
      <c r="AD18654" s="213"/>
    </row>
    <row r="18655" spans="20:30" x14ac:dyDescent="0.2">
      <c r="T18655" s="212"/>
      <c r="U18655" s="213"/>
      <c r="V18655" s="213"/>
      <c r="W18655" s="213"/>
      <c r="X18655" s="214"/>
      <c r="Y18655" s="214"/>
      <c r="Z18655" s="214"/>
      <c r="AA18655" s="217"/>
      <c r="AB18655" s="217"/>
      <c r="AC18655" s="217"/>
      <c r="AD18655" s="213"/>
    </row>
    <row r="18656" spans="20:30" x14ac:dyDescent="0.2">
      <c r="T18656" s="212"/>
      <c r="U18656" s="213"/>
      <c r="V18656" s="213"/>
      <c r="W18656" s="213"/>
      <c r="X18656" s="214"/>
      <c r="Y18656" s="214"/>
      <c r="Z18656" s="214"/>
      <c r="AA18656" s="217"/>
      <c r="AB18656" s="217"/>
      <c r="AC18656" s="217"/>
      <c r="AD18656" s="213"/>
    </row>
    <row r="18657" spans="20:30" x14ac:dyDescent="0.2">
      <c r="T18657" s="212"/>
      <c r="U18657" s="213"/>
      <c r="V18657" s="213"/>
      <c r="W18657" s="213"/>
      <c r="X18657" s="214"/>
      <c r="Y18657" s="214"/>
      <c r="Z18657" s="214"/>
      <c r="AA18657" s="217"/>
      <c r="AB18657" s="217"/>
      <c r="AC18657" s="217"/>
      <c r="AD18657" s="213"/>
    </row>
    <row r="18658" spans="20:30" x14ac:dyDescent="0.2">
      <c r="T18658" s="212"/>
      <c r="U18658" s="213"/>
      <c r="V18658" s="213"/>
      <c r="W18658" s="213"/>
      <c r="X18658" s="214"/>
      <c r="Y18658" s="214"/>
      <c r="Z18658" s="214"/>
      <c r="AA18658" s="217"/>
      <c r="AB18658" s="217"/>
      <c r="AC18658" s="217"/>
      <c r="AD18658" s="213"/>
    </row>
    <row r="18659" spans="20:30" x14ac:dyDescent="0.2">
      <c r="T18659" s="212"/>
      <c r="U18659" s="213"/>
      <c r="V18659" s="213"/>
      <c r="W18659" s="213"/>
      <c r="X18659" s="214"/>
      <c r="Y18659" s="214"/>
      <c r="Z18659" s="214"/>
      <c r="AA18659" s="217"/>
      <c r="AB18659" s="217"/>
      <c r="AC18659" s="217"/>
      <c r="AD18659" s="213"/>
    </row>
    <row r="18660" spans="20:30" x14ac:dyDescent="0.2">
      <c r="T18660" s="212"/>
      <c r="U18660" s="213"/>
      <c r="V18660" s="213"/>
      <c r="W18660" s="213"/>
      <c r="X18660" s="214"/>
      <c r="Y18660" s="214"/>
      <c r="Z18660" s="214"/>
      <c r="AA18660" s="217"/>
      <c r="AB18660" s="217"/>
      <c r="AC18660" s="217"/>
      <c r="AD18660" s="213"/>
    </row>
    <row r="18661" spans="20:30" x14ac:dyDescent="0.2">
      <c r="T18661" s="212"/>
      <c r="U18661" s="213"/>
      <c r="V18661" s="213"/>
      <c r="W18661" s="213"/>
      <c r="X18661" s="214"/>
      <c r="Y18661" s="214"/>
      <c r="Z18661" s="214"/>
      <c r="AA18661" s="217"/>
      <c r="AB18661" s="217"/>
      <c r="AC18661" s="217"/>
      <c r="AD18661" s="213"/>
    </row>
    <row r="18662" spans="20:30" x14ac:dyDescent="0.2">
      <c r="T18662" s="212"/>
      <c r="U18662" s="213"/>
      <c r="V18662" s="213"/>
      <c r="W18662" s="213"/>
      <c r="X18662" s="214"/>
      <c r="Y18662" s="214"/>
      <c r="Z18662" s="214"/>
      <c r="AA18662" s="217"/>
      <c r="AB18662" s="217"/>
      <c r="AC18662" s="217"/>
      <c r="AD18662" s="213"/>
    </row>
    <row r="18663" spans="20:30" x14ac:dyDescent="0.2">
      <c r="T18663" s="212"/>
      <c r="U18663" s="213"/>
      <c r="V18663" s="213"/>
      <c r="W18663" s="213"/>
      <c r="X18663" s="214"/>
      <c r="Y18663" s="214"/>
      <c r="Z18663" s="214"/>
      <c r="AA18663" s="217"/>
      <c r="AB18663" s="217"/>
      <c r="AC18663" s="217"/>
      <c r="AD18663" s="213"/>
    </row>
    <row r="18664" spans="20:30" x14ac:dyDescent="0.2">
      <c r="T18664" s="212"/>
      <c r="U18664" s="213"/>
      <c r="V18664" s="213"/>
      <c r="W18664" s="213"/>
      <c r="X18664" s="214"/>
      <c r="Y18664" s="214"/>
      <c r="Z18664" s="214"/>
      <c r="AA18664" s="217"/>
      <c r="AB18664" s="217"/>
      <c r="AC18664" s="217"/>
      <c r="AD18664" s="213"/>
    </row>
    <row r="18665" spans="20:30" x14ac:dyDescent="0.2">
      <c r="T18665" s="212"/>
      <c r="U18665" s="213"/>
      <c r="V18665" s="213"/>
      <c r="W18665" s="213"/>
      <c r="X18665" s="214"/>
      <c r="Y18665" s="214"/>
      <c r="Z18665" s="214"/>
      <c r="AA18665" s="217"/>
      <c r="AB18665" s="217"/>
      <c r="AC18665" s="217"/>
      <c r="AD18665" s="213"/>
    </row>
    <row r="18666" spans="20:30" x14ac:dyDescent="0.2">
      <c r="T18666" s="212"/>
      <c r="U18666" s="213"/>
      <c r="V18666" s="213"/>
      <c r="W18666" s="213"/>
      <c r="X18666" s="214"/>
      <c r="Y18666" s="214"/>
      <c r="Z18666" s="214"/>
      <c r="AA18666" s="217"/>
      <c r="AB18666" s="217"/>
      <c r="AC18666" s="217"/>
      <c r="AD18666" s="213"/>
    </row>
    <row r="18667" spans="20:30" x14ac:dyDescent="0.2">
      <c r="T18667" s="212"/>
      <c r="U18667" s="213"/>
      <c r="V18667" s="213"/>
      <c r="W18667" s="213"/>
      <c r="X18667" s="214"/>
      <c r="Y18667" s="214"/>
      <c r="Z18667" s="214"/>
      <c r="AA18667" s="217"/>
      <c r="AB18667" s="217"/>
      <c r="AC18667" s="217"/>
      <c r="AD18667" s="213"/>
    </row>
    <row r="18668" spans="20:30" x14ac:dyDescent="0.2">
      <c r="T18668" s="212"/>
      <c r="U18668" s="213"/>
      <c r="V18668" s="213"/>
      <c r="W18668" s="213"/>
      <c r="X18668" s="214"/>
      <c r="Y18668" s="214"/>
      <c r="Z18668" s="214"/>
      <c r="AA18668" s="217"/>
      <c r="AB18668" s="217"/>
      <c r="AC18668" s="217"/>
      <c r="AD18668" s="213"/>
    </row>
    <row r="18669" spans="20:30" x14ac:dyDescent="0.2">
      <c r="T18669" s="212"/>
      <c r="U18669" s="213"/>
      <c r="V18669" s="213"/>
      <c r="W18669" s="213"/>
      <c r="X18669" s="214"/>
      <c r="Y18669" s="214"/>
      <c r="Z18669" s="214"/>
      <c r="AA18669" s="217"/>
      <c r="AB18669" s="217"/>
      <c r="AC18669" s="217"/>
      <c r="AD18669" s="213"/>
    </row>
    <row r="18670" spans="20:30" x14ac:dyDescent="0.2">
      <c r="T18670" s="212"/>
      <c r="U18670" s="213"/>
      <c r="V18670" s="213"/>
      <c r="W18670" s="213"/>
      <c r="X18670" s="214"/>
      <c r="Y18670" s="214"/>
      <c r="Z18670" s="214"/>
      <c r="AA18670" s="217"/>
      <c r="AB18670" s="217"/>
      <c r="AC18670" s="217"/>
      <c r="AD18670" s="213"/>
    </row>
    <row r="18671" spans="20:30" x14ac:dyDescent="0.2">
      <c r="T18671" s="212"/>
      <c r="U18671" s="213"/>
      <c r="V18671" s="213"/>
      <c r="W18671" s="213"/>
      <c r="X18671" s="214"/>
      <c r="Y18671" s="214"/>
      <c r="Z18671" s="214"/>
      <c r="AA18671" s="217"/>
      <c r="AB18671" s="217"/>
      <c r="AC18671" s="217"/>
      <c r="AD18671" s="213"/>
    </row>
    <row r="18672" spans="20:30" x14ac:dyDescent="0.2">
      <c r="T18672" s="212"/>
      <c r="U18672" s="213"/>
      <c r="V18672" s="213"/>
      <c r="W18672" s="213"/>
      <c r="X18672" s="214"/>
      <c r="Y18672" s="214"/>
      <c r="Z18672" s="214"/>
      <c r="AA18672" s="217"/>
      <c r="AB18672" s="217"/>
      <c r="AC18672" s="217"/>
      <c r="AD18672" s="213"/>
    </row>
    <row r="18673" spans="20:30" x14ac:dyDescent="0.2">
      <c r="T18673" s="212"/>
      <c r="U18673" s="213"/>
      <c r="V18673" s="213"/>
      <c r="W18673" s="213"/>
      <c r="X18673" s="214"/>
      <c r="Y18673" s="214"/>
      <c r="Z18673" s="214"/>
      <c r="AA18673" s="217"/>
      <c r="AB18673" s="217"/>
      <c r="AC18673" s="217"/>
      <c r="AD18673" s="213"/>
    </row>
    <row r="18674" spans="20:30" x14ac:dyDescent="0.2">
      <c r="T18674" s="212"/>
      <c r="U18674" s="213"/>
      <c r="V18674" s="213"/>
      <c r="W18674" s="213"/>
      <c r="X18674" s="214"/>
      <c r="Y18674" s="214"/>
      <c r="Z18674" s="214"/>
      <c r="AA18674" s="217"/>
      <c r="AB18674" s="217"/>
      <c r="AC18674" s="217"/>
      <c r="AD18674" s="213"/>
    </row>
    <row r="18675" spans="20:30" x14ac:dyDescent="0.2">
      <c r="T18675" s="212"/>
      <c r="U18675" s="213"/>
      <c r="V18675" s="213"/>
      <c r="W18675" s="213"/>
      <c r="X18675" s="214"/>
      <c r="Y18675" s="214"/>
      <c r="Z18675" s="214"/>
      <c r="AA18675" s="217"/>
      <c r="AB18675" s="217"/>
      <c r="AC18675" s="217"/>
      <c r="AD18675" s="213"/>
    </row>
    <row r="18676" spans="20:30" x14ac:dyDescent="0.2">
      <c r="T18676" s="212"/>
      <c r="U18676" s="213"/>
      <c r="V18676" s="213"/>
      <c r="W18676" s="213"/>
      <c r="X18676" s="214"/>
      <c r="Y18676" s="214"/>
      <c r="Z18676" s="214"/>
      <c r="AA18676" s="217"/>
      <c r="AB18676" s="217"/>
      <c r="AC18676" s="217"/>
      <c r="AD18676" s="213"/>
    </row>
    <row r="18677" spans="20:30" x14ac:dyDescent="0.2">
      <c r="T18677" s="212"/>
      <c r="U18677" s="213"/>
      <c r="V18677" s="213"/>
      <c r="W18677" s="213"/>
      <c r="X18677" s="214"/>
      <c r="Y18677" s="214"/>
      <c r="Z18677" s="214"/>
      <c r="AA18677" s="217"/>
      <c r="AB18677" s="217"/>
      <c r="AC18677" s="217"/>
      <c r="AD18677" s="213"/>
    </row>
    <row r="18678" spans="20:30" x14ac:dyDescent="0.2">
      <c r="T18678" s="212"/>
      <c r="U18678" s="213"/>
      <c r="V18678" s="213"/>
      <c r="W18678" s="213"/>
      <c r="X18678" s="214"/>
      <c r="Y18678" s="214"/>
      <c r="Z18678" s="214"/>
      <c r="AA18678" s="217"/>
      <c r="AB18678" s="217"/>
      <c r="AC18678" s="217"/>
      <c r="AD18678" s="213"/>
    </row>
    <row r="18679" spans="20:30" x14ac:dyDescent="0.2">
      <c r="T18679" s="212"/>
      <c r="U18679" s="213"/>
      <c r="V18679" s="213"/>
      <c r="W18679" s="213"/>
      <c r="X18679" s="214"/>
      <c r="Y18679" s="214"/>
      <c r="Z18679" s="214"/>
      <c r="AA18679" s="217"/>
      <c r="AB18679" s="217"/>
      <c r="AC18679" s="217"/>
      <c r="AD18679" s="213"/>
    </row>
    <row r="18680" spans="20:30" x14ac:dyDescent="0.2">
      <c r="T18680" s="212"/>
      <c r="U18680" s="213"/>
      <c r="V18680" s="213"/>
      <c r="W18680" s="213"/>
      <c r="X18680" s="214"/>
      <c r="Y18680" s="214"/>
      <c r="Z18680" s="214"/>
      <c r="AA18680" s="217"/>
      <c r="AB18680" s="217"/>
      <c r="AC18680" s="217"/>
      <c r="AD18680" s="213"/>
    </row>
    <row r="18681" spans="20:30" x14ac:dyDescent="0.2">
      <c r="T18681" s="212"/>
      <c r="U18681" s="213"/>
      <c r="V18681" s="213"/>
      <c r="W18681" s="213"/>
      <c r="X18681" s="214"/>
      <c r="Y18681" s="214"/>
      <c r="Z18681" s="214"/>
      <c r="AA18681" s="217"/>
      <c r="AB18681" s="217"/>
      <c r="AC18681" s="217"/>
      <c r="AD18681" s="213"/>
    </row>
    <row r="18682" spans="20:30" x14ac:dyDescent="0.2">
      <c r="T18682" s="212"/>
      <c r="U18682" s="213"/>
      <c r="V18682" s="213"/>
      <c r="W18682" s="213"/>
      <c r="X18682" s="214"/>
      <c r="Y18682" s="214"/>
      <c r="Z18682" s="214"/>
      <c r="AA18682" s="217"/>
      <c r="AB18682" s="217"/>
      <c r="AC18682" s="217"/>
      <c r="AD18682" s="213"/>
    </row>
    <row r="18683" spans="20:30" x14ac:dyDescent="0.2">
      <c r="T18683" s="212"/>
      <c r="U18683" s="213"/>
      <c r="V18683" s="213"/>
      <c r="W18683" s="213"/>
      <c r="X18683" s="214"/>
      <c r="Y18683" s="214"/>
      <c r="Z18683" s="214"/>
      <c r="AA18683" s="217"/>
      <c r="AB18683" s="217"/>
      <c r="AC18683" s="217"/>
      <c r="AD18683" s="213"/>
    </row>
    <row r="18684" spans="20:30" x14ac:dyDescent="0.2">
      <c r="T18684" s="212"/>
      <c r="U18684" s="213"/>
      <c r="V18684" s="213"/>
      <c r="W18684" s="213"/>
      <c r="X18684" s="214"/>
      <c r="Y18684" s="214"/>
      <c r="Z18684" s="214"/>
      <c r="AA18684" s="217"/>
      <c r="AB18684" s="217"/>
      <c r="AC18684" s="217"/>
      <c r="AD18684" s="213"/>
    </row>
    <row r="18685" spans="20:30" x14ac:dyDescent="0.2">
      <c r="T18685" s="212"/>
      <c r="U18685" s="213"/>
      <c r="V18685" s="213"/>
      <c r="W18685" s="213"/>
      <c r="X18685" s="214"/>
      <c r="Y18685" s="214"/>
      <c r="Z18685" s="214"/>
      <c r="AA18685" s="217"/>
      <c r="AB18685" s="217"/>
      <c r="AC18685" s="217"/>
      <c r="AD18685" s="213"/>
    </row>
    <row r="18686" spans="20:30" x14ac:dyDescent="0.2">
      <c r="T18686" s="212"/>
      <c r="U18686" s="213"/>
      <c r="V18686" s="213"/>
      <c r="W18686" s="213"/>
      <c r="X18686" s="214"/>
      <c r="Y18686" s="214"/>
      <c r="Z18686" s="214"/>
      <c r="AA18686" s="217"/>
      <c r="AB18686" s="217"/>
      <c r="AC18686" s="217"/>
      <c r="AD18686" s="213"/>
    </row>
    <row r="18687" spans="20:30" x14ac:dyDescent="0.2">
      <c r="T18687" s="212"/>
      <c r="U18687" s="213"/>
      <c r="V18687" s="213"/>
      <c r="W18687" s="213"/>
      <c r="X18687" s="214"/>
      <c r="Y18687" s="214"/>
      <c r="Z18687" s="214"/>
      <c r="AA18687" s="217"/>
      <c r="AB18687" s="217"/>
      <c r="AC18687" s="217"/>
      <c r="AD18687" s="213"/>
    </row>
    <row r="18688" spans="20:30" x14ac:dyDescent="0.2">
      <c r="T18688" s="212"/>
      <c r="U18688" s="213"/>
      <c r="V18688" s="213"/>
      <c r="W18688" s="213"/>
      <c r="X18688" s="214"/>
      <c r="Y18688" s="214"/>
      <c r="Z18688" s="214"/>
      <c r="AA18688" s="217"/>
      <c r="AB18688" s="217"/>
      <c r="AC18688" s="217"/>
      <c r="AD18688" s="213"/>
    </row>
    <row r="18689" spans="20:30" x14ac:dyDescent="0.2">
      <c r="T18689" s="212"/>
      <c r="U18689" s="213"/>
      <c r="V18689" s="213"/>
      <c r="W18689" s="213"/>
      <c r="X18689" s="214"/>
      <c r="Y18689" s="214"/>
      <c r="Z18689" s="214"/>
      <c r="AA18689" s="217"/>
      <c r="AB18689" s="217"/>
      <c r="AC18689" s="217"/>
      <c r="AD18689" s="213"/>
    </row>
    <row r="18690" spans="20:30" x14ac:dyDescent="0.2">
      <c r="T18690" s="212"/>
      <c r="U18690" s="213"/>
      <c r="V18690" s="213"/>
      <c r="W18690" s="213"/>
      <c r="X18690" s="214"/>
      <c r="Y18690" s="214"/>
      <c r="Z18690" s="214"/>
      <c r="AA18690" s="217"/>
      <c r="AB18690" s="217"/>
      <c r="AC18690" s="217"/>
      <c r="AD18690" s="213"/>
    </row>
    <row r="18691" spans="20:30" x14ac:dyDescent="0.2">
      <c r="T18691" s="212"/>
      <c r="U18691" s="213"/>
      <c r="V18691" s="213"/>
      <c r="W18691" s="213"/>
      <c r="X18691" s="214"/>
      <c r="Y18691" s="214"/>
      <c r="Z18691" s="214"/>
      <c r="AA18691" s="217"/>
      <c r="AB18691" s="217"/>
      <c r="AC18691" s="217"/>
      <c r="AD18691" s="213"/>
    </row>
    <row r="18692" spans="20:30" x14ac:dyDescent="0.2">
      <c r="T18692" s="212"/>
      <c r="U18692" s="213"/>
      <c r="V18692" s="213"/>
      <c r="W18692" s="213"/>
      <c r="X18692" s="214"/>
      <c r="Y18692" s="214"/>
      <c r="Z18692" s="214"/>
      <c r="AA18692" s="217"/>
      <c r="AB18692" s="217"/>
      <c r="AC18692" s="217"/>
      <c r="AD18692" s="213"/>
    </row>
    <row r="18693" spans="20:30" x14ac:dyDescent="0.2">
      <c r="T18693" s="212"/>
      <c r="U18693" s="213"/>
      <c r="V18693" s="213"/>
      <c r="W18693" s="213"/>
      <c r="X18693" s="214"/>
      <c r="Y18693" s="214"/>
      <c r="Z18693" s="214"/>
      <c r="AA18693" s="217"/>
      <c r="AB18693" s="217"/>
      <c r="AC18693" s="217"/>
      <c r="AD18693" s="213"/>
    </row>
    <row r="18694" spans="20:30" x14ac:dyDescent="0.2">
      <c r="T18694" s="212"/>
      <c r="U18694" s="213"/>
      <c r="V18694" s="213"/>
      <c r="W18694" s="213"/>
      <c r="X18694" s="214"/>
      <c r="Y18694" s="214"/>
      <c r="Z18694" s="214"/>
      <c r="AA18694" s="217"/>
      <c r="AB18694" s="217"/>
      <c r="AC18694" s="217"/>
      <c r="AD18694" s="213"/>
    </row>
    <row r="18695" spans="20:30" x14ac:dyDescent="0.2">
      <c r="T18695" s="212"/>
      <c r="U18695" s="213"/>
      <c r="V18695" s="213"/>
      <c r="W18695" s="213"/>
      <c r="X18695" s="214"/>
      <c r="Y18695" s="214"/>
      <c r="Z18695" s="214"/>
      <c r="AA18695" s="217"/>
      <c r="AB18695" s="217"/>
      <c r="AC18695" s="217"/>
      <c r="AD18695" s="213"/>
    </row>
    <row r="18696" spans="20:30" x14ac:dyDescent="0.2">
      <c r="T18696" s="212"/>
      <c r="U18696" s="213"/>
      <c r="V18696" s="213"/>
      <c r="W18696" s="213"/>
      <c r="X18696" s="214"/>
      <c r="Y18696" s="214"/>
      <c r="Z18696" s="214"/>
      <c r="AA18696" s="217"/>
      <c r="AB18696" s="217"/>
      <c r="AC18696" s="217"/>
      <c r="AD18696" s="213"/>
    </row>
    <row r="18697" spans="20:30" x14ac:dyDescent="0.2">
      <c r="T18697" s="212"/>
      <c r="U18697" s="213"/>
      <c r="V18697" s="213"/>
      <c r="W18697" s="213"/>
      <c r="X18697" s="214"/>
      <c r="Y18697" s="214"/>
      <c r="Z18697" s="214"/>
      <c r="AA18697" s="217"/>
      <c r="AB18697" s="217"/>
      <c r="AC18697" s="217"/>
      <c r="AD18697" s="213"/>
    </row>
    <row r="18698" spans="20:30" x14ac:dyDescent="0.2">
      <c r="T18698" s="212"/>
      <c r="U18698" s="213"/>
      <c r="V18698" s="213"/>
      <c r="W18698" s="213"/>
      <c r="X18698" s="214"/>
      <c r="Y18698" s="214"/>
      <c r="Z18698" s="214"/>
      <c r="AA18698" s="217"/>
      <c r="AB18698" s="217"/>
      <c r="AC18698" s="217"/>
      <c r="AD18698" s="213"/>
    </row>
    <row r="18699" spans="20:30" x14ac:dyDescent="0.2">
      <c r="T18699" s="212"/>
      <c r="U18699" s="213"/>
      <c r="V18699" s="213"/>
      <c r="W18699" s="213"/>
      <c r="X18699" s="214"/>
      <c r="Y18699" s="214"/>
      <c r="Z18699" s="214"/>
      <c r="AA18699" s="217"/>
      <c r="AB18699" s="217"/>
      <c r="AC18699" s="217"/>
      <c r="AD18699" s="213"/>
    </row>
    <row r="18700" spans="20:30" x14ac:dyDescent="0.2">
      <c r="T18700" s="212"/>
      <c r="U18700" s="213"/>
      <c r="V18700" s="213"/>
      <c r="W18700" s="213"/>
      <c r="X18700" s="214"/>
      <c r="Y18700" s="214"/>
      <c r="Z18700" s="214"/>
      <c r="AA18700" s="217"/>
      <c r="AB18700" s="217"/>
      <c r="AC18700" s="217"/>
      <c r="AD18700" s="213"/>
    </row>
    <row r="18701" spans="20:30" x14ac:dyDescent="0.2">
      <c r="T18701" s="212"/>
      <c r="U18701" s="213"/>
      <c r="V18701" s="213"/>
      <c r="W18701" s="213"/>
      <c r="X18701" s="214"/>
      <c r="Y18701" s="214"/>
      <c r="Z18701" s="214"/>
      <c r="AA18701" s="217"/>
      <c r="AB18701" s="217"/>
      <c r="AC18701" s="217"/>
      <c r="AD18701" s="213"/>
    </row>
    <row r="18702" spans="20:30" x14ac:dyDescent="0.2">
      <c r="T18702" s="212"/>
      <c r="U18702" s="213"/>
      <c r="V18702" s="213"/>
      <c r="W18702" s="213"/>
      <c r="X18702" s="214"/>
      <c r="Y18702" s="214"/>
      <c r="Z18702" s="214"/>
      <c r="AA18702" s="217"/>
      <c r="AB18702" s="217"/>
      <c r="AC18702" s="217"/>
      <c r="AD18702" s="213"/>
    </row>
    <row r="18703" spans="20:30" x14ac:dyDescent="0.2">
      <c r="T18703" s="212"/>
      <c r="U18703" s="213"/>
      <c r="V18703" s="213"/>
      <c r="W18703" s="213"/>
      <c r="X18703" s="214"/>
      <c r="Y18703" s="214"/>
      <c r="Z18703" s="214"/>
      <c r="AA18703" s="217"/>
      <c r="AB18703" s="217"/>
      <c r="AC18703" s="217"/>
      <c r="AD18703" s="213"/>
    </row>
    <row r="18704" spans="20:30" x14ac:dyDescent="0.2">
      <c r="T18704" s="212"/>
      <c r="U18704" s="213"/>
      <c r="V18704" s="213"/>
      <c r="W18704" s="213"/>
      <c r="X18704" s="214"/>
      <c r="Y18704" s="214"/>
      <c r="Z18704" s="214"/>
      <c r="AA18704" s="217"/>
      <c r="AB18704" s="217"/>
      <c r="AC18704" s="217"/>
      <c r="AD18704" s="213"/>
    </row>
    <row r="18705" spans="20:30" x14ac:dyDescent="0.2">
      <c r="T18705" s="212"/>
      <c r="U18705" s="213"/>
      <c r="V18705" s="213"/>
      <c r="W18705" s="213"/>
      <c r="X18705" s="214"/>
      <c r="Y18705" s="214"/>
      <c r="Z18705" s="214"/>
      <c r="AA18705" s="217"/>
      <c r="AB18705" s="217"/>
      <c r="AC18705" s="217"/>
      <c r="AD18705" s="213"/>
    </row>
    <row r="18706" spans="20:30" x14ac:dyDescent="0.2">
      <c r="T18706" s="212"/>
      <c r="U18706" s="213"/>
      <c r="V18706" s="213"/>
      <c r="W18706" s="213"/>
      <c r="X18706" s="214"/>
      <c r="Y18706" s="214"/>
      <c r="Z18706" s="214"/>
      <c r="AA18706" s="217"/>
      <c r="AB18706" s="217"/>
      <c r="AC18706" s="217"/>
      <c r="AD18706" s="213"/>
    </row>
    <row r="18707" spans="20:30" x14ac:dyDescent="0.2">
      <c r="T18707" s="212"/>
      <c r="U18707" s="213"/>
      <c r="V18707" s="213"/>
      <c r="W18707" s="213"/>
      <c r="X18707" s="214"/>
      <c r="Y18707" s="214"/>
      <c r="Z18707" s="214"/>
      <c r="AA18707" s="217"/>
      <c r="AB18707" s="217"/>
      <c r="AC18707" s="217"/>
      <c r="AD18707" s="213"/>
    </row>
    <row r="18708" spans="20:30" x14ac:dyDescent="0.2">
      <c r="T18708" s="212"/>
      <c r="U18708" s="213"/>
      <c r="V18708" s="213"/>
      <c r="W18708" s="213"/>
      <c r="X18708" s="214"/>
      <c r="Y18708" s="214"/>
      <c r="Z18708" s="214"/>
      <c r="AA18708" s="217"/>
      <c r="AB18708" s="217"/>
      <c r="AC18708" s="217"/>
      <c r="AD18708" s="213"/>
    </row>
    <row r="18709" spans="20:30" x14ac:dyDescent="0.2">
      <c r="T18709" s="212"/>
      <c r="U18709" s="213"/>
      <c r="V18709" s="213"/>
      <c r="W18709" s="213"/>
      <c r="X18709" s="214"/>
      <c r="Y18709" s="214"/>
      <c r="Z18709" s="214"/>
      <c r="AA18709" s="217"/>
      <c r="AB18709" s="217"/>
      <c r="AC18709" s="217"/>
      <c r="AD18709" s="213"/>
    </row>
    <row r="18710" spans="20:30" x14ac:dyDescent="0.2">
      <c r="T18710" s="212"/>
      <c r="U18710" s="213"/>
      <c r="V18710" s="213"/>
      <c r="W18710" s="213"/>
      <c r="X18710" s="214"/>
      <c r="Y18710" s="214"/>
      <c r="Z18710" s="214"/>
      <c r="AA18710" s="217"/>
      <c r="AB18710" s="217"/>
      <c r="AC18710" s="217"/>
      <c r="AD18710" s="213"/>
    </row>
    <row r="18711" spans="20:30" x14ac:dyDescent="0.2">
      <c r="T18711" s="212"/>
      <c r="U18711" s="213"/>
      <c r="V18711" s="213"/>
      <c r="W18711" s="213"/>
      <c r="X18711" s="214"/>
      <c r="Y18711" s="214"/>
      <c r="Z18711" s="214"/>
      <c r="AA18711" s="217"/>
      <c r="AB18711" s="217"/>
      <c r="AC18711" s="217"/>
      <c r="AD18711" s="213"/>
    </row>
    <row r="18712" spans="20:30" x14ac:dyDescent="0.2">
      <c r="T18712" s="212"/>
      <c r="U18712" s="213"/>
      <c r="V18712" s="213"/>
      <c r="W18712" s="213"/>
      <c r="X18712" s="214"/>
      <c r="Y18712" s="214"/>
      <c r="Z18712" s="214"/>
      <c r="AA18712" s="217"/>
      <c r="AB18712" s="217"/>
      <c r="AC18712" s="217"/>
      <c r="AD18712" s="213"/>
    </row>
    <row r="18713" spans="20:30" x14ac:dyDescent="0.2">
      <c r="T18713" s="212"/>
      <c r="U18713" s="213"/>
      <c r="V18713" s="213"/>
      <c r="W18713" s="213"/>
      <c r="X18713" s="214"/>
      <c r="Y18713" s="214"/>
      <c r="Z18713" s="214"/>
      <c r="AA18713" s="217"/>
      <c r="AB18713" s="217"/>
      <c r="AC18713" s="217"/>
      <c r="AD18713" s="213"/>
    </row>
    <row r="18714" spans="20:30" x14ac:dyDescent="0.2">
      <c r="T18714" s="212"/>
      <c r="U18714" s="213"/>
      <c r="V18714" s="213"/>
      <c r="W18714" s="213"/>
      <c r="X18714" s="214"/>
      <c r="Y18714" s="214"/>
      <c r="Z18714" s="214"/>
      <c r="AA18714" s="217"/>
      <c r="AB18714" s="217"/>
      <c r="AC18714" s="217"/>
      <c r="AD18714" s="213"/>
    </row>
    <row r="18715" spans="20:30" x14ac:dyDescent="0.2">
      <c r="T18715" s="212"/>
      <c r="U18715" s="213"/>
      <c r="V18715" s="213"/>
      <c r="W18715" s="213"/>
      <c r="X18715" s="214"/>
      <c r="Y18715" s="214"/>
      <c r="Z18715" s="214"/>
      <c r="AA18715" s="217"/>
      <c r="AB18715" s="217"/>
      <c r="AC18715" s="217"/>
      <c r="AD18715" s="213"/>
    </row>
    <row r="18716" spans="20:30" x14ac:dyDescent="0.2">
      <c r="T18716" s="212"/>
      <c r="U18716" s="213"/>
      <c r="V18716" s="213"/>
      <c r="W18716" s="213"/>
      <c r="X18716" s="214"/>
      <c r="Y18716" s="214"/>
      <c r="Z18716" s="214"/>
      <c r="AA18716" s="217"/>
      <c r="AB18716" s="217"/>
      <c r="AC18716" s="217"/>
      <c r="AD18716" s="213"/>
    </row>
    <row r="18717" spans="20:30" x14ac:dyDescent="0.2">
      <c r="T18717" s="212"/>
      <c r="U18717" s="213"/>
      <c r="V18717" s="213"/>
      <c r="W18717" s="213"/>
      <c r="X18717" s="214"/>
      <c r="Y18717" s="214"/>
      <c r="Z18717" s="214"/>
      <c r="AA18717" s="217"/>
      <c r="AB18717" s="217"/>
      <c r="AC18717" s="217"/>
      <c r="AD18717" s="213"/>
    </row>
    <row r="18718" spans="20:30" x14ac:dyDescent="0.2">
      <c r="T18718" s="212"/>
      <c r="U18718" s="213"/>
      <c r="V18718" s="213"/>
      <c r="W18718" s="213"/>
      <c r="X18718" s="214"/>
      <c r="Y18718" s="214"/>
      <c r="Z18718" s="214"/>
      <c r="AA18718" s="217"/>
      <c r="AB18718" s="217"/>
      <c r="AC18718" s="217"/>
      <c r="AD18718" s="213"/>
    </row>
    <row r="18719" spans="20:30" x14ac:dyDescent="0.2">
      <c r="T18719" s="212"/>
      <c r="U18719" s="213"/>
      <c r="V18719" s="213"/>
      <c r="W18719" s="213"/>
      <c r="X18719" s="214"/>
      <c r="Y18719" s="214"/>
      <c r="Z18719" s="214"/>
      <c r="AA18719" s="217"/>
      <c r="AB18719" s="217"/>
      <c r="AC18719" s="217"/>
      <c r="AD18719" s="213"/>
    </row>
    <row r="18720" spans="20:30" x14ac:dyDescent="0.2">
      <c r="T18720" s="212"/>
      <c r="U18720" s="213"/>
      <c r="V18720" s="213"/>
      <c r="W18720" s="213"/>
      <c r="X18720" s="214"/>
      <c r="Y18720" s="214"/>
      <c r="Z18720" s="214"/>
      <c r="AA18720" s="217"/>
      <c r="AB18720" s="217"/>
      <c r="AC18720" s="217"/>
      <c r="AD18720" s="213"/>
    </row>
    <row r="18721" spans="20:30" x14ac:dyDescent="0.2">
      <c r="T18721" s="212"/>
      <c r="U18721" s="213"/>
      <c r="V18721" s="213"/>
      <c r="W18721" s="213"/>
      <c r="X18721" s="214"/>
      <c r="Y18721" s="214"/>
      <c r="Z18721" s="214"/>
      <c r="AA18721" s="217"/>
      <c r="AB18721" s="217"/>
      <c r="AC18721" s="217"/>
      <c r="AD18721" s="213"/>
    </row>
    <row r="18722" spans="20:30" x14ac:dyDescent="0.2">
      <c r="T18722" s="212"/>
      <c r="U18722" s="213"/>
      <c r="V18722" s="213"/>
      <c r="W18722" s="213"/>
      <c r="X18722" s="214"/>
      <c r="Y18722" s="214"/>
      <c r="Z18722" s="214"/>
      <c r="AA18722" s="217"/>
      <c r="AB18722" s="217"/>
      <c r="AC18722" s="217"/>
      <c r="AD18722" s="213"/>
    </row>
    <row r="18723" spans="20:30" x14ac:dyDescent="0.2">
      <c r="T18723" s="212"/>
      <c r="U18723" s="213"/>
      <c r="V18723" s="213"/>
      <c r="W18723" s="213"/>
      <c r="X18723" s="214"/>
      <c r="Y18723" s="214"/>
      <c r="Z18723" s="214"/>
      <c r="AA18723" s="217"/>
      <c r="AB18723" s="217"/>
      <c r="AC18723" s="217"/>
      <c r="AD18723" s="213"/>
    </row>
    <row r="18724" spans="20:30" x14ac:dyDescent="0.2">
      <c r="T18724" s="212"/>
      <c r="U18724" s="213"/>
      <c r="V18724" s="213"/>
      <c r="W18724" s="213"/>
      <c r="X18724" s="214"/>
      <c r="Y18724" s="214"/>
      <c r="Z18724" s="214"/>
      <c r="AA18724" s="217"/>
      <c r="AB18724" s="217"/>
      <c r="AC18724" s="217"/>
      <c r="AD18724" s="213"/>
    </row>
    <row r="18725" spans="20:30" x14ac:dyDescent="0.2">
      <c r="T18725" s="212"/>
      <c r="U18725" s="213"/>
      <c r="V18725" s="213"/>
      <c r="W18725" s="213"/>
      <c r="X18725" s="214"/>
      <c r="Y18725" s="214"/>
      <c r="Z18725" s="214"/>
      <c r="AA18725" s="217"/>
      <c r="AB18725" s="217"/>
      <c r="AC18725" s="217"/>
      <c r="AD18725" s="213"/>
    </row>
    <row r="18726" spans="20:30" x14ac:dyDescent="0.2">
      <c r="T18726" s="212"/>
      <c r="U18726" s="213"/>
      <c r="V18726" s="213"/>
      <c r="W18726" s="213"/>
      <c r="X18726" s="214"/>
      <c r="Y18726" s="214"/>
      <c r="Z18726" s="214"/>
      <c r="AA18726" s="217"/>
      <c r="AB18726" s="217"/>
      <c r="AC18726" s="217"/>
      <c r="AD18726" s="213"/>
    </row>
    <row r="18727" spans="20:30" x14ac:dyDescent="0.2">
      <c r="T18727" s="212"/>
      <c r="U18727" s="213"/>
      <c r="V18727" s="213"/>
      <c r="W18727" s="213"/>
      <c r="X18727" s="214"/>
      <c r="Y18727" s="214"/>
      <c r="Z18727" s="214"/>
      <c r="AA18727" s="217"/>
      <c r="AB18727" s="217"/>
      <c r="AC18727" s="217"/>
      <c r="AD18727" s="213"/>
    </row>
    <row r="18728" spans="20:30" x14ac:dyDescent="0.2">
      <c r="T18728" s="212"/>
      <c r="U18728" s="213"/>
      <c r="V18728" s="213"/>
      <c r="W18728" s="213"/>
      <c r="X18728" s="214"/>
      <c r="Y18728" s="214"/>
      <c r="Z18728" s="214"/>
      <c r="AA18728" s="217"/>
      <c r="AB18728" s="217"/>
      <c r="AC18728" s="217"/>
      <c r="AD18728" s="213"/>
    </row>
    <row r="18729" spans="20:30" x14ac:dyDescent="0.2">
      <c r="T18729" s="212"/>
      <c r="U18729" s="213"/>
      <c r="V18729" s="213"/>
      <c r="W18729" s="213"/>
      <c r="X18729" s="214"/>
      <c r="Y18729" s="214"/>
      <c r="Z18729" s="214"/>
      <c r="AA18729" s="217"/>
      <c r="AB18729" s="217"/>
      <c r="AC18729" s="217"/>
      <c r="AD18729" s="213"/>
    </row>
    <row r="18730" spans="20:30" x14ac:dyDescent="0.2">
      <c r="T18730" s="212"/>
      <c r="U18730" s="213"/>
      <c r="V18730" s="213"/>
      <c r="W18730" s="213"/>
      <c r="X18730" s="214"/>
      <c r="Y18730" s="214"/>
      <c r="Z18730" s="214"/>
      <c r="AA18730" s="217"/>
      <c r="AB18730" s="217"/>
      <c r="AC18730" s="217"/>
      <c r="AD18730" s="213"/>
    </row>
    <row r="18731" spans="20:30" x14ac:dyDescent="0.2">
      <c r="T18731" s="212"/>
      <c r="U18731" s="213"/>
      <c r="V18731" s="213"/>
      <c r="W18731" s="213"/>
      <c r="X18731" s="214"/>
      <c r="Y18731" s="214"/>
      <c r="Z18731" s="214"/>
      <c r="AA18731" s="217"/>
      <c r="AB18731" s="217"/>
      <c r="AC18731" s="217"/>
      <c r="AD18731" s="213"/>
    </row>
    <row r="18732" spans="20:30" x14ac:dyDescent="0.2">
      <c r="T18732" s="212"/>
      <c r="U18732" s="213"/>
      <c r="V18732" s="213"/>
      <c r="W18732" s="213"/>
      <c r="X18732" s="214"/>
      <c r="Y18732" s="214"/>
      <c r="Z18732" s="214"/>
      <c r="AA18732" s="217"/>
      <c r="AB18732" s="217"/>
      <c r="AC18732" s="217"/>
      <c r="AD18732" s="213"/>
    </row>
    <row r="18733" spans="20:30" x14ac:dyDescent="0.2">
      <c r="T18733" s="212"/>
      <c r="U18733" s="213"/>
      <c r="V18733" s="213"/>
      <c r="W18733" s="213"/>
      <c r="X18733" s="214"/>
      <c r="Y18733" s="214"/>
      <c r="Z18733" s="214"/>
      <c r="AA18733" s="217"/>
      <c r="AB18733" s="217"/>
      <c r="AC18733" s="217"/>
      <c r="AD18733" s="213"/>
    </row>
    <row r="18734" spans="20:30" x14ac:dyDescent="0.2">
      <c r="T18734" s="212"/>
      <c r="U18734" s="213"/>
      <c r="V18734" s="213"/>
      <c r="W18734" s="213"/>
      <c r="X18734" s="214"/>
      <c r="Y18734" s="214"/>
      <c r="Z18734" s="214"/>
      <c r="AA18734" s="217"/>
      <c r="AB18734" s="217"/>
      <c r="AC18734" s="217"/>
      <c r="AD18734" s="213"/>
    </row>
    <row r="18735" spans="20:30" x14ac:dyDescent="0.2">
      <c r="T18735" s="212"/>
      <c r="U18735" s="213"/>
      <c r="V18735" s="213"/>
      <c r="W18735" s="213"/>
      <c r="X18735" s="214"/>
      <c r="Y18735" s="214"/>
      <c r="Z18735" s="214"/>
      <c r="AA18735" s="217"/>
      <c r="AB18735" s="217"/>
      <c r="AC18735" s="217"/>
      <c r="AD18735" s="213"/>
    </row>
    <row r="18736" spans="20:30" x14ac:dyDescent="0.2">
      <c r="T18736" s="212"/>
      <c r="U18736" s="213"/>
      <c r="V18736" s="213"/>
      <c r="W18736" s="213"/>
      <c r="X18736" s="214"/>
      <c r="Y18736" s="214"/>
      <c r="Z18736" s="214"/>
      <c r="AA18736" s="217"/>
      <c r="AB18736" s="217"/>
      <c r="AC18736" s="217"/>
      <c r="AD18736" s="213"/>
    </row>
    <row r="18737" spans="20:30" x14ac:dyDescent="0.2">
      <c r="T18737" s="212"/>
      <c r="U18737" s="213"/>
      <c r="V18737" s="213"/>
      <c r="W18737" s="213"/>
      <c r="X18737" s="214"/>
      <c r="Y18737" s="214"/>
      <c r="Z18737" s="214"/>
      <c r="AA18737" s="217"/>
      <c r="AB18737" s="217"/>
      <c r="AC18737" s="217"/>
      <c r="AD18737" s="213"/>
    </row>
    <row r="18738" spans="20:30" x14ac:dyDescent="0.2">
      <c r="T18738" s="212"/>
      <c r="U18738" s="213"/>
      <c r="V18738" s="213"/>
      <c r="W18738" s="213"/>
      <c r="X18738" s="214"/>
      <c r="Y18738" s="214"/>
      <c r="Z18738" s="214"/>
      <c r="AA18738" s="217"/>
      <c r="AB18738" s="217"/>
      <c r="AC18738" s="217"/>
      <c r="AD18738" s="213"/>
    </row>
    <row r="18739" spans="20:30" x14ac:dyDescent="0.2">
      <c r="T18739" s="212"/>
      <c r="U18739" s="213"/>
      <c r="V18739" s="213"/>
      <c r="W18739" s="213"/>
      <c r="X18739" s="214"/>
      <c r="Y18739" s="214"/>
      <c r="Z18739" s="214"/>
      <c r="AA18739" s="217"/>
      <c r="AB18739" s="217"/>
      <c r="AC18739" s="217"/>
      <c r="AD18739" s="213"/>
    </row>
    <row r="18740" spans="20:30" x14ac:dyDescent="0.2">
      <c r="T18740" s="212"/>
      <c r="U18740" s="213"/>
      <c r="V18740" s="213"/>
      <c r="W18740" s="213"/>
      <c r="X18740" s="214"/>
      <c r="Y18740" s="214"/>
      <c r="Z18740" s="214"/>
      <c r="AA18740" s="217"/>
      <c r="AB18740" s="217"/>
      <c r="AC18740" s="217"/>
      <c r="AD18740" s="213"/>
    </row>
    <row r="18741" spans="20:30" x14ac:dyDescent="0.2">
      <c r="T18741" s="212"/>
      <c r="U18741" s="213"/>
      <c r="V18741" s="213"/>
      <c r="W18741" s="213"/>
      <c r="X18741" s="214"/>
      <c r="Y18741" s="214"/>
      <c r="Z18741" s="214"/>
      <c r="AA18741" s="217"/>
      <c r="AB18741" s="217"/>
      <c r="AC18741" s="217"/>
      <c r="AD18741" s="213"/>
    </row>
    <row r="18742" spans="20:30" x14ac:dyDescent="0.2">
      <c r="T18742" s="212"/>
      <c r="U18742" s="213"/>
      <c r="V18742" s="213"/>
      <c r="W18742" s="213"/>
      <c r="X18742" s="214"/>
      <c r="Y18742" s="214"/>
      <c r="Z18742" s="214"/>
      <c r="AA18742" s="217"/>
      <c r="AB18742" s="217"/>
      <c r="AC18742" s="217"/>
      <c r="AD18742" s="213"/>
    </row>
    <row r="18743" spans="20:30" x14ac:dyDescent="0.2">
      <c r="T18743" s="212"/>
      <c r="U18743" s="213"/>
      <c r="V18743" s="213"/>
      <c r="W18743" s="213"/>
      <c r="X18743" s="214"/>
      <c r="Y18743" s="214"/>
      <c r="Z18743" s="214"/>
      <c r="AA18743" s="217"/>
      <c r="AB18743" s="217"/>
      <c r="AC18743" s="217"/>
      <c r="AD18743" s="213"/>
    </row>
    <row r="18744" spans="20:30" x14ac:dyDescent="0.2">
      <c r="T18744" s="212"/>
      <c r="U18744" s="213"/>
      <c r="V18744" s="213"/>
      <c r="W18744" s="213"/>
      <c r="X18744" s="214"/>
      <c r="Y18744" s="214"/>
      <c r="Z18744" s="214"/>
      <c r="AA18744" s="217"/>
      <c r="AB18744" s="217"/>
      <c r="AC18744" s="217"/>
      <c r="AD18744" s="213"/>
    </row>
    <row r="18745" spans="20:30" x14ac:dyDescent="0.2">
      <c r="T18745" s="212"/>
      <c r="U18745" s="213"/>
      <c r="V18745" s="213"/>
      <c r="W18745" s="213"/>
      <c r="X18745" s="214"/>
      <c r="Y18745" s="214"/>
      <c r="Z18745" s="214"/>
      <c r="AA18745" s="217"/>
      <c r="AB18745" s="217"/>
      <c r="AC18745" s="217"/>
      <c r="AD18745" s="213"/>
    </row>
    <row r="18746" spans="20:30" x14ac:dyDescent="0.2">
      <c r="T18746" s="212"/>
      <c r="U18746" s="213"/>
      <c r="V18746" s="213"/>
      <c r="W18746" s="213"/>
      <c r="X18746" s="214"/>
      <c r="Y18746" s="214"/>
      <c r="Z18746" s="214"/>
      <c r="AA18746" s="217"/>
      <c r="AB18746" s="217"/>
      <c r="AC18746" s="217"/>
      <c r="AD18746" s="213"/>
    </row>
    <row r="18747" spans="20:30" x14ac:dyDescent="0.2">
      <c r="T18747" s="212"/>
      <c r="U18747" s="213"/>
      <c r="V18747" s="213"/>
      <c r="W18747" s="213"/>
      <c r="X18747" s="214"/>
      <c r="Y18747" s="214"/>
      <c r="Z18747" s="214"/>
      <c r="AA18747" s="217"/>
      <c r="AB18747" s="217"/>
      <c r="AC18747" s="217"/>
      <c r="AD18747" s="213"/>
    </row>
    <row r="18748" spans="20:30" x14ac:dyDescent="0.2">
      <c r="T18748" s="212"/>
      <c r="U18748" s="213"/>
      <c r="V18748" s="213"/>
      <c r="W18748" s="213"/>
      <c r="X18748" s="214"/>
      <c r="Y18748" s="214"/>
      <c r="Z18748" s="214"/>
      <c r="AA18748" s="217"/>
      <c r="AB18748" s="217"/>
      <c r="AC18748" s="217"/>
      <c r="AD18748" s="213"/>
    </row>
    <row r="18749" spans="20:30" x14ac:dyDescent="0.2">
      <c r="T18749" s="212"/>
      <c r="U18749" s="213"/>
      <c r="V18749" s="213"/>
      <c r="W18749" s="213"/>
      <c r="X18749" s="214"/>
      <c r="Y18749" s="214"/>
      <c r="Z18749" s="214"/>
      <c r="AA18749" s="217"/>
      <c r="AB18749" s="217"/>
      <c r="AC18749" s="217"/>
      <c r="AD18749" s="213"/>
    </row>
    <row r="18750" spans="20:30" x14ac:dyDescent="0.2">
      <c r="T18750" s="212"/>
      <c r="U18750" s="213"/>
      <c r="V18750" s="213"/>
      <c r="W18750" s="213"/>
      <c r="X18750" s="214"/>
      <c r="Y18750" s="214"/>
      <c r="Z18750" s="214"/>
      <c r="AA18750" s="217"/>
      <c r="AB18750" s="217"/>
      <c r="AC18750" s="217"/>
      <c r="AD18750" s="213"/>
    </row>
    <row r="18751" spans="20:30" x14ac:dyDescent="0.2">
      <c r="T18751" s="212"/>
      <c r="U18751" s="213"/>
      <c r="V18751" s="213"/>
      <c r="W18751" s="213"/>
      <c r="X18751" s="214"/>
      <c r="Y18751" s="214"/>
      <c r="Z18751" s="214"/>
      <c r="AA18751" s="217"/>
      <c r="AB18751" s="217"/>
      <c r="AC18751" s="217"/>
      <c r="AD18751" s="213"/>
    </row>
    <row r="18752" spans="20:30" x14ac:dyDescent="0.2">
      <c r="T18752" s="212"/>
      <c r="U18752" s="213"/>
      <c r="V18752" s="213"/>
      <c r="W18752" s="213"/>
      <c r="X18752" s="214"/>
      <c r="Y18752" s="214"/>
      <c r="Z18752" s="214"/>
      <c r="AA18752" s="217"/>
      <c r="AB18752" s="217"/>
      <c r="AC18752" s="217"/>
      <c r="AD18752" s="213"/>
    </row>
    <row r="18753" spans="20:30" x14ac:dyDescent="0.2">
      <c r="T18753" s="212"/>
      <c r="U18753" s="213"/>
      <c r="V18753" s="213"/>
      <c r="W18753" s="213"/>
      <c r="X18753" s="214"/>
      <c r="Y18753" s="214"/>
      <c r="Z18753" s="214"/>
      <c r="AA18753" s="217"/>
      <c r="AB18753" s="217"/>
      <c r="AC18753" s="217"/>
      <c r="AD18753" s="213"/>
    </row>
    <row r="18754" spans="20:30" x14ac:dyDescent="0.2">
      <c r="T18754" s="212"/>
      <c r="U18754" s="213"/>
      <c r="V18754" s="213"/>
      <c r="W18754" s="213"/>
      <c r="X18754" s="214"/>
      <c r="Y18754" s="214"/>
      <c r="Z18754" s="214"/>
      <c r="AA18754" s="217"/>
      <c r="AB18754" s="217"/>
      <c r="AC18754" s="217"/>
      <c r="AD18754" s="213"/>
    </row>
    <row r="18755" spans="20:30" x14ac:dyDescent="0.2">
      <c r="T18755" s="212"/>
      <c r="U18755" s="213"/>
      <c r="V18755" s="213"/>
      <c r="W18755" s="213"/>
      <c r="X18755" s="214"/>
      <c r="Y18755" s="214"/>
      <c r="Z18755" s="214"/>
      <c r="AA18755" s="217"/>
      <c r="AB18755" s="217"/>
      <c r="AC18755" s="217"/>
      <c r="AD18755" s="213"/>
    </row>
    <row r="18756" spans="20:30" x14ac:dyDescent="0.2">
      <c r="T18756" s="212"/>
      <c r="U18756" s="213"/>
      <c r="V18756" s="213"/>
      <c r="W18756" s="213"/>
      <c r="X18756" s="214"/>
      <c r="Y18756" s="214"/>
      <c r="Z18756" s="214"/>
      <c r="AA18756" s="217"/>
      <c r="AB18756" s="217"/>
      <c r="AC18756" s="217"/>
      <c r="AD18756" s="213"/>
    </row>
    <row r="18757" spans="20:30" x14ac:dyDescent="0.2">
      <c r="T18757" s="212"/>
      <c r="U18757" s="213"/>
      <c r="V18757" s="213"/>
      <c r="W18757" s="213"/>
      <c r="X18757" s="214"/>
      <c r="Y18757" s="214"/>
      <c r="Z18757" s="214"/>
      <c r="AA18757" s="217"/>
      <c r="AB18757" s="217"/>
      <c r="AC18757" s="217"/>
      <c r="AD18757" s="213"/>
    </row>
    <row r="18758" spans="20:30" x14ac:dyDescent="0.2">
      <c r="T18758" s="212"/>
      <c r="U18758" s="213"/>
      <c r="V18758" s="213"/>
      <c r="W18758" s="213"/>
      <c r="X18758" s="214"/>
      <c r="Y18758" s="214"/>
      <c r="Z18758" s="214"/>
      <c r="AA18758" s="217"/>
      <c r="AB18758" s="217"/>
      <c r="AC18758" s="217"/>
      <c r="AD18758" s="213"/>
    </row>
    <row r="18759" spans="20:30" x14ac:dyDescent="0.2">
      <c r="T18759" s="212"/>
      <c r="U18759" s="213"/>
      <c r="V18759" s="213"/>
      <c r="W18759" s="213"/>
      <c r="X18759" s="214"/>
      <c r="Y18759" s="214"/>
      <c r="Z18759" s="214"/>
      <c r="AA18759" s="217"/>
      <c r="AB18759" s="217"/>
      <c r="AC18759" s="217"/>
      <c r="AD18759" s="213"/>
    </row>
    <row r="18760" spans="20:30" x14ac:dyDescent="0.2">
      <c r="T18760" s="212"/>
      <c r="U18760" s="213"/>
      <c r="V18760" s="213"/>
      <c r="W18760" s="213"/>
      <c r="X18760" s="214"/>
      <c r="Y18760" s="214"/>
      <c r="Z18760" s="214"/>
      <c r="AA18760" s="217"/>
      <c r="AB18760" s="217"/>
      <c r="AC18760" s="217"/>
      <c r="AD18760" s="213"/>
    </row>
    <row r="18761" spans="20:30" x14ac:dyDescent="0.2">
      <c r="T18761" s="212"/>
      <c r="U18761" s="213"/>
      <c r="V18761" s="213"/>
      <c r="W18761" s="213"/>
      <c r="X18761" s="214"/>
      <c r="Y18761" s="214"/>
      <c r="Z18761" s="214"/>
      <c r="AA18761" s="217"/>
      <c r="AB18761" s="217"/>
      <c r="AC18761" s="217"/>
      <c r="AD18761" s="213"/>
    </row>
    <row r="18762" spans="20:30" x14ac:dyDescent="0.2">
      <c r="T18762" s="212"/>
      <c r="U18762" s="213"/>
      <c r="V18762" s="213"/>
      <c r="W18762" s="213"/>
      <c r="X18762" s="214"/>
      <c r="Y18762" s="214"/>
      <c r="Z18762" s="214"/>
      <c r="AA18762" s="217"/>
      <c r="AB18762" s="217"/>
      <c r="AC18762" s="217"/>
      <c r="AD18762" s="213"/>
    </row>
    <row r="18763" spans="20:30" x14ac:dyDescent="0.2">
      <c r="T18763" s="212"/>
      <c r="U18763" s="213"/>
      <c r="V18763" s="213"/>
      <c r="W18763" s="213"/>
      <c r="X18763" s="214"/>
      <c r="Y18763" s="214"/>
      <c r="Z18763" s="214"/>
      <c r="AA18763" s="217"/>
      <c r="AB18763" s="217"/>
      <c r="AC18763" s="217"/>
      <c r="AD18763" s="213"/>
    </row>
    <row r="18764" spans="20:30" x14ac:dyDescent="0.2">
      <c r="T18764" s="212"/>
      <c r="U18764" s="213"/>
      <c r="V18764" s="213"/>
      <c r="W18764" s="213"/>
      <c r="X18764" s="214"/>
      <c r="Y18764" s="214"/>
      <c r="Z18764" s="214"/>
      <c r="AA18764" s="217"/>
      <c r="AB18764" s="217"/>
      <c r="AC18764" s="217"/>
      <c r="AD18764" s="213"/>
    </row>
    <row r="18765" spans="20:30" x14ac:dyDescent="0.2">
      <c r="T18765" s="212"/>
      <c r="U18765" s="213"/>
      <c r="V18765" s="213"/>
      <c r="W18765" s="213"/>
      <c r="X18765" s="214"/>
      <c r="Y18765" s="214"/>
      <c r="Z18765" s="214"/>
      <c r="AA18765" s="217"/>
      <c r="AB18765" s="217"/>
      <c r="AC18765" s="217"/>
      <c r="AD18765" s="213"/>
    </row>
    <row r="18766" spans="20:30" x14ac:dyDescent="0.2">
      <c r="T18766" s="212"/>
      <c r="U18766" s="213"/>
      <c r="V18766" s="213"/>
      <c r="W18766" s="213"/>
      <c r="X18766" s="214"/>
      <c r="Y18766" s="214"/>
      <c r="Z18766" s="214"/>
      <c r="AA18766" s="217"/>
      <c r="AB18766" s="217"/>
      <c r="AC18766" s="217"/>
      <c r="AD18766" s="213"/>
    </row>
    <row r="18767" spans="20:30" x14ac:dyDescent="0.2">
      <c r="T18767" s="212"/>
      <c r="U18767" s="213"/>
      <c r="V18767" s="213"/>
      <c r="W18767" s="213"/>
      <c r="X18767" s="214"/>
      <c r="Y18767" s="214"/>
      <c r="Z18767" s="214"/>
      <c r="AA18767" s="217"/>
      <c r="AB18767" s="217"/>
      <c r="AC18767" s="217"/>
      <c r="AD18767" s="213"/>
    </row>
    <row r="18768" spans="20:30" x14ac:dyDescent="0.2">
      <c r="T18768" s="212"/>
      <c r="U18768" s="213"/>
      <c r="V18768" s="213"/>
      <c r="W18768" s="213"/>
      <c r="X18768" s="214"/>
      <c r="Y18768" s="214"/>
      <c r="Z18768" s="214"/>
      <c r="AA18768" s="217"/>
      <c r="AB18768" s="217"/>
      <c r="AC18768" s="217"/>
      <c r="AD18768" s="213"/>
    </row>
    <row r="18769" spans="20:30" x14ac:dyDescent="0.2">
      <c r="T18769" s="212"/>
      <c r="U18769" s="213"/>
      <c r="V18769" s="213"/>
      <c r="W18769" s="213"/>
      <c r="X18769" s="214"/>
      <c r="Y18769" s="214"/>
      <c r="Z18769" s="214"/>
      <c r="AA18769" s="217"/>
      <c r="AB18769" s="217"/>
      <c r="AC18769" s="217"/>
      <c r="AD18769" s="213"/>
    </row>
    <row r="18770" spans="20:30" x14ac:dyDescent="0.2">
      <c r="T18770" s="212"/>
      <c r="U18770" s="213"/>
      <c r="V18770" s="213"/>
      <c r="W18770" s="213"/>
      <c r="X18770" s="214"/>
      <c r="Y18770" s="214"/>
      <c r="Z18770" s="214"/>
      <c r="AA18770" s="217"/>
      <c r="AB18770" s="217"/>
      <c r="AC18770" s="217"/>
      <c r="AD18770" s="213"/>
    </row>
    <row r="18771" spans="20:30" x14ac:dyDescent="0.2">
      <c r="T18771" s="212"/>
      <c r="U18771" s="213"/>
      <c r="V18771" s="213"/>
      <c r="W18771" s="213"/>
      <c r="X18771" s="214"/>
      <c r="Y18771" s="214"/>
      <c r="Z18771" s="214"/>
      <c r="AA18771" s="217"/>
      <c r="AB18771" s="217"/>
      <c r="AC18771" s="217"/>
      <c r="AD18771" s="213"/>
    </row>
    <row r="18772" spans="20:30" x14ac:dyDescent="0.2">
      <c r="T18772" s="212"/>
      <c r="U18772" s="213"/>
      <c r="V18772" s="213"/>
      <c r="W18772" s="213"/>
      <c r="X18772" s="214"/>
      <c r="Y18772" s="214"/>
      <c r="Z18772" s="214"/>
      <c r="AA18772" s="217"/>
      <c r="AB18772" s="217"/>
      <c r="AC18772" s="217"/>
      <c r="AD18772" s="213"/>
    </row>
    <row r="18773" spans="20:30" x14ac:dyDescent="0.2">
      <c r="T18773" s="212"/>
      <c r="U18773" s="213"/>
      <c r="V18773" s="213"/>
      <c r="W18773" s="213"/>
      <c r="X18773" s="214"/>
      <c r="Y18773" s="214"/>
      <c r="Z18773" s="214"/>
      <c r="AA18773" s="217"/>
      <c r="AB18773" s="217"/>
      <c r="AC18773" s="217"/>
      <c r="AD18773" s="213"/>
    </row>
    <row r="18774" spans="20:30" x14ac:dyDescent="0.2">
      <c r="T18774" s="212"/>
      <c r="U18774" s="213"/>
      <c r="V18774" s="213"/>
      <c r="W18774" s="213"/>
      <c r="X18774" s="214"/>
      <c r="Y18774" s="214"/>
      <c r="Z18774" s="214"/>
      <c r="AA18774" s="217"/>
      <c r="AB18774" s="217"/>
      <c r="AC18774" s="217"/>
      <c r="AD18774" s="213"/>
    </row>
    <row r="18775" spans="20:30" x14ac:dyDescent="0.2">
      <c r="T18775" s="212"/>
      <c r="U18775" s="213"/>
      <c r="V18775" s="213"/>
      <c r="W18775" s="213"/>
      <c r="X18775" s="214"/>
      <c r="Y18775" s="214"/>
      <c r="Z18775" s="214"/>
      <c r="AA18775" s="217"/>
      <c r="AB18775" s="217"/>
      <c r="AC18775" s="217"/>
      <c r="AD18775" s="213"/>
    </row>
    <row r="18776" spans="20:30" x14ac:dyDescent="0.2">
      <c r="T18776" s="212"/>
      <c r="U18776" s="213"/>
      <c r="V18776" s="213"/>
      <c r="W18776" s="213"/>
      <c r="X18776" s="214"/>
      <c r="Y18776" s="214"/>
      <c r="Z18776" s="214"/>
      <c r="AA18776" s="217"/>
      <c r="AB18776" s="217"/>
      <c r="AC18776" s="217"/>
      <c r="AD18776" s="213"/>
    </row>
    <row r="18777" spans="20:30" x14ac:dyDescent="0.2">
      <c r="T18777" s="212"/>
      <c r="U18777" s="213"/>
      <c r="V18777" s="213"/>
      <c r="W18777" s="213"/>
      <c r="X18777" s="214"/>
      <c r="Y18777" s="214"/>
      <c r="Z18777" s="214"/>
      <c r="AA18777" s="217"/>
      <c r="AB18777" s="217"/>
      <c r="AC18777" s="217"/>
      <c r="AD18777" s="213"/>
    </row>
    <row r="18778" spans="20:30" x14ac:dyDescent="0.2">
      <c r="T18778" s="212"/>
      <c r="U18778" s="213"/>
      <c r="V18778" s="213"/>
      <c r="W18778" s="213"/>
      <c r="X18778" s="214"/>
      <c r="Y18778" s="214"/>
      <c r="Z18778" s="214"/>
      <c r="AA18778" s="217"/>
      <c r="AB18778" s="217"/>
      <c r="AC18778" s="217"/>
      <c r="AD18778" s="213"/>
    </row>
    <row r="18779" spans="20:30" x14ac:dyDescent="0.2">
      <c r="T18779" s="212"/>
      <c r="U18779" s="213"/>
      <c r="V18779" s="213"/>
      <c r="W18779" s="213"/>
      <c r="X18779" s="214"/>
      <c r="Y18779" s="214"/>
      <c r="Z18779" s="214"/>
      <c r="AA18779" s="217"/>
      <c r="AB18779" s="217"/>
      <c r="AC18779" s="217"/>
      <c r="AD18779" s="213"/>
    </row>
    <row r="18780" spans="20:30" x14ac:dyDescent="0.2">
      <c r="T18780" s="212"/>
      <c r="U18780" s="213"/>
      <c r="V18780" s="213"/>
      <c r="W18780" s="213"/>
      <c r="X18780" s="214"/>
      <c r="Y18780" s="214"/>
      <c r="Z18780" s="214"/>
      <c r="AA18780" s="217"/>
      <c r="AB18780" s="217"/>
      <c r="AC18780" s="217"/>
      <c r="AD18780" s="213"/>
    </row>
    <row r="18781" spans="20:30" x14ac:dyDescent="0.2">
      <c r="T18781" s="212"/>
      <c r="U18781" s="213"/>
      <c r="V18781" s="213"/>
      <c r="W18781" s="213"/>
      <c r="X18781" s="214"/>
      <c r="Y18781" s="214"/>
      <c r="Z18781" s="214"/>
      <c r="AA18781" s="217"/>
      <c r="AB18781" s="217"/>
      <c r="AC18781" s="217"/>
      <c r="AD18781" s="213"/>
    </row>
    <row r="18782" spans="20:30" x14ac:dyDescent="0.2">
      <c r="T18782" s="212"/>
      <c r="U18782" s="213"/>
      <c r="V18782" s="213"/>
      <c r="W18782" s="213"/>
      <c r="X18782" s="214"/>
      <c r="Y18782" s="214"/>
      <c r="Z18782" s="214"/>
      <c r="AA18782" s="217"/>
      <c r="AB18782" s="217"/>
      <c r="AC18782" s="217"/>
      <c r="AD18782" s="213"/>
    </row>
    <row r="18783" spans="20:30" x14ac:dyDescent="0.2">
      <c r="T18783" s="212"/>
      <c r="U18783" s="213"/>
      <c r="V18783" s="213"/>
      <c r="W18783" s="213"/>
      <c r="X18783" s="214"/>
      <c r="Y18783" s="214"/>
      <c r="Z18783" s="214"/>
      <c r="AA18783" s="217"/>
      <c r="AB18783" s="217"/>
      <c r="AC18783" s="217"/>
      <c r="AD18783" s="213"/>
    </row>
    <row r="18784" spans="20:30" x14ac:dyDescent="0.2">
      <c r="T18784" s="212"/>
      <c r="U18784" s="213"/>
      <c r="V18784" s="213"/>
      <c r="W18784" s="213"/>
      <c r="X18784" s="214"/>
      <c r="Y18784" s="214"/>
      <c r="Z18784" s="214"/>
      <c r="AA18784" s="217"/>
      <c r="AB18784" s="217"/>
      <c r="AC18784" s="217"/>
      <c r="AD18784" s="213"/>
    </row>
    <row r="18785" spans="20:30" x14ac:dyDescent="0.2">
      <c r="T18785" s="212"/>
      <c r="U18785" s="213"/>
      <c r="V18785" s="213"/>
      <c r="W18785" s="213"/>
      <c r="X18785" s="214"/>
      <c r="Y18785" s="214"/>
      <c r="Z18785" s="214"/>
      <c r="AA18785" s="217"/>
      <c r="AB18785" s="217"/>
      <c r="AC18785" s="217"/>
      <c r="AD18785" s="213"/>
    </row>
    <row r="18786" spans="20:30" x14ac:dyDescent="0.2">
      <c r="T18786" s="212"/>
      <c r="U18786" s="213"/>
      <c r="V18786" s="213"/>
      <c r="W18786" s="213"/>
      <c r="X18786" s="214"/>
      <c r="Y18786" s="214"/>
      <c r="Z18786" s="214"/>
      <c r="AA18786" s="217"/>
      <c r="AB18786" s="217"/>
      <c r="AC18786" s="217"/>
      <c r="AD18786" s="213"/>
    </row>
    <row r="18787" spans="20:30" x14ac:dyDescent="0.2">
      <c r="T18787" s="212"/>
      <c r="U18787" s="213"/>
      <c r="V18787" s="213"/>
      <c r="W18787" s="213"/>
      <c r="X18787" s="214"/>
      <c r="Y18787" s="214"/>
      <c r="Z18787" s="214"/>
      <c r="AA18787" s="217"/>
      <c r="AB18787" s="217"/>
      <c r="AC18787" s="217"/>
      <c r="AD18787" s="213"/>
    </row>
    <row r="18788" spans="20:30" x14ac:dyDescent="0.2">
      <c r="T18788" s="212"/>
      <c r="U18788" s="213"/>
      <c r="V18788" s="213"/>
      <c r="W18788" s="213"/>
      <c r="X18788" s="214"/>
      <c r="Y18788" s="214"/>
      <c r="Z18788" s="214"/>
      <c r="AA18788" s="217"/>
      <c r="AB18788" s="217"/>
      <c r="AC18788" s="217"/>
      <c r="AD18788" s="213"/>
    </row>
    <row r="18789" spans="20:30" x14ac:dyDescent="0.2">
      <c r="T18789" s="212"/>
      <c r="U18789" s="213"/>
      <c r="V18789" s="213"/>
      <c r="W18789" s="213"/>
      <c r="X18789" s="214"/>
      <c r="Y18789" s="214"/>
      <c r="Z18789" s="214"/>
      <c r="AA18789" s="217"/>
      <c r="AB18789" s="217"/>
      <c r="AC18789" s="217"/>
      <c r="AD18789" s="213"/>
    </row>
    <row r="18790" spans="20:30" x14ac:dyDescent="0.2">
      <c r="T18790" s="212"/>
      <c r="U18790" s="213"/>
      <c r="V18790" s="213"/>
      <c r="W18790" s="213"/>
      <c r="X18790" s="214"/>
      <c r="Y18790" s="214"/>
      <c r="Z18790" s="214"/>
      <c r="AA18790" s="217"/>
      <c r="AB18790" s="217"/>
      <c r="AC18790" s="217"/>
      <c r="AD18790" s="213"/>
    </row>
    <row r="18791" spans="20:30" x14ac:dyDescent="0.2">
      <c r="T18791" s="212"/>
      <c r="U18791" s="213"/>
      <c r="V18791" s="213"/>
      <c r="W18791" s="213"/>
      <c r="X18791" s="214"/>
      <c r="Y18791" s="214"/>
      <c r="Z18791" s="214"/>
      <c r="AA18791" s="217"/>
      <c r="AB18791" s="217"/>
      <c r="AC18791" s="217"/>
      <c r="AD18791" s="213"/>
    </row>
    <row r="18792" spans="20:30" x14ac:dyDescent="0.2">
      <c r="T18792" s="212"/>
      <c r="U18792" s="213"/>
      <c r="V18792" s="213"/>
      <c r="W18792" s="213"/>
      <c r="X18792" s="214"/>
      <c r="Y18792" s="214"/>
      <c r="Z18792" s="214"/>
      <c r="AA18792" s="217"/>
      <c r="AB18792" s="217"/>
      <c r="AC18792" s="217"/>
      <c r="AD18792" s="213"/>
    </row>
    <row r="18793" spans="20:30" x14ac:dyDescent="0.2">
      <c r="T18793" s="212"/>
      <c r="U18793" s="213"/>
      <c r="V18793" s="213"/>
      <c r="W18793" s="213"/>
      <c r="X18793" s="214"/>
      <c r="Y18793" s="214"/>
      <c r="Z18793" s="214"/>
      <c r="AA18793" s="217"/>
      <c r="AB18793" s="217"/>
      <c r="AC18793" s="217"/>
      <c r="AD18793" s="213"/>
    </row>
    <row r="18794" spans="20:30" x14ac:dyDescent="0.2">
      <c r="T18794" s="212"/>
      <c r="U18794" s="213"/>
      <c r="V18794" s="213"/>
      <c r="W18794" s="213"/>
      <c r="X18794" s="214"/>
      <c r="Y18794" s="214"/>
      <c r="Z18794" s="214"/>
      <c r="AA18794" s="217"/>
      <c r="AB18794" s="217"/>
      <c r="AC18794" s="217"/>
      <c r="AD18794" s="213"/>
    </row>
    <row r="18795" spans="20:30" x14ac:dyDescent="0.2">
      <c r="T18795" s="212"/>
      <c r="U18795" s="213"/>
      <c r="V18795" s="213"/>
      <c r="W18795" s="213"/>
      <c r="X18795" s="214"/>
      <c r="Y18795" s="214"/>
      <c r="Z18795" s="214"/>
      <c r="AA18795" s="217"/>
      <c r="AB18795" s="217"/>
      <c r="AC18795" s="217"/>
      <c r="AD18795" s="213"/>
    </row>
    <row r="18796" spans="20:30" x14ac:dyDescent="0.2">
      <c r="T18796" s="212"/>
      <c r="U18796" s="213"/>
      <c r="V18796" s="213"/>
      <c r="W18796" s="213"/>
      <c r="X18796" s="214"/>
      <c r="Y18796" s="214"/>
      <c r="Z18796" s="214"/>
      <c r="AA18796" s="217"/>
      <c r="AB18796" s="217"/>
      <c r="AC18796" s="217"/>
      <c r="AD18796" s="213"/>
    </row>
    <row r="18797" spans="20:30" x14ac:dyDescent="0.2">
      <c r="T18797" s="212"/>
      <c r="U18797" s="213"/>
      <c r="V18797" s="213"/>
      <c r="W18797" s="213"/>
      <c r="X18797" s="214"/>
      <c r="Y18797" s="214"/>
      <c r="Z18797" s="214"/>
      <c r="AA18797" s="217"/>
      <c r="AB18797" s="217"/>
      <c r="AC18797" s="217"/>
      <c r="AD18797" s="213"/>
    </row>
    <row r="18798" spans="20:30" x14ac:dyDescent="0.2">
      <c r="T18798" s="212"/>
      <c r="U18798" s="213"/>
      <c r="V18798" s="213"/>
      <c r="W18798" s="213"/>
      <c r="X18798" s="214"/>
      <c r="Y18798" s="214"/>
      <c r="Z18798" s="214"/>
      <c r="AA18798" s="217"/>
      <c r="AB18798" s="217"/>
      <c r="AC18798" s="217"/>
      <c r="AD18798" s="213"/>
    </row>
    <row r="18799" spans="20:30" x14ac:dyDescent="0.2">
      <c r="T18799" s="212"/>
      <c r="U18799" s="213"/>
      <c r="V18799" s="213"/>
      <c r="W18799" s="213"/>
      <c r="X18799" s="214"/>
      <c r="Y18799" s="214"/>
      <c r="Z18799" s="214"/>
      <c r="AA18799" s="217"/>
      <c r="AB18799" s="217"/>
      <c r="AC18799" s="217"/>
      <c r="AD18799" s="213"/>
    </row>
    <row r="18800" spans="20:30" x14ac:dyDescent="0.2">
      <c r="T18800" s="212"/>
      <c r="U18800" s="213"/>
      <c r="V18800" s="213"/>
      <c r="W18800" s="213"/>
      <c r="X18800" s="214"/>
      <c r="Y18800" s="214"/>
      <c r="Z18800" s="214"/>
      <c r="AA18800" s="217"/>
      <c r="AB18800" s="217"/>
      <c r="AC18800" s="217"/>
      <c r="AD18800" s="213"/>
    </row>
    <row r="18801" spans="20:30" x14ac:dyDescent="0.2">
      <c r="T18801" s="212"/>
      <c r="U18801" s="213"/>
      <c r="V18801" s="213"/>
      <c r="W18801" s="213"/>
      <c r="X18801" s="214"/>
      <c r="Y18801" s="214"/>
      <c r="Z18801" s="214"/>
      <c r="AA18801" s="217"/>
      <c r="AB18801" s="217"/>
      <c r="AC18801" s="217"/>
      <c r="AD18801" s="213"/>
    </row>
    <row r="18802" spans="20:30" x14ac:dyDescent="0.2">
      <c r="T18802" s="212"/>
      <c r="U18802" s="213"/>
      <c r="V18802" s="213"/>
      <c r="W18802" s="213"/>
      <c r="X18802" s="214"/>
      <c r="Y18802" s="214"/>
      <c r="Z18802" s="214"/>
      <c r="AA18802" s="217"/>
      <c r="AB18802" s="217"/>
      <c r="AC18802" s="217"/>
      <c r="AD18802" s="213"/>
    </row>
    <row r="18803" spans="20:30" x14ac:dyDescent="0.2">
      <c r="T18803" s="212"/>
      <c r="U18803" s="213"/>
      <c r="V18803" s="213"/>
      <c r="W18803" s="213"/>
      <c r="X18803" s="214"/>
      <c r="Y18803" s="214"/>
      <c r="Z18803" s="214"/>
      <c r="AA18803" s="217"/>
      <c r="AB18803" s="217"/>
      <c r="AC18803" s="217"/>
      <c r="AD18803" s="213"/>
    </row>
    <row r="18804" spans="20:30" x14ac:dyDescent="0.2">
      <c r="T18804" s="212"/>
      <c r="U18804" s="213"/>
      <c r="V18804" s="213"/>
      <c r="W18804" s="213"/>
      <c r="X18804" s="214"/>
      <c r="Y18804" s="214"/>
      <c r="Z18804" s="214"/>
      <c r="AA18804" s="217"/>
      <c r="AB18804" s="217"/>
      <c r="AC18804" s="217"/>
      <c r="AD18804" s="213"/>
    </row>
    <row r="18805" spans="20:30" x14ac:dyDescent="0.2">
      <c r="T18805" s="212"/>
      <c r="U18805" s="213"/>
      <c r="V18805" s="213"/>
      <c r="W18805" s="213"/>
      <c r="X18805" s="214"/>
      <c r="Y18805" s="214"/>
      <c r="Z18805" s="214"/>
      <c r="AA18805" s="217"/>
      <c r="AB18805" s="217"/>
      <c r="AC18805" s="217"/>
      <c r="AD18805" s="213"/>
    </row>
    <row r="18806" spans="20:30" x14ac:dyDescent="0.2">
      <c r="T18806" s="212"/>
      <c r="U18806" s="213"/>
      <c r="V18806" s="213"/>
      <c r="W18806" s="213"/>
      <c r="X18806" s="214"/>
      <c r="Y18806" s="214"/>
      <c r="Z18806" s="214"/>
      <c r="AA18806" s="217"/>
      <c r="AB18806" s="217"/>
      <c r="AC18806" s="217"/>
      <c r="AD18806" s="213"/>
    </row>
    <row r="18807" spans="20:30" x14ac:dyDescent="0.2">
      <c r="T18807" s="212"/>
      <c r="U18807" s="213"/>
      <c r="V18807" s="213"/>
      <c r="W18807" s="213"/>
      <c r="X18807" s="214"/>
      <c r="Y18807" s="214"/>
      <c r="Z18807" s="214"/>
      <c r="AA18807" s="217"/>
      <c r="AB18807" s="217"/>
      <c r="AC18807" s="217"/>
      <c r="AD18807" s="213"/>
    </row>
    <row r="18808" spans="20:30" x14ac:dyDescent="0.2">
      <c r="T18808" s="212"/>
      <c r="U18808" s="213"/>
      <c r="V18808" s="213"/>
      <c r="W18808" s="213"/>
      <c r="X18808" s="214"/>
      <c r="Y18808" s="214"/>
      <c r="Z18808" s="214"/>
      <c r="AA18808" s="217"/>
      <c r="AB18808" s="217"/>
      <c r="AC18808" s="217"/>
      <c r="AD18808" s="213"/>
    </row>
    <row r="18809" spans="20:30" x14ac:dyDescent="0.2">
      <c r="T18809" s="212"/>
      <c r="U18809" s="213"/>
      <c r="V18809" s="213"/>
      <c r="W18809" s="213"/>
      <c r="X18809" s="214"/>
      <c r="Y18809" s="214"/>
      <c r="Z18809" s="214"/>
      <c r="AA18809" s="217"/>
      <c r="AB18809" s="217"/>
      <c r="AC18809" s="217"/>
      <c r="AD18809" s="213"/>
    </row>
    <row r="18810" spans="20:30" x14ac:dyDescent="0.2">
      <c r="T18810" s="212"/>
      <c r="U18810" s="213"/>
      <c r="V18810" s="213"/>
      <c r="W18810" s="213"/>
      <c r="X18810" s="214"/>
      <c r="Y18810" s="214"/>
      <c r="Z18810" s="214"/>
      <c r="AA18810" s="217"/>
      <c r="AB18810" s="217"/>
      <c r="AC18810" s="217"/>
      <c r="AD18810" s="213"/>
    </row>
    <row r="18811" spans="20:30" x14ac:dyDescent="0.2">
      <c r="T18811" s="212"/>
      <c r="U18811" s="213"/>
      <c r="V18811" s="213"/>
      <c r="W18811" s="213"/>
      <c r="X18811" s="214"/>
      <c r="Y18811" s="214"/>
      <c r="Z18811" s="214"/>
      <c r="AA18811" s="217"/>
      <c r="AB18811" s="217"/>
      <c r="AC18811" s="217"/>
      <c r="AD18811" s="213"/>
    </row>
    <row r="18812" spans="20:30" x14ac:dyDescent="0.2">
      <c r="T18812" s="212"/>
      <c r="U18812" s="213"/>
      <c r="V18812" s="213"/>
      <c r="W18812" s="213"/>
      <c r="X18812" s="214"/>
      <c r="Y18812" s="214"/>
      <c r="Z18812" s="214"/>
      <c r="AA18812" s="217"/>
      <c r="AB18812" s="217"/>
      <c r="AC18812" s="217"/>
      <c r="AD18812" s="213"/>
    </row>
    <row r="18813" spans="20:30" x14ac:dyDescent="0.2">
      <c r="T18813" s="212"/>
      <c r="U18813" s="213"/>
      <c r="V18813" s="213"/>
      <c r="W18813" s="213"/>
      <c r="X18813" s="214"/>
      <c r="Y18813" s="214"/>
      <c r="Z18813" s="214"/>
      <c r="AA18813" s="217"/>
      <c r="AB18813" s="217"/>
      <c r="AC18813" s="217"/>
      <c r="AD18813" s="213"/>
    </row>
    <row r="18814" spans="20:30" x14ac:dyDescent="0.2">
      <c r="T18814" s="212"/>
      <c r="U18814" s="213"/>
      <c r="V18814" s="213"/>
      <c r="W18814" s="213"/>
      <c r="X18814" s="214"/>
      <c r="Y18814" s="214"/>
      <c r="Z18814" s="214"/>
      <c r="AA18814" s="217"/>
      <c r="AB18814" s="217"/>
      <c r="AC18814" s="217"/>
      <c r="AD18814" s="213"/>
    </row>
    <row r="18815" spans="20:30" x14ac:dyDescent="0.2">
      <c r="T18815" s="212"/>
      <c r="U18815" s="213"/>
      <c r="V18815" s="213"/>
      <c r="W18815" s="213"/>
      <c r="X18815" s="214"/>
      <c r="Y18815" s="214"/>
      <c r="Z18815" s="214"/>
      <c r="AA18815" s="217"/>
      <c r="AB18815" s="217"/>
      <c r="AC18815" s="217"/>
      <c r="AD18815" s="213"/>
    </row>
    <row r="18816" spans="20:30" x14ac:dyDescent="0.2">
      <c r="T18816" s="212"/>
      <c r="U18816" s="213"/>
      <c r="V18816" s="213"/>
      <c r="W18816" s="213"/>
      <c r="X18816" s="214"/>
      <c r="Y18816" s="214"/>
      <c r="Z18816" s="214"/>
      <c r="AA18816" s="217"/>
      <c r="AB18816" s="217"/>
      <c r="AC18816" s="217"/>
      <c r="AD18816" s="213"/>
    </row>
    <row r="18817" spans="20:30" x14ac:dyDescent="0.2">
      <c r="T18817" s="212"/>
      <c r="U18817" s="213"/>
      <c r="V18817" s="213"/>
      <c r="W18817" s="213"/>
      <c r="X18817" s="214"/>
      <c r="Y18817" s="214"/>
      <c r="Z18817" s="214"/>
      <c r="AA18817" s="217"/>
      <c r="AB18817" s="217"/>
      <c r="AC18817" s="217"/>
      <c r="AD18817" s="213"/>
    </row>
    <row r="18818" spans="20:30" x14ac:dyDescent="0.2">
      <c r="T18818" s="212"/>
      <c r="U18818" s="213"/>
      <c r="V18818" s="213"/>
      <c r="W18818" s="213"/>
      <c r="X18818" s="214"/>
      <c r="Y18818" s="214"/>
      <c r="Z18818" s="214"/>
      <c r="AA18818" s="217"/>
      <c r="AB18818" s="217"/>
      <c r="AC18818" s="217"/>
      <c r="AD18818" s="213"/>
    </row>
    <row r="18819" spans="20:30" x14ac:dyDescent="0.2">
      <c r="T18819" s="212"/>
      <c r="U18819" s="213"/>
      <c r="V18819" s="213"/>
      <c r="W18819" s="213"/>
      <c r="X18819" s="214"/>
      <c r="Y18819" s="214"/>
      <c r="Z18819" s="214"/>
      <c r="AA18819" s="217"/>
      <c r="AB18819" s="217"/>
      <c r="AC18819" s="217"/>
      <c r="AD18819" s="213"/>
    </row>
    <row r="18820" spans="20:30" x14ac:dyDescent="0.2">
      <c r="T18820" s="212"/>
      <c r="U18820" s="213"/>
      <c r="V18820" s="213"/>
      <c r="W18820" s="213"/>
      <c r="X18820" s="214"/>
      <c r="Y18820" s="214"/>
      <c r="Z18820" s="214"/>
      <c r="AA18820" s="217"/>
      <c r="AB18820" s="217"/>
      <c r="AC18820" s="217"/>
      <c r="AD18820" s="213"/>
    </row>
    <row r="18821" spans="20:30" x14ac:dyDescent="0.2">
      <c r="T18821" s="212"/>
      <c r="U18821" s="213"/>
      <c r="V18821" s="213"/>
      <c r="W18821" s="213"/>
      <c r="X18821" s="214"/>
      <c r="Y18821" s="214"/>
      <c r="Z18821" s="214"/>
      <c r="AA18821" s="217"/>
      <c r="AB18821" s="217"/>
      <c r="AC18821" s="217"/>
      <c r="AD18821" s="213"/>
    </row>
    <row r="18822" spans="20:30" x14ac:dyDescent="0.2">
      <c r="T18822" s="212"/>
      <c r="U18822" s="213"/>
      <c r="V18822" s="213"/>
      <c r="W18822" s="213"/>
      <c r="X18822" s="214"/>
      <c r="Y18822" s="214"/>
      <c r="Z18822" s="214"/>
      <c r="AA18822" s="217"/>
      <c r="AB18822" s="217"/>
      <c r="AC18822" s="217"/>
      <c r="AD18822" s="213"/>
    </row>
    <row r="18823" spans="20:30" x14ac:dyDescent="0.2">
      <c r="T18823" s="212"/>
      <c r="U18823" s="213"/>
      <c r="V18823" s="213"/>
      <c r="W18823" s="213"/>
      <c r="X18823" s="214"/>
      <c r="Y18823" s="214"/>
      <c r="Z18823" s="214"/>
      <c r="AA18823" s="217"/>
      <c r="AB18823" s="217"/>
      <c r="AC18823" s="217"/>
      <c r="AD18823" s="213"/>
    </row>
    <row r="18824" spans="20:30" x14ac:dyDescent="0.2">
      <c r="T18824" s="212"/>
      <c r="U18824" s="213"/>
      <c r="V18824" s="213"/>
      <c r="W18824" s="213"/>
      <c r="X18824" s="214"/>
      <c r="Y18824" s="214"/>
      <c r="Z18824" s="214"/>
      <c r="AA18824" s="217"/>
      <c r="AB18824" s="217"/>
      <c r="AC18824" s="217"/>
      <c r="AD18824" s="213"/>
    </row>
    <row r="18825" spans="20:30" x14ac:dyDescent="0.2">
      <c r="T18825" s="212"/>
      <c r="U18825" s="213"/>
      <c r="V18825" s="213"/>
      <c r="W18825" s="213"/>
      <c r="X18825" s="214"/>
      <c r="Y18825" s="214"/>
      <c r="Z18825" s="214"/>
      <c r="AA18825" s="217"/>
      <c r="AB18825" s="217"/>
      <c r="AC18825" s="217"/>
      <c r="AD18825" s="213"/>
    </row>
    <row r="18826" spans="20:30" x14ac:dyDescent="0.2">
      <c r="T18826" s="212"/>
      <c r="U18826" s="213"/>
      <c r="V18826" s="213"/>
      <c r="W18826" s="213"/>
      <c r="X18826" s="214"/>
      <c r="Y18826" s="214"/>
      <c r="Z18826" s="214"/>
      <c r="AA18826" s="217"/>
      <c r="AB18826" s="217"/>
      <c r="AC18826" s="217"/>
      <c r="AD18826" s="213"/>
    </row>
    <row r="18827" spans="20:30" x14ac:dyDescent="0.2">
      <c r="T18827" s="212"/>
      <c r="U18827" s="213"/>
      <c r="V18827" s="213"/>
      <c r="W18827" s="213"/>
      <c r="X18827" s="214"/>
      <c r="Y18827" s="214"/>
      <c r="Z18827" s="214"/>
      <c r="AA18827" s="217"/>
      <c r="AB18827" s="217"/>
      <c r="AC18827" s="217"/>
      <c r="AD18827" s="213"/>
    </row>
    <row r="18828" spans="20:30" x14ac:dyDescent="0.2">
      <c r="T18828" s="212"/>
      <c r="U18828" s="213"/>
      <c r="V18828" s="213"/>
      <c r="W18828" s="213"/>
      <c r="X18828" s="214"/>
      <c r="Y18828" s="214"/>
      <c r="Z18828" s="214"/>
      <c r="AA18828" s="217"/>
      <c r="AB18828" s="217"/>
      <c r="AC18828" s="217"/>
      <c r="AD18828" s="213"/>
    </row>
    <row r="18829" spans="20:30" x14ac:dyDescent="0.2">
      <c r="T18829" s="212"/>
      <c r="U18829" s="213"/>
      <c r="V18829" s="213"/>
      <c r="W18829" s="213"/>
      <c r="X18829" s="214"/>
      <c r="Y18829" s="214"/>
      <c r="Z18829" s="214"/>
      <c r="AA18829" s="217"/>
      <c r="AB18829" s="217"/>
      <c r="AC18829" s="217"/>
      <c r="AD18829" s="213"/>
    </row>
    <row r="18830" spans="20:30" x14ac:dyDescent="0.2">
      <c r="T18830" s="212"/>
      <c r="U18830" s="213"/>
      <c r="V18830" s="213"/>
      <c r="W18830" s="213"/>
      <c r="X18830" s="214"/>
      <c r="Y18830" s="214"/>
      <c r="Z18830" s="214"/>
      <c r="AA18830" s="217"/>
      <c r="AB18830" s="217"/>
      <c r="AC18830" s="217"/>
      <c r="AD18830" s="213"/>
    </row>
    <row r="18831" spans="20:30" x14ac:dyDescent="0.2">
      <c r="T18831" s="212"/>
      <c r="U18831" s="213"/>
      <c r="V18831" s="213"/>
      <c r="W18831" s="213"/>
      <c r="X18831" s="214"/>
      <c r="Y18831" s="214"/>
      <c r="Z18831" s="214"/>
      <c r="AA18831" s="217"/>
      <c r="AB18831" s="217"/>
      <c r="AC18831" s="217"/>
      <c r="AD18831" s="213"/>
    </row>
    <row r="18832" spans="20:30" x14ac:dyDescent="0.2">
      <c r="T18832" s="212"/>
      <c r="U18832" s="213"/>
      <c r="V18832" s="213"/>
      <c r="W18832" s="213"/>
      <c r="X18832" s="214"/>
      <c r="Y18832" s="214"/>
      <c r="Z18832" s="214"/>
      <c r="AA18832" s="217"/>
      <c r="AB18832" s="217"/>
      <c r="AC18832" s="217"/>
      <c r="AD18832" s="213"/>
    </row>
    <row r="18833" spans="20:30" x14ac:dyDescent="0.2">
      <c r="T18833" s="212"/>
      <c r="U18833" s="213"/>
      <c r="V18833" s="213"/>
      <c r="W18833" s="213"/>
      <c r="X18833" s="214"/>
      <c r="Y18833" s="214"/>
      <c r="Z18833" s="214"/>
      <c r="AA18833" s="217"/>
      <c r="AB18833" s="217"/>
      <c r="AC18833" s="217"/>
      <c r="AD18833" s="213"/>
    </row>
    <row r="18834" spans="20:30" x14ac:dyDescent="0.2">
      <c r="T18834" s="212"/>
      <c r="U18834" s="213"/>
      <c r="V18834" s="213"/>
      <c r="W18834" s="213"/>
      <c r="X18834" s="214"/>
      <c r="Y18834" s="214"/>
      <c r="Z18834" s="214"/>
      <c r="AA18834" s="217"/>
      <c r="AB18834" s="217"/>
      <c r="AC18834" s="217"/>
      <c r="AD18834" s="213"/>
    </row>
    <row r="18835" spans="20:30" x14ac:dyDescent="0.2">
      <c r="T18835" s="212"/>
      <c r="U18835" s="213"/>
      <c r="V18835" s="213"/>
      <c r="W18835" s="213"/>
      <c r="X18835" s="214"/>
      <c r="Y18835" s="214"/>
      <c r="Z18835" s="214"/>
      <c r="AA18835" s="217"/>
      <c r="AB18835" s="217"/>
      <c r="AC18835" s="217"/>
      <c r="AD18835" s="213"/>
    </row>
    <row r="18836" spans="20:30" x14ac:dyDescent="0.2">
      <c r="T18836" s="212"/>
      <c r="U18836" s="213"/>
      <c r="V18836" s="213"/>
      <c r="W18836" s="213"/>
      <c r="X18836" s="214"/>
      <c r="Y18836" s="214"/>
      <c r="Z18836" s="214"/>
      <c r="AA18836" s="217"/>
      <c r="AB18836" s="217"/>
      <c r="AC18836" s="217"/>
      <c r="AD18836" s="213"/>
    </row>
    <row r="18837" spans="20:30" x14ac:dyDescent="0.2">
      <c r="T18837" s="212"/>
      <c r="U18837" s="213"/>
      <c r="V18837" s="213"/>
      <c r="W18837" s="213"/>
      <c r="X18837" s="214"/>
      <c r="Y18837" s="214"/>
      <c r="Z18837" s="214"/>
      <c r="AA18837" s="217"/>
      <c r="AB18837" s="217"/>
      <c r="AC18837" s="217"/>
      <c r="AD18837" s="213"/>
    </row>
    <row r="18838" spans="20:30" x14ac:dyDescent="0.2">
      <c r="T18838" s="212"/>
      <c r="U18838" s="213"/>
      <c r="V18838" s="213"/>
      <c r="W18838" s="213"/>
      <c r="X18838" s="214"/>
      <c r="Y18838" s="214"/>
      <c r="Z18838" s="214"/>
      <c r="AA18838" s="217"/>
      <c r="AB18838" s="217"/>
      <c r="AC18838" s="217"/>
      <c r="AD18838" s="213"/>
    </row>
    <row r="18839" spans="20:30" x14ac:dyDescent="0.2">
      <c r="T18839" s="212"/>
      <c r="U18839" s="213"/>
      <c r="V18839" s="213"/>
      <c r="W18839" s="213"/>
      <c r="X18839" s="214"/>
      <c r="Y18839" s="214"/>
      <c r="Z18839" s="214"/>
      <c r="AA18839" s="217"/>
      <c r="AB18839" s="217"/>
      <c r="AC18839" s="217"/>
      <c r="AD18839" s="213"/>
    </row>
    <row r="18840" spans="20:30" x14ac:dyDescent="0.2">
      <c r="T18840" s="212"/>
      <c r="U18840" s="213"/>
      <c r="V18840" s="213"/>
      <c r="W18840" s="213"/>
      <c r="X18840" s="214"/>
      <c r="Y18840" s="214"/>
      <c r="Z18840" s="214"/>
      <c r="AA18840" s="217"/>
      <c r="AB18840" s="217"/>
      <c r="AC18840" s="217"/>
      <c r="AD18840" s="213"/>
    </row>
    <row r="18841" spans="20:30" x14ac:dyDescent="0.2">
      <c r="T18841" s="212"/>
      <c r="U18841" s="213"/>
      <c r="V18841" s="213"/>
      <c r="W18841" s="213"/>
      <c r="X18841" s="214"/>
      <c r="Y18841" s="214"/>
      <c r="Z18841" s="214"/>
      <c r="AA18841" s="217"/>
      <c r="AB18841" s="217"/>
      <c r="AC18841" s="217"/>
      <c r="AD18841" s="213"/>
    </row>
    <row r="18842" spans="20:30" x14ac:dyDescent="0.2">
      <c r="T18842" s="212"/>
      <c r="U18842" s="213"/>
      <c r="V18842" s="213"/>
      <c r="W18842" s="213"/>
      <c r="X18842" s="214"/>
      <c r="Y18842" s="214"/>
      <c r="Z18842" s="214"/>
      <c r="AA18842" s="217"/>
      <c r="AB18842" s="217"/>
      <c r="AC18842" s="217"/>
      <c r="AD18842" s="213"/>
    </row>
    <row r="18843" spans="20:30" x14ac:dyDescent="0.2">
      <c r="T18843" s="212"/>
      <c r="U18843" s="213"/>
      <c r="V18843" s="213"/>
      <c r="W18843" s="213"/>
      <c r="X18843" s="214"/>
      <c r="Y18843" s="214"/>
      <c r="Z18843" s="214"/>
      <c r="AA18843" s="217"/>
      <c r="AB18843" s="217"/>
      <c r="AC18843" s="217"/>
      <c r="AD18843" s="213"/>
    </row>
    <row r="18844" spans="20:30" x14ac:dyDescent="0.2">
      <c r="T18844" s="212"/>
      <c r="U18844" s="213"/>
      <c r="V18844" s="213"/>
      <c r="W18844" s="213"/>
      <c r="X18844" s="214"/>
      <c r="Y18844" s="214"/>
      <c r="Z18844" s="214"/>
      <c r="AA18844" s="217"/>
      <c r="AB18844" s="217"/>
      <c r="AC18844" s="217"/>
      <c r="AD18844" s="213"/>
    </row>
    <row r="18845" spans="20:30" x14ac:dyDescent="0.2">
      <c r="T18845" s="212"/>
      <c r="U18845" s="213"/>
      <c r="V18845" s="213"/>
      <c r="W18845" s="213"/>
      <c r="X18845" s="214"/>
      <c r="Y18845" s="214"/>
      <c r="Z18845" s="214"/>
      <c r="AA18845" s="217"/>
      <c r="AB18845" s="217"/>
      <c r="AC18845" s="217"/>
      <c r="AD18845" s="213"/>
    </row>
    <row r="18846" spans="20:30" x14ac:dyDescent="0.2">
      <c r="T18846" s="212"/>
      <c r="U18846" s="213"/>
      <c r="V18846" s="213"/>
      <c r="W18846" s="213"/>
      <c r="X18846" s="214"/>
      <c r="Y18846" s="214"/>
      <c r="Z18846" s="214"/>
      <c r="AA18846" s="217"/>
      <c r="AB18846" s="217"/>
      <c r="AC18846" s="217"/>
      <c r="AD18846" s="213"/>
    </row>
    <row r="18847" spans="20:30" x14ac:dyDescent="0.2">
      <c r="T18847" s="212"/>
      <c r="U18847" s="213"/>
      <c r="V18847" s="213"/>
      <c r="W18847" s="213"/>
      <c r="X18847" s="214"/>
      <c r="Y18847" s="214"/>
      <c r="Z18847" s="214"/>
      <c r="AA18847" s="217"/>
      <c r="AB18847" s="217"/>
      <c r="AC18847" s="217"/>
      <c r="AD18847" s="213"/>
    </row>
    <row r="18848" spans="20:30" x14ac:dyDescent="0.2">
      <c r="T18848" s="212"/>
      <c r="U18848" s="213"/>
      <c r="V18848" s="213"/>
      <c r="W18848" s="213"/>
      <c r="X18848" s="214"/>
      <c r="Y18848" s="214"/>
      <c r="Z18848" s="214"/>
      <c r="AA18848" s="217"/>
      <c r="AB18848" s="217"/>
      <c r="AC18848" s="217"/>
      <c r="AD18848" s="213"/>
    </row>
    <row r="18849" spans="20:30" x14ac:dyDescent="0.2">
      <c r="T18849" s="212"/>
      <c r="U18849" s="213"/>
      <c r="V18849" s="213"/>
      <c r="W18849" s="213"/>
      <c r="X18849" s="214"/>
      <c r="Y18849" s="214"/>
      <c r="Z18849" s="214"/>
      <c r="AA18849" s="217"/>
      <c r="AB18849" s="217"/>
      <c r="AC18849" s="217"/>
      <c r="AD18849" s="213"/>
    </row>
    <row r="18850" spans="20:30" x14ac:dyDescent="0.2">
      <c r="T18850" s="212"/>
      <c r="U18850" s="213"/>
      <c r="V18850" s="213"/>
      <c r="W18850" s="213"/>
      <c r="X18850" s="214"/>
      <c r="Y18850" s="214"/>
      <c r="Z18850" s="214"/>
      <c r="AA18850" s="217"/>
      <c r="AB18850" s="217"/>
      <c r="AC18850" s="217"/>
      <c r="AD18850" s="213"/>
    </row>
    <row r="18851" spans="20:30" x14ac:dyDescent="0.2">
      <c r="T18851" s="212"/>
      <c r="U18851" s="213"/>
      <c r="V18851" s="213"/>
      <c r="W18851" s="213"/>
      <c r="X18851" s="214"/>
      <c r="Y18851" s="214"/>
      <c r="Z18851" s="214"/>
      <c r="AA18851" s="217"/>
      <c r="AB18851" s="217"/>
      <c r="AC18851" s="217"/>
      <c r="AD18851" s="213"/>
    </row>
    <row r="18852" spans="20:30" x14ac:dyDescent="0.2">
      <c r="T18852" s="212"/>
      <c r="U18852" s="213"/>
      <c r="V18852" s="213"/>
      <c r="W18852" s="213"/>
      <c r="X18852" s="214"/>
      <c r="Y18852" s="214"/>
      <c r="Z18852" s="214"/>
      <c r="AA18852" s="217"/>
      <c r="AB18852" s="217"/>
      <c r="AC18852" s="217"/>
      <c r="AD18852" s="213"/>
    </row>
    <row r="18853" spans="20:30" x14ac:dyDescent="0.2">
      <c r="T18853" s="212"/>
      <c r="U18853" s="213"/>
      <c r="V18853" s="213"/>
      <c r="W18853" s="213"/>
      <c r="X18853" s="214"/>
      <c r="Y18853" s="214"/>
      <c r="Z18853" s="214"/>
      <c r="AA18853" s="217"/>
      <c r="AB18853" s="217"/>
      <c r="AC18853" s="217"/>
      <c r="AD18853" s="213"/>
    </row>
    <row r="18854" spans="20:30" x14ac:dyDescent="0.2">
      <c r="T18854" s="212"/>
      <c r="U18854" s="213"/>
      <c r="V18854" s="213"/>
      <c r="W18854" s="213"/>
      <c r="X18854" s="214"/>
      <c r="Y18854" s="214"/>
      <c r="Z18854" s="214"/>
      <c r="AA18854" s="217"/>
      <c r="AB18854" s="217"/>
      <c r="AC18854" s="217"/>
      <c r="AD18854" s="213"/>
    </row>
    <row r="18855" spans="20:30" x14ac:dyDescent="0.2">
      <c r="T18855" s="212"/>
      <c r="U18855" s="213"/>
      <c r="V18855" s="213"/>
      <c r="W18855" s="213"/>
      <c r="X18855" s="214"/>
      <c r="Y18855" s="214"/>
      <c r="Z18855" s="214"/>
      <c r="AA18855" s="217"/>
      <c r="AB18855" s="217"/>
      <c r="AC18855" s="217"/>
      <c r="AD18855" s="213"/>
    </row>
    <row r="18856" spans="20:30" x14ac:dyDescent="0.2">
      <c r="T18856" s="212"/>
      <c r="U18856" s="213"/>
      <c r="V18856" s="213"/>
      <c r="W18856" s="213"/>
      <c r="X18856" s="214"/>
      <c r="Y18856" s="214"/>
      <c r="Z18856" s="214"/>
      <c r="AA18856" s="217"/>
      <c r="AB18856" s="217"/>
      <c r="AC18856" s="217"/>
      <c r="AD18856" s="213"/>
    </row>
    <row r="18857" spans="20:30" x14ac:dyDescent="0.2">
      <c r="T18857" s="212"/>
      <c r="U18857" s="213"/>
      <c r="V18857" s="213"/>
      <c r="W18857" s="213"/>
      <c r="X18857" s="214"/>
      <c r="Y18857" s="214"/>
      <c r="Z18857" s="214"/>
      <c r="AA18857" s="217"/>
      <c r="AB18857" s="217"/>
      <c r="AC18857" s="217"/>
      <c r="AD18857" s="213"/>
    </row>
    <row r="18858" spans="20:30" x14ac:dyDescent="0.2">
      <c r="T18858" s="212"/>
      <c r="U18858" s="213"/>
      <c r="V18858" s="213"/>
      <c r="W18858" s="213"/>
      <c r="X18858" s="214"/>
      <c r="Y18858" s="214"/>
      <c r="Z18858" s="214"/>
      <c r="AA18858" s="217"/>
      <c r="AB18858" s="217"/>
      <c r="AC18858" s="217"/>
      <c r="AD18858" s="213"/>
    </row>
    <row r="18859" spans="20:30" x14ac:dyDescent="0.2">
      <c r="T18859" s="212"/>
      <c r="U18859" s="213"/>
      <c r="V18859" s="213"/>
      <c r="W18859" s="213"/>
      <c r="X18859" s="214"/>
      <c r="Y18859" s="214"/>
      <c r="Z18859" s="214"/>
      <c r="AA18859" s="217"/>
      <c r="AB18859" s="217"/>
      <c r="AC18859" s="217"/>
      <c r="AD18859" s="213"/>
    </row>
    <row r="18860" spans="20:30" x14ac:dyDescent="0.2">
      <c r="T18860" s="212"/>
      <c r="U18860" s="213"/>
      <c r="V18860" s="213"/>
      <c r="W18860" s="213"/>
      <c r="X18860" s="214"/>
      <c r="Y18860" s="214"/>
      <c r="Z18860" s="214"/>
      <c r="AA18860" s="217"/>
      <c r="AB18860" s="217"/>
      <c r="AC18860" s="217"/>
      <c r="AD18860" s="213"/>
    </row>
    <row r="18861" spans="20:30" x14ac:dyDescent="0.2">
      <c r="T18861" s="212"/>
      <c r="U18861" s="213"/>
      <c r="V18861" s="213"/>
      <c r="W18861" s="213"/>
      <c r="X18861" s="214"/>
      <c r="Y18861" s="214"/>
      <c r="Z18861" s="214"/>
      <c r="AA18861" s="217"/>
      <c r="AB18861" s="217"/>
      <c r="AC18861" s="217"/>
      <c r="AD18861" s="213"/>
    </row>
    <row r="18862" spans="20:30" x14ac:dyDescent="0.2">
      <c r="T18862" s="212"/>
      <c r="U18862" s="213"/>
      <c r="V18862" s="213"/>
      <c r="W18862" s="213"/>
      <c r="X18862" s="214"/>
      <c r="Y18862" s="214"/>
      <c r="Z18862" s="214"/>
      <c r="AA18862" s="217"/>
      <c r="AB18862" s="217"/>
      <c r="AC18862" s="217"/>
      <c r="AD18862" s="213"/>
    </row>
    <row r="18863" spans="20:30" x14ac:dyDescent="0.2">
      <c r="T18863" s="212"/>
      <c r="U18863" s="213"/>
      <c r="V18863" s="213"/>
      <c r="W18863" s="213"/>
      <c r="X18863" s="214"/>
      <c r="Y18863" s="214"/>
      <c r="Z18863" s="214"/>
      <c r="AA18863" s="217"/>
      <c r="AB18863" s="217"/>
      <c r="AC18863" s="217"/>
      <c r="AD18863" s="213"/>
    </row>
    <row r="18864" spans="20:30" x14ac:dyDescent="0.2">
      <c r="T18864" s="212"/>
      <c r="U18864" s="213"/>
      <c r="V18864" s="213"/>
      <c r="W18864" s="213"/>
      <c r="X18864" s="214"/>
      <c r="Y18864" s="214"/>
      <c r="Z18864" s="214"/>
      <c r="AA18864" s="217"/>
      <c r="AB18864" s="217"/>
      <c r="AC18864" s="217"/>
      <c r="AD18864" s="213"/>
    </row>
    <row r="18865" spans="20:30" x14ac:dyDescent="0.2">
      <c r="T18865" s="212"/>
      <c r="U18865" s="213"/>
      <c r="V18865" s="213"/>
      <c r="W18865" s="213"/>
      <c r="X18865" s="214"/>
      <c r="Y18865" s="214"/>
      <c r="Z18865" s="214"/>
      <c r="AA18865" s="217"/>
      <c r="AB18865" s="217"/>
      <c r="AC18865" s="217"/>
      <c r="AD18865" s="213"/>
    </row>
    <row r="18866" spans="20:30" x14ac:dyDescent="0.2">
      <c r="T18866" s="212"/>
      <c r="U18866" s="213"/>
      <c r="V18866" s="213"/>
      <c r="W18866" s="213"/>
      <c r="X18866" s="214"/>
      <c r="Y18866" s="214"/>
      <c r="Z18866" s="214"/>
      <c r="AA18866" s="217"/>
      <c r="AB18866" s="217"/>
      <c r="AC18866" s="217"/>
      <c r="AD18866" s="213"/>
    </row>
    <row r="18867" spans="20:30" x14ac:dyDescent="0.2">
      <c r="T18867" s="212"/>
      <c r="U18867" s="213"/>
      <c r="V18867" s="213"/>
      <c r="W18867" s="213"/>
      <c r="X18867" s="214"/>
      <c r="Y18867" s="214"/>
      <c r="Z18867" s="214"/>
      <c r="AA18867" s="217"/>
      <c r="AB18867" s="217"/>
      <c r="AC18867" s="217"/>
      <c r="AD18867" s="213"/>
    </row>
    <row r="18868" spans="20:30" x14ac:dyDescent="0.2">
      <c r="T18868" s="212"/>
      <c r="U18868" s="213"/>
      <c r="V18868" s="213"/>
      <c r="W18868" s="213"/>
      <c r="X18868" s="214"/>
      <c r="Y18868" s="214"/>
      <c r="Z18868" s="214"/>
      <c r="AA18868" s="217"/>
      <c r="AB18868" s="217"/>
      <c r="AC18868" s="217"/>
      <c r="AD18868" s="213"/>
    </row>
    <row r="18869" spans="20:30" x14ac:dyDescent="0.2">
      <c r="T18869" s="212"/>
      <c r="U18869" s="213"/>
      <c r="V18869" s="213"/>
      <c r="W18869" s="213"/>
      <c r="X18869" s="214"/>
      <c r="Y18869" s="214"/>
      <c r="Z18869" s="214"/>
      <c r="AA18869" s="217"/>
      <c r="AB18869" s="217"/>
      <c r="AC18869" s="217"/>
      <c r="AD18869" s="213"/>
    </row>
    <row r="18870" spans="20:30" x14ac:dyDescent="0.2">
      <c r="T18870" s="212"/>
      <c r="U18870" s="213"/>
      <c r="V18870" s="213"/>
      <c r="W18870" s="213"/>
      <c r="X18870" s="214"/>
      <c r="Y18870" s="214"/>
      <c r="Z18870" s="214"/>
      <c r="AA18870" s="217"/>
      <c r="AB18870" s="217"/>
      <c r="AC18870" s="217"/>
      <c r="AD18870" s="213"/>
    </row>
    <row r="18871" spans="20:30" x14ac:dyDescent="0.2">
      <c r="T18871" s="212"/>
      <c r="U18871" s="213"/>
      <c r="V18871" s="213"/>
      <c r="W18871" s="213"/>
      <c r="X18871" s="214"/>
      <c r="Y18871" s="214"/>
      <c r="Z18871" s="214"/>
      <c r="AA18871" s="217"/>
      <c r="AB18871" s="217"/>
      <c r="AC18871" s="217"/>
      <c r="AD18871" s="213"/>
    </row>
    <row r="18872" spans="20:30" x14ac:dyDescent="0.2">
      <c r="T18872" s="212"/>
      <c r="U18872" s="213"/>
      <c r="V18872" s="213"/>
      <c r="W18872" s="213"/>
      <c r="X18872" s="214"/>
      <c r="Y18872" s="214"/>
      <c r="Z18872" s="214"/>
      <c r="AA18872" s="217"/>
      <c r="AB18872" s="217"/>
      <c r="AC18872" s="217"/>
      <c r="AD18872" s="213"/>
    </row>
    <row r="18873" spans="20:30" x14ac:dyDescent="0.2">
      <c r="T18873" s="212"/>
      <c r="U18873" s="213"/>
      <c r="V18873" s="213"/>
      <c r="W18873" s="213"/>
      <c r="X18873" s="214"/>
      <c r="Y18873" s="214"/>
      <c r="Z18873" s="214"/>
      <c r="AA18873" s="217"/>
      <c r="AB18873" s="217"/>
      <c r="AC18873" s="217"/>
      <c r="AD18873" s="213"/>
    </row>
    <row r="18874" spans="20:30" x14ac:dyDescent="0.2">
      <c r="T18874" s="212"/>
      <c r="U18874" s="213"/>
      <c r="V18874" s="213"/>
      <c r="W18874" s="213"/>
      <c r="X18874" s="214"/>
      <c r="Y18874" s="214"/>
      <c r="Z18874" s="214"/>
      <c r="AA18874" s="217"/>
      <c r="AB18874" s="217"/>
      <c r="AC18874" s="217"/>
      <c r="AD18874" s="213"/>
    </row>
    <row r="18875" spans="20:30" x14ac:dyDescent="0.2">
      <c r="T18875" s="212"/>
      <c r="U18875" s="213"/>
      <c r="V18875" s="213"/>
      <c r="W18875" s="213"/>
      <c r="X18875" s="214"/>
      <c r="Y18875" s="214"/>
      <c r="Z18875" s="214"/>
      <c r="AA18875" s="217"/>
      <c r="AB18875" s="217"/>
      <c r="AC18875" s="217"/>
      <c r="AD18875" s="213"/>
    </row>
    <row r="18876" spans="20:30" x14ac:dyDescent="0.2">
      <c r="T18876" s="212"/>
      <c r="U18876" s="213"/>
      <c r="V18876" s="213"/>
      <c r="W18876" s="213"/>
      <c r="X18876" s="214"/>
      <c r="Y18876" s="214"/>
      <c r="Z18876" s="214"/>
      <c r="AA18876" s="217"/>
      <c r="AB18876" s="217"/>
      <c r="AC18876" s="217"/>
      <c r="AD18876" s="213"/>
    </row>
    <row r="18877" spans="20:30" x14ac:dyDescent="0.2">
      <c r="T18877" s="212"/>
      <c r="U18877" s="213"/>
      <c r="V18877" s="213"/>
      <c r="W18877" s="213"/>
      <c r="X18877" s="214"/>
      <c r="Y18877" s="214"/>
      <c r="Z18877" s="214"/>
      <c r="AA18877" s="217"/>
      <c r="AB18877" s="217"/>
      <c r="AC18877" s="217"/>
      <c r="AD18877" s="213"/>
    </row>
    <row r="18878" spans="20:30" x14ac:dyDescent="0.2">
      <c r="T18878" s="212"/>
      <c r="U18878" s="213"/>
      <c r="V18878" s="213"/>
      <c r="W18878" s="213"/>
      <c r="X18878" s="214"/>
      <c r="Y18878" s="214"/>
      <c r="Z18878" s="214"/>
      <c r="AA18878" s="217"/>
      <c r="AB18878" s="217"/>
      <c r="AC18878" s="217"/>
      <c r="AD18878" s="213"/>
    </row>
    <row r="18879" spans="20:30" x14ac:dyDescent="0.2">
      <c r="T18879" s="212"/>
      <c r="U18879" s="213"/>
      <c r="V18879" s="213"/>
      <c r="W18879" s="213"/>
      <c r="X18879" s="214"/>
      <c r="Y18879" s="214"/>
      <c r="Z18879" s="214"/>
      <c r="AA18879" s="217"/>
      <c r="AB18879" s="217"/>
      <c r="AC18879" s="217"/>
      <c r="AD18879" s="213"/>
    </row>
    <row r="18880" spans="20:30" x14ac:dyDescent="0.2">
      <c r="T18880" s="212"/>
      <c r="U18880" s="213"/>
      <c r="V18880" s="213"/>
      <c r="W18880" s="213"/>
      <c r="X18880" s="214"/>
      <c r="Y18880" s="214"/>
      <c r="Z18880" s="214"/>
      <c r="AA18880" s="217"/>
      <c r="AB18880" s="217"/>
      <c r="AC18880" s="217"/>
      <c r="AD18880" s="213"/>
    </row>
    <row r="18881" spans="20:30" x14ac:dyDescent="0.2">
      <c r="T18881" s="212"/>
      <c r="U18881" s="213"/>
      <c r="V18881" s="213"/>
      <c r="W18881" s="213"/>
      <c r="X18881" s="214"/>
      <c r="Y18881" s="214"/>
      <c r="Z18881" s="214"/>
      <c r="AA18881" s="217"/>
      <c r="AB18881" s="217"/>
      <c r="AC18881" s="217"/>
      <c r="AD18881" s="213"/>
    </row>
    <row r="18882" spans="20:30" x14ac:dyDescent="0.2">
      <c r="T18882" s="212"/>
      <c r="U18882" s="213"/>
      <c r="V18882" s="213"/>
      <c r="W18882" s="213"/>
      <c r="X18882" s="214"/>
      <c r="Y18882" s="214"/>
      <c r="Z18882" s="214"/>
      <c r="AA18882" s="217"/>
      <c r="AB18882" s="217"/>
      <c r="AC18882" s="217"/>
      <c r="AD18882" s="213"/>
    </row>
    <row r="18883" spans="20:30" x14ac:dyDescent="0.2">
      <c r="T18883" s="212"/>
      <c r="U18883" s="213"/>
      <c r="V18883" s="213"/>
      <c r="W18883" s="213"/>
      <c r="X18883" s="214"/>
      <c r="Y18883" s="214"/>
      <c r="Z18883" s="214"/>
      <c r="AA18883" s="217"/>
      <c r="AB18883" s="217"/>
      <c r="AC18883" s="217"/>
      <c r="AD18883" s="213"/>
    </row>
    <row r="18884" spans="20:30" x14ac:dyDescent="0.2">
      <c r="T18884" s="212"/>
      <c r="U18884" s="213"/>
      <c r="V18884" s="213"/>
      <c r="W18884" s="213"/>
      <c r="X18884" s="214"/>
      <c r="Y18884" s="214"/>
      <c r="Z18884" s="214"/>
      <c r="AA18884" s="217"/>
      <c r="AB18884" s="217"/>
      <c r="AC18884" s="217"/>
      <c r="AD18884" s="213"/>
    </row>
    <row r="18885" spans="20:30" x14ac:dyDescent="0.2">
      <c r="T18885" s="212"/>
      <c r="U18885" s="213"/>
      <c r="V18885" s="213"/>
      <c r="W18885" s="213"/>
      <c r="X18885" s="214"/>
      <c r="Y18885" s="214"/>
      <c r="Z18885" s="214"/>
      <c r="AA18885" s="217"/>
      <c r="AB18885" s="217"/>
      <c r="AC18885" s="217"/>
      <c r="AD18885" s="213"/>
    </row>
    <row r="18886" spans="20:30" x14ac:dyDescent="0.2">
      <c r="T18886" s="212"/>
      <c r="U18886" s="213"/>
      <c r="V18886" s="213"/>
      <c r="W18886" s="213"/>
      <c r="X18886" s="214"/>
      <c r="Y18886" s="214"/>
      <c r="Z18886" s="214"/>
      <c r="AA18886" s="217"/>
      <c r="AB18886" s="217"/>
      <c r="AC18886" s="217"/>
      <c r="AD18886" s="213"/>
    </row>
    <row r="18887" spans="20:30" x14ac:dyDescent="0.2">
      <c r="T18887" s="212"/>
      <c r="U18887" s="213"/>
      <c r="V18887" s="213"/>
      <c r="W18887" s="213"/>
      <c r="X18887" s="214"/>
      <c r="Y18887" s="214"/>
      <c r="Z18887" s="214"/>
      <c r="AA18887" s="217"/>
      <c r="AB18887" s="217"/>
      <c r="AC18887" s="217"/>
      <c r="AD18887" s="213"/>
    </row>
    <row r="18888" spans="20:30" x14ac:dyDescent="0.2">
      <c r="T18888" s="212"/>
      <c r="U18888" s="213"/>
      <c r="V18888" s="213"/>
      <c r="W18888" s="213"/>
      <c r="X18888" s="214"/>
      <c r="Y18888" s="214"/>
      <c r="Z18888" s="214"/>
      <c r="AA18888" s="217"/>
      <c r="AB18888" s="217"/>
      <c r="AC18888" s="217"/>
      <c r="AD18888" s="213"/>
    </row>
    <row r="18889" spans="20:30" x14ac:dyDescent="0.2">
      <c r="T18889" s="212"/>
      <c r="U18889" s="213"/>
      <c r="V18889" s="213"/>
      <c r="W18889" s="213"/>
      <c r="X18889" s="214"/>
      <c r="Y18889" s="214"/>
      <c r="Z18889" s="214"/>
      <c r="AA18889" s="217"/>
      <c r="AB18889" s="217"/>
      <c r="AC18889" s="217"/>
      <c r="AD18889" s="213"/>
    </row>
    <row r="18890" spans="20:30" x14ac:dyDescent="0.2">
      <c r="T18890" s="212"/>
      <c r="U18890" s="213"/>
      <c r="V18890" s="213"/>
      <c r="W18890" s="213"/>
      <c r="X18890" s="214"/>
      <c r="Y18890" s="214"/>
      <c r="Z18890" s="214"/>
      <c r="AA18890" s="217"/>
      <c r="AB18890" s="217"/>
      <c r="AC18890" s="217"/>
      <c r="AD18890" s="213"/>
    </row>
    <row r="18891" spans="20:30" x14ac:dyDescent="0.2">
      <c r="T18891" s="212"/>
      <c r="U18891" s="213"/>
      <c r="V18891" s="213"/>
      <c r="W18891" s="213"/>
      <c r="X18891" s="214"/>
      <c r="Y18891" s="214"/>
      <c r="Z18891" s="214"/>
      <c r="AA18891" s="217"/>
      <c r="AB18891" s="217"/>
      <c r="AC18891" s="217"/>
      <c r="AD18891" s="213"/>
    </row>
    <row r="18892" spans="20:30" x14ac:dyDescent="0.2">
      <c r="T18892" s="212"/>
      <c r="U18892" s="213"/>
      <c r="V18892" s="213"/>
      <c r="W18892" s="213"/>
      <c r="X18892" s="214"/>
      <c r="Y18892" s="214"/>
      <c r="Z18892" s="214"/>
      <c r="AA18892" s="217"/>
      <c r="AB18892" s="217"/>
      <c r="AC18892" s="217"/>
      <c r="AD18892" s="213"/>
    </row>
    <row r="18893" spans="20:30" x14ac:dyDescent="0.2">
      <c r="T18893" s="212"/>
      <c r="U18893" s="213"/>
      <c r="V18893" s="213"/>
      <c r="W18893" s="213"/>
      <c r="X18893" s="214"/>
      <c r="Y18893" s="214"/>
      <c r="Z18893" s="214"/>
      <c r="AA18893" s="217"/>
      <c r="AB18893" s="217"/>
      <c r="AC18893" s="217"/>
      <c r="AD18893" s="213"/>
    </row>
    <row r="18894" spans="20:30" x14ac:dyDescent="0.2">
      <c r="T18894" s="212"/>
      <c r="U18894" s="213"/>
      <c r="V18894" s="213"/>
      <c r="W18894" s="213"/>
      <c r="X18894" s="214"/>
      <c r="Y18894" s="214"/>
      <c r="Z18894" s="214"/>
      <c r="AA18894" s="217"/>
      <c r="AB18894" s="217"/>
      <c r="AC18894" s="217"/>
      <c r="AD18894" s="213"/>
    </row>
    <row r="18895" spans="20:30" x14ac:dyDescent="0.2">
      <c r="T18895" s="212"/>
      <c r="U18895" s="213"/>
      <c r="V18895" s="213"/>
      <c r="W18895" s="213"/>
      <c r="X18895" s="214"/>
      <c r="Y18895" s="214"/>
      <c r="Z18895" s="214"/>
      <c r="AA18895" s="217"/>
      <c r="AB18895" s="217"/>
      <c r="AC18895" s="217"/>
      <c r="AD18895" s="213"/>
    </row>
    <row r="18896" spans="20:30" x14ac:dyDescent="0.2">
      <c r="T18896" s="212"/>
      <c r="U18896" s="213"/>
      <c r="V18896" s="213"/>
      <c r="W18896" s="213"/>
      <c r="X18896" s="214"/>
      <c r="Y18896" s="214"/>
      <c r="Z18896" s="214"/>
      <c r="AA18896" s="217"/>
      <c r="AB18896" s="217"/>
      <c r="AC18896" s="217"/>
      <c r="AD18896" s="213"/>
    </row>
    <row r="18897" spans="20:30" x14ac:dyDescent="0.2">
      <c r="T18897" s="212"/>
      <c r="U18897" s="213"/>
      <c r="V18897" s="213"/>
      <c r="W18897" s="213"/>
      <c r="X18897" s="214"/>
      <c r="Y18897" s="214"/>
      <c r="Z18897" s="214"/>
      <c r="AA18897" s="217"/>
      <c r="AB18897" s="217"/>
      <c r="AC18897" s="217"/>
      <c r="AD18897" s="213"/>
    </row>
    <row r="18898" spans="20:30" x14ac:dyDescent="0.2">
      <c r="T18898" s="212"/>
      <c r="U18898" s="213"/>
      <c r="V18898" s="213"/>
      <c r="W18898" s="213"/>
      <c r="X18898" s="214"/>
      <c r="Y18898" s="214"/>
      <c r="Z18898" s="214"/>
      <c r="AA18898" s="217"/>
      <c r="AB18898" s="217"/>
      <c r="AC18898" s="217"/>
      <c r="AD18898" s="213"/>
    </row>
    <row r="18899" spans="20:30" x14ac:dyDescent="0.2">
      <c r="T18899" s="212"/>
      <c r="U18899" s="213"/>
      <c r="V18899" s="213"/>
      <c r="W18899" s="213"/>
      <c r="X18899" s="214"/>
      <c r="Y18899" s="214"/>
      <c r="Z18899" s="214"/>
      <c r="AA18899" s="217"/>
      <c r="AB18899" s="217"/>
      <c r="AC18899" s="217"/>
      <c r="AD18899" s="213"/>
    </row>
    <row r="18900" spans="20:30" x14ac:dyDescent="0.2">
      <c r="T18900" s="212"/>
      <c r="U18900" s="213"/>
      <c r="V18900" s="213"/>
      <c r="W18900" s="213"/>
      <c r="X18900" s="214"/>
      <c r="Y18900" s="214"/>
      <c r="Z18900" s="214"/>
      <c r="AA18900" s="217"/>
      <c r="AB18900" s="217"/>
      <c r="AC18900" s="217"/>
      <c r="AD18900" s="213"/>
    </row>
    <row r="18901" spans="20:30" x14ac:dyDescent="0.2">
      <c r="T18901" s="212"/>
      <c r="U18901" s="213"/>
      <c r="V18901" s="213"/>
      <c r="W18901" s="213"/>
      <c r="X18901" s="214"/>
      <c r="Y18901" s="214"/>
      <c r="Z18901" s="214"/>
      <c r="AA18901" s="217"/>
      <c r="AB18901" s="217"/>
      <c r="AC18901" s="217"/>
      <c r="AD18901" s="213"/>
    </row>
    <row r="18902" spans="20:30" x14ac:dyDescent="0.2">
      <c r="T18902" s="212"/>
      <c r="U18902" s="213"/>
      <c r="V18902" s="213"/>
      <c r="W18902" s="213"/>
      <c r="X18902" s="214"/>
      <c r="Y18902" s="214"/>
      <c r="Z18902" s="214"/>
      <c r="AA18902" s="217"/>
      <c r="AB18902" s="217"/>
      <c r="AC18902" s="217"/>
      <c r="AD18902" s="213"/>
    </row>
    <row r="18903" spans="20:30" x14ac:dyDescent="0.2">
      <c r="T18903" s="212"/>
      <c r="U18903" s="213"/>
      <c r="V18903" s="213"/>
      <c r="W18903" s="213"/>
      <c r="X18903" s="214"/>
      <c r="Y18903" s="214"/>
      <c r="Z18903" s="214"/>
      <c r="AA18903" s="217"/>
      <c r="AB18903" s="217"/>
      <c r="AC18903" s="217"/>
      <c r="AD18903" s="213"/>
    </row>
    <row r="18904" spans="20:30" x14ac:dyDescent="0.2">
      <c r="T18904" s="212"/>
      <c r="U18904" s="213"/>
      <c r="V18904" s="213"/>
      <c r="W18904" s="213"/>
      <c r="X18904" s="214"/>
      <c r="Y18904" s="214"/>
      <c r="Z18904" s="214"/>
      <c r="AA18904" s="217"/>
      <c r="AB18904" s="217"/>
      <c r="AC18904" s="217"/>
      <c r="AD18904" s="213"/>
    </row>
    <row r="18905" spans="20:30" x14ac:dyDescent="0.2">
      <c r="T18905" s="212"/>
      <c r="U18905" s="213"/>
      <c r="V18905" s="213"/>
      <c r="W18905" s="213"/>
      <c r="X18905" s="214"/>
      <c r="Y18905" s="214"/>
      <c r="Z18905" s="214"/>
      <c r="AA18905" s="217"/>
      <c r="AB18905" s="217"/>
      <c r="AC18905" s="217"/>
      <c r="AD18905" s="213"/>
    </row>
    <row r="18906" spans="20:30" x14ac:dyDescent="0.2">
      <c r="T18906" s="212"/>
      <c r="U18906" s="213"/>
      <c r="V18906" s="213"/>
      <c r="W18906" s="213"/>
      <c r="X18906" s="214"/>
      <c r="Y18906" s="214"/>
      <c r="Z18906" s="214"/>
      <c r="AA18906" s="217"/>
      <c r="AB18906" s="217"/>
      <c r="AC18906" s="217"/>
      <c r="AD18906" s="213"/>
    </row>
    <row r="18907" spans="20:30" x14ac:dyDescent="0.2">
      <c r="T18907" s="212"/>
      <c r="U18907" s="213"/>
      <c r="V18907" s="213"/>
      <c r="W18907" s="213"/>
      <c r="X18907" s="214"/>
      <c r="Y18907" s="214"/>
      <c r="Z18907" s="214"/>
      <c r="AA18907" s="217"/>
      <c r="AB18907" s="217"/>
      <c r="AC18907" s="217"/>
      <c r="AD18907" s="213"/>
    </row>
    <row r="18908" spans="20:30" x14ac:dyDescent="0.2">
      <c r="T18908" s="212"/>
      <c r="U18908" s="213"/>
      <c r="V18908" s="213"/>
      <c r="W18908" s="213"/>
      <c r="X18908" s="214"/>
      <c r="Y18908" s="214"/>
      <c r="Z18908" s="214"/>
      <c r="AA18908" s="217"/>
      <c r="AB18908" s="217"/>
      <c r="AC18908" s="217"/>
      <c r="AD18908" s="213"/>
    </row>
    <row r="18909" spans="20:30" x14ac:dyDescent="0.2">
      <c r="T18909" s="212"/>
      <c r="U18909" s="213"/>
      <c r="V18909" s="213"/>
      <c r="W18909" s="213"/>
      <c r="X18909" s="214"/>
      <c r="Y18909" s="214"/>
      <c r="Z18909" s="214"/>
      <c r="AA18909" s="217"/>
      <c r="AB18909" s="217"/>
      <c r="AC18909" s="217"/>
      <c r="AD18909" s="213"/>
    </row>
    <row r="18910" spans="20:30" x14ac:dyDescent="0.2">
      <c r="T18910" s="212"/>
      <c r="U18910" s="213"/>
      <c r="V18910" s="213"/>
      <c r="W18910" s="213"/>
      <c r="X18910" s="214"/>
      <c r="Y18910" s="214"/>
      <c r="Z18910" s="214"/>
      <c r="AA18910" s="217"/>
      <c r="AB18910" s="217"/>
      <c r="AC18910" s="217"/>
      <c r="AD18910" s="213"/>
    </row>
    <row r="18911" spans="20:30" x14ac:dyDescent="0.2">
      <c r="T18911" s="212"/>
      <c r="U18911" s="213"/>
      <c r="V18911" s="213"/>
      <c r="W18911" s="213"/>
      <c r="X18911" s="214"/>
      <c r="Y18911" s="214"/>
      <c r="Z18911" s="214"/>
      <c r="AA18911" s="217"/>
      <c r="AB18911" s="217"/>
      <c r="AC18911" s="217"/>
      <c r="AD18911" s="213"/>
    </row>
    <row r="18912" spans="20:30" x14ac:dyDescent="0.2">
      <c r="T18912" s="212"/>
      <c r="U18912" s="213"/>
      <c r="V18912" s="213"/>
      <c r="W18912" s="213"/>
      <c r="X18912" s="214"/>
      <c r="Y18912" s="214"/>
      <c r="Z18912" s="214"/>
      <c r="AA18912" s="217"/>
      <c r="AB18912" s="217"/>
      <c r="AC18912" s="217"/>
      <c r="AD18912" s="213"/>
    </row>
    <row r="18913" spans="20:30" x14ac:dyDescent="0.2">
      <c r="T18913" s="212"/>
      <c r="U18913" s="213"/>
      <c r="V18913" s="213"/>
      <c r="W18913" s="213"/>
      <c r="X18913" s="214"/>
      <c r="Y18913" s="214"/>
      <c r="Z18913" s="214"/>
      <c r="AA18913" s="217"/>
      <c r="AB18913" s="217"/>
      <c r="AC18913" s="217"/>
      <c r="AD18913" s="213"/>
    </row>
    <row r="18914" spans="20:30" x14ac:dyDescent="0.2">
      <c r="T18914" s="212"/>
      <c r="U18914" s="213"/>
      <c r="V18914" s="213"/>
      <c r="W18914" s="213"/>
      <c r="X18914" s="214"/>
      <c r="Y18914" s="214"/>
      <c r="Z18914" s="214"/>
      <c r="AA18914" s="217"/>
      <c r="AB18914" s="217"/>
      <c r="AC18914" s="217"/>
      <c r="AD18914" s="213"/>
    </row>
    <row r="18915" spans="20:30" x14ac:dyDescent="0.2">
      <c r="T18915" s="212"/>
      <c r="U18915" s="213"/>
      <c r="V18915" s="213"/>
      <c r="W18915" s="213"/>
      <c r="X18915" s="214"/>
      <c r="Y18915" s="214"/>
      <c r="Z18915" s="214"/>
      <c r="AA18915" s="217"/>
      <c r="AB18915" s="217"/>
      <c r="AC18915" s="217"/>
      <c r="AD18915" s="213"/>
    </row>
    <row r="18916" spans="20:30" x14ac:dyDescent="0.2">
      <c r="T18916" s="212"/>
      <c r="U18916" s="213"/>
      <c r="V18916" s="213"/>
      <c r="W18916" s="213"/>
      <c r="X18916" s="214"/>
      <c r="Y18916" s="214"/>
      <c r="Z18916" s="214"/>
      <c r="AA18916" s="217"/>
      <c r="AB18916" s="217"/>
      <c r="AC18916" s="217"/>
      <c r="AD18916" s="213"/>
    </row>
    <row r="18917" spans="20:30" x14ac:dyDescent="0.2">
      <c r="T18917" s="212"/>
      <c r="U18917" s="213"/>
      <c r="V18917" s="213"/>
      <c r="W18917" s="213"/>
      <c r="X18917" s="214"/>
      <c r="Y18917" s="214"/>
      <c r="Z18917" s="214"/>
      <c r="AA18917" s="217"/>
      <c r="AB18917" s="217"/>
      <c r="AC18917" s="217"/>
      <c r="AD18917" s="213"/>
    </row>
    <row r="18918" spans="20:30" x14ac:dyDescent="0.2">
      <c r="T18918" s="212"/>
      <c r="U18918" s="213"/>
      <c r="V18918" s="213"/>
      <c r="W18918" s="213"/>
      <c r="X18918" s="214"/>
      <c r="Y18918" s="214"/>
      <c r="Z18918" s="214"/>
      <c r="AA18918" s="217"/>
      <c r="AB18918" s="217"/>
      <c r="AC18918" s="217"/>
      <c r="AD18918" s="213"/>
    </row>
    <row r="18919" spans="20:30" x14ac:dyDescent="0.2">
      <c r="T18919" s="212"/>
      <c r="U18919" s="213"/>
      <c r="V18919" s="213"/>
      <c r="W18919" s="213"/>
      <c r="X18919" s="214"/>
      <c r="Y18919" s="214"/>
      <c r="Z18919" s="214"/>
      <c r="AA18919" s="217"/>
      <c r="AB18919" s="217"/>
      <c r="AC18919" s="217"/>
      <c r="AD18919" s="213"/>
    </row>
    <row r="18920" spans="20:30" x14ac:dyDescent="0.2">
      <c r="T18920" s="212"/>
      <c r="U18920" s="213"/>
      <c r="V18920" s="213"/>
      <c r="W18920" s="213"/>
      <c r="X18920" s="214"/>
      <c r="Y18920" s="214"/>
      <c r="Z18920" s="214"/>
      <c r="AA18920" s="217"/>
      <c r="AB18920" s="217"/>
      <c r="AC18920" s="217"/>
      <c r="AD18920" s="213"/>
    </row>
    <row r="18921" spans="20:30" x14ac:dyDescent="0.2">
      <c r="T18921" s="212"/>
      <c r="U18921" s="213"/>
      <c r="V18921" s="213"/>
      <c r="W18921" s="213"/>
      <c r="X18921" s="214"/>
      <c r="Y18921" s="214"/>
      <c r="Z18921" s="214"/>
      <c r="AA18921" s="217"/>
      <c r="AB18921" s="217"/>
      <c r="AC18921" s="217"/>
      <c r="AD18921" s="213"/>
    </row>
    <row r="18922" spans="20:30" x14ac:dyDescent="0.2">
      <c r="T18922" s="212"/>
      <c r="U18922" s="213"/>
      <c r="V18922" s="213"/>
      <c r="W18922" s="213"/>
      <c r="X18922" s="214"/>
      <c r="Y18922" s="214"/>
      <c r="Z18922" s="214"/>
      <c r="AA18922" s="217"/>
      <c r="AB18922" s="217"/>
      <c r="AC18922" s="217"/>
      <c r="AD18922" s="213"/>
    </row>
    <row r="18923" spans="20:30" x14ac:dyDescent="0.2">
      <c r="T18923" s="212"/>
      <c r="U18923" s="213"/>
      <c r="V18923" s="213"/>
      <c r="W18923" s="213"/>
      <c r="X18923" s="214"/>
      <c r="Y18923" s="214"/>
      <c r="Z18923" s="214"/>
      <c r="AA18923" s="217"/>
      <c r="AB18923" s="217"/>
      <c r="AC18923" s="217"/>
      <c r="AD18923" s="213"/>
    </row>
    <row r="18924" spans="20:30" x14ac:dyDescent="0.2">
      <c r="T18924" s="212"/>
      <c r="U18924" s="213"/>
      <c r="V18924" s="213"/>
      <c r="W18924" s="213"/>
      <c r="X18924" s="214"/>
      <c r="Y18924" s="214"/>
      <c r="Z18924" s="214"/>
      <c r="AA18924" s="217"/>
      <c r="AB18924" s="217"/>
      <c r="AC18924" s="217"/>
      <c r="AD18924" s="213"/>
    </row>
    <row r="18925" spans="20:30" x14ac:dyDescent="0.2">
      <c r="T18925" s="212"/>
      <c r="U18925" s="213"/>
      <c r="V18925" s="213"/>
      <c r="W18925" s="213"/>
      <c r="X18925" s="214"/>
      <c r="Y18925" s="214"/>
      <c r="Z18925" s="214"/>
      <c r="AA18925" s="217"/>
      <c r="AB18925" s="217"/>
      <c r="AC18925" s="217"/>
      <c r="AD18925" s="213"/>
    </row>
    <row r="18926" spans="20:30" x14ac:dyDescent="0.2">
      <c r="T18926" s="212"/>
      <c r="U18926" s="213"/>
      <c r="V18926" s="213"/>
      <c r="W18926" s="213"/>
      <c r="X18926" s="214"/>
      <c r="Y18926" s="214"/>
      <c r="Z18926" s="214"/>
      <c r="AA18926" s="217"/>
      <c r="AB18926" s="217"/>
      <c r="AC18926" s="217"/>
      <c r="AD18926" s="213"/>
    </row>
    <row r="18927" spans="20:30" x14ac:dyDescent="0.2">
      <c r="T18927" s="212"/>
      <c r="U18927" s="213"/>
      <c r="V18927" s="213"/>
      <c r="W18927" s="213"/>
      <c r="X18927" s="214"/>
      <c r="Y18927" s="214"/>
      <c r="Z18927" s="214"/>
      <c r="AA18927" s="217"/>
      <c r="AB18927" s="217"/>
      <c r="AC18927" s="217"/>
      <c r="AD18927" s="213"/>
    </row>
    <row r="18928" spans="20:30" x14ac:dyDescent="0.2">
      <c r="T18928" s="212"/>
      <c r="U18928" s="213"/>
      <c r="V18928" s="213"/>
      <c r="W18928" s="213"/>
      <c r="X18928" s="214"/>
      <c r="Y18928" s="214"/>
      <c r="Z18928" s="214"/>
      <c r="AA18928" s="217"/>
      <c r="AB18928" s="217"/>
      <c r="AC18928" s="217"/>
      <c r="AD18928" s="213"/>
    </row>
    <row r="18929" spans="20:30" x14ac:dyDescent="0.2">
      <c r="T18929" s="212"/>
      <c r="U18929" s="213"/>
      <c r="V18929" s="213"/>
      <c r="W18929" s="213"/>
      <c r="X18929" s="214"/>
      <c r="Y18929" s="214"/>
      <c r="Z18929" s="214"/>
      <c r="AA18929" s="217"/>
      <c r="AB18929" s="217"/>
      <c r="AC18929" s="217"/>
      <c r="AD18929" s="213"/>
    </row>
    <row r="18930" spans="20:30" x14ac:dyDescent="0.2">
      <c r="T18930" s="212"/>
      <c r="U18930" s="213"/>
      <c r="V18930" s="213"/>
      <c r="W18930" s="213"/>
      <c r="X18930" s="214"/>
      <c r="Y18930" s="214"/>
      <c r="Z18930" s="214"/>
      <c r="AA18930" s="217"/>
      <c r="AB18930" s="217"/>
      <c r="AC18930" s="217"/>
      <c r="AD18930" s="213"/>
    </row>
    <row r="18931" spans="20:30" x14ac:dyDescent="0.2">
      <c r="T18931" s="212"/>
      <c r="U18931" s="213"/>
      <c r="V18931" s="213"/>
      <c r="W18931" s="213"/>
      <c r="X18931" s="214"/>
      <c r="Y18931" s="214"/>
      <c r="Z18931" s="214"/>
      <c r="AA18931" s="217"/>
      <c r="AB18931" s="217"/>
      <c r="AC18931" s="217"/>
      <c r="AD18931" s="213"/>
    </row>
    <row r="18932" spans="20:30" x14ac:dyDescent="0.2">
      <c r="T18932" s="212"/>
      <c r="U18932" s="213"/>
      <c r="V18932" s="213"/>
      <c r="W18932" s="213"/>
      <c r="X18932" s="214"/>
      <c r="Y18932" s="214"/>
      <c r="Z18932" s="214"/>
      <c r="AA18932" s="217"/>
      <c r="AB18932" s="217"/>
      <c r="AC18932" s="217"/>
      <c r="AD18932" s="213"/>
    </row>
    <row r="18933" spans="20:30" x14ac:dyDescent="0.2">
      <c r="T18933" s="212"/>
      <c r="U18933" s="213"/>
      <c r="V18933" s="213"/>
      <c r="W18933" s="213"/>
      <c r="X18933" s="214"/>
      <c r="Y18933" s="214"/>
      <c r="Z18933" s="214"/>
      <c r="AA18933" s="217"/>
      <c r="AB18933" s="217"/>
      <c r="AC18933" s="217"/>
      <c r="AD18933" s="213"/>
    </row>
    <row r="18934" spans="20:30" x14ac:dyDescent="0.2">
      <c r="T18934" s="212"/>
      <c r="U18934" s="213"/>
      <c r="V18934" s="213"/>
      <c r="W18934" s="213"/>
      <c r="X18934" s="214"/>
      <c r="Y18934" s="214"/>
      <c r="Z18934" s="214"/>
      <c r="AA18934" s="217"/>
      <c r="AB18934" s="217"/>
      <c r="AC18934" s="217"/>
      <c r="AD18934" s="213"/>
    </row>
    <row r="18935" spans="20:30" x14ac:dyDescent="0.2">
      <c r="T18935" s="212"/>
      <c r="U18935" s="213"/>
      <c r="V18935" s="213"/>
      <c r="W18935" s="213"/>
      <c r="X18935" s="214"/>
      <c r="Y18935" s="214"/>
      <c r="Z18935" s="214"/>
      <c r="AA18935" s="217"/>
      <c r="AB18935" s="217"/>
      <c r="AC18935" s="217"/>
      <c r="AD18935" s="213"/>
    </row>
    <row r="18936" spans="20:30" x14ac:dyDescent="0.2">
      <c r="T18936" s="212"/>
      <c r="U18936" s="213"/>
      <c r="V18936" s="213"/>
      <c r="W18936" s="213"/>
      <c r="X18936" s="214"/>
      <c r="Y18936" s="214"/>
      <c r="Z18936" s="214"/>
      <c r="AA18936" s="217"/>
      <c r="AB18936" s="217"/>
      <c r="AC18936" s="217"/>
      <c r="AD18936" s="213"/>
    </row>
    <row r="18937" spans="20:30" x14ac:dyDescent="0.2">
      <c r="T18937" s="212"/>
      <c r="U18937" s="213"/>
      <c r="V18937" s="213"/>
      <c r="W18937" s="213"/>
      <c r="X18937" s="214"/>
      <c r="Y18937" s="214"/>
      <c r="Z18937" s="214"/>
      <c r="AA18937" s="217"/>
      <c r="AB18937" s="217"/>
      <c r="AC18937" s="217"/>
      <c r="AD18937" s="213"/>
    </row>
    <row r="18938" spans="20:30" x14ac:dyDescent="0.2">
      <c r="T18938" s="212"/>
      <c r="U18938" s="213"/>
      <c r="V18938" s="213"/>
      <c r="W18938" s="213"/>
      <c r="X18938" s="214"/>
      <c r="Y18938" s="214"/>
      <c r="Z18938" s="214"/>
      <c r="AA18938" s="217"/>
      <c r="AB18938" s="217"/>
      <c r="AC18938" s="217"/>
      <c r="AD18938" s="213"/>
    </row>
    <row r="18939" spans="20:30" x14ac:dyDescent="0.2">
      <c r="T18939" s="212"/>
      <c r="U18939" s="213"/>
      <c r="V18939" s="213"/>
      <c r="W18939" s="213"/>
      <c r="X18939" s="214"/>
      <c r="Y18939" s="214"/>
      <c r="Z18939" s="214"/>
      <c r="AA18939" s="217"/>
      <c r="AB18939" s="217"/>
      <c r="AC18939" s="217"/>
      <c r="AD18939" s="213"/>
    </row>
    <row r="18940" spans="20:30" x14ac:dyDescent="0.2">
      <c r="T18940" s="212"/>
      <c r="U18940" s="213"/>
      <c r="V18940" s="213"/>
      <c r="W18940" s="213"/>
      <c r="X18940" s="214"/>
      <c r="Y18940" s="214"/>
      <c r="Z18940" s="214"/>
      <c r="AA18940" s="217"/>
      <c r="AB18940" s="217"/>
      <c r="AC18940" s="217"/>
      <c r="AD18940" s="213"/>
    </row>
    <row r="18941" spans="20:30" x14ac:dyDescent="0.2">
      <c r="T18941" s="212"/>
      <c r="U18941" s="213"/>
      <c r="V18941" s="213"/>
      <c r="W18941" s="213"/>
      <c r="X18941" s="214"/>
      <c r="Y18941" s="214"/>
      <c r="Z18941" s="214"/>
      <c r="AA18941" s="217"/>
      <c r="AB18941" s="217"/>
      <c r="AC18941" s="217"/>
      <c r="AD18941" s="213"/>
    </row>
    <row r="18942" spans="20:30" x14ac:dyDescent="0.2">
      <c r="T18942" s="212"/>
      <c r="U18942" s="213"/>
      <c r="V18942" s="213"/>
      <c r="W18942" s="213"/>
      <c r="X18942" s="214"/>
      <c r="Y18942" s="214"/>
      <c r="Z18942" s="214"/>
      <c r="AA18942" s="217"/>
      <c r="AB18942" s="217"/>
      <c r="AC18942" s="217"/>
      <c r="AD18942" s="213"/>
    </row>
    <row r="18943" spans="20:30" x14ac:dyDescent="0.2">
      <c r="T18943" s="212"/>
      <c r="U18943" s="213"/>
      <c r="V18943" s="213"/>
      <c r="W18943" s="213"/>
      <c r="X18943" s="214"/>
      <c r="Y18943" s="214"/>
      <c r="Z18943" s="214"/>
      <c r="AA18943" s="217"/>
      <c r="AB18943" s="217"/>
      <c r="AC18943" s="217"/>
      <c r="AD18943" s="213"/>
    </row>
    <row r="18944" spans="20:30" x14ac:dyDescent="0.2">
      <c r="T18944" s="212"/>
      <c r="U18944" s="213"/>
      <c r="V18944" s="213"/>
      <c r="W18944" s="213"/>
      <c r="X18944" s="214"/>
      <c r="Y18944" s="214"/>
      <c r="Z18944" s="214"/>
      <c r="AA18944" s="217"/>
      <c r="AB18944" s="217"/>
      <c r="AC18944" s="217"/>
      <c r="AD18944" s="213"/>
    </row>
    <row r="18945" spans="20:30" x14ac:dyDescent="0.2">
      <c r="T18945" s="212"/>
      <c r="U18945" s="213"/>
      <c r="V18945" s="213"/>
      <c r="W18945" s="213"/>
      <c r="X18945" s="214"/>
      <c r="Y18945" s="214"/>
      <c r="Z18945" s="214"/>
      <c r="AA18945" s="217"/>
      <c r="AB18945" s="217"/>
      <c r="AC18945" s="217"/>
      <c r="AD18945" s="213"/>
    </row>
    <row r="18946" spans="20:30" x14ac:dyDescent="0.2">
      <c r="T18946" s="212"/>
      <c r="U18946" s="213"/>
      <c r="V18946" s="213"/>
      <c r="W18946" s="213"/>
      <c r="X18946" s="214"/>
      <c r="Y18946" s="214"/>
      <c r="Z18946" s="214"/>
      <c r="AA18946" s="217"/>
      <c r="AB18946" s="217"/>
      <c r="AC18946" s="217"/>
      <c r="AD18946" s="213"/>
    </row>
    <row r="18947" spans="20:30" x14ac:dyDescent="0.2">
      <c r="T18947" s="212"/>
      <c r="U18947" s="213"/>
      <c r="V18947" s="213"/>
      <c r="W18947" s="213"/>
      <c r="X18947" s="214"/>
      <c r="Y18947" s="214"/>
      <c r="Z18947" s="214"/>
      <c r="AA18947" s="217"/>
      <c r="AB18947" s="217"/>
      <c r="AC18947" s="217"/>
      <c r="AD18947" s="213"/>
    </row>
    <row r="18948" spans="20:30" x14ac:dyDescent="0.2">
      <c r="T18948" s="212"/>
      <c r="U18948" s="213"/>
      <c r="V18948" s="213"/>
      <c r="W18948" s="213"/>
      <c r="X18948" s="214"/>
      <c r="Y18948" s="214"/>
      <c r="Z18948" s="214"/>
      <c r="AA18948" s="217"/>
      <c r="AB18948" s="217"/>
      <c r="AC18948" s="217"/>
      <c r="AD18948" s="213"/>
    </row>
    <row r="18949" spans="20:30" x14ac:dyDescent="0.2">
      <c r="T18949" s="212"/>
      <c r="U18949" s="213"/>
      <c r="V18949" s="213"/>
      <c r="W18949" s="213"/>
      <c r="X18949" s="214"/>
      <c r="Y18949" s="214"/>
      <c r="Z18949" s="214"/>
      <c r="AA18949" s="217"/>
      <c r="AB18949" s="217"/>
      <c r="AC18949" s="217"/>
      <c r="AD18949" s="213"/>
    </row>
    <row r="18950" spans="20:30" x14ac:dyDescent="0.2">
      <c r="T18950" s="212"/>
      <c r="U18950" s="213"/>
      <c r="V18950" s="213"/>
      <c r="W18950" s="213"/>
      <c r="X18950" s="214"/>
      <c r="Y18950" s="214"/>
      <c r="Z18950" s="214"/>
      <c r="AA18950" s="217"/>
      <c r="AB18950" s="217"/>
      <c r="AC18950" s="217"/>
      <c r="AD18950" s="213"/>
    </row>
    <row r="18951" spans="20:30" x14ac:dyDescent="0.2">
      <c r="T18951" s="212"/>
      <c r="U18951" s="213"/>
      <c r="V18951" s="213"/>
      <c r="W18951" s="213"/>
      <c r="X18951" s="214"/>
      <c r="Y18951" s="214"/>
      <c r="Z18951" s="214"/>
      <c r="AA18951" s="217"/>
      <c r="AB18951" s="217"/>
      <c r="AC18951" s="217"/>
      <c r="AD18951" s="213"/>
    </row>
    <row r="18952" spans="20:30" x14ac:dyDescent="0.2">
      <c r="T18952" s="212"/>
      <c r="U18952" s="213"/>
      <c r="V18952" s="213"/>
      <c r="W18952" s="213"/>
      <c r="X18952" s="214"/>
      <c r="Y18952" s="214"/>
      <c r="Z18952" s="214"/>
      <c r="AA18952" s="217"/>
      <c r="AB18952" s="217"/>
      <c r="AC18952" s="217"/>
      <c r="AD18952" s="213"/>
    </row>
    <row r="18953" spans="20:30" x14ac:dyDescent="0.2">
      <c r="T18953" s="212"/>
      <c r="U18953" s="213"/>
      <c r="V18953" s="213"/>
      <c r="W18953" s="213"/>
      <c r="X18953" s="214"/>
      <c r="Y18953" s="214"/>
      <c r="Z18953" s="214"/>
      <c r="AA18953" s="217"/>
      <c r="AB18953" s="217"/>
      <c r="AC18953" s="217"/>
      <c r="AD18953" s="213"/>
    </row>
    <row r="18954" spans="20:30" x14ac:dyDescent="0.2">
      <c r="T18954" s="212"/>
      <c r="U18954" s="213"/>
      <c r="V18954" s="213"/>
      <c r="W18954" s="213"/>
      <c r="X18954" s="214"/>
      <c r="Y18954" s="214"/>
      <c r="Z18954" s="214"/>
      <c r="AA18954" s="217"/>
      <c r="AB18954" s="217"/>
      <c r="AC18954" s="217"/>
      <c r="AD18954" s="213"/>
    </row>
    <row r="18955" spans="20:30" x14ac:dyDescent="0.2">
      <c r="T18955" s="212"/>
      <c r="U18955" s="213"/>
      <c r="V18955" s="213"/>
      <c r="W18955" s="213"/>
      <c r="X18955" s="214"/>
      <c r="Y18955" s="214"/>
      <c r="Z18955" s="214"/>
      <c r="AA18955" s="217"/>
      <c r="AB18955" s="217"/>
      <c r="AC18955" s="217"/>
      <c r="AD18955" s="213"/>
    </row>
    <row r="18956" spans="20:30" x14ac:dyDescent="0.2">
      <c r="T18956" s="212"/>
      <c r="U18956" s="213"/>
      <c r="V18956" s="213"/>
      <c r="W18956" s="213"/>
      <c r="X18956" s="214"/>
      <c r="Y18956" s="214"/>
      <c r="Z18956" s="214"/>
      <c r="AA18956" s="217"/>
      <c r="AB18956" s="217"/>
      <c r="AC18956" s="217"/>
      <c r="AD18956" s="213"/>
    </row>
    <row r="18957" spans="20:30" x14ac:dyDescent="0.2">
      <c r="T18957" s="212"/>
      <c r="U18957" s="213"/>
      <c r="V18957" s="213"/>
      <c r="W18957" s="213"/>
      <c r="X18957" s="214"/>
      <c r="Y18957" s="214"/>
      <c r="Z18957" s="214"/>
      <c r="AA18957" s="217"/>
      <c r="AB18957" s="217"/>
      <c r="AC18957" s="217"/>
      <c r="AD18957" s="213"/>
    </row>
    <row r="18958" spans="20:30" x14ac:dyDescent="0.2">
      <c r="T18958" s="212"/>
      <c r="U18958" s="213"/>
      <c r="V18958" s="213"/>
      <c r="W18958" s="213"/>
      <c r="X18958" s="214"/>
      <c r="Y18958" s="214"/>
      <c r="Z18958" s="214"/>
      <c r="AA18958" s="217"/>
      <c r="AB18958" s="217"/>
      <c r="AC18958" s="217"/>
      <c r="AD18958" s="213"/>
    </row>
    <row r="18959" spans="20:30" x14ac:dyDescent="0.2">
      <c r="T18959" s="212"/>
      <c r="U18959" s="213"/>
      <c r="V18959" s="213"/>
      <c r="W18959" s="213"/>
      <c r="X18959" s="214"/>
      <c r="Y18959" s="214"/>
      <c r="Z18959" s="214"/>
      <c r="AA18959" s="217"/>
      <c r="AB18959" s="217"/>
      <c r="AC18959" s="217"/>
      <c r="AD18959" s="213"/>
    </row>
    <row r="18960" spans="20:30" x14ac:dyDescent="0.2">
      <c r="T18960" s="212"/>
      <c r="U18960" s="213"/>
      <c r="V18960" s="213"/>
      <c r="W18960" s="213"/>
      <c r="X18960" s="214"/>
      <c r="Y18960" s="214"/>
      <c r="Z18960" s="214"/>
      <c r="AA18960" s="217"/>
      <c r="AB18960" s="217"/>
      <c r="AC18960" s="217"/>
      <c r="AD18960" s="213"/>
    </row>
    <row r="18961" spans="20:30" x14ac:dyDescent="0.2">
      <c r="T18961" s="212"/>
      <c r="U18961" s="213"/>
      <c r="V18961" s="213"/>
      <c r="W18961" s="213"/>
      <c r="X18961" s="214"/>
      <c r="Y18961" s="214"/>
      <c r="Z18961" s="214"/>
      <c r="AA18961" s="217"/>
      <c r="AB18961" s="217"/>
      <c r="AC18961" s="217"/>
      <c r="AD18961" s="213"/>
    </row>
    <row r="18962" spans="20:30" x14ac:dyDescent="0.2">
      <c r="T18962" s="212"/>
      <c r="U18962" s="213"/>
      <c r="V18962" s="213"/>
      <c r="W18962" s="213"/>
      <c r="X18962" s="214"/>
      <c r="Y18962" s="214"/>
      <c r="Z18962" s="214"/>
      <c r="AA18962" s="217"/>
      <c r="AB18962" s="217"/>
      <c r="AC18962" s="217"/>
      <c r="AD18962" s="213"/>
    </row>
    <row r="18963" spans="20:30" x14ac:dyDescent="0.2">
      <c r="T18963" s="212"/>
      <c r="U18963" s="213"/>
      <c r="V18963" s="213"/>
      <c r="W18963" s="213"/>
      <c r="X18963" s="214"/>
      <c r="Y18963" s="214"/>
      <c r="Z18963" s="214"/>
      <c r="AA18963" s="217"/>
      <c r="AB18963" s="217"/>
      <c r="AC18963" s="217"/>
      <c r="AD18963" s="213"/>
    </row>
    <row r="18964" spans="20:30" x14ac:dyDescent="0.2">
      <c r="T18964" s="212"/>
      <c r="U18964" s="213"/>
      <c r="V18964" s="213"/>
      <c r="W18964" s="213"/>
      <c r="X18964" s="214"/>
      <c r="Y18964" s="214"/>
      <c r="Z18964" s="214"/>
      <c r="AA18964" s="217"/>
      <c r="AB18964" s="217"/>
      <c r="AC18964" s="217"/>
      <c r="AD18964" s="213"/>
    </row>
    <row r="18965" spans="20:30" x14ac:dyDescent="0.2">
      <c r="T18965" s="212"/>
      <c r="U18965" s="213"/>
      <c r="V18965" s="213"/>
      <c r="W18965" s="213"/>
      <c r="X18965" s="214"/>
      <c r="Y18965" s="214"/>
      <c r="Z18965" s="214"/>
      <c r="AA18965" s="217"/>
      <c r="AB18965" s="217"/>
      <c r="AC18965" s="217"/>
      <c r="AD18965" s="213"/>
    </row>
    <row r="18966" spans="20:30" x14ac:dyDescent="0.2">
      <c r="T18966" s="212"/>
      <c r="U18966" s="213"/>
      <c r="V18966" s="213"/>
      <c r="W18966" s="213"/>
      <c r="X18966" s="214"/>
      <c r="Y18966" s="214"/>
      <c r="Z18966" s="214"/>
      <c r="AA18966" s="217"/>
      <c r="AB18966" s="217"/>
      <c r="AC18966" s="217"/>
      <c r="AD18966" s="213"/>
    </row>
    <row r="18967" spans="20:30" x14ac:dyDescent="0.2">
      <c r="T18967" s="212"/>
      <c r="U18967" s="213"/>
      <c r="V18967" s="213"/>
      <c r="W18967" s="213"/>
      <c r="X18967" s="214"/>
      <c r="Y18967" s="214"/>
      <c r="Z18967" s="214"/>
      <c r="AA18967" s="217"/>
      <c r="AB18967" s="217"/>
      <c r="AC18967" s="217"/>
      <c r="AD18967" s="213"/>
    </row>
    <row r="18968" spans="20:30" x14ac:dyDescent="0.2">
      <c r="T18968" s="212"/>
      <c r="U18968" s="213"/>
      <c r="V18968" s="213"/>
      <c r="W18968" s="213"/>
      <c r="X18968" s="214"/>
      <c r="Y18968" s="214"/>
      <c r="Z18968" s="214"/>
      <c r="AA18968" s="217"/>
      <c r="AB18968" s="217"/>
      <c r="AC18968" s="217"/>
      <c r="AD18968" s="213"/>
    </row>
    <row r="18969" spans="20:30" x14ac:dyDescent="0.2">
      <c r="T18969" s="212"/>
      <c r="U18969" s="213"/>
      <c r="V18969" s="213"/>
      <c r="W18969" s="213"/>
      <c r="X18969" s="214"/>
      <c r="Y18969" s="214"/>
      <c r="Z18969" s="214"/>
      <c r="AA18969" s="217"/>
      <c r="AB18969" s="217"/>
      <c r="AC18969" s="217"/>
      <c r="AD18969" s="213"/>
    </row>
    <row r="18970" spans="20:30" x14ac:dyDescent="0.2">
      <c r="T18970" s="212"/>
      <c r="U18970" s="213"/>
      <c r="V18970" s="213"/>
      <c r="W18970" s="213"/>
      <c r="X18970" s="214"/>
      <c r="Y18970" s="214"/>
      <c r="Z18970" s="214"/>
      <c r="AA18970" s="217"/>
      <c r="AB18970" s="217"/>
      <c r="AC18970" s="217"/>
      <c r="AD18970" s="213"/>
    </row>
    <row r="18971" spans="20:30" x14ac:dyDescent="0.2">
      <c r="T18971" s="212"/>
      <c r="U18971" s="213"/>
      <c r="V18971" s="213"/>
      <c r="W18971" s="213"/>
      <c r="X18971" s="214"/>
      <c r="Y18971" s="214"/>
      <c r="Z18971" s="214"/>
      <c r="AA18971" s="217"/>
      <c r="AB18971" s="217"/>
      <c r="AC18971" s="217"/>
      <c r="AD18971" s="213"/>
    </row>
    <row r="18972" spans="20:30" x14ac:dyDescent="0.2">
      <c r="T18972" s="212"/>
      <c r="U18972" s="213"/>
      <c r="V18972" s="213"/>
      <c r="W18972" s="213"/>
      <c r="X18972" s="214"/>
      <c r="Y18972" s="214"/>
      <c r="Z18972" s="214"/>
      <c r="AA18972" s="217"/>
      <c r="AB18972" s="217"/>
      <c r="AC18972" s="217"/>
      <c r="AD18972" s="213"/>
    </row>
    <row r="18973" spans="20:30" x14ac:dyDescent="0.2">
      <c r="T18973" s="212"/>
      <c r="U18973" s="213"/>
      <c r="V18973" s="213"/>
      <c r="W18973" s="213"/>
      <c r="X18973" s="214"/>
      <c r="Y18973" s="214"/>
      <c r="Z18973" s="214"/>
      <c r="AA18973" s="217"/>
      <c r="AB18973" s="217"/>
      <c r="AC18973" s="217"/>
      <c r="AD18973" s="213"/>
    </row>
    <row r="18974" spans="20:30" x14ac:dyDescent="0.2">
      <c r="T18974" s="212"/>
      <c r="U18974" s="213"/>
      <c r="V18974" s="213"/>
      <c r="W18974" s="213"/>
      <c r="X18974" s="214"/>
      <c r="Y18974" s="214"/>
      <c r="Z18974" s="214"/>
      <c r="AA18974" s="217"/>
      <c r="AB18974" s="217"/>
      <c r="AC18974" s="217"/>
      <c r="AD18974" s="213"/>
    </row>
    <row r="18975" spans="20:30" x14ac:dyDescent="0.2">
      <c r="T18975" s="212"/>
      <c r="U18975" s="213"/>
      <c r="V18975" s="213"/>
      <c r="W18975" s="213"/>
      <c r="X18975" s="214"/>
      <c r="Y18975" s="214"/>
      <c r="Z18975" s="214"/>
      <c r="AA18975" s="217"/>
      <c r="AB18975" s="217"/>
      <c r="AC18975" s="217"/>
      <c r="AD18975" s="213"/>
    </row>
    <row r="18976" spans="20:30" x14ac:dyDescent="0.2">
      <c r="T18976" s="212"/>
      <c r="U18976" s="213"/>
      <c r="V18976" s="213"/>
      <c r="W18976" s="213"/>
      <c r="X18976" s="214"/>
      <c r="Y18976" s="214"/>
      <c r="Z18976" s="214"/>
      <c r="AA18976" s="217"/>
      <c r="AB18976" s="217"/>
      <c r="AC18976" s="217"/>
      <c r="AD18976" s="213"/>
    </row>
    <row r="18977" spans="20:30" x14ac:dyDescent="0.2">
      <c r="T18977" s="212"/>
      <c r="U18977" s="213"/>
      <c r="V18977" s="213"/>
      <c r="W18977" s="213"/>
      <c r="X18977" s="214"/>
      <c r="Y18977" s="214"/>
      <c r="Z18977" s="214"/>
      <c r="AA18977" s="217"/>
      <c r="AB18977" s="217"/>
      <c r="AC18977" s="217"/>
      <c r="AD18977" s="213"/>
    </row>
    <row r="18978" spans="20:30" x14ac:dyDescent="0.2">
      <c r="T18978" s="212"/>
      <c r="U18978" s="213"/>
      <c r="V18978" s="213"/>
      <c r="W18978" s="213"/>
      <c r="X18978" s="214"/>
      <c r="Y18978" s="214"/>
      <c r="Z18978" s="214"/>
      <c r="AA18978" s="217"/>
      <c r="AB18978" s="217"/>
      <c r="AC18978" s="217"/>
      <c r="AD18978" s="213"/>
    </row>
    <row r="18979" spans="20:30" x14ac:dyDescent="0.2">
      <c r="T18979" s="212"/>
      <c r="U18979" s="213"/>
      <c r="V18979" s="213"/>
      <c r="W18979" s="213"/>
      <c r="X18979" s="214"/>
      <c r="Y18979" s="214"/>
      <c r="Z18979" s="214"/>
      <c r="AA18979" s="217"/>
      <c r="AB18979" s="217"/>
      <c r="AC18979" s="217"/>
      <c r="AD18979" s="213"/>
    </row>
    <row r="18980" spans="20:30" x14ac:dyDescent="0.2">
      <c r="T18980" s="212"/>
      <c r="U18980" s="213"/>
      <c r="V18980" s="213"/>
      <c r="W18980" s="213"/>
      <c r="X18980" s="214"/>
      <c r="Y18980" s="214"/>
      <c r="Z18980" s="214"/>
      <c r="AA18980" s="217"/>
      <c r="AB18980" s="217"/>
      <c r="AC18980" s="217"/>
      <c r="AD18980" s="213"/>
    </row>
    <row r="18981" spans="20:30" x14ac:dyDescent="0.2">
      <c r="T18981" s="212"/>
      <c r="U18981" s="213"/>
      <c r="V18981" s="213"/>
      <c r="W18981" s="213"/>
      <c r="X18981" s="214"/>
      <c r="Y18981" s="214"/>
      <c r="Z18981" s="214"/>
      <c r="AA18981" s="217"/>
      <c r="AB18981" s="217"/>
      <c r="AC18981" s="217"/>
      <c r="AD18981" s="213"/>
    </row>
    <row r="18982" spans="20:30" x14ac:dyDescent="0.2">
      <c r="T18982" s="212"/>
      <c r="U18982" s="213"/>
      <c r="V18982" s="213"/>
      <c r="W18982" s="213"/>
      <c r="X18982" s="214"/>
      <c r="Y18982" s="214"/>
      <c r="Z18982" s="214"/>
      <c r="AA18982" s="217"/>
      <c r="AB18982" s="217"/>
      <c r="AC18982" s="217"/>
      <c r="AD18982" s="213"/>
    </row>
    <row r="18983" spans="20:30" x14ac:dyDescent="0.2">
      <c r="T18983" s="212"/>
      <c r="U18983" s="213"/>
      <c r="V18983" s="213"/>
      <c r="W18983" s="213"/>
      <c r="X18983" s="214"/>
      <c r="Y18983" s="214"/>
      <c r="Z18983" s="214"/>
      <c r="AA18983" s="217"/>
      <c r="AB18983" s="217"/>
      <c r="AC18983" s="217"/>
      <c r="AD18983" s="213"/>
    </row>
    <row r="18984" spans="20:30" x14ac:dyDescent="0.2">
      <c r="T18984" s="212"/>
      <c r="U18984" s="213"/>
      <c r="V18984" s="213"/>
      <c r="W18984" s="213"/>
      <c r="X18984" s="214"/>
      <c r="Y18984" s="214"/>
      <c r="Z18984" s="214"/>
      <c r="AA18984" s="217"/>
      <c r="AB18984" s="217"/>
      <c r="AC18984" s="217"/>
      <c r="AD18984" s="213"/>
    </row>
    <row r="18985" spans="20:30" x14ac:dyDescent="0.2">
      <c r="T18985" s="212"/>
      <c r="U18985" s="213"/>
      <c r="V18985" s="213"/>
      <c r="W18985" s="213"/>
      <c r="X18985" s="214"/>
      <c r="Y18985" s="214"/>
      <c r="Z18985" s="214"/>
      <c r="AA18985" s="217"/>
      <c r="AB18985" s="217"/>
      <c r="AC18985" s="217"/>
      <c r="AD18985" s="213"/>
    </row>
    <row r="18986" spans="20:30" x14ac:dyDescent="0.2">
      <c r="T18986" s="212"/>
      <c r="U18986" s="213"/>
      <c r="V18986" s="213"/>
      <c r="W18986" s="213"/>
      <c r="X18986" s="214"/>
      <c r="Y18986" s="214"/>
      <c r="Z18986" s="214"/>
      <c r="AA18986" s="217"/>
      <c r="AB18986" s="217"/>
      <c r="AC18986" s="217"/>
      <c r="AD18986" s="213"/>
    </row>
    <row r="18987" spans="20:30" x14ac:dyDescent="0.2">
      <c r="T18987" s="212"/>
      <c r="U18987" s="213"/>
      <c r="V18987" s="213"/>
      <c r="W18987" s="213"/>
      <c r="X18987" s="214"/>
      <c r="Y18987" s="214"/>
      <c r="Z18987" s="214"/>
      <c r="AA18987" s="217"/>
      <c r="AB18987" s="217"/>
      <c r="AC18987" s="217"/>
      <c r="AD18987" s="213"/>
    </row>
    <row r="18988" spans="20:30" x14ac:dyDescent="0.2">
      <c r="T18988" s="212"/>
      <c r="U18988" s="213"/>
      <c r="V18988" s="213"/>
      <c r="W18988" s="213"/>
      <c r="X18988" s="214"/>
      <c r="Y18988" s="214"/>
      <c r="Z18988" s="214"/>
      <c r="AA18988" s="217"/>
      <c r="AB18988" s="217"/>
      <c r="AC18988" s="217"/>
      <c r="AD18988" s="213"/>
    </row>
    <row r="18989" spans="20:30" x14ac:dyDescent="0.2">
      <c r="T18989" s="212"/>
      <c r="U18989" s="213"/>
      <c r="V18989" s="213"/>
      <c r="W18989" s="213"/>
      <c r="X18989" s="214"/>
      <c r="Y18989" s="214"/>
      <c r="Z18989" s="214"/>
      <c r="AA18989" s="217"/>
      <c r="AB18989" s="217"/>
      <c r="AC18989" s="217"/>
      <c r="AD18989" s="213"/>
    </row>
    <row r="18990" spans="20:30" x14ac:dyDescent="0.2">
      <c r="T18990" s="212"/>
      <c r="U18990" s="213"/>
      <c r="V18990" s="213"/>
      <c r="W18990" s="213"/>
      <c r="X18990" s="214"/>
      <c r="Y18990" s="214"/>
      <c r="Z18990" s="214"/>
      <c r="AA18990" s="217"/>
      <c r="AB18990" s="217"/>
      <c r="AC18990" s="217"/>
      <c r="AD18990" s="213"/>
    </row>
    <row r="18991" spans="20:30" x14ac:dyDescent="0.2">
      <c r="T18991" s="212"/>
      <c r="U18991" s="213"/>
      <c r="V18991" s="213"/>
      <c r="W18991" s="213"/>
      <c r="X18991" s="214"/>
      <c r="Y18991" s="214"/>
      <c r="Z18991" s="214"/>
      <c r="AA18991" s="217"/>
      <c r="AB18991" s="217"/>
      <c r="AC18991" s="217"/>
      <c r="AD18991" s="213"/>
    </row>
    <row r="18992" spans="20:30" x14ac:dyDescent="0.2">
      <c r="T18992" s="212"/>
      <c r="U18992" s="213"/>
      <c r="V18992" s="213"/>
      <c r="W18992" s="213"/>
      <c r="X18992" s="214"/>
      <c r="Y18992" s="214"/>
      <c r="Z18992" s="214"/>
      <c r="AA18992" s="217"/>
      <c r="AB18992" s="217"/>
      <c r="AC18992" s="217"/>
      <c r="AD18992" s="213"/>
    </row>
    <row r="18993" spans="20:30" x14ac:dyDescent="0.2">
      <c r="T18993" s="212"/>
      <c r="U18993" s="213"/>
      <c r="V18993" s="213"/>
      <c r="W18993" s="213"/>
      <c r="X18993" s="214"/>
      <c r="Y18993" s="214"/>
      <c r="Z18993" s="214"/>
      <c r="AA18993" s="217"/>
      <c r="AB18993" s="217"/>
      <c r="AC18993" s="217"/>
      <c r="AD18993" s="213"/>
    </row>
    <row r="18994" spans="20:30" x14ac:dyDescent="0.2">
      <c r="T18994" s="212"/>
      <c r="U18994" s="213"/>
      <c r="V18994" s="213"/>
      <c r="W18994" s="213"/>
      <c r="X18994" s="214"/>
      <c r="Y18994" s="214"/>
      <c r="Z18994" s="214"/>
      <c r="AA18994" s="217"/>
      <c r="AB18994" s="217"/>
      <c r="AC18994" s="217"/>
      <c r="AD18994" s="213"/>
    </row>
    <row r="18995" spans="20:30" x14ac:dyDescent="0.2">
      <c r="T18995" s="212"/>
      <c r="U18995" s="213"/>
      <c r="V18995" s="213"/>
      <c r="W18995" s="213"/>
      <c r="X18995" s="214"/>
      <c r="Y18995" s="214"/>
      <c r="Z18995" s="214"/>
      <c r="AA18995" s="217"/>
      <c r="AB18995" s="217"/>
      <c r="AC18995" s="217"/>
      <c r="AD18995" s="213"/>
    </row>
    <row r="18996" spans="20:30" x14ac:dyDescent="0.2">
      <c r="T18996" s="212"/>
      <c r="U18996" s="213"/>
      <c r="V18996" s="213"/>
      <c r="W18996" s="213"/>
      <c r="X18996" s="214"/>
      <c r="Y18996" s="214"/>
      <c r="Z18996" s="214"/>
      <c r="AA18996" s="217"/>
      <c r="AB18996" s="217"/>
      <c r="AC18996" s="217"/>
      <c r="AD18996" s="213"/>
    </row>
    <row r="18997" spans="20:30" x14ac:dyDescent="0.2">
      <c r="T18997" s="212"/>
      <c r="U18997" s="213"/>
      <c r="V18997" s="213"/>
      <c r="W18997" s="213"/>
      <c r="X18997" s="214"/>
      <c r="Y18997" s="214"/>
      <c r="Z18997" s="214"/>
      <c r="AA18997" s="217"/>
      <c r="AB18997" s="217"/>
      <c r="AC18997" s="217"/>
      <c r="AD18997" s="213"/>
    </row>
    <row r="18998" spans="20:30" x14ac:dyDescent="0.2">
      <c r="T18998" s="212"/>
      <c r="U18998" s="213"/>
      <c r="V18998" s="213"/>
      <c r="W18998" s="213"/>
      <c r="X18998" s="214"/>
      <c r="Y18998" s="214"/>
      <c r="Z18998" s="214"/>
      <c r="AA18998" s="217"/>
      <c r="AB18998" s="217"/>
      <c r="AC18998" s="217"/>
      <c r="AD18998" s="213"/>
    </row>
    <row r="18999" spans="20:30" x14ac:dyDescent="0.2">
      <c r="T18999" s="212"/>
      <c r="U18999" s="213"/>
      <c r="V18999" s="213"/>
      <c r="W18999" s="213"/>
      <c r="X18999" s="214"/>
      <c r="Y18999" s="214"/>
      <c r="Z18999" s="214"/>
      <c r="AA18999" s="217"/>
      <c r="AB18999" s="217"/>
      <c r="AC18999" s="217"/>
      <c r="AD18999" s="213"/>
    </row>
    <row r="19000" spans="20:30" x14ac:dyDescent="0.2">
      <c r="T19000" s="212"/>
      <c r="U19000" s="213"/>
      <c r="V19000" s="213"/>
      <c r="W19000" s="213"/>
      <c r="X19000" s="214"/>
      <c r="Y19000" s="214"/>
      <c r="Z19000" s="214"/>
      <c r="AA19000" s="217"/>
      <c r="AB19000" s="217"/>
      <c r="AC19000" s="217"/>
      <c r="AD19000" s="213"/>
    </row>
    <row r="19001" spans="20:30" x14ac:dyDescent="0.2">
      <c r="T19001" s="212"/>
      <c r="U19001" s="213"/>
      <c r="V19001" s="213"/>
      <c r="W19001" s="213"/>
      <c r="X19001" s="214"/>
      <c r="Y19001" s="214"/>
      <c r="Z19001" s="214"/>
      <c r="AA19001" s="217"/>
      <c r="AB19001" s="217"/>
      <c r="AC19001" s="217"/>
      <c r="AD19001" s="213"/>
    </row>
    <row r="19002" spans="20:30" x14ac:dyDescent="0.2">
      <c r="T19002" s="212"/>
      <c r="U19002" s="213"/>
      <c r="V19002" s="213"/>
      <c r="W19002" s="213"/>
      <c r="X19002" s="214"/>
      <c r="Y19002" s="214"/>
      <c r="Z19002" s="214"/>
      <c r="AA19002" s="217"/>
      <c r="AB19002" s="217"/>
      <c r="AC19002" s="217"/>
      <c r="AD19002" s="213"/>
    </row>
    <row r="19003" spans="20:30" x14ac:dyDescent="0.2">
      <c r="T19003" s="212"/>
      <c r="U19003" s="213"/>
      <c r="V19003" s="213"/>
      <c r="W19003" s="213"/>
      <c r="X19003" s="214"/>
      <c r="Y19003" s="214"/>
      <c r="Z19003" s="214"/>
      <c r="AA19003" s="217"/>
      <c r="AB19003" s="217"/>
      <c r="AC19003" s="217"/>
      <c r="AD19003" s="213"/>
    </row>
    <row r="19004" spans="20:30" x14ac:dyDescent="0.2">
      <c r="T19004" s="212"/>
      <c r="U19004" s="213"/>
      <c r="V19004" s="213"/>
      <c r="W19004" s="213"/>
      <c r="X19004" s="214"/>
      <c r="Y19004" s="214"/>
      <c r="Z19004" s="214"/>
      <c r="AA19004" s="217"/>
      <c r="AB19004" s="217"/>
      <c r="AC19004" s="217"/>
      <c r="AD19004" s="213"/>
    </row>
    <row r="19005" spans="20:30" x14ac:dyDescent="0.2">
      <c r="T19005" s="212"/>
      <c r="U19005" s="213"/>
      <c r="V19005" s="213"/>
      <c r="W19005" s="213"/>
      <c r="X19005" s="214"/>
      <c r="Y19005" s="214"/>
      <c r="Z19005" s="214"/>
      <c r="AA19005" s="217"/>
      <c r="AB19005" s="217"/>
      <c r="AC19005" s="217"/>
      <c r="AD19005" s="213"/>
    </row>
    <row r="19006" spans="20:30" x14ac:dyDescent="0.2">
      <c r="T19006" s="212"/>
      <c r="U19006" s="213"/>
      <c r="V19006" s="213"/>
      <c r="W19006" s="213"/>
      <c r="X19006" s="214"/>
      <c r="Y19006" s="214"/>
      <c r="Z19006" s="214"/>
      <c r="AA19006" s="217"/>
      <c r="AB19006" s="217"/>
      <c r="AC19006" s="217"/>
      <c r="AD19006" s="213"/>
    </row>
    <row r="19007" spans="20:30" x14ac:dyDescent="0.2">
      <c r="T19007" s="212"/>
      <c r="U19007" s="213"/>
      <c r="V19007" s="213"/>
      <c r="W19007" s="213"/>
      <c r="X19007" s="214"/>
      <c r="Y19007" s="214"/>
      <c r="Z19007" s="214"/>
      <c r="AA19007" s="217"/>
      <c r="AB19007" s="217"/>
      <c r="AC19007" s="217"/>
      <c r="AD19007" s="213"/>
    </row>
    <row r="19008" spans="20:30" x14ac:dyDescent="0.2">
      <c r="T19008" s="212"/>
      <c r="U19008" s="213"/>
      <c r="V19008" s="213"/>
      <c r="W19008" s="213"/>
      <c r="X19008" s="214"/>
      <c r="Y19008" s="214"/>
      <c r="Z19008" s="214"/>
      <c r="AA19008" s="217"/>
      <c r="AB19008" s="217"/>
      <c r="AC19008" s="217"/>
      <c r="AD19008" s="213"/>
    </row>
    <row r="19009" spans="20:30" x14ac:dyDescent="0.2">
      <c r="T19009" s="212"/>
      <c r="U19009" s="213"/>
      <c r="V19009" s="213"/>
      <c r="W19009" s="213"/>
      <c r="X19009" s="214"/>
      <c r="Y19009" s="214"/>
      <c r="Z19009" s="214"/>
      <c r="AA19009" s="217"/>
      <c r="AB19009" s="217"/>
      <c r="AC19009" s="217"/>
      <c r="AD19009" s="213"/>
    </row>
    <row r="19010" spans="20:30" x14ac:dyDescent="0.2">
      <c r="T19010" s="212"/>
      <c r="U19010" s="213"/>
      <c r="V19010" s="213"/>
      <c r="W19010" s="213"/>
      <c r="X19010" s="214"/>
      <c r="Y19010" s="214"/>
      <c r="Z19010" s="214"/>
      <c r="AA19010" s="217"/>
      <c r="AB19010" s="217"/>
      <c r="AC19010" s="217"/>
      <c r="AD19010" s="213"/>
    </row>
    <row r="19011" spans="20:30" x14ac:dyDescent="0.2">
      <c r="T19011" s="212"/>
      <c r="U19011" s="213"/>
      <c r="V19011" s="213"/>
      <c r="W19011" s="213"/>
      <c r="X19011" s="214"/>
      <c r="Y19011" s="214"/>
      <c r="Z19011" s="214"/>
      <c r="AA19011" s="217"/>
      <c r="AB19011" s="217"/>
      <c r="AC19011" s="217"/>
      <c r="AD19011" s="213"/>
    </row>
    <row r="19012" spans="20:30" x14ac:dyDescent="0.2">
      <c r="T19012" s="212"/>
      <c r="U19012" s="213"/>
      <c r="V19012" s="213"/>
      <c r="W19012" s="213"/>
      <c r="X19012" s="214"/>
      <c r="Y19012" s="214"/>
      <c r="Z19012" s="214"/>
      <c r="AA19012" s="217"/>
      <c r="AB19012" s="217"/>
      <c r="AC19012" s="217"/>
      <c r="AD19012" s="213"/>
    </row>
    <row r="19013" spans="20:30" x14ac:dyDescent="0.2">
      <c r="T19013" s="212"/>
      <c r="U19013" s="213"/>
      <c r="V19013" s="213"/>
      <c r="W19013" s="213"/>
      <c r="X19013" s="214"/>
      <c r="Y19013" s="214"/>
      <c r="Z19013" s="214"/>
      <c r="AA19013" s="217"/>
      <c r="AB19013" s="217"/>
      <c r="AC19013" s="217"/>
      <c r="AD19013" s="213"/>
    </row>
    <row r="19014" spans="20:30" x14ac:dyDescent="0.2">
      <c r="T19014" s="212"/>
      <c r="U19014" s="213"/>
      <c r="V19014" s="213"/>
      <c r="W19014" s="213"/>
      <c r="X19014" s="214"/>
      <c r="Y19014" s="214"/>
      <c r="Z19014" s="214"/>
      <c r="AA19014" s="217"/>
      <c r="AB19014" s="217"/>
      <c r="AC19014" s="217"/>
      <c r="AD19014" s="213"/>
    </row>
    <row r="19015" spans="20:30" x14ac:dyDescent="0.2">
      <c r="T19015" s="212"/>
      <c r="U19015" s="213"/>
      <c r="V19015" s="213"/>
      <c r="W19015" s="213"/>
      <c r="X19015" s="214"/>
      <c r="Y19015" s="214"/>
      <c r="Z19015" s="214"/>
      <c r="AA19015" s="217"/>
      <c r="AB19015" s="217"/>
      <c r="AC19015" s="217"/>
      <c r="AD19015" s="213"/>
    </row>
    <row r="19016" spans="20:30" x14ac:dyDescent="0.2">
      <c r="T19016" s="212"/>
      <c r="U19016" s="213"/>
      <c r="V19016" s="213"/>
      <c r="W19016" s="213"/>
      <c r="X19016" s="214"/>
      <c r="Y19016" s="214"/>
      <c r="Z19016" s="214"/>
      <c r="AA19016" s="217"/>
      <c r="AB19016" s="217"/>
      <c r="AC19016" s="217"/>
      <c r="AD19016" s="213"/>
    </row>
    <row r="19017" spans="20:30" x14ac:dyDescent="0.2">
      <c r="T19017" s="212"/>
      <c r="U19017" s="213"/>
      <c r="V19017" s="213"/>
      <c r="W19017" s="213"/>
      <c r="X19017" s="214"/>
      <c r="Y19017" s="214"/>
      <c r="Z19017" s="214"/>
      <c r="AA19017" s="217"/>
      <c r="AB19017" s="217"/>
      <c r="AC19017" s="217"/>
      <c r="AD19017" s="213"/>
    </row>
    <row r="19018" spans="20:30" x14ac:dyDescent="0.2">
      <c r="T19018" s="212"/>
      <c r="U19018" s="213"/>
      <c r="V19018" s="213"/>
      <c r="W19018" s="213"/>
      <c r="X19018" s="214"/>
      <c r="Y19018" s="214"/>
      <c r="Z19018" s="214"/>
      <c r="AA19018" s="217"/>
      <c r="AB19018" s="217"/>
      <c r="AC19018" s="217"/>
      <c r="AD19018" s="213"/>
    </row>
    <row r="19019" spans="20:30" x14ac:dyDescent="0.2">
      <c r="T19019" s="212"/>
      <c r="U19019" s="213"/>
      <c r="V19019" s="213"/>
      <c r="W19019" s="213"/>
      <c r="X19019" s="214"/>
      <c r="Y19019" s="214"/>
      <c r="Z19019" s="214"/>
      <c r="AA19019" s="217"/>
      <c r="AB19019" s="217"/>
      <c r="AC19019" s="217"/>
      <c r="AD19019" s="213"/>
    </row>
    <row r="19020" spans="20:30" x14ac:dyDescent="0.2">
      <c r="T19020" s="212"/>
      <c r="U19020" s="213"/>
      <c r="V19020" s="213"/>
      <c r="W19020" s="213"/>
      <c r="X19020" s="214"/>
      <c r="Y19020" s="214"/>
      <c r="Z19020" s="214"/>
      <c r="AA19020" s="217"/>
      <c r="AB19020" s="217"/>
      <c r="AC19020" s="217"/>
      <c r="AD19020" s="213"/>
    </row>
    <row r="19021" spans="20:30" x14ac:dyDescent="0.2">
      <c r="T19021" s="212"/>
      <c r="U19021" s="213"/>
      <c r="V19021" s="213"/>
      <c r="W19021" s="213"/>
      <c r="X19021" s="214"/>
      <c r="Y19021" s="214"/>
      <c r="Z19021" s="214"/>
      <c r="AA19021" s="217"/>
      <c r="AB19021" s="217"/>
      <c r="AC19021" s="217"/>
      <c r="AD19021" s="213"/>
    </row>
    <row r="19022" spans="20:30" x14ac:dyDescent="0.2">
      <c r="T19022" s="212"/>
      <c r="U19022" s="213"/>
      <c r="V19022" s="213"/>
      <c r="W19022" s="213"/>
      <c r="X19022" s="214"/>
      <c r="Y19022" s="214"/>
      <c r="Z19022" s="214"/>
      <c r="AA19022" s="217"/>
      <c r="AB19022" s="217"/>
      <c r="AC19022" s="217"/>
      <c r="AD19022" s="213"/>
    </row>
    <row r="19023" spans="20:30" x14ac:dyDescent="0.2">
      <c r="T19023" s="212"/>
      <c r="U19023" s="213"/>
      <c r="V19023" s="213"/>
      <c r="W19023" s="213"/>
      <c r="X19023" s="214"/>
      <c r="Y19023" s="214"/>
      <c r="Z19023" s="214"/>
      <c r="AA19023" s="217"/>
      <c r="AB19023" s="217"/>
      <c r="AC19023" s="217"/>
      <c r="AD19023" s="213"/>
    </row>
    <row r="19024" spans="20:30" x14ac:dyDescent="0.2">
      <c r="T19024" s="212"/>
      <c r="U19024" s="213"/>
      <c r="V19024" s="213"/>
      <c r="W19024" s="213"/>
      <c r="X19024" s="214"/>
      <c r="Y19024" s="214"/>
      <c r="Z19024" s="214"/>
      <c r="AA19024" s="217"/>
      <c r="AB19024" s="217"/>
      <c r="AC19024" s="217"/>
      <c r="AD19024" s="213"/>
    </row>
    <row r="19025" spans="20:30" x14ac:dyDescent="0.2">
      <c r="T19025" s="212"/>
      <c r="U19025" s="213"/>
      <c r="V19025" s="213"/>
      <c r="W19025" s="213"/>
      <c r="X19025" s="214"/>
      <c r="Y19025" s="214"/>
      <c r="Z19025" s="214"/>
      <c r="AA19025" s="217"/>
      <c r="AB19025" s="217"/>
      <c r="AC19025" s="217"/>
      <c r="AD19025" s="213"/>
    </row>
    <row r="19026" spans="20:30" x14ac:dyDescent="0.2">
      <c r="T19026" s="212"/>
      <c r="U19026" s="213"/>
      <c r="V19026" s="213"/>
      <c r="W19026" s="213"/>
      <c r="X19026" s="214"/>
      <c r="Y19026" s="214"/>
      <c r="Z19026" s="214"/>
      <c r="AA19026" s="217"/>
      <c r="AB19026" s="217"/>
      <c r="AC19026" s="217"/>
      <c r="AD19026" s="213"/>
    </row>
    <row r="19027" spans="20:30" x14ac:dyDescent="0.2">
      <c r="T19027" s="212"/>
      <c r="U19027" s="213"/>
      <c r="V19027" s="213"/>
      <c r="W19027" s="213"/>
      <c r="X19027" s="214"/>
      <c r="Y19027" s="214"/>
      <c r="Z19027" s="214"/>
      <c r="AA19027" s="217"/>
      <c r="AB19027" s="217"/>
      <c r="AC19027" s="217"/>
      <c r="AD19027" s="213"/>
    </row>
    <row r="19028" spans="20:30" x14ac:dyDescent="0.2">
      <c r="T19028" s="212"/>
      <c r="U19028" s="213"/>
      <c r="V19028" s="213"/>
      <c r="W19028" s="213"/>
      <c r="X19028" s="214"/>
      <c r="Y19028" s="214"/>
      <c r="Z19028" s="214"/>
      <c r="AA19028" s="217"/>
      <c r="AB19028" s="217"/>
      <c r="AC19028" s="217"/>
      <c r="AD19028" s="213"/>
    </row>
    <row r="19029" spans="20:30" x14ac:dyDescent="0.2">
      <c r="T19029" s="212"/>
      <c r="U19029" s="213"/>
      <c r="V19029" s="213"/>
      <c r="W19029" s="213"/>
      <c r="X19029" s="214"/>
      <c r="Y19029" s="214"/>
      <c r="Z19029" s="214"/>
      <c r="AA19029" s="217"/>
      <c r="AB19029" s="217"/>
      <c r="AC19029" s="217"/>
      <c r="AD19029" s="213"/>
    </row>
    <row r="19030" spans="20:30" x14ac:dyDescent="0.2">
      <c r="T19030" s="212"/>
      <c r="U19030" s="213"/>
      <c r="V19030" s="213"/>
      <c r="W19030" s="213"/>
      <c r="X19030" s="214"/>
      <c r="Y19030" s="214"/>
      <c r="Z19030" s="214"/>
      <c r="AA19030" s="217"/>
      <c r="AB19030" s="217"/>
      <c r="AC19030" s="217"/>
      <c r="AD19030" s="213"/>
    </row>
    <row r="19031" spans="20:30" x14ac:dyDescent="0.2">
      <c r="T19031" s="212"/>
      <c r="U19031" s="213"/>
      <c r="V19031" s="213"/>
      <c r="W19031" s="213"/>
      <c r="X19031" s="214"/>
      <c r="Y19031" s="214"/>
      <c r="Z19031" s="214"/>
      <c r="AA19031" s="217"/>
      <c r="AB19031" s="217"/>
      <c r="AC19031" s="217"/>
      <c r="AD19031" s="213"/>
    </row>
    <row r="19032" spans="20:30" x14ac:dyDescent="0.2">
      <c r="T19032" s="212"/>
      <c r="U19032" s="213"/>
      <c r="V19032" s="213"/>
      <c r="W19032" s="213"/>
      <c r="X19032" s="214"/>
      <c r="Y19032" s="214"/>
      <c r="Z19032" s="214"/>
      <c r="AA19032" s="217"/>
      <c r="AB19032" s="217"/>
      <c r="AC19032" s="217"/>
      <c r="AD19032" s="213"/>
    </row>
    <row r="19033" spans="20:30" x14ac:dyDescent="0.2">
      <c r="T19033" s="212"/>
      <c r="U19033" s="213"/>
      <c r="V19033" s="213"/>
      <c r="W19033" s="213"/>
      <c r="X19033" s="214"/>
      <c r="Y19033" s="214"/>
      <c r="Z19033" s="214"/>
      <c r="AA19033" s="217"/>
      <c r="AB19033" s="217"/>
      <c r="AC19033" s="217"/>
      <c r="AD19033" s="213"/>
    </row>
    <row r="19034" spans="20:30" x14ac:dyDescent="0.2">
      <c r="T19034" s="212"/>
      <c r="U19034" s="213"/>
      <c r="V19034" s="213"/>
      <c r="W19034" s="213"/>
      <c r="X19034" s="214"/>
      <c r="Y19034" s="214"/>
      <c r="Z19034" s="214"/>
      <c r="AA19034" s="217"/>
      <c r="AB19034" s="217"/>
      <c r="AC19034" s="217"/>
      <c r="AD19034" s="213"/>
    </row>
    <row r="19035" spans="20:30" x14ac:dyDescent="0.2">
      <c r="T19035" s="212"/>
      <c r="U19035" s="213"/>
      <c r="V19035" s="213"/>
      <c r="W19035" s="213"/>
      <c r="X19035" s="214"/>
      <c r="Y19035" s="214"/>
      <c r="Z19035" s="214"/>
      <c r="AA19035" s="217"/>
      <c r="AB19035" s="217"/>
      <c r="AC19035" s="217"/>
      <c r="AD19035" s="213"/>
    </row>
    <row r="19036" spans="20:30" x14ac:dyDescent="0.2">
      <c r="T19036" s="212"/>
      <c r="U19036" s="213"/>
      <c r="V19036" s="213"/>
      <c r="W19036" s="213"/>
      <c r="X19036" s="214"/>
      <c r="Y19036" s="214"/>
      <c r="Z19036" s="214"/>
      <c r="AA19036" s="217"/>
      <c r="AB19036" s="217"/>
      <c r="AC19036" s="217"/>
      <c r="AD19036" s="213"/>
    </row>
    <row r="19037" spans="20:30" x14ac:dyDescent="0.2">
      <c r="T19037" s="212"/>
      <c r="U19037" s="213"/>
      <c r="V19037" s="213"/>
      <c r="W19037" s="213"/>
      <c r="X19037" s="214"/>
      <c r="Y19037" s="214"/>
      <c r="Z19037" s="214"/>
      <c r="AA19037" s="217"/>
      <c r="AB19037" s="217"/>
      <c r="AC19037" s="217"/>
      <c r="AD19037" s="213"/>
    </row>
    <row r="19038" spans="20:30" x14ac:dyDescent="0.2">
      <c r="T19038" s="212"/>
      <c r="U19038" s="213"/>
      <c r="V19038" s="213"/>
      <c r="W19038" s="213"/>
      <c r="X19038" s="214"/>
      <c r="Y19038" s="214"/>
      <c r="Z19038" s="214"/>
      <c r="AA19038" s="217"/>
      <c r="AB19038" s="217"/>
      <c r="AC19038" s="217"/>
      <c r="AD19038" s="213"/>
    </row>
    <row r="19039" spans="20:30" x14ac:dyDescent="0.2">
      <c r="T19039" s="212"/>
      <c r="U19039" s="213"/>
      <c r="V19039" s="213"/>
      <c r="W19039" s="213"/>
      <c r="X19039" s="214"/>
      <c r="Y19039" s="214"/>
      <c r="Z19039" s="214"/>
      <c r="AA19039" s="217"/>
      <c r="AB19039" s="217"/>
      <c r="AC19039" s="217"/>
      <c r="AD19039" s="213"/>
    </row>
    <row r="19040" spans="20:30" x14ac:dyDescent="0.2">
      <c r="T19040" s="212"/>
      <c r="U19040" s="213"/>
      <c r="V19040" s="213"/>
      <c r="W19040" s="213"/>
      <c r="X19040" s="214"/>
      <c r="Y19040" s="214"/>
      <c r="Z19040" s="214"/>
      <c r="AA19040" s="217"/>
      <c r="AB19040" s="217"/>
      <c r="AC19040" s="217"/>
      <c r="AD19040" s="213"/>
    </row>
    <row r="19041" spans="20:30" x14ac:dyDescent="0.2">
      <c r="T19041" s="212"/>
      <c r="U19041" s="213"/>
      <c r="V19041" s="213"/>
      <c r="W19041" s="213"/>
      <c r="X19041" s="214"/>
      <c r="Y19041" s="214"/>
      <c r="Z19041" s="214"/>
      <c r="AA19041" s="217"/>
      <c r="AB19041" s="217"/>
      <c r="AC19041" s="217"/>
      <c r="AD19041" s="213"/>
    </row>
    <row r="19042" spans="20:30" x14ac:dyDescent="0.2">
      <c r="T19042" s="212"/>
      <c r="U19042" s="213"/>
      <c r="V19042" s="213"/>
      <c r="W19042" s="213"/>
      <c r="X19042" s="214"/>
      <c r="Y19042" s="214"/>
      <c r="Z19042" s="214"/>
      <c r="AA19042" s="217"/>
      <c r="AB19042" s="217"/>
      <c r="AC19042" s="217"/>
      <c r="AD19042" s="213"/>
    </row>
    <row r="19043" spans="20:30" x14ac:dyDescent="0.2">
      <c r="T19043" s="212"/>
      <c r="U19043" s="213"/>
      <c r="V19043" s="213"/>
      <c r="W19043" s="213"/>
      <c r="X19043" s="214"/>
      <c r="Y19043" s="214"/>
      <c r="Z19043" s="214"/>
      <c r="AA19043" s="217"/>
      <c r="AB19043" s="217"/>
      <c r="AC19043" s="217"/>
      <c r="AD19043" s="213"/>
    </row>
    <row r="19044" spans="20:30" x14ac:dyDescent="0.2">
      <c r="T19044" s="212"/>
      <c r="U19044" s="213"/>
      <c r="V19044" s="213"/>
      <c r="W19044" s="213"/>
      <c r="X19044" s="214"/>
      <c r="Y19044" s="214"/>
      <c r="Z19044" s="214"/>
      <c r="AA19044" s="217"/>
      <c r="AB19044" s="217"/>
      <c r="AC19044" s="217"/>
      <c r="AD19044" s="213"/>
    </row>
    <row r="19045" spans="20:30" x14ac:dyDescent="0.2">
      <c r="T19045" s="212"/>
      <c r="U19045" s="213"/>
      <c r="V19045" s="213"/>
      <c r="W19045" s="213"/>
      <c r="X19045" s="214"/>
      <c r="Y19045" s="214"/>
      <c r="Z19045" s="214"/>
      <c r="AA19045" s="217"/>
      <c r="AB19045" s="217"/>
      <c r="AC19045" s="217"/>
      <c r="AD19045" s="213"/>
    </row>
    <row r="19046" spans="20:30" x14ac:dyDescent="0.2">
      <c r="T19046" s="212"/>
      <c r="U19046" s="213"/>
      <c r="V19046" s="213"/>
      <c r="W19046" s="213"/>
      <c r="X19046" s="214"/>
      <c r="Y19046" s="214"/>
      <c r="Z19046" s="214"/>
      <c r="AA19046" s="217"/>
      <c r="AB19046" s="217"/>
      <c r="AC19046" s="217"/>
      <c r="AD19046" s="213"/>
    </row>
    <row r="19047" spans="20:30" x14ac:dyDescent="0.2">
      <c r="T19047" s="212"/>
      <c r="U19047" s="213"/>
      <c r="V19047" s="213"/>
      <c r="W19047" s="213"/>
      <c r="X19047" s="214"/>
      <c r="Y19047" s="214"/>
      <c r="Z19047" s="214"/>
      <c r="AA19047" s="217"/>
      <c r="AB19047" s="217"/>
      <c r="AC19047" s="217"/>
      <c r="AD19047" s="213"/>
    </row>
    <row r="19048" spans="20:30" x14ac:dyDescent="0.2">
      <c r="T19048" s="212"/>
      <c r="U19048" s="213"/>
      <c r="V19048" s="213"/>
      <c r="W19048" s="213"/>
      <c r="X19048" s="214"/>
      <c r="Y19048" s="214"/>
      <c r="Z19048" s="214"/>
      <c r="AA19048" s="217"/>
      <c r="AB19048" s="217"/>
      <c r="AC19048" s="217"/>
      <c r="AD19048" s="213"/>
    </row>
    <row r="19049" spans="20:30" x14ac:dyDescent="0.2">
      <c r="T19049" s="212"/>
      <c r="U19049" s="213"/>
      <c r="V19049" s="213"/>
      <c r="W19049" s="213"/>
      <c r="X19049" s="214"/>
      <c r="Y19049" s="214"/>
      <c r="Z19049" s="214"/>
      <c r="AA19049" s="217"/>
      <c r="AB19049" s="217"/>
      <c r="AC19049" s="217"/>
      <c r="AD19049" s="213"/>
    </row>
    <row r="19050" spans="20:30" x14ac:dyDescent="0.2">
      <c r="T19050" s="212"/>
      <c r="U19050" s="213"/>
      <c r="V19050" s="213"/>
      <c r="W19050" s="213"/>
      <c r="X19050" s="214"/>
      <c r="Y19050" s="214"/>
      <c r="Z19050" s="214"/>
      <c r="AA19050" s="217"/>
      <c r="AB19050" s="217"/>
      <c r="AC19050" s="217"/>
      <c r="AD19050" s="213"/>
    </row>
    <row r="19051" spans="20:30" x14ac:dyDescent="0.2">
      <c r="T19051" s="212"/>
      <c r="U19051" s="213"/>
      <c r="V19051" s="213"/>
      <c r="W19051" s="213"/>
      <c r="X19051" s="214"/>
      <c r="Y19051" s="214"/>
      <c r="Z19051" s="214"/>
      <c r="AA19051" s="217"/>
      <c r="AB19051" s="217"/>
      <c r="AC19051" s="217"/>
      <c r="AD19051" s="213"/>
    </row>
    <row r="19052" spans="20:30" x14ac:dyDescent="0.2">
      <c r="T19052" s="212"/>
      <c r="U19052" s="213"/>
      <c r="V19052" s="213"/>
      <c r="W19052" s="213"/>
      <c r="X19052" s="214"/>
      <c r="Y19052" s="214"/>
      <c r="Z19052" s="214"/>
      <c r="AA19052" s="217"/>
      <c r="AB19052" s="217"/>
      <c r="AC19052" s="217"/>
      <c r="AD19052" s="213"/>
    </row>
    <row r="19053" spans="20:30" x14ac:dyDescent="0.2">
      <c r="T19053" s="212"/>
      <c r="U19053" s="213"/>
      <c r="V19053" s="213"/>
      <c r="W19053" s="213"/>
      <c r="X19053" s="214"/>
      <c r="Y19053" s="214"/>
      <c r="Z19053" s="214"/>
      <c r="AA19053" s="217"/>
      <c r="AB19053" s="217"/>
      <c r="AC19053" s="217"/>
      <c r="AD19053" s="213"/>
    </row>
    <row r="19054" spans="20:30" x14ac:dyDescent="0.2">
      <c r="T19054" s="212"/>
      <c r="U19054" s="213"/>
      <c r="V19054" s="213"/>
      <c r="W19054" s="213"/>
      <c r="X19054" s="214"/>
      <c r="Y19054" s="214"/>
      <c r="Z19054" s="214"/>
      <c r="AA19054" s="217"/>
      <c r="AB19054" s="217"/>
      <c r="AC19054" s="217"/>
      <c r="AD19054" s="213"/>
    </row>
    <row r="19055" spans="20:30" x14ac:dyDescent="0.2">
      <c r="T19055" s="212"/>
      <c r="U19055" s="213"/>
      <c r="V19055" s="213"/>
      <c r="W19055" s="213"/>
      <c r="X19055" s="214"/>
      <c r="Y19055" s="214"/>
      <c r="Z19055" s="214"/>
      <c r="AA19055" s="217"/>
      <c r="AB19055" s="217"/>
      <c r="AC19055" s="217"/>
      <c r="AD19055" s="213"/>
    </row>
    <row r="19056" spans="20:30" x14ac:dyDescent="0.2">
      <c r="T19056" s="212"/>
      <c r="U19056" s="213"/>
      <c r="V19056" s="213"/>
      <c r="W19056" s="213"/>
      <c r="X19056" s="214"/>
      <c r="Y19056" s="214"/>
      <c r="Z19056" s="214"/>
      <c r="AA19056" s="217"/>
      <c r="AB19056" s="217"/>
      <c r="AC19056" s="217"/>
      <c r="AD19056" s="213"/>
    </row>
    <row r="19057" spans="20:30" x14ac:dyDescent="0.2">
      <c r="T19057" s="212"/>
      <c r="U19057" s="213"/>
      <c r="V19057" s="213"/>
      <c r="W19057" s="213"/>
      <c r="X19057" s="214"/>
      <c r="Y19057" s="214"/>
      <c r="Z19057" s="214"/>
      <c r="AA19057" s="217"/>
      <c r="AB19057" s="217"/>
      <c r="AC19057" s="217"/>
      <c r="AD19057" s="213"/>
    </row>
    <row r="19058" spans="20:30" x14ac:dyDescent="0.2">
      <c r="T19058" s="212"/>
      <c r="U19058" s="213"/>
      <c r="V19058" s="213"/>
      <c r="W19058" s="213"/>
      <c r="X19058" s="214"/>
      <c r="Y19058" s="214"/>
      <c r="Z19058" s="214"/>
      <c r="AA19058" s="217"/>
      <c r="AB19058" s="217"/>
      <c r="AC19058" s="217"/>
      <c r="AD19058" s="213"/>
    </row>
    <row r="19059" spans="20:30" x14ac:dyDescent="0.2">
      <c r="T19059" s="212"/>
      <c r="U19059" s="213"/>
      <c r="V19059" s="213"/>
      <c r="W19059" s="213"/>
      <c r="X19059" s="214"/>
      <c r="Y19059" s="214"/>
      <c r="Z19059" s="214"/>
      <c r="AA19059" s="217"/>
      <c r="AB19059" s="217"/>
      <c r="AC19059" s="217"/>
      <c r="AD19059" s="213"/>
    </row>
    <row r="19060" spans="20:30" x14ac:dyDescent="0.2">
      <c r="T19060" s="212"/>
      <c r="U19060" s="213"/>
      <c r="V19060" s="213"/>
      <c r="W19060" s="213"/>
      <c r="X19060" s="214"/>
      <c r="Y19060" s="214"/>
      <c r="Z19060" s="214"/>
      <c r="AA19060" s="217"/>
      <c r="AB19060" s="217"/>
      <c r="AC19060" s="217"/>
      <c r="AD19060" s="213"/>
    </row>
    <row r="19061" spans="20:30" x14ac:dyDescent="0.2">
      <c r="T19061" s="212"/>
      <c r="U19061" s="213"/>
      <c r="V19061" s="213"/>
      <c r="W19061" s="213"/>
      <c r="X19061" s="214"/>
      <c r="Y19061" s="214"/>
      <c r="Z19061" s="214"/>
      <c r="AA19061" s="217"/>
      <c r="AB19061" s="217"/>
      <c r="AC19061" s="217"/>
      <c r="AD19061" s="213"/>
    </row>
    <row r="19062" spans="20:30" x14ac:dyDescent="0.2">
      <c r="T19062" s="212"/>
      <c r="U19062" s="213"/>
      <c r="V19062" s="213"/>
      <c r="W19062" s="213"/>
      <c r="X19062" s="214"/>
      <c r="Y19062" s="214"/>
      <c r="Z19062" s="214"/>
      <c r="AA19062" s="217"/>
      <c r="AB19062" s="217"/>
      <c r="AC19062" s="217"/>
      <c r="AD19062" s="213"/>
    </row>
    <row r="19063" spans="20:30" x14ac:dyDescent="0.2">
      <c r="T19063" s="212"/>
      <c r="U19063" s="213"/>
      <c r="V19063" s="213"/>
      <c r="W19063" s="213"/>
      <c r="X19063" s="214"/>
      <c r="Y19063" s="214"/>
      <c r="Z19063" s="214"/>
      <c r="AA19063" s="217"/>
      <c r="AB19063" s="217"/>
      <c r="AC19063" s="217"/>
      <c r="AD19063" s="213"/>
    </row>
    <row r="19064" spans="20:30" x14ac:dyDescent="0.2">
      <c r="T19064" s="212"/>
      <c r="U19064" s="213"/>
      <c r="V19064" s="213"/>
      <c r="W19064" s="213"/>
      <c r="X19064" s="214"/>
      <c r="Y19064" s="214"/>
      <c r="Z19064" s="214"/>
      <c r="AA19064" s="217"/>
      <c r="AB19064" s="217"/>
      <c r="AC19064" s="217"/>
      <c r="AD19064" s="213"/>
    </row>
    <row r="19065" spans="20:30" x14ac:dyDescent="0.2">
      <c r="T19065" s="212"/>
      <c r="U19065" s="213"/>
      <c r="V19065" s="213"/>
      <c r="W19065" s="213"/>
      <c r="X19065" s="214"/>
      <c r="Y19065" s="214"/>
      <c r="Z19065" s="214"/>
      <c r="AA19065" s="217"/>
      <c r="AB19065" s="217"/>
      <c r="AC19065" s="217"/>
      <c r="AD19065" s="213"/>
    </row>
    <row r="19066" spans="20:30" x14ac:dyDescent="0.2">
      <c r="T19066" s="212"/>
      <c r="U19066" s="213"/>
      <c r="V19066" s="213"/>
      <c r="W19066" s="213"/>
      <c r="X19066" s="214"/>
      <c r="Y19066" s="214"/>
      <c r="Z19066" s="214"/>
      <c r="AA19066" s="217"/>
      <c r="AB19066" s="217"/>
      <c r="AC19066" s="217"/>
      <c r="AD19066" s="213"/>
    </row>
    <row r="19067" spans="20:30" x14ac:dyDescent="0.2">
      <c r="T19067" s="212"/>
      <c r="U19067" s="213"/>
      <c r="V19067" s="213"/>
      <c r="W19067" s="213"/>
      <c r="X19067" s="214"/>
      <c r="Y19067" s="214"/>
      <c r="Z19067" s="214"/>
      <c r="AA19067" s="217"/>
      <c r="AB19067" s="217"/>
      <c r="AC19067" s="217"/>
      <c r="AD19067" s="213"/>
    </row>
    <row r="19068" spans="20:30" x14ac:dyDescent="0.2">
      <c r="T19068" s="212"/>
      <c r="U19068" s="213"/>
      <c r="V19068" s="213"/>
      <c r="W19068" s="213"/>
      <c r="X19068" s="214"/>
      <c r="Y19068" s="214"/>
      <c r="Z19068" s="214"/>
      <c r="AA19068" s="217"/>
      <c r="AB19068" s="217"/>
      <c r="AC19068" s="217"/>
      <c r="AD19068" s="213"/>
    </row>
    <row r="19069" spans="20:30" x14ac:dyDescent="0.2">
      <c r="T19069" s="212"/>
      <c r="U19069" s="213"/>
      <c r="V19069" s="213"/>
      <c r="W19069" s="213"/>
      <c r="X19069" s="214"/>
      <c r="Y19069" s="214"/>
      <c r="Z19069" s="214"/>
      <c r="AA19069" s="217"/>
      <c r="AB19069" s="217"/>
      <c r="AC19069" s="217"/>
      <c r="AD19069" s="213"/>
    </row>
    <row r="19070" spans="20:30" x14ac:dyDescent="0.2">
      <c r="T19070" s="212"/>
      <c r="U19070" s="213"/>
      <c r="V19070" s="213"/>
      <c r="W19070" s="213"/>
      <c r="X19070" s="214"/>
      <c r="Y19070" s="214"/>
      <c r="Z19070" s="214"/>
      <c r="AA19070" s="217"/>
      <c r="AB19070" s="217"/>
      <c r="AC19070" s="217"/>
      <c r="AD19070" s="213"/>
    </row>
    <row r="19071" spans="20:30" x14ac:dyDescent="0.2">
      <c r="T19071" s="212"/>
      <c r="U19071" s="213"/>
      <c r="V19071" s="213"/>
      <c r="W19071" s="213"/>
      <c r="X19071" s="214"/>
      <c r="Y19071" s="214"/>
      <c r="Z19071" s="214"/>
      <c r="AA19071" s="217"/>
      <c r="AB19071" s="217"/>
      <c r="AC19071" s="217"/>
      <c r="AD19071" s="213"/>
    </row>
    <row r="19072" spans="20:30" x14ac:dyDescent="0.2">
      <c r="T19072" s="212"/>
      <c r="U19072" s="213"/>
      <c r="V19072" s="213"/>
      <c r="W19072" s="213"/>
      <c r="X19072" s="214"/>
      <c r="Y19072" s="214"/>
      <c r="Z19072" s="214"/>
      <c r="AA19072" s="217"/>
      <c r="AB19072" s="217"/>
      <c r="AC19072" s="217"/>
      <c r="AD19072" s="213"/>
    </row>
    <row r="19073" spans="20:30" x14ac:dyDescent="0.2">
      <c r="T19073" s="212"/>
      <c r="U19073" s="213"/>
      <c r="V19073" s="213"/>
      <c r="W19073" s="213"/>
      <c r="X19073" s="214"/>
      <c r="Y19073" s="214"/>
      <c r="Z19073" s="214"/>
      <c r="AA19073" s="217"/>
      <c r="AB19073" s="217"/>
      <c r="AC19073" s="217"/>
      <c r="AD19073" s="213"/>
    </row>
    <row r="19074" spans="20:30" x14ac:dyDescent="0.2">
      <c r="T19074" s="212"/>
      <c r="U19074" s="213"/>
      <c r="V19074" s="213"/>
      <c r="W19074" s="213"/>
      <c r="X19074" s="214"/>
      <c r="Y19074" s="214"/>
      <c r="Z19074" s="214"/>
      <c r="AA19074" s="217"/>
      <c r="AB19074" s="217"/>
      <c r="AC19074" s="217"/>
      <c r="AD19074" s="213"/>
    </row>
    <row r="19075" spans="20:30" x14ac:dyDescent="0.2">
      <c r="T19075" s="212"/>
      <c r="U19075" s="213"/>
      <c r="V19075" s="213"/>
      <c r="W19075" s="213"/>
      <c r="X19075" s="214"/>
      <c r="Y19075" s="214"/>
      <c r="Z19075" s="214"/>
      <c r="AA19075" s="217"/>
      <c r="AB19075" s="217"/>
      <c r="AC19075" s="217"/>
      <c r="AD19075" s="213"/>
    </row>
    <row r="19076" spans="20:30" x14ac:dyDescent="0.2">
      <c r="T19076" s="212"/>
      <c r="U19076" s="213"/>
      <c r="V19076" s="213"/>
      <c r="W19076" s="213"/>
      <c r="X19076" s="214"/>
      <c r="Y19076" s="214"/>
      <c r="Z19076" s="214"/>
      <c r="AA19076" s="217"/>
      <c r="AB19076" s="217"/>
      <c r="AC19076" s="217"/>
      <c r="AD19076" s="213"/>
    </row>
    <row r="19077" spans="20:30" x14ac:dyDescent="0.2">
      <c r="T19077" s="212"/>
      <c r="U19077" s="213"/>
      <c r="V19077" s="213"/>
      <c r="W19077" s="213"/>
      <c r="X19077" s="214"/>
      <c r="Y19077" s="214"/>
      <c r="Z19077" s="214"/>
      <c r="AA19077" s="217"/>
      <c r="AB19077" s="217"/>
      <c r="AC19077" s="217"/>
      <c r="AD19077" s="213"/>
    </row>
    <row r="19078" spans="20:30" x14ac:dyDescent="0.2">
      <c r="T19078" s="212"/>
      <c r="U19078" s="213"/>
      <c r="V19078" s="213"/>
      <c r="W19078" s="213"/>
      <c r="X19078" s="214"/>
      <c r="Y19078" s="214"/>
      <c r="Z19078" s="214"/>
      <c r="AA19078" s="217"/>
      <c r="AB19078" s="217"/>
      <c r="AC19078" s="217"/>
      <c r="AD19078" s="213"/>
    </row>
    <row r="19079" spans="20:30" x14ac:dyDescent="0.2">
      <c r="T19079" s="212"/>
      <c r="U19079" s="213"/>
      <c r="V19079" s="213"/>
      <c r="W19079" s="213"/>
      <c r="X19079" s="214"/>
      <c r="Y19079" s="214"/>
      <c r="Z19079" s="214"/>
      <c r="AA19079" s="217"/>
      <c r="AB19079" s="217"/>
      <c r="AC19079" s="217"/>
      <c r="AD19079" s="213"/>
    </row>
    <row r="19080" spans="20:30" x14ac:dyDescent="0.2">
      <c r="T19080" s="212"/>
      <c r="U19080" s="213"/>
      <c r="V19080" s="213"/>
      <c r="W19080" s="213"/>
      <c r="X19080" s="214"/>
      <c r="Y19080" s="214"/>
      <c r="Z19080" s="214"/>
      <c r="AA19080" s="217"/>
      <c r="AB19080" s="217"/>
      <c r="AC19080" s="217"/>
      <c r="AD19080" s="213"/>
    </row>
    <row r="19081" spans="20:30" x14ac:dyDescent="0.2">
      <c r="T19081" s="212"/>
      <c r="U19081" s="213"/>
      <c r="V19081" s="213"/>
      <c r="W19081" s="213"/>
      <c r="X19081" s="214"/>
      <c r="Y19081" s="214"/>
      <c r="Z19081" s="214"/>
      <c r="AA19081" s="217"/>
      <c r="AB19081" s="217"/>
      <c r="AC19081" s="217"/>
      <c r="AD19081" s="213"/>
    </row>
    <row r="19082" spans="20:30" x14ac:dyDescent="0.2">
      <c r="T19082" s="212"/>
      <c r="U19082" s="213"/>
      <c r="V19082" s="213"/>
      <c r="W19082" s="213"/>
      <c r="X19082" s="214"/>
      <c r="Y19082" s="214"/>
      <c r="Z19082" s="214"/>
      <c r="AA19082" s="217"/>
      <c r="AB19082" s="217"/>
      <c r="AC19082" s="217"/>
      <c r="AD19082" s="213"/>
    </row>
    <row r="19083" spans="20:30" x14ac:dyDescent="0.2">
      <c r="T19083" s="212"/>
      <c r="U19083" s="213"/>
      <c r="V19083" s="213"/>
      <c r="W19083" s="213"/>
      <c r="X19083" s="214"/>
      <c r="Y19083" s="214"/>
      <c r="Z19083" s="214"/>
      <c r="AA19083" s="217"/>
      <c r="AB19083" s="217"/>
      <c r="AC19083" s="217"/>
      <c r="AD19083" s="213"/>
    </row>
    <row r="19084" spans="20:30" x14ac:dyDescent="0.2">
      <c r="T19084" s="212"/>
      <c r="U19084" s="213"/>
      <c r="V19084" s="213"/>
      <c r="W19084" s="213"/>
      <c r="X19084" s="214"/>
      <c r="Y19084" s="214"/>
      <c r="Z19084" s="214"/>
      <c r="AA19084" s="217"/>
      <c r="AB19084" s="217"/>
      <c r="AC19084" s="217"/>
      <c r="AD19084" s="213"/>
    </row>
    <row r="19085" spans="20:30" x14ac:dyDescent="0.2">
      <c r="T19085" s="212"/>
      <c r="U19085" s="213"/>
      <c r="V19085" s="213"/>
      <c r="W19085" s="213"/>
      <c r="X19085" s="214"/>
      <c r="Y19085" s="214"/>
      <c r="Z19085" s="214"/>
      <c r="AA19085" s="217"/>
      <c r="AB19085" s="217"/>
      <c r="AC19085" s="217"/>
      <c r="AD19085" s="213"/>
    </row>
    <row r="19086" spans="20:30" x14ac:dyDescent="0.2">
      <c r="T19086" s="212"/>
      <c r="U19086" s="213"/>
      <c r="V19086" s="213"/>
      <c r="W19086" s="213"/>
      <c r="X19086" s="214"/>
      <c r="Y19086" s="214"/>
      <c r="Z19086" s="214"/>
      <c r="AA19086" s="217"/>
      <c r="AB19086" s="217"/>
      <c r="AC19086" s="217"/>
      <c r="AD19086" s="213"/>
    </row>
    <row r="19087" spans="20:30" x14ac:dyDescent="0.2">
      <c r="T19087" s="212"/>
      <c r="U19087" s="213"/>
      <c r="V19087" s="213"/>
      <c r="W19087" s="213"/>
      <c r="X19087" s="214"/>
      <c r="Y19087" s="214"/>
      <c r="Z19087" s="214"/>
      <c r="AA19087" s="217"/>
      <c r="AB19087" s="217"/>
      <c r="AC19087" s="217"/>
      <c r="AD19087" s="213"/>
    </row>
    <row r="19088" spans="20:30" x14ac:dyDescent="0.2">
      <c r="T19088" s="212"/>
      <c r="U19088" s="213"/>
      <c r="V19088" s="213"/>
      <c r="W19088" s="213"/>
      <c r="X19088" s="214"/>
      <c r="Y19088" s="214"/>
      <c r="Z19088" s="214"/>
      <c r="AA19088" s="217"/>
      <c r="AB19088" s="217"/>
      <c r="AC19088" s="217"/>
      <c r="AD19088" s="213"/>
    </row>
    <row r="19089" spans="20:30" x14ac:dyDescent="0.2">
      <c r="T19089" s="212"/>
      <c r="U19089" s="213"/>
      <c r="V19089" s="213"/>
      <c r="W19089" s="213"/>
      <c r="X19089" s="214"/>
      <c r="Y19089" s="214"/>
      <c r="Z19089" s="214"/>
      <c r="AA19089" s="217"/>
      <c r="AB19089" s="217"/>
      <c r="AC19089" s="217"/>
      <c r="AD19089" s="213"/>
    </row>
    <row r="19090" spans="20:30" x14ac:dyDescent="0.2">
      <c r="T19090" s="212"/>
      <c r="U19090" s="213"/>
      <c r="V19090" s="213"/>
      <c r="W19090" s="213"/>
      <c r="X19090" s="214"/>
      <c r="Y19090" s="214"/>
      <c r="Z19090" s="214"/>
      <c r="AA19090" s="217"/>
      <c r="AB19090" s="217"/>
      <c r="AC19090" s="217"/>
      <c r="AD19090" s="213"/>
    </row>
    <row r="19091" spans="20:30" x14ac:dyDescent="0.2">
      <c r="T19091" s="212"/>
      <c r="U19091" s="213"/>
      <c r="V19091" s="213"/>
      <c r="W19091" s="213"/>
      <c r="X19091" s="214"/>
      <c r="Y19091" s="214"/>
      <c r="Z19091" s="214"/>
      <c r="AA19091" s="217"/>
      <c r="AB19091" s="217"/>
      <c r="AC19091" s="217"/>
      <c r="AD19091" s="213"/>
    </row>
    <row r="19092" spans="20:30" x14ac:dyDescent="0.2">
      <c r="T19092" s="212"/>
      <c r="U19092" s="213"/>
      <c r="V19092" s="213"/>
      <c r="W19092" s="213"/>
      <c r="X19092" s="214"/>
      <c r="Y19092" s="214"/>
      <c r="Z19092" s="214"/>
      <c r="AA19092" s="217"/>
      <c r="AB19092" s="217"/>
      <c r="AC19092" s="217"/>
      <c r="AD19092" s="213"/>
    </row>
    <row r="19093" spans="20:30" x14ac:dyDescent="0.2">
      <c r="T19093" s="212"/>
      <c r="U19093" s="213"/>
      <c r="V19093" s="213"/>
      <c r="W19093" s="213"/>
      <c r="X19093" s="214"/>
      <c r="Y19093" s="214"/>
      <c r="Z19093" s="214"/>
      <c r="AA19093" s="217"/>
      <c r="AB19093" s="217"/>
      <c r="AC19093" s="217"/>
      <c r="AD19093" s="213"/>
    </row>
    <row r="19094" spans="20:30" x14ac:dyDescent="0.2">
      <c r="T19094" s="212"/>
      <c r="U19094" s="213"/>
      <c r="V19094" s="213"/>
      <c r="W19094" s="213"/>
      <c r="X19094" s="214"/>
      <c r="Y19094" s="214"/>
      <c r="Z19094" s="214"/>
      <c r="AA19094" s="217"/>
      <c r="AB19094" s="217"/>
      <c r="AC19094" s="217"/>
      <c r="AD19094" s="213"/>
    </row>
    <row r="19095" spans="20:30" x14ac:dyDescent="0.2">
      <c r="T19095" s="212"/>
      <c r="U19095" s="213"/>
      <c r="V19095" s="213"/>
      <c r="W19095" s="213"/>
      <c r="X19095" s="214"/>
      <c r="Y19095" s="214"/>
      <c r="Z19095" s="214"/>
      <c r="AA19095" s="217"/>
      <c r="AB19095" s="217"/>
      <c r="AC19095" s="217"/>
      <c r="AD19095" s="213"/>
    </row>
    <row r="19096" spans="20:30" x14ac:dyDescent="0.2">
      <c r="T19096" s="212"/>
      <c r="U19096" s="213"/>
      <c r="V19096" s="213"/>
      <c r="W19096" s="213"/>
      <c r="X19096" s="214"/>
      <c r="Y19096" s="214"/>
      <c r="Z19096" s="214"/>
      <c r="AA19096" s="217"/>
      <c r="AB19096" s="217"/>
      <c r="AC19096" s="217"/>
      <c r="AD19096" s="213"/>
    </row>
    <row r="19097" spans="20:30" x14ac:dyDescent="0.2">
      <c r="T19097" s="212"/>
      <c r="U19097" s="213"/>
      <c r="V19097" s="213"/>
      <c r="W19097" s="213"/>
      <c r="X19097" s="214"/>
      <c r="Y19097" s="214"/>
      <c r="Z19097" s="214"/>
      <c r="AA19097" s="217"/>
      <c r="AB19097" s="217"/>
      <c r="AC19097" s="217"/>
      <c r="AD19097" s="213"/>
    </row>
    <row r="19098" spans="20:30" x14ac:dyDescent="0.2">
      <c r="T19098" s="212"/>
      <c r="U19098" s="213"/>
      <c r="V19098" s="213"/>
      <c r="W19098" s="213"/>
      <c r="X19098" s="214"/>
      <c r="Y19098" s="214"/>
      <c r="Z19098" s="214"/>
      <c r="AA19098" s="217"/>
      <c r="AB19098" s="217"/>
      <c r="AC19098" s="217"/>
      <c r="AD19098" s="213"/>
    </row>
    <row r="19099" spans="20:30" x14ac:dyDescent="0.2">
      <c r="T19099" s="212"/>
      <c r="U19099" s="213"/>
      <c r="V19099" s="213"/>
      <c r="W19099" s="213"/>
      <c r="X19099" s="214"/>
      <c r="Y19099" s="214"/>
      <c r="Z19099" s="214"/>
      <c r="AA19099" s="217"/>
      <c r="AB19099" s="217"/>
      <c r="AC19099" s="217"/>
      <c r="AD19099" s="213"/>
    </row>
    <row r="19100" spans="20:30" x14ac:dyDescent="0.2">
      <c r="T19100" s="212"/>
      <c r="U19100" s="213"/>
      <c r="V19100" s="213"/>
      <c r="W19100" s="213"/>
      <c r="X19100" s="214"/>
      <c r="Y19100" s="214"/>
      <c r="Z19100" s="214"/>
      <c r="AA19100" s="217"/>
      <c r="AB19100" s="217"/>
      <c r="AC19100" s="217"/>
      <c r="AD19100" s="213"/>
    </row>
    <row r="19101" spans="20:30" x14ac:dyDescent="0.2">
      <c r="T19101" s="212"/>
      <c r="U19101" s="213"/>
      <c r="V19101" s="213"/>
      <c r="W19101" s="213"/>
      <c r="X19101" s="214"/>
      <c r="Y19101" s="214"/>
      <c r="Z19101" s="214"/>
      <c r="AA19101" s="217"/>
      <c r="AB19101" s="217"/>
      <c r="AC19101" s="217"/>
      <c r="AD19101" s="213"/>
    </row>
    <row r="19102" spans="20:30" x14ac:dyDescent="0.2">
      <c r="T19102" s="212"/>
      <c r="U19102" s="213"/>
      <c r="V19102" s="213"/>
      <c r="W19102" s="213"/>
      <c r="X19102" s="214"/>
      <c r="Y19102" s="214"/>
      <c r="Z19102" s="214"/>
      <c r="AA19102" s="217"/>
      <c r="AB19102" s="217"/>
      <c r="AC19102" s="217"/>
      <c r="AD19102" s="213"/>
    </row>
    <row r="19103" spans="20:30" x14ac:dyDescent="0.2">
      <c r="T19103" s="212"/>
      <c r="U19103" s="213"/>
      <c r="V19103" s="213"/>
      <c r="W19103" s="213"/>
      <c r="X19103" s="214"/>
      <c r="Y19103" s="214"/>
      <c r="Z19103" s="214"/>
      <c r="AA19103" s="217"/>
      <c r="AB19103" s="217"/>
      <c r="AC19103" s="217"/>
      <c r="AD19103" s="213"/>
    </row>
    <row r="19104" spans="20:30" x14ac:dyDescent="0.2">
      <c r="T19104" s="212"/>
      <c r="U19104" s="213"/>
      <c r="V19104" s="213"/>
      <c r="W19104" s="213"/>
      <c r="X19104" s="214"/>
      <c r="Y19104" s="214"/>
      <c r="Z19104" s="214"/>
      <c r="AA19104" s="217"/>
      <c r="AB19104" s="217"/>
      <c r="AC19104" s="217"/>
      <c r="AD19104" s="213"/>
    </row>
    <row r="19105" spans="20:30" x14ac:dyDescent="0.2">
      <c r="T19105" s="212"/>
      <c r="U19105" s="213"/>
      <c r="V19105" s="213"/>
      <c r="W19105" s="213"/>
      <c r="X19105" s="214"/>
      <c r="Y19105" s="214"/>
      <c r="Z19105" s="214"/>
      <c r="AA19105" s="217"/>
      <c r="AB19105" s="217"/>
      <c r="AC19105" s="217"/>
      <c r="AD19105" s="213"/>
    </row>
    <row r="19106" spans="20:30" x14ac:dyDescent="0.2">
      <c r="T19106" s="212"/>
      <c r="U19106" s="213"/>
      <c r="V19106" s="213"/>
      <c r="W19106" s="213"/>
      <c r="X19106" s="214"/>
      <c r="Y19106" s="214"/>
      <c r="Z19106" s="214"/>
      <c r="AA19106" s="217"/>
      <c r="AB19106" s="217"/>
      <c r="AC19106" s="217"/>
      <c r="AD19106" s="213"/>
    </row>
    <row r="19107" spans="20:30" x14ac:dyDescent="0.2">
      <c r="T19107" s="212"/>
      <c r="U19107" s="213"/>
      <c r="V19107" s="213"/>
      <c r="W19107" s="213"/>
      <c r="X19107" s="214"/>
      <c r="Y19107" s="214"/>
      <c r="Z19107" s="214"/>
      <c r="AA19107" s="217"/>
      <c r="AB19107" s="217"/>
      <c r="AC19107" s="217"/>
      <c r="AD19107" s="213"/>
    </row>
    <row r="19108" spans="20:30" x14ac:dyDescent="0.2">
      <c r="T19108" s="212"/>
      <c r="U19108" s="213"/>
      <c r="V19108" s="213"/>
      <c r="W19108" s="213"/>
      <c r="X19108" s="214"/>
      <c r="Y19108" s="214"/>
      <c r="Z19108" s="214"/>
      <c r="AA19108" s="217"/>
      <c r="AB19108" s="217"/>
      <c r="AC19108" s="217"/>
      <c r="AD19108" s="213"/>
    </row>
    <row r="19109" spans="20:30" x14ac:dyDescent="0.2">
      <c r="T19109" s="212"/>
      <c r="U19109" s="213"/>
      <c r="V19109" s="213"/>
      <c r="W19109" s="213"/>
      <c r="X19109" s="214"/>
      <c r="Y19109" s="214"/>
      <c r="Z19109" s="214"/>
      <c r="AA19109" s="217"/>
      <c r="AB19109" s="217"/>
      <c r="AC19109" s="217"/>
      <c r="AD19109" s="213"/>
    </row>
    <row r="19110" spans="20:30" x14ac:dyDescent="0.2">
      <c r="T19110" s="212"/>
      <c r="U19110" s="213"/>
      <c r="V19110" s="213"/>
      <c r="W19110" s="213"/>
      <c r="X19110" s="214"/>
      <c r="Y19110" s="214"/>
      <c r="Z19110" s="214"/>
      <c r="AA19110" s="217"/>
      <c r="AB19110" s="217"/>
      <c r="AC19110" s="217"/>
      <c r="AD19110" s="213"/>
    </row>
    <row r="19111" spans="20:30" x14ac:dyDescent="0.2">
      <c r="T19111" s="212"/>
      <c r="U19111" s="213"/>
      <c r="V19111" s="213"/>
      <c r="W19111" s="213"/>
      <c r="X19111" s="214"/>
      <c r="Y19111" s="214"/>
      <c r="Z19111" s="214"/>
      <c r="AA19111" s="217"/>
      <c r="AB19111" s="217"/>
      <c r="AC19111" s="217"/>
      <c r="AD19111" s="213"/>
    </row>
    <row r="19112" spans="20:30" x14ac:dyDescent="0.2">
      <c r="T19112" s="212"/>
      <c r="U19112" s="213"/>
      <c r="V19112" s="213"/>
      <c r="W19112" s="213"/>
      <c r="X19112" s="214"/>
      <c r="Y19112" s="214"/>
      <c r="Z19112" s="214"/>
      <c r="AA19112" s="217"/>
      <c r="AB19112" s="217"/>
      <c r="AC19112" s="217"/>
      <c r="AD19112" s="213"/>
    </row>
    <row r="19113" spans="20:30" x14ac:dyDescent="0.2">
      <c r="T19113" s="212"/>
      <c r="U19113" s="213"/>
      <c r="V19113" s="213"/>
      <c r="W19113" s="213"/>
      <c r="X19113" s="214"/>
      <c r="Y19113" s="214"/>
      <c r="Z19113" s="214"/>
      <c r="AA19113" s="217"/>
      <c r="AB19113" s="217"/>
      <c r="AC19113" s="217"/>
      <c r="AD19113" s="213"/>
    </row>
    <row r="19114" spans="20:30" x14ac:dyDescent="0.2">
      <c r="T19114" s="212"/>
      <c r="U19114" s="213"/>
      <c r="V19114" s="213"/>
      <c r="W19114" s="213"/>
      <c r="X19114" s="214"/>
      <c r="Y19114" s="214"/>
      <c r="Z19114" s="214"/>
      <c r="AA19114" s="217"/>
      <c r="AB19114" s="217"/>
      <c r="AC19114" s="217"/>
      <c r="AD19114" s="213"/>
    </row>
    <row r="19115" spans="20:30" x14ac:dyDescent="0.2">
      <c r="T19115" s="212"/>
      <c r="U19115" s="213"/>
      <c r="V19115" s="213"/>
      <c r="W19115" s="213"/>
      <c r="X19115" s="214"/>
      <c r="Y19115" s="214"/>
      <c r="Z19115" s="214"/>
      <c r="AA19115" s="217"/>
      <c r="AB19115" s="217"/>
      <c r="AC19115" s="217"/>
      <c r="AD19115" s="213"/>
    </row>
    <row r="19116" spans="20:30" x14ac:dyDescent="0.2">
      <c r="T19116" s="212"/>
      <c r="U19116" s="213"/>
      <c r="V19116" s="213"/>
      <c r="W19116" s="213"/>
      <c r="X19116" s="214"/>
      <c r="Y19116" s="214"/>
      <c r="Z19116" s="214"/>
      <c r="AA19116" s="217"/>
      <c r="AB19116" s="217"/>
      <c r="AC19116" s="217"/>
      <c r="AD19116" s="213"/>
    </row>
    <row r="19117" spans="20:30" x14ac:dyDescent="0.2">
      <c r="T19117" s="212"/>
      <c r="U19117" s="213"/>
      <c r="V19117" s="213"/>
      <c r="W19117" s="213"/>
      <c r="X19117" s="214"/>
      <c r="Y19117" s="214"/>
      <c r="Z19117" s="214"/>
      <c r="AA19117" s="217"/>
      <c r="AB19117" s="217"/>
      <c r="AC19117" s="217"/>
      <c r="AD19117" s="213"/>
    </row>
    <row r="19118" spans="20:30" x14ac:dyDescent="0.2">
      <c r="T19118" s="212"/>
      <c r="U19118" s="213"/>
      <c r="V19118" s="213"/>
      <c r="W19118" s="213"/>
      <c r="X19118" s="214"/>
      <c r="Y19118" s="214"/>
      <c r="Z19118" s="214"/>
      <c r="AA19118" s="217"/>
      <c r="AB19118" s="217"/>
      <c r="AC19118" s="217"/>
      <c r="AD19118" s="213"/>
    </row>
    <row r="19119" spans="20:30" x14ac:dyDescent="0.2">
      <c r="T19119" s="212"/>
      <c r="U19119" s="213"/>
      <c r="V19119" s="213"/>
      <c r="W19119" s="213"/>
      <c r="X19119" s="214"/>
      <c r="Y19119" s="214"/>
      <c r="Z19119" s="214"/>
      <c r="AA19119" s="217"/>
      <c r="AB19119" s="217"/>
      <c r="AC19119" s="217"/>
      <c r="AD19119" s="213"/>
    </row>
    <row r="19120" spans="20:30" x14ac:dyDescent="0.2">
      <c r="T19120" s="212"/>
      <c r="U19120" s="213"/>
      <c r="V19120" s="213"/>
      <c r="W19120" s="213"/>
      <c r="X19120" s="214"/>
      <c r="Y19120" s="214"/>
      <c r="Z19120" s="214"/>
      <c r="AA19120" s="217"/>
      <c r="AB19120" s="217"/>
      <c r="AC19120" s="217"/>
      <c r="AD19120" s="213"/>
    </row>
    <row r="19121" spans="20:30" x14ac:dyDescent="0.2">
      <c r="T19121" s="212"/>
      <c r="U19121" s="213"/>
      <c r="V19121" s="213"/>
      <c r="W19121" s="213"/>
      <c r="X19121" s="214"/>
      <c r="Y19121" s="214"/>
      <c r="Z19121" s="214"/>
      <c r="AA19121" s="217"/>
      <c r="AB19121" s="217"/>
      <c r="AC19121" s="217"/>
      <c r="AD19121" s="213"/>
    </row>
    <row r="19122" spans="20:30" x14ac:dyDescent="0.2">
      <c r="T19122" s="212"/>
      <c r="U19122" s="213"/>
      <c r="V19122" s="213"/>
      <c r="W19122" s="213"/>
      <c r="X19122" s="214"/>
      <c r="Y19122" s="214"/>
      <c r="Z19122" s="214"/>
      <c r="AA19122" s="217"/>
      <c r="AB19122" s="217"/>
      <c r="AC19122" s="217"/>
      <c r="AD19122" s="213"/>
    </row>
    <row r="19123" spans="20:30" x14ac:dyDescent="0.2">
      <c r="T19123" s="212"/>
      <c r="U19123" s="213"/>
      <c r="V19123" s="213"/>
      <c r="W19123" s="213"/>
      <c r="X19123" s="214"/>
      <c r="Y19123" s="214"/>
      <c r="Z19123" s="214"/>
      <c r="AA19123" s="217"/>
      <c r="AB19123" s="217"/>
      <c r="AC19123" s="217"/>
      <c r="AD19123" s="213"/>
    </row>
    <row r="19124" spans="20:30" x14ac:dyDescent="0.2">
      <c r="T19124" s="212"/>
      <c r="U19124" s="213"/>
      <c r="V19124" s="213"/>
      <c r="W19124" s="213"/>
      <c r="X19124" s="214"/>
      <c r="Y19124" s="214"/>
      <c r="Z19124" s="214"/>
      <c r="AA19124" s="217"/>
      <c r="AB19124" s="217"/>
      <c r="AC19124" s="217"/>
      <c r="AD19124" s="213"/>
    </row>
    <row r="19125" spans="20:30" x14ac:dyDescent="0.2">
      <c r="T19125" s="212"/>
      <c r="U19125" s="213"/>
      <c r="V19125" s="213"/>
      <c r="W19125" s="213"/>
      <c r="X19125" s="214"/>
      <c r="Y19125" s="214"/>
      <c r="Z19125" s="214"/>
      <c r="AA19125" s="217"/>
      <c r="AB19125" s="217"/>
      <c r="AC19125" s="217"/>
      <c r="AD19125" s="213"/>
    </row>
    <row r="19126" spans="20:30" x14ac:dyDescent="0.2">
      <c r="T19126" s="212"/>
      <c r="U19126" s="213"/>
      <c r="V19126" s="213"/>
      <c r="W19126" s="213"/>
      <c r="X19126" s="214"/>
      <c r="Y19126" s="214"/>
      <c r="Z19126" s="214"/>
      <c r="AA19126" s="217"/>
      <c r="AB19126" s="217"/>
      <c r="AC19126" s="217"/>
      <c r="AD19126" s="213"/>
    </row>
    <row r="19127" spans="20:30" x14ac:dyDescent="0.2">
      <c r="T19127" s="212"/>
      <c r="U19127" s="213"/>
      <c r="V19127" s="213"/>
      <c r="W19127" s="213"/>
      <c r="X19127" s="214"/>
      <c r="Y19127" s="214"/>
      <c r="Z19127" s="214"/>
      <c r="AA19127" s="217"/>
      <c r="AB19127" s="217"/>
      <c r="AC19127" s="217"/>
      <c r="AD19127" s="213"/>
    </row>
    <row r="19128" spans="20:30" x14ac:dyDescent="0.2">
      <c r="T19128" s="212"/>
      <c r="U19128" s="213"/>
      <c r="V19128" s="213"/>
      <c r="W19128" s="213"/>
      <c r="X19128" s="214"/>
      <c r="Y19128" s="214"/>
      <c r="Z19128" s="214"/>
      <c r="AA19128" s="217"/>
      <c r="AB19128" s="217"/>
      <c r="AC19128" s="217"/>
      <c r="AD19128" s="213"/>
    </row>
    <row r="19129" spans="20:30" x14ac:dyDescent="0.2">
      <c r="T19129" s="212"/>
      <c r="U19129" s="213"/>
      <c r="V19129" s="213"/>
      <c r="W19129" s="213"/>
      <c r="X19129" s="214"/>
      <c r="Y19129" s="214"/>
      <c r="Z19129" s="214"/>
      <c r="AA19129" s="217"/>
      <c r="AB19129" s="217"/>
      <c r="AC19129" s="217"/>
      <c r="AD19129" s="213"/>
    </row>
    <row r="19130" spans="20:30" x14ac:dyDescent="0.2">
      <c r="T19130" s="212"/>
      <c r="U19130" s="213"/>
      <c r="V19130" s="213"/>
      <c r="W19130" s="213"/>
      <c r="X19130" s="214"/>
      <c r="Y19130" s="214"/>
      <c r="Z19130" s="214"/>
      <c r="AA19130" s="217"/>
      <c r="AB19130" s="217"/>
      <c r="AC19130" s="217"/>
      <c r="AD19130" s="213"/>
    </row>
    <row r="19131" spans="20:30" x14ac:dyDescent="0.2">
      <c r="T19131" s="212"/>
      <c r="U19131" s="213"/>
      <c r="V19131" s="213"/>
      <c r="W19131" s="213"/>
      <c r="X19131" s="214"/>
      <c r="Y19131" s="214"/>
      <c r="Z19131" s="214"/>
      <c r="AA19131" s="217"/>
      <c r="AB19131" s="217"/>
      <c r="AC19131" s="217"/>
      <c r="AD19131" s="213"/>
    </row>
    <row r="19132" spans="20:30" x14ac:dyDescent="0.2">
      <c r="T19132" s="212"/>
      <c r="U19132" s="213"/>
      <c r="V19132" s="213"/>
      <c r="W19132" s="213"/>
      <c r="X19132" s="214"/>
      <c r="Y19132" s="214"/>
      <c r="Z19132" s="214"/>
      <c r="AA19132" s="217"/>
      <c r="AB19132" s="217"/>
      <c r="AC19132" s="217"/>
      <c r="AD19132" s="213"/>
    </row>
    <row r="19133" spans="20:30" x14ac:dyDescent="0.2">
      <c r="T19133" s="212"/>
      <c r="U19133" s="213"/>
      <c r="V19133" s="213"/>
      <c r="W19133" s="213"/>
      <c r="X19133" s="214"/>
      <c r="Y19133" s="214"/>
      <c r="Z19133" s="214"/>
      <c r="AA19133" s="217"/>
      <c r="AB19133" s="217"/>
      <c r="AC19133" s="217"/>
      <c r="AD19133" s="213"/>
    </row>
    <row r="19134" spans="20:30" x14ac:dyDescent="0.2">
      <c r="T19134" s="212"/>
      <c r="U19134" s="213"/>
      <c r="V19134" s="213"/>
      <c r="W19134" s="213"/>
      <c r="X19134" s="214"/>
      <c r="Y19134" s="214"/>
      <c r="Z19134" s="214"/>
      <c r="AA19134" s="217"/>
      <c r="AB19134" s="217"/>
      <c r="AC19134" s="217"/>
      <c r="AD19134" s="213"/>
    </row>
    <row r="19135" spans="20:30" x14ac:dyDescent="0.2">
      <c r="T19135" s="212"/>
      <c r="U19135" s="213"/>
      <c r="V19135" s="213"/>
      <c r="W19135" s="213"/>
      <c r="X19135" s="214"/>
      <c r="Y19135" s="214"/>
      <c r="Z19135" s="214"/>
      <c r="AA19135" s="217"/>
      <c r="AB19135" s="217"/>
      <c r="AC19135" s="217"/>
      <c r="AD19135" s="213"/>
    </row>
    <row r="19136" spans="20:30" x14ac:dyDescent="0.2">
      <c r="T19136" s="212"/>
      <c r="U19136" s="213"/>
      <c r="V19136" s="213"/>
      <c r="W19136" s="213"/>
      <c r="X19136" s="214"/>
      <c r="Y19136" s="214"/>
      <c r="Z19136" s="214"/>
      <c r="AA19136" s="217"/>
      <c r="AB19136" s="217"/>
      <c r="AC19136" s="217"/>
      <c r="AD19136" s="213"/>
    </row>
    <row r="19137" spans="20:30" x14ac:dyDescent="0.2">
      <c r="T19137" s="212"/>
      <c r="U19137" s="213"/>
      <c r="V19137" s="213"/>
      <c r="W19137" s="213"/>
      <c r="X19137" s="214"/>
      <c r="Y19137" s="214"/>
      <c r="Z19137" s="214"/>
      <c r="AA19137" s="217"/>
      <c r="AB19137" s="217"/>
      <c r="AC19137" s="217"/>
      <c r="AD19137" s="213"/>
    </row>
    <row r="19138" spans="20:30" x14ac:dyDescent="0.2">
      <c r="T19138" s="212"/>
      <c r="U19138" s="213"/>
      <c r="V19138" s="213"/>
      <c r="W19138" s="213"/>
      <c r="X19138" s="214"/>
      <c r="Y19138" s="214"/>
      <c r="Z19138" s="214"/>
      <c r="AA19138" s="217"/>
      <c r="AB19138" s="217"/>
      <c r="AC19138" s="217"/>
      <c r="AD19138" s="213"/>
    </row>
    <row r="19139" spans="20:30" x14ac:dyDescent="0.2">
      <c r="T19139" s="212"/>
      <c r="U19139" s="213"/>
      <c r="V19139" s="213"/>
      <c r="W19139" s="213"/>
      <c r="X19139" s="214"/>
      <c r="Y19139" s="214"/>
      <c r="Z19139" s="214"/>
      <c r="AA19139" s="217"/>
      <c r="AB19139" s="217"/>
      <c r="AC19139" s="217"/>
      <c r="AD19139" s="213"/>
    </row>
    <row r="19140" spans="20:30" x14ac:dyDescent="0.2">
      <c r="T19140" s="212"/>
      <c r="U19140" s="213"/>
      <c r="V19140" s="213"/>
      <c r="W19140" s="213"/>
      <c r="X19140" s="214"/>
      <c r="Y19140" s="214"/>
      <c r="Z19140" s="214"/>
      <c r="AA19140" s="217"/>
      <c r="AB19140" s="217"/>
      <c r="AC19140" s="217"/>
      <c r="AD19140" s="213"/>
    </row>
    <row r="19141" spans="20:30" x14ac:dyDescent="0.2">
      <c r="T19141" s="212"/>
      <c r="U19141" s="213"/>
      <c r="V19141" s="213"/>
      <c r="W19141" s="213"/>
      <c r="X19141" s="214"/>
      <c r="Y19141" s="214"/>
      <c r="Z19141" s="214"/>
      <c r="AA19141" s="217"/>
      <c r="AB19141" s="217"/>
      <c r="AC19141" s="217"/>
      <c r="AD19141" s="213"/>
    </row>
    <row r="19142" spans="20:30" x14ac:dyDescent="0.2">
      <c r="T19142" s="212"/>
      <c r="U19142" s="213"/>
      <c r="V19142" s="213"/>
      <c r="W19142" s="213"/>
      <c r="X19142" s="214"/>
      <c r="Y19142" s="214"/>
      <c r="Z19142" s="214"/>
      <c r="AA19142" s="217"/>
      <c r="AB19142" s="217"/>
      <c r="AC19142" s="217"/>
      <c r="AD19142" s="213"/>
    </row>
    <row r="19143" spans="20:30" x14ac:dyDescent="0.2">
      <c r="T19143" s="212"/>
      <c r="U19143" s="213"/>
      <c r="V19143" s="213"/>
      <c r="W19143" s="213"/>
      <c r="X19143" s="214"/>
      <c r="Y19143" s="214"/>
      <c r="Z19143" s="214"/>
      <c r="AA19143" s="217"/>
      <c r="AB19143" s="217"/>
      <c r="AC19143" s="217"/>
      <c r="AD19143" s="213"/>
    </row>
    <row r="19144" spans="20:30" x14ac:dyDescent="0.2">
      <c r="T19144" s="212"/>
      <c r="U19144" s="213"/>
      <c r="V19144" s="213"/>
      <c r="W19144" s="213"/>
      <c r="X19144" s="214"/>
      <c r="Y19144" s="214"/>
      <c r="Z19144" s="214"/>
      <c r="AA19144" s="217"/>
      <c r="AB19144" s="217"/>
      <c r="AC19144" s="217"/>
      <c r="AD19144" s="213"/>
    </row>
    <row r="19145" spans="20:30" x14ac:dyDescent="0.2">
      <c r="T19145" s="212"/>
      <c r="U19145" s="213"/>
      <c r="V19145" s="213"/>
      <c r="W19145" s="213"/>
      <c r="X19145" s="214"/>
      <c r="Y19145" s="214"/>
      <c r="Z19145" s="214"/>
      <c r="AA19145" s="217"/>
      <c r="AB19145" s="217"/>
      <c r="AC19145" s="217"/>
      <c r="AD19145" s="213"/>
    </row>
    <row r="19146" spans="20:30" x14ac:dyDescent="0.2">
      <c r="T19146" s="212"/>
      <c r="U19146" s="213"/>
      <c r="V19146" s="213"/>
      <c r="W19146" s="213"/>
      <c r="X19146" s="214"/>
      <c r="Y19146" s="214"/>
      <c r="Z19146" s="214"/>
      <c r="AA19146" s="217"/>
      <c r="AB19146" s="217"/>
      <c r="AC19146" s="217"/>
      <c r="AD19146" s="213"/>
    </row>
    <row r="19147" spans="20:30" x14ac:dyDescent="0.2">
      <c r="T19147" s="212"/>
      <c r="U19147" s="213"/>
      <c r="V19147" s="213"/>
      <c r="W19147" s="213"/>
      <c r="X19147" s="214"/>
      <c r="Y19147" s="214"/>
      <c r="Z19147" s="214"/>
      <c r="AA19147" s="217"/>
      <c r="AB19147" s="217"/>
      <c r="AC19147" s="217"/>
      <c r="AD19147" s="213"/>
    </row>
    <row r="19148" spans="20:30" x14ac:dyDescent="0.2">
      <c r="T19148" s="212"/>
      <c r="U19148" s="213"/>
      <c r="V19148" s="213"/>
      <c r="W19148" s="213"/>
      <c r="X19148" s="214"/>
      <c r="Y19148" s="214"/>
      <c r="Z19148" s="214"/>
      <c r="AA19148" s="217"/>
      <c r="AB19148" s="217"/>
      <c r="AC19148" s="217"/>
      <c r="AD19148" s="213"/>
    </row>
    <row r="19149" spans="20:30" x14ac:dyDescent="0.2">
      <c r="T19149" s="212"/>
      <c r="U19149" s="213"/>
      <c r="V19149" s="213"/>
      <c r="W19149" s="213"/>
      <c r="X19149" s="214"/>
      <c r="Y19149" s="214"/>
      <c r="Z19149" s="214"/>
      <c r="AA19149" s="217"/>
      <c r="AB19149" s="217"/>
      <c r="AC19149" s="217"/>
      <c r="AD19149" s="213"/>
    </row>
    <row r="19150" spans="20:30" x14ac:dyDescent="0.2">
      <c r="T19150" s="212"/>
      <c r="U19150" s="213"/>
      <c r="V19150" s="213"/>
      <c r="W19150" s="213"/>
      <c r="X19150" s="214"/>
      <c r="Y19150" s="214"/>
      <c r="Z19150" s="214"/>
      <c r="AA19150" s="217"/>
      <c r="AB19150" s="217"/>
      <c r="AC19150" s="217"/>
      <c r="AD19150" s="213"/>
    </row>
    <row r="19151" spans="20:30" x14ac:dyDescent="0.2">
      <c r="T19151" s="212"/>
      <c r="U19151" s="213"/>
      <c r="V19151" s="213"/>
      <c r="W19151" s="213"/>
      <c r="X19151" s="214"/>
      <c r="Y19151" s="214"/>
      <c r="Z19151" s="214"/>
      <c r="AA19151" s="217"/>
      <c r="AB19151" s="217"/>
      <c r="AC19151" s="217"/>
      <c r="AD19151" s="213"/>
    </row>
    <row r="19152" spans="20:30" x14ac:dyDescent="0.2">
      <c r="T19152" s="212"/>
      <c r="U19152" s="213"/>
      <c r="V19152" s="213"/>
      <c r="W19152" s="213"/>
      <c r="X19152" s="214"/>
      <c r="Y19152" s="214"/>
      <c r="Z19152" s="214"/>
      <c r="AA19152" s="217"/>
      <c r="AB19152" s="217"/>
      <c r="AC19152" s="217"/>
      <c r="AD19152" s="213"/>
    </row>
    <row r="19153" spans="20:30" x14ac:dyDescent="0.2">
      <c r="T19153" s="212"/>
      <c r="U19153" s="213"/>
      <c r="V19153" s="213"/>
      <c r="W19153" s="213"/>
      <c r="X19153" s="214"/>
      <c r="Y19153" s="214"/>
      <c r="Z19153" s="214"/>
      <c r="AA19153" s="217"/>
      <c r="AB19153" s="217"/>
      <c r="AC19153" s="217"/>
      <c r="AD19153" s="213"/>
    </row>
    <row r="19154" spans="20:30" x14ac:dyDescent="0.2">
      <c r="T19154" s="212"/>
      <c r="U19154" s="213"/>
      <c r="V19154" s="213"/>
      <c r="W19154" s="213"/>
      <c r="X19154" s="214"/>
      <c r="Y19154" s="214"/>
      <c r="Z19154" s="214"/>
      <c r="AA19154" s="217"/>
      <c r="AB19154" s="217"/>
      <c r="AC19154" s="217"/>
      <c r="AD19154" s="213"/>
    </row>
    <row r="19155" spans="20:30" x14ac:dyDescent="0.2">
      <c r="T19155" s="212"/>
      <c r="U19155" s="213"/>
      <c r="V19155" s="213"/>
      <c r="W19155" s="213"/>
      <c r="X19155" s="214"/>
      <c r="Y19155" s="214"/>
      <c r="Z19155" s="214"/>
      <c r="AA19155" s="217"/>
      <c r="AB19155" s="217"/>
      <c r="AC19155" s="217"/>
      <c r="AD19155" s="213"/>
    </row>
    <row r="19156" spans="20:30" x14ac:dyDescent="0.2">
      <c r="T19156" s="212"/>
      <c r="U19156" s="213"/>
      <c r="V19156" s="213"/>
      <c r="W19156" s="213"/>
      <c r="X19156" s="214"/>
      <c r="Y19156" s="214"/>
      <c r="Z19156" s="214"/>
      <c r="AA19156" s="217"/>
      <c r="AB19156" s="217"/>
      <c r="AC19156" s="217"/>
      <c r="AD19156" s="213"/>
    </row>
    <row r="19157" spans="20:30" x14ac:dyDescent="0.2">
      <c r="T19157" s="212"/>
      <c r="U19157" s="213"/>
      <c r="V19157" s="213"/>
      <c r="W19157" s="213"/>
      <c r="X19157" s="214"/>
      <c r="Y19157" s="214"/>
      <c r="Z19157" s="214"/>
      <c r="AA19157" s="217"/>
      <c r="AB19157" s="217"/>
      <c r="AC19157" s="217"/>
      <c r="AD19157" s="213"/>
    </row>
    <row r="19158" spans="20:30" x14ac:dyDescent="0.2">
      <c r="T19158" s="212"/>
      <c r="U19158" s="213"/>
      <c r="V19158" s="213"/>
      <c r="W19158" s="213"/>
      <c r="X19158" s="214"/>
      <c r="Y19158" s="214"/>
      <c r="Z19158" s="214"/>
      <c r="AA19158" s="217"/>
      <c r="AB19158" s="217"/>
      <c r="AC19158" s="217"/>
      <c r="AD19158" s="213"/>
    </row>
    <row r="19159" spans="20:30" x14ac:dyDescent="0.2">
      <c r="T19159" s="212"/>
      <c r="U19159" s="213"/>
      <c r="V19159" s="213"/>
      <c r="W19159" s="213"/>
      <c r="X19159" s="214"/>
      <c r="Y19159" s="214"/>
      <c r="Z19159" s="214"/>
      <c r="AA19159" s="217"/>
      <c r="AB19159" s="217"/>
      <c r="AC19159" s="217"/>
      <c r="AD19159" s="213"/>
    </row>
    <row r="19160" spans="20:30" x14ac:dyDescent="0.2">
      <c r="T19160" s="212"/>
      <c r="U19160" s="213"/>
      <c r="V19160" s="213"/>
      <c r="W19160" s="213"/>
      <c r="X19160" s="214"/>
      <c r="Y19160" s="214"/>
      <c r="Z19160" s="214"/>
      <c r="AA19160" s="217"/>
      <c r="AB19160" s="217"/>
      <c r="AC19160" s="217"/>
      <c r="AD19160" s="213"/>
    </row>
    <row r="19161" spans="20:30" x14ac:dyDescent="0.2">
      <c r="T19161" s="212"/>
      <c r="U19161" s="213"/>
      <c r="V19161" s="213"/>
      <c r="W19161" s="213"/>
      <c r="X19161" s="214"/>
      <c r="Y19161" s="214"/>
      <c r="Z19161" s="214"/>
      <c r="AA19161" s="217"/>
      <c r="AB19161" s="217"/>
      <c r="AC19161" s="217"/>
      <c r="AD19161" s="213"/>
    </row>
    <row r="19162" spans="20:30" x14ac:dyDescent="0.2">
      <c r="T19162" s="212"/>
      <c r="U19162" s="213"/>
      <c r="V19162" s="213"/>
      <c r="W19162" s="213"/>
      <c r="X19162" s="214"/>
      <c r="Y19162" s="214"/>
      <c r="Z19162" s="214"/>
      <c r="AA19162" s="217"/>
      <c r="AB19162" s="217"/>
      <c r="AC19162" s="217"/>
      <c r="AD19162" s="213"/>
    </row>
    <row r="19163" spans="20:30" x14ac:dyDescent="0.2">
      <c r="T19163" s="212"/>
      <c r="U19163" s="213"/>
      <c r="V19163" s="213"/>
      <c r="W19163" s="213"/>
      <c r="X19163" s="214"/>
      <c r="Y19163" s="214"/>
      <c r="Z19163" s="214"/>
      <c r="AA19163" s="217"/>
      <c r="AB19163" s="217"/>
      <c r="AC19163" s="217"/>
      <c r="AD19163" s="213"/>
    </row>
    <row r="19164" spans="20:30" x14ac:dyDescent="0.2">
      <c r="T19164" s="212"/>
      <c r="U19164" s="213"/>
      <c r="V19164" s="213"/>
      <c r="W19164" s="213"/>
      <c r="X19164" s="214"/>
      <c r="Y19164" s="214"/>
      <c r="Z19164" s="214"/>
      <c r="AA19164" s="217"/>
      <c r="AB19164" s="217"/>
      <c r="AC19164" s="217"/>
      <c r="AD19164" s="213"/>
    </row>
    <row r="19165" spans="20:30" x14ac:dyDescent="0.2">
      <c r="T19165" s="212"/>
      <c r="U19165" s="213"/>
      <c r="V19165" s="213"/>
      <c r="W19165" s="213"/>
      <c r="X19165" s="214"/>
      <c r="Y19165" s="214"/>
      <c r="Z19165" s="214"/>
      <c r="AA19165" s="217"/>
      <c r="AB19165" s="217"/>
      <c r="AC19165" s="217"/>
      <c r="AD19165" s="213"/>
    </row>
    <row r="19166" spans="20:30" x14ac:dyDescent="0.2">
      <c r="T19166" s="212"/>
      <c r="U19166" s="213"/>
      <c r="V19166" s="213"/>
      <c r="W19166" s="213"/>
      <c r="X19166" s="214"/>
      <c r="Y19166" s="214"/>
      <c r="Z19166" s="214"/>
      <c r="AA19166" s="217"/>
      <c r="AB19166" s="217"/>
      <c r="AC19166" s="217"/>
      <c r="AD19166" s="213"/>
    </row>
    <row r="19167" spans="20:30" x14ac:dyDescent="0.2">
      <c r="T19167" s="212"/>
      <c r="U19167" s="213"/>
      <c r="V19167" s="213"/>
      <c r="W19167" s="213"/>
      <c r="X19167" s="214"/>
      <c r="Y19167" s="214"/>
      <c r="Z19167" s="214"/>
      <c r="AA19167" s="217"/>
      <c r="AB19167" s="217"/>
      <c r="AC19167" s="217"/>
      <c r="AD19167" s="213"/>
    </row>
    <row r="19168" spans="20:30" x14ac:dyDescent="0.2">
      <c r="T19168" s="212"/>
      <c r="U19168" s="213"/>
      <c r="V19168" s="213"/>
      <c r="W19168" s="213"/>
      <c r="X19168" s="214"/>
      <c r="Y19168" s="214"/>
      <c r="Z19168" s="214"/>
      <c r="AA19168" s="217"/>
      <c r="AB19168" s="217"/>
      <c r="AC19168" s="217"/>
      <c r="AD19168" s="213"/>
    </row>
    <row r="19169" spans="20:30" x14ac:dyDescent="0.2">
      <c r="T19169" s="212"/>
      <c r="U19169" s="213"/>
      <c r="V19169" s="213"/>
      <c r="W19169" s="213"/>
      <c r="X19169" s="214"/>
      <c r="Y19169" s="214"/>
      <c r="Z19169" s="214"/>
      <c r="AA19169" s="217"/>
      <c r="AB19169" s="217"/>
      <c r="AC19169" s="217"/>
      <c r="AD19169" s="213"/>
    </row>
    <row r="19170" spans="20:30" x14ac:dyDescent="0.2">
      <c r="T19170" s="212"/>
      <c r="U19170" s="213"/>
      <c r="V19170" s="213"/>
      <c r="W19170" s="213"/>
      <c r="X19170" s="214"/>
      <c r="Y19170" s="214"/>
      <c r="Z19170" s="214"/>
      <c r="AA19170" s="217"/>
      <c r="AB19170" s="217"/>
      <c r="AC19170" s="217"/>
      <c r="AD19170" s="213"/>
    </row>
    <row r="19171" spans="20:30" x14ac:dyDescent="0.2">
      <c r="T19171" s="212"/>
      <c r="U19171" s="213"/>
      <c r="V19171" s="213"/>
      <c r="W19171" s="213"/>
      <c r="X19171" s="214"/>
      <c r="Y19171" s="214"/>
      <c r="Z19171" s="214"/>
      <c r="AA19171" s="217"/>
      <c r="AB19171" s="217"/>
      <c r="AC19171" s="217"/>
      <c r="AD19171" s="213"/>
    </row>
    <row r="19172" spans="20:30" x14ac:dyDescent="0.2">
      <c r="T19172" s="212"/>
      <c r="U19172" s="213"/>
      <c r="V19172" s="213"/>
      <c r="W19172" s="213"/>
      <c r="X19172" s="214"/>
      <c r="Y19172" s="214"/>
      <c r="Z19172" s="214"/>
      <c r="AA19172" s="217"/>
      <c r="AB19172" s="217"/>
      <c r="AC19172" s="217"/>
      <c r="AD19172" s="213"/>
    </row>
    <row r="19173" spans="20:30" x14ac:dyDescent="0.2">
      <c r="T19173" s="212"/>
      <c r="U19173" s="213"/>
      <c r="V19173" s="213"/>
      <c r="W19173" s="213"/>
      <c r="X19173" s="214"/>
      <c r="Y19173" s="214"/>
      <c r="Z19173" s="214"/>
      <c r="AA19173" s="217"/>
      <c r="AB19173" s="217"/>
      <c r="AC19173" s="217"/>
      <c r="AD19173" s="213"/>
    </row>
    <row r="19174" spans="20:30" x14ac:dyDescent="0.2">
      <c r="T19174" s="212"/>
      <c r="U19174" s="213"/>
      <c r="V19174" s="213"/>
      <c r="W19174" s="213"/>
      <c r="X19174" s="214"/>
      <c r="Y19174" s="214"/>
      <c r="Z19174" s="214"/>
      <c r="AA19174" s="217"/>
      <c r="AB19174" s="217"/>
      <c r="AC19174" s="217"/>
      <c r="AD19174" s="213"/>
    </row>
    <row r="19175" spans="20:30" x14ac:dyDescent="0.2">
      <c r="T19175" s="212"/>
      <c r="U19175" s="213"/>
      <c r="V19175" s="213"/>
      <c r="W19175" s="213"/>
      <c r="X19175" s="214"/>
      <c r="Y19175" s="214"/>
      <c r="Z19175" s="214"/>
      <c r="AA19175" s="217"/>
      <c r="AB19175" s="217"/>
      <c r="AC19175" s="217"/>
      <c r="AD19175" s="213"/>
    </row>
    <row r="19176" spans="20:30" x14ac:dyDescent="0.2">
      <c r="T19176" s="212"/>
      <c r="U19176" s="213"/>
      <c r="V19176" s="213"/>
      <c r="W19176" s="213"/>
      <c r="X19176" s="214"/>
      <c r="Y19176" s="214"/>
      <c r="Z19176" s="214"/>
      <c r="AA19176" s="217"/>
      <c r="AB19176" s="217"/>
      <c r="AC19176" s="217"/>
      <c r="AD19176" s="213"/>
    </row>
    <row r="19177" spans="20:30" x14ac:dyDescent="0.2">
      <c r="T19177" s="212"/>
      <c r="U19177" s="213"/>
      <c r="V19177" s="213"/>
      <c r="W19177" s="213"/>
      <c r="X19177" s="214"/>
      <c r="Y19177" s="214"/>
      <c r="Z19177" s="214"/>
      <c r="AA19177" s="217"/>
      <c r="AB19177" s="217"/>
      <c r="AC19177" s="217"/>
      <c r="AD19177" s="213"/>
    </row>
    <row r="19178" spans="20:30" x14ac:dyDescent="0.2">
      <c r="T19178" s="212"/>
      <c r="U19178" s="213"/>
      <c r="V19178" s="213"/>
      <c r="W19178" s="213"/>
      <c r="X19178" s="214"/>
      <c r="Y19178" s="214"/>
      <c r="Z19178" s="214"/>
      <c r="AA19178" s="217"/>
      <c r="AB19178" s="217"/>
      <c r="AC19178" s="217"/>
      <c r="AD19178" s="213"/>
    </row>
    <row r="19179" spans="20:30" x14ac:dyDescent="0.2">
      <c r="T19179" s="212"/>
      <c r="U19179" s="213"/>
      <c r="V19179" s="213"/>
      <c r="W19179" s="213"/>
      <c r="X19179" s="214"/>
      <c r="Y19179" s="214"/>
      <c r="Z19179" s="214"/>
      <c r="AA19179" s="217"/>
      <c r="AB19179" s="217"/>
      <c r="AC19179" s="217"/>
      <c r="AD19179" s="213"/>
    </row>
    <row r="19180" spans="20:30" x14ac:dyDescent="0.2">
      <c r="T19180" s="212"/>
      <c r="U19180" s="213"/>
      <c r="V19180" s="213"/>
      <c r="W19180" s="213"/>
      <c r="X19180" s="214"/>
      <c r="Y19180" s="214"/>
      <c r="Z19180" s="214"/>
      <c r="AA19180" s="217"/>
      <c r="AB19180" s="217"/>
      <c r="AC19180" s="217"/>
      <c r="AD19180" s="213"/>
    </row>
    <row r="19181" spans="20:30" x14ac:dyDescent="0.2">
      <c r="T19181" s="212"/>
      <c r="U19181" s="213"/>
      <c r="V19181" s="213"/>
      <c r="W19181" s="213"/>
      <c r="X19181" s="214"/>
      <c r="Y19181" s="214"/>
      <c r="Z19181" s="214"/>
      <c r="AA19181" s="217"/>
      <c r="AB19181" s="217"/>
      <c r="AC19181" s="217"/>
      <c r="AD19181" s="213"/>
    </row>
    <row r="19182" spans="20:30" x14ac:dyDescent="0.2">
      <c r="T19182" s="212"/>
      <c r="U19182" s="213"/>
      <c r="V19182" s="213"/>
      <c r="W19182" s="213"/>
      <c r="X19182" s="214"/>
      <c r="Y19182" s="214"/>
      <c r="Z19182" s="214"/>
      <c r="AA19182" s="217"/>
      <c r="AB19182" s="217"/>
      <c r="AC19182" s="217"/>
      <c r="AD19182" s="213"/>
    </row>
    <row r="19183" spans="20:30" x14ac:dyDescent="0.2">
      <c r="T19183" s="212"/>
      <c r="U19183" s="213"/>
      <c r="V19183" s="213"/>
      <c r="W19183" s="213"/>
      <c r="X19183" s="214"/>
      <c r="Y19183" s="214"/>
      <c r="Z19183" s="214"/>
      <c r="AA19183" s="217"/>
      <c r="AB19183" s="217"/>
      <c r="AC19183" s="217"/>
      <c r="AD19183" s="213"/>
    </row>
    <row r="19184" spans="20:30" x14ac:dyDescent="0.2">
      <c r="T19184" s="212"/>
      <c r="U19184" s="213"/>
      <c r="V19184" s="213"/>
      <c r="W19184" s="213"/>
      <c r="X19184" s="214"/>
      <c r="Y19184" s="214"/>
      <c r="Z19184" s="214"/>
      <c r="AA19184" s="217"/>
      <c r="AB19184" s="217"/>
      <c r="AC19184" s="217"/>
      <c r="AD19184" s="213"/>
    </row>
    <row r="19185" spans="20:30" x14ac:dyDescent="0.2">
      <c r="T19185" s="212"/>
      <c r="U19185" s="213"/>
      <c r="V19185" s="213"/>
      <c r="W19185" s="213"/>
      <c r="X19185" s="214"/>
      <c r="Y19185" s="214"/>
      <c r="Z19185" s="214"/>
      <c r="AA19185" s="217"/>
      <c r="AB19185" s="217"/>
      <c r="AC19185" s="217"/>
      <c r="AD19185" s="213"/>
    </row>
    <row r="19186" spans="20:30" x14ac:dyDescent="0.2">
      <c r="T19186" s="212"/>
      <c r="U19186" s="213"/>
      <c r="V19186" s="213"/>
      <c r="W19186" s="213"/>
      <c r="X19186" s="214"/>
      <c r="Y19186" s="214"/>
      <c r="Z19186" s="214"/>
      <c r="AA19186" s="217"/>
      <c r="AB19186" s="217"/>
      <c r="AC19186" s="217"/>
      <c r="AD19186" s="213"/>
    </row>
    <row r="19187" spans="20:30" x14ac:dyDescent="0.2">
      <c r="T19187" s="212"/>
      <c r="U19187" s="213"/>
      <c r="V19187" s="213"/>
      <c r="W19187" s="213"/>
      <c r="X19187" s="214"/>
      <c r="Y19187" s="214"/>
      <c r="Z19187" s="214"/>
      <c r="AA19187" s="217"/>
      <c r="AB19187" s="217"/>
      <c r="AC19187" s="217"/>
      <c r="AD19187" s="213"/>
    </row>
    <row r="19188" spans="20:30" x14ac:dyDescent="0.2">
      <c r="T19188" s="212"/>
      <c r="U19188" s="213"/>
      <c r="V19188" s="213"/>
      <c r="W19188" s="213"/>
      <c r="X19188" s="214"/>
      <c r="Y19188" s="214"/>
      <c r="Z19188" s="214"/>
      <c r="AA19188" s="217"/>
      <c r="AB19188" s="217"/>
      <c r="AC19188" s="217"/>
      <c r="AD19188" s="213"/>
    </row>
    <row r="19189" spans="20:30" x14ac:dyDescent="0.2">
      <c r="T19189" s="212"/>
      <c r="U19189" s="213"/>
      <c r="V19189" s="213"/>
      <c r="W19189" s="213"/>
      <c r="X19189" s="214"/>
      <c r="Y19189" s="214"/>
      <c r="Z19189" s="214"/>
      <c r="AA19189" s="217"/>
      <c r="AB19189" s="217"/>
      <c r="AC19189" s="217"/>
      <c r="AD19189" s="213"/>
    </row>
    <row r="19190" spans="20:30" x14ac:dyDescent="0.2">
      <c r="T19190" s="212"/>
      <c r="U19190" s="213"/>
      <c r="V19190" s="213"/>
      <c r="W19190" s="213"/>
      <c r="X19190" s="214"/>
      <c r="Y19190" s="214"/>
      <c r="Z19190" s="214"/>
      <c r="AA19190" s="217"/>
      <c r="AB19190" s="217"/>
      <c r="AC19190" s="217"/>
      <c r="AD19190" s="213"/>
    </row>
    <row r="19191" spans="20:30" x14ac:dyDescent="0.2">
      <c r="T19191" s="212"/>
      <c r="U19191" s="213"/>
      <c r="V19191" s="213"/>
      <c r="W19191" s="213"/>
      <c r="X19191" s="214"/>
      <c r="Y19191" s="214"/>
      <c r="Z19191" s="214"/>
      <c r="AA19191" s="217"/>
      <c r="AB19191" s="217"/>
      <c r="AC19191" s="217"/>
      <c r="AD19191" s="213"/>
    </row>
    <row r="19192" spans="20:30" x14ac:dyDescent="0.2">
      <c r="T19192" s="212"/>
      <c r="U19192" s="213"/>
      <c r="V19192" s="213"/>
      <c r="W19192" s="213"/>
      <c r="X19192" s="214"/>
      <c r="Y19192" s="214"/>
      <c r="Z19192" s="214"/>
      <c r="AA19192" s="217"/>
      <c r="AB19192" s="217"/>
      <c r="AC19192" s="217"/>
      <c r="AD19192" s="213"/>
    </row>
    <row r="19193" spans="20:30" x14ac:dyDescent="0.2">
      <c r="T19193" s="212"/>
      <c r="U19193" s="213"/>
      <c r="V19193" s="213"/>
      <c r="W19193" s="213"/>
      <c r="X19193" s="214"/>
      <c r="Y19193" s="214"/>
      <c r="Z19193" s="214"/>
      <c r="AA19193" s="217"/>
      <c r="AB19193" s="217"/>
      <c r="AC19193" s="217"/>
      <c r="AD19193" s="213"/>
    </row>
    <row r="19194" spans="20:30" x14ac:dyDescent="0.2">
      <c r="T19194" s="212"/>
      <c r="U19194" s="213"/>
      <c r="V19194" s="213"/>
      <c r="W19194" s="213"/>
      <c r="X19194" s="214"/>
      <c r="Y19194" s="214"/>
      <c r="Z19194" s="214"/>
      <c r="AA19194" s="217"/>
      <c r="AB19194" s="217"/>
      <c r="AC19194" s="217"/>
      <c r="AD19194" s="213"/>
    </row>
    <row r="19195" spans="20:30" x14ac:dyDescent="0.2">
      <c r="T19195" s="212"/>
      <c r="U19195" s="213"/>
      <c r="V19195" s="213"/>
      <c r="W19195" s="213"/>
      <c r="X19195" s="214"/>
      <c r="Y19195" s="214"/>
      <c r="Z19195" s="214"/>
      <c r="AA19195" s="217"/>
      <c r="AB19195" s="217"/>
      <c r="AC19195" s="217"/>
      <c r="AD19195" s="213"/>
    </row>
    <row r="19196" spans="20:30" x14ac:dyDescent="0.2">
      <c r="T19196" s="212"/>
      <c r="U19196" s="213"/>
      <c r="V19196" s="213"/>
      <c r="W19196" s="213"/>
      <c r="X19196" s="214"/>
      <c r="Y19196" s="214"/>
      <c r="Z19196" s="214"/>
      <c r="AA19196" s="217"/>
      <c r="AB19196" s="217"/>
      <c r="AC19196" s="217"/>
      <c r="AD19196" s="213"/>
    </row>
    <row r="19197" spans="20:30" x14ac:dyDescent="0.2">
      <c r="T19197" s="212"/>
      <c r="U19197" s="213"/>
      <c r="V19197" s="213"/>
      <c r="W19197" s="213"/>
      <c r="X19197" s="214"/>
      <c r="Y19197" s="214"/>
      <c r="Z19197" s="214"/>
      <c r="AA19197" s="217"/>
      <c r="AB19197" s="217"/>
      <c r="AC19197" s="217"/>
      <c r="AD19197" s="213"/>
    </row>
    <row r="19198" spans="20:30" x14ac:dyDescent="0.2">
      <c r="T19198" s="212"/>
      <c r="U19198" s="213"/>
      <c r="V19198" s="213"/>
      <c r="W19198" s="213"/>
      <c r="X19198" s="214"/>
      <c r="Y19198" s="214"/>
      <c r="Z19198" s="214"/>
      <c r="AA19198" s="217"/>
      <c r="AB19198" s="217"/>
      <c r="AC19198" s="217"/>
      <c r="AD19198" s="213"/>
    </row>
    <row r="19199" spans="20:30" x14ac:dyDescent="0.2">
      <c r="T19199" s="212"/>
      <c r="U19199" s="213"/>
      <c r="V19199" s="213"/>
      <c r="W19199" s="213"/>
      <c r="X19199" s="214"/>
      <c r="Y19199" s="214"/>
      <c r="Z19199" s="214"/>
      <c r="AA19199" s="217"/>
      <c r="AB19199" s="217"/>
      <c r="AC19199" s="217"/>
      <c r="AD19199" s="213"/>
    </row>
    <row r="19200" spans="20:30" x14ac:dyDescent="0.2">
      <c r="T19200" s="212"/>
      <c r="U19200" s="213"/>
      <c r="V19200" s="213"/>
      <c r="W19200" s="213"/>
      <c r="X19200" s="214"/>
      <c r="Y19200" s="214"/>
      <c r="Z19200" s="214"/>
      <c r="AA19200" s="217"/>
      <c r="AB19200" s="217"/>
      <c r="AC19200" s="217"/>
      <c r="AD19200" s="213"/>
    </row>
    <row r="19201" spans="20:30" x14ac:dyDescent="0.2">
      <c r="T19201" s="212"/>
      <c r="U19201" s="213"/>
      <c r="V19201" s="213"/>
      <c r="W19201" s="213"/>
      <c r="X19201" s="214"/>
      <c r="Y19201" s="214"/>
      <c r="Z19201" s="214"/>
      <c r="AA19201" s="217"/>
      <c r="AB19201" s="217"/>
      <c r="AC19201" s="217"/>
      <c r="AD19201" s="213"/>
    </row>
    <row r="19202" spans="20:30" x14ac:dyDescent="0.2">
      <c r="T19202" s="212"/>
      <c r="U19202" s="213"/>
      <c r="V19202" s="213"/>
      <c r="W19202" s="213"/>
      <c r="X19202" s="214"/>
      <c r="Y19202" s="214"/>
      <c r="Z19202" s="214"/>
      <c r="AA19202" s="217"/>
      <c r="AB19202" s="217"/>
      <c r="AC19202" s="217"/>
      <c r="AD19202" s="213"/>
    </row>
    <row r="19203" spans="20:30" x14ac:dyDescent="0.2">
      <c r="T19203" s="212"/>
      <c r="U19203" s="213"/>
      <c r="V19203" s="213"/>
      <c r="W19203" s="213"/>
      <c r="X19203" s="214"/>
      <c r="Y19203" s="214"/>
      <c r="Z19203" s="214"/>
      <c r="AA19203" s="217"/>
      <c r="AB19203" s="217"/>
      <c r="AC19203" s="217"/>
      <c r="AD19203" s="213"/>
    </row>
    <row r="19204" spans="20:30" x14ac:dyDescent="0.2">
      <c r="T19204" s="212"/>
      <c r="U19204" s="213"/>
      <c r="V19204" s="213"/>
      <c r="W19204" s="213"/>
      <c r="X19204" s="214"/>
      <c r="Y19204" s="214"/>
      <c r="Z19204" s="214"/>
      <c r="AA19204" s="217"/>
      <c r="AB19204" s="217"/>
      <c r="AC19204" s="217"/>
      <c r="AD19204" s="213"/>
    </row>
    <row r="19205" spans="20:30" x14ac:dyDescent="0.2">
      <c r="T19205" s="212"/>
      <c r="U19205" s="213"/>
      <c r="V19205" s="213"/>
      <c r="W19205" s="213"/>
      <c r="X19205" s="214"/>
      <c r="Y19205" s="214"/>
      <c r="Z19205" s="214"/>
      <c r="AA19205" s="217"/>
      <c r="AB19205" s="217"/>
      <c r="AC19205" s="217"/>
      <c r="AD19205" s="213"/>
    </row>
    <row r="19206" spans="20:30" x14ac:dyDescent="0.2">
      <c r="T19206" s="212"/>
      <c r="U19206" s="213"/>
      <c r="V19206" s="213"/>
      <c r="W19206" s="213"/>
      <c r="X19206" s="214"/>
      <c r="Y19206" s="214"/>
      <c r="Z19206" s="214"/>
      <c r="AA19206" s="217"/>
      <c r="AB19206" s="217"/>
      <c r="AC19206" s="217"/>
      <c r="AD19206" s="213"/>
    </row>
    <row r="19207" spans="20:30" x14ac:dyDescent="0.2">
      <c r="T19207" s="212"/>
      <c r="U19207" s="213"/>
      <c r="V19207" s="213"/>
      <c r="W19207" s="213"/>
      <c r="X19207" s="214"/>
      <c r="Y19207" s="214"/>
      <c r="Z19207" s="214"/>
      <c r="AA19207" s="217"/>
      <c r="AB19207" s="217"/>
      <c r="AC19207" s="217"/>
      <c r="AD19207" s="213"/>
    </row>
    <row r="19208" spans="20:30" x14ac:dyDescent="0.2">
      <c r="T19208" s="212"/>
      <c r="U19208" s="213"/>
      <c r="V19208" s="213"/>
      <c r="W19208" s="213"/>
      <c r="X19208" s="214"/>
      <c r="Y19208" s="214"/>
      <c r="Z19208" s="214"/>
      <c r="AA19208" s="217"/>
      <c r="AB19208" s="217"/>
      <c r="AC19208" s="217"/>
      <c r="AD19208" s="213"/>
    </row>
    <row r="19209" spans="20:30" x14ac:dyDescent="0.2">
      <c r="T19209" s="212"/>
      <c r="U19209" s="213"/>
      <c r="V19209" s="213"/>
      <c r="W19209" s="213"/>
      <c r="X19209" s="214"/>
      <c r="Y19209" s="214"/>
      <c r="Z19209" s="214"/>
      <c r="AA19209" s="217"/>
      <c r="AB19209" s="217"/>
      <c r="AC19209" s="217"/>
      <c r="AD19209" s="213"/>
    </row>
    <row r="19210" spans="20:30" x14ac:dyDescent="0.2">
      <c r="T19210" s="212"/>
      <c r="U19210" s="213"/>
      <c r="V19210" s="213"/>
      <c r="W19210" s="213"/>
      <c r="X19210" s="214"/>
      <c r="Y19210" s="214"/>
      <c r="Z19210" s="214"/>
      <c r="AA19210" s="217"/>
      <c r="AB19210" s="217"/>
      <c r="AC19210" s="217"/>
      <c r="AD19210" s="213"/>
    </row>
    <row r="19211" spans="20:30" x14ac:dyDescent="0.2">
      <c r="T19211" s="212"/>
      <c r="U19211" s="213"/>
      <c r="V19211" s="213"/>
      <c r="W19211" s="213"/>
      <c r="X19211" s="214"/>
      <c r="Y19211" s="214"/>
      <c r="Z19211" s="214"/>
      <c r="AA19211" s="217"/>
      <c r="AB19211" s="217"/>
      <c r="AC19211" s="217"/>
      <c r="AD19211" s="213"/>
    </row>
    <row r="19212" spans="20:30" x14ac:dyDescent="0.2">
      <c r="T19212" s="212"/>
      <c r="U19212" s="213"/>
      <c r="V19212" s="213"/>
      <c r="W19212" s="213"/>
      <c r="X19212" s="214"/>
      <c r="Y19212" s="214"/>
      <c r="Z19212" s="214"/>
      <c r="AA19212" s="217"/>
      <c r="AB19212" s="217"/>
      <c r="AC19212" s="217"/>
      <c r="AD19212" s="213"/>
    </row>
    <row r="19213" spans="20:30" x14ac:dyDescent="0.2">
      <c r="T19213" s="212"/>
      <c r="U19213" s="213"/>
      <c r="V19213" s="213"/>
      <c r="W19213" s="213"/>
      <c r="X19213" s="214"/>
      <c r="Y19213" s="214"/>
      <c r="Z19213" s="214"/>
      <c r="AA19213" s="217"/>
      <c r="AB19213" s="217"/>
      <c r="AC19213" s="217"/>
      <c r="AD19213" s="213"/>
    </row>
    <row r="19214" spans="20:30" x14ac:dyDescent="0.2">
      <c r="T19214" s="212"/>
      <c r="U19214" s="213"/>
      <c r="V19214" s="213"/>
      <c r="W19214" s="213"/>
      <c r="X19214" s="214"/>
      <c r="Y19214" s="214"/>
      <c r="Z19214" s="214"/>
      <c r="AA19214" s="217"/>
      <c r="AB19214" s="217"/>
      <c r="AC19214" s="217"/>
      <c r="AD19214" s="213"/>
    </row>
    <row r="19215" spans="20:30" x14ac:dyDescent="0.2">
      <c r="T19215" s="212"/>
      <c r="U19215" s="213"/>
      <c r="V19215" s="213"/>
      <c r="W19215" s="213"/>
      <c r="X19215" s="214"/>
      <c r="Y19215" s="214"/>
      <c r="Z19215" s="214"/>
      <c r="AA19215" s="217"/>
      <c r="AB19215" s="217"/>
      <c r="AC19215" s="217"/>
      <c r="AD19215" s="213"/>
    </row>
    <row r="19216" spans="20:30" x14ac:dyDescent="0.2">
      <c r="T19216" s="212"/>
      <c r="U19216" s="213"/>
      <c r="V19216" s="213"/>
      <c r="W19216" s="213"/>
      <c r="X19216" s="214"/>
      <c r="Y19216" s="214"/>
      <c r="Z19216" s="214"/>
      <c r="AA19216" s="217"/>
      <c r="AB19216" s="217"/>
      <c r="AC19216" s="217"/>
      <c r="AD19216" s="213"/>
    </row>
    <row r="19217" spans="20:30" x14ac:dyDescent="0.2">
      <c r="T19217" s="212"/>
      <c r="U19217" s="213"/>
      <c r="V19217" s="213"/>
      <c r="W19217" s="213"/>
      <c r="X19217" s="214"/>
      <c r="Y19217" s="214"/>
      <c r="Z19217" s="214"/>
      <c r="AA19217" s="217"/>
      <c r="AB19217" s="217"/>
      <c r="AC19217" s="217"/>
      <c r="AD19217" s="213"/>
    </row>
    <row r="19218" spans="20:30" x14ac:dyDescent="0.2">
      <c r="T19218" s="212"/>
      <c r="U19218" s="213"/>
      <c r="V19218" s="213"/>
      <c r="W19218" s="213"/>
      <c r="X19218" s="214"/>
      <c r="Y19218" s="214"/>
      <c r="Z19218" s="214"/>
      <c r="AA19218" s="217"/>
      <c r="AB19218" s="217"/>
      <c r="AC19218" s="217"/>
      <c r="AD19218" s="213"/>
    </row>
    <row r="19219" spans="20:30" x14ac:dyDescent="0.2">
      <c r="T19219" s="212"/>
      <c r="U19219" s="213"/>
      <c r="V19219" s="213"/>
      <c r="W19219" s="213"/>
      <c r="X19219" s="214"/>
      <c r="Y19219" s="214"/>
      <c r="Z19219" s="214"/>
      <c r="AA19219" s="217"/>
      <c r="AB19219" s="217"/>
      <c r="AC19219" s="217"/>
      <c r="AD19219" s="213"/>
    </row>
    <row r="19220" spans="20:30" x14ac:dyDescent="0.2">
      <c r="T19220" s="212"/>
      <c r="U19220" s="213"/>
      <c r="V19220" s="213"/>
      <c r="W19220" s="213"/>
      <c r="X19220" s="214"/>
      <c r="Y19220" s="214"/>
      <c r="Z19220" s="214"/>
      <c r="AA19220" s="217"/>
      <c r="AB19220" s="217"/>
      <c r="AC19220" s="217"/>
      <c r="AD19220" s="213"/>
    </row>
    <row r="19221" spans="20:30" x14ac:dyDescent="0.2">
      <c r="T19221" s="212"/>
      <c r="U19221" s="213"/>
      <c r="V19221" s="213"/>
      <c r="W19221" s="213"/>
      <c r="X19221" s="214"/>
      <c r="Y19221" s="214"/>
      <c r="Z19221" s="214"/>
      <c r="AA19221" s="217"/>
      <c r="AB19221" s="217"/>
      <c r="AC19221" s="217"/>
      <c r="AD19221" s="213"/>
    </row>
    <row r="19222" spans="20:30" x14ac:dyDescent="0.2">
      <c r="T19222" s="212"/>
      <c r="U19222" s="213"/>
      <c r="V19222" s="213"/>
      <c r="W19222" s="213"/>
      <c r="X19222" s="214"/>
      <c r="Y19222" s="214"/>
      <c r="Z19222" s="214"/>
      <c r="AA19222" s="217"/>
      <c r="AB19222" s="217"/>
      <c r="AC19222" s="217"/>
      <c r="AD19222" s="213"/>
    </row>
    <row r="19223" spans="20:30" x14ac:dyDescent="0.2">
      <c r="T19223" s="212"/>
      <c r="U19223" s="213"/>
      <c r="V19223" s="213"/>
      <c r="W19223" s="213"/>
      <c r="X19223" s="214"/>
      <c r="Y19223" s="214"/>
      <c r="Z19223" s="214"/>
      <c r="AA19223" s="217"/>
      <c r="AB19223" s="217"/>
      <c r="AC19223" s="217"/>
      <c r="AD19223" s="213"/>
    </row>
    <row r="19224" spans="20:30" x14ac:dyDescent="0.2">
      <c r="T19224" s="212"/>
      <c r="U19224" s="213"/>
      <c r="V19224" s="213"/>
      <c r="W19224" s="213"/>
      <c r="X19224" s="214"/>
      <c r="Y19224" s="214"/>
      <c r="Z19224" s="214"/>
      <c r="AA19224" s="217"/>
      <c r="AB19224" s="217"/>
      <c r="AC19224" s="217"/>
      <c r="AD19224" s="213"/>
    </row>
    <row r="19225" spans="20:30" x14ac:dyDescent="0.2">
      <c r="T19225" s="212"/>
      <c r="U19225" s="213"/>
      <c r="V19225" s="213"/>
      <c r="W19225" s="213"/>
      <c r="X19225" s="214"/>
      <c r="Y19225" s="214"/>
      <c r="Z19225" s="214"/>
      <c r="AA19225" s="217"/>
      <c r="AB19225" s="217"/>
      <c r="AC19225" s="217"/>
      <c r="AD19225" s="213"/>
    </row>
    <row r="19226" spans="20:30" x14ac:dyDescent="0.2">
      <c r="T19226" s="212"/>
      <c r="U19226" s="213"/>
      <c r="V19226" s="213"/>
      <c r="W19226" s="213"/>
      <c r="X19226" s="214"/>
      <c r="Y19226" s="214"/>
      <c r="Z19226" s="214"/>
      <c r="AA19226" s="217"/>
      <c r="AB19226" s="217"/>
      <c r="AC19226" s="217"/>
      <c r="AD19226" s="213"/>
    </row>
    <row r="19227" spans="20:30" x14ac:dyDescent="0.2">
      <c r="T19227" s="212"/>
      <c r="U19227" s="213"/>
      <c r="V19227" s="213"/>
      <c r="W19227" s="213"/>
      <c r="X19227" s="214"/>
      <c r="Y19227" s="214"/>
      <c r="Z19227" s="214"/>
      <c r="AA19227" s="217"/>
      <c r="AB19227" s="217"/>
      <c r="AC19227" s="217"/>
      <c r="AD19227" s="213"/>
    </row>
    <row r="19228" spans="20:30" x14ac:dyDescent="0.2">
      <c r="T19228" s="212"/>
      <c r="U19228" s="213"/>
      <c r="V19228" s="213"/>
      <c r="W19228" s="213"/>
      <c r="X19228" s="214"/>
      <c r="Y19228" s="214"/>
      <c r="Z19228" s="214"/>
      <c r="AA19228" s="217"/>
      <c r="AB19228" s="217"/>
      <c r="AC19228" s="217"/>
      <c r="AD19228" s="213"/>
    </row>
    <row r="19229" spans="20:30" x14ac:dyDescent="0.2">
      <c r="T19229" s="212"/>
      <c r="U19229" s="213"/>
      <c r="V19229" s="213"/>
      <c r="W19229" s="213"/>
      <c r="X19229" s="214"/>
      <c r="Y19229" s="214"/>
      <c r="Z19229" s="214"/>
      <c r="AA19229" s="217"/>
      <c r="AB19229" s="217"/>
      <c r="AC19229" s="217"/>
      <c r="AD19229" s="213"/>
    </row>
    <row r="19230" spans="20:30" x14ac:dyDescent="0.2">
      <c r="T19230" s="212"/>
      <c r="U19230" s="213"/>
      <c r="V19230" s="213"/>
      <c r="W19230" s="213"/>
      <c r="X19230" s="214"/>
      <c r="Y19230" s="214"/>
      <c r="Z19230" s="214"/>
      <c r="AA19230" s="217"/>
      <c r="AB19230" s="217"/>
      <c r="AC19230" s="217"/>
      <c r="AD19230" s="213"/>
    </row>
    <row r="19231" spans="20:30" x14ac:dyDescent="0.2">
      <c r="T19231" s="212"/>
      <c r="U19231" s="213"/>
      <c r="V19231" s="213"/>
      <c r="W19231" s="213"/>
      <c r="X19231" s="214"/>
      <c r="Y19231" s="214"/>
      <c r="Z19231" s="214"/>
      <c r="AA19231" s="217"/>
      <c r="AB19231" s="217"/>
      <c r="AC19231" s="217"/>
      <c r="AD19231" s="213"/>
    </row>
    <row r="19232" spans="20:30" x14ac:dyDescent="0.2">
      <c r="T19232" s="212"/>
      <c r="U19232" s="213"/>
      <c r="V19232" s="213"/>
      <c r="W19232" s="213"/>
      <c r="X19232" s="214"/>
      <c r="Y19232" s="214"/>
      <c r="Z19232" s="214"/>
      <c r="AA19232" s="217"/>
      <c r="AB19232" s="217"/>
      <c r="AC19232" s="217"/>
      <c r="AD19232" s="213"/>
    </row>
    <row r="19233" spans="20:30" x14ac:dyDescent="0.2">
      <c r="T19233" s="212"/>
      <c r="U19233" s="213"/>
      <c r="V19233" s="213"/>
      <c r="W19233" s="213"/>
      <c r="X19233" s="214"/>
      <c r="Y19233" s="214"/>
      <c r="Z19233" s="214"/>
      <c r="AA19233" s="217"/>
      <c r="AB19233" s="217"/>
      <c r="AC19233" s="217"/>
      <c r="AD19233" s="213"/>
    </row>
    <row r="19234" spans="20:30" x14ac:dyDescent="0.2">
      <c r="T19234" s="212"/>
      <c r="U19234" s="213"/>
      <c r="V19234" s="213"/>
      <c r="W19234" s="213"/>
      <c r="X19234" s="214"/>
      <c r="Y19234" s="214"/>
      <c r="Z19234" s="214"/>
      <c r="AA19234" s="217"/>
      <c r="AB19234" s="217"/>
      <c r="AC19234" s="217"/>
      <c r="AD19234" s="213"/>
    </row>
    <row r="19235" spans="20:30" x14ac:dyDescent="0.2">
      <c r="T19235" s="212"/>
      <c r="U19235" s="213"/>
      <c r="V19235" s="213"/>
      <c r="W19235" s="213"/>
      <c r="X19235" s="214"/>
      <c r="Y19235" s="214"/>
      <c r="Z19235" s="214"/>
      <c r="AA19235" s="217"/>
      <c r="AB19235" s="217"/>
      <c r="AC19235" s="217"/>
      <c r="AD19235" s="213"/>
    </row>
    <row r="19236" spans="20:30" x14ac:dyDescent="0.2">
      <c r="T19236" s="212"/>
      <c r="U19236" s="213"/>
      <c r="V19236" s="213"/>
      <c r="W19236" s="213"/>
      <c r="X19236" s="214"/>
      <c r="Y19236" s="214"/>
      <c r="Z19236" s="214"/>
      <c r="AA19236" s="217"/>
      <c r="AB19236" s="217"/>
      <c r="AC19236" s="217"/>
      <c r="AD19236" s="213"/>
    </row>
    <row r="19237" spans="20:30" x14ac:dyDescent="0.2">
      <c r="T19237" s="212"/>
      <c r="U19237" s="213"/>
      <c r="V19237" s="213"/>
      <c r="W19237" s="213"/>
      <c r="X19237" s="214"/>
      <c r="Y19237" s="214"/>
      <c r="Z19237" s="214"/>
      <c r="AA19237" s="217"/>
      <c r="AB19237" s="217"/>
      <c r="AC19237" s="217"/>
      <c r="AD19237" s="213"/>
    </row>
    <row r="19238" spans="20:30" x14ac:dyDescent="0.2">
      <c r="T19238" s="212"/>
      <c r="U19238" s="213"/>
      <c r="V19238" s="213"/>
      <c r="W19238" s="213"/>
      <c r="X19238" s="214"/>
      <c r="Y19238" s="214"/>
      <c r="Z19238" s="214"/>
      <c r="AA19238" s="217"/>
      <c r="AB19238" s="217"/>
      <c r="AC19238" s="217"/>
      <c r="AD19238" s="213"/>
    </row>
    <row r="19239" spans="20:30" x14ac:dyDescent="0.2">
      <c r="T19239" s="212"/>
      <c r="U19239" s="213"/>
      <c r="V19239" s="213"/>
      <c r="W19239" s="213"/>
      <c r="X19239" s="214"/>
      <c r="Y19239" s="214"/>
      <c r="Z19239" s="214"/>
      <c r="AA19239" s="217"/>
      <c r="AB19239" s="217"/>
      <c r="AC19239" s="217"/>
      <c r="AD19239" s="213"/>
    </row>
    <row r="19240" spans="20:30" x14ac:dyDescent="0.2">
      <c r="T19240" s="212"/>
      <c r="U19240" s="213"/>
      <c r="V19240" s="213"/>
      <c r="W19240" s="213"/>
      <c r="X19240" s="214"/>
      <c r="Y19240" s="214"/>
      <c r="Z19240" s="214"/>
      <c r="AA19240" s="217"/>
      <c r="AB19240" s="217"/>
      <c r="AC19240" s="217"/>
      <c r="AD19240" s="213"/>
    </row>
    <row r="19241" spans="20:30" x14ac:dyDescent="0.2">
      <c r="T19241" s="212"/>
      <c r="U19241" s="213"/>
      <c r="V19241" s="213"/>
      <c r="W19241" s="213"/>
      <c r="X19241" s="214"/>
      <c r="Y19241" s="214"/>
      <c r="Z19241" s="214"/>
      <c r="AA19241" s="217"/>
      <c r="AB19241" s="217"/>
      <c r="AC19241" s="217"/>
      <c r="AD19241" s="213"/>
    </row>
    <row r="19242" spans="20:30" x14ac:dyDescent="0.2">
      <c r="T19242" s="212"/>
      <c r="U19242" s="213"/>
      <c r="V19242" s="213"/>
      <c r="W19242" s="213"/>
      <c r="X19242" s="214"/>
      <c r="Y19242" s="214"/>
      <c r="Z19242" s="214"/>
      <c r="AA19242" s="217"/>
      <c r="AB19242" s="217"/>
      <c r="AC19242" s="217"/>
      <c r="AD19242" s="213"/>
    </row>
    <row r="19243" spans="20:30" x14ac:dyDescent="0.2">
      <c r="T19243" s="212"/>
      <c r="U19243" s="213"/>
      <c r="V19243" s="213"/>
      <c r="W19243" s="213"/>
      <c r="X19243" s="214"/>
      <c r="Y19243" s="214"/>
      <c r="Z19243" s="214"/>
      <c r="AA19243" s="217"/>
      <c r="AB19243" s="217"/>
      <c r="AC19243" s="217"/>
      <c r="AD19243" s="213"/>
    </row>
    <row r="19244" spans="20:30" x14ac:dyDescent="0.2">
      <c r="T19244" s="212"/>
      <c r="U19244" s="213"/>
      <c r="V19244" s="213"/>
      <c r="W19244" s="213"/>
      <c r="X19244" s="214"/>
      <c r="Y19244" s="214"/>
      <c r="Z19244" s="214"/>
      <c r="AA19244" s="217"/>
      <c r="AB19244" s="217"/>
      <c r="AC19244" s="217"/>
      <c r="AD19244" s="213"/>
    </row>
    <row r="19245" spans="20:30" x14ac:dyDescent="0.2">
      <c r="T19245" s="212"/>
      <c r="U19245" s="213"/>
      <c r="V19245" s="213"/>
      <c r="W19245" s="213"/>
      <c r="X19245" s="214"/>
      <c r="Y19245" s="214"/>
      <c r="Z19245" s="214"/>
      <c r="AA19245" s="217"/>
      <c r="AB19245" s="217"/>
      <c r="AC19245" s="217"/>
      <c r="AD19245" s="213"/>
    </row>
    <row r="19246" spans="20:30" x14ac:dyDescent="0.2">
      <c r="T19246" s="212"/>
      <c r="U19246" s="213"/>
      <c r="V19246" s="213"/>
      <c r="W19246" s="213"/>
      <c r="X19246" s="214"/>
      <c r="Y19246" s="214"/>
      <c r="Z19246" s="214"/>
      <c r="AA19246" s="217"/>
      <c r="AB19246" s="217"/>
      <c r="AC19246" s="217"/>
      <c r="AD19246" s="213"/>
    </row>
    <row r="19247" spans="20:30" x14ac:dyDescent="0.2">
      <c r="T19247" s="212"/>
      <c r="U19247" s="213"/>
      <c r="V19247" s="213"/>
      <c r="W19247" s="213"/>
      <c r="X19247" s="214"/>
      <c r="Y19247" s="214"/>
      <c r="Z19247" s="214"/>
      <c r="AA19247" s="217"/>
      <c r="AB19247" s="217"/>
      <c r="AC19247" s="217"/>
      <c r="AD19247" s="213"/>
    </row>
    <row r="19248" spans="20:30" x14ac:dyDescent="0.2">
      <c r="T19248" s="212"/>
      <c r="U19248" s="213"/>
      <c r="V19248" s="213"/>
      <c r="W19248" s="213"/>
      <c r="X19248" s="214"/>
      <c r="Y19248" s="214"/>
      <c r="Z19248" s="214"/>
      <c r="AA19248" s="217"/>
      <c r="AB19248" s="217"/>
      <c r="AC19248" s="217"/>
      <c r="AD19248" s="213"/>
    </row>
    <row r="19249" spans="20:30" x14ac:dyDescent="0.2">
      <c r="T19249" s="212"/>
      <c r="U19249" s="213"/>
      <c r="V19249" s="213"/>
      <c r="W19249" s="213"/>
      <c r="X19249" s="214"/>
      <c r="Y19249" s="214"/>
      <c r="Z19249" s="214"/>
      <c r="AA19249" s="217"/>
      <c r="AB19249" s="217"/>
      <c r="AC19249" s="217"/>
      <c r="AD19249" s="213"/>
    </row>
    <row r="19250" spans="20:30" x14ac:dyDescent="0.2">
      <c r="T19250" s="212"/>
      <c r="U19250" s="213"/>
      <c r="V19250" s="213"/>
      <c r="W19250" s="213"/>
      <c r="X19250" s="214"/>
      <c r="Y19250" s="214"/>
      <c r="Z19250" s="214"/>
      <c r="AA19250" s="217"/>
      <c r="AB19250" s="217"/>
      <c r="AC19250" s="217"/>
      <c r="AD19250" s="213"/>
    </row>
    <row r="19251" spans="20:30" x14ac:dyDescent="0.2">
      <c r="T19251" s="212"/>
      <c r="U19251" s="213"/>
      <c r="V19251" s="213"/>
      <c r="W19251" s="213"/>
      <c r="X19251" s="214"/>
      <c r="Y19251" s="214"/>
      <c r="Z19251" s="214"/>
      <c r="AA19251" s="217"/>
      <c r="AB19251" s="217"/>
      <c r="AC19251" s="217"/>
      <c r="AD19251" s="213"/>
    </row>
    <row r="19252" spans="20:30" x14ac:dyDescent="0.2">
      <c r="T19252" s="212"/>
      <c r="U19252" s="213"/>
      <c r="V19252" s="213"/>
      <c r="W19252" s="213"/>
      <c r="X19252" s="214"/>
      <c r="Y19252" s="214"/>
      <c r="Z19252" s="214"/>
      <c r="AA19252" s="217"/>
      <c r="AB19252" s="217"/>
      <c r="AC19252" s="217"/>
      <c r="AD19252" s="213"/>
    </row>
    <row r="19253" spans="20:30" x14ac:dyDescent="0.2">
      <c r="T19253" s="212"/>
      <c r="U19253" s="213"/>
      <c r="V19253" s="213"/>
      <c r="W19253" s="213"/>
      <c r="X19253" s="214"/>
      <c r="Y19253" s="214"/>
      <c r="Z19253" s="214"/>
      <c r="AA19253" s="217"/>
      <c r="AB19253" s="217"/>
      <c r="AC19253" s="217"/>
      <c r="AD19253" s="213"/>
    </row>
    <row r="19254" spans="20:30" x14ac:dyDescent="0.2">
      <c r="T19254" s="212"/>
      <c r="U19254" s="213"/>
      <c r="V19254" s="213"/>
      <c r="W19254" s="213"/>
      <c r="X19254" s="214"/>
      <c r="Y19254" s="214"/>
      <c r="Z19254" s="214"/>
      <c r="AA19254" s="217"/>
      <c r="AB19254" s="217"/>
      <c r="AC19254" s="217"/>
      <c r="AD19254" s="213"/>
    </row>
    <row r="19255" spans="20:30" x14ac:dyDescent="0.2">
      <c r="T19255" s="212"/>
      <c r="U19255" s="213"/>
      <c r="V19255" s="213"/>
      <c r="W19255" s="213"/>
      <c r="X19255" s="214"/>
      <c r="Y19255" s="214"/>
      <c r="Z19255" s="214"/>
      <c r="AA19255" s="217"/>
      <c r="AB19255" s="217"/>
      <c r="AC19255" s="217"/>
      <c r="AD19255" s="213"/>
    </row>
    <row r="19256" spans="20:30" x14ac:dyDescent="0.2">
      <c r="T19256" s="212"/>
      <c r="U19256" s="213"/>
      <c r="V19256" s="213"/>
      <c r="W19256" s="213"/>
      <c r="X19256" s="214"/>
      <c r="Y19256" s="214"/>
      <c r="Z19256" s="214"/>
      <c r="AA19256" s="217"/>
      <c r="AB19256" s="217"/>
      <c r="AC19256" s="217"/>
      <c r="AD19256" s="213"/>
    </row>
    <row r="19257" spans="20:30" x14ac:dyDescent="0.2">
      <c r="T19257" s="212"/>
      <c r="U19257" s="213"/>
      <c r="V19257" s="213"/>
      <c r="W19257" s="213"/>
      <c r="X19257" s="214"/>
      <c r="Y19257" s="214"/>
      <c r="Z19257" s="214"/>
      <c r="AA19257" s="217"/>
      <c r="AB19257" s="217"/>
      <c r="AC19257" s="217"/>
      <c r="AD19257" s="213"/>
    </row>
    <row r="19258" spans="20:30" x14ac:dyDescent="0.2">
      <c r="T19258" s="212"/>
      <c r="U19258" s="213"/>
      <c r="V19258" s="213"/>
      <c r="W19258" s="213"/>
      <c r="X19258" s="214"/>
      <c r="Y19258" s="214"/>
      <c r="Z19258" s="214"/>
      <c r="AA19258" s="217"/>
      <c r="AB19258" s="217"/>
      <c r="AC19258" s="217"/>
      <c r="AD19258" s="213"/>
    </row>
    <row r="19259" spans="20:30" x14ac:dyDescent="0.2">
      <c r="T19259" s="212"/>
      <c r="U19259" s="213"/>
      <c r="V19259" s="213"/>
      <c r="W19259" s="213"/>
      <c r="X19259" s="214"/>
      <c r="Y19259" s="214"/>
      <c r="Z19259" s="214"/>
      <c r="AA19259" s="217"/>
      <c r="AB19259" s="217"/>
      <c r="AC19259" s="217"/>
      <c r="AD19259" s="213"/>
    </row>
    <row r="19260" spans="20:30" x14ac:dyDescent="0.2">
      <c r="T19260" s="212"/>
      <c r="U19260" s="213"/>
      <c r="V19260" s="213"/>
      <c r="W19260" s="213"/>
      <c r="X19260" s="214"/>
      <c r="Y19260" s="214"/>
      <c r="Z19260" s="214"/>
      <c r="AA19260" s="217"/>
      <c r="AB19260" s="217"/>
      <c r="AC19260" s="217"/>
      <c r="AD19260" s="213"/>
    </row>
    <row r="19261" spans="20:30" x14ac:dyDescent="0.2">
      <c r="T19261" s="212"/>
      <c r="U19261" s="213"/>
      <c r="V19261" s="213"/>
      <c r="W19261" s="213"/>
      <c r="X19261" s="214"/>
      <c r="Y19261" s="214"/>
      <c r="Z19261" s="214"/>
      <c r="AA19261" s="217"/>
      <c r="AB19261" s="217"/>
      <c r="AC19261" s="217"/>
      <c r="AD19261" s="213"/>
    </row>
    <row r="19262" spans="20:30" x14ac:dyDescent="0.2">
      <c r="T19262" s="212"/>
      <c r="U19262" s="213"/>
      <c r="V19262" s="213"/>
      <c r="W19262" s="213"/>
      <c r="X19262" s="214"/>
      <c r="Y19262" s="214"/>
      <c r="Z19262" s="214"/>
      <c r="AA19262" s="217"/>
      <c r="AB19262" s="217"/>
      <c r="AC19262" s="217"/>
      <c r="AD19262" s="213"/>
    </row>
    <row r="19263" spans="20:30" x14ac:dyDescent="0.2">
      <c r="T19263" s="212"/>
      <c r="U19263" s="213"/>
      <c r="V19263" s="213"/>
      <c r="W19263" s="213"/>
      <c r="X19263" s="214"/>
      <c r="Y19263" s="214"/>
      <c r="Z19263" s="214"/>
      <c r="AA19263" s="217"/>
      <c r="AB19263" s="217"/>
      <c r="AC19263" s="217"/>
      <c r="AD19263" s="213"/>
    </row>
    <row r="19264" spans="20:30" x14ac:dyDescent="0.2">
      <c r="T19264" s="212"/>
      <c r="U19264" s="213"/>
      <c r="V19264" s="213"/>
      <c r="W19264" s="213"/>
      <c r="X19264" s="214"/>
      <c r="Y19264" s="214"/>
      <c r="Z19264" s="214"/>
      <c r="AA19264" s="217"/>
      <c r="AB19264" s="217"/>
      <c r="AC19264" s="217"/>
      <c r="AD19264" s="213"/>
    </row>
    <row r="19265" spans="20:30" x14ac:dyDescent="0.2">
      <c r="T19265" s="212"/>
      <c r="U19265" s="213"/>
      <c r="V19265" s="213"/>
      <c r="W19265" s="213"/>
      <c r="X19265" s="214"/>
      <c r="Y19265" s="214"/>
      <c r="Z19265" s="214"/>
      <c r="AA19265" s="217"/>
      <c r="AB19265" s="217"/>
      <c r="AC19265" s="217"/>
      <c r="AD19265" s="213"/>
    </row>
    <row r="19266" spans="20:30" x14ac:dyDescent="0.2">
      <c r="T19266" s="212"/>
      <c r="U19266" s="213"/>
      <c r="V19266" s="213"/>
      <c r="W19266" s="213"/>
      <c r="X19266" s="214"/>
      <c r="Y19266" s="214"/>
      <c r="Z19266" s="214"/>
      <c r="AA19266" s="217"/>
      <c r="AB19266" s="217"/>
      <c r="AC19266" s="217"/>
      <c r="AD19266" s="213"/>
    </row>
    <row r="19267" spans="20:30" x14ac:dyDescent="0.2">
      <c r="T19267" s="212"/>
      <c r="U19267" s="213"/>
      <c r="V19267" s="213"/>
      <c r="W19267" s="213"/>
      <c r="X19267" s="214"/>
      <c r="Y19267" s="214"/>
      <c r="Z19267" s="214"/>
      <c r="AA19267" s="217"/>
      <c r="AB19267" s="217"/>
      <c r="AC19267" s="217"/>
      <c r="AD19267" s="213"/>
    </row>
    <row r="19268" spans="20:30" x14ac:dyDescent="0.2">
      <c r="T19268" s="212"/>
      <c r="U19268" s="213"/>
      <c r="V19268" s="213"/>
      <c r="W19268" s="213"/>
      <c r="X19268" s="214"/>
      <c r="Y19268" s="214"/>
      <c r="Z19268" s="214"/>
      <c r="AA19268" s="217"/>
      <c r="AB19268" s="217"/>
      <c r="AC19268" s="217"/>
      <c r="AD19268" s="213"/>
    </row>
    <row r="19269" spans="20:30" x14ac:dyDescent="0.2">
      <c r="T19269" s="212"/>
      <c r="U19269" s="213"/>
      <c r="V19269" s="213"/>
      <c r="W19269" s="213"/>
      <c r="X19269" s="214"/>
      <c r="Y19269" s="214"/>
      <c r="Z19269" s="214"/>
      <c r="AA19269" s="217"/>
      <c r="AB19269" s="217"/>
      <c r="AC19269" s="217"/>
      <c r="AD19269" s="213"/>
    </row>
    <row r="19270" spans="20:30" x14ac:dyDescent="0.2">
      <c r="T19270" s="212"/>
      <c r="U19270" s="213"/>
      <c r="V19270" s="213"/>
      <c r="W19270" s="213"/>
      <c r="X19270" s="214"/>
      <c r="Y19270" s="214"/>
      <c r="Z19270" s="214"/>
      <c r="AA19270" s="217"/>
      <c r="AB19270" s="217"/>
      <c r="AC19270" s="217"/>
      <c r="AD19270" s="213"/>
    </row>
    <row r="19271" spans="20:30" x14ac:dyDescent="0.2">
      <c r="T19271" s="212"/>
      <c r="U19271" s="213"/>
      <c r="V19271" s="213"/>
      <c r="W19271" s="213"/>
      <c r="X19271" s="214"/>
      <c r="Y19271" s="214"/>
      <c r="Z19271" s="214"/>
      <c r="AA19271" s="217"/>
      <c r="AB19271" s="217"/>
      <c r="AC19271" s="217"/>
      <c r="AD19271" s="213"/>
    </row>
    <row r="19272" spans="20:30" x14ac:dyDescent="0.2">
      <c r="T19272" s="212"/>
      <c r="U19272" s="213"/>
      <c r="V19272" s="213"/>
      <c r="W19272" s="213"/>
      <c r="X19272" s="214"/>
      <c r="Y19272" s="214"/>
      <c r="Z19272" s="214"/>
      <c r="AA19272" s="217"/>
      <c r="AB19272" s="217"/>
      <c r="AC19272" s="217"/>
      <c r="AD19272" s="213"/>
    </row>
    <row r="19273" spans="20:30" x14ac:dyDescent="0.2">
      <c r="T19273" s="212"/>
      <c r="U19273" s="213"/>
      <c r="V19273" s="213"/>
      <c r="W19273" s="213"/>
      <c r="X19273" s="214"/>
      <c r="Y19273" s="214"/>
      <c r="Z19273" s="214"/>
      <c r="AA19273" s="217"/>
      <c r="AB19273" s="217"/>
      <c r="AC19273" s="217"/>
      <c r="AD19273" s="213"/>
    </row>
    <row r="19274" spans="20:30" x14ac:dyDescent="0.2">
      <c r="T19274" s="212"/>
      <c r="U19274" s="213"/>
      <c r="V19274" s="213"/>
      <c r="W19274" s="213"/>
      <c r="X19274" s="214"/>
      <c r="Y19274" s="214"/>
      <c r="Z19274" s="214"/>
      <c r="AA19274" s="217"/>
      <c r="AB19274" s="217"/>
      <c r="AC19274" s="217"/>
      <c r="AD19274" s="213"/>
    </row>
    <row r="19275" spans="20:30" x14ac:dyDescent="0.2">
      <c r="T19275" s="212"/>
      <c r="U19275" s="213"/>
      <c r="V19275" s="213"/>
      <c r="W19275" s="213"/>
      <c r="X19275" s="214"/>
      <c r="Y19275" s="214"/>
      <c r="Z19275" s="214"/>
      <c r="AA19275" s="217"/>
      <c r="AB19275" s="217"/>
      <c r="AC19275" s="217"/>
      <c r="AD19275" s="213"/>
    </row>
    <row r="19276" spans="20:30" x14ac:dyDescent="0.2">
      <c r="T19276" s="212"/>
      <c r="U19276" s="213"/>
      <c r="V19276" s="213"/>
      <c r="W19276" s="213"/>
      <c r="X19276" s="214"/>
      <c r="Y19276" s="214"/>
      <c r="Z19276" s="214"/>
      <c r="AA19276" s="217"/>
      <c r="AB19276" s="217"/>
      <c r="AC19276" s="217"/>
      <c r="AD19276" s="213"/>
    </row>
    <row r="19277" spans="20:30" x14ac:dyDescent="0.2">
      <c r="T19277" s="212"/>
      <c r="U19277" s="213"/>
      <c r="V19277" s="213"/>
      <c r="W19277" s="213"/>
      <c r="X19277" s="214"/>
      <c r="Y19277" s="214"/>
      <c r="Z19277" s="214"/>
      <c r="AA19277" s="217"/>
      <c r="AB19277" s="217"/>
      <c r="AC19277" s="217"/>
      <c r="AD19277" s="213"/>
    </row>
    <row r="19278" spans="20:30" x14ac:dyDescent="0.2">
      <c r="T19278" s="212"/>
      <c r="U19278" s="213"/>
      <c r="V19278" s="213"/>
      <c r="W19278" s="213"/>
      <c r="X19278" s="214"/>
      <c r="Y19278" s="214"/>
      <c r="Z19278" s="214"/>
      <c r="AA19278" s="217"/>
      <c r="AB19278" s="217"/>
      <c r="AC19278" s="217"/>
      <c r="AD19278" s="213"/>
    </row>
    <row r="19279" spans="20:30" x14ac:dyDescent="0.2">
      <c r="T19279" s="212"/>
      <c r="U19279" s="213"/>
      <c r="V19279" s="213"/>
      <c r="W19279" s="213"/>
      <c r="X19279" s="214"/>
      <c r="Y19279" s="214"/>
      <c r="Z19279" s="214"/>
      <c r="AA19279" s="217"/>
      <c r="AB19279" s="217"/>
      <c r="AC19279" s="217"/>
      <c r="AD19279" s="213"/>
    </row>
    <row r="19280" spans="20:30" x14ac:dyDescent="0.2">
      <c r="T19280" s="212"/>
      <c r="U19280" s="213"/>
      <c r="V19280" s="213"/>
      <c r="W19280" s="213"/>
      <c r="X19280" s="214"/>
      <c r="Y19280" s="214"/>
      <c r="Z19280" s="214"/>
      <c r="AA19280" s="217"/>
      <c r="AB19280" s="217"/>
      <c r="AC19280" s="217"/>
      <c r="AD19280" s="213"/>
    </row>
    <row r="19281" spans="20:30" x14ac:dyDescent="0.2">
      <c r="T19281" s="212"/>
      <c r="U19281" s="213"/>
      <c r="V19281" s="213"/>
      <c r="W19281" s="213"/>
      <c r="X19281" s="214"/>
      <c r="Y19281" s="214"/>
      <c r="Z19281" s="214"/>
      <c r="AA19281" s="217"/>
      <c r="AB19281" s="217"/>
      <c r="AC19281" s="217"/>
      <c r="AD19281" s="213"/>
    </row>
    <row r="19282" spans="20:30" x14ac:dyDescent="0.2">
      <c r="T19282" s="212"/>
      <c r="U19282" s="213"/>
      <c r="V19282" s="213"/>
      <c r="W19282" s="213"/>
      <c r="X19282" s="214"/>
      <c r="Y19282" s="214"/>
      <c r="Z19282" s="214"/>
      <c r="AA19282" s="217"/>
      <c r="AB19282" s="217"/>
      <c r="AC19282" s="217"/>
      <c r="AD19282" s="213"/>
    </row>
    <row r="19283" spans="20:30" x14ac:dyDescent="0.2">
      <c r="T19283" s="212"/>
      <c r="U19283" s="213"/>
      <c r="V19283" s="213"/>
      <c r="W19283" s="213"/>
      <c r="X19283" s="214"/>
      <c r="Y19283" s="214"/>
      <c r="Z19283" s="214"/>
      <c r="AA19283" s="217"/>
      <c r="AB19283" s="217"/>
      <c r="AC19283" s="217"/>
      <c r="AD19283" s="213"/>
    </row>
    <row r="19284" spans="20:30" x14ac:dyDescent="0.2">
      <c r="T19284" s="212"/>
      <c r="U19284" s="213"/>
      <c r="V19284" s="213"/>
      <c r="W19284" s="213"/>
      <c r="X19284" s="214"/>
      <c r="Y19284" s="214"/>
      <c r="Z19284" s="214"/>
      <c r="AA19284" s="217"/>
      <c r="AB19284" s="217"/>
      <c r="AC19284" s="217"/>
      <c r="AD19284" s="213"/>
    </row>
    <row r="19285" spans="20:30" x14ac:dyDescent="0.2">
      <c r="T19285" s="212"/>
      <c r="U19285" s="213"/>
      <c r="V19285" s="213"/>
      <c r="W19285" s="213"/>
      <c r="X19285" s="214"/>
      <c r="Y19285" s="214"/>
      <c r="Z19285" s="214"/>
      <c r="AA19285" s="217"/>
      <c r="AB19285" s="217"/>
      <c r="AC19285" s="217"/>
      <c r="AD19285" s="213"/>
    </row>
    <row r="19286" spans="20:30" x14ac:dyDescent="0.2">
      <c r="T19286" s="212"/>
      <c r="U19286" s="213"/>
      <c r="V19286" s="213"/>
      <c r="W19286" s="213"/>
      <c r="X19286" s="214"/>
      <c r="Y19286" s="214"/>
      <c r="Z19286" s="214"/>
      <c r="AA19286" s="217"/>
      <c r="AB19286" s="217"/>
      <c r="AC19286" s="217"/>
      <c r="AD19286" s="213"/>
    </row>
    <row r="19287" spans="20:30" x14ac:dyDescent="0.2">
      <c r="T19287" s="212"/>
      <c r="U19287" s="213"/>
      <c r="V19287" s="213"/>
      <c r="W19287" s="213"/>
      <c r="X19287" s="214"/>
      <c r="Y19287" s="214"/>
      <c r="Z19287" s="214"/>
      <c r="AA19287" s="217"/>
      <c r="AB19287" s="217"/>
      <c r="AC19287" s="217"/>
      <c r="AD19287" s="213"/>
    </row>
    <row r="19288" spans="20:30" x14ac:dyDescent="0.2">
      <c r="T19288" s="212"/>
      <c r="U19288" s="213"/>
      <c r="V19288" s="213"/>
      <c r="W19288" s="213"/>
      <c r="X19288" s="214"/>
      <c r="Y19288" s="214"/>
      <c r="Z19288" s="214"/>
      <c r="AA19288" s="217"/>
      <c r="AB19288" s="217"/>
      <c r="AC19288" s="217"/>
      <c r="AD19288" s="213"/>
    </row>
    <row r="19289" spans="20:30" x14ac:dyDescent="0.2">
      <c r="T19289" s="212"/>
      <c r="U19289" s="213"/>
      <c r="V19289" s="213"/>
      <c r="W19289" s="213"/>
      <c r="X19289" s="214"/>
      <c r="Y19289" s="214"/>
      <c r="Z19289" s="214"/>
      <c r="AA19289" s="217"/>
      <c r="AB19289" s="217"/>
      <c r="AC19289" s="217"/>
      <c r="AD19289" s="213"/>
    </row>
    <row r="19290" spans="20:30" x14ac:dyDescent="0.2">
      <c r="T19290" s="212"/>
      <c r="U19290" s="213"/>
      <c r="V19290" s="213"/>
      <c r="W19290" s="213"/>
      <c r="X19290" s="214"/>
      <c r="Y19290" s="214"/>
      <c r="Z19290" s="214"/>
      <c r="AA19290" s="217"/>
      <c r="AB19290" s="217"/>
      <c r="AC19290" s="217"/>
      <c r="AD19290" s="213"/>
    </row>
    <row r="19291" spans="20:30" x14ac:dyDescent="0.2">
      <c r="T19291" s="212"/>
      <c r="U19291" s="213"/>
      <c r="V19291" s="213"/>
      <c r="W19291" s="213"/>
      <c r="X19291" s="214"/>
      <c r="Y19291" s="214"/>
      <c r="Z19291" s="214"/>
      <c r="AA19291" s="217"/>
      <c r="AB19291" s="217"/>
      <c r="AC19291" s="217"/>
      <c r="AD19291" s="213"/>
    </row>
    <row r="19292" spans="20:30" x14ac:dyDescent="0.2">
      <c r="T19292" s="212"/>
      <c r="U19292" s="213"/>
      <c r="V19292" s="213"/>
      <c r="W19292" s="213"/>
      <c r="X19292" s="214"/>
      <c r="Y19292" s="214"/>
      <c r="Z19292" s="214"/>
      <c r="AA19292" s="217"/>
      <c r="AB19292" s="217"/>
      <c r="AC19292" s="217"/>
      <c r="AD19292" s="213"/>
    </row>
    <row r="19293" spans="20:30" x14ac:dyDescent="0.2">
      <c r="T19293" s="212"/>
      <c r="U19293" s="213"/>
      <c r="V19293" s="213"/>
      <c r="W19293" s="213"/>
      <c r="X19293" s="214"/>
      <c r="Y19293" s="214"/>
      <c r="Z19293" s="214"/>
      <c r="AA19293" s="217"/>
      <c r="AB19293" s="217"/>
      <c r="AC19293" s="217"/>
      <c r="AD19293" s="213"/>
    </row>
    <row r="19294" spans="20:30" x14ac:dyDescent="0.2">
      <c r="T19294" s="212"/>
      <c r="U19294" s="213"/>
      <c r="V19294" s="213"/>
      <c r="W19294" s="213"/>
      <c r="X19294" s="214"/>
      <c r="Y19294" s="214"/>
      <c r="Z19294" s="214"/>
      <c r="AA19294" s="217"/>
      <c r="AB19294" s="217"/>
      <c r="AC19294" s="217"/>
      <c r="AD19294" s="213"/>
    </row>
    <row r="19295" spans="20:30" x14ac:dyDescent="0.2">
      <c r="T19295" s="212"/>
      <c r="U19295" s="213"/>
      <c r="V19295" s="213"/>
      <c r="W19295" s="213"/>
      <c r="X19295" s="214"/>
      <c r="Y19295" s="214"/>
      <c r="Z19295" s="214"/>
      <c r="AA19295" s="217"/>
      <c r="AB19295" s="217"/>
      <c r="AC19295" s="217"/>
      <c r="AD19295" s="213"/>
    </row>
    <row r="19296" spans="20:30" x14ac:dyDescent="0.2">
      <c r="T19296" s="212"/>
      <c r="U19296" s="213"/>
      <c r="V19296" s="213"/>
      <c r="W19296" s="213"/>
      <c r="X19296" s="214"/>
      <c r="Y19296" s="214"/>
      <c r="Z19296" s="214"/>
      <c r="AA19296" s="217"/>
      <c r="AB19296" s="217"/>
      <c r="AC19296" s="217"/>
      <c r="AD19296" s="213"/>
    </row>
    <row r="19297" spans="20:30" x14ac:dyDescent="0.2">
      <c r="T19297" s="212"/>
      <c r="U19297" s="213"/>
      <c r="V19297" s="213"/>
      <c r="W19297" s="213"/>
      <c r="X19297" s="214"/>
      <c r="Y19297" s="214"/>
      <c r="Z19297" s="214"/>
      <c r="AA19297" s="217"/>
      <c r="AB19297" s="217"/>
      <c r="AC19297" s="217"/>
      <c r="AD19297" s="213"/>
    </row>
    <row r="19298" spans="20:30" x14ac:dyDescent="0.2">
      <c r="T19298" s="212"/>
      <c r="U19298" s="213"/>
      <c r="V19298" s="213"/>
      <c r="W19298" s="213"/>
      <c r="X19298" s="214"/>
      <c r="Y19298" s="214"/>
      <c r="Z19298" s="214"/>
      <c r="AA19298" s="217"/>
      <c r="AB19298" s="217"/>
      <c r="AC19298" s="217"/>
      <c r="AD19298" s="213"/>
    </row>
    <row r="19299" spans="20:30" x14ac:dyDescent="0.2">
      <c r="T19299" s="212"/>
      <c r="U19299" s="213"/>
      <c r="V19299" s="213"/>
      <c r="W19299" s="213"/>
      <c r="X19299" s="214"/>
      <c r="Y19299" s="214"/>
      <c r="Z19299" s="214"/>
      <c r="AA19299" s="217"/>
      <c r="AB19299" s="217"/>
      <c r="AC19299" s="217"/>
      <c r="AD19299" s="213"/>
    </row>
    <row r="19300" spans="20:30" x14ac:dyDescent="0.2">
      <c r="T19300" s="212"/>
      <c r="U19300" s="213"/>
      <c r="V19300" s="213"/>
      <c r="W19300" s="213"/>
      <c r="X19300" s="214"/>
      <c r="Y19300" s="214"/>
      <c r="Z19300" s="214"/>
      <c r="AA19300" s="217"/>
      <c r="AB19300" s="217"/>
      <c r="AC19300" s="217"/>
      <c r="AD19300" s="213"/>
    </row>
    <row r="19301" spans="20:30" x14ac:dyDescent="0.2">
      <c r="T19301" s="212"/>
      <c r="U19301" s="213"/>
      <c r="V19301" s="213"/>
      <c r="W19301" s="213"/>
      <c r="X19301" s="214"/>
      <c r="Y19301" s="214"/>
      <c r="Z19301" s="214"/>
      <c r="AA19301" s="217"/>
      <c r="AB19301" s="217"/>
      <c r="AC19301" s="217"/>
      <c r="AD19301" s="213"/>
    </row>
    <row r="19302" spans="20:30" x14ac:dyDescent="0.2">
      <c r="T19302" s="212"/>
      <c r="U19302" s="213"/>
      <c r="V19302" s="213"/>
      <c r="W19302" s="213"/>
      <c r="X19302" s="214"/>
      <c r="Y19302" s="214"/>
      <c r="Z19302" s="214"/>
      <c r="AA19302" s="217"/>
      <c r="AB19302" s="217"/>
      <c r="AC19302" s="217"/>
      <c r="AD19302" s="213"/>
    </row>
    <row r="19303" spans="20:30" x14ac:dyDescent="0.2">
      <c r="T19303" s="212"/>
      <c r="U19303" s="213"/>
      <c r="V19303" s="213"/>
      <c r="W19303" s="213"/>
      <c r="X19303" s="214"/>
      <c r="Y19303" s="214"/>
      <c r="Z19303" s="214"/>
      <c r="AA19303" s="217"/>
      <c r="AB19303" s="217"/>
      <c r="AC19303" s="217"/>
      <c r="AD19303" s="213"/>
    </row>
    <row r="19304" spans="20:30" x14ac:dyDescent="0.2">
      <c r="T19304" s="212"/>
      <c r="U19304" s="213"/>
      <c r="V19304" s="213"/>
      <c r="W19304" s="213"/>
      <c r="X19304" s="214"/>
      <c r="Y19304" s="214"/>
      <c r="Z19304" s="214"/>
      <c r="AA19304" s="217"/>
      <c r="AB19304" s="217"/>
      <c r="AC19304" s="217"/>
      <c r="AD19304" s="213"/>
    </row>
    <row r="19305" spans="20:30" x14ac:dyDescent="0.2">
      <c r="T19305" s="212"/>
      <c r="U19305" s="213"/>
      <c r="V19305" s="213"/>
      <c r="W19305" s="213"/>
      <c r="X19305" s="214"/>
      <c r="Y19305" s="214"/>
      <c r="Z19305" s="214"/>
      <c r="AA19305" s="217"/>
      <c r="AB19305" s="217"/>
      <c r="AC19305" s="217"/>
      <c r="AD19305" s="213"/>
    </row>
    <row r="19306" spans="20:30" x14ac:dyDescent="0.2">
      <c r="T19306" s="212"/>
      <c r="U19306" s="213"/>
      <c r="V19306" s="213"/>
      <c r="W19306" s="213"/>
      <c r="X19306" s="214"/>
      <c r="Y19306" s="214"/>
      <c r="Z19306" s="214"/>
      <c r="AA19306" s="217"/>
      <c r="AB19306" s="217"/>
      <c r="AC19306" s="217"/>
      <c r="AD19306" s="213"/>
    </row>
    <row r="19307" spans="20:30" x14ac:dyDescent="0.2">
      <c r="T19307" s="212"/>
      <c r="U19307" s="213"/>
      <c r="V19307" s="213"/>
      <c r="W19307" s="213"/>
      <c r="X19307" s="214"/>
      <c r="Y19307" s="214"/>
      <c r="Z19307" s="214"/>
      <c r="AA19307" s="217"/>
      <c r="AB19307" s="217"/>
      <c r="AC19307" s="217"/>
      <c r="AD19307" s="213"/>
    </row>
    <row r="19308" spans="20:30" x14ac:dyDescent="0.2">
      <c r="T19308" s="212"/>
      <c r="U19308" s="213"/>
      <c r="V19308" s="213"/>
      <c r="W19308" s="213"/>
      <c r="X19308" s="214"/>
      <c r="Y19308" s="214"/>
      <c r="Z19308" s="214"/>
      <c r="AA19308" s="217"/>
      <c r="AB19308" s="217"/>
      <c r="AC19308" s="217"/>
      <c r="AD19308" s="213"/>
    </row>
    <row r="19309" spans="20:30" x14ac:dyDescent="0.2">
      <c r="T19309" s="212"/>
      <c r="U19309" s="213"/>
      <c r="V19309" s="213"/>
      <c r="W19309" s="213"/>
      <c r="X19309" s="214"/>
      <c r="Y19309" s="214"/>
      <c r="Z19309" s="214"/>
      <c r="AA19309" s="217"/>
      <c r="AB19309" s="217"/>
      <c r="AC19309" s="217"/>
      <c r="AD19309" s="213"/>
    </row>
    <row r="19310" spans="20:30" x14ac:dyDescent="0.2">
      <c r="T19310" s="212"/>
      <c r="U19310" s="213"/>
      <c r="V19310" s="213"/>
      <c r="W19310" s="213"/>
      <c r="X19310" s="214"/>
      <c r="Y19310" s="214"/>
      <c r="Z19310" s="214"/>
      <c r="AA19310" s="217"/>
      <c r="AB19310" s="217"/>
      <c r="AC19310" s="217"/>
      <c r="AD19310" s="213"/>
    </row>
    <row r="19311" spans="20:30" x14ac:dyDescent="0.2">
      <c r="T19311" s="212"/>
      <c r="U19311" s="213"/>
      <c r="V19311" s="213"/>
      <c r="W19311" s="213"/>
      <c r="X19311" s="214"/>
      <c r="Y19311" s="214"/>
      <c r="Z19311" s="214"/>
      <c r="AA19311" s="217"/>
      <c r="AB19311" s="217"/>
      <c r="AC19311" s="217"/>
      <c r="AD19311" s="213"/>
    </row>
    <row r="19312" spans="20:30" x14ac:dyDescent="0.2">
      <c r="T19312" s="212"/>
      <c r="U19312" s="213"/>
      <c r="V19312" s="213"/>
      <c r="W19312" s="213"/>
      <c r="X19312" s="214"/>
      <c r="Y19312" s="214"/>
      <c r="Z19312" s="214"/>
      <c r="AA19312" s="217"/>
      <c r="AB19312" s="217"/>
      <c r="AC19312" s="217"/>
      <c r="AD19312" s="213"/>
    </row>
    <row r="19313" spans="20:30" x14ac:dyDescent="0.2">
      <c r="T19313" s="212"/>
      <c r="U19313" s="213"/>
      <c r="V19313" s="213"/>
      <c r="W19313" s="213"/>
      <c r="X19313" s="214"/>
      <c r="Y19313" s="214"/>
      <c r="Z19313" s="214"/>
      <c r="AA19313" s="217"/>
      <c r="AB19313" s="217"/>
      <c r="AC19313" s="217"/>
      <c r="AD19313" s="213"/>
    </row>
    <row r="19314" spans="20:30" x14ac:dyDescent="0.2">
      <c r="T19314" s="212"/>
      <c r="U19314" s="213"/>
      <c r="V19314" s="213"/>
      <c r="W19314" s="213"/>
      <c r="X19314" s="214"/>
      <c r="Y19314" s="214"/>
      <c r="Z19314" s="214"/>
      <c r="AA19314" s="217"/>
      <c r="AB19314" s="217"/>
      <c r="AC19314" s="217"/>
      <c r="AD19314" s="213"/>
    </row>
    <row r="19315" spans="20:30" x14ac:dyDescent="0.2">
      <c r="T19315" s="212"/>
      <c r="U19315" s="213"/>
      <c r="V19315" s="213"/>
      <c r="W19315" s="213"/>
      <c r="X19315" s="214"/>
      <c r="Y19315" s="214"/>
      <c r="Z19315" s="214"/>
      <c r="AA19315" s="217"/>
      <c r="AB19315" s="217"/>
      <c r="AC19315" s="217"/>
      <c r="AD19315" s="213"/>
    </row>
    <row r="19316" spans="20:30" x14ac:dyDescent="0.2">
      <c r="T19316" s="212"/>
      <c r="U19316" s="213"/>
      <c r="V19316" s="213"/>
      <c r="W19316" s="213"/>
      <c r="X19316" s="214"/>
      <c r="Y19316" s="214"/>
      <c r="Z19316" s="214"/>
      <c r="AA19316" s="217"/>
      <c r="AB19316" s="217"/>
      <c r="AC19316" s="217"/>
      <c r="AD19316" s="213"/>
    </row>
    <row r="19317" spans="20:30" x14ac:dyDescent="0.2">
      <c r="T19317" s="212"/>
      <c r="U19317" s="213"/>
      <c r="V19317" s="213"/>
      <c r="W19317" s="213"/>
      <c r="X19317" s="214"/>
      <c r="Y19317" s="214"/>
      <c r="Z19317" s="214"/>
      <c r="AA19317" s="217"/>
      <c r="AB19317" s="217"/>
      <c r="AC19317" s="217"/>
      <c r="AD19317" s="213"/>
    </row>
    <row r="19318" spans="20:30" x14ac:dyDescent="0.2">
      <c r="T19318" s="212"/>
      <c r="U19318" s="213"/>
      <c r="V19318" s="213"/>
      <c r="W19318" s="213"/>
      <c r="X19318" s="214"/>
      <c r="Y19318" s="214"/>
      <c r="Z19318" s="214"/>
      <c r="AA19318" s="217"/>
      <c r="AB19318" s="217"/>
      <c r="AC19318" s="217"/>
      <c r="AD19318" s="213"/>
    </row>
    <row r="19319" spans="20:30" x14ac:dyDescent="0.2">
      <c r="T19319" s="212"/>
      <c r="U19319" s="213"/>
      <c r="V19319" s="213"/>
      <c r="W19319" s="213"/>
      <c r="X19319" s="214"/>
      <c r="Y19319" s="214"/>
      <c r="Z19319" s="214"/>
      <c r="AA19319" s="217"/>
      <c r="AB19319" s="217"/>
      <c r="AC19319" s="217"/>
      <c r="AD19319" s="213"/>
    </row>
    <row r="19320" spans="20:30" x14ac:dyDescent="0.2">
      <c r="T19320" s="212"/>
      <c r="U19320" s="213"/>
      <c r="V19320" s="213"/>
      <c r="W19320" s="213"/>
      <c r="X19320" s="214"/>
      <c r="Y19320" s="214"/>
      <c r="Z19320" s="214"/>
      <c r="AA19320" s="217"/>
      <c r="AB19320" s="217"/>
      <c r="AC19320" s="217"/>
      <c r="AD19320" s="213"/>
    </row>
    <row r="19321" spans="20:30" x14ac:dyDescent="0.2">
      <c r="T19321" s="212"/>
      <c r="U19321" s="213"/>
      <c r="V19321" s="213"/>
      <c r="W19321" s="213"/>
      <c r="X19321" s="214"/>
      <c r="Y19321" s="214"/>
      <c r="Z19321" s="214"/>
      <c r="AA19321" s="217"/>
      <c r="AB19321" s="217"/>
      <c r="AC19321" s="217"/>
      <c r="AD19321" s="213"/>
    </row>
    <row r="19322" spans="20:30" x14ac:dyDescent="0.2">
      <c r="T19322" s="212"/>
      <c r="U19322" s="213"/>
      <c r="V19322" s="213"/>
      <c r="W19322" s="213"/>
      <c r="X19322" s="214"/>
      <c r="Y19322" s="214"/>
      <c r="Z19322" s="214"/>
      <c r="AA19322" s="217"/>
      <c r="AB19322" s="217"/>
      <c r="AC19322" s="217"/>
      <c r="AD19322" s="213"/>
    </row>
    <row r="19323" spans="20:30" x14ac:dyDescent="0.2">
      <c r="T19323" s="212"/>
      <c r="U19323" s="213"/>
      <c r="V19323" s="213"/>
      <c r="W19323" s="213"/>
      <c r="X19323" s="214"/>
      <c r="Y19323" s="214"/>
      <c r="Z19323" s="214"/>
      <c r="AA19323" s="217"/>
      <c r="AB19323" s="217"/>
      <c r="AC19323" s="217"/>
      <c r="AD19323" s="213"/>
    </row>
    <row r="19324" spans="20:30" x14ac:dyDescent="0.2">
      <c r="T19324" s="212"/>
      <c r="U19324" s="213"/>
      <c r="V19324" s="213"/>
      <c r="W19324" s="213"/>
      <c r="X19324" s="214"/>
      <c r="Y19324" s="214"/>
      <c r="Z19324" s="214"/>
      <c r="AA19324" s="217"/>
      <c r="AB19324" s="217"/>
      <c r="AC19324" s="217"/>
      <c r="AD19324" s="213"/>
    </row>
    <row r="19325" spans="20:30" x14ac:dyDescent="0.2">
      <c r="T19325" s="212"/>
      <c r="U19325" s="213"/>
      <c r="V19325" s="213"/>
      <c r="W19325" s="213"/>
      <c r="X19325" s="214"/>
      <c r="Y19325" s="214"/>
      <c r="Z19325" s="214"/>
      <c r="AA19325" s="217"/>
      <c r="AB19325" s="217"/>
      <c r="AC19325" s="217"/>
      <c r="AD19325" s="213"/>
    </row>
    <row r="19326" spans="20:30" x14ac:dyDescent="0.2">
      <c r="T19326" s="212"/>
      <c r="U19326" s="213"/>
      <c r="V19326" s="213"/>
      <c r="W19326" s="213"/>
      <c r="X19326" s="214"/>
      <c r="Y19326" s="214"/>
      <c r="Z19326" s="214"/>
      <c r="AA19326" s="217"/>
      <c r="AB19326" s="217"/>
      <c r="AC19326" s="217"/>
      <c r="AD19326" s="213"/>
    </row>
    <row r="19327" spans="20:30" x14ac:dyDescent="0.2">
      <c r="T19327" s="212"/>
      <c r="U19327" s="213"/>
      <c r="V19327" s="213"/>
      <c r="W19327" s="213"/>
      <c r="X19327" s="214"/>
      <c r="Y19327" s="214"/>
      <c r="Z19327" s="214"/>
      <c r="AA19327" s="217"/>
      <c r="AB19327" s="217"/>
      <c r="AC19327" s="217"/>
      <c r="AD19327" s="213"/>
    </row>
    <row r="19328" spans="20:30" x14ac:dyDescent="0.2">
      <c r="T19328" s="212"/>
      <c r="U19328" s="213"/>
      <c r="V19328" s="213"/>
      <c r="W19328" s="213"/>
      <c r="X19328" s="214"/>
      <c r="Y19328" s="214"/>
      <c r="Z19328" s="214"/>
      <c r="AA19328" s="217"/>
      <c r="AB19328" s="217"/>
      <c r="AC19328" s="217"/>
      <c r="AD19328" s="213"/>
    </row>
    <row r="19329" spans="20:30" x14ac:dyDescent="0.2">
      <c r="T19329" s="212"/>
      <c r="U19329" s="213"/>
      <c r="V19329" s="213"/>
      <c r="W19329" s="213"/>
      <c r="X19329" s="214"/>
      <c r="Y19329" s="214"/>
      <c r="Z19329" s="214"/>
      <c r="AA19329" s="217"/>
      <c r="AB19329" s="217"/>
      <c r="AC19329" s="217"/>
      <c r="AD19329" s="213"/>
    </row>
    <row r="19330" spans="20:30" x14ac:dyDescent="0.2">
      <c r="T19330" s="212"/>
      <c r="U19330" s="213"/>
      <c r="V19330" s="213"/>
      <c r="W19330" s="213"/>
      <c r="X19330" s="214"/>
      <c r="Y19330" s="214"/>
      <c r="Z19330" s="214"/>
      <c r="AA19330" s="217"/>
      <c r="AB19330" s="217"/>
      <c r="AC19330" s="217"/>
      <c r="AD19330" s="213"/>
    </row>
    <row r="19331" spans="20:30" x14ac:dyDescent="0.2">
      <c r="T19331" s="212"/>
      <c r="U19331" s="213"/>
      <c r="V19331" s="213"/>
      <c r="W19331" s="213"/>
      <c r="X19331" s="214"/>
      <c r="Y19331" s="214"/>
      <c r="Z19331" s="214"/>
      <c r="AA19331" s="217"/>
      <c r="AB19331" s="217"/>
      <c r="AC19331" s="217"/>
      <c r="AD19331" s="213"/>
    </row>
    <row r="19332" spans="20:30" x14ac:dyDescent="0.2">
      <c r="T19332" s="212"/>
      <c r="U19332" s="213"/>
      <c r="V19332" s="213"/>
      <c r="W19332" s="213"/>
      <c r="X19332" s="214"/>
      <c r="Y19332" s="214"/>
      <c r="Z19332" s="214"/>
      <c r="AA19332" s="217"/>
      <c r="AB19332" s="217"/>
      <c r="AC19332" s="217"/>
      <c r="AD19332" s="213"/>
    </row>
    <row r="19333" spans="20:30" x14ac:dyDescent="0.2">
      <c r="T19333" s="212"/>
      <c r="U19333" s="213"/>
      <c r="V19333" s="213"/>
      <c r="W19333" s="213"/>
      <c r="X19333" s="214"/>
      <c r="Y19333" s="214"/>
      <c r="Z19333" s="214"/>
      <c r="AA19333" s="217"/>
      <c r="AB19333" s="217"/>
      <c r="AC19333" s="217"/>
      <c r="AD19333" s="213"/>
    </row>
    <row r="19334" spans="20:30" x14ac:dyDescent="0.2">
      <c r="T19334" s="212"/>
      <c r="U19334" s="213"/>
      <c r="V19334" s="213"/>
      <c r="W19334" s="213"/>
      <c r="X19334" s="214"/>
      <c r="Y19334" s="214"/>
      <c r="Z19334" s="214"/>
      <c r="AA19334" s="217"/>
      <c r="AB19334" s="217"/>
      <c r="AC19334" s="217"/>
      <c r="AD19334" s="213"/>
    </row>
    <row r="19335" spans="20:30" x14ac:dyDescent="0.2">
      <c r="T19335" s="212"/>
      <c r="U19335" s="213"/>
      <c r="V19335" s="213"/>
      <c r="W19335" s="213"/>
      <c r="X19335" s="214"/>
      <c r="Y19335" s="214"/>
      <c r="Z19335" s="214"/>
      <c r="AA19335" s="217"/>
      <c r="AB19335" s="217"/>
      <c r="AC19335" s="217"/>
      <c r="AD19335" s="213"/>
    </row>
    <row r="19336" spans="20:30" x14ac:dyDescent="0.2">
      <c r="T19336" s="212"/>
      <c r="U19336" s="213"/>
      <c r="V19336" s="213"/>
      <c r="W19336" s="213"/>
      <c r="X19336" s="214"/>
      <c r="Y19336" s="214"/>
      <c r="Z19336" s="214"/>
      <c r="AA19336" s="217"/>
      <c r="AB19336" s="217"/>
      <c r="AC19336" s="217"/>
      <c r="AD19336" s="213"/>
    </row>
    <row r="19337" spans="20:30" x14ac:dyDescent="0.2">
      <c r="T19337" s="212"/>
      <c r="U19337" s="213"/>
      <c r="V19337" s="213"/>
      <c r="W19337" s="213"/>
      <c r="X19337" s="214"/>
      <c r="Y19337" s="214"/>
      <c r="Z19337" s="214"/>
      <c r="AA19337" s="217"/>
      <c r="AB19337" s="217"/>
      <c r="AC19337" s="217"/>
      <c r="AD19337" s="213"/>
    </row>
    <row r="19338" spans="20:30" x14ac:dyDescent="0.2">
      <c r="T19338" s="212"/>
      <c r="U19338" s="213"/>
      <c r="V19338" s="213"/>
      <c r="W19338" s="213"/>
      <c r="X19338" s="214"/>
      <c r="Y19338" s="214"/>
      <c r="Z19338" s="214"/>
      <c r="AA19338" s="217"/>
      <c r="AB19338" s="217"/>
      <c r="AC19338" s="217"/>
      <c r="AD19338" s="213"/>
    </row>
    <row r="19339" spans="20:30" x14ac:dyDescent="0.2">
      <c r="T19339" s="212"/>
      <c r="U19339" s="213"/>
      <c r="V19339" s="213"/>
      <c r="W19339" s="213"/>
      <c r="X19339" s="214"/>
      <c r="Y19339" s="214"/>
      <c r="Z19339" s="214"/>
      <c r="AA19339" s="217"/>
      <c r="AB19339" s="217"/>
      <c r="AC19339" s="217"/>
      <c r="AD19339" s="213"/>
    </row>
    <row r="19340" spans="20:30" x14ac:dyDescent="0.2">
      <c r="T19340" s="212"/>
      <c r="U19340" s="213"/>
      <c r="V19340" s="213"/>
      <c r="W19340" s="213"/>
      <c r="X19340" s="214"/>
      <c r="Y19340" s="214"/>
      <c r="Z19340" s="214"/>
      <c r="AA19340" s="217"/>
      <c r="AB19340" s="217"/>
      <c r="AC19340" s="217"/>
      <c r="AD19340" s="213"/>
    </row>
    <row r="19341" spans="20:30" x14ac:dyDescent="0.2">
      <c r="T19341" s="212"/>
      <c r="U19341" s="213"/>
      <c r="V19341" s="213"/>
      <c r="W19341" s="213"/>
      <c r="X19341" s="214"/>
      <c r="Y19341" s="214"/>
      <c r="Z19341" s="214"/>
      <c r="AA19341" s="217"/>
      <c r="AB19341" s="217"/>
      <c r="AC19341" s="217"/>
      <c r="AD19341" s="213"/>
    </row>
    <row r="19342" spans="20:30" x14ac:dyDescent="0.2">
      <c r="T19342" s="212"/>
      <c r="U19342" s="213"/>
      <c r="V19342" s="213"/>
      <c r="W19342" s="213"/>
      <c r="X19342" s="214"/>
      <c r="Y19342" s="214"/>
      <c r="Z19342" s="214"/>
      <c r="AA19342" s="217"/>
      <c r="AB19342" s="217"/>
      <c r="AC19342" s="217"/>
      <c r="AD19342" s="213"/>
    </row>
    <row r="19343" spans="20:30" x14ac:dyDescent="0.2">
      <c r="T19343" s="212"/>
      <c r="U19343" s="213"/>
      <c r="V19343" s="213"/>
      <c r="W19343" s="213"/>
      <c r="X19343" s="214"/>
      <c r="Y19343" s="214"/>
      <c r="Z19343" s="214"/>
      <c r="AA19343" s="217"/>
      <c r="AB19343" s="217"/>
      <c r="AC19343" s="217"/>
      <c r="AD19343" s="213"/>
    </row>
    <row r="19344" spans="20:30" x14ac:dyDescent="0.2">
      <c r="T19344" s="212"/>
      <c r="U19344" s="213"/>
      <c r="V19344" s="213"/>
      <c r="W19344" s="213"/>
      <c r="X19344" s="214"/>
      <c r="Y19344" s="214"/>
      <c r="Z19344" s="214"/>
      <c r="AA19344" s="217"/>
      <c r="AB19344" s="217"/>
      <c r="AC19344" s="217"/>
      <c r="AD19344" s="213"/>
    </row>
    <row r="19345" spans="20:30" x14ac:dyDescent="0.2">
      <c r="T19345" s="212"/>
      <c r="U19345" s="213"/>
      <c r="V19345" s="213"/>
      <c r="W19345" s="213"/>
      <c r="X19345" s="214"/>
      <c r="Y19345" s="214"/>
      <c r="Z19345" s="214"/>
      <c r="AA19345" s="217"/>
      <c r="AB19345" s="217"/>
      <c r="AC19345" s="217"/>
      <c r="AD19345" s="213"/>
    </row>
    <row r="19346" spans="20:30" x14ac:dyDescent="0.2">
      <c r="T19346" s="212"/>
      <c r="U19346" s="213"/>
      <c r="V19346" s="213"/>
      <c r="W19346" s="213"/>
      <c r="X19346" s="214"/>
      <c r="Y19346" s="214"/>
      <c r="Z19346" s="214"/>
      <c r="AA19346" s="217"/>
      <c r="AB19346" s="217"/>
      <c r="AC19346" s="217"/>
      <c r="AD19346" s="213"/>
    </row>
    <row r="19347" spans="20:30" x14ac:dyDescent="0.2">
      <c r="T19347" s="212"/>
      <c r="U19347" s="213"/>
      <c r="V19347" s="213"/>
      <c r="W19347" s="213"/>
      <c r="X19347" s="214"/>
      <c r="Y19347" s="214"/>
      <c r="Z19347" s="214"/>
      <c r="AA19347" s="217"/>
      <c r="AB19347" s="217"/>
      <c r="AC19347" s="217"/>
      <c r="AD19347" s="213"/>
    </row>
    <row r="19348" spans="20:30" x14ac:dyDescent="0.2">
      <c r="T19348" s="212"/>
      <c r="U19348" s="213"/>
      <c r="V19348" s="213"/>
      <c r="W19348" s="213"/>
      <c r="X19348" s="214"/>
      <c r="Y19348" s="214"/>
      <c r="Z19348" s="214"/>
      <c r="AA19348" s="217"/>
      <c r="AB19348" s="217"/>
      <c r="AC19348" s="217"/>
      <c r="AD19348" s="213"/>
    </row>
    <row r="19349" spans="20:30" x14ac:dyDescent="0.2">
      <c r="T19349" s="212"/>
      <c r="U19349" s="213"/>
      <c r="V19349" s="213"/>
      <c r="W19349" s="213"/>
      <c r="X19349" s="214"/>
      <c r="Y19349" s="214"/>
      <c r="Z19349" s="214"/>
      <c r="AA19349" s="217"/>
      <c r="AB19349" s="217"/>
      <c r="AC19349" s="217"/>
      <c r="AD19349" s="213"/>
    </row>
    <row r="19350" spans="20:30" x14ac:dyDescent="0.2">
      <c r="T19350" s="212"/>
      <c r="U19350" s="213"/>
      <c r="V19350" s="213"/>
      <c r="W19350" s="213"/>
      <c r="X19350" s="214"/>
      <c r="Y19350" s="214"/>
      <c r="Z19350" s="214"/>
      <c r="AA19350" s="217"/>
      <c r="AB19350" s="217"/>
      <c r="AC19350" s="217"/>
      <c r="AD19350" s="213"/>
    </row>
    <row r="19351" spans="20:30" x14ac:dyDescent="0.2">
      <c r="T19351" s="212"/>
      <c r="U19351" s="213"/>
      <c r="V19351" s="213"/>
      <c r="W19351" s="213"/>
      <c r="X19351" s="214"/>
      <c r="Y19351" s="214"/>
      <c r="Z19351" s="214"/>
      <c r="AA19351" s="217"/>
      <c r="AB19351" s="217"/>
      <c r="AC19351" s="217"/>
      <c r="AD19351" s="213"/>
    </row>
    <row r="19352" spans="20:30" x14ac:dyDescent="0.2">
      <c r="T19352" s="212"/>
      <c r="U19352" s="213"/>
      <c r="V19352" s="213"/>
      <c r="W19352" s="213"/>
      <c r="X19352" s="214"/>
      <c r="Y19352" s="214"/>
      <c r="Z19352" s="214"/>
      <c r="AA19352" s="217"/>
      <c r="AB19352" s="217"/>
      <c r="AC19352" s="217"/>
      <c r="AD19352" s="213"/>
    </row>
    <row r="19353" spans="20:30" x14ac:dyDescent="0.2">
      <c r="T19353" s="212"/>
      <c r="U19353" s="213"/>
      <c r="V19353" s="213"/>
      <c r="W19353" s="213"/>
      <c r="X19353" s="214"/>
      <c r="Y19353" s="214"/>
      <c r="Z19353" s="214"/>
      <c r="AA19353" s="217"/>
      <c r="AB19353" s="217"/>
      <c r="AC19353" s="217"/>
      <c r="AD19353" s="213"/>
    </row>
    <row r="19354" spans="20:30" x14ac:dyDescent="0.2">
      <c r="T19354" s="212"/>
      <c r="U19354" s="213"/>
      <c r="V19354" s="213"/>
      <c r="W19354" s="213"/>
      <c r="X19354" s="214"/>
      <c r="Y19354" s="214"/>
      <c r="Z19354" s="214"/>
      <c r="AA19354" s="217"/>
      <c r="AB19354" s="217"/>
      <c r="AC19354" s="217"/>
      <c r="AD19354" s="213"/>
    </row>
    <row r="19355" spans="20:30" x14ac:dyDescent="0.2">
      <c r="T19355" s="212"/>
      <c r="U19355" s="213"/>
      <c r="V19355" s="213"/>
      <c r="W19355" s="213"/>
      <c r="X19355" s="214"/>
      <c r="Y19355" s="214"/>
      <c r="Z19355" s="214"/>
      <c r="AA19355" s="217"/>
      <c r="AB19355" s="217"/>
      <c r="AC19355" s="217"/>
      <c r="AD19355" s="213"/>
    </row>
    <row r="19356" spans="20:30" x14ac:dyDescent="0.2">
      <c r="T19356" s="212"/>
      <c r="U19356" s="213"/>
      <c r="V19356" s="213"/>
      <c r="W19356" s="213"/>
      <c r="X19356" s="214"/>
      <c r="Y19356" s="214"/>
      <c r="Z19356" s="214"/>
      <c r="AA19356" s="217"/>
      <c r="AB19356" s="217"/>
      <c r="AC19356" s="217"/>
      <c r="AD19356" s="213"/>
    </row>
    <row r="19357" spans="20:30" x14ac:dyDescent="0.2">
      <c r="T19357" s="212"/>
      <c r="U19357" s="213"/>
      <c r="V19357" s="213"/>
      <c r="W19357" s="213"/>
      <c r="X19357" s="214"/>
      <c r="Y19357" s="214"/>
      <c r="Z19357" s="214"/>
      <c r="AA19357" s="217"/>
      <c r="AB19357" s="217"/>
      <c r="AC19357" s="217"/>
      <c r="AD19357" s="213"/>
    </row>
    <row r="19358" spans="20:30" x14ac:dyDescent="0.2">
      <c r="T19358" s="212"/>
      <c r="U19358" s="213"/>
      <c r="V19358" s="213"/>
      <c r="W19358" s="213"/>
      <c r="X19358" s="214"/>
      <c r="Y19358" s="214"/>
      <c r="Z19358" s="214"/>
      <c r="AA19358" s="217"/>
      <c r="AB19358" s="217"/>
      <c r="AC19358" s="217"/>
      <c r="AD19358" s="213"/>
    </row>
    <row r="19359" spans="20:30" x14ac:dyDescent="0.2">
      <c r="T19359" s="212"/>
      <c r="U19359" s="213"/>
      <c r="V19359" s="213"/>
      <c r="W19359" s="213"/>
      <c r="X19359" s="214"/>
      <c r="Y19359" s="214"/>
      <c r="Z19359" s="214"/>
      <c r="AA19359" s="217"/>
      <c r="AB19359" s="217"/>
      <c r="AC19359" s="217"/>
      <c r="AD19359" s="213"/>
    </row>
    <row r="19360" spans="20:30" x14ac:dyDescent="0.2">
      <c r="T19360" s="212"/>
      <c r="U19360" s="213"/>
      <c r="V19360" s="213"/>
      <c r="W19360" s="213"/>
      <c r="X19360" s="214"/>
      <c r="Y19360" s="214"/>
      <c r="Z19360" s="214"/>
      <c r="AA19360" s="217"/>
      <c r="AB19360" s="217"/>
      <c r="AC19360" s="217"/>
      <c r="AD19360" s="213"/>
    </row>
    <row r="19361" spans="20:30" x14ac:dyDescent="0.2">
      <c r="T19361" s="212"/>
      <c r="U19361" s="213"/>
      <c r="V19361" s="213"/>
      <c r="W19361" s="213"/>
      <c r="X19361" s="214"/>
      <c r="Y19361" s="214"/>
      <c r="Z19361" s="214"/>
      <c r="AA19361" s="217"/>
      <c r="AB19361" s="217"/>
      <c r="AC19361" s="217"/>
      <c r="AD19361" s="213"/>
    </row>
    <row r="19362" spans="20:30" x14ac:dyDescent="0.2">
      <c r="T19362" s="212"/>
      <c r="U19362" s="213"/>
      <c r="V19362" s="213"/>
      <c r="W19362" s="213"/>
      <c r="X19362" s="214"/>
      <c r="Y19362" s="214"/>
      <c r="Z19362" s="214"/>
      <c r="AA19362" s="217"/>
      <c r="AB19362" s="217"/>
      <c r="AC19362" s="217"/>
      <c r="AD19362" s="213"/>
    </row>
    <row r="19363" spans="20:30" x14ac:dyDescent="0.2">
      <c r="T19363" s="212"/>
      <c r="U19363" s="213"/>
      <c r="V19363" s="213"/>
      <c r="W19363" s="213"/>
      <c r="X19363" s="214"/>
      <c r="Y19363" s="214"/>
      <c r="Z19363" s="214"/>
      <c r="AA19363" s="217"/>
      <c r="AB19363" s="217"/>
      <c r="AC19363" s="217"/>
      <c r="AD19363" s="213"/>
    </row>
    <row r="19364" spans="20:30" x14ac:dyDescent="0.2">
      <c r="T19364" s="212"/>
      <c r="U19364" s="213"/>
      <c r="V19364" s="213"/>
      <c r="W19364" s="213"/>
      <c r="X19364" s="214"/>
      <c r="Y19364" s="214"/>
      <c r="Z19364" s="214"/>
      <c r="AA19364" s="217"/>
      <c r="AB19364" s="217"/>
      <c r="AC19364" s="217"/>
      <c r="AD19364" s="213"/>
    </row>
    <row r="19365" spans="20:30" x14ac:dyDescent="0.2">
      <c r="T19365" s="212"/>
      <c r="U19365" s="213"/>
      <c r="V19365" s="213"/>
      <c r="W19365" s="213"/>
      <c r="X19365" s="214"/>
      <c r="Y19365" s="214"/>
      <c r="Z19365" s="214"/>
      <c r="AA19365" s="217"/>
      <c r="AB19365" s="217"/>
      <c r="AC19365" s="217"/>
      <c r="AD19365" s="213"/>
    </row>
    <row r="19366" spans="20:30" x14ac:dyDescent="0.2">
      <c r="T19366" s="212"/>
      <c r="U19366" s="213"/>
      <c r="V19366" s="213"/>
      <c r="W19366" s="213"/>
      <c r="X19366" s="214"/>
      <c r="Y19366" s="214"/>
      <c r="Z19366" s="214"/>
      <c r="AA19366" s="217"/>
      <c r="AB19366" s="217"/>
      <c r="AC19366" s="217"/>
      <c r="AD19366" s="213"/>
    </row>
    <row r="19367" spans="20:30" x14ac:dyDescent="0.2">
      <c r="T19367" s="212"/>
      <c r="U19367" s="213"/>
      <c r="V19367" s="213"/>
      <c r="W19367" s="213"/>
      <c r="X19367" s="214"/>
      <c r="Y19367" s="214"/>
      <c r="Z19367" s="214"/>
      <c r="AA19367" s="217"/>
      <c r="AB19367" s="217"/>
      <c r="AC19367" s="217"/>
      <c r="AD19367" s="213"/>
    </row>
    <row r="19368" spans="20:30" x14ac:dyDescent="0.2">
      <c r="T19368" s="212"/>
      <c r="U19368" s="213"/>
      <c r="V19368" s="213"/>
      <c r="W19368" s="213"/>
      <c r="X19368" s="214"/>
      <c r="Y19368" s="214"/>
      <c r="Z19368" s="214"/>
      <c r="AA19368" s="217"/>
      <c r="AB19368" s="217"/>
      <c r="AC19368" s="217"/>
      <c r="AD19368" s="213"/>
    </row>
    <row r="19369" spans="20:30" x14ac:dyDescent="0.2">
      <c r="T19369" s="212"/>
      <c r="U19369" s="213"/>
      <c r="V19369" s="213"/>
      <c r="W19369" s="213"/>
      <c r="X19369" s="214"/>
      <c r="Y19369" s="214"/>
      <c r="Z19369" s="214"/>
      <c r="AA19369" s="217"/>
      <c r="AB19369" s="217"/>
      <c r="AC19369" s="217"/>
      <c r="AD19369" s="213"/>
    </row>
    <row r="19370" spans="20:30" x14ac:dyDescent="0.2">
      <c r="T19370" s="212"/>
      <c r="U19370" s="213"/>
      <c r="V19370" s="213"/>
      <c r="W19370" s="213"/>
      <c r="X19370" s="214"/>
      <c r="Y19370" s="214"/>
      <c r="Z19370" s="214"/>
      <c r="AA19370" s="217"/>
      <c r="AB19370" s="217"/>
      <c r="AC19370" s="217"/>
      <c r="AD19370" s="213"/>
    </row>
    <row r="19371" spans="20:30" x14ac:dyDescent="0.2">
      <c r="T19371" s="212"/>
      <c r="U19371" s="213"/>
      <c r="V19371" s="213"/>
      <c r="W19371" s="213"/>
      <c r="X19371" s="214"/>
      <c r="Y19371" s="214"/>
      <c r="Z19371" s="214"/>
      <c r="AA19371" s="217"/>
      <c r="AB19371" s="217"/>
      <c r="AC19371" s="217"/>
      <c r="AD19371" s="213"/>
    </row>
    <row r="19372" spans="20:30" x14ac:dyDescent="0.2">
      <c r="T19372" s="212"/>
      <c r="U19372" s="213"/>
      <c r="V19372" s="213"/>
      <c r="W19372" s="213"/>
      <c r="X19372" s="214"/>
      <c r="Y19372" s="214"/>
      <c r="Z19372" s="214"/>
      <c r="AA19372" s="217"/>
      <c r="AB19372" s="217"/>
      <c r="AC19372" s="217"/>
      <c r="AD19372" s="213"/>
    </row>
    <row r="19373" spans="20:30" x14ac:dyDescent="0.2">
      <c r="T19373" s="212"/>
      <c r="U19373" s="213"/>
      <c r="V19373" s="213"/>
      <c r="W19373" s="213"/>
      <c r="X19373" s="214"/>
      <c r="Y19373" s="214"/>
      <c r="Z19373" s="214"/>
      <c r="AA19373" s="217"/>
      <c r="AB19373" s="217"/>
      <c r="AC19373" s="217"/>
      <c r="AD19373" s="213"/>
    </row>
    <row r="19374" spans="20:30" x14ac:dyDescent="0.2">
      <c r="T19374" s="212"/>
      <c r="U19374" s="213"/>
      <c r="V19374" s="213"/>
      <c r="W19374" s="213"/>
      <c r="X19374" s="214"/>
      <c r="Y19374" s="214"/>
      <c r="Z19374" s="214"/>
      <c r="AA19374" s="217"/>
      <c r="AB19374" s="217"/>
      <c r="AC19374" s="217"/>
      <c r="AD19374" s="213"/>
    </row>
    <row r="19375" spans="20:30" x14ac:dyDescent="0.2">
      <c r="T19375" s="212"/>
      <c r="U19375" s="213"/>
      <c r="V19375" s="213"/>
      <c r="W19375" s="213"/>
      <c r="X19375" s="214"/>
      <c r="Y19375" s="214"/>
      <c r="Z19375" s="214"/>
      <c r="AA19375" s="217"/>
      <c r="AB19375" s="217"/>
      <c r="AC19375" s="217"/>
      <c r="AD19375" s="213"/>
    </row>
    <row r="19376" spans="20:30" x14ac:dyDescent="0.2">
      <c r="T19376" s="212"/>
      <c r="U19376" s="213"/>
      <c r="V19376" s="213"/>
      <c r="W19376" s="213"/>
      <c r="X19376" s="214"/>
      <c r="Y19376" s="214"/>
      <c r="Z19376" s="214"/>
      <c r="AA19376" s="217"/>
      <c r="AB19376" s="217"/>
      <c r="AC19376" s="217"/>
      <c r="AD19376" s="213"/>
    </row>
    <row r="19377" spans="20:30" x14ac:dyDescent="0.2">
      <c r="T19377" s="212"/>
      <c r="U19377" s="213"/>
      <c r="V19377" s="213"/>
      <c r="W19377" s="213"/>
      <c r="X19377" s="214"/>
      <c r="Y19377" s="214"/>
      <c r="Z19377" s="214"/>
      <c r="AA19377" s="217"/>
      <c r="AB19377" s="217"/>
      <c r="AC19377" s="217"/>
      <c r="AD19377" s="213"/>
    </row>
    <row r="19378" spans="20:30" x14ac:dyDescent="0.2">
      <c r="T19378" s="212"/>
      <c r="U19378" s="213"/>
      <c r="V19378" s="213"/>
      <c r="W19378" s="213"/>
      <c r="X19378" s="214"/>
      <c r="Y19378" s="214"/>
      <c r="Z19378" s="214"/>
      <c r="AA19378" s="217"/>
      <c r="AB19378" s="217"/>
      <c r="AC19378" s="217"/>
      <c r="AD19378" s="213"/>
    </row>
    <row r="19379" spans="20:30" x14ac:dyDescent="0.2">
      <c r="T19379" s="212"/>
      <c r="U19379" s="213"/>
      <c r="V19379" s="213"/>
      <c r="W19379" s="213"/>
      <c r="X19379" s="214"/>
      <c r="Y19379" s="214"/>
      <c r="Z19379" s="214"/>
      <c r="AA19379" s="217"/>
      <c r="AB19379" s="217"/>
      <c r="AC19379" s="217"/>
      <c r="AD19379" s="213"/>
    </row>
    <row r="19380" spans="20:30" x14ac:dyDescent="0.2">
      <c r="T19380" s="212"/>
      <c r="U19380" s="213"/>
      <c r="V19380" s="213"/>
      <c r="W19380" s="213"/>
      <c r="X19380" s="214"/>
      <c r="Y19380" s="214"/>
      <c r="Z19380" s="214"/>
      <c r="AA19380" s="217"/>
      <c r="AB19380" s="217"/>
      <c r="AC19380" s="217"/>
      <c r="AD19380" s="213"/>
    </row>
    <row r="19381" spans="20:30" x14ac:dyDescent="0.2">
      <c r="T19381" s="212"/>
      <c r="U19381" s="213"/>
      <c r="V19381" s="213"/>
      <c r="W19381" s="213"/>
      <c r="X19381" s="214"/>
      <c r="Y19381" s="214"/>
      <c r="Z19381" s="214"/>
      <c r="AA19381" s="217"/>
      <c r="AB19381" s="217"/>
      <c r="AC19381" s="217"/>
      <c r="AD19381" s="213"/>
    </row>
    <row r="19382" spans="20:30" x14ac:dyDescent="0.2">
      <c r="T19382" s="212"/>
      <c r="U19382" s="213"/>
      <c r="V19382" s="213"/>
      <c r="W19382" s="213"/>
      <c r="X19382" s="214"/>
      <c r="Y19382" s="214"/>
      <c r="Z19382" s="214"/>
      <c r="AA19382" s="217"/>
      <c r="AB19382" s="217"/>
      <c r="AC19382" s="217"/>
      <c r="AD19382" s="213"/>
    </row>
    <row r="19383" spans="20:30" x14ac:dyDescent="0.2">
      <c r="T19383" s="212"/>
      <c r="U19383" s="213"/>
      <c r="V19383" s="213"/>
      <c r="W19383" s="213"/>
      <c r="X19383" s="214"/>
      <c r="Y19383" s="214"/>
      <c r="Z19383" s="214"/>
      <c r="AA19383" s="217"/>
      <c r="AB19383" s="217"/>
      <c r="AC19383" s="217"/>
      <c r="AD19383" s="213"/>
    </row>
    <row r="19384" spans="20:30" x14ac:dyDescent="0.2">
      <c r="T19384" s="212"/>
      <c r="U19384" s="213"/>
      <c r="V19384" s="213"/>
      <c r="W19384" s="213"/>
      <c r="X19384" s="214"/>
      <c r="Y19384" s="214"/>
      <c r="Z19384" s="214"/>
      <c r="AA19384" s="217"/>
      <c r="AB19384" s="217"/>
      <c r="AC19384" s="217"/>
      <c r="AD19384" s="213"/>
    </row>
    <row r="19385" spans="20:30" x14ac:dyDescent="0.2">
      <c r="T19385" s="212"/>
      <c r="U19385" s="213"/>
      <c r="V19385" s="213"/>
      <c r="W19385" s="213"/>
      <c r="X19385" s="214"/>
      <c r="Y19385" s="214"/>
      <c r="Z19385" s="214"/>
      <c r="AA19385" s="217"/>
      <c r="AB19385" s="217"/>
      <c r="AC19385" s="217"/>
      <c r="AD19385" s="213"/>
    </row>
    <row r="19386" spans="20:30" x14ac:dyDescent="0.2">
      <c r="T19386" s="212"/>
      <c r="U19386" s="213"/>
      <c r="V19386" s="213"/>
      <c r="W19386" s="213"/>
      <c r="X19386" s="214"/>
      <c r="Y19386" s="214"/>
      <c r="Z19386" s="214"/>
      <c r="AA19386" s="217"/>
      <c r="AB19386" s="217"/>
      <c r="AC19386" s="217"/>
      <c r="AD19386" s="213"/>
    </row>
    <row r="19387" spans="20:30" x14ac:dyDescent="0.2">
      <c r="T19387" s="212"/>
      <c r="U19387" s="213"/>
      <c r="V19387" s="213"/>
      <c r="W19387" s="213"/>
      <c r="X19387" s="214"/>
      <c r="Y19387" s="214"/>
      <c r="Z19387" s="214"/>
      <c r="AA19387" s="217"/>
      <c r="AB19387" s="217"/>
      <c r="AC19387" s="217"/>
      <c r="AD19387" s="213"/>
    </row>
    <row r="19388" spans="20:30" x14ac:dyDescent="0.2">
      <c r="T19388" s="212"/>
      <c r="U19388" s="213"/>
      <c r="V19388" s="213"/>
      <c r="W19388" s="213"/>
      <c r="X19388" s="214"/>
      <c r="Y19388" s="214"/>
      <c r="Z19388" s="214"/>
      <c r="AA19388" s="217"/>
      <c r="AB19388" s="217"/>
      <c r="AC19388" s="217"/>
      <c r="AD19388" s="213"/>
    </row>
    <row r="19389" spans="20:30" x14ac:dyDescent="0.2">
      <c r="T19389" s="212"/>
      <c r="U19389" s="213"/>
      <c r="V19389" s="213"/>
      <c r="W19389" s="213"/>
      <c r="X19389" s="214"/>
      <c r="Y19389" s="214"/>
      <c r="Z19389" s="214"/>
      <c r="AA19389" s="217"/>
      <c r="AB19389" s="217"/>
      <c r="AC19389" s="217"/>
      <c r="AD19389" s="213"/>
    </row>
    <row r="19390" spans="20:30" x14ac:dyDescent="0.2">
      <c r="T19390" s="212"/>
      <c r="U19390" s="213"/>
      <c r="V19390" s="213"/>
      <c r="W19390" s="213"/>
      <c r="X19390" s="214"/>
      <c r="Y19390" s="214"/>
      <c r="Z19390" s="214"/>
      <c r="AA19390" s="217"/>
      <c r="AB19390" s="217"/>
      <c r="AC19390" s="217"/>
      <c r="AD19390" s="213"/>
    </row>
    <row r="19391" spans="20:30" x14ac:dyDescent="0.2">
      <c r="T19391" s="212"/>
      <c r="U19391" s="213"/>
      <c r="V19391" s="213"/>
      <c r="W19391" s="213"/>
      <c r="X19391" s="214"/>
      <c r="Y19391" s="214"/>
      <c r="Z19391" s="214"/>
      <c r="AA19391" s="217"/>
      <c r="AB19391" s="217"/>
      <c r="AC19391" s="217"/>
      <c r="AD19391" s="213"/>
    </row>
    <row r="19392" spans="20:30" x14ac:dyDescent="0.2">
      <c r="T19392" s="212"/>
      <c r="U19392" s="213"/>
      <c r="V19392" s="213"/>
      <c r="W19392" s="213"/>
      <c r="X19392" s="214"/>
      <c r="Y19392" s="214"/>
      <c r="Z19392" s="214"/>
      <c r="AA19392" s="217"/>
      <c r="AB19392" s="217"/>
      <c r="AC19392" s="217"/>
      <c r="AD19392" s="213"/>
    </row>
    <row r="19393" spans="20:30" x14ac:dyDescent="0.2">
      <c r="T19393" s="212"/>
      <c r="U19393" s="213"/>
      <c r="V19393" s="213"/>
      <c r="W19393" s="213"/>
      <c r="X19393" s="214"/>
      <c r="Y19393" s="214"/>
      <c r="Z19393" s="214"/>
      <c r="AA19393" s="217"/>
      <c r="AB19393" s="217"/>
      <c r="AC19393" s="217"/>
      <c r="AD19393" s="213"/>
    </row>
    <row r="19394" spans="20:30" x14ac:dyDescent="0.2">
      <c r="T19394" s="212"/>
      <c r="U19394" s="213"/>
      <c r="V19394" s="213"/>
      <c r="W19394" s="213"/>
      <c r="X19394" s="214"/>
      <c r="Y19394" s="214"/>
      <c r="Z19394" s="214"/>
      <c r="AA19394" s="217"/>
      <c r="AB19394" s="217"/>
      <c r="AC19394" s="217"/>
      <c r="AD19394" s="213"/>
    </row>
    <row r="19395" spans="20:30" x14ac:dyDescent="0.2">
      <c r="T19395" s="212"/>
      <c r="U19395" s="213"/>
      <c r="V19395" s="213"/>
      <c r="W19395" s="213"/>
      <c r="X19395" s="214"/>
      <c r="Y19395" s="214"/>
      <c r="Z19395" s="214"/>
      <c r="AA19395" s="217"/>
      <c r="AB19395" s="217"/>
      <c r="AC19395" s="217"/>
      <c r="AD19395" s="213"/>
    </row>
    <row r="19396" spans="20:30" x14ac:dyDescent="0.2">
      <c r="T19396" s="212"/>
      <c r="U19396" s="213"/>
      <c r="V19396" s="213"/>
      <c r="W19396" s="213"/>
      <c r="X19396" s="214"/>
      <c r="Y19396" s="214"/>
      <c r="Z19396" s="214"/>
      <c r="AA19396" s="217"/>
      <c r="AB19396" s="217"/>
      <c r="AC19396" s="217"/>
      <c r="AD19396" s="213"/>
    </row>
    <row r="19397" spans="20:30" x14ac:dyDescent="0.2">
      <c r="T19397" s="212"/>
      <c r="U19397" s="213"/>
      <c r="V19397" s="213"/>
      <c r="W19397" s="213"/>
      <c r="X19397" s="214"/>
      <c r="Y19397" s="214"/>
      <c r="Z19397" s="214"/>
      <c r="AA19397" s="217"/>
      <c r="AB19397" s="217"/>
      <c r="AC19397" s="217"/>
      <c r="AD19397" s="213"/>
    </row>
    <row r="19398" spans="20:30" x14ac:dyDescent="0.2">
      <c r="T19398" s="212"/>
      <c r="U19398" s="213"/>
      <c r="V19398" s="213"/>
      <c r="W19398" s="213"/>
      <c r="X19398" s="214"/>
      <c r="Y19398" s="214"/>
      <c r="Z19398" s="214"/>
      <c r="AA19398" s="217"/>
      <c r="AB19398" s="217"/>
      <c r="AC19398" s="217"/>
      <c r="AD19398" s="213"/>
    </row>
    <row r="19399" spans="20:30" x14ac:dyDescent="0.2">
      <c r="T19399" s="212"/>
      <c r="U19399" s="213"/>
      <c r="V19399" s="213"/>
      <c r="W19399" s="213"/>
      <c r="X19399" s="214"/>
      <c r="Y19399" s="214"/>
      <c r="Z19399" s="214"/>
      <c r="AA19399" s="217"/>
      <c r="AB19399" s="217"/>
      <c r="AC19399" s="217"/>
      <c r="AD19399" s="213"/>
    </row>
    <row r="19400" spans="20:30" x14ac:dyDescent="0.2">
      <c r="T19400" s="212"/>
      <c r="U19400" s="213"/>
      <c r="V19400" s="213"/>
      <c r="W19400" s="213"/>
      <c r="X19400" s="214"/>
      <c r="Y19400" s="214"/>
      <c r="Z19400" s="214"/>
      <c r="AA19400" s="217"/>
      <c r="AB19400" s="217"/>
      <c r="AC19400" s="217"/>
      <c r="AD19400" s="213"/>
    </row>
    <row r="19401" spans="20:30" x14ac:dyDescent="0.2">
      <c r="T19401" s="212"/>
      <c r="U19401" s="213"/>
      <c r="V19401" s="213"/>
      <c r="W19401" s="213"/>
      <c r="X19401" s="214"/>
      <c r="Y19401" s="214"/>
      <c r="Z19401" s="214"/>
      <c r="AA19401" s="217"/>
      <c r="AB19401" s="217"/>
      <c r="AC19401" s="217"/>
      <c r="AD19401" s="213"/>
    </row>
    <row r="19402" spans="20:30" x14ac:dyDescent="0.2">
      <c r="T19402" s="212"/>
      <c r="U19402" s="213"/>
      <c r="V19402" s="213"/>
      <c r="W19402" s="213"/>
      <c r="X19402" s="214"/>
      <c r="Y19402" s="214"/>
      <c r="Z19402" s="214"/>
      <c r="AA19402" s="217"/>
      <c r="AB19402" s="217"/>
      <c r="AC19402" s="217"/>
      <c r="AD19402" s="213"/>
    </row>
    <row r="19403" spans="20:30" x14ac:dyDescent="0.2">
      <c r="T19403" s="212"/>
      <c r="U19403" s="213"/>
      <c r="V19403" s="213"/>
      <c r="W19403" s="213"/>
      <c r="X19403" s="214"/>
      <c r="Y19403" s="214"/>
      <c r="Z19403" s="214"/>
      <c r="AA19403" s="217"/>
      <c r="AB19403" s="217"/>
      <c r="AC19403" s="217"/>
      <c r="AD19403" s="213"/>
    </row>
    <row r="19404" spans="20:30" x14ac:dyDescent="0.2">
      <c r="T19404" s="212"/>
      <c r="U19404" s="213"/>
      <c r="V19404" s="213"/>
      <c r="W19404" s="213"/>
      <c r="X19404" s="214"/>
      <c r="Y19404" s="214"/>
      <c r="Z19404" s="214"/>
      <c r="AA19404" s="217"/>
      <c r="AB19404" s="217"/>
      <c r="AC19404" s="217"/>
      <c r="AD19404" s="213"/>
    </row>
    <row r="19405" spans="20:30" x14ac:dyDescent="0.2">
      <c r="T19405" s="212"/>
      <c r="U19405" s="213"/>
      <c r="V19405" s="213"/>
      <c r="W19405" s="213"/>
      <c r="X19405" s="214"/>
      <c r="Y19405" s="214"/>
      <c r="Z19405" s="214"/>
      <c r="AA19405" s="217"/>
      <c r="AB19405" s="217"/>
      <c r="AC19405" s="217"/>
      <c r="AD19405" s="213"/>
    </row>
    <row r="19406" spans="20:30" x14ac:dyDescent="0.2">
      <c r="T19406" s="212"/>
      <c r="U19406" s="213"/>
      <c r="V19406" s="213"/>
      <c r="W19406" s="213"/>
      <c r="X19406" s="214"/>
      <c r="Y19406" s="214"/>
      <c r="Z19406" s="214"/>
      <c r="AA19406" s="217"/>
      <c r="AB19406" s="217"/>
      <c r="AC19406" s="217"/>
      <c r="AD19406" s="213"/>
    </row>
    <row r="19407" spans="20:30" x14ac:dyDescent="0.2">
      <c r="T19407" s="212"/>
      <c r="U19407" s="213"/>
      <c r="V19407" s="213"/>
      <c r="W19407" s="213"/>
      <c r="X19407" s="214"/>
      <c r="Y19407" s="214"/>
      <c r="Z19407" s="214"/>
      <c r="AA19407" s="217"/>
      <c r="AB19407" s="217"/>
      <c r="AC19407" s="217"/>
      <c r="AD19407" s="213"/>
    </row>
    <row r="19408" spans="20:30" x14ac:dyDescent="0.2">
      <c r="T19408" s="212"/>
      <c r="U19408" s="213"/>
      <c r="V19408" s="213"/>
      <c r="W19408" s="213"/>
      <c r="X19408" s="214"/>
      <c r="Y19408" s="214"/>
      <c r="Z19408" s="214"/>
      <c r="AA19408" s="217"/>
      <c r="AB19408" s="217"/>
      <c r="AC19408" s="217"/>
      <c r="AD19408" s="213"/>
    </row>
    <row r="19409" spans="20:30" x14ac:dyDescent="0.2">
      <c r="T19409" s="212"/>
      <c r="U19409" s="213"/>
      <c r="V19409" s="213"/>
      <c r="W19409" s="213"/>
      <c r="X19409" s="214"/>
      <c r="Y19409" s="214"/>
      <c r="Z19409" s="214"/>
      <c r="AA19409" s="217"/>
      <c r="AB19409" s="217"/>
      <c r="AC19409" s="217"/>
      <c r="AD19409" s="213"/>
    </row>
    <row r="19410" spans="20:30" x14ac:dyDescent="0.2">
      <c r="T19410" s="212"/>
      <c r="U19410" s="213"/>
      <c r="V19410" s="213"/>
      <c r="W19410" s="213"/>
      <c r="X19410" s="214"/>
      <c r="Y19410" s="214"/>
      <c r="Z19410" s="214"/>
      <c r="AA19410" s="217"/>
      <c r="AB19410" s="217"/>
      <c r="AC19410" s="217"/>
      <c r="AD19410" s="213"/>
    </row>
    <row r="19411" spans="20:30" x14ac:dyDescent="0.2">
      <c r="T19411" s="212"/>
      <c r="U19411" s="213"/>
      <c r="V19411" s="213"/>
      <c r="W19411" s="213"/>
      <c r="X19411" s="214"/>
      <c r="Y19411" s="214"/>
      <c r="Z19411" s="214"/>
      <c r="AA19411" s="217"/>
      <c r="AB19411" s="217"/>
      <c r="AC19411" s="217"/>
      <c r="AD19411" s="213"/>
    </row>
    <row r="19412" spans="20:30" x14ac:dyDescent="0.2">
      <c r="T19412" s="212"/>
      <c r="U19412" s="213"/>
      <c r="V19412" s="213"/>
      <c r="W19412" s="213"/>
      <c r="X19412" s="214"/>
      <c r="Y19412" s="214"/>
      <c r="Z19412" s="214"/>
      <c r="AA19412" s="217"/>
      <c r="AB19412" s="217"/>
      <c r="AC19412" s="217"/>
      <c r="AD19412" s="213"/>
    </row>
    <row r="19413" spans="20:30" x14ac:dyDescent="0.2">
      <c r="T19413" s="212"/>
      <c r="U19413" s="213"/>
      <c r="V19413" s="213"/>
      <c r="W19413" s="213"/>
      <c r="X19413" s="214"/>
      <c r="Y19413" s="214"/>
      <c r="Z19413" s="214"/>
      <c r="AA19413" s="217"/>
      <c r="AB19413" s="217"/>
      <c r="AC19413" s="217"/>
      <c r="AD19413" s="213"/>
    </row>
    <row r="19414" spans="20:30" x14ac:dyDescent="0.2">
      <c r="T19414" s="212"/>
      <c r="U19414" s="213"/>
      <c r="V19414" s="213"/>
      <c r="W19414" s="213"/>
      <c r="X19414" s="214"/>
      <c r="Y19414" s="214"/>
      <c r="Z19414" s="214"/>
      <c r="AA19414" s="217"/>
      <c r="AB19414" s="217"/>
      <c r="AC19414" s="217"/>
      <c r="AD19414" s="213"/>
    </row>
    <row r="19415" spans="20:30" x14ac:dyDescent="0.2">
      <c r="T19415" s="212"/>
      <c r="U19415" s="213"/>
      <c r="V19415" s="213"/>
      <c r="W19415" s="213"/>
      <c r="X19415" s="214"/>
      <c r="Y19415" s="214"/>
      <c r="Z19415" s="214"/>
      <c r="AA19415" s="217"/>
      <c r="AB19415" s="217"/>
      <c r="AC19415" s="217"/>
      <c r="AD19415" s="213"/>
    </row>
    <row r="19416" spans="20:30" x14ac:dyDescent="0.2">
      <c r="T19416" s="212"/>
      <c r="U19416" s="213"/>
      <c r="V19416" s="213"/>
      <c r="W19416" s="213"/>
      <c r="X19416" s="214"/>
      <c r="Y19416" s="214"/>
      <c r="Z19416" s="214"/>
      <c r="AA19416" s="217"/>
      <c r="AB19416" s="217"/>
      <c r="AC19416" s="217"/>
      <c r="AD19416" s="213"/>
    </row>
    <row r="19417" spans="20:30" x14ac:dyDescent="0.2">
      <c r="T19417" s="212"/>
      <c r="U19417" s="213"/>
      <c r="V19417" s="213"/>
      <c r="W19417" s="213"/>
      <c r="X19417" s="214"/>
      <c r="Y19417" s="214"/>
      <c r="Z19417" s="214"/>
      <c r="AA19417" s="217"/>
      <c r="AB19417" s="217"/>
      <c r="AC19417" s="217"/>
      <c r="AD19417" s="213"/>
    </row>
    <row r="19418" spans="20:30" x14ac:dyDescent="0.2">
      <c r="T19418" s="212"/>
      <c r="U19418" s="213"/>
      <c r="V19418" s="213"/>
      <c r="W19418" s="213"/>
      <c r="X19418" s="214"/>
      <c r="Y19418" s="214"/>
      <c r="Z19418" s="214"/>
      <c r="AA19418" s="217"/>
      <c r="AB19418" s="217"/>
      <c r="AC19418" s="217"/>
      <c r="AD19418" s="213"/>
    </row>
    <row r="19419" spans="20:30" x14ac:dyDescent="0.2">
      <c r="T19419" s="212"/>
      <c r="U19419" s="213"/>
      <c r="V19419" s="213"/>
      <c r="W19419" s="213"/>
      <c r="X19419" s="214"/>
      <c r="Y19419" s="214"/>
      <c r="Z19419" s="214"/>
      <c r="AA19419" s="217"/>
      <c r="AB19419" s="217"/>
      <c r="AC19419" s="217"/>
      <c r="AD19419" s="213"/>
    </row>
    <row r="19420" spans="20:30" x14ac:dyDescent="0.2">
      <c r="T19420" s="212"/>
      <c r="U19420" s="213"/>
      <c r="V19420" s="213"/>
      <c r="W19420" s="213"/>
      <c r="X19420" s="214"/>
      <c r="Y19420" s="214"/>
      <c r="Z19420" s="214"/>
      <c r="AA19420" s="217"/>
      <c r="AB19420" s="217"/>
      <c r="AC19420" s="217"/>
      <c r="AD19420" s="213"/>
    </row>
    <row r="19421" spans="20:30" x14ac:dyDescent="0.2">
      <c r="T19421" s="212"/>
      <c r="U19421" s="213"/>
      <c r="V19421" s="213"/>
      <c r="W19421" s="213"/>
      <c r="X19421" s="214"/>
      <c r="Y19421" s="214"/>
      <c r="Z19421" s="214"/>
      <c r="AA19421" s="217"/>
      <c r="AB19421" s="217"/>
      <c r="AC19421" s="217"/>
      <c r="AD19421" s="213"/>
    </row>
    <row r="19422" spans="20:30" x14ac:dyDescent="0.2">
      <c r="T19422" s="212"/>
      <c r="U19422" s="213"/>
      <c r="V19422" s="213"/>
      <c r="W19422" s="213"/>
      <c r="X19422" s="214"/>
      <c r="Y19422" s="214"/>
      <c r="Z19422" s="214"/>
      <c r="AA19422" s="217"/>
      <c r="AB19422" s="217"/>
      <c r="AC19422" s="217"/>
      <c r="AD19422" s="213"/>
    </row>
    <row r="19423" spans="20:30" x14ac:dyDescent="0.2">
      <c r="T19423" s="212"/>
      <c r="U19423" s="213"/>
      <c r="V19423" s="213"/>
      <c r="W19423" s="213"/>
      <c r="X19423" s="214"/>
      <c r="Y19423" s="214"/>
      <c r="Z19423" s="214"/>
      <c r="AA19423" s="217"/>
      <c r="AB19423" s="217"/>
      <c r="AC19423" s="217"/>
      <c r="AD19423" s="213"/>
    </row>
    <row r="19424" spans="20:30" x14ac:dyDescent="0.2">
      <c r="T19424" s="212"/>
      <c r="U19424" s="213"/>
      <c r="V19424" s="213"/>
      <c r="W19424" s="213"/>
      <c r="X19424" s="214"/>
      <c r="Y19424" s="214"/>
      <c r="Z19424" s="214"/>
      <c r="AA19424" s="217"/>
      <c r="AB19424" s="217"/>
      <c r="AC19424" s="217"/>
      <c r="AD19424" s="213"/>
    </row>
    <row r="19425" spans="20:30" x14ac:dyDescent="0.2">
      <c r="T19425" s="212"/>
      <c r="U19425" s="213"/>
      <c r="V19425" s="213"/>
      <c r="W19425" s="213"/>
      <c r="X19425" s="214"/>
      <c r="Y19425" s="214"/>
      <c r="Z19425" s="214"/>
      <c r="AA19425" s="217"/>
      <c r="AB19425" s="217"/>
      <c r="AC19425" s="217"/>
      <c r="AD19425" s="213"/>
    </row>
    <row r="19426" spans="20:30" x14ac:dyDescent="0.2">
      <c r="T19426" s="212"/>
      <c r="U19426" s="213"/>
      <c r="V19426" s="213"/>
      <c r="W19426" s="213"/>
      <c r="X19426" s="214"/>
      <c r="Y19426" s="214"/>
      <c r="Z19426" s="214"/>
      <c r="AA19426" s="217"/>
      <c r="AB19426" s="217"/>
      <c r="AC19426" s="217"/>
      <c r="AD19426" s="213"/>
    </row>
    <row r="19427" spans="20:30" x14ac:dyDescent="0.2">
      <c r="T19427" s="212"/>
      <c r="U19427" s="213"/>
      <c r="V19427" s="213"/>
      <c r="W19427" s="213"/>
      <c r="X19427" s="214"/>
      <c r="Y19427" s="214"/>
      <c r="Z19427" s="214"/>
      <c r="AA19427" s="217"/>
      <c r="AB19427" s="217"/>
      <c r="AC19427" s="217"/>
      <c r="AD19427" s="213"/>
    </row>
    <row r="19428" spans="20:30" x14ac:dyDescent="0.2">
      <c r="T19428" s="212"/>
      <c r="U19428" s="213"/>
      <c r="V19428" s="213"/>
      <c r="W19428" s="213"/>
      <c r="X19428" s="214"/>
      <c r="Y19428" s="214"/>
      <c r="Z19428" s="214"/>
      <c r="AA19428" s="217"/>
      <c r="AB19428" s="217"/>
      <c r="AC19428" s="217"/>
      <c r="AD19428" s="213"/>
    </row>
    <row r="19429" spans="20:30" x14ac:dyDescent="0.2">
      <c r="T19429" s="212"/>
      <c r="U19429" s="213"/>
      <c r="V19429" s="213"/>
      <c r="W19429" s="213"/>
      <c r="X19429" s="214"/>
      <c r="Y19429" s="214"/>
      <c r="Z19429" s="214"/>
      <c r="AA19429" s="217"/>
      <c r="AB19429" s="217"/>
      <c r="AC19429" s="217"/>
      <c r="AD19429" s="213"/>
    </row>
    <row r="19430" spans="20:30" x14ac:dyDescent="0.2">
      <c r="T19430" s="212"/>
      <c r="U19430" s="213"/>
      <c r="V19430" s="213"/>
      <c r="W19430" s="213"/>
      <c r="X19430" s="214"/>
      <c r="Y19430" s="214"/>
      <c r="Z19430" s="214"/>
      <c r="AA19430" s="217"/>
      <c r="AB19430" s="217"/>
      <c r="AC19430" s="217"/>
      <c r="AD19430" s="213"/>
    </row>
    <row r="19431" spans="20:30" x14ac:dyDescent="0.2">
      <c r="T19431" s="212"/>
      <c r="U19431" s="213"/>
      <c r="V19431" s="213"/>
      <c r="W19431" s="213"/>
      <c r="X19431" s="214"/>
      <c r="Y19431" s="214"/>
      <c r="Z19431" s="214"/>
      <c r="AA19431" s="217"/>
      <c r="AB19431" s="217"/>
      <c r="AC19431" s="217"/>
      <c r="AD19431" s="213"/>
    </row>
    <row r="19432" spans="20:30" x14ac:dyDescent="0.2">
      <c r="T19432" s="212"/>
      <c r="U19432" s="213"/>
      <c r="V19432" s="213"/>
      <c r="W19432" s="213"/>
      <c r="X19432" s="214"/>
      <c r="Y19432" s="214"/>
      <c r="Z19432" s="214"/>
      <c r="AA19432" s="217"/>
      <c r="AB19432" s="217"/>
      <c r="AC19432" s="217"/>
      <c r="AD19432" s="213"/>
    </row>
    <row r="19433" spans="20:30" x14ac:dyDescent="0.2">
      <c r="T19433" s="212"/>
      <c r="U19433" s="213"/>
      <c r="V19433" s="213"/>
      <c r="W19433" s="213"/>
      <c r="X19433" s="214"/>
      <c r="Y19433" s="214"/>
      <c r="Z19433" s="214"/>
      <c r="AA19433" s="217"/>
      <c r="AB19433" s="217"/>
      <c r="AC19433" s="217"/>
      <c r="AD19433" s="213"/>
    </row>
    <row r="19434" spans="20:30" x14ac:dyDescent="0.2">
      <c r="T19434" s="212"/>
      <c r="U19434" s="213"/>
      <c r="V19434" s="213"/>
      <c r="W19434" s="213"/>
      <c r="X19434" s="214"/>
      <c r="Y19434" s="214"/>
      <c r="Z19434" s="214"/>
      <c r="AA19434" s="217"/>
      <c r="AB19434" s="217"/>
      <c r="AC19434" s="217"/>
      <c r="AD19434" s="213"/>
    </row>
    <row r="19435" spans="20:30" x14ac:dyDescent="0.2">
      <c r="T19435" s="212"/>
      <c r="U19435" s="213"/>
      <c r="V19435" s="213"/>
      <c r="W19435" s="213"/>
      <c r="X19435" s="214"/>
      <c r="Y19435" s="214"/>
      <c r="Z19435" s="214"/>
      <c r="AA19435" s="217"/>
      <c r="AB19435" s="217"/>
      <c r="AC19435" s="217"/>
      <c r="AD19435" s="213"/>
    </row>
    <row r="19436" spans="20:30" x14ac:dyDescent="0.2">
      <c r="T19436" s="212"/>
      <c r="U19436" s="213"/>
      <c r="V19436" s="213"/>
      <c r="W19436" s="213"/>
      <c r="X19436" s="214"/>
      <c r="Y19436" s="214"/>
      <c r="Z19436" s="214"/>
      <c r="AA19436" s="217"/>
      <c r="AB19436" s="217"/>
      <c r="AC19436" s="217"/>
      <c r="AD19436" s="213"/>
    </row>
    <row r="19437" spans="20:30" x14ac:dyDescent="0.2">
      <c r="T19437" s="212"/>
      <c r="U19437" s="213"/>
      <c r="V19437" s="213"/>
      <c r="W19437" s="213"/>
      <c r="X19437" s="214"/>
      <c r="Y19437" s="214"/>
      <c r="Z19437" s="214"/>
      <c r="AA19437" s="217"/>
      <c r="AB19437" s="217"/>
      <c r="AC19437" s="217"/>
      <c r="AD19437" s="213"/>
    </row>
    <row r="19438" spans="20:30" x14ac:dyDescent="0.2">
      <c r="T19438" s="212"/>
      <c r="U19438" s="213"/>
      <c r="V19438" s="213"/>
      <c r="W19438" s="213"/>
      <c r="X19438" s="214"/>
      <c r="Y19438" s="214"/>
      <c r="Z19438" s="214"/>
      <c r="AA19438" s="217"/>
      <c r="AB19438" s="217"/>
      <c r="AC19438" s="217"/>
      <c r="AD19438" s="213"/>
    </row>
    <row r="19439" spans="20:30" x14ac:dyDescent="0.2">
      <c r="T19439" s="212"/>
      <c r="U19439" s="213"/>
      <c r="V19439" s="213"/>
      <c r="W19439" s="213"/>
      <c r="X19439" s="214"/>
      <c r="Y19439" s="214"/>
      <c r="Z19439" s="214"/>
      <c r="AA19439" s="217"/>
      <c r="AB19439" s="217"/>
      <c r="AC19439" s="217"/>
      <c r="AD19439" s="213"/>
    </row>
    <row r="19440" spans="20:30" x14ac:dyDescent="0.2">
      <c r="T19440" s="212"/>
      <c r="U19440" s="213"/>
      <c r="V19440" s="213"/>
      <c r="W19440" s="213"/>
      <c r="X19440" s="214"/>
      <c r="Y19440" s="214"/>
      <c r="Z19440" s="214"/>
      <c r="AA19440" s="217"/>
      <c r="AB19440" s="217"/>
      <c r="AC19440" s="217"/>
      <c r="AD19440" s="213"/>
    </row>
    <row r="19441" spans="20:30" x14ac:dyDescent="0.2">
      <c r="T19441" s="212"/>
      <c r="U19441" s="213"/>
      <c r="V19441" s="213"/>
      <c r="W19441" s="213"/>
      <c r="X19441" s="214"/>
      <c r="Y19441" s="214"/>
      <c r="Z19441" s="214"/>
      <c r="AA19441" s="217"/>
      <c r="AB19441" s="217"/>
      <c r="AC19441" s="217"/>
      <c r="AD19441" s="213"/>
    </row>
    <row r="19442" spans="20:30" x14ac:dyDescent="0.2">
      <c r="T19442" s="212"/>
      <c r="U19442" s="213"/>
      <c r="V19442" s="213"/>
      <c r="W19442" s="213"/>
      <c r="X19442" s="214"/>
      <c r="Y19442" s="214"/>
      <c r="Z19442" s="214"/>
      <c r="AA19442" s="217"/>
      <c r="AB19442" s="217"/>
      <c r="AC19442" s="217"/>
      <c r="AD19442" s="213"/>
    </row>
    <row r="19443" spans="20:30" x14ac:dyDescent="0.2">
      <c r="T19443" s="212"/>
      <c r="U19443" s="213"/>
      <c r="V19443" s="213"/>
      <c r="W19443" s="213"/>
      <c r="X19443" s="214"/>
      <c r="Y19443" s="214"/>
      <c r="Z19443" s="214"/>
      <c r="AA19443" s="217"/>
      <c r="AB19443" s="217"/>
      <c r="AC19443" s="217"/>
      <c r="AD19443" s="213"/>
    </row>
    <row r="19444" spans="20:30" x14ac:dyDescent="0.2">
      <c r="T19444" s="212"/>
      <c r="U19444" s="213"/>
      <c r="V19444" s="213"/>
      <c r="W19444" s="213"/>
      <c r="X19444" s="214"/>
      <c r="Y19444" s="214"/>
      <c r="Z19444" s="214"/>
      <c r="AA19444" s="217"/>
      <c r="AB19444" s="217"/>
      <c r="AC19444" s="217"/>
      <c r="AD19444" s="213"/>
    </row>
    <row r="19445" spans="20:30" x14ac:dyDescent="0.2">
      <c r="T19445" s="212"/>
      <c r="U19445" s="213"/>
      <c r="V19445" s="213"/>
      <c r="W19445" s="213"/>
      <c r="X19445" s="214"/>
      <c r="Y19445" s="214"/>
      <c r="Z19445" s="214"/>
      <c r="AA19445" s="217"/>
      <c r="AB19445" s="217"/>
      <c r="AC19445" s="217"/>
      <c r="AD19445" s="213"/>
    </row>
    <row r="19446" spans="20:30" x14ac:dyDescent="0.2">
      <c r="T19446" s="212"/>
      <c r="U19446" s="213"/>
      <c r="V19446" s="213"/>
      <c r="W19446" s="213"/>
      <c r="X19446" s="214"/>
      <c r="Y19446" s="214"/>
      <c r="Z19446" s="214"/>
      <c r="AA19446" s="217"/>
      <c r="AB19446" s="217"/>
      <c r="AC19446" s="217"/>
      <c r="AD19446" s="213"/>
    </row>
    <row r="19447" spans="20:30" x14ac:dyDescent="0.2">
      <c r="T19447" s="212"/>
      <c r="U19447" s="213"/>
      <c r="V19447" s="213"/>
      <c r="W19447" s="213"/>
      <c r="X19447" s="214"/>
      <c r="Y19447" s="214"/>
      <c r="Z19447" s="214"/>
      <c r="AA19447" s="217"/>
      <c r="AB19447" s="217"/>
      <c r="AC19447" s="217"/>
      <c r="AD19447" s="213"/>
    </row>
    <row r="19448" spans="20:30" x14ac:dyDescent="0.2">
      <c r="T19448" s="212"/>
      <c r="U19448" s="213"/>
      <c r="V19448" s="213"/>
      <c r="W19448" s="213"/>
      <c r="X19448" s="214"/>
      <c r="Y19448" s="214"/>
      <c r="Z19448" s="214"/>
      <c r="AA19448" s="217"/>
      <c r="AB19448" s="217"/>
      <c r="AC19448" s="217"/>
      <c r="AD19448" s="213"/>
    </row>
    <row r="19449" spans="20:30" x14ac:dyDescent="0.2">
      <c r="T19449" s="212"/>
      <c r="U19449" s="213"/>
      <c r="V19449" s="213"/>
      <c r="W19449" s="213"/>
      <c r="X19449" s="214"/>
      <c r="Y19449" s="214"/>
      <c r="Z19449" s="214"/>
      <c r="AA19449" s="217"/>
      <c r="AB19449" s="217"/>
      <c r="AC19449" s="217"/>
      <c r="AD19449" s="213"/>
    </row>
    <row r="19450" spans="20:30" x14ac:dyDescent="0.2">
      <c r="T19450" s="212"/>
      <c r="U19450" s="213"/>
      <c r="V19450" s="213"/>
      <c r="W19450" s="213"/>
      <c r="X19450" s="214"/>
      <c r="Y19450" s="214"/>
      <c r="Z19450" s="214"/>
      <c r="AA19450" s="217"/>
      <c r="AB19450" s="217"/>
      <c r="AC19450" s="217"/>
      <c r="AD19450" s="213"/>
    </row>
    <row r="19451" spans="20:30" x14ac:dyDescent="0.2">
      <c r="T19451" s="212"/>
      <c r="U19451" s="213"/>
      <c r="V19451" s="213"/>
      <c r="W19451" s="213"/>
      <c r="X19451" s="214"/>
      <c r="Y19451" s="214"/>
      <c r="Z19451" s="214"/>
      <c r="AA19451" s="217"/>
      <c r="AB19451" s="217"/>
      <c r="AC19451" s="217"/>
      <c r="AD19451" s="213"/>
    </row>
    <row r="19452" spans="20:30" x14ac:dyDescent="0.2">
      <c r="T19452" s="212"/>
      <c r="U19452" s="213"/>
      <c r="V19452" s="213"/>
      <c r="W19452" s="213"/>
      <c r="X19452" s="214"/>
      <c r="Y19452" s="214"/>
      <c r="Z19452" s="214"/>
      <c r="AA19452" s="217"/>
      <c r="AB19452" s="217"/>
      <c r="AC19452" s="217"/>
      <c r="AD19452" s="213"/>
    </row>
    <row r="19453" spans="20:30" x14ac:dyDescent="0.2">
      <c r="T19453" s="212"/>
      <c r="U19453" s="213"/>
      <c r="V19453" s="213"/>
      <c r="W19453" s="213"/>
      <c r="X19453" s="214"/>
      <c r="Y19453" s="214"/>
      <c r="Z19453" s="214"/>
      <c r="AA19453" s="217"/>
      <c r="AB19453" s="217"/>
      <c r="AC19453" s="217"/>
      <c r="AD19453" s="213"/>
    </row>
    <row r="19454" spans="20:30" x14ac:dyDescent="0.2">
      <c r="T19454" s="212"/>
      <c r="U19454" s="213"/>
      <c r="V19454" s="213"/>
      <c r="W19454" s="213"/>
      <c r="X19454" s="214"/>
      <c r="Y19454" s="214"/>
      <c r="Z19454" s="214"/>
      <c r="AA19454" s="217"/>
      <c r="AB19454" s="217"/>
      <c r="AC19454" s="217"/>
      <c r="AD19454" s="213"/>
    </row>
    <row r="19455" spans="20:30" x14ac:dyDescent="0.2">
      <c r="T19455" s="212"/>
      <c r="U19455" s="213"/>
      <c r="V19455" s="213"/>
      <c r="W19455" s="213"/>
      <c r="X19455" s="214"/>
      <c r="Y19455" s="214"/>
      <c r="Z19455" s="214"/>
      <c r="AA19455" s="217"/>
      <c r="AB19455" s="217"/>
      <c r="AC19455" s="217"/>
      <c r="AD19455" s="213"/>
    </row>
    <row r="19456" spans="20:30" x14ac:dyDescent="0.2">
      <c r="T19456" s="212"/>
      <c r="U19456" s="213"/>
      <c r="V19456" s="213"/>
      <c r="W19456" s="213"/>
      <c r="X19456" s="214"/>
      <c r="Y19456" s="214"/>
      <c r="Z19456" s="214"/>
      <c r="AA19456" s="217"/>
      <c r="AB19456" s="217"/>
      <c r="AC19456" s="217"/>
      <c r="AD19456" s="213"/>
    </row>
    <row r="19457" spans="20:30" x14ac:dyDescent="0.2">
      <c r="T19457" s="212"/>
      <c r="U19457" s="213"/>
      <c r="V19457" s="213"/>
      <c r="W19457" s="213"/>
      <c r="X19457" s="214"/>
      <c r="Y19457" s="214"/>
      <c r="Z19457" s="214"/>
      <c r="AA19457" s="217"/>
      <c r="AB19457" s="217"/>
      <c r="AC19457" s="217"/>
      <c r="AD19457" s="213"/>
    </row>
    <row r="19458" spans="20:30" x14ac:dyDescent="0.2">
      <c r="T19458" s="212"/>
      <c r="U19458" s="213"/>
      <c r="V19458" s="213"/>
      <c r="W19458" s="213"/>
      <c r="X19458" s="214"/>
      <c r="Y19458" s="214"/>
      <c r="Z19458" s="214"/>
      <c r="AA19458" s="217"/>
      <c r="AB19458" s="217"/>
      <c r="AC19458" s="217"/>
      <c r="AD19458" s="213"/>
    </row>
    <row r="19459" spans="20:30" x14ac:dyDescent="0.2">
      <c r="T19459" s="212"/>
      <c r="U19459" s="213"/>
      <c r="V19459" s="213"/>
      <c r="W19459" s="213"/>
      <c r="X19459" s="214"/>
      <c r="Y19459" s="214"/>
      <c r="Z19459" s="214"/>
      <c r="AA19459" s="217"/>
      <c r="AB19459" s="217"/>
      <c r="AC19459" s="217"/>
      <c r="AD19459" s="213"/>
    </row>
    <row r="19460" spans="20:30" x14ac:dyDescent="0.2">
      <c r="T19460" s="212"/>
      <c r="U19460" s="213"/>
      <c r="V19460" s="213"/>
      <c r="W19460" s="213"/>
      <c r="X19460" s="214"/>
      <c r="Y19460" s="214"/>
      <c r="Z19460" s="214"/>
      <c r="AA19460" s="217"/>
      <c r="AB19460" s="217"/>
      <c r="AC19460" s="217"/>
      <c r="AD19460" s="213"/>
    </row>
    <row r="19461" spans="20:30" x14ac:dyDescent="0.2">
      <c r="T19461" s="212"/>
      <c r="U19461" s="213"/>
      <c r="V19461" s="213"/>
      <c r="W19461" s="213"/>
      <c r="X19461" s="214"/>
      <c r="Y19461" s="214"/>
      <c r="Z19461" s="214"/>
      <c r="AA19461" s="217"/>
      <c r="AB19461" s="217"/>
      <c r="AC19461" s="217"/>
      <c r="AD19461" s="213"/>
    </row>
    <row r="19462" spans="20:30" x14ac:dyDescent="0.2">
      <c r="T19462" s="212"/>
      <c r="U19462" s="213"/>
      <c r="V19462" s="213"/>
      <c r="W19462" s="213"/>
      <c r="X19462" s="214"/>
      <c r="Y19462" s="214"/>
      <c r="Z19462" s="214"/>
      <c r="AA19462" s="217"/>
      <c r="AB19462" s="217"/>
      <c r="AC19462" s="217"/>
      <c r="AD19462" s="213"/>
    </row>
    <row r="19463" spans="20:30" x14ac:dyDescent="0.2">
      <c r="T19463" s="212"/>
      <c r="U19463" s="213"/>
      <c r="V19463" s="213"/>
      <c r="W19463" s="213"/>
      <c r="X19463" s="214"/>
      <c r="Y19463" s="214"/>
      <c r="Z19463" s="214"/>
      <c r="AA19463" s="217"/>
      <c r="AB19463" s="217"/>
      <c r="AC19463" s="217"/>
      <c r="AD19463" s="213"/>
    </row>
    <row r="19464" spans="20:30" x14ac:dyDescent="0.2">
      <c r="T19464" s="212"/>
      <c r="U19464" s="213"/>
      <c r="V19464" s="213"/>
      <c r="W19464" s="213"/>
      <c r="X19464" s="214"/>
      <c r="Y19464" s="214"/>
      <c r="Z19464" s="214"/>
      <c r="AA19464" s="217"/>
      <c r="AB19464" s="217"/>
      <c r="AC19464" s="217"/>
      <c r="AD19464" s="213"/>
    </row>
    <row r="19465" spans="20:30" x14ac:dyDescent="0.2">
      <c r="T19465" s="212"/>
      <c r="U19465" s="213"/>
      <c r="V19465" s="213"/>
      <c r="W19465" s="213"/>
      <c r="X19465" s="214"/>
      <c r="Y19465" s="214"/>
      <c r="Z19465" s="214"/>
      <c r="AA19465" s="217"/>
      <c r="AB19465" s="217"/>
      <c r="AC19465" s="217"/>
      <c r="AD19465" s="213"/>
    </row>
    <row r="19466" spans="20:30" x14ac:dyDescent="0.2">
      <c r="T19466" s="212"/>
      <c r="U19466" s="213"/>
      <c r="V19466" s="213"/>
      <c r="W19466" s="213"/>
      <c r="X19466" s="214"/>
      <c r="Y19466" s="214"/>
      <c r="Z19466" s="214"/>
      <c r="AA19466" s="217"/>
      <c r="AB19466" s="217"/>
      <c r="AC19466" s="217"/>
      <c r="AD19466" s="213"/>
    </row>
    <row r="19467" spans="20:30" x14ac:dyDescent="0.2">
      <c r="T19467" s="212"/>
      <c r="U19467" s="213"/>
      <c r="V19467" s="213"/>
      <c r="W19467" s="213"/>
      <c r="X19467" s="214"/>
      <c r="Y19467" s="214"/>
      <c r="Z19467" s="214"/>
      <c r="AA19467" s="217"/>
      <c r="AB19467" s="217"/>
      <c r="AC19467" s="217"/>
      <c r="AD19467" s="213"/>
    </row>
    <row r="19468" spans="20:30" x14ac:dyDescent="0.2">
      <c r="T19468" s="212"/>
      <c r="U19468" s="213"/>
      <c r="V19468" s="213"/>
      <c r="W19468" s="213"/>
      <c r="X19468" s="214"/>
      <c r="Y19468" s="214"/>
      <c r="Z19468" s="214"/>
      <c r="AA19468" s="217"/>
      <c r="AB19468" s="217"/>
      <c r="AC19468" s="217"/>
      <c r="AD19468" s="213"/>
    </row>
    <row r="19469" spans="20:30" x14ac:dyDescent="0.2">
      <c r="T19469" s="212"/>
      <c r="U19469" s="213"/>
      <c r="V19469" s="213"/>
      <c r="W19469" s="213"/>
      <c r="X19469" s="214"/>
      <c r="Y19469" s="214"/>
      <c r="Z19469" s="214"/>
      <c r="AA19469" s="217"/>
      <c r="AB19469" s="217"/>
      <c r="AC19469" s="217"/>
      <c r="AD19469" s="213"/>
    </row>
    <row r="19470" spans="20:30" x14ac:dyDescent="0.2">
      <c r="T19470" s="212"/>
      <c r="U19470" s="213"/>
      <c r="V19470" s="213"/>
      <c r="W19470" s="213"/>
      <c r="X19470" s="214"/>
      <c r="Y19470" s="214"/>
      <c r="Z19470" s="214"/>
      <c r="AA19470" s="217"/>
      <c r="AB19470" s="217"/>
      <c r="AC19470" s="217"/>
      <c r="AD19470" s="213"/>
    </row>
    <row r="19471" spans="20:30" x14ac:dyDescent="0.2">
      <c r="T19471" s="212"/>
      <c r="U19471" s="213"/>
      <c r="V19471" s="213"/>
      <c r="W19471" s="213"/>
      <c r="X19471" s="214"/>
      <c r="Y19471" s="214"/>
      <c r="Z19471" s="214"/>
      <c r="AA19471" s="217"/>
      <c r="AB19471" s="217"/>
      <c r="AC19471" s="217"/>
      <c r="AD19471" s="213"/>
    </row>
    <row r="19472" spans="20:30" x14ac:dyDescent="0.2">
      <c r="T19472" s="212"/>
      <c r="U19472" s="213"/>
      <c r="V19472" s="213"/>
      <c r="W19472" s="213"/>
      <c r="X19472" s="214"/>
      <c r="Y19472" s="214"/>
      <c r="Z19472" s="214"/>
      <c r="AA19472" s="217"/>
      <c r="AB19472" s="217"/>
      <c r="AC19472" s="217"/>
      <c r="AD19472" s="213"/>
    </row>
    <row r="19473" spans="20:30" x14ac:dyDescent="0.2">
      <c r="T19473" s="212"/>
      <c r="U19473" s="213"/>
      <c r="V19473" s="213"/>
      <c r="W19473" s="213"/>
      <c r="X19473" s="214"/>
      <c r="Y19473" s="214"/>
      <c r="Z19473" s="214"/>
      <c r="AA19473" s="217"/>
      <c r="AB19473" s="217"/>
      <c r="AC19473" s="217"/>
      <c r="AD19473" s="213"/>
    </row>
    <row r="19474" spans="20:30" x14ac:dyDescent="0.2">
      <c r="T19474" s="212"/>
      <c r="U19474" s="213"/>
      <c r="V19474" s="213"/>
      <c r="W19474" s="213"/>
      <c r="X19474" s="214"/>
      <c r="Y19474" s="214"/>
      <c r="Z19474" s="214"/>
      <c r="AA19474" s="217"/>
      <c r="AB19474" s="217"/>
      <c r="AC19474" s="217"/>
      <c r="AD19474" s="213"/>
    </row>
    <row r="19475" spans="20:30" x14ac:dyDescent="0.2">
      <c r="T19475" s="212"/>
      <c r="U19475" s="213"/>
      <c r="V19475" s="213"/>
      <c r="W19475" s="213"/>
      <c r="X19475" s="214"/>
      <c r="Y19475" s="214"/>
      <c r="Z19475" s="214"/>
      <c r="AA19475" s="217"/>
      <c r="AB19475" s="217"/>
      <c r="AC19475" s="217"/>
      <c r="AD19475" s="213"/>
    </row>
    <row r="19476" spans="20:30" x14ac:dyDescent="0.2">
      <c r="T19476" s="212"/>
      <c r="U19476" s="213"/>
      <c r="V19476" s="213"/>
      <c r="W19476" s="213"/>
      <c r="X19476" s="214"/>
      <c r="Y19476" s="214"/>
      <c r="Z19476" s="214"/>
      <c r="AA19476" s="217"/>
      <c r="AB19476" s="217"/>
      <c r="AC19476" s="217"/>
      <c r="AD19476" s="213"/>
    </row>
    <row r="19477" spans="20:30" x14ac:dyDescent="0.2">
      <c r="T19477" s="212"/>
      <c r="U19477" s="213"/>
      <c r="V19477" s="213"/>
      <c r="W19477" s="213"/>
      <c r="X19477" s="214"/>
      <c r="Y19477" s="214"/>
      <c r="Z19477" s="214"/>
      <c r="AA19477" s="217"/>
      <c r="AB19477" s="217"/>
      <c r="AC19477" s="217"/>
      <c r="AD19477" s="213"/>
    </row>
    <row r="19478" spans="20:30" x14ac:dyDescent="0.2">
      <c r="T19478" s="212"/>
      <c r="U19478" s="213"/>
      <c r="V19478" s="213"/>
      <c r="W19478" s="213"/>
      <c r="X19478" s="214"/>
      <c r="Y19478" s="214"/>
      <c r="Z19478" s="214"/>
      <c r="AA19478" s="217"/>
      <c r="AB19478" s="217"/>
      <c r="AC19478" s="217"/>
      <c r="AD19478" s="213"/>
    </row>
    <row r="19479" spans="20:30" x14ac:dyDescent="0.2">
      <c r="T19479" s="212"/>
      <c r="U19479" s="213"/>
      <c r="V19479" s="213"/>
      <c r="W19479" s="213"/>
      <c r="X19479" s="214"/>
      <c r="Y19479" s="214"/>
      <c r="Z19479" s="214"/>
      <c r="AA19479" s="217"/>
      <c r="AB19479" s="217"/>
      <c r="AC19479" s="217"/>
      <c r="AD19479" s="213"/>
    </row>
    <row r="19480" spans="20:30" x14ac:dyDescent="0.2">
      <c r="T19480" s="212"/>
      <c r="U19480" s="213"/>
      <c r="V19480" s="213"/>
      <c r="W19480" s="213"/>
      <c r="X19480" s="214"/>
      <c r="Y19480" s="214"/>
      <c r="Z19480" s="214"/>
      <c r="AA19480" s="217"/>
      <c r="AB19480" s="217"/>
      <c r="AC19480" s="217"/>
      <c r="AD19480" s="213"/>
    </row>
    <row r="19481" spans="20:30" x14ac:dyDescent="0.2">
      <c r="T19481" s="212"/>
      <c r="U19481" s="213"/>
      <c r="V19481" s="213"/>
      <c r="W19481" s="213"/>
      <c r="X19481" s="214"/>
      <c r="Y19481" s="214"/>
      <c r="Z19481" s="214"/>
      <c r="AA19481" s="217"/>
      <c r="AB19481" s="217"/>
      <c r="AC19481" s="217"/>
      <c r="AD19481" s="213"/>
    </row>
    <row r="19482" spans="20:30" x14ac:dyDescent="0.2">
      <c r="T19482" s="212"/>
      <c r="U19482" s="213"/>
      <c r="V19482" s="213"/>
      <c r="W19482" s="213"/>
      <c r="X19482" s="214"/>
      <c r="Y19482" s="214"/>
      <c r="Z19482" s="214"/>
      <c r="AA19482" s="217"/>
      <c r="AB19482" s="217"/>
      <c r="AC19482" s="217"/>
      <c r="AD19482" s="213"/>
    </row>
    <row r="19483" spans="20:30" x14ac:dyDescent="0.2">
      <c r="T19483" s="212"/>
      <c r="U19483" s="213"/>
      <c r="V19483" s="213"/>
      <c r="W19483" s="213"/>
      <c r="X19483" s="214"/>
      <c r="Y19483" s="214"/>
      <c r="Z19483" s="214"/>
      <c r="AA19483" s="217"/>
      <c r="AB19483" s="217"/>
      <c r="AC19483" s="217"/>
      <c r="AD19483" s="213"/>
    </row>
    <row r="19484" spans="20:30" x14ac:dyDescent="0.2">
      <c r="T19484" s="212"/>
      <c r="U19484" s="213"/>
      <c r="V19484" s="213"/>
      <c r="W19484" s="213"/>
      <c r="X19484" s="214"/>
      <c r="Y19484" s="214"/>
      <c r="Z19484" s="214"/>
      <c r="AA19484" s="217"/>
      <c r="AB19484" s="217"/>
      <c r="AC19484" s="217"/>
      <c r="AD19484" s="213"/>
    </row>
    <row r="19485" spans="20:30" x14ac:dyDescent="0.2">
      <c r="T19485" s="212"/>
      <c r="U19485" s="213"/>
      <c r="V19485" s="213"/>
      <c r="W19485" s="213"/>
      <c r="X19485" s="214"/>
      <c r="Y19485" s="214"/>
      <c r="Z19485" s="214"/>
      <c r="AA19485" s="217"/>
      <c r="AB19485" s="217"/>
      <c r="AC19485" s="217"/>
      <c r="AD19485" s="213"/>
    </row>
    <row r="19486" spans="20:30" x14ac:dyDescent="0.2">
      <c r="T19486" s="212"/>
      <c r="U19486" s="213"/>
      <c r="V19486" s="213"/>
      <c r="W19486" s="213"/>
      <c r="X19486" s="214"/>
      <c r="Y19486" s="214"/>
      <c r="Z19486" s="214"/>
      <c r="AA19486" s="217"/>
      <c r="AB19486" s="217"/>
      <c r="AC19486" s="217"/>
      <c r="AD19486" s="213"/>
    </row>
    <row r="19487" spans="20:30" x14ac:dyDescent="0.2">
      <c r="T19487" s="212"/>
      <c r="U19487" s="213"/>
      <c r="V19487" s="213"/>
      <c r="W19487" s="213"/>
      <c r="X19487" s="214"/>
      <c r="Y19487" s="214"/>
      <c r="Z19487" s="214"/>
      <c r="AA19487" s="217"/>
      <c r="AB19487" s="217"/>
      <c r="AC19487" s="217"/>
      <c r="AD19487" s="213"/>
    </row>
    <row r="19488" spans="20:30" x14ac:dyDescent="0.2">
      <c r="T19488" s="212"/>
      <c r="U19488" s="213"/>
      <c r="V19488" s="213"/>
      <c r="W19488" s="213"/>
      <c r="X19488" s="214"/>
      <c r="Y19488" s="214"/>
      <c r="Z19488" s="214"/>
      <c r="AA19488" s="217"/>
      <c r="AB19488" s="217"/>
      <c r="AC19488" s="217"/>
      <c r="AD19488" s="213"/>
    </row>
    <row r="19489" spans="20:30" x14ac:dyDescent="0.2">
      <c r="T19489" s="212"/>
      <c r="U19489" s="213"/>
      <c r="V19489" s="213"/>
      <c r="W19489" s="213"/>
      <c r="X19489" s="214"/>
      <c r="Y19489" s="214"/>
      <c r="Z19489" s="214"/>
      <c r="AA19489" s="217"/>
      <c r="AB19489" s="217"/>
      <c r="AC19489" s="217"/>
      <c r="AD19489" s="213"/>
    </row>
    <row r="19490" spans="20:30" x14ac:dyDescent="0.2">
      <c r="T19490" s="212"/>
      <c r="U19490" s="213"/>
      <c r="V19490" s="213"/>
      <c r="W19490" s="213"/>
      <c r="X19490" s="214"/>
      <c r="Y19490" s="214"/>
      <c r="Z19490" s="214"/>
      <c r="AA19490" s="217"/>
      <c r="AB19490" s="217"/>
      <c r="AC19490" s="217"/>
      <c r="AD19490" s="213"/>
    </row>
    <row r="19491" spans="20:30" x14ac:dyDescent="0.2">
      <c r="T19491" s="212"/>
      <c r="U19491" s="213"/>
      <c r="V19491" s="213"/>
      <c r="W19491" s="213"/>
      <c r="X19491" s="214"/>
      <c r="Y19491" s="214"/>
      <c r="Z19491" s="214"/>
      <c r="AA19491" s="217"/>
      <c r="AB19491" s="217"/>
      <c r="AC19491" s="217"/>
      <c r="AD19491" s="213"/>
    </row>
    <row r="19492" spans="20:30" x14ac:dyDescent="0.2">
      <c r="T19492" s="212"/>
      <c r="U19492" s="213"/>
      <c r="V19492" s="213"/>
      <c r="W19492" s="213"/>
      <c r="X19492" s="214"/>
      <c r="Y19492" s="214"/>
      <c r="Z19492" s="214"/>
      <c r="AA19492" s="217"/>
      <c r="AB19492" s="217"/>
      <c r="AC19492" s="217"/>
      <c r="AD19492" s="213"/>
    </row>
    <row r="19493" spans="20:30" x14ac:dyDescent="0.2">
      <c r="T19493" s="212"/>
      <c r="U19493" s="213"/>
      <c r="V19493" s="213"/>
      <c r="W19493" s="213"/>
      <c r="X19493" s="214"/>
      <c r="Y19493" s="214"/>
      <c r="Z19493" s="214"/>
      <c r="AA19493" s="217"/>
      <c r="AB19493" s="217"/>
      <c r="AC19493" s="217"/>
      <c r="AD19493" s="213"/>
    </row>
    <row r="19494" spans="20:30" x14ac:dyDescent="0.2">
      <c r="T19494" s="212"/>
      <c r="U19494" s="213"/>
      <c r="V19494" s="213"/>
      <c r="W19494" s="213"/>
      <c r="X19494" s="214"/>
      <c r="Y19494" s="214"/>
      <c r="Z19494" s="214"/>
      <c r="AA19494" s="217"/>
      <c r="AB19494" s="217"/>
      <c r="AC19494" s="217"/>
      <c r="AD19494" s="213"/>
    </row>
    <row r="19495" spans="20:30" x14ac:dyDescent="0.2">
      <c r="T19495" s="212"/>
      <c r="U19495" s="213"/>
      <c r="V19495" s="213"/>
      <c r="W19495" s="213"/>
      <c r="X19495" s="214"/>
      <c r="Y19495" s="214"/>
      <c r="Z19495" s="214"/>
      <c r="AA19495" s="217"/>
      <c r="AB19495" s="217"/>
      <c r="AC19495" s="217"/>
      <c r="AD19495" s="213"/>
    </row>
    <row r="19496" spans="20:30" x14ac:dyDescent="0.2">
      <c r="T19496" s="212"/>
      <c r="U19496" s="213"/>
      <c r="V19496" s="213"/>
      <c r="W19496" s="213"/>
      <c r="X19496" s="214"/>
      <c r="Y19496" s="214"/>
      <c r="Z19496" s="214"/>
      <c r="AA19496" s="217"/>
      <c r="AB19496" s="217"/>
      <c r="AC19496" s="217"/>
      <c r="AD19496" s="213"/>
    </row>
    <row r="19497" spans="20:30" x14ac:dyDescent="0.2">
      <c r="T19497" s="212"/>
      <c r="U19497" s="213"/>
      <c r="V19497" s="213"/>
      <c r="W19497" s="213"/>
      <c r="X19497" s="214"/>
      <c r="Y19497" s="214"/>
      <c r="Z19497" s="214"/>
      <c r="AA19497" s="217"/>
      <c r="AB19497" s="217"/>
      <c r="AC19497" s="217"/>
      <c r="AD19497" s="213"/>
    </row>
    <row r="19498" spans="20:30" x14ac:dyDescent="0.2">
      <c r="T19498" s="212"/>
      <c r="U19498" s="213"/>
      <c r="V19498" s="213"/>
      <c r="W19498" s="213"/>
      <c r="X19498" s="214"/>
      <c r="Y19498" s="214"/>
      <c r="Z19498" s="214"/>
      <c r="AA19498" s="217"/>
      <c r="AB19498" s="217"/>
      <c r="AC19498" s="217"/>
      <c r="AD19498" s="213"/>
    </row>
    <row r="19499" spans="20:30" x14ac:dyDescent="0.2">
      <c r="T19499" s="212"/>
      <c r="U19499" s="213"/>
      <c r="V19499" s="213"/>
      <c r="W19499" s="213"/>
      <c r="X19499" s="214"/>
      <c r="Y19499" s="214"/>
      <c r="Z19499" s="214"/>
      <c r="AA19499" s="217"/>
      <c r="AB19499" s="217"/>
      <c r="AC19499" s="217"/>
      <c r="AD19499" s="213"/>
    </row>
    <row r="19500" spans="20:30" x14ac:dyDescent="0.2">
      <c r="T19500" s="212"/>
      <c r="U19500" s="213"/>
      <c r="V19500" s="213"/>
      <c r="W19500" s="213"/>
      <c r="X19500" s="214"/>
      <c r="Y19500" s="214"/>
      <c r="Z19500" s="214"/>
      <c r="AA19500" s="217"/>
      <c r="AB19500" s="217"/>
      <c r="AC19500" s="217"/>
      <c r="AD19500" s="213"/>
    </row>
    <row r="19501" spans="20:30" x14ac:dyDescent="0.2">
      <c r="T19501" s="212"/>
      <c r="U19501" s="213"/>
      <c r="V19501" s="213"/>
      <c r="W19501" s="213"/>
      <c r="X19501" s="214"/>
      <c r="Y19501" s="214"/>
      <c r="Z19501" s="214"/>
      <c r="AA19501" s="217"/>
      <c r="AB19501" s="217"/>
      <c r="AC19501" s="217"/>
      <c r="AD19501" s="213"/>
    </row>
    <row r="19502" spans="20:30" x14ac:dyDescent="0.2">
      <c r="T19502" s="212"/>
      <c r="U19502" s="213"/>
      <c r="V19502" s="213"/>
      <c r="W19502" s="213"/>
      <c r="X19502" s="214"/>
      <c r="Y19502" s="214"/>
      <c r="Z19502" s="214"/>
      <c r="AA19502" s="217"/>
      <c r="AB19502" s="217"/>
      <c r="AC19502" s="217"/>
      <c r="AD19502" s="213"/>
    </row>
    <row r="19503" spans="20:30" x14ac:dyDescent="0.2">
      <c r="T19503" s="212"/>
      <c r="U19503" s="213"/>
      <c r="V19503" s="213"/>
      <c r="W19503" s="213"/>
      <c r="X19503" s="214"/>
      <c r="Y19503" s="214"/>
      <c r="Z19503" s="214"/>
      <c r="AA19503" s="217"/>
      <c r="AB19503" s="217"/>
      <c r="AC19503" s="217"/>
      <c r="AD19503" s="213"/>
    </row>
    <row r="19504" spans="20:30" x14ac:dyDescent="0.2">
      <c r="T19504" s="212"/>
      <c r="U19504" s="213"/>
      <c r="V19504" s="213"/>
      <c r="W19504" s="213"/>
      <c r="X19504" s="214"/>
      <c r="Y19504" s="214"/>
      <c r="Z19504" s="214"/>
      <c r="AA19504" s="217"/>
      <c r="AB19504" s="217"/>
      <c r="AC19504" s="217"/>
      <c r="AD19504" s="213"/>
    </row>
    <row r="19505" spans="20:30" x14ac:dyDescent="0.2">
      <c r="T19505" s="212"/>
      <c r="U19505" s="213"/>
      <c r="V19505" s="213"/>
      <c r="W19505" s="213"/>
      <c r="X19505" s="214"/>
      <c r="Y19505" s="214"/>
      <c r="Z19505" s="214"/>
      <c r="AA19505" s="217"/>
      <c r="AB19505" s="217"/>
      <c r="AC19505" s="217"/>
      <c r="AD19505" s="213"/>
    </row>
    <row r="19506" spans="20:30" x14ac:dyDescent="0.2">
      <c r="T19506" s="212"/>
      <c r="U19506" s="213"/>
      <c r="V19506" s="213"/>
      <c r="W19506" s="213"/>
      <c r="X19506" s="214"/>
      <c r="Y19506" s="214"/>
      <c r="Z19506" s="214"/>
      <c r="AA19506" s="217"/>
      <c r="AB19506" s="217"/>
      <c r="AC19506" s="217"/>
      <c r="AD19506" s="213"/>
    </row>
    <row r="19507" spans="20:30" x14ac:dyDescent="0.2">
      <c r="T19507" s="212"/>
      <c r="U19507" s="213"/>
      <c r="V19507" s="213"/>
      <c r="W19507" s="213"/>
      <c r="X19507" s="214"/>
      <c r="Y19507" s="214"/>
      <c r="Z19507" s="214"/>
      <c r="AA19507" s="217"/>
      <c r="AB19507" s="217"/>
      <c r="AC19507" s="217"/>
      <c r="AD19507" s="213"/>
    </row>
    <row r="19508" spans="20:30" x14ac:dyDescent="0.2">
      <c r="T19508" s="212"/>
      <c r="U19508" s="213"/>
      <c r="V19508" s="213"/>
      <c r="W19508" s="213"/>
      <c r="X19508" s="214"/>
      <c r="Y19508" s="214"/>
      <c r="Z19508" s="214"/>
      <c r="AA19508" s="217"/>
      <c r="AB19508" s="217"/>
      <c r="AC19508" s="217"/>
      <c r="AD19508" s="213"/>
    </row>
    <row r="19509" spans="20:30" x14ac:dyDescent="0.2">
      <c r="T19509" s="212"/>
      <c r="U19509" s="213"/>
      <c r="V19509" s="213"/>
      <c r="W19509" s="213"/>
      <c r="X19509" s="214"/>
      <c r="Y19509" s="214"/>
      <c r="Z19509" s="214"/>
      <c r="AA19509" s="217"/>
      <c r="AB19509" s="217"/>
      <c r="AC19509" s="217"/>
      <c r="AD19509" s="213"/>
    </row>
    <row r="19510" spans="20:30" x14ac:dyDescent="0.2">
      <c r="T19510" s="212"/>
      <c r="U19510" s="213"/>
      <c r="V19510" s="213"/>
      <c r="W19510" s="213"/>
      <c r="X19510" s="214"/>
      <c r="Y19510" s="214"/>
      <c r="Z19510" s="214"/>
      <c r="AA19510" s="217"/>
      <c r="AB19510" s="217"/>
      <c r="AC19510" s="217"/>
      <c r="AD19510" s="213"/>
    </row>
    <row r="19511" spans="20:30" x14ac:dyDescent="0.2">
      <c r="T19511" s="212"/>
      <c r="U19511" s="213"/>
      <c r="V19511" s="213"/>
      <c r="W19511" s="213"/>
      <c r="X19511" s="214"/>
      <c r="Y19511" s="214"/>
      <c r="Z19511" s="214"/>
      <c r="AA19511" s="217"/>
      <c r="AB19511" s="217"/>
      <c r="AC19511" s="217"/>
      <c r="AD19511" s="213"/>
    </row>
    <row r="19512" spans="20:30" x14ac:dyDescent="0.2">
      <c r="T19512" s="212"/>
      <c r="U19512" s="213"/>
      <c r="V19512" s="213"/>
      <c r="W19512" s="213"/>
      <c r="X19512" s="214"/>
      <c r="Y19512" s="214"/>
      <c r="Z19512" s="214"/>
      <c r="AA19512" s="217"/>
      <c r="AB19512" s="217"/>
      <c r="AC19512" s="217"/>
      <c r="AD19512" s="213"/>
    </row>
    <row r="19513" spans="20:30" x14ac:dyDescent="0.2">
      <c r="T19513" s="212"/>
      <c r="U19513" s="213"/>
      <c r="V19513" s="213"/>
      <c r="W19513" s="213"/>
      <c r="X19513" s="214"/>
      <c r="Y19513" s="214"/>
      <c r="Z19513" s="214"/>
      <c r="AA19513" s="217"/>
      <c r="AB19513" s="217"/>
      <c r="AC19513" s="217"/>
      <c r="AD19513" s="213"/>
    </row>
    <row r="19514" spans="20:30" x14ac:dyDescent="0.2">
      <c r="T19514" s="212"/>
      <c r="U19514" s="213"/>
      <c r="V19514" s="213"/>
      <c r="W19514" s="213"/>
      <c r="X19514" s="214"/>
      <c r="Y19514" s="214"/>
      <c r="Z19514" s="214"/>
      <c r="AA19514" s="217"/>
      <c r="AB19514" s="217"/>
      <c r="AC19514" s="217"/>
      <c r="AD19514" s="213"/>
    </row>
    <row r="19515" spans="20:30" x14ac:dyDescent="0.2">
      <c r="T19515" s="212"/>
      <c r="U19515" s="213"/>
      <c r="V19515" s="213"/>
      <c r="W19515" s="213"/>
      <c r="X19515" s="214"/>
      <c r="Y19515" s="214"/>
      <c r="Z19515" s="214"/>
      <c r="AA19515" s="217"/>
      <c r="AB19515" s="217"/>
      <c r="AC19515" s="217"/>
      <c r="AD19515" s="213"/>
    </row>
    <row r="19516" spans="20:30" x14ac:dyDescent="0.2">
      <c r="T19516" s="212"/>
      <c r="U19516" s="213"/>
      <c r="V19516" s="213"/>
      <c r="W19516" s="213"/>
      <c r="X19516" s="214"/>
      <c r="Y19516" s="214"/>
      <c r="Z19516" s="214"/>
      <c r="AA19516" s="217"/>
      <c r="AB19516" s="217"/>
      <c r="AC19516" s="217"/>
      <c r="AD19516" s="213"/>
    </row>
    <row r="19517" spans="20:30" x14ac:dyDescent="0.2">
      <c r="T19517" s="212"/>
      <c r="U19517" s="213"/>
      <c r="V19517" s="213"/>
      <c r="W19517" s="213"/>
      <c r="X19517" s="214"/>
      <c r="Y19517" s="214"/>
      <c r="Z19517" s="214"/>
      <c r="AA19517" s="217"/>
      <c r="AB19517" s="217"/>
      <c r="AC19517" s="217"/>
      <c r="AD19517" s="213"/>
    </row>
    <row r="19518" spans="20:30" x14ac:dyDescent="0.2">
      <c r="T19518" s="212"/>
      <c r="U19518" s="213"/>
      <c r="V19518" s="213"/>
      <c r="W19518" s="213"/>
      <c r="X19518" s="214"/>
      <c r="Y19518" s="214"/>
      <c r="Z19518" s="214"/>
      <c r="AA19518" s="217"/>
      <c r="AB19518" s="217"/>
      <c r="AC19518" s="217"/>
      <c r="AD19518" s="213"/>
    </row>
    <row r="19519" spans="20:30" x14ac:dyDescent="0.2">
      <c r="T19519" s="212"/>
      <c r="U19519" s="213"/>
      <c r="V19519" s="213"/>
      <c r="W19519" s="213"/>
      <c r="X19519" s="214"/>
      <c r="Y19519" s="214"/>
      <c r="Z19519" s="214"/>
      <c r="AA19519" s="217"/>
      <c r="AB19519" s="217"/>
      <c r="AC19519" s="217"/>
      <c r="AD19519" s="213"/>
    </row>
    <row r="19520" spans="20:30" x14ac:dyDescent="0.2">
      <c r="T19520" s="212"/>
      <c r="U19520" s="213"/>
      <c r="V19520" s="213"/>
      <c r="W19520" s="213"/>
      <c r="X19520" s="214"/>
      <c r="Y19520" s="214"/>
      <c r="Z19520" s="214"/>
      <c r="AA19520" s="217"/>
      <c r="AB19520" s="217"/>
      <c r="AC19520" s="217"/>
      <c r="AD19520" s="213"/>
    </row>
    <row r="19521" spans="20:30" x14ac:dyDescent="0.2">
      <c r="T19521" s="212"/>
      <c r="U19521" s="213"/>
      <c r="V19521" s="213"/>
      <c r="W19521" s="213"/>
      <c r="X19521" s="214"/>
      <c r="Y19521" s="214"/>
      <c r="Z19521" s="214"/>
      <c r="AA19521" s="217"/>
      <c r="AB19521" s="217"/>
      <c r="AC19521" s="217"/>
      <c r="AD19521" s="213"/>
    </row>
    <row r="19522" spans="20:30" x14ac:dyDescent="0.2">
      <c r="T19522" s="212"/>
      <c r="U19522" s="213"/>
      <c r="V19522" s="213"/>
      <c r="W19522" s="213"/>
      <c r="X19522" s="214"/>
      <c r="Y19522" s="214"/>
      <c r="Z19522" s="214"/>
      <c r="AA19522" s="217"/>
      <c r="AB19522" s="217"/>
      <c r="AC19522" s="217"/>
      <c r="AD19522" s="213"/>
    </row>
    <row r="19523" spans="20:30" x14ac:dyDescent="0.2">
      <c r="T19523" s="212"/>
      <c r="U19523" s="213"/>
      <c r="V19523" s="213"/>
      <c r="W19523" s="213"/>
      <c r="X19523" s="214"/>
      <c r="Y19523" s="214"/>
      <c r="Z19523" s="214"/>
      <c r="AA19523" s="217"/>
      <c r="AB19523" s="217"/>
      <c r="AC19523" s="217"/>
      <c r="AD19523" s="213"/>
    </row>
    <row r="19524" spans="20:30" x14ac:dyDescent="0.2">
      <c r="T19524" s="212"/>
      <c r="U19524" s="213"/>
      <c r="V19524" s="213"/>
      <c r="W19524" s="213"/>
      <c r="X19524" s="214"/>
      <c r="Y19524" s="214"/>
      <c r="Z19524" s="214"/>
      <c r="AA19524" s="217"/>
      <c r="AB19524" s="217"/>
      <c r="AC19524" s="217"/>
      <c r="AD19524" s="213"/>
    </row>
    <row r="19525" spans="20:30" x14ac:dyDescent="0.2">
      <c r="T19525" s="212"/>
      <c r="U19525" s="213"/>
      <c r="V19525" s="213"/>
      <c r="W19525" s="213"/>
      <c r="X19525" s="214"/>
      <c r="Y19525" s="214"/>
      <c r="Z19525" s="214"/>
      <c r="AA19525" s="217"/>
      <c r="AB19525" s="217"/>
      <c r="AC19525" s="217"/>
      <c r="AD19525" s="213"/>
    </row>
    <row r="19526" spans="20:30" x14ac:dyDescent="0.2">
      <c r="T19526" s="212"/>
      <c r="U19526" s="213"/>
      <c r="V19526" s="213"/>
      <c r="W19526" s="213"/>
      <c r="X19526" s="214"/>
      <c r="Y19526" s="214"/>
      <c r="Z19526" s="214"/>
      <c r="AA19526" s="217"/>
      <c r="AB19526" s="217"/>
      <c r="AC19526" s="217"/>
      <c r="AD19526" s="213"/>
    </row>
    <row r="19527" spans="20:30" x14ac:dyDescent="0.2">
      <c r="T19527" s="212"/>
      <c r="U19527" s="213"/>
      <c r="V19527" s="213"/>
      <c r="W19527" s="213"/>
      <c r="X19527" s="214"/>
      <c r="Y19527" s="214"/>
      <c r="Z19527" s="214"/>
      <c r="AA19527" s="217"/>
      <c r="AB19527" s="217"/>
      <c r="AC19527" s="217"/>
      <c r="AD19527" s="213"/>
    </row>
    <row r="19528" spans="20:30" x14ac:dyDescent="0.2">
      <c r="T19528" s="212"/>
      <c r="U19528" s="213"/>
      <c r="V19528" s="213"/>
      <c r="W19528" s="213"/>
      <c r="X19528" s="214"/>
      <c r="Y19528" s="214"/>
      <c r="Z19528" s="214"/>
      <c r="AA19528" s="217"/>
      <c r="AB19528" s="217"/>
      <c r="AC19528" s="217"/>
      <c r="AD19528" s="213"/>
    </row>
    <row r="19529" spans="20:30" x14ac:dyDescent="0.2">
      <c r="T19529" s="212"/>
      <c r="U19529" s="213"/>
      <c r="V19529" s="213"/>
      <c r="W19529" s="213"/>
      <c r="X19529" s="214"/>
      <c r="Y19529" s="214"/>
      <c r="Z19529" s="214"/>
      <c r="AA19529" s="217"/>
      <c r="AB19529" s="217"/>
      <c r="AC19529" s="217"/>
      <c r="AD19529" s="213"/>
    </row>
    <row r="19530" spans="20:30" x14ac:dyDescent="0.2">
      <c r="T19530" s="212"/>
      <c r="U19530" s="213"/>
      <c r="V19530" s="213"/>
      <c r="W19530" s="213"/>
      <c r="X19530" s="214"/>
      <c r="Y19530" s="214"/>
      <c r="Z19530" s="214"/>
      <c r="AA19530" s="217"/>
      <c r="AB19530" s="217"/>
      <c r="AC19530" s="217"/>
      <c r="AD19530" s="213"/>
    </row>
    <row r="19531" spans="20:30" x14ac:dyDescent="0.2">
      <c r="T19531" s="212"/>
      <c r="U19531" s="213"/>
      <c r="V19531" s="213"/>
      <c r="W19531" s="213"/>
      <c r="X19531" s="214"/>
      <c r="Y19531" s="214"/>
      <c r="Z19531" s="214"/>
      <c r="AA19531" s="217"/>
      <c r="AB19531" s="217"/>
      <c r="AC19531" s="217"/>
      <c r="AD19531" s="213"/>
    </row>
    <row r="19532" spans="20:30" x14ac:dyDescent="0.2">
      <c r="T19532" s="212"/>
      <c r="U19532" s="213"/>
      <c r="V19532" s="213"/>
      <c r="W19532" s="213"/>
      <c r="X19532" s="214"/>
      <c r="Y19532" s="214"/>
      <c r="Z19532" s="214"/>
      <c r="AA19532" s="217"/>
      <c r="AB19532" s="217"/>
      <c r="AC19532" s="217"/>
      <c r="AD19532" s="213"/>
    </row>
    <row r="19533" spans="20:30" x14ac:dyDescent="0.2">
      <c r="T19533" s="212"/>
      <c r="U19533" s="213"/>
      <c r="V19533" s="213"/>
      <c r="W19533" s="213"/>
      <c r="X19533" s="214"/>
      <c r="Y19533" s="214"/>
      <c r="Z19533" s="214"/>
      <c r="AA19533" s="217"/>
      <c r="AB19533" s="217"/>
      <c r="AC19533" s="217"/>
      <c r="AD19533" s="213"/>
    </row>
    <row r="19534" spans="20:30" x14ac:dyDescent="0.2">
      <c r="T19534" s="212"/>
      <c r="U19534" s="213"/>
      <c r="V19534" s="213"/>
      <c r="W19534" s="213"/>
      <c r="X19534" s="214"/>
      <c r="Y19534" s="214"/>
      <c r="Z19534" s="214"/>
      <c r="AA19534" s="217"/>
      <c r="AB19534" s="217"/>
      <c r="AC19534" s="217"/>
      <c r="AD19534" s="213"/>
    </row>
    <row r="19535" spans="20:30" x14ac:dyDescent="0.2">
      <c r="T19535" s="212"/>
      <c r="U19535" s="213"/>
      <c r="V19535" s="213"/>
      <c r="W19535" s="213"/>
      <c r="X19535" s="214"/>
      <c r="Y19535" s="214"/>
      <c r="Z19535" s="214"/>
      <c r="AA19535" s="217"/>
      <c r="AB19535" s="217"/>
      <c r="AC19535" s="217"/>
      <c r="AD19535" s="213"/>
    </row>
    <row r="19536" spans="20:30" x14ac:dyDescent="0.2">
      <c r="T19536" s="212"/>
      <c r="U19536" s="213"/>
      <c r="V19536" s="213"/>
      <c r="W19536" s="213"/>
      <c r="X19536" s="214"/>
      <c r="Y19536" s="214"/>
      <c r="Z19536" s="214"/>
      <c r="AA19536" s="217"/>
      <c r="AB19536" s="217"/>
      <c r="AC19536" s="217"/>
      <c r="AD19536" s="213"/>
    </row>
    <row r="19537" spans="20:30" x14ac:dyDescent="0.2">
      <c r="T19537" s="212"/>
      <c r="U19537" s="213"/>
      <c r="V19537" s="213"/>
      <c r="W19537" s="213"/>
      <c r="X19537" s="214"/>
      <c r="Y19537" s="214"/>
      <c r="Z19537" s="214"/>
      <c r="AA19537" s="217"/>
      <c r="AB19537" s="217"/>
      <c r="AC19537" s="217"/>
      <c r="AD19537" s="213"/>
    </row>
    <row r="19538" spans="20:30" x14ac:dyDescent="0.2">
      <c r="T19538" s="212"/>
      <c r="U19538" s="213"/>
      <c r="V19538" s="213"/>
      <c r="W19538" s="213"/>
      <c r="X19538" s="214"/>
      <c r="Y19538" s="214"/>
      <c r="Z19538" s="214"/>
      <c r="AA19538" s="217"/>
      <c r="AB19538" s="217"/>
      <c r="AC19538" s="217"/>
      <c r="AD19538" s="213"/>
    </row>
    <row r="19539" spans="20:30" x14ac:dyDescent="0.2">
      <c r="T19539" s="212"/>
      <c r="U19539" s="213"/>
      <c r="V19539" s="213"/>
      <c r="W19539" s="213"/>
      <c r="X19539" s="214"/>
      <c r="Y19539" s="214"/>
      <c r="Z19539" s="214"/>
      <c r="AA19539" s="217"/>
      <c r="AB19539" s="217"/>
      <c r="AC19539" s="217"/>
      <c r="AD19539" s="213"/>
    </row>
    <row r="19540" spans="20:30" x14ac:dyDescent="0.2">
      <c r="T19540" s="212"/>
      <c r="U19540" s="213"/>
      <c r="V19540" s="213"/>
      <c r="W19540" s="213"/>
      <c r="X19540" s="214"/>
      <c r="Y19540" s="214"/>
      <c r="Z19540" s="214"/>
      <c r="AA19540" s="217"/>
      <c r="AB19540" s="217"/>
      <c r="AC19540" s="217"/>
      <c r="AD19540" s="213"/>
    </row>
    <row r="19541" spans="20:30" x14ac:dyDescent="0.2">
      <c r="T19541" s="212"/>
      <c r="U19541" s="213"/>
      <c r="V19541" s="213"/>
      <c r="W19541" s="213"/>
      <c r="X19541" s="214"/>
      <c r="Y19541" s="214"/>
      <c r="Z19541" s="214"/>
      <c r="AA19541" s="217"/>
      <c r="AB19541" s="217"/>
      <c r="AC19541" s="217"/>
      <c r="AD19541" s="213"/>
    </row>
    <row r="19542" spans="20:30" x14ac:dyDescent="0.2">
      <c r="T19542" s="212"/>
      <c r="U19542" s="213"/>
      <c r="V19542" s="213"/>
      <c r="W19542" s="213"/>
      <c r="X19542" s="214"/>
      <c r="Y19542" s="214"/>
      <c r="Z19542" s="214"/>
      <c r="AA19542" s="217"/>
      <c r="AB19542" s="217"/>
      <c r="AC19542" s="217"/>
      <c r="AD19542" s="213"/>
    </row>
    <row r="19543" spans="20:30" x14ac:dyDescent="0.2">
      <c r="T19543" s="212"/>
      <c r="U19543" s="213"/>
      <c r="V19543" s="213"/>
      <c r="W19543" s="213"/>
      <c r="X19543" s="214"/>
      <c r="Y19543" s="214"/>
      <c r="Z19543" s="214"/>
      <c r="AA19543" s="217"/>
      <c r="AB19543" s="217"/>
      <c r="AC19543" s="217"/>
      <c r="AD19543" s="213"/>
    </row>
    <row r="19544" spans="20:30" x14ac:dyDescent="0.2">
      <c r="T19544" s="212"/>
      <c r="U19544" s="213"/>
      <c r="V19544" s="213"/>
      <c r="W19544" s="213"/>
      <c r="X19544" s="214"/>
      <c r="Y19544" s="214"/>
      <c r="Z19544" s="214"/>
      <c r="AA19544" s="217"/>
      <c r="AB19544" s="217"/>
      <c r="AC19544" s="217"/>
      <c r="AD19544" s="213"/>
    </row>
    <row r="19545" spans="20:30" x14ac:dyDescent="0.2">
      <c r="T19545" s="212"/>
      <c r="U19545" s="213"/>
      <c r="V19545" s="213"/>
      <c r="W19545" s="213"/>
      <c r="X19545" s="214"/>
      <c r="Y19545" s="214"/>
      <c r="Z19545" s="214"/>
      <c r="AA19545" s="217"/>
      <c r="AB19545" s="217"/>
      <c r="AC19545" s="217"/>
      <c r="AD19545" s="213"/>
    </row>
    <row r="19546" spans="20:30" x14ac:dyDescent="0.2">
      <c r="T19546" s="212"/>
      <c r="U19546" s="213"/>
      <c r="V19546" s="213"/>
      <c r="W19546" s="213"/>
      <c r="X19546" s="214"/>
      <c r="Y19546" s="214"/>
      <c r="Z19546" s="214"/>
      <c r="AA19546" s="217"/>
      <c r="AB19546" s="217"/>
      <c r="AC19546" s="217"/>
      <c r="AD19546" s="213"/>
    </row>
    <row r="19547" spans="20:30" x14ac:dyDescent="0.2">
      <c r="T19547" s="212"/>
      <c r="U19547" s="213"/>
      <c r="V19547" s="213"/>
      <c r="W19547" s="213"/>
      <c r="X19547" s="214"/>
      <c r="Y19547" s="214"/>
      <c r="Z19547" s="214"/>
      <c r="AA19547" s="217"/>
      <c r="AB19547" s="217"/>
      <c r="AC19547" s="217"/>
      <c r="AD19547" s="213"/>
    </row>
    <row r="19548" spans="20:30" x14ac:dyDescent="0.2">
      <c r="T19548" s="212"/>
      <c r="U19548" s="213"/>
      <c r="V19548" s="213"/>
      <c r="W19548" s="213"/>
      <c r="X19548" s="214"/>
      <c r="Y19548" s="214"/>
      <c r="Z19548" s="214"/>
      <c r="AA19548" s="217"/>
      <c r="AB19548" s="217"/>
      <c r="AC19548" s="217"/>
      <c r="AD19548" s="213"/>
    </row>
    <row r="19549" spans="20:30" x14ac:dyDescent="0.2">
      <c r="T19549" s="212"/>
      <c r="U19549" s="213"/>
      <c r="V19549" s="213"/>
      <c r="W19549" s="213"/>
      <c r="X19549" s="214"/>
      <c r="Y19549" s="214"/>
      <c r="Z19549" s="214"/>
      <c r="AA19549" s="217"/>
      <c r="AB19549" s="217"/>
      <c r="AC19549" s="217"/>
      <c r="AD19549" s="213"/>
    </row>
    <row r="19550" spans="20:30" x14ac:dyDescent="0.2">
      <c r="T19550" s="212"/>
      <c r="U19550" s="213"/>
      <c r="V19550" s="213"/>
      <c r="W19550" s="213"/>
      <c r="X19550" s="214"/>
      <c r="Y19550" s="214"/>
      <c r="Z19550" s="214"/>
      <c r="AA19550" s="217"/>
      <c r="AB19550" s="217"/>
      <c r="AC19550" s="217"/>
      <c r="AD19550" s="213"/>
    </row>
    <row r="19551" spans="20:30" x14ac:dyDescent="0.2">
      <c r="T19551" s="212"/>
      <c r="U19551" s="213"/>
      <c r="V19551" s="213"/>
      <c r="W19551" s="213"/>
      <c r="X19551" s="214"/>
      <c r="Y19551" s="214"/>
      <c r="Z19551" s="214"/>
      <c r="AA19551" s="217"/>
      <c r="AB19551" s="217"/>
      <c r="AC19551" s="217"/>
      <c r="AD19551" s="213"/>
    </row>
    <row r="19552" spans="20:30" x14ac:dyDescent="0.2">
      <c r="T19552" s="212"/>
      <c r="U19552" s="213"/>
      <c r="V19552" s="213"/>
      <c r="W19552" s="213"/>
      <c r="X19552" s="214"/>
      <c r="Y19552" s="214"/>
      <c r="Z19552" s="214"/>
      <c r="AA19552" s="217"/>
      <c r="AB19552" s="217"/>
      <c r="AC19552" s="217"/>
      <c r="AD19552" s="213"/>
    </row>
    <row r="19553" spans="20:30" x14ac:dyDescent="0.2">
      <c r="T19553" s="212"/>
      <c r="U19553" s="213"/>
      <c r="V19553" s="213"/>
      <c r="W19553" s="213"/>
      <c r="X19553" s="214"/>
      <c r="Y19553" s="214"/>
      <c r="Z19553" s="214"/>
      <c r="AA19553" s="217"/>
      <c r="AB19553" s="217"/>
      <c r="AC19553" s="217"/>
      <c r="AD19553" s="213"/>
    </row>
    <row r="19554" spans="20:30" x14ac:dyDescent="0.2">
      <c r="T19554" s="212"/>
      <c r="U19554" s="213"/>
      <c r="V19554" s="213"/>
      <c r="W19554" s="213"/>
      <c r="X19554" s="214"/>
      <c r="Y19554" s="214"/>
      <c r="Z19554" s="214"/>
      <c r="AA19554" s="217"/>
      <c r="AB19554" s="217"/>
      <c r="AC19554" s="217"/>
      <c r="AD19554" s="213"/>
    </row>
    <row r="19555" spans="20:30" x14ac:dyDescent="0.2">
      <c r="T19555" s="212"/>
      <c r="U19555" s="213"/>
      <c r="V19555" s="213"/>
      <c r="W19555" s="213"/>
      <c r="X19555" s="214"/>
      <c r="Y19555" s="214"/>
      <c r="Z19555" s="214"/>
      <c r="AA19555" s="217"/>
      <c r="AB19555" s="217"/>
      <c r="AC19555" s="217"/>
      <c r="AD19555" s="213"/>
    </row>
    <row r="19556" spans="20:30" x14ac:dyDescent="0.2">
      <c r="T19556" s="212"/>
      <c r="U19556" s="213"/>
      <c r="V19556" s="213"/>
      <c r="W19556" s="213"/>
      <c r="X19556" s="214"/>
      <c r="Y19556" s="214"/>
      <c r="Z19556" s="214"/>
      <c r="AA19556" s="217"/>
      <c r="AB19556" s="217"/>
      <c r="AC19556" s="217"/>
      <c r="AD19556" s="213"/>
    </row>
    <row r="19557" spans="20:30" x14ac:dyDescent="0.2">
      <c r="T19557" s="212"/>
      <c r="U19557" s="213"/>
      <c r="V19557" s="213"/>
      <c r="W19557" s="213"/>
      <c r="X19557" s="214"/>
      <c r="Y19557" s="214"/>
      <c r="Z19557" s="214"/>
      <c r="AA19557" s="217"/>
      <c r="AB19557" s="217"/>
      <c r="AC19557" s="217"/>
      <c r="AD19557" s="213"/>
    </row>
    <row r="19558" spans="20:30" x14ac:dyDescent="0.2">
      <c r="T19558" s="212"/>
      <c r="U19558" s="213"/>
      <c r="V19558" s="213"/>
      <c r="W19558" s="213"/>
      <c r="X19558" s="214"/>
      <c r="Y19558" s="214"/>
      <c r="Z19558" s="214"/>
      <c r="AA19558" s="217"/>
      <c r="AB19558" s="217"/>
      <c r="AC19558" s="217"/>
      <c r="AD19558" s="213"/>
    </row>
    <row r="19559" spans="20:30" x14ac:dyDescent="0.2">
      <c r="T19559" s="212"/>
      <c r="U19559" s="213"/>
      <c r="V19559" s="213"/>
      <c r="W19559" s="213"/>
      <c r="X19559" s="214"/>
      <c r="Y19559" s="214"/>
      <c r="Z19559" s="214"/>
      <c r="AA19559" s="217"/>
      <c r="AB19559" s="217"/>
      <c r="AC19559" s="217"/>
      <c r="AD19559" s="213"/>
    </row>
    <row r="19560" spans="20:30" x14ac:dyDescent="0.2">
      <c r="T19560" s="212"/>
      <c r="U19560" s="213"/>
      <c r="V19560" s="213"/>
      <c r="W19560" s="213"/>
      <c r="X19560" s="214"/>
      <c r="Y19560" s="214"/>
      <c r="Z19560" s="214"/>
      <c r="AA19560" s="217"/>
      <c r="AB19560" s="217"/>
      <c r="AC19560" s="217"/>
      <c r="AD19560" s="213"/>
    </row>
    <row r="19561" spans="20:30" x14ac:dyDescent="0.2">
      <c r="T19561" s="212"/>
      <c r="U19561" s="213"/>
      <c r="V19561" s="213"/>
      <c r="W19561" s="213"/>
      <c r="X19561" s="214"/>
      <c r="Y19561" s="214"/>
      <c r="Z19561" s="214"/>
      <c r="AA19561" s="217"/>
      <c r="AB19561" s="217"/>
      <c r="AC19561" s="217"/>
      <c r="AD19561" s="213"/>
    </row>
    <row r="19562" spans="20:30" x14ac:dyDescent="0.2">
      <c r="T19562" s="212"/>
      <c r="U19562" s="213"/>
      <c r="V19562" s="213"/>
      <c r="W19562" s="213"/>
      <c r="X19562" s="214"/>
      <c r="Y19562" s="214"/>
      <c r="Z19562" s="214"/>
      <c r="AA19562" s="217"/>
      <c r="AB19562" s="217"/>
      <c r="AC19562" s="217"/>
      <c r="AD19562" s="213"/>
    </row>
    <row r="19563" spans="20:30" x14ac:dyDescent="0.2">
      <c r="T19563" s="212"/>
      <c r="U19563" s="213"/>
      <c r="V19563" s="213"/>
      <c r="W19563" s="213"/>
      <c r="X19563" s="214"/>
      <c r="Y19563" s="214"/>
      <c r="Z19563" s="214"/>
      <c r="AA19563" s="217"/>
      <c r="AB19563" s="217"/>
      <c r="AC19563" s="217"/>
      <c r="AD19563" s="213"/>
    </row>
    <row r="19564" spans="20:30" x14ac:dyDescent="0.2">
      <c r="T19564" s="212"/>
      <c r="U19564" s="213"/>
      <c r="V19564" s="213"/>
      <c r="W19564" s="213"/>
      <c r="X19564" s="214"/>
      <c r="Y19564" s="214"/>
      <c r="Z19564" s="214"/>
      <c r="AA19564" s="217"/>
      <c r="AB19564" s="217"/>
      <c r="AC19564" s="217"/>
      <c r="AD19564" s="213"/>
    </row>
    <row r="19565" spans="20:30" x14ac:dyDescent="0.2">
      <c r="T19565" s="212"/>
      <c r="U19565" s="213"/>
      <c r="V19565" s="213"/>
      <c r="W19565" s="213"/>
      <c r="X19565" s="214"/>
      <c r="Y19565" s="214"/>
      <c r="Z19565" s="214"/>
      <c r="AA19565" s="217"/>
      <c r="AB19565" s="217"/>
      <c r="AC19565" s="217"/>
      <c r="AD19565" s="213"/>
    </row>
    <row r="19566" spans="20:30" x14ac:dyDescent="0.2">
      <c r="T19566" s="212"/>
      <c r="U19566" s="213"/>
      <c r="V19566" s="213"/>
      <c r="W19566" s="213"/>
      <c r="X19566" s="214"/>
      <c r="Y19566" s="214"/>
      <c r="Z19566" s="214"/>
      <c r="AA19566" s="217"/>
      <c r="AB19566" s="217"/>
      <c r="AC19566" s="217"/>
      <c r="AD19566" s="213"/>
    </row>
    <row r="19567" spans="20:30" x14ac:dyDescent="0.2">
      <c r="T19567" s="212"/>
      <c r="U19567" s="213"/>
      <c r="V19567" s="213"/>
      <c r="W19567" s="213"/>
      <c r="X19567" s="214"/>
      <c r="Y19567" s="214"/>
      <c r="Z19567" s="214"/>
      <c r="AA19567" s="217"/>
      <c r="AB19567" s="217"/>
      <c r="AC19567" s="217"/>
      <c r="AD19567" s="213"/>
    </row>
    <row r="19568" spans="20:30" x14ac:dyDescent="0.2">
      <c r="T19568" s="212"/>
      <c r="U19568" s="213"/>
      <c r="V19568" s="213"/>
      <c r="W19568" s="213"/>
      <c r="X19568" s="214"/>
      <c r="Y19568" s="214"/>
      <c r="Z19568" s="214"/>
      <c r="AA19568" s="217"/>
      <c r="AB19568" s="217"/>
      <c r="AC19568" s="217"/>
      <c r="AD19568" s="213"/>
    </row>
    <row r="19569" spans="20:30" x14ac:dyDescent="0.2">
      <c r="T19569" s="212"/>
      <c r="U19569" s="213"/>
      <c r="V19569" s="213"/>
      <c r="W19569" s="213"/>
      <c r="X19569" s="214"/>
      <c r="Y19569" s="214"/>
      <c r="Z19569" s="214"/>
      <c r="AA19569" s="217"/>
      <c r="AB19569" s="217"/>
      <c r="AC19569" s="217"/>
      <c r="AD19569" s="213"/>
    </row>
    <row r="19570" spans="20:30" x14ac:dyDescent="0.2">
      <c r="T19570" s="212"/>
      <c r="U19570" s="213"/>
      <c r="V19570" s="213"/>
      <c r="W19570" s="213"/>
      <c r="X19570" s="214"/>
      <c r="Y19570" s="214"/>
      <c r="Z19570" s="214"/>
      <c r="AA19570" s="217"/>
      <c r="AB19570" s="217"/>
      <c r="AC19570" s="217"/>
      <c r="AD19570" s="213"/>
    </row>
    <row r="19571" spans="20:30" x14ac:dyDescent="0.2">
      <c r="T19571" s="212"/>
      <c r="U19571" s="213"/>
      <c r="V19571" s="213"/>
      <c r="W19571" s="213"/>
      <c r="X19571" s="214"/>
      <c r="Y19571" s="214"/>
      <c r="Z19571" s="214"/>
      <c r="AA19571" s="217"/>
      <c r="AB19571" s="217"/>
      <c r="AC19571" s="217"/>
      <c r="AD19571" s="213"/>
    </row>
    <row r="19572" spans="20:30" x14ac:dyDescent="0.2">
      <c r="T19572" s="212"/>
      <c r="U19572" s="213"/>
      <c r="V19572" s="213"/>
      <c r="W19572" s="213"/>
      <c r="X19572" s="214"/>
      <c r="Y19572" s="214"/>
      <c r="Z19572" s="214"/>
      <c r="AA19572" s="217"/>
      <c r="AB19572" s="217"/>
      <c r="AC19572" s="217"/>
      <c r="AD19572" s="213"/>
    </row>
    <row r="19573" spans="20:30" x14ac:dyDescent="0.2">
      <c r="T19573" s="212"/>
      <c r="U19573" s="213"/>
      <c r="V19573" s="213"/>
      <c r="W19573" s="213"/>
      <c r="X19573" s="214"/>
      <c r="Y19573" s="214"/>
      <c r="Z19573" s="214"/>
      <c r="AA19573" s="217"/>
      <c r="AB19573" s="217"/>
      <c r="AC19573" s="217"/>
      <c r="AD19573" s="213"/>
    </row>
    <row r="19574" spans="20:30" x14ac:dyDescent="0.2">
      <c r="T19574" s="212"/>
      <c r="U19574" s="213"/>
      <c r="V19574" s="213"/>
      <c r="W19574" s="213"/>
      <c r="X19574" s="214"/>
      <c r="Y19574" s="214"/>
      <c r="Z19574" s="214"/>
      <c r="AA19574" s="217"/>
      <c r="AB19574" s="217"/>
      <c r="AC19574" s="217"/>
      <c r="AD19574" s="213"/>
    </row>
    <row r="19575" spans="20:30" x14ac:dyDescent="0.2">
      <c r="T19575" s="212"/>
      <c r="U19575" s="213"/>
      <c r="V19575" s="213"/>
      <c r="W19575" s="213"/>
      <c r="X19575" s="214"/>
      <c r="Y19575" s="214"/>
      <c r="Z19575" s="214"/>
      <c r="AA19575" s="217"/>
      <c r="AB19575" s="217"/>
      <c r="AC19575" s="217"/>
      <c r="AD19575" s="213"/>
    </row>
    <row r="19576" spans="20:30" x14ac:dyDescent="0.2">
      <c r="T19576" s="212"/>
      <c r="U19576" s="213"/>
      <c r="V19576" s="213"/>
      <c r="W19576" s="213"/>
      <c r="X19576" s="214"/>
      <c r="Y19576" s="214"/>
      <c r="Z19576" s="214"/>
      <c r="AA19576" s="217"/>
      <c r="AB19576" s="217"/>
      <c r="AC19576" s="217"/>
      <c r="AD19576" s="213"/>
    </row>
    <row r="19577" spans="20:30" x14ac:dyDescent="0.2">
      <c r="T19577" s="212"/>
      <c r="U19577" s="213"/>
      <c r="V19577" s="213"/>
      <c r="W19577" s="213"/>
      <c r="X19577" s="214"/>
      <c r="Y19577" s="214"/>
      <c r="Z19577" s="214"/>
      <c r="AA19577" s="217"/>
      <c r="AB19577" s="217"/>
      <c r="AC19577" s="217"/>
      <c r="AD19577" s="213"/>
    </row>
    <row r="19578" spans="20:30" x14ac:dyDescent="0.2">
      <c r="T19578" s="212"/>
      <c r="U19578" s="213"/>
      <c r="V19578" s="213"/>
      <c r="W19578" s="213"/>
      <c r="X19578" s="214"/>
      <c r="Y19578" s="214"/>
      <c r="Z19578" s="214"/>
      <c r="AA19578" s="217"/>
      <c r="AB19578" s="217"/>
      <c r="AC19578" s="217"/>
      <c r="AD19578" s="213"/>
    </row>
    <row r="19579" spans="20:30" x14ac:dyDescent="0.2">
      <c r="T19579" s="212"/>
      <c r="U19579" s="213"/>
      <c r="V19579" s="213"/>
      <c r="W19579" s="213"/>
      <c r="X19579" s="214"/>
      <c r="Y19579" s="214"/>
      <c r="Z19579" s="214"/>
      <c r="AA19579" s="217"/>
      <c r="AB19579" s="217"/>
      <c r="AC19579" s="217"/>
      <c r="AD19579" s="213"/>
    </row>
    <row r="19580" spans="20:30" x14ac:dyDescent="0.2">
      <c r="T19580" s="212"/>
      <c r="U19580" s="213"/>
      <c r="V19580" s="213"/>
      <c r="W19580" s="213"/>
      <c r="X19580" s="214"/>
      <c r="Y19580" s="214"/>
      <c r="Z19580" s="214"/>
      <c r="AA19580" s="217"/>
      <c r="AB19580" s="217"/>
      <c r="AC19580" s="217"/>
      <c r="AD19580" s="213"/>
    </row>
    <row r="19581" spans="20:30" x14ac:dyDescent="0.2">
      <c r="T19581" s="212"/>
      <c r="U19581" s="213"/>
      <c r="V19581" s="213"/>
      <c r="W19581" s="213"/>
      <c r="X19581" s="214"/>
      <c r="Y19581" s="214"/>
      <c r="Z19581" s="214"/>
      <c r="AA19581" s="217"/>
      <c r="AB19581" s="217"/>
      <c r="AC19581" s="217"/>
      <c r="AD19581" s="213"/>
    </row>
    <row r="19582" spans="20:30" x14ac:dyDescent="0.2">
      <c r="T19582" s="212"/>
      <c r="U19582" s="213"/>
      <c r="V19582" s="213"/>
      <c r="W19582" s="213"/>
      <c r="X19582" s="214"/>
      <c r="Y19582" s="214"/>
      <c r="Z19582" s="214"/>
      <c r="AA19582" s="217"/>
      <c r="AB19582" s="217"/>
      <c r="AC19582" s="217"/>
      <c r="AD19582" s="213"/>
    </row>
    <row r="19583" spans="20:30" x14ac:dyDescent="0.2">
      <c r="T19583" s="212"/>
      <c r="U19583" s="213"/>
      <c r="V19583" s="213"/>
      <c r="W19583" s="213"/>
      <c r="X19583" s="214"/>
      <c r="Y19583" s="214"/>
      <c r="Z19583" s="214"/>
      <c r="AA19583" s="217"/>
      <c r="AB19583" s="217"/>
      <c r="AC19583" s="217"/>
      <c r="AD19583" s="213"/>
    </row>
    <row r="19584" spans="20:30" x14ac:dyDescent="0.2">
      <c r="T19584" s="212"/>
      <c r="U19584" s="213"/>
      <c r="V19584" s="213"/>
      <c r="W19584" s="213"/>
      <c r="X19584" s="214"/>
      <c r="Y19584" s="214"/>
      <c r="Z19584" s="214"/>
      <c r="AA19584" s="217"/>
      <c r="AB19584" s="217"/>
      <c r="AC19584" s="217"/>
      <c r="AD19584" s="213"/>
    </row>
    <row r="19585" spans="20:30" x14ac:dyDescent="0.2">
      <c r="T19585" s="212"/>
      <c r="U19585" s="213"/>
      <c r="V19585" s="213"/>
      <c r="W19585" s="213"/>
      <c r="X19585" s="214"/>
      <c r="Y19585" s="214"/>
      <c r="Z19585" s="214"/>
      <c r="AA19585" s="217"/>
      <c r="AB19585" s="217"/>
      <c r="AC19585" s="217"/>
      <c r="AD19585" s="213"/>
    </row>
    <row r="19586" spans="20:30" x14ac:dyDescent="0.2">
      <c r="T19586" s="212"/>
      <c r="U19586" s="213"/>
      <c r="V19586" s="213"/>
      <c r="W19586" s="213"/>
      <c r="X19586" s="214"/>
      <c r="Y19586" s="214"/>
      <c r="Z19586" s="214"/>
      <c r="AA19586" s="217"/>
      <c r="AB19586" s="217"/>
      <c r="AC19586" s="217"/>
      <c r="AD19586" s="213"/>
    </row>
    <row r="19587" spans="20:30" x14ac:dyDescent="0.2">
      <c r="T19587" s="212"/>
      <c r="U19587" s="213"/>
      <c r="V19587" s="213"/>
      <c r="W19587" s="213"/>
      <c r="X19587" s="214"/>
      <c r="Y19587" s="214"/>
      <c r="Z19587" s="214"/>
      <c r="AA19587" s="217"/>
      <c r="AB19587" s="217"/>
      <c r="AC19587" s="217"/>
      <c r="AD19587" s="213"/>
    </row>
    <row r="19588" spans="20:30" x14ac:dyDescent="0.2">
      <c r="T19588" s="212"/>
      <c r="U19588" s="213"/>
      <c r="V19588" s="213"/>
      <c r="W19588" s="213"/>
      <c r="X19588" s="214"/>
      <c r="Y19588" s="214"/>
      <c r="Z19588" s="214"/>
      <c r="AA19588" s="217"/>
      <c r="AB19588" s="217"/>
      <c r="AC19588" s="217"/>
      <c r="AD19588" s="213"/>
    </row>
    <row r="19589" spans="20:30" x14ac:dyDescent="0.2">
      <c r="T19589" s="212"/>
      <c r="U19589" s="213"/>
      <c r="V19589" s="213"/>
      <c r="W19589" s="213"/>
      <c r="X19589" s="214"/>
      <c r="Y19589" s="214"/>
      <c r="Z19589" s="214"/>
      <c r="AA19589" s="217"/>
      <c r="AB19589" s="217"/>
      <c r="AC19589" s="217"/>
      <c r="AD19589" s="213"/>
    </row>
    <row r="19590" spans="20:30" x14ac:dyDescent="0.2">
      <c r="T19590" s="212"/>
      <c r="U19590" s="213"/>
      <c r="V19590" s="213"/>
      <c r="W19590" s="213"/>
      <c r="X19590" s="214"/>
      <c r="Y19590" s="214"/>
      <c r="Z19590" s="214"/>
      <c r="AA19590" s="217"/>
      <c r="AB19590" s="217"/>
      <c r="AC19590" s="217"/>
      <c r="AD19590" s="213"/>
    </row>
    <row r="19591" spans="20:30" x14ac:dyDescent="0.2">
      <c r="T19591" s="212"/>
      <c r="U19591" s="213"/>
      <c r="V19591" s="213"/>
      <c r="W19591" s="213"/>
      <c r="X19591" s="214"/>
      <c r="Y19591" s="214"/>
      <c r="Z19591" s="214"/>
      <c r="AA19591" s="217"/>
      <c r="AB19591" s="217"/>
      <c r="AC19591" s="217"/>
      <c r="AD19591" s="213"/>
    </row>
    <row r="19592" spans="20:30" x14ac:dyDescent="0.2">
      <c r="T19592" s="212"/>
      <c r="U19592" s="213"/>
      <c r="V19592" s="213"/>
      <c r="W19592" s="213"/>
      <c r="X19592" s="214"/>
      <c r="Y19592" s="214"/>
      <c r="Z19592" s="214"/>
      <c r="AA19592" s="217"/>
      <c r="AB19592" s="217"/>
      <c r="AC19592" s="217"/>
      <c r="AD19592" s="213"/>
    </row>
    <row r="19593" spans="20:30" x14ac:dyDescent="0.2">
      <c r="T19593" s="212"/>
      <c r="U19593" s="213"/>
      <c r="V19593" s="213"/>
      <c r="W19593" s="213"/>
      <c r="X19593" s="214"/>
      <c r="Y19593" s="214"/>
      <c r="Z19593" s="214"/>
      <c r="AA19593" s="217"/>
      <c r="AB19593" s="217"/>
      <c r="AC19593" s="217"/>
      <c r="AD19593" s="213"/>
    </row>
    <row r="19594" spans="20:30" x14ac:dyDescent="0.2">
      <c r="T19594" s="212"/>
      <c r="U19594" s="213"/>
      <c r="V19594" s="213"/>
      <c r="W19594" s="213"/>
      <c r="X19594" s="214"/>
      <c r="Y19594" s="214"/>
      <c r="Z19594" s="214"/>
      <c r="AA19594" s="217"/>
      <c r="AB19594" s="217"/>
      <c r="AC19594" s="217"/>
      <c r="AD19594" s="213"/>
    </row>
    <row r="19595" spans="20:30" x14ac:dyDescent="0.2">
      <c r="T19595" s="212"/>
      <c r="U19595" s="213"/>
      <c r="V19595" s="213"/>
      <c r="W19595" s="213"/>
      <c r="X19595" s="214"/>
      <c r="Y19595" s="214"/>
      <c r="Z19595" s="214"/>
      <c r="AA19595" s="217"/>
      <c r="AB19595" s="217"/>
      <c r="AC19595" s="217"/>
      <c r="AD19595" s="213"/>
    </row>
    <row r="19596" spans="20:30" x14ac:dyDescent="0.2">
      <c r="T19596" s="212"/>
      <c r="U19596" s="213"/>
      <c r="V19596" s="213"/>
      <c r="W19596" s="213"/>
      <c r="X19596" s="214"/>
      <c r="Y19596" s="214"/>
      <c r="Z19596" s="214"/>
      <c r="AA19596" s="217"/>
      <c r="AB19596" s="217"/>
      <c r="AC19596" s="217"/>
      <c r="AD19596" s="213"/>
    </row>
    <row r="19597" spans="20:30" x14ac:dyDescent="0.2">
      <c r="T19597" s="212"/>
      <c r="U19597" s="213"/>
      <c r="V19597" s="213"/>
      <c r="W19597" s="213"/>
      <c r="X19597" s="214"/>
      <c r="Y19597" s="214"/>
      <c r="Z19597" s="214"/>
      <c r="AA19597" s="217"/>
      <c r="AB19597" s="217"/>
      <c r="AC19597" s="217"/>
      <c r="AD19597" s="213"/>
    </row>
    <row r="19598" spans="20:30" x14ac:dyDescent="0.2">
      <c r="T19598" s="212"/>
      <c r="U19598" s="213"/>
      <c r="V19598" s="213"/>
      <c r="W19598" s="213"/>
      <c r="X19598" s="214"/>
      <c r="Y19598" s="214"/>
      <c r="Z19598" s="214"/>
      <c r="AA19598" s="217"/>
      <c r="AB19598" s="217"/>
      <c r="AC19598" s="217"/>
      <c r="AD19598" s="213"/>
    </row>
    <row r="19599" spans="20:30" x14ac:dyDescent="0.2">
      <c r="T19599" s="212"/>
      <c r="U19599" s="213"/>
      <c r="V19599" s="213"/>
      <c r="W19599" s="213"/>
      <c r="X19599" s="214"/>
      <c r="Y19599" s="214"/>
      <c r="Z19599" s="214"/>
      <c r="AA19599" s="217"/>
      <c r="AB19599" s="217"/>
      <c r="AC19599" s="217"/>
      <c r="AD19599" s="213"/>
    </row>
    <row r="19600" spans="20:30" x14ac:dyDescent="0.2">
      <c r="T19600" s="212"/>
      <c r="U19600" s="213"/>
      <c r="V19600" s="213"/>
      <c r="W19600" s="213"/>
      <c r="X19600" s="214"/>
      <c r="Y19600" s="214"/>
      <c r="Z19600" s="214"/>
      <c r="AA19600" s="217"/>
      <c r="AB19600" s="217"/>
      <c r="AC19600" s="217"/>
      <c r="AD19600" s="213"/>
    </row>
    <row r="19601" spans="20:30" x14ac:dyDescent="0.2">
      <c r="T19601" s="212"/>
      <c r="U19601" s="213"/>
      <c r="V19601" s="213"/>
      <c r="W19601" s="213"/>
      <c r="X19601" s="214"/>
      <c r="Y19601" s="214"/>
      <c r="Z19601" s="214"/>
      <c r="AA19601" s="217"/>
      <c r="AB19601" s="217"/>
      <c r="AC19601" s="217"/>
      <c r="AD19601" s="213"/>
    </row>
    <row r="19602" spans="20:30" x14ac:dyDescent="0.2">
      <c r="T19602" s="212"/>
      <c r="U19602" s="213"/>
      <c r="V19602" s="213"/>
      <c r="W19602" s="213"/>
      <c r="X19602" s="214"/>
      <c r="Y19602" s="214"/>
      <c r="Z19602" s="214"/>
      <c r="AA19602" s="217"/>
      <c r="AB19602" s="217"/>
      <c r="AC19602" s="217"/>
      <c r="AD19602" s="213"/>
    </row>
    <row r="19603" spans="20:30" x14ac:dyDescent="0.2">
      <c r="T19603" s="212"/>
      <c r="U19603" s="213"/>
      <c r="V19603" s="213"/>
      <c r="W19603" s="213"/>
      <c r="X19603" s="214"/>
      <c r="Y19603" s="214"/>
      <c r="Z19603" s="214"/>
      <c r="AA19603" s="217"/>
      <c r="AB19603" s="217"/>
      <c r="AC19603" s="217"/>
      <c r="AD19603" s="213"/>
    </row>
    <row r="19604" spans="20:30" x14ac:dyDescent="0.2">
      <c r="T19604" s="212"/>
      <c r="U19604" s="213"/>
      <c r="V19604" s="213"/>
      <c r="W19604" s="213"/>
      <c r="X19604" s="214"/>
      <c r="Y19604" s="214"/>
      <c r="Z19604" s="214"/>
      <c r="AA19604" s="217"/>
      <c r="AB19604" s="217"/>
      <c r="AC19604" s="217"/>
      <c r="AD19604" s="213"/>
    </row>
    <row r="19605" spans="20:30" x14ac:dyDescent="0.2">
      <c r="T19605" s="212"/>
      <c r="U19605" s="213"/>
      <c r="V19605" s="213"/>
      <c r="W19605" s="213"/>
      <c r="X19605" s="214"/>
      <c r="Y19605" s="214"/>
      <c r="Z19605" s="214"/>
      <c r="AA19605" s="217"/>
      <c r="AB19605" s="217"/>
      <c r="AC19605" s="217"/>
      <c r="AD19605" s="213"/>
    </row>
    <row r="19606" spans="20:30" x14ac:dyDescent="0.2">
      <c r="T19606" s="212"/>
      <c r="U19606" s="213"/>
      <c r="V19606" s="213"/>
      <c r="W19606" s="213"/>
      <c r="X19606" s="214"/>
      <c r="Y19606" s="214"/>
      <c r="Z19606" s="214"/>
      <c r="AA19606" s="217"/>
      <c r="AB19606" s="217"/>
      <c r="AC19606" s="217"/>
      <c r="AD19606" s="213"/>
    </row>
    <row r="19607" spans="20:30" x14ac:dyDescent="0.2">
      <c r="T19607" s="212"/>
      <c r="U19607" s="213"/>
      <c r="V19607" s="213"/>
      <c r="W19607" s="213"/>
      <c r="X19607" s="214"/>
      <c r="Y19607" s="214"/>
      <c r="Z19607" s="214"/>
      <c r="AA19607" s="217"/>
      <c r="AB19607" s="217"/>
      <c r="AC19607" s="217"/>
      <c r="AD19607" s="213"/>
    </row>
    <row r="19608" spans="20:30" x14ac:dyDescent="0.2">
      <c r="T19608" s="212"/>
      <c r="U19608" s="213"/>
      <c r="V19608" s="213"/>
      <c r="W19608" s="213"/>
      <c r="X19608" s="214"/>
      <c r="Y19608" s="214"/>
      <c r="Z19608" s="214"/>
      <c r="AA19608" s="217"/>
      <c r="AB19608" s="217"/>
      <c r="AC19608" s="217"/>
      <c r="AD19608" s="213"/>
    </row>
    <row r="19609" spans="20:30" x14ac:dyDescent="0.2">
      <c r="T19609" s="212"/>
      <c r="U19609" s="213"/>
      <c r="V19609" s="213"/>
      <c r="W19609" s="213"/>
      <c r="X19609" s="214"/>
      <c r="Y19609" s="214"/>
      <c r="Z19609" s="214"/>
      <c r="AA19609" s="217"/>
      <c r="AB19609" s="217"/>
      <c r="AC19609" s="217"/>
      <c r="AD19609" s="213"/>
    </row>
    <row r="19610" spans="20:30" x14ac:dyDescent="0.2">
      <c r="T19610" s="212"/>
      <c r="U19610" s="213"/>
      <c r="V19610" s="213"/>
      <c r="W19610" s="213"/>
      <c r="X19610" s="214"/>
      <c r="Y19610" s="214"/>
      <c r="Z19610" s="214"/>
      <c r="AA19610" s="217"/>
      <c r="AB19610" s="217"/>
      <c r="AC19610" s="217"/>
      <c r="AD19610" s="213"/>
    </row>
    <row r="19611" spans="20:30" x14ac:dyDescent="0.2">
      <c r="T19611" s="212"/>
      <c r="U19611" s="213"/>
      <c r="V19611" s="213"/>
      <c r="W19611" s="213"/>
      <c r="X19611" s="214"/>
      <c r="Y19611" s="214"/>
      <c r="Z19611" s="214"/>
      <c r="AA19611" s="217"/>
      <c r="AB19611" s="217"/>
      <c r="AC19611" s="217"/>
      <c r="AD19611" s="213"/>
    </row>
    <row r="19612" spans="20:30" x14ac:dyDescent="0.2">
      <c r="T19612" s="212"/>
      <c r="U19612" s="213"/>
      <c r="V19612" s="213"/>
      <c r="W19612" s="213"/>
      <c r="X19612" s="214"/>
      <c r="Y19612" s="214"/>
      <c r="Z19612" s="214"/>
      <c r="AA19612" s="217"/>
      <c r="AB19612" s="217"/>
      <c r="AC19612" s="217"/>
      <c r="AD19612" s="213"/>
    </row>
    <row r="19613" spans="20:30" x14ac:dyDescent="0.2">
      <c r="T19613" s="212"/>
      <c r="U19613" s="213"/>
      <c r="V19613" s="213"/>
      <c r="W19613" s="213"/>
      <c r="X19613" s="214"/>
      <c r="Y19613" s="214"/>
      <c r="Z19613" s="214"/>
      <c r="AA19613" s="217"/>
      <c r="AB19613" s="217"/>
      <c r="AC19613" s="217"/>
      <c r="AD19613" s="213"/>
    </row>
    <row r="19614" spans="20:30" x14ac:dyDescent="0.2">
      <c r="T19614" s="212"/>
      <c r="U19614" s="213"/>
      <c r="V19614" s="213"/>
      <c r="W19614" s="213"/>
      <c r="X19614" s="214"/>
      <c r="Y19614" s="214"/>
      <c r="Z19614" s="214"/>
      <c r="AA19614" s="217"/>
      <c r="AB19614" s="217"/>
      <c r="AC19614" s="217"/>
      <c r="AD19614" s="213"/>
    </row>
    <row r="19615" spans="20:30" x14ac:dyDescent="0.2">
      <c r="T19615" s="212"/>
      <c r="U19615" s="213"/>
      <c r="V19615" s="213"/>
      <c r="W19615" s="213"/>
      <c r="X19615" s="214"/>
      <c r="Y19615" s="214"/>
      <c r="Z19615" s="214"/>
      <c r="AA19615" s="217"/>
      <c r="AB19615" s="217"/>
      <c r="AC19615" s="217"/>
      <c r="AD19615" s="213"/>
    </row>
    <row r="19616" spans="20:30" x14ac:dyDescent="0.2">
      <c r="T19616" s="212"/>
      <c r="U19616" s="213"/>
      <c r="V19616" s="213"/>
      <c r="W19616" s="213"/>
      <c r="X19616" s="214"/>
      <c r="Y19616" s="214"/>
      <c r="Z19616" s="214"/>
      <c r="AA19616" s="217"/>
      <c r="AB19616" s="217"/>
      <c r="AC19616" s="217"/>
      <c r="AD19616" s="213"/>
    </row>
    <row r="19617" spans="20:30" x14ac:dyDescent="0.2">
      <c r="T19617" s="212"/>
      <c r="U19617" s="213"/>
      <c r="V19617" s="213"/>
      <c r="W19617" s="213"/>
      <c r="X19617" s="214"/>
      <c r="Y19617" s="214"/>
      <c r="Z19617" s="214"/>
      <c r="AA19617" s="217"/>
      <c r="AB19617" s="217"/>
      <c r="AC19617" s="217"/>
      <c r="AD19617" s="213"/>
    </row>
    <row r="19618" spans="20:30" x14ac:dyDescent="0.2">
      <c r="T19618" s="212"/>
      <c r="U19618" s="213"/>
      <c r="V19618" s="213"/>
      <c r="W19618" s="213"/>
      <c r="X19618" s="214"/>
      <c r="Y19618" s="214"/>
      <c r="Z19618" s="214"/>
      <c r="AA19618" s="217"/>
      <c r="AB19618" s="217"/>
      <c r="AC19618" s="217"/>
      <c r="AD19618" s="213"/>
    </row>
    <row r="19619" spans="20:30" x14ac:dyDescent="0.2">
      <c r="T19619" s="212"/>
      <c r="U19619" s="213"/>
      <c r="V19619" s="213"/>
      <c r="W19619" s="213"/>
      <c r="X19619" s="214"/>
      <c r="Y19619" s="214"/>
      <c r="Z19619" s="214"/>
      <c r="AA19619" s="217"/>
      <c r="AB19619" s="217"/>
      <c r="AC19619" s="217"/>
      <c r="AD19619" s="213"/>
    </row>
    <row r="19620" spans="20:30" x14ac:dyDescent="0.2">
      <c r="T19620" s="212"/>
      <c r="U19620" s="213"/>
      <c r="V19620" s="213"/>
      <c r="W19620" s="213"/>
      <c r="X19620" s="214"/>
      <c r="Y19620" s="214"/>
      <c r="Z19620" s="214"/>
      <c r="AA19620" s="217"/>
      <c r="AB19620" s="217"/>
      <c r="AC19620" s="217"/>
      <c r="AD19620" s="213"/>
    </row>
    <row r="19621" spans="20:30" x14ac:dyDescent="0.2">
      <c r="T19621" s="212"/>
      <c r="U19621" s="213"/>
      <c r="V19621" s="213"/>
      <c r="W19621" s="213"/>
      <c r="X19621" s="214"/>
      <c r="Y19621" s="214"/>
      <c r="Z19621" s="214"/>
      <c r="AA19621" s="217"/>
      <c r="AB19621" s="217"/>
      <c r="AC19621" s="217"/>
      <c r="AD19621" s="213"/>
    </row>
    <row r="19622" spans="20:30" x14ac:dyDescent="0.2">
      <c r="T19622" s="212"/>
      <c r="U19622" s="213"/>
      <c r="V19622" s="213"/>
      <c r="W19622" s="213"/>
      <c r="X19622" s="214"/>
      <c r="Y19622" s="214"/>
      <c r="Z19622" s="214"/>
      <c r="AA19622" s="217"/>
      <c r="AB19622" s="217"/>
      <c r="AC19622" s="217"/>
      <c r="AD19622" s="213"/>
    </row>
    <row r="19623" spans="20:30" x14ac:dyDescent="0.2">
      <c r="T19623" s="212"/>
      <c r="U19623" s="213"/>
      <c r="V19623" s="213"/>
      <c r="W19623" s="213"/>
      <c r="X19623" s="214"/>
      <c r="Y19623" s="214"/>
      <c r="Z19623" s="214"/>
      <c r="AA19623" s="217"/>
      <c r="AB19623" s="217"/>
      <c r="AC19623" s="217"/>
      <c r="AD19623" s="213"/>
    </row>
    <row r="19624" spans="20:30" x14ac:dyDescent="0.2">
      <c r="T19624" s="212"/>
      <c r="U19624" s="213"/>
      <c r="V19624" s="213"/>
      <c r="W19624" s="213"/>
      <c r="X19624" s="214"/>
      <c r="Y19624" s="214"/>
      <c r="Z19624" s="214"/>
      <c r="AA19624" s="217"/>
      <c r="AB19624" s="217"/>
      <c r="AC19624" s="217"/>
      <c r="AD19624" s="213"/>
    </row>
    <row r="19625" spans="20:30" x14ac:dyDescent="0.2">
      <c r="T19625" s="212"/>
      <c r="U19625" s="213"/>
      <c r="V19625" s="213"/>
      <c r="W19625" s="213"/>
      <c r="X19625" s="214"/>
      <c r="Y19625" s="214"/>
      <c r="Z19625" s="214"/>
      <c r="AA19625" s="217"/>
      <c r="AB19625" s="217"/>
      <c r="AC19625" s="217"/>
      <c r="AD19625" s="213"/>
    </row>
    <row r="19626" spans="20:30" x14ac:dyDescent="0.2">
      <c r="T19626" s="212"/>
      <c r="U19626" s="213"/>
      <c r="V19626" s="213"/>
      <c r="W19626" s="213"/>
      <c r="X19626" s="214"/>
      <c r="Y19626" s="214"/>
      <c r="Z19626" s="214"/>
      <c r="AA19626" s="217"/>
      <c r="AB19626" s="217"/>
      <c r="AC19626" s="217"/>
      <c r="AD19626" s="213"/>
    </row>
    <row r="19627" spans="20:30" x14ac:dyDescent="0.2">
      <c r="T19627" s="212"/>
      <c r="U19627" s="213"/>
      <c r="V19627" s="213"/>
      <c r="W19627" s="213"/>
      <c r="X19627" s="214"/>
      <c r="Y19627" s="214"/>
      <c r="Z19627" s="214"/>
      <c r="AA19627" s="217"/>
      <c r="AB19627" s="217"/>
      <c r="AC19627" s="217"/>
      <c r="AD19627" s="213"/>
    </row>
    <row r="19628" spans="20:30" x14ac:dyDescent="0.2">
      <c r="T19628" s="212"/>
      <c r="U19628" s="213"/>
      <c r="V19628" s="213"/>
      <c r="W19628" s="213"/>
      <c r="X19628" s="214"/>
      <c r="Y19628" s="214"/>
      <c r="Z19628" s="214"/>
      <c r="AA19628" s="217"/>
      <c r="AB19628" s="217"/>
      <c r="AC19628" s="217"/>
      <c r="AD19628" s="213"/>
    </row>
    <row r="19629" spans="20:30" x14ac:dyDescent="0.2">
      <c r="T19629" s="212"/>
      <c r="U19629" s="213"/>
      <c r="V19629" s="213"/>
      <c r="W19629" s="213"/>
      <c r="X19629" s="214"/>
      <c r="Y19629" s="214"/>
      <c r="Z19629" s="214"/>
      <c r="AA19629" s="217"/>
      <c r="AB19629" s="217"/>
      <c r="AC19629" s="217"/>
      <c r="AD19629" s="213"/>
    </row>
    <row r="19630" spans="20:30" x14ac:dyDescent="0.2">
      <c r="T19630" s="212"/>
      <c r="U19630" s="213"/>
      <c r="V19630" s="213"/>
      <c r="W19630" s="213"/>
      <c r="X19630" s="214"/>
      <c r="Y19630" s="214"/>
      <c r="Z19630" s="214"/>
      <c r="AA19630" s="217"/>
      <c r="AB19630" s="217"/>
      <c r="AC19630" s="217"/>
      <c r="AD19630" s="213"/>
    </row>
    <row r="19631" spans="20:30" x14ac:dyDescent="0.2">
      <c r="T19631" s="212"/>
      <c r="U19631" s="213"/>
      <c r="V19631" s="213"/>
      <c r="W19631" s="213"/>
      <c r="X19631" s="214"/>
      <c r="Y19631" s="214"/>
      <c r="Z19631" s="214"/>
      <c r="AA19631" s="217"/>
      <c r="AB19631" s="217"/>
      <c r="AC19631" s="217"/>
      <c r="AD19631" s="213"/>
    </row>
    <row r="19632" spans="20:30" x14ac:dyDescent="0.2">
      <c r="T19632" s="212"/>
      <c r="U19632" s="213"/>
      <c r="V19632" s="213"/>
      <c r="W19632" s="213"/>
      <c r="X19632" s="214"/>
      <c r="Y19632" s="214"/>
      <c r="Z19632" s="214"/>
      <c r="AA19632" s="217"/>
      <c r="AB19632" s="217"/>
      <c r="AC19632" s="217"/>
      <c r="AD19632" s="213"/>
    </row>
    <row r="19633" spans="20:30" x14ac:dyDescent="0.2">
      <c r="T19633" s="212"/>
      <c r="U19633" s="213"/>
      <c r="V19633" s="213"/>
      <c r="W19633" s="213"/>
      <c r="X19633" s="214"/>
      <c r="Y19633" s="214"/>
      <c r="Z19633" s="214"/>
      <c r="AA19633" s="217"/>
      <c r="AB19633" s="217"/>
      <c r="AC19633" s="217"/>
      <c r="AD19633" s="213"/>
    </row>
    <row r="19634" spans="20:30" x14ac:dyDescent="0.2">
      <c r="T19634" s="212"/>
      <c r="U19634" s="213"/>
      <c r="V19634" s="213"/>
      <c r="W19634" s="213"/>
      <c r="X19634" s="214"/>
      <c r="Y19634" s="214"/>
      <c r="Z19634" s="214"/>
      <c r="AA19634" s="217"/>
      <c r="AB19634" s="217"/>
      <c r="AC19634" s="217"/>
      <c r="AD19634" s="213"/>
    </row>
    <row r="19635" spans="20:30" x14ac:dyDescent="0.2">
      <c r="T19635" s="212"/>
      <c r="U19635" s="213"/>
      <c r="V19635" s="213"/>
      <c r="W19635" s="213"/>
      <c r="X19635" s="214"/>
      <c r="Y19635" s="214"/>
      <c r="Z19635" s="214"/>
      <c r="AA19635" s="217"/>
      <c r="AB19635" s="217"/>
      <c r="AC19635" s="217"/>
      <c r="AD19635" s="213"/>
    </row>
    <row r="19636" spans="20:30" x14ac:dyDescent="0.2">
      <c r="T19636" s="212"/>
      <c r="U19636" s="213"/>
      <c r="V19636" s="213"/>
      <c r="W19636" s="213"/>
      <c r="X19636" s="214"/>
      <c r="Y19636" s="214"/>
      <c r="Z19636" s="214"/>
      <c r="AA19636" s="217"/>
      <c r="AB19636" s="217"/>
      <c r="AC19636" s="217"/>
      <c r="AD19636" s="213"/>
    </row>
    <row r="19637" spans="20:30" x14ac:dyDescent="0.2">
      <c r="T19637" s="212"/>
      <c r="U19637" s="213"/>
      <c r="V19637" s="213"/>
      <c r="W19637" s="213"/>
      <c r="X19637" s="214"/>
      <c r="Y19637" s="214"/>
      <c r="Z19637" s="214"/>
      <c r="AA19637" s="217"/>
      <c r="AB19637" s="217"/>
      <c r="AC19637" s="217"/>
      <c r="AD19637" s="213"/>
    </row>
    <row r="19638" spans="20:30" x14ac:dyDescent="0.2">
      <c r="T19638" s="212"/>
      <c r="U19638" s="213"/>
      <c r="V19638" s="213"/>
      <c r="W19638" s="213"/>
      <c r="X19638" s="214"/>
      <c r="Y19638" s="214"/>
      <c r="Z19638" s="214"/>
      <c r="AA19638" s="217"/>
      <c r="AB19638" s="217"/>
      <c r="AC19638" s="217"/>
      <c r="AD19638" s="213"/>
    </row>
    <row r="19639" spans="20:30" x14ac:dyDescent="0.2">
      <c r="T19639" s="212"/>
      <c r="U19639" s="213"/>
      <c r="V19639" s="213"/>
      <c r="W19639" s="213"/>
      <c r="X19639" s="214"/>
      <c r="Y19639" s="214"/>
      <c r="Z19639" s="214"/>
      <c r="AA19639" s="217"/>
      <c r="AB19639" s="217"/>
      <c r="AC19639" s="217"/>
      <c r="AD19639" s="213"/>
    </row>
    <row r="19640" spans="20:30" x14ac:dyDescent="0.2">
      <c r="T19640" s="212"/>
      <c r="U19640" s="213"/>
      <c r="V19640" s="213"/>
      <c r="W19640" s="213"/>
      <c r="X19640" s="214"/>
      <c r="Y19640" s="214"/>
      <c r="Z19640" s="214"/>
      <c r="AA19640" s="217"/>
      <c r="AB19640" s="217"/>
      <c r="AC19640" s="217"/>
      <c r="AD19640" s="213"/>
    </row>
    <row r="19641" spans="20:30" x14ac:dyDescent="0.2">
      <c r="T19641" s="212"/>
      <c r="U19641" s="213"/>
      <c r="V19641" s="213"/>
      <c r="W19641" s="213"/>
      <c r="X19641" s="214"/>
      <c r="Y19641" s="214"/>
      <c r="Z19641" s="214"/>
      <c r="AA19641" s="217"/>
      <c r="AB19641" s="217"/>
      <c r="AC19641" s="217"/>
      <c r="AD19641" s="213"/>
    </row>
    <row r="19642" spans="20:30" x14ac:dyDescent="0.2">
      <c r="T19642" s="212"/>
      <c r="U19642" s="213"/>
      <c r="V19642" s="213"/>
      <c r="W19642" s="213"/>
      <c r="X19642" s="214"/>
      <c r="Y19642" s="214"/>
      <c r="Z19642" s="214"/>
      <c r="AA19642" s="217"/>
      <c r="AB19642" s="217"/>
      <c r="AC19642" s="217"/>
      <c r="AD19642" s="213"/>
    </row>
    <row r="19643" spans="20:30" x14ac:dyDescent="0.2">
      <c r="T19643" s="212"/>
      <c r="U19643" s="213"/>
      <c r="V19643" s="213"/>
      <c r="W19643" s="213"/>
      <c r="X19643" s="214"/>
      <c r="Y19643" s="214"/>
      <c r="Z19643" s="214"/>
      <c r="AA19643" s="217"/>
      <c r="AB19643" s="217"/>
      <c r="AC19643" s="217"/>
      <c r="AD19643" s="213"/>
    </row>
    <row r="19644" spans="20:30" x14ac:dyDescent="0.2">
      <c r="T19644" s="212"/>
      <c r="U19644" s="213"/>
      <c r="V19644" s="213"/>
      <c r="W19644" s="213"/>
      <c r="X19644" s="214"/>
      <c r="Y19644" s="214"/>
      <c r="Z19644" s="214"/>
      <c r="AA19644" s="217"/>
      <c r="AB19644" s="217"/>
      <c r="AC19644" s="217"/>
      <c r="AD19644" s="213"/>
    </row>
    <row r="19645" spans="20:30" x14ac:dyDescent="0.2">
      <c r="T19645" s="212"/>
      <c r="U19645" s="213"/>
      <c r="V19645" s="213"/>
      <c r="W19645" s="213"/>
      <c r="X19645" s="214"/>
      <c r="Y19645" s="214"/>
      <c r="Z19645" s="214"/>
      <c r="AA19645" s="217"/>
      <c r="AB19645" s="217"/>
      <c r="AC19645" s="217"/>
      <c r="AD19645" s="213"/>
    </row>
    <row r="19646" spans="20:30" x14ac:dyDescent="0.2">
      <c r="T19646" s="212"/>
      <c r="U19646" s="213"/>
      <c r="V19646" s="213"/>
      <c r="W19646" s="213"/>
      <c r="X19646" s="214"/>
      <c r="Y19646" s="214"/>
      <c r="Z19646" s="214"/>
      <c r="AA19646" s="217"/>
      <c r="AB19646" s="217"/>
      <c r="AC19646" s="217"/>
      <c r="AD19646" s="213"/>
    </row>
    <row r="19647" spans="20:30" x14ac:dyDescent="0.2">
      <c r="T19647" s="212"/>
      <c r="U19647" s="213"/>
      <c r="V19647" s="213"/>
      <c r="W19647" s="213"/>
      <c r="X19647" s="214"/>
      <c r="Y19647" s="214"/>
      <c r="Z19647" s="214"/>
      <c r="AA19647" s="217"/>
      <c r="AB19647" s="217"/>
      <c r="AC19647" s="217"/>
      <c r="AD19647" s="213"/>
    </row>
    <row r="19648" spans="20:30" x14ac:dyDescent="0.2">
      <c r="T19648" s="212"/>
      <c r="U19648" s="213"/>
      <c r="V19648" s="213"/>
      <c r="W19648" s="213"/>
      <c r="X19648" s="214"/>
      <c r="Y19648" s="214"/>
      <c r="Z19648" s="214"/>
      <c r="AA19648" s="217"/>
      <c r="AB19648" s="217"/>
      <c r="AC19648" s="217"/>
      <c r="AD19648" s="213"/>
    </row>
    <row r="19649" spans="20:30" x14ac:dyDescent="0.2">
      <c r="T19649" s="212"/>
      <c r="U19649" s="213"/>
      <c r="V19649" s="213"/>
      <c r="W19649" s="213"/>
      <c r="X19649" s="214"/>
      <c r="Y19649" s="214"/>
      <c r="Z19649" s="214"/>
      <c r="AA19649" s="217"/>
      <c r="AB19649" s="217"/>
      <c r="AC19649" s="217"/>
      <c r="AD19649" s="213"/>
    </row>
    <row r="19650" spans="20:30" x14ac:dyDescent="0.2">
      <c r="T19650" s="212"/>
      <c r="U19650" s="213"/>
      <c r="V19650" s="213"/>
      <c r="W19650" s="213"/>
      <c r="X19650" s="214"/>
      <c r="Y19650" s="214"/>
      <c r="Z19650" s="214"/>
      <c r="AA19650" s="217"/>
      <c r="AB19650" s="217"/>
      <c r="AC19650" s="217"/>
      <c r="AD19650" s="213"/>
    </row>
    <row r="19651" spans="20:30" x14ac:dyDescent="0.2">
      <c r="T19651" s="212"/>
      <c r="U19651" s="213"/>
      <c r="V19651" s="213"/>
      <c r="W19651" s="213"/>
      <c r="X19651" s="214"/>
      <c r="Y19651" s="214"/>
      <c r="Z19651" s="214"/>
      <c r="AA19651" s="217"/>
      <c r="AB19651" s="217"/>
      <c r="AC19651" s="217"/>
      <c r="AD19651" s="213"/>
    </row>
    <row r="19652" spans="20:30" x14ac:dyDescent="0.2">
      <c r="T19652" s="212"/>
      <c r="U19652" s="213"/>
      <c r="V19652" s="213"/>
      <c r="W19652" s="213"/>
      <c r="X19652" s="214"/>
      <c r="Y19652" s="214"/>
      <c r="Z19652" s="214"/>
      <c r="AA19652" s="217"/>
      <c r="AB19652" s="217"/>
      <c r="AC19652" s="217"/>
      <c r="AD19652" s="213"/>
    </row>
    <row r="19653" spans="20:30" x14ac:dyDescent="0.2">
      <c r="T19653" s="212"/>
      <c r="U19653" s="213"/>
      <c r="V19653" s="213"/>
      <c r="W19653" s="213"/>
      <c r="X19653" s="214"/>
      <c r="Y19653" s="214"/>
      <c r="Z19653" s="214"/>
      <c r="AA19653" s="217"/>
      <c r="AB19653" s="217"/>
      <c r="AC19653" s="217"/>
      <c r="AD19653" s="213"/>
    </row>
    <row r="19654" spans="20:30" x14ac:dyDescent="0.2">
      <c r="T19654" s="212"/>
      <c r="U19654" s="213"/>
      <c r="V19654" s="213"/>
      <c r="W19654" s="213"/>
      <c r="X19654" s="214"/>
      <c r="Y19654" s="214"/>
      <c r="Z19654" s="214"/>
      <c r="AA19654" s="217"/>
      <c r="AB19654" s="217"/>
      <c r="AC19654" s="217"/>
      <c r="AD19654" s="213"/>
    </row>
    <row r="19655" spans="20:30" x14ac:dyDescent="0.2">
      <c r="T19655" s="212"/>
      <c r="U19655" s="213"/>
      <c r="V19655" s="213"/>
      <c r="W19655" s="213"/>
      <c r="X19655" s="214"/>
      <c r="Y19655" s="214"/>
      <c r="Z19655" s="214"/>
      <c r="AA19655" s="217"/>
      <c r="AB19655" s="217"/>
      <c r="AC19655" s="217"/>
      <c r="AD19655" s="213"/>
    </row>
    <row r="19656" spans="20:30" x14ac:dyDescent="0.2">
      <c r="T19656" s="212"/>
      <c r="U19656" s="213"/>
      <c r="V19656" s="213"/>
      <c r="W19656" s="213"/>
      <c r="X19656" s="214"/>
      <c r="Y19656" s="214"/>
      <c r="Z19656" s="214"/>
      <c r="AA19656" s="217"/>
      <c r="AB19656" s="217"/>
      <c r="AC19656" s="217"/>
      <c r="AD19656" s="213"/>
    </row>
    <row r="19657" spans="20:30" x14ac:dyDescent="0.2">
      <c r="T19657" s="212"/>
      <c r="U19657" s="213"/>
      <c r="V19657" s="213"/>
      <c r="W19657" s="213"/>
      <c r="X19657" s="214"/>
      <c r="Y19657" s="214"/>
      <c r="Z19657" s="214"/>
      <c r="AA19657" s="217"/>
      <c r="AB19657" s="217"/>
      <c r="AC19657" s="217"/>
      <c r="AD19657" s="213"/>
    </row>
    <row r="19658" spans="20:30" x14ac:dyDescent="0.2">
      <c r="T19658" s="212"/>
      <c r="U19658" s="213"/>
      <c r="V19658" s="213"/>
      <c r="W19658" s="213"/>
      <c r="X19658" s="214"/>
      <c r="Y19658" s="214"/>
      <c r="Z19658" s="214"/>
      <c r="AA19658" s="217"/>
      <c r="AB19658" s="217"/>
      <c r="AC19658" s="217"/>
      <c r="AD19658" s="213"/>
    </row>
    <row r="19659" spans="20:30" x14ac:dyDescent="0.2">
      <c r="T19659" s="212"/>
      <c r="U19659" s="213"/>
      <c r="V19659" s="213"/>
      <c r="W19659" s="213"/>
      <c r="X19659" s="214"/>
      <c r="Y19659" s="214"/>
      <c r="Z19659" s="214"/>
      <c r="AA19659" s="217"/>
      <c r="AB19659" s="217"/>
      <c r="AC19659" s="217"/>
      <c r="AD19659" s="213"/>
    </row>
    <row r="19660" spans="20:30" x14ac:dyDescent="0.2">
      <c r="T19660" s="212"/>
      <c r="U19660" s="213"/>
      <c r="V19660" s="213"/>
      <c r="W19660" s="213"/>
      <c r="X19660" s="214"/>
      <c r="Y19660" s="214"/>
      <c r="Z19660" s="214"/>
      <c r="AA19660" s="217"/>
      <c r="AB19660" s="217"/>
      <c r="AC19660" s="217"/>
      <c r="AD19660" s="213"/>
    </row>
    <row r="19661" spans="20:30" x14ac:dyDescent="0.2">
      <c r="T19661" s="212"/>
      <c r="U19661" s="213"/>
      <c r="V19661" s="213"/>
      <c r="W19661" s="213"/>
      <c r="X19661" s="214"/>
      <c r="Y19661" s="214"/>
      <c r="Z19661" s="214"/>
      <c r="AA19661" s="217"/>
      <c r="AB19661" s="217"/>
      <c r="AC19661" s="217"/>
      <c r="AD19661" s="213"/>
    </row>
    <row r="19662" spans="20:30" x14ac:dyDescent="0.2">
      <c r="T19662" s="212"/>
      <c r="U19662" s="213"/>
      <c r="V19662" s="213"/>
      <c r="W19662" s="213"/>
      <c r="X19662" s="214"/>
      <c r="Y19662" s="214"/>
      <c r="Z19662" s="214"/>
      <c r="AA19662" s="217"/>
      <c r="AB19662" s="217"/>
      <c r="AC19662" s="217"/>
      <c r="AD19662" s="213"/>
    </row>
    <row r="19663" spans="20:30" x14ac:dyDescent="0.2">
      <c r="T19663" s="212"/>
      <c r="U19663" s="213"/>
      <c r="V19663" s="213"/>
      <c r="W19663" s="213"/>
      <c r="X19663" s="214"/>
      <c r="Y19663" s="214"/>
      <c r="Z19663" s="214"/>
      <c r="AA19663" s="217"/>
      <c r="AB19663" s="217"/>
      <c r="AC19663" s="217"/>
      <c r="AD19663" s="213"/>
    </row>
    <row r="19664" spans="20:30" x14ac:dyDescent="0.2">
      <c r="T19664" s="212"/>
      <c r="U19664" s="213"/>
      <c r="V19664" s="213"/>
      <c r="W19664" s="213"/>
      <c r="X19664" s="214"/>
      <c r="Y19664" s="214"/>
      <c r="Z19664" s="214"/>
      <c r="AA19664" s="217"/>
      <c r="AB19664" s="217"/>
      <c r="AC19664" s="217"/>
      <c r="AD19664" s="213"/>
    </row>
    <row r="19665" spans="20:30" x14ac:dyDescent="0.2">
      <c r="T19665" s="212"/>
      <c r="U19665" s="213"/>
      <c r="V19665" s="213"/>
      <c r="W19665" s="213"/>
      <c r="X19665" s="214"/>
      <c r="Y19665" s="214"/>
      <c r="Z19665" s="214"/>
      <c r="AA19665" s="217"/>
      <c r="AB19665" s="217"/>
      <c r="AC19665" s="217"/>
      <c r="AD19665" s="213"/>
    </row>
    <row r="19666" spans="20:30" x14ac:dyDescent="0.2">
      <c r="T19666" s="212"/>
      <c r="U19666" s="213"/>
      <c r="V19666" s="213"/>
      <c r="W19666" s="213"/>
      <c r="X19666" s="214"/>
      <c r="Y19666" s="214"/>
      <c r="Z19666" s="214"/>
      <c r="AA19666" s="217"/>
      <c r="AB19666" s="217"/>
      <c r="AC19666" s="217"/>
      <c r="AD19666" s="213"/>
    </row>
    <row r="19667" spans="20:30" x14ac:dyDescent="0.2">
      <c r="T19667" s="212"/>
      <c r="U19667" s="213"/>
      <c r="V19667" s="213"/>
      <c r="W19667" s="213"/>
      <c r="X19667" s="214"/>
      <c r="Y19667" s="214"/>
      <c r="Z19667" s="214"/>
      <c r="AA19667" s="217"/>
      <c r="AB19667" s="217"/>
      <c r="AC19667" s="217"/>
      <c r="AD19667" s="213"/>
    </row>
    <row r="19668" spans="20:30" x14ac:dyDescent="0.2">
      <c r="T19668" s="212"/>
      <c r="U19668" s="213"/>
      <c r="V19668" s="213"/>
      <c r="W19668" s="213"/>
      <c r="X19668" s="214"/>
      <c r="Y19668" s="214"/>
      <c r="Z19668" s="214"/>
      <c r="AA19668" s="217"/>
      <c r="AB19668" s="217"/>
      <c r="AC19668" s="217"/>
      <c r="AD19668" s="213"/>
    </row>
    <row r="19669" spans="20:30" x14ac:dyDescent="0.2">
      <c r="T19669" s="212"/>
      <c r="U19669" s="213"/>
      <c r="V19669" s="213"/>
      <c r="W19669" s="213"/>
      <c r="X19669" s="214"/>
      <c r="Y19669" s="214"/>
      <c r="Z19669" s="214"/>
      <c r="AA19669" s="217"/>
      <c r="AB19669" s="217"/>
      <c r="AC19669" s="217"/>
      <c r="AD19669" s="213"/>
    </row>
    <row r="19670" spans="20:30" x14ac:dyDescent="0.2">
      <c r="T19670" s="212"/>
      <c r="U19670" s="213"/>
      <c r="V19670" s="213"/>
      <c r="W19670" s="213"/>
      <c r="X19670" s="214"/>
      <c r="Y19670" s="214"/>
      <c r="Z19670" s="214"/>
      <c r="AA19670" s="217"/>
      <c r="AB19670" s="217"/>
      <c r="AC19670" s="217"/>
      <c r="AD19670" s="213"/>
    </row>
    <row r="19671" spans="20:30" x14ac:dyDescent="0.2">
      <c r="T19671" s="212"/>
      <c r="U19671" s="213"/>
      <c r="V19671" s="213"/>
      <c r="W19671" s="213"/>
      <c r="X19671" s="214"/>
      <c r="Y19671" s="214"/>
      <c r="Z19671" s="214"/>
      <c r="AA19671" s="217"/>
      <c r="AB19671" s="217"/>
      <c r="AC19671" s="217"/>
      <c r="AD19671" s="213"/>
    </row>
    <row r="19672" spans="20:30" x14ac:dyDescent="0.2">
      <c r="T19672" s="212"/>
      <c r="U19672" s="213"/>
      <c r="V19672" s="213"/>
      <c r="W19672" s="213"/>
      <c r="X19672" s="214"/>
      <c r="Y19672" s="214"/>
      <c r="Z19672" s="214"/>
      <c r="AA19672" s="217"/>
      <c r="AB19672" s="217"/>
      <c r="AC19672" s="217"/>
      <c r="AD19672" s="213"/>
    </row>
    <row r="19673" spans="20:30" x14ac:dyDescent="0.2">
      <c r="T19673" s="212"/>
      <c r="U19673" s="213"/>
      <c r="V19673" s="213"/>
      <c r="W19673" s="213"/>
      <c r="X19673" s="214"/>
      <c r="Y19673" s="214"/>
      <c r="Z19673" s="214"/>
      <c r="AA19673" s="217"/>
      <c r="AB19673" s="217"/>
      <c r="AC19673" s="217"/>
      <c r="AD19673" s="213"/>
    </row>
    <row r="19674" spans="20:30" x14ac:dyDescent="0.2">
      <c r="T19674" s="212"/>
      <c r="U19674" s="213"/>
      <c r="V19674" s="213"/>
      <c r="W19674" s="213"/>
      <c r="X19674" s="214"/>
      <c r="Y19674" s="214"/>
      <c r="Z19674" s="214"/>
      <c r="AA19674" s="217"/>
      <c r="AB19674" s="217"/>
      <c r="AC19674" s="217"/>
      <c r="AD19674" s="213"/>
    </row>
    <row r="19675" spans="20:30" x14ac:dyDescent="0.2">
      <c r="T19675" s="212"/>
      <c r="U19675" s="213"/>
      <c r="V19675" s="213"/>
      <c r="W19675" s="213"/>
      <c r="X19675" s="214"/>
      <c r="Y19675" s="214"/>
      <c r="Z19675" s="214"/>
      <c r="AA19675" s="217"/>
      <c r="AB19675" s="217"/>
      <c r="AC19675" s="217"/>
      <c r="AD19675" s="213"/>
    </row>
    <row r="19676" spans="20:30" x14ac:dyDescent="0.2">
      <c r="T19676" s="212"/>
      <c r="U19676" s="213"/>
      <c r="V19676" s="213"/>
      <c r="W19676" s="213"/>
      <c r="X19676" s="214"/>
      <c r="Y19676" s="214"/>
      <c r="Z19676" s="214"/>
      <c r="AA19676" s="217"/>
      <c r="AB19676" s="217"/>
      <c r="AC19676" s="217"/>
      <c r="AD19676" s="213"/>
    </row>
    <row r="19677" spans="20:30" x14ac:dyDescent="0.2">
      <c r="T19677" s="212"/>
      <c r="U19677" s="213"/>
      <c r="V19677" s="213"/>
      <c r="W19677" s="213"/>
      <c r="X19677" s="214"/>
      <c r="Y19677" s="214"/>
      <c r="Z19677" s="214"/>
      <c r="AA19677" s="217"/>
      <c r="AB19677" s="217"/>
      <c r="AC19677" s="217"/>
      <c r="AD19677" s="213"/>
    </row>
    <row r="19678" spans="20:30" x14ac:dyDescent="0.2">
      <c r="T19678" s="212"/>
      <c r="U19678" s="213"/>
      <c r="V19678" s="213"/>
      <c r="W19678" s="213"/>
      <c r="X19678" s="214"/>
      <c r="Y19678" s="214"/>
      <c r="Z19678" s="214"/>
      <c r="AA19678" s="217"/>
      <c r="AB19678" s="217"/>
      <c r="AC19678" s="217"/>
      <c r="AD19678" s="213"/>
    </row>
    <row r="19679" spans="20:30" x14ac:dyDescent="0.2">
      <c r="T19679" s="212"/>
      <c r="U19679" s="213"/>
      <c r="V19679" s="213"/>
      <c r="W19679" s="213"/>
      <c r="X19679" s="214"/>
      <c r="Y19679" s="214"/>
      <c r="Z19679" s="214"/>
      <c r="AA19679" s="217"/>
      <c r="AB19679" s="217"/>
      <c r="AC19679" s="217"/>
      <c r="AD19679" s="213"/>
    </row>
    <row r="19680" spans="20:30" x14ac:dyDescent="0.2">
      <c r="T19680" s="212"/>
      <c r="U19680" s="213"/>
      <c r="V19680" s="213"/>
      <c r="W19680" s="213"/>
      <c r="X19680" s="214"/>
      <c r="Y19680" s="214"/>
      <c r="Z19680" s="214"/>
      <c r="AA19680" s="217"/>
      <c r="AB19680" s="217"/>
      <c r="AC19680" s="217"/>
      <c r="AD19680" s="213"/>
    </row>
    <row r="19681" spans="20:30" x14ac:dyDescent="0.2">
      <c r="T19681" s="212"/>
      <c r="U19681" s="213"/>
      <c r="V19681" s="213"/>
      <c r="W19681" s="213"/>
      <c r="X19681" s="214"/>
      <c r="Y19681" s="214"/>
      <c r="Z19681" s="214"/>
      <c r="AA19681" s="217"/>
      <c r="AB19681" s="217"/>
      <c r="AC19681" s="217"/>
      <c r="AD19681" s="213"/>
    </row>
    <row r="19682" spans="20:30" x14ac:dyDescent="0.2">
      <c r="T19682" s="212"/>
      <c r="U19682" s="213"/>
      <c r="V19682" s="213"/>
      <c r="W19682" s="213"/>
      <c r="X19682" s="214"/>
      <c r="Y19682" s="214"/>
      <c r="Z19682" s="214"/>
      <c r="AA19682" s="217"/>
      <c r="AB19682" s="217"/>
      <c r="AC19682" s="217"/>
      <c r="AD19682" s="213"/>
    </row>
    <row r="19683" spans="20:30" x14ac:dyDescent="0.2">
      <c r="T19683" s="212"/>
      <c r="U19683" s="213"/>
      <c r="V19683" s="213"/>
      <c r="W19683" s="213"/>
      <c r="X19683" s="214"/>
      <c r="Y19683" s="214"/>
      <c r="Z19683" s="214"/>
      <c r="AA19683" s="217"/>
      <c r="AB19683" s="217"/>
      <c r="AC19683" s="217"/>
      <c r="AD19683" s="213"/>
    </row>
    <row r="19684" spans="20:30" x14ac:dyDescent="0.2">
      <c r="T19684" s="212"/>
      <c r="U19684" s="213"/>
      <c r="V19684" s="213"/>
      <c r="W19684" s="213"/>
      <c r="X19684" s="214"/>
      <c r="Y19684" s="214"/>
      <c r="Z19684" s="214"/>
      <c r="AA19684" s="217"/>
      <c r="AB19684" s="217"/>
      <c r="AC19684" s="217"/>
      <c r="AD19684" s="213"/>
    </row>
    <row r="19685" spans="20:30" x14ac:dyDescent="0.2">
      <c r="T19685" s="212"/>
      <c r="U19685" s="213"/>
      <c r="V19685" s="213"/>
      <c r="W19685" s="213"/>
      <c r="X19685" s="214"/>
      <c r="Y19685" s="214"/>
      <c r="Z19685" s="214"/>
      <c r="AA19685" s="217"/>
      <c r="AB19685" s="217"/>
      <c r="AC19685" s="217"/>
      <c r="AD19685" s="213"/>
    </row>
    <row r="19686" spans="20:30" x14ac:dyDescent="0.2">
      <c r="T19686" s="212"/>
      <c r="U19686" s="213"/>
      <c r="V19686" s="213"/>
      <c r="W19686" s="213"/>
      <c r="X19686" s="214"/>
      <c r="Y19686" s="214"/>
      <c r="Z19686" s="214"/>
      <c r="AA19686" s="217"/>
      <c r="AB19686" s="217"/>
      <c r="AC19686" s="217"/>
      <c r="AD19686" s="213"/>
    </row>
    <row r="19687" spans="20:30" x14ac:dyDescent="0.2">
      <c r="T19687" s="212"/>
      <c r="U19687" s="213"/>
      <c r="V19687" s="213"/>
      <c r="W19687" s="213"/>
      <c r="X19687" s="214"/>
      <c r="Y19687" s="214"/>
      <c r="Z19687" s="214"/>
      <c r="AA19687" s="217"/>
      <c r="AB19687" s="217"/>
      <c r="AC19687" s="217"/>
      <c r="AD19687" s="213"/>
    </row>
    <row r="19688" spans="20:30" x14ac:dyDescent="0.2">
      <c r="T19688" s="212"/>
      <c r="U19688" s="213"/>
      <c r="V19688" s="213"/>
      <c r="W19688" s="213"/>
      <c r="X19688" s="214"/>
      <c r="Y19688" s="214"/>
      <c r="Z19688" s="214"/>
      <c r="AA19688" s="217"/>
      <c r="AB19688" s="217"/>
      <c r="AC19688" s="217"/>
      <c r="AD19688" s="213"/>
    </row>
    <row r="19689" spans="20:30" x14ac:dyDescent="0.2">
      <c r="T19689" s="212"/>
      <c r="U19689" s="213"/>
      <c r="V19689" s="213"/>
      <c r="W19689" s="213"/>
      <c r="X19689" s="214"/>
      <c r="Y19689" s="214"/>
      <c r="Z19689" s="214"/>
      <c r="AA19689" s="217"/>
      <c r="AB19689" s="217"/>
      <c r="AC19689" s="217"/>
      <c r="AD19689" s="213"/>
    </row>
    <row r="19690" spans="20:30" x14ac:dyDescent="0.2">
      <c r="T19690" s="212"/>
      <c r="U19690" s="213"/>
      <c r="V19690" s="213"/>
      <c r="W19690" s="213"/>
      <c r="X19690" s="214"/>
      <c r="Y19690" s="214"/>
      <c r="Z19690" s="214"/>
      <c r="AA19690" s="217"/>
      <c r="AB19690" s="217"/>
      <c r="AC19690" s="217"/>
      <c r="AD19690" s="213"/>
    </row>
    <row r="19691" spans="20:30" x14ac:dyDescent="0.2">
      <c r="T19691" s="212"/>
      <c r="U19691" s="213"/>
      <c r="V19691" s="213"/>
      <c r="W19691" s="213"/>
      <c r="X19691" s="214"/>
      <c r="Y19691" s="214"/>
      <c r="Z19691" s="214"/>
      <c r="AA19691" s="217"/>
      <c r="AB19691" s="217"/>
      <c r="AC19691" s="217"/>
      <c r="AD19691" s="213"/>
    </row>
    <row r="19692" spans="20:30" x14ac:dyDescent="0.2">
      <c r="T19692" s="212"/>
      <c r="U19692" s="213"/>
      <c r="V19692" s="213"/>
      <c r="W19692" s="213"/>
      <c r="X19692" s="214"/>
      <c r="Y19692" s="214"/>
      <c r="Z19692" s="214"/>
      <c r="AA19692" s="217"/>
      <c r="AB19692" s="217"/>
      <c r="AC19692" s="217"/>
      <c r="AD19692" s="213"/>
    </row>
    <row r="19693" spans="20:30" x14ac:dyDescent="0.2">
      <c r="T19693" s="212"/>
      <c r="U19693" s="213"/>
      <c r="V19693" s="213"/>
      <c r="W19693" s="213"/>
      <c r="X19693" s="214"/>
      <c r="Y19693" s="214"/>
      <c r="Z19693" s="214"/>
      <c r="AA19693" s="217"/>
      <c r="AB19693" s="217"/>
      <c r="AC19693" s="217"/>
      <c r="AD19693" s="213"/>
    </row>
    <row r="19694" spans="20:30" x14ac:dyDescent="0.2">
      <c r="T19694" s="212"/>
      <c r="U19694" s="213"/>
      <c r="V19694" s="213"/>
      <c r="W19694" s="213"/>
      <c r="X19694" s="214"/>
      <c r="Y19694" s="214"/>
      <c r="Z19694" s="214"/>
      <c r="AA19694" s="217"/>
      <c r="AB19694" s="217"/>
      <c r="AC19694" s="217"/>
      <c r="AD19694" s="213"/>
    </row>
    <row r="19695" spans="20:30" x14ac:dyDescent="0.2">
      <c r="T19695" s="212"/>
      <c r="U19695" s="213"/>
      <c r="V19695" s="213"/>
      <c r="W19695" s="213"/>
      <c r="X19695" s="214"/>
      <c r="Y19695" s="214"/>
      <c r="Z19695" s="214"/>
      <c r="AA19695" s="217"/>
      <c r="AB19695" s="217"/>
      <c r="AC19695" s="217"/>
      <c r="AD19695" s="213"/>
    </row>
    <row r="19696" spans="20:30" x14ac:dyDescent="0.2">
      <c r="T19696" s="212"/>
      <c r="U19696" s="213"/>
      <c r="V19696" s="213"/>
      <c r="W19696" s="213"/>
      <c r="X19696" s="214"/>
      <c r="Y19696" s="214"/>
      <c r="Z19696" s="214"/>
      <c r="AA19696" s="217"/>
      <c r="AB19696" s="217"/>
      <c r="AC19696" s="217"/>
      <c r="AD19696" s="213"/>
    </row>
    <row r="19697" spans="20:30" x14ac:dyDescent="0.2">
      <c r="T19697" s="212"/>
      <c r="U19697" s="213"/>
      <c r="V19697" s="213"/>
      <c r="W19697" s="213"/>
      <c r="X19697" s="214"/>
      <c r="Y19697" s="214"/>
      <c r="Z19697" s="214"/>
      <c r="AA19697" s="217"/>
      <c r="AB19697" s="217"/>
      <c r="AC19697" s="217"/>
      <c r="AD19697" s="213"/>
    </row>
    <row r="19698" spans="20:30" x14ac:dyDescent="0.2">
      <c r="T19698" s="212"/>
      <c r="U19698" s="213"/>
      <c r="V19698" s="213"/>
      <c r="W19698" s="213"/>
      <c r="X19698" s="214"/>
      <c r="Y19698" s="214"/>
      <c r="Z19698" s="214"/>
      <c r="AA19698" s="217"/>
      <c r="AB19698" s="217"/>
      <c r="AC19698" s="217"/>
      <c r="AD19698" s="213"/>
    </row>
    <row r="19699" spans="20:30" x14ac:dyDescent="0.2">
      <c r="T19699" s="212"/>
      <c r="U19699" s="213"/>
      <c r="V19699" s="213"/>
      <c r="W19699" s="213"/>
      <c r="X19699" s="214"/>
      <c r="Y19699" s="214"/>
      <c r="Z19699" s="214"/>
      <c r="AA19699" s="217"/>
      <c r="AB19699" s="217"/>
      <c r="AC19699" s="217"/>
      <c r="AD19699" s="213"/>
    </row>
    <row r="19700" spans="20:30" x14ac:dyDescent="0.2">
      <c r="T19700" s="212"/>
      <c r="U19700" s="213"/>
      <c r="V19700" s="213"/>
      <c r="W19700" s="213"/>
      <c r="X19700" s="214"/>
      <c r="Y19700" s="214"/>
      <c r="Z19700" s="214"/>
      <c r="AA19700" s="217"/>
      <c r="AB19700" s="217"/>
      <c r="AC19700" s="217"/>
      <c r="AD19700" s="213"/>
    </row>
    <row r="19701" spans="20:30" x14ac:dyDescent="0.2">
      <c r="T19701" s="212"/>
      <c r="U19701" s="213"/>
      <c r="V19701" s="213"/>
      <c r="W19701" s="213"/>
      <c r="X19701" s="214"/>
      <c r="Y19701" s="214"/>
      <c r="Z19701" s="214"/>
      <c r="AA19701" s="217"/>
      <c r="AB19701" s="217"/>
      <c r="AC19701" s="217"/>
      <c r="AD19701" s="213"/>
    </row>
    <row r="19702" spans="20:30" x14ac:dyDescent="0.2">
      <c r="T19702" s="212"/>
      <c r="U19702" s="213"/>
      <c r="V19702" s="213"/>
      <c r="W19702" s="213"/>
      <c r="X19702" s="214"/>
      <c r="Y19702" s="214"/>
      <c r="Z19702" s="214"/>
      <c r="AA19702" s="217"/>
      <c r="AB19702" s="217"/>
      <c r="AC19702" s="217"/>
      <c r="AD19702" s="213"/>
    </row>
    <row r="19703" spans="20:30" x14ac:dyDescent="0.2">
      <c r="T19703" s="212"/>
      <c r="U19703" s="213"/>
      <c r="V19703" s="213"/>
      <c r="W19703" s="213"/>
      <c r="X19703" s="214"/>
      <c r="Y19703" s="214"/>
      <c r="Z19703" s="214"/>
      <c r="AA19703" s="217"/>
      <c r="AB19703" s="217"/>
      <c r="AC19703" s="217"/>
      <c r="AD19703" s="213"/>
    </row>
    <row r="19704" spans="20:30" x14ac:dyDescent="0.2">
      <c r="T19704" s="212"/>
      <c r="U19704" s="213"/>
      <c r="V19704" s="213"/>
      <c r="W19704" s="213"/>
      <c r="X19704" s="214"/>
      <c r="Y19704" s="214"/>
      <c r="Z19704" s="214"/>
      <c r="AA19704" s="217"/>
      <c r="AB19704" s="217"/>
      <c r="AC19704" s="217"/>
      <c r="AD19704" s="213"/>
    </row>
    <row r="19705" spans="20:30" x14ac:dyDescent="0.2">
      <c r="T19705" s="212"/>
      <c r="U19705" s="213"/>
      <c r="V19705" s="213"/>
      <c r="W19705" s="213"/>
      <c r="X19705" s="214"/>
      <c r="Y19705" s="214"/>
      <c r="Z19705" s="214"/>
      <c r="AA19705" s="217"/>
      <c r="AB19705" s="217"/>
      <c r="AC19705" s="217"/>
      <c r="AD19705" s="213"/>
    </row>
    <row r="19706" spans="20:30" x14ac:dyDescent="0.2">
      <c r="T19706" s="212"/>
      <c r="U19706" s="213"/>
      <c r="V19706" s="213"/>
      <c r="W19706" s="213"/>
      <c r="X19706" s="214"/>
      <c r="Y19706" s="214"/>
      <c r="Z19706" s="214"/>
      <c r="AA19706" s="217"/>
      <c r="AB19706" s="217"/>
      <c r="AC19706" s="217"/>
      <c r="AD19706" s="213"/>
    </row>
    <row r="19707" spans="20:30" x14ac:dyDescent="0.2">
      <c r="T19707" s="212"/>
      <c r="U19707" s="213"/>
      <c r="V19707" s="213"/>
      <c r="W19707" s="213"/>
      <c r="X19707" s="214"/>
      <c r="Y19707" s="214"/>
      <c r="Z19707" s="214"/>
      <c r="AA19707" s="217"/>
      <c r="AB19707" s="217"/>
      <c r="AC19707" s="217"/>
      <c r="AD19707" s="213"/>
    </row>
    <row r="19708" spans="20:30" x14ac:dyDescent="0.2">
      <c r="T19708" s="212"/>
      <c r="U19708" s="213"/>
      <c r="V19708" s="213"/>
      <c r="W19708" s="213"/>
      <c r="X19708" s="214"/>
      <c r="Y19708" s="214"/>
      <c r="Z19708" s="214"/>
      <c r="AA19708" s="217"/>
      <c r="AB19708" s="217"/>
      <c r="AC19708" s="217"/>
      <c r="AD19708" s="213"/>
    </row>
    <row r="19709" spans="20:30" x14ac:dyDescent="0.2">
      <c r="T19709" s="212"/>
      <c r="U19709" s="213"/>
      <c r="V19709" s="213"/>
      <c r="W19709" s="213"/>
      <c r="X19709" s="214"/>
      <c r="Y19709" s="214"/>
      <c r="Z19709" s="214"/>
      <c r="AA19709" s="217"/>
      <c r="AB19709" s="217"/>
      <c r="AC19709" s="217"/>
      <c r="AD19709" s="213"/>
    </row>
    <row r="19710" spans="20:30" x14ac:dyDescent="0.2">
      <c r="T19710" s="212"/>
      <c r="U19710" s="213"/>
      <c r="V19710" s="213"/>
      <c r="W19710" s="213"/>
      <c r="X19710" s="214"/>
      <c r="Y19710" s="214"/>
      <c r="Z19710" s="214"/>
      <c r="AA19710" s="217"/>
      <c r="AB19710" s="217"/>
      <c r="AC19710" s="217"/>
      <c r="AD19710" s="213"/>
    </row>
    <row r="19711" spans="20:30" x14ac:dyDescent="0.2">
      <c r="T19711" s="212"/>
      <c r="U19711" s="213"/>
      <c r="V19711" s="213"/>
      <c r="W19711" s="213"/>
      <c r="X19711" s="214"/>
      <c r="Y19711" s="214"/>
      <c r="Z19711" s="214"/>
      <c r="AA19711" s="217"/>
      <c r="AB19711" s="217"/>
      <c r="AC19711" s="217"/>
      <c r="AD19711" s="213"/>
    </row>
    <row r="19712" spans="20:30" x14ac:dyDescent="0.2">
      <c r="T19712" s="212"/>
      <c r="U19712" s="213"/>
      <c r="V19712" s="213"/>
      <c r="W19712" s="213"/>
      <c r="X19712" s="214"/>
      <c r="Y19712" s="214"/>
      <c r="Z19712" s="214"/>
      <c r="AA19712" s="217"/>
      <c r="AB19712" s="217"/>
      <c r="AC19712" s="217"/>
      <c r="AD19712" s="213"/>
    </row>
    <row r="19713" spans="20:30" x14ac:dyDescent="0.2">
      <c r="T19713" s="212"/>
      <c r="U19713" s="213"/>
      <c r="V19713" s="213"/>
      <c r="W19713" s="213"/>
      <c r="X19713" s="214"/>
      <c r="Y19713" s="214"/>
      <c r="Z19713" s="214"/>
      <c r="AA19713" s="217"/>
      <c r="AB19713" s="217"/>
      <c r="AC19713" s="217"/>
      <c r="AD19713" s="213"/>
    </row>
    <row r="19714" spans="20:30" x14ac:dyDescent="0.2">
      <c r="T19714" s="212"/>
      <c r="U19714" s="213"/>
      <c r="V19714" s="213"/>
      <c r="W19714" s="213"/>
      <c r="X19714" s="214"/>
      <c r="Y19714" s="214"/>
      <c r="Z19714" s="214"/>
      <c r="AA19714" s="217"/>
      <c r="AB19714" s="217"/>
      <c r="AC19714" s="217"/>
      <c r="AD19714" s="213"/>
    </row>
    <row r="19715" spans="20:30" x14ac:dyDescent="0.2">
      <c r="T19715" s="212"/>
      <c r="U19715" s="213"/>
      <c r="V19715" s="213"/>
      <c r="W19715" s="213"/>
      <c r="X19715" s="214"/>
      <c r="Y19715" s="214"/>
      <c r="Z19715" s="214"/>
      <c r="AA19715" s="217"/>
      <c r="AB19715" s="217"/>
      <c r="AC19715" s="217"/>
      <c r="AD19715" s="213"/>
    </row>
    <row r="19716" spans="20:30" x14ac:dyDescent="0.2">
      <c r="T19716" s="212"/>
      <c r="U19716" s="213"/>
      <c r="V19716" s="213"/>
      <c r="W19716" s="213"/>
      <c r="X19716" s="214"/>
      <c r="Y19716" s="214"/>
      <c r="Z19716" s="214"/>
      <c r="AA19716" s="217"/>
      <c r="AB19716" s="217"/>
      <c r="AC19716" s="217"/>
      <c r="AD19716" s="213"/>
    </row>
    <row r="19717" spans="20:30" x14ac:dyDescent="0.2">
      <c r="T19717" s="212"/>
      <c r="U19717" s="213"/>
      <c r="V19717" s="213"/>
      <c r="W19717" s="213"/>
      <c r="X19717" s="214"/>
      <c r="Y19717" s="214"/>
      <c r="Z19717" s="214"/>
      <c r="AA19717" s="217"/>
      <c r="AB19717" s="217"/>
      <c r="AC19717" s="217"/>
      <c r="AD19717" s="213"/>
    </row>
    <row r="19718" spans="20:30" x14ac:dyDescent="0.2">
      <c r="T19718" s="212"/>
      <c r="U19718" s="213"/>
      <c r="V19718" s="213"/>
      <c r="W19718" s="213"/>
      <c r="X19718" s="214"/>
      <c r="Y19718" s="214"/>
      <c r="Z19718" s="214"/>
      <c r="AA19718" s="217"/>
      <c r="AB19718" s="217"/>
      <c r="AC19718" s="217"/>
      <c r="AD19718" s="213"/>
    </row>
    <row r="19719" spans="20:30" x14ac:dyDescent="0.2">
      <c r="T19719" s="212"/>
      <c r="U19719" s="213"/>
      <c r="V19719" s="213"/>
      <c r="W19719" s="213"/>
      <c r="X19719" s="214"/>
      <c r="Y19719" s="214"/>
      <c r="Z19719" s="214"/>
      <c r="AA19719" s="217"/>
      <c r="AB19719" s="217"/>
      <c r="AC19719" s="217"/>
      <c r="AD19719" s="213"/>
    </row>
    <row r="19720" spans="20:30" x14ac:dyDescent="0.2">
      <c r="T19720" s="212"/>
      <c r="U19720" s="213"/>
      <c r="V19720" s="213"/>
      <c r="W19720" s="213"/>
      <c r="X19720" s="214"/>
      <c r="Y19720" s="214"/>
      <c r="Z19720" s="214"/>
      <c r="AA19720" s="217"/>
      <c r="AB19720" s="217"/>
      <c r="AC19720" s="217"/>
      <c r="AD19720" s="213"/>
    </row>
    <row r="19721" spans="20:30" x14ac:dyDescent="0.2">
      <c r="T19721" s="212"/>
      <c r="U19721" s="213"/>
      <c r="V19721" s="213"/>
      <c r="W19721" s="213"/>
      <c r="X19721" s="214"/>
      <c r="Y19721" s="214"/>
      <c r="Z19721" s="214"/>
      <c r="AA19721" s="217"/>
      <c r="AB19721" s="217"/>
      <c r="AC19721" s="217"/>
      <c r="AD19721" s="213"/>
    </row>
    <row r="19722" spans="20:30" x14ac:dyDescent="0.2">
      <c r="T19722" s="212"/>
      <c r="U19722" s="213"/>
      <c r="V19722" s="213"/>
      <c r="W19722" s="213"/>
      <c r="X19722" s="214"/>
      <c r="Y19722" s="214"/>
      <c r="Z19722" s="214"/>
      <c r="AA19722" s="217"/>
      <c r="AB19722" s="217"/>
      <c r="AC19722" s="217"/>
      <c r="AD19722" s="213"/>
    </row>
    <row r="19723" spans="20:30" x14ac:dyDescent="0.2">
      <c r="T19723" s="212"/>
      <c r="U19723" s="213"/>
      <c r="V19723" s="213"/>
      <c r="W19723" s="213"/>
      <c r="X19723" s="214"/>
      <c r="Y19723" s="214"/>
      <c r="Z19723" s="214"/>
      <c r="AA19723" s="217"/>
      <c r="AB19723" s="217"/>
      <c r="AC19723" s="217"/>
      <c r="AD19723" s="213"/>
    </row>
    <row r="19724" spans="20:30" x14ac:dyDescent="0.2">
      <c r="T19724" s="212"/>
      <c r="U19724" s="213"/>
      <c r="V19724" s="213"/>
      <c r="W19724" s="213"/>
      <c r="X19724" s="214"/>
      <c r="Y19724" s="214"/>
      <c r="Z19724" s="214"/>
      <c r="AA19724" s="217"/>
      <c r="AB19724" s="217"/>
      <c r="AC19724" s="217"/>
      <c r="AD19724" s="213"/>
    </row>
    <row r="19725" spans="20:30" x14ac:dyDescent="0.2">
      <c r="T19725" s="212"/>
      <c r="U19725" s="213"/>
      <c r="V19725" s="213"/>
      <c r="W19725" s="213"/>
      <c r="X19725" s="214"/>
      <c r="Y19725" s="214"/>
      <c r="Z19725" s="214"/>
      <c r="AA19725" s="217"/>
      <c r="AB19725" s="217"/>
      <c r="AC19725" s="217"/>
      <c r="AD19725" s="213"/>
    </row>
    <row r="19726" spans="20:30" x14ac:dyDescent="0.2">
      <c r="T19726" s="212"/>
      <c r="U19726" s="213"/>
      <c r="V19726" s="213"/>
      <c r="W19726" s="213"/>
      <c r="X19726" s="214"/>
      <c r="Y19726" s="214"/>
      <c r="Z19726" s="214"/>
      <c r="AA19726" s="217"/>
      <c r="AB19726" s="217"/>
      <c r="AC19726" s="217"/>
      <c r="AD19726" s="213"/>
    </row>
    <row r="19727" spans="20:30" x14ac:dyDescent="0.2">
      <c r="T19727" s="212"/>
      <c r="U19727" s="213"/>
      <c r="V19727" s="213"/>
      <c r="W19727" s="213"/>
      <c r="X19727" s="214"/>
      <c r="Y19727" s="214"/>
      <c r="Z19727" s="214"/>
      <c r="AA19727" s="217"/>
      <c r="AB19727" s="217"/>
      <c r="AC19727" s="217"/>
      <c r="AD19727" s="213"/>
    </row>
    <row r="19728" spans="20:30" x14ac:dyDescent="0.2">
      <c r="T19728" s="212"/>
      <c r="U19728" s="213"/>
      <c r="V19728" s="213"/>
      <c r="W19728" s="213"/>
      <c r="X19728" s="214"/>
      <c r="Y19728" s="214"/>
      <c r="Z19728" s="214"/>
      <c r="AA19728" s="217"/>
      <c r="AB19728" s="217"/>
      <c r="AC19728" s="217"/>
      <c r="AD19728" s="213"/>
    </row>
    <row r="19729" spans="20:30" x14ac:dyDescent="0.2">
      <c r="T19729" s="212"/>
      <c r="U19729" s="213"/>
      <c r="V19729" s="213"/>
      <c r="W19729" s="213"/>
      <c r="X19729" s="214"/>
      <c r="Y19729" s="214"/>
      <c r="Z19729" s="214"/>
      <c r="AA19729" s="217"/>
      <c r="AB19729" s="217"/>
      <c r="AC19729" s="217"/>
      <c r="AD19729" s="213"/>
    </row>
    <row r="19730" spans="20:30" x14ac:dyDescent="0.2">
      <c r="T19730" s="212"/>
      <c r="U19730" s="213"/>
      <c r="V19730" s="213"/>
      <c r="W19730" s="213"/>
      <c r="X19730" s="214"/>
      <c r="Y19730" s="214"/>
      <c r="Z19730" s="214"/>
      <c r="AA19730" s="217"/>
      <c r="AB19730" s="217"/>
      <c r="AC19730" s="217"/>
      <c r="AD19730" s="213"/>
    </row>
    <row r="19731" spans="20:30" x14ac:dyDescent="0.2">
      <c r="T19731" s="212"/>
      <c r="U19731" s="213"/>
      <c r="V19731" s="213"/>
      <c r="W19731" s="213"/>
      <c r="X19731" s="214"/>
      <c r="Y19731" s="214"/>
      <c r="Z19731" s="214"/>
      <c r="AA19731" s="217"/>
      <c r="AB19731" s="217"/>
      <c r="AC19731" s="217"/>
      <c r="AD19731" s="213"/>
    </row>
    <row r="19732" spans="20:30" x14ac:dyDescent="0.2">
      <c r="T19732" s="212"/>
      <c r="U19732" s="213"/>
      <c r="V19732" s="213"/>
      <c r="W19732" s="213"/>
      <c r="X19732" s="214"/>
      <c r="Y19732" s="214"/>
      <c r="Z19732" s="214"/>
      <c r="AA19732" s="217"/>
      <c r="AB19732" s="217"/>
      <c r="AC19732" s="217"/>
      <c r="AD19732" s="213"/>
    </row>
    <row r="19733" spans="20:30" x14ac:dyDescent="0.2">
      <c r="T19733" s="212"/>
      <c r="U19733" s="213"/>
      <c r="V19733" s="213"/>
      <c r="W19733" s="213"/>
      <c r="X19733" s="214"/>
      <c r="Y19733" s="214"/>
      <c r="Z19733" s="214"/>
      <c r="AA19733" s="217"/>
      <c r="AB19733" s="217"/>
      <c r="AC19733" s="217"/>
      <c r="AD19733" s="213"/>
    </row>
    <row r="19734" spans="20:30" x14ac:dyDescent="0.2">
      <c r="T19734" s="212"/>
      <c r="U19734" s="213"/>
      <c r="V19734" s="213"/>
      <c r="W19734" s="213"/>
      <c r="X19734" s="214"/>
      <c r="Y19734" s="214"/>
      <c r="Z19734" s="214"/>
      <c r="AA19734" s="217"/>
      <c r="AB19734" s="217"/>
      <c r="AC19734" s="217"/>
      <c r="AD19734" s="213"/>
    </row>
    <row r="19735" spans="20:30" x14ac:dyDescent="0.2">
      <c r="T19735" s="212"/>
      <c r="U19735" s="213"/>
      <c r="V19735" s="213"/>
      <c r="W19735" s="213"/>
      <c r="X19735" s="214"/>
      <c r="Y19735" s="214"/>
      <c r="Z19735" s="214"/>
      <c r="AA19735" s="217"/>
      <c r="AB19735" s="217"/>
      <c r="AC19735" s="217"/>
      <c r="AD19735" s="213"/>
    </row>
    <row r="19736" spans="20:30" x14ac:dyDescent="0.2">
      <c r="T19736" s="212"/>
      <c r="U19736" s="213"/>
      <c r="V19736" s="213"/>
      <c r="W19736" s="213"/>
      <c r="X19736" s="214"/>
      <c r="Y19736" s="214"/>
      <c r="Z19736" s="214"/>
      <c r="AA19736" s="217"/>
      <c r="AB19736" s="217"/>
      <c r="AC19736" s="217"/>
      <c r="AD19736" s="213"/>
    </row>
    <row r="19737" spans="20:30" x14ac:dyDescent="0.2">
      <c r="T19737" s="212"/>
      <c r="U19737" s="213"/>
      <c r="V19737" s="213"/>
      <c r="W19737" s="213"/>
      <c r="X19737" s="214"/>
      <c r="Y19737" s="214"/>
      <c r="Z19737" s="214"/>
      <c r="AA19737" s="217"/>
      <c r="AB19737" s="217"/>
      <c r="AC19737" s="217"/>
      <c r="AD19737" s="213"/>
    </row>
    <row r="19738" spans="20:30" x14ac:dyDescent="0.2">
      <c r="T19738" s="212"/>
      <c r="U19738" s="213"/>
      <c r="V19738" s="213"/>
      <c r="W19738" s="213"/>
      <c r="X19738" s="214"/>
      <c r="Y19738" s="214"/>
      <c r="Z19738" s="214"/>
      <c r="AA19738" s="217"/>
      <c r="AB19738" s="217"/>
      <c r="AC19738" s="217"/>
      <c r="AD19738" s="213"/>
    </row>
    <row r="19739" spans="20:30" x14ac:dyDescent="0.2">
      <c r="T19739" s="212"/>
      <c r="U19739" s="213"/>
      <c r="V19739" s="213"/>
      <c r="W19739" s="213"/>
      <c r="X19739" s="214"/>
      <c r="Y19739" s="214"/>
      <c r="Z19739" s="214"/>
      <c r="AA19739" s="217"/>
      <c r="AB19739" s="217"/>
      <c r="AC19739" s="217"/>
      <c r="AD19739" s="213"/>
    </row>
    <row r="19740" spans="20:30" x14ac:dyDescent="0.2">
      <c r="T19740" s="212"/>
      <c r="U19740" s="213"/>
      <c r="V19740" s="213"/>
      <c r="W19740" s="213"/>
      <c r="X19740" s="214"/>
      <c r="Y19740" s="214"/>
      <c r="Z19740" s="214"/>
      <c r="AA19740" s="217"/>
      <c r="AB19740" s="217"/>
      <c r="AC19740" s="217"/>
      <c r="AD19740" s="213"/>
    </row>
    <row r="19741" spans="20:30" x14ac:dyDescent="0.2">
      <c r="T19741" s="212"/>
      <c r="U19741" s="213"/>
      <c r="V19741" s="213"/>
      <c r="W19741" s="213"/>
      <c r="X19741" s="214"/>
      <c r="Y19741" s="214"/>
      <c r="Z19741" s="214"/>
      <c r="AA19741" s="217"/>
      <c r="AB19741" s="217"/>
      <c r="AC19741" s="217"/>
      <c r="AD19741" s="213"/>
    </row>
    <row r="19742" spans="20:30" x14ac:dyDescent="0.2">
      <c r="T19742" s="212"/>
      <c r="U19742" s="213"/>
      <c r="V19742" s="213"/>
      <c r="W19742" s="213"/>
      <c r="X19742" s="214"/>
      <c r="Y19742" s="214"/>
      <c r="Z19742" s="214"/>
      <c r="AA19742" s="217"/>
      <c r="AB19742" s="217"/>
      <c r="AC19742" s="217"/>
      <c r="AD19742" s="213"/>
    </row>
    <row r="19743" spans="20:30" x14ac:dyDescent="0.2">
      <c r="T19743" s="212"/>
      <c r="U19743" s="213"/>
      <c r="V19743" s="213"/>
      <c r="W19743" s="213"/>
      <c r="X19743" s="214"/>
      <c r="Y19743" s="214"/>
      <c r="Z19743" s="214"/>
      <c r="AA19743" s="217"/>
      <c r="AB19743" s="217"/>
      <c r="AC19743" s="217"/>
      <c r="AD19743" s="213"/>
    </row>
    <row r="19744" spans="20:30" x14ac:dyDescent="0.2">
      <c r="T19744" s="212"/>
      <c r="U19744" s="213"/>
      <c r="V19744" s="213"/>
      <c r="W19744" s="213"/>
      <c r="X19744" s="214"/>
      <c r="Y19744" s="214"/>
      <c r="Z19744" s="214"/>
      <c r="AA19744" s="217"/>
      <c r="AB19744" s="217"/>
      <c r="AC19744" s="217"/>
      <c r="AD19744" s="213"/>
    </row>
    <row r="19745" spans="20:30" x14ac:dyDescent="0.2">
      <c r="T19745" s="212"/>
      <c r="U19745" s="213"/>
      <c r="V19745" s="213"/>
      <c r="W19745" s="213"/>
      <c r="X19745" s="214"/>
      <c r="Y19745" s="214"/>
      <c r="Z19745" s="214"/>
      <c r="AA19745" s="217"/>
      <c r="AB19745" s="217"/>
      <c r="AC19745" s="217"/>
      <c r="AD19745" s="213"/>
    </row>
    <row r="19746" spans="20:30" x14ac:dyDescent="0.2">
      <c r="T19746" s="212"/>
      <c r="U19746" s="213"/>
      <c r="V19746" s="213"/>
      <c r="W19746" s="213"/>
      <c r="X19746" s="214"/>
      <c r="Y19746" s="214"/>
      <c r="Z19746" s="214"/>
      <c r="AA19746" s="217"/>
      <c r="AB19746" s="217"/>
      <c r="AC19746" s="217"/>
      <c r="AD19746" s="213"/>
    </row>
    <row r="19747" spans="20:30" x14ac:dyDescent="0.2">
      <c r="T19747" s="212"/>
      <c r="U19747" s="213"/>
      <c r="V19747" s="213"/>
      <c r="W19747" s="213"/>
      <c r="X19747" s="214"/>
      <c r="Y19747" s="214"/>
      <c r="Z19747" s="214"/>
      <c r="AA19747" s="217"/>
      <c r="AB19747" s="217"/>
      <c r="AC19747" s="217"/>
      <c r="AD19747" s="213"/>
    </row>
    <row r="19748" spans="20:30" x14ac:dyDescent="0.2">
      <c r="T19748" s="212"/>
      <c r="U19748" s="213"/>
      <c r="V19748" s="213"/>
      <c r="W19748" s="213"/>
      <c r="X19748" s="214"/>
      <c r="Y19748" s="214"/>
      <c r="Z19748" s="214"/>
      <c r="AA19748" s="217"/>
      <c r="AB19748" s="217"/>
      <c r="AC19748" s="217"/>
      <c r="AD19748" s="213"/>
    </row>
    <row r="19749" spans="20:30" x14ac:dyDescent="0.2">
      <c r="T19749" s="212"/>
      <c r="U19749" s="213"/>
      <c r="V19749" s="213"/>
      <c r="W19749" s="213"/>
      <c r="X19749" s="214"/>
      <c r="Y19749" s="214"/>
      <c r="Z19749" s="214"/>
      <c r="AA19749" s="217"/>
      <c r="AB19749" s="217"/>
      <c r="AC19749" s="217"/>
      <c r="AD19749" s="213"/>
    </row>
    <row r="19750" spans="20:30" x14ac:dyDescent="0.2">
      <c r="T19750" s="212"/>
      <c r="U19750" s="213"/>
      <c r="V19750" s="213"/>
      <c r="W19750" s="213"/>
      <c r="X19750" s="214"/>
      <c r="Y19750" s="214"/>
      <c r="Z19750" s="214"/>
      <c r="AA19750" s="217"/>
      <c r="AB19750" s="217"/>
      <c r="AC19750" s="217"/>
      <c r="AD19750" s="213"/>
    </row>
    <row r="19751" spans="20:30" x14ac:dyDescent="0.2">
      <c r="T19751" s="212"/>
      <c r="U19751" s="213"/>
      <c r="V19751" s="213"/>
      <c r="W19751" s="213"/>
      <c r="X19751" s="214"/>
      <c r="Y19751" s="214"/>
      <c r="Z19751" s="214"/>
      <c r="AA19751" s="217"/>
      <c r="AB19751" s="217"/>
      <c r="AC19751" s="217"/>
      <c r="AD19751" s="213"/>
    </row>
    <row r="19752" spans="20:30" x14ac:dyDescent="0.2">
      <c r="T19752" s="212"/>
      <c r="U19752" s="213"/>
      <c r="V19752" s="213"/>
      <c r="W19752" s="213"/>
      <c r="X19752" s="214"/>
      <c r="Y19752" s="214"/>
      <c r="Z19752" s="214"/>
      <c r="AA19752" s="217"/>
      <c r="AB19752" s="217"/>
      <c r="AC19752" s="217"/>
      <c r="AD19752" s="213"/>
    </row>
    <row r="19753" spans="20:30" x14ac:dyDescent="0.2">
      <c r="T19753" s="212"/>
      <c r="U19753" s="213"/>
      <c r="V19753" s="213"/>
      <c r="W19753" s="213"/>
      <c r="X19753" s="214"/>
      <c r="Y19753" s="214"/>
      <c r="Z19753" s="214"/>
      <c r="AA19753" s="217"/>
      <c r="AB19753" s="217"/>
      <c r="AC19753" s="217"/>
      <c r="AD19753" s="213"/>
    </row>
    <row r="19754" spans="20:30" x14ac:dyDescent="0.2">
      <c r="T19754" s="212"/>
      <c r="U19754" s="213"/>
      <c r="V19754" s="213"/>
      <c r="W19754" s="213"/>
      <c r="X19754" s="214"/>
      <c r="Y19754" s="214"/>
      <c r="Z19754" s="214"/>
      <c r="AA19754" s="217"/>
      <c r="AB19754" s="217"/>
      <c r="AC19754" s="217"/>
      <c r="AD19754" s="213"/>
    </row>
    <row r="19755" spans="20:30" x14ac:dyDescent="0.2">
      <c r="T19755" s="212"/>
      <c r="U19755" s="213"/>
      <c r="V19755" s="213"/>
      <c r="W19755" s="213"/>
      <c r="X19755" s="214"/>
      <c r="Y19755" s="214"/>
      <c r="Z19755" s="214"/>
      <c r="AA19755" s="217"/>
      <c r="AB19755" s="217"/>
      <c r="AC19755" s="217"/>
      <c r="AD19755" s="213"/>
    </row>
    <row r="19756" spans="20:30" x14ac:dyDescent="0.2">
      <c r="T19756" s="212"/>
      <c r="U19756" s="213"/>
      <c r="V19756" s="213"/>
      <c r="W19756" s="213"/>
      <c r="X19756" s="214"/>
      <c r="Y19756" s="214"/>
      <c r="Z19756" s="214"/>
      <c r="AA19756" s="217"/>
      <c r="AB19756" s="217"/>
      <c r="AC19756" s="217"/>
      <c r="AD19756" s="213"/>
    </row>
    <row r="19757" spans="20:30" x14ac:dyDescent="0.2">
      <c r="T19757" s="212"/>
      <c r="U19757" s="213"/>
      <c r="V19757" s="213"/>
      <c r="W19757" s="213"/>
      <c r="X19757" s="214"/>
      <c r="Y19757" s="214"/>
      <c r="Z19757" s="214"/>
      <c r="AA19757" s="217"/>
      <c r="AB19757" s="217"/>
      <c r="AC19757" s="217"/>
      <c r="AD19757" s="213"/>
    </row>
    <row r="19758" spans="20:30" x14ac:dyDescent="0.2">
      <c r="T19758" s="212"/>
      <c r="U19758" s="213"/>
      <c r="V19758" s="213"/>
      <c r="W19758" s="213"/>
      <c r="X19758" s="214"/>
      <c r="Y19758" s="214"/>
      <c r="Z19758" s="214"/>
      <c r="AA19758" s="217"/>
      <c r="AB19758" s="217"/>
      <c r="AC19758" s="217"/>
      <c r="AD19758" s="213"/>
    </row>
    <row r="19759" spans="20:30" x14ac:dyDescent="0.2">
      <c r="T19759" s="212"/>
      <c r="U19759" s="213"/>
      <c r="V19759" s="213"/>
      <c r="W19759" s="213"/>
      <c r="X19759" s="214"/>
      <c r="Y19759" s="214"/>
      <c r="Z19759" s="214"/>
      <c r="AA19759" s="217"/>
      <c r="AB19759" s="217"/>
      <c r="AC19759" s="217"/>
      <c r="AD19759" s="213"/>
    </row>
    <row r="19760" spans="20:30" x14ac:dyDescent="0.2">
      <c r="T19760" s="212"/>
      <c r="U19760" s="213"/>
      <c r="V19760" s="213"/>
      <c r="W19760" s="213"/>
      <c r="X19760" s="214"/>
      <c r="Y19760" s="214"/>
      <c r="Z19760" s="214"/>
      <c r="AA19760" s="217"/>
      <c r="AB19760" s="217"/>
      <c r="AC19760" s="217"/>
      <c r="AD19760" s="213"/>
    </row>
    <row r="19761" spans="20:30" x14ac:dyDescent="0.2">
      <c r="T19761" s="212"/>
      <c r="U19761" s="213"/>
      <c r="V19761" s="213"/>
      <c r="W19761" s="213"/>
      <c r="X19761" s="214"/>
      <c r="Y19761" s="214"/>
      <c r="Z19761" s="214"/>
      <c r="AA19761" s="217"/>
      <c r="AB19761" s="217"/>
      <c r="AC19761" s="217"/>
      <c r="AD19761" s="213"/>
    </row>
    <row r="19762" spans="20:30" x14ac:dyDescent="0.2">
      <c r="T19762" s="212"/>
      <c r="U19762" s="213"/>
      <c r="V19762" s="213"/>
      <c r="W19762" s="213"/>
      <c r="X19762" s="214"/>
      <c r="Y19762" s="214"/>
      <c r="Z19762" s="214"/>
      <c r="AA19762" s="217"/>
      <c r="AB19762" s="217"/>
      <c r="AC19762" s="217"/>
      <c r="AD19762" s="213"/>
    </row>
    <row r="19763" spans="20:30" x14ac:dyDescent="0.2">
      <c r="T19763" s="212"/>
      <c r="U19763" s="213"/>
      <c r="V19763" s="213"/>
      <c r="W19763" s="213"/>
      <c r="X19763" s="214"/>
      <c r="Y19763" s="214"/>
      <c r="Z19763" s="214"/>
      <c r="AA19763" s="217"/>
      <c r="AB19763" s="217"/>
      <c r="AC19763" s="217"/>
      <c r="AD19763" s="213"/>
    </row>
    <row r="19764" spans="20:30" x14ac:dyDescent="0.2">
      <c r="T19764" s="212"/>
      <c r="U19764" s="213"/>
      <c r="V19764" s="213"/>
      <c r="W19764" s="213"/>
      <c r="X19764" s="214"/>
      <c r="Y19764" s="214"/>
      <c r="Z19764" s="214"/>
      <c r="AA19764" s="217"/>
      <c r="AB19764" s="217"/>
      <c r="AC19764" s="217"/>
      <c r="AD19764" s="213"/>
    </row>
    <row r="19765" spans="20:30" x14ac:dyDescent="0.2">
      <c r="T19765" s="212"/>
      <c r="U19765" s="213"/>
      <c r="V19765" s="213"/>
      <c r="W19765" s="213"/>
      <c r="X19765" s="214"/>
      <c r="Y19765" s="214"/>
      <c r="Z19765" s="214"/>
      <c r="AA19765" s="217"/>
      <c r="AB19765" s="217"/>
      <c r="AC19765" s="217"/>
      <c r="AD19765" s="213"/>
    </row>
    <row r="19766" spans="20:30" x14ac:dyDescent="0.2">
      <c r="T19766" s="212"/>
      <c r="U19766" s="213"/>
      <c r="V19766" s="213"/>
      <c r="W19766" s="213"/>
      <c r="X19766" s="214"/>
      <c r="Y19766" s="214"/>
      <c r="Z19766" s="214"/>
      <c r="AA19766" s="217"/>
      <c r="AB19766" s="217"/>
      <c r="AC19766" s="217"/>
      <c r="AD19766" s="213"/>
    </row>
    <row r="19767" spans="20:30" x14ac:dyDescent="0.2">
      <c r="T19767" s="212"/>
      <c r="U19767" s="213"/>
      <c r="V19767" s="213"/>
      <c r="W19767" s="213"/>
      <c r="X19767" s="214"/>
      <c r="Y19767" s="214"/>
      <c r="Z19767" s="214"/>
      <c r="AA19767" s="217"/>
      <c r="AB19767" s="217"/>
      <c r="AC19767" s="217"/>
      <c r="AD19767" s="213"/>
    </row>
    <row r="19768" spans="20:30" x14ac:dyDescent="0.2">
      <c r="T19768" s="212"/>
      <c r="U19768" s="213"/>
      <c r="V19768" s="213"/>
      <c r="W19768" s="213"/>
      <c r="X19768" s="214"/>
      <c r="Y19768" s="214"/>
      <c r="Z19768" s="214"/>
      <c r="AA19768" s="217"/>
      <c r="AB19768" s="217"/>
      <c r="AC19768" s="217"/>
      <c r="AD19768" s="213"/>
    </row>
    <row r="19769" spans="20:30" x14ac:dyDescent="0.2">
      <c r="T19769" s="212"/>
      <c r="U19769" s="213"/>
      <c r="V19769" s="213"/>
      <c r="W19769" s="213"/>
      <c r="X19769" s="214"/>
      <c r="Y19769" s="214"/>
      <c r="Z19769" s="214"/>
      <c r="AA19769" s="217"/>
      <c r="AB19769" s="217"/>
      <c r="AC19769" s="217"/>
      <c r="AD19769" s="213"/>
    </row>
    <row r="19770" spans="20:30" x14ac:dyDescent="0.2">
      <c r="T19770" s="212"/>
      <c r="U19770" s="213"/>
      <c r="V19770" s="213"/>
      <c r="W19770" s="213"/>
      <c r="X19770" s="214"/>
      <c r="Y19770" s="214"/>
      <c r="Z19770" s="214"/>
      <c r="AA19770" s="217"/>
      <c r="AB19770" s="217"/>
      <c r="AC19770" s="217"/>
      <c r="AD19770" s="213"/>
    </row>
    <row r="19771" spans="20:30" x14ac:dyDescent="0.2">
      <c r="T19771" s="212"/>
      <c r="U19771" s="213"/>
      <c r="V19771" s="213"/>
      <c r="W19771" s="213"/>
      <c r="X19771" s="214"/>
      <c r="Y19771" s="214"/>
      <c r="Z19771" s="214"/>
      <c r="AA19771" s="217"/>
      <c r="AB19771" s="217"/>
      <c r="AC19771" s="217"/>
      <c r="AD19771" s="213"/>
    </row>
    <row r="19772" spans="20:30" x14ac:dyDescent="0.2">
      <c r="T19772" s="212"/>
      <c r="U19772" s="213"/>
      <c r="V19772" s="213"/>
      <c r="W19772" s="213"/>
      <c r="X19772" s="214"/>
      <c r="Y19772" s="214"/>
      <c r="Z19772" s="214"/>
      <c r="AA19772" s="217"/>
      <c r="AB19772" s="217"/>
      <c r="AC19772" s="217"/>
      <c r="AD19772" s="213"/>
    </row>
    <row r="19773" spans="20:30" x14ac:dyDescent="0.2">
      <c r="T19773" s="212"/>
      <c r="U19773" s="213"/>
      <c r="V19773" s="213"/>
      <c r="W19773" s="213"/>
      <c r="X19773" s="214"/>
      <c r="Y19773" s="214"/>
      <c r="Z19773" s="214"/>
      <c r="AA19773" s="217"/>
      <c r="AB19773" s="217"/>
      <c r="AC19773" s="217"/>
      <c r="AD19773" s="213"/>
    </row>
    <row r="19774" spans="20:30" x14ac:dyDescent="0.2">
      <c r="T19774" s="212"/>
      <c r="U19774" s="213"/>
      <c r="V19774" s="213"/>
      <c r="W19774" s="213"/>
      <c r="X19774" s="214"/>
      <c r="Y19774" s="214"/>
      <c r="Z19774" s="214"/>
      <c r="AA19774" s="217"/>
      <c r="AB19774" s="217"/>
      <c r="AC19774" s="217"/>
      <c r="AD19774" s="213"/>
    </row>
    <row r="19775" spans="20:30" x14ac:dyDescent="0.2">
      <c r="T19775" s="212"/>
      <c r="U19775" s="213"/>
      <c r="V19775" s="213"/>
      <c r="W19775" s="213"/>
      <c r="X19775" s="214"/>
      <c r="Y19775" s="214"/>
      <c r="Z19775" s="214"/>
      <c r="AA19775" s="217"/>
      <c r="AB19775" s="217"/>
      <c r="AC19775" s="217"/>
      <c r="AD19775" s="213"/>
    </row>
    <row r="19776" spans="20:30" x14ac:dyDescent="0.2">
      <c r="T19776" s="212"/>
      <c r="U19776" s="213"/>
      <c r="V19776" s="213"/>
      <c r="W19776" s="213"/>
      <c r="X19776" s="214"/>
      <c r="Y19776" s="214"/>
      <c r="Z19776" s="214"/>
      <c r="AA19776" s="217"/>
      <c r="AB19776" s="217"/>
      <c r="AC19776" s="217"/>
      <c r="AD19776" s="213"/>
    </row>
    <row r="19777" spans="20:30" x14ac:dyDescent="0.2">
      <c r="T19777" s="212"/>
      <c r="U19777" s="213"/>
      <c r="V19777" s="213"/>
      <c r="W19777" s="213"/>
      <c r="X19777" s="214"/>
      <c r="Y19777" s="214"/>
      <c r="Z19777" s="214"/>
      <c r="AA19777" s="217"/>
      <c r="AB19777" s="217"/>
      <c r="AC19777" s="217"/>
      <c r="AD19777" s="213"/>
    </row>
    <row r="19778" spans="20:30" x14ac:dyDescent="0.2">
      <c r="T19778" s="212"/>
      <c r="U19778" s="213"/>
      <c r="V19778" s="213"/>
      <c r="W19778" s="213"/>
      <c r="X19778" s="214"/>
      <c r="Y19778" s="214"/>
      <c r="Z19778" s="214"/>
      <c r="AA19778" s="217"/>
      <c r="AB19778" s="217"/>
      <c r="AC19778" s="217"/>
      <c r="AD19778" s="213"/>
    </row>
    <row r="19779" spans="20:30" x14ac:dyDescent="0.2">
      <c r="T19779" s="212"/>
      <c r="U19779" s="213"/>
      <c r="V19779" s="213"/>
      <c r="W19779" s="213"/>
      <c r="X19779" s="214"/>
      <c r="Y19779" s="214"/>
      <c r="Z19779" s="214"/>
      <c r="AA19779" s="217"/>
      <c r="AB19779" s="217"/>
      <c r="AC19779" s="217"/>
      <c r="AD19779" s="213"/>
    </row>
    <row r="19780" spans="20:30" x14ac:dyDescent="0.2">
      <c r="T19780" s="212"/>
      <c r="U19780" s="213"/>
      <c r="V19780" s="213"/>
      <c r="W19780" s="213"/>
      <c r="X19780" s="214"/>
      <c r="Y19780" s="214"/>
      <c r="Z19780" s="214"/>
      <c r="AA19780" s="217"/>
      <c r="AB19780" s="217"/>
      <c r="AC19780" s="217"/>
      <c r="AD19780" s="213"/>
    </row>
    <row r="19781" spans="20:30" x14ac:dyDescent="0.2">
      <c r="T19781" s="212"/>
      <c r="U19781" s="213"/>
      <c r="V19781" s="213"/>
      <c r="W19781" s="213"/>
      <c r="X19781" s="214"/>
      <c r="Y19781" s="214"/>
      <c r="Z19781" s="214"/>
      <c r="AA19781" s="217"/>
      <c r="AB19781" s="217"/>
      <c r="AC19781" s="217"/>
      <c r="AD19781" s="213"/>
    </row>
    <row r="19782" spans="20:30" x14ac:dyDescent="0.2">
      <c r="T19782" s="212"/>
      <c r="U19782" s="213"/>
      <c r="V19782" s="213"/>
      <c r="W19782" s="213"/>
      <c r="X19782" s="214"/>
      <c r="Y19782" s="214"/>
      <c r="Z19782" s="214"/>
      <c r="AA19782" s="217"/>
      <c r="AB19782" s="217"/>
      <c r="AC19782" s="217"/>
      <c r="AD19782" s="213"/>
    </row>
    <row r="19783" spans="20:30" x14ac:dyDescent="0.2">
      <c r="T19783" s="212"/>
      <c r="U19783" s="213"/>
      <c r="V19783" s="213"/>
      <c r="W19783" s="213"/>
      <c r="X19783" s="214"/>
      <c r="Y19783" s="214"/>
      <c r="Z19783" s="214"/>
      <c r="AA19783" s="217"/>
      <c r="AB19783" s="217"/>
      <c r="AC19783" s="217"/>
      <c r="AD19783" s="213"/>
    </row>
    <row r="19784" spans="20:30" x14ac:dyDescent="0.2">
      <c r="T19784" s="212"/>
      <c r="U19784" s="213"/>
      <c r="V19784" s="213"/>
      <c r="W19784" s="213"/>
      <c r="X19784" s="214"/>
      <c r="Y19784" s="214"/>
      <c r="Z19784" s="214"/>
      <c r="AA19784" s="217"/>
      <c r="AB19784" s="217"/>
      <c r="AC19784" s="217"/>
      <c r="AD19784" s="213"/>
    </row>
    <row r="19785" spans="20:30" x14ac:dyDescent="0.2">
      <c r="T19785" s="212"/>
      <c r="U19785" s="213"/>
      <c r="V19785" s="213"/>
      <c r="W19785" s="213"/>
      <c r="X19785" s="214"/>
      <c r="Y19785" s="214"/>
      <c r="Z19785" s="214"/>
      <c r="AA19785" s="217"/>
      <c r="AB19785" s="217"/>
      <c r="AC19785" s="217"/>
      <c r="AD19785" s="213"/>
    </row>
    <row r="19786" spans="20:30" x14ac:dyDescent="0.2">
      <c r="T19786" s="212"/>
      <c r="U19786" s="213"/>
      <c r="V19786" s="213"/>
      <c r="W19786" s="213"/>
      <c r="X19786" s="214"/>
      <c r="Y19786" s="214"/>
      <c r="Z19786" s="214"/>
      <c r="AA19786" s="217"/>
      <c r="AB19786" s="217"/>
      <c r="AC19786" s="217"/>
      <c r="AD19786" s="213"/>
    </row>
    <row r="19787" spans="20:30" x14ac:dyDescent="0.2">
      <c r="T19787" s="212"/>
      <c r="U19787" s="213"/>
      <c r="V19787" s="213"/>
      <c r="W19787" s="213"/>
      <c r="X19787" s="214"/>
      <c r="Y19787" s="214"/>
      <c r="Z19787" s="214"/>
      <c r="AA19787" s="217"/>
      <c r="AB19787" s="217"/>
      <c r="AC19787" s="217"/>
      <c r="AD19787" s="213"/>
    </row>
    <row r="19788" spans="20:30" x14ac:dyDescent="0.2">
      <c r="T19788" s="212"/>
      <c r="U19788" s="213"/>
      <c r="V19788" s="213"/>
      <c r="W19788" s="213"/>
      <c r="X19788" s="214"/>
      <c r="Y19788" s="214"/>
      <c r="Z19788" s="214"/>
      <c r="AA19788" s="217"/>
      <c r="AB19788" s="217"/>
      <c r="AC19788" s="217"/>
      <c r="AD19788" s="213"/>
    </row>
    <row r="19789" spans="20:30" x14ac:dyDescent="0.2">
      <c r="T19789" s="212"/>
      <c r="U19789" s="213"/>
      <c r="V19789" s="213"/>
      <c r="W19789" s="213"/>
      <c r="X19789" s="214"/>
      <c r="Y19789" s="214"/>
      <c r="Z19789" s="214"/>
      <c r="AA19789" s="217"/>
      <c r="AB19789" s="217"/>
      <c r="AC19789" s="217"/>
      <c r="AD19789" s="213"/>
    </row>
    <row r="19790" spans="20:30" x14ac:dyDescent="0.2">
      <c r="T19790" s="212"/>
      <c r="U19790" s="213"/>
      <c r="V19790" s="213"/>
      <c r="W19790" s="213"/>
      <c r="X19790" s="214"/>
      <c r="Y19790" s="214"/>
      <c r="Z19790" s="214"/>
      <c r="AA19790" s="217"/>
      <c r="AB19790" s="217"/>
      <c r="AC19790" s="217"/>
      <c r="AD19790" s="213"/>
    </row>
    <row r="19791" spans="20:30" x14ac:dyDescent="0.2">
      <c r="T19791" s="212"/>
      <c r="U19791" s="213"/>
      <c r="V19791" s="213"/>
      <c r="W19791" s="213"/>
      <c r="X19791" s="214"/>
      <c r="Y19791" s="214"/>
      <c r="Z19791" s="214"/>
      <c r="AA19791" s="217"/>
      <c r="AB19791" s="217"/>
      <c r="AC19791" s="217"/>
      <c r="AD19791" s="213"/>
    </row>
    <row r="19792" spans="20:30" x14ac:dyDescent="0.2">
      <c r="T19792" s="212"/>
      <c r="U19792" s="213"/>
      <c r="V19792" s="213"/>
      <c r="W19792" s="213"/>
      <c r="X19792" s="214"/>
      <c r="Y19792" s="214"/>
      <c r="Z19792" s="214"/>
      <c r="AA19792" s="217"/>
      <c r="AB19792" s="217"/>
      <c r="AC19792" s="217"/>
      <c r="AD19792" s="213"/>
    </row>
    <row r="19793" spans="20:30" x14ac:dyDescent="0.2">
      <c r="T19793" s="212"/>
      <c r="U19793" s="213"/>
      <c r="V19793" s="213"/>
      <c r="W19793" s="213"/>
      <c r="X19793" s="214"/>
      <c r="Y19793" s="214"/>
      <c r="Z19793" s="214"/>
      <c r="AA19793" s="217"/>
      <c r="AB19793" s="217"/>
      <c r="AC19793" s="217"/>
      <c r="AD19793" s="213"/>
    </row>
    <row r="19794" spans="20:30" x14ac:dyDescent="0.2">
      <c r="T19794" s="212"/>
      <c r="U19794" s="213"/>
      <c r="V19794" s="213"/>
      <c r="W19794" s="213"/>
      <c r="X19794" s="214"/>
      <c r="Y19794" s="214"/>
      <c r="Z19794" s="214"/>
      <c r="AA19794" s="217"/>
      <c r="AB19794" s="217"/>
      <c r="AC19794" s="217"/>
      <c r="AD19794" s="213"/>
    </row>
    <row r="19795" spans="20:30" x14ac:dyDescent="0.2">
      <c r="T19795" s="212"/>
      <c r="U19795" s="213"/>
      <c r="V19795" s="213"/>
      <c r="W19795" s="213"/>
      <c r="X19795" s="214"/>
      <c r="Y19795" s="214"/>
      <c r="Z19795" s="214"/>
      <c r="AA19795" s="217"/>
      <c r="AB19795" s="217"/>
      <c r="AC19795" s="217"/>
      <c r="AD19795" s="213"/>
    </row>
    <row r="19796" spans="20:30" x14ac:dyDescent="0.2">
      <c r="T19796" s="212"/>
      <c r="U19796" s="213"/>
      <c r="V19796" s="213"/>
      <c r="W19796" s="213"/>
      <c r="X19796" s="214"/>
      <c r="Y19796" s="214"/>
      <c r="Z19796" s="214"/>
      <c r="AA19796" s="217"/>
      <c r="AB19796" s="217"/>
      <c r="AC19796" s="217"/>
      <c r="AD19796" s="213"/>
    </row>
    <row r="19797" spans="20:30" x14ac:dyDescent="0.2">
      <c r="T19797" s="212"/>
      <c r="U19797" s="213"/>
      <c r="V19797" s="213"/>
      <c r="W19797" s="213"/>
      <c r="X19797" s="214"/>
      <c r="Y19797" s="214"/>
      <c r="Z19797" s="214"/>
      <c r="AA19797" s="217"/>
      <c r="AB19797" s="217"/>
      <c r="AC19797" s="217"/>
      <c r="AD19797" s="213"/>
    </row>
    <row r="19798" spans="20:30" x14ac:dyDescent="0.2">
      <c r="T19798" s="212"/>
      <c r="U19798" s="213"/>
      <c r="V19798" s="213"/>
      <c r="W19798" s="213"/>
      <c r="X19798" s="214"/>
      <c r="Y19798" s="214"/>
      <c r="Z19798" s="214"/>
      <c r="AA19798" s="217"/>
      <c r="AB19798" s="217"/>
      <c r="AC19798" s="217"/>
      <c r="AD19798" s="213"/>
    </row>
    <row r="19799" spans="20:30" x14ac:dyDescent="0.2">
      <c r="T19799" s="212"/>
      <c r="U19799" s="213"/>
      <c r="V19799" s="213"/>
      <c r="W19799" s="213"/>
      <c r="X19799" s="214"/>
      <c r="Y19799" s="214"/>
      <c r="Z19799" s="214"/>
      <c r="AA19799" s="217"/>
      <c r="AB19799" s="217"/>
      <c r="AC19799" s="217"/>
      <c r="AD19799" s="213"/>
    </row>
    <row r="19800" spans="20:30" x14ac:dyDescent="0.2">
      <c r="T19800" s="212"/>
      <c r="U19800" s="213"/>
      <c r="V19800" s="213"/>
      <c r="W19800" s="213"/>
      <c r="X19800" s="214"/>
      <c r="Y19800" s="214"/>
      <c r="Z19800" s="214"/>
      <c r="AA19800" s="217"/>
      <c r="AB19800" s="217"/>
      <c r="AC19800" s="217"/>
      <c r="AD19800" s="213"/>
    </row>
    <row r="19801" spans="20:30" x14ac:dyDescent="0.2">
      <c r="T19801" s="212"/>
      <c r="U19801" s="213"/>
      <c r="V19801" s="213"/>
      <c r="W19801" s="213"/>
      <c r="X19801" s="214"/>
      <c r="Y19801" s="214"/>
      <c r="Z19801" s="214"/>
      <c r="AA19801" s="217"/>
      <c r="AB19801" s="217"/>
      <c r="AC19801" s="217"/>
      <c r="AD19801" s="213"/>
    </row>
    <row r="19802" spans="20:30" x14ac:dyDescent="0.2">
      <c r="T19802" s="212"/>
      <c r="U19802" s="213"/>
      <c r="V19802" s="213"/>
      <c r="W19802" s="213"/>
      <c r="X19802" s="214"/>
      <c r="Y19802" s="214"/>
      <c r="Z19802" s="214"/>
      <c r="AA19802" s="217"/>
      <c r="AB19802" s="217"/>
      <c r="AC19802" s="217"/>
      <c r="AD19802" s="213"/>
    </row>
    <row r="19803" spans="20:30" x14ac:dyDescent="0.2">
      <c r="T19803" s="212"/>
      <c r="U19803" s="213"/>
      <c r="V19803" s="213"/>
      <c r="W19803" s="213"/>
      <c r="X19803" s="214"/>
      <c r="Y19803" s="214"/>
      <c r="Z19803" s="214"/>
      <c r="AA19803" s="217"/>
      <c r="AB19803" s="217"/>
      <c r="AC19803" s="217"/>
      <c r="AD19803" s="213"/>
    </row>
    <row r="19804" spans="20:30" x14ac:dyDescent="0.2">
      <c r="T19804" s="212"/>
      <c r="U19804" s="213"/>
      <c r="V19804" s="213"/>
      <c r="W19804" s="213"/>
      <c r="X19804" s="214"/>
      <c r="Y19804" s="214"/>
      <c r="Z19804" s="214"/>
      <c r="AA19804" s="217"/>
      <c r="AB19804" s="217"/>
      <c r="AC19804" s="217"/>
      <c r="AD19804" s="213"/>
    </row>
    <row r="19805" spans="20:30" x14ac:dyDescent="0.2">
      <c r="T19805" s="212"/>
      <c r="U19805" s="213"/>
      <c r="V19805" s="213"/>
      <c r="W19805" s="213"/>
      <c r="X19805" s="214"/>
      <c r="Y19805" s="214"/>
      <c r="Z19805" s="214"/>
      <c r="AA19805" s="217"/>
      <c r="AB19805" s="217"/>
      <c r="AC19805" s="217"/>
      <c r="AD19805" s="213"/>
    </row>
    <row r="19806" spans="20:30" x14ac:dyDescent="0.2">
      <c r="T19806" s="212"/>
      <c r="U19806" s="213"/>
      <c r="V19806" s="213"/>
      <c r="W19806" s="213"/>
      <c r="X19806" s="214"/>
      <c r="Y19806" s="214"/>
      <c r="Z19806" s="214"/>
      <c r="AA19806" s="217"/>
      <c r="AB19806" s="217"/>
      <c r="AC19806" s="217"/>
      <c r="AD19806" s="213"/>
    </row>
    <row r="19807" spans="20:30" x14ac:dyDescent="0.2">
      <c r="T19807" s="212"/>
      <c r="U19807" s="213"/>
      <c r="V19807" s="213"/>
      <c r="W19807" s="213"/>
      <c r="X19807" s="214"/>
      <c r="Y19807" s="214"/>
      <c r="Z19807" s="214"/>
      <c r="AA19807" s="217"/>
      <c r="AB19807" s="217"/>
      <c r="AC19807" s="217"/>
      <c r="AD19807" s="213"/>
    </row>
    <row r="19808" spans="20:30" x14ac:dyDescent="0.2">
      <c r="T19808" s="212"/>
      <c r="U19808" s="213"/>
      <c r="V19808" s="213"/>
      <c r="W19808" s="213"/>
      <c r="X19808" s="214"/>
      <c r="Y19808" s="214"/>
      <c r="Z19808" s="214"/>
      <c r="AA19808" s="217"/>
      <c r="AB19808" s="217"/>
      <c r="AC19808" s="217"/>
      <c r="AD19808" s="213"/>
    </row>
    <row r="19809" spans="20:30" x14ac:dyDescent="0.2">
      <c r="T19809" s="212"/>
      <c r="U19809" s="213"/>
      <c r="V19809" s="213"/>
      <c r="W19809" s="213"/>
      <c r="X19809" s="214"/>
      <c r="Y19809" s="214"/>
      <c r="Z19809" s="214"/>
      <c r="AA19809" s="217"/>
      <c r="AB19809" s="217"/>
      <c r="AC19809" s="217"/>
      <c r="AD19809" s="213"/>
    </row>
    <row r="19810" spans="20:30" x14ac:dyDescent="0.2">
      <c r="T19810" s="212"/>
      <c r="U19810" s="213"/>
      <c r="V19810" s="213"/>
      <c r="W19810" s="213"/>
      <c r="X19810" s="214"/>
      <c r="Y19810" s="214"/>
      <c r="Z19810" s="214"/>
      <c r="AA19810" s="217"/>
      <c r="AB19810" s="217"/>
      <c r="AC19810" s="217"/>
      <c r="AD19810" s="213"/>
    </row>
    <row r="19811" spans="20:30" x14ac:dyDescent="0.2">
      <c r="T19811" s="212"/>
      <c r="U19811" s="213"/>
      <c r="V19811" s="213"/>
      <c r="W19811" s="213"/>
      <c r="X19811" s="214"/>
      <c r="Y19811" s="214"/>
      <c r="Z19811" s="214"/>
      <c r="AA19811" s="217"/>
      <c r="AB19811" s="217"/>
      <c r="AC19811" s="217"/>
      <c r="AD19811" s="213"/>
    </row>
    <row r="19812" spans="20:30" x14ac:dyDescent="0.2">
      <c r="T19812" s="212"/>
      <c r="U19812" s="213"/>
      <c r="V19812" s="213"/>
      <c r="W19812" s="213"/>
      <c r="X19812" s="214"/>
      <c r="Y19812" s="214"/>
      <c r="Z19812" s="214"/>
      <c r="AA19812" s="217"/>
      <c r="AB19812" s="217"/>
      <c r="AC19812" s="217"/>
      <c r="AD19812" s="213"/>
    </row>
    <row r="19813" spans="20:30" x14ac:dyDescent="0.2">
      <c r="T19813" s="212"/>
      <c r="U19813" s="213"/>
      <c r="V19813" s="213"/>
      <c r="W19813" s="213"/>
      <c r="X19813" s="214"/>
      <c r="Y19813" s="214"/>
      <c r="Z19813" s="214"/>
      <c r="AA19813" s="217"/>
      <c r="AB19813" s="217"/>
      <c r="AC19813" s="217"/>
      <c r="AD19813" s="213"/>
    </row>
    <row r="19814" spans="20:30" x14ac:dyDescent="0.2">
      <c r="T19814" s="212"/>
      <c r="U19814" s="213"/>
      <c r="V19814" s="213"/>
      <c r="W19814" s="213"/>
      <c r="X19814" s="214"/>
      <c r="Y19814" s="214"/>
      <c r="Z19814" s="214"/>
      <c r="AA19814" s="217"/>
      <c r="AB19814" s="217"/>
      <c r="AC19814" s="217"/>
      <c r="AD19814" s="213"/>
    </row>
    <row r="19815" spans="20:30" x14ac:dyDescent="0.2">
      <c r="T19815" s="212"/>
      <c r="U19815" s="213"/>
      <c r="V19815" s="213"/>
      <c r="W19815" s="213"/>
      <c r="X19815" s="214"/>
      <c r="Y19815" s="214"/>
      <c r="Z19815" s="214"/>
      <c r="AA19815" s="217"/>
      <c r="AB19815" s="217"/>
      <c r="AC19815" s="217"/>
      <c r="AD19815" s="213"/>
    </row>
    <row r="19816" spans="20:30" x14ac:dyDescent="0.2">
      <c r="T19816" s="212"/>
      <c r="U19816" s="213"/>
      <c r="V19816" s="213"/>
      <c r="W19816" s="213"/>
      <c r="X19816" s="214"/>
      <c r="Y19816" s="214"/>
      <c r="Z19816" s="214"/>
      <c r="AA19816" s="217"/>
      <c r="AB19816" s="217"/>
      <c r="AC19816" s="217"/>
      <c r="AD19816" s="213"/>
    </row>
    <row r="19817" spans="20:30" x14ac:dyDescent="0.2">
      <c r="T19817" s="212"/>
      <c r="U19817" s="213"/>
      <c r="V19817" s="213"/>
      <c r="W19817" s="213"/>
      <c r="X19817" s="214"/>
      <c r="Y19817" s="214"/>
      <c r="Z19817" s="214"/>
      <c r="AA19817" s="217"/>
      <c r="AB19817" s="217"/>
      <c r="AC19817" s="217"/>
      <c r="AD19817" s="213"/>
    </row>
    <row r="19818" spans="20:30" x14ac:dyDescent="0.2">
      <c r="T19818" s="212"/>
      <c r="U19818" s="213"/>
      <c r="V19818" s="213"/>
      <c r="W19818" s="213"/>
      <c r="X19818" s="214"/>
      <c r="Y19818" s="214"/>
      <c r="Z19818" s="214"/>
      <c r="AA19818" s="217"/>
      <c r="AB19818" s="217"/>
      <c r="AC19818" s="217"/>
      <c r="AD19818" s="213"/>
    </row>
    <row r="19819" spans="20:30" x14ac:dyDescent="0.2">
      <c r="T19819" s="212"/>
      <c r="U19819" s="213"/>
      <c r="V19819" s="213"/>
      <c r="W19819" s="213"/>
      <c r="X19819" s="214"/>
      <c r="Y19819" s="214"/>
      <c r="Z19819" s="214"/>
      <c r="AA19819" s="217"/>
      <c r="AB19819" s="217"/>
      <c r="AC19819" s="217"/>
      <c r="AD19819" s="213"/>
    </row>
    <row r="19820" spans="20:30" x14ac:dyDescent="0.2">
      <c r="T19820" s="212"/>
      <c r="U19820" s="213"/>
      <c r="V19820" s="213"/>
      <c r="W19820" s="213"/>
      <c r="X19820" s="214"/>
      <c r="Y19820" s="214"/>
      <c r="Z19820" s="214"/>
      <c r="AA19820" s="217"/>
      <c r="AB19820" s="217"/>
      <c r="AC19820" s="217"/>
      <c r="AD19820" s="213"/>
    </row>
    <row r="19821" spans="20:30" x14ac:dyDescent="0.2">
      <c r="T19821" s="212"/>
      <c r="U19821" s="213"/>
      <c r="V19821" s="213"/>
      <c r="W19821" s="213"/>
      <c r="X19821" s="214"/>
      <c r="Y19821" s="214"/>
      <c r="Z19821" s="214"/>
      <c r="AA19821" s="217"/>
      <c r="AB19821" s="217"/>
      <c r="AC19821" s="217"/>
      <c r="AD19821" s="213"/>
    </row>
    <row r="19822" spans="20:30" x14ac:dyDescent="0.2">
      <c r="T19822" s="212"/>
      <c r="U19822" s="213"/>
      <c r="V19822" s="213"/>
      <c r="W19822" s="213"/>
      <c r="X19822" s="214"/>
      <c r="Y19822" s="214"/>
      <c r="Z19822" s="214"/>
      <c r="AA19822" s="217"/>
      <c r="AB19822" s="217"/>
      <c r="AC19822" s="217"/>
      <c r="AD19822" s="213"/>
    </row>
    <row r="19823" spans="20:30" x14ac:dyDescent="0.2">
      <c r="T19823" s="212"/>
      <c r="U19823" s="213"/>
      <c r="V19823" s="213"/>
      <c r="W19823" s="213"/>
      <c r="X19823" s="214"/>
      <c r="Y19823" s="214"/>
      <c r="Z19823" s="214"/>
      <c r="AA19823" s="217"/>
      <c r="AB19823" s="217"/>
      <c r="AC19823" s="217"/>
      <c r="AD19823" s="213"/>
    </row>
    <row r="19824" spans="20:30" x14ac:dyDescent="0.2">
      <c r="T19824" s="212"/>
      <c r="U19824" s="213"/>
      <c r="V19824" s="213"/>
      <c r="W19824" s="213"/>
      <c r="X19824" s="214"/>
      <c r="Y19824" s="214"/>
      <c r="Z19824" s="214"/>
      <c r="AA19824" s="217"/>
      <c r="AB19824" s="217"/>
      <c r="AC19824" s="217"/>
      <c r="AD19824" s="213"/>
    </row>
    <row r="19825" spans="20:30" x14ac:dyDescent="0.2">
      <c r="T19825" s="212"/>
      <c r="U19825" s="213"/>
      <c r="V19825" s="213"/>
      <c r="W19825" s="213"/>
      <c r="X19825" s="214"/>
      <c r="Y19825" s="214"/>
      <c r="Z19825" s="214"/>
      <c r="AA19825" s="217"/>
      <c r="AB19825" s="217"/>
      <c r="AC19825" s="217"/>
      <c r="AD19825" s="213"/>
    </row>
    <row r="19826" spans="20:30" x14ac:dyDescent="0.2">
      <c r="T19826" s="212"/>
      <c r="U19826" s="213"/>
      <c r="V19826" s="213"/>
      <c r="W19826" s="213"/>
      <c r="X19826" s="214"/>
      <c r="Y19826" s="214"/>
      <c r="Z19826" s="214"/>
      <c r="AA19826" s="217"/>
      <c r="AB19826" s="217"/>
      <c r="AC19826" s="217"/>
      <c r="AD19826" s="213"/>
    </row>
    <row r="19827" spans="20:30" x14ac:dyDescent="0.2">
      <c r="T19827" s="212"/>
      <c r="U19827" s="213"/>
      <c r="V19827" s="213"/>
      <c r="W19827" s="213"/>
      <c r="X19827" s="214"/>
      <c r="Y19827" s="214"/>
      <c r="Z19827" s="214"/>
      <c r="AA19827" s="217"/>
      <c r="AB19827" s="217"/>
      <c r="AC19827" s="217"/>
      <c r="AD19827" s="213"/>
    </row>
    <row r="19828" spans="20:30" x14ac:dyDescent="0.2">
      <c r="T19828" s="212"/>
      <c r="U19828" s="213"/>
      <c r="V19828" s="213"/>
      <c r="W19828" s="213"/>
      <c r="X19828" s="214"/>
      <c r="Y19828" s="214"/>
      <c r="Z19828" s="214"/>
      <c r="AA19828" s="217"/>
      <c r="AB19828" s="217"/>
      <c r="AC19828" s="217"/>
      <c r="AD19828" s="213"/>
    </row>
    <row r="19829" spans="20:30" x14ac:dyDescent="0.2">
      <c r="T19829" s="212"/>
      <c r="U19829" s="213"/>
      <c r="V19829" s="213"/>
      <c r="W19829" s="213"/>
      <c r="X19829" s="214"/>
      <c r="Y19829" s="214"/>
      <c r="Z19829" s="214"/>
      <c r="AA19829" s="217"/>
      <c r="AB19829" s="217"/>
      <c r="AC19829" s="217"/>
      <c r="AD19829" s="213"/>
    </row>
    <row r="19830" spans="20:30" x14ac:dyDescent="0.2">
      <c r="T19830" s="212"/>
      <c r="U19830" s="213"/>
      <c r="V19830" s="213"/>
      <c r="W19830" s="213"/>
      <c r="X19830" s="214"/>
      <c r="Y19830" s="214"/>
      <c r="Z19830" s="214"/>
      <c r="AA19830" s="217"/>
      <c r="AB19830" s="217"/>
      <c r="AC19830" s="217"/>
      <c r="AD19830" s="213"/>
    </row>
    <row r="19831" spans="20:30" x14ac:dyDescent="0.2">
      <c r="T19831" s="212"/>
      <c r="U19831" s="213"/>
      <c r="V19831" s="213"/>
      <c r="W19831" s="213"/>
      <c r="X19831" s="214"/>
      <c r="Y19831" s="214"/>
      <c r="Z19831" s="214"/>
      <c r="AA19831" s="217"/>
      <c r="AB19831" s="217"/>
      <c r="AC19831" s="217"/>
      <c r="AD19831" s="213"/>
    </row>
    <row r="19832" spans="20:30" x14ac:dyDescent="0.2">
      <c r="T19832" s="212"/>
      <c r="U19832" s="213"/>
      <c r="V19832" s="213"/>
      <c r="W19832" s="213"/>
      <c r="X19832" s="214"/>
      <c r="Y19832" s="214"/>
      <c r="Z19832" s="214"/>
      <c r="AA19832" s="217"/>
      <c r="AB19832" s="217"/>
      <c r="AC19832" s="217"/>
      <c r="AD19832" s="213"/>
    </row>
    <row r="19833" spans="20:30" x14ac:dyDescent="0.2">
      <c r="T19833" s="212"/>
      <c r="U19833" s="213"/>
      <c r="V19833" s="213"/>
      <c r="W19833" s="213"/>
      <c r="X19833" s="214"/>
      <c r="Y19833" s="214"/>
      <c r="Z19833" s="214"/>
      <c r="AA19833" s="217"/>
      <c r="AB19833" s="217"/>
      <c r="AC19833" s="217"/>
      <c r="AD19833" s="213"/>
    </row>
    <row r="19834" spans="20:30" x14ac:dyDescent="0.2">
      <c r="T19834" s="212"/>
      <c r="U19834" s="213"/>
      <c r="V19834" s="213"/>
      <c r="W19834" s="213"/>
      <c r="X19834" s="214"/>
      <c r="Y19834" s="214"/>
      <c r="Z19834" s="214"/>
      <c r="AA19834" s="217"/>
      <c r="AB19834" s="217"/>
      <c r="AC19834" s="217"/>
      <c r="AD19834" s="213"/>
    </row>
    <row r="19835" spans="20:30" x14ac:dyDescent="0.2">
      <c r="T19835" s="212"/>
      <c r="U19835" s="213"/>
      <c r="V19835" s="213"/>
      <c r="W19835" s="213"/>
      <c r="X19835" s="214"/>
      <c r="Y19835" s="214"/>
      <c r="Z19835" s="214"/>
      <c r="AA19835" s="217"/>
      <c r="AB19835" s="217"/>
      <c r="AC19835" s="217"/>
      <c r="AD19835" s="213"/>
    </row>
    <row r="19836" spans="20:30" x14ac:dyDescent="0.2">
      <c r="T19836" s="212"/>
      <c r="U19836" s="213"/>
      <c r="V19836" s="213"/>
      <c r="W19836" s="213"/>
      <c r="X19836" s="214"/>
      <c r="Y19836" s="214"/>
      <c r="Z19836" s="214"/>
      <c r="AA19836" s="217"/>
      <c r="AB19836" s="217"/>
      <c r="AC19836" s="217"/>
      <c r="AD19836" s="213"/>
    </row>
    <row r="19837" spans="20:30" x14ac:dyDescent="0.2">
      <c r="T19837" s="212"/>
      <c r="U19837" s="213"/>
      <c r="V19837" s="213"/>
      <c r="W19837" s="213"/>
      <c r="X19837" s="214"/>
      <c r="Y19837" s="214"/>
      <c r="Z19837" s="214"/>
      <c r="AA19837" s="217"/>
      <c r="AB19837" s="217"/>
      <c r="AC19837" s="217"/>
      <c r="AD19837" s="213"/>
    </row>
    <row r="19838" spans="20:30" x14ac:dyDescent="0.2">
      <c r="T19838" s="212"/>
      <c r="U19838" s="213"/>
      <c r="V19838" s="213"/>
      <c r="W19838" s="213"/>
      <c r="X19838" s="214"/>
      <c r="Y19838" s="214"/>
      <c r="Z19838" s="214"/>
      <c r="AA19838" s="217"/>
      <c r="AB19838" s="217"/>
      <c r="AC19838" s="217"/>
      <c r="AD19838" s="213"/>
    </row>
    <row r="19839" spans="20:30" x14ac:dyDescent="0.2">
      <c r="T19839" s="212"/>
      <c r="U19839" s="213"/>
      <c r="V19839" s="213"/>
      <c r="W19839" s="213"/>
      <c r="X19839" s="214"/>
      <c r="Y19839" s="214"/>
      <c r="Z19839" s="214"/>
      <c r="AA19839" s="217"/>
      <c r="AB19839" s="217"/>
      <c r="AC19839" s="217"/>
      <c r="AD19839" s="213"/>
    </row>
    <row r="19840" spans="20:30" x14ac:dyDescent="0.2">
      <c r="T19840" s="212"/>
      <c r="U19840" s="213"/>
      <c r="V19840" s="213"/>
      <c r="W19840" s="213"/>
      <c r="X19840" s="214"/>
      <c r="Y19840" s="214"/>
      <c r="Z19840" s="214"/>
      <c r="AA19840" s="217"/>
      <c r="AB19840" s="217"/>
      <c r="AC19840" s="217"/>
      <c r="AD19840" s="213"/>
    </row>
    <row r="19841" spans="20:30" x14ac:dyDescent="0.2">
      <c r="T19841" s="212"/>
      <c r="U19841" s="213"/>
      <c r="V19841" s="213"/>
      <c r="W19841" s="213"/>
      <c r="X19841" s="214"/>
      <c r="Y19841" s="214"/>
      <c r="Z19841" s="214"/>
      <c r="AA19841" s="217"/>
      <c r="AB19841" s="217"/>
      <c r="AC19841" s="217"/>
      <c r="AD19841" s="213"/>
    </row>
    <row r="19842" spans="20:30" x14ac:dyDescent="0.2">
      <c r="T19842" s="212"/>
      <c r="U19842" s="213"/>
      <c r="V19842" s="213"/>
      <c r="W19842" s="213"/>
      <c r="X19842" s="214"/>
      <c r="Y19842" s="214"/>
      <c r="Z19842" s="214"/>
      <c r="AA19842" s="217"/>
      <c r="AB19842" s="217"/>
      <c r="AC19842" s="217"/>
      <c r="AD19842" s="213"/>
    </row>
    <row r="19843" spans="20:30" x14ac:dyDescent="0.2">
      <c r="T19843" s="212"/>
      <c r="U19843" s="213"/>
      <c r="V19843" s="213"/>
      <c r="W19843" s="213"/>
      <c r="X19843" s="214"/>
      <c r="Y19843" s="214"/>
      <c r="Z19843" s="214"/>
      <c r="AA19843" s="217"/>
      <c r="AB19843" s="217"/>
      <c r="AC19843" s="217"/>
      <c r="AD19843" s="213"/>
    </row>
    <row r="19844" spans="20:30" x14ac:dyDescent="0.2">
      <c r="T19844" s="212"/>
      <c r="U19844" s="213"/>
      <c r="V19844" s="213"/>
      <c r="W19844" s="213"/>
      <c r="X19844" s="214"/>
      <c r="Y19844" s="214"/>
      <c r="Z19844" s="214"/>
      <c r="AA19844" s="217"/>
      <c r="AB19844" s="217"/>
      <c r="AC19844" s="217"/>
      <c r="AD19844" s="213"/>
    </row>
    <row r="19845" spans="20:30" x14ac:dyDescent="0.2">
      <c r="T19845" s="212"/>
      <c r="U19845" s="213"/>
      <c r="V19845" s="213"/>
      <c r="W19845" s="213"/>
      <c r="X19845" s="214"/>
      <c r="Y19845" s="214"/>
      <c r="Z19845" s="214"/>
      <c r="AA19845" s="217"/>
      <c r="AB19845" s="217"/>
      <c r="AC19845" s="217"/>
      <c r="AD19845" s="213"/>
    </row>
    <row r="19846" spans="20:30" x14ac:dyDescent="0.2">
      <c r="T19846" s="212"/>
      <c r="U19846" s="213"/>
      <c r="V19846" s="213"/>
      <c r="W19846" s="213"/>
      <c r="X19846" s="214"/>
      <c r="Y19846" s="214"/>
      <c r="Z19846" s="214"/>
      <c r="AA19846" s="217"/>
      <c r="AB19846" s="217"/>
      <c r="AC19846" s="217"/>
      <c r="AD19846" s="213"/>
    </row>
    <row r="19847" spans="20:30" x14ac:dyDescent="0.2">
      <c r="T19847" s="212"/>
      <c r="U19847" s="213"/>
      <c r="V19847" s="213"/>
      <c r="W19847" s="213"/>
      <c r="X19847" s="214"/>
      <c r="Y19847" s="214"/>
      <c r="Z19847" s="214"/>
      <c r="AA19847" s="217"/>
      <c r="AB19847" s="217"/>
      <c r="AC19847" s="217"/>
      <c r="AD19847" s="213"/>
    </row>
    <row r="19848" spans="20:30" x14ac:dyDescent="0.2">
      <c r="T19848" s="212"/>
      <c r="U19848" s="213"/>
      <c r="V19848" s="213"/>
      <c r="W19848" s="213"/>
      <c r="X19848" s="214"/>
      <c r="Y19848" s="214"/>
      <c r="Z19848" s="214"/>
      <c r="AA19848" s="217"/>
      <c r="AB19848" s="217"/>
      <c r="AC19848" s="217"/>
      <c r="AD19848" s="213"/>
    </row>
    <row r="19849" spans="20:30" x14ac:dyDescent="0.2">
      <c r="T19849" s="212"/>
      <c r="U19849" s="213"/>
      <c r="V19849" s="213"/>
      <c r="W19849" s="213"/>
      <c r="X19849" s="214"/>
      <c r="Y19849" s="214"/>
      <c r="Z19849" s="214"/>
      <c r="AA19849" s="217"/>
      <c r="AB19849" s="217"/>
      <c r="AC19849" s="217"/>
      <c r="AD19849" s="213"/>
    </row>
    <row r="19850" spans="20:30" x14ac:dyDescent="0.2">
      <c r="T19850" s="212"/>
      <c r="U19850" s="213"/>
      <c r="V19850" s="213"/>
      <c r="W19850" s="213"/>
      <c r="X19850" s="214"/>
      <c r="Y19850" s="214"/>
      <c r="Z19850" s="214"/>
      <c r="AA19850" s="217"/>
      <c r="AB19850" s="217"/>
      <c r="AC19850" s="217"/>
      <c r="AD19850" s="213"/>
    </row>
    <row r="19851" spans="20:30" x14ac:dyDescent="0.2">
      <c r="T19851" s="212"/>
      <c r="U19851" s="213"/>
      <c r="V19851" s="213"/>
      <c r="W19851" s="213"/>
      <c r="X19851" s="214"/>
      <c r="Y19851" s="214"/>
      <c r="Z19851" s="214"/>
      <c r="AA19851" s="217"/>
      <c r="AB19851" s="217"/>
      <c r="AC19851" s="217"/>
      <c r="AD19851" s="213"/>
    </row>
    <row r="19852" spans="20:30" x14ac:dyDescent="0.2">
      <c r="T19852" s="212"/>
      <c r="U19852" s="213"/>
      <c r="V19852" s="213"/>
      <c r="W19852" s="213"/>
      <c r="X19852" s="214"/>
      <c r="Y19852" s="214"/>
      <c r="Z19852" s="214"/>
      <c r="AA19852" s="217"/>
      <c r="AB19852" s="217"/>
      <c r="AC19852" s="217"/>
      <c r="AD19852" s="213"/>
    </row>
    <row r="19853" spans="20:30" x14ac:dyDescent="0.2">
      <c r="T19853" s="212"/>
      <c r="U19853" s="213"/>
      <c r="V19853" s="213"/>
      <c r="W19853" s="213"/>
      <c r="X19853" s="214"/>
      <c r="Y19853" s="214"/>
      <c r="Z19853" s="214"/>
      <c r="AA19853" s="217"/>
      <c r="AB19853" s="217"/>
      <c r="AC19853" s="217"/>
      <c r="AD19853" s="213"/>
    </row>
    <row r="19854" spans="20:30" x14ac:dyDescent="0.2">
      <c r="T19854" s="212"/>
      <c r="U19854" s="213"/>
      <c r="V19854" s="213"/>
      <c r="W19854" s="213"/>
      <c r="X19854" s="214"/>
      <c r="Y19854" s="214"/>
      <c r="Z19854" s="214"/>
      <c r="AA19854" s="217"/>
      <c r="AB19854" s="217"/>
      <c r="AC19854" s="217"/>
      <c r="AD19854" s="213"/>
    </row>
    <row r="19855" spans="20:30" x14ac:dyDescent="0.2">
      <c r="T19855" s="212"/>
      <c r="U19855" s="213"/>
      <c r="V19855" s="213"/>
      <c r="W19855" s="213"/>
      <c r="X19855" s="214"/>
      <c r="Y19855" s="214"/>
      <c r="Z19855" s="214"/>
      <c r="AA19855" s="217"/>
      <c r="AB19855" s="217"/>
      <c r="AC19855" s="217"/>
      <c r="AD19855" s="213"/>
    </row>
    <row r="19856" spans="20:30" x14ac:dyDescent="0.2">
      <c r="T19856" s="212"/>
      <c r="U19856" s="213"/>
      <c r="V19856" s="213"/>
      <c r="W19856" s="213"/>
      <c r="X19856" s="214"/>
      <c r="Y19856" s="214"/>
      <c r="Z19856" s="214"/>
      <c r="AA19856" s="217"/>
      <c r="AB19856" s="217"/>
      <c r="AC19856" s="217"/>
      <c r="AD19856" s="213"/>
    </row>
    <row r="19857" spans="20:30" x14ac:dyDescent="0.2">
      <c r="T19857" s="212"/>
      <c r="U19857" s="213"/>
      <c r="V19857" s="213"/>
      <c r="W19857" s="213"/>
      <c r="X19857" s="214"/>
      <c r="Y19857" s="214"/>
      <c r="Z19857" s="214"/>
      <c r="AA19857" s="217"/>
      <c r="AB19857" s="217"/>
      <c r="AC19857" s="217"/>
      <c r="AD19857" s="213"/>
    </row>
    <row r="19858" spans="20:30" x14ac:dyDescent="0.2">
      <c r="T19858" s="212"/>
      <c r="U19858" s="213"/>
      <c r="V19858" s="213"/>
      <c r="W19858" s="213"/>
      <c r="X19858" s="214"/>
      <c r="Y19858" s="214"/>
      <c r="Z19858" s="214"/>
      <c r="AA19858" s="217"/>
      <c r="AB19858" s="217"/>
      <c r="AC19858" s="217"/>
      <c r="AD19858" s="213"/>
    </row>
    <row r="19859" spans="20:30" x14ac:dyDescent="0.2">
      <c r="T19859" s="212"/>
      <c r="U19859" s="213"/>
      <c r="V19859" s="213"/>
      <c r="W19859" s="213"/>
      <c r="X19859" s="214"/>
      <c r="Y19859" s="214"/>
      <c r="Z19859" s="214"/>
      <c r="AA19859" s="217"/>
      <c r="AB19859" s="217"/>
      <c r="AC19859" s="217"/>
      <c r="AD19859" s="213"/>
    </row>
    <row r="19860" spans="20:30" x14ac:dyDescent="0.2">
      <c r="T19860" s="212"/>
      <c r="U19860" s="213"/>
      <c r="V19860" s="213"/>
      <c r="W19860" s="213"/>
      <c r="X19860" s="214"/>
      <c r="Y19860" s="214"/>
      <c r="Z19860" s="214"/>
      <c r="AA19860" s="217"/>
      <c r="AB19860" s="217"/>
      <c r="AC19860" s="217"/>
      <c r="AD19860" s="213"/>
    </row>
    <row r="19861" spans="20:30" x14ac:dyDescent="0.2">
      <c r="T19861" s="212"/>
      <c r="U19861" s="213"/>
      <c r="V19861" s="213"/>
      <c r="W19861" s="213"/>
      <c r="X19861" s="214"/>
      <c r="Y19861" s="214"/>
      <c r="Z19861" s="214"/>
      <c r="AA19861" s="217"/>
      <c r="AB19861" s="217"/>
      <c r="AC19861" s="217"/>
      <c r="AD19861" s="213"/>
    </row>
    <row r="19862" spans="20:30" x14ac:dyDescent="0.2">
      <c r="T19862" s="212"/>
      <c r="U19862" s="213"/>
      <c r="V19862" s="213"/>
      <c r="W19862" s="213"/>
      <c r="X19862" s="214"/>
      <c r="Y19862" s="214"/>
      <c r="Z19862" s="214"/>
      <c r="AA19862" s="217"/>
      <c r="AB19862" s="217"/>
      <c r="AC19862" s="217"/>
      <c r="AD19862" s="213"/>
    </row>
    <row r="19863" spans="20:30" x14ac:dyDescent="0.2">
      <c r="T19863" s="212"/>
      <c r="U19863" s="213"/>
      <c r="V19863" s="213"/>
      <c r="W19863" s="213"/>
      <c r="X19863" s="214"/>
      <c r="Y19863" s="214"/>
      <c r="Z19863" s="214"/>
      <c r="AA19863" s="217"/>
      <c r="AB19863" s="217"/>
      <c r="AC19863" s="217"/>
      <c r="AD19863" s="213"/>
    </row>
    <row r="19864" spans="20:30" x14ac:dyDescent="0.2">
      <c r="T19864" s="212"/>
      <c r="U19864" s="213"/>
      <c r="V19864" s="213"/>
      <c r="W19864" s="213"/>
      <c r="X19864" s="214"/>
      <c r="Y19864" s="214"/>
      <c r="Z19864" s="214"/>
      <c r="AA19864" s="217"/>
      <c r="AB19864" s="217"/>
      <c r="AC19864" s="217"/>
      <c r="AD19864" s="213"/>
    </row>
    <row r="19865" spans="20:30" x14ac:dyDescent="0.2">
      <c r="T19865" s="212"/>
      <c r="U19865" s="213"/>
      <c r="V19865" s="213"/>
      <c r="W19865" s="213"/>
      <c r="X19865" s="214"/>
      <c r="Y19865" s="214"/>
      <c r="Z19865" s="214"/>
      <c r="AA19865" s="217"/>
      <c r="AB19865" s="217"/>
      <c r="AC19865" s="217"/>
      <c r="AD19865" s="213"/>
    </row>
    <row r="19866" spans="20:30" x14ac:dyDescent="0.2">
      <c r="T19866" s="212"/>
      <c r="U19866" s="213"/>
      <c r="V19866" s="213"/>
      <c r="W19866" s="213"/>
      <c r="X19866" s="214"/>
      <c r="Y19866" s="214"/>
      <c r="Z19866" s="214"/>
      <c r="AA19866" s="217"/>
      <c r="AB19866" s="217"/>
      <c r="AC19866" s="217"/>
      <c r="AD19866" s="213"/>
    </row>
    <row r="19867" spans="20:30" x14ac:dyDescent="0.2">
      <c r="T19867" s="212"/>
      <c r="U19867" s="213"/>
      <c r="V19867" s="213"/>
      <c r="W19867" s="213"/>
      <c r="X19867" s="214"/>
      <c r="Y19867" s="214"/>
      <c r="Z19867" s="214"/>
      <c r="AA19867" s="217"/>
      <c r="AB19867" s="217"/>
      <c r="AC19867" s="217"/>
      <c r="AD19867" s="213"/>
    </row>
    <row r="19868" spans="20:30" x14ac:dyDescent="0.2">
      <c r="T19868" s="212"/>
      <c r="U19868" s="213"/>
      <c r="V19868" s="213"/>
      <c r="W19868" s="213"/>
      <c r="X19868" s="214"/>
      <c r="Y19868" s="214"/>
      <c r="Z19868" s="214"/>
      <c r="AA19868" s="217"/>
      <c r="AB19868" s="217"/>
      <c r="AC19868" s="217"/>
      <c r="AD19868" s="213"/>
    </row>
    <row r="19869" spans="20:30" x14ac:dyDescent="0.2">
      <c r="T19869" s="212"/>
      <c r="U19869" s="213"/>
      <c r="V19869" s="213"/>
      <c r="W19869" s="213"/>
      <c r="X19869" s="214"/>
      <c r="Y19869" s="214"/>
      <c r="Z19869" s="214"/>
      <c r="AA19869" s="217"/>
      <c r="AB19869" s="217"/>
      <c r="AC19869" s="217"/>
      <c r="AD19869" s="213"/>
    </row>
    <row r="19870" spans="20:30" x14ac:dyDescent="0.2">
      <c r="T19870" s="212"/>
      <c r="U19870" s="213"/>
      <c r="V19870" s="213"/>
      <c r="W19870" s="213"/>
      <c r="X19870" s="214"/>
      <c r="Y19870" s="214"/>
      <c r="Z19870" s="214"/>
      <c r="AA19870" s="217"/>
      <c r="AB19870" s="217"/>
      <c r="AC19870" s="217"/>
      <c r="AD19870" s="213"/>
    </row>
    <row r="19871" spans="20:30" x14ac:dyDescent="0.2">
      <c r="T19871" s="212"/>
      <c r="U19871" s="213"/>
      <c r="V19871" s="213"/>
      <c r="W19871" s="213"/>
      <c r="X19871" s="214"/>
      <c r="Y19871" s="214"/>
      <c r="Z19871" s="214"/>
      <c r="AA19871" s="217"/>
      <c r="AB19871" s="217"/>
      <c r="AC19871" s="217"/>
      <c r="AD19871" s="213"/>
    </row>
    <row r="19872" spans="20:30" x14ac:dyDescent="0.2">
      <c r="T19872" s="212"/>
      <c r="U19872" s="213"/>
      <c r="V19872" s="213"/>
      <c r="W19872" s="213"/>
      <c r="X19872" s="214"/>
      <c r="Y19872" s="214"/>
      <c r="Z19872" s="214"/>
      <c r="AA19872" s="217"/>
      <c r="AB19872" s="217"/>
      <c r="AC19872" s="217"/>
      <c r="AD19872" s="213"/>
    </row>
    <row r="19873" spans="20:30" x14ac:dyDescent="0.2">
      <c r="T19873" s="212"/>
      <c r="U19873" s="213"/>
      <c r="V19873" s="213"/>
      <c r="W19873" s="213"/>
      <c r="X19873" s="214"/>
      <c r="Y19873" s="214"/>
      <c r="Z19873" s="214"/>
      <c r="AA19873" s="217"/>
      <c r="AB19873" s="217"/>
      <c r="AC19873" s="217"/>
      <c r="AD19873" s="213"/>
    </row>
    <row r="19874" spans="20:30" x14ac:dyDescent="0.2">
      <c r="T19874" s="212"/>
      <c r="U19874" s="213"/>
      <c r="V19874" s="213"/>
      <c r="W19874" s="213"/>
      <c r="X19874" s="214"/>
      <c r="Y19874" s="214"/>
      <c r="Z19874" s="214"/>
      <c r="AA19874" s="217"/>
      <c r="AB19874" s="217"/>
      <c r="AC19874" s="217"/>
      <c r="AD19874" s="213"/>
    </row>
    <row r="19875" spans="20:30" x14ac:dyDescent="0.2">
      <c r="T19875" s="212"/>
      <c r="U19875" s="213"/>
      <c r="V19875" s="213"/>
      <c r="W19875" s="213"/>
      <c r="X19875" s="214"/>
      <c r="Y19875" s="214"/>
      <c r="Z19875" s="214"/>
      <c r="AA19875" s="217"/>
      <c r="AB19875" s="217"/>
      <c r="AC19875" s="217"/>
      <c r="AD19875" s="213"/>
    </row>
    <row r="19876" spans="20:30" x14ac:dyDescent="0.2">
      <c r="T19876" s="212"/>
      <c r="U19876" s="213"/>
      <c r="V19876" s="213"/>
      <c r="W19876" s="213"/>
      <c r="X19876" s="214"/>
      <c r="Y19876" s="214"/>
      <c r="Z19876" s="214"/>
      <c r="AA19876" s="217"/>
      <c r="AB19876" s="217"/>
      <c r="AC19876" s="217"/>
      <c r="AD19876" s="213"/>
    </row>
    <row r="19877" spans="20:30" x14ac:dyDescent="0.2">
      <c r="T19877" s="212"/>
      <c r="U19877" s="213"/>
      <c r="V19877" s="213"/>
      <c r="W19877" s="213"/>
      <c r="X19877" s="214"/>
      <c r="Y19877" s="214"/>
      <c r="Z19877" s="214"/>
      <c r="AA19877" s="217"/>
      <c r="AB19877" s="217"/>
      <c r="AC19877" s="217"/>
      <c r="AD19877" s="213"/>
    </row>
    <row r="19878" spans="20:30" x14ac:dyDescent="0.2">
      <c r="T19878" s="212"/>
      <c r="U19878" s="213"/>
      <c r="V19878" s="213"/>
      <c r="W19878" s="213"/>
      <c r="X19878" s="214"/>
      <c r="Y19878" s="214"/>
      <c r="Z19878" s="214"/>
      <c r="AA19878" s="217"/>
      <c r="AB19878" s="217"/>
      <c r="AC19878" s="217"/>
      <c r="AD19878" s="213"/>
    </row>
    <row r="19879" spans="20:30" x14ac:dyDescent="0.2">
      <c r="T19879" s="212"/>
      <c r="U19879" s="213"/>
      <c r="V19879" s="213"/>
      <c r="W19879" s="213"/>
      <c r="X19879" s="214"/>
      <c r="Y19879" s="214"/>
      <c r="Z19879" s="214"/>
      <c r="AA19879" s="217"/>
      <c r="AB19879" s="217"/>
      <c r="AC19879" s="217"/>
      <c r="AD19879" s="213"/>
    </row>
    <row r="19880" spans="20:30" x14ac:dyDescent="0.2">
      <c r="T19880" s="212"/>
      <c r="U19880" s="213"/>
      <c r="V19880" s="213"/>
      <c r="W19880" s="213"/>
      <c r="X19880" s="214"/>
      <c r="Y19880" s="214"/>
      <c r="Z19880" s="214"/>
      <c r="AA19880" s="217"/>
      <c r="AB19880" s="217"/>
      <c r="AC19880" s="217"/>
      <c r="AD19880" s="213"/>
    </row>
    <row r="19881" spans="20:30" x14ac:dyDescent="0.2">
      <c r="T19881" s="212"/>
      <c r="U19881" s="213"/>
      <c r="V19881" s="213"/>
      <c r="W19881" s="213"/>
      <c r="X19881" s="214"/>
      <c r="Y19881" s="214"/>
      <c r="Z19881" s="214"/>
      <c r="AA19881" s="217"/>
      <c r="AB19881" s="217"/>
      <c r="AC19881" s="217"/>
      <c r="AD19881" s="213"/>
    </row>
    <row r="19882" spans="20:30" x14ac:dyDescent="0.2">
      <c r="T19882" s="212"/>
      <c r="U19882" s="213"/>
      <c r="V19882" s="213"/>
      <c r="W19882" s="213"/>
      <c r="X19882" s="214"/>
      <c r="Y19882" s="214"/>
      <c r="Z19882" s="214"/>
      <c r="AA19882" s="217"/>
      <c r="AB19882" s="217"/>
      <c r="AC19882" s="217"/>
      <c r="AD19882" s="213"/>
    </row>
    <row r="19883" spans="20:30" x14ac:dyDescent="0.2">
      <c r="T19883" s="212"/>
      <c r="U19883" s="213"/>
      <c r="V19883" s="213"/>
      <c r="W19883" s="213"/>
      <c r="X19883" s="214"/>
      <c r="Y19883" s="214"/>
      <c r="Z19883" s="214"/>
      <c r="AA19883" s="217"/>
      <c r="AB19883" s="217"/>
      <c r="AC19883" s="217"/>
      <c r="AD19883" s="213"/>
    </row>
    <row r="19884" spans="20:30" x14ac:dyDescent="0.2">
      <c r="T19884" s="212"/>
      <c r="U19884" s="213"/>
      <c r="V19884" s="213"/>
      <c r="W19884" s="213"/>
      <c r="X19884" s="214"/>
      <c r="Y19884" s="214"/>
      <c r="Z19884" s="214"/>
      <c r="AA19884" s="217"/>
      <c r="AB19884" s="217"/>
      <c r="AC19884" s="217"/>
      <c r="AD19884" s="213"/>
    </row>
    <row r="19885" spans="20:30" x14ac:dyDescent="0.2">
      <c r="T19885" s="212"/>
      <c r="U19885" s="213"/>
      <c r="V19885" s="213"/>
      <c r="W19885" s="213"/>
      <c r="X19885" s="214"/>
      <c r="Y19885" s="214"/>
      <c r="Z19885" s="214"/>
      <c r="AA19885" s="217"/>
      <c r="AB19885" s="217"/>
      <c r="AC19885" s="217"/>
      <c r="AD19885" s="213"/>
    </row>
    <row r="19886" spans="20:30" x14ac:dyDescent="0.2">
      <c r="T19886" s="212"/>
      <c r="U19886" s="213"/>
      <c r="V19886" s="213"/>
      <c r="W19886" s="213"/>
      <c r="X19886" s="214"/>
      <c r="Y19886" s="214"/>
      <c r="Z19886" s="214"/>
      <c r="AA19886" s="217"/>
      <c r="AB19886" s="217"/>
      <c r="AC19886" s="217"/>
      <c r="AD19886" s="213"/>
    </row>
    <row r="19887" spans="20:30" x14ac:dyDescent="0.2">
      <c r="T19887" s="212"/>
      <c r="U19887" s="213"/>
      <c r="V19887" s="213"/>
      <c r="W19887" s="213"/>
      <c r="X19887" s="214"/>
      <c r="Y19887" s="214"/>
      <c r="Z19887" s="214"/>
      <c r="AA19887" s="217"/>
      <c r="AB19887" s="217"/>
      <c r="AC19887" s="217"/>
      <c r="AD19887" s="213"/>
    </row>
    <row r="19888" spans="20:30" x14ac:dyDescent="0.2">
      <c r="T19888" s="212"/>
      <c r="U19888" s="213"/>
      <c r="V19888" s="213"/>
      <c r="W19888" s="213"/>
      <c r="X19888" s="214"/>
      <c r="Y19888" s="214"/>
      <c r="Z19888" s="214"/>
      <c r="AA19888" s="217"/>
      <c r="AB19888" s="217"/>
      <c r="AC19888" s="217"/>
      <c r="AD19888" s="213"/>
    </row>
    <row r="19889" spans="20:30" x14ac:dyDescent="0.2">
      <c r="T19889" s="212"/>
      <c r="U19889" s="213"/>
      <c r="V19889" s="213"/>
      <c r="W19889" s="213"/>
      <c r="X19889" s="214"/>
      <c r="Y19889" s="214"/>
      <c r="Z19889" s="214"/>
      <c r="AA19889" s="217"/>
      <c r="AB19889" s="217"/>
      <c r="AC19889" s="217"/>
      <c r="AD19889" s="213"/>
    </row>
    <row r="19890" spans="20:30" x14ac:dyDescent="0.2">
      <c r="T19890" s="212"/>
      <c r="U19890" s="213"/>
      <c r="V19890" s="213"/>
      <c r="W19890" s="213"/>
      <c r="X19890" s="214"/>
      <c r="Y19890" s="214"/>
      <c r="Z19890" s="214"/>
      <c r="AA19890" s="217"/>
      <c r="AB19890" s="217"/>
      <c r="AC19890" s="217"/>
      <c r="AD19890" s="213"/>
    </row>
    <row r="19891" spans="20:30" x14ac:dyDescent="0.2">
      <c r="T19891" s="212"/>
      <c r="U19891" s="213"/>
      <c r="V19891" s="213"/>
      <c r="W19891" s="213"/>
      <c r="X19891" s="214"/>
      <c r="Y19891" s="214"/>
      <c r="Z19891" s="214"/>
      <c r="AA19891" s="217"/>
      <c r="AB19891" s="217"/>
      <c r="AC19891" s="217"/>
      <c r="AD19891" s="213"/>
    </row>
    <row r="19892" spans="20:30" x14ac:dyDescent="0.2">
      <c r="T19892" s="212"/>
      <c r="U19892" s="213"/>
      <c r="V19892" s="213"/>
      <c r="W19892" s="213"/>
      <c r="X19892" s="214"/>
      <c r="Y19892" s="214"/>
      <c r="Z19892" s="214"/>
      <c r="AA19892" s="217"/>
      <c r="AB19892" s="217"/>
      <c r="AC19892" s="217"/>
      <c r="AD19892" s="213"/>
    </row>
    <row r="19893" spans="20:30" x14ac:dyDescent="0.2">
      <c r="T19893" s="212"/>
      <c r="U19893" s="213"/>
      <c r="V19893" s="213"/>
      <c r="W19893" s="213"/>
      <c r="X19893" s="214"/>
      <c r="Y19893" s="214"/>
      <c r="Z19893" s="214"/>
      <c r="AA19893" s="217"/>
      <c r="AB19893" s="217"/>
      <c r="AC19893" s="217"/>
      <c r="AD19893" s="213"/>
    </row>
    <row r="19894" spans="20:30" x14ac:dyDescent="0.2">
      <c r="T19894" s="212"/>
      <c r="U19894" s="213"/>
      <c r="V19894" s="213"/>
      <c r="W19894" s="213"/>
      <c r="X19894" s="214"/>
      <c r="Y19894" s="214"/>
      <c r="Z19894" s="214"/>
      <c r="AA19894" s="217"/>
      <c r="AB19894" s="217"/>
      <c r="AC19894" s="217"/>
      <c r="AD19894" s="213"/>
    </row>
    <row r="19895" spans="20:30" x14ac:dyDescent="0.2">
      <c r="T19895" s="212"/>
      <c r="U19895" s="213"/>
      <c r="V19895" s="213"/>
      <c r="W19895" s="213"/>
      <c r="X19895" s="214"/>
      <c r="Y19895" s="214"/>
      <c r="Z19895" s="214"/>
      <c r="AA19895" s="217"/>
      <c r="AB19895" s="217"/>
      <c r="AC19895" s="217"/>
      <c r="AD19895" s="213"/>
    </row>
    <row r="19896" spans="20:30" x14ac:dyDescent="0.2">
      <c r="T19896" s="212"/>
      <c r="U19896" s="213"/>
      <c r="V19896" s="213"/>
      <c r="W19896" s="213"/>
      <c r="X19896" s="214"/>
      <c r="Y19896" s="214"/>
      <c r="Z19896" s="214"/>
      <c r="AA19896" s="217"/>
      <c r="AB19896" s="217"/>
      <c r="AC19896" s="217"/>
      <c r="AD19896" s="213"/>
    </row>
    <row r="19897" spans="20:30" x14ac:dyDescent="0.2">
      <c r="T19897" s="212"/>
      <c r="U19897" s="213"/>
      <c r="V19897" s="213"/>
      <c r="W19897" s="213"/>
      <c r="X19897" s="214"/>
      <c r="Y19897" s="214"/>
      <c r="Z19897" s="214"/>
      <c r="AA19897" s="217"/>
      <c r="AB19897" s="217"/>
      <c r="AC19897" s="217"/>
      <c r="AD19897" s="213"/>
    </row>
    <row r="19898" spans="20:30" x14ac:dyDescent="0.2">
      <c r="T19898" s="212"/>
      <c r="U19898" s="213"/>
      <c r="V19898" s="213"/>
      <c r="W19898" s="213"/>
      <c r="X19898" s="214"/>
      <c r="Y19898" s="214"/>
      <c r="Z19898" s="214"/>
      <c r="AA19898" s="217"/>
      <c r="AB19898" s="217"/>
      <c r="AC19898" s="217"/>
      <c r="AD19898" s="213"/>
    </row>
    <row r="19899" spans="20:30" x14ac:dyDescent="0.2">
      <c r="T19899" s="212"/>
      <c r="U19899" s="213"/>
      <c r="V19899" s="213"/>
      <c r="W19899" s="213"/>
      <c r="X19899" s="214"/>
      <c r="Y19899" s="214"/>
      <c r="Z19899" s="214"/>
      <c r="AA19899" s="217"/>
      <c r="AB19899" s="217"/>
      <c r="AC19899" s="217"/>
      <c r="AD19899" s="213"/>
    </row>
    <row r="19900" spans="20:30" x14ac:dyDescent="0.2">
      <c r="T19900" s="212"/>
      <c r="U19900" s="213"/>
      <c r="V19900" s="213"/>
      <c r="W19900" s="213"/>
      <c r="X19900" s="214"/>
      <c r="Y19900" s="214"/>
      <c r="Z19900" s="214"/>
      <c r="AA19900" s="217"/>
      <c r="AB19900" s="217"/>
      <c r="AC19900" s="217"/>
      <c r="AD19900" s="213"/>
    </row>
    <row r="19901" spans="20:30" x14ac:dyDescent="0.2">
      <c r="T19901" s="212"/>
      <c r="U19901" s="213"/>
      <c r="V19901" s="213"/>
      <c r="W19901" s="213"/>
      <c r="X19901" s="214"/>
      <c r="Y19901" s="214"/>
      <c r="Z19901" s="214"/>
      <c r="AA19901" s="217"/>
      <c r="AB19901" s="217"/>
      <c r="AC19901" s="217"/>
      <c r="AD19901" s="213"/>
    </row>
    <row r="19902" spans="20:30" x14ac:dyDescent="0.2">
      <c r="T19902" s="212"/>
      <c r="U19902" s="213"/>
      <c r="V19902" s="213"/>
      <c r="W19902" s="213"/>
      <c r="X19902" s="214"/>
      <c r="Y19902" s="214"/>
      <c r="Z19902" s="214"/>
      <c r="AA19902" s="217"/>
      <c r="AB19902" s="217"/>
      <c r="AC19902" s="217"/>
      <c r="AD19902" s="213"/>
    </row>
    <row r="19903" spans="20:30" x14ac:dyDescent="0.2">
      <c r="T19903" s="212"/>
      <c r="U19903" s="213"/>
      <c r="V19903" s="213"/>
      <c r="W19903" s="213"/>
      <c r="X19903" s="214"/>
      <c r="Y19903" s="214"/>
      <c r="Z19903" s="214"/>
      <c r="AA19903" s="217"/>
      <c r="AB19903" s="217"/>
      <c r="AC19903" s="217"/>
      <c r="AD19903" s="213"/>
    </row>
    <row r="19904" spans="20:30" x14ac:dyDescent="0.2">
      <c r="T19904" s="212"/>
      <c r="U19904" s="213"/>
      <c r="V19904" s="213"/>
      <c r="W19904" s="213"/>
      <c r="X19904" s="214"/>
      <c r="Y19904" s="214"/>
      <c r="Z19904" s="214"/>
      <c r="AA19904" s="217"/>
      <c r="AB19904" s="217"/>
      <c r="AC19904" s="217"/>
      <c r="AD19904" s="213"/>
    </row>
    <row r="19905" spans="20:30" x14ac:dyDescent="0.2">
      <c r="T19905" s="212"/>
      <c r="U19905" s="213"/>
      <c r="V19905" s="213"/>
      <c r="W19905" s="213"/>
      <c r="X19905" s="214"/>
      <c r="Y19905" s="214"/>
      <c r="Z19905" s="214"/>
      <c r="AA19905" s="217"/>
      <c r="AB19905" s="217"/>
      <c r="AC19905" s="217"/>
      <c r="AD19905" s="213"/>
    </row>
    <row r="19906" spans="20:30" x14ac:dyDescent="0.2">
      <c r="T19906" s="212"/>
      <c r="U19906" s="213"/>
      <c r="V19906" s="213"/>
      <c r="W19906" s="213"/>
      <c r="X19906" s="214"/>
      <c r="Y19906" s="214"/>
      <c r="Z19906" s="214"/>
      <c r="AA19906" s="217"/>
      <c r="AB19906" s="217"/>
      <c r="AC19906" s="217"/>
      <c r="AD19906" s="213"/>
    </row>
    <row r="19907" spans="20:30" x14ac:dyDescent="0.2">
      <c r="T19907" s="212"/>
      <c r="U19907" s="213"/>
      <c r="V19907" s="213"/>
      <c r="W19907" s="213"/>
      <c r="X19907" s="214"/>
      <c r="Y19907" s="214"/>
      <c r="Z19907" s="214"/>
      <c r="AA19907" s="217"/>
      <c r="AB19907" s="217"/>
      <c r="AC19907" s="217"/>
      <c r="AD19907" s="213"/>
    </row>
    <row r="19908" spans="20:30" x14ac:dyDescent="0.2">
      <c r="T19908" s="212"/>
      <c r="U19908" s="213"/>
      <c r="V19908" s="213"/>
      <c r="W19908" s="213"/>
      <c r="X19908" s="214"/>
      <c r="Y19908" s="214"/>
      <c r="Z19908" s="214"/>
      <c r="AA19908" s="217"/>
      <c r="AB19908" s="217"/>
      <c r="AC19908" s="217"/>
      <c r="AD19908" s="213"/>
    </row>
    <row r="19909" spans="20:30" x14ac:dyDescent="0.2">
      <c r="T19909" s="212"/>
      <c r="U19909" s="213"/>
      <c r="V19909" s="213"/>
      <c r="W19909" s="213"/>
      <c r="X19909" s="214"/>
      <c r="Y19909" s="214"/>
      <c r="Z19909" s="214"/>
      <c r="AA19909" s="217"/>
      <c r="AB19909" s="217"/>
      <c r="AC19909" s="217"/>
      <c r="AD19909" s="213"/>
    </row>
    <row r="19910" spans="20:30" x14ac:dyDescent="0.2">
      <c r="T19910" s="212"/>
      <c r="U19910" s="213"/>
      <c r="V19910" s="213"/>
      <c r="W19910" s="213"/>
      <c r="X19910" s="214"/>
      <c r="Y19910" s="214"/>
      <c r="Z19910" s="214"/>
      <c r="AA19910" s="217"/>
      <c r="AB19910" s="217"/>
      <c r="AC19910" s="217"/>
      <c r="AD19910" s="213"/>
    </row>
    <row r="19911" spans="20:30" x14ac:dyDescent="0.2">
      <c r="T19911" s="212"/>
      <c r="U19911" s="213"/>
      <c r="V19911" s="213"/>
      <c r="W19911" s="213"/>
      <c r="X19911" s="214"/>
      <c r="Y19911" s="214"/>
      <c r="Z19911" s="214"/>
      <c r="AA19911" s="217"/>
      <c r="AB19911" s="217"/>
      <c r="AC19911" s="217"/>
      <c r="AD19911" s="213"/>
    </row>
    <row r="19912" spans="20:30" x14ac:dyDescent="0.2">
      <c r="T19912" s="212"/>
      <c r="U19912" s="213"/>
      <c r="V19912" s="213"/>
      <c r="W19912" s="213"/>
      <c r="X19912" s="214"/>
      <c r="Y19912" s="214"/>
      <c r="Z19912" s="214"/>
      <c r="AA19912" s="217"/>
      <c r="AB19912" s="217"/>
      <c r="AC19912" s="217"/>
      <c r="AD19912" s="213"/>
    </row>
    <row r="19913" spans="20:30" x14ac:dyDescent="0.2">
      <c r="T19913" s="212"/>
      <c r="U19913" s="213"/>
      <c r="V19913" s="213"/>
      <c r="W19913" s="213"/>
      <c r="X19913" s="214"/>
      <c r="Y19913" s="214"/>
      <c r="Z19913" s="214"/>
      <c r="AA19913" s="217"/>
      <c r="AB19913" s="217"/>
      <c r="AC19913" s="217"/>
      <c r="AD19913" s="213"/>
    </row>
    <row r="19914" spans="20:30" x14ac:dyDescent="0.2">
      <c r="T19914" s="212"/>
      <c r="U19914" s="213"/>
      <c r="V19914" s="213"/>
      <c r="W19914" s="213"/>
      <c r="X19914" s="214"/>
      <c r="Y19914" s="214"/>
      <c r="Z19914" s="214"/>
      <c r="AA19914" s="217"/>
      <c r="AB19914" s="217"/>
      <c r="AC19914" s="217"/>
      <c r="AD19914" s="213"/>
    </row>
    <row r="19915" spans="20:30" x14ac:dyDescent="0.2">
      <c r="T19915" s="212"/>
      <c r="U19915" s="213"/>
      <c r="V19915" s="213"/>
      <c r="W19915" s="213"/>
      <c r="X19915" s="214"/>
      <c r="Y19915" s="214"/>
      <c r="Z19915" s="214"/>
      <c r="AA19915" s="217"/>
      <c r="AB19915" s="217"/>
      <c r="AC19915" s="217"/>
      <c r="AD19915" s="213"/>
    </row>
    <row r="19916" spans="20:30" x14ac:dyDescent="0.2">
      <c r="T19916" s="212"/>
      <c r="U19916" s="213"/>
      <c r="V19916" s="213"/>
      <c r="W19916" s="213"/>
      <c r="X19916" s="214"/>
      <c r="Y19916" s="214"/>
      <c r="Z19916" s="214"/>
      <c r="AA19916" s="217"/>
      <c r="AB19916" s="217"/>
      <c r="AC19916" s="217"/>
      <c r="AD19916" s="213"/>
    </row>
    <row r="19917" spans="20:30" x14ac:dyDescent="0.2">
      <c r="T19917" s="212"/>
      <c r="U19917" s="213"/>
      <c r="V19917" s="213"/>
      <c r="W19917" s="213"/>
      <c r="X19917" s="214"/>
      <c r="Y19917" s="214"/>
      <c r="Z19917" s="214"/>
      <c r="AA19917" s="217"/>
      <c r="AB19917" s="217"/>
      <c r="AC19917" s="217"/>
      <c r="AD19917" s="213"/>
    </row>
    <row r="19918" spans="20:30" x14ac:dyDescent="0.2">
      <c r="T19918" s="212"/>
      <c r="U19918" s="213"/>
      <c r="V19918" s="213"/>
      <c r="W19918" s="213"/>
      <c r="X19918" s="214"/>
      <c r="Y19918" s="214"/>
      <c r="Z19918" s="214"/>
      <c r="AA19918" s="217"/>
      <c r="AB19918" s="217"/>
      <c r="AC19918" s="217"/>
      <c r="AD19918" s="213"/>
    </row>
    <row r="19919" spans="20:30" x14ac:dyDescent="0.2">
      <c r="T19919" s="212"/>
      <c r="U19919" s="213"/>
      <c r="V19919" s="213"/>
      <c r="W19919" s="213"/>
      <c r="X19919" s="214"/>
      <c r="Y19919" s="214"/>
      <c r="Z19919" s="214"/>
      <c r="AA19919" s="217"/>
      <c r="AB19919" s="217"/>
      <c r="AC19919" s="217"/>
      <c r="AD19919" s="213"/>
    </row>
    <row r="19920" spans="20:30" x14ac:dyDescent="0.2">
      <c r="T19920" s="212"/>
      <c r="U19920" s="213"/>
      <c r="V19920" s="213"/>
      <c r="W19920" s="213"/>
      <c r="X19920" s="214"/>
      <c r="Y19920" s="214"/>
      <c r="Z19920" s="214"/>
      <c r="AA19920" s="217"/>
      <c r="AB19920" s="217"/>
      <c r="AC19920" s="217"/>
      <c r="AD19920" s="213"/>
    </row>
    <row r="19921" spans="20:30" x14ac:dyDescent="0.2">
      <c r="T19921" s="212"/>
      <c r="U19921" s="213"/>
      <c r="V19921" s="213"/>
      <c r="W19921" s="213"/>
      <c r="X19921" s="214"/>
      <c r="Y19921" s="214"/>
      <c r="Z19921" s="214"/>
      <c r="AA19921" s="217"/>
      <c r="AB19921" s="217"/>
      <c r="AC19921" s="217"/>
      <c r="AD19921" s="213"/>
    </row>
    <row r="19922" spans="20:30" x14ac:dyDescent="0.2">
      <c r="T19922" s="212"/>
      <c r="U19922" s="213"/>
      <c r="V19922" s="213"/>
      <c r="W19922" s="213"/>
      <c r="X19922" s="214"/>
      <c r="Y19922" s="214"/>
      <c r="Z19922" s="214"/>
      <c r="AA19922" s="217"/>
      <c r="AB19922" s="217"/>
      <c r="AC19922" s="217"/>
      <c r="AD19922" s="213"/>
    </row>
    <row r="19923" spans="20:30" x14ac:dyDescent="0.2">
      <c r="T19923" s="212"/>
      <c r="U19923" s="213"/>
      <c r="V19923" s="213"/>
      <c r="W19923" s="213"/>
      <c r="X19923" s="214"/>
      <c r="Y19923" s="214"/>
      <c r="Z19923" s="214"/>
      <c r="AA19923" s="217"/>
      <c r="AB19923" s="217"/>
      <c r="AC19923" s="217"/>
      <c r="AD19923" s="213"/>
    </row>
    <row r="19924" spans="20:30" x14ac:dyDescent="0.2">
      <c r="T19924" s="212"/>
      <c r="U19924" s="213"/>
      <c r="V19924" s="213"/>
      <c r="W19924" s="213"/>
      <c r="X19924" s="214"/>
      <c r="Y19924" s="214"/>
      <c r="Z19924" s="214"/>
      <c r="AA19924" s="217"/>
      <c r="AB19924" s="217"/>
      <c r="AC19924" s="217"/>
      <c r="AD19924" s="213"/>
    </row>
    <row r="19925" spans="20:30" x14ac:dyDescent="0.2">
      <c r="T19925" s="212"/>
      <c r="U19925" s="213"/>
      <c r="V19925" s="213"/>
      <c r="W19925" s="213"/>
      <c r="X19925" s="214"/>
      <c r="Y19925" s="214"/>
      <c r="Z19925" s="214"/>
      <c r="AA19925" s="217"/>
      <c r="AB19925" s="217"/>
      <c r="AC19925" s="217"/>
      <c r="AD19925" s="213"/>
    </row>
    <row r="19926" spans="20:30" x14ac:dyDescent="0.2">
      <c r="T19926" s="212"/>
      <c r="U19926" s="213"/>
      <c r="V19926" s="213"/>
      <c r="W19926" s="213"/>
      <c r="X19926" s="214"/>
      <c r="Y19926" s="214"/>
      <c r="Z19926" s="214"/>
      <c r="AA19926" s="217"/>
      <c r="AB19926" s="217"/>
      <c r="AC19926" s="217"/>
      <c r="AD19926" s="213"/>
    </row>
    <row r="19927" spans="20:30" x14ac:dyDescent="0.2">
      <c r="T19927" s="212"/>
      <c r="U19927" s="213"/>
      <c r="V19927" s="213"/>
      <c r="W19927" s="213"/>
      <c r="X19927" s="214"/>
      <c r="Y19927" s="214"/>
      <c r="Z19927" s="214"/>
      <c r="AA19927" s="217"/>
      <c r="AB19927" s="217"/>
      <c r="AC19927" s="217"/>
      <c r="AD19927" s="213"/>
    </row>
    <row r="19928" spans="20:30" x14ac:dyDescent="0.2">
      <c r="T19928" s="212"/>
      <c r="U19928" s="213"/>
      <c r="V19928" s="213"/>
      <c r="W19928" s="213"/>
      <c r="X19928" s="214"/>
      <c r="Y19928" s="214"/>
      <c r="Z19928" s="214"/>
      <c r="AA19928" s="217"/>
      <c r="AB19928" s="217"/>
      <c r="AC19928" s="217"/>
      <c r="AD19928" s="213"/>
    </row>
    <row r="19929" spans="20:30" x14ac:dyDescent="0.2">
      <c r="T19929" s="212"/>
      <c r="U19929" s="213"/>
      <c r="V19929" s="213"/>
      <c r="W19929" s="213"/>
      <c r="X19929" s="214"/>
      <c r="Y19929" s="214"/>
      <c r="Z19929" s="214"/>
      <c r="AA19929" s="217"/>
      <c r="AB19929" s="217"/>
      <c r="AC19929" s="217"/>
      <c r="AD19929" s="213"/>
    </row>
    <row r="19930" spans="20:30" x14ac:dyDescent="0.2">
      <c r="T19930" s="212"/>
      <c r="U19930" s="213"/>
      <c r="V19930" s="213"/>
      <c r="W19930" s="213"/>
      <c r="X19930" s="214"/>
      <c r="Y19930" s="214"/>
      <c r="Z19930" s="214"/>
      <c r="AA19930" s="217"/>
      <c r="AB19930" s="217"/>
      <c r="AC19930" s="217"/>
      <c r="AD19930" s="213"/>
    </row>
    <row r="19931" spans="20:30" x14ac:dyDescent="0.2">
      <c r="T19931" s="212"/>
      <c r="U19931" s="213"/>
      <c r="V19931" s="213"/>
      <c r="W19931" s="213"/>
      <c r="X19931" s="214"/>
      <c r="Y19931" s="214"/>
      <c r="Z19931" s="214"/>
      <c r="AA19931" s="217"/>
      <c r="AB19931" s="217"/>
      <c r="AC19931" s="217"/>
      <c r="AD19931" s="213"/>
    </row>
    <row r="19932" spans="20:30" x14ac:dyDescent="0.2">
      <c r="T19932" s="212"/>
      <c r="U19932" s="213"/>
      <c r="V19932" s="213"/>
      <c r="W19932" s="213"/>
      <c r="X19932" s="214"/>
      <c r="Y19932" s="214"/>
      <c r="Z19932" s="214"/>
      <c r="AA19932" s="217"/>
      <c r="AB19932" s="217"/>
      <c r="AC19932" s="217"/>
      <c r="AD19932" s="213"/>
    </row>
    <row r="19933" spans="20:30" x14ac:dyDescent="0.2">
      <c r="T19933" s="212"/>
      <c r="U19933" s="213"/>
      <c r="V19933" s="213"/>
      <c r="W19933" s="213"/>
      <c r="X19933" s="214"/>
      <c r="Y19933" s="214"/>
      <c r="Z19933" s="214"/>
      <c r="AA19933" s="217"/>
      <c r="AB19933" s="217"/>
      <c r="AC19933" s="217"/>
      <c r="AD19933" s="213"/>
    </row>
    <row r="19934" spans="20:30" x14ac:dyDescent="0.2">
      <c r="T19934" s="212"/>
      <c r="U19934" s="213"/>
      <c r="V19934" s="213"/>
      <c r="W19934" s="213"/>
      <c r="X19934" s="214"/>
      <c r="Y19934" s="214"/>
      <c r="Z19934" s="214"/>
      <c r="AA19934" s="217"/>
      <c r="AB19934" s="217"/>
      <c r="AC19934" s="217"/>
      <c r="AD19934" s="213"/>
    </row>
    <row r="19935" spans="20:30" x14ac:dyDescent="0.2">
      <c r="T19935" s="212"/>
      <c r="U19935" s="213"/>
      <c r="V19935" s="213"/>
      <c r="W19935" s="213"/>
      <c r="X19935" s="214"/>
      <c r="Y19935" s="214"/>
      <c r="Z19935" s="214"/>
      <c r="AA19935" s="217"/>
      <c r="AB19935" s="217"/>
      <c r="AC19935" s="217"/>
      <c r="AD19935" s="213"/>
    </row>
    <row r="19936" spans="20:30" x14ac:dyDescent="0.2">
      <c r="T19936" s="212"/>
      <c r="U19936" s="213"/>
      <c r="V19936" s="213"/>
      <c r="W19936" s="213"/>
      <c r="X19936" s="214"/>
      <c r="Y19936" s="214"/>
      <c r="Z19936" s="214"/>
      <c r="AA19936" s="217"/>
      <c r="AB19936" s="217"/>
      <c r="AC19936" s="217"/>
      <c r="AD19936" s="213"/>
    </row>
    <row r="19937" spans="20:30" x14ac:dyDescent="0.2">
      <c r="T19937" s="212"/>
      <c r="U19937" s="213"/>
      <c r="V19937" s="213"/>
      <c r="W19937" s="213"/>
      <c r="X19937" s="214"/>
      <c r="Y19937" s="214"/>
      <c r="Z19937" s="214"/>
      <c r="AA19937" s="217"/>
      <c r="AB19937" s="217"/>
      <c r="AC19937" s="217"/>
      <c r="AD19937" s="213"/>
    </row>
    <row r="19938" spans="20:30" x14ac:dyDescent="0.2">
      <c r="T19938" s="212"/>
      <c r="U19938" s="213"/>
      <c r="V19938" s="213"/>
      <c r="W19938" s="213"/>
      <c r="X19938" s="214"/>
      <c r="Y19938" s="214"/>
      <c r="Z19938" s="214"/>
      <c r="AA19938" s="217"/>
      <c r="AB19938" s="217"/>
      <c r="AC19938" s="217"/>
      <c r="AD19938" s="213"/>
    </row>
    <row r="19939" spans="20:30" x14ac:dyDescent="0.2">
      <c r="T19939" s="212"/>
      <c r="U19939" s="213"/>
      <c r="V19939" s="213"/>
      <c r="W19939" s="213"/>
      <c r="X19939" s="214"/>
      <c r="Y19939" s="214"/>
      <c r="Z19939" s="214"/>
      <c r="AA19939" s="217"/>
      <c r="AB19939" s="217"/>
      <c r="AC19939" s="217"/>
      <c r="AD19939" s="213"/>
    </row>
    <row r="19940" spans="20:30" x14ac:dyDescent="0.2">
      <c r="T19940" s="212"/>
      <c r="U19940" s="213"/>
      <c r="V19940" s="213"/>
      <c r="W19940" s="213"/>
      <c r="X19940" s="214"/>
      <c r="Y19940" s="214"/>
      <c r="Z19940" s="214"/>
      <c r="AA19940" s="217"/>
      <c r="AB19940" s="217"/>
      <c r="AC19940" s="217"/>
      <c r="AD19940" s="213"/>
    </row>
    <row r="19941" spans="20:30" x14ac:dyDescent="0.2">
      <c r="T19941" s="212"/>
      <c r="U19941" s="213"/>
      <c r="V19941" s="213"/>
      <c r="W19941" s="213"/>
      <c r="X19941" s="214"/>
      <c r="Y19941" s="214"/>
      <c r="Z19941" s="214"/>
      <c r="AA19941" s="217"/>
      <c r="AB19941" s="217"/>
      <c r="AC19941" s="217"/>
      <c r="AD19941" s="213"/>
    </row>
    <row r="19942" spans="20:30" x14ac:dyDescent="0.2">
      <c r="T19942" s="212"/>
      <c r="U19942" s="213"/>
      <c r="V19942" s="213"/>
      <c r="W19942" s="213"/>
      <c r="X19942" s="214"/>
      <c r="Y19942" s="214"/>
      <c r="Z19942" s="214"/>
      <c r="AA19942" s="217"/>
      <c r="AB19942" s="217"/>
      <c r="AC19942" s="217"/>
      <c r="AD19942" s="213"/>
    </row>
    <row r="19943" spans="20:30" x14ac:dyDescent="0.2">
      <c r="T19943" s="212"/>
      <c r="U19943" s="213"/>
      <c r="V19943" s="213"/>
      <c r="W19943" s="213"/>
      <c r="X19943" s="214"/>
      <c r="Y19943" s="214"/>
      <c r="Z19943" s="214"/>
      <c r="AA19943" s="217"/>
      <c r="AB19943" s="217"/>
      <c r="AC19943" s="217"/>
      <c r="AD19943" s="213"/>
    </row>
    <row r="19944" spans="20:30" x14ac:dyDescent="0.2">
      <c r="T19944" s="212"/>
      <c r="U19944" s="213"/>
      <c r="V19944" s="213"/>
      <c r="W19944" s="213"/>
      <c r="X19944" s="214"/>
      <c r="Y19944" s="214"/>
      <c r="Z19944" s="214"/>
      <c r="AA19944" s="217"/>
      <c r="AB19944" s="217"/>
      <c r="AC19944" s="217"/>
      <c r="AD19944" s="213"/>
    </row>
    <row r="19945" spans="20:30" x14ac:dyDescent="0.2">
      <c r="T19945" s="212"/>
      <c r="U19945" s="213"/>
      <c r="V19945" s="213"/>
      <c r="W19945" s="213"/>
      <c r="X19945" s="214"/>
      <c r="Y19945" s="214"/>
      <c r="Z19945" s="214"/>
      <c r="AA19945" s="217"/>
      <c r="AB19945" s="217"/>
      <c r="AC19945" s="217"/>
      <c r="AD19945" s="213"/>
    </row>
    <row r="19946" spans="20:30" x14ac:dyDescent="0.2">
      <c r="T19946" s="212"/>
      <c r="U19946" s="213"/>
      <c r="V19946" s="213"/>
      <c r="W19946" s="213"/>
      <c r="X19946" s="214"/>
      <c r="Y19946" s="214"/>
      <c r="Z19946" s="214"/>
      <c r="AA19946" s="217"/>
      <c r="AB19946" s="217"/>
      <c r="AC19946" s="217"/>
      <c r="AD19946" s="213"/>
    </row>
    <row r="19947" spans="20:30" x14ac:dyDescent="0.2">
      <c r="T19947" s="212"/>
      <c r="U19947" s="213"/>
      <c r="V19947" s="213"/>
      <c r="W19947" s="213"/>
      <c r="X19947" s="214"/>
      <c r="Y19947" s="214"/>
      <c r="Z19947" s="214"/>
      <c r="AA19947" s="217"/>
      <c r="AB19947" s="217"/>
      <c r="AC19947" s="217"/>
      <c r="AD19947" s="213"/>
    </row>
    <row r="19948" spans="20:30" x14ac:dyDescent="0.2">
      <c r="T19948" s="212"/>
      <c r="U19948" s="213"/>
      <c r="V19948" s="213"/>
      <c r="W19948" s="213"/>
      <c r="X19948" s="214"/>
      <c r="Y19948" s="214"/>
      <c r="Z19948" s="214"/>
      <c r="AA19948" s="217"/>
      <c r="AB19948" s="217"/>
      <c r="AC19948" s="217"/>
      <c r="AD19948" s="213"/>
    </row>
    <row r="19949" spans="20:30" x14ac:dyDescent="0.2">
      <c r="T19949" s="212"/>
      <c r="U19949" s="213"/>
      <c r="V19949" s="213"/>
      <c r="W19949" s="213"/>
      <c r="X19949" s="214"/>
      <c r="Y19949" s="214"/>
      <c r="Z19949" s="214"/>
      <c r="AA19949" s="217"/>
      <c r="AB19949" s="217"/>
      <c r="AC19949" s="217"/>
      <c r="AD19949" s="213"/>
    </row>
    <row r="19950" spans="20:30" x14ac:dyDescent="0.2">
      <c r="T19950" s="212"/>
      <c r="U19950" s="213"/>
      <c r="V19950" s="213"/>
      <c r="W19950" s="213"/>
      <c r="X19950" s="214"/>
      <c r="Y19950" s="214"/>
      <c r="Z19950" s="214"/>
      <c r="AA19950" s="217"/>
      <c r="AB19950" s="217"/>
      <c r="AC19950" s="217"/>
      <c r="AD19950" s="213"/>
    </row>
    <row r="19951" spans="20:30" x14ac:dyDescent="0.2">
      <c r="T19951" s="212"/>
      <c r="U19951" s="213"/>
      <c r="V19951" s="213"/>
      <c r="W19951" s="213"/>
      <c r="X19951" s="214"/>
      <c r="Y19951" s="214"/>
      <c r="Z19951" s="214"/>
      <c r="AA19951" s="217"/>
      <c r="AB19951" s="217"/>
      <c r="AC19951" s="217"/>
      <c r="AD19951" s="213"/>
    </row>
    <row r="19952" spans="20:30" x14ac:dyDescent="0.2">
      <c r="T19952" s="212"/>
      <c r="U19952" s="213"/>
      <c r="V19952" s="213"/>
      <c r="W19952" s="213"/>
      <c r="X19952" s="214"/>
      <c r="Y19952" s="214"/>
      <c r="Z19952" s="214"/>
      <c r="AA19952" s="217"/>
      <c r="AB19952" s="217"/>
      <c r="AC19952" s="217"/>
      <c r="AD19952" s="213"/>
    </row>
    <row r="19953" spans="20:30" x14ac:dyDescent="0.2">
      <c r="T19953" s="212"/>
      <c r="U19953" s="213"/>
      <c r="V19953" s="213"/>
      <c r="W19953" s="213"/>
      <c r="X19953" s="214"/>
      <c r="Y19953" s="214"/>
      <c r="Z19953" s="214"/>
      <c r="AA19953" s="217"/>
      <c r="AB19953" s="217"/>
      <c r="AC19953" s="217"/>
      <c r="AD19953" s="213"/>
    </row>
    <row r="19954" spans="20:30" x14ac:dyDescent="0.2">
      <c r="T19954" s="212"/>
      <c r="U19954" s="213"/>
      <c r="V19954" s="213"/>
      <c r="W19954" s="213"/>
      <c r="X19954" s="214"/>
      <c r="Y19954" s="214"/>
      <c r="Z19954" s="214"/>
      <c r="AA19954" s="217"/>
      <c r="AB19954" s="217"/>
      <c r="AC19954" s="217"/>
      <c r="AD19954" s="213"/>
    </row>
    <row r="19955" spans="20:30" x14ac:dyDescent="0.2">
      <c r="T19955" s="212"/>
      <c r="U19955" s="213"/>
      <c r="V19955" s="213"/>
      <c r="W19955" s="213"/>
      <c r="X19955" s="214"/>
      <c r="Y19955" s="214"/>
      <c r="Z19955" s="214"/>
      <c r="AA19955" s="217"/>
      <c r="AB19955" s="217"/>
      <c r="AC19955" s="217"/>
      <c r="AD19955" s="213"/>
    </row>
    <row r="19956" spans="20:30" x14ac:dyDescent="0.2">
      <c r="T19956" s="212"/>
      <c r="U19956" s="213"/>
      <c r="V19956" s="213"/>
      <c r="W19956" s="213"/>
      <c r="X19956" s="214"/>
      <c r="Y19956" s="214"/>
      <c r="Z19956" s="214"/>
      <c r="AA19956" s="217"/>
      <c r="AB19956" s="217"/>
      <c r="AC19956" s="217"/>
      <c r="AD19956" s="213"/>
    </row>
    <row r="19957" spans="20:30" x14ac:dyDescent="0.2">
      <c r="T19957" s="212"/>
      <c r="U19957" s="213"/>
      <c r="V19957" s="213"/>
      <c r="W19957" s="213"/>
      <c r="X19957" s="214"/>
      <c r="Y19957" s="214"/>
      <c r="Z19957" s="214"/>
      <c r="AA19957" s="217"/>
      <c r="AB19957" s="217"/>
      <c r="AC19957" s="217"/>
      <c r="AD19957" s="213"/>
    </row>
    <row r="19958" spans="20:30" x14ac:dyDescent="0.2">
      <c r="T19958" s="212"/>
      <c r="U19958" s="213"/>
      <c r="V19958" s="213"/>
      <c r="W19958" s="213"/>
      <c r="X19958" s="214"/>
      <c r="Y19958" s="214"/>
      <c r="Z19958" s="214"/>
      <c r="AA19958" s="217"/>
      <c r="AB19958" s="217"/>
      <c r="AC19958" s="217"/>
      <c r="AD19958" s="213"/>
    </row>
    <row r="19959" spans="20:30" x14ac:dyDescent="0.2">
      <c r="T19959" s="212"/>
      <c r="U19959" s="213"/>
      <c r="V19959" s="213"/>
      <c r="W19959" s="213"/>
      <c r="X19959" s="214"/>
      <c r="Y19959" s="214"/>
      <c r="Z19959" s="214"/>
      <c r="AA19959" s="217"/>
      <c r="AB19959" s="217"/>
      <c r="AC19959" s="217"/>
      <c r="AD19959" s="213"/>
    </row>
    <row r="19960" spans="20:30" x14ac:dyDescent="0.2">
      <c r="T19960" s="212"/>
      <c r="U19960" s="213"/>
      <c r="V19960" s="213"/>
      <c r="W19960" s="213"/>
      <c r="X19960" s="214"/>
      <c r="Y19960" s="214"/>
      <c r="Z19960" s="214"/>
      <c r="AA19960" s="217"/>
      <c r="AB19960" s="217"/>
      <c r="AC19960" s="217"/>
      <c r="AD19960" s="213"/>
    </row>
    <row r="19961" spans="20:30" x14ac:dyDescent="0.2">
      <c r="T19961" s="212"/>
      <c r="U19961" s="213"/>
      <c r="V19961" s="213"/>
      <c r="W19961" s="213"/>
      <c r="X19961" s="214"/>
      <c r="Y19961" s="214"/>
      <c r="Z19961" s="214"/>
      <c r="AA19961" s="217"/>
      <c r="AB19961" s="217"/>
      <c r="AC19961" s="217"/>
      <c r="AD19961" s="213"/>
    </row>
    <row r="19962" spans="20:30" x14ac:dyDescent="0.2">
      <c r="T19962" s="212"/>
      <c r="U19962" s="213"/>
      <c r="V19962" s="213"/>
      <c r="W19962" s="213"/>
      <c r="X19962" s="214"/>
      <c r="Y19962" s="214"/>
      <c r="Z19962" s="214"/>
      <c r="AA19962" s="217"/>
      <c r="AB19962" s="217"/>
      <c r="AC19962" s="217"/>
      <c r="AD19962" s="213"/>
    </row>
    <row r="19963" spans="20:30" x14ac:dyDescent="0.2">
      <c r="T19963" s="212"/>
      <c r="U19963" s="213"/>
      <c r="V19963" s="213"/>
      <c r="W19963" s="213"/>
      <c r="X19963" s="214"/>
      <c r="Y19963" s="214"/>
      <c r="Z19963" s="214"/>
      <c r="AA19963" s="217"/>
      <c r="AB19963" s="217"/>
      <c r="AC19963" s="217"/>
      <c r="AD19963" s="213"/>
    </row>
    <row r="19964" spans="20:30" x14ac:dyDescent="0.2">
      <c r="T19964" s="212"/>
      <c r="U19964" s="213"/>
      <c r="V19964" s="213"/>
      <c r="W19964" s="213"/>
      <c r="X19964" s="214"/>
      <c r="Y19964" s="214"/>
      <c r="Z19964" s="214"/>
      <c r="AA19964" s="217"/>
      <c r="AB19964" s="217"/>
      <c r="AC19964" s="217"/>
      <c r="AD19964" s="213"/>
    </row>
    <row r="19965" spans="20:30" x14ac:dyDescent="0.2">
      <c r="T19965" s="212"/>
      <c r="U19965" s="213"/>
      <c r="V19965" s="213"/>
      <c r="W19965" s="213"/>
      <c r="X19965" s="214"/>
      <c r="Y19965" s="214"/>
      <c r="Z19965" s="214"/>
      <c r="AA19965" s="217"/>
      <c r="AB19965" s="217"/>
      <c r="AC19965" s="217"/>
      <c r="AD19965" s="213"/>
    </row>
    <row r="19966" spans="20:30" x14ac:dyDescent="0.2">
      <c r="T19966" s="212"/>
      <c r="U19966" s="213"/>
      <c r="V19966" s="213"/>
      <c r="W19966" s="213"/>
      <c r="X19966" s="214"/>
      <c r="Y19966" s="214"/>
      <c r="Z19966" s="214"/>
      <c r="AA19966" s="217"/>
      <c r="AB19966" s="217"/>
      <c r="AC19966" s="217"/>
      <c r="AD19966" s="213"/>
    </row>
    <row r="19967" spans="20:30" x14ac:dyDescent="0.2">
      <c r="T19967" s="212"/>
      <c r="U19967" s="213"/>
      <c r="V19967" s="213"/>
      <c r="W19967" s="213"/>
      <c r="X19967" s="214"/>
      <c r="Y19967" s="214"/>
      <c r="Z19967" s="214"/>
      <c r="AA19967" s="217"/>
      <c r="AB19967" s="217"/>
      <c r="AC19967" s="217"/>
      <c r="AD19967" s="213"/>
    </row>
    <row r="19968" spans="20:30" x14ac:dyDescent="0.2">
      <c r="T19968" s="212"/>
      <c r="U19968" s="213"/>
      <c r="V19968" s="213"/>
      <c r="W19968" s="213"/>
      <c r="X19968" s="214"/>
      <c r="Y19968" s="214"/>
      <c r="Z19968" s="214"/>
      <c r="AA19968" s="217"/>
      <c r="AB19968" s="217"/>
      <c r="AC19968" s="217"/>
      <c r="AD19968" s="213"/>
    </row>
    <row r="19969" spans="20:30" x14ac:dyDescent="0.2">
      <c r="T19969" s="212"/>
      <c r="U19969" s="213"/>
      <c r="V19969" s="213"/>
      <c r="W19969" s="213"/>
      <c r="X19969" s="214"/>
      <c r="Y19969" s="214"/>
      <c r="Z19969" s="214"/>
      <c r="AA19969" s="217"/>
      <c r="AB19969" s="217"/>
      <c r="AC19969" s="217"/>
      <c r="AD19969" s="213"/>
    </row>
    <row r="19970" spans="20:30" x14ac:dyDescent="0.2">
      <c r="T19970" s="212"/>
      <c r="U19970" s="213"/>
      <c r="V19970" s="213"/>
      <c r="W19970" s="213"/>
      <c r="X19970" s="214"/>
      <c r="Y19970" s="214"/>
      <c r="Z19970" s="214"/>
      <c r="AA19970" s="217"/>
      <c r="AB19970" s="217"/>
      <c r="AC19970" s="217"/>
      <c r="AD19970" s="213"/>
    </row>
    <row r="19971" spans="20:30" x14ac:dyDescent="0.2">
      <c r="T19971" s="212"/>
      <c r="U19971" s="213"/>
      <c r="V19971" s="213"/>
      <c r="W19971" s="213"/>
      <c r="X19971" s="214"/>
      <c r="Y19971" s="214"/>
      <c r="Z19971" s="214"/>
      <c r="AA19971" s="217"/>
      <c r="AB19971" s="217"/>
      <c r="AC19971" s="217"/>
      <c r="AD19971" s="213"/>
    </row>
    <row r="19972" spans="20:30" x14ac:dyDescent="0.2">
      <c r="T19972" s="212"/>
      <c r="U19972" s="213"/>
      <c r="V19972" s="213"/>
      <c r="W19972" s="213"/>
      <c r="X19972" s="214"/>
      <c r="Y19972" s="214"/>
      <c r="Z19972" s="214"/>
      <c r="AA19972" s="217"/>
      <c r="AB19972" s="217"/>
      <c r="AC19972" s="217"/>
      <c r="AD19972" s="213"/>
    </row>
    <row r="19973" spans="20:30" x14ac:dyDescent="0.2">
      <c r="T19973" s="212"/>
      <c r="U19973" s="213"/>
      <c r="V19973" s="213"/>
      <c r="W19973" s="213"/>
      <c r="X19973" s="214"/>
      <c r="Y19973" s="214"/>
      <c r="Z19973" s="214"/>
      <c r="AA19973" s="217"/>
      <c r="AB19973" s="217"/>
      <c r="AC19973" s="217"/>
      <c r="AD19973" s="213"/>
    </row>
    <row r="19974" spans="20:30" x14ac:dyDescent="0.2">
      <c r="T19974" s="212"/>
      <c r="U19974" s="213"/>
      <c r="V19974" s="213"/>
      <c r="W19974" s="213"/>
      <c r="X19974" s="214"/>
      <c r="Y19974" s="214"/>
      <c r="Z19974" s="214"/>
      <c r="AA19974" s="217"/>
      <c r="AB19974" s="217"/>
      <c r="AC19974" s="217"/>
      <c r="AD19974" s="213"/>
    </row>
    <row r="19975" spans="20:30" x14ac:dyDescent="0.2">
      <c r="T19975" s="212"/>
      <c r="U19975" s="213"/>
      <c r="V19975" s="213"/>
      <c r="W19975" s="213"/>
      <c r="X19975" s="214"/>
      <c r="Y19975" s="214"/>
      <c r="Z19975" s="214"/>
      <c r="AA19975" s="217"/>
      <c r="AB19975" s="217"/>
      <c r="AC19975" s="217"/>
      <c r="AD19975" s="213"/>
    </row>
    <row r="19976" spans="20:30" x14ac:dyDescent="0.2">
      <c r="T19976" s="212"/>
      <c r="U19976" s="213"/>
      <c r="V19976" s="213"/>
      <c r="W19976" s="213"/>
      <c r="X19976" s="214"/>
      <c r="Y19976" s="214"/>
      <c r="Z19976" s="214"/>
      <c r="AA19976" s="217"/>
      <c r="AB19976" s="217"/>
      <c r="AC19976" s="217"/>
      <c r="AD19976" s="213"/>
    </row>
    <row r="19977" spans="20:30" x14ac:dyDescent="0.2">
      <c r="T19977" s="212"/>
      <c r="U19977" s="213"/>
      <c r="V19977" s="213"/>
      <c r="W19977" s="213"/>
      <c r="X19977" s="214"/>
      <c r="Y19977" s="214"/>
      <c r="Z19977" s="214"/>
      <c r="AA19977" s="217"/>
      <c r="AB19977" s="217"/>
      <c r="AC19977" s="217"/>
      <c r="AD19977" s="213"/>
    </row>
    <row r="19978" spans="20:30" x14ac:dyDescent="0.2">
      <c r="T19978" s="212"/>
      <c r="U19978" s="213"/>
      <c r="V19978" s="213"/>
      <c r="W19978" s="213"/>
      <c r="X19978" s="214"/>
      <c r="Y19978" s="214"/>
      <c r="Z19978" s="214"/>
      <c r="AA19978" s="217"/>
      <c r="AB19978" s="217"/>
      <c r="AC19978" s="217"/>
      <c r="AD19978" s="213"/>
    </row>
    <row r="19979" spans="20:30" x14ac:dyDescent="0.2">
      <c r="T19979" s="212"/>
      <c r="U19979" s="213"/>
      <c r="V19979" s="213"/>
      <c r="W19979" s="213"/>
      <c r="X19979" s="214"/>
      <c r="Y19979" s="214"/>
      <c r="Z19979" s="214"/>
      <c r="AA19979" s="217"/>
      <c r="AB19979" s="217"/>
      <c r="AC19979" s="217"/>
      <c r="AD19979" s="213"/>
    </row>
    <row r="19980" spans="20:30" x14ac:dyDescent="0.2">
      <c r="T19980" s="212"/>
      <c r="U19980" s="213"/>
      <c r="V19980" s="213"/>
      <c r="W19980" s="213"/>
      <c r="X19980" s="214"/>
      <c r="Y19980" s="214"/>
      <c r="Z19980" s="214"/>
      <c r="AA19980" s="217"/>
      <c r="AB19980" s="217"/>
      <c r="AC19980" s="217"/>
      <c r="AD19980" s="213"/>
    </row>
    <row r="19981" spans="20:30" x14ac:dyDescent="0.2">
      <c r="T19981" s="212"/>
      <c r="U19981" s="213"/>
      <c r="V19981" s="213"/>
      <c r="W19981" s="213"/>
      <c r="X19981" s="214"/>
      <c r="Y19981" s="214"/>
      <c r="Z19981" s="214"/>
      <c r="AA19981" s="217"/>
      <c r="AB19981" s="217"/>
      <c r="AC19981" s="217"/>
      <c r="AD19981" s="213"/>
    </row>
    <row r="19982" spans="20:30" x14ac:dyDescent="0.2">
      <c r="T19982" s="212"/>
      <c r="U19982" s="213"/>
      <c r="V19982" s="213"/>
      <c r="W19982" s="213"/>
      <c r="X19982" s="214"/>
      <c r="Y19982" s="214"/>
      <c r="Z19982" s="214"/>
      <c r="AA19982" s="217"/>
      <c r="AB19982" s="217"/>
      <c r="AC19982" s="217"/>
      <c r="AD19982" s="213"/>
    </row>
    <row r="19983" spans="20:30" x14ac:dyDescent="0.2">
      <c r="T19983" s="212"/>
      <c r="U19983" s="213"/>
      <c r="V19983" s="213"/>
      <c r="W19983" s="213"/>
      <c r="X19983" s="214"/>
      <c r="Y19983" s="214"/>
      <c r="Z19983" s="214"/>
      <c r="AA19983" s="217"/>
      <c r="AB19983" s="217"/>
      <c r="AC19983" s="217"/>
      <c r="AD19983" s="213"/>
    </row>
    <row r="19984" spans="20:30" x14ac:dyDescent="0.2">
      <c r="T19984" s="212"/>
      <c r="U19984" s="213"/>
      <c r="V19984" s="213"/>
      <c r="W19984" s="213"/>
      <c r="X19984" s="214"/>
      <c r="Y19984" s="214"/>
      <c r="Z19984" s="214"/>
      <c r="AA19984" s="217"/>
      <c r="AB19984" s="217"/>
      <c r="AC19984" s="217"/>
      <c r="AD19984" s="213"/>
    </row>
    <row r="19985" spans="20:30" x14ac:dyDescent="0.2">
      <c r="T19985" s="212"/>
      <c r="U19985" s="213"/>
      <c r="V19985" s="213"/>
      <c r="W19985" s="213"/>
      <c r="X19985" s="214"/>
      <c r="Y19985" s="214"/>
      <c r="Z19985" s="214"/>
      <c r="AA19985" s="217"/>
      <c r="AB19985" s="217"/>
      <c r="AC19985" s="217"/>
      <c r="AD19985" s="213"/>
    </row>
    <row r="19986" spans="20:30" x14ac:dyDescent="0.2">
      <c r="T19986" s="212"/>
      <c r="U19986" s="213"/>
      <c r="V19986" s="213"/>
      <c r="W19986" s="213"/>
      <c r="X19986" s="214"/>
      <c r="Y19986" s="214"/>
      <c r="Z19986" s="214"/>
      <c r="AA19986" s="217"/>
      <c r="AB19986" s="217"/>
      <c r="AC19986" s="217"/>
      <c r="AD19986" s="213"/>
    </row>
    <row r="19987" spans="20:30" x14ac:dyDescent="0.2">
      <c r="T19987" s="212"/>
      <c r="U19987" s="213"/>
      <c r="V19987" s="213"/>
      <c r="W19987" s="213"/>
      <c r="X19987" s="214"/>
      <c r="Y19987" s="214"/>
      <c r="Z19987" s="214"/>
      <c r="AA19987" s="217"/>
      <c r="AB19987" s="217"/>
      <c r="AC19987" s="217"/>
      <c r="AD19987" s="213"/>
    </row>
    <row r="19988" spans="20:30" x14ac:dyDescent="0.2">
      <c r="T19988" s="212"/>
      <c r="U19988" s="213"/>
      <c r="V19988" s="213"/>
      <c r="W19988" s="213"/>
      <c r="X19988" s="214"/>
      <c r="Y19988" s="214"/>
      <c r="Z19988" s="214"/>
      <c r="AA19988" s="217"/>
      <c r="AB19988" s="217"/>
      <c r="AC19988" s="217"/>
      <c r="AD19988" s="213"/>
    </row>
    <row r="19989" spans="20:30" x14ac:dyDescent="0.2">
      <c r="T19989" s="212"/>
      <c r="U19989" s="213"/>
      <c r="V19989" s="213"/>
      <c r="W19989" s="213"/>
      <c r="X19989" s="214"/>
      <c r="Y19989" s="214"/>
      <c r="Z19989" s="214"/>
      <c r="AA19989" s="217"/>
      <c r="AB19989" s="217"/>
      <c r="AC19989" s="217"/>
      <c r="AD19989" s="213"/>
    </row>
    <row r="19990" spans="20:30" x14ac:dyDescent="0.2">
      <c r="T19990" s="212"/>
      <c r="U19990" s="213"/>
      <c r="V19990" s="213"/>
      <c r="W19990" s="213"/>
      <c r="X19990" s="214"/>
      <c r="Y19990" s="214"/>
      <c r="Z19990" s="214"/>
      <c r="AA19990" s="217"/>
      <c r="AB19990" s="217"/>
      <c r="AC19990" s="217"/>
      <c r="AD19990" s="213"/>
    </row>
    <row r="19991" spans="20:30" x14ac:dyDescent="0.2">
      <c r="T19991" s="212"/>
      <c r="U19991" s="213"/>
      <c r="V19991" s="213"/>
      <c r="W19991" s="213"/>
      <c r="X19991" s="214"/>
      <c r="Y19991" s="214"/>
      <c r="Z19991" s="214"/>
      <c r="AA19991" s="217"/>
      <c r="AB19991" s="217"/>
      <c r="AC19991" s="217"/>
      <c r="AD19991" s="213"/>
    </row>
    <row r="19992" spans="20:30" x14ac:dyDescent="0.2">
      <c r="T19992" s="212"/>
      <c r="U19992" s="213"/>
      <c r="V19992" s="213"/>
      <c r="W19992" s="213"/>
      <c r="X19992" s="214"/>
      <c r="Y19992" s="214"/>
      <c r="Z19992" s="214"/>
      <c r="AA19992" s="217"/>
      <c r="AB19992" s="217"/>
      <c r="AC19992" s="217"/>
      <c r="AD19992" s="213"/>
    </row>
    <row r="19993" spans="20:30" x14ac:dyDescent="0.2">
      <c r="T19993" s="212"/>
      <c r="U19993" s="213"/>
      <c r="V19993" s="213"/>
      <c r="W19993" s="213"/>
      <c r="X19993" s="214"/>
      <c r="Y19993" s="214"/>
      <c r="Z19993" s="214"/>
      <c r="AA19993" s="217"/>
      <c r="AB19993" s="217"/>
      <c r="AC19993" s="217"/>
      <c r="AD19993" s="213"/>
    </row>
    <row r="19994" spans="20:30" x14ac:dyDescent="0.2">
      <c r="T19994" s="212"/>
      <c r="U19994" s="213"/>
      <c r="V19994" s="213"/>
      <c r="W19994" s="213"/>
      <c r="X19994" s="214"/>
      <c r="Y19994" s="214"/>
      <c r="Z19994" s="214"/>
      <c r="AA19994" s="217"/>
      <c r="AB19994" s="217"/>
      <c r="AC19994" s="217"/>
      <c r="AD19994" s="213"/>
    </row>
    <row r="19995" spans="20:30" x14ac:dyDescent="0.2">
      <c r="T19995" s="212"/>
      <c r="U19995" s="213"/>
      <c r="V19995" s="213"/>
      <c r="W19995" s="213"/>
      <c r="X19995" s="214"/>
      <c r="Y19995" s="214"/>
      <c r="Z19995" s="214"/>
      <c r="AA19995" s="217"/>
      <c r="AB19995" s="217"/>
      <c r="AC19995" s="217"/>
      <c r="AD19995" s="213"/>
    </row>
    <row r="19996" spans="20:30" x14ac:dyDescent="0.2">
      <c r="T19996" s="212"/>
      <c r="U19996" s="213"/>
      <c r="V19996" s="213"/>
      <c r="W19996" s="213"/>
      <c r="X19996" s="214"/>
      <c r="Y19996" s="214"/>
      <c r="Z19996" s="214"/>
      <c r="AA19996" s="217"/>
      <c r="AB19996" s="217"/>
      <c r="AC19996" s="217"/>
      <c r="AD19996" s="213"/>
    </row>
    <row r="19997" spans="20:30" x14ac:dyDescent="0.2">
      <c r="T19997" s="212"/>
      <c r="U19997" s="213"/>
      <c r="V19997" s="213"/>
      <c r="W19997" s="213"/>
      <c r="X19997" s="214"/>
      <c r="Y19997" s="214"/>
      <c r="Z19997" s="214"/>
      <c r="AA19997" s="217"/>
      <c r="AB19997" s="217"/>
      <c r="AC19997" s="217"/>
      <c r="AD19997" s="213"/>
    </row>
    <row r="19998" spans="20:30" x14ac:dyDescent="0.2">
      <c r="T19998" s="212"/>
      <c r="U19998" s="213"/>
      <c r="V19998" s="213"/>
      <c r="W19998" s="213"/>
      <c r="X19998" s="214"/>
      <c r="Y19998" s="214"/>
      <c r="Z19998" s="214"/>
      <c r="AA19998" s="217"/>
      <c r="AB19998" s="217"/>
      <c r="AC19998" s="217"/>
      <c r="AD19998" s="213"/>
    </row>
    <row r="19999" spans="20:30" x14ac:dyDescent="0.2">
      <c r="T19999" s="212"/>
      <c r="U19999" s="213"/>
      <c r="V19999" s="213"/>
      <c r="W19999" s="213"/>
      <c r="X19999" s="214"/>
      <c r="Y19999" s="214"/>
      <c r="Z19999" s="214"/>
      <c r="AA19999" s="217"/>
      <c r="AB19999" s="217"/>
      <c r="AC19999" s="217"/>
      <c r="AD19999" s="213"/>
    </row>
    <row r="20000" spans="20:30" x14ac:dyDescent="0.2">
      <c r="T20000" s="212"/>
      <c r="U20000" s="213"/>
      <c r="V20000" s="213"/>
      <c r="W20000" s="213"/>
      <c r="X20000" s="214"/>
      <c r="Y20000" s="214"/>
      <c r="Z20000" s="214"/>
      <c r="AA20000" s="217"/>
      <c r="AB20000" s="217"/>
      <c r="AC20000" s="217"/>
      <c r="AD20000" s="213"/>
    </row>
    <row r="20001" spans="20:30" x14ac:dyDescent="0.2">
      <c r="T20001" s="212"/>
      <c r="U20001" s="213"/>
      <c r="V20001" s="213"/>
      <c r="W20001" s="213"/>
      <c r="X20001" s="214"/>
      <c r="Y20001" s="214"/>
      <c r="Z20001" s="214"/>
      <c r="AA20001" s="217"/>
      <c r="AB20001" s="217"/>
      <c r="AC20001" s="217"/>
      <c r="AD20001" s="213"/>
    </row>
    <row r="20002" spans="20:30" x14ac:dyDescent="0.2">
      <c r="T20002" s="212"/>
      <c r="U20002" s="213"/>
      <c r="V20002" s="213"/>
      <c r="W20002" s="213"/>
      <c r="X20002" s="214"/>
      <c r="Y20002" s="214"/>
      <c r="Z20002" s="214"/>
      <c r="AA20002" s="217"/>
      <c r="AB20002" s="217"/>
      <c r="AC20002" s="217"/>
      <c r="AD20002" s="213"/>
    </row>
    <row r="20003" spans="20:30" x14ac:dyDescent="0.2">
      <c r="T20003" s="212"/>
      <c r="U20003" s="213"/>
      <c r="V20003" s="213"/>
      <c r="W20003" s="213"/>
      <c r="X20003" s="214"/>
      <c r="Y20003" s="214"/>
      <c r="Z20003" s="214"/>
      <c r="AA20003" s="217"/>
      <c r="AB20003" s="217"/>
      <c r="AC20003" s="217"/>
      <c r="AD20003" s="213"/>
    </row>
    <row r="20004" spans="20:30" x14ac:dyDescent="0.2">
      <c r="T20004" s="212"/>
      <c r="U20004" s="213"/>
      <c r="V20004" s="213"/>
      <c r="W20004" s="213"/>
      <c r="X20004" s="214"/>
      <c r="Y20004" s="214"/>
      <c r="Z20004" s="214"/>
      <c r="AA20004" s="217"/>
      <c r="AB20004" s="217"/>
      <c r="AC20004" s="217"/>
      <c r="AD20004" s="213"/>
    </row>
    <row r="20005" spans="20:30" x14ac:dyDescent="0.2">
      <c r="T20005" s="212"/>
      <c r="U20005" s="213"/>
      <c r="V20005" s="213"/>
      <c r="W20005" s="213"/>
      <c r="X20005" s="214"/>
      <c r="Y20005" s="214"/>
      <c r="Z20005" s="214"/>
      <c r="AA20005" s="217"/>
      <c r="AB20005" s="217"/>
      <c r="AC20005" s="217"/>
      <c r="AD20005" s="213"/>
    </row>
    <row r="20006" spans="20:30" x14ac:dyDescent="0.2">
      <c r="T20006" s="212"/>
      <c r="U20006" s="213"/>
      <c r="V20006" s="213"/>
      <c r="W20006" s="213"/>
      <c r="X20006" s="214"/>
      <c r="Y20006" s="214"/>
      <c r="Z20006" s="214"/>
      <c r="AA20006" s="217"/>
      <c r="AB20006" s="217"/>
      <c r="AC20006" s="217"/>
      <c r="AD20006" s="213"/>
    </row>
    <row r="20007" spans="20:30" x14ac:dyDescent="0.2">
      <c r="T20007" s="212"/>
      <c r="U20007" s="213"/>
      <c r="V20007" s="213"/>
      <c r="W20007" s="213"/>
      <c r="X20007" s="214"/>
      <c r="Y20007" s="214"/>
      <c r="Z20007" s="214"/>
      <c r="AA20007" s="217"/>
      <c r="AB20007" s="217"/>
      <c r="AC20007" s="217"/>
      <c r="AD20007" s="213"/>
    </row>
    <row r="20008" spans="20:30" x14ac:dyDescent="0.2">
      <c r="T20008" s="212"/>
      <c r="U20008" s="213"/>
      <c r="V20008" s="213"/>
      <c r="W20008" s="213"/>
      <c r="X20008" s="214"/>
      <c r="Y20008" s="214"/>
      <c r="Z20008" s="214"/>
      <c r="AA20008" s="217"/>
      <c r="AB20008" s="217"/>
      <c r="AC20008" s="217"/>
      <c r="AD20008" s="213"/>
    </row>
    <row r="20009" spans="20:30" x14ac:dyDescent="0.2">
      <c r="T20009" s="212"/>
      <c r="U20009" s="213"/>
      <c r="V20009" s="213"/>
      <c r="W20009" s="213"/>
      <c r="X20009" s="214"/>
      <c r="Y20009" s="214"/>
      <c r="Z20009" s="214"/>
      <c r="AA20009" s="217"/>
      <c r="AB20009" s="217"/>
      <c r="AC20009" s="217"/>
      <c r="AD20009" s="213"/>
    </row>
    <row r="20010" spans="20:30" x14ac:dyDescent="0.2">
      <c r="T20010" s="212"/>
      <c r="U20010" s="213"/>
      <c r="V20010" s="213"/>
      <c r="W20010" s="213"/>
      <c r="X20010" s="214"/>
      <c r="Y20010" s="214"/>
      <c r="Z20010" s="214"/>
      <c r="AA20010" s="217"/>
      <c r="AB20010" s="217"/>
      <c r="AC20010" s="217"/>
      <c r="AD20010" s="213"/>
    </row>
    <row r="20011" spans="20:30" x14ac:dyDescent="0.2">
      <c r="T20011" s="212"/>
      <c r="U20011" s="213"/>
      <c r="V20011" s="213"/>
      <c r="W20011" s="213"/>
      <c r="X20011" s="214"/>
      <c r="Y20011" s="214"/>
      <c r="Z20011" s="214"/>
      <c r="AA20011" s="217"/>
      <c r="AB20011" s="217"/>
      <c r="AC20011" s="217"/>
      <c r="AD20011" s="213"/>
    </row>
    <row r="20012" spans="20:30" x14ac:dyDescent="0.2">
      <c r="T20012" s="212"/>
      <c r="U20012" s="213"/>
      <c r="V20012" s="213"/>
      <c r="W20012" s="213"/>
      <c r="X20012" s="214"/>
      <c r="Y20012" s="214"/>
      <c r="Z20012" s="214"/>
      <c r="AA20012" s="217"/>
      <c r="AB20012" s="217"/>
      <c r="AC20012" s="217"/>
      <c r="AD20012" s="213"/>
    </row>
    <row r="20013" spans="20:30" x14ac:dyDescent="0.2">
      <c r="T20013" s="212"/>
      <c r="U20013" s="213"/>
      <c r="V20013" s="213"/>
      <c r="W20013" s="213"/>
      <c r="X20013" s="214"/>
      <c r="Y20013" s="214"/>
      <c r="Z20013" s="214"/>
      <c r="AA20013" s="217"/>
      <c r="AB20013" s="217"/>
      <c r="AC20013" s="217"/>
      <c r="AD20013" s="213"/>
    </row>
    <row r="20014" spans="20:30" x14ac:dyDescent="0.2">
      <c r="T20014" s="212"/>
      <c r="U20014" s="213"/>
      <c r="V20014" s="213"/>
      <c r="W20014" s="213"/>
      <c r="X20014" s="214"/>
      <c r="Y20014" s="214"/>
      <c r="Z20014" s="214"/>
      <c r="AA20014" s="217"/>
      <c r="AB20014" s="217"/>
      <c r="AC20014" s="217"/>
      <c r="AD20014" s="213"/>
    </row>
    <row r="20015" spans="20:30" x14ac:dyDescent="0.2">
      <c r="T20015" s="212"/>
      <c r="U20015" s="213"/>
      <c r="V20015" s="213"/>
      <c r="W20015" s="213"/>
      <c r="X20015" s="214"/>
      <c r="Y20015" s="214"/>
      <c r="Z20015" s="214"/>
      <c r="AA20015" s="217"/>
      <c r="AB20015" s="217"/>
      <c r="AC20015" s="217"/>
      <c r="AD20015" s="213"/>
    </row>
    <row r="20016" spans="20:30" x14ac:dyDescent="0.2">
      <c r="T20016" s="212"/>
      <c r="U20016" s="213"/>
      <c r="V20016" s="213"/>
      <c r="W20016" s="213"/>
      <c r="X20016" s="214"/>
      <c r="Y20016" s="214"/>
      <c r="Z20016" s="214"/>
      <c r="AA20016" s="217"/>
      <c r="AB20016" s="217"/>
      <c r="AC20016" s="217"/>
      <c r="AD20016" s="213"/>
    </row>
    <row r="20017" spans="20:30" x14ac:dyDescent="0.2">
      <c r="T20017" s="212"/>
      <c r="U20017" s="213"/>
      <c r="V20017" s="213"/>
      <c r="W20017" s="213"/>
      <c r="X20017" s="214"/>
      <c r="Y20017" s="214"/>
      <c r="Z20017" s="214"/>
      <c r="AA20017" s="217"/>
      <c r="AB20017" s="217"/>
      <c r="AC20017" s="217"/>
      <c r="AD20017" s="213"/>
    </row>
    <row r="20018" spans="20:30" x14ac:dyDescent="0.2">
      <c r="T20018" s="212"/>
      <c r="U20018" s="213"/>
      <c r="V20018" s="213"/>
      <c r="W20018" s="213"/>
      <c r="X20018" s="214"/>
      <c r="Y20018" s="214"/>
      <c r="Z20018" s="214"/>
      <c r="AA20018" s="217"/>
      <c r="AB20018" s="217"/>
      <c r="AC20018" s="217"/>
      <c r="AD20018" s="213"/>
    </row>
    <row r="20019" spans="20:30" x14ac:dyDescent="0.2">
      <c r="T20019" s="212"/>
      <c r="U20019" s="213"/>
      <c r="V20019" s="213"/>
      <c r="W20019" s="213"/>
      <c r="X20019" s="214"/>
      <c r="Y20019" s="214"/>
      <c r="Z20019" s="214"/>
      <c r="AA20019" s="217"/>
      <c r="AB20019" s="217"/>
      <c r="AC20019" s="217"/>
      <c r="AD20019" s="213"/>
    </row>
    <row r="20020" spans="20:30" x14ac:dyDescent="0.2">
      <c r="T20020" s="212"/>
      <c r="U20020" s="213"/>
      <c r="V20020" s="213"/>
      <c r="W20020" s="213"/>
      <c r="X20020" s="214"/>
      <c r="Y20020" s="214"/>
      <c r="Z20020" s="214"/>
      <c r="AA20020" s="217"/>
      <c r="AB20020" s="217"/>
      <c r="AC20020" s="217"/>
      <c r="AD20020" s="213"/>
    </row>
    <row r="20021" spans="20:30" x14ac:dyDescent="0.2">
      <c r="T20021" s="212"/>
      <c r="U20021" s="213"/>
      <c r="V20021" s="213"/>
      <c r="W20021" s="213"/>
      <c r="X20021" s="214"/>
      <c r="Y20021" s="214"/>
      <c r="Z20021" s="214"/>
      <c r="AA20021" s="217"/>
      <c r="AB20021" s="217"/>
      <c r="AC20021" s="217"/>
      <c r="AD20021" s="213"/>
    </row>
    <row r="20022" spans="20:30" x14ac:dyDescent="0.2">
      <c r="T20022" s="212"/>
      <c r="U20022" s="213"/>
      <c r="V20022" s="213"/>
      <c r="W20022" s="213"/>
      <c r="X20022" s="214"/>
      <c r="Y20022" s="214"/>
      <c r="Z20022" s="214"/>
      <c r="AA20022" s="217"/>
      <c r="AB20022" s="217"/>
      <c r="AC20022" s="217"/>
      <c r="AD20022" s="213"/>
    </row>
    <row r="20023" spans="20:30" x14ac:dyDescent="0.2">
      <c r="T20023" s="212"/>
      <c r="U20023" s="213"/>
      <c r="V20023" s="213"/>
      <c r="W20023" s="213"/>
      <c r="X20023" s="214"/>
      <c r="Y20023" s="214"/>
      <c r="Z20023" s="214"/>
      <c r="AA20023" s="217"/>
      <c r="AB20023" s="217"/>
      <c r="AC20023" s="217"/>
      <c r="AD20023" s="213"/>
    </row>
    <row r="20024" spans="20:30" x14ac:dyDescent="0.2">
      <c r="T20024" s="212"/>
      <c r="U20024" s="213"/>
      <c r="V20024" s="213"/>
      <c r="W20024" s="213"/>
      <c r="X20024" s="214"/>
      <c r="Y20024" s="214"/>
      <c r="Z20024" s="214"/>
      <c r="AA20024" s="217"/>
      <c r="AB20024" s="217"/>
      <c r="AC20024" s="217"/>
      <c r="AD20024" s="213"/>
    </row>
    <row r="20025" spans="20:30" x14ac:dyDescent="0.2">
      <c r="T20025" s="212"/>
      <c r="U20025" s="213"/>
      <c r="V20025" s="213"/>
      <c r="W20025" s="213"/>
      <c r="X20025" s="214"/>
      <c r="Y20025" s="214"/>
      <c r="Z20025" s="214"/>
      <c r="AA20025" s="217"/>
      <c r="AB20025" s="217"/>
      <c r="AC20025" s="217"/>
      <c r="AD20025" s="213"/>
    </row>
    <row r="20026" spans="20:30" x14ac:dyDescent="0.2">
      <c r="T20026" s="212"/>
      <c r="U20026" s="213"/>
      <c r="V20026" s="213"/>
      <c r="W20026" s="213"/>
      <c r="X20026" s="214"/>
      <c r="Y20026" s="214"/>
      <c r="Z20026" s="214"/>
      <c r="AA20026" s="217"/>
      <c r="AB20026" s="217"/>
      <c r="AC20026" s="217"/>
      <c r="AD20026" s="213"/>
    </row>
    <row r="20027" spans="20:30" x14ac:dyDescent="0.2">
      <c r="T20027" s="212"/>
      <c r="U20027" s="213"/>
      <c r="V20027" s="213"/>
      <c r="W20027" s="213"/>
      <c r="X20027" s="214"/>
      <c r="Y20027" s="214"/>
      <c r="Z20027" s="214"/>
      <c r="AA20027" s="217"/>
      <c r="AB20027" s="217"/>
      <c r="AC20027" s="217"/>
      <c r="AD20027" s="213"/>
    </row>
    <row r="20028" spans="20:30" x14ac:dyDescent="0.2">
      <c r="T20028" s="212"/>
      <c r="U20028" s="213"/>
      <c r="V20028" s="213"/>
      <c r="W20028" s="213"/>
      <c r="X20028" s="214"/>
      <c r="Y20028" s="214"/>
      <c r="Z20028" s="214"/>
      <c r="AA20028" s="217"/>
      <c r="AB20028" s="217"/>
      <c r="AC20028" s="217"/>
      <c r="AD20028" s="213"/>
    </row>
    <row r="20029" spans="20:30" x14ac:dyDescent="0.2">
      <c r="T20029" s="212"/>
      <c r="U20029" s="213"/>
      <c r="V20029" s="213"/>
      <c r="W20029" s="213"/>
      <c r="X20029" s="214"/>
      <c r="Y20029" s="214"/>
      <c r="Z20029" s="214"/>
      <c r="AA20029" s="217"/>
      <c r="AB20029" s="217"/>
      <c r="AC20029" s="217"/>
      <c r="AD20029" s="213"/>
    </row>
    <row r="20030" spans="20:30" x14ac:dyDescent="0.2">
      <c r="T20030" s="212"/>
      <c r="U20030" s="213"/>
      <c r="V20030" s="213"/>
      <c r="W20030" s="213"/>
      <c r="X20030" s="214"/>
      <c r="Y20030" s="214"/>
      <c r="Z20030" s="214"/>
      <c r="AA20030" s="217"/>
      <c r="AB20030" s="217"/>
      <c r="AC20030" s="217"/>
      <c r="AD20030" s="213"/>
    </row>
    <row r="20031" spans="20:30" x14ac:dyDescent="0.2">
      <c r="T20031" s="212"/>
      <c r="U20031" s="213"/>
      <c r="V20031" s="213"/>
      <c r="W20031" s="213"/>
      <c r="X20031" s="214"/>
      <c r="Y20031" s="214"/>
      <c r="Z20031" s="214"/>
      <c r="AA20031" s="217"/>
      <c r="AB20031" s="217"/>
      <c r="AC20031" s="217"/>
      <c r="AD20031" s="213"/>
    </row>
    <row r="20032" spans="20:30" x14ac:dyDescent="0.2">
      <c r="T20032" s="212"/>
      <c r="U20032" s="213"/>
      <c r="V20032" s="213"/>
      <c r="W20032" s="213"/>
      <c r="X20032" s="214"/>
      <c r="Y20032" s="214"/>
      <c r="Z20032" s="214"/>
      <c r="AA20032" s="217"/>
      <c r="AB20032" s="217"/>
      <c r="AC20032" s="217"/>
      <c r="AD20032" s="213"/>
    </row>
    <row r="20033" spans="20:30" x14ac:dyDescent="0.2">
      <c r="T20033" s="212"/>
      <c r="U20033" s="213"/>
      <c r="V20033" s="213"/>
      <c r="W20033" s="213"/>
      <c r="X20033" s="214"/>
      <c r="Y20033" s="214"/>
      <c r="Z20033" s="214"/>
      <c r="AA20033" s="217"/>
      <c r="AB20033" s="217"/>
      <c r="AC20033" s="217"/>
      <c r="AD20033" s="213"/>
    </row>
    <row r="20034" spans="20:30" x14ac:dyDescent="0.2">
      <c r="T20034" s="212"/>
      <c r="U20034" s="213"/>
      <c r="V20034" s="213"/>
      <c r="W20034" s="213"/>
      <c r="X20034" s="214"/>
      <c r="Y20034" s="214"/>
      <c r="Z20034" s="214"/>
      <c r="AA20034" s="217"/>
      <c r="AB20034" s="217"/>
      <c r="AC20034" s="217"/>
      <c r="AD20034" s="213"/>
    </row>
    <row r="20035" spans="20:30" x14ac:dyDescent="0.2">
      <c r="T20035" s="212"/>
      <c r="U20035" s="213"/>
      <c r="V20035" s="213"/>
      <c r="W20035" s="213"/>
      <c r="X20035" s="214"/>
      <c r="Y20035" s="214"/>
      <c r="Z20035" s="214"/>
      <c r="AA20035" s="217"/>
      <c r="AB20035" s="217"/>
      <c r="AC20035" s="217"/>
      <c r="AD20035" s="213"/>
    </row>
    <row r="20036" spans="20:30" x14ac:dyDescent="0.2">
      <c r="T20036" s="212"/>
      <c r="U20036" s="213"/>
      <c r="V20036" s="213"/>
      <c r="W20036" s="213"/>
      <c r="X20036" s="214"/>
      <c r="Y20036" s="214"/>
      <c r="Z20036" s="214"/>
      <c r="AA20036" s="217"/>
      <c r="AB20036" s="217"/>
      <c r="AC20036" s="217"/>
      <c r="AD20036" s="213"/>
    </row>
    <row r="20037" spans="20:30" x14ac:dyDescent="0.2">
      <c r="T20037" s="212"/>
      <c r="U20037" s="213"/>
      <c r="V20037" s="213"/>
      <c r="W20037" s="213"/>
      <c r="X20037" s="214"/>
      <c r="Y20037" s="214"/>
      <c r="Z20037" s="214"/>
      <c r="AA20037" s="217"/>
      <c r="AB20037" s="217"/>
      <c r="AC20037" s="217"/>
      <c r="AD20037" s="213"/>
    </row>
    <row r="20038" spans="20:30" x14ac:dyDescent="0.2">
      <c r="T20038" s="212"/>
      <c r="U20038" s="213"/>
      <c r="V20038" s="213"/>
      <c r="W20038" s="213"/>
      <c r="X20038" s="214"/>
      <c r="Y20038" s="214"/>
      <c r="Z20038" s="214"/>
      <c r="AA20038" s="217"/>
      <c r="AB20038" s="217"/>
      <c r="AC20038" s="217"/>
      <c r="AD20038" s="213"/>
    </row>
    <row r="20039" spans="20:30" x14ac:dyDescent="0.2">
      <c r="T20039" s="212"/>
      <c r="U20039" s="213"/>
      <c r="V20039" s="213"/>
      <c r="W20039" s="213"/>
      <c r="X20039" s="214"/>
      <c r="Y20039" s="214"/>
      <c r="Z20039" s="214"/>
      <c r="AA20039" s="217"/>
      <c r="AB20039" s="217"/>
      <c r="AC20039" s="217"/>
      <c r="AD20039" s="213"/>
    </row>
    <row r="20040" spans="20:30" x14ac:dyDescent="0.2">
      <c r="T20040" s="212"/>
      <c r="U20040" s="213"/>
      <c r="V20040" s="213"/>
      <c r="W20040" s="213"/>
      <c r="X20040" s="214"/>
      <c r="Y20040" s="214"/>
      <c r="Z20040" s="214"/>
      <c r="AA20040" s="217"/>
      <c r="AB20040" s="217"/>
      <c r="AC20040" s="217"/>
      <c r="AD20040" s="213"/>
    </row>
    <row r="20041" spans="20:30" x14ac:dyDescent="0.2">
      <c r="T20041" s="212"/>
      <c r="U20041" s="213"/>
      <c r="V20041" s="213"/>
      <c r="W20041" s="213"/>
      <c r="X20041" s="214"/>
      <c r="Y20041" s="214"/>
      <c r="Z20041" s="214"/>
      <c r="AA20041" s="217"/>
      <c r="AB20041" s="217"/>
      <c r="AC20041" s="217"/>
      <c r="AD20041" s="213"/>
    </row>
    <row r="20042" spans="20:30" x14ac:dyDescent="0.2">
      <c r="T20042" s="212"/>
      <c r="U20042" s="213"/>
      <c r="V20042" s="213"/>
      <c r="W20042" s="213"/>
      <c r="X20042" s="214"/>
      <c r="Y20042" s="214"/>
      <c r="Z20042" s="214"/>
      <c r="AA20042" s="217"/>
      <c r="AB20042" s="217"/>
      <c r="AC20042" s="217"/>
      <c r="AD20042" s="213"/>
    </row>
    <row r="20043" spans="20:30" x14ac:dyDescent="0.2">
      <c r="T20043" s="212"/>
      <c r="U20043" s="213"/>
      <c r="V20043" s="213"/>
      <c r="W20043" s="213"/>
      <c r="X20043" s="214"/>
      <c r="Y20043" s="214"/>
      <c r="Z20043" s="214"/>
      <c r="AA20043" s="217"/>
      <c r="AB20043" s="217"/>
      <c r="AC20043" s="217"/>
      <c r="AD20043" s="213"/>
    </row>
    <row r="20044" spans="20:30" x14ac:dyDescent="0.2">
      <c r="T20044" s="212"/>
      <c r="U20044" s="213"/>
      <c r="V20044" s="213"/>
      <c r="W20044" s="213"/>
      <c r="X20044" s="214"/>
      <c r="Y20044" s="214"/>
      <c r="Z20044" s="214"/>
      <c r="AA20044" s="217"/>
      <c r="AB20044" s="217"/>
      <c r="AC20044" s="217"/>
      <c r="AD20044" s="213"/>
    </row>
    <row r="20045" spans="20:30" x14ac:dyDescent="0.2">
      <c r="T20045" s="212"/>
      <c r="U20045" s="213"/>
      <c r="V20045" s="213"/>
      <c r="W20045" s="213"/>
      <c r="X20045" s="214"/>
      <c r="Y20045" s="214"/>
      <c r="Z20045" s="214"/>
      <c r="AA20045" s="217"/>
      <c r="AB20045" s="217"/>
      <c r="AC20045" s="217"/>
      <c r="AD20045" s="213"/>
    </row>
    <row r="20046" spans="20:30" x14ac:dyDescent="0.2">
      <c r="T20046" s="212"/>
      <c r="U20046" s="213"/>
      <c r="V20046" s="213"/>
      <c r="W20046" s="213"/>
      <c r="X20046" s="214"/>
      <c r="Y20046" s="214"/>
      <c r="Z20046" s="214"/>
      <c r="AA20046" s="217"/>
      <c r="AB20046" s="217"/>
      <c r="AC20046" s="217"/>
      <c r="AD20046" s="213"/>
    </row>
    <row r="20047" spans="20:30" x14ac:dyDescent="0.2">
      <c r="T20047" s="212"/>
      <c r="U20047" s="213"/>
      <c r="V20047" s="213"/>
      <c r="W20047" s="213"/>
      <c r="X20047" s="214"/>
      <c r="Y20047" s="214"/>
      <c r="Z20047" s="214"/>
      <c r="AA20047" s="217"/>
      <c r="AB20047" s="217"/>
      <c r="AC20047" s="217"/>
      <c r="AD20047" s="213"/>
    </row>
    <row r="20048" spans="20:30" x14ac:dyDescent="0.2">
      <c r="T20048" s="212"/>
      <c r="U20048" s="213"/>
      <c r="V20048" s="213"/>
      <c r="W20048" s="213"/>
      <c r="X20048" s="214"/>
      <c r="Y20048" s="214"/>
      <c r="Z20048" s="214"/>
      <c r="AA20048" s="217"/>
      <c r="AB20048" s="217"/>
      <c r="AC20048" s="217"/>
      <c r="AD20048" s="213"/>
    </row>
    <row r="20049" spans="20:30" x14ac:dyDescent="0.2">
      <c r="T20049" s="212"/>
      <c r="U20049" s="213"/>
      <c r="V20049" s="213"/>
      <c r="W20049" s="213"/>
      <c r="X20049" s="214"/>
      <c r="Y20049" s="214"/>
      <c r="Z20049" s="214"/>
      <c r="AA20049" s="217"/>
      <c r="AB20049" s="217"/>
      <c r="AC20049" s="217"/>
      <c r="AD20049" s="213"/>
    </row>
    <row r="20050" spans="20:30" x14ac:dyDescent="0.2">
      <c r="T20050" s="212"/>
      <c r="U20050" s="213"/>
      <c r="V20050" s="213"/>
      <c r="W20050" s="213"/>
      <c r="X20050" s="214"/>
      <c r="Y20050" s="214"/>
      <c r="Z20050" s="214"/>
      <c r="AA20050" s="217"/>
      <c r="AB20050" s="217"/>
      <c r="AC20050" s="217"/>
      <c r="AD20050" s="213"/>
    </row>
    <row r="20051" spans="20:30" x14ac:dyDescent="0.2">
      <c r="T20051" s="212"/>
      <c r="U20051" s="213"/>
      <c r="V20051" s="213"/>
      <c r="W20051" s="213"/>
      <c r="X20051" s="214"/>
      <c r="Y20051" s="214"/>
      <c r="Z20051" s="214"/>
      <c r="AA20051" s="217"/>
      <c r="AB20051" s="217"/>
      <c r="AC20051" s="217"/>
      <c r="AD20051" s="213"/>
    </row>
    <row r="20052" spans="20:30" x14ac:dyDescent="0.2">
      <c r="T20052" s="212"/>
      <c r="U20052" s="213"/>
      <c r="V20052" s="213"/>
      <c r="W20052" s="213"/>
      <c r="X20052" s="214"/>
      <c r="Y20052" s="214"/>
      <c r="Z20052" s="214"/>
      <c r="AA20052" s="217"/>
      <c r="AB20052" s="217"/>
      <c r="AC20052" s="217"/>
      <c r="AD20052" s="213"/>
    </row>
    <row r="20053" spans="20:30" x14ac:dyDescent="0.2">
      <c r="T20053" s="212"/>
      <c r="U20053" s="213"/>
      <c r="V20053" s="213"/>
      <c r="W20053" s="213"/>
      <c r="X20053" s="214"/>
      <c r="Y20053" s="214"/>
      <c r="Z20053" s="214"/>
      <c r="AA20053" s="217"/>
      <c r="AB20053" s="217"/>
      <c r="AC20053" s="217"/>
      <c r="AD20053" s="213"/>
    </row>
    <row r="20054" spans="20:30" x14ac:dyDescent="0.2">
      <c r="T20054" s="212"/>
      <c r="U20054" s="213"/>
      <c r="V20054" s="213"/>
      <c r="W20054" s="213"/>
      <c r="X20054" s="214"/>
      <c r="Y20054" s="214"/>
      <c r="Z20054" s="214"/>
      <c r="AA20054" s="217"/>
      <c r="AB20054" s="217"/>
      <c r="AC20054" s="217"/>
      <c r="AD20054" s="213"/>
    </row>
    <row r="20055" spans="20:30" x14ac:dyDescent="0.2">
      <c r="T20055" s="212"/>
      <c r="U20055" s="213"/>
      <c r="V20055" s="213"/>
      <c r="W20055" s="213"/>
      <c r="X20055" s="214"/>
      <c r="Y20055" s="214"/>
      <c r="Z20055" s="214"/>
      <c r="AA20055" s="217"/>
      <c r="AB20055" s="217"/>
      <c r="AC20055" s="217"/>
      <c r="AD20055" s="213"/>
    </row>
    <row r="20056" spans="20:30" x14ac:dyDescent="0.2">
      <c r="T20056" s="212"/>
      <c r="U20056" s="213"/>
      <c r="V20056" s="213"/>
      <c r="W20056" s="213"/>
      <c r="X20056" s="214"/>
      <c r="Y20056" s="214"/>
      <c r="Z20056" s="214"/>
      <c r="AA20056" s="217"/>
      <c r="AB20056" s="217"/>
      <c r="AC20056" s="217"/>
      <c r="AD20056" s="213"/>
    </row>
    <row r="20057" spans="20:30" x14ac:dyDescent="0.2">
      <c r="T20057" s="212"/>
      <c r="U20057" s="213"/>
      <c r="V20057" s="213"/>
      <c r="W20057" s="213"/>
      <c r="X20057" s="214"/>
      <c r="Y20057" s="214"/>
      <c r="Z20057" s="214"/>
      <c r="AA20057" s="217"/>
      <c r="AB20057" s="217"/>
      <c r="AC20057" s="217"/>
      <c r="AD20057" s="213"/>
    </row>
    <row r="20058" spans="20:30" x14ac:dyDescent="0.2">
      <c r="T20058" s="212"/>
      <c r="U20058" s="213"/>
      <c r="V20058" s="213"/>
      <c r="W20058" s="213"/>
      <c r="X20058" s="214"/>
      <c r="Y20058" s="214"/>
      <c r="Z20058" s="214"/>
      <c r="AA20058" s="217"/>
      <c r="AB20058" s="217"/>
      <c r="AC20058" s="217"/>
      <c r="AD20058" s="213"/>
    </row>
    <row r="20059" spans="20:30" x14ac:dyDescent="0.2">
      <c r="T20059" s="212"/>
      <c r="U20059" s="213"/>
      <c r="V20059" s="213"/>
      <c r="W20059" s="213"/>
      <c r="X20059" s="214"/>
      <c r="Y20059" s="214"/>
      <c r="Z20059" s="214"/>
      <c r="AA20059" s="217"/>
      <c r="AB20059" s="217"/>
      <c r="AC20059" s="217"/>
      <c r="AD20059" s="213"/>
    </row>
    <row r="20060" spans="20:30" x14ac:dyDescent="0.2">
      <c r="T20060" s="212"/>
      <c r="U20060" s="213"/>
      <c r="V20060" s="213"/>
      <c r="W20060" s="213"/>
      <c r="X20060" s="214"/>
      <c r="Y20060" s="214"/>
      <c r="Z20060" s="214"/>
      <c r="AA20060" s="217"/>
      <c r="AB20060" s="217"/>
      <c r="AC20060" s="217"/>
      <c r="AD20060" s="213"/>
    </row>
    <row r="20061" spans="20:30" x14ac:dyDescent="0.2">
      <c r="T20061" s="212"/>
      <c r="U20061" s="213"/>
      <c r="V20061" s="213"/>
      <c r="W20061" s="213"/>
      <c r="X20061" s="214"/>
      <c r="Y20061" s="214"/>
      <c r="Z20061" s="214"/>
      <c r="AA20061" s="217"/>
      <c r="AB20061" s="217"/>
      <c r="AC20061" s="217"/>
      <c r="AD20061" s="213"/>
    </row>
    <row r="20062" spans="20:30" x14ac:dyDescent="0.2">
      <c r="T20062" s="212"/>
      <c r="U20062" s="213"/>
      <c r="V20062" s="213"/>
      <c r="W20062" s="213"/>
      <c r="X20062" s="214"/>
      <c r="Y20062" s="214"/>
      <c r="Z20062" s="214"/>
      <c r="AA20062" s="217"/>
      <c r="AB20062" s="217"/>
      <c r="AC20062" s="217"/>
      <c r="AD20062" s="213"/>
    </row>
    <row r="20063" spans="20:30" x14ac:dyDescent="0.2">
      <c r="T20063" s="212"/>
      <c r="U20063" s="213"/>
      <c r="V20063" s="213"/>
      <c r="W20063" s="213"/>
      <c r="X20063" s="214"/>
      <c r="Y20063" s="214"/>
      <c r="Z20063" s="214"/>
      <c r="AA20063" s="217"/>
      <c r="AB20063" s="217"/>
      <c r="AC20063" s="217"/>
      <c r="AD20063" s="213"/>
    </row>
    <row r="20064" spans="20:30" x14ac:dyDescent="0.2">
      <c r="T20064" s="212"/>
      <c r="U20064" s="213"/>
      <c r="V20064" s="213"/>
      <c r="W20064" s="213"/>
      <c r="X20064" s="214"/>
      <c r="Y20064" s="214"/>
      <c r="Z20064" s="214"/>
      <c r="AA20064" s="217"/>
      <c r="AB20064" s="217"/>
      <c r="AC20064" s="217"/>
      <c r="AD20064" s="213"/>
    </row>
    <row r="20065" spans="20:30" x14ac:dyDescent="0.2">
      <c r="T20065" s="212"/>
      <c r="U20065" s="213"/>
      <c r="V20065" s="213"/>
      <c r="W20065" s="213"/>
      <c r="X20065" s="214"/>
      <c r="Y20065" s="214"/>
      <c r="Z20065" s="214"/>
      <c r="AA20065" s="217"/>
      <c r="AB20065" s="217"/>
      <c r="AC20065" s="217"/>
      <c r="AD20065" s="213"/>
    </row>
    <row r="20066" spans="20:30" x14ac:dyDescent="0.2">
      <c r="T20066" s="212"/>
      <c r="U20066" s="213"/>
      <c r="V20066" s="213"/>
      <c r="W20066" s="213"/>
      <c r="X20066" s="214"/>
      <c r="Y20066" s="214"/>
      <c r="Z20066" s="214"/>
      <c r="AA20066" s="217"/>
      <c r="AB20066" s="217"/>
      <c r="AC20066" s="217"/>
      <c r="AD20066" s="213"/>
    </row>
    <row r="20067" spans="20:30" x14ac:dyDescent="0.2">
      <c r="T20067" s="212"/>
      <c r="U20067" s="213"/>
      <c r="V20067" s="213"/>
      <c r="W20067" s="213"/>
      <c r="X20067" s="214"/>
      <c r="Y20067" s="214"/>
      <c r="Z20067" s="214"/>
      <c r="AA20067" s="217"/>
      <c r="AB20067" s="217"/>
      <c r="AC20067" s="217"/>
      <c r="AD20067" s="213"/>
    </row>
    <row r="20068" spans="20:30" x14ac:dyDescent="0.2">
      <c r="T20068" s="212"/>
      <c r="U20068" s="213"/>
      <c r="V20068" s="213"/>
      <c r="W20068" s="213"/>
      <c r="X20068" s="214"/>
      <c r="Y20068" s="214"/>
      <c r="Z20068" s="214"/>
      <c r="AA20068" s="217"/>
      <c r="AB20068" s="217"/>
      <c r="AC20068" s="217"/>
      <c r="AD20068" s="213"/>
    </row>
    <row r="20069" spans="20:30" x14ac:dyDescent="0.2">
      <c r="T20069" s="212"/>
      <c r="U20069" s="213"/>
      <c r="V20069" s="213"/>
      <c r="W20069" s="213"/>
      <c r="X20069" s="214"/>
      <c r="Y20069" s="214"/>
      <c r="Z20069" s="214"/>
      <c r="AA20069" s="217"/>
      <c r="AB20069" s="217"/>
      <c r="AC20069" s="217"/>
      <c r="AD20069" s="213"/>
    </row>
    <row r="20070" spans="20:30" x14ac:dyDescent="0.2">
      <c r="T20070" s="212"/>
      <c r="U20070" s="213"/>
      <c r="V20070" s="213"/>
      <c r="W20070" s="213"/>
      <c r="X20070" s="214"/>
      <c r="Y20070" s="214"/>
      <c r="Z20070" s="214"/>
      <c r="AA20070" s="217"/>
      <c r="AB20070" s="217"/>
      <c r="AC20070" s="217"/>
      <c r="AD20070" s="213"/>
    </row>
    <row r="20071" spans="20:30" x14ac:dyDescent="0.2">
      <c r="T20071" s="212"/>
      <c r="U20071" s="213"/>
      <c r="V20071" s="213"/>
      <c r="W20071" s="213"/>
      <c r="X20071" s="214"/>
      <c r="Y20071" s="214"/>
      <c r="Z20071" s="214"/>
      <c r="AA20071" s="217"/>
      <c r="AB20071" s="217"/>
      <c r="AC20071" s="217"/>
      <c r="AD20071" s="213"/>
    </row>
    <row r="20072" spans="20:30" x14ac:dyDescent="0.2">
      <c r="T20072" s="212"/>
      <c r="U20072" s="213"/>
      <c r="V20072" s="213"/>
      <c r="W20072" s="213"/>
      <c r="X20072" s="214"/>
      <c r="Y20072" s="214"/>
      <c r="Z20072" s="214"/>
      <c r="AA20072" s="217"/>
      <c r="AB20072" s="217"/>
      <c r="AC20072" s="217"/>
      <c r="AD20072" s="213"/>
    </row>
    <row r="20073" spans="20:30" x14ac:dyDescent="0.2">
      <c r="T20073" s="212"/>
      <c r="U20073" s="213"/>
      <c r="V20073" s="213"/>
      <c r="W20073" s="213"/>
      <c r="X20073" s="214"/>
      <c r="Y20073" s="214"/>
      <c r="Z20073" s="214"/>
      <c r="AA20073" s="217"/>
      <c r="AB20073" s="217"/>
      <c r="AC20073" s="217"/>
      <c r="AD20073" s="213"/>
    </row>
    <row r="20074" spans="20:30" x14ac:dyDescent="0.2">
      <c r="T20074" s="212"/>
      <c r="U20074" s="213"/>
      <c r="V20074" s="213"/>
      <c r="W20074" s="213"/>
      <c r="X20074" s="214"/>
      <c r="Y20074" s="214"/>
      <c r="Z20074" s="214"/>
      <c r="AA20074" s="217"/>
      <c r="AB20074" s="217"/>
      <c r="AC20074" s="217"/>
      <c r="AD20074" s="213"/>
    </row>
    <row r="20075" spans="20:30" x14ac:dyDescent="0.2">
      <c r="T20075" s="212"/>
      <c r="U20075" s="213"/>
      <c r="V20075" s="213"/>
      <c r="W20075" s="213"/>
      <c r="X20075" s="214"/>
      <c r="Y20075" s="214"/>
      <c r="Z20075" s="214"/>
      <c r="AA20075" s="217"/>
      <c r="AB20075" s="217"/>
      <c r="AC20075" s="217"/>
      <c r="AD20075" s="213"/>
    </row>
    <row r="20076" spans="20:30" x14ac:dyDescent="0.2">
      <c r="T20076" s="212"/>
      <c r="U20076" s="213"/>
      <c r="V20076" s="213"/>
      <c r="W20076" s="213"/>
      <c r="X20076" s="214"/>
      <c r="Y20076" s="214"/>
      <c r="Z20076" s="214"/>
      <c r="AA20076" s="217"/>
      <c r="AB20076" s="217"/>
      <c r="AC20076" s="217"/>
      <c r="AD20076" s="213"/>
    </row>
    <row r="20077" spans="20:30" x14ac:dyDescent="0.2">
      <c r="T20077" s="212"/>
      <c r="U20077" s="213"/>
      <c r="V20077" s="213"/>
      <c r="W20077" s="213"/>
      <c r="X20077" s="214"/>
      <c r="Y20077" s="214"/>
      <c r="Z20077" s="214"/>
      <c r="AA20077" s="217"/>
      <c r="AB20077" s="217"/>
      <c r="AC20077" s="217"/>
      <c r="AD20077" s="213"/>
    </row>
    <row r="20078" spans="20:30" x14ac:dyDescent="0.2">
      <c r="T20078" s="212"/>
      <c r="U20078" s="213"/>
      <c r="V20078" s="213"/>
      <c r="W20078" s="213"/>
      <c r="X20078" s="214"/>
      <c r="Y20078" s="214"/>
      <c r="Z20078" s="214"/>
      <c r="AA20078" s="217"/>
      <c r="AB20078" s="217"/>
      <c r="AC20078" s="217"/>
      <c r="AD20078" s="213"/>
    </row>
    <row r="20079" spans="20:30" x14ac:dyDescent="0.2">
      <c r="T20079" s="212"/>
      <c r="U20079" s="213"/>
      <c r="V20079" s="213"/>
      <c r="W20079" s="213"/>
      <c r="X20079" s="214"/>
      <c r="Y20079" s="214"/>
      <c r="Z20079" s="214"/>
      <c r="AA20079" s="217"/>
      <c r="AB20079" s="217"/>
      <c r="AC20079" s="217"/>
      <c r="AD20079" s="213"/>
    </row>
    <row r="20080" spans="20:30" x14ac:dyDescent="0.2">
      <c r="T20080" s="212"/>
      <c r="U20080" s="213"/>
      <c r="V20080" s="213"/>
      <c r="W20080" s="213"/>
      <c r="X20080" s="214"/>
      <c r="Y20080" s="214"/>
      <c r="Z20080" s="214"/>
      <c r="AA20080" s="217"/>
      <c r="AB20080" s="217"/>
      <c r="AC20080" s="217"/>
      <c r="AD20080" s="213"/>
    </row>
    <row r="20081" spans="20:30" x14ac:dyDescent="0.2">
      <c r="T20081" s="212"/>
      <c r="U20081" s="213"/>
      <c r="V20081" s="213"/>
      <c r="W20081" s="213"/>
      <c r="X20081" s="214"/>
      <c r="Y20081" s="214"/>
      <c r="Z20081" s="214"/>
      <c r="AA20081" s="217"/>
      <c r="AB20081" s="217"/>
      <c r="AC20081" s="217"/>
      <c r="AD20081" s="213"/>
    </row>
    <row r="20082" spans="20:30" x14ac:dyDescent="0.2">
      <c r="T20082" s="212"/>
      <c r="U20082" s="213"/>
      <c r="V20082" s="213"/>
      <c r="W20082" s="213"/>
      <c r="X20082" s="214"/>
      <c r="Y20082" s="214"/>
      <c r="Z20082" s="214"/>
      <c r="AA20082" s="217"/>
      <c r="AB20082" s="217"/>
      <c r="AC20082" s="217"/>
      <c r="AD20082" s="213"/>
    </row>
    <row r="20083" spans="20:30" x14ac:dyDescent="0.2">
      <c r="T20083" s="212"/>
      <c r="U20083" s="213"/>
      <c r="V20083" s="213"/>
      <c r="W20083" s="213"/>
      <c r="X20083" s="214"/>
      <c r="Y20083" s="214"/>
      <c r="Z20083" s="214"/>
      <c r="AA20083" s="217"/>
      <c r="AB20083" s="217"/>
      <c r="AC20083" s="217"/>
      <c r="AD20083" s="213"/>
    </row>
    <row r="20084" spans="20:30" x14ac:dyDescent="0.2">
      <c r="T20084" s="212"/>
      <c r="U20084" s="213"/>
      <c r="V20084" s="213"/>
      <c r="W20084" s="213"/>
      <c r="X20084" s="214"/>
      <c r="Y20084" s="214"/>
      <c r="Z20084" s="214"/>
      <c r="AA20084" s="217"/>
      <c r="AB20084" s="217"/>
      <c r="AC20084" s="217"/>
      <c r="AD20084" s="213"/>
    </row>
    <row r="20085" spans="20:30" x14ac:dyDescent="0.2">
      <c r="T20085" s="212"/>
      <c r="U20085" s="213"/>
      <c r="V20085" s="213"/>
      <c r="W20085" s="213"/>
      <c r="X20085" s="214"/>
      <c r="Y20085" s="214"/>
      <c r="Z20085" s="214"/>
      <c r="AA20085" s="217"/>
      <c r="AB20085" s="217"/>
      <c r="AC20085" s="217"/>
      <c r="AD20085" s="213"/>
    </row>
    <row r="20086" spans="20:30" x14ac:dyDescent="0.2">
      <c r="T20086" s="212"/>
      <c r="U20086" s="213"/>
      <c r="V20086" s="213"/>
      <c r="W20086" s="213"/>
      <c r="X20086" s="214"/>
      <c r="Y20086" s="214"/>
      <c r="Z20086" s="214"/>
      <c r="AA20086" s="217"/>
      <c r="AB20086" s="217"/>
      <c r="AC20086" s="217"/>
      <c r="AD20086" s="213"/>
    </row>
    <row r="20087" spans="20:30" x14ac:dyDescent="0.2">
      <c r="T20087" s="212"/>
      <c r="U20087" s="213"/>
      <c r="V20087" s="213"/>
      <c r="W20087" s="213"/>
      <c r="X20087" s="214"/>
      <c r="Y20087" s="214"/>
      <c r="Z20087" s="214"/>
      <c r="AA20087" s="217"/>
      <c r="AB20087" s="217"/>
      <c r="AC20087" s="217"/>
      <c r="AD20087" s="213"/>
    </row>
    <row r="20088" spans="20:30" x14ac:dyDescent="0.2">
      <c r="T20088" s="212"/>
      <c r="U20088" s="213"/>
      <c r="V20088" s="213"/>
      <c r="W20088" s="213"/>
      <c r="X20088" s="214"/>
      <c r="Y20088" s="214"/>
      <c r="Z20088" s="214"/>
      <c r="AA20088" s="217"/>
      <c r="AB20088" s="217"/>
      <c r="AC20088" s="217"/>
      <c r="AD20088" s="213"/>
    </row>
    <row r="20089" spans="20:30" x14ac:dyDescent="0.2">
      <c r="T20089" s="212"/>
      <c r="U20089" s="213"/>
      <c r="V20089" s="213"/>
      <c r="W20089" s="213"/>
      <c r="X20089" s="214"/>
      <c r="Y20089" s="214"/>
      <c r="Z20089" s="214"/>
      <c r="AA20089" s="217"/>
      <c r="AB20089" s="217"/>
      <c r="AC20089" s="217"/>
      <c r="AD20089" s="213"/>
    </row>
    <row r="20090" spans="20:30" x14ac:dyDescent="0.2">
      <c r="T20090" s="212"/>
      <c r="U20090" s="213"/>
      <c r="V20090" s="213"/>
      <c r="W20090" s="213"/>
      <c r="X20090" s="214"/>
      <c r="Y20090" s="214"/>
      <c r="Z20090" s="214"/>
      <c r="AA20090" s="217"/>
      <c r="AB20090" s="217"/>
      <c r="AC20090" s="217"/>
      <c r="AD20090" s="213"/>
    </row>
    <row r="20091" spans="20:30" x14ac:dyDescent="0.2">
      <c r="T20091" s="212"/>
      <c r="U20091" s="213"/>
      <c r="V20091" s="213"/>
      <c r="W20091" s="213"/>
      <c r="X20091" s="214"/>
      <c r="Y20091" s="214"/>
      <c r="Z20091" s="214"/>
      <c r="AA20091" s="217"/>
      <c r="AB20091" s="217"/>
      <c r="AC20091" s="217"/>
      <c r="AD20091" s="213"/>
    </row>
    <row r="20092" spans="20:30" x14ac:dyDescent="0.2">
      <c r="T20092" s="212"/>
      <c r="U20092" s="213"/>
      <c r="V20092" s="213"/>
      <c r="W20092" s="213"/>
      <c r="X20092" s="214"/>
      <c r="Y20092" s="214"/>
      <c r="Z20092" s="214"/>
      <c r="AA20092" s="217"/>
      <c r="AB20092" s="217"/>
      <c r="AC20092" s="217"/>
      <c r="AD20092" s="213"/>
    </row>
    <row r="20093" spans="20:30" x14ac:dyDescent="0.2">
      <c r="T20093" s="212"/>
      <c r="U20093" s="213"/>
      <c r="V20093" s="213"/>
      <c r="W20093" s="213"/>
      <c r="X20093" s="214"/>
      <c r="Y20093" s="214"/>
      <c r="Z20093" s="214"/>
      <c r="AA20093" s="217"/>
      <c r="AB20093" s="217"/>
      <c r="AC20093" s="217"/>
      <c r="AD20093" s="213"/>
    </row>
    <row r="20094" spans="20:30" x14ac:dyDescent="0.2">
      <c r="T20094" s="212"/>
      <c r="U20094" s="213"/>
      <c r="V20094" s="213"/>
      <c r="W20094" s="213"/>
      <c r="X20094" s="214"/>
      <c r="Y20094" s="214"/>
      <c r="Z20094" s="214"/>
      <c r="AA20094" s="217"/>
      <c r="AB20094" s="217"/>
      <c r="AC20094" s="217"/>
      <c r="AD20094" s="213"/>
    </row>
    <row r="20095" spans="20:30" x14ac:dyDescent="0.2">
      <c r="T20095" s="212"/>
      <c r="U20095" s="213"/>
      <c r="V20095" s="213"/>
      <c r="W20095" s="213"/>
      <c r="X20095" s="214"/>
      <c r="Y20095" s="214"/>
      <c r="Z20095" s="214"/>
      <c r="AA20095" s="217"/>
      <c r="AB20095" s="217"/>
      <c r="AC20095" s="217"/>
      <c r="AD20095" s="213"/>
    </row>
    <row r="20096" spans="20:30" x14ac:dyDescent="0.2">
      <c r="T20096" s="212"/>
      <c r="U20096" s="213"/>
      <c r="V20096" s="213"/>
      <c r="W20096" s="213"/>
      <c r="X20096" s="214"/>
      <c r="Y20096" s="214"/>
      <c r="Z20096" s="214"/>
      <c r="AA20096" s="217"/>
      <c r="AB20096" s="217"/>
      <c r="AC20096" s="217"/>
      <c r="AD20096" s="213"/>
    </row>
    <row r="20097" spans="20:30" x14ac:dyDescent="0.2">
      <c r="T20097" s="212"/>
      <c r="U20097" s="213"/>
      <c r="V20097" s="213"/>
      <c r="W20097" s="213"/>
      <c r="X20097" s="214"/>
      <c r="Y20097" s="214"/>
      <c r="Z20097" s="214"/>
      <c r="AA20097" s="217"/>
      <c r="AB20097" s="217"/>
      <c r="AC20097" s="217"/>
      <c r="AD20097" s="213"/>
    </row>
    <row r="20098" spans="20:30" x14ac:dyDescent="0.2">
      <c r="T20098" s="212"/>
      <c r="U20098" s="213"/>
      <c r="V20098" s="213"/>
      <c r="W20098" s="213"/>
      <c r="X20098" s="214"/>
      <c r="Y20098" s="214"/>
      <c r="Z20098" s="214"/>
      <c r="AA20098" s="217"/>
      <c r="AB20098" s="217"/>
      <c r="AC20098" s="217"/>
      <c r="AD20098" s="213"/>
    </row>
    <row r="20099" spans="20:30" x14ac:dyDescent="0.2">
      <c r="T20099" s="212"/>
      <c r="U20099" s="213"/>
      <c r="V20099" s="213"/>
      <c r="W20099" s="213"/>
      <c r="X20099" s="214"/>
      <c r="Y20099" s="214"/>
      <c r="Z20099" s="214"/>
      <c r="AA20099" s="217"/>
      <c r="AB20099" s="217"/>
      <c r="AC20099" s="217"/>
      <c r="AD20099" s="213"/>
    </row>
    <row r="20100" spans="20:30" x14ac:dyDescent="0.2">
      <c r="T20100" s="212"/>
      <c r="U20100" s="213"/>
      <c r="V20100" s="213"/>
      <c r="W20100" s="213"/>
      <c r="X20100" s="214"/>
      <c r="Y20100" s="214"/>
      <c r="Z20100" s="214"/>
      <c r="AA20100" s="217"/>
      <c r="AB20100" s="217"/>
      <c r="AC20100" s="217"/>
      <c r="AD20100" s="213"/>
    </row>
    <row r="20101" spans="20:30" x14ac:dyDescent="0.2">
      <c r="T20101" s="212"/>
      <c r="U20101" s="213"/>
      <c r="V20101" s="213"/>
      <c r="W20101" s="213"/>
      <c r="X20101" s="214"/>
      <c r="Y20101" s="214"/>
      <c r="Z20101" s="214"/>
      <c r="AA20101" s="217"/>
      <c r="AB20101" s="217"/>
      <c r="AC20101" s="217"/>
      <c r="AD20101" s="213"/>
    </row>
    <row r="20102" spans="20:30" x14ac:dyDescent="0.2">
      <c r="T20102" s="212"/>
      <c r="U20102" s="213"/>
      <c r="V20102" s="213"/>
      <c r="W20102" s="213"/>
      <c r="X20102" s="214"/>
      <c r="Y20102" s="214"/>
      <c r="Z20102" s="214"/>
      <c r="AA20102" s="217"/>
      <c r="AB20102" s="217"/>
      <c r="AC20102" s="217"/>
      <c r="AD20102" s="213"/>
    </row>
    <row r="20103" spans="20:30" x14ac:dyDescent="0.2">
      <c r="T20103" s="212"/>
      <c r="U20103" s="213"/>
      <c r="V20103" s="213"/>
      <c r="W20103" s="213"/>
      <c r="X20103" s="214"/>
      <c r="Y20103" s="214"/>
      <c r="Z20103" s="214"/>
      <c r="AA20103" s="217"/>
      <c r="AB20103" s="217"/>
      <c r="AC20103" s="217"/>
      <c r="AD20103" s="213"/>
    </row>
    <row r="20104" spans="20:30" x14ac:dyDescent="0.2">
      <c r="T20104" s="212"/>
      <c r="U20104" s="213"/>
      <c r="V20104" s="213"/>
      <c r="W20104" s="213"/>
      <c r="X20104" s="214"/>
      <c r="Y20104" s="214"/>
      <c r="Z20104" s="214"/>
      <c r="AA20104" s="217"/>
      <c r="AB20104" s="217"/>
      <c r="AC20104" s="217"/>
      <c r="AD20104" s="213"/>
    </row>
    <row r="20105" spans="20:30" x14ac:dyDescent="0.2">
      <c r="T20105" s="212"/>
      <c r="U20105" s="213"/>
      <c r="V20105" s="213"/>
      <c r="W20105" s="213"/>
      <c r="X20105" s="214"/>
      <c r="Y20105" s="214"/>
      <c r="Z20105" s="214"/>
      <c r="AA20105" s="217"/>
      <c r="AB20105" s="217"/>
      <c r="AC20105" s="217"/>
      <c r="AD20105" s="213"/>
    </row>
    <row r="20106" spans="20:30" x14ac:dyDescent="0.2">
      <c r="T20106" s="212"/>
      <c r="U20106" s="213"/>
      <c r="V20106" s="213"/>
      <c r="W20106" s="213"/>
      <c r="X20106" s="214"/>
      <c r="Y20106" s="214"/>
      <c r="Z20106" s="214"/>
      <c r="AA20106" s="217"/>
      <c r="AB20106" s="217"/>
      <c r="AC20106" s="217"/>
      <c r="AD20106" s="213"/>
    </row>
    <row r="20107" spans="20:30" x14ac:dyDescent="0.2">
      <c r="T20107" s="212"/>
      <c r="U20107" s="213"/>
      <c r="V20107" s="213"/>
      <c r="W20107" s="213"/>
      <c r="X20107" s="214"/>
      <c r="Y20107" s="214"/>
      <c r="Z20107" s="214"/>
      <c r="AA20107" s="217"/>
      <c r="AB20107" s="217"/>
      <c r="AC20107" s="217"/>
      <c r="AD20107" s="213"/>
    </row>
    <row r="20108" spans="20:30" x14ac:dyDescent="0.2">
      <c r="T20108" s="212"/>
      <c r="U20108" s="213"/>
      <c r="V20108" s="213"/>
      <c r="W20108" s="213"/>
      <c r="X20108" s="214"/>
      <c r="Y20108" s="214"/>
      <c r="Z20108" s="214"/>
      <c r="AA20108" s="217"/>
      <c r="AB20108" s="217"/>
      <c r="AC20108" s="217"/>
      <c r="AD20108" s="213"/>
    </row>
    <row r="20109" spans="20:30" x14ac:dyDescent="0.2">
      <c r="T20109" s="212"/>
      <c r="U20109" s="213"/>
      <c r="V20109" s="213"/>
      <c r="W20109" s="213"/>
      <c r="X20109" s="214"/>
      <c r="Y20109" s="214"/>
      <c r="Z20109" s="214"/>
      <c r="AA20109" s="217"/>
      <c r="AB20109" s="217"/>
      <c r="AC20109" s="217"/>
      <c r="AD20109" s="213"/>
    </row>
    <row r="20110" spans="20:30" x14ac:dyDescent="0.2">
      <c r="T20110" s="212"/>
      <c r="U20110" s="213"/>
      <c r="V20110" s="213"/>
      <c r="W20110" s="213"/>
      <c r="X20110" s="214"/>
      <c r="Y20110" s="214"/>
      <c r="Z20110" s="214"/>
      <c r="AA20110" s="217"/>
      <c r="AB20110" s="217"/>
      <c r="AC20110" s="217"/>
      <c r="AD20110" s="213"/>
    </row>
    <row r="20111" spans="20:30" x14ac:dyDescent="0.2">
      <c r="T20111" s="212"/>
      <c r="U20111" s="213"/>
      <c r="V20111" s="213"/>
      <c r="W20111" s="213"/>
      <c r="X20111" s="214"/>
      <c r="Y20111" s="214"/>
      <c r="Z20111" s="214"/>
      <c r="AA20111" s="217"/>
      <c r="AB20111" s="217"/>
      <c r="AC20111" s="217"/>
      <c r="AD20111" s="213"/>
    </row>
    <row r="20112" spans="20:30" x14ac:dyDescent="0.2">
      <c r="T20112" s="212"/>
      <c r="U20112" s="213"/>
      <c r="V20112" s="213"/>
      <c r="W20112" s="213"/>
      <c r="X20112" s="214"/>
      <c r="Y20112" s="214"/>
      <c r="Z20112" s="214"/>
      <c r="AA20112" s="217"/>
      <c r="AB20112" s="217"/>
      <c r="AC20112" s="217"/>
      <c r="AD20112" s="213"/>
    </row>
    <row r="20113" spans="20:30" x14ac:dyDescent="0.2">
      <c r="T20113" s="212"/>
      <c r="U20113" s="213"/>
      <c r="V20113" s="213"/>
      <c r="W20113" s="213"/>
      <c r="X20113" s="214"/>
      <c r="Y20113" s="214"/>
      <c r="Z20113" s="214"/>
      <c r="AA20113" s="217"/>
      <c r="AB20113" s="217"/>
      <c r="AC20113" s="217"/>
      <c r="AD20113" s="213"/>
    </row>
    <row r="20114" spans="20:30" x14ac:dyDescent="0.2">
      <c r="T20114" s="212"/>
      <c r="U20114" s="213"/>
      <c r="V20114" s="213"/>
      <c r="W20114" s="213"/>
      <c r="X20114" s="214"/>
      <c r="Y20114" s="214"/>
      <c r="Z20114" s="214"/>
      <c r="AA20114" s="217"/>
      <c r="AB20114" s="217"/>
      <c r="AC20114" s="217"/>
      <c r="AD20114" s="213"/>
    </row>
    <row r="20115" spans="20:30" x14ac:dyDescent="0.2">
      <c r="T20115" s="212"/>
      <c r="U20115" s="213"/>
      <c r="V20115" s="213"/>
      <c r="W20115" s="213"/>
      <c r="X20115" s="214"/>
      <c r="Y20115" s="214"/>
      <c r="Z20115" s="214"/>
      <c r="AA20115" s="217"/>
      <c r="AB20115" s="217"/>
      <c r="AC20115" s="217"/>
      <c r="AD20115" s="213"/>
    </row>
    <row r="20116" spans="20:30" x14ac:dyDescent="0.2">
      <c r="T20116" s="212"/>
      <c r="U20116" s="213"/>
      <c r="V20116" s="213"/>
      <c r="W20116" s="213"/>
      <c r="X20116" s="214"/>
      <c r="Y20116" s="214"/>
      <c r="Z20116" s="214"/>
      <c r="AA20116" s="217"/>
      <c r="AB20116" s="217"/>
      <c r="AC20116" s="217"/>
      <c r="AD20116" s="213"/>
    </row>
    <row r="20117" spans="20:30" x14ac:dyDescent="0.2">
      <c r="T20117" s="212"/>
      <c r="U20117" s="213"/>
      <c r="V20117" s="213"/>
      <c r="W20117" s="213"/>
      <c r="X20117" s="214"/>
      <c r="Y20117" s="214"/>
      <c r="Z20117" s="214"/>
      <c r="AA20117" s="217"/>
      <c r="AB20117" s="217"/>
      <c r="AC20117" s="217"/>
      <c r="AD20117" s="213"/>
    </row>
    <row r="20118" spans="20:30" x14ac:dyDescent="0.2">
      <c r="T20118" s="212"/>
      <c r="U20118" s="213"/>
      <c r="V20118" s="213"/>
      <c r="W20118" s="213"/>
      <c r="X20118" s="214"/>
      <c r="Y20118" s="214"/>
      <c r="Z20118" s="214"/>
      <c r="AA20118" s="217"/>
      <c r="AB20118" s="217"/>
      <c r="AC20118" s="217"/>
      <c r="AD20118" s="213"/>
    </row>
    <row r="20119" spans="20:30" x14ac:dyDescent="0.2">
      <c r="T20119" s="212"/>
      <c r="U20119" s="213"/>
      <c r="V20119" s="213"/>
      <c r="W20119" s="213"/>
      <c r="X20119" s="214"/>
      <c r="Y20119" s="214"/>
      <c r="Z20119" s="214"/>
      <c r="AA20119" s="217"/>
      <c r="AB20119" s="217"/>
      <c r="AC20119" s="217"/>
      <c r="AD20119" s="213"/>
    </row>
    <row r="20120" spans="20:30" x14ac:dyDescent="0.2">
      <c r="T20120" s="212"/>
      <c r="U20120" s="213"/>
      <c r="V20120" s="213"/>
      <c r="W20120" s="213"/>
      <c r="X20120" s="214"/>
      <c r="Y20120" s="214"/>
      <c r="Z20120" s="214"/>
      <c r="AA20120" s="217"/>
      <c r="AB20120" s="217"/>
      <c r="AC20120" s="217"/>
      <c r="AD20120" s="213"/>
    </row>
    <row r="20121" spans="20:30" x14ac:dyDescent="0.2">
      <c r="T20121" s="212"/>
      <c r="U20121" s="213"/>
      <c r="V20121" s="213"/>
      <c r="W20121" s="213"/>
      <c r="X20121" s="214"/>
      <c r="Y20121" s="214"/>
      <c r="Z20121" s="214"/>
      <c r="AA20121" s="217"/>
      <c r="AB20121" s="217"/>
      <c r="AC20121" s="217"/>
      <c r="AD20121" s="213"/>
    </row>
    <row r="20122" spans="20:30" x14ac:dyDescent="0.2">
      <c r="T20122" s="212"/>
      <c r="U20122" s="213"/>
      <c r="V20122" s="213"/>
      <c r="W20122" s="213"/>
      <c r="X20122" s="214"/>
      <c r="Y20122" s="214"/>
      <c r="Z20122" s="214"/>
      <c r="AA20122" s="217"/>
      <c r="AB20122" s="217"/>
      <c r="AC20122" s="217"/>
      <c r="AD20122" s="213"/>
    </row>
    <row r="20123" spans="20:30" x14ac:dyDescent="0.2">
      <c r="T20123" s="212"/>
      <c r="U20123" s="213"/>
      <c r="V20123" s="213"/>
      <c r="W20123" s="213"/>
      <c r="X20123" s="214"/>
      <c r="Y20123" s="214"/>
      <c r="Z20123" s="214"/>
      <c r="AA20123" s="217"/>
      <c r="AB20123" s="217"/>
      <c r="AC20123" s="217"/>
      <c r="AD20123" s="213"/>
    </row>
    <row r="20124" spans="20:30" x14ac:dyDescent="0.2">
      <c r="T20124" s="212"/>
      <c r="U20124" s="213"/>
      <c r="V20124" s="213"/>
      <c r="W20124" s="213"/>
      <c r="X20124" s="214"/>
      <c r="Y20124" s="214"/>
      <c r="Z20124" s="214"/>
      <c r="AA20124" s="217"/>
      <c r="AB20124" s="217"/>
      <c r="AC20124" s="217"/>
      <c r="AD20124" s="213"/>
    </row>
    <row r="20125" spans="20:30" x14ac:dyDescent="0.2">
      <c r="T20125" s="212"/>
      <c r="U20125" s="213"/>
      <c r="V20125" s="213"/>
      <c r="W20125" s="213"/>
      <c r="X20125" s="214"/>
      <c r="Y20125" s="214"/>
      <c r="Z20125" s="214"/>
      <c r="AA20125" s="217"/>
      <c r="AB20125" s="217"/>
      <c r="AC20125" s="217"/>
      <c r="AD20125" s="213"/>
    </row>
    <row r="20126" spans="20:30" x14ac:dyDescent="0.2">
      <c r="T20126" s="212"/>
      <c r="U20126" s="213"/>
      <c r="V20126" s="213"/>
      <c r="W20126" s="213"/>
      <c r="X20126" s="214"/>
      <c r="Y20126" s="214"/>
      <c r="Z20126" s="214"/>
      <c r="AA20126" s="217"/>
      <c r="AB20126" s="217"/>
      <c r="AC20126" s="217"/>
      <c r="AD20126" s="213"/>
    </row>
    <row r="20127" spans="20:30" x14ac:dyDescent="0.2">
      <c r="T20127" s="212"/>
      <c r="U20127" s="213"/>
      <c r="V20127" s="213"/>
      <c r="W20127" s="213"/>
      <c r="X20127" s="214"/>
      <c r="Y20127" s="214"/>
      <c r="Z20127" s="214"/>
      <c r="AA20127" s="217"/>
      <c r="AB20127" s="217"/>
      <c r="AC20127" s="217"/>
      <c r="AD20127" s="213"/>
    </row>
    <row r="20128" spans="20:30" x14ac:dyDescent="0.2">
      <c r="T20128" s="212"/>
      <c r="U20128" s="213"/>
      <c r="V20128" s="213"/>
      <c r="W20128" s="213"/>
      <c r="X20128" s="214"/>
      <c r="Y20128" s="214"/>
      <c r="Z20128" s="214"/>
      <c r="AA20128" s="217"/>
      <c r="AB20128" s="217"/>
      <c r="AC20128" s="217"/>
      <c r="AD20128" s="213"/>
    </row>
    <row r="20129" spans="20:30" x14ac:dyDescent="0.2">
      <c r="T20129" s="212"/>
      <c r="U20129" s="213"/>
      <c r="V20129" s="213"/>
      <c r="W20129" s="213"/>
      <c r="X20129" s="214"/>
      <c r="Y20129" s="214"/>
      <c r="Z20129" s="214"/>
      <c r="AA20129" s="217"/>
      <c r="AB20129" s="217"/>
      <c r="AC20129" s="217"/>
      <c r="AD20129" s="213"/>
    </row>
    <row r="20130" spans="20:30" x14ac:dyDescent="0.2">
      <c r="T20130" s="212"/>
      <c r="U20130" s="213"/>
      <c r="V20130" s="213"/>
      <c r="W20130" s="213"/>
      <c r="X20130" s="214"/>
      <c r="Y20130" s="214"/>
      <c r="Z20130" s="214"/>
      <c r="AA20130" s="217"/>
      <c r="AB20130" s="217"/>
      <c r="AC20130" s="217"/>
      <c r="AD20130" s="213"/>
    </row>
    <row r="20131" spans="20:30" x14ac:dyDescent="0.2">
      <c r="T20131" s="212"/>
      <c r="U20131" s="213"/>
      <c r="V20131" s="213"/>
      <c r="W20131" s="213"/>
      <c r="X20131" s="214"/>
      <c r="Y20131" s="214"/>
      <c r="Z20131" s="214"/>
      <c r="AA20131" s="217"/>
      <c r="AB20131" s="217"/>
      <c r="AC20131" s="217"/>
      <c r="AD20131" s="213"/>
    </row>
    <row r="20132" spans="20:30" x14ac:dyDescent="0.2">
      <c r="T20132" s="212"/>
      <c r="U20132" s="213"/>
      <c r="V20132" s="213"/>
      <c r="W20132" s="213"/>
      <c r="X20132" s="214"/>
      <c r="Y20132" s="214"/>
      <c r="Z20132" s="214"/>
      <c r="AA20132" s="217"/>
      <c r="AB20132" s="217"/>
      <c r="AC20132" s="217"/>
      <c r="AD20132" s="213"/>
    </row>
    <row r="20133" spans="20:30" x14ac:dyDescent="0.2">
      <c r="T20133" s="212"/>
      <c r="U20133" s="213"/>
      <c r="V20133" s="213"/>
      <c r="W20133" s="213"/>
      <c r="X20133" s="214"/>
      <c r="Y20133" s="214"/>
      <c r="Z20133" s="214"/>
      <c r="AA20133" s="217"/>
      <c r="AB20133" s="217"/>
      <c r="AC20133" s="217"/>
      <c r="AD20133" s="213"/>
    </row>
    <row r="20134" spans="20:30" x14ac:dyDescent="0.2">
      <c r="T20134" s="212"/>
      <c r="U20134" s="213"/>
      <c r="V20134" s="213"/>
      <c r="W20134" s="213"/>
      <c r="X20134" s="214"/>
      <c r="Y20134" s="214"/>
      <c r="Z20134" s="214"/>
      <c r="AA20134" s="217"/>
      <c r="AB20134" s="217"/>
      <c r="AC20134" s="217"/>
      <c r="AD20134" s="213"/>
    </row>
    <row r="20135" spans="20:30" x14ac:dyDescent="0.2">
      <c r="T20135" s="212"/>
      <c r="U20135" s="213"/>
      <c r="V20135" s="213"/>
      <c r="W20135" s="213"/>
      <c r="X20135" s="214"/>
      <c r="Y20135" s="214"/>
      <c r="Z20135" s="214"/>
      <c r="AA20135" s="217"/>
      <c r="AB20135" s="217"/>
      <c r="AC20135" s="217"/>
      <c r="AD20135" s="213"/>
    </row>
    <row r="20136" spans="20:30" x14ac:dyDescent="0.2">
      <c r="T20136" s="212"/>
      <c r="U20136" s="213"/>
      <c r="V20136" s="213"/>
      <c r="W20136" s="213"/>
      <c r="X20136" s="214"/>
      <c r="Y20136" s="214"/>
      <c r="Z20136" s="214"/>
      <c r="AA20136" s="217"/>
      <c r="AB20136" s="217"/>
      <c r="AC20136" s="217"/>
      <c r="AD20136" s="213"/>
    </row>
    <row r="20137" spans="20:30" x14ac:dyDescent="0.2">
      <c r="T20137" s="212"/>
      <c r="U20137" s="213"/>
      <c r="V20137" s="213"/>
      <c r="W20137" s="213"/>
      <c r="X20137" s="214"/>
      <c r="Y20137" s="214"/>
      <c r="Z20137" s="214"/>
      <c r="AA20137" s="217"/>
      <c r="AB20137" s="217"/>
      <c r="AC20137" s="217"/>
      <c r="AD20137" s="213"/>
    </row>
    <row r="20138" spans="20:30" x14ac:dyDescent="0.2">
      <c r="T20138" s="212"/>
      <c r="U20138" s="213"/>
      <c r="V20138" s="213"/>
      <c r="W20138" s="213"/>
      <c r="X20138" s="214"/>
      <c r="Y20138" s="214"/>
      <c r="Z20138" s="214"/>
      <c r="AA20138" s="217"/>
      <c r="AB20138" s="217"/>
      <c r="AC20138" s="217"/>
      <c r="AD20138" s="213"/>
    </row>
    <row r="20139" spans="20:30" x14ac:dyDescent="0.2">
      <c r="T20139" s="212"/>
      <c r="U20139" s="213"/>
      <c r="V20139" s="213"/>
      <c r="W20139" s="213"/>
      <c r="X20139" s="214"/>
      <c r="Y20139" s="214"/>
      <c r="Z20139" s="214"/>
      <c r="AA20139" s="217"/>
      <c r="AB20139" s="217"/>
      <c r="AC20139" s="217"/>
      <c r="AD20139" s="213"/>
    </row>
    <row r="20140" spans="20:30" x14ac:dyDescent="0.2">
      <c r="T20140" s="212"/>
      <c r="U20140" s="213"/>
      <c r="V20140" s="213"/>
      <c r="W20140" s="213"/>
      <c r="X20140" s="214"/>
      <c r="Y20140" s="214"/>
      <c r="Z20140" s="214"/>
      <c r="AA20140" s="217"/>
      <c r="AB20140" s="217"/>
      <c r="AC20140" s="217"/>
      <c r="AD20140" s="213"/>
    </row>
    <row r="20141" spans="20:30" x14ac:dyDescent="0.2">
      <c r="T20141" s="212"/>
      <c r="U20141" s="213"/>
      <c r="V20141" s="213"/>
      <c r="W20141" s="213"/>
      <c r="X20141" s="214"/>
      <c r="Y20141" s="214"/>
      <c r="Z20141" s="214"/>
      <c r="AA20141" s="217"/>
      <c r="AB20141" s="217"/>
      <c r="AC20141" s="217"/>
      <c r="AD20141" s="213"/>
    </row>
    <row r="20142" spans="20:30" x14ac:dyDescent="0.2">
      <c r="T20142" s="212"/>
      <c r="U20142" s="213"/>
      <c r="V20142" s="213"/>
      <c r="W20142" s="213"/>
      <c r="X20142" s="214"/>
      <c r="Y20142" s="214"/>
      <c r="Z20142" s="214"/>
      <c r="AA20142" s="217"/>
      <c r="AB20142" s="217"/>
      <c r="AC20142" s="217"/>
      <c r="AD20142" s="213"/>
    </row>
    <row r="20143" spans="20:30" x14ac:dyDescent="0.2">
      <c r="T20143" s="212"/>
      <c r="U20143" s="213"/>
      <c r="V20143" s="213"/>
      <c r="W20143" s="213"/>
      <c r="X20143" s="214"/>
      <c r="Y20143" s="214"/>
      <c r="Z20143" s="214"/>
      <c r="AA20143" s="217"/>
      <c r="AB20143" s="217"/>
      <c r="AC20143" s="217"/>
      <c r="AD20143" s="213"/>
    </row>
    <row r="20144" spans="20:30" x14ac:dyDescent="0.2">
      <c r="T20144" s="212"/>
      <c r="U20144" s="213"/>
      <c r="V20144" s="213"/>
      <c r="W20144" s="213"/>
      <c r="X20144" s="214"/>
      <c r="Y20144" s="214"/>
      <c r="Z20144" s="214"/>
      <c r="AA20144" s="217"/>
      <c r="AB20144" s="217"/>
      <c r="AC20144" s="217"/>
      <c r="AD20144" s="213"/>
    </row>
    <row r="20145" spans="20:30" x14ac:dyDescent="0.2">
      <c r="T20145" s="212"/>
      <c r="U20145" s="213"/>
      <c r="V20145" s="213"/>
      <c r="W20145" s="213"/>
      <c r="X20145" s="214"/>
      <c r="Y20145" s="214"/>
      <c r="Z20145" s="214"/>
      <c r="AA20145" s="217"/>
      <c r="AB20145" s="217"/>
      <c r="AC20145" s="217"/>
      <c r="AD20145" s="213"/>
    </row>
    <row r="20146" spans="20:30" x14ac:dyDescent="0.2">
      <c r="T20146" s="212"/>
      <c r="U20146" s="213"/>
      <c r="V20146" s="213"/>
      <c r="W20146" s="213"/>
      <c r="X20146" s="214"/>
      <c r="Y20146" s="214"/>
      <c r="Z20146" s="214"/>
      <c r="AA20146" s="217"/>
      <c r="AB20146" s="217"/>
      <c r="AC20146" s="217"/>
      <c r="AD20146" s="213"/>
    </row>
    <row r="20147" spans="20:30" x14ac:dyDescent="0.2">
      <c r="T20147" s="212"/>
      <c r="U20147" s="213"/>
      <c r="V20147" s="213"/>
      <c r="W20147" s="213"/>
      <c r="X20147" s="214"/>
      <c r="Y20147" s="214"/>
      <c r="Z20147" s="214"/>
      <c r="AA20147" s="217"/>
      <c r="AB20147" s="217"/>
      <c r="AC20147" s="217"/>
      <c r="AD20147" s="213"/>
    </row>
    <row r="20148" spans="20:30" x14ac:dyDescent="0.2">
      <c r="T20148" s="212"/>
      <c r="U20148" s="213"/>
      <c r="V20148" s="213"/>
      <c r="W20148" s="213"/>
      <c r="X20148" s="214"/>
      <c r="Y20148" s="214"/>
      <c r="Z20148" s="214"/>
      <c r="AA20148" s="217"/>
      <c r="AB20148" s="217"/>
      <c r="AC20148" s="217"/>
      <c r="AD20148" s="213"/>
    </row>
    <row r="20149" spans="20:30" x14ac:dyDescent="0.2">
      <c r="T20149" s="212"/>
      <c r="U20149" s="213"/>
      <c r="V20149" s="213"/>
      <c r="W20149" s="213"/>
      <c r="X20149" s="214"/>
      <c r="Y20149" s="214"/>
      <c r="Z20149" s="214"/>
      <c r="AA20149" s="217"/>
      <c r="AB20149" s="217"/>
      <c r="AC20149" s="217"/>
      <c r="AD20149" s="213"/>
    </row>
    <row r="20150" spans="20:30" x14ac:dyDescent="0.2">
      <c r="T20150" s="212"/>
      <c r="U20150" s="213"/>
      <c r="V20150" s="213"/>
      <c r="W20150" s="213"/>
      <c r="X20150" s="214"/>
      <c r="Y20150" s="214"/>
      <c r="Z20150" s="214"/>
      <c r="AA20150" s="217"/>
      <c r="AB20150" s="217"/>
      <c r="AC20150" s="217"/>
      <c r="AD20150" s="213"/>
    </row>
    <row r="20151" spans="20:30" x14ac:dyDescent="0.2">
      <c r="T20151" s="212"/>
      <c r="U20151" s="213"/>
      <c r="V20151" s="213"/>
      <c r="W20151" s="213"/>
      <c r="X20151" s="214"/>
      <c r="Y20151" s="214"/>
      <c r="Z20151" s="214"/>
      <c r="AA20151" s="217"/>
      <c r="AB20151" s="217"/>
      <c r="AC20151" s="217"/>
      <c r="AD20151" s="213"/>
    </row>
    <row r="20152" spans="20:30" x14ac:dyDescent="0.2">
      <c r="T20152" s="212"/>
      <c r="U20152" s="213"/>
      <c r="V20152" s="213"/>
      <c r="W20152" s="213"/>
      <c r="X20152" s="214"/>
      <c r="Y20152" s="214"/>
      <c r="Z20152" s="214"/>
      <c r="AA20152" s="217"/>
      <c r="AB20152" s="217"/>
      <c r="AC20152" s="217"/>
      <c r="AD20152" s="213"/>
    </row>
    <row r="20153" spans="20:30" x14ac:dyDescent="0.2">
      <c r="T20153" s="212"/>
      <c r="U20153" s="213"/>
      <c r="V20153" s="213"/>
      <c r="W20153" s="213"/>
      <c r="X20153" s="214"/>
      <c r="Y20153" s="214"/>
      <c r="Z20153" s="214"/>
      <c r="AA20153" s="217"/>
      <c r="AB20153" s="217"/>
      <c r="AC20153" s="217"/>
      <c r="AD20153" s="213"/>
    </row>
    <row r="20154" spans="20:30" x14ac:dyDescent="0.2">
      <c r="T20154" s="212"/>
      <c r="U20154" s="213"/>
      <c r="V20154" s="213"/>
      <c r="W20154" s="213"/>
      <c r="X20154" s="214"/>
      <c r="Y20154" s="214"/>
      <c r="Z20154" s="214"/>
      <c r="AA20154" s="217"/>
      <c r="AB20154" s="217"/>
      <c r="AC20154" s="217"/>
      <c r="AD20154" s="213"/>
    </row>
    <row r="20155" spans="20:30" x14ac:dyDescent="0.2">
      <c r="T20155" s="212"/>
      <c r="U20155" s="213"/>
      <c r="V20155" s="213"/>
      <c r="W20155" s="213"/>
      <c r="X20155" s="214"/>
      <c r="Y20155" s="214"/>
      <c r="Z20155" s="214"/>
      <c r="AA20155" s="217"/>
      <c r="AB20155" s="217"/>
      <c r="AC20155" s="217"/>
      <c r="AD20155" s="213"/>
    </row>
    <row r="20156" spans="20:30" x14ac:dyDescent="0.2">
      <c r="T20156" s="212"/>
      <c r="U20156" s="213"/>
      <c r="V20156" s="213"/>
      <c r="W20156" s="213"/>
      <c r="X20156" s="214"/>
      <c r="Y20156" s="214"/>
      <c r="Z20156" s="214"/>
      <c r="AA20156" s="217"/>
      <c r="AB20156" s="217"/>
      <c r="AC20156" s="217"/>
      <c r="AD20156" s="213"/>
    </row>
    <row r="20157" spans="20:30" x14ac:dyDescent="0.2">
      <c r="T20157" s="212"/>
      <c r="U20157" s="213"/>
      <c r="V20157" s="213"/>
      <c r="W20157" s="213"/>
      <c r="X20157" s="214"/>
      <c r="Y20157" s="214"/>
      <c r="Z20157" s="214"/>
      <c r="AA20157" s="217"/>
      <c r="AB20157" s="217"/>
      <c r="AC20157" s="217"/>
      <c r="AD20157" s="213"/>
    </row>
    <row r="20158" spans="20:30" x14ac:dyDescent="0.2">
      <c r="T20158" s="212"/>
      <c r="U20158" s="213"/>
      <c r="V20158" s="213"/>
      <c r="W20158" s="213"/>
      <c r="X20158" s="214"/>
      <c r="Y20158" s="214"/>
      <c r="Z20158" s="214"/>
      <c r="AA20158" s="217"/>
      <c r="AB20158" s="217"/>
      <c r="AC20158" s="217"/>
      <c r="AD20158" s="213"/>
    </row>
    <row r="20159" spans="20:30" x14ac:dyDescent="0.2">
      <c r="T20159" s="212"/>
      <c r="U20159" s="213"/>
      <c r="V20159" s="213"/>
      <c r="W20159" s="213"/>
      <c r="X20159" s="214"/>
      <c r="Y20159" s="214"/>
      <c r="Z20159" s="214"/>
      <c r="AA20159" s="217"/>
      <c r="AB20159" s="217"/>
      <c r="AC20159" s="217"/>
      <c r="AD20159" s="213"/>
    </row>
    <row r="20160" spans="20:30" x14ac:dyDescent="0.2">
      <c r="T20160" s="212"/>
      <c r="U20160" s="213"/>
      <c r="V20160" s="213"/>
      <c r="W20160" s="213"/>
      <c r="X20160" s="214"/>
      <c r="Y20160" s="214"/>
      <c r="Z20160" s="214"/>
      <c r="AA20160" s="217"/>
      <c r="AB20160" s="217"/>
      <c r="AC20160" s="217"/>
      <c r="AD20160" s="213"/>
    </row>
    <row r="20161" spans="20:30" x14ac:dyDescent="0.2">
      <c r="T20161" s="212"/>
      <c r="U20161" s="213"/>
      <c r="V20161" s="213"/>
      <c r="W20161" s="213"/>
      <c r="X20161" s="214"/>
      <c r="Y20161" s="214"/>
      <c r="Z20161" s="214"/>
      <c r="AA20161" s="217"/>
      <c r="AB20161" s="217"/>
      <c r="AC20161" s="217"/>
      <c r="AD20161" s="213"/>
    </row>
    <row r="20162" spans="20:30" x14ac:dyDescent="0.2">
      <c r="T20162" s="212"/>
      <c r="U20162" s="213"/>
      <c r="V20162" s="213"/>
      <c r="W20162" s="213"/>
      <c r="X20162" s="214"/>
      <c r="Y20162" s="214"/>
      <c r="Z20162" s="214"/>
      <c r="AA20162" s="217"/>
      <c r="AB20162" s="217"/>
      <c r="AC20162" s="217"/>
      <c r="AD20162" s="213"/>
    </row>
    <row r="20163" spans="20:30" x14ac:dyDescent="0.2">
      <c r="T20163" s="212"/>
      <c r="U20163" s="213"/>
      <c r="V20163" s="213"/>
      <c r="W20163" s="213"/>
      <c r="X20163" s="214"/>
      <c r="Y20163" s="214"/>
      <c r="Z20163" s="214"/>
      <c r="AA20163" s="217"/>
      <c r="AB20163" s="217"/>
      <c r="AC20163" s="217"/>
      <c r="AD20163" s="213"/>
    </row>
    <row r="20164" spans="20:30" x14ac:dyDescent="0.2">
      <c r="T20164" s="212"/>
      <c r="U20164" s="213"/>
      <c r="V20164" s="213"/>
      <c r="W20164" s="213"/>
      <c r="X20164" s="214"/>
      <c r="Y20164" s="214"/>
      <c r="Z20164" s="214"/>
      <c r="AA20164" s="217"/>
      <c r="AB20164" s="217"/>
      <c r="AC20164" s="217"/>
      <c r="AD20164" s="213"/>
    </row>
    <row r="20165" spans="20:30" x14ac:dyDescent="0.2">
      <c r="T20165" s="212"/>
      <c r="U20165" s="213"/>
      <c r="V20165" s="213"/>
      <c r="W20165" s="213"/>
      <c r="X20165" s="214"/>
      <c r="Y20165" s="214"/>
      <c r="Z20165" s="214"/>
      <c r="AA20165" s="217"/>
      <c r="AB20165" s="217"/>
      <c r="AC20165" s="217"/>
      <c r="AD20165" s="213"/>
    </row>
    <row r="20166" spans="20:30" x14ac:dyDescent="0.2">
      <c r="T20166" s="212"/>
      <c r="U20166" s="213"/>
      <c r="V20166" s="213"/>
      <c r="W20166" s="213"/>
      <c r="X20166" s="214"/>
      <c r="Y20166" s="214"/>
      <c r="Z20166" s="214"/>
      <c r="AA20166" s="217"/>
      <c r="AB20166" s="217"/>
      <c r="AC20166" s="217"/>
      <c r="AD20166" s="213"/>
    </row>
    <row r="20167" spans="20:30" x14ac:dyDescent="0.2">
      <c r="T20167" s="212"/>
      <c r="U20167" s="213"/>
      <c r="V20167" s="213"/>
      <c r="W20167" s="213"/>
      <c r="X20167" s="214"/>
      <c r="Y20167" s="214"/>
      <c r="Z20167" s="214"/>
      <c r="AA20167" s="217"/>
      <c r="AB20167" s="217"/>
      <c r="AC20167" s="217"/>
      <c r="AD20167" s="213"/>
    </row>
    <row r="20168" spans="20:30" x14ac:dyDescent="0.2">
      <c r="T20168" s="212"/>
      <c r="U20168" s="213"/>
      <c r="V20168" s="213"/>
      <c r="W20168" s="213"/>
      <c r="X20168" s="214"/>
      <c r="Y20168" s="214"/>
      <c r="Z20168" s="214"/>
      <c r="AA20168" s="217"/>
      <c r="AB20168" s="217"/>
      <c r="AC20168" s="217"/>
      <c r="AD20168" s="213"/>
    </row>
    <row r="20169" spans="20:30" x14ac:dyDescent="0.2">
      <c r="T20169" s="212"/>
      <c r="U20169" s="213"/>
      <c r="V20169" s="213"/>
      <c r="W20169" s="213"/>
      <c r="X20169" s="214"/>
      <c r="Y20169" s="214"/>
      <c r="Z20169" s="214"/>
      <c r="AA20169" s="217"/>
      <c r="AB20169" s="217"/>
      <c r="AC20169" s="217"/>
      <c r="AD20169" s="213"/>
    </row>
    <row r="20170" spans="20:30" x14ac:dyDescent="0.2">
      <c r="T20170" s="212"/>
      <c r="U20170" s="213"/>
      <c r="V20170" s="213"/>
      <c r="W20170" s="213"/>
      <c r="X20170" s="214"/>
      <c r="Y20170" s="214"/>
      <c r="Z20170" s="214"/>
      <c r="AA20170" s="217"/>
      <c r="AB20170" s="217"/>
      <c r="AC20170" s="217"/>
      <c r="AD20170" s="213"/>
    </row>
    <row r="20171" spans="20:30" x14ac:dyDescent="0.2">
      <c r="T20171" s="212"/>
      <c r="U20171" s="213"/>
      <c r="V20171" s="213"/>
      <c r="W20171" s="213"/>
      <c r="X20171" s="214"/>
      <c r="Y20171" s="214"/>
      <c r="Z20171" s="214"/>
      <c r="AA20171" s="217"/>
      <c r="AB20171" s="217"/>
      <c r="AC20171" s="217"/>
      <c r="AD20171" s="213"/>
    </row>
    <row r="20172" spans="20:30" x14ac:dyDescent="0.2">
      <c r="T20172" s="212"/>
      <c r="U20172" s="213"/>
      <c r="V20172" s="213"/>
      <c r="W20172" s="213"/>
      <c r="X20172" s="214"/>
      <c r="Y20172" s="214"/>
      <c r="Z20172" s="214"/>
      <c r="AA20172" s="217"/>
      <c r="AB20172" s="217"/>
      <c r="AC20172" s="217"/>
      <c r="AD20172" s="213"/>
    </row>
    <row r="20173" spans="20:30" x14ac:dyDescent="0.2">
      <c r="T20173" s="212"/>
      <c r="U20173" s="213"/>
      <c r="V20173" s="213"/>
      <c r="W20173" s="213"/>
      <c r="X20173" s="214"/>
      <c r="Y20173" s="214"/>
      <c r="Z20173" s="214"/>
      <c r="AA20173" s="217"/>
      <c r="AB20173" s="217"/>
      <c r="AC20173" s="217"/>
      <c r="AD20173" s="213"/>
    </row>
    <row r="20174" spans="20:30" x14ac:dyDescent="0.2">
      <c r="T20174" s="212"/>
      <c r="U20174" s="213"/>
      <c r="V20174" s="213"/>
      <c r="W20174" s="213"/>
      <c r="X20174" s="214"/>
      <c r="Y20174" s="214"/>
      <c r="Z20174" s="214"/>
      <c r="AA20174" s="217"/>
      <c r="AB20174" s="217"/>
      <c r="AC20174" s="217"/>
      <c r="AD20174" s="213"/>
    </row>
    <row r="20175" spans="20:30" x14ac:dyDescent="0.2">
      <c r="T20175" s="212"/>
      <c r="U20175" s="213"/>
      <c r="V20175" s="213"/>
      <c r="W20175" s="213"/>
      <c r="X20175" s="214"/>
      <c r="Y20175" s="214"/>
      <c r="Z20175" s="214"/>
      <c r="AA20175" s="217"/>
      <c r="AB20175" s="217"/>
      <c r="AC20175" s="217"/>
      <c r="AD20175" s="213"/>
    </row>
    <row r="20176" spans="20:30" x14ac:dyDescent="0.2">
      <c r="T20176" s="212"/>
      <c r="U20176" s="213"/>
      <c r="V20176" s="213"/>
      <c r="W20176" s="213"/>
      <c r="X20176" s="214"/>
      <c r="Y20176" s="214"/>
      <c r="Z20176" s="214"/>
      <c r="AA20176" s="217"/>
      <c r="AB20176" s="217"/>
      <c r="AC20176" s="217"/>
      <c r="AD20176" s="213"/>
    </row>
    <row r="20177" spans="20:30" x14ac:dyDescent="0.2">
      <c r="T20177" s="212"/>
      <c r="U20177" s="213"/>
      <c r="V20177" s="213"/>
      <c r="W20177" s="213"/>
      <c r="X20177" s="214"/>
      <c r="Y20177" s="214"/>
      <c r="Z20177" s="214"/>
      <c r="AA20177" s="217"/>
      <c r="AB20177" s="217"/>
      <c r="AC20177" s="217"/>
      <c r="AD20177" s="213"/>
    </row>
    <row r="20178" spans="20:30" x14ac:dyDescent="0.2">
      <c r="T20178" s="212"/>
      <c r="U20178" s="213"/>
      <c r="V20178" s="213"/>
      <c r="W20178" s="213"/>
      <c r="X20178" s="214"/>
      <c r="Y20178" s="214"/>
      <c r="Z20178" s="214"/>
      <c r="AA20178" s="217"/>
      <c r="AB20178" s="217"/>
      <c r="AC20178" s="217"/>
      <c r="AD20178" s="213"/>
    </row>
    <row r="20179" spans="20:30" x14ac:dyDescent="0.2">
      <c r="T20179" s="212"/>
      <c r="U20179" s="213"/>
      <c r="V20179" s="213"/>
      <c r="W20179" s="213"/>
      <c r="X20179" s="214"/>
      <c r="Y20179" s="214"/>
      <c r="Z20179" s="214"/>
      <c r="AA20179" s="217"/>
      <c r="AB20179" s="217"/>
      <c r="AC20179" s="217"/>
      <c r="AD20179" s="213"/>
    </row>
    <row r="20180" spans="20:30" x14ac:dyDescent="0.2">
      <c r="T20180" s="212"/>
      <c r="U20180" s="213"/>
      <c r="V20180" s="213"/>
      <c r="W20180" s="213"/>
      <c r="X20180" s="214"/>
      <c r="Y20180" s="214"/>
      <c r="Z20180" s="214"/>
      <c r="AA20180" s="217"/>
      <c r="AB20180" s="217"/>
      <c r="AC20180" s="217"/>
      <c r="AD20180" s="213"/>
    </row>
    <row r="20181" spans="20:30" x14ac:dyDescent="0.2">
      <c r="T20181" s="212"/>
      <c r="U20181" s="213"/>
      <c r="V20181" s="213"/>
      <c r="W20181" s="213"/>
      <c r="X20181" s="214"/>
      <c r="Y20181" s="214"/>
      <c r="Z20181" s="214"/>
      <c r="AA20181" s="217"/>
      <c r="AB20181" s="217"/>
      <c r="AC20181" s="217"/>
      <c r="AD20181" s="213"/>
    </row>
    <row r="20182" spans="20:30" x14ac:dyDescent="0.2">
      <c r="T20182" s="212"/>
      <c r="U20182" s="213"/>
      <c r="V20182" s="213"/>
      <c r="W20182" s="213"/>
      <c r="X20182" s="214"/>
      <c r="Y20182" s="214"/>
      <c r="Z20182" s="214"/>
      <c r="AA20182" s="217"/>
      <c r="AB20182" s="217"/>
      <c r="AC20182" s="217"/>
      <c r="AD20182" s="213"/>
    </row>
    <row r="20183" spans="20:30" x14ac:dyDescent="0.2">
      <c r="T20183" s="212"/>
      <c r="U20183" s="213"/>
      <c r="V20183" s="213"/>
      <c r="W20183" s="213"/>
      <c r="X20183" s="214"/>
      <c r="Y20183" s="214"/>
      <c r="Z20183" s="214"/>
      <c r="AA20183" s="217"/>
      <c r="AB20183" s="217"/>
      <c r="AC20183" s="217"/>
      <c r="AD20183" s="213"/>
    </row>
    <row r="20184" spans="20:30" x14ac:dyDescent="0.2">
      <c r="T20184" s="212"/>
      <c r="U20184" s="213"/>
      <c r="V20184" s="213"/>
      <c r="W20184" s="213"/>
      <c r="X20184" s="214"/>
      <c r="Y20184" s="214"/>
      <c r="Z20184" s="214"/>
      <c r="AA20184" s="217"/>
      <c r="AB20184" s="217"/>
      <c r="AC20184" s="217"/>
      <c r="AD20184" s="213"/>
    </row>
    <row r="20185" spans="20:30" x14ac:dyDescent="0.2">
      <c r="T20185" s="212"/>
      <c r="U20185" s="213"/>
      <c r="V20185" s="213"/>
      <c r="W20185" s="213"/>
      <c r="X20185" s="214"/>
      <c r="Y20185" s="214"/>
      <c r="Z20185" s="214"/>
      <c r="AA20185" s="217"/>
      <c r="AB20185" s="217"/>
      <c r="AC20185" s="217"/>
      <c r="AD20185" s="213"/>
    </row>
    <row r="20186" spans="20:30" x14ac:dyDescent="0.2">
      <c r="T20186" s="212"/>
      <c r="U20186" s="213"/>
      <c r="V20186" s="213"/>
      <c r="W20186" s="213"/>
      <c r="X20186" s="214"/>
      <c r="Y20186" s="214"/>
      <c r="Z20186" s="214"/>
      <c r="AA20186" s="217"/>
      <c r="AB20186" s="217"/>
      <c r="AC20186" s="217"/>
      <c r="AD20186" s="213"/>
    </row>
    <row r="20187" spans="20:30" x14ac:dyDescent="0.2">
      <c r="T20187" s="212"/>
      <c r="U20187" s="213"/>
      <c r="V20187" s="213"/>
      <c r="W20187" s="213"/>
      <c r="X20187" s="214"/>
      <c r="Y20187" s="214"/>
      <c r="Z20187" s="214"/>
      <c r="AA20187" s="217"/>
      <c r="AB20187" s="217"/>
      <c r="AC20187" s="217"/>
      <c r="AD20187" s="213"/>
    </row>
    <row r="20188" spans="20:30" x14ac:dyDescent="0.2">
      <c r="T20188" s="212"/>
      <c r="U20188" s="213"/>
      <c r="V20188" s="213"/>
      <c r="W20188" s="213"/>
      <c r="X20188" s="214"/>
      <c r="Y20188" s="214"/>
      <c r="Z20188" s="214"/>
      <c r="AA20188" s="217"/>
      <c r="AB20188" s="217"/>
      <c r="AC20188" s="217"/>
      <c r="AD20188" s="213"/>
    </row>
    <row r="20189" spans="20:30" x14ac:dyDescent="0.2">
      <c r="T20189" s="212"/>
      <c r="U20189" s="213"/>
      <c r="V20189" s="213"/>
      <c r="W20189" s="213"/>
      <c r="X20189" s="214"/>
      <c r="Y20189" s="214"/>
      <c r="Z20189" s="214"/>
      <c r="AA20189" s="217"/>
      <c r="AB20189" s="217"/>
      <c r="AC20189" s="217"/>
      <c r="AD20189" s="213"/>
    </row>
    <row r="20190" spans="20:30" x14ac:dyDescent="0.2">
      <c r="T20190" s="212"/>
      <c r="U20190" s="213"/>
      <c r="V20190" s="213"/>
      <c r="W20190" s="213"/>
      <c r="X20190" s="214"/>
      <c r="Y20190" s="214"/>
      <c r="Z20190" s="214"/>
      <c r="AA20190" s="217"/>
      <c r="AB20190" s="217"/>
      <c r="AC20190" s="217"/>
      <c r="AD20190" s="213"/>
    </row>
    <row r="20191" spans="20:30" x14ac:dyDescent="0.2">
      <c r="T20191" s="212"/>
      <c r="U20191" s="213"/>
      <c r="V20191" s="213"/>
      <c r="W20191" s="213"/>
      <c r="X20191" s="214"/>
      <c r="Y20191" s="214"/>
      <c r="Z20191" s="214"/>
      <c r="AA20191" s="217"/>
      <c r="AB20191" s="217"/>
      <c r="AC20191" s="217"/>
      <c r="AD20191" s="213"/>
    </row>
    <row r="20192" spans="20:30" x14ac:dyDescent="0.2">
      <c r="T20192" s="212"/>
      <c r="U20192" s="213"/>
      <c r="V20192" s="213"/>
      <c r="W20192" s="213"/>
      <c r="X20192" s="214"/>
      <c r="Y20192" s="214"/>
      <c r="Z20192" s="214"/>
      <c r="AA20192" s="217"/>
      <c r="AB20192" s="217"/>
      <c r="AC20192" s="217"/>
      <c r="AD20192" s="213"/>
    </row>
    <row r="20193" spans="20:30" x14ac:dyDescent="0.2">
      <c r="T20193" s="212"/>
      <c r="U20193" s="213"/>
      <c r="V20193" s="213"/>
      <c r="W20193" s="213"/>
      <c r="X20193" s="214"/>
      <c r="Y20193" s="214"/>
      <c r="Z20193" s="214"/>
      <c r="AA20193" s="217"/>
      <c r="AB20193" s="217"/>
      <c r="AC20193" s="217"/>
      <c r="AD20193" s="213"/>
    </row>
    <row r="20194" spans="20:30" x14ac:dyDescent="0.2">
      <c r="T20194" s="212"/>
      <c r="U20194" s="213"/>
      <c r="V20194" s="213"/>
      <c r="W20194" s="213"/>
      <c r="X20194" s="214"/>
      <c r="Y20194" s="214"/>
      <c r="Z20194" s="214"/>
      <c r="AA20194" s="217"/>
      <c r="AB20194" s="217"/>
      <c r="AC20194" s="217"/>
      <c r="AD20194" s="213"/>
    </row>
    <row r="20195" spans="20:30" x14ac:dyDescent="0.2">
      <c r="T20195" s="212"/>
      <c r="U20195" s="213"/>
      <c r="V20195" s="213"/>
      <c r="W20195" s="213"/>
      <c r="X20195" s="214"/>
      <c r="Y20195" s="214"/>
      <c r="Z20195" s="214"/>
      <c r="AA20195" s="217"/>
      <c r="AB20195" s="217"/>
      <c r="AC20195" s="217"/>
      <c r="AD20195" s="213"/>
    </row>
    <row r="20196" spans="20:30" x14ac:dyDescent="0.2">
      <c r="T20196" s="212"/>
      <c r="U20196" s="213"/>
      <c r="V20196" s="213"/>
      <c r="W20196" s="213"/>
      <c r="X20196" s="214"/>
      <c r="Y20196" s="214"/>
      <c r="Z20196" s="214"/>
      <c r="AA20196" s="217"/>
      <c r="AB20196" s="217"/>
      <c r="AC20196" s="217"/>
      <c r="AD20196" s="213"/>
    </row>
    <row r="20197" spans="20:30" x14ac:dyDescent="0.2">
      <c r="T20197" s="212"/>
      <c r="U20197" s="213"/>
      <c r="V20197" s="213"/>
      <c r="W20197" s="213"/>
      <c r="X20197" s="214"/>
      <c r="Y20197" s="214"/>
      <c r="Z20197" s="214"/>
      <c r="AA20197" s="217"/>
      <c r="AB20197" s="217"/>
      <c r="AC20197" s="217"/>
      <c r="AD20197" s="213"/>
    </row>
    <row r="20198" spans="20:30" x14ac:dyDescent="0.2">
      <c r="T20198" s="212"/>
      <c r="U20198" s="213"/>
      <c r="V20198" s="213"/>
      <c r="W20198" s="213"/>
      <c r="X20198" s="214"/>
      <c r="Y20198" s="214"/>
      <c r="Z20198" s="214"/>
      <c r="AA20198" s="217"/>
      <c r="AB20198" s="217"/>
      <c r="AC20198" s="217"/>
      <c r="AD20198" s="213"/>
    </row>
    <row r="20199" spans="20:30" x14ac:dyDescent="0.2">
      <c r="T20199" s="212"/>
      <c r="U20199" s="213"/>
      <c r="V20199" s="213"/>
      <c r="W20199" s="213"/>
      <c r="X20199" s="214"/>
      <c r="Y20199" s="214"/>
      <c r="Z20199" s="214"/>
      <c r="AA20199" s="217"/>
      <c r="AB20199" s="217"/>
      <c r="AC20199" s="217"/>
      <c r="AD20199" s="213"/>
    </row>
    <row r="20200" spans="20:30" x14ac:dyDescent="0.2">
      <c r="T20200" s="212"/>
      <c r="U20200" s="213"/>
      <c r="V20200" s="213"/>
      <c r="W20200" s="213"/>
      <c r="X20200" s="214"/>
      <c r="Y20200" s="214"/>
      <c r="Z20200" s="214"/>
      <c r="AA20200" s="217"/>
      <c r="AB20200" s="217"/>
      <c r="AC20200" s="217"/>
      <c r="AD20200" s="213"/>
    </row>
    <row r="20201" spans="20:30" x14ac:dyDescent="0.2">
      <c r="T20201" s="212"/>
      <c r="U20201" s="213"/>
      <c r="V20201" s="213"/>
      <c r="W20201" s="213"/>
      <c r="X20201" s="214"/>
      <c r="Y20201" s="214"/>
      <c r="Z20201" s="214"/>
      <c r="AA20201" s="217"/>
      <c r="AB20201" s="217"/>
      <c r="AC20201" s="217"/>
      <c r="AD20201" s="213"/>
    </row>
    <row r="20202" spans="20:30" x14ac:dyDescent="0.2">
      <c r="T20202" s="212"/>
      <c r="U20202" s="213"/>
      <c r="V20202" s="213"/>
      <c r="W20202" s="213"/>
      <c r="X20202" s="214"/>
      <c r="Y20202" s="214"/>
      <c r="Z20202" s="214"/>
      <c r="AA20202" s="217"/>
      <c r="AB20202" s="217"/>
      <c r="AC20202" s="217"/>
      <c r="AD20202" s="213"/>
    </row>
    <row r="20203" spans="20:30" x14ac:dyDescent="0.2">
      <c r="T20203" s="212"/>
      <c r="U20203" s="213"/>
      <c r="V20203" s="213"/>
      <c r="W20203" s="213"/>
      <c r="X20203" s="214"/>
      <c r="Y20203" s="214"/>
      <c r="Z20203" s="214"/>
      <c r="AA20203" s="217"/>
      <c r="AB20203" s="217"/>
      <c r="AC20203" s="217"/>
      <c r="AD20203" s="213"/>
    </row>
    <row r="20204" spans="20:30" x14ac:dyDescent="0.2">
      <c r="T20204" s="212"/>
      <c r="U20204" s="213"/>
      <c r="V20204" s="213"/>
      <c r="W20204" s="213"/>
      <c r="X20204" s="214"/>
      <c r="Y20204" s="214"/>
      <c r="Z20204" s="214"/>
      <c r="AA20204" s="217"/>
      <c r="AB20204" s="217"/>
      <c r="AC20204" s="217"/>
      <c r="AD20204" s="213"/>
    </row>
    <row r="20205" spans="20:30" x14ac:dyDescent="0.2">
      <c r="T20205" s="212"/>
      <c r="U20205" s="213"/>
      <c r="V20205" s="213"/>
      <c r="W20205" s="213"/>
      <c r="X20205" s="214"/>
      <c r="Y20205" s="214"/>
      <c r="Z20205" s="214"/>
      <c r="AA20205" s="217"/>
      <c r="AB20205" s="217"/>
      <c r="AC20205" s="217"/>
      <c r="AD20205" s="213"/>
    </row>
    <row r="20206" spans="20:30" x14ac:dyDescent="0.2">
      <c r="T20206" s="212"/>
      <c r="U20206" s="213"/>
      <c r="V20206" s="213"/>
      <c r="W20206" s="213"/>
      <c r="X20206" s="214"/>
      <c r="Y20206" s="214"/>
      <c r="Z20206" s="214"/>
      <c r="AA20206" s="217"/>
      <c r="AB20206" s="217"/>
      <c r="AC20206" s="217"/>
      <c r="AD20206" s="213"/>
    </row>
    <row r="20207" spans="20:30" x14ac:dyDescent="0.2">
      <c r="T20207" s="212"/>
      <c r="U20207" s="213"/>
      <c r="V20207" s="213"/>
      <c r="W20207" s="213"/>
      <c r="X20207" s="214"/>
      <c r="Y20207" s="214"/>
      <c r="Z20207" s="214"/>
      <c r="AA20207" s="217"/>
      <c r="AB20207" s="217"/>
      <c r="AC20207" s="217"/>
      <c r="AD20207" s="213"/>
    </row>
    <row r="20208" spans="20:30" x14ac:dyDescent="0.2">
      <c r="T20208" s="212"/>
      <c r="U20208" s="213"/>
      <c r="V20208" s="213"/>
      <c r="W20208" s="213"/>
      <c r="X20208" s="214"/>
      <c r="Y20208" s="214"/>
      <c r="Z20208" s="214"/>
      <c r="AA20208" s="217"/>
      <c r="AB20208" s="217"/>
      <c r="AC20208" s="217"/>
      <c r="AD20208" s="213"/>
    </row>
    <row r="20209" spans="20:30" x14ac:dyDescent="0.2">
      <c r="T20209" s="212"/>
      <c r="U20209" s="213"/>
      <c r="V20209" s="213"/>
      <c r="W20209" s="213"/>
      <c r="X20209" s="214"/>
      <c r="Y20209" s="214"/>
      <c r="Z20209" s="214"/>
      <c r="AA20209" s="217"/>
      <c r="AB20209" s="217"/>
      <c r="AC20209" s="217"/>
      <c r="AD20209" s="213"/>
    </row>
    <row r="20210" spans="20:30" x14ac:dyDescent="0.2">
      <c r="T20210" s="212"/>
      <c r="U20210" s="213"/>
      <c r="V20210" s="213"/>
      <c r="W20210" s="213"/>
      <c r="X20210" s="214"/>
      <c r="Y20210" s="214"/>
      <c r="Z20210" s="214"/>
      <c r="AA20210" s="217"/>
      <c r="AB20210" s="217"/>
      <c r="AC20210" s="217"/>
      <c r="AD20210" s="213"/>
    </row>
    <row r="20211" spans="20:30" x14ac:dyDescent="0.2">
      <c r="T20211" s="212"/>
      <c r="U20211" s="213"/>
      <c r="V20211" s="213"/>
      <c r="W20211" s="213"/>
      <c r="X20211" s="214"/>
      <c r="Y20211" s="214"/>
      <c r="Z20211" s="214"/>
      <c r="AA20211" s="217"/>
      <c r="AB20211" s="217"/>
      <c r="AC20211" s="217"/>
      <c r="AD20211" s="213"/>
    </row>
    <row r="20212" spans="20:30" x14ac:dyDescent="0.2">
      <c r="T20212" s="212"/>
      <c r="U20212" s="213"/>
      <c r="V20212" s="213"/>
      <c r="W20212" s="213"/>
      <c r="X20212" s="214"/>
      <c r="Y20212" s="214"/>
      <c r="Z20212" s="214"/>
      <c r="AA20212" s="217"/>
      <c r="AB20212" s="217"/>
      <c r="AC20212" s="217"/>
      <c r="AD20212" s="213"/>
    </row>
    <row r="20213" spans="20:30" x14ac:dyDescent="0.2">
      <c r="T20213" s="212"/>
      <c r="U20213" s="213"/>
      <c r="V20213" s="213"/>
      <c r="W20213" s="213"/>
      <c r="X20213" s="214"/>
      <c r="Y20213" s="214"/>
      <c r="Z20213" s="214"/>
      <c r="AA20213" s="217"/>
      <c r="AB20213" s="217"/>
      <c r="AC20213" s="217"/>
      <c r="AD20213" s="213"/>
    </row>
    <row r="20214" spans="20:30" x14ac:dyDescent="0.2">
      <c r="T20214" s="212"/>
      <c r="U20214" s="213"/>
      <c r="V20214" s="213"/>
      <c r="W20214" s="213"/>
      <c r="X20214" s="214"/>
      <c r="Y20214" s="214"/>
      <c r="Z20214" s="214"/>
      <c r="AA20214" s="217"/>
      <c r="AB20214" s="217"/>
      <c r="AC20214" s="217"/>
      <c r="AD20214" s="213"/>
    </row>
    <row r="20215" spans="20:30" x14ac:dyDescent="0.2">
      <c r="T20215" s="212"/>
      <c r="U20215" s="213"/>
      <c r="V20215" s="213"/>
      <c r="W20215" s="213"/>
      <c r="X20215" s="214"/>
      <c r="Y20215" s="214"/>
      <c r="Z20215" s="214"/>
      <c r="AA20215" s="217"/>
      <c r="AB20215" s="217"/>
      <c r="AC20215" s="217"/>
      <c r="AD20215" s="213"/>
    </row>
    <row r="20216" spans="20:30" x14ac:dyDescent="0.2">
      <c r="T20216" s="212"/>
      <c r="U20216" s="213"/>
      <c r="V20216" s="213"/>
      <c r="W20216" s="213"/>
      <c r="X20216" s="214"/>
      <c r="Y20216" s="214"/>
      <c r="Z20216" s="214"/>
      <c r="AA20216" s="217"/>
      <c r="AB20216" s="217"/>
      <c r="AC20216" s="217"/>
      <c r="AD20216" s="213"/>
    </row>
    <row r="20217" spans="20:30" x14ac:dyDescent="0.2">
      <c r="T20217" s="212"/>
      <c r="U20217" s="213"/>
      <c r="V20217" s="213"/>
      <c r="W20217" s="213"/>
      <c r="X20217" s="214"/>
      <c r="Y20217" s="214"/>
      <c r="Z20217" s="214"/>
      <c r="AA20217" s="217"/>
      <c r="AB20217" s="217"/>
      <c r="AC20217" s="217"/>
      <c r="AD20217" s="213"/>
    </row>
    <row r="20218" spans="20:30" x14ac:dyDescent="0.2">
      <c r="T20218" s="212"/>
      <c r="U20218" s="213"/>
      <c r="V20218" s="213"/>
      <c r="W20218" s="213"/>
      <c r="X20218" s="214"/>
      <c r="Y20218" s="214"/>
      <c r="Z20218" s="214"/>
      <c r="AA20218" s="217"/>
      <c r="AB20218" s="217"/>
      <c r="AC20218" s="217"/>
      <c r="AD20218" s="213"/>
    </row>
    <row r="20219" spans="20:30" x14ac:dyDescent="0.2">
      <c r="T20219" s="212"/>
      <c r="U20219" s="213"/>
      <c r="V20219" s="213"/>
      <c r="W20219" s="213"/>
      <c r="X20219" s="214"/>
      <c r="Y20219" s="214"/>
      <c r="Z20219" s="214"/>
      <c r="AA20219" s="217"/>
      <c r="AB20219" s="217"/>
      <c r="AC20219" s="217"/>
      <c r="AD20219" s="213"/>
    </row>
    <row r="20220" spans="20:30" x14ac:dyDescent="0.2">
      <c r="T20220" s="212"/>
      <c r="U20220" s="213"/>
      <c r="V20220" s="213"/>
      <c r="W20220" s="213"/>
      <c r="X20220" s="214"/>
      <c r="Y20220" s="214"/>
      <c r="Z20220" s="214"/>
      <c r="AA20220" s="217"/>
      <c r="AB20220" s="217"/>
      <c r="AC20220" s="217"/>
      <c r="AD20220" s="213"/>
    </row>
    <row r="20221" spans="20:30" x14ac:dyDescent="0.2">
      <c r="T20221" s="212"/>
      <c r="U20221" s="213"/>
      <c r="V20221" s="213"/>
      <c r="W20221" s="213"/>
      <c r="X20221" s="214"/>
      <c r="Y20221" s="214"/>
      <c r="Z20221" s="214"/>
      <c r="AA20221" s="217"/>
      <c r="AB20221" s="217"/>
      <c r="AC20221" s="217"/>
      <c r="AD20221" s="213"/>
    </row>
    <row r="20222" spans="20:30" x14ac:dyDescent="0.2">
      <c r="T20222" s="212"/>
      <c r="U20222" s="213"/>
      <c r="V20222" s="213"/>
      <c r="W20222" s="213"/>
      <c r="X20222" s="214"/>
      <c r="Y20222" s="214"/>
      <c r="Z20222" s="214"/>
      <c r="AA20222" s="217"/>
      <c r="AB20222" s="217"/>
      <c r="AC20222" s="217"/>
      <c r="AD20222" s="213"/>
    </row>
    <row r="20223" spans="20:30" x14ac:dyDescent="0.2">
      <c r="T20223" s="212"/>
      <c r="U20223" s="213"/>
      <c r="V20223" s="213"/>
      <c r="W20223" s="213"/>
      <c r="X20223" s="214"/>
      <c r="Y20223" s="214"/>
      <c r="Z20223" s="214"/>
      <c r="AA20223" s="217"/>
      <c r="AB20223" s="217"/>
      <c r="AC20223" s="217"/>
      <c r="AD20223" s="213"/>
    </row>
    <row r="20224" spans="20:30" x14ac:dyDescent="0.2">
      <c r="T20224" s="212"/>
      <c r="U20224" s="213"/>
      <c r="V20224" s="213"/>
      <c r="W20224" s="213"/>
      <c r="X20224" s="214"/>
      <c r="Y20224" s="214"/>
      <c r="Z20224" s="214"/>
      <c r="AA20224" s="217"/>
      <c r="AB20224" s="217"/>
      <c r="AC20224" s="217"/>
      <c r="AD20224" s="213"/>
    </row>
    <row r="20225" spans="20:30" x14ac:dyDescent="0.2">
      <c r="T20225" s="212"/>
      <c r="U20225" s="213"/>
      <c r="V20225" s="213"/>
      <c r="W20225" s="213"/>
      <c r="X20225" s="214"/>
      <c r="Y20225" s="214"/>
      <c r="Z20225" s="214"/>
      <c r="AA20225" s="217"/>
      <c r="AB20225" s="217"/>
      <c r="AC20225" s="217"/>
      <c r="AD20225" s="213"/>
    </row>
    <row r="20226" spans="20:30" x14ac:dyDescent="0.2">
      <c r="T20226" s="212"/>
      <c r="U20226" s="213"/>
      <c r="V20226" s="213"/>
      <c r="W20226" s="213"/>
      <c r="X20226" s="214"/>
      <c r="Y20226" s="214"/>
      <c r="Z20226" s="214"/>
      <c r="AA20226" s="217"/>
      <c r="AB20226" s="217"/>
      <c r="AC20226" s="217"/>
      <c r="AD20226" s="213"/>
    </row>
    <row r="20227" spans="20:30" x14ac:dyDescent="0.2">
      <c r="T20227" s="212"/>
      <c r="U20227" s="213"/>
      <c r="V20227" s="213"/>
      <c r="W20227" s="213"/>
      <c r="X20227" s="214"/>
      <c r="Y20227" s="214"/>
      <c r="Z20227" s="214"/>
      <c r="AA20227" s="217"/>
      <c r="AB20227" s="217"/>
      <c r="AC20227" s="217"/>
      <c r="AD20227" s="213"/>
    </row>
    <row r="20228" spans="20:30" x14ac:dyDescent="0.2">
      <c r="T20228" s="212"/>
      <c r="U20228" s="213"/>
      <c r="V20228" s="213"/>
      <c r="W20228" s="213"/>
      <c r="X20228" s="214"/>
      <c r="Y20228" s="214"/>
      <c r="Z20228" s="214"/>
      <c r="AA20228" s="217"/>
      <c r="AB20228" s="217"/>
      <c r="AC20228" s="217"/>
      <c r="AD20228" s="213"/>
    </row>
    <row r="20229" spans="20:30" x14ac:dyDescent="0.2">
      <c r="T20229" s="212"/>
      <c r="U20229" s="213"/>
      <c r="V20229" s="213"/>
      <c r="W20229" s="213"/>
      <c r="X20229" s="214"/>
      <c r="Y20229" s="214"/>
      <c r="Z20229" s="214"/>
      <c r="AA20229" s="217"/>
      <c r="AB20229" s="217"/>
      <c r="AC20229" s="217"/>
      <c r="AD20229" s="213"/>
    </row>
    <row r="20230" spans="20:30" x14ac:dyDescent="0.2">
      <c r="T20230" s="212"/>
      <c r="U20230" s="213"/>
      <c r="V20230" s="213"/>
      <c r="W20230" s="213"/>
      <c r="X20230" s="214"/>
      <c r="Y20230" s="214"/>
      <c r="Z20230" s="214"/>
      <c r="AA20230" s="217"/>
      <c r="AB20230" s="217"/>
      <c r="AC20230" s="217"/>
      <c r="AD20230" s="213"/>
    </row>
    <row r="20231" spans="20:30" x14ac:dyDescent="0.2">
      <c r="T20231" s="212"/>
      <c r="U20231" s="213"/>
      <c r="V20231" s="213"/>
      <c r="W20231" s="213"/>
      <c r="X20231" s="214"/>
      <c r="Y20231" s="214"/>
      <c r="Z20231" s="214"/>
      <c r="AA20231" s="217"/>
      <c r="AB20231" s="217"/>
      <c r="AC20231" s="217"/>
      <c r="AD20231" s="213"/>
    </row>
    <row r="20232" spans="20:30" x14ac:dyDescent="0.2">
      <c r="T20232" s="212"/>
      <c r="U20232" s="213"/>
      <c r="V20232" s="213"/>
      <c r="W20232" s="213"/>
      <c r="X20232" s="214"/>
      <c r="Y20232" s="214"/>
      <c r="Z20232" s="214"/>
      <c r="AA20232" s="217"/>
      <c r="AB20232" s="217"/>
      <c r="AC20232" s="217"/>
      <c r="AD20232" s="213"/>
    </row>
    <row r="20233" spans="20:30" x14ac:dyDescent="0.2">
      <c r="T20233" s="212"/>
      <c r="U20233" s="213"/>
      <c r="V20233" s="213"/>
      <c r="W20233" s="213"/>
      <c r="X20233" s="214"/>
      <c r="Y20233" s="214"/>
      <c r="Z20233" s="214"/>
      <c r="AA20233" s="217"/>
      <c r="AB20233" s="217"/>
      <c r="AC20233" s="217"/>
      <c r="AD20233" s="213"/>
    </row>
    <row r="20234" spans="20:30" x14ac:dyDescent="0.2">
      <c r="T20234" s="212"/>
      <c r="U20234" s="213"/>
      <c r="V20234" s="213"/>
      <c r="W20234" s="213"/>
      <c r="X20234" s="214"/>
      <c r="Y20234" s="214"/>
      <c r="Z20234" s="214"/>
      <c r="AA20234" s="217"/>
      <c r="AB20234" s="217"/>
      <c r="AC20234" s="217"/>
      <c r="AD20234" s="213"/>
    </row>
    <row r="20235" spans="20:30" x14ac:dyDescent="0.2">
      <c r="T20235" s="212"/>
      <c r="U20235" s="213"/>
      <c r="V20235" s="213"/>
      <c r="W20235" s="213"/>
      <c r="X20235" s="214"/>
      <c r="Y20235" s="214"/>
      <c r="Z20235" s="214"/>
      <c r="AA20235" s="217"/>
      <c r="AB20235" s="217"/>
      <c r="AC20235" s="217"/>
      <c r="AD20235" s="213"/>
    </row>
    <row r="20236" spans="20:30" x14ac:dyDescent="0.2">
      <c r="T20236" s="212"/>
      <c r="U20236" s="213"/>
      <c r="V20236" s="213"/>
      <c r="W20236" s="213"/>
      <c r="X20236" s="214"/>
      <c r="Y20236" s="214"/>
      <c r="Z20236" s="214"/>
      <c r="AA20236" s="217"/>
      <c r="AB20236" s="217"/>
      <c r="AC20236" s="217"/>
      <c r="AD20236" s="213"/>
    </row>
    <row r="20237" spans="20:30" x14ac:dyDescent="0.2">
      <c r="T20237" s="212"/>
      <c r="U20237" s="213"/>
      <c r="V20237" s="213"/>
      <c r="W20237" s="213"/>
      <c r="X20237" s="214"/>
      <c r="Y20237" s="214"/>
      <c r="Z20237" s="214"/>
      <c r="AA20237" s="217"/>
      <c r="AB20237" s="217"/>
      <c r="AC20237" s="217"/>
      <c r="AD20237" s="213"/>
    </row>
    <row r="20238" spans="20:30" x14ac:dyDescent="0.2">
      <c r="T20238" s="212"/>
      <c r="U20238" s="213"/>
      <c r="V20238" s="213"/>
      <c r="W20238" s="213"/>
      <c r="X20238" s="214"/>
      <c r="Y20238" s="214"/>
      <c r="Z20238" s="214"/>
      <c r="AA20238" s="217"/>
      <c r="AB20238" s="217"/>
      <c r="AC20238" s="217"/>
      <c r="AD20238" s="213"/>
    </row>
    <row r="20239" spans="20:30" x14ac:dyDescent="0.2">
      <c r="T20239" s="212"/>
      <c r="U20239" s="213"/>
      <c r="V20239" s="213"/>
      <c r="W20239" s="213"/>
      <c r="X20239" s="214"/>
      <c r="Y20239" s="214"/>
      <c r="Z20239" s="214"/>
      <c r="AA20239" s="217"/>
      <c r="AB20239" s="217"/>
      <c r="AC20239" s="217"/>
      <c r="AD20239" s="213"/>
    </row>
    <row r="20240" spans="20:30" x14ac:dyDescent="0.2">
      <c r="T20240" s="212"/>
      <c r="U20240" s="213"/>
      <c r="V20240" s="213"/>
      <c r="W20240" s="213"/>
      <c r="X20240" s="214"/>
      <c r="Y20240" s="214"/>
      <c r="Z20240" s="214"/>
      <c r="AA20240" s="217"/>
      <c r="AB20240" s="217"/>
      <c r="AC20240" s="217"/>
      <c r="AD20240" s="213"/>
    </row>
    <row r="20241" spans="20:30" x14ac:dyDescent="0.2">
      <c r="T20241" s="212"/>
      <c r="U20241" s="213"/>
      <c r="V20241" s="213"/>
      <c r="W20241" s="213"/>
      <c r="X20241" s="214"/>
      <c r="Y20241" s="214"/>
      <c r="Z20241" s="214"/>
      <c r="AA20241" s="217"/>
      <c r="AB20241" s="217"/>
      <c r="AC20241" s="217"/>
      <c r="AD20241" s="213"/>
    </row>
    <row r="20242" spans="20:30" x14ac:dyDescent="0.2">
      <c r="T20242" s="212"/>
      <c r="U20242" s="213"/>
      <c r="V20242" s="213"/>
      <c r="W20242" s="213"/>
      <c r="X20242" s="214"/>
      <c r="Y20242" s="214"/>
      <c r="Z20242" s="214"/>
      <c r="AA20242" s="217"/>
      <c r="AB20242" s="217"/>
      <c r="AC20242" s="217"/>
      <c r="AD20242" s="213"/>
    </row>
    <row r="20243" spans="20:30" x14ac:dyDescent="0.2">
      <c r="T20243" s="212"/>
      <c r="U20243" s="213"/>
      <c r="V20243" s="213"/>
      <c r="W20243" s="213"/>
      <c r="X20243" s="214"/>
      <c r="Y20243" s="214"/>
      <c r="Z20243" s="214"/>
      <c r="AA20243" s="217"/>
      <c r="AB20243" s="217"/>
      <c r="AC20243" s="217"/>
      <c r="AD20243" s="213"/>
    </row>
    <row r="20244" spans="20:30" x14ac:dyDescent="0.2">
      <c r="T20244" s="212"/>
      <c r="U20244" s="213"/>
      <c r="V20244" s="213"/>
      <c r="W20244" s="213"/>
      <c r="X20244" s="214"/>
      <c r="Y20244" s="214"/>
      <c r="Z20244" s="214"/>
      <c r="AA20244" s="217"/>
      <c r="AB20244" s="217"/>
      <c r="AC20244" s="217"/>
      <c r="AD20244" s="213"/>
    </row>
    <row r="20245" spans="20:30" x14ac:dyDescent="0.2">
      <c r="T20245" s="212"/>
      <c r="U20245" s="213"/>
      <c r="V20245" s="213"/>
      <c r="W20245" s="213"/>
      <c r="X20245" s="214"/>
      <c r="Y20245" s="214"/>
      <c r="Z20245" s="214"/>
      <c r="AA20245" s="217"/>
      <c r="AB20245" s="217"/>
      <c r="AC20245" s="217"/>
      <c r="AD20245" s="213"/>
    </row>
    <row r="20246" spans="20:30" x14ac:dyDescent="0.2">
      <c r="T20246" s="212"/>
      <c r="U20246" s="213"/>
      <c r="V20246" s="213"/>
      <c r="W20246" s="213"/>
      <c r="X20246" s="214"/>
      <c r="Y20246" s="214"/>
      <c r="Z20246" s="214"/>
      <c r="AA20246" s="217"/>
      <c r="AB20246" s="217"/>
      <c r="AC20246" s="217"/>
      <c r="AD20246" s="213"/>
    </row>
    <row r="20247" spans="20:30" x14ac:dyDescent="0.2">
      <c r="T20247" s="212"/>
      <c r="U20247" s="213"/>
      <c r="V20247" s="213"/>
      <c r="W20247" s="213"/>
      <c r="X20247" s="214"/>
      <c r="Y20247" s="214"/>
      <c r="Z20247" s="214"/>
      <c r="AA20247" s="217"/>
      <c r="AB20247" s="217"/>
      <c r="AC20247" s="217"/>
      <c r="AD20247" s="213"/>
    </row>
    <row r="20248" spans="20:30" x14ac:dyDescent="0.2">
      <c r="T20248" s="212"/>
      <c r="U20248" s="213"/>
      <c r="V20248" s="213"/>
      <c r="W20248" s="213"/>
      <c r="X20248" s="214"/>
      <c r="Y20248" s="214"/>
      <c r="Z20248" s="214"/>
      <c r="AA20248" s="217"/>
      <c r="AB20248" s="217"/>
      <c r="AC20248" s="217"/>
      <c r="AD20248" s="213"/>
    </row>
    <row r="20249" spans="20:30" x14ac:dyDescent="0.2">
      <c r="T20249" s="212"/>
      <c r="U20249" s="213"/>
      <c r="V20249" s="213"/>
      <c r="W20249" s="213"/>
      <c r="X20249" s="214"/>
      <c r="Y20249" s="214"/>
      <c r="Z20249" s="214"/>
      <c r="AA20249" s="217"/>
      <c r="AB20249" s="217"/>
      <c r="AC20249" s="217"/>
      <c r="AD20249" s="213"/>
    </row>
    <row r="20250" spans="20:30" x14ac:dyDescent="0.2">
      <c r="T20250" s="212"/>
      <c r="U20250" s="213"/>
      <c r="V20250" s="213"/>
      <c r="W20250" s="213"/>
      <c r="X20250" s="214"/>
      <c r="Y20250" s="214"/>
      <c r="Z20250" s="214"/>
      <c r="AA20250" s="217"/>
      <c r="AB20250" s="217"/>
      <c r="AC20250" s="217"/>
      <c r="AD20250" s="213"/>
    </row>
    <row r="20251" spans="20:30" x14ac:dyDescent="0.2">
      <c r="T20251" s="212"/>
      <c r="U20251" s="213"/>
      <c r="V20251" s="213"/>
      <c r="W20251" s="213"/>
      <c r="X20251" s="214"/>
      <c r="Y20251" s="214"/>
      <c r="Z20251" s="214"/>
      <c r="AA20251" s="217"/>
      <c r="AB20251" s="217"/>
      <c r="AC20251" s="217"/>
      <c r="AD20251" s="213"/>
    </row>
    <row r="20252" spans="20:30" x14ac:dyDescent="0.2">
      <c r="T20252" s="212"/>
      <c r="U20252" s="213"/>
      <c r="V20252" s="213"/>
      <c r="W20252" s="213"/>
      <c r="X20252" s="214"/>
      <c r="Y20252" s="214"/>
      <c r="Z20252" s="214"/>
      <c r="AA20252" s="217"/>
      <c r="AB20252" s="217"/>
      <c r="AC20252" s="217"/>
      <c r="AD20252" s="213"/>
    </row>
    <row r="20253" spans="20:30" x14ac:dyDescent="0.2">
      <c r="T20253" s="212"/>
      <c r="U20253" s="213"/>
      <c r="V20253" s="213"/>
      <c r="W20253" s="213"/>
      <c r="X20253" s="214"/>
      <c r="Y20253" s="214"/>
      <c r="Z20253" s="214"/>
      <c r="AA20253" s="217"/>
      <c r="AB20253" s="217"/>
      <c r="AC20253" s="217"/>
      <c r="AD20253" s="213"/>
    </row>
    <row r="20254" spans="20:30" x14ac:dyDescent="0.2">
      <c r="T20254" s="212"/>
      <c r="U20254" s="213"/>
      <c r="V20254" s="213"/>
      <c r="W20254" s="213"/>
      <c r="X20254" s="214"/>
      <c r="Y20254" s="214"/>
      <c r="Z20254" s="214"/>
      <c r="AA20254" s="217"/>
      <c r="AB20254" s="217"/>
      <c r="AC20254" s="217"/>
      <c r="AD20254" s="213"/>
    </row>
    <row r="20255" spans="20:30" x14ac:dyDescent="0.2">
      <c r="T20255" s="212"/>
      <c r="U20255" s="213"/>
      <c r="V20255" s="213"/>
      <c r="W20255" s="213"/>
      <c r="X20255" s="214"/>
      <c r="Y20255" s="214"/>
      <c r="Z20255" s="214"/>
      <c r="AA20255" s="217"/>
      <c r="AB20255" s="217"/>
      <c r="AC20255" s="217"/>
      <c r="AD20255" s="213"/>
    </row>
    <row r="20256" spans="20:30" x14ac:dyDescent="0.2">
      <c r="T20256" s="212"/>
      <c r="U20256" s="213"/>
      <c r="V20256" s="213"/>
      <c r="W20256" s="213"/>
      <c r="X20256" s="214"/>
      <c r="Y20256" s="214"/>
      <c r="Z20256" s="214"/>
      <c r="AA20256" s="217"/>
      <c r="AB20256" s="217"/>
      <c r="AC20256" s="217"/>
      <c r="AD20256" s="213"/>
    </row>
    <row r="20257" spans="20:30" x14ac:dyDescent="0.2">
      <c r="T20257" s="212"/>
      <c r="U20257" s="213"/>
      <c r="V20257" s="213"/>
      <c r="W20257" s="213"/>
      <c r="X20257" s="214"/>
      <c r="Y20257" s="214"/>
      <c r="Z20257" s="214"/>
      <c r="AA20257" s="217"/>
      <c r="AB20257" s="217"/>
      <c r="AC20257" s="217"/>
      <c r="AD20257" s="213"/>
    </row>
    <row r="20258" spans="20:30" x14ac:dyDescent="0.2">
      <c r="T20258" s="212"/>
      <c r="U20258" s="213"/>
      <c r="V20258" s="213"/>
      <c r="W20258" s="213"/>
      <c r="X20258" s="214"/>
      <c r="Y20258" s="214"/>
      <c r="Z20258" s="214"/>
      <c r="AA20258" s="217"/>
      <c r="AB20258" s="217"/>
      <c r="AC20258" s="217"/>
      <c r="AD20258" s="213"/>
    </row>
    <row r="20259" spans="20:30" x14ac:dyDescent="0.2">
      <c r="T20259" s="212"/>
      <c r="U20259" s="213"/>
      <c r="V20259" s="213"/>
      <c r="W20259" s="213"/>
      <c r="X20259" s="214"/>
      <c r="Y20259" s="214"/>
      <c r="Z20259" s="214"/>
      <c r="AA20259" s="217"/>
      <c r="AB20259" s="217"/>
      <c r="AC20259" s="217"/>
      <c r="AD20259" s="213"/>
    </row>
    <row r="20260" spans="20:30" x14ac:dyDescent="0.2">
      <c r="T20260" s="212"/>
      <c r="U20260" s="213"/>
      <c r="V20260" s="213"/>
      <c r="W20260" s="213"/>
      <c r="X20260" s="214"/>
      <c r="Y20260" s="214"/>
      <c r="Z20260" s="214"/>
      <c r="AA20260" s="217"/>
      <c r="AB20260" s="217"/>
      <c r="AC20260" s="217"/>
      <c r="AD20260" s="213"/>
    </row>
    <row r="20261" spans="20:30" x14ac:dyDescent="0.2">
      <c r="T20261" s="212"/>
      <c r="U20261" s="213"/>
      <c r="V20261" s="213"/>
      <c r="W20261" s="213"/>
      <c r="X20261" s="214"/>
      <c r="Y20261" s="214"/>
      <c r="Z20261" s="214"/>
      <c r="AA20261" s="217"/>
      <c r="AB20261" s="217"/>
      <c r="AC20261" s="217"/>
      <c r="AD20261" s="213"/>
    </row>
    <row r="20262" spans="20:30" x14ac:dyDescent="0.2">
      <c r="T20262" s="212"/>
      <c r="U20262" s="213"/>
      <c r="V20262" s="213"/>
      <c r="W20262" s="213"/>
      <c r="X20262" s="214"/>
      <c r="Y20262" s="214"/>
      <c r="Z20262" s="214"/>
      <c r="AA20262" s="217"/>
      <c r="AB20262" s="217"/>
      <c r="AC20262" s="217"/>
      <c r="AD20262" s="213"/>
    </row>
    <row r="20263" spans="20:30" x14ac:dyDescent="0.2">
      <c r="T20263" s="212"/>
      <c r="U20263" s="213"/>
      <c r="V20263" s="213"/>
      <c r="W20263" s="213"/>
      <c r="X20263" s="214"/>
      <c r="Y20263" s="214"/>
      <c r="Z20263" s="214"/>
      <c r="AA20263" s="217"/>
      <c r="AB20263" s="217"/>
      <c r="AC20263" s="217"/>
      <c r="AD20263" s="213"/>
    </row>
    <row r="20264" spans="20:30" x14ac:dyDescent="0.2">
      <c r="T20264" s="212"/>
      <c r="U20264" s="213"/>
      <c r="V20264" s="213"/>
      <c r="W20264" s="213"/>
      <c r="X20264" s="214"/>
      <c r="Y20264" s="214"/>
      <c r="Z20264" s="214"/>
      <c r="AA20264" s="217"/>
      <c r="AB20264" s="217"/>
      <c r="AC20264" s="217"/>
      <c r="AD20264" s="213"/>
    </row>
    <row r="20265" spans="20:30" x14ac:dyDescent="0.2">
      <c r="T20265" s="212"/>
      <c r="U20265" s="213"/>
      <c r="V20265" s="213"/>
      <c r="W20265" s="213"/>
      <c r="X20265" s="214"/>
      <c r="Y20265" s="214"/>
      <c r="Z20265" s="214"/>
      <c r="AA20265" s="217"/>
      <c r="AB20265" s="217"/>
      <c r="AC20265" s="217"/>
      <c r="AD20265" s="213"/>
    </row>
    <row r="20266" spans="20:30" x14ac:dyDescent="0.2">
      <c r="T20266" s="212"/>
      <c r="U20266" s="213"/>
      <c r="V20266" s="213"/>
      <c r="W20266" s="213"/>
      <c r="X20266" s="214"/>
      <c r="Y20266" s="214"/>
      <c r="Z20266" s="214"/>
      <c r="AA20266" s="217"/>
      <c r="AB20266" s="217"/>
      <c r="AC20266" s="217"/>
      <c r="AD20266" s="213"/>
    </row>
    <row r="20267" spans="20:30" x14ac:dyDescent="0.2">
      <c r="T20267" s="212"/>
      <c r="U20267" s="213"/>
      <c r="V20267" s="213"/>
      <c r="W20267" s="213"/>
      <c r="X20267" s="214"/>
      <c r="Y20267" s="214"/>
      <c r="Z20267" s="214"/>
      <c r="AA20267" s="217"/>
      <c r="AB20267" s="217"/>
      <c r="AC20267" s="217"/>
      <c r="AD20267" s="213"/>
    </row>
    <row r="20268" spans="20:30" x14ac:dyDescent="0.2">
      <c r="T20268" s="212"/>
      <c r="U20268" s="213"/>
      <c r="V20268" s="213"/>
      <c r="W20268" s="213"/>
      <c r="X20268" s="214"/>
      <c r="Y20268" s="214"/>
      <c r="Z20268" s="214"/>
      <c r="AA20268" s="217"/>
      <c r="AB20268" s="217"/>
      <c r="AC20268" s="217"/>
      <c r="AD20268" s="213"/>
    </row>
    <row r="20269" spans="20:30" x14ac:dyDescent="0.2">
      <c r="T20269" s="212"/>
      <c r="U20269" s="213"/>
      <c r="V20269" s="213"/>
      <c r="W20269" s="213"/>
      <c r="X20269" s="214"/>
      <c r="Y20269" s="214"/>
      <c r="Z20269" s="214"/>
      <c r="AA20269" s="217"/>
      <c r="AB20269" s="217"/>
      <c r="AC20269" s="217"/>
      <c r="AD20269" s="213"/>
    </row>
    <row r="20270" spans="20:30" x14ac:dyDescent="0.2">
      <c r="T20270" s="212"/>
      <c r="U20270" s="213"/>
      <c r="V20270" s="213"/>
      <c r="W20270" s="213"/>
      <c r="X20270" s="214"/>
      <c r="Y20270" s="214"/>
      <c r="Z20270" s="214"/>
      <c r="AA20270" s="217"/>
      <c r="AB20270" s="217"/>
      <c r="AC20270" s="217"/>
      <c r="AD20270" s="213"/>
    </row>
    <row r="20271" spans="20:30" x14ac:dyDescent="0.2">
      <c r="T20271" s="212"/>
      <c r="U20271" s="213"/>
      <c r="V20271" s="213"/>
      <c r="W20271" s="213"/>
      <c r="X20271" s="214"/>
      <c r="Y20271" s="214"/>
      <c r="Z20271" s="214"/>
      <c r="AA20271" s="217"/>
      <c r="AB20271" s="217"/>
      <c r="AC20271" s="217"/>
      <c r="AD20271" s="213"/>
    </row>
    <row r="20272" spans="20:30" x14ac:dyDescent="0.2">
      <c r="T20272" s="212"/>
      <c r="U20272" s="213"/>
      <c r="V20272" s="213"/>
      <c r="W20272" s="213"/>
      <c r="X20272" s="214"/>
      <c r="Y20272" s="214"/>
      <c r="Z20272" s="214"/>
      <c r="AA20272" s="217"/>
      <c r="AB20272" s="217"/>
      <c r="AC20272" s="217"/>
      <c r="AD20272" s="213"/>
    </row>
    <row r="20273" spans="20:30" x14ac:dyDescent="0.2">
      <c r="T20273" s="212"/>
      <c r="U20273" s="213"/>
      <c r="V20273" s="213"/>
      <c r="W20273" s="213"/>
      <c r="X20273" s="214"/>
      <c r="Y20273" s="214"/>
      <c r="Z20273" s="214"/>
      <c r="AA20273" s="217"/>
      <c r="AB20273" s="217"/>
      <c r="AC20273" s="217"/>
      <c r="AD20273" s="213"/>
    </row>
    <row r="20274" spans="20:30" x14ac:dyDescent="0.2">
      <c r="T20274" s="212"/>
      <c r="U20274" s="213"/>
      <c r="V20274" s="213"/>
      <c r="W20274" s="213"/>
      <c r="X20274" s="214"/>
      <c r="Y20274" s="214"/>
      <c r="Z20274" s="214"/>
      <c r="AA20274" s="217"/>
      <c r="AB20274" s="217"/>
      <c r="AC20274" s="217"/>
      <c r="AD20274" s="213"/>
    </row>
    <row r="20275" spans="20:30" x14ac:dyDescent="0.2">
      <c r="T20275" s="212"/>
      <c r="U20275" s="213"/>
      <c r="V20275" s="213"/>
      <c r="W20275" s="213"/>
      <c r="X20275" s="214"/>
      <c r="Y20275" s="214"/>
      <c r="Z20275" s="214"/>
      <c r="AA20275" s="217"/>
      <c r="AB20275" s="217"/>
      <c r="AC20275" s="217"/>
      <c r="AD20275" s="213"/>
    </row>
    <row r="20276" spans="20:30" x14ac:dyDescent="0.2">
      <c r="T20276" s="212"/>
      <c r="U20276" s="213"/>
      <c r="V20276" s="213"/>
      <c r="W20276" s="213"/>
      <c r="X20276" s="214"/>
      <c r="Y20276" s="214"/>
      <c r="Z20276" s="214"/>
      <c r="AA20276" s="217"/>
      <c r="AB20276" s="217"/>
      <c r="AC20276" s="217"/>
      <c r="AD20276" s="213"/>
    </row>
    <row r="20277" spans="20:30" x14ac:dyDescent="0.2">
      <c r="T20277" s="212"/>
      <c r="U20277" s="213"/>
      <c r="V20277" s="213"/>
      <c r="W20277" s="213"/>
      <c r="X20277" s="214"/>
      <c r="Y20277" s="214"/>
      <c r="Z20277" s="214"/>
      <c r="AA20277" s="217"/>
      <c r="AB20277" s="217"/>
      <c r="AC20277" s="217"/>
      <c r="AD20277" s="213"/>
    </row>
    <row r="20278" spans="20:30" x14ac:dyDescent="0.2">
      <c r="T20278" s="212"/>
      <c r="U20278" s="213"/>
      <c r="V20278" s="213"/>
      <c r="W20278" s="213"/>
      <c r="X20278" s="214"/>
      <c r="Y20278" s="214"/>
      <c r="Z20278" s="214"/>
      <c r="AA20278" s="217"/>
      <c r="AB20278" s="217"/>
      <c r="AC20278" s="217"/>
      <c r="AD20278" s="213"/>
    </row>
    <row r="20279" spans="20:30" x14ac:dyDescent="0.2">
      <c r="T20279" s="212"/>
      <c r="U20279" s="213"/>
      <c r="V20279" s="213"/>
      <c r="W20279" s="213"/>
      <c r="X20279" s="214"/>
      <c r="Y20279" s="214"/>
      <c r="Z20279" s="214"/>
      <c r="AA20279" s="217"/>
      <c r="AB20279" s="217"/>
      <c r="AC20279" s="217"/>
      <c r="AD20279" s="213"/>
    </row>
    <row r="20280" spans="20:30" x14ac:dyDescent="0.2">
      <c r="T20280" s="212"/>
      <c r="U20280" s="213"/>
      <c r="V20280" s="213"/>
      <c r="W20280" s="213"/>
      <c r="X20280" s="214"/>
      <c r="Y20280" s="214"/>
      <c r="Z20280" s="214"/>
      <c r="AA20280" s="217"/>
      <c r="AB20280" s="217"/>
      <c r="AC20280" s="217"/>
      <c r="AD20280" s="213"/>
    </row>
    <row r="20281" spans="20:30" x14ac:dyDescent="0.2">
      <c r="T20281" s="212"/>
      <c r="U20281" s="213"/>
      <c r="V20281" s="213"/>
      <c r="W20281" s="213"/>
      <c r="X20281" s="214"/>
      <c r="Y20281" s="214"/>
      <c r="Z20281" s="214"/>
      <c r="AA20281" s="217"/>
      <c r="AB20281" s="217"/>
      <c r="AC20281" s="217"/>
      <c r="AD20281" s="213"/>
    </row>
    <row r="20282" spans="20:30" x14ac:dyDescent="0.2">
      <c r="T20282" s="212"/>
      <c r="U20282" s="213"/>
      <c r="V20282" s="213"/>
      <c r="W20282" s="213"/>
      <c r="X20282" s="214"/>
      <c r="Y20282" s="214"/>
      <c r="Z20282" s="214"/>
      <c r="AA20282" s="217"/>
      <c r="AB20282" s="217"/>
      <c r="AC20282" s="217"/>
      <c r="AD20282" s="213"/>
    </row>
    <row r="20283" spans="20:30" x14ac:dyDescent="0.2">
      <c r="T20283" s="212"/>
      <c r="U20283" s="213"/>
      <c r="V20283" s="213"/>
      <c r="W20283" s="213"/>
      <c r="X20283" s="214"/>
      <c r="Y20283" s="214"/>
      <c r="Z20283" s="214"/>
      <c r="AA20283" s="217"/>
      <c r="AB20283" s="217"/>
      <c r="AC20283" s="217"/>
      <c r="AD20283" s="213"/>
    </row>
    <row r="20284" spans="20:30" x14ac:dyDescent="0.2">
      <c r="T20284" s="212"/>
      <c r="U20284" s="213"/>
      <c r="V20284" s="213"/>
      <c r="W20284" s="213"/>
      <c r="X20284" s="214"/>
      <c r="Y20284" s="214"/>
      <c r="Z20284" s="214"/>
      <c r="AA20284" s="217"/>
      <c r="AB20284" s="217"/>
      <c r="AC20284" s="217"/>
      <c r="AD20284" s="213"/>
    </row>
    <row r="20285" spans="20:30" x14ac:dyDescent="0.2">
      <c r="T20285" s="212"/>
      <c r="U20285" s="213"/>
      <c r="V20285" s="213"/>
      <c r="W20285" s="213"/>
      <c r="X20285" s="214"/>
      <c r="Y20285" s="214"/>
      <c r="Z20285" s="214"/>
      <c r="AA20285" s="217"/>
      <c r="AB20285" s="217"/>
      <c r="AC20285" s="217"/>
      <c r="AD20285" s="213"/>
    </row>
    <row r="20286" spans="20:30" x14ac:dyDescent="0.2">
      <c r="T20286" s="212"/>
      <c r="U20286" s="213"/>
      <c r="V20286" s="213"/>
      <c r="W20286" s="213"/>
      <c r="X20286" s="214"/>
      <c r="Y20286" s="214"/>
      <c r="Z20286" s="214"/>
      <c r="AA20286" s="217"/>
      <c r="AB20286" s="217"/>
      <c r="AC20286" s="217"/>
      <c r="AD20286" s="213"/>
    </row>
    <row r="20287" spans="20:30" x14ac:dyDescent="0.2">
      <c r="T20287" s="212"/>
      <c r="U20287" s="213"/>
      <c r="V20287" s="213"/>
      <c r="W20287" s="213"/>
      <c r="X20287" s="214"/>
      <c r="Y20287" s="214"/>
      <c r="Z20287" s="214"/>
      <c r="AA20287" s="217"/>
      <c r="AB20287" s="217"/>
      <c r="AC20287" s="217"/>
      <c r="AD20287" s="213"/>
    </row>
    <row r="20288" spans="20:30" x14ac:dyDescent="0.2">
      <c r="T20288" s="212"/>
      <c r="U20288" s="213"/>
      <c r="V20288" s="213"/>
      <c r="W20288" s="213"/>
      <c r="X20288" s="214"/>
      <c r="Y20288" s="214"/>
      <c r="Z20288" s="214"/>
      <c r="AA20288" s="217"/>
      <c r="AB20288" s="217"/>
      <c r="AC20288" s="217"/>
      <c r="AD20288" s="213"/>
    </row>
    <row r="20289" spans="20:30" x14ac:dyDescent="0.2">
      <c r="T20289" s="212"/>
      <c r="U20289" s="213"/>
      <c r="V20289" s="213"/>
      <c r="W20289" s="213"/>
      <c r="X20289" s="214"/>
      <c r="Y20289" s="214"/>
      <c r="Z20289" s="214"/>
      <c r="AA20289" s="217"/>
      <c r="AB20289" s="217"/>
      <c r="AC20289" s="217"/>
      <c r="AD20289" s="213"/>
    </row>
    <row r="20290" spans="20:30" x14ac:dyDescent="0.2">
      <c r="T20290" s="212"/>
      <c r="U20290" s="213"/>
      <c r="V20290" s="213"/>
      <c r="W20290" s="213"/>
      <c r="X20290" s="214"/>
      <c r="Y20290" s="214"/>
      <c r="Z20290" s="214"/>
      <c r="AA20290" s="217"/>
      <c r="AB20290" s="217"/>
      <c r="AC20290" s="217"/>
      <c r="AD20290" s="213"/>
    </row>
    <row r="20291" spans="20:30" x14ac:dyDescent="0.2">
      <c r="T20291" s="212"/>
      <c r="U20291" s="213"/>
      <c r="V20291" s="213"/>
      <c r="W20291" s="213"/>
      <c r="X20291" s="214"/>
      <c r="Y20291" s="214"/>
      <c r="Z20291" s="214"/>
      <c r="AA20291" s="217"/>
      <c r="AB20291" s="217"/>
      <c r="AC20291" s="217"/>
      <c r="AD20291" s="213"/>
    </row>
    <row r="20292" spans="20:30" x14ac:dyDescent="0.2">
      <c r="T20292" s="212"/>
      <c r="U20292" s="213"/>
      <c r="V20292" s="213"/>
      <c r="W20292" s="213"/>
      <c r="X20292" s="214"/>
      <c r="Y20292" s="214"/>
      <c r="Z20292" s="214"/>
      <c r="AA20292" s="217"/>
      <c r="AB20292" s="217"/>
      <c r="AC20292" s="217"/>
      <c r="AD20292" s="213"/>
    </row>
    <row r="20293" spans="20:30" x14ac:dyDescent="0.2">
      <c r="T20293" s="212"/>
      <c r="U20293" s="213"/>
      <c r="V20293" s="213"/>
      <c r="W20293" s="213"/>
      <c r="X20293" s="214"/>
      <c r="Y20293" s="214"/>
      <c r="Z20293" s="214"/>
      <c r="AA20293" s="217"/>
      <c r="AB20293" s="217"/>
      <c r="AC20293" s="217"/>
      <c r="AD20293" s="213"/>
    </row>
    <row r="20294" spans="20:30" x14ac:dyDescent="0.2">
      <c r="T20294" s="212"/>
      <c r="U20294" s="213"/>
      <c r="V20294" s="213"/>
      <c r="W20294" s="213"/>
      <c r="X20294" s="214"/>
      <c r="Y20294" s="214"/>
      <c r="Z20294" s="214"/>
      <c r="AA20294" s="217"/>
      <c r="AB20294" s="217"/>
      <c r="AC20294" s="217"/>
      <c r="AD20294" s="213"/>
    </row>
    <row r="20295" spans="20:30" x14ac:dyDescent="0.2">
      <c r="T20295" s="212"/>
      <c r="U20295" s="213"/>
      <c r="V20295" s="213"/>
      <c r="W20295" s="213"/>
      <c r="X20295" s="214"/>
      <c r="Y20295" s="214"/>
      <c r="Z20295" s="214"/>
      <c r="AA20295" s="217"/>
      <c r="AB20295" s="217"/>
      <c r="AC20295" s="217"/>
      <c r="AD20295" s="213"/>
    </row>
    <row r="20296" spans="20:30" x14ac:dyDescent="0.2">
      <c r="T20296" s="212"/>
      <c r="U20296" s="213"/>
      <c r="V20296" s="213"/>
      <c r="W20296" s="213"/>
      <c r="X20296" s="214"/>
      <c r="Y20296" s="214"/>
      <c r="Z20296" s="214"/>
      <c r="AA20296" s="217"/>
      <c r="AB20296" s="217"/>
      <c r="AC20296" s="217"/>
      <c r="AD20296" s="213"/>
    </row>
    <row r="20297" spans="20:30" x14ac:dyDescent="0.2">
      <c r="T20297" s="212"/>
      <c r="U20297" s="213"/>
      <c r="V20297" s="213"/>
      <c r="W20297" s="213"/>
      <c r="X20297" s="214"/>
      <c r="Y20297" s="214"/>
      <c r="Z20297" s="214"/>
      <c r="AA20297" s="217"/>
      <c r="AB20297" s="217"/>
      <c r="AC20297" s="217"/>
      <c r="AD20297" s="213"/>
    </row>
    <row r="20298" spans="20:30" x14ac:dyDescent="0.2">
      <c r="T20298" s="212"/>
      <c r="U20298" s="213"/>
      <c r="V20298" s="213"/>
      <c r="W20298" s="213"/>
      <c r="X20298" s="214"/>
      <c r="Y20298" s="214"/>
      <c r="Z20298" s="214"/>
      <c r="AA20298" s="217"/>
      <c r="AB20298" s="217"/>
      <c r="AC20298" s="217"/>
      <c r="AD20298" s="213"/>
    </row>
    <row r="20299" spans="20:30" x14ac:dyDescent="0.2">
      <c r="T20299" s="212"/>
      <c r="U20299" s="213"/>
      <c r="V20299" s="213"/>
      <c r="W20299" s="213"/>
      <c r="X20299" s="214"/>
      <c r="Y20299" s="214"/>
      <c r="Z20299" s="214"/>
      <c r="AA20299" s="217"/>
      <c r="AB20299" s="217"/>
      <c r="AC20299" s="217"/>
      <c r="AD20299" s="213"/>
    </row>
    <row r="20300" spans="20:30" x14ac:dyDescent="0.2">
      <c r="T20300" s="212"/>
      <c r="U20300" s="213"/>
      <c r="V20300" s="213"/>
      <c r="W20300" s="213"/>
      <c r="X20300" s="214"/>
      <c r="Y20300" s="214"/>
      <c r="Z20300" s="214"/>
      <c r="AA20300" s="217"/>
      <c r="AB20300" s="217"/>
      <c r="AC20300" s="217"/>
      <c r="AD20300" s="213"/>
    </row>
    <row r="20301" spans="20:30" x14ac:dyDescent="0.2">
      <c r="T20301" s="212"/>
      <c r="U20301" s="213"/>
      <c r="V20301" s="213"/>
      <c r="W20301" s="213"/>
      <c r="X20301" s="214"/>
      <c r="Y20301" s="214"/>
      <c r="Z20301" s="214"/>
      <c r="AA20301" s="217"/>
      <c r="AB20301" s="217"/>
      <c r="AC20301" s="217"/>
      <c r="AD20301" s="213"/>
    </row>
    <row r="20302" spans="20:30" x14ac:dyDescent="0.2">
      <c r="T20302" s="212"/>
      <c r="U20302" s="213"/>
      <c r="V20302" s="213"/>
      <c r="W20302" s="213"/>
      <c r="X20302" s="214"/>
      <c r="Y20302" s="214"/>
      <c r="Z20302" s="214"/>
      <c r="AA20302" s="217"/>
      <c r="AB20302" s="217"/>
      <c r="AC20302" s="217"/>
      <c r="AD20302" s="213"/>
    </row>
    <row r="20303" spans="20:30" x14ac:dyDescent="0.2">
      <c r="T20303" s="212"/>
      <c r="U20303" s="213"/>
      <c r="V20303" s="213"/>
      <c r="W20303" s="213"/>
      <c r="X20303" s="214"/>
      <c r="Y20303" s="214"/>
      <c r="Z20303" s="214"/>
      <c r="AA20303" s="217"/>
      <c r="AB20303" s="217"/>
      <c r="AC20303" s="217"/>
      <c r="AD20303" s="213"/>
    </row>
    <row r="20304" spans="20:30" x14ac:dyDescent="0.2">
      <c r="T20304" s="212"/>
      <c r="U20304" s="213"/>
      <c r="V20304" s="213"/>
      <c r="W20304" s="213"/>
      <c r="X20304" s="214"/>
      <c r="Y20304" s="214"/>
      <c r="Z20304" s="214"/>
      <c r="AA20304" s="217"/>
      <c r="AB20304" s="217"/>
      <c r="AC20304" s="217"/>
      <c r="AD20304" s="213"/>
    </row>
    <row r="20305" spans="20:30" x14ac:dyDescent="0.2">
      <c r="T20305" s="212"/>
      <c r="U20305" s="213"/>
      <c r="V20305" s="213"/>
      <c r="W20305" s="213"/>
      <c r="X20305" s="214"/>
      <c r="Y20305" s="214"/>
      <c r="Z20305" s="214"/>
      <c r="AA20305" s="217"/>
      <c r="AB20305" s="217"/>
      <c r="AC20305" s="217"/>
      <c r="AD20305" s="213"/>
    </row>
    <row r="20306" spans="20:30" x14ac:dyDescent="0.2">
      <c r="T20306" s="212"/>
      <c r="U20306" s="213"/>
      <c r="V20306" s="213"/>
      <c r="W20306" s="213"/>
      <c r="X20306" s="214"/>
      <c r="Y20306" s="214"/>
      <c r="Z20306" s="214"/>
      <c r="AA20306" s="217"/>
      <c r="AB20306" s="217"/>
      <c r="AC20306" s="217"/>
      <c r="AD20306" s="213"/>
    </row>
    <row r="20307" spans="20:30" x14ac:dyDescent="0.2">
      <c r="T20307" s="212"/>
      <c r="U20307" s="213"/>
      <c r="V20307" s="213"/>
      <c r="W20307" s="213"/>
      <c r="X20307" s="214"/>
      <c r="Y20307" s="214"/>
      <c r="Z20307" s="214"/>
      <c r="AA20307" s="217"/>
      <c r="AB20307" s="217"/>
      <c r="AC20307" s="217"/>
      <c r="AD20307" s="213"/>
    </row>
    <row r="20308" spans="20:30" x14ac:dyDescent="0.2">
      <c r="T20308" s="212"/>
      <c r="U20308" s="213"/>
      <c r="V20308" s="213"/>
      <c r="W20308" s="213"/>
      <c r="X20308" s="214"/>
      <c r="Y20308" s="214"/>
      <c r="Z20308" s="214"/>
      <c r="AA20308" s="217"/>
      <c r="AB20308" s="217"/>
      <c r="AC20308" s="217"/>
      <c r="AD20308" s="213"/>
    </row>
    <row r="20309" spans="20:30" x14ac:dyDescent="0.2">
      <c r="T20309" s="212"/>
      <c r="U20309" s="213"/>
      <c r="V20309" s="213"/>
      <c r="W20309" s="213"/>
      <c r="X20309" s="214"/>
      <c r="Y20309" s="214"/>
      <c r="Z20309" s="214"/>
      <c r="AA20309" s="217"/>
      <c r="AB20309" s="217"/>
      <c r="AC20309" s="217"/>
      <c r="AD20309" s="213"/>
    </row>
    <row r="20310" spans="20:30" x14ac:dyDescent="0.2">
      <c r="T20310" s="212"/>
      <c r="U20310" s="213"/>
      <c r="V20310" s="213"/>
      <c r="W20310" s="213"/>
      <c r="X20310" s="214"/>
      <c r="Y20310" s="214"/>
      <c r="Z20310" s="214"/>
      <c r="AA20310" s="217"/>
      <c r="AB20310" s="217"/>
      <c r="AC20310" s="217"/>
      <c r="AD20310" s="213"/>
    </row>
    <row r="20311" spans="20:30" x14ac:dyDescent="0.2">
      <c r="T20311" s="212"/>
      <c r="U20311" s="213"/>
      <c r="V20311" s="213"/>
      <c r="W20311" s="213"/>
      <c r="X20311" s="214"/>
      <c r="Y20311" s="214"/>
      <c r="Z20311" s="214"/>
      <c r="AA20311" s="217"/>
      <c r="AB20311" s="217"/>
      <c r="AC20311" s="217"/>
      <c r="AD20311" s="213"/>
    </row>
    <row r="20312" spans="20:30" x14ac:dyDescent="0.2">
      <c r="T20312" s="212"/>
      <c r="U20312" s="213"/>
      <c r="V20312" s="213"/>
      <c r="W20312" s="213"/>
      <c r="X20312" s="214"/>
      <c r="Y20312" s="214"/>
      <c r="Z20312" s="214"/>
      <c r="AA20312" s="217"/>
      <c r="AB20312" s="217"/>
      <c r="AC20312" s="217"/>
      <c r="AD20312" s="213"/>
    </row>
    <row r="20313" spans="20:30" x14ac:dyDescent="0.2">
      <c r="T20313" s="212"/>
      <c r="U20313" s="213"/>
      <c r="V20313" s="213"/>
      <c r="W20313" s="213"/>
      <c r="X20313" s="214"/>
      <c r="Y20313" s="214"/>
      <c r="Z20313" s="214"/>
      <c r="AA20313" s="217"/>
      <c r="AB20313" s="217"/>
      <c r="AC20313" s="217"/>
      <c r="AD20313" s="213"/>
    </row>
    <row r="20314" spans="20:30" x14ac:dyDescent="0.2">
      <c r="T20314" s="212"/>
      <c r="U20314" s="213"/>
      <c r="V20314" s="213"/>
      <c r="W20314" s="213"/>
      <c r="X20314" s="214"/>
      <c r="Y20314" s="214"/>
      <c r="Z20314" s="214"/>
      <c r="AA20314" s="217"/>
      <c r="AB20314" s="217"/>
      <c r="AC20314" s="217"/>
      <c r="AD20314" s="213"/>
    </row>
    <row r="20315" spans="20:30" x14ac:dyDescent="0.2">
      <c r="T20315" s="212"/>
      <c r="U20315" s="213"/>
      <c r="V20315" s="213"/>
      <c r="W20315" s="213"/>
      <c r="X20315" s="214"/>
      <c r="Y20315" s="214"/>
      <c r="Z20315" s="214"/>
      <c r="AA20315" s="217"/>
      <c r="AB20315" s="217"/>
      <c r="AC20315" s="217"/>
      <c r="AD20315" s="213"/>
    </row>
    <row r="20316" spans="20:30" x14ac:dyDescent="0.2">
      <c r="T20316" s="212"/>
      <c r="U20316" s="213"/>
      <c r="V20316" s="213"/>
      <c r="W20316" s="213"/>
      <c r="X20316" s="214"/>
      <c r="Y20316" s="214"/>
      <c r="Z20316" s="214"/>
      <c r="AA20316" s="217"/>
      <c r="AB20316" s="217"/>
      <c r="AC20316" s="217"/>
      <c r="AD20316" s="213"/>
    </row>
    <row r="20317" spans="20:30" x14ac:dyDescent="0.2">
      <c r="T20317" s="212"/>
      <c r="U20317" s="213"/>
      <c r="V20317" s="213"/>
      <c r="W20317" s="213"/>
      <c r="X20317" s="214"/>
      <c r="Y20317" s="214"/>
      <c r="Z20317" s="214"/>
      <c r="AA20317" s="217"/>
      <c r="AB20317" s="217"/>
      <c r="AC20317" s="217"/>
      <c r="AD20317" s="213"/>
    </row>
    <row r="20318" spans="20:30" x14ac:dyDescent="0.2">
      <c r="T20318" s="212"/>
      <c r="U20318" s="213"/>
      <c r="V20318" s="213"/>
      <c r="W20318" s="213"/>
      <c r="X20318" s="214"/>
      <c r="Y20318" s="214"/>
      <c r="Z20318" s="214"/>
      <c r="AA20318" s="217"/>
      <c r="AB20318" s="217"/>
      <c r="AC20318" s="217"/>
      <c r="AD20318" s="213"/>
    </row>
    <row r="20319" spans="20:30" x14ac:dyDescent="0.2">
      <c r="T20319" s="212"/>
      <c r="U20319" s="213"/>
      <c r="V20319" s="213"/>
      <c r="W20319" s="213"/>
      <c r="X20319" s="214"/>
      <c r="Y20319" s="214"/>
      <c r="Z20319" s="214"/>
      <c r="AA20319" s="217"/>
      <c r="AB20319" s="217"/>
      <c r="AC20319" s="217"/>
      <c r="AD20319" s="213"/>
    </row>
    <row r="20320" spans="20:30" x14ac:dyDescent="0.2">
      <c r="T20320" s="212"/>
      <c r="U20320" s="213"/>
      <c r="V20320" s="213"/>
      <c r="W20320" s="213"/>
      <c r="X20320" s="214"/>
      <c r="Y20320" s="214"/>
      <c r="Z20320" s="214"/>
      <c r="AA20320" s="217"/>
      <c r="AB20320" s="217"/>
      <c r="AC20320" s="217"/>
      <c r="AD20320" s="213"/>
    </row>
    <row r="20321" spans="20:30" x14ac:dyDescent="0.2">
      <c r="T20321" s="212"/>
      <c r="U20321" s="213"/>
      <c r="V20321" s="213"/>
      <c r="W20321" s="213"/>
      <c r="X20321" s="214"/>
      <c r="Y20321" s="214"/>
      <c r="Z20321" s="214"/>
      <c r="AA20321" s="217"/>
      <c r="AB20321" s="217"/>
      <c r="AC20321" s="217"/>
      <c r="AD20321" s="213"/>
    </row>
    <row r="20322" spans="20:30" x14ac:dyDescent="0.2">
      <c r="T20322" s="212"/>
      <c r="U20322" s="213"/>
      <c r="V20322" s="213"/>
      <c r="W20322" s="213"/>
      <c r="X20322" s="214"/>
      <c r="Y20322" s="214"/>
      <c r="Z20322" s="214"/>
      <c r="AA20322" s="217"/>
      <c r="AB20322" s="217"/>
      <c r="AC20322" s="217"/>
      <c r="AD20322" s="213"/>
    </row>
    <row r="20323" spans="20:30" x14ac:dyDescent="0.2">
      <c r="T20323" s="212"/>
      <c r="U20323" s="213"/>
      <c r="V20323" s="213"/>
      <c r="W20323" s="213"/>
      <c r="X20323" s="214"/>
      <c r="Y20323" s="214"/>
      <c r="Z20323" s="214"/>
      <c r="AA20323" s="217"/>
      <c r="AB20323" s="217"/>
      <c r="AC20323" s="217"/>
      <c r="AD20323" s="213"/>
    </row>
    <row r="20324" spans="20:30" x14ac:dyDescent="0.2">
      <c r="T20324" s="212"/>
      <c r="U20324" s="213"/>
      <c r="V20324" s="213"/>
      <c r="W20324" s="213"/>
      <c r="X20324" s="214"/>
      <c r="Y20324" s="214"/>
      <c r="Z20324" s="214"/>
      <c r="AA20324" s="217"/>
      <c r="AB20324" s="217"/>
      <c r="AC20324" s="217"/>
      <c r="AD20324" s="213"/>
    </row>
    <row r="20325" spans="20:30" x14ac:dyDescent="0.2">
      <c r="T20325" s="212"/>
      <c r="U20325" s="213"/>
      <c r="V20325" s="213"/>
      <c r="W20325" s="213"/>
      <c r="X20325" s="214"/>
      <c r="Y20325" s="214"/>
      <c r="Z20325" s="214"/>
      <c r="AA20325" s="217"/>
      <c r="AB20325" s="217"/>
      <c r="AC20325" s="217"/>
      <c r="AD20325" s="213"/>
    </row>
    <row r="20326" spans="20:30" x14ac:dyDescent="0.2">
      <c r="T20326" s="212"/>
      <c r="U20326" s="213"/>
      <c r="V20326" s="213"/>
      <c r="W20326" s="213"/>
      <c r="X20326" s="214"/>
      <c r="Y20326" s="214"/>
      <c r="Z20326" s="214"/>
      <c r="AA20326" s="217"/>
      <c r="AB20326" s="217"/>
      <c r="AC20326" s="217"/>
      <c r="AD20326" s="213"/>
    </row>
    <row r="20327" spans="20:30" x14ac:dyDescent="0.2">
      <c r="T20327" s="212"/>
      <c r="U20327" s="213"/>
      <c r="V20327" s="213"/>
      <c r="W20327" s="213"/>
      <c r="X20327" s="214"/>
      <c r="Y20327" s="214"/>
      <c r="Z20327" s="214"/>
      <c r="AA20327" s="217"/>
      <c r="AB20327" s="217"/>
      <c r="AC20327" s="217"/>
      <c r="AD20327" s="213"/>
    </row>
    <row r="20328" spans="20:30" x14ac:dyDescent="0.2">
      <c r="T20328" s="212"/>
      <c r="U20328" s="213"/>
      <c r="V20328" s="213"/>
      <c r="W20328" s="213"/>
      <c r="X20328" s="214"/>
      <c r="Y20328" s="214"/>
      <c r="Z20328" s="214"/>
      <c r="AA20328" s="217"/>
      <c r="AB20328" s="217"/>
      <c r="AC20328" s="217"/>
      <c r="AD20328" s="213"/>
    </row>
    <row r="20329" spans="20:30" x14ac:dyDescent="0.2">
      <c r="T20329" s="212"/>
      <c r="U20329" s="213"/>
      <c r="V20329" s="213"/>
      <c r="W20329" s="213"/>
      <c r="X20329" s="214"/>
      <c r="Y20329" s="214"/>
      <c r="Z20329" s="214"/>
      <c r="AA20329" s="217"/>
      <c r="AB20329" s="217"/>
      <c r="AC20329" s="217"/>
      <c r="AD20329" s="213"/>
    </row>
    <row r="20330" spans="20:30" x14ac:dyDescent="0.2">
      <c r="T20330" s="212"/>
      <c r="U20330" s="213"/>
      <c r="V20330" s="213"/>
      <c r="W20330" s="213"/>
      <c r="X20330" s="214"/>
      <c r="Y20330" s="214"/>
      <c r="Z20330" s="214"/>
      <c r="AA20330" s="217"/>
      <c r="AB20330" s="217"/>
      <c r="AC20330" s="217"/>
      <c r="AD20330" s="213"/>
    </row>
    <row r="20331" spans="20:30" x14ac:dyDescent="0.2">
      <c r="T20331" s="212"/>
      <c r="U20331" s="213"/>
      <c r="V20331" s="213"/>
      <c r="W20331" s="213"/>
      <c r="X20331" s="214"/>
      <c r="Y20331" s="214"/>
      <c r="Z20331" s="214"/>
      <c r="AA20331" s="217"/>
      <c r="AB20331" s="217"/>
      <c r="AC20331" s="217"/>
      <c r="AD20331" s="213"/>
    </row>
    <row r="20332" spans="20:30" x14ac:dyDescent="0.2">
      <c r="T20332" s="212"/>
      <c r="U20332" s="213"/>
      <c r="V20332" s="213"/>
      <c r="W20332" s="213"/>
      <c r="X20332" s="214"/>
      <c r="Y20332" s="214"/>
      <c r="Z20332" s="214"/>
      <c r="AA20332" s="217"/>
      <c r="AB20332" s="217"/>
      <c r="AC20332" s="217"/>
      <c r="AD20332" s="213"/>
    </row>
    <row r="20333" spans="20:30" x14ac:dyDescent="0.2">
      <c r="T20333" s="212"/>
      <c r="U20333" s="213"/>
      <c r="V20333" s="213"/>
      <c r="W20333" s="213"/>
      <c r="X20333" s="214"/>
      <c r="Y20333" s="214"/>
      <c r="Z20333" s="214"/>
      <c r="AA20333" s="217"/>
      <c r="AB20333" s="217"/>
      <c r="AC20333" s="217"/>
      <c r="AD20333" s="213"/>
    </row>
    <row r="20334" spans="20:30" x14ac:dyDescent="0.2">
      <c r="T20334" s="212"/>
      <c r="U20334" s="213"/>
      <c r="V20334" s="213"/>
      <c r="W20334" s="213"/>
      <c r="X20334" s="214"/>
      <c r="Y20334" s="214"/>
      <c r="Z20334" s="214"/>
      <c r="AA20334" s="217"/>
      <c r="AB20334" s="217"/>
      <c r="AC20334" s="217"/>
      <c r="AD20334" s="213"/>
    </row>
    <row r="20335" spans="20:30" x14ac:dyDescent="0.2">
      <c r="T20335" s="212"/>
      <c r="U20335" s="213"/>
      <c r="V20335" s="213"/>
      <c r="W20335" s="213"/>
      <c r="X20335" s="214"/>
      <c r="Y20335" s="214"/>
      <c r="Z20335" s="214"/>
      <c r="AA20335" s="217"/>
      <c r="AB20335" s="217"/>
      <c r="AC20335" s="217"/>
      <c r="AD20335" s="213"/>
    </row>
    <row r="20336" spans="20:30" x14ac:dyDescent="0.2">
      <c r="T20336" s="212"/>
      <c r="U20336" s="213"/>
      <c r="V20336" s="213"/>
      <c r="W20336" s="213"/>
      <c r="X20336" s="214"/>
      <c r="Y20336" s="214"/>
      <c r="Z20336" s="214"/>
      <c r="AA20336" s="217"/>
      <c r="AB20336" s="217"/>
      <c r="AC20336" s="217"/>
      <c r="AD20336" s="213"/>
    </row>
    <row r="20337" spans="20:30" x14ac:dyDescent="0.2">
      <c r="T20337" s="212"/>
      <c r="U20337" s="213"/>
      <c r="V20337" s="213"/>
      <c r="W20337" s="213"/>
      <c r="X20337" s="214"/>
      <c r="Y20337" s="214"/>
      <c r="Z20337" s="214"/>
      <c r="AA20337" s="217"/>
      <c r="AB20337" s="217"/>
      <c r="AC20337" s="217"/>
      <c r="AD20337" s="213"/>
    </row>
    <row r="20338" spans="20:30" x14ac:dyDescent="0.2">
      <c r="T20338" s="212"/>
      <c r="U20338" s="213"/>
      <c r="V20338" s="213"/>
      <c r="W20338" s="213"/>
      <c r="X20338" s="214"/>
      <c r="Y20338" s="214"/>
      <c r="Z20338" s="214"/>
      <c r="AA20338" s="217"/>
      <c r="AB20338" s="217"/>
      <c r="AC20338" s="217"/>
      <c r="AD20338" s="213"/>
    </row>
    <row r="20339" spans="20:30" x14ac:dyDescent="0.2">
      <c r="T20339" s="212"/>
      <c r="U20339" s="213"/>
      <c r="V20339" s="213"/>
      <c r="W20339" s="213"/>
      <c r="X20339" s="214"/>
      <c r="Y20339" s="214"/>
      <c r="Z20339" s="214"/>
      <c r="AA20339" s="217"/>
      <c r="AB20339" s="217"/>
      <c r="AC20339" s="217"/>
      <c r="AD20339" s="213"/>
    </row>
    <row r="20340" spans="20:30" x14ac:dyDescent="0.2">
      <c r="T20340" s="212"/>
      <c r="U20340" s="213"/>
      <c r="V20340" s="213"/>
      <c r="W20340" s="213"/>
      <c r="X20340" s="214"/>
      <c r="Y20340" s="214"/>
      <c r="Z20340" s="214"/>
      <c r="AA20340" s="217"/>
      <c r="AB20340" s="217"/>
      <c r="AC20340" s="217"/>
      <c r="AD20340" s="213"/>
    </row>
    <row r="20341" spans="20:30" x14ac:dyDescent="0.2">
      <c r="T20341" s="212"/>
      <c r="U20341" s="213"/>
      <c r="V20341" s="213"/>
      <c r="W20341" s="213"/>
      <c r="X20341" s="214"/>
      <c r="Y20341" s="214"/>
      <c r="Z20341" s="214"/>
      <c r="AA20341" s="217"/>
      <c r="AB20341" s="217"/>
      <c r="AC20341" s="217"/>
      <c r="AD20341" s="213"/>
    </row>
    <row r="20342" spans="20:30" x14ac:dyDescent="0.2">
      <c r="T20342" s="212"/>
      <c r="U20342" s="213"/>
      <c r="V20342" s="213"/>
      <c r="W20342" s="213"/>
      <c r="X20342" s="214"/>
      <c r="Y20342" s="214"/>
      <c r="Z20342" s="214"/>
      <c r="AA20342" s="217"/>
      <c r="AB20342" s="217"/>
      <c r="AC20342" s="217"/>
      <c r="AD20342" s="213"/>
    </row>
    <row r="20343" spans="20:30" x14ac:dyDescent="0.2">
      <c r="T20343" s="212"/>
      <c r="U20343" s="213"/>
      <c r="V20343" s="213"/>
      <c r="W20343" s="213"/>
      <c r="X20343" s="214"/>
      <c r="Y20343" s="214"/>
      <c r="Z20343" s="214"/>
      <c r="AA20343" s="217"/>
      <c r="AB20343" s="217"/>
      <c r="AC20343" s="217"/>
      <c r="AD20343" s="213"/>
    </row>
    <row r="20344" spans="20:30" x14ac:dyDescent="0.2">
      <c r="T20344" s="212"/>
      <c r="U20344" s="213"/>
      <c r="V20344" s="213"/>
      <c r="W20344" s="213"/>
      <c r="X20344" s="214"/>
      <c r="Y20344" s="214"/>
      <c r="Z20344" s="214"/>
      <c r="AA20344" s="217"/>
      <c r="AB20344" s="217"/>
      <c r="AC20344" s="217"/>
      <c r="AD20344" s="213"/>
    </row>
    <row r="20345" spans="20:30" x14ac:dyDescent="0.2">
      <c r="T20345" s="212"/>
      <c r="U20345" s="213"/>
      <c r="V20345" s="213"/>
      <c r="W20345" s="213"/>
      <c r="X20345" s="214"/>
      <c r="Y20345" s="214"/>
      <c r="Z20345" s="214"/>
      <c r="AA20345" s="217"/>
      <c r="AB20345" s="217"/>
      <c r="AC20345" s="217"/>
      <c r="AD20345" s="213"/>
    </row>
    <row r="20346" spans="20:30" x14ac:dyDescent="0.2">
      <c r="T20346" s="212"/>
      <c r="U20346" s="213"/>
      <c r="V20346" s="213"/>
      <c r="W20346" s="213"/>
      <c r="X20346" s="214"/>
      <c r="Y20346" s="214"/>
      <c r="Z20346" s="214"/>
      <c r="AA20346" s="217"/>
      <c r="AB20346" s="217"/>
      <c r="AC20346" s="217"/>
      <c r="AD20346" s="213"/>
    </row>
    <row r="20347" spans="20:30" x14ac:dyDescent="0.2">
      <c r="T20347" s="212"/>
      <c r="U20347" s="213"/>
      <c r="V20347" s="213"/>
      <c r="W20347" s="213"/>
      <c r="X20347" s="214"/>
      <c r="Y20347" s="214"/>
      <c r="Z20347" s="214"/>
      <c r="AA20347" s="217"/>
      <c r="AB20347" s="217"/>
      <c r="AC20347" s="217"/>
      <c r="AD20347" s="213"/>
    </row>
    <row r="20348" spans="20:30" x14ac:dyDescent="0.2">
      <c r="T20348" s="212"/>
      <c r="U20348" s="213"/>
      <c r="V20348" s="213"/>
      <c r="W20348" s="213"/>
      <c r="X20348" s="214"/>
      <c r="Y20348" s="214"/>
      <c r="Z20348" s="214"/>
      <c r="AA20348" s="217"/>
      <c r="AB20348" s="217"/>
      <c r="AC20348" s="217"/>
      <c r="AD20348" s="213"/>
    </row>
    <row r="20349" spans="20:30" x14ac:dyDescent="0.2">
      <c r="T20349" s="212"/>
      <c r="U20349" s="213"/>
      <c r="V20349" s="213"/>
      <c r="W20349" s="213"/>
      <c r="X20349" s="214"/>
      <c r="Y20349" s="214"/>
      <c r="Z20349" s="214"/>
      <c r="AA20349" s="217"/>
      <c r="AB20349" s="217"/>
      <c r="AC20349" s="217"/>
      <c r="AD20349" s="213"/>
    </row>
    <row r="20350" spans="20:30" x14ac:dyDescent="0.2">
      <c r="T20350" s="212"/>
      <c r="U20350" s="213"/>
      <c r="V20350" s="213"/>
      <c r="W20350" s="213"/>
      <c r="X20350" s="214"/>
      <c r="Y20350" s="214"/>
      <c r="Z20350" s="214"/>
      <c r="AA20350" s="217"/>
      <c r="AB20350" s="217"/>
      <c r="AC20350" s="217"/>
      <c r="AD20350" s="213"/>
    </row>
    <row r="20351" spans="20:30" x14ac:dyDescent="0.2">
      <c r="T20351" s="212"/>
      <c r="U20351" s="213"/>
      <c r="V20351" s="213"/>
      <c r="W20351" s="213"/>
      <c r="X20351" s="214"/>
      <c r="Y20351" s="214"/>
      <c r="Z20351" s="214"/>
      <c r="AA20351" s="217"/>
      <c r="AB20351" s="217"/>
      <c r="AC20351" s="217"/>
      <c r="AD20351" s="213"/>
    </row>
    <row r="20352" spans="20:30" x14ac:dyDescent="0.2">
      <c r="T20352" s="212"/>
      <c r="U20352" s="213"/>
      <c r="V20352" s="213"/>
      <c r="W20352" s="213"/>
      <c r="X20352" s="214"/>
      <c r="Y20352" s="214"/>
      <c r="Z20352" s="214"/>
      <c r="AA20352" s="217"/>
      <c r="AB20352" s="217"/>
      <c r="AC20352" s="217"/>
      <c r="AD20352" s="213"/>
    </row>
    <row r="20353" spans="20:30" x14ac:dyDescent="0.2">
      <c r="T20353" s="212"/>
      <c r="U20353" s="213"/>
      <c r="V20353" s="213"/>
      <c r="W20353" s="213"/>
      <c r="X20353" s="214"/>
      <c r="Y20353" s="214"/>
      <c r="Z20353" s="214"/>
      <c r="AA20353" s="217"/>
      <c r="AB20353" s="217"/>
      <c r="AC20353" s="217"/>
      <c r="AD20353" s="213"/>
    </row>
    <row r="20354" spans="20:30" x14ac:dyDescent="0.2">
      <c r="T20354" s="212"/>
      <c r="U20354" s="213"/>
      <c r="V20354" s="213"/>
      <c r="W20354" s="213"/>
      <c r="X20354" s="214"/>
      <c r="Y20354" s="214"/>
      <c r="Z20354" s="214"/>
      <c r="AA20354" s="217"/>
      <c r="AB20354" s="217"/>
      <c r="AC20354" s="217"/>
      <c r="AD20354" s="213"/>
    </row>
    <row r="20355" spans="20:30" x14ac:dyDescent="0.2">
      <c r="T20355" s="212"/>
      <c r="U20355" s="213"/>
      <c r="V20355" s="213"/>
      <c r="W20355" s="213"/>
      <c r="X20355" s="214"/>
      <c r="Y20355" s="214"/>
      <c r="Z20355" s="214"/>
      <c r="AA20355" s="217"/>
      <c r="AB20355" s="217"/>
      <c r="AC20355" s="217"/>
      <c r="AD20355" s="213"/>
    </row>
    <row r="20356" spans="20:30" x14ac:dyDescent="0.2">
      <c r="T20356" s="212"/>
      <c r="U20356" s="213"/>
      <c r="V20356" s="213"/>
      <c r="W20356" s="213"/>
      <c r="X20356" s="214"/>
      <c r="Y20356" s="214"/>
      <c r="Z20356" s="214"/>
      <c r="AA20356" s="217"/>
      <c r="AB20356" s="217"/>
      <c r="AC20356" s="217"/>
      <c r="AD20356" s="213"/>
    </row>
    <row r="20357" spans="20:30" x14ac:dyDescent="0.2">
      <c r="T20357" s="212"/>
      <c r="U20357" s="213"/>
      <c r="V20357" s="213"/>
      <c r="W20357" s="213"/>
      <c r="X20357" s="214"/>
      <c r="Y20357" s="214"/>
      <c r="Z20357" s="214"/>
      <c r="AA20357" s="217"/>
      <c r="AB20357" s="217"/>
      <c r="AC20357" s="217"/>
      <c r="AD20357" s="213"/>
    </row>
    <row r="20358" spans="20:30" x14ac:dyDescent="0.2">
      <c r="T20358" s="212"/>
      <c r="U20358" s="213"/>
      <c r="V20358" s="213"/>
      <c r="W20358" s="213"/>
      <c r="X20358" s="214"/>
      <c r="Y20358" s="214"/>
      <c r="Z20358" s="214"/>
      <c r="AA20358" s="217"/>
      <c r="AB20358" s="217"/>
      <c r="AC20358" s="217"/>
      <c r="AD20358" s="213"/>
    </row>
    <row r="20359" spans="20:30" x14ac:dyDescent="0.2">
      <c r="T20359" s="212"/>
      <c r="U20359" s="213"/>
      <c r="V20359" s="213"/>
      <c r="W20359" s="213"/>
      <c r="X20359" s="214"/>
      <c r="Y20359" s="214"/>
      <c r="Z20359" s="214"/>
      <c r="AA20359" s="217"/>
      <c r="AB20359" s="217"/>
      <c r="AC20359" s="217"/>
      <c r="AD20359" s="213"/>
    </row>
    <row r="20360" spans="20:30" x14ac:dyDescent="0.2">
      <c r="T20360" s="212"/>
      <c r="U20360" s="213"/>
      <c r="V20360" s="213"/>
      <c r="W20360" s="213"/>
      <c r="X20360" s="214"/>
      <c r="Y20360" s="214"/>
      <c r="Z20360" s="214"/>
      <c r="AA20360" s="217"/>
      <c r="AB20360" s="217"/>
      <c r="AC20360" s="217"/>
      <c r="AD20360" s="213"/>
    </row>
    <row r="20361" spans="20:30" x14ac:dyDescent="0.2">
      <c r="T20361" s="212"/>
      <c r="U20361" s="213"/>
      <c r="V20361" s="213"/>
      <c r="W20361" s="213"/>
      <c r="X20361" s="214"/>
      <c r="Y20361" s="214"/>
      <c r="Z20361" s="214"/>
      <c r="AA20361" s="217"/>
      <c r="AB20361" s="217"/>
      <c r="AC20361" s="217"/>
      <c r="AD20361" s="213"/>
    </row>
    <row r="20362" spans="20:30" x14ac:dyDescent="0.2">
      <c r="T20362" s="212"/>
      <c r="U20362" s="213"/>
      <c r="V20362" s="213"/>
      <c r="W20362" s="213"/>
      <c r="X20362" s="214"/>
      <c r="Y20362" s="214"/>
      <c r="Z20362" s="214"/>
      <c r="AA20362" s="217"/>
      <c r="AB20362" s="217"/>
      <c r="AC20362" s="217"/>
      <c r="AD20362" s="213"/>
    </row>
    <row r="20363" spans="20:30" x14ac:dyDescent="0.2">
      <c r="T20363" s="212"/>
      <c r="U20363" s="213"/>
      <c r="V20363" s="213"/>
      <c r="W20363" s="213"/>
      <c r="X20363" s="214"/>
      <c r="Y20363" s="214"/>
      <c r="Z20363" s="214"/>
      <c r="AA20363" s="217"/>
      <c r="AB20363" s="217"/>
      <c r="AC20363" s="217"/>
      <c r="AD20363" s="213"/>
    </row>
    <row r="20364" spans="20:30" x14ac:dyDescent="0.2">
      <c r="T20364" s="212"/>
      <c r="U20364" s="213"/>
      <c r="V20364" s="213"/>
      <c r="W20364" s="213"/>
      <c r="X20364" s="214"/>
      <c r="Y20364" s="214"/>
      <c r="Z20364" s="214"/>
      <c r="AA20364" s="217"/>
      <c r="AB20364" s="217"/>
      <c r="AC20364" s="217"/>
      <c r="AD20364" s="213"/>
    </row>
    <row r="20365" spans="20:30" x14ac:dyDescent="0.2">
      <c r="T20365" s="212"/>
      <c r="U20365" s="213"/>
      <c r="V20365" s="213"/>
      <c r="W20365" s="213"/>
      <c r="X20365" s="214"/>
      <c r="Y20365" s="214"/>
      <c r="Z20365" s="214"/>
      <c r="AA20365" s="217"/>
      <c r="AB20365" s="217"/>
      <c r="AC20365" s="217"/>
      <c r="AD20365" s="213"/>
    </row>
    <row r="20366" spans="20:30" x14ac:dyDescent="0.2">
      <c r="T20366" s="212"/>
      <c r="U20366" s="213"/>
      <c r="V20366" s="213"/>
      <c r="W20366" s="213"/>
      <c r="X20366" s="214"/>
      <c r="Y20366" s="214"/>
      <c r="Z20366" s="214"/>
      <c r="AA20366" s="217"/>
      <c r="AB20366" s="217"/>
      <c r="AC20366" s="217"/>
      <c r="AD20366" s="213"/>
    </row>
    <row r="20367" spans="20:30" x14ac:dyDescent="0.2">
      <c r="T20367" s="212"/>
      <c r="U20367" s="213"/>
      <c r="V20367" s="213"/>
      <c r="W20367" s="213"/>
      <c r="X20367" s="214"/>
      <c r="Y20367" s="214"/>
      <c r="Z20367" s="214"/>
      <c r="AA20367" s="217"/>
      <c r="AB20367" s="217"/>
      <c r="AC20367" s="217"/>
      <c r="AD20367" s="213"/>
    </row>
    <row r="20368" spans="20:30" x14ac:dyDescent="0.2">
      <c r="T20368" s="212"/>
      <c r="U20368" s="213"/>
      <c r="V20368" s="213"/>
      <c r="W20368" s="213"/>
      <c r="X20368" s="214"/>
      <c r="Y20368" s="214"/>
      <c r="Z20368" s="214"/>
      <c r="AA20368" s="217"/>
      <c r="AB20368" s="217"/>
      <c r="AC20368" s="217"/>
      <c r="AD20368" s="213"/>
    </row>
    <row r="20369" spans="20:30" x14ac:dyDescent="0.2">
      <c r="T20369" s="212"/>
      <c r="U20369" s="213"/>
      <c r="V20369" s="213"/>
      <c r="W20369" s="213"/>
      <c r="X20369" s="214"/>
      <c r="Y20369" s="214"/>
      <c r="Z20369" s="214"/>
      <c r="AA20369" s="217"/>
      <c r="AB20369" s="217"/>
      <c r="AC20369" s="217"/>
      <c r="AD20369" s="213"/>
    </row>
    <row r="20370" spans="20:30" x14ac:dyDescent="0.2">
      <c r="T20370" s="212"/>
      <c r="U20370" s="213"/>
      <c r="V20370" s="213"/>
      <c r="W20370" s="213"/>
      <c r="X20370" s="214"/>
      <c r="Y20370" s="214"/>
      <c r="Z20370" s="214"/>
      <c r="AA20370" s="217"/>
      <c r="AB20370" s="217"/>
      <c r="AC20370" s="217"/>
      <c r="AD20370" s="213"/>
    </row>
    <row r="20371" spans="20:30" x14ac:dyDescent="0.2">
      <c r="T20371" s="212"/>
      <c r="U20371" s="213"/>
      <c r="V20371" s="213"/>
      <c r="W20371" s="213"/>
      <c r="X20371" s="214"/>
      <c r="Y20371" s="214"/>
      <c r="Z20371" s="214"/>
      <c r="AA20371" s="217"/>
      <c r="AB20371" s="217"/>
      <c r="AC20371" s="217"/>
      <c r="AD20371" s="213"/>
    </row>
    <row r="20372" spans="20:30" x14ac:dyDescent="0.2">
      <c r="T20372" s="212"/>
      <c r="U20372" s="213"/>
      <c r="V20372" s="213"/>
      <c r="W20372" s="213"/>
      <c r="X20372" s="214"/>
      <c r="Y20372" s="214"/>
      <c r="Z20372" s="214"/>
      <c r="AA20372" s="217"/>
      <c r="AB20372" s="217"/>
      <c r="AC20372" s="217"/>
      <c r="AD20372" s="213"/>
    </row>
    <row r="20373" spans="20:30" x14ac:dyDescent="0.2">
      <c r="T20373" s="212"/>
      <c r="U20373" s="213"/>
      <c r="V20373" s="213"/>
      <c r="W20373" s="213"/>
      <c r="X20373" s="214"/>
      <c r="Y20373" s="214"/>
      <c r="Z20373" s="214"/>
      <c r="AA20373" s="217"/>
      <c r="AB20373" s="217"/>
      <c r="AC20373" s="217"/>
      <c r="AD20373" s="213"/>
    </row>
    <row r="20374" spans="20:30" x14ac:dyDescent="0.2">
      <c r="T20374" s="212"/>
      <c r="U20374" s="213"/>
      <c r="V20374" s="213"/>
      <c r="W20374" s="213"/>
      <c r="X20374" s="214"/>
      <c r="Y20374" s="214"/>
      <c r="Z20374" s="214"/>
      <c r="AA20374" s="217"/>
      <c r="AB20374" s="217"/>
      <c r="AC20374" s="217"/>
      <c r="AD20374" s="213"/>
    </row>
    <row r="20375" spans="20:30" x14ac:dyDescent="0.2">
      <c r="T20375" s="212"/>
      <c r="U20375" s="213"/>
      <c r="V20375" s="213"/>
      <c r="W20375" s="213"/>
      <c r="X20375" s="214"/>
      <c r="Y20375" s="214"/>
      <c r="Z20375" s="214"/>
      <c r="AA20375" s="217"/>
      <c r="AB20375" s="217"/>
      <c r="AC20375" s="217"/>
      <c r="AD20375" s="213"/>
    </row>
    <row r="20376" spans="20:30" x14ac:dyDescent="0.2">
      <c r="T20376" s="212"/>
      <c r="U20376" s="213"/>
      <c r="V20376" s="213"/>
      <c r="W20376" s="213"/>
      <c r="X20376" s="214"/>
      <c r="Y20376" s="214"/>
      <c r="Z20376" s="214"/>
      <c r="AA20376" s="217"/>
      <c r="AB20376" s="217"/>
      <c r="AC20376" s="217"/>
      <c r="AD20376" s="213"/>
    </row>
    <row r="20377" spans="20:30" x14ac:dyDescent="0.2">
      <c r="T20377" s="212"/>
      <c r="U20377" s="213"/>
      <c r="V20377" s="213"/>
      <c r="W20377" s="213"/>
      <c r="X20377" s="214"/>
      <c r="Y20377" s="214"/>
      <c r="Z20377" s="214"/>
      <c r="AA20377" s="217"/>
      <c r="AB20377" s="217"/>
      <c r="AC20377" s="217"/>
      <c r="AD20377" s="213"/>
    </row>
    <row r="20378" spans="20:30" x14ac:dyDescent="0.2">
      <c r="T20378" s="212"/>
      <c r="U20378" s="213"/>
      <c r="V20378" s="213"/>
      <c r="W20378" s="213"/>
      <c r="X20378" s="214"/>
      <c r="Y20378" s="214"/>
      <c r="Z20378" s="214"/>
      <c r="AA20378" s="217"/>
      <c r="AB20378" s="217"/>
      <c r="AC20378" s="217"/>
      <c r="AD20378" s="213"/>
    </row>
    <row r="20379" spans="20:30" x14ac:dyDescent="0.2">
      <c r="T20379" s="212"/>
      <c r="U20379" s="213"/>
      <c r="V20379" s="213"/>
      <c r="W20379" s="213"/>
      <c r="X20379" s="214"/>
      <c r="Y20379" s="214"/>
      <c r="Z20379" s="214"/>
      <c r="AA20379" s="217"/>
      <c r="AB20379" s="217"/>
      <c r="AC20379" s="217"/>
      <c r="AD20379" s="213"/>
    </row>
    <row r="20380" spans="20:30" x14ac:dyDescent="0.2">
      <c r="T20380" s="212"/>
      <c r="U20380" s="213"/>
      <c r="V20380" s="213"/>
      <c r="W20380" s="213"/>
      <c r="X20380" s="214"/>
      <c r="Y20380" s="214"/>
      <c r="Z20380" s="214"/>
      <c r="AA20380" s="217"/>
      <c r="AB20380" s="217"/>
      <c r="AC20380" s="217"/>
      <c r="AD20380" s="213"/>
    </row>
    <row r="20381" spans="20:30" x14ac:dyDescent="0.2">
      <c r="T20381" s="212"/>
      <c r="U20381" s="213"/>
      <c r="V20381" s="213"/>
      <c r="W20381" s="213"/>
      <c r="X20381" s="214"/>
      <c r="Y20381" s="214"/>
      <c r="Z20381" s="214"/>
      <c r="AA20381" s="217"/>
      <c r="AB20381" s="217"/>
      <c r="AC20381" s="217"/>
      <c r="AD20381" s="213"/>
    </row>
    <row r="20382" spans="20:30" x14ac:dyDescent="0.2">
      <c r="T20382" s="212"/>
      <c r="U20382" s="213"/>
      <c r="V20382" s="213"/>
      <c r="W20382" s="213"/>
      <c r="X20382" s="214"/>
      <c r="Y20382" s="214"/>
      <c r="Z20382" s="214"/>
      <c r="AA20382" s="217"/>
      <c r="AB20382" s="217"/>
      <c r="AC20382" s="217"/>
      <c r="AD20382" s="213"/>
    </row>
    <row r="20383" spans="20:30" x14ac:dyDescent="0.2">
      <c r="T20383" s="212"/>
      <c r="U20383" s="213"/>
      <c r="V20383" s="213"/>
      <c r="W20383" s="213"/>
      <c r="X20383" s="214"/>
      <c r="Y20383" s="214"/>
      <c r="Z20383" s="214"/>
      <c r="AA20383" s="217"/>
      <c r="AB20383" s="217"/>
      <c r="AC20383" s="217"/>
      <c r="AD20383" s="213"/>
    </row>
    <row r="20384" spans="20:30" x14ac:dyDescent="0.2">
      <c r="T20384" s="212"/>
      <c r="U20384" s="213"/>
      <c r="V20384" s="213"/>
      <c r="W20384" s="213"/>
      <c r="X20384" s="214"/>
      <c r="Y20384" s="214"/>
      <c r="Z20384" s="214"/>
      <c r="AA20384" s="217"/>
      <c r="AB20384" s="217"/>
      <c r="AC20384" s="217"/>
      <c r="AD20384" s="213"/>
    </row>
    <row r="20385" spans="20:30" x14ac:dyDescent="0.2">
      <c r="T20385" s="212"/>
      <c r="U20385" s="213"/>
      <c r="V20385" s="213"/>
      <c r="W20385" s="213"/>
      <c r="X20385" s="214"/>
      <c r="Y20385" s="214"/>
      <c r="Z20385" s="214"/>
      <c r="AA20385" s="217"/>
      <c r="AB20385" s="217"/>
      <c r="AC20385" s="217"/>
      <c r="AD20385" s="213"/>
    </row>
    <row r="20386" spans="20:30" x14ac:dyDescent="0.2">
      <c r="T20386" s="212"/>
      <c r="U20386" s="213"/>
      <c r="V20386" s="213"/>
      <c r="W20386" s="213"/>
      <c r="X20386" s="214"/>
      <c r="Y20386" s="214"/>
      <c r="Z20386" s="214"/>
      <c r="AA20386" s="217"/>
      <c r="AB20386" s="217"/>
      <c r="AC20386" s="217"/>
      <c r="AD20386" s="213"/>
    </row>
    <row r="20387" spans="20:30" x14ac:dyDescent="0.2">
      <c r="T20387" s="212"/>
      <c r="U20387" s="213"/>
      <c r="V20387" s="213"/>
      <c r="W20387" s="213"/>
      <c r="X20387" s="214"/>
      <c r="Y20387" s="214"/>
      <c r="Z20387" s="214"/>
      <c r="AA20387" s="217"/>
      <c r="AB20387" s="217"/>
      <c r="AC20387" s="217"/>
      <c r="AD20387" s="213"/>
    </row>
    <row r="20388" spans="20:30" x14ac:dyDescent="0.2">
      <c r="T20388" s="212"/>
      <c r="U20388" s="213"/>
      <c r="V20388" s="213"/>
      <c r="W20388" s="213"/>
      <c r="X20388" s="214"/>
      <c r="Y20388" s="214"/>
      <c r="Z20388" s="214"/>
      <c r="AA20388" s="217"/>
      <c r="AB20388" s="217"/>
      <c r="AC20388" s="217"/>
      <c r="AD20388" s="213"/>
    </row>
    <row r="20389" spans="20:30" x14ac:dyDescent="0.2">
      <c r="T20389" s="212"/>
      <c r="U20389" s="213"/>
      <c r="V20389" s="213"/>
      <c r="W20389" s="213"/>
      <c r="X20389" s="214"/>
      <c r="Y20389" s="214"/>
      <c r="Z20389" s="214"/>
      <c r="AA20389" s="217"/>
      <c r="AB20389" s="217"/>
      <c r="AC20389" s="217"/>
      <c r="AD20389" s="213"/>
    </row>
    <row r="20390" spans="20:30" x14ac:dyDescent="0.2">
      <c r="T20390" s="212"/>
      <c r="U20390" s="213"/>
      <c r="V20390" s="213"/>
      <c r="W20390" s="213"/>
      <c r="X20390" s="214"/>
      <c r="Y20390" s="214"/>
      <c r="Z20390" s="214"/>
      <c r="AA20390" s="217"/>
      <c r="AB20390" s="217"/>
      <c r="AC20390" s="217"/>
      <c r="AD20390" s="213"/>
    </row>
    <row r="20391" spans="20:30" x14ac:dyDescent="0.2">
      <c r="T20391" s="212"/>
      <c r="U20391" s="213"/>
      <c r="V20391" s="213"/>
      <c r="W20391" s="213"/>
      <c r="X20391" s="214"/>
      <c r="Y20391" s="214"/>
      <c r="Z20391" s="214"/>
      <c r="AA20391" s="217"/>
      <c r="AB20391" s="217"/>
      <c r="AC20391" s="217"/>
      <c r="AD20391" s="213"/>
    </row>
    <row r="20392" spans="20:30" x14ac:dyDescent="0.2">
      <c r="T20392" s="212"/>
      <c r="U20392" s="213"/>
      <c r="V20392" s="213"/>
      <c r="W20392" s="213"/>
      <c r="X20392" s="214"/>
      <c r="Y20392" s="214"/>
      <c r="Z20392" s="214"/>
      <c r="AA20392" s="217"/>
      <c r="AB20392" s="217"/>
      <c r="AC20392" s="217"/>
      <c r="AD20392" s="213"/>
    </row>
    <row r="20393" spans="20:30" x14ac:dyDescent="0.2">
      <c r="T20393" s="212"/>
      <c r="U20393" s="213"/>
      <c r="V20393" s="213"/>
      <c r="W20393" s="213"/>
      <c r="X20393" s="214"/>
      <c r="Y20393" s="214"/>
      <c r="Z20393" s="214"/>
      <c r="AA20393" s="217"/>
      <c r="AB20393" s="217"/>
      <c r="AC20393" s="217"/>
      <c r="AD20393" s="213"/>
    </row>
    <row r="20394" spans="20:30" x14ac:dyDescent="0.2">
      <c r="T20394" s="212"/>
      <c r="U20394" s="213"/>
      <c r="V20394" s="213"/>
      <c r="W20394" s="213"/>
      <c r="X20394" s="214"/>
      <c r="Y20394" s="214"/>
      <c r="Z20394" s="214"/>
      <c r="AA20394" s="217"/>
      <c r="AB20394" s="217"/>
      <c r="AC20394" s="217"/>
      <c r="AD20394" s="213"/>
    </row>
    <row r="20395" spans="20:30" x14ac:dyDescent="0.2">
      <c r="T20395" s="212"/>
      <c r="U20395" s="213"/>
      <c r="V20395" s="213"/>
      <c r="W20395" s="213"/>
      <c r="X20395" s="214"/>
      <c r="Y20395" s="214"/>
      <c r="Z20395" s="214"/>
      <c r="AA20395" s="217"/>
      <c r="AB20395" s="217"/>
      <c r="AC20395" s="217"/>
      <c r="AD20395" s="213"/>
    </row>
    <row r="20396" spans="20:30" x14ac:dyDescent="0.2">
      <c r="T20396" s="212"/>
      <c r="U20396" s="213"/>
      <c r="V20396" s="213"/>
      <c r="W20396" s="213"/>
      <c r="X20396" s="214"/>
      <c r="Y20396" s="214"/>
      <c r="Z20396" s="214"/>
      <c r="AA20396" s="217"/>
      <c r="AB20396" s="217"/>
      <c r="AC20396" s="217"/>
      <c r="AD20396" s="213"/>
    </row>
    <row r="20397" spans="20:30" x14ac:dyDescent="0.2">
      <c r="T20397" s="212"/>
      <c r="U20397" s="213"/>
      <c r="V20397" s="213"/>
      <c r="W20397" s="213"/>
      <c r="X20397" s="214"/>
      <c r="Y20397" s="214"/>
      <c r="Z20397" s="214"/>
      <c r="AA20397" s="217"/>
      <c r="AB20397" s="217"/>
      <c r="AC20397" s="217"/>
      <c r="AD20397" s="213"/>
    </row>
    <row r="20398" spans="20:30" x14ac:dyDescent="0.2">
      <c r="T20398" s="212"/>
      <c r="U20398" s="213"/>
      <c r="V20398" s="213"/>
      <c r="W20398" s="213"/>
      <c r="X20398" s="214"/>
      <c r="Y20398" s="214"/>
      <c r="Z20398" s="214"/>
      <c r="AA20398" s="217"/>
      <c r="AB20398" s="217"/>
      <c r="AC20398" s="217"/>
      <c r="AD20398" s="213"/>
    </row>
    <row r="20399" spans="20:30" x14ac:dyDescent="0.2">
      <c r="T20399" s="212"/>
      <c r="U20399" s="213"/>
      <c r="V20399" s="213"/>
      <c r="W20399" s="213"/>
      <c r="X20399" s="214"/>
      <c r="Y20399" s="214"/>
      <c r="Z20399" s="214"/>
      <c r="AA20399" s="217"/>
      <c r="AB20399" s="217"/>
      <c r="AC20399" s="217"/>
      <c r="AD20399" s="213"/>
    </row>
    <row r="20400" spans="20:30" x14ac:dyDescent="0.2">
      <c r="T20400" s="212"/>
      <c r="U20400" s="213"/>
      <c r="V20400" s="213"/>
      <c r="W20400" s="213"/>
      <c r="X20400" s="214"/>
      <c r="Y20400" s="214"/>
      <c r="Z20400" s="214"/>
      <c r="AA20400" s="217"/>
      <c r="AB20400" s="217"/>
      <c r="AC20400" s="217"/>
      <c r="AD20400" s="213"/>
    </row>
    <row r="20401" spans="20:30" x14ac:dyDescent="0.2">
      <c r="T20401" s="212"/>
      <c r="U20401" s="213"/>
      <c r="V20401" s="213"/>
      <c r="W20401" s="213"/>
      <c r="X20401" s="214"/>
      <c r="Y20401" s="214"/>
      <c r="Z20401" s="214"/>
      <c r="AA20401" s="217"/>
      <c r="AB20401" s="217"/>
      <c r="AC20401" s="217"/>
      <c r="AD20401" s="213"/>
    </row>
    <row r="20402" spans="20:30" x14ac:dyDescent="0.2">
      <c r="T20402" s="212"/>
      <c r="U20402" s="213"/>
      <c r="V20402" s="213"/>
      <c r="W20402" s="213"/>
      <c r="X20402" s="214"/>
      <c r="Y20402" s="214"/>
      <c r="Z20402" s="214"/>
      <c r="AA20402" s="217"/>
      <c r="AB20402" s="217"/>
      <c r="AC20402" s="217"/>
      <c r="AD20402" s="213"/>
    </row>
    <row r="20403" spans="20:30" x14ac:dyDescent="0.2">
      <c r="T20403" s="212"/>
      <c r="U20403" s="213"/>
      <c r="V20403" s="213"/>
      <c r="W20403" s="213"/>
      <c r="X20403" s="214"/>
      <c r="Y20403" s="214"/>
      <c r="Z20403" s="214"/>
      <c r="AA20403" s="217"/>
      <c r="AB20403" s="217"/>
      <c r="AC20403" s="217"/>
      <c r="AD20403" s="213"/>
    </row>
    <row r="20404" spans="20:30" x14ac:dyDescent="0.2">
      <c r="T20404" s="212"/>
      <c r="U20404" s="213"/>
      <c r="V20404" s="213"/>
      <c r="W20404" s="213"/>
      <c r="X20404" s="214"/>
      <c r="Y20404" s="214"/>
      <c r="Z20404" s="214"/>
      <c r="AA20404" s="217"/>
      <c r="AB20404" s="217"/>
      <c r="AC20404" s="217"/>
      <c r="AD20404" s="213"/>
    </row>
    <row r="20405" spans="20:30" x14ac:dyDescent="0.2">
      <c r="T20405" s="212"/>
      <c r="U20405" s="213"/>
      <c r="V20405" s="213"/>
      <c r="W20405" s="213"/>
      <c r="X20405" s="214"/>
      <c r="Y20405" s="214"/>
      <c r="Z20405" s="214"/>
      <c r="AA20405" s="217"/>
      <c r="AB20405" s="217"/>
      <c r="AC20405" s="217"/>
      <c r="AD20405" s="213"/>
    </row>
    <row r="20406" spans="20:30" x14ac:dyDescent="0.2">
      <c r="T20406" s="212"/>
      <c r="U20406" s="213"/>
      <c r="V20406" s="213"/>
      <c r="W20406" s="213"/>
      <c r="X20406" s="214"/>
      <c r="Y20406" s="214"/>
      <c r="Z20406" s="214"/>
      <c r="AA20406" s="217"/>
      <c r="AB20406" s="217"/>
      <c r="AC20406" s="217"/>
      <c r="AD20406" s="213"/>
    </row>
    <row r="20407" spans="20:30" x14ac:dyDescent="0.2">
      <c r="T20407" s="212"/>
      <c r="U20407" s="213"/>
      <c r="V20407" s="213"/>
      <c r="W20407" s="213"/>
      <c r="X20407" s="214"/>
      <c r="Y20407" s="214"/>
      <c r="Z20407" s="214"/>
      <c r="AA20407" s="217"/>
      <c r="AB20407" s="217"/>
      <c r="AC20407" s="217"/>
      <c r="AD20407" s="213"/>
    </row>
    <row r="20408" spans="20:30" x14ac:dyDescent="0.2">
      <c r="T20408" s="212"/>
      <c r="U20408" s="213"/>
      <c r="V20408" s="213"/>
      <c r="W20408" s="213"/>
      <c r="X20408" s="214"/>
      <c r="Y20408" s="214"/>
      <c r="Z20408" s="214"/>
      <c r="AA20408" s="217"/>
      <c r="AB20408" s="217"/>
      <c r="AC20408" s="217"/>
      <c r="AD20408" s="213"/>
    </row>
    <row r="20409" spans="20:30" x14ac:dyDescent="0.2">
      <c r="T20409" s="212"/>
      <c r="U20409" s="213"/>
      <c r="V20409" s="213"/>
      <c r="W20409" s="213"/>
      <c r="X20409" s="214"/>
      <c r="Y20409" s="214"/>
      <c r="Z20409" s="214"/>
      <c r="AA20409" s="217"/>
      <c r="AB20409" s="217"/>
      <c r="AC20409" s="217"/>
      <c r="AD20409" s="213"/>
    </row>
    <row r="20410" spans="20:30" x14ac:dyDescent="0.2">
      <c r="T20410" s="212"/>
      <c r="U20410" s="213"/>
      <c r="V20410" s="213"/>
      <c r="W20410" s="213"/>
      <c r="X20410" s="214"/>
      <c r="Y20410" s="214"/>
      <c r="Z20410" s="214"/>
      <c r="AA20410" s="217"/>
      <c r="AB20410" s="217"/>
      <c r="AC20410" s="217"/>
      <c r="AD20410" s="213"/>
    </row>
    <row r="20411" spans="20:30" x14ac:dyDescent="0.2">
      <c r="T20411" s="212"/>
      <c r="U20411" s="213"/>
      <c r="V20411" s="213"/>
      <c r="W20411" s="213"/>
      <c r="X20411" s="214"/>
      <c r="Y20411" s="214"/>
      <c r="Z20411" s="214"/>
      <c r="AA20411" s="217"/>
      <c r="AB20411" s="217"/>
      <c r="AC20411" s="217"/>
      <c r="AD20411" s="213"/>
    </row>
    <row r="20412" spans="20:30" x14ac:dyDescent="0.2">
      <c r="T20412" s="212"/>
      <c r="U20412" s="213"/>
      <c r="V20412" s="213"/>
      <c r="W20412" s="213"/>
      <c r="X20412" s="214"/>
      <c r="Y20412" s="214"/>
      <c r="Z20412" s="214"/>
      <c r="AA20412" s="217"/>
      <c r="AB20412" s="217"/>
      <c r="AC20412" s="217"/>
      <c r="AD20412" s="213"/>
    </row>
    <row r="20413" spans="20:30" x14ac:dyDescent="0.2">
      <c r="T20413" s="212"/>
      <c r="U20413" s="213"/>
      <c r="V20413" s="213"/>
      <c r="W20413" s="213"/>
      <c r="X20413" s="214"/>
      <c r="Y20413" s="214"/>
      <c r="Z20413" s="214"/>
      <c r="AA20413" s="217"/>
      <c r="AB20413" s="217"/>
      <c r="AC20413" s="217"/>
      <c r="AD20413" s="213"/>
    </row>
    <row r="20414" spans="20:30" x14ac:dyDescent="0.2">
      <c r="T20414" s="212"/>
      <c r="U20414" s="213"/>
      <c r="V20414" s="213"/>
      <c r="W20414" s="213"/>
      <c r="X20414" s="214"/>
      <c r="Y20414" s="214"/>
      <c r="Z20414" s="214"/>
      <c r="AA20414" s="217"/>
      <c r="AB20414" s="217"/>
      <c r="AC20414" s="217"/>
      <c r="AD20414" s="213"/>
    </row>
    <row r="20415" spans="20:30" x14ac:dyDescent="0.2">
      <c r="T20415" s="212"/>
      <c r="U20415" s="213"/>
      <c r="V20415" s="213"/>
      <c r="W20415" s="213"/>
      <c r="X20415" s="214"/>
      <c r="Y20415" s="214"/>
      <c r="Z20415" s="214"/>
      <c r="AA20415" s="217"/>
      <c r="AB20415" s="217"/>
      <c r="AC20415" s="217"/>
      <c r="AD20415" s="213"/>
    </row>
    <row r="20416" spans="20:30" x14ac:dyDescent="0.2">
      <c r="T20416" s="212"/>
      <c r="U20416" s="213"/>
      <c r="V20416" s="213"/>
      <c r="W20416" s="213"/>
      <c r="X20416" s="214"/>
      <c r="Y20416" s="214"/>
      <c r="Z20416" s="214"/>
      <c r="AA20416" s="217"/>
      <c r="AB20416" s="217"/>
      <c r="AC20416" s="217"/>
      <c r="AD20416" s="213"/>
    </row>
    <row r="20417" spans="20:30" x14ac:dyDescent="0.2">
      <c r="T20417" s="212"/>
      <c r="U20417" s="213"/>
      <c r="V20417" s="213"/>
      <c r="W20417" s="213"/>
      <c r="X20417" s="214"/>
      <c r="Y20417" s="214"/>
      <c r="Z20417" s="214"/>
      <c r="AA20417" s="217"/>
      <c r="AB20417" s="217"/>
      <c r="AC20417" s="217"/>
      <c r="AD20417" s="213"/>
    </row>
    <row r="20418" spans="20:30" x14ac:dyDescent="0.2">
      <c r="T20418" s="212"/>
      <c r="U20418" s="213"/>
      <c r="V20418" s="213"/>
      <c r="W20418" s="213"/>
      <c r="X20418" s="214"/>
      <c r="Y20418" s="214"/>
      <c r="Z20418" s="214"/>
      <c r="AA20418" s="217"/>
      <c r="AB20418" s="217"/>
      <c r="AC20418" s="217"/>
      <c r="AD20418" s="213"/>
    </row>
    <row r="20419" spans="20:30" x14ac:dyDescent="0.2">
      <c r="T20419" s="212"/>
      <c r="U20419" s="213"/>
      <c r="V20419" s="213"/>
      <c r="W20419" s="213"/>
      <c r="X20419" s="214"/>
      <c r="Y20419" s="214"/>
      <c r="Z20419" s="214"/>
      <c r="AA20419" s="217"/>
      <c r="AB20419" s="217"/>
      <c r="AC20419" s="217"/>
      <c r="AD20419" s="213"/>
    </row>
    <row r="20420" spans="20:30" x14ac:dyDescent="0.2">
      <c r="T20420" s="212"/>
      <c r="U20420" s="213"/>
      <c r="V20420" s="213"/>
      <c r="W20420" s="213"/>
      <c r="X20420" s="214"/>
      <c r="Y20420" s="214"/>
      <c r="Z20420" s="214"/>
      <c r="AA20420" s="217"/>
      <c r="AB20420" s="217"/>
      <c r="AC20420" s="217"/>
      <c r="AD20420" s="213"/>
    </row>
    <row r="20421" spans="20:30" x14ac:dyDescent="0.2">
      <c r="T20421" s="212"/>
      <c r="U20421" s="213"/>
      <c r="V20421" s="213"/>
      <c r="W20421" s="213"/>
      <c r="X20421" s="214"/>
      <c r="Y20421" s="214"/>
      <c r="Z20421" s="214"/>
      <c r="AA20421" s="217"/>
      <c r="AB20421" s="217"/>
      <c r="AC20421" s="217"/>
      <c r="AD20421" s="213"/>
    </row>
    <row r="20422" spans="20:30" x14ac:dyDescent="0.2">
      <c r="T20422" s="212"/>
      <c r="U20422" s="213"/>
      <c r="V20422" s="213"/>
      <c r="W20422" s="213"/>
      <c r="X20422" s="214"/>
      <c r="Y20422" s="214"/>
      <c r="Z20422" s="214"/>
      <c r="AA20422" s="217"/>
      <c r="AB20422" s="217"/>
      <c r="AC20422" s="217"/>
      <c r="AD20422" s="213"/>
    </row>
    <row r="20423" spans="20:30" x14ac:dyDescent="0.2">
      <c r="T20423" s="212"/>
      <c r="U20423" s="213"/>
      <c r="V20423" s="213"/>
      <c r="W20423" s="213"/>
      <c r="X20423" s="214"/>
      <c r="Y20423" s="214"/>
      <c r="Z20423" s="214"/>
      <c r="AA20423" s="217"/>
      <c r="AB20423" s="217"/>
      <c r="AC20423" s="217"/>
      <c r="AD20423" s="213"/>
    </row>
    <row r="20424" spans="20:30" x14ac:dyDescent="0.2">
      <c r="T20424" s="212"/>
      <c r="U20424" s="213"/>
      <c r="V20424" s="213"/>
      <c r="W20424" s="213"/>
      <c r="X20424" s="214"/>
      <c r="Y20424" s="214"/>
      <c r="Z20424" s="214"/>
      <c r="AA20424" s="217"/>
      <c r="AB20424" s="217"/>
      <c r="AC20424" s="217"/>
      <c r="AD20424" s="213"/>
    </row>
    <row r="20425" spans="20:30" x14ac:dyDescent="0.2">
      <c r="T20425" s="212"/>
      <c r="U20425" s="213"/>
      <c r="V20425" s="213"/>
      <c r="W20425" s="213"/>
      <c r="X20425" s="214"/>
      <c r="Y20425" s="214"/>
      <c r="Z20425" s="214"/>
      <c r="AA20425" s="217"/>
      <c r="AB20425" s="217"/>
      <c r="AC20425" s="217"/>
      <c r="AD20425" s="213"/>
    </row>
    <row r="20426" spans="20:30" x14ac:dyDescent="0.2">
      <c r="T20426" s="212"/>
      <c r="U20426" s="213"/>
      <c r="V20426" s="213"/>
      <c r="W20426" s="213"/>
      <c r="X20426" s="214"/>
      <c r="Y20426" s="214"/>
      <c r="Z20426" s="214"/>
      <c r="AA20426" s="217"/>
      <c r="AB20426" s="217"/>
      <c r="AC20426" s="217"/>
      <c r="AD20426" s="213"/>
    </row>
    <row r="20427" spans="20:30" x14ac:dyDescent="0.2">
      <c r="T20427" s="212"/>
      <c r="U20427" s="213"/>
      <c r="V20427" s="213"/>
      <c r="W20427" s="213"/>
      <c r="X20427" s="214"/>
      <c r="Y20427" s="214"/>
      <c r="Z20427" s="214"/>
      <c r="AA20427" s="217"/>
      <c r="AB20427" s="217"/>
      <c r="AC20427" s="217"/>
      <c r="AD20427" s="213"/>
    </row>
    <row r="20428" spans="20:30" x14ac:dyDescent="0.2">
      <c r="T20428" s="212"/>
      <c r="U20428" s="213"/>
      <c r="V20428" s="213"/>
      <c r="W20428" s="213"/>
      <c r="X20428" s="214"/>
      <c r="Y20428" s="214"/>
      <c r="Z20428" s="214"/>
      <c r="AA20428" s="217"/>
      <c r="AB20428" s="217"/>
      <c r="AC20428" s="217"/>
      <c r="AD20428" s="213"/>
    </row>
    <row r="20429" spans="20:30" x14ac:dyDescent="0.2">
      <c r="T20429" s="212"/>
      <c r="U20429" s="213"/>
      <c r="V20429" s="213"/>
      <c r="W20429" s="213"/>
      <c r="X20429" s="214"/>
      <c r="Y20429" s="214"/>
      <c r="Z20429" s="214"/>
      <c r="AA20429" s="217"/>
      <c r="AB20429" s="217"/>
      <c r="AC20429" s="217"/>
      <c r="AD20429" s="213"/>
    </row>
    <row r="20430" spans="20:30" x14ac:dyDescent="0.2">
      <c r="T20430" s="212"/>
      <c r="U20430" s="213"/>
      <c r="V20430" s="213"/>
      <c r="W20430" s="213"/>
      <c r="X20430" s="214"/>
      <c r="Y20430" s="214"/>
      <c r="Z20430" s="214"/>
      <c r="AA20430" s="217"/>
      <c r="AB20430" s="217"/>
      <c r="AC20430" s="217"/>
      <c r="AD20430" s="213"/>
    </row>
    <row r="20431" spans="20:30" x14ac:dyDescent="0.2">
      <c r="T20431" s="212"/>
      <c r="U20431" s="213"/>
      <c r="V20431" s="213"/>
      <c r="W20431" s="213"/>
      <c r="X20431" s="214"/>
      <c r="Y20431" s="214"/>
      <c r="Z20431" s="214"/>
      <c r="AA20431" s="217"/>
      <c r="AB20431" s="217"/>
      <c r="AC20431" s="217"/>
      <c r="AD20431" s="213"/>
    </row>
    <row r="20432" spans="20:30" x14ac:dyDescent="0.2">
      <c r="T20432" s="212"/>
      <c r="U20432" s="213"/>
      <c r="V20432" s="213"/>
      <c r="W20432" s="213"/>
      <c r="X20432" s="214"/>
      <c r="Y20432" s="214"/>
      <c r="Z20432" s="214"/>
      <c r="AA20432" s="217"/>
      <c r="AB20432" s="217"/>
      <c r="AC20432" s="217"/>
      <c r="AD20432" s="213"/>
    </row>
    <row r="20433" spans="20:30" x14ac:dyDescent="0.2">
      <c r="T20433" s="212"/>
      <c r="U20433" s="213"/>
      <c r="V20433" s="213"/>
      <c r="W20433" s="213"/>
      <c r="X20433" s="214"/>
      <c r="Y20433" s="214"/>
      <c r="Z20433" s="214"/>
      <c r="AA20433" s="217"/>
      <c r="AB20433" s="217"/>
      <c r="AC20433" s="217"/>
      <c r="AD20433" s="213"/>
    </row>
    <row r="20434" spans="20:30" x14ac:dyDescent="0.2">
      <c r="T20434" s="212"/>
      <c r="U20434" s="213"/>
      <c r="V20434" s="213"/>
      <c r="W20434" s="213"/>
      <c r="X20434" s="214"/>
      <c r="Y20434" s="214"/>
      <c r="Z20434" s="214"/>
      <c r="AA20434" s="217"/>
      <c r="AB20434" s="217"/>
      <c r="AC20434" s="217"/>
      <c r="AD20434" s="213"/>
    </row>
    <row r="20435" spans="20:30" x14ac:dyDescent="0.2">
      <c r="T20435" s="212"/>
      <c r="U20435" s="213"/>
      <c r="V20435" s="213"/>
      <c r="W20435" s="213"/>
      <c r="X20435" s="214"/>
      <c r="Y20435" s="214"/>
      <c r="Z20435" s="214"/>
      <c r="AA20435" s="217"/>
      <c r="AB20435" s="217"/>
      <c r="AC20435" s="217"/>
      <c r="AD20435" s="213"/>
    </row>
    <row r="20436" spans="20:30" x14ac:dyDescent="0.2">
      <c r="T20436" s="212"/>
      <c r="U20436" s="213"/>
      <c r="V20436" s="213"/>
      <c r="W20436" s="213"/>
      <c r="X20436" s="214"/>
      <c r="Y20436" s="214"/>
      <c r="Z20436" s="214"/>
      <c r="AA20436" s="217"/>
      <c r="AB20436" s="217"/>
      <c r="AC20436" s="217"/>
      <c r="AD20436" s="213"/>
    </row>
    <row r="20437" spans="20:30" x14ac:dyDescent="0.2">
      <c r="T20437" s="212"/>
      <c r="U20437" s="213"/>
      <c r="V20437" s="213"/>
      <c r="W20437" s="213"/>
      <c r="X20437" s="214"/>
      <c r="Y20437" s="214"/>
      <c r="Z20437" s="214"/>
      <c r="AA20437" s="217"/>
      <c r="AB20437" s="217"/>
      <c r="AC20437" s="217"/>
      <c r="AD20437" s="213"/>
    </row>
    <row r="20438" spans="20:30" x14ac:dyDescent="0.2">
      <c r="T20438" s="212"/>
      <c r="U20438" s="213"/>
      <c r="V20438" s="213"/>
      <c r="W20438" s="213"/>
      <c r="X20438" s="214"/>
      <c r="Y20438" s="214"/>
      <c r="Z20438" s="214"/>
      <c r="AA20438" s="217"/>
      <c r="AB20438" s="217"/>
      <c r="AC20438" s="217"/>
      <c r="AD20438" s="213"/>
    </row>
    <row r="20439" spans="20:30" x14ac:dyDescent="0.2">
      <c r="T20439" s="212"/>
      <c r="U20439" s="213"/>
      <c r="V20439" s="213"/>
      <c r="W20439" s="213"/>
      <c r="X20439" s="214"/>
      <c r="Y20439" s="214"/>
      <c r="Z20439" s="214"/>
      <c r="AA20439" s="217"/>
      <c r="AB20439" s="217"/>
      <c r="AC20439" s="217"/>
      <c r="AD20439" s="213"/>
    </row>
    <row r="20440" spans="20:30" x14ac:dyDescent="0.2">
      <c r="T20440" s="212"/>
      <c r="U20440" s="213"/>
      <c r="V20440" s="213"/>
      <c r="W20440" s="213"/>
      <c r="X20440" s="214"/>
      <c r="Y20440" s="214"/>
      <c r="Z20440" s="214"/>
      <c r="AA20440" s="217"/>
      <c r="AB20440" s="217"/>
      <c r="AC20440" s="217"/>
      <c r="AD20440" s="213"/>
    </row>
    <row r="20441" spans="20:30" x14ac:dyDescent="0.2">
      <c r="T20441" s="212"/>
      <c r="U20441" s="213"/>
      <c r="V20441" s="213"/>
      <c r="W20441" s="213"/>
      <c r="X20441" s="214"/>
      <c r="Y20441" s="214"/>
      <c r="Z20441" s="214"/>
      <c r="AA20441" s="217"/>
      <c r="AB20441" s="217"/>
      <c r="AC20441" s="217"/>
      <c r="AD20441" s="213"/>
    </row>
    <row r="20442" spans="20:30" x14ac:dyDescent="0.2">
      <c r="T20442" s="212"/>
      <c r="U20442" s="213"/>
      <c r="V20442" s="213"/>
      <c r="W20442" s="213"/>
      <c r="X20442" s="214"/>
      <c r="Y20442" s="214"/>
      <c r="Z20442" s="214"/>
      <c r="AA20442" s="217"/>
      <c r="AB20442" s="217"/>
      <c r="AC20442" s="217"/>
      <c r="AD20442" s="213"/>
    </row>
    <row r="20443" spans="20:30" x14ac:dyDescent="0.2">
      <c r="T20443" s="212"/>
      <c r="U20443" s="213"/>
      <c r="V20443" s="213"/>
      <c r="W20443" s="213"/>
      <c r="X20443" s="214"/>
      <c r="Y20443" s="214"/>
      <c r="Z20443" s="214"/>
      <c r="AA20443" s="217"/>
      <c r="AB20443" s="217"/>
      <c r="AC20443" s="217"/>
      <c r="AD20443" s="213"/>
    </row>
    <row r="20444" spans="20:30" x14ac:dyDescent="0.2">
      <c r="T20444" s="212"/>
      <c r="U20444" s="213"/>
      <c r="V20444" s="213"/>
      <c r="W20444" s="213"/>
      <c r="X20444" s="214"/>
      <c r="Y20444" s="214"/>
      <c r="Z20444" s="214"/>
      <c r="AA20444" s="217"/>
      <c r="AB20444" s="217"/>
      <c r="AC20444" s="217"/>
      <c r="AD20444" s="213"/>
    </row>
    <row r="20445" spans="20:30" x14ac:dyDescent="0.2">
      <c r="T20445" s="212"/>
      <c r="U20445" s="213"/>
      <c r="V20445" s="213"/>
      <c r="W20445" s="213"/>
      <c r="X20445" s="214"/>
      <c r="Y20445" s="214"/>
      <c r="Z20445" s="214"/>
      <c r="AA20445" s="217"/>
      <c r="AB20445" s="217"/>
      <c r="AC20445" s="217"/>
      <c r="AD20445" s="213"/>
    </row>
    <row r="20446" spans="20:30" x14ac:dyDescent="0.2">
      <c r="T20446" s="212"/>
      <c r="U20446" s="213"/>
      <c r="V20446" s="213"/>
      <c r="W20446" s="213"/>
      <c r="X20446" s="214"/>
      <c r="Y20446" s="214"/>
      <c r="Z20446" s="214"/>
      <c r="AA20446" s="217"/>
      <c r="AB20446" s="217"/>
      <c r="AC20446" s="217"/>
      <c r="AD20446" s="213"/>
    </row>
    <row r="20447" spans="20:30" x14ac:dyDescent="0.2">
      <c r="T20447" s="212"/>
      <c r="U20447" s="213"/>
      <c r="V20447" s="213"/>
      <c r="W20447" s="213"/>
      <c r="X20447" s="214"/>
      <c r="Y20447" s="214"/>
      <c r="Z20447" s="214"/>
      <c r="AA20447" s="217"/>
      <c r="AB20447" s="217"/>
      <c r="AC20447" s="217"/>
      <c r="AD20447" s="213"/>
    </row>
    <row r="20448" spans="20:30" x14ac:dyDescent="0.2">
      <c r="T20448" s="212"/>
      <c r="U20448" s="213"/>
      <c r="V20448" s="213"/>
      <c r="W20448" s="213"/>
      <c r="X20448" s="214"/>
      <c r="Y20448" s="214"/>
      <c r="Z20448" s="214"/>
      <c r="AA20448" s="217"/>
      <c r="AB20448" s="217"/>
      <c r="AC20448" s="217"/>
      <c r="AD20448" s="213"/>
    </row>
    <row r="20449" spans="20:30" x14ac:dyDescent="0.2">
      <c r="T20449" s="212"/>
      <c r="U20449" s="213"/>
      <c r="V20449" s="213"/>
      <c r="W20449" s="213"/>
      <c r="X20449" s="214"/>
      <c r="Y20449" s="214"/>
      <c r="Z20449" s="214"/>
      <c r="AA20449" s="217"/>
      <c r="AB20449" s="217"/>
      <c r="AC20449" s="217"/>
      <c r="AD20449" s="213"/>
    </row>
    <row r="20450" spans="20:30" x14ac:dyDescent="0.2">
      <c r="T20450" s="212"/>
      <c r="U20450" s="213"/>
      <c r="V20450" s="213"/>
      <c r="W20450" s="213"/>
      <c r="X20450" s="214"/>
      <c r="Y20450" s="214"/>
      <c r="Z20450" s="214"/>
      <c r="AA20450" s="217"/>
      <c r="AB20450" s="217"/>
      <c r="AC20450" s="217"/>
      <c r="AD20450" s="213"/>
    </row>
    <row r="20451" spans="20:30" x14ac:dyDescent="0.2">
      <c r="T20451" s="212"/>
      <c r="U20451" s="213"/>
      <c r="V20451" s="213"/>
      <c r="W20451" s="213"/>
      <c r="X20451" s="214"/>
      <c r="Y20451" s="214"/>
      <c r="Z20451" s="214"/>
      <c r="AA20451" s="217"/>
      <c r="AB20451" s="217"/>
      <c r="AC20451" s="217"/>
      <c r="AD20451" s="213"/>
    </row>
    <row r="20452" spans="20:30" x14ac:dyDescent="0.2">
      <c r="T20452" s="212"/>
      <c r="U20452" s="213"/>
      <c r="V20452" s="213"/>
      <c r="W20452" s="213"/>
      <c r="X20452" s="214"/>
      <c r="Y20452" s="214"/>
      <c r="Z20452" s="214"/>
      <c r="AA20452" s="217"/>
      <c r="AB20452" s="217"/>
      <c r="AC20452" s="217"/>
      <c r="AD20452" s="213"/>
    </row>
    <row r="20453" spans="20:30" x14ac:dyDescent="0.2">
      <c r="T20453" s="212"/>
      <c r="U20453" s="213"/>
      <c r="V20453" s="213"/>
      <c r="W20453" s="213"/>
      <c r="X20453" s="214"/>
      <c r="Y20453" s="214"/>
      <c r="Z20453" s="214"/>
      <c r="AA20453" s="217"/>
      <c r="AB20453" s="217"/>
      <c r="AC20453" s="217"/>
      <c r="AD20453" s="213"/>
    </row>
    <row r="20454" spans="20:30" x14ac:dyDescent="0.2">
      <c r="T20454" s="212"/>
      <c r="U20454" s="213"/>
      <c r="V20454" s="213"/>
      <c r="W20454" s="213"/>
      <c r="X20454" s="214"/>
      <c r="Y20454" s="214"/>
      <c r="Z20454" s="214"/>
      <c r="AA20454" s="217"/>
      <c r="AB20454" s="217"/>
      <c r="AC20454" s="217"/>
      <c r="AD20454" s="213"/>
    </row>
    <row r="20455" spans="20:30" x14ac:dyDescent="0.2">
      <c r="T20455" s="212"/>
      <c r="U20455" s="213"/>
      <c r="V20455" s="213"/>
      <c r="W20455" s="213"/>
      <c r="X20455" s="214"/>
      <c r="Y20455" s="214"/>
      <c r="Z20455" s="214"/>
      <c r="AA20455" s="217"/>
      <c r="AB20455" s="217"/>
      <c r="AC20455" s="217"/>
      <c r="AD20455" s="213"/>
    </row>
    <row r="20456" spans="20:30" x14ac:dyDescent="0.2">
      <c r="T20456" s="212"/>
      <c r="U20456" s="213"/>
      <c r="V20456" s="213"/>
      <c r="W20456" s="213"/>
      <c r="X20456" s="214"/>
      <c r="Y20456" s="214"/>
      <c r="Z20456" s="214"/>
      <c r="AA20456" s="217"/>
      <c r="AB20456" s="217"/>
      <c r="AC20456" s="217"/>
      <c r="AD20456" s="213"/>
    </row>
    <row r="20457" spans="20:30" x14ac:dyDescent="0.2">
      <c r="T20457" s="212"/>
      <c r="U20457" s="213"/>
      <c r="V20457" s="213"/>
      <c r="W20457" s="213"/>
      <c r="X20457" s="214"/>
      <c r="Y20457" s="214"/>
      <c r="Z20457" s="214"/>
      <c r="AA20457" s="217"/>
      <c r="AB20457" s="217"/>
      <c r="AC20457" s="217"/>
      <c r="AD20457" s="213"/>
    </row>
    <row r="20458" spans="20:30" x14ac:dyDescent="0.2">
      <c r="T20458" s="212"/>
      <c r="U20458" s="213"/>
      <c r="V20458" s="213"/>
      <c r="W20458" s="213"/>
      <c r="X20458" s="214"/>
      <c r="Y20458" s="214"/>
      <c r="Z20458" s="214"/>
      <c r="AA20458" s="217"/>
      <c r="AB20458" s="217"/>
      <c r="AC20458" s="217"/>
      <c r="AD20458" s="213"/>
    </row>
    <row r="20459" spans="20:30" x14ac:dyDescent="0.2">
      <c r="T20459" s="212"/>
      <c r="U20459" s="213"/>
      <c r="V20459" s="213"/>
      <c r="W20459" s="213"/>
      <c r="X20459" s="214"/>
      <c r="Y20459" s="214"/>
      <c r="Z20459" s="214"/>
      <c r="AA20459" s="217"/>
      <c r="AB20459" s="217"/>
      <c r="AC20459" s="217"/>
      <c r="AD20459" s="213"/>
    </row>
    <row r="20460" spans="20:30" x14ac:dyDescent="0.2">
      <c r="T20460" s="212"/>
      <c r="U20460" s="213"/>
      <c r="V20460" s="213"/>
      <c r="W20460" s="213"/>
      <c r="X20460" s="214"/>
      <c r="Y20460" s="214"/>
      <c r="Z20460" s="214"/>
      <c r="AA20460" s="217"/>
      <c r="AB20460" s="217"/>
      <c r="AC20460" s="217"/>
      <c r="AD20460" s="213"/>
    </row>
    <row r="20461" spans="20:30" x14ac:dyDescent="0.2">
      <c r="T20461" s="212"/>
      <c r="U20461" s="213"/>
      <c r="V20461" s="213"/>
      <c r="W20461" s="213"/>
      <c r="X20461" s="214"/>
      <c r="Y20461" s="214"/>
      <c r="Z20461" s="214"/>
      <c r="AA20461" s="217"/>
      <c r="AB20461" s="217"/>
      <c r="AC20461" s="217"/>
      <c r="AD20461" s="213"/>
    </row>
    <row r="20462" spans="20:30" x14ac:dyDescent="0.2">
      <c r="T20462" s="212"/>
      <c r="U20462" s="213"/>
      <c r="V20462" s="213"/>
      <c r="W20462" s="213"/>
      <c r="X20462" s="214"/>
      <c r="Y20462" s="214"/>
      <c r="Z20462" s="214"/>
      <c r="AA20462" s="217"/>
      <c r="AB20462" s="217"/>
      <c r="AC20462" s="217"/>
      <c r="AD20462" s="213"/>
    </row>
    <row r="20463" spans="20:30" x14ac:dyDescent="0.2">
      <c r="T20463" s="212"/>
      <c r="U20463" s="213"/>
      <c r="V20463" s="213"/>
      <c r="W20463" s="213"/>
      <c r="X20463" s="214"/>
      <c r="Y20463" s="214"/>
      <c r="Z20463" s="214"/>
      <c r="AA20463" s="217"/>
      <c r="AB20463" s="217"/>
      <c r="AC20463" s="217"/>
      <c r="AD20463" s="213"/>
    </row>
    <row r="20464" spans="20:30" x14ac:dyDescent="0.2">
      <c r="T20464" s="212"/>
      <c r="U20464" s="213"/>
      <c r="V20464" s="213"/>
      <c r="W20464" s="213"/>
      <c r="X20464" s="214"/>
      <c r="Y20464" s="214"/>
      <c r="Z20464" s="214"/>
      <c r="AA20464" s="217"/>
      <c r="AB20464" s="217"/>
      <c r="AC20464" s="217"/>
      <c r="AD20464" s="213"/>
    </row>
    <row r="20465" spans="20:30" x14ac:dyDescent="0.2">
      <c r="T20465" s="212"/>
      <c r="U20465" s="213"/>
      <c r="V20465" s="213"/>
      <c r="W20465" s="213"/>
      <c r="X20465" s="214"/>
      <c r="Y20465" s="214"/>
      <c r="Z20465" s="214"/>
      <c r="AA20465" s="217"/>
      <c r="AB20465" s="217"/>
      <c r="AC20465" s="217"/>
      <c r="AD20465" s="213"/>
    </row>
    <row r="20466" spans="20:30" x14ac:dyDescent="0.2">
      <c r="T20466" s="212"/>
      <c r="U20466" s="213"/>
      <c r="V20466" s="213"/>
      <c r="W20466" s="213"/>
      <c r="X20466" s="214"/>
      <c r="Y20466" s="214"/>
      <c r="Z20466" s="214"/>
      <c r="AA20466" s="217"/>
      <c r="AB20466" s="217"/>
      <c r="AC20466" s="217"/>
      <c r="AD20466" s="213"/>
    </row>
    <row r="20467" spans="20:30" x14ac:dyDescent="0.2">
      <c r="T20467" s="212"/>
      <c r="U20467" s="213"/>
      <c r="V20467" s="213"/>
      <c r="W20467" s="213"/>
      <c r="X20467" s="214"/>
      <c r="Y20467" s="214"/>
      <c r="Z20467" s="214"/>
      <c r="AA20467" s="217"/>
      <c r="AB20467" s="217"/>
      <c r="AC20467" s="217"/>
      <c r="AD20467" s="213"/>
    </row>
    <row r="20468" spans="20:30" x14ac:dyDescent="0.2">
      <c r="T20468" s="212"/>
      <c r="U20468" s="213"/>
      <c r="V20468" s="213"/>
      <c r="W20468" s="213"/>
      <c r="X20468" s="214"/>
      <c r="Y20468" s="214"/>
      <c r="Z20468" s="214"/>
      <c r="AA20468" s="217"/>
      <c r="AB20468" s="217"/>
      <c r="AC20468" s="217"/>
      <c r="AD20468" s="213"/>
    </row>
    <row r="20469" spans="20:30" x14ac:dyDescent="0.2">
      <c r="T20469" s="212"/>
      <c r="U20469" s="213"/>
      <c r="V20469" s="213"/>
      <c r="W20469" s="213"/>
      <c r="X20469" s="214"/>
      <c r="Y20469" s="214"/>
      <c r="Z20469" s="214"/>
      <c r="AA20469" s="217"/>
      <c r="AB20469" s="217"/>
      <c r="AC20469" s="217"/>
      <c r="AD20469" s="213"/>
    </row>
    <row r="20470" spans="20:30" x14ac:dyDescent="0.2">
      <c r="T20470" s="212"/>
      <c r="U20470" s="213"/>
      <c r="V20470" s="213"/>
      <c r="W20470" s="213"/>
      <c r="X20470" s="214"/>
      <c r="Y20470" s="214"/>
      <c r="Z20470" s="214"/>
      <c r="AA20470" s="217"/>
      <c r="AB20470" s="217"/>
      <c r="AC20470" s="217"/>
      <c r="AD20470" s="213"/>
    </row>
    <row r="20471" spans="20:30" x14ac:dyDescent="0.2">
      <c r="T20471" s="212"/>
      <c r="U20471" s="213"/>
      <c r="V20471" s="213"/>
      <c r="W20471" s="213"/>
      <c r="X20471" s="214"/>
      <c r="Y20471" s="214"/>
      <c r="Z20471" s="214"/>
      <c r="AA20471" s="217"/>
      <c r="AB20471" s="217"/>
      <c r="AC20471" s="217"/>
      <c r="AD20471" s="213"/>
    </row>
    <row r="20472" spans="20:30" x14ac:dyDescent="0.2">
      <c r="T20472" s="212"/>
      <c r="U20472" s="213"/>
      <c r="V20472" s="213"/>
      <c r="W20472" s="213"/>
      <c r="X20472" s="214"/>
      <c r="Y20472" s="214"/>
      <c r="Z20472" s="214"/>
      <c r="AA20472" s="217"/>
      <c r="AB20472" s="217"/>
      <c r="AC20472" s="217"/>
      <c r="AD20472" s="213"/>
    </row>
    <row r="20473" spans="20:30" x14ac:dyDescent="0.2">
      <c r="T20473" s="212"/>
      <c r="U20473" s="213"/>
      <c r="V20473" s="213"/>
      <c r="W20473" s="213"/>
      <c r="X20473" s="214"/>
      <c r="Y20473" s="214"/>
      <c r="Z20473" s="214"/>
      <c r="AA20473" s="217"/>
      <c r="AB20473" s="217"/>
      <c r="AC20473" s="217"/>
      <c r="AD20473" s="213"/>
    </row>
    <row r="20474" spans="20:30" x14ac:dyDescent="0.2">
      <c r="T20474" s="212"/>
      <c r="U20474" s="213"/>
      <c r="V20474" s="213"/>
      <c r="W20474" s="213"/>
      <c r="X20474" s="214"/>
      <c r="Y20474" s="214"/>
      <c r="Z20474" s="214"/>
      <c r="AA20474" s="217"/>
      <c r="AB20474" s="217"/>
      <c r="AC20474" s="217"/>
      <c r="AD20474" s="213"/>
    </row>
    <row r="20475" spans="20:30" x14ac:dyDescent="0.2">
      <c r="T20475" s="212"/>
      <c r="U20475" s="213"/>
      <c r="V20475" s="213"/>
      <c r="W20475" s="213"/>
      <c r="X20475" s="214"/>
      <c r="Y20475" s="214"/>
      <c r="Z20475" s="214"/>
      <c r="AA20475" s="217"/>
      <c r="AB20475" s="217"/>
      <c r="AC20475" s="217"/>
      <c r="AD20475" s="213"/>
    </row>
    <row r="20476" spans="20:30" x14ac:dyDescent="0.2">
      <c r="T20476" s="212"/>
      <c r="U20476" s="213"/>
      <c r="V20476" s="213"/>
      <c r="W20476" s="213"/>
      <c r="X20476" s="214"/>
      <c r="Y20476" s="214"/>
      <c r="Z20476" s="214"/>
      <c r="AA20476" s="217"/>
      <c r="AB20476" s="217"/>
      <c r="AC20476" s="217"/>
      <c r="AD20476" s="213"/>
    </row>
    <row r="20477" spans="20:30" x14ac:dyDescent="0.2">
      <c r="T20477" s="212"/>
      <c r="U20477" s="213"/>
      <c r="V20477" s="213"/>
      <c r="W20477" s="213"/>
      <c r="X20477" s="214"/>
      <c r="Y20477" s="214"/>
      <c r="Z20477" s="214"/>
      <c r="AA20477" s="217"/>
      <c r="AB20477" s="217"/>
      <c r="AC20477" s="217"/>
      <c r="AD20477" s="213"/>
    </row>
    <row r="20478" spans="20:30" x14ac:dyDescent="0.2">
      <c r="T20478" s="212"/>
      <c r="U20478" s="213"/>
      <c r="V20478" s="213"/>
      <c r="W20478" s="213"/>
      <c r="X20478" s="214"/>
      <c r="Y20478" s="214"/>
      <c r="Z20478" s="214"/>
      <c r="AA20478" s="217"/>
      <c r="AB20478" s="217"/>
      <c r="AC20478" s="217"/>
      <c r="AD20478" s="213"/>
    </row>
    <row r="20479" spans="20:30" x14ac:dyDescent="0.2">
      <c r="T20479" s="212"/>
      <c r="U20479" s="213"/>
      <c r="V20479" s="213"/>
      <c r="W20479" s="213"/>
      <c r="X20479" s="214"/>
      <c r="Y20479" s="214"/>
      <c r="Z20479" s="214"/>
      <c r="AA20479" s="217"/>
      <c r="AB20479" s="217"/>
      <c r="AC20479" s="217"/>
      <c r="AD20479" s="213"/>
    </row>
    <row r="20480" spans="20:30" x14ac:dyDescent="0.2">
      <c r="T20480" s="212"/>
      <c r="U20480" s="213"/>
      <c r="V20480" s="213"/>
      <c r="W20480" s="213"/>
      <c r="X20480" s="214"/>
      <c r="Y20480" s="214"/>
      <c r="Z20480" s="214"/>
      <c r="AA20480" s="217"/>
      <c r="AB20480" s="217"/>
      <c r="AC20480" s="217"/>
      <c r="AD20480" s="213"/>
    </row>
    <row r="20481" spans="20:30" x14ac:dyDescent="0.2">
      <c r="T20481" s="212"/>
      <c r="U20481" s="213"/>
      <c r="V20481" s="213"/>
      <c r="W20481" s="213"/>
      <c r="X20481" s="214"/>
      <c r="Y20481" s="214"/>
      <c r="Z20481" s="214"/>
      <c r="AA20481" s="217"/>
      <c r="AB20481" s="217"/>
      <c r="AC20481" s="217"/>
      <c r="AD20481" s="213"/>
    </row>
    <row r="20482" spans="20:30" x14ac:dyDescent="0.2">
      <c r="T20482" s="212"/>
      <c r="U20482" s="213"/>
      <c r="V20482" s="213"/>
      <c r="W20482" s="213"/>
      <c r="X20482" s="214"/>
      <c r="Y20482" s="214"/>
      <c r="Z20482" s="214"/>
      <c r="AA20482" s="217"/>
      <c r="AB20482" s="217"/>
      <c r="AC20482" s="217"/>
      <c r="AD20482" s="213"/>
    </row>
    <row r="20483" spans="20:30" x14ac:dyDescent="0.2">
      <c r="T20483" s="212"/>
      <c r="U20483" s="213"/>
      <c r="V20483" s="213"/>
      <c r="W20483" s="213"/>
      <c r="X20483" s="214"/>
      <c r="Y20483" s="214"/>
      <c r="Z20483" s="214"/>
      <c r="AA20483" s="217"/>
      <c r="AB20483" s="217"/>
      <c r="AC20483" s="217"/>
      <c r="AD20483" s="213"/>
    </row>
    <row r="20484" spans="20:30" x14ac:dyDescent="0.2">
      <c r="T20484" s="212"/>
      <c r="U20484" s="213"/>
      <c r="V20484" s="213"/>
      <c r="W20484" s="213"/>
      <c r="X20484" s="214"/>
      <c r="Y20484" s="214"/>
      <c r="Z20484" s="214"/>
      <c r="AA20484" s="217"/>
      <c r="AB20484" s="217"/>
      <c r="AC20484" s="217"/>
      <c r="AD20484" s="213"/>
    </row>
    <row r="20485" spans="20:30" x14ac:dyDescent="0.2">
      <c r="T20485" s="212"/>
      <c r="U20485" s="213"/>
      <c r="V20485" s="213"/>
      <c r="W20485" s="213"/>
      <c r="X20485" s="214"/>
      <c r="Y20485" s="214"/>
      <c r="Z20485" s="214"/>
      <c r="AA20485" s="217"/>
      <c r="AB20485" s="217"/>
      <c r="AC20485" s="217"/>
      <c r="AD20485" s="213"/>
    </row>
    <row r="20486" spans="20:30" x14ac:dyDescent="0.2">
      <c r="T20486" s="212"/>
      <c r="U20486" s="213"/>
      <c r="V20486" s="213"/>
      <c r="W20486" s="213"/>
      <c r="X20486" s="214"/>
      <c r="Y20486" s="214"/>
      <c r="Z20486" s="214"/>
      <c r="AA20486" s="217"/>
      <c r="AB20486" s="217"/>
      <c r="AC20486" s="217"/>
      <c r="AD20486" s="213"/>
    </row>
    <row r="20487" spans="20:30" x14ac:dyDescent="0.2">
      <c r="T20487" s="212"/>
      <c r="U20487" s="213"/>
      <c r="V20487" s="213"/>
      <c r="W20487" s="213"/>
      <c r="X20487" s="214"/>
      <c r="Y20487" s="214"/>
      <c r="Z20487" s="214"/>
      <c r="AA20487" s="217"/>
      <c r="AB20487" s="217"/>
      <c r="AC20487" s="217"/>
      <c r="AD20487" s="213"/>
    </row>
    <row r="20488" spans="20:30" x14ac:dyDescent="0.2">
      <c r="T20488" s="212"/>
      <c r="U20488" s="213"/>
      <c r="V20488" s="213"/>
      <c r="W20488" s="213"/>
      <c r="X20488" s="214"/>
      <c r="Y20488" s="214"/>
      <c r="Z20488" s="214"/>
      <c r="AA20488" s="217"/>
      <c r="AB20488" s="217"/>
      <c r="AC20488" s="217"/>
      <c r="AD20488" s="213"/>
    </row>
    <row r="20489" spans="20:30" x14ac:dyDescent="0.2">
      <c r="T20489" s="212"/>
      <c r="U20489" s="213"/>
      <c r="V20489" s="213"/>
      <c r="W20489" s="213"/>
      <c r="X20489" s="214"/>
      <c r="Y20489" s="214"/>
      <c r="Z20489" s="214"/>
      <c r="AA20489" s="217"/>
      <c r="AB20489" s="217"/>
      <c r="AC20489" s="217"/>
      <c r="AD20489" s="213"/>
    </row>
    <row r="20490" spans="20:30" x14ac:dyDescent="0.2">
      <c r="T20490" s="212"/>
      <c r="U20490" s="213"/>
      <c r="V20490" s="213"/>
      <c r="W20490" s="213"/>
      <c r="X20490" s="214"/>
      <c r="Y20490" s="214"/>
      <c r="Z20490" s="214"/>
      <c r="AA20490" s="217"/>
      <c r="AB20490" s="217"/>
      <c r="AC20490" s="217"/>
      <c r="AD20490" s="213"/>
    </row>
    <row r="20491" spans="20:30" x14ac:dyDescent="0.2">
      <c r="T20491" s="212"/>
      <c r="U20491" s="213"/>
      <c r="V20491" s="213"/>
      <c r="W20491" s="213"/>
      <c r="X20491" s="214"/>
      <c r="Y20491" s="214"/>
      <c r="Z20491" s="214"/>
      <c r="AA20491" s="217"/>
      <c r="AB20491" s="217"/>
      <c r="AC20491" s="217"/>
      <c r="AD20491" s="213"/>
    </row>
    <row r="20492" spans="20:30" x14ac:dyDescent="0.2">
      <c r="T20492" s="212"/>
      <c r="U20492" s="213"/>
      <c r="V20492" s="213"/>
      <c r="W20492" s="213"/>
      <c r="X20492" s="214"/>
      <c r="Y20492" s="214"/>
      <c r="Z20492" s="214"/>
      <c r="AA20492" s="217"/>
      <c r="AB20492" s="217"/>
      <c r="AC20492" s="217"/>
      <c r="AD20492" s="213"/>
    </row>
    <row r="20493" spans="20:30" x14ac:dyDescent="0.2">
      <c r="T20493" s="212"/>
      <c r="U20493" s="213"/>
      <c r="V20493" s="213"/>
      <c r="W20493" s="213"/>
      <c r="X20493" s="214"/>
      <c r="Y20493" s="214"/>
      <c r="Z20493" s="214"/>
      <c r="AA20493" s="217"/>
      <c r="AB20493" s="217"/>
      <c r="AC20493" s="217"/>
      <c r="AD20493" s="213"/>
    </row>
    <row r="20494" spans="20:30" x14ac:dyDescent="0.2">
      <c r="T20494" s="212"/>
      <c r="U20494" s="213"/>
      <c r="V20494" s="213"/>
      <c r="W20494" s="213"/>
      <c r="X20494" s="214"/>
      <c r="Y20494" s="214"/>
      <c r="Z20494" s="214"/>
      <c r="AA20494" s="217"/>
      <c r="AB20494" s="217"/>
      <c r="AC20494" s="217"/>
      <c r="AD20494" s="213"/>
    </row>
    <row r="20495" spans="20:30" x14ac:dyDescent="0.2">
      <c r="T20495" s="212"/>
      <c r="U20495" s="213"/>
      <c r="V20495" s="213"/>
      <c r="W20495" s="213"/>
      <c r="X20495" s="214"/>
      <c r="Y20495" s="214"/>
      <c r="Z20495" s="214"/>
      <c r="AA20495" s="217"/>
      <c r="AB20495" s="217"/>
      <c r="AC20495" s="217"/>
      <c r="AD20495" s="213"/>
    </row>
    <row r="20496" spans="20:30" x14ac:dyDescent="0.2">
      <c r="T20496" s="212"/>
      <c r="U20496" s="213"/>
      <c r="V20496" s="213"/>
      <c r="W20496" s="213"/>
      <c r="X20496" s="214"/>
      <c r="Y20496" s="214"/>
      <c r="Z20496" s="214"/>
      <c r="AA20496" s="217"/>
      <c r="AB20496" s="217"/>
      <c r="AC20496" s="217"/>
      <c r="AD20496" s="213"/>
    </row>
    <row r="20497" spans="20:30" x14ac:dyDescent="0.2">
      <c r="T20497" s="212"/>
      <c r="U20497" s="213"/>
      <c r="V20497" s="213"/>
      <c r="W20497" s="213"/>
      <c r="X20497" s="214"/>
      <c r="Y20497" s="214"/>
      <c r="Z20497" s="214"/>
      <c r="AA20497" s="217"/>
      <c r="AB20497" s="217"/>
      <c r="AC20497" s="217"/>
      <c r="AD20497" s="213"/>
    </row>
    <row r="20498" spans="20:30" x14ac:dyDescent="0.2">
      <c r="T20498" s="212"/>
      <c r="U20498" s="213"/>
      <c r="V20498" s="213"/>
      <c r="W20498" s="213"/>
      <c r="X20498" s="214"/>
      <c r="Y20498" s="214"/>
      <c r="Z20498" s="214"/>
      <c r="AA20498" s="217"/>
      <c r="AB20498" s="217"/>
      <c r="AC20498" s="217"/>
      <c r="AD20498" s="213"/>
    </row>
    <row r="20499" spans="20:30" x14ac:dyDescent="0.2">
      <c r="T20499" s="212"/>
      <c r="U20499" s="213"/>
      <c r="V20499" s="213"/>
      <c r="W20499" s="213"/>
      <c r="X20499" s="214"/>
      <c r="Y20499" s="214"/>
      <c r="Z20499" s="214"/>
      <c r="AA20499" s="217"/>
      <c r="AB20499" s="217"/>
      <c r="AC20499" s="217"/>
      <c r="AD20499" s="213"/>
    </row>
    <row r="20500" spans="20:30" x14ac:dyDescent="0.2">
      <c r="T20500" s="212"/>
      <c r="U20500" s="213"/>
      <c r="V20500" s="213"/>
      <c r="W20500" s="213"/>
      <c r="X20500" s="214"/>
      <c r="Y20500" s="214"/>
      <c r="Z20500" s="214"/>
      <c r="AA20500" s="217"/>
      <c r="AB20500" s="217"/>
      <c r="AC20500" s="217"/>
      <c r="AD20500" s="213"/>
    </row>
    <row r="20501" spans="20:30" x14ac:dyDescent="0.2">
      <c r="T20501" s="212"/>
      <c r="U20501" s="213"/>
      <c r="V20501" s="213"/>
      <c r="W20501" s="213"/>
      <c r="X20501" s="214"/>
      <c r="Y20501" s="214"/>
      <c r="Z20501" s="214"/>
      <c r="AA20501" s="217"/>
      <c r="AB20501" s="217"/>
      <c r="AC20501" s="217"/>
      <c r="AD20501" s="213"/>
    </row>
    <row r="20502" spans="20:30" x14ac:dyDescent="0.2">
      <c r="T20502" s="212"/>
      <c r="U20502" s="213"/>
      <c r="V20502" s="213"/>
      <c r="W20502" s="213"/>
      <c r="X20502" s="214"/>
      <c r="Y20502" s="214"/>
      <c r="Z20502" s="214"/>
      <c r="AA20502" s="217"/>
      <c r="AB20502" s="217"/>
      <c r="AC20502" s="217"/>
      <c r="AD20502" s="213"/>
    </row>
    <row r="20503" spans="20:30" x14ac:dyDescent="0.2">
      <c r="T20503" s="212"/>
      <c r="U20503" s="213"/>
      <c r="V20503" s="213"/>
      <c r="W20503" s="213"/>
      <c r="X20503" s="214"/>
      <c r="Y20503" s="214"/>
      <c r="Z20503" s="214"/>
      <c r="AA20503" s="217"/>
      <c r="AB20503" s="217"/>
      <c r="AC20503" s="217"/>
      <c r="AD20503" s="213"/>
    </row>
    <row r="20504" spans="20:30" x14ac:dyDescent="0.2">
      <c r="T20504" s="212"/>
      <c r="U20504" s="213"/>
      <c r="V20504" s="213"/>
      <c r="W20504" s="213"/>
      <c r="X20504" s="214"/>
      <c r="Y20504" s="214"/>
      <c r="Z20504" s="214"/>
      <c r="AA20504" s="217"/>
      <c r="AB20504" s="217"/>
      <c r="AC20504" s="217"/>
      <c r="AD20504" s="213"/>
    </row>
    <row r="20505" spans="20:30" x14ac:dyDescent="0.2">
      <c r="T20505" s="212"/>
      <c r="U20505" s="213"/>
      <c r="V20505" s="213"/>
      <c r="W20505" s="213"/>
      <c r="X20505" s="214"/>
      <c r="Y20505" s="214"/>
      <c r="Z20505" s="214"/>
      <c r="AA20505" s="217"/>
      <c r="AB20505" s="217"/>
      <c r="AC20505" s="217"/>
      <c r="AD20505" s="213"/>
    </row>
    <row r="20506" spans="20:30" x14ac:dyDescent="0.2">
      <c r="T20506" s="212"/>
      <c r="U20506" s="213"/>
      <c r="V20506" s="213"/>
      <c r="W20506" s="213"/>
      <c r="X20506" s="214"/>
      <c r="Y20506" s="214"/>
      <c r="Z20506" s="214"/>
      <c r="AA20506" s="217"/>
      <c r="AB20506" s="217"/>
      <c r="AC20506" s="217"/>
      <c r="AD20506" s="213"/>
    </row>
    <row r="20507" spans="20:30" x14ac:dyDescent="0.2">
      <c r="T20507" s="212"/>
      <c r="U20507" s="213"/>
      <c r="V20507" s="213"/>
      <c r="W20507" s="213"/>
      <c r="X20507" s="214"/>
      <c r="Y20507" s="214"/>
      <c r="Z20507" s="214"/>
      <c r="AA20507" s="217"/>
      <c r="AB20507" s="217"/>
      <c r="AC20507" s="217"/>
      <c r="AD20507" s="213"/>
    </row>
    <row r="20508" spans="20:30" x14ac:dyDescent="0.2">
      <c r="T20508" s="212"/>
      <c r="U20508" s="213"/>
      <c r="V20508" s="213"/>
      <c r="W20508" s="213"/>
      <c r="X20508" s="214"/>
      <c r="Y20508" s="214"/>
      <c r="Z20508" s="214"/>
      <c r="AA20508" s="217"/>
      <c r="AB20508" s="217"/>
      <c r="AC20508" s="217"/>
      <c r="AD20508" s="213"/>
    </row>
    <row r="20509" spans="20:30" x14ac:dyDescent="0.2">
      <c r="T20509" s="212"/>
      <c r="U20509" s="213"/>
      <c r="V20509" s="213"/>
      <c r="W20509" s="213"/>
      <c r="X20509" s="214"/>
      <c r="Y20509" s="214"/>
      <c r="Z20509" s="214"/>
      <c r="AA20509" s="217"/>
      <c r="AB20509" s="217"/>
      <c r="AC20509" s="217"/>
      <c r="AD20509" s="213"/>
    </row>
    <row r="20510" spans="20:30" x14ac:dyDescent="0.2">
      <c r="T20510" s="212"/>
      <c r="U20510" s="213"/>
      <c r="V20510" s="213"/>
      <c r="W20510" s="213"/>
      <c r="X20510" s="214"/>
      <c r="Y20510" s="214"/>
      <c r="Z20510" s="214"/>
      <c r="AA20510" s="217"/>
      <c r="AB20510" s="217"/>
      <c r="AC20510" s="217"/>
      <c r="AD20510" s="213"/>
    </row>
    <row r="20511" spans="20:30" x14ac:dyDescent="0.2">
      <c r="T20511" s="212"/>
      <c r="U20511" s="213"/>
      <c r="V20511" s="213"/>
      <c r="W20511" s="213"/>
      <c r="X20511" s="214"/>
      <c r="Y20511" s="214"/>
      <c r="Z20511" s="214"/>
      <c r="AA20511" s="217"/>
      <c r="AB20511" s="217"/>
      <c r="AC20511" s="217"/>
      <c r="AD20511" s="213"/>
    </row>
    <row r="20512" spans="20:30" x14ac:dyDescent="0.2">
      <c r="T20512" s="212"/>
      <c r="U20512" s="213"/>
      <c r="V20512" s="213"/>
      <c r="W20512" s="213"/>
      <c r="X20512" s="214"/>
      <c r="Y20512" s="214"/>
      <c r="Z20512" s="214"/>
      <c r="AA20512" s="217"/>
      <c r="AB20512" s="217"/>
      <c r="AC20512" s="217"/>
      <c r="AD20512" s="213"/>
    </row>
    <row r="20513" spans="20:30" x14ac:dyDescent="0.2">
      <c r="T20513" s="212"/>
      <c r="U20513" s="213"/>
      <c r="V20513" s="213"/>
      <c r="W20513" s="213"/>
      <c r="X20513" s="214"/>
      <c r="Y20513" s="214"/>
      <c r="Z20513" s="214"/>
      <c r="AA20513" s="217"/>
      <c r="AB20513" s="217"/>
      <c r="AC20513" s="217"/>
      <c r="AD20513" s="213"/>
    </row>
    <row r="20514" spans="20:30" x14ac:dyDescent="0.2">
      <c r="T20514" s="212"/>
      <c r="U20514" s="213"/>
      <c r="V20514" s="213"/>
      <c r="W20514" s="213"/>
      <c r="X20514" s="214"/>
      <c r="Y20514" s="214"/>
      <c r="Z20514" s="214"/>
      <c r="AA20514" s="217"/>
      <c r="AB20514" s="217"/>
      <c r="AC20514" s="217"/>
      <c r="AD20514" s="213"/>
    </row>
    <row r="20515" spans="20:30" x14ac:dyDescent="0.2">
      <c r="T20515" s="212"/>
      <c r="U20515" s="213"/>
      <c r="V20515" s="213"/>
      <c r="W20515" s="213"/>
      <c r="X20515" s="214"/>
      <c r="Y20515" s="214"/>
      <c r="Z20515" s="214"/>
      <c r="AA20515" s="217"/>
      <c r="AB20515" s="217"/>
      <c r="AC20515" s="217"/>
      <c r="AD20515" s="213"/>
    </row>
    <row r="20516" spans="20:30" x14ac:dyDescent="0.2">
      <c r="T20516" s="212"/>
      <c r="U20516" s="213"/>
      <c r="V20516" s="213"/>
      <c r="W20516" s="213"/>
      <c r="X20516" s="214"/>
      <c r="Y20516" s="214"/>
      <c r="Z20516" s="214"/>
      <c r="AA20516" s="217"/>
      <c r="AB20516" s="217"/>
      <c r="AC20516" s="217"/>
      <c r="AD20516" s="213"/>
    </row>
    <row r="20517" spans="20:30" x14ac:dyDescent="0.2">
      <c r="T20517" s="212"/>
      <c r="U20517" s="213"/>
      <c r="V20517" s="213"/>
      <c r="W20517" s="213"/>
      <c r="X20517" s="214"/>
      <c r="Y20517" s="214"/>
      <c r="Z20517" s="214"/>
      <c r="AA20517" s="217"/>
      <c r="AB20517" s="217"/>
      <c r="AC20517" s="217"/>
      <c r="AD20517" s="213"/>
    </row>
    <row r="20518" spans="20:30" x14ac:dyDescent="0.2">
      <c r="T20518" s="212"/>
      <c r="U20518" s="213"/>
      <c r="V20518" s="213"/>
      <c r="W20518" s="213"/>
      <c r="X20518" s="214"/>
      <c r="Y20518" s="214"/>
      <c r="Z20518" s="214"/>
      <c r="AA20518" s="217"/>
      <c r="AB20518" s="217"/>
      <c r="AC20518" s="217"/>
      <c r="AD20518" s="213"/>
    </row>
    <row r="20519" spans="20:30" x14ac:dyDescent="0.2">
      <c r="T20519" s="212"/>
      <c r="U20519" s="213"/>
      <c r="V20519" s="213"/>
      <c r="W20519" s="213"/>
      <c r="X20519" s="214"/>
      <c r="Y20519" s="214"/>
      <c r="Z20519" s="214"/>
      <c r="AA20519" s="217"/>
      <c r="AB20519" s="217"/>
      <c r="AC20519" s="217"/>
      <c r="AD20519" s="213"/>
    </row>
    <row r="20520" spans="20:30" x14ac:dyDescent="0.2">
      <c r="T20520" s="212"/>
      <c r="U20520" s="213"/>
      <c r="V20520" s="213"/>
      <c r="W20520" s="213"/>
      <c r="X20520" s="214"/>
      <c r="Y20520" s="214"/>
      <c r="Z20520" s="214"/>
      <c r="AA20520" s="217"/>
      <c r="AB20520" s="217"/>
      <c r="AC20520" s="217"/>
      <c r="AD20520" s="213"/>
    </row>
    <row r="20521" spans="20:30" x14ac:dyDescent="0.2">
      <c r="T20521" s="212"/>
      <c r="U20521" s="213"/>
      <c r="V20521" s="213"/>
      <c r="W20521" s="213"/>
      <c r="X20521" s="214"/>
      <c r="Y20521" s="214"/>
      <c r="Z20521" s="214"/>
      <c r="AA20521" s="217"/>
      <c r="AB20521" s="217"/>
      <c r="AC20521" s="217"/>
      <c r="AD20521" s="213"/>
    </row>
    <row r="20522" spans="20:30" x14ac:dyDescent="0.2">
      <c r="T20522" s="212"/>
      <c r="U20522" s="213"/>
      <c r="V20522" s="213"/>
      <c r="W20522" s="213"/>
      <c r="X20522" s="214"/>
      <c r="Y20522" s="214"/>
      <c r="Z20522" s="214"/>
      <c r="AA20522" s="217"/>
      <c r="AB20522" s="217"/>
      <c r="AC20522" s="217"/>
      <c r="AD20522" s="213"/>
    </row>
    <row r="20523" spans="20:30" x14ac:dyDescent="0.2">
      <c r="T20523" s="212"/>
      <c r="U20523" s="213"/>
      <c r="V20523" s="213"/>
      <c r="W20523" s="213"/>
      <c r="X20523" s="214"/>
      <c r="Y20523" s="214"/>
      <c r="Z20523" s="214"/>
      <c r="AA20523" s="217"/>
      <c r="AB20523" s="217"/>
      <c r="AC20523" s="217"/>
      <c r="AD20523" s="213"/>
    </row>
    <row r="20524" spans="20:30" x14ac:dyDescent="0.2">
      <c r="T20524" s="212"/>
      <c r="U20524" s="213"/>
      <c r="V20524" s="213"/>
      <c r="W20524" s="213"/>
      <c r="X20524" s="214"/>
      <c r="Y20524" s="214"/>
      <c r="Z20524" s="214"/>
      <c r="AA20524" s="217"/>
      <c r="AB20524" s="217"/>
      <c r="AC20524" s="217"/>
      <c r="AD20524" s="213"/>
    </row>
    <row r="20525" spans="20:30" x14ac:dyDescent="0.2">
      <c r="T20525" s="212"/>
      <c r="U20525" s="213"/>
      <c r="V20525" s="213"/>
      <c r="W20525" s="213"/>
      <c r="X20525" s="214"/>
      <c r="Y20525" s="214"/>
      <c r="Z20525" s="214"/>
      <c r="AA20525" s="217"/>
      <c r="AB20525" s="217"/>
      <c r="AC20525" s="217"/>
      <c r="AD20525" s="213"/>
    </row>
    <row r="20526" spans="20:30" x14ac:dyDescent="0.2">
      <c r="T20526" s="212"/>
      <c r="U20526" s="213"/>
      <c r="V20526" s="213"/>
      <c r="W20526" s="213"/>
      <c r="X20526" s="214"/>
      <c r="Y20526" s="214"/>
      <c r="Z20526" s="214"/>
      <c r="AA20526" s="217"/>
      <c r="AB20526" s="217"/>
      <c r="AC20526" s="217"/>
      <c r="AD20526" s="213"/>
    </row>
    <row r="20527" spans="20:30" x14ac:dyDescent="0.2">
      <c r="T20527" s="212"/>
      <c r="U20527" s="213"/>
      <c r="V20527" s="213"/>
      <c r="W20527" s="213"/>
      <c r="X20527" s="214"/>
      <c r="Y20527" s="214"/>
      <c r="Z20527" s="214"/>
      <c r="AA20527" s="217"/>
      <c r="AB20527" s="217"/>
      <c r="AC20527" s="217"/>
      <c r="AD20527" s="213"/>
    </row>
    <row r="20528" spans="20:30" x14ac:dyDescent="0.2">
      <c r="T20528" s="212"/>
      <c r="U20528" s="213"/>
      <c r="V20528" s="213"/>
      <c r="W20528" s="213"/>
      <c r="X20528" s="214"/>
      <c r="Y20528" s="214"/>
      <c r="Z20528" s="214"/>
      <c r="AA20528" s="217"/>
      <c r="AB20528" s="217"/>
      <c r="AC20528" s="217"/>
      <c r="AD20528" s="213"/>
    </row>
    <row r="20529" spans="20:30" x14ac:dyDescent="0.2">
      <c r="T20529" s="212"/>
      <c r="U20529" s="213"/>
      <c r="V20529" s="213"/>
      <c r="W20529" s="213"/>
      <c r="X20529" s="214"/>
      <c r="Y20529" s="214"/>
      <c r="Z20529" s="214"/>
      <c r="AA20529" s="217"/>
      <c r="AB20529" s="217"/>
      <c r="AC20529" s="217"/>
      <c r="AD20529" s="213"/>
    </row>
    <row r="20530" spans="20:30" x14ac:dyDescent="0.2">
      <c r="T20530" s="212"/>
      <c r="U20530" s="213"/>
      <c r="V20530" s="213"/>
      <c r="W20530" s="213"/>
      <c r="X20530" s="214"/>
      <c r="Y20530" s="214"/>
      <c r="Z20530" s="214"/>
      <c r="AA20530" s="217"/>
      <c r="AB20530" s="217"/>
      <c r="AC20530" s="217"/>
      <c r="AD20530" s="213"/>
    </row>
    <row r="20531" spans="20:30" x14ac:dyDescent="0.2">
      <c r="T20531" s="212"/>
      <c r="U20531" s="213"/>
      <c r="V20531" s="213"/>
      <c r="W20531" s="213"/>
      <c r="X20531" s="214"/>
      <c r="Y20531" s="214"/>
      <c r="Z20531" s="214"/>
      <c r="AA20531" s="217"/>
      <c r="AB20531" s="217"/>
      <c r="AC20531" s="217"/>
      <c r="AD20531" s="213"/>
    </row>
    <row r="20532" spans="20:30" x14ac:dyDescent="0.2">
      <c r="T20532" s="212"/>
      <c r="U20532" s="213"/>
      <c r="V20532" s="213"/>
      <c r="W20532" s="213"/>
      <c r="X20532" s="214"/>
      <c r="Y20532" s="214"/>
      <c r="Z20532" s="214"/>
      <c r="AA20532" s="217"/>
      <c r="AB20532" s="217"/>
      <c r="AC20532" s="217"/>
      <c r="AD20532" s="213"/>
    </row>
    <row r="20533" spans="20:30" x14ac:dyDescent="0.2">
      <c r="T20533" s="212"/>
      <c r="U20533" s="213"/>
      <c r="V20533" s="213"/>
      <c r="W20533" s="213"/>
      <c r="X20533" s="214"/>
      <c r="Y20533" s="214"/>
      <c r="Z20533" s="214"/>
      <c r="AA20533" s="217"/>
      <c r="AB20533" s="217"/>
      <c r="AC20533" s="217"/>
      <c r="AD20533" s="213"/>
    </row>
    <row r="20534" spans="20:30" x14ac:dyDescent="0.2">
      <c r="T20534" s="212"/>
      <c r="U20534" s="213"/>
      <c r="V20534" s="213"/>
      <c r="W20534" s="213"/>
      <c r="X20534" s="214"/>
      <c r="Y20534" s="214"/>
      <c r="Z20534" s="214"/>
      <c r="AA20534" s="217"/>
      <c r="AB20534" s="217"/>
      <c r="AC20534" s="217"/>
      <c r="AD20534" s="213"/>
    </row>
    <row r="20535" spans="20:30" x14ac:dyDescent="0.2">
      <c r="T20535" s="212"/>
      <c r="U20535" s="213"/>
      <c r="V20535" s="213"/>
      <c r="W20535" s="213"/>
      <c r="X20535" s="214"/>
      <c r="Y20535" s="214"/>
      <c r="Z20535" s="214"/>
      <c r="AA20535" s="217"/>
      <c r="AB20535" s="217"/>
      <c r="AC20535" s="217"/>
      <c r="AD20535" s="213"/>
    </row>
    <row r="20536" spans="20:30" x14ac:dyDescent="0.2">
      <c r="T20536" s="212"/>
      <c r="U20536" s="213"/>
      <c r="V20536" s="213"/>
      <c r="W20536" s="213"/>
      <c r="X20536" s="214"/>
      <c r="Y20536" s="214"/>
      <c r="Z20536" s="214"/>
      <c r="AA20536" s="217"/>
      <c r="AB20536" s="217"/>
      <c r="AC20536" s="217"/>
      <c r="AD20536" s="213"/>
    </row>
    <row r="20537" spans="20:30" x14ac:dyDescent="0.2">
      <c r="T20537" s="212"/>
      <c r="U20537" s="213"/>
      <c r="V20537" s="213"/>
      <c r="W20537" s="213"/>
      <c r="X20537" s="214"/>
      <c r="Y20537" s="214"/>
      <c r="Z20537" s="214"/>
      <c r="AA20537" s="217"/>
      <c r="AB20537" s="217"/>
      <c r="AC20537" s="217"/>
      <c r="AD20537" s="213"/>
    </row>
    <row r="20538" spans="20:30" x14ac:dyDescent="0.2">
      <c r="T20538" s="212"/>
      <c r="U20538" s="213"/>
      <c r="V20538" s="213"/>
      <c r="W20538" s="213"/>
      <c r="X20538" s="214"/>
      <c r="Y20538" s="214"/>
      <c r="Z20538" s="214"/>
      <c r="AA20538" s="217"/>
      <c r="AB20538" s="217"/>
      <c r="AC20538" s="217"/>
      <c r="AD20538" s="213"/>
    </row>
    <row r="20539" spans="20:30" x14ac:dyDescent="0.2">
      <c r="T20539" s="212"/>
      <c r="U20539" s="213"/>
      <c r="V20539" s="213"/>
      <c r="W20539" s="213"/>
      <c r="X20539" s="214"/>
      <c r="Y20539" s="214"/>
      <c r="Z20539" s="214"/>
      <c r="AA20539" s="217"/>
      <c r="AB20539" s="217"/>
      <c r="AC20539" s="217"/>
      <c r="AD20539" s="213"/>
    </row>
    <row r="20540" spans="20:30" x14ac:dyDescent="0.2">
      <c r="T20540" s="212"/>
      <c r="U20540" s="213"/>
      <c r="V20540" s="213"/>
      <c r="W20540" s="213"/>
      <c r="X20540" s="214"/>
      <c r="Y20540" s="214"/>
      <c r="Z20540" s="214"/>
      <c r="AA20540" s="217"/>
      <c r="AB20540" s="217"/>
      <c r="AC20540" s="217"/>
      <c r="AD20540" s="213"/>
    </row>
    <row r="20541" spans="20:30" x14ac:dyDescent="0.2">
      <c r="T20541" s="212"/>
      <c r="U20541" s="213"/>
      <c r="V20541" s="213"/>
      <c r="W20541" s="213"/>
      <c r="X20541" s="214"/>
      <c r="Y20541" s="214"/>
      <c r="Z20541" s="214"/>
      <c r="AA20541" s="217"/>
      <c r="AB20541" s="217"/>
      <c r="AC20541" s="217"/>
      <c r="AD20541" s="213"/>
    </row>
    <row r="20542" spans="20:30" x14ac:dyDescent="0.2">
      <c r="T20542" s="212"/>
      <c r="U20542" s="213"/>
      <c r="V20542" s="213"/>
      <c r="W20542" s="213"/>
      <c r="X20542" s="214"/>
      <c r="Y20542" s="214"/>
      <c r="Z20542" s="214"/>
      <c r="AA20542" s="217"/>
      <c r="AB20542" s="217"/>
      <c r="AC20542" s="217"/>
      <c r="AD20542" s="213"/>
    </row>
    <row r="20543" spans="20:30" x14ac:dyDescent="0.2">
      <c r="T20543" s="212"/>
      <c r="U20543" s="213"/>
      <c r="V20543" s="213"/>
      <c r="W20543" s="213"/>
      <c r="X20543" s="214"/>
      <c r="Y20543" s="214"/>
      <c r="Z20543" s="214"/>
      <c r="AA20543" s="217"/>
      <c r="AB20543" s="217"/>
      <c r="AC20543" s="217"/>
      <c r="AD20543" s="213"/>
    </row>
    <row r="20544" spans="20:30" x14ac:dyDescent="0.2">
      <c r="T20544" s="212"/>
      <c r="U20544" s="213"/>
      <c r="V20544" s="213"/>
      <c r="W20544" s="213"/>
      <c r="X20544" s="214"/>
      <c r="Y20544" s="214"/>
      <c r="Z20544" s="214"/>
      <c r="AA20544" s="217"/>
      <c r="AB20544" s="217"/>
      <c r="AC20544" s="217"/>
      <c r="AD20544" s="213"/>
    </row>
    <row r="20545" spans="20:30" x14ac:dyDescent="0.2">
      <c r="T20545" s="212"/>
      <c r="U20545" s="213"/>
      <c r="V20545" s="213"/>
      <c r="W20545" s="213"/>
      <c r="X20545" s="214"/>
      <c r="Y20545" s="214"/>
      <c r="Z20545" s="214"/>
      <c r="AA20545" s="217"/>
      <c r="AB20545" s="217"/>
      <c r="AC20545" s="217"/>
      <c r="AD20545" s="213"/>
    </row>
    <row r="20546" spans="20:30" x14ac:dyDescent="0.2">
      <c r="T20546" s="212"/>
      <c r="U20546" s="213"/>
      <c r="V20546" s="213"/>
      <c r="W20546" s="213"/>
      <c r="X20546" s="214"/>
      <c r="Y20546" s="214"/>
      <c r="Z20546" s="214"/>
      <c r="AA20546" s="217"/>
      <c r="AB20546" s="217"/>
      <c r="AC20546" s="217"/>
      <c r="AD20546" s="213"/>
    </row>
    <row r="20547" spans="20:30" x14ac:dyDescent="0.2">
      <c r="T20547" s="212"/>
      <c r="U20547" s="213"/>
      <c r="V20547" s="213"/>
      <c r="W20547" s="213"/>
      <c r="X20547" s="214"/>
      <c r="Y20547" s="214"/>
      <c r="Z20547" s="214"/>
      <c r="AA20547" s="217"/>
      <c r="AB20547" s="217"/>
      <c r="AC20547" s="217"/>
      <c r="AD20547" s="213"/>
    </row>
    <row r="20548" spans="20:30" x14ac:dyDescent="0.2">
      <c r="T20548" s="212"/>
      <c r="U20548" s="213"/>
      <c r="V20548" s="213"/>
      <c r="W20548" s="213"/>
      <c r="X20548" s="214"/>
      <c r="Y20548" s="214"/>
      <c r="Z20548" s="214"/>
      <c r="AA20548" s="217"/>
      <c r="AB20548" s="217"/>
      <c r="AC20548" s="217"/>
      <c r="AD20548" s="213"/>
    </row>
    <row r="20549" spans="20:30" x14ac:dyDescent="0.2">
      <c r="T20549" s="212"/>
      <c r="U20549" s="213"/>
      <c r="V20549" s="213"/>
      <c r="W20549" s="213"/>
      <c r="X20549" s="214"/>
      <c r="Y20549" s="214"/>
      <c r="Z20549" s="214"/>
      <c r="AA20549" s="217"/>
      <c r="AB20549" s="217"/>
      <c r="AC20549" s="217"/>
      <c r="AD20549" s="213"/>
    </row>
    <row r="20550" spans="20:30" x14ac:dyDescent="0.2">
      <c r="T20550" s="212"/>
      <c r="U20550" s="213"/>
      <c r="V20550" s="213"/>
      <c r="W20550" s="213"/>
      <c r="X20550" s="214"/>
      <c r="Y20550" s="214"/>
      <c r="Z20550" s="214"/>
      <c r="AA20550" s="217"/>
      <c r="AB20550" s="217"/>
      <c r="AC20550" s="217"/>
      <c r="AD20550" s="213"/>
    </row>
    <row r="20551" spans="20:30" x14ac:dyDescent="0.2">
      <c r="T20551" s="212"/>
      <c r="U20551" s="213"/>
      <c r="V20551" s="213"/>
      <c r="W20551" s="213"/>
      <c r="X20551" s="214"/>
      <c r="Y20551" s="214"/>
      <c r="Z20551" s="214"/>
      <c r="AA20551" s="217"/>
      <c r="AB20551" s="217"/>
      <c r="AC20551" s="217"/>
      <c r="AD20551" s="213"/>
    </row>
    <row r="20552" spans="20:30" x14ac:dyDescent="0.2">
      <c r="T20552" s="212"/>
      <c r="U20552" s="213"/>
      <c r="V20552" s="213"/>
      <c r="W20552" s="213"/>
      <c r="X20552" s="214"/>
      <c r="Y20552" s="214"/>
      <c r="Z20552" s="214"/>
      <c r="AA20552" s="217"/>
      <c r="AB20552" s="217"/>
      <c r="AC20552" s="217"/>
      <c r="AD20552" s="213"/>
    </row>
    <row r="20553" spans="20:30" x14ac:dyDescent="0.2">
      <c r="T20553" s="212"/>
      <c r="U20553" s="213"/>
      <c r="V20553" s="213"/>
      <c r="W20553" s="213"/>
      <c r="X20553" s="214"/>
      <c r="Y20553" s="214"/>
      <c r="Z20553" s="214"/>
      <c r="AA20553" s="217"/>
      <c r="AB20553" s="217"/>
      <c r="AC20553" s="217"/>
      <c r="AD20553" s="213"/>
    </row>
    <row r="20554" spans="20:30" x14ac:dyDescent="0.2">
      <c r="T20554" s="212"/>
      <c r="U20554" s="213"/>
      <c r="V20554" s="213"/>
      <c r="W20554" s="213"/>
      <c r="X20554" s="214"/>
      <c r="Y20554" s="214"/>
      <c r="Z20554" s="214"/>
      <c r="AA20554" s="217"/>
      <c r="AB20554" s="217"/>
      <c r="AC20554" s="217"/>
      <c r="AD20554" s="213"/>
    </row>
    <row r="20555" spans="20:30" x14ac:dyDescent="0.2">
      <c r="T20555" s="212"/>
      <c r="U20555" s="213"/>
      <c r="V20555" s="213"/>
      <c r="W20555" s="213"/>
      <c r="X20555" s="214"/>
      <c r="Y20555" s="214"/>
      <c r="Z20555" s="214"/>
      <c r="AA20555" s="217"/>
      <c r="AB20555" s="217"/>
      <c r="AC20555" s="217"/>
      <c r="AD20555" s="213"/>
    </row>
    <row r="20556" spans="20:30" x14ac:dyDescent="0.2">
      <c r="T20556" s="212"/>
      <c r="U20556" s="213"/>
      <c r="V20556" s="213"/>
      <c r="W20556" s="213"/>
      <c r="X20556" s="214"/>
      <c r="Y20556" s="214"/>
      <c r="Z20556" s="214"/>
      <c r="AA20556" s="217"/>
      <c r="AB20556" s="217"/>
      <c r="AC20556" s="217"/>
      <c r="AD20556" s="213"/>
    </row>
    <row r="20557" spans="20:30" x14ac:dyDescent="0.2">
      <c r="T20557" s="212"/>
      <c r="U20557" s="213"/>
      <c r="V20557" s="213"/>
      <c r="W20557" s="213"/>
      <c r="X20557" s="214"/>
      <c r="Y20557" s="214"/>
      <c r="Z20557" s="214"/>
      <c r="AA20557" s="217"/>
      <c r="AB20557" s="217"/>
      <c r="AC20557" s="217"/>
      <c r="AD20557" s="213"/>
    </row>
    <row r="20558" spans="20:30" x14ac:dyDescent="0.2">
      <c r="T20558" s="212"/>
      <c r="U20558" s="213"/>
      <c r="V20558" s="213"/>
      <c r="W20558" s="213"/>
      <c r="X20558" s="214"/>
      <c r="Y20558" s="214"/>
      <c r="Z20558" s="214"/>
      <c r="AA20558" s="217"/>
      <c r="AB20558" s="217"/>
      <c r="AC20558" s="217"/>
      <c r="AD20558" s="213"/>
    </row>
    <row r="20559" spans="20:30" x14ac:dyDescent="0.2">
      <c r="T20559" s="212"/>
      <c r="U20559" s="213"/>
      <c r="V20559" s="213"/>
      <c r="W20559" s="213"/>
      <c r="X20559" s="214"/>
      <c r="Y20559" s="214"/>
      <c r="Z20559" s="214"/>
      <c r="AA20559" s="217"/>
      <c r="AB20559" s="217"/>
      <c r="AC20559" s="217"/>
      <c r="AD20559" s="213"/>
    </row>
    <row r="20560" spans="20:30" x14ac:dyDescent="0.2">
      <c r="T20560" s="212"/>
      <c r="U20560" s="213"/>
      <c r="V20560" s="213"/>
      <c r="W20560" s="213"/>
      <c r="X20560" s="214"/>
      <c r="Y20560" s="214"/>
      <c r="Z20560" s="214"/>
      <c r="AA20560" s="217"/>
      <c r="AB20560" s="217"/>
      <c r="AC20560" s="217"/>
      <c r="AD20560" s="213"/>
    </row>
    <row r="20561" spans="20:30" x14ac:dyDescent="0.2">
      <c r="T20561" s="212"/>
      <c r="U20561" s="213"/>
      <c r="V20561" s="213"/>
      <c r="W20561" s="213"/>
      <c r="X20561" s="214"/>
      <c r="Y20561" s="214"/>
      <c r="Z20561" s="214"/>
      <c r="AA20561" s="217"/>
      <c r="AB20561" s="217"/>
      <c r="AC20561" s="217"/>
      <c r="AD20561" s="213"/>
    </row>
    <row r="20562" spans="20:30" x14ac:dyDescent="0.2">
      <c r="T20562" s="212"/>
      <c r="U20562" s="213"/>
      <c r="V20562" s="213"/>
      <c r="W20562" s="213"/>
      <c r="X20562" s="214"/>
      <c r="Y20562" s="214"/>
      <c r="Z20562" s="214"/>
      <c r="AA20562" s="217"/>
      <c r="AB20562" s="217"/>
      <c r="AC20562" s="217"/>
      <c r="AD20562" s="213"/>
    </row>
    <row r="20563" spans="20:30" x14ac:dyDescent="0.2">
      <c r="T20563" s="212"/>
      <c r="U20563" s="213"/>
      <c r="V20563" s="213"/>
      <c r="W20563" s="213"/>
      <c r="X20563" s="214"/>
      <c r="Y20563" s="214"/>
      <c r="Z20563" s="214"/>
      <c r="AA20563" s="217"/>
      <c r="AB20563" s="217"/>
      <c r="AC20563" s="217"/>
      <c r="AD20563" s="213"/>
    </row>
    <row r="20564" spans="20:30" x14ac:dyDescent="0.2">
      <c r="T20564" s="212"/>
      <c r="U20564" s="213"/>
      <c r="V20564" s="213"/>
      <c r="W20564" s="213"/>
      <c r="X20564" s="214"/>
      <c r="Y20564" s="214"/>
      <c r="Z20564" s="214"/>
      <c r="AA20564" s="217"/>
      <c r="AB20564" s="217"/>
      <c r="AC20564" s="217"/>
      <c r="AD20564" s="213"/>
    </row>
    <row r="20565" spans="20:30" x14ac:dyDescent="0.2">
      <c r="T20565" s="212"/>
      <c r="U20565" s="213"/>
      <c r="V20565" s="213"/>
      <c r="W20565" s="213"/>
      <c r="X20565" s="214"/>
      <c r="Y20565" s="214"/>
      <c r="Z20565" s="214"/>
      <c r="AA20565" s="217"/>
      <c r="AB20565" s="217"/>
      <c r="AC20565" s="217"/>
      <c r="AD20565" s="213"/>
    </row>
    <row r="20566" spans="20:30" x14ac:dyDescent="0.2">
      <c r="T20566" s="212"/>
      <c r="U20566" s="213"/>
      <c r="V20566" s="213"/>
      <c r="W20566" s="213"/>
      <c r="X20566" s="214"/>
      <c r="Y20566" s="214"/>
      <c r="Z20566" s="214"/>
      <c r="AA20566" s="217"/>
      <c r="AB20566" s="217"/>
      <c r="AC20566" s="217"/>
      <c r="AD20566" s="213"/>
    </row>
    <row r="20567" spans="20:30" x14ac:dyDescent="0.2">
      <c r="T20567" s="212"/>
      <c r="U20567" s="213"/>
      <c r="V20567" s="213"/>
      <c r="W20567" s="213"/>
      <c r="X20567" s="214"/>
      <c r="Y20567" s="214"/>
      <c r="Z20567" s="214"/>
      <c r="AA20567" s="217"/>
      <c r="AB20567" s="217"/>
      <c r="AC20567" s="217"/>
      <c r="AD20567" s="213"/>
    </row>
    <row r="20568" spans="20:30" x14ac:dyDescent="0.2">
      <c r="T20568" s="212"/>
      <c r="U20568" s="213"/>
      <c r="V20568" s="213"/>
      <c r="W20568" s="213"/>
      <c r="X20568" s="214"/>
      <c r="Y20568" s="214"/>
      <c r="Z20568" s="214"/>
      <c r="AA20568" s="217"/>
      <c r="AB20568" s="217"/>
      <c r="AC20568" s="217"/>
      <c r="AD20568" s="213"/>
    </row>
    <row r="20569" spans="20:30" x14ac:dyDescent="0.2">
      <c r="T20569" s="212"/>
      <c r="U20569" s="213"/>
      <c r="V20569" s="213"/>
      <c r="W20569" s="213"/>
      <c r="X20569" s="214"/>
      <c r="Y20569" s="214"/>
      <c r="Z20569" s="214"/>
      <c r="AA20569" s="217"/>
      <c r="AB20569" s="217"/>
      <c r="AC20569" s="217"/>
      <c r="AD20569" s="213"/>
    </row>
    <row r="20570" spans="20:30" x14ac:dyDescent="0.2">
      <c r="T20570" s="212"/>
      <c r="U20570" s="213"/>
      <c r="V20570" s="213"/>
      <c r="W20570" s="213"/>
      <c r="X20570" s="214"/>
      <c r="Y20570" s="214"/>
      <c r="Z20570" s="214"/>
      <c r="AA20570" s="217"/>
      <c r="AB20570" s="217"/>
      <c r="AC20570" s="217"/>
      <c r="AD20570" s="213"/>
    </row>
    <row r="20571" spans="20:30" x14ac:dyDescent="0.2">
      <c r="T20571" s="212"/>
      <c r="U20571" s="213"/>
      <c r="V20571" s="213"/>
      <c r="W20571" s="213"/>
      <c r="X20571" s="214"/>
      <c r="Y20571" s="214"/>
      <c r="Z20571" s="214"/>
      <c r="AA20571" s="217"/>
      <c r="AB20571" s="217"/>
      <c r="AC20571" s="217"/>
      <c r="AD20571" s="213"/>
    </row>
    <row r="20572" spans="20:30" x14ac:dyDescent="0.2">
      <c r="T20572" s="212"/>
      <c r="U20572" s="213"/>
      <c r="V20572" s="213"/>
      <c r="W20572" s="213"/>
      <c r="X20572" s="214"/>
      <c r="Y20572" s="214"/>
      <c r="Z20572" s="214"/>
      <c r="AA20572" s="217"/>
      <c r="AB20572" s="217"/>
      <c r="AC20572" s="217"/>
      <c r="AD20572" s="213"/>
    </row>
    <row r="20573" spans="20:30" x14ac:dyDescent="0.2">
      <c r="T20573" s="212"/>
      <c r="U20573" s="213"/>
      <c r="V20573" s="213"/>
      <c r="W20573" s="213"/>
      <c r="X20573" s="214"/>
      <c r="Y20573" s="214"/>
      <c r="Z20573" s="214"/>
      <c r="AA20573" s="217"/>
      <c r="AB20573" s="217"/>
      <c r="AC20573" s="217"/>
      <c r="AD20573" s="213"/>
    </row>
    <row r="20574" spans="20:30" x14ac:dyDescent="0.2">
      <c r="T20574" s="212"/>
      <c r="U20574" s="213"/>
      <c r="V20574" s="213"/>
      <c r="W20574" s="213"/>
      <c r="X20574" s="214"/>
      <c r="Y20574" s="214"/>
      <c r="Z20574" s="214"/>
      <c r="AA20574" s="217"/>
      <c r="AB20574" s="217"/>
      <c r="AC20574" s="217"/>
      <c r="AD20574" s="213"/>
    </row>
    <row r="20575" spans="20:30" x14ac:dyDescent="0.2">
      <c r="T20575" s="212"/>
      <c r="U20575" s="213"/>
      <c r="V20575" s="213"/>
      <c r="W20575" s="213"/>
      <c r="X20575" s="214"/>
      <c r="Y20575" s="214"/>
      <c r="Z20575" s="214"/>
      <c r="AA20575" s="217"/>
      <c r="AB20575" s="217"/>
      <c r="AC20575" s="217"/>
      <c r="AD20575" s="213"/>
    </row>
    <row r="20576" spans="20:30" x14ac:dyDescent="0.2">
      <c r="T20576" s="212"/>
      <c r="U20576" s="213"/>
      <c r="V20576" s="213"/>
      <c r="W20576" s="213"/>
      <c r="X20576" s="214"/>
      <c r="Y20576" s="214"/>
      <c r="Z20576" s="214"/>
      <c r="AA20576" s="217"/>
      <c r="AB20576" s="217"/>
      <c r="AC20576" s="217"/>
      <c r="AD20576" s="213"/>
    </row>
    <row r="20577" spans="20:30" x14ac:dyDescent="0.2">
      <c r="T20577" s="212"/>
      <c r="U20577" s="213"/>
      <c r="V20577" s="213"/>
      <c r="W20577" s="213"/>
      <c r="X20577" s="214"/>
      <c r="Y20577" s="214"/>
      <c r="Z20577" s="214"/>
      <c r="AA20577" s="217"/>
      <c r="AB20577" s="217"/>
      <c r="AC20577" s="217"/>
      <c r="AD20577" s="213"/>
    </row>
    <row r="20578" spans="20:30" x14ac:dyDescent="0.2">
      <c r="T20578" s="212"/>
      <c r="U20578" s="213"/>
      <c r="V20578" s="213"/>
      <c r="W20578" s="213"/>
      <c r="X20578" s="214"/>
      <c r="Y20578" s="214"/>
      <c r="Z20578" s="214"/>
      <c r="AA20578" s="217"/>
      <c r="AB20578" s="217"/>
      <c r="AC20578" s="217"/>
      <c r="AD20578" s="213"/>
    </row>
    <row r="20579" spans="20:30" x14ac:dyDescent="0.2">
      <c r="T20579" s="212"/>
      <c r="U20579" s="213"/>
      <c r="V20579" s="213"/>
      <c r="W20579" s="213"/>
      <c r="X20579" s="214"/>
      <c r="Y20579" s="214"/>
      <c r="Z20579" s="214"/>
      <c r="AA20579" s="217"/>
      <c r="AB20579" s="217"/>
      <c r="AC20579" s="217"/>
      <c r="AD20579" s="213"/>
    </row>
    <row r="20580" spans="20:30" x14ac:dyDescent="0.2">
      <c r="T20580" s="212"/>
      <c r="U20580" s="213"/>
      <c r="V20580" s="213"/>
      <c r="W20580" s="213"/>
      <c r="X20580" s="214"/>
      <c r="Y20580" s="214"/>
      <c r="Z20580" s="214"/>
      <c r="AA20580" s="217"/>
      <c r="AB20580" s="217"/>
      <c r="AC20580" s="217"/>
      <c r="AD20580" s="213"/>
    </row>
    <row r="20581" spans="20:30" x14ac:dyDescent="0.2">
      <c r="T20581" s="212"/>
      <c r="U20581" s="213"/>
      <c r="V20581" s="213"/>
      <c r="W20581" s="213"/>
      <c r="X20581" s="214"/>
      <c r="Y20581" s="214"/>
      <c r="Z20581" s="214"/>
      <c r="AA20581" s="217"/>
      <c r="AB20581" s="217"/>
      <c r="AC20581" s="217"/>
      <c r="AD20581" s="213"/>
    </row>
    <row r="20582" spans="20:30" x14ac:dyDescent="0.2">
      <c r="T20582" s="212"/>
      <c r="U20582" s="213"/>
      <c r="V20582" s="213"/>
      <c r="W20582" s="213"/>
      <c r="X20582" s="214"/>
      <c r="Y20582" s="214"/>
      <c r="Z20582" s="214"/>
      <c r="AA20582" s="217"/>
      <c r="AB20582" s="217"/>
      <c r="AC20582" s="217"/>
      <c r="AD20582" s="213"/>
    </row>
    <row r="20583" spans="20:30" x14ac:dyDescent="0.2">
      <c r="T20583" s="212"/>
      <c r="U20583" s="213"/>
      <c r="V20583" s="213"/>
      <c r="W20583" s="213"/>
      <c r="X20583" s="214"/>
      <c r="Y20583" s="214"/>
      <c r="Z20583" s="214"/>
      <c r="AA20583" s="217"/>
      <c r="AB20583" s="217"/>
      <c r="AC20583" s="217"/>
      <c r="AD20583" s="213"/>
    </row>
    <row r="20584" spans="20:30" x14ac:dyDescent="0.2">
      <c r="T20584" s="212"/>
      <c r="U20584" s="213"/>
      <c r="V20584" s="213"/>
      <c r="W20584" s="213"/>
      <c r="X20584" s="214"/>
      <c r="Y20584" s="214"/>
      <c r="Z20584" s="214"/>
      <c r="AA20584" s="217"/>
      <c r="AB20584" s="217"/>
      <c r="AC20584" s="217"/>
      <c r="AD20584" s="213"/>
    </row>
    <row r="20585" spans="20:30" x14ac:dyDescent="0.2">
      <c r="T20585" s="212"/>
      <c r="U20585" s="213"/>
      <c r="V20585" s="213"/>
      <c r="W20585" s="213"/>
      <c r="X20585" s="214"/>
      <c r="Y20585" s="214"/>
      <c r="Z20585" s="214"/>
      <c r="AA20585" s="217"/>
      <c r="AB20585" s="217"/>
      <c r="AC20585" s="217"/>
      <c r="AD20585" s="213"/>
    </row>
    <row r="20586" spans="20:30" x14ac:dyDescent="0.2">
      <c r="T20586" s="212"/>
      <c r="U20586" s="213"/>
      <c r="V20586" s="213"/>
      <c r="W20586" s="213"/>
      <c r="X20586" s="214"/>
      <c r="Y20586" s="214"/>
      <c r="Z20586" s="214"/>
      <c r="AA20586" s="217"/>
      <c r="AB20586" s="217"/>
      <c r="AC20586" s="217"/>
      <c r="AD20586" s="213"/>
    </row>
    <row r="20587" spans="20:30" x14ac:dyDescent="0.2">
      <c r="T20587" s="212"/>
      <c r="U20587" s="213"/>
      <c r="V20587" s="213"/>
      <c r="W20587" s="213"/>
      <c r="X20587" s="214"/>
      <c r="Y20587" s="214"/>
      <c r="Z20587" s="214"/>
      <c r="AA20587" s="217"/>
      <c r="AB20587" s="217"/>
      <c r="AC20587" s="217"/>
      <c r="AD20587" s="213"/>
    </row>
    <row r="20588" spans="20:30" x14ac:dyDescent="0.2">
      <c r="T20588" s="212"/>
      <c r="U20588" s="213"/>
      <c r="V20588" s="213"/>
      <c r="W20588" s="213"/>
      <c r="X20588" s="214"/>
      <c r="Y20588" s="214"/>
      <c r="Z20588" s="214"/>
      <c r="AA20588" s="217"/>
      <c r="AB20588" s="217"/>
      <c r="AC20588" s="217"/>
      <c r="AD20588" s="213"/>
    </row>
    <row r="20589" spans="20:30" x14ac:dyDescent="0.2">
      <c r="T20589" s="212"/>
      <c r="U20589" s="213"/>
      <c r="V20589" s="213"/>
      <c r="W20589" s="213"/>
      <c r="X20589" s="214"/>
      <c r="Y20589" s="214"/>
      <c r="Z20589" s="214"/>
      <c r="AA20589" s="217"/>
      <c r="AB20589" s="217"/>
      <c r="AC20589" s="217"/>
      <c r="AD20589" s="213"/>
    </row>
    <row r="20590" spans="20:30" x14ac:dyDescent="0.2">
      <c r="T20590" s="212"/>
      <c r="U20590" s="213"/>
      <c r="V20590" s="213"/>
      <c r="W20590" s="213"/>
      <c r="X20590" s="214"/>
      <c r="Y20590" s="214"/>
      <c r="Z20590" s="214"/>
      <c r="AA20590" s="217"/>
      <c r="AB20590" s="217"/>
      <c r="AC20590" s="217"/>
      <c r="AD20590" s="213"/>
    </row>
    <row r="20591" spans="20:30" x14ac:dyDescent="0.2">
      <c r="T20591" s="212"/>
      <c r="U20591" s="213"/>
      <c r="V20591" s="213"/>
      <c r="W20591" s="213"/>
      <c r="X20591" s="214"/>
      <c r="Y20591" s="214"/>
      <c r="Z20591" s="214"/>
      <c r="AA20591" s="217"/>
      <c r="AB20591" s="217"/>
      <c r="AC20591" s="217"/>
      <c r="AD20591" s="213"/>
    </row>
    <row r="20592" spans="20:30" x14ac:dyDescent="0.2">
      <c r="T20592" s="212"/>
      <c r="U20592" s="213"/>
      <c r="V20592" s="213"/>
      <c r="W20592" s="213"/>
      <c r="X20592" s="214"/>
      <c r="Y20592" s="214"/>
      <c r="Z20592" s="214"/>
      <c r="AA20592" s="217"/>
      <c r="AB20592" s="217"/>
      <c r="AC20592" s="217"/>
      <c r="AD20592" s="213"/>
    </row>
    <row r="20593" spans="20:30" x14ac:dyDescent="0.2">
      <c r="T20593" s="212"/>
      <c r="U20593" s="213"/>
      <c r="V20593" s="213"/>
      <c r="W20593" s="213"/>
      <c r="X20593" s="214"/>
      <c r="Y20593" s="214"/>
      <c r="Z20593" s="214"/>
      <c r="AA20593" s="217"/>
      <c r="AB20593" s="217"/>
      <c r="AC20593" s="217"/>
      <c r="AD20593" s="213"/>
    </row>
    <row r="20594" spans="20:30" x14ac:dyDescent="0.2">
      <c r="T20594" s="212"/>
      <c r="U20594" s="213"/>
      <c r="V20594" s="213"/>
      <c r="W20594" s="213"/>
      <c r="X20594" s="214"/>
      <c r="Y20594" s="214"/>
      <c r="Z20594" s="214"/>
      <c r="AA20594" s="217"/>
      <c r="AB20594" s="217"/>
      <c r="AC20594" s="217"/>
      <c r="AD20594" s="213"/>
    </row>
    <row r="20595" spans="20:30" x14ac:dyDescent="0.2">
      <c r="T20595" s="212"/>
      <c r="U20595" s="213"/>
      <c r="V20595" s="213"/>
      <c r="W20595" s="213"/>
      <c r="X20595" s="214"/>
      <c r="Y20595" s="214"/>
      <c r="Z20595" s="214"/>
      <c r="AA20595" s="217"/>
      <c r="AB20595" s="217"/>
      <c r="AC20595" s="217"/>
      <c r="AD20595" s="213"/>
    </row>
    <row r="20596" spans="20:30" x14ac:dyDescent="0.2">
      <c r="T20596" s="212"/>
      <c r="U20596" s="213"/>
      <c r="V20596" s="213"/>
      <c r="W20596" s="213"/>
      <c r="X20596" s="214"/>
      <c r="Y20596" s="214"/>
      <c r="Z20596" s="214"/>
      <c r="AA20596" s="217"/>
      <c r="AB20596" s="217"/>
      <c r="AC20596" s="217"/>
      <c r="AD20596" s="213"/>
    </row>
    <row r="20597" spans="20:30" x14ac:dyDescent="0.2">
      <c r="T20597" s="212"/>
      <c r="U20597" s="213"/>
      <c r="V20597" s="213"/>
      <c r="W20597" s="213"/>
      <c r="X20597" s="214"/>
      <c r="Y20597" s="214"/>
      <c r="Z20597" s="214"/>
      <c r="AA20597" s="217"/>
      <c r="AB20597" s="217"/>
      <c r="AC20597" s="217"/>
      <c r="AD20597" s="213"/>
    </row>
    <row r="20598" spans="20:30" x14ac:dyDescent="0.2">
      <c r="T20598" s="212"/>
      <c r="U20598" s="213"/>
      <c r="V20598" s="213"/>
      <c r="W20598" s="213"/>
      <c r="X20598" s="214"/>
      <c r="Y20598" s="214"/>
      <c r="Z20598" s="214"/>
      <c r="AA20598" s="217"/>
      <c r="AB20598" s="217"/>
      <c r="AC20598" s="217"/>
      <c r="AD20598" s="213"/>
    </row>
    <row r="20599" spans="20:30" x14ac:dyDescent="0.2">
      <c r="T20599" s="212"/>
      <c r="U20599" s="213"/>
      <c r="V20599" s="213"/>
      <c r="W20599" s="213"/>
      <c r="X20599" s="214"/>
      <c r="Y20599" s="214"/>
      <c r="Z20599" s="214"/>
      <c r="AA20599" s="217"/>
      <c r="AB20599" s="217"/>
      <c r="AC20599" s="217"/>
      <c r="AD20599" s="213"/>
    </row>
    <row r="20600" spans="20:30" x14ac:dyDescent="0.2">
      <c r="T20600" s="212"/>
      <c r="U20600" s="213"/>
      <c r="V20600" s="213"/>
      <c r="W20600" s="213"/>
      <c r="X20600" s="214"/>
      <c r="Y20600" s="214"/>
      <c r="Z20600" s="214"/>
      <c r="AA20600" s="217"/>
      <c r="AB20600" s="217"/>
      <c r="AC20600" s="217"/>
      <c r="AD20600" s="213"/>
    </row>
    <row r="20601" spans="20:30" x14ac:dyDescent="0.2">
      <c r="T20601" s="212"/>
      <c r="U20601" s="213"/>
      <c r="V20601" s="213"/>
      <c r="W20601" s="213"/>
      <c r="X20601" s="214"/>
      <c r="Y20601" s="214"/>
      <c r="Z20601" s="214"/>
      <c r="AA20601" s="217"/>
      <c r="AB20601" s="217"/>
      <c r="AC20601" s="217"/>
      <c r="AD20601" s="213"/>
    </row>
    <row r="20602" spans="20:30" x14ac:dyDescent="0.2">
      <c r="T20602" s="212"/>
      <c r="U20602" s="213"/>
      <c r="V20602" s="213"/>
      <c r="W20602" s="213"/>
      <c r="X20602" s="214"/>
      <c r="Y20602" s="214"/>
      <c r="Z20602" s="214"/>
      <c r="AA20602" s="217"/>
      <c r="AB20602" s="217"/>
      <c r="AC20602" s="217"/>
      <c r="AD20602" s="213"/>
    </row>
    <row r="20603" spans="20:30" x14ac:dyDescent="0.2">
      <c r="T20603" s="212"/>
      <c r="U20603" s="213"/>
      <c r="V20603" s="213"/>
      <c r="W20603" s="213"/>
      <c r="X20603" s="214"/>
      <c r="Y20603" s="214"/>
      <c r="Z20603" s="214"/>
      <c r="AA20603" s="217"/>
      <c r="AB20603" s="217"/>
      <c r="AC20603" s="217"/>
      <c r="AD20603" s="213"/>
    </row>
    <row r="20604" spans="20:30" x14ac:dyDescent="0.2">
      <c r="T20604" s="212"/>
      <c r="U20604" s="213"/>
      <c r="V20604" s="213"/>
      <c r="W20604" s="213"/>
      <c r="X20604" s="214"/>
      <c r="Y20604" s="214"/>
      <c r="Z20604" s="214"/>
      <c r="AA20604" s="217"/>
      <c r="AB20604" s="217"/>
      <c r="AC20604" s="217"/>
      <c r="AD20604" s="213"/>
    </row>
    <row r="20605" spans="20:30" x14ac:dyDescent="0.2">
      <c r="T20605" s="212"/>
      <c r="U20605" s="213"/>
      <c r="V20605" s="213"/>
      <c r="W20605" s="213"/>
      <c r="X20605" s="214"/>
      <c r="Y20605" s="214"/>
      <c r="Z20605" s="214"/>
      <c r="AA20605" s="217"/>
      <c r="AB20605" s="217"/>
      <c r="AC20605" s="217"/>
      <c r="AD20605" s="213"/>
    </row>
    <row r="20606" spans="20:30" x14ac:dyDescent="0.2">
      <c r="T20606" s="212"/>
      <c r="U20606" s="213"/>
      <c r="V20606" s="213"/>
      <c r="W20606" s="213"/>
      <c r="X20606" s="214"/>
      <c r="Y20606" s="214"/>
      <c r="Z20606" s="214"/>
      <c r="AA20606" s="217"/>
      <c r="AB20606" s="217"/>
      <c r="AC20606" s="217"/>
      <c r="AD20606" s="213"/>
    </row>
    <row r="20607" spans="20:30" x14ac:dyDescent="0.2">
      <c r="T20607" s="212"/>
      <c r="U20607" s="213"/>
      <c r="V20607" s="213"/>
      <c r="W20607" s="213"/>
      <c r="X20607" s="214"/>
      <c r="Y20607" s="214"/>
      <c r="Z20607" s="214"/>
      <c r="AA20607" s="217"/>
      <c r="AB20607" s="217"/>
      <c r="AC20607" s="217"/>
      <c r="AD20607" s="213"/>
    </row>
    <row r="20608" spans="20:30" x14ac:dyDescent="0.2">
      <c r="T20608" s="212"/>
      <c r="U20608" s="213"/>
      <c r="V20608" s="213"/>
      <c r="W20608" s="213"/>
      <c r="X20608" s="214"/>
      <c r="Y20608" s="214"/>
      <c r="Z20608" s="214"/>
      <c r="AA20608" s="217"/>
      <c r="AB20608" s="217"/>
      <c r="AC20608" s="217"/>
      <c r="AD20608" s="213"/>
    </row>
    <row r="20609" spans="20:30" x14ac:dyDescent="0.2">
      <c r="T20609" s="212"/>
      <c r="U20609" s="213"/>
      <c r="V20609" s="213"/>
      <c r="W20609" s="213"/>
      <c r="X20609" s="214"/>
      <c r="Y20609" s="214"/>
      <c r="Z20609" s="214"/>
      <c r="AA20609" s="217"/>
      <c r="AB20609" s="217"/>
      <c r="AC20609" s="217"/>
      <c r="AD20609" s="213"/>
    </row>
    <row r="20610" spans="20:30" x14ac:dyDescent="0.2">
      <c r="T20610" s="212"/>
      <c r="U20610" s="213"/>
      <c r="V20610" s="213"/>
      <c r="W20610" s="213"/>
      <c r="X20610" s="214"/>
      <c r="Y20610" s="214"/>
      <c r="Z20610" s="214"/>
      <c r="AA20610" s="217"/>
      <c r="AB20610" s="217"/>
      <c r="AC20610" s="217"/>
      <c r="AD20610" s="213"/>
    </row>
    <row r="20611" spans="20:30" x14ac:dyDescent="0.2">
      <c r="T20611" s="212"/>
      <c r="U20611" s="213"/>
      <c r="V20611" s="213"/>
      <c r="W20611" s="213"/>
      <c r="X20611" s="214"/>
      <c r="Y20611" s="214"/>
      <c r="Z20611" s="214"/>
      <c r="AA20611" s="217"/>
      <c r="AB20611" s="217"/>
      <c r="AC20611" s="217"/>
      <c r="AD20611" s="213"/>
    </row>
    <row r="20612" spans="20:30" x14ac:dyDescent="0.2">
      <c r="T20612" s="212"/>
      <c r="U20612" s="213"/>
      <c r="V20612" s="213"/>
      <c r="W20612" s="213"/>
      <c r="X20612" s="214"/>
      <c r="Y20612" s="214"/>
      <c r="Z20612" s="214"/>
      <c r="AA20612" s="217"/>
      <c r="AB20612" s="217"/>
      <c r="AC20612" s="217"/>
      <c r="AD20612" s="213"/>
    </row>
    <row r="20613" spans="20:30" x14ac:dyDescent="0.2">
      <c r="T20613" s="212"/>
      <c r="U20613" s="213"/>
      <c r="V20613" s="213"/>
      <c r="W20613" s="213"/>
      <c r="X20613" s="214"/>
      <c r="Y20613" s="214"/>
      <c r="Z20613" s="214"/>
      <c r="AA20613" s="217"/>
      <c r="AB20613" s="217"/>
      <c r="AC20613" s="217"/>
      <c r="AD20613" s="213"/>
    </row>
    <row r="20614" spans="20:30" x14ac:dyDescent="0.2">
      <c r="T20614" s="212"/>
      <c r="U20614" s="213"/>
      <c r="V20614" s="213"/>
      <c r="W20614" s="213"/>
      <c r="X20614" s="214"/>
      <c r="Y20614" s="214"/>
      <c r="Z20614" s="214"/>
      <c r="AA20614" s="217"/>
      <c r="AB20614" s="217"/>
      <c r="AC20614" s="217"/>
      <c r="AD20614" s="213"/>
    </row>
    <row r="20615" spans="20:30" x14ac:dyDescent="0.2">
      <c r="T20615" s="212"/>
      <c r="U20615" s="213"/>
      <c r="V20615" s="213"/>
      <c r="W20615" s="213"/>
      <c r="X20615" s="214"/>
      <c r="Y20615" s="214"/>
      <c r="Z20615" s="214"/>
      <c r="AA20615" s="217"/>
      <c r="AB20615" s="217"/>
      <c r="AC20615" s="217"/>
      <c r="AD20615" s="213"/>
    </row>
    <row r="20616" spans="20:30" x14ac:dyDescent="0.2">
      <c r="T20616" s="212"/>
      <c r="U20616" s="213"/>
      <c r="V20616" s="213"/>
      <c r="W20616" s="213"/>
      <c r="X20616" s="214"/>
      <c r="Y20616" s="214"/>
      <c r="Z20616" s="214"/>
      <c r="AA20616" s="217"/>
      <c r="AB20616" s="217"/>
      <c r="AC20616" s="217"/>
      <c r="AD20616" s="213"/>
    </row>
    <row r="20617" spans="20:30" x14ac:dyDescent="0.2">
      <c r="T20617" s="212"/>
      <c r="U20617" s="213"/>
      <c r="V20617" s="213"/>
      <c r="W20617" s="213"/>
      <c r="X20617" s="214"/>
      <c r="Y20617" s="214"/>
      <c r="Z20617" s="214"/>
      <c r="AA20617" s="217"/>
      <c r="AB20617" s="217"/>
      <c r="AC20617" s="217"/>
      <c r="AD20617" s="213"/>
    </row>
    <row r="20618" spans="20:30" x14ac:dyDescent="0.2">
      <c r="T20618" s="212"/>
      <c r="U20618" s="213"/>
      <c r="V20618" s="213"/>
      <c r="W20618" s="213"/>
      <c r="X20618" s="214"/>
      <c r="Y20618" s="214"/>
      <c r="Z20618" s="214"/>
      <c r="AA20618" s="217"/>
      <c r="AB20618" s="217"/>
      <c r="AC20618" s="217"/>
      <c r="AD20618" s="213"/>
    </row>
    <row r="20619" spans="20:30" x14ac:dyDescent="0.2">
      <c r="T20619" s="212"/>
      <c r="U20619" s="213"/>
      <c r="V20619" s="213"/>
      <c r="W20619" s="213"/>
      <c r="X20619" s="214"/>
      <c r="Y20619" s="214"/>
      <c r="Z20619" s="214"/>
      <c r="AA20619" s="217"/>
      <c r="AB20619" s="217"/>
      <c r="AC20619" s="217"/>
      <c r="AD20619" s="213"/>
    </row>
    <row r="20620" spans="20:30" x14ac:dyDescent="0.2">
      <c r="T20620" s="212"/>
      <c r="U20620" s="213"/>
      <c r="V20620" s="213"/>
      <c r="W20620" s="213"/>
      <c r="X20620" s="214"/>
      <c r="Y20620" s="214"/>
      <c r="Z20620" s="214"/>
      <c r="AA20620" s="217"/>
      <c r="AB20620" s="217"/>
      <c r="AC20620" s="217"/>
      <c r="AD20620" s="213"/>
    </row>
    <row r="20621" spans="20:30" x14ac:dyDescent="0.2">
      <c r="T20621" s="212"/>
      <c r="U20621" s="213"/>
      <c r="V20621" s="213"/>
      <c r="W20621" s="213"/>
      <c r="X20621" s="214"/>
      <c r="Y20621" s="214"/>
      <c r="Z20621" s="214"/>
      <c r="AA20621" s="217"/>
      <c r="AB20621" s="217"/>
      <c r="AC20621" s="217"/>
      <c r="AD20621" s="213"/>
    </row>
    <row r="20622" spans="20:30" x14ac:dyDescent="0.2">
      <c r="T20622" s="212"/>
      <c r="U20622" s="213"/>
      <c r="V20622" s="213"/>
      <c r="W20622" s="213"/>
      <c r="X20622" s="214"/>
      <c r="Y20622" s="214"/>
      <c r="Z20622" s="214"/>
      <c r="AA20622" s="217"/>
      <c r="AB20622" s="217"/>
      <c r="AC20622" s="217"/>
      <c r="AD20622" s="213"/>
    </row>
    <row r="20623" spans="20:30" x14ac:dyDescent="0.2">
      <c r="T20623" s="212"/>
      <c r="U20623" s="213"/>
      <c r="V20623" s="213"/>
      <c r="W20623" s="213"/>
      <c r="X20623" s="214"/>
      <c r="Y20623" s="214"/>
      <c r="Z20623" s="214"/>
      <c r="AA20623" s="217"/>
      <c r="AB20623" s="217"/>
      <c r="AC20623" s="217"/>
      <c r="AD20623" s="213"/>
    </row>
    <row r="20624" spans="20:30" x14ac:dyDescent="0.2">
      <c r="T20624" s="212"/>
      <c r="U20624" s="213"/>
      <c r="V20624" s="213"/>
      <c r="W20624" s="213"/>
      <c r="X20624" s="214"/>
      <c r="Y20624" s="214"/>
      <c r="Z20624" s="214"/>
      <c r="AA20624" s="217"/>
      <c r="AB20624" s="217"/>
      <c r="AC20624" s="217"/>
      <c r="AD20624" s="213"/>
    </row>
    <row r="20625" spans="20:30" x14ac:dyDescent="0.2">
      <c r="T20625" s="212"/>
      <c r="U20625" s="213"/>
      <c r="V20625" s="213"/>
      <c r="W20625" s="213"/>
      <c r="X20625" s="214"/>
      <c r="Y20625" s="214"/>
      <c r="Z20625" s="214"/>
      <c r="AA20625" s="217"/>
      <c r="AB20625" s="217"/>
      <c r="AC20625" s="217"/>
      <c r="AD20625" s="213"/>
    </row>
    <row r="20626" spans="20:30" x14ac:dyDescent="0.2">
      <c r="T20626" s="212"/>
      <c r="U20626" s="213"/>
      <c r="V20626" s="213"/>
      <c r="W20626" s="213"/>
      <c r="X20626" s="214"/>
      <c r="Y20626" s="214"/>
      <c r="Z20626" s="214"/>
      <c r="AA20626" s="217"/>
      <c r="AB20626" s="217"/>
      <c r="AC20626" s="217"/>
      <c r="AD20626" s="213"/>
    </row>
    <row r="20627" spans="20:30" x14ac:dyDescent="0.2">
      <c r="T20627" s="212"/>
      <c r="U20627" s="213"/>
      <c r="V20627" s="213"/>
      <c r="W20627" s="213"/>
      <c r="X20627" s="214"/>
      <c r="Y20627" s="214"/>
      <c r="Z20627" s="214"/>
      <c r="AA20627" s="217"/>
      <c r="AB20627" s="217"/>
      <c r="AC20627" s="217"/>
      <c r="AD20627" s="213"/>
    </row>
    <row r="20628" spans="20:30" x14ac:dyDescent="0.2">
      <c r="T20628" s="212"/>
      <c r="U20628" s="213"/>
      <c r="V20628" s="213"/>
      <c r="W20628" s="213"/>
      <c r="X20628" s="214"/>
      <c r="Y20628" s="214"/>
      <c r="Z20628" s="214"/>
      <c r="AA20628" s="217"/>
      <c r="AB20628" s="217"/>
      <c r="AC20628" s="217"/>
      <c r="AD20628" s="213"/>
    </row>
    <row r="20629" spans="20:30" x14ac:dyDescent="0.2">
      <c r="T20629" s="212"/>
      <c r="U20629" s="213"/>
      <c r="V20629" s="213"/>
      <c r="W20629" s="213"/>
      <c r="X20629" s="214"/>
      <c r="Y20629" s="214"/>
      <c r="Z20629" s="214"/>
      <c r="AA20629" s="217"/>
      <c r="AB20629" s="217"/>
      <c r="AC20629" s="217"/>
      <c r="AD20629" s="213"/>
    </row>
    <row r="20630" spans="20:30" x14ac:dyDescent="0.2">
      <c r="T20630" s="212"/>
      <c r="U20630" s="213"/>
      <c r="V20630" s="213"/>
      <c r="W20630" s="213"/>
      <c r="X20630" s="214"/>
      <c r="Y20630" s="214"/>
      <c r="Z20630" s="214"/>
      <c r="AA20630" s="217"/>
      <c r="AB20630" s="217"/>
      <c r="AC20630" s="217"/>
      <c r="AD20630" s="213"/>
    </row>
    <row r="20631" spans="20:30" x14ac:dyDescent="0.2">
      <c r="T20631" s="212"/>
      <c r="U20631" s="213"/>
      <c r="V20631" s="213"/>
      <c r="W20631" s="213"/>
      <c r="X20631" s="214"/>
      <c r="Y20631" s="214"/>
      <c r="Z20631" s="214"/>
      <c r="AA20631" s="217"/>
      <c r="AB20631" s="217"/>
      <c r="AC20631" s="217"/>
      <c r="AD20631" s="213"/>
    </row>
    <row r="20632" spans="20:30" x14ac:dyDescent="0.2">
      <c r="T20632" s="212"/>
      <c r="U20632" s="213"/>
      <c r="V20632" s="213"/>
      <c r="W20632" s="213"/>
      <c r="X20632" s="214"/>
      <c r="Y20632" s="214"/>
      <c r="Z20632" s="214"/>
      <c r="AA20632" s="217"/>
      <c r="AB20632" s="217"/>
      <c r="AC20632" s="217"/>
      <c r="AD20632" s="213"/>
    </row>
    <row r="20633" spans="20:30" x14ac:dyDescent="0.2">
      <c r="T20633" s="212"/>
      <c r="U20633" s="213"/>
      <c r="V20633" s="213"/>
      <c r="W20633" s="213"/>
      <c r="X20633" s="214"/>
      <c r="Y20633" s="214"/>
      <c r="Z20633" s="214"/>
      <c r="AA20633" s="217"/>
      <c r="AB20633" s="217"/>
      <c r="AC20633" s="217"/>
      <c r="AD20633" s="213"/>
    </row>
    <row r="20634" spans="20:30" x14ac:dyDescent="0.2">
      <c r="T20634" s="212"/>
      <c r="U20634" s="213"/>
      <c r="V20634" s="213"/>
      <c r="W20634" s="213"/>
      <c r="X20634" s="214"/>
      <c r="Y20634" s="214"/>
      <c r="Z20634" s="214"/>
      <c r="AA20634" s="217"/>
      <c r="AB20634" s="217"/>
      <c r="AC20634" s="217"/>
      <c r="AD20634" s="213"/>
    </row>
    <row r="20635" spans="20:30" x14ac:dyDescent="0.2">
      <c r="T20635" s="212"/>
      <c r="U20635" s="213"/>
      <c r="V20635" s="213"/>
      <c r="W20635" s="213"/>
      <c r="X20635" s="214"/>
      <c r="Y20635" s="214"/>
      <c r="Z20635" s="214"/>
      <c r="AA20635" s="217"/>
      <c r="AB20635" s="217"/>
      <c r="AC20635" s="217"/>
      <c r="AD20635" s="213"/>
    </row>
    <row r="20636" spans="20:30" x14ac:dyDescent="0.2">
      <c r="T20636" s="212"/>
      <c r="U20636" s="213"/>
      <c r="V20636" s="213"/>
      <c r="W20636" s="213"/>
      <c r="X20636" s="214"/>
      <c r="Y20636" s="214"/>
      <c r="Z20636" s="214"/>
      <c r="AA20636" s="217"/>
      <c r="AB20636" s="217"/>
      <c r="AC20636" s="217"/>
      <c r="AD20636" s="213"/>
    </row>
    <row r="20637" spans="20:30" x14ac:dyDescent="0.2">
      <c r="T20637" s="212"/>
      <c r="U20637" s="213"/>
      <c r="V20637" s="213"/>
      <c r="W20637" s="213"/>
      <c r="X20637" s="214"/>
      <c r="Y20637" s="214"/>
      <c r="Z20637" s="214"/>
      <c r="AA20637" s="217"/>
      <c r="AB20637" s="217"/>
      <c r="AC20637" s="217"/>
      <c r="AD20637" s="213"/>
    </row>
    <row r="20638" spans="20:30" x14ac:dyDescent="0.2">
      <c r="T20638" s="212"/>
      <c r="U20638" s="213"/>
      <c r="V20638" s="213"/>
      <c r="W20638" s="213"/>
      <c r="X20638" s="214"/>
      <c r="Y20638" s="214"/>
      <c r="Z20638" s="214"/>
      <c r="AA20638" s="217"/>
      <c r="AB20638" s="217"/>
      <c r="AC20638" s="217"/>
      <c r="AD20638" s="213"/>
    </row>
    <row r="20639" spans="20:30" x14ac:dyDescent="0.2">
      <c r="T20639" s="212"/>
      <c r="U20639" s="213"/>
      <c r="V20639" s="213"/>
      <c r="W20639" s="213"/>
      <c r="X20639" s="214"/>
      <c r="Y20639" s="214"/>
      <c r="Z20639" s="214"/>
      <c r="AA20639" s="217"/>
      <c r="AB20639" s="217"/>
      <c r="AC20639" s="217"/>
      <c r="AD20639" s="213"/>
    </row>
    <row r="20640" spans="20:30" x14ac:dyDescent="0.2">
      <c r="T20640" s="212"/>
      <c r="U20640" s="213"/>
      <c r="V20640" s="213"/>
      <c r="W20640" s="213"/>
      <c r="X20640" s="214"/>
      <c r="Y20640" s="214"/>
      <c r="Z20640" s="214"/>
      <c r="AA20640" s="217"/>
      <c r="AB20640" s="217"/>
      <c r="AC20640" s="217"/>
      <c r="AD20640" s="213"/>
    </row>
    <row r="20641" spans="20:30" x14ac:dyDescent="0.2">
      <c r="T20641" s="212"/>
      <c r="U20641" s="213"/>
      <c r="V20641" s="213"/>
      <c r="W20641" s="213"/>
      <c r="X20641" s="214"/>
      <c r="Y20641" s="214"/>
      <c r="Z20641" s="214"/>
      <c r="AA20641" s="217"/>
      <c r="AB20641" s="217"/>
      <c r="AC20641" s="217"/>
      <c r="AD20641" s="213"/>
    </row>
    <row r="20642" spans="20:30" x14ac:dyDescent="0.2">
      <c r="T20642" s="212"/>
      <c r="U20642" s="213"/>
      <c r="V20642" s="213"/>
      <c r="W20642" s="213"/>
      <c r="X20642" s="214"/>
      <c r="Y20642" s="214"/>
      <c r="Z20642" s="214"/>
      <c r="AA20642" s="217"/>
      <c r="AB20642" s="217"/>
      <c r="AC20642" s="217"/>
      <c r="AD20642" s="213"/>
    </row>
    <row r="20643" spans="20:30" x14ac:dyDescent="0.2">
      <c r="T20643" s="212"/>
      <c r="U20643" s="213"/>
      <c r="V20643" s="213"/>
      <c r="W20643" s="213"/>
      <c r="X20643" s="214"/>
      <c r="Y20643" s="214"/>
      <c r="Z20643" s="214"/>
      <c r="AA20643" s="217"/>
      <c r="AB20643" s="217"/>
      <c r="AC20643" s="217"/>
      <c r="AD20643" s="213"/>
    </row>
    <row r="20644" spans="20:30" x14ac:dyDescent="0.2">
      <c r="T20644" s="212"/>
      <c r="U20644" s="213"/>
      <c r="V20644" s="213"/>
      <c r="W20644" s="213"/>
      <c r="X20644" s="214"/>
      <c r="Y20644" s="214"/>
      <c r="Z20644" s="214"/>
      <c r="AA20644" s="217"/>
      <c r="AB20644" s="217"/>
      <c r="AC20644" s="217"/>
      <c r="AD20644" s="213"/>
    </row>
    <row r="20645" spans="20:30" x14ac:dyDescent="0.2">
      <c r="T20645" s="212"/>
      <c r="U20645" s="213"/>
      <c r="V20645" s="213"/>
      <c r="W20645" s="213"/>
      <c r="X20645" s="214"/>
      <c r="Y20645" s="214"/>
      <c r="Z20645" s="214"/>
      <c r="AA20645" s="217"/>
      <c r="AB20645" s="217"/>
      <c r="AC20645" s="217"/>
      <c r="AD20645" s="213"/>
    </row>
    <row r="20646" spans="20:30" x14ac:dyDescent="0.2">
      <c r="T20646" s="212"/>
      <c r="U20646" s="213"/>
      <c r="V20646" s="213"/>
      <c r="W20646" s="213"/>
      <c r="X20646" s="214"/>
      <c r="Y20646" s="214"/>
      <c r="Z20646" s="214"/>
      <c r="AA20646" s="217"/>
      <c r="AB20646" s="217"/>
      <c r="AC20646" s="217"/>
      <c r="AD20646" s="213"/>
    </row>
    <row r="20647" spans="20:30" x14ac:dyDescent="0.2">
      <c r="T20647" s="212"/>
      <c r="U20647" s="213"/>
      <c r="V20647" s="213"/>
      <c r="W20647" s="213"/>
      <c r="X20647" s="214"/>
      <c r="Y20647" s="214"/>
      <c r="Z20647" s="214"/>
      <c r="AA20647" s="217"/>
      <c r="AB20647" s="217"/>
      <c r="AC20647" s="217"/>
      <c r="AD20647" s="213"/>
    </row>
    <row r="20648" spans="20:30" x14ac:dyDescent="0.2">
      <c r="T20648" s="212"/>
      <c r="U20648" s="213"/>
      <c r="V20648" s="213"/>
      <c r="W20648" s="213"/>
      <c r="X20648" s="214"/>
      <c r="Y20648" s="214"/>
      <c r="Z20648" s="214"/>
      <c r="AA20648" s="217"/>
      <c r="AB20648" s="217"/>
      <c r="AC20648" s="217"/>
      <c r="AD20648" s="213"/>
    </row>
    <row r="20649" spans="20:30" x14ac:dyDescent="0.2">
      <c r="T20649" s="212"/>
      <c r="U20649" s="213"/>
      <c r="V20649" s="213"/>
      <c r="W20649" s="213"/>
      <c r="X20649" s="214"/>
      <c r="Y20649" s="214"/>
      <c r="Z20649" s="214"/>
      <c r="AA20649" s="217"/>
      <c r="AB20649" s="217"/>
      <c r="AC20649" s="217"/>
      <c r="AD20649" s="213"/>
    </row>
    <row r="20650" spans="20:30" x14ac:dyDescent="0.2">
      <c r="T20650" s="212"/>
      <c r="U20650" s="213"/>
      <c r="V20650" s="213"/>
      <c r="W20650" s="213"/>
      <c r="X20650" s="214"/>
      <c r="Y20650" s="214"/>
      <c r="Z20650" s="214"/>
      <c r="AA20650" s="217"/>
      <c r="AB20650" s="217"/>
      <c r="AC20650" s="217"/>
      <c r="AD20650" s="213"/>
    </row>
    <row r="20651" spans="20:30" x14ac:dyDescent="0.2">
      <c r="T20651" s="212"/>
      <c r="U20651" s="213"/>
      <c r="V20651" s="213"/>
      <c r="W20651" s="213"/>
      <c r="X20651" s="214"/>
      <c r="Y20651" s="214"/>
      <c r="Z20651" s="214"/>
      <c r="AA20651" s="217"/>
      <c r="AB20651" s="217"/>
      <c r="AC20651" s="217"/>
      <c r="AD20651" s="213"/>
    </row>
    <row r="20652" spans="20:30" x14ac:dyDescent="0.2">
      <c r="T20652" s="212"/>
      <c r="U20652" s="213"/>
      <c r="V20652" s="213"/>
      <c r="W20652" s="213"/>
      <c r="X20652" s="214"/>
      <c r="Y20652" s="214"/>
      <c r="Z20652" s="214"/>
      <c r="AA20652" s="217"/>
      <c r="AB20652" s="217"/>
      <c r="AC20652" s="217"/>
      <c r="AD20652" s="213"/>
    </row>
    <row r="20653" spans="20:30" x14ac:dyDescent="0.2">
      <c r="T20653" s="212"/>
      <c r="U20653" s="213"/>
      <c r="V20653" s="213"/>
      <c r="W20653" s="213"/>
      <c r="X20653" s="214"/>
      <c r="Y20653" s="214"/>
      <c r="Z20653" s="214"/>
      <c r="AA20653" s="217"/>
      <c r="AB20653" s="217"/>
      <c r="AC20653" s="217"/>
      <c r="AD20653" s="213"/>
    </row>
    <row r="20654" spans="20:30" x14ac:dyDescent="0.2">
      <c r="T20654" s="212"/>
      <c r="U20654" s="213"/>
      <c r="V20654" s="213"/>
      <c r="W20654" s="213"/>
      <c r="X20654" s="214"/>
      <c r="Y20654" s="214"/>
      <c r="Z20654" s="214"/>
      <c r="AA20654" s="217"/>
      <c r="AB20654" s="217"/>
      <c r="AC20654" s="217"/>
      <c r="AD20654" s="213"/>
    </row>
    <row r="20655" spans="20:30" x14ac:dyDescent="0.2">
      <c r="T20655" s="212"/>
      <c r="U20655" s="213"/>
      <c r="V20655" s="213"/>
      <c r="W20655" s="213"/>
      <c r="X20655" s="214"/>
      <c r="Y20655" s="214"/>
      <c r="Z20655" s="214"/>
      <c r="AA20655" s="217"/>
      <c r="AB20655" s="217"/>
      <c r="AC20655" s="217"/>
      <c r="AD20655" s="213"/>
    </row>
    <row r="20656" spans="20:30" x14ac:dyDescent="0.2">
      <c r="T20656" s="212"/>
      <c r="U20656" s="213"/>
      <c r="V20656" s="213"/>
      <c r="W20656" s="213"/>
      <c r="X20656" s="214"/>
      <c r="Y20656" s="214"/>
      <c r="Z20656" s="214"/>
      <c r="AA20656" s="217"/>
      <c r="AB20656" s="217"/>
      <c r="AC20656" s="217"/>
      <c r="AD20656" s="213"/>
    </row>
    <row r="20657" spans="20:30" x14ac:dyDescent="0.2">
      <c r="T20657" s="212"/>
      <c r="U20657" s="213"/>
      <c r="V20657" s="213"/>
      <c r="W20657" s="213"/>
      <c r="X20657" s="214"/>
      <c r="Y20657" s="214"/>
      <c r="Z20657" s="214"/>
      <c r="AA20657" s="217"/>
      <c r="AB20657" s="217"/>
      <c r="AC20657" s="217"/>
      <c r="AD20657" s="213"/>
    </row>
    <row r="20658" spans="20:30" x14ac:dyDescent="0.2">
      <c r="T20658" s="212"/>
      <c r="U20658" s="213"/>
      <c r="V20658" s="213"/>
      <c r="W20658" s="213"/>
      <c r="X20658" s="214"/>
      <c r="Y20658" s="214"/>
      <c r="Z20658" s="214"/>
      <c r="AA20658" s="217"/>
      <c r="AB20658" s="217"/>
      <c r="AC20658" s="217"/>
      <c r="AD20658" s="213"/>
    </row>
    <row r="20659" spans="20:30" x14ac:dyDescent="0.2">
      <c r="T20659" s="212"/>
      <c r="U20659" s="213"/>
      <c r="V20659" s="213"/>
      <c r="W20659" s="213"/>
      <c r="X20659" s="214"/>
      <c r="Y20659" s="214"/>
      <c r="Z20659" s="214"/>
      <c r="AA20659" s="217"/>
      <c r="AB20659" s="217"/>
      <c r="AC20659" s="217"/>
      <c r="AD20659" s="213"/>
    </row>
    <row r="20660" spans="20:30" x14ac:dyDescent="0.2">
      <c r="T20660" s="212"/>
      <c r="U20660" s="213"/>
      <c r="V20660" s="213"/>
      <c r="W20660" s="213"/>
      <c r="X20660" s="214"/>
      <c r="Y20660" s="214"/>
      <c r="Z20660" s="214"/>
      <c r="AA20660" s="217"/>
      <c r="AB20660" s="217"/>
      <c r="AC20660" s="217"/>
      <c r="AD20660" s="213"/>
    </row>
    <row r="20661" spans="20:30" x14ac:dyDescent="0.2">
      <c r="T20661" s="212"/>
      <c r="U20661" s="213"/>
      <c r="V20661" s="213"/>
      <c r="W20661" s="213"/>
      <c r="X20661" s="214"/>
      <c r="Y20661" s="214"/>
      <c r="Z20661" s="214"/>
      <c r="AA20661" s="217"/>
      <c r="AB20661" s="217"/>
      <c r="AC20661" s="217"/>
      <c r="AD20661" s="213"/>
    </row>
    <row r="20662" spans="20:30" x14ac:dyDescent="0.2">
      <c r="T20662" s="212"/>
      <c r="U20662" s="213"/>
      <c r="V20662" s="213"/>
      <c r="W20662" s="213"/>
      <c r="X20662" s="214"/>
      <c r="Y20662" s="214"/>
      <c r="Z20662" s="214"/>
      <c r="AA20662" s="217"/>
      <c r="AB20662" s="217"/>
      <c r="AC20662" s="217"/>
      <c r="AD20662" s="213"/>
    </row>
    <row r="20663" spans="20:30" x14ac:dyDescent="0.2">
      <c r="T20663" s="212"/>
      <c r="U20663" s="213"/>
      <c r="V20663" s="213"/>
      <c r="W20663" s="213"/>
      <c r="X20663" s="214"/>
      <c r="Y20663" s="214"/>
      <c r="Z20663" s="214"/>
      <c r="AA20663" s="217"/>
      <c r="AB20663" s="217"/>
      <c r="AC20663" s="217"/>
      <c r="AD20663" s="213"/>
    </row>
    <row r="20664" spans="20:30" x14ac:dyDescent="0.2">
      <c r="T20664" s="212"/>
      <c r="U20664" s="213"/>
      <c r="V20664" s="213"/>
      <c r="W20664" s="213"/>
      <c r="X20664" s="214"/>
      <c r="Y20664" s="214"/>
      <c r="Z20664" s="214"/>
      <c r="AA20664" s="217"/>
      <c r="AB20664" s="217"/>
      <c r="AC20664" s="217"/>
      <c r="AD20664" s="213"/>
    </row>
    <row r="20665" spans="20:30" x14ac:dyDescent="0.2">
      <c r="T20665" s="212"/>
      <c r="U20665" s="213"/>
      <c r="V20665" s="213"/>
      <c r="W20665" s="213"/>
      <c r="X20665" s="214"/>
      <c r="Y20665" s="214"/>
      <c r="Z20665" s="214"/>
      <c r="AA20665" s="217"/>
      <c r="AB20665" s="217"/>
      <c r="AC20665" s="217"/>
      <c r="AD20665" s="213"/>
    </row>
    <row r="20666" spans="20:30" x14ac:dyDescent="0.2">
      <c r="T20666" s="212"/>
      <c r="U20666" s="213"/>
      <c r="V20666" s="213"/>
      <c r="W20666" s="213"/>
      <c r="X20666" s="214"/>
      <c r="Y20666" s="214"/>
      <c r="Z20666" s="214"/>
      <c r="AA20666" s="217"/>
      <c r="AB20666" s="217"/>
      <c r="AC20666" s="217"/>
      <c r="AD20666" s="213"/>
    </row>
    <row r="20667" spans="20:30" x14ac:dyDescent="0.2">
      <c r="T20667" s="212"/>
      <c r="U20667" s="213"/>
      <c r="V20667" s="213"/>
      <c r="W20667" s="213"/>
      <c r="X20667" s="214"/>
      <c r="Y20667" s="214"/>
      <c r="Z20667" s="214"/>
      <c r="AA20667" s="217"/>
      <c r="AB20667" s="217"/>
      <c r="AC20667" s="217"/>
      <c r="AD20667" s="213"/>
    </row>
    <row r="20668" spans="20:30" x14ac:dyDescent="0.2">
      <c r="T20668" s="212"/>
      <c r="U20668" s="213"/>
      <c r="V20668" s="213"/>
      <c r="W20668" s="213"/>
      <c r="X20668" s="214"/>
      <c r="Y20668" s="214"/>
      <c r="Z20668" s="214"/>
      <c r="AA20668" s="217"/>
      <c r="AB20668" s="217"/>
      <c r="AC20668" s="217"/>
      <c r="AD20668" s="213"/>
    </row>
    <row r="20669" spans="20:30" x14ac:dyDescent="0.2">
      <c r="T20669" s="212"/>
      <c r="U20669" s="213"/>
      <c r="V20669" s="213"/>
      <c r="W20669" s="213"/>
      <c r="X20669" s="214"/>
      <c r="Y20669" s="214"/>
      <c r="Z20669" s="214"/>
      <c r="AA20669" s="217"/>
      <c r="AB20669" s="217"/>
      <c r="AC20669" s="217"/>
      <c r="AD20669" s="213"/>
    </row>
    <row r="20670" spans="20:30" x14ac:dyDescent="0.2">
      <c r="T20670" s="212"/>
      <c r="U20670" s="213"/>
      <c r="V20670" s="213"/>
      <c r="W20670" s="213"/>
      <c r="X20670" s="214"/>
      <c r="Y20670" s="214"/>
      <c r="Z20670" s="214"/>
      <c r="AA20670" s="217"/>
      <c r="AB20670" s="217"/>
      <c r="AC20670" s="217"/>
      <c r="AD20670" s="213"/>
    </row>
    <row r="20671" spans="20:30" x14ac:dyDescent="0.2">
      <c r="T20671" s="212"/>
      <c r="U20671" s="213"/>
      <c r="V20671" s="213"/>
      <c r="W20671" s="213"/>
      <c r="X20671" s="214"/>
      <c r="Y20671" s="214"/>
      <c r="Z20671" s="214"/>
      <c r="AA20671" s="217"/>
      <c r="AB20671" s="217"/>
      <c r="AC20671" s="217"/>
      <c r="AD20671" s="213"/>
    </row>
    <row r="20672" spans="20:30" x14ac:dyDescent="0.2">
      <c r="T20672" s="212"/>
      <c r="U20672" s="213"/>
      <c r="V20672" s="213"/>
      <c r="W20672" s="213"/>
      <c r="X20672" s="214"/>
      <c r="Y20672" s="214"/>
      <c r="Z20672" s="214"/>
      <c r="AA20672" s="217"/>
      <c r="AB20672" s="217"/>
      <c r="AC20672" s="217"/>
      <c r="AD20672" s="213"/>
    </row>
    <row r="20673" spans="20:30" x14ac:dyDescent="0.2">
      <c r="T20673" s="212"/>
      <c r="U20673" s="213"/>
      <c r="V20673" s="213"/>
      <c r="W20673" s="213"/>
      <c r="X20673" s="214"/>
      <c r="Y20673" s="214"/>
      <c r="Z20673" s="214"/>
      <c r="AA20673" s="217"/>
      <c r="AB20673" s="217"/>
      <c r="AC20673" s="217"/>
      <c r="AD20673" s="213"/>
    </row>
    <row r="20674" spans="20:30" x14ac:dyDescent="0.2">
      <c r="T20674" s="212"/>
      <c r="U20674" s="213"/>
      <c r="V20674" s="213"/>
      <c r="W20674" s="213"/>
      <c r="X20674" s="214"/>
      <c r="Y20674" s="214"/>
      <c r="Z20674" s="214"/>
      <c r="AA20674" s="217"/>
      <c r="AB20674" s="217"/>
      <c r="AC20674" s="217"/>
      <c r="AD20674" s="213"/>
    </row>
    <row r="20675" spans="20:30" x14ac:dyDescent="0.2">
      <c r="T20675" s="212"/>
      <c r="U20675" s="213"/>
      <c r="V20675" s="213"/>
      <c r="W20675" s="213"/>
      <c r="X20675" s="214"/>
      <c r="Y20675" s="214"/>
      <c r="Z20675" s="214"/>
      <c r="AA20675" s="217"/>
      <c r="AB20675" s="217"/>
      <c r="AC20675" s="217"/>
      <c r="AD20675" s="213"/>
    </row>
    <row r="20676" spans="20:30" x14ac:dyDescent="0.2">
      <c r="T20676" s="212"/>
      <c r="U20676" s="213"/>
      <c r="V20676" s="213"/>
      <c r="W20676" s="213"/>
      <c r="X20676" s="214"/>
      <c r="Y20676" s="214"/>
      <c r="Z20676" s="214"/>
      <c r="AA20676" s="217"/>
      <c r="AB20676" s="217"/>
      <c r="AC20676" s="217"/>
      <c r="AD20676" s="213"/>
    </row>
    <row r="20677" spans="20:30" x14ac:dyDescent="0.2">
      <c r="T20677" s="212"/>
      <c r="U20677" s="213"/>
      <c r="V20677" s="213"/>
      <c r="W20677" s="213"/>
      <c r="X20677" s="214"/>
      <c r="Y20677" s="214"/>
      <c r="Z20677" s="214"/>
      <c r="AA20677" s="217"/>
      <c r="AB20677" s="217"/>
      <c r="AC20677" s="217"/>
      <c r="AD20677" s="213"/>
    </row>
    <row r="20678" spans="20:30" x14ac:dyDescent="0.2">
      <c r="T20678" s="212"/>
      <c r="U20678" s="213"/>
      <c r="V20678" s="213"/>
      <c r="W20678" s="213"/>
      <c r="X20678" s="214"/>
      <c r="Y20678" s="214"/>
      <c r="Z20678" s="214"/>
      <c r="AA20678" s="217"/>
      <c r="AB20678" s="217"/>
      <c r="AC20678" s="217"/>
      <c r="AD20678" s="213"/>
    </row>
    <row r="20679" spans="20:30" x14ac:dyDescent="0.2">
      <c r="T20679" s="212"/>
      <c r="U20679" s="213"/>
      <c r="V20679" s="213"/>
      <c r="W20679" s="213"/>
      <c r="X20679" s="214"/>
      <c r="Y20679" s="214"/>
      <c r="Z20679" s="214"/>
      <c r="AA20679" s="217"/>
      <c r="AB20679" s="217"/>
      <c r="AC20679" s="217"/>
      <c r="AD20679" s="213"/>
    </row>
    <row r="20680" spans="20:30" x14ac:dyDescent="0.2">
      <c r="T20680" s="212"/>
      <c r="U20680" s="213"/>
      <c r="V20680" s="213"/>
      <c r="W20680" s="213"/>
      <c r="X20680" s="214"/>
      <c r="Y20680" s="214"/>
      <c r="Z20680" s="214"/>
      <c r="AA20680" s="217"/>
      <c r="AB20680" s="217"/>
      <c r="AC20680" s="217"/>
      <c r="AD20680" s="213"/>
    </row>
    <row r="20681" spans="20:30" x14ac:dyDescent="0.2">
      <c r="T20681" s="212"/>
      <c r="U20681" s="213"/>
      <c r="V20681" s="213"/>
      <c r="W20681" s="213"/>
      <c r="X20681" s="214"/>
      <c r="Y20681" s="214"/>
      <c r="Z20681" s="214"/>
      <c r="AA20681" s="217"/>
      <c r="AB20681" s="217"/>
      <c r="AC20681" s="217"/>
      <c r="AD20681" s="213"/>
    </row>
    <row r="20682" spans="20:30" x14ac:dyDescent="0.2">
      <c r="T20682" s="212"/>
      <c r="U20682" s="213"/>
      <c r="V20682" s="213"/>
      <c r="W20682" s="213"/>
      <c r="X20682" s="214"/>
      <c r="Y20682" s="214"/>
      <c r="Z20682" s="214"/>
      <c r="AA20682" s="217"/>
      <c r="AB20682" s="217"/>
      <c r="AC20682" s="217"/>
      <c r="AD20682" s="213"/>
    </row>
    <row r="20683" spans="20:30" x14ac:dyDescent="0.2">
      <c r="T20683" s="212"/>
      <c r="U20683" s="213"/>
      <c r="V20683" s="213"/>
      <c r="W20683" s="213"/>
      <c r="X20683" s="214"/>
      <c r="Y20683" s="214"/>
      <c r="Z20683" s="214"/>
      <c r="AA20683" s="217"/>
      <c r="AB20683" s="217"/>
      <c r="AC20683" s="217"/>
      <c r="AD20683" s="213"/>
    </row>
    <row r="20684" spans="20:30" x14ac:dyDescent="0.2">
      <c r="T20684" s="212"/>
      <c r="U20684" s="213"/>
      <c r="V20684" s="213"/>
      <c r="W20684" s="213"/>
      <c r="X20684" s="214"/>
      <c r="Y20684" s="214"/>
      <c r="Z20684" s="214"/>
      <c r="AA20684" s="217"/>
      <c r="AB20684" s="217"/>
      <c r="AC20684" s="217"/>
      <c r="AD20684" s="213"/>
    </row>
    <row r="20685" spans="20:30" x14ac:dyDescent="0.2">
      <c r="T20685" s="212"/>
      <c r="U20685" s="213"/>
      <c r="V20685" s="213"/>
      <c r="W20685" s="213"/>
      <c r="X20685" s="214"/>
      <c r="Y20685" s="214"/>
      <c r="Z20685" s="214"/>
      <c r="AA20685" s="217"/>
      <c r="AB20685" s="217"/>
      <c r="AC20685" s="217"/>
      <c r="AD20685" s="213"/>
    </row>
    <row r="20686" spans="20:30" x14ac:dyDescent="0.2">
      <c r="T20686" s="212"/>
      <c r="U20686" s="213"/>
      <c r="V20686" s="213"/>
      <c r="W20686" s="213"/>
      <c r="X20686" s="214"/>
      <c r="Y20686" s="214"/>
      <c r="Z20686" s="214"/>
      <c r="AA20686" s="217"/>
      <c r="AB20686" s="217"/>
      <c r="AC20686" s="217"/>
      <c r="AD20686" s="213"/>
    </row>
    <row r="20687" spans="20:30" x14ac:dyDescent="0.2">
      <c r="T20687" s="212"/>
      <c r="U20687" s="213"/>
      <c r="V20687" s="213"/>
      <c r="W20687" s="213"/>
      <c r="X20687" s="214"/>
      <c r="Y20687" s="214"/>
      <c r="Z20687" s="214"/>
      <c r="AA20687" s="217"/>
      <c r="AB20687" s="217"/>
      <c r="AC20687" s="217"/>
      <c r="AD20687" s="213"/>
    </row>
    <row r="20688" spans="20:30" x14ac:dyDescent="0.2">
      <c r="T20688" s="212"/>
      <c r="U20688" s="213"/>
      <c r="V20688" s="213"/>
      <c r="W20688" s="213"/>
      <c r="X20688" s="214"/>
      <c r="Y20688" s="214"/>
      <c r="Z20688" s="214"/>
      <c r="AA20688" s="217"/>
      <c r="AB20688" s="217"/>
      <c r="AC20688" s="217"/>
      <c r="AD20688" s="213"/>
    </row>
    <row r="20689" spans="20:30" x14ac:dyDescent="0.2">
      <c r="T20689" s="212"/>
      <c r="U20689" s="213"/>
      <c r="V20689" s="213"/>
      <c r="W20689" s="213"/>
      <c r="X20689" s="214"/>
      <c r="Y20689" s="214"/>
      <c r="Z20689" s="214"/>
      <c r="AA20689" s="217"/>
      <c r="AB20689" s="217"/>
      <c r="AC20689" s="217"/>
      <c r="AD20689" s="213"/>
    </row>
    <row r="20690" spans="20:30" x14ac:dyDescent="0.2">
      <c r="T20690" s="212"/>
      <c r="U20690" s="213"/>
      <c r="V20690" s="213"/>
      <c r="W20690" s="213"/>
      <c r="X20690" s="214"/>
      <c r="Y20690" s="214"/>
      <c r="Z20690" s="214"/>
      <c r="AA20690" s="217"/>
      <c r="AB20690" s="217"/>
      <c r="AC20690" s="217"/>
      <c r="AD20690" s="213"/>
    </row>
    <row r="20691" spans="20:30" x14ac:dyDescent="0.2">
      <c r="T20691" s="212"/>
      <c r="U20691" s="213"/>
      <c r="V20691" s="213"/>
      <c r="W20691" s="213"/>
      <c r="X20691" s="214"/>
      <c r="Y20691" s="214"/>
      <c r="Z20691" s="214"/>
      <c r="AA20691" s="217"/>
      <c r="AB20691" s="217"/>
      <c r="AC20691" s="217"/>
      <c r="AD20691" s="213"/>
    </row>
    <row r="20692" spans="20:30" x14ac:dyDescent="0.2">
      <c r="T20692" s="212"/>
      <c r="U20692" s="213"/>
      <c r="V20692" s="213"/>
      <c r="W20692" s="213"/>
      <c r="X20692" s="214"/>
      <c r="Y20692" s="214"/>
      <c r="Z20692" s="214"/>
      <c r="AA20692" s="217"/>
      <c r="AB20692" s="217"/>
      <c r="AC20692" s="217"/>
      <c r="AD20692" s="213"/>
    </row>
    <row r="20693" spans="20:30" x14ac:dyDescent="0.2">
      <c r="T20693" s="212"/>
      <c r="U20693" s="213"/>
      <c r="V20693" s="213"/>
      <c r="W20693" s="213"/>
      <c r="X20693" s="214"/>
      <c r="Y20693" s="214"/>
      <c r="Z20693" s="214"/>
      <c r="AA20693" s="217"/>
      <c r="AB20693" s="217"/>
      <c r="AC20693" s="217"/>
      <c r="AD20693" s="213"/>
    </row>
    <row r="20694" spans="20:30" x14ac:dyDescent="0.2">
      <c r="T20694" s="212"/>
      <c r="U20694" s="213"/>
      <c r="V20694" s="213"/>
      <c r="W20694" s="213"/>
      <c r="X20694" s="214"/>
      <c r="Y20694" s="214"/>
      <c r="Z20694" s="214"/>
      <c r="AA20694" s="217"/>
      <c r="AB20694" s="217"/>
      <c r="AC20694" s="217"/>
      <c r="AD20694" s="213"/>
    </row>
    <row r="20695" spans="20:30" x14ac:dyDescent="0.2">
      <c r="T20695" s="212"/>
      <c r="U20695" s="213"/>
      <c r="V20695" s="213"/>
      <c r="W20695" s="213"/>
      <c r="X20695" s="214"/>
      <c r="Y20695" s="214"/>
      <c r="Z20695" s="214"/>
      <c r="AA20695" s="217"/>
      <c r="AB20695" s="217"/>
      <c r="AC20695" s="217"/>
      <c r="AD20695" s="213"/>
    </row>
    <row r="20696" spans="20:30" x14ac:dyDescent="0.2">
      <c r="T20696" s="212"/>
      <c r="U20696" s="213"/>
      <c r="V20696" s="213"/>
      <c r="W20696" s="213"/>
      <c r="X20696" s="214"/>
      <c r="Y20696" s="214"/>
      <c r="Z20696" s="214"/>
      <c r="AA20696" s="217"/>
      <c r="AB20696" s="217"/>
      <c r="AC20696" s="217"/>
      <c r="AD20696" s="213"/>
    </row>
    <row r="20697" spans="20:30" x14ac:dyDescent="0.2">
      <c r="T20697" s="212"/>
      <c r="U20697" s="213"/>
      <c r="V20697" s="213"/>
      <c r="W20697" s="213"/>
      <c r="X20697" s="214"/>
      <c r="Y20697" s="214"/>
      <c r="Z20697" s="214"/>
      <c r="AA20697" s="217"/>
      <c r="AB20697" s="217"/>
      <c r="AC20697" s="217"/>
      <c r="AD20697" s="213"/>
    </row>
    <row r="20698" spans="20:30" x14ac:dyDescent="0.2">
      <c r="T20698" s="212"/>
      <c r="U20698" s="213"/>
      <c r="V20698" s="213"/>
      <c r="W20698" s="213"/>
      <c r="X20698" s="214"/>
      <c r="Y20698" s="214"/>
      <c r="Z20698" s="214"/>
      <c r="AA20698" s="217"/>
      <c r="AB20698" s="217"/>
      <c r="AC20698" s="217"/>
      <c r="AD20698" s="213"/>
    </row>
    <row r="20699" spans="20:30" x14ac:dyDescent="0.2">
      <c r="T20699" s="212"/>
      <c r="U20699" s="213"/>
      <c r="V20699" s="213"/>
      <c r="W20699" s="213"/>
      <c r="X20699" s="214"/>
      <c r="Y20699" s="214"/>
      <c r="Z20699" s="214"/>
      <c r="AA20699" s="217"/>
      <c r="AB20699" s="217"/>
      <c r="AC20699" s="217"/>
      <c r="AD20699" s="213"/>
    </row>
    <row r="20700" spans="20:30" x14ac:dyDescent="0.2">
      <c r="T20700" s="212"/>
      <c r="U20700" s="213"/>
      <c r="V20700" s="213"/>
      <c r="W20700" s="213"/>
      <c r="X20700" s="214"/>
      <c r="Y20700" s="214"/>
      <c r="Z20700" s="214"/>
      <c r="AA20700" s="217"/>
      <c r="AB20700" s="217"/>
      <c r="AC20700" s="217"/>
      <c r="AD20700" s="213"/>
    </row>
    <row r="20701" spans="20:30" x14ac:dyDescent="0.2">
      <c r="T20701" s="212"/>
      <c r="U20701" s="213"/>
      <c r="V20701" s="213"/>
      <c r="W20701" s="213"/>
      <c r="X20701" s="214"/>
      <c r="Y20701" s="214"/>
      <c r="Z20701" s="214"/>
      <c r="AA20701" s="217"/>
      <c r="AB20701" s="217"/>
      <c r="AC20701" s="217"/>
      <c r="AD20701" s="213"/>
    </row>
    <row r="20702" spans="20:30" x14ac:dyDescent="0.2">
      <c r="T20702" s="212"/>
      <c r="U20702" s="213"/>
      <c r="V20702" s="213"/>
      <c r="W20702" s="213"/>
      <c r="X20702" s="214"/>
      <c r="Y20702" s="214"/>
      <c r="Z20702" s="214"/>
      <c r="AA20702" s="217"/>
      <c r="AB20702" s="217"/>
      <c r="AC20702" s="217"/>
      <c r="AD20702" s="213"/>
    </row>
    <row r="20703" spans="20:30" x14ac:dyDescent="0.2">
      <c r="T20703" s="212"/>
      <c r="U20703" s="213"/>
      <c r="V20703" s="213"/>
      <c r="W20703" s="213"/>
      <c r="X20703" s="214"/>
      <c r="Y20703" s="214"/>
      <c r="Z20703" s="214"/>
      <c r="AA20703" s="217"/>
      <c r="AB20703" s="217"/>
      <c r="AC20703" s="217"/>
      <c r="AD20703" s="213"/>
    </row>
    <row r="20704" spans="20:30" x14ac:dyDescent="0.2">
      <c r="T20704" s="212"/>
      <c r="U20704" s="213"/>
      <c r="V20704" s="213"/>
      <c r="W20704" s="213"/>
      <c r="X20704" s="214"/>
      <c r="Y20704" s="214"/>
      <c r="Z20704" s="214"/>
      <c r="AA20704" s="217"/>
      <c r="AB20704" s="217"/>
      <c r="AC20704" s="217"/>
      <c r="AD20704" s="213"/>
    </row>
    <row r="20705" spans="20:30" x14ac:dyDescent="0.2">
      <c r="T20705" s="212"/>
      <c r="U20705" s="213"/>
      <c r="V20705" s="213"/>
      <c r="W20705" s="213"/>
      <c r="X20705" s="214"/>
      <c r="Y20705" s="214"/>
      <c r="Z20705" s="214"/>
      <c r="AA20705" s="217"/>
      <c r="AB20705" s="217"/>
      <c r="AC20705" s="217"/>
      <c r="AD20705" s="213"/>
    </row>
    <row r="20706" spans="20:30" x14ac:dyDescent="0.2">
      <c r="T20706" s="212"/>
      <c r="U20706" s="213"/>
      <c r="V20706" s="213"/>
      <c r="W20706" s="213"/>
      <c r="X20706" s="214"/>
      <c r="Y20706" s="214"/>
      <c r="Z20706" s="214"/>
      <c r="AA20706" s="217"/>
      <c r="AB20706" s="217"/>
      <c r="AC20706" s="217"/>
      <c r="AD20706" s="213"/>
    </row>
    <row r="20707" spans="20:30" x14ac:dyDescent="0.2">
      <c r="T20707" s="212"/>
      <c r="U20707" s="213"/>
      <c r="V20707" s="213"/>
      <c r="W20707" s="213"/>
      <c r="X20707" s="214"/>
      <c r="Y20707" s="214"/>
      <c r="Z20707" s="214"/>
      <c r="AA20707" s="217"/>
      <c r="AB20707" s="217"/>
      <c r="AC20707" s="217"/>
      <c r="AD20707" s="213"/>
    </row>
    <row r="20708" spans="20:30" x14ac:dyDescent="0.2">
      <c r="T20708" s="212"/>
      <c r="U20708" s="213"/>
      <c r="V20708" s="213"/>
      <c r="W20708" s="213"/>
      <c r="X20708" s="214"/>
      <c r="Y20708" s="214"/>
      <c r="Z20708" s="214"/>
      <c r="AA20708" s="217"/>
      <c r="AB20708" s="217"/>
      <c r="AC20708" s="217"/>
      <c r="AD20708" s="213"/>
    </row>
    <row r="20709" spans="20:30" x14ac:dyDescent="0.2">
      <c r="T20709" s="212"/>
      <c r="U20709" s="213"/>
      <c r="V20709" s="213"/>
      <c r="W20709" s="213"/>
      <c r="X20709" s="214"/>
      <c r="Y20709" s="214"/>
      <c r="Z20709" s="214"/>
      <c r="AA20709" s="217"/>
      <c r="AB20709" s="217"/>
      <c r="AC20709" s="217"/>
      <c r="AD20709" s="213"/>
    </row>
    <row r="20710" spans="20:30" x14ac:dyDescent="0.2">
      <c r="T20710" s="212"/>
      <c r="U20710" s="213"/>
      <c r="V20710" s="213"/>
      <c r="W20710" s="213"/>
      <c r="X20710" s="214"/>
      <c r="Y20710" s="214"/>
      <c r="Z20710" s="214"/>
      <c r="AA20710" s="217"/>
      <c r="AB20710" s="217"/>
      <c r="AC20710" s="217"/>
      <c r="AD20710" s="213"/>
    </row>
    <row r="20711" spans="20:30" x14ac:dyDescent="0.2">
      <c r="T20711" s="212"/>
      <c r="U20711" s="213"/>
      <c r="V20711" s="213"/>
      <c r="W20711" s="213"/>
      <c r="X20711" s="214"/>
      <c r="Y20711" s="214"/>
      <c r="Z20711" s="214"/>
      <c r="AA20711" s="217"/>
      <c r="AB20711" s="217"/>
      <c r="AC20711" s="217"/>
      <c r="AD20711" s="213"/>
    </row>
    <row r="20712" spans="20:30" x14ac:dyDescent="0.2">
      <c r="T20712" s="212"/>
      <c r="U20712" s="213"/>
      <c r="V20712" s="213"/>
      <c r="W20712" s="213"/>
      <c r="X20712" s="214"/>
      <c r="Y20712" s="214"/>
      <c r="Z20712" s="214"/>
      <c r="AA20712" s="217"/>
      <c r="AB20712" s="217"/>
      <c r="AC20712" s="217"/>
      <c r="AD20712" s="213"/>
    </row>
    <row r="20713" spans="20:30" x14ac:dyDescent="0.2">
      <c r="T20713" s="212"/>
      <c r="U20713" s="213"/>
      <c r="V20713" s="213"/>
      <c r="W20713" s="213"/>
      <c r="X20713" s="214"/>
      <c r="Y20713" s="214"/>
      <c r="Z20713" s="214"/>
      <c r="AA20713" s="217"/>
      <c r="AB20713" s="217"/>
      <c r="AC20713" s="217"/>
      <c r="AD20713" s="213"/>
    </row>
    <row r="20714" spans="20:30" x14ac:dyDescent="0.2">
      <c r="T20714" s="212"/>
      <c r="U20714" s="213"/>
      <c r="V20714" s="213"/>
      <c r="W20714" s="213"/>
      <c r="X20714" s="214"/>
      <c r="Y20714" s="214"/>
      <c r="Z20714" s="214"/>
      <c r="AA20714" s="217"/>
      <c r="AB20714" s="217"/>
      <c r="AC20714" s="217"/>
      <c r="AD20714" s="213"/>
    </row>
    <row r="20715" spans="20:30" x14ac:dyDescent="0.2">
      <c r="T20715" s="212"/>
      <c r="U20715" s="213"/>
      <c r="V20715" s="213"/>
      <c r="W20715" s="213"/>
      <c r="X20715" s="214"/>
      <c r="Y20715" s="214"/>
      <c r="Z20715" s="214"/>
      <c r="AA20715" s="217"/>
      <c r="AB20715" s="217"/>
      <c r="AC20715" s="217"/>
      <c r="AD20715" s="213"/>
    </row>
    <row r="20716" spans="20:30" x14ac:dyDescent="0.2">
      <c r="T20716" s="212"/>
      <c r="U20716" s="213"/>
      <c r="V20716" s="213"/>
      <c r="W20716" s="213"/>
      <c r="X20716" s="214"/>
      <c r="Y20716" s="214"/>
      <c r="Z20716" s="214"/>
      <c r="AA20716" s="217"/>
      <c r="AB20716" s="217"/>
      <c r="AC20716" s="217"/>
      <c r="AD20716" s="213"/>
    </row>
    <row r="20717" spans="20:30" x14ac:dyDescent="0.2">
      <c r="T20717" s="212"/>
      <c r="U20717" s="213"/>
      <c r="V20717" s="213"/>
      <c r="W20717" s="213"/>
      <c r="X20717" s="214"/>
      <c r="Y20717" s="214"/>
      <c r="Z20717" s="214"/>
      <c r="AA20717" s="217"/>
      <c r="AB20717" s="217"/>
      <c r="AC20717" s="217"/>
      <c r="AD20717" s="213"/>
    </row>
    <row r="20718" spans="20:30" x14ac:dyDescent="0.2">
      <c r="T20718" s="212"/>
      <c r="U20718" s="213"/>
      <c r="V20718" s="213"/>
      <c r="W20718" s="213"/>
      <c r="X20718" s="214"/>
      <c r="Y20718" s="214"/>
      <c r="Z20718" s="214"/>
      <c r="AA20718" s="217"/>
      <c r="AB20718" s="217"/>
      <c r="AC20718" s="217"/>
      <c r="AD20718" s="213"/>
    </row>
    <row r="20719" spans="20:30" x14ac:dyDescent="0.2">
      <c r="T20719" s="212"/>
      <c r="U20719" s="213"/>
      <c r="V20719" s="213"/>
      <c r="W20719" s="213"/>
      <c r="X20719" s="214"/>
      <c r="Y20719" s="214"/>
      <c r="Z20719" s="214"/>
      <c r="AA20719" s="217"/>
      <c r="AB20719" s="217"/>
      <c r="AC20719" s="217"/>
      <c r="AD20719" s="213"/>
    </row>
    <row r="20720" spans="20:30" x14ac:dyDescent="0.2">
      <c r="T20720" s="212"/>
      <c r="U20720" s="213"/>
      <c r="V20720" s="213"/>
      <c r="W20720" s="213"/>
      <c r="X20720" s="214"/>
      <c r="Y20720" s="214"/>
      <c r="Z20720" s="214"/>
      <c r="AA20720" s="217"/>
      <c r="AB20720" s="217"/>
      <c r="AC20720" s="217"/>
      <c r="AD20720" s="213"/>
    </row>
    <row r="20721" spans="20:30" x14ac:dyDescent="0.2">
      <c r="T20721" s="212"/>
      <c r="U20721" s="213"/>
      <c r="V20721" s="213"/>
      <c r="W20721" s="213"/>
      <c r="X20721" s="214"/>
      <c r="Y20721" s="214"/>
      <c r="Z20721" s="214"/>
      <c r="AA20721" s="217"/>
      <c r="AB20721" s="217"/>
      <c r="AC20721" s="217"/>
      <c r="AD20721" s="213"/>
    </row>
    <row r="20722" spans="20:30" x14ac:dyDescent="0.2">
      <c r="T20722" s="212"/>
      <c r="U20722" s="213"/>
      <c r="V20722" s="213"/>
      <c r="W20722" s="213"/>
      <c r="X20722" s="214"/>
      <c r="Y20722" s="214"/>
      <c r="Z20722" s="214"/>
      <c r="AA20722" s="217"/>
      <c r="AB20722" s="217"/>
      <c r="AC20722" s="217"/>
      <c r="AD20722" s="213"/>
    </row>
    <row r="20723" spans="20:30" x14ac:dyDescent="0.2">
      <c r="T20723" s="212"/>
      <c r="U20723" s="213"/>
      <c r="V20723" s="213"/>
      <c r="W20723" s="213"/>
      <c r="X20723" s="214"/>
      <c r="Y20723" s="214"/>
      <c r="Z20723" s="214"/>
      <c r="AA20723" s="217"/>
      <c r="AB20723" s="217"/>
      <c r="AC20723" s="217"/>
      <c r="AD20723" s="213"/>
    </row>
    <row r="20724" spans="20:30" x14ac:dyDescent="0.2">
      <c r="T20724" s="212"/>
      <c r="U20724" s="213"/>
      <c r="V20724" s="213"/>
      <c r="W20724" s="213"/>
      <c r="X20724" s="214"/>
      <c r="Y20724" s="214"/>
      <c r="Z20724" s="214"/>
      <c r="AA20724" s="217"/>
      <c r="AB20724" s="217"/>
      <c r="AC20724" s="217"/>
      <c r="AD20724" s="213"/>
    </row>
    <row r="20725" spans="20:30" x14ac:dyDescent="0.2">
      <c r="T20725" s="212"/>
      <c r="U20725" s="213"/>
      <c r="V20725" s="213"/>
      <c r="W20725" s="213"/>
      <c r="X20725" s="214"/>
      <c r="Y20725" s="214"/>
      <c r="Z20725" s="214"/>
      <c r="AA20725" s="217"/>
      <c r="AB20725" s="217"/>
      <c r="AC20725" s="217"/>
      <c r="AD20725" s="213"/>
    </row>
    <row r="20726" spans="20:30" x14ac:dyDescent="0.2">
      <c r="T20726" s="212"/>
      <c r="U20726" s="213"/>
      <c r="V20726" s="213"/>
      <c r="W20726" s="213"/>
      <c r="X20726" s="214"/>
      <c r="Y20726" s="214"/>
      <c r="Z20726" s="214"/>
      <c r="AA20726" s="217"/>
      <c r="AB20726" s="217"/>
      <c r="AC20726" s="217"/>
      <c r="AD20726" s="213"/>
    </row>
    <row r="20727" spans="20:30" x14ac:dyDescent="0.2">
      <c r="T20727" s="212"/>
      <c r="U20727" s="213"/>
      <c r="V20727" s="213"/>
      <c r="W20727" s="213"/>
      <c r="X20727" s="214"/>
      <c r="Y20727" s="214"/>
      <c r="Z20727" s="214"/>
      <c r="AA20727" s="217"/>
      <c r="AB20727" s="217"/>
      <c r="AC20727" s="217"/>
      <c r="AD20727" s="213"/>
    </row>
    <row r="20728" spans="20:30" x14ac:dyDescent="0.2">
      <c r="T20728" s="212"/>
      <c r="U20728" s="213"/>
      <c r="V20728" s="213"/>
      <c r="W20728" s="213"/>
      <c r="X20728" s="214"/>
      <c r="Y20728" s="214"/>
      <c r="Z20728" s="214"/>
      <c r="AA20728" s="217"/>
      <c r="AB20728" s="217"/>
      <c r="AC20728" s="217"/>
      <c r="AD20728" s="213"/>
    </row>
    <row r="20729" spans="20:30" x14ac:dyDescent="0.2">
      <c r="T20729" s="212"/>
      <c r="U20729" s="213"/>
      <c r="V20729" s="213"/>
      <c r="W20729" s="213"/>
      <c r="X20729" s="214"/>
      <c r="Y20729" s="214"/>
      <c r="Z20729" s="214"/>
      <c r="AA20729" s="217"/>
      <c r="AB20729" s="217"/>
      <c r="AC20729" s="217"/>
      <c r="AD20729" s="213"/>
    </row>
    <row r="20730" spans="20:30" x14ac:dyDescent="0.2">
      <c r="T20730" s="212"/>
      <c r="U20730" s="213"/>
      <c r="V20730" s="213"/>
      <c r="W20730" s="213"/>
      <c r="X20730" s="214"/>
      <c r="Y20730" s="214"/>
      <c r="Z20730" s="214"/>
      <c r="AA20730" s="217"/>
      <c r="AB20730" s="217"/>
      <c r="AC20730" s="217"/>
      <c r="AD20730" s="213"/>
    </row>
    <row r="20731" spans="20:30" x14ac:dyDescent="0.2">
      <c r="T20731" s="212"/>
      <c r="U20731" s="213"/>
      <c r="V20731" s="213"/>
      <c r="W20731" s="213"/>
      <c r="X20731" s="214"/>
      <c r="Y20731" s="214"/>
      <c r="Z20731" s="214"/>
      <c r="AA20731" s="217"/>
      <c r="AB20731" s="217"/>
      <c r="AC20731" s="217"/>
      <c r="AD20731" s="213"/>
    </row>
    <row r="20732" spans="20:30" x14ac:dyDescent="0.2">
      <c r="T20732" s="212"/>
      <c r="U20732" s="213"/>
      <c r="V20732" s="213"/>
      <c r="W20732" s="213"/>
      <c r="X20732" s="214"/>
      <c r="Y20732" s="214"/>
      <c r="Z20732" s="214"/>
      <c r="AA20732" s="217"/>
      <c r="AB20732" s="217"/>
      <c r="AC20732" s="217"/>
      <c r="AD20732" s="213"/>
    </row>
    <row r="20733" spans="20:30" x14ac:dyDescent="0.2">
      <c r="T20733" s="212"/>
      <c r="U20733" s="213"/>
      <c r="V20733" s="213"/>
      <c r="W20733" s="213"/>
      <c r="X20733" s="214"/>
      <c r="Y20733" s="214"/>
      <c r="Z20733" s="214"/>
      <c r="AA20733" s="217"/>
      <c r="AB20733" s="217"/>
      <c r="AC20733" s="217"/>
      <c r="AD20733" s="213"/>
    </row>
    <row r="20734" spans="20:30" x14ac:dyDescent="0.2">
      <c r="T20734" s="212"/>
      <c r="U20734" s="213"/>
      <c r="V20734" s="213"/>
      <c r="W20734" s="213"/>
      <c r="X20734" s="214"/>
      <c r="Y20734" s="214"/>
      <c r="Z20734" s="214"/>
      <c r="AA20734" s="217"/>
      <c r="AB20734" s="217"/>
      <c r="AC20734" s="217"/>
      <c r="AD20734" s="213"/>
    </row>
    <row r="20735" spans="20:30" x14ac:dyDescent="0.2">
      <c r="T20735" s="212"/>
      <c r="U20735" s="213"/>
      <c r="V20735" s="213"/>
      <c r="W20735" s="213"/>
      <c r="X20735" s="214"/>
      <c r="Y20735" s="214"/>
      <c r="Z20735" s="214"/>
      <c r="AA20735" s="217"/>
      <c r="AB20735" s="217"/>
      <c r="AC20735" s="217"/>
      <c r="AD20735" s="213"/>
    </row>
    <row r="20736" spans="20:30" x14ac:dyDescent="0.2">
      <c r="T20736" s="212"/>
      <c r="U20736" s="213"/>
      <c r="V20736" s="213"/>
      <c r="W20736" s="213"/>
      <c r="X20736" s="214"/>
      <c r="Y20736" s="214"/>
      <c r="Z20736" s="214"/>
      <c r="AA20736" s="217"/>
      <c r="AB20736" s="217"/>
      <c r="AC20736" s="217"/>
      <c r="AD20736" s="213"/>
    </row>
    <row r="20737" spans="20:30" x14ac:dyDescent="0.2">
      <c r="T20737" s="212"/>
      <c r="U20737" s="213"/>
      <c r="V20737" s="213"/>
      <c r="W20737" s="213"/>
      <c r="X20737" s="214"/>
      <c r="Y20737" s="214"/>
      <c r="Z20737" s="214"/>
      <c r="AA20737" s="217"/>
      <c r="AB20737" s="217"/>
      <c r="AC20737" s="217"/>
      <c r="AD20737" s="213"/>
    </row>
    <row r="20738" spans="20:30" x14ac:dyDescent="0.2">
      <c r="T20738" s="212"/>
      <c r="U20738" s="213"/>
      <c r="V20738" s="213"/>
      <c r="W20738" s="213"/>
      <c r="X20738" s="214"/>
      <c r="Y20738" s="214"/>
      <c r="Z20738" s="214"/>
      <c r="AA20738" s="217"/>
      <c r="AB20738" s="217"/>
      <c r="AC20738" s="217"/>
      <c r="AD20738" s="213"/>
    </row>
    <row r="20739" spans="20:30" x14ac:dyDescent="0.2">
      <c r="T20739" s="212"/>
      <c r="U20739" s="213"/>
      <c r="V20739" s="213"/>
      <c r="W20739" s="213"/>
      <c r="X20739" s="214"/>
      <c r="Y20739" s="214"/>
      <c r="Z20739" s="214"/>
      <c r="AA20739" s="217"/>
      <c r="AB20739" s="217"/>
      <c r="AC20739" s="217"/>
      <c r="AD20739" s="213"/>
    </row>
    <row r="20740" spans="20:30" x14ac:dyDescent="0.2">
      <c r="T20740" s="212"/>
      <c r="U20740" s="213"/>
      <c r="V20740" s="213"/>
      <c r="W20740" s="213"/>
      <c r="X20740" s="214"/>
      <c r="Y20740" s="214"/>
      <c r="Z20740" s="214"/>
      <c r="AA20740" s="217"/>
      <c r="AB20740" s="217"/>
      <c r="AC20740" s="217"/>
      <c r="AD20740" s="213"/>
    </row>
    <row r="20741" spans="20:30" x14ac:dyDescent="0.2">
      <c r="T20741" s="212"/>
      <c r="U20741" s="213"/>
      <c r="V20741" s="213"/>
      <c r="W20741" s="213"/>
      <c r="X20741" s="214"/>
      <c r="Y20741" s="214"/>
      <c r="Z20741" s="214"/>
      <c r="AA20741" s="217"/>
      <c r="AB20741" s="217"/>
      <c r="AC20741" s="217"/>
      <c r="AD20741" s="213"/>
    </row>
    <row r="20742" spans="20:30" x14ac:dyDescent="0.2">
      <c r="T20742" s="212"/>
      <c r="U20742" s="213"/>
      <c r="V20742" s="213"/>
      <c r="W20742" s="213"/>
      <c r="X20742" s="214"/>
      <c r="Y20742" s="214"/>
      <c r="Z20742" s="214"/>
      <c r="AA20742" s="217"/>
      <c r="AB20742" s="217"/>
      <c r="AC20742" s="217"/>
      <c r="AD20742" s="213"/>
    </row>
    <row r="20743" spans="20:30" x14ac:dyDescent="0.2">
      <c r="T20743" s="212"/>
      <c r="U20743" s="213"/>
      <c r="V20743" s="213"/>
      <c r="W20743" s="213"/>
      <c r="X20743" s="214"/>
      <c r="Y20743" s="214"/>
      <c r="Z20743" s="214"/>
      <c r="AA20743" s="217"/>
      <c r="AB20743" s="217"/>
      <c r="AC20743" s="217"/>
      <c r="AD20743" s="213"/>
    </row>
    <row r="20744" spans="20:30" x14ac:dyDescent="0.2">
      <c r="T20744" s="212"/>
      <c r="U20744" s="213"/>
      <c r="V20744" s="213"/>
      <c r="W20744" s="213"/>
      <c r="X20744" s="214"/>
      <c r="Y20744" s="214"/>
      <c r="Z20744" s="214"/>
      <c r="AA20744" s="217"/>
      <c r="AB20744" s="217"/>
      <c r="AC20744" s="217"/>
      <c r="AD20744" s="213"/>
    </row>
    <row r="20745" spans="20:30" x14ac:dyDescent="0.2">
      <c r="T20745" s="212"/>
      <c r="U20745" s="213"/>
      <c r="V20745" s="213"/>
      <c r="W20745" s="213"/>
      <c r="X20745" s="214"/>
      <c r="Y20745" s="214"/>
      <c r="Z20745" s="214"/>
      <c r="AA20745" s="217"/>
      <c r="AB20745" s="217"/>
      <c r="AC20745" s="217"/>
      <c r="AD20745" s="213"/>
    </row>
    <row r="20746" spans="20:30" x14ac:dyDescent="0.2">
      <c r="T20746" s="212"/>
      <c r="U20746" s="213"/>
      <c r="V20746" s="213"/>
      <c r="W20746" s="213"/>
      <c r="X20746" s="214"/>
      <c r="Y20746" s="214"/>
      <c r="Z20746" s="214"/>
      <c r="AA20746" s="217"/>
      <c r="AB20746" s="217"/>
      <c r="AC20746" s="217"/>
      <c r="AD20746" s="213"/>
    </row>
    <row r="20747" spans="20:30" x14ac:dyDescent="0.2">
      <c r="T20747" s="212"/>
      <c r="U20747" s="213"/>
      <c r="V20747" s="213"/>
      <c r="W20747" s="213"/>
      <c r="X20747" s="214"/>
      <c r="Y20747" s="214"/>
      <c r="Z20747" s="214"/>
      <c r="AA20747" s="217"/>
      <c r="AB20747" s="217"/>
      <c r="AC20747" s="217"/>
      <c r="AD20747" s="213"/>
    </row>
    <row r="20748" spans="20:30" x14ac:dyDescent="0.2">
      <c r="T20748" s="212"/>
      <c r="U20748" s="213"/>
      <c r="V20748" s="213"/>
      <c r="W20748" s="213"/>
      <c r="X20748" s="214"/>
      <c r="Y20748" s="214"/>
      <c r="Z20748" s="214"/>
      <c r="AA20748" s="217"/>
      <c r="AB20748" s="217"/>
      <c r="AC20748" s="217"/>
      <c r="AD20748" s="213"/>
    </row>
    <row r="20749" spans="20:30" x14ac:dyDescent="0.2">
      <c r="T20749" s="212"/>
      <c r="U20749" s="213"/>
      <c r="V20749" s="213"/>
      <c r="W20749" s="213"/>
      <c r="X20749" s="214"/>
      <c r="Y20749" s="214"/>
      <c r="Z20749" s="214"/>
      <c r="AA20749" s="217"/>
      <c r="AB20749" s="217"/>
      <c r="AC20749" s="217"/>
      <c r="AD20749" s="213"/>
    </row>
    <row r="20750" spans="20:30" x14ac:dyDescent="0.2">
      <c r="T20750" s="212"/>
      <c r="U20750" s="213"/>
      <c r="V20750" s="213"/>
      <c r="W20750" s="213"/>
      <c r="X20750" s="214"/>
      <c r="Y20750" s="214"/>
      <c r="Z20750" s="214"/>
      <c r="AA20750" s="217"/>
      <c r="AB20750" s="217"/>
      <c r="AC20750" s="217"/>
      <c r="AD20750" s="213"/>
    </row>
    <row r="20751" spans="20:30" x14ac:dyDescent="0.2">
      <c r="T20751" s="212"/>
      <c r="U20751" s="213"/>
      <c r="V20751" s="213"/>
      <c r="W20751" s="213"/>
      <c r="X20751" s="214"/>
      <c r="Y20751" s="214"/>
      <c r="Z20751" s="214"/>
      <c r="AA20751" s="217"/>
      <c r="AB20751" s="217"/>
      <c r="AC20751" s="217"/>
      <c r="AD20751" s="213"/>
    </row>
    <row r="20752" spans="20:30" x14ac:dyDescent="0.2">
      <c r="T20752" s="212"/>
      <c r="U20752" s="213"/>
      <c r="V20752" s="213"/>
      <c r="W20752" s="213"/>
      <c r="X20752" s="214"/>
      <c r="Y20752" s="214"/>
      <c r="Z20752" s="214"/>
      <c r="AA20752" s="217"/>
      <c r="AB20752" s="217"/>
      <c r="AC20752" s="217"/>
      <c r="AD20752" s="213"/>
    </row>
    <row r="20753" spans="20:30" x14ac:dyDescent="0.2">
      <c r="T20753" s="212"/>
      <c r="U20753" s="213"/>
      <c r="V20753" s="213"/>
      <c r="W20753" s="213"/>
      <c r="X20753" s="214"/>
      <c r="Y20753" s="214"/>
      <c r="Z20753" s="214"/>
      <c r="AA20753" s="217"/>
      <c r="AB20753" s="217"/>
      <c r="AC20753" s="217"/>
      <c r="AD20753" s="213"/>
    </row>
    <row r="20754" spans="20:30" x14ac:dyDescent="0.2">
      <c r="T20754" s="212"/>
      <c r="U20754" s="213"/>
      <c r="V20754" s="213"/>
      <c r="W20754" s="213"/>
      <c r="X20754" s="214"/>
      <c r="Y20754" s="214"/>
      <c r="Z20754" s="214"/>
      <c r="AA20754" s="217"/>
      <c r="AB20754" s="217"/>
      <c r="AC20754" s="217"/>
      <c r="AD20754" s="213"/>
    </row>
    <row r="20755" spans="20:30" x14ac:dyDescent="0.2">
      <c r="T20755" s="212"/>
      <c r="U20755" s="213"/>
      <c r="V20755" s="213"/>
      <c r="W20755" s="213"/>
      <c r="X20755" s="214"/>
      <c r="Y20755" s="214"/>
      <c r="Z20755" s="214"/>
      <c r="AA20755" s="217"/>
      <c r="AB20755" s="217"/>
      <c r="AC20755" s="217"/>
      <c r="AD20755" s="213"/>
    </row>
    <row r="20756" spans="20:30" x14ac:dyDescent="0.2">
      <c r="T20756" s="212"/>
      <c r="U20756" s="213"/>
      <c r="V20756" s="213"/>
      <c r="W20756" s="213"/>
      <c r="X20756" s="214"/>
      <c r="Y20756" s="214"/>
      <c r="Z20756" s="214"/>
      <c r="AA20756" s="217"/>
      <c r="AB20756" s="217"/>
      <c r="AC20756" s="217"/>
      <c r="AD20756" s="213"/>
    </row>
    <row r="20757" spans="20:30" x14ac:dyDescent="0.2">
      <c r="T20757" s="212"/>
      <c r="U20757" s="213"/>
      <c r="V20757" s="213"/>
      <c r="W20757" s="213"/>
      <c r="X20757" s="214"/>
      <c r="Y20757" s="214"/>
      <c r="Z20757" s="214"/>
      <c r="AA20757" s="217"/>
      <c r="AB20757" s="217"/>
      <c r="AC20757" s="217"/>
      <c r="AD20757" s="213"/>
    </row>
    <row r="20758" spans="20:30" x14ac:dyDescent="0.2">
      <c r="T20758" s="212"/>
      <c r="U20758" s="213"/>
      <c r="V20758" s="213"/>
      <c r="W20758" s="213"/>
      <c r="X20758" s="214"/>
      <c r="Y20758" s="214"/>
      <c r="Z20758" s="214"/>
      <c r="AA20758" s="217"/>
      <c r="AB20758" s="217"/>
      <c r="AC20758" s="217"/>
      <c r="AD20758" s="213"/>
    </row>
    <row r="20759" spans="20:30" x14ac:dyDescent="0.2">
      <c r="T20759" s="212"/>
      <c r="U20759" s="213"/>
      <c r="V20759" s="213"/>
      <c r="W20759" s="213"/>
      <c r="X20759" s="214"/>
      <c r="Y20759" s="214"/>
      <c r="Z20759" s="214"/>
      <c r="AA20759" s="217"/>
      <c r="AB20759" s="217"/>
      <c r="AC20759" s="217"/>
      <c r="AD20759" s="213"/>
    </row>
    <row r="20760" spans="20:30" x14ac:dyDescent="0.2">
      <c r="T20760" s="212"/>
      <c r="U20760" s="213"/>
      <c r="V20760" s="213"/>
      <c r="W20760" s="213"/>
      <c r="X20760" s="214"/>
      <c r="Y20760" s="214"/>
      <c r="Z20760" s="214"/>
      <c r="AA20760" s="217"/>
      <c r="AB20760" s="217"/>
      <c r="AC20760" s="217"/>
      <c r="AD20760" s="213"/>
    </row>
    <row r="20761" spans="20:30" x14ac:dyDescent="0.2">
      <c r="T20761" s="212"/>
      <c r="U20761" s="213"/>
      <c r="V20761" s="213"/>
      <c r="W20761" s="213"/>
      <c r="X20761" s="214"/>
      <c r="Y20761" s="214"/>
      <c r="Z20761" s="214"/>
      <c r="AA20761" s="217"/>
      <c r="AB20761" s="217"/>
      <c r="AC20761" s="217"/>
      <c r="AD20761" s="213"/>
    </row>
    <row r="20762" spans="20:30" x14ac:dyDescent="0.2">
      <c r="T20762" s="212"/>
      <c r="U20762" s="213"/>
      <c r="V20762" s="213"/>
      <c r="W20762" s="213"/>
      <c r="X20762" s="214"/>
      <c r="Y20762" s="214"/>
      <c r="Z20762" s="214"/>
      <c r="AA20762" s="217"/>
      <c r="AB20762" s="217"/>
      <c r="AC20762" s="217"/>
      <c r="AD20762" s="213"/>
    </row>
    <row r="20763" spans="20:30" x14ac:dyDescent="0.2">
      <c r="T20763" s="212"/>
      <c r="U20763" s="213"/>
      <c r="V20763" s="213"/>
      <c r="W20763" s="213"/>
      <c r="X20763" s="214"/>
      <c r="Y20763" s="214"/>
      <c r="Z20763" s="214"/>
      <c r="AA20763" s="217"/>
      <c r="AB20763" s="217"/>
      <c r="AC20763" s="217"/>
      <c r="AD20763" s="213"/>
    </row>
    <row r="20764" spans="20:30" x14ac:dyDescent="0.2">
      <c r="T20764" s="212"/>
      <c r="U20764" s="213"/>
      <c r="V20764" s="213"/>
      <c r="W20764" s="213"/>
      <c r="X20764" s="214"/>
      <c r="Y20764" s="214"/>
      <c r="Z20764" s="214"/>
      <c r="AA20764" s="217"/>
      <c r="AB20764" s="217"/>
      <c r="AC20764" s="217"/>
      <c r="AD20764" s="213"/>
    </row>
    <row r="20765" spans="20:30" x14ac:dyDescent="0.2">
      <c r="T20765" s="212"/>
      <c r="U20765" s="213"/>
      <c r="V20765" s="213"/>
      <c r="W20765" s="213"/>
      <c r="X20765" s="214"/>
      <c r="Y20765" s="214"/>
      <c r="Z20765" s="214"/>
      <c r="AA20765" s="217"/>
      <c r="AB20765" s="217"/>
      <c r="AC20765" s="217"/>
      <c r="AD20765" s="213"/>
    </row>
    <row r="20766" spans="20:30" x14ac:dyDescent="0.2">
      <c r="T20766" s="212"/>
      <c r="U20766" s="213"/>
      <c r="V20766" s="213"/>
      <c r="W20766" s="213"/>
      <c r="X20766" s="214"/>
      <c r="Y20766" s="214"/>
      <c r="Z20766" s="214"/>
      <c r="AA20766" s="217"/>
      <c r="AB20766" s="217"/>
      <c r="AC20766" s="217"/>
      <c r="AD20766" s="213"/>
    </row>
    <row r="20767" spans="20:30" x14ac:dyDescent="0.2">
      <c r="T20767" s="212"/>
      <c r="U20767" s="213"/>
      <c r="V20767" s="213"/>
      <c r="W20767" s="213"/>
      <c r="X20767" s="214"/>
      <c r="Y20767" s="214"/>
      <c r="Z20767" s="214"/>
      <c r="AA20767" s="217"/>
      <c r="AB20767" s="217"/>
      <c r="AC20767" s="217"/>
      <c r="AD20767" s="213"/>
    </row>
    <row r="20768" spans="20:30" x14ac:dyDescent="0.2">
      <c r="T20768" s="212"/>
      <c r="U20768" s="213"/>
      <c r="V20768" s="213"/>
      <c r="W20768" s="213"/>
      <c r="X20768" s="214"/>
      <c r="Y20768" s="214"/>
      <c r="Z20768" s="214"/>
      <c r="AA20768" s="217"/>
      <c r="AB20768" s="217"/>
      <c r="AC20768" s="217"/>
      <c r="AD20768" s="213"/>
    </row>
    <row r="20769" spans="20:30" x14ac:dyDescent="0.2">
      <c r="T20769" s="212"/>
      <c r="U20769" s="213"/>
      <c r="V20769" s="213"/>
      <c r="W20769" s="213"/>
      <c r="X20769" s="214"/>
      <c r="Y20769" s="214"/>
      <c r="Z20769" s="214"/>
      <c r="AA20769" s="217"/>
      <c r="AB20769" s="217"/>
      <c r="AC20769" s="217"/>
      <c r="AD20769" s="213"/>
    </row>
    <row r="20770" spans="20:30" x14ac:dyDescent="0.2">
      <c r="T20770" s="212"/>
      <c r="U20770" s="213"/>
      <c r="V20770" s="213"/>
      <c r="W20770" s="213"/>
      <c r="X20770" s="214"/>
      <c r="Y20770" s="214"/>
      <c r="Z20770" s="214"/>
      <c r="AA20770" s="217"/>
      <c r="AB20770" s="217"/>
      <c r="AC20770" s="217"/>
      <c r="AD20770" s="213"/>
    </row>
    <row r="20771" spans="20:30" x14ac:dyDescent="0.2">
      <c r="T20771" s="212"/>
      <c r="U20771" s="213"/>
      <c r="V20771" s="213"/>
      <c r="W20771" s="213"/>
      <c r="X20771" s="214"/>
      <c r="Y20771" s="214"/>
      <c r="Z20771" s="214"/>
      <c r="AA20771" s="217"/>
      <c r="AB20771" s="217"/>
      <c r="AC20771" s="217"/>
      <c r="AD20771" s="213"/>
    </row>
    <row r="20772" spans="20:30" x14ac:dyDescent="0.2">
      <c r="T20772" s="212"/>
      <c r="U20772" s="213"/>
      <c r="V20772" s="213"/>
      <c r="W20772" s="213"/>
      <c r="X20772" s="214"/>
      <c r="Y20772" s="214"/>
      <c r="Z20772" s="214"/>
      <c r="AA20772" s="217"/>
      <c r="AB20772" s="217"/>
      <c r="AC20772" s="217"/>
      <c r="AD20772" s="213"/>
    </row>
    <row r="20773" spans="20:30" x14ac:dyDescent="0.2">
      <c r="T20773" s="212"/>
      <c r="U20773" s="213"/>
      <c r="V20773" s="213"/>
      <c r="W20773" s="213"/>
      <c r="X20773" s="214"/>
      <c r="Y20773" s="214"/>
      <c r="Z20773" s="214"/>
      <c r="AA20773" s="217"/>
      <c r="AB20773" s="217"/>
      <c r="AC20773" s="217"/>
      <c r="AD20773" s="213"/>
    </row>
    <row r="20774" spans="20:30" x14ac:dyDescent="0.2">
      <c r="T20774" s="212"/>
      <c r="U20774" s="213"/>
      <c r="V20774" s="213"/>
      <c r="W20774" s="213"/>
      <c r="X20774" s="214"/>
      <c r="Y20774" s="214"/>
      <c r="Z20774" s="214"/>
      <c r="AA20774" s="217"/>
      <c r="AB20774" s="217"/>
      <c r="AC20774" s="217"/>
      <c r="AD20774" s="213"/>
    </row>
    <row r="20775" spans="20:30" x14ac:dyDescent="0.2">
      <c r="T20775" s="212"/>
      <c r="U20775" s="213"/>
      <c r="V20775" s="213"/>
      <c r="W20775" s="213"/>
      <c r="X20775" s="214"/>
      <c r="Y20775" s="214"/>
      <c r="Z20775" s="214"/>
      <c r="AA20775" s="217"/>
      <c r="AB20775" s="217"/>
      <c r="AC20775" s="217"/>
      <c r="AD20775" s="213"/>
    </row>
    <row r="20776" spans="20:30" x14ac:dyDescent="0.2">
      <c r="T20776" s="212"/>
      <c r="U20776" s="213"/>
      <c r="V20776" s="213"/>
      <c r="W20776" s="213"/>
      <c r="X20776" s="214"/>
      <c r="Y20776" s="214"/>
      <c r="Z20776" s="214"/>
      <c r="AA20776" s="217"/>
      <c r="AB20776" s="217"/>
      <c r="AC20776" s="217"/>
      <c r="AD20776" s="213"/>
    </row>
    <row r="20777" spans="20:30" x14ac:dyDescent="0.2">
      <c r="T20777" s="212"/>
      <c r="U20777" s="213"/>
      <c r="V20777" s="213"/>
      <c r="W20777" s="213"/>
      <c r="X20777" s="214"/>
      <c r="Y20777" s="214"/>
      <c r="Z20777" s="214"/>
      <c r="AA20777" s="217"/>
      <c r="AB20777" s="217"/>
      <c r="AC20777" s="217"/>
      <c r="AD20777" s="213"/>
    </row>
    <row r="20778" spans="20:30" x14ac:dyDescent="0.2">
      <c r="T20778" s="212"/>
      <c r="U20778" s="213"/>
      <c r="V20778" s="213"/>
      <c r="W20778" s="213"/>
      <c r="X20778" s="214"/>
      <c r="Y20778" s="214"/>
      <c r="Z20778" s="214"/>
      <c r="AA20778" s="217"/>
      <c r="AB20778" s="217"/>
      <c r="AC20778" s="217"/>
      <c r="AD20778" s="213"/>
    </row>
    <row r="20779" spans="20:30" x14ac:dyDescent="0.2">
      <c r="T20779" s="212"/>
      <c r="U20779" s="213"/>
      <c r="V20779" s="213"/>
      <c r="W20779" s="213"/>
      <c r="X20779" s="214"/>
      <c r="Y20779" s="214"/>
      <c r="Z20779" s="214"/>
      <c r="AA20779" s="217"/>
      <c r="AB20779" s="217"/>
      <c r="AC20779" s="217"/>
      <c r="AD20779" s="213"/>
    </row>
    <row r="20780" spans="20:30" x14ac:dyDescent="0.2">
      <c r="T20780" s="212"/>
      <c r="U20780" s="213"/>
      <c r="V20780" s="213"/>
      <c r="W20780" s="213"/>
      <c r="X20780" s="214"/>
      <c r="Y20780" s="214"/>
      <c r="Z20780" s="214"/>
      <c r="AA20780" s="217"/>
      <c r="AB20780" s="217"/>
      <c r="AC20780" s="217"/>
      <c r="AD20780" s="213"/>
    </row>
    <row r="20781" spans="20:30" x14ac:dyDescent="0.2">
      <c r="T20781" s="212"/>
      <c r="U20781" s="213"/>
      <c r="V20781" s="213"/>
      <c r="W20781" s="213"/>
      <c r="X20781" s="214"/>
      <c r="Y20781" s="214"/>
      <c r="Z20781" s="214"/>
      <c r="AA20781" s="217"/>
      <c r="AB20781" s="217"/>
      <c r="AC20781" s="217"/>
      <c r="AD20781" s="213"/>
    </row>
    <row r="20782" spans="20:30" x14ac:dyDescent="0.2">
      <c r="T20782" s="212"/>
      <c r="U20782" s="213"/>
      <c r="V20782" s="213"/>
      <c r="W20782" s="213"/>
      <c r="X20782" s="214"/>
      <c r="Y20782" s="214"/>
      <c r="Z20782" s="214"/>
      <c r="AA20782" s="217"/>
      <c r="AB20782" s="217"/>
      <c r="AC20782" s="217"/>
      <c r="AD20782" s="213"/>
    </row>
    <row r="20783" spans="20:30" x14ac:dyDescent="0.2">
      <c r="T20783" s="212"/>
      <c r="U20783" s="213"/>
      <c r="V20783" s="213"/>
      <c r="W20783" s="213"/>
      <c r="X20783" s="214"/>
      <c r="Y20783" s="214"/>
      <c r="Z20783" s="214"/>
      <c r="AA20783" s="217"/>
      <c r="AB20783" s="217"/>
      <c r="AC20783" s="217"/>
      <c r="AD20783" s="213"/>
    </row>
    <row r="20784" spans="20:30" x14ac:dyDescent="0.2">
      <c r="T20784" s="212"/>
      <c r="U20784" s="213"/>
      <c r="V20784" s="213"/>
      <c r="W20784" s="213"/>
      <c r="X20784" s="214"/>
      <c r="Y20784" s="214"/>
      <c r="Z20784" s="214"/>
      <c r="AA20784" s="217"/>
      <c r="AB20784" s="217"/>
      <c r="AC20784" s="217"/>
      <c r="AD20784" s="213"/>
    </row>
    <row r="20785" spans="20:30" x14ac:dyDescent="0.2">
      <c r="T20785" s="212"/>
      <c r="U20785" s="213"/>
      <c r="V20785" s="213"/>
      <c r="W20785" s="213"/>
      <c r="X20785" s="214"/>
      <c r="Y20785" s="214"/>
      <c r="Z20785" s="214"/>
      <c r="AA20785" s="217"/>
      <c r="AB20785" s="217"/>
      <c r="AC20785" s="217"/>
      <c r="AD20785" s="213"/>
    </row>
    <row r="20786" spans="20:30" x14ac:dyDescent="0.2">
      <c r="T20786" s="212"/>
      <c r="U20786" s="213"/>
      <c r="V20786" s="213"/>
      <c r="W20786" s="213"/>
      <c r="X20786" s="214"/>
      <c r="Y20786" s="214"/>
      <c r="Z20786" s="214"/>
      <c r="AA20786" s="217"/>
      <c r="AB20786" s="217"/>
      <c r="AC20786" s="217"/>
      <c r="AD20786" s="213"/>
    </row>
    <row r="20787" spans="20:30" x14ac:dyDescent="0.2">
      <c r="T20787" s="212"/>
      <c r="U20787" s="213"/>
      <c r="V20787" s="213"/>
      <c r="W20787" s="213"/>
      <c r="X20787" s="214"/>
      <c r="Y20787" s="214"/>
      <c r="Z20787" s="214"/>
      <c r="AA20787" s="217"/>
      <c r="AB20787" s="217"/>
      <c r="AC20787" s="217"/>
      <c r="AD20787" s="213"/>
    </row>
    <row r="20788" spans="20:30" x14ac:dyDescent="0.2">
      <c r="T20788" s="212"/>
      <c r="U20788" s="213"/>
      <c r="V20788" s="213"/>
      <c r="W20788" s="213"/>
      <c r="X20788" s="214"/>
      <c r="Y20788" s="214"/>
      <c r="Z20788" s="214"/>
      <c r="AA20788" s="217"/>
      <c r="AB20788" s="217"/>
      <c r="AC20788" s="217"/>
      <c r="AD20788" s="213"/>
    </row>
    <row r="20789" spans="20:30" x14ac:dyDescent="0.2">
      <c r="T20789" s="212"/>
      <c r="U20789" s="213"/>
      <c r="V20789" s="213"/>
      <c r="W20789" s="213"/>
      <c r="X20789" s="214"/>
      <c r="Y20789" s="214"/>
      <c r="Z20789" s="214"/>
      <c r="AA20789" s="217"/>
      <c r="AB20789" s="217"/>
      <c r="AC20789" s="217"/>
      <c r="AD20789" s="213"/>
    </row>
    <row r="20790" spans="20:30" x14ac:dyDescent="0.2">
      <c r="T20790" s="212"/>
      <c r="U20790" s="213"/>
      <c r="V20790" s="213"/>
      <c r="W20790" s="213"/>
      <c r="X20790" s="214"/>
      <c r="Y20790" s="214"/>
      <c r="Z20790" s="214"/>
      <c r="AA20790" s="217"/>
      <c r="AB20790" s="217"/>
      <c r="AC20790" s="217"/>
      <c r="AD20790" s="213"/>
    </row>
    <row r="20791" spans="20:30" x14ac:dyDescent="0.2">
      <c r="T20791" s="212"/>
      <c r="U20791" s="213"/>
      <c r="V20791" s="213"/>
      <c r="W20791" s="213"/>
      <c r="X20791" s="214"/>
      <c r="Y20791" s="214"/>
      <c r="Z20791" s="214"/>
      <c r="AA20791" s="217"/>
      <c r="AB20791" s="217"/>
      <c r="AC20791" s="217"/>
      <c r="AD20791" s="213"/>
    </row>
    <row r="20792" spans="20:30" x14ac:dyDescent="0.2">
      <c r="T20792" s="212"/>
      <c r="U20792" s="213"/>
      <c r="V20792" s="213"/>
      <c r="W20792" s="213"/>
      <c r="X20792" s="214"/>
      <c r="Y20792" s="214"/>
      <c r="Z20792" s="214"/>
      <c r="AA20792" s="217"/>
      <c r="AB20792" s="217"/>
      <c r="AC20792" s="217"/>
      <c r="AD20792" s="213"/>
    </row>
    <row r="20793" spans="20:30" x14ac:dyDescent="0.2">
      <c r="T20793" s="212"/>
      <c r="U20793" s="213"/>
      <c r="V20793" s="213"/>
      <c r="W20793" s="213"/>
      <c r="X20793" s="214"/>
      <c r="Y20793" s="214"/>
      <c r="Z20793" s="214"/>
      <c r="AA20793" s="217"/>
      <c r="AB20793" s="217"/>
      <c r="AC20793" s="217"/>
      <c r="AD20793" s="213"/>
    </row>
    <row r="20794" spans="20:30" x14ac:dyDescent="0.2">
      <c r="T20794" s="212"/>
      <c r="U20794" s="213"/>
      <c r="V20794" s="213"/>
      <c r="W20794" s="213"/>
      <c r="X20794" s="214"/>
      <c r="Y20794" s="214"/>
      <c r="Z20794" s="214"/>
      <c r="AA20794" s="217"/>
      <c r="AB20794" s="217"/>
      <c r="AC20794" s="217"/>
      <c r="AD20794" s="213"/>
    </row>
    <row r="20795" spans="20:30" x14ac:dyDescent="0.2">
      <c r="T20795" s="212"/>
      <c r="U20795" s="213"/>
      <c r="V20795" s="213"/>
      <c r="W20795" s="213"/>
      <c r="X20795" s="214"/>
      <c r="Y20795" s="214"/>
      <c r="Z20795" s="214"/>
      <c r="AA20795" s="217"/>
      <c r="AB20795" s="217"/>
      <c r="AC20795" s="217"/>
      <c r="AD20795" s="213"/>
    </row>
    <row r="20796" spans="20:30" x14ac:dyDescent="0.2">
      <c r="T20796" s="212"/>
      <c r="U20796" s="213"/>
      <c r="V20796" s="213"/>
      <c r="W20796" s="213"/>
      <c r="X20796" s="214"/>
      <c r="Y20796" s="214"/>
      <c r="Z20796" s="214"/>
      <c r="AA20796" s="217"/>
      <c r="AB20796" s="217"/>
      <c r="AC20796" s="217"/>
      <c r="AD20796" s="213"/>
    </row>
    <row r="20797" spans="20:30" x14ac:dyDescent="0.2">
      <c r="T20797" s="212"/>
      <c r="U20797" s="213"/>
      <c r="V20797" s="213"/>
      <c r="W20797" s="213"/>
      <c r="X20797" s="214"/>
      <c r="Y20797" s="214"/>
      <c r="Z20797" s="214"/>
      <c r="AA20797" s="217"/>
      <c r="AB20797" s="217"/>
      <c r="AC20797" s="217"/>
      <c r="AD20797" s="213"/>
    </row>
    <row r="20798" spans="20:30" x14ac:dyDescent="0.2">
      <c r="T20798" s="212"/>
      <c r="U20798" s="213"/>
      <c r="V20798" s="213"/>
      <c r="W20798" s="213"/>
      <c r="X20798" s="214"/>
      <c r="Y20798" s="214"/>
      <c r="Z20798" s="214"/>
      <c r="AA20798" s="217"/>
      <c r="AB20798" s="217"/>
      <c r="AC20798" s="217"/>
      <c r="AD20798" s="213"/>
    </row>
    <row r="20799" spans="20:30" x14ac:dyDescent="0.2">
      <c r="T20799" s="212"/>
      <c r="U20799" s="213"/>
      <c r="V20799" s="213"/>
      <c r="W20799" s="213"/>
      <c r="X20799" s="214"/>
      <c r="Y20799" s="214"/>
      <c r="Z20799" s="214"/>
      <c r="AA20799" s="217"/>
      <c r="AB20799" s="217"/>
      <c r="AC20799" s="217"/>
      <c r="AD20799" s="213"/>
    </row>
    <row r="20800" spans="20:30" x14ac:dyDescent="0.2">
      <c r="T20800" s="212"/>
      <c r="U20800" s="213"/>
      <c r="V20800" s="213"/>
      <c r="W20800" s="213"/>
      <c r="X20800" s="214"/>
      <c r="Y20800" s="214"/>
      <c r="Z20800" s="214"/>
      <c r="AA20800" s="217"/>
      <c r="AB20800" s="217"/>
      <c r="AC20800" s="217"/>
      <c r="AD20800" s="213"/>
    </row>
    <row r="20801" spans="20:30" x14ac:dyDescent="0.2">
      <c r="T20801" s="212"/>
      <c r="U20801" s="213"/>
      <c r="V20801" s="213"/>
      <c r="W20801" s="213"/>
      <c r="X20801" s="214"/>
      <c r="Y20801" s="214"/>
      <c r="Z20801" s="214"/>
      <c r="AA20801" s="217"/>
      <c r="AB20801" s="217"/>
      <c r="AC20801" s="217"/>
      <c r="AD20801" s="213"/>
    </row>
    <row r="20802" spans="20:30" x14ac:dyDescent="0.2">
      <c r="T20802" s="212"/>
      <c r="U20802" s="213"/>
      <c r="V20802" s="213"/>
      <c r="W20802" s="213"/>
      <c r="X20802" s="214"/>
      <c r="Y20802" s="214"/>
      <c r="Z20802" s="214"/>
      <c r="AA20802" s="217"/>
      <c r="AB20802" s="217"/>
      <c r="AC20802" s="217"/>
      <c r="AD20802" s="213"/>
    </row>
    <row r="20803" spans="20:30" x14ac:dyDescent="0.2">
      <c r="T20803" s="212"/>
      <c r="U20803" s="213"/>
      <c r="V20803" s="213"/>
      <c r="W20803" s="213"/>
      <c r="X20803" s="214"/>
      <c r="Y20803" s="214"/>
      <c r="Z20803" s="214"/>
      <c r="AA20803" s="217"/>
      <c r="AB20803" s="217"/>
      <c r="AC20803" s="217"/>
      <c r="AD20803" s="213"/>
    </row>
    <row r="20804" spans="20:30" x14ac:dyDescent="0.2">
      <c r="T20804" s="212"/>
      <c r="U20804" s="213"/>
      <c r="V20804" s="213"/>
      <c r="W20804" s="213"/>
      <c r="X20804" s="214"/>
      <c r="Y20804" s="214"/>
      <c r="Z20804" s="214"/>
      <c r="AA20804" s="217"/>
      <c r="AB20804" s="217"/>
      <c r="AC20804" s="217"/>
      <c r="AD20804" s="213"/>
    </row>
    <row r="20805" spans="20:30" x14ac:dyDescent="0.2">
      <c r="T20805" s="212"/>
      <c r="U20805" s="213"/>
      <c r="V20805" s="213"/>
      <c r="W20805" s="213"/>
      <c r="X20805" s="214"/>
      <c r="Y20805" s="214"/>
      <c r="Z20805" s="214"/>
      <c r="AA20805" s="217"/>
      <c r="AB20805" s="217"/>
      <c r="AC20805" s="217"/>
      <c r="AD20805" s="213"/>
    </row>
    <row r="20806" spans="20:30" x14ac:dyDescent="0.2">
      <c r="T20806" s="212"/>
      <c r="U20806" s="213"/>
      <c r="V20806" s="213"/>
      <c r="W20806" s="213"/>
      <c r="X20806" s="214"/>
      <c r="Y20806" s="214"/>
      <c r="Z20806" s="214"/>
      <c r="AA20806" s="217"/>
      <c r="AB20806" s="217"/>
      <c r="AC20806" s="217"/>
      <c r="AD20806" s="213"/>
    </row>
    <row r="20807" spans="20:30" x14ac:dyDescent="0.2">
      <c r="T20807" s="212"/>
      <c r="U20807" s="213"/>
      <c r="V20807" s="213"/>
      <c r="W20807" s="213"/>
      <c r="X20807" s="214"/>
      <c r="Y20807" s="214"/>
      <c r="Z20807" s="214"/>
      <c r="AA20807" s="217"/>
      <c r="AB20807" s="217"/>
      <c r="AC20807" s="217"/>
      <c r="AD20807" s="213"/>
    </row>
    <row r="20808" spans="20:30" x14ac:dyDescent="0.2">
      <c r="T20808" s="212"/>
      <c r="U20808" s="213"/>
      <c r="V20808" s="213"/>
      <c r="W20808" s="213"/>
      <c r="X20808" s="214"/>
      <c r="Y20808" s="214"/>
      <c r="Z20808" s="214"/>
      <c r="AA20808" s="217"/>
      <c r="AB20808" s="217"/>
      <c r="AC20808" s="217"/>
      <c r="AD20808" s="213"/>
    </row>
    <row r="20809" spans="20:30" x14ac:dyDescent="0.2">
      <c r="T20809" s="212"/>
      <c r="U20809" s="213"/>
      <c r="V20809" s="213"/>
      <c r="W20809" s="213"/>
      <c r="X20809" s="214"/>
      <c r="Y20809" s="214"/>
      <c r="Z20809" s="214"/>
      <c r="AA20809" s="217"/>
      <c r="AB20809" s="217"/>
      <c r="AC20809" s="217"/>
      <c r="AD20809" s="213"/>
    </row>
    <row r="20810" spans="20:30" x14ac:dyDescent="0.2">
      <c r="T20810" s="212"/>
      <c r="U20810" s="213"/>
      <c r="V20810" s="213"/>
      <c r="W20810" s="213"/>
      <c r="X20810" s="214"/>
      <c r="Y20810" s="214"/>
      <c r="Z20810" s="214"/>
      <c r="AA20810" s="217"/>
      <c r="AB20810" s="217"/>
      <c r="AC20810" s="217"/>
      <c r="AD20810" s="213"/>
    </row>
    <row r="20811" spans="20:30" x14ac:dyDescent="0.2">
      <c r="T20811" s="212"/>
      <c r="U20811" s="213"/>
      <c r="V20811" s="213"/>
      <c r="W20811" s="213"/>
      <c r="X20811" s="214"/>
      <c r="Y20811" s="214"/>
      <c r="Z20811" s="214"/>
      <c r="AA20811" s="217"/>
      <c r="AB20811" s="217"/>
      <c r="AC20811" s="217"/>
      <c r="AD20811" s="213"/>
    </row>
    <row r="20812" spans="20:30" x14ac:dyDescent="0.2">
      <c r="T20812" s="212"/>
      <c r="U20812" s="213"/>
      <c r="V20812" s="213"/>
      <c r="W20812" s="213"/>
      <c r="X20812" s="214"/>
      <c r="Y20812" s="214"/>
      <c r="Z20812" s="214"/>
      <c r="AA20812" s="217"/>
      <c r="AB20812" s="217"/>
      <c r="AC20812" s="217"/>
      <c r="AD20812" s="213"/>
    </row>
    <row r="20813" spans="20:30" x14ac:dyDescent="0.2">
      <c r="T20813" s="212"/>
      <c r="U20813" s="213"/>
      <c r="V20813" s="213"/>
      <c r="W20813" s="213"/>
      <c r="X20813" s="214"/>
      <c r="Y20813" s="214"/>
      <c r="Z20813" s="214"/>
      <c r="AA20813" s="217"/>
      <c r="AB20813" s="217"/>
      <c r="AC20813" s="217"/>
      <c r="AD20813" s="213"/>
    </row>
    <row r="20814" spans="20:30" x14ac:dyDescent="0.2">
      <c r="T20814" s="212"/>
      <c r="U20814" s="213"/>
      <c r="V20814" s="213"/>
      <c r="W20814" s="213"/>
      <c r="X20814" s="214"/>
      <c r="Y20814" s="214"/>
      <c r="Z20814" s="214"/>
      <c r="AA20814" s="217"/>
      <c r="AB20814" s="217"/>
      <c r="AC20814" s="217"/>
      <c r="AD20814" s="213"/>
    </row>
    <row r="20815" spans="20:30" x14ac:dyDescent="0.2">
      <c r="T20815" s="212"/>
      <c r="U20815" s="213"/>
      <c r="V20815" s="213"/>
      <c r="W20815" s="213"/>
      <c r="X20815" s="214"/>
      <c r="Y20815" s="214"/>
      <c r="Z20815" s="214"/>
      <c r="AA20815" s="217"/>
      <c r="AB20815" s="217"/>
      <c r="AC20815" s="217"/>
      <c r="AD20815" s="213"/>
    </row>
    <row r="20816" spans="20:30" x14ac:dyDescent="0.2">
      <c r="T20816" s="212"/>
      <c r="U20816" s="213"/>
      <c r="V20816" s="213"/>
      <c r="W20816" s="213"/>
      <c r="X20816" s="214"/>
      <c r="Y20816" s="214"/>
      <c r="Z20816" s="214"/>
      <c r="AA20816" s="217"/>
      <c r="AB20816" s="217"/>
      <c r="AC20816" s="217"/>
      <c r="AD20816" s="213"/>
    </row>
    <row r="20817" spans="20:30" x14ac:dyDescent="0.2">
      <c r="T20817" s="212"/>
      <c r="U20817" s="213"/>
      <c r="V20817" s="213"/>
      <c r="W20817" s="213"/>
      <c r="X20817" s="214"/>
      <c r="Y20817" s="214"/>
      <c r="Z20817" s="214"/>
      <c r="AA20817" s="217"/>
      <c r="AB20817" s="217"/>
      <c r="AC20817" s="217"/>
      <c r="AD20817" s="213"/>
    </row>
    <row r="20818" spans="20:30" x14ac:dyDescent="0.2">
      <c r="T20818" s="212"/>
      <c r="U20818" s="213"/>
      <c r="V20818" s="213"/>
      <c r="W20818" s="213"/>
      <c r="X20818" s="214"/>
      <c r="Y20818" s="214"/>
      <c r="Z20818" s="214"/>
      <c r="AA20818" s="217"/>
      <c r="AB20818" s="217"/>
      <c r="AC20818" s="217"/>
      <c r="AD20818" s="213"/>
    </row>
    <row r="20819" spans="20:30" x14ac:dyDescent="0.2">
      <c r="T20819" s="212"/>
      <c r="U20819" s="213"/>
      <c r="V20819" s="213"/>
      <c r="W20819" s="213"/>
      <c r="X20819" s="214"/>
      <c r="Y20819" s="214"/>
      <c r="Z20819" s="214"/>
      <c r="AA20819" s="217"/>
      <c r="AB20819" s="217"/>
      <c r="AC20819" s="217"/>
      <c r="AD20819" s="213"/>
    </row>
    <row r="20820" spans="20:30" x14ac:dyDescent="0.2">
      <c r="T20820" s="212"/>
      <c r="U20820" s="213"/>
      <c r="V20820" s="213"/>
      <c r="W20820" s="213"/>
      <c r="X20820" s="214"/>
      <c r="Y20820" s="214"/>
      <c r="Z20820" s="214"/>
      <c r="AA20820" s="217"/>
      <c r="AB20820" s="217"/>
      <c r="AC20820" s="217"/>
      <c r="AD20820" s="213"/>
    </row>
    <row r="20821" spans="20:30" x14ac:dyDescent="0.2">
      <c r="T20821" s="212"/>
      <c r="U20821" s="213"/>
      <c r="V20821" s="213"/>
      <c r="W20821" s="213"/>
      <c r="X20821" s="214"/>
      <c r="Y20821" s="214"/>
      <c r="Z20821" s="214"/>
      <c r="AA20821" s="217"/>
      <c r="AB20821" s="217"/>
      <c r="AC20821" s="217"/>
      <c r="AD20821" s="213"/>
    </row>
    <row r="20822" spans="20:30" x14ac:dyDescent="0.2">
      <c r="T20822" s="212"/>
      <c r="U20822" s="213"/>
      <c r="V20822" s="213"/>
      <c r="W20822" s="213"/>
      <c r="X20822" s="214"/>
      <c r="Y20822" s="214"/>
      <c r="Z20822" s="214"/>
      <c r="AA20822" s="217"/>
      <c r="AB20822" s="217"/>
      <c r="AC20822" s="217"/>
      <c r="AD20822" s="213"/>
    </row>
    <row r="20823" spans="20:30" x14ac:dyDescent="0.2">
      <c r="T20823" s="212"/>
      <c r="U20823" s="213"/>
      <c r="V20823" s="213"/>
      <c r="W20823" s="213"/>
      <c r="X20823" s="214"/>
      <c r="Y20823" s="214"/>
      <c r="Z20823" s="214"/>
      <c r="AA20823" s="217"/>
      <c r="AB20823" s="217"/>
      <c r="AC20823" s="217"/>
      <c r="AD20823" s="213"/>
    </row>
    <row r="20824" spans="20:30" x14ac:dyDescent="0.2">
      <c r="T20824" s="212"/>
      <c r="U20824" s="213"/>
      <c r="V20824" s="213"/>
      <c r="W20824" s="213"/>
      <c r="X20824" s="214"/>
      <c r="Y20824" s="214"/>
      <c r="Z20824" s="214"/>
      <c r="AA20824" s="217"/>
      <c r="AB20824" s="217"/>
      <c r="AC20824" s="217"/>
      <c r="AD20824" s="213"/>
    </row>
    <row r="20825" spans="20:30" x14ac:dyDescent="0.2">
      <c r="T20825" s="212"/>
      <c r="U20825" s="213"/>
      <c r="V20825" s="213"/>
      <c r="W20825" s="213"/>
      <c r="X20825" s="214"/>
      <c r="Y20825" s="214"/>
      <c r="Z20825" s="214"/>
      <c r="AA20825" s="217"/>
      <c r="AB20825" s="217"/>
      <c r="AC20825" s="217"/>
      <c r="AD20825" s="213"/>
    </row>
    <row r="20826" spans="20:30" x14ac:dyDescent="0.2">
      <c r="T20826" s="212"/>
      <c r="U20826" s="213"/>
      <c r="V20826" s="213"/>
      <c r="W20826" s="213"/>
      <c r="X20826" s="214"/>
      <c r="Y20826" s="214"/>
      <c r="Z20826" s="214"/>
      <c r="AA20826" s="217"/>
      <c r="AB20826" s="217"/>
      <c r="AC20826" s="217"/>
      <c r="AD20826" s="213"/>
    </row>
    <row r="20827" spans="20:30" x14ac:dyDescent="0.2">
      <c r="T20827" s="212"/>
      <c r="U20827" s="213"/>
      <c r="V20827" s="213"/>
      <c r="W20827" s="213"/>
      <c r="X20827" s="214"/>
      <c r="Y20827" s="214"/>
      <c r="Z20827" s="214"/>
      <c r="AA20827" s="217"/>
      <c r="AB20827" s="217"/>
      <c r="AC20827" s="217"/>
      <c r="AD20827" s="213"/>
    </row>
    <row r="20828" spans="20:30" x14ac:dyDescent="0.2">
      <c r="T20828" s="212"/>
      <c r="U20828" s="213"/>
      <c r="V20828" s="213"/>
      <c r="W20828" s="213"/>
      <c r="X20828" s="214"/>
      <c r="Y20828" s="214"/>
      <c r="Z20828" s="214"/>
      <c r="AA20828" s="217"/>
      <c r="AB20828" s="217"/>
      <c r="AC20828" s="217"/>
      <c r="AD20828" s="213"/>
    </row>
    <row r="20829" spans="20:30" x14ac:dyDescent="0.2">
      <c r="T20829" s="212"/>
      <c r="U20829" s="213"/>
      <c r="V20829" s="213"/>
      <c r="W20829" s="213"/>
      <c r="X20829" s="214"/>
      <c r="Y20829" s="214"/>
      <c r="Z20829" s="214"/>
      <c r="AA20829" s="217"/>
      <c r="AB20829" s="217"/>
      <c r="AC20829" s="217"/>
      <c r="AD20829" s="213"/>
    </row>
    <row r="20830" spans="20:30" x14ac:dyDescent="0.2">
      <c r="T20830" s="212"/>
      <c r="U20830" s="213"/>
      <c r="V20830" s="213"/>
      <c r="W20830" s="213"/>
      <c r="X20830" s="214"/>
      <c r="Y20830" s="214"/>
      <c r="Z20830" s="214"/>
      <c r="AA20830" s="217"/>
      <c r="AB20830" s="217"/>
      <c r="AC20830" s="217"/>
      <c r="AD20830" s="213"/>
    </row>
    <row r="20831" spans="20:30" x14ac:dyDescent="0.2">
      <c r="T20831" s="212"/>
      <c r="U20831" s="213"/>
      <c r="V20831" s="213"/>
      <c r="W20831" s="213"/>
      <c r="X20831" s="214"/>
      <c r="Y20831" s="214"/>
      <c r="Z20831" s="214"/>
      <c r="AA20831" s="217"/>
      <c r="AB20831" s="217"/>
      <c r="AC20831" s="217"/>
      <c r="AD20831" s="213"/>
    </row>
    <row r="20832" spans="20:30" x14ac:dyDescent="0.2">
      <c r="T20832" s="212"/>
      <c r="U20832" s="213"/>
      <c r="V20832" s="213"/>
      <c r="W20832" s="213"/>
      <c r="X20832" s="214"/>
      <c r="Y20832" s="214"/>
      <c r="Z20832" s="214"/>
      <c r="AA20832" s="217"/>
      <c r="AB20832" s="217"/>
      <c r="AC20832" s="217"/>
      <c r="AD20832" s="213"/>
    </row>
    <row r="20833" spans="20:30" x14ac:dyDescent="0.2">
      <c r="T20833" s="212"/>
      <c r="U20833" s="213"/>
      <c r="V20833" s="213"/>
      <c r="W20833" s="213"/>
      <c r="X20833" s="214"/>
      <c r="Y20833" s="214"/>
      <c r="Z20833" s="214"/>
      <c r="AA20833" s="217"/>
      <c r="AB20833" s="217"/>
      <c r="AC20833" s="217"/>
      <c r="AD20833" s="213"/>
    </row>
    <row r="20834" spans="20:30" x14ac:dyDescent="0.2">
      <c r="T20834" s="212"/>
      <c r="U20834" s="213"/>
      <c r="V20834" s="213"/>
      <c r="W20834" s="213"/>
      <c r="X20834" s="214"/>
      <c r="Y20834" s="214"/>
      <c r="Z20834" s="214"/>
      <c r="AA20834" s="217"/>
      <c r="AB20834" s="217"/>
      <c r="AC20834" s="217"/>
      <c r="AD20834" s="213"/>
    </row>
    <row r="20835" spans="20:30" x14ac:dyDescent="0.2">
      <c r="T20835" s="212"/>
      <c r="U20835" s="213"/>
      <c r="V20835" s="213"/>
      <c r="W20835" s="213"/>
      <c r="X20835" s="214"/>
      <c r="Y20835" s="214"/>
      <c r="Z20835" s="214"/>
      <c r="AA20835" s="217"/>
      <c r="AB20835" s="217"/>
      <c r="AC20835" s="217"/>
      <c r="AD20835" s="213"/>
    </row>
    <row r="20836" spans="20:30" x14ac:dyDescent="0.2">
      <c r="T20836" s="212"/>
      <c r="U20836" s="213"/>
      <c r="V20836" s="213"/>
      <c r="W20836" s="213"/>
      <c r="X20836" s="214"/>
      <c r="Y20836" s="214"/>
      <c r="Z20836" s="214"/>
      <c r="AA20836" s="217"/>
      <c r="AB20836" s="217"/>
      <c r="AC20836" s="217"/>
      <c r="AD20836" s="213"/>
    </row>
    <row r="20837" spans="20:30" x14ac:dyDescent="0.2">
      <c r="T20837" s="212"/>
      <c r="U20837" s="213"/>
      <c r="V20837" s="213"/>
      <c r="W20837" s="213"/>
      <c r="X20837" s="214"/>
      <c r="Y20837" s="214"/>
      <c r="Z20837" s="214"/>
      <c r="AA20837" s="217"/>
      <c r="AB20837" s="217"/>
      <c r="AC20837" s="217"/>
      <c r="AD20837" s="213"/>
    </row>
    <row r="20838" spans="20:30" x14ac:dyDescent="0.2">
      <c r="T20838" s="212"/>
      <c r="U20838" s="213"/>
      <c r="V20838" s="213"/>
      <c r="W20838" s="213"/>
      <c r="X20838" s="214"/>
      <c r="Y20838" s="214"/>
      <c r="Z20838" s="214"/>
      <c r="AA20838" s="217"/>
      <c r="AB20838" s="217"/>
      <c r="AC20838" s="217"/>
      <c r="AD20838" s="213"/>
    </row>
    <row r="20839" spans="20:30" x14ac:dyDescent="0.2">
      <c r="T20839" s="212"/>
      <c r="U20839" s="213"/>
      <c r="V20839" s="213"/>
      <c r="W20839" s="213"/>
      <c r="X20839" s="214"/>
      <c r="Y20839" s="214"/>
      <c r="Z20839" s="214"/>
      <c r="AA20839" s="217"/>
      <c r="AB20839" s="217"/>
      <c r="AC20839" s="217"/>
      <c r="AD20839" s="213"/>
    </row>
    <row r="20840" spans="20:30" x14ac:dyDescent="0.2">
      <c r="T20840" s="212"/>
      <c r="U20840" s="213"/>
      <c r="V20840" s="213"/>
      <c r="W20840" s="213"/>
      <c r="X20840" s="214"/>
      <c r="Y20840" s="214"/>
      <c r="Z20840" s="214"/>
      <c r="AA20840" s="217"/>
      <c r="AB20840" s="217"/>
      <c r="AC20840" s="217"/>
      <c r="AD20840" s="213"/>
    </row>
    <row r="20841" spans="20:30" x14ac:dyDescent="0.2">
      <c r="T20841" s="212"/>
      <c r="U20841" s="213"/>
      <c r="V20841" s="213"/>
      <c r="W20841" s="213"/>
      <c r="X20841" s="214"/>
      <c r="Y20841" s="214"/>
      <c r="Z20841" s="214"/>
      <c r="AA20841" s="217"/>
      <c r="AB20841" s="217"/>
      <c r="AC20841" s="217"/>
      <c r="AD20841" s="213"/>
    </row>
    <row r="20842" spans="20:30" x14ac:dyDescent="0.2">
      <c r="T20842" s="212"/>
      <c r="U20842" s="213"/>
      <c r="V20842" s="213"/>
      <c r="W20842" s="213"/>
      <c r="X20842" s="214"/>
      <c r="Y20842" s="214"/>
      <c r="Z20842" s="214"/>
      <c r="AA20842" s="217"/>
      <c r="AB20842" s="217"/>
      <c r="AC20842" s="217"/>
      <c r="AD20842" s="213"/>
    </row>
    <row r="20843" spans="20:30" x14ac:dyDescent="0.2">
      <c r="T20843" s="212"/>
      <c r="U20843" s="213"/>
      <c r="V20843" s="213"/>
      <c r="W20843" s="213"/>
      <c r="X20843" s="214"/>
      <c r="Y20843" s="214"/>
      <c r="Z20843" s="214"/>
      <c r="AA20843" s="217"/>
      <c r="AB20843" s="217"/>
      <c r="AC20843" s="217"/>
      <c r="AD20843" s="213"/>
    </row>
    <row r="20844" spans="20:30" x14ac:dyDescent="0.2">
      <c r="T20844" s="212"/>
      <c r="U20844" s="213"/>
      <c r="V20844" s="213"/>
      <c r="W20844" s="213"/>
      <c r="X20844" s="214"/>
      <c r="Y20844" s="214"/>
      <c r="Z20844" s="214"/>
      <c r="AA20844" s="217"/>
      <c r="AB20844" s="217"/>
      <c r="AC20844" s="217"/>
      <c r="AD20844" s="213"/>
    </row>
    <row r="20845" spans="20:30" x14ac:dyDescent="0.2">
      <c r="T20845" s="212"/>
      <c r="U20845" s="213"/>
      <c r="V20845" s="213"/>
      <c r="W20845" s="213"/>
      <c r="X20845" s="214"/>
      <c r="Y20845" s="214"/>
      <c r="Z20845" s="214"/>
      <c r="AA20845" s="217"/>
      <c r="AB20845" s="217"/>
      <c r="AC20845" s="217"/>
      <c r="AD20845" s="213"/>
    </row>
    <row r="20846" spans="20:30" x14ac:dyDescent="0.2">
      <c r="T20846" s="212"/>
      <c r="U20846" s="213"/>
      <c r="V20846" s="213"/>
      <c r="W20846" s="213"/>
      <c r="X20846" s="214"/>
      <c r="Y20846" s="214"/>
      <c r="Z20846" s="214"/>
      <c r="AA20846" s="217"/>
      <c r="AB20846" s="217"/>
      <c r="AC20846" s="217"/>
      <c r="AD20846" s="213"/>
    </row>
    <row r="20847" spans="20:30" x14ac:dyDescent="0.2">
      <c r="T20847" s="212"/>
      <c r="U20847" s="213"/>
      <c r="V20847" s="213"/>
      <c r="W20847" s="213"/>
      <c r="X20847" s="214"/>
      <c r="Y20847" s="214"/>
      <c r="Z20847" s="214"/>
      <c r="AA20847" s="217"/>
      <c r="AB20847" s="217"/>
      <c r="AC20847" s="217"/>
      <c r="AD20847" s="213"/>
    </row>
    <row r="20848" spans="20:30" x14ac:dyDescent="0.2">
      <c r="T20848" s="212"/>
      <c r="U20848" s="213"/>
      <c r="V20848" s="213"/>
      <c r="W20848" s="213"/>
      <c r="X20848" s="214"/>
      <c r="Y20848" s="214"/>
      <c r="Z20848" s="214"/>
      <c r="AA20848" s="217"/>
      <c r="AB20848" s="217"/>
      <c r="AC20848" s="217"/>
      <c r="AD20848" s="213"/>
    </row>
    <row r="20849" spans="20:30" x14ac:dyDescent="0.2">
      <c r="T20849" s="212"/>
      <c r="U20849" s="213"/>
      <c r="V20849" s="213"/>
      <c r="W20849" s="213"/>
      <c r="X20849" s="214"/>
      <c r="Y20849" s="214"/>
      <c r="Z20849" s="214"/>
      <c r="AA20849" s="217"/>
      <c r="AB20849" s="217"/>
      <c r="AC20849" s="217"/>
      <c r="AD20849" s="213"/>
    </row>
    <row r="20850" spans="20:30" x14ac:dyDescent="0.2">
      <c r="T20850" s="212"/>
      <c r="U20850" s="213"/>
      <c r="V20850" s="213"/>
      <c r="W20850" s="213"/>
      <c r="X20850" s="214"/>
      <c r="Y20850" s="214"/>
      <c r="Z20850" s="214"/>
      <c r="AA20850" s="217"/>
      <c r="AB20850" s="217"/>
      <c r="AC20850" s="217"/>
      <c r="AD20850" s="213"/>
    </row>
    <row r="20851" spans="20:30" x14ac:dyDescent="0.2">
      <c r="T20851" s="212"/>
      <c r="U20851" s="213"/>
      <c r="V20851" s="213"/>
      <c r="W20851" s="213"/>
      <c r="X20851" s="214"/>
      <c r="Y20851" s="214"/>
      <c r="Z20851" s="214"/>
      <c r="AA20851" s="217"/>
      <c r="AB20851" s="217"/>
      <c r="AC20851" s="217"/>
      <c r="AD20851" s="213"/>
    </row>
    <row r="20852" spans="20:30" x14ac:dyDescent="0.2">
      <c r="T20852" s="212"/>
      <c r="U20852" s="213"/>
      <c r="V20852" s="213"/>
      <c r="W20852" s="213"/>
      <c r="X20852" s="214"/>
      <c r="Y20852" s="214"/>
      <c r="Z20852" s="214"/>
      <c r="AA20852" s="217"/>
      <c r="AB20852" s="217"/>
      <c r="AC20852" s="217"/>
      <c r="AD20852" s="213"/>
    </row>
    <row r="20853" spans="20:30" x14ac:dyDescent="0.2">
      <c r="T20853" s="212"/>
      <c r="U20853" s="213"/>
      <c r="V20853" s="213"/>
      <c r="W20853" s="213"/>
      <c r="X20853" s="214"/>
      <c r="Y20853" s="214"/>
      <c r="Z20853" s="214"/>
      <c r="AA20853" s="217"/>
      <c r="AB20853" s="217"/>
      <c r="AC20853" s="217"/>
      <c r="AD20853" s="213"/>
    </row>
    <row r="20854" spans="20:30" x14ac:dyDescent="0.2">
      <c r="T20854" s="212"/>
      <c r="U20854" s="213"/>
      <c r="V20854" s="213"/>
      <c r="W20854" s="213"/>
      <c r="X20854" s="214"/>
      <c r="Y20854" s="214"/>
      <c r="Z20854" s="214"/>
      <c r="AA20854" s="217"/>
      <c r="AB20854" s="217"/>
      <c r="AC20854" s="217"/>
      <c r="AD20854" s="213"/>
    </row>
    <row r="20855" spans="20:30" x14ac:dyDescent="0.2">
      <c r="T20855" s="212"/>
      <c r="U20855" s="213"/>
      <c r="V20855" s="213"/>
      <c r="W20855" s="213"/>
      <c r="X20855" s="214"/>
      <c r="Y20855" s="214"/>
      <c r="Z20855" s="214"/>
      <c r="AA20855" s="217"/>
      <c r="AB20855" s="217"/>
      <c r="AC20855" s="217"/>
      <c r="AD20855" s="213"/>
    </row>
    <row r="20856" spans="20:30" x14ac:dyDescent="0.2">
      <c r="T20856" s="212"/>
      <c r="U20856" s="213"/>
      <c r="V20856" s="213"/>
      <c r="W20856" s="213"/>
      <c r="X20856" s="214"/>
      <c r="Y20856" s="214"/>
      <c r="Z20856" s="214"/>
      <c r="AA20856" s="217"/>
      <c r="AB20856" s="217"/>
      <c r="AC20856" s="217"/>
      <c r="AD20856" s="213"/>
    </row>
    <row r="20857" spans="20:30" x14ac:dyDescent="0.2">
      <c r="T20857" s="212"/>
      <c r="U20857" s="213"/>
      <c r="V20857" s="213"/>
      <c r="W20857" s="213"/>
      <c r="X20857" s="214"/>
      <c r="Y20857" s="214"/>
      <c r="Z20857" s="214"/>
      <c r="AA20857" s="217"/>
      <c r="AB20857" s="217"/>
      <c r="AC20857" s="217"/>
      <c r="AD20857" s="213"/>
    </row>
    <row r="20858" spans="20:30" x14ac:dyDescent="0.2">
      <c r="T20858" s="212"/>
      <c r="U20858" s="213"/>
      <c r="V20858" s="213"/>
      <c r="W20858" s="213"/>
      <c r="X20858" s="214"/>
      <c r="Y20858" s="214"/>
      <c r="Z20858" s="214"/>
      <c r="AA20858" s="217"/>
      <c r="AB20858" s="217"/>
      <c r="AC20858" s="217"/>
      <c r="AD20858" s="213"/>
    </row>
    <row r="20859" spans="20:30" x14ac:dyDescent="0.2">
      <c r="T20859" s="212"/>
      <c r="U20859" s="213"/>
      <c r="V20859" s="213"/>
      <c r="W20859" s="213"/>
      <c r="X20859" s="214"/>
      <c r="Y20859" s="214"/>
      <c r="Z20859" s="214"/>
      <c r="AA20859" s="217"/>
      <c r="AB20859" s="217"/>
      <c r="AC20859" s="217"/>
      <c r="AD20859" s="213"/>
    </row>
    <row r="20860" spans="20:30" x14ac:dyDescent="0.2">
      <c r="T20860" s="212"/>
      <c r="U20860" s="213"/>
      <c r="V20860" s="213"/>
      <c r="W20860" s="212"/>
      <c r="X20860" s="214"/>
      <c r="Y20860" s="214"/>
      <c r="Z20860" s="214"/>
      <c r="AA20860" s="215"/>
      <c r="AB20860" s="215"/>
      <c r="AC20860" s="215"/>
      <c r="AD20860" s="212"/>
    </row>
    <row r="20861" spans="20:30" x14ac:dyDescent="0.2">
      <c r="T20861" s="212"/>
      <c r="U20861" s="213"/>
      <c r="V20861" s="213"/>
      <c r="W20861" s="213"/>
      <c r="X20861" s="214"/>
      <c r="Y20861" s="214"/>
      <c r="Z20861" s="214"/>
      <c r="AA20861" s="217"/>
      <c r="AB20861" s="217"/>
      <c r="AC20861" s="217"/>
      <c r="AD20861" s="213"/>
    </row>
    <row r="20862" spans="20:30" x14ac:dyDescent="0.2">
      <c r="T20862" s="212"/>
      <c r="U20862" s="213"/>
      <c r="V20862" s="213"/>
      <c r="W20862" s="213"/>
      <c r="X20862" s="214"/>
      <c r="Y20862" s="214"/>
      <c r="Z20862" s="214"/>
      <c r="AA20862" s="217"/>
      <c r="AB20862" s="217"/>
      <c r="AC20862" s="217"/>
      <c r="AD20862" s="213"/>
    </row>
    <row r="20863" spans="20:30" x14ac:dyDescent="0.2">
      <c r="T20863" s="212"/>
      <c r="U20863" s="213"/>
      <c r="V20863" s="213"/>
      <c r="W20863" s="213"/>
      <c r="X20863" s="214"/>
      <c r="Y20863" s="214"/>
      <c r="Z20863" s="214"/>
      <c r="AA20863" s="217"/>
      <c r="AB20863" s="217"/>
      <c r="AC20863" s="217"/>
      <c r="AD20863" s="213"/>
    </row>
    <row r="20864" spans="20:30" x14ac:dyDescent="0.2">
      <c r="T20864" s="212"/>
      <c r="U20864" s="213"/>
      <c r="V20864" s="213"/>
      <c r="W20864" s="213"/>
      <c r="X20864" s="214"/>
      <c r="Y20864" s="214"/>
      <c r="Z20864" s="214"/>
      <c r="AA20864" s="217"/>
      <c r="AB20864" s="217"/>
      <c r="AC20864" s="217"/>
      <c r="AD20864" s="213"/>
    </row>
    <row r="20865" spans="20:30" x14ac:dyDescent="0.2">
      <c r="T20865" s="212"/>
      <c r="U20865" s="213"/>
      <c r="V20865" s="213"/>
      <c r="W20865" s="213"/>
      <c r="X20865" s="214"/>
      <c r="Y20865" s="214"/>
      <c r="Z20865" s="214"/>
      <c r="AA20865" s="217"/>
      <c r="AB20865" s="217"/>
      <c r="AC20865" s="217"/>
      <c r="AD20865" s="213"/>
    </row>
    <row r="20866" spans="20:30" x14ac:dyDescent="0.2">
      <c r="T20866" s="212"/>
      <c r="U20866" s="213"/>
      <c r="V20866" s="213"/>
      <c r="W20866" s="213"/>
      <c r="X20866" s="214"/>
      <c r="Y20866" s="214"/>
      <c r="Z20866" s="214"/>
      <c r="AA20866" s="217"/>
      <c r="AB20866" s="217"/>
      <c r="AC20866" s="217"/>
      <c r="AD20866" s="213"/>
    </row>
    <row r="20867" spans="20:30" x14ac:dyDescent="0.2">
      <c r="T20867" s="212"/>
      <c r="U20867" s="213"/>
      <c r="V20867" s="213"/>
      <c r="W20867" s="213"/>
      <c r="X20867" s="214"/>
      <c r="Y20867" s="214"/>
      <c r="Z20867" s="214"/>
      <c r="AA20867" s="217"/>
      <c r="AB20867" s="217"/>
      <c r="AC20867" s="217"/>
      <c r="AD20867" s="213"/>
    </row>
    <row r="20868" spans="20:30" x14ac:dyDescent="0.2">
      <c r="T20868" s="212"/>
      <c r="U20868" s="213"/>
      <c r="V20868" s="213"/>
      <c r="W20868" s="213"/>
      <c r="X20868" s="214"/>
      <c r="Y20868" s="214"/>
      <c r="Z20868" s="214"/>
      <c r="AA20868" s="217"/>
      <c r="AB20868" s="217"/>
      <c r="AC20868" s="217"/>
      <c r="AD20868" s="213"/>
    </row>
    <row r="20869" spans="20:30" x14ac:dyDescent="0.2">
      <c r="T20869" s="212"/>
      <c r="U20869" s="213"/>
      <c r="V20869" s="213"/>
      <c r="W20869" s="213"/>
      <c r="X20869" s="214"/>
      <c r="Y20869" s="214"/>
      <c r="Z20869" s="214"/>
      <c r="AA20869" s="217"/>
      <c r="AB20869" s="217"/>
      <c r="AC20869" s="217"/>
      <c r="AD20869" s="213"/>
    </row>
    <row r="20870" spans="20:30" x14ac:dyDescent="0.2">
      <c r="T20870" s="212"/>
      <c r="U20870" s="213"/>
      <c r="V20870" s="213"/>
      <c r="W20870" s="213"/>
      <c r="X20870" s="214"/>
      <c r="Y20870" s="214"/>
      <c r="Z20870" s="214"/>
      <c r="AA20870" s="217"/>
      <c r="AB20870" s="217"/>
      <c r="AC20870" s="217"/>
      <c r="AD20870" s="213"/>
    </row>
    <row r="20871" spans="20:30" x14ac:dyDescent="0.2">
      <c r="T20871" s="212"/>
      <c r="U20871" s="213"/>
      <c r="V20871" s="213"/>
      <c r="W20871" s="213"/>
      <c r="X20871" s="214"/>
      <c r="Y20871" s="214"/>
      <c r="Z20871" s="214"/>
      <c r="AA20871" s="217"/>
      <c r="AB20871" s="217"/>
      <c r="AC20871" s="217"/>
      <c r="AD20871" s="213"/>
    </row>
    <row r="20872" spans="20:30" x14ac:dyDescent="0.2">
      <c r="T20872" s="212"/>
      <c r="U20872" s="213"/>
      <c r="V20872" s="213"/>
      <c r="W20872" s="213"/>
      <c r="X20872" s="214"/>
      <c r="Y20872" s="214"/>
      <c r="Z20872" s="214"/>
      <c r="AA20872" s="217"/>
      <c r="AB20872" s="217"/>
      <c r="AC20872" s="217"/>
      <c r="AD20872" s="213"/>
    </row>
    <row r="20873" spans="20:30" x14ac:dyDescent="0.2">
      <c r="T20873" s="212"/>
      <c r="U20873" s="213"/>
      <c r="V20873" s="213"/>
      <c r="W20873" s="213"/>
      <c r="X20873" s="214"/>
      <c r="Y20873" s="214"/>
      <c r="Z20873" s="214"/>
      <c r="AA20873" s="217"/>
      <c r="AB20873" s="217"/>
      <c r="AC20873" s="217"/>
      <c r="AD20873" s="213"/>
    </row>
    <row r="20874" spans="20:30" x14ac:dyDescent="0.2">
      <c r="T20874" s="212"/>
      <c r="U20874" s="213"/>
      <c r="V20874" s="213"/>
      <c r="W20874" s="213"/>
      <c r="X20874" s="214"/>
      <c r="Y20874" s="214"/>
      <c r="Z20874" s="214"/>
      <c r="AA20874" s="217"/>
      <c r="AB20874" s="217"/>
      <c r="AC20874" s="217"/>
      <c r="AD20874" s="213"/>
    </row>
    <row r="20875" spans="20:30" x14ac:dyDescent="0.2">
      <c r="T20875" s="212"/>
      <c r="U20875" s="213"/>
      <c r="V20875" s="213"/>
      <c r="W20875" s="213"/>
      <c r="X20875" s="214"/>
      <c r="Y20875" s="214"/>
      <c r="Z20875" s="214"/>
      <c r="AA20875" s="217"/>
      <c r="AB20875" s="217"/>
      <c r="AC20875" s="217"/>
      <c r="AD20875" s="213"/>
    </row>
    <row r="20876" spans="20:30" x14ac:dyDescent="0.2">
      <c r="T20876" s="212"/>
      <c r="U20876" s="213"/>
      <c r="V20876" s="213"/>
      <c r="W20876" s="213"/>
      <c r="X20876" s="214"/>
      <c r="Y20876" s="214"/>
      <c r="Z20876" s="214"/>
      <c r="AA20876" s="217"/>
      <c r="AB20876" s="217"/>
      <c r="AC20876" s="217"/>
      <c r="AD20876" s="213"/>
    </row>
    <row r="20877" spans="20:30" x14ac:dyDescent="0.2">
      <c r="T20877" s="212"/>
      <c r="U20877" s="213"/>
      <c r="V20877" s="213"/>
      <c r="W20877" s="213"/>
      <c r="X20877" s="214"/>
      <c r="Y20877" s="214"/>
      <c r="Z20877" s="214"/>
      <c r="AA20877" s="217"/>
      <c r="AB20877" s="217"/>
      <c r="AC20877" s="217"/>
      <c r="AD20877" s="213"/>
    </row>
    <row r="20878" spans="20:30" x14ac:dyDescent="0.2">
      <c r="T20878" s="212"/>
      <c r="U20878" s="213"/>
      <c r="V20878" s="213"/>
      <c r="W20878" s="213"/>
      <c r="X20878" s="214"/>
      <c r="Y20878" s="214"/>
      <c r="Z20878" s="214"/>
      <c r="AA20878" s="217"/>
      <c r="AB20878" s="217"/>
      <c r="AC20878" s="217"/>
      <c r="AD20878" s="213"/>
    </row>
    <row r="20879" spans="20:30" x14ac:dyDescent="0.2">
      <c r="T20879" s="212"/>
      <c r="U20879" s="213"/>
      <c r="V20879" s="213"/>
      <c r="W20879" s="213"/>
      <c r="X20879" s="214"/>
      <c r="Y20879" s="214"/>
      <c r="Z20879" s="214"/>
      <c r="AA20879" s="217"/>
      <c r="AB20879" s="217"/>
      <c r="AC20879" s="217"/>
      <c r="AD20879" s="213"/>
    </row>
    <row r="20880" spans="20:30" x14ac:dyDescent="0.2">
      <c r="T20880" s="212"/>
      <c r="U20880" s="213"/>
      <c r="V20880" s="213"/>
      <c r="W20880" s="213"/>
      <c r="X20880" s="214"/>
      <c r="Y20880" s="214"/>
      <c r="Z20880" s="214"/>
      <c r="AA20880" s="217"/>
      <c r="AB20880" s="217"/>
      <c r="AC20880" s="217"/>
      <c r="AD20880" s="213"/>
    </row>
    <row r="20881" spans="20:30" x14ac:dyDescent="0.2">
      <c r="T20881" s="212"/>
      <c r="U20881" s="213"/>
      <c r="V20881" s="213"/>
      <c r="W20881" s="213"/>
      <c r="X20881" s="214"/>
      <c r="Y20881" s="214"/>
      <c r="Z20881" s="214"/>
      <c r="AA20881" s="217"/>
      <c r="AB20881" s="217"/>
      <c r="AC20881" s="217"/>
      <c r="AD20881" s="213"/>
    </row>
    <row r="20882" spans="20:30" x14ac:dyDescent="0.2">
      <c r="T20882" s="212"/>
      <c r="U20882" s="213"/>
      <c r="V20882" s="213"/>
      <c r="W20882" s="213"/>
      <c r="X20882" s="214"/>
      <c r="Y20882" s="214"/>
      <c r="Z20882" s="214"/>
      <c r="AA20882" s="217"/>
      <c r="AB20882" s="217"/>
      <c r="AC20882" s="217"/>
      <c r="AD20882" s="213"/>
    </row>
    <row r="20883" spans="20:30" x14ac:dyDescent="0.2">
      <c r="T20883" s="212"/>
      <c r="U20883" s="213"/>
      <c r="V20883" s="213"/>
      <c r="W20883" s="213"/>
      <c r="X20883" s="214"/>
      <c r="Y20883" s="214"/>
      <c r="Z20883" s="214"/>
      <c r="AA20883" s="217"/>
      <c r="AB20883" s="217"/>
      <c r="AC20883" s="217"/>
      <c r="AD20883" s="213"/>
    </row>
    <row r="20884" spans="20:30" x14ac:dyDescent="0.2">
      <c r="T20884" s="212"/>
      <c r="U20884" s="213"/>
      <c r="V20884" s="213"/>
      <c r="W20884" s="213"/>
      <c r="X20884" s="214"/>
      <c r="Y20884" s="214"/>
      <c r="Z20884" s="214"/>
      <c r="AA20884" s="217"/>
      <c r="AB20884" s="217"/>
      <c r="AC20884" s="217"/>
      <c r="AD20884" s="213"/>
    </row>
    <row r="20885" spans="20:30" x14ac:dyDescent="0.2">
      <c r="T20885" s="212"/>
      <c r="U20885" s="213"/>
      <c r="V20885" s="213"/>
      <c r="W20885" s="213"/>
      <c r="X20885" s="214"/>
      <c r="Y20885" s="214"/>
      <c r="Z20885" s="214"/>
      <c r="AA20885" s="217"/>
      <c r="AB20885" s="217"/>
      <c r="AC20885" s="217"/>
      <c r="AD20885" s="213"/>
    </row>
    <row r="20886" spans="20:30" x14ac:dyDescent="0.2">
      <c r="T20886" s="212"/>
      <c r="U20886" s="213"/>
      <c r="V20886" s="213"/>
      <c r="W20886" s="213"/>
      <c r="X20886" s="214"/>
      <c r="Y20886" s="214"/>
      <c r="Z20886" s="214"/>
      <c r="AA20886" s="217"/>
      <c r="AB20886" s="217"/>
      <c r="AC20886" s="217"/>
      <c r="AD20886" s="213"/>
    </row>
    <row r="20887" spans="20:30" x14ac:dyDescent="0.2">
      <c r="T20887" s="212"/>
      <c r="U20887" s="213"/>
      <c r="V20887" s="213"/>
      <c r="W20887" s="213"/>
      <c r="X20887" s="214"/>
      <c r="Y20887" s="214"/>
      <c r="Z20887" s="214"/>
      <c r="AA20887" s="217"/>
      <c r="AB20887" s="217"/>
      <c r="AC20887" s="217"/>
      <c r="AD20887" s="213"/>
    </row>
    <row r="20888" spans="20:30" x14ac:dyDescent="0.2">
      <c r="T20888" s="212"/>
      <c r="U20888" s="213"/>
      <c r="V20888" s="213"/>
      <c r="W20888" s="213"/>
      <c r="X20888" s="214"/>
      <c r="Y20888" s="214"/>
      <c r="Z20888" s="214"/>
      <c r="AA20888" s="217"/>
      <c r="AB20888" s="217"/>
      <c r="AC20888" s="217"/>
      <c r="AD20888" s="213"/>
    </row>
    <row r="20889" spans="20:30" x14ac:dyDescent="0.2">
      <c r="T20889" s="212"/>
      <c r="U20889" s="213"/>
      <c r="V20889" s="213"/>
      <c r="W20889" s="213"/>
      <c r="X20889" s="214"/>
      <c r="Y20889" s="214"/>
      <c r="Z20889" s="214"/>
      <c r="AA20889" s="217"/>
      <c r="AB20889" s="217"/>
      <c r="AC20889" s="217"/>
      <c r="AD20889" s="213"/>
    </row>
    <row r="20890" spans="20:30" x14ac:dyDescent="0.2">
      <c r="T20890" s="212"/>
      <c r="U20890" s="213"/>
      <c r="V20890" s="213"/>
      <c r="W20890" s="213"/>
      <c r="X20890" s="214"/>
      <c r="Y20890" s="214"/>
      <c r="Z20890" s="214"/>
      <c r="AA20890" s="217"/>
      <c r="AB20890" s="217"/>
      <c r="AC20890" s="217"/>
      <c r="AD20890" s="213"/>
    </row>
    <row r="20891" spans="20:30" x14ac:dyDescent="0.2">
      <c r="T20891" s="212"/>
      <c r="U20891" s="213"/>
      <c r="V20891" s="213"/>
      <c r="W20891" s="213"/>
      <c r="X20891" s="214"/>
      <c r="Y20891" s="214"/>
      <c r="Z20891" s="214"/>
      <c r="AA20891" s="217"/>
      <c r="AB20891" s="217"/>
      <c r="AC20891" s="217"/>
      <c r="AD20891" s="213"/>
    </row>
    <row r="20892" spans="20:30" x14ac:dyDescent="0.2">
      <c r="T20892" s="212"/>
      <c r="U20892" s="213"/>
      <c r="V20892" s="213"/>
      <c r="W20892" s="213"/>
      <c r="X20892" s="214"/>
      <c r="Y20892" s="214"/>
      <c r="Z20892" s="214"/>
      <c r="AA20892" s="217"/>
      <c r="AB20892" s="217"/>
      <c r="AC20892" s="217"/>
      <c r="AD20892" s="213"/>
    </row>
    <row r="20893" spans="20:30" x14ac:dyDescent="0.2">
      <c r="T20893" s="212"/>
      <c r="U20893" s="213"/>
      <c r="V20893" s="213"/>
      <c r="W20893" s="213"/>
      <c r="X20893" s="214"/>
      <c r="Y20893" s="214"/>
      <c r="Z20893" s="214"/>
      <c r="AA20893" s="217"/>
      <c r="AB20893" s="217"/>
      <c r="AC20893" s="217"/>
      <c r="AD20893" s="213"/>
    </row>
    <row r="20894" spans="20:30" x14ac:dyDescent="0.2">
      <c r="T20894" s="212"/>
      <c r="U20894" s="213"/>
      <c r="V20894" s="213"/>
      <c r="W20894" s="213"/>
      <c r="X20894" s="214"/>
      <c r="Y20894" s="214"/>
      <c r="Z20894" s="214"/>
      <c r="AA20894" s="217"/>
      <c r="AB20894" s="217"/>
      <c r="AC20894" s="217"/>
      <c r="AD20894" s="213"/>
    </row>
    <row r="20895" spans="20:30" x14ac:dyDescent="0.2">
      <c r="T20895" s="212"/>
      <c r="U20895" s="213"/>
      <c r="V20895" s="213"/>
      <c r="W20895" s="213"/>
      <c r="X20895" s="214"/>
      <c r="Y20895" s="214"/>
      <c r="Z20895" s="214"/>
      <c r="AA20895" s="217"/>
      <c r="AB20895" s="217"/>
      <c r="AC20895" s="217"/>
      <c r="AD20895" s="213"/>
    </row>
    <row r="20896" spans="20:30" x14ac:dyDescent="0.2">
      <c r="T20896" s="212"/>
      <c r="U20896" s="213"/>
      <c r="V20896" s="213"/>
      <c r="W20896" s="213"/>
      <c r="X20896" s="214"/>
      <c r="Y20896" s="214"/>
      <c r="Z20896" s="214"/>
      <c r="AA20896" s="217"/>
      <c r="AB20896" s="217"/>
      <c r="AC20896" s="217"/>
      <c r="AD20896" s="213"/>
    </row>
    <row r="20897" spans="20:30" x14ac:dyDescent="0.2">
      <c r="T20897" s="212"/>
      <c r="U20897" s="213"/>
      <c r="V20897" s="213"/>
      <c r="W20897" s="213"/>
      <c r="X20897" s="214"/>
      <c r="Y20897" s="214"/>
      <c r="Z20897" s="214"/>
      <c r="AA20897" s="217"/>
      <c r="AB20897" s="217"/>
      <c r="AC20897" s="217"/>
      <c r="AD20897" s="213"/>
    </row>
    <row r="20898" spans="20:30" x14ac:dyDescent="0.2">
      <c r="T20898" s="212"/>
      <c r="U20898" s="213"/>
      <c r="V20898" s="213"/>
      <c r="W20898" s="213"/>
      <c r="X20898" s="214"/>
      <c r="Y20898" s="214"/>
      <c r="Z20898" s="214"/>
      <c r="AA20898" s="217"/>
      <c r="AB20898" s="217"/>
      <c r="AC20898" s="217"/>
      <c r="AD20898" s="213"/>
    </row>
    <row r="20899" spans="20:30" x14ac:dyDescent="0.2">
      <c r="T20899" s="212"/>
      <c r="U20899" s="213"/>
      <c r="V20899" s="213"/>
      <c r="W20899" s="213"/>
      <c r="X20899" s="214"/>
      <c r="Y20899" s="214"/>
      <c r="Z20899" s="214"/>
      <c r="AA20899" s="217"/>
      <c r="AB20899" s="217"/>
      <c r="AC20899" s="217"/>
      <c r="AD20899" s="213"/>
    </row>
    <row r="20900" spans="20:30" x14ac:dyDescent="0.2">
      <c r="T20900" s="212"/>
      <c r="U20900" s="213"/>
      <c r="V20900" s="213"/>
      <c r="W20900" s="213"/>
      <c r="X20900" s="214"/>
      <c r="Y20900" s="214"/>
      <c r="Z20900" s="214"/>
      <c r="AA20900" s="217"/>
      <c r="AB20900" s="217"/>
      <c r="AC20900" s="217"/>
      <c r="AD20900" s="213"/>
    </row>
    <row r="20901" spans="20:30" x14ac:dyDescent="0.2">
      <c r="T20901" s="212"/>
      <c r="U20901" s="213"/>
      <c r="V20901" s="213"/>
      <c r="W20901" s="213"/>
      <c r="X20901" s="214"/>
      <c r="Y20901" s="214"/>
      <c r="Z20901" s="214"/>
      <c r="AA20901" s="217"/>
      <c r="AB20901" s="217"/>
      <c r="AC20901" s="217"/>
      <c r="AD20901" s="213"/>
    </row>
    <row r="20902" spans="20:30" x14ac:dyDescent="0.2">
      <c r="T20902" s="212"/>
      <c r="U20902" s="213"/>
      <c r="V20902" s="213"/>
      <c r="W20902" s="213"/>
      <c r="X20902" s="214"/>
      <c r="Y20902" s="214"/>
      <c r="Z20902" s="214"/>
      <c r="AA20902" s="217"/>
      <c r="AB20902" s="217"/>
      <c r="AC20902" s="217"/>
      <c r="AD20902" s="213"/>
    </row>
    <row r="20903" spans="20:30" x14ac:dyDescent="0.2">
      <c r="T20903" s="212"/>
      <c r="U20903" s="213"/>
      <c r="V20903" s="213"/>
      <c r="W20903" s="213"/>
      <c r="X20903" s="214"/>
      <c r="Y20903" s="214"/>
      <c r="Z20903" s="214"/>
      <c r="AA20903" s="217"/>
      <c r="AB20903" s="217"/>
      <c r="AC20903" s="217"/>
      <c r="AD20903" s="213"/>
    </row>
    <row r="20904" spans="20:30" x14ac:dyDescent="0.2">
      <c r="T20904" s="212"/>
      <c r="U20904" s="213"/>
      <c r="V20904" s="213"/>
      <c r="W20904" s="213"/>
      <c r="X20904" s="214"/>
      <c r="Y20904" s="214"/>
      <c r="Z20904" s="214"/>
      <c r="AA20904" s="217"/>
      <c r="AB20904" s="217"/>
      <c r="AC20904" s="217"/>
      <c r="AD20904" s="213"/>
    </row>
    <row r="20905" spans="20:30" x14ac:dyDescent="0.2">
      <c r="T20905" s="212"/>
      <c r="U20905" s="213"/>
      <c r="V20905" s="213"/>
      <c r="W20905" s="213"/>
      <c r="X20905" s="214"/>
      <c r="Y20905" s="214"/>
      <c r="Z20905" s="214"/>
      <c r="AA20905" s="217"/>
      <c r="AB20905" s="217"/>
      <c r="AC20905" s="217"/>
      <c r="AD20905" s="213"/>
    </row>
    <row r="20906" spans="20:30" x14ac:dyDescent="0.2">
      <c r="T20906" s="212"/>
      <c r="U20906" s="213"/>
      <c r="V20906" s="213"/>
      <c r="W20906" s="213"/>
      <c r="X20906" s="214"/>
      <c r="Y20906" s="214"/>
      <c r="Z20906" s="214"/>
      <c r="AA20906" s="217"/>
      <c r="AB20906" s="217"/>
      <c r="AC20906" s="217"/>
      <c r="AD20906" s="213"/>
    </row>
    <row r="20907" spans="20:30" x14ac:dyDescent="0.2">
      <c r="T20907" s="212"/>
      <c r="U20907" s="213"/>
      <c r="V20907" s="213"/>
      <c r="W20907" s="213"/>
      <c r="X20907" s="214"/>
      <c r="Y20907" s="214"/>
      <c r="Z20907" s="214"/>
      <c r="AA20907" s="217"/>
      <c r="AB20907" s="217"/>
      <c r="AC20907" s="217"/>
      <c r="AD20907" s="213"/>
    </row>
    <row r="20908" spans="20:30" x14ac:dyDescent="0.2">
      <c r="T20908" s="212"/>
      <c r="U20908" s="213"/>
      <c r="V20908" s="213"/>
      <c r="W20908" s="213"/>
      <c r="X20908" s="214"/>
      <c r="Y20908" s="214"/>
      <c r="Z20908" s="214"/>
      <c r="AA20908" s="217"/>
      <c r="AB20908" s="217"/>
      <c r="AC20908" s="217"/>
      <c r="AD20908" s="213"/>
    </row>
    <row r="20909" spans="20:30" x14ac:dyDescent="0.2">
      <c r="T20909" s="212"/>
      <c r="U20909" s="213"/>
      <c r="V20909" s="213"/>
      <c r="W20909" s="213"/>
      <c r="X20909" s="214"/>
      <c r="Y20909" s="214"/>
      <c r="Z20909" s="214"/>
      <c r="AA20909" s="217"/>
      <c r="AB20909" s="217"/>
      <c r="AC20909" s="217"/>
      <c r="AD20909" s="213"/>
    </row>
    <row r="20910" spans="20:30" x14ac:dyDescent="0.2">
      <c r="T20910" s="212"/>
      <c r="U20910" s="213"/>
      <c r="V20910" s="213"/>
      <c r="W20910" s="213"/>
      <c r="X20910" s="214"/>
      <c r="Y20910" s="214"/>
      <c r="Z20910" s="214"/>
      <c r="AA20910" s="217"/>
      <c r="AB20910" s="217"/>
      <c r="AC20910" s="217"/>
      <c r="AD20910" s="213"/>
    </row>
    <row r="20911" spans="20:30" x14ac:dyDescent="0.2">
      <c r="T20911" s="212"/>
      <c r="U20911" s="213"/>
      <c r="V20911" s="213"/>
      <c r="W20911" s="213"/>
      <c r="X20911" s="214"/>
      <c r="Y20911" s="214"/>
      <c r="Z20911" s="214"/>
      <c r="AA20911" s="217"/>
      <c r="AB20911" s="217"/>
      <c r="AC20911" s="217"/>
      <c r="AD20911" s="213"/>
    </row>
    <row r="20912" spans="20:30" x14ac:dyDescent="0.2">
      <c r="T20912" s="212"/>
      <c r="U20912" s="213"/>
      <c r="V20912" s="213"/>
      <c r="W20912" s="213"/>
      <c r="X20912" s="214"/>
      <c r="Y20912" s="214"/>
      <c r="Z20912" s="214"/>
      <c r="AA20912" s="217"/>
      <c r="AB20912" s="217"/>
      <c r="AC20912" s="217"/>
      <c r="AD20912" s="213"/>
    </row>
    <row r="20913" spans="20:30" x14ac:dyDescent="0.2">
      <c r="T20913" s="212"/>
      <c r="U20913" s="213"/>
      <c r="V20913" s="213"/>
      <c r="W20913" s="213"/>
      <c r="X20913" s="214"/>
      <c r="Y20913" s="214"/>
      <c r="Z20913" s="214"/>
      <c r="AA20913" s="217"/>
      <c r="AB20913" s="217"/>
      <c r="AC20913" s="217"/>
      <c r="AD20913" s="213"/>
    </row>
    <row r="20914" spans="20:30" x14ac:dyDescent="0.2">
      <c r="T20914" s="212"/>
      <c r="U20914" s="213"/>
      <c r="V20914" s="213"/>
      <c r="W20914" s="213"/>
      <c r="X20914" s="214"/>
      <c r="Y20914" s="214"/>
      <c r="Z20914" s="214"/>
      <c r="AA20914" s="217"/>
      <c r="AB20914" s="217"/>
      <c r="AC20914" s="217"/>
      <c r="AD20914" s="213"/>
    </row>
    <row r="20915" spans="20:30" x14ac:dyDescent="0.2">
      <c r="T20915" s="212"/>
      <c r="U20915" s="213"/>
      <c r="V20915" s="213"/>
      <c r="W20915" s="213"/>
      <c r="X20915" s="214"/>
      <c r="Y20915" s="214"/>
      <c r="Z20915" s="214"/>
      <c r="AA20915" s="217"/>
      <c r="AB20915" s="217"/>
      <c r="AC20915" s="217"/>
      <c r="AD20915" s="213"/>
    </row>
    <row r="20916" spans="20:30" x14ac:dyDescent="0.2">
      <c r="T20916" s="212"/>
      <c r="U20916" s="213"/>
      <c r="V20916" s="213"/>
      <c r="W20916" s="213"/>
      <c r="X20916" s="214"/>
      <c r="Y20916" s="214"/>
      <c r="Z20916" s="214"/>
      <c r="AA20916" s="217"/>
      <c r="AB20916" s="217"/>
      <c r="AC20916" s="217"/>
      <c r="AD20916" s="213"/>
    </row>
    <row r="20917" spans="20:30" x14ac:dyDescent="0.2">
      <c r="T20917" s="212"/>
      <c r="U20917" s="213"/>
      <c r="V20917" s="213"/>
      <c r="W20917" s="213"/>
      <c r="X20917" s="214"/>
      <c r="Y20917" s="214"/>
      <c r="Z20917" s="214"/>
      <c r="AA20917" s="217"/>
      <c r="AB20917" s="217"/>
      <c r="AC20917" s="217"/>
      <c r="AD20917" s="213"/>
    </row>
    <row r="20918" spans="20:30" x14ac:dyDescent="0.2">
      <c r="T20918" s="212"/>
      <c r="U20918" s="213"/>
      <c r="V20918" s="213"/>
      <c r="W20918" s="213"/>
      <c r="X20918" s="214"/>
      <c r="Y20918" s="214"/>
      <c r="Z20918" s="214"/>
      <c r="AA20918" s="217"/>
      <c r="AB20918" s="217"/>
      <c r="AC20918" s="217"/>
      <c r="AD20918" s="213"/>
    </row>
    <row r="20919" spans="20:30" x14ac:dyDescent="0.2">
      <c r="T20919" s="212"/>
      <c r="U20919" s="213"/>
      <c r="V20919" s="213"/>
      <c r="W20919" s="213"/>
      <c r="X20919" s="214"/>
      <c r="Y20919" s="214"/>
      <c r="Z20919" s="214"/>
      <c r="AA20919" s="217"/>
      <c r="AB20919" s="217"/>
      <c r="AC20919" s="217"/>
      <c r="AD20919" s="213"/>
    </row>
    <row r="20920" spans="20:30" x14ac:dyDescent="0.2">
      <c r="T20920" s="212"/>
      <c r="U20920" s="213"/>
      <c r="V20920" s="213"/>
      <c r="W20920" s="213"/>
      <c r="X20920" s="214"/>
      <c r="Y20920" s="214"/>
      <c r="Z20920" s="214"/>
      <c r="AA20920" s="217"/>
      <c r="AB20920" s="217"/>
      <c r="AC20920" s="217"/>
      <c r="AD20920" s="213"/>
    </row>
    <row r="20921" spans="20:30" x14ac:dyDescent="0.2">
      <c r="T20921" s="212"/>
      <c r="U20921" s="213"/>
      <c r="V20921" s="213"/>
      <c r="W20921" s="213"/>
      <c r="X20921" s="214"/>
      <c r="Y20921" s="214"/>
      <c r="Z20921" s="214"/>
      <c r="AA20921" s="217"/>
      <c r="AB20921" s="217"/>
      <c r="AC20921" s="217"/>
      <c r="AD20921" s="213"/>
    </row>
    <row r="20922" spans="20:30" x14ac:dyDescent="0.2">
      <c r="T20922" s="212"/>
      <c r="U20922" s="213"/>
      <c r="V20922" s="213"/>
      <c r="W20922" s="213"/>
      <c r="X20922" s="214"/>
      <c r="Y20922" s="214"/>
      <c r="Z20922" s="214"/>
      <c r="AA20922" s="217"/>
      <c r="AB20922" s="217"/>
      <c r="AC20922" s="217"/>
      <c r="AD20922" s="213"/>
    </row>
    <row r="20923" spans="20:30" x14ac:dyDescent="0.2">
      <c r="T20923" s="212"/>
      <c r="U20923" s="213"/>
      <c r="V20923" s="213"/>
      <c r="W20923" s="213"/>
      <c r="X20923" s="214"/>
      <c r="Y20923" s="214"/>
      <c r="Z20923" s="214"/>
      <c r="AA20923" s="217"/>
      <c r="AB20923" s="217"/>
      <c r="AC20923" s="217"/>
      <c r="AD20923" s="213"/>
    </row>
    <row r="20924" spans="20:30" x14ac:dyDescent="0.2">
      <c r="T20924" s="212"/>
      <c r="U20924" s="213"/>
      <c r="V20924" s="213"/>
      <c r="W20924" s="213"/>
      <c r="X20924" s="214"/>
      <c r="Y20924" s="214"/>
      <c r="Z20924" s="214"/>
      <c r="AA20924" s="217"/>
      <c r="AB20924" s="217"/>
      <c r="AC20924" s="217"/>
      <c r="AD20924" s="213"/>
    </row>
    <row r="20925" spans="20:30" x14ac:dyDescent="0.2">
      <c r="T20925" s="212"/>
      <c r="U20925" s="213"/>
      <c r="V20925" s="213"/>
      <c r="W20925" s="213"/>
      <c r="X20925" s="214"/>
      <c r="Y20925" s="214"/>
      <c r="Z20925" s="214"/>
      <c r="AA20925" s="217"/>
      <c r="AB20925" s="217"/>
      <c r="AC20925" s="217"/>
      <c r="AD20925" s="213"/>
    </row>
    <row r="20926" spans="20:30" x14ac:dyDescent="0.2">
      <c r="T20926" s="212"/>
      <c r="U20926" s="213"/>
      <c r="V20926" s="213"/>
      <c r="W20926" s="213"/>
      <c r="X20926" s="214"/>
      <c r="Y20926" s="214"/>
      <c r="Z20926" s="214"/>
      <c r="AA20926" s="217"/>
      <c r="AB20926" s="217"/>
      <c r="AC20926" s="217"/>
      <c r="AD20926" s="213"/>
    </row>
    <row r="20927" spans="20:30" x14ac:dyDescent="0.2">
      <c r="T20927" s="212"/>
      <c r="U20927" s="213"/>
      <c r="V20927" s="213"/>
      <c r="W20927" s="213"/>
      <c r="X20927" s="214"/>
      <c r="Y20927" s="214"/>
      <c r="Z20927" s="214"/>
      <c r="AA20927" s="217"/>
      <c r="AB20927" s="217"/>
      <c r="AC20927" s="217"/>
      <c r="AD20927" s="213"/>
    </row>
    <row r="20928" spans="20:30" x14ac:dyDescent="0.2">
      <c r="T20928" s="212"/>
      <c r="U20928" s="213"/>
      <c r="V20928" s="213"/>
      <c r="W20928" s="213"/>
      <c r="X20928" s="214"/>
      <c r="Y20928" s="214"/>
      <c r="Z20928" s="214"/>
      <c r="AA20928" s="217"/>
      <c r="AB20928" s="217"/>
      <c r="AC20928" s="217"/>
      <c r="AD20928" s="213"/>
    </row>
    <row r="20929" spans="20:30" x14ac:dyDescent="0.2">
      <c r="T20929" s="212"/>
      <c r="U20929" s="213"/>
      <c r="V20929" s="213"/>
      <c r="W20929" s="213"/>
      <c r="X20929" s="214"/>
      <c r="Y20929" s="214"/>
      <c r="Z20929" s="214"/>
      <c r="AA20929" s="217"/>
      <c r="AB20929" s="217"/>
      <c r="AC20929" s="217"/>
      <c r="AD20929" s="213"/>
    </row>
    <row r="20930" spans="20:30" x14ac:dyDescent="0.2">
      <c r="T20930" s="212"/>
      <c r="U20930" s="213"/>
      <c r="V20930" s="213"/>
      <c r="W20930" s="213"/>
      <c r="X20930" s="214"/>
      <c r="Y20930" s="214"/>
      <c r="Z20930" s="214"/>
      <c r="AA20930" s="217"/>
      <c r="AB20930" s="217"/>
      <c r="AC20930" s="217"/>
      <c r="AD20930" s="213"/>
    </row>
    <row r="20931" spans="20:30" x14ac:dyDescent="0.2">
      <c r="T20931" s="212"/>
      <c r="U20931" s="213"/>
      <c r="V20931" s="213"/>
      <c r="W20931" s="213"/>
      <c r="X20931" s="214"/>
      <c r="Y20931" s="214"/>
      <c r="Z20931" s="214"/>
      <c r="AA20931" s="217"/>
      <c r="AB20931" s="217"/>
      <c r="AC20931" s="217"/>
      <c r="AD20931" s="213"/>
    </row>
    <row r="20932" spans="20:30" x14ac:dyDescent="0.2">
      <c r="T20932" s="212"/>
      <c r="U20932" s="213"/>
      <c r="V20932" s="213"/>
      <c r="W20932" s="213"/>
      <c r="X20932" s="214"/>
      <c r="Y20932" s="214"/>
      <c r="Z20932" s="214"/>
      <c r="AA20932" s="217"/>
      <c r="AB20932" s="217"/>
      <c r="AC20932" s="217"/>
      <c r="AD20932" s="213"/>
    </row>
    <row r="20933" spans="20:30" x14ac:dyDescent="0.2">
      <c r="T20933" s="212"/>
      <c r="U20933" s="213"/>
      <c r="V20933" s="213"/>
      <c r="W20933" s="213"/>
      <c r="X20933" s="214"/>
      <c r="Y20933" s="214"/>
      <c r="Z20933" s="214"/>
      <c r="AA20933" s="217"/>
      <c r="AB20933" s="217"/>
      <c r="AC20933" s="217"/>
      <c r="AD20933" s="213"/>
    </row>
    <row r="20934" spans="20:30" x14ac:dyDescent="0.2">
      <c r="T20934" s="212"/>
      <c r="U20934" s="213"/>
      <c r="V20934" s="213"/>
      <c r="W20934" s="213"/>
      <c r="X20934" s="214"/>
      <c r="Y20934" s="214"/>
      <c r="Z20934" s="214"/>
      <c r="AA20934" s="217"/>
      <c r="AB20934" s="217"/>
      <c r="AC20934" s="217"/>
      <c r="AD20934" s="213"/>
    </row>
    <row r="20935" spans="20:30" x14ac:dyDescent="0.2">
      <c r="T20935" s="212"/>
      <c r="U20935" s="213"/>
      <c r="V20935" s="213"/>
      <c r="W20935" s="213"/>
      <c r="X20935" s="214"/>
      <c r="Y20935" s="214"/>
      <c r="Z20935" s="214"/>
      <c r="AA20935" s="217"/>
      <c r="AB20935" s="217"/>
      <c r="AC20935" s="217"/>
      <c r="AD20935" s="213"/>
    </row>
    <row r="20936" spans="20:30" x14ac:dyDescent="0.2">
      <c r="T20936" s="212"/>
      <c r="U20936" s="213"/>
      <c r="V20936" s="213"/>
      <c r="W20936" s="213"/>
      <c r="X20936" s="214"/>
      <c r="Y20936" s="214"/>
      <c r="Z20936" s="214"/>
      <c r="AA20936" s="217"/>
      <c r="AB20936" s="217"/>
      <c r="AC20936" s="217"/>
      <c r="AD20936" s="213"/>
    </row>
    <row r="20937" spans="20:30" x14ac:dyDescent="0.2">
      <c r="T20937" s="212"/>
      <c r="U20937" s="213"/>
      <c r="V20937" s="213"/>
      <c r="W20937" s="213"/>
      <c r="X20937" s="214"/>
      <c r="Y20937" s="214"/>
      <c r="Z20937" s="214"/>
      <c r="AA20937" s="217"/>
      <c r="AB20937" s="217"/>
      <c r="AC20937" s="217"/>
      <c r="AD20937" s="213"/>
    </row>
    <row r="20938" spans="20:30" x14ac:dyDescent="0.2">
      <c r="T20938" s="212"/>
      <c r="U20938" s="213"/>
      <c r="V20938" s="213"/>
      <c r="W20938" s="213"/>
      <c r="X20938" s="214"/>
      <c r="Y20938" s="214"/>
      <c r="Z20938" s="214"/>
      <c r="AA20938" s="217"/>
      <c r="AB20938" s="217"/>
      <c r="AC20938" s="217"/>
      <c r="AD20938" s="213"/>
    </row>
    <row r="20939" spans="20:30" x14ac:dyDescent="0.2">
      <c r="T20939" s="212"/>
      <c r="U20939" s="213"/>
      <c r="V20939" s="213"/>
      <c r="W20939" s="213"/>
      <c r="X20939" s="214"/>
      <c r="Y20939" s="214"/>
      <c r="Z20939" s="214"/>
      <c r="AA20939" s="217"/>
      <c r="AB20939" s="217"/>
      <c r="AC20939" s="217"/>
      <c r="AD20939" s="213"/>
    </row>
    <row r="20940" spans="20:30" x14ac:dyDescent="0.2">
      <c r="T20940" s="212"/>
      <c r="U20940" s="213"/>
      <c r="V20940" s="213"/>
      <c r="W20940" s="213"/>
      <c r="X20940" s="214"/>
      <c r="Y20940" s="214"/>
      <c r="Z20940" s="214"/>
      <c r="AA20940" s="217"/>
      <c r="AB20940" s="217"/>
      <c r="AC20940" s="217"/>
      <c r="AD20940" s="213"/>
    </row>
    <row r="20941" spans="20:30" x14ac:dyDescent="0.2">
      <c r="T20941" s="212"/>
      <c r="U20941" s="213"/>
      <c r="V20941" s="213"/>
      <c r="W20941" s="213"/>
      <c r="X20941" s="214"/>
      <c r="Y20941" s="214"/>
      <c r="Z20941" s="214"/>
      <c r="AA20941" s="217"/>
      <c r="AB20941" s="217"/>
      <c r="AC20941" s="217"/>
      <c r="AD20941" s="213"/>
    </row>
    <row r="20942" spans="20:30" x14ac:dyDescent="0.2">
      <c r="T20942" s="212"/>
      <c r="U20942" s="213"/>
      <c r="V20942" s="213"/>
      <c r="W20942" s="213"/>
      <c r="X20942" s="214"/>
      <c r="Y20942" s="214"/>
      <c r="Z20942" s="214"/>
      <c r="AA20942" s="217"/>
      <c r="AB20942" s="217"/>
      <c r="AC20942" s="217"/>
      <c r="AD20942" s="213"/>
    </row>
    <row r="20943" spans="20:30" x14ac:dyDescent="0.2">
      <c r="T20943" s="212"/>
      <c r="U20943" s="213"/>
      <c r="V20943" s="213"/>
      <c r="W20943" s="213"/>
      <c r="X20943" s="214"/>
      <c r="Y20943" s="214"/>
      <c r="Z20943" s="214"/>
      <c r="AA20943" s="217"/>
      <c r="AB20943" s="217"/>
      <c r="AC20943" s="217"/>
      <c r="AD20943" s="213"/>
    </row>
    <row r="20944" spans="20:30" x14ac:dyDescent="0.2">
      <c r="T20944" s="212"/>
      <c r="U20944" s="213"/>
      <c r="V20944" s="213"/>
      <c r="W20944" s="213"/>
      <c r="X20944" s="214"/>
      <c r="Y20944" s="214"/>
      <c r="Z20944" s="214"/>
      <c r="AA20944" s="217"/>
      <c r="AB20944" s="217"/>
      <c r="AC20944" s="217"/>
      <c r="AD20944" s="213"/>
    </row>
    <row r="20945" spans="20:30" x14ac:dyDescent="0.2">
      <c r="T20945" s="212"/>
      <c r="U20945" s="213"/>
      <c r="V20945" s="213"/>
      <c r="W20945" s="213"/>
      <c r="X20945" s="214"/>
      <c r="Y20945" s="214"/>
      <c r="Z20945" s="214"/>
      <c r="AA20945" s="217"/>
      <c r="AB20945" s="217"/>
      <c r="AC20945" s="217"/>
      <c r="AD20945" s="213"/>
    </row>
    <row r="20946" spans="20:30" x14ac:dyDescent="0.2">
      <c r="T20946" s="212"/>
      <c r="U20946" s="213"/>
      <c r="V20946" s="213"/>
      <c r="W20946" s="213"/>
      <c r="X20946" s="214"/>
      <c r="Y20946" s="214"/>
      <c r="Z20946" s="214"/>
      <c r="AA20946" s="217"/>
      <c r="AB20946" s="217"/>
      <c r="AC20946" s="217"/>
      <c r="AD20946" s="213"/>
    </row>
    <row r="20947" spans="20:30" x14ac:dyDescent="0.2">
      <c r="T20947" s="212"/>
      <c r="U20947" s="213"/>
      <c r="V20947" s="213"/>
      <c r="W20947" s="213"/>
      <c r="X20947" s="214"/>
      <c r="Y20947" s="214"/>
      <c r="Z20947" s="214"/>
      <c r="AA20947" s="217"/>
      <c r="AB20947" s="217"/>
      <c r="AC20947" s="217"/>
      <c r="AD20947" s="213"/>
    </row>
    <row r="20948" spans="20:30" x14ac:dyDescent="0.2">
      <c r="T20948" s="212"/>
      <c r="U20948" s="213"/>
      <c r="V20948" s="213"/>
      <c r="W20948" s="213"/>
      <c r="X20948" s="214"/>
      <c r="Y20948" s="214"/>
      <c r="Z20948" s="214"/>
      <c r="AA20948" s="217"/>
      <c r="AB20948" s="217"/>
      <c r="AC20948" s="217"/>
      <c r="AD20948" s="213"/>
    </row>
    <row r="20949" spans="20:30" x14ac:dyDescent="0.2">
      <c r="T20949" s="212"/>
      <c r="U20949" s="213"/>
      <c r="V20949" s="213"/>
      <c r="W20949" s="213"/>
      <c r="X20949" s="214"/>
      <c r="Y20949" s="214"/>
      <c r="Z20949" s="214"/>
      <c r="AA20949" s="217"/>
      <c r="AB20949" s="217"/>
      <c r="AC20949" s="217"/>
      <c r="AD20949" s="213"/>
    </row>
    <row r="20950" spans="20:30" x14ac:dyDescent="0.2">
      <c r="T20950" s="212"/>
      <c r="U20950" s="213"/>
      <c r="V20950" s="213"/>
      <c r="W20950" s="213"/>
      <c r="X20950" s="214"/>
      <c r="Y20950" s="214"/>
      <c r="Z20950" s="214"/>
      <c r="AA20950" s="217"/>
      <c r="AB20950" s="217"/>
      <c r="AC20950" s="217"/>
      <c r="AD20950" s="213"/>
    </row>
    <row r="20951" spans="20:30" x14ac:dyDescent="0.2">
      <c r="T20951" s="212"/>
      <c r="U20951" s="213"/>
      <c r="V20951" s="213"/>
      <c r="W20951" s="213"/>
      <c r="X20951" s="214"/>
      <c r="Y20951" s="214"/>
      <c r="Z20951" s="214"/>
      <c r="AA20951" s="217"/>
      <c r="AB20951" s="217"/>
      <c r="AC20951" s="217"/>
      <c r="AD20951" s="213"/>
    </row>
    <row r="20952" spans="20:30" x14ac:dyDescent="0.2">
      <c r="T20952" s="212"/>
      <c r="U20952" s="213"/>
      <c r="V20952" s="213"/>
      <c r="W20952" s="213"/>
      <c r="X20952" s="214"/>
      <c r="Y20952" s="214"/>
      <c r="Z20952" s="214"/>
      <c r="AA20952" s="217"/>
      <c r="AB20952" s="217"/>
      <c r="AC20952" s="217"/>
      <c r="AD20952" s="213"/>
    </row>
    <row r="20953" spans="20:30" x14ac:dyDescent="0.2">
      <c r="T20953" s="212"/>
      <c r="U20953" s="213"/>
      <c r="V20953" s="213"/>
      <c r="W20953" s="213"/>
      <c r="X20953" s="214"/>
      <c r="Y20953" s="214"/>
      <c r="Z20953" s="214"/>
      <c r="AA20953" s="217"/>
      <c r="AB20953" s="217"/>
      <c r="AC20953" s="217"/>
      <c r="AD20953" s="213"/>
    </row>
    <row r="20954" spans="20:30" x14ac:dyDescent="0.2">
      <c r="T20954" s="212"/>
      <c r="U20954" s="213"/>
      <c r="V20954" s="213"/>
      <c r="W20954" s="213"/>
      <c r="X20954" s="214"/>
      <c r="Y20954" s="214"/>
      <c r="Z20954" s="214"/>
      <c r="AA20954" s="217"/>
      <c r="AB20954" s="217"/>
      <c r="AC20954" s="217"/>
      <c r="AD20954" s="213"/>
    </row>
    <row r="20955" spans="20:30" x14ac:dyDescent="0.2">
      <c r="T20955" s="212"/>
      <c r="U20955" s="213"/>
      <c r="V20955" s="213"/>
      <c r="W20955" s="213"/>
      <c r="X20955" s="214"/>
      <c r="Y20955" s="214"/>
      <c r="Z20955" s="214"/>
      <c r="AA20955" s="217"/>
      <c r="AB20955" s="217"/>
      <c r="AC20955" s="217"/>
      <c r="AD20955" s="213"/>
    </row>
    <row r="20956" spans="20:30" x14ac:dyDescent="0.2">
      <c r="T20956" s="212"/>
      <c r="U20956" s="213"/>
      <c r="V20956" s="213"/>
      <c r="W20956" s="213"/>
      <c r="X20956" s="214"/>
      <c r="Y20956" s="214"/>
      <c r="Z20956" s="214"/>
      <c r="AA20956" s="217"/>
      <c r="AB20956" s="217"/>
      <c r="AC20956" s="217"/>
      <c r="AD20956" s="213"/>
    </row>
    <row r="20957" spans="20:30" x14ac:dyDescent="0.2">
      <c r="T20957" s="212"/>
      <c r="U20957" s="213"/>
      <c r="V20957" s="213"/>
      <c r="W20957" s="213"/>
      <c r="X20957" s="214"/>
      <c r="Y20957" s="214"/>
      <c r="Z20957" s="214"/>
      <c r="AA20957" s="217"/>
      <c r="AB20957" s="217"/>
      <c r="AC20957" s="217"/>
      <c r="AD20957" s="213"/>
    </row>
    <row r="20958" spans="20:30" x14ac:dyDescent="0.2">
      <c r="T20958" s="212"/>
      <c r="U20958" s="213"/>
      <c r="V20958" s="213"/>
      <c r="W20958" s="213"/>
      <c r="X20958" s="214"/>
      <c r="Y20958" s="214"/>
      <c r="Z20958" s="214"/>
      <c r="AA20958" s="217"/>
      <c r="AB20958" s="217"/>
      <c r="AC20958" s="217"/>
      <c r="AD20958" s="213"/>
    </row>
    <row r="20959" spans="20:30" x14ac:dyDescent="0.2">
      <c r="T20959" s="212"/>
      <c r="U20959" s="213"/>
      <c r="V20959" s="213"/>
      <c r="W20959" s="213"/>
      <c r="X20959" s="214"/>
      <c r="Y20959" s="214"/>
      <c r="Z20959" s="214"/>
      <c r="AA20959" s="217"/>
      <c r="AB20959" s="217"/>
      <c r="AC20959" s="217"/>
      <c r="AD20959" s="213"/>
    </row>
    <row r="20960" spans="20:30" x14ac:dyDescent="0.2">
      <c r="T20960" s="212"/>
      <c r="U20960" s="213"/>
      <c r="V20960" s="213"/>
      <c r="W20960" s="213"/>
      <c r="X20960" s="214"/>
      <c r="Y20960" s="214"/>
      <c r="Z20960" s="214"/>
      <c r="AA20960" s="217"/>
      <c r="AB20960" s="217"/>
      <c r="AC20960" s="217"/>
      <c r="AD20960" s="213"/>
    </row>
    <row r="20961" spans="20:30" x14ac:dyDescent="0.2">
      <c r="T20961" s="212"/>
      <c r="U20961" s="213"/>
      <c r="V20961" s="213"/>
      <c r="W20961" s="213"/>
      <c r="X20961" s="214"/>
      <c r="Y20961" s="214"/>
      <c r="Z20961" s="214"/>
      <c r="AA20961" s="217"/>
      <c r="AB20961" s="217"/>
      <c r="AC20961" s="217"/>
      <c r="AD20961" s="213"/>
    </row>
    <row r="20962" spans="20:30" x14ac:dyDescent="0.2">
      <c r="T20962" s="212"/>
      <c r="U20962" s="213"/>
      <c r="V20962" s="213"/>
      <c r="W20962" s="213"/>
      <c r="X20962" s="214"/>
      <c r="Y20962" s="214"/>
      <c r="Z20962" s="214"/>
      <c r="AA20962" s="217"/>
      <c r="AB20962" s="217"/>
      <c r="AC20962" s="217"/>
      <c r="AD20962" s="213"/>
    </row>
    <row r="20963" spans="20:30" x14ac:dyDescent="0.2">
      <c r="T20963" s="212"/>
      <c r="U20963" s="213"/>
      <c r="V20963" s="213"/>
      <c r="W20963" s="213"/>
      <c r="X20963" s="214"/>
      <c r="Y20963" s="214"/>
      <c r="Z20963" s="214"/>
      <c r="AA20963" s="217"/>
      <c r="AB20963" s="217"/>
      <c r="AC20963" s="217"/>
      <c r="AD20963" s="213"/>
    </row>
    <row r="20964" spans="20:30" x14ac:dyDescent="0.2">
      <c r="T20964" s="212"/>
      <c r="U20964" s="213"/>
      <c r="V20964" s="213"/>
      <c r="W20964" s="213"/>
      <c r="X20964" s="214"/>
      <c r="Y20964" s="214"/>
      <c r="Z20964" s="214"/>
      <c r="AA20964" s="217"/>
      <c r="AB20964" s="217"/>
      <c r="AC20964" s="217"/>
      <c r="AD20964" s="213"/>
    </row>
    <row r="20965" spans="20:30" x14ac:dyDescent="0.2">
      <c r="T20965" s="212"/>
      <c r="U20965" s="213"/>
      <c r="V20965" s="213"/>
      <c r="W20965" s="213"/>
      <c r="X20965" s="214"/>
      <c r="Y20965" s="214"/>
      <c r="Z20965" s="214"/>
      <c r="AA20965" s="217"/>
      <c r="AB20965" s="217"/>
      <c r="AC20965" s="217"/>
      <c r="AD20965" s="213"/>
    </row>
    <row r="20966" spans="20:30" x14ac:dyDescent="0.2">
      <c r="T20966" s="212"/>
      <c r="U20966" s="213"/>
      <c r="V20966" s="213"/>
      <c r="W20966" s="213"/>
      <c r="X20966" s="214"/>
      <c r="Y20966" s="214"/>
      <c r="Z20966" s="214"/>
      <c r="AA20966" s="217"/>
      <c r="AB20966" s="217"/>
      <c r="AC20966" s="217"/>
      <c r="AD20966" s="213"/>
    </row>
    <row r="20967" spans="20:30" x14ac:dyDescent="0.2">
      <c r="T20967" s="212"/>
      <c r="U20967" s="213"/>
      <c r="V20967" s="213"/>
      <c r="W20967" s="213"/>
      <c r="X20967" s="214"/>
      <c r="Y20967" s="214"/>
      <c r="Z20967" s="214"/>
      <c r="AA20967" s="217"/>
      <c r="AB20967" s="217"/>
      <c r="AC20967" s="217"/>
      <c r="AD20967" s="213"/>
    </row>
    <row r="20968" spans="20:30" x14ac:dyDescent="0.2">
      <c r="T20968" s="212"/>
      <c r="U20968" s="213"/>
      <c r="V20968" s="213"/>
      <c r="W20968" s="213"/>
      <c r="X20968" s="214"/>
      <c r="Y20968" s="214"/>
      <c r="Z20968" s="214"/>
      <c r="AA20968" s="217"/>
      <c r="AB20968" s="217"/>
      <c r="AC20968" s="217"/>
      <c r="AD20968" s="213"/>
    </row>
    <row r="20969" spans="20:30" x14ac:dyDescent="0.2">
      <c r="T20969" s="212"/>
      <c r="U20969" s="213"/>
      <c r="V20969" s="213"/>
      <c r="W20969" s="213"/>
      <c r="X20969" s="214"/>
      <c r="Y20969" s="214"/>
      <c r="Z20969" s="214"/>
      <c r="AA20969" s="217"/>
      <c r="AB20969" s="217"/>
      <c r="AC20969" s="217"/>
      <c r="AD20969" s="213"/>
    </row>
    <row r="20970" spans="20:30" x14ac:dyDescent="0.2">
      <c r="T20970" s="212"/>
      <c r="U20970" s="213"/>
      <c r="V20970" s="213"/>
      <c r="W20970" s="213"/>
      <c r="X20970" s="214"/>
      <c r="Y20970" s="214"/>
      <c r="Z20970" s="214"/>
      <c r="AA20970" s="217"/>
      <c r="AB20970" s="217"/>
      <c r="AC20970" s="217"/>
      <c r="AD20970" s="213"/>
    </row>
    <row r="20971" spans="20:30" x14ac:dyDescent="0.2">
      <c r="T20971" s="212"/>
      <c r="U20971" s="213"/>
      <c r="V20971" s="213"/>
      <c r="W20971" s="213"/>
      <c r="X20971" s="214"/>
      <c r="Y20971" s="214"/>
      <c r="Z20971" s="214"/>
      <c r="AA20971" s="217"/>
      <c r="AB20971" s="217"/>
      <c r="AC20971" s="217"/>
      <c r="AD20971" s="213"/>
    </row>
    <row r="20972" spans="20:30" x14ac:dyDescent="0.2">
      <c r="T20972" s="212"/>
      <c r="U20972" s="213"/>
      <c r="V20972" s="213"/>
      <c r="W20972" s="213"/>
      <c r="X20972" s="214"/>
      <c r="Y20972" s="214"/>
      <c r="Z20972" s="214"/>
      <c r="AA20972" s="217"/>
      <c r="AB20972" s="217"/>
      <c r="AC20972" s="217"/>
      <c r="AD20972" s="213"/>
    </row>
    <row r="20973" spans="20:30" x14ac:dyDescent="0.2">
      <c r="T20973" s="212"/>
      <c r="U20973" s="213"/>
      <c r="V20973" s="213"/>
      <c r="W20973" s="213"/>
      <c r="X20973" s="214"/>
      <c r="Y20973" s="214"/>
      <c r="Z20973" s="214"/>
      <c r="AA20973" s="217"/>
      <c r="AB20973" s="217"/>
      <c r="AC20973" s="217"/>
      <c r="AD20973" s="213"/>
    </row>
    <row r="20974" spans="20:30" x14ac:dyDescent="0.2">
      <c r="T20974" s="212"/>
      <c r="U20974" s="213"/>
      <c r="V20974" s="213"/>
      <c r="W20974" s="213"/>
      <c r="X20974" s="214"/>
      <c r="Y20974" s="214"/>
      <c r="Z20974" s="214"/>
      <c r="AA20974" s="217"/>
      <c r="AB20974" s="217"/>
      <c r="AC20974" s="217"/>
      <c r="AD20974" s="213"/>
    </row>
    <row r="20975" spans="20:30" x14ac:dyDescent="0.2">
      <c r="T20975" s="212"/>
      <c r="U20975" s="213"/>
      <c r="V20975" s="213"/>
      <c r="W20975" s="213"/>
      <c r="X20975" s="214"/>
      <c r="Y20975" s="214"/>
      <c r="Z20975" s="214"/>
      <c r="AA20975" s="217"/>
      <c r="AB20975" s="217"/>
      <c r="AC20975" s="217"/>
      <c r="AD20975" s="213"/>
    </row>
    <row r="20976" spans="20:30" x14ac:dyDescent="0.2">
      <c r="T20976" s="212"/>
      <c r="U20976" s="213"/>
      <c r="V20976" s="213"/>
      <c r="W20976" s="213"/>
      <c r="X20976" s="214"/>
      <c r="Y20976" s="214"/>
      <c r="Z20976" s="214"/>
      <c r="AA20976" s="217"/>
      <c r="AB20976" s="217"/>
      <c r="AC20976" s="217"/>
      <c r="AD20976" s="213"/>
    </row>
    <row r="20977" spans="20:30" x14ac:dyDescent="0.2">
      <c r="T20977" s="212"/>
      <c r="U20977" s="213"/>
      <c r="V20977" s="213"/>
      <c r="W20977" s="213"/>
      <c r="X20977" s="214"/>
      <c r="Y20977" s="214"/>
      <c r="Z20977" s="214"/>
      <c r="AA20977" s="217"/>
      <c r="AB20977" s="217"/>
      <c r="AC20977" s="217"/>
      <c r="AD20977" s="213"/>
    </row>
    <row r="20978" spans="20:30" x14ac:dyDescent="0.2">
      <c r="T20978" s="212"/>
      <c r="U20978" s="213"/>
      <c r="V20978" s="213"/>
      <c r="W20978" s="213"/>
      <c r="X20978" s="214"/>
      <c r="Y20978" s="214"/>
      <c r="Z20978" s="214"/>
      <c r="AA20978" s="217"/>
      <c r="AB20978" s="217"/>
      <c r="AC20978" s="217"/>
      <c r="AD20978" s="213"/>
    </row>
    <row r="20979" spans="20:30" x14ac:dyDescent="0.2">
      <c r="T20979" s="212"/>
      <c r="U20979" s="213"/>
      <c r="V20979" s="213"/>
      <c r="W20979" s="213"/>
      <c r="X20979" s="214"/>
      <c r="Y20979" s="214"/>
      <c r="Z20979" s="214"/>
      <c r="AA20979" s="217"/>
      <c r="AB20979" s="217"/>
      <c r="AC20979" s="217"/>
      <c r="AD20979" s="213"/>
    </row>
    <row r="20980" spans="20:30" x14ac:dyDescent="0.2">
      <c r="T20980" s="212"/>
      <c r="U20980" s="213"/>
      <c r="V20980" s="213"/>
      <c r="W20980" s="213"/>
      <c r="X20980" s="214"/>
      <c r="Y20980" s="214"/>
      <c r="Z20980" s="214"/>
      <c r="AA20980" s="217"/>
      <c r="AB20980" s="217"/>
      <c r="AC20980" s="217"/>
      <c r="AD20980" s="213"/>
    </row>
    <row r="20981" spans="20:30" x14ac:dyDescent="0.2">
      <c r="T20981" s="212"/>
      <c r="U20981" s="213"/>
      <c r="V20981" s="213"/>
      <c r="W20981" s="213"/>
      <c r="X20981" s="214"/>
      <c r="Y20981" s="214"/>
      <c r="Z20981" s="214"/>
      <c r="AA20981" s="217"/>
      <c r="AB20981" s="217"/>
      <c r="AC20981" s="217"/>
      <c r="AD20981" s="213"/>
    </row>
    <row r="20982" spans="20:30" x14ac:dyDescent="0.2">
      <c r="T20982" s="212"/>
      <c r="U20982" s="213"/>
      <c r="V20982" s="213"/>
      <c r="W20982" s="213"/>
      <c r="X20982" s="214"/>
      <c r="Y20982" s="214"/>
      <c r="Z20982" s="214"/>
      <c r="AA20982" s="217"/>
      <c r="AB20982" s="217"/>
      <c r="AC20982" s="217"/>
      <c r="AD20982" s="213"/>
    </row>
    <row r="20983" spans="20:30" x14ac:dyDescent="0.2">
      <c r="T20983" s="212"/>
      <c r="U20983" s="213"/>
      <c r="V20983" s="213"/>
      <c r="W20983" s="213"/>
      <c r="X20983" s="214"/>
      <c r="Y20983" s="214"/>
      <c r="Z20983" s="214"/>
      <c r="AA20983" s="217"/>
      <c r="AB20983" s="217"/>
      <c r="AC20983" s="217"/>
      <c r="AD20983" s="213"/>
    </row>
    <row r="20984" spans="20:30" x14ac:dyDescent="0.2">
      <c r="T20984" s="212"/>
      <c r="U20984" s="213"/>
      <c r="V20984" s="213"/>
      <c r="W20984" s="213"/>
      <c r="X20984" s="214"/>
      <c r="Y20984" s="214"/>
      <c r="Z20984" s="214"/>
      <c r="AA20984" s="217"/>
      <c r="AB20984" s="217"/>
      <c r="AC20984" s="217"/>
      <c r="AD20984" s="213"/>
    </row>
    <row r="20985" spans="20:30" x14ac:dyDescent="0.2">
      <c r="T20985" s="212"/>
      <c r="U20985" s="213"/>
      <c r="V20985" s="213"/>
      <c r="W20985" s="213"/>
      <c r="X20985" s="214"/>
      <c r="Y20985" s="214"/>
      <c r="Z20985" s="214"/>
      <c r="AA20985" s="217"/>
      <c r="AB20985" s="217"/>
      <c r="AC20985" s="217"/>
      <c r="AD20985" s="213"/>
    </row>
    <row r="20986" spans="20:30" x14ac:dyDescent="0.2">
      <c r="T20986" s="212"/>
      <c r="U20986" s="213"/>
      <c r="V20986" s="213"/>
      <c r="W20986" s="213"/>
      <c r="X20986" s="214"/>
      <c r="Y20986" s="214"/>
      <c r="Z20986" s="214"/>
      <c r="AA20986" s="217"/>
      <c r="AB20986" s="217"/>
      <c r="AC20986" s="217"/>
      <c r="AD20986" s="213"/>
    </row>
    <row r="20987" spans="20:30" x14ac:dyDescent="0.2">
      <c r="T20987" s="212"/>
      <c r="U20987" s="213"/>
      <c r="V20987" s="213"/>
      <c r="W20987" s="213"/>
      <c r="X20987" s="214"/>
      <c r="Y20987" s="214"/>
      <c r="Z20987" s="214"/>
      <c r="AA20987" s="217"/>
      <c r="AB20987" s="217"/>
      <c r="AC20987" s="217"/>
      <c r="AD20987" s="213"/>
    </row>
    <row r="20988" spans="20:30" x14ac:dyDescent="0.2">
      <c r="T20988" s="212"/>
      <c r="U20988" s="213"/>
      <c r="V20988" s="213"/>
      <c r="W20988" s="213"/>
      <c r="X20988" s="214"/>
      <c r="Y20988" s="214"/>
      <c r="Z20988" s="214"/>
      <c r="AA20988" s="217"/>
      <c r="AB20988" s="217"/>
      <c r="AC20988" s="217"/>
      <c r="AD20988" s="213"/>
    </row>
    <row r="20989" spans="20:30" x14ac:dyDescent="0.2">
      <c r="T20989" s="212"/>
      <c r="U20989" s="213"/>
      <c r="V20989" s="213"/>
      <c r="W20989" s="213"/>
      <c r="X20989" s="214"/>
      <c r="Y20989" s="214"/>
      <c r="Z20989" s="214"/>
      <c r="AA20989" s="217"/>
      <c r="AB20989" s="217"/>
      <c r="AC20989" s="217"/>
      <c r="AD20989" s="213"/>
    </row>
    <row r="20990" spans="20:30" x14ac:dyDescent="0.2">
      <c r="T20990" s="212"/>
      <c r="U20990" s="213"/>
      <c r="V20990" s="213"/>
      <c r="W20990" s="213"/>
      <c r="X20990" s="214"/>
      <c r="Y20990" s="214"/>
      <c r="Z20990" s="214"/>
      <c r="AA20990" s="217"/>
      <c r="AB20990" s="217"/>
      <c r="AC20990" s="217"/>
      <c r="AD20990" s="213"/>
    </row>
    <row r="20991" spans="20:30" x14ac:dyDescent="0.2">
      <c r="T20991" s="212"/>
      <c r="U20991" s="213"/>
      <c r="V20991" s="213"/>
      <c r="W20991" s="213"/>
      <c r="X20991" s="214"/>
      <c r="Y20991" s="214"/>
      <c r="Z20991" s="214"/>
      <c r="AA20991" s="217"/>
      <c r="AB20991" s="217"/>
      <c r="AC20991" s="217"/>
      <c r="AD20991" s="213"/>
    </row>
    <row r="20992" spans="20:30" x14ac:dyDescent="0.2">
      <c r="T20992" s="212"/>
      <c r="U20992" s="213"/>
      <c r="V20992" s="213"/>
      <c r="W20992" s="213"/>
      <c r="X20992" s="214"/>
      <c r="Y20992" s="214"/>
      <c r="Z20992" s="214"/>
      <c r="AA20992" s="217"/>
      <c r="AB20992" s="217"/>
      <c r="AC20992" s="217"/>
      <c r="AD20992" s="213"/>
    </row>
    <row r="20993" spans="20:30" x14ac:dyDescent="0.2">
      <c r="T20993" s="212"/>
      <c r="U20993" s="213"/>
      <c r="V20993" s="213"/>
      <c r="W20993" s="213"/>
      <c r="X20993" s="214"/>
      <c r="Y20993" s="214"/>
      <c r="Z20993" s="214"/>
      <c r="AA20993" s="217"/>
      <c r="AB20993" s="217"/>
      <c r="AC20993" s="217"/>
      <c r="AD20993" s="213"/>
    </row>
    <row r="20994" spans="20:30" x14ac:dyDescent="0.2">
      <c r="T20994" s="212"/>
      <c r="U20994" s="213"/>
      <c r="V20994" s="213"/>
      <c r="W20994" s="213"/>
      <c r="X20994" s="214"/>
      <c r="Y20994" s="214"/>
      <c r="Z20994" s="214"/>
      <c r="AA20994" s="217"/>
      <c r="AB20994" s="217"/>
      <c r="AC20994" s="217"/>
      <c r="AD20994" s="213"/>
    </row>
    <row r="20995" spans="20:30" x14ac:dyDescent="0.2">
      <c r="T20995" s="212"/>
      <c r="U20995" s="213"/>
      <c r="V20995" s="213"/>
      <c r="W20995" s="213"/>
      <c r="X20995" s="214"/>
      <c r="Y20995" s="214"/>
      <c r="Z20995" s="214"/>
      <c r="AA20995" s="217"/>
      <c r="AB20995" s="217"/>
      <c r="AC20995" s="217"/>
      <c r="AD20995" s="213"/>
    </row>
    <row r="20996" spans="20:30" x14ac:dyDescent="0.2">
      <c r="T20996" s="212"/>
      <c r="U20996" s="213"/>
      <c r="V20996" s="213"/>
      <c r="W20996" s="213"/>
      <c r="X20996" s="214"/>
      <c r="Y20996" s="214"/>
      <c r="Z20996" s="214"/>
      <c r="AA20996" s="217"/>
      <c r="AB20996" s="217"/>
      <c r="AC20996" s="217"/>
      <c r="AD20996" s="213"/>
    </row>
    <row r="20997" spans="20:30" x14ac:dyDescent="0.2">
      <c r="T20997" s="212"/>
      <c r="U20997" s="213"/>
      <c r="V20997" s="213"/>
      <c r="W20997" s="213"/>
      <c r="X20997" s="214"/>
      <c r="Y20997" s="214"/>
      <c r="Z20997" s="214"/>
      <c r="AA20997" s="217"/>
      <c r="AB20997" s="217"/>
      <c r="AC20997" s="217"/>
      <c r="AD20997" s="213"/>
    </row>
    <row r="20998" spans="20:30" x14ac:dyDescent="0.2">
      <c r="T20998" s="212"/>
      <c r="U20998" s="213"/>
      <c r="V20998" s="213"/>
      <c r="W20998" s="213"/>
      <c r="X20998" s="214"/>
      <c r="Y20998" s="214"/>
      <c r="Z20998" s="214"/>
      <c r="AA20998" s="217"/>
      <c r="AB20998" s="217"/>
      <c r="AC20998" s="217"/>
      <c r="AD20998" s="213"/>
    </row>
    <row r="20999" spans="20:30" x14ac:dyDescent="0.2">
      <c r="T20999" s="212"/>
      <c r="U20999" s="213"/>
      <c r="V20999" s="213"/>
      <c r="W20999" s="213"/>
      <c r="X20999" s="214"/>
      <c r="Y20999" s="214"/>
      <c r="Z20999" s="214"/>
      <c r="AA20999" s="217"/>
      <c r="AB20999" s="217"/>
      <c r="AC20999" s="217"/>
      <c r="AD20999" s="213"/>
    </row>
    <row r="21000" spans="20:30" x14ac:dyDescent="0.2">
      <c r="T21000" s="212"/>
      <c r="U21000" s="213"/>
      <c r="V21000" s="213"/>
      <c r="W21000" s="213"/>
      <c r="X21000" s="214"/>
      <c r="Y21000" s="214"/>
      <c r="Z21000" s="214"/>
      <c r="AA21000" s="217"/>
      <c r="AB21000" s="217"/>
      <c r="AC21000" s="217"/>
      <c r="AD21000" s="213"/>
    </row>
    <row r="21001" spans="20:30" x14ac:dyDescent="0.2">
      <c r="T21001" s="212"/>
      <c r="U21001" s="213"/>
      <c r="V21001" s="213"/>
      <c r="W21001" s="213"/>
      <c r="X21001" s="214"/>
      <c r="Y21001" s="214"/>
      <c r="Z21001" s="214"/>
      <c r="AA21001" s="217"/>
      <c r="AB21001" s="217"/>
      <c r="AC21001" s="217"/>
      <c r="AD21001" s="213"/>
    </row>
    <row r="21002" spans="20:30" x14ac:dyDescent="0.2">
      <c r="T21002" s="212"/>
      <c r="U21002" s="213"/>
      <c r="V21002" s="213"/>
      <c r="W21002" s="213"/>
      <c r="X21002" s="214"/>
      <c r="Y21002" s="214"/>
      <c r="Z21002" s="214"/>
      <c r="AA21002" s="217"/>
      <c r="AB21002" s="217"/>
      <c r="AC21002" s="217"/>
      <c r="AD21002" s="213"/>
    </row>
    <row r="21003" spans="20:30" x14ac:dyDescent="0.2">
      <c r="T21003" s="212"/>
      <c r="U21003" s="213"/>
      <c r="V21003" s="213"/>
      <c r="W21003" s="213"/>
      <c r="X21003" s="214"/>
      <c r="Y21003" s="214"/>
      <c r="Z21003" s="214"/>
      <c r="AA21003" s="217"/>
      <c r="AB21003" s="217"/>
      <c r="AC21003" s="217"/>
      <c r="AD21003" s="213"/>
    </row>
    <row r="21004" spans="20:30" x14ac:dyDescent="0.2">
      <c r="T21004" s="212"/>
      <c r="U21004" s="213"/>
      <c r="V21004" s="213"/>
      <c r="W21004" s="213"/>
      <c r="X21004" s="214"/>
      <c r="Y21004" s="214"/>
      <c r="Z21004" s="214"/>
      <c r="AA21004" s="217"/>
      <c r="AB21004" s="217"/>
      <c r="AC21004" s="217"/>
      <c r="AD21004" s="213"/>
    </row>
    <row r="21005" spans="20:30" x14ac:dyDescent="0.2">
      <c r="T21005" s="212"/>
      <c r="U21005" s="213"/>
      <c r="V21005" s="213"/>
      <c r="W21005" s="213"/>
      <c r="X21005" s="214"/>
      <c r="Y21005" s="214"/>
      <c r="Z21005" s="214"/>
      <c r="AA21005" s="217"/>
      <c r="AB21005" s="217"/>
      <c r="AC21005" s="217"/>
      <c r="AD21005" s="213"/>
    </row>
    <row r="21006" spans="20:30" x14ac:dyDescent="0.2">
      <c r="T21006" s="212"/>
      <c r="U21006" s="213"/>
      <c r="V21006" s="213"/>
      <c r="W21006" s="213"/>
      <c r="X21006" s="214"/>
      <c r="Y21006" s="214"/>
      <c r="Z21006" s="214"/>
      <c r="AA21006" s="217"/>
      <c r="AB21006" s="217"/>
      <c r="AC21006" s="217"/>
      <c r="AD21006" s="213"/>
    </row>
    <row r="21007" spans="20:30" x14ac:dyDescent="0.2">
      <c r="T21007" s="212"/>
      <c r="U21007" s="213"/>
      <c r="V21007" s="213"/>
      <c r="W21007" s="213"/>
      <c r="X21007" s="214"/>
      <c r="Y21007" s="214"/>
      <c r="Z21007" s="214"/>
      <c r="AA21007" s="217"/>
      <c r="AB21007" s="217"/>
      <c r="AC21007" s="217"/>
      <c r="AD21007" s="213"/>
    </row>
    <row r="21008" spans="20:30" x14ac:dyDescent="0.2">
      <c r="T21008" s="212"/>
      <c r="U21008" s="213"/>
      <c r="V21008" s="213"/>
      <c r="W21008" s="213"/>
      <c r="X21008" s="214"/>
      <c r="Y21008" s="214"/>
      <c r="Z21008" s="214"/>
      <c r="AA21008" s="217"/>
      <c r="AB21008" s="217"/>
      <c r="AC21008" s="217"/>
      <c r="AD21008" s="213"/>
    </row>
    <row r="21009" spans="20:30" x14ac:dyDescent="0.2">
      <c r="T21009" s="212"/>
      <c r="U21009" s="213"/>
      <c r="V21009" s="213"/>
      <c r="W21009" s="213"/>
      <c r="X21009" s="214"/>
      <c r="Y21009" s="214"/>
      <c r="Z21009" s="214"/>
      <c r="AA21009" s="217"/>
      <c r="AB21009" s="217"/>
      <c r="AC21009" s="217"/>
      <c r="AD21009" s="213"/>
    </row>
    <row r="21010" spans="20:30" x14ac:dyDescent="0.2">
      <c r="T21010" s="212"/>
      <c r="U21010" s="213"/>
      <c r="V21010" s="213"/>
      <c r="W21010" s="213"/>
      <c r="X21010" s="214"/>
      <c r="Y21010" s="214"/>
      <c r="Z21010" s="214"/>
      <c r="AA21010" s="217"/>
      <c r="AB21010" s="217"/>
      <c r="AC21010" s="217"/>
      <c r="AD21010" s="213"/>
    </row>
    <row r="21011" spans="20:30" x14ac:dyDescent="0.2">
      <c r="T21011" s="212"/>
      <c r="U21011" s="213"/>
      <c r="V21011" s="213"/>
      <c r="W21011" s="213"/>
      <c r="X21011" s="214"/>
      <c r="Y21011" s="214"/>
      <c r="Z21011" s="214"/>
      <c r="AA21011" s="217"/>
      <c r="AB21011" s="217"/>
      <c r="AC21011" s="217"/>
      <c r="AD21011" s="213"/>
    </row>
    <row r="21012" spans="20:30" x14ac:dyDescent="0.2">
      <c r="T21012" s="212"/>
      <c r="U21012" s="213"/>
      <c r="V21012" s="213"/>
      <c r="W21012" s="213"/>
      <c r="X21012" s="214"/>
      <c r="Y21012" s="214"/>
      <c r="Z21012" s="214"/>
      <c r="AA21012" s="217"/>
      <c r="AB21012" s="217"/>
      <c r="AC21012" s="217"/>
      <c r="AD21012" s="213"/>
    </row>
    <row r="21013" spans="20:30" x14ac:dyDescent="0.2">
      <c r="T21013" s="212"/>
      <c r="U21013" s="213"/>
      <c r="V21013" s="213"/>
      <c r="W21013" s="213"/>
      <c r="X21013" s="214"/>
      <c r="Y21013" s="214"/>
      <c r="Z21013" s="214"/>
      <c r="AA21013" s="217"/>
      <c r="AB21013" s="217"/>
      <c r="AC21013" s="217"/>
      <c r="AD21013" s="213"/>
    </row>
    <row r="21014" spans="20:30" x14ac:dyDescent="0.2">
      <c r="T21014" s="212"/>
      <c r="U21014" s="213"/>
      <c r="V21014" s="213"/>
      <c r="W21014" s="213"/>
      <c r="X21014" s="214"/>
      <c r="Y21014" s="214"/>
      <c r="Z21014" s="214"/>
      <c r="AA21014" s="217"/>
      <c r="AB21014" s="217"/>
      <c r="AC21014" s="217"/>
      <c r="AD21014" s="213"/>
    </row>
    <row r="21015" spans="20:30" x14ac:dyDescent="0.2">
      <c r="T21015" s="212"/>
      <c r="U21015" s="213"/>
      <c r="V21015" s="213"/>
      <c r="W21015" s="213"/>
      <c r="X21015" s="214"/>
      <c r="Y21015" s="214"/>
      <c r="Z21015" s="214"/>
      <c r="AA21015" s="217"/>
      <c r="AB21015" s="217"/>
      <c r="AC21015" s="217"/>
      <c r="AD21015" s="213"/>
    </row>
    <row r="21016" spans="20:30" x14ac:dyDescent="0.2">
      <c r="T21016" s="212"/>
      <c r="U21016" s="213"/>
      <c r="V21016" s="213"/>
      <c r="W21016" s="213"/>
      <c r="X21016" s="214"/>
      <c r="Y21016" s="214"/>
      <c r="Z21016" s="214"/>
      <c r="AA21016" s="217"/>
      <c r="AB21016" s="217"/>
      <c r="AC21016" s="217"/>
      <c r="AD21016" s="213"/>
    </row>
    <row r="21017" spans="20:30" x14ac:dyDescent="0.2">
      <c r="T21017" s="212"/>
      <c r="U21017" s="213"/>
      <c r="V21017" s="213"/>
      <c r="W21017" s="213"/>
      <c r="X21017" s="214"/>
      <c r="Y21017" s="214"/>
      <c r="Z21017" s="214"/>
      <c r="AA21017" s="217"/>
      <c r="AB21017" s="217"/>
      <c r="AC21017" s="217"/>
      <c r="AD21017" s="213"/>
    </row>
    <row r="21018" spans="20:30" x14ac:dyDescent="0.2">
      <c r="T21018" s="212"/>
      <c r="U21018" s="213"/>
      <c r="V21018" s="213"/>
      <c r="W21018" s="213"/>
      <c r="X21018" s="214"/>
      <c r="Y21018" s="214"/>
      <c r="Z21018" s="214"/>
      <c r="AA21018" s="217"/>
      <c r="AB21018" s="217"/>
      <c r="AC21018" s="217"/>
      <c r="AD21018" s="213"/>
    </row>
    <row r="21019" spans="20:30" x14ac:dyDescent="0.2">
      <c r="T21019" s="212"/>
      <c r="U21019" s="213"/>
      <c r="V21019" s="213"/>
      <c r="W21019" s="213"/>
      <c r="X21019" s="214"/>
      <c r="Y21019" s="214"/>
      <c r="Z21019" s="214"/>
      <c r="AA21019" s="217"/>
      <c r="AB21019" s="217"/>
      <c r="AC21019" s="217"/>
      <c r="AD21019" s="213"/>
    </row>
    <row r="21020" spans="20:30" x14ac:dyDescent="0.2">
      <c r="T21020" s="212"/>
      <c r="U21020" s="213"/>
      <c r="V21020" s="213"/>
      <c r="W21020" s="213"/>
      <c r="X21020" s="214"/>
      <c r="Y21020" s="214"/>
      <c r="Z21020" s="214"/>
      <c r="AA21020" s="217"/>
      <c r="AB21020" s="217"/>
      <c r="AC21020" s="217"/>
      <c r="AD21020" s="213"/>
    </row>
    <row r="21021" spans="20:30" x14ac:dyDescent="0.2">
      <c r="T21021" s="212"/>
      <c r="U21021" s="213"/>
      <c r="V21021" s="213"/>
      <c r="W21021" s="213"/>
      <c r="X21021" s="214"/>
      <c r="Y21021" s="214"/>
      <c r="Z21021" s="214"/>
      <c r="AA21021" s="217"/>
      <c r="AB21021" s="217"/>
      <c r="AC21021" s="217"/>
      <c r="AD21021" s="213"/>
    </row>
    <row r="21022" spans="20:30" x14ac:dyDescent="0.2">
      <c r="T21022" s="212"/>
      <c r="U21022" s="213"/>
      <c r="V21022" s="213"/>
      <c r="W21022" s="213"/>
      <c r="X21022" s="214"/>
      <c r="Y21022" s="214"/>
      <c r="Z21022" s="214"/>
      <c r="AA21022" s="217"/>
      <c r="AB21022" s="217"/>
      <c r="AC21022" s="217"/>
      <c r="AD21022" s="213"/>
    </row>
    <row r="21023" spans="20:30" x14ac:dyDescent="0.2">
      <c r="T21023" s="212"/>
      <c r="U21023" s="213"/>
      <c r="V21023" s="213"/>
      <c r="W21023" s="213"/>
      <c r="X21023" s="214"/>
      <c r="Y21023" s="214"/>
      <c r="Z21023" s="214"/>
      <c r="AA21023" s="217"/>
      <c r="AB21023" s="217"/>
      <c r="AC21023" s="217"/>
      <c r="AD21023" s="213"/>
    </row>
    <row r="21024" spans="20:30" x14ac:dyDescent="0.2">
      <c r="T21024" s="212"/>
      <c r="U21024" s="213"/>
      <c r="V21024" s="213"/>
      <c r="W21024" s="213"/>
      <c r="X21024" s="214"/>
      <c r="Y21024" s="214"/>
      <c r="Z21024" s="214"/>
      <c r="AA21024" s="217"/>
      <c r="AB21024" s="217"/>
      <c r="AC21024" s="217"/>
      <c r="AD21024" s="213"/>
    </row>
    <row r="21025" spans="20:30" x14ac:dyDescent="0.2">
      <c r="T21025" s="212"/>
      <c r="U21025" s="213"/>
      <c r="V21025" s="213"/>
      <c r="W21025" s="213"/>
      <c r="X21025" s="214"/>
      <c r="Y21025" s="214"/>
      <c r="Z21025" s="214"/>
      <c r="AA21025" s="217"/>
      <c r="AB21025" s="217"/>
      <c r="AC21025" s="217"/>
      <c r="AD21025" s="213"/>
    </row>
    <row r="21026" spans="20:30" x14ac:dyDescent="0.2">
      <c r="T21026" s="212"/>
      <c r="U21026" s="213"/>
      <c r="V21026" s="213"/>
      <c r="W21026" s="213"/>
      <c r="X21026" s="214"/>
      <c r="Y21026" s="214"/>
      <c r="Z21026" s="214"/>
      <c r="AA21026" s="217"/>
      <c r="AB21026" s="217"/>
      <c r="AC21026" s="217"/>
      <c r="AD21026" s="213"/>
    </row>
    <row r="21027" spans="20:30" x14ac:dyDescent="0.2">
      <c r="T21027" s="212"/>
      <c r="U21027" s="213"/>
      <c r="V21027" s="213"/>
      <c r="W21027" s="213"/>
      <c r="X21027" s="214"/>
      <c r="Y21027" s="214"/>
      <c r="Z21027" s="214"/>
      <c r="AA21027" s="217"/>
      <c r="AB21027" s="217"/>
      <c r="AC21027" s="217"/>
      <c r="AD21027" s="213"/>
    </row>
    <row r="21028" spans="20:30" x14ac:dyDescent="0.2">
      <c r="T21028" s="212"/>
      <c r="U21028" s="213"/>
      <c r="V21028" s="213"/>
      <c r="W21028" s="213"/>
      <c r="X21028" s="214"/>
      <c r="Y21028" s="214"/>
      <c r="Z21028" s="214"/>
      <c r="AA21028" s="217"/>
      <c r="AB21028" s="217"/>
      <c r="AC21028" s="217"/>
      <c r="AD21028" s="213"/>
    </row>
    <row r="21029" spans="20:30" x14ac:dyDescent="0.2">
      <c r="T21029" s="212"/>
      <c r="U21029" s="213"/>
      <c r="V21029" s="213"/>
      <c r="W21029" s="213"/>
      <c r="X21029" s="214"/>
      <c r="Y21029" s="214"/>
      <c r="Z21029" s="214"/>
      <c r="AA21029" s="217"/>
      <c r="AB21029" s="217"/>
      <c r="AC21029" s="217"/>
      <c r="AD21029" s="213"/>
    </row>
    <row r="21030" spans="20:30" x14ac:dyDescent="0.2">
      <c r="T21030" s="212"/>
      <c r="U21030" s="213"/>
      <c r="V21030" s="213"/>
      <c r="W21030" s="213"/>
      <c r="X21030" s="214"/>
      <c r="Y21030" s="214"/>
      <c r="Z21030" s="214"/>
      <c r="AA21030" s="217"/>
      <c r="AB21030" s="217"/>
      <c r="AC21030" s="217"/>
      <c r="AD21030" s="213"/>
    </row>
    <row r="21031" spans="20:30" x14ac:dyDescent="0.2">
      <c r="T21031" s="212"/>
      <c r="U21031" s="213"/>
      <c r="V21031" s="213"/>
      <c r="W21031" s="213"/>
      <c r="X21031" s="214"/>
      <c r="Y21031" s="214"/>
      <c r="Z21031" s="214"/>
      <c r="AA21031" s="217"/>
      <c r="AB21031" s="217"/>
      <c r="AC21031" s="217"/>
      <c r="AD21031" s="213"/>
    </row>
    <row r="21032" spans="20:30" x14ac:dyDescent="0.2">
      <c r="T21032" s="212"/>
      <c r="U21032" s="213"/>
      <c r="V21032" s="213"/>
      <c r="W21032" s="213"/>
      <c r="X21032" s="214"/>
      <c r="Y21032" s="214"/>
      <c r="Z21032" s="214"/>
      <c r="AA21032" s="217"/>
      <c r="AB21032" s="217"/>
      <c r="AC21032" s="217"/>
      <c r="AD21032" s="213"/>
    </row>
    <row r="21033" spans="20:30" x14ac:dyDescent="0.2">
      <c r="T21033" s="212"/>
      <c r="U21033" s="213"/>
      <c r="V21033" s="213"/>
      <c r="W21033" s="213"/>
      <c r="X21033" s="214"/>
      <c r="Y21033" s="214"/>
      <c r="Z21033" s="214"/>
      <c r="AA21033" s="217"/>
      <c r="AB21033" s="217"/>
      <c r="AC21033" s="217"/>
      <c r="AD21033" s="213"/>
    </row>
    <row r="21034" spans="20:30" x14ac:dyDescent="0.2">
      <c r="T21034" s="212"/>
      <c r="U21034" s="213"/>
      <c r="V21034" s="213"/>
      <c r="W21034" s="213"/>
      <c r="X21034" s="214"/>
      <c r="Y21034" s="214"/>
      <c r="Z21034" s="214"/>
      <c r="AA21034" s="217"/>
      <c r="AB21034" s="217"/>
      <c r="AC21034" s="217"/>
      <c r="AD21034" s="213"/>
    </row>
    <row r="21035" spans="20:30" x14ac:dyDescent="0.2">
      <c r="T21035" s="212"/>
      <c r="U21035" s="213"/>
      <c r="V21035" s="213"/>
      <c r="W21035" s="213"/>
      <c r="X21035" s="214"/>
      <c r="Y21035" s="214"/>
      <c r="Z21035" s="214"/>
      <c r="AA21035" s="217"/>
      <c r="AB21035" s="217"/>
      <c r="AC21035" s="217"/>
      <c r="AD21035" s="213"/>
    </row>
    <row r="21036" spans="20:30" x14ac:dyDescent="0.2">
      <c r="T21036" s="212"/>
      <c r="U21036" s="213"/>
      <c r="V21036" s="213"/>
      <c r="W21036" s="213"/>
      <c r="X21036" s="214"/>
      <c r="Y21036" s="214"/>
      <c r="Z21036" s="214"/>
      <c r="AA21036" s="217"/>
      <c r="AB21036" s="217"/>
      <c r="AC21036" s="217"/>
      <c r="AD21036" s="213"/>
    </row>
    <row r="21037" spans="20:30" x14ac:dyDescent="0.2">
      <c r="T21037" s="212"/>
      <c r="U21037" s="213"/>
      <c r="V21037" s="213"/>
      <c r="W21037" s="213"/>
      <c r="X21037" s="214"/>
      <c r="Y21037" s="214"/>
      <c r="Z21037" s="214"/>
      <c r="AA21037" s="217"/>
      <c r="AB21037" s="217"/>
      <c r="AC21037" s="217"/>
      <c r="AD21037" s="213"/>
    </row>
    <row r="21038" spans="20:30" x14ac:dyDescent="0.2">
      <c r="T21038" s="212"/>
      <c r="U21038" s="213"/>
      <c r="V21038" s="213"/>
      <c r="W21038" s="213"/>
      <c r="X21038" s="214"/>
      <c r="Y21038" s="214"/>
      <c r="Z21038" s="214"/>
      <c r="AA21038" s="217"/>
      <c r="AB21038" s="217"/>
      <c r="AC21038" s="217"/>
      <c r="AD21038" s="213"/>
    </row>
    <row r="21039" spans="20:30" x14ac:dyDescent="0.2">
      <c r="T21039" s="212"/>
      <c r="U21039" s="213"/>
      <c r="V21039" s="213"/>
      <c r="W21039" s="213"/>
      <c r="X21039" s="214"/>
      <c r="Y21039" s="214"/>
      <c r="Z21039" s="214"/>
      <c r="AA21039" s="217"/>
      <c r="AB21039" s="217"/>
      <c r="AC21039" s="217"/>
      <c r="AD21039" s="213"/>
    </row>
    <row r="21040" spans="20:30" x14ac:dyDescent="0.2">
      <c r="T21040" s="212"/>
      <c r="U21040" s="213"/>
      <c r="V21040" s="213"/>
      <c r="W21040" s="213"/>
      <c r="X21040" s="214"/>
      <c r="Y21040" s="214"/>
      <c r="Z21040" s="214"/>
      <c r="AA21040" s="217"/>
      <c r="AB21040" s="217"/>
      <c r="AC21040" s="217"/>
      <c r="AD21040" s="213"/>
    </row>
    <row r="21041" spans="20:30" x14ac:dyDescent="0.2">
      <c r="T21041" s="212"/>
      <c r="U21041" s="213"/>
      <c r="V21041" s="213"/>
      <c r="W21041" s="213"/>
      <c r="X21041" s="214"/>
      <c r="Y21041" s="214"/>
      <c r="Z21041" s="214"/>
      <c r="AA21041" s="217"/>
      <c r="AB21041" s="217"/>
      <c r="AC21041" s="217"/>
      <c r="AD21041" s="213"/>
    </row>
    <row r="21042" spans="20:30" x14ac:dyDescent="0.2">
      <c r="T21042" s="212"/>
      <c r="U21042" s="213"/>
      <c r="V21042" s="213"/>
      <c r="W21042" s="213"/>
      <c r="X21042" s="214"/>
      <c r="Y21042" s="214"/>
      <c r="Z21042" s="214"/>
      <c r="AA21042" s="217"/>
      <c r="AB21042" s="217"/>
      <c r="AC21042" s="217"/>
      <c r="AD21042" s="213"/>
    </row>
    <row r="21043" spans="20:30" x14ac:dyDescent="0.2">
      <c r="T21043" s="212"/>
      <c r="U21043" s="213"/>
      <c r="V21043" s="213"/>
      <c r="W21043" s="212"/>
      <c r="X21043" s="214"/>
      <c r="Y21043" s="214"/>
      <c r="Z21043" s="214"/>
      <c r="AA21043" s="215"/>
      <c r="AB21043" s="215"/>
      <c r="AC21043" s="215"/>
      <c r="AD21043" s="212"/>
    </row>
    <row r="21044" spans="20:30" x14ac:dyDescent="0.2">
      <c r="T21044" s="212"/>
      <c r="U21044" s="213"/>
      <c r="V21044" s="213"/>
      <c r="W21044" s="213"/>
      <c r="X21044" s="214"/>
      <c r="Y21044" s="214"/>
      <c r="Z21044" s="214"/>
      <c r="AA21044" s="217"/>
      <c r="AB21044" s="217"/>
      <c r="AC21044" s="217"/>
      <c r="AD21044" s="213"/>
    </row>
    <row r="21045" spans="20:30" x14ac:dyDescent="0.2">
      <c r="T21045" s="212"/>
      <c r="U21045" s="213"/>
      <c r="V21045" s="213"/>
      <c r="W21045" s="213"/>
      <c r="X21045" s="214"/>
      <c r="Y21045" s="214"/>
      <c r="Z21045" s="214"/>
      <c r="AA21045" s="217"/>
      <c r="AB21045" s="217"/>
      <c r="AC21045" s="217"/>
      <c r="AD21045" s="213"/>
    </row>
    <row r="21046" spans="20:30" x14ac:dyDescent="0.2">
      <c r="T21046" s="212"/>
      <c r="U21046" s="213"/>
      <c r="V21046" s="213"/>
      <c r="W21046" s="213"/>
      <c r="X21046" s="214"/>
      <c r="Y21046" s="214"/>
      <c r="Z21046" s="214"/>
      <c r="AA21046" s="217"/>
      <c r="AB21046" s="217"/>
      <c r="AC21046" s="217"/>
      <c r="AD21046" s="213"/>
    </row>
    <row r="21047" spans="20:30" x14ac:dyDescent="0.2">
      <c r="T21047" s="212"/>
      <c r="U21047" s="213"/>
      <c r="V21047" s="213"/>
      <c r="W21047" s="213"/>
      <c r="X21047" s="214"/>
      <c r="Y21047" s="214"/>
      <c r="Z21047" s="214"/>
      <c r="AA21047" s="217"/>
      <c r="AB21047" s="217"/>
      <c r="AC21047" s="217"/>
      <c r="AD21047" s="213"/>
    </row>
    <row r="21048" spans="20:30" x14ac:dyDescent="0.2">
      <c r="T21048" s="212"/>
      <c r="U21048" s="213"/>
      <c r="V21048" s="213"/>
      <c r="W21048" s="213"/>
      <c r="X21048" s="214"/>
      <c r="Y21048" s="214"/>
      <c r="Z21048" s="214"/>
      <c r="AA21048" s="217"/>
      <c r="AB21048" s="217"/>
      <c r="AC21048" s="217"/>
      <c r="AD21048" s="213"/>
    </row>
    <row r="21049" spans="20:30" x14ac:dyDescent="0.2">
      <c r="T21049" s="212"/>
      <c r="U21049" s="213"/>
      <c r="V21049" s="213"/>
      <c r="W21049" s="213"/>
      <c r="X21049" s="214"/>
      <c r="Y21049" s="214"/>
      <c r="Z21049" s="214"/>
      <c r="AA21049" s="217"/>
      <c r="AB21049" s="217"/>
      <c r="AC21049" s="217"/>
      <c r="AD21049" s="213"/>
    </row>
    <row r="21050" spans="20:30" x14ac:dyDescent="0.2">
      <c r="T21050" s="212"/>
      <c r="U21050" s="213"/>
      <c r="V21050" s="213"/>
      <c r="W21050" s="213"/>
      <c r="X21050" s="214"/>
      <c r="Y21050" s="214"/>
      <c r="Z21050" s="214"/>
      <c r="AA21050" s="217"/>
      <c r="AB21050" s="217"/>
      <c r="AC21050" s="217"/>
      <c r="AD21050" s="213"/>
    </row>
    <row r="21051" spans="20:30" x14ac:dyDescent="0.2">
      <c r="T21051" s="212"/>
      <c r="U21051" s="213"/>
      <c r="V21051" s="213"/>
      <c r="W21051" s="213"/>
      <c r="X21051" s="214"/>
      <c r="Y21051" s="214"/>
      <c r="Z21051" s="214"/>
      <c r="AA21051" s="217"/>
      <c r="AB21051" s="217"/>
      <c r="AC21051" s="217"/>
      <c r="AD21051" s="213"/>
    </row>
    <row r="21052" spans="20:30" x14ac:dyDescent="0.2">
      <c r="T21052" s="212"/>
      <c r="U21052" s="213"/>
      <c r="V21052" s="213"/>
      <c r="W21052" s="213"/>
      <c r="X21052" s="214"/>
      <c r="Y21052" s="214"/>
      <c r="Z21052" s="214"/>
      <c r="AA21052" s="217"/>
      <c r="AB21052" s="217"/>
      <c r="AC21052" s="217"/>
      <c r="AD21052" s="213"/>
    </row>
    <row r="21053" spans="20:30" x14ac:dyDescent="0.2">
      <c r="T21053" s="212"/>
      <c r="U21053" s="213"/>
      <c r="V21053" s="213"/>
      <c r="W21053" s="213"/>
      <c r="X21053" s="214"/>
      <c r="Y21053" s="214"/>
      <c r="Z21053" s="214"/>
      <c r="AA21053" s="217"/>
      <c r="AB21053" s="217"/>
      <c r="AC21053" s="217"/>
      <c r="AD21053" s="213"/>
    </row>
    <row r="21054" spans="20:30" x14ac:dyDescent="0.2">
      <c r="T21054" s="212"/>
      <c r="U21054" s="213"/>
      <c r="V21054" s="213"/>
      <c r="W21054" s="213"/>
      <c r="X21054" s="214"/>
      <c r="Y21054" s="214"/>
      <c r="Z21054" s="214"/>
      <c r="AA21054" s="217"/>
      <c r="AB21054" s="217"/>
      <c r="AC21054" s="217"/>
      <c r="AD21054" s="213"/>
    </row>
    <row r="21055" spans="20:30" x14ac:dyDescent="0.2">
      <c r="T21055" s="212"/>
      <c r="U21055" s="213"/>
      <c r="V21055" s="213"/>
      <c r="W21055" s="213"/>
      <c r="X21055" s="214"/>
      <c r="Y21055" s="214"/>
      <c r="Z21055" s="214"/>
      <c r="AA21055" s="217"/>
      <c r="AB21055" s="217"/>
      <c r="AC21055" s="217"/>
      <c r="AD21055" s="213"/>
    </row>
    <row r="21056" spans="20:30" x14ac:dyDescent="0.2">
      <c r="T21056" s="212"/>
      <c r="U21056" s="213"/>
      <c r="V21056" s="213"/>
      <c r="W21056" s="213"/>
      <c r="X21056" s="214"/>
      <c r="Y21056" s="214"/>
      <c r="Z21056" s="214"/>
      <c r="AA21056" s="217"/>
      <c r="AB21056" s="217"/>
      <c r="AC21056" s="217"/>
      <c r="AD21056" s="213"/>
    </row>
    <row r="21057" spans="20:30" x14ac:dyDescent="0.2">
      <c r="T21057" s="212"/>
      <c r="U21057" s="213"/>
      <c r="V21057" s="213"/>
      <c r="W21057" s="213"/>
      <c r="X21057" s="214"/>
      <c r="Y21057" s="214"/>
      <c r="Z21057" s="214"/>
      <c r="AA21057" s="217"/>
      <c r="AB21057" s="217"/>
      <c r="AC21057" s="217"/>
      <c r="AD21057" s="213"/>
    </row>
    <row r="21058" spans="20:30" x14ac:dyDescent="0.2">
      <c r="T21058" s="212"/>
      <c r="U21058" s="213"/>
      <c r="V21058" s="213"/>
      <c r="W21058" s="213"/>
      <c r="X21058" s="214"/>
      <c r="Y21058" s="214"/>
      <c r="Z21058" s="214"/>
      <c r="AA21058" s="217"/>
      <c r="AB21058" s="217"/>
      <c r="AC21058" s="217"/>
      <c r="AD21058" s="213"/>
    </row>
    <row r="21059" spans="20:30" x14ac:dyDescent="0.2">
      <c r="T21059" s="212"/>
      <c r="U21059" s="213"/>
      <c r="V21059" s="213"/>
      <c r="W21059" s="213"/>
      <c r="X21059" s="214"/>
      <c r="Y21059" s="214"/>
      <c r="Z21059" s="214"/>
      <c r="AA21059" s="217"/>
      <c r="AB21059" s="217"/>
      <c r="AC21059" s="217"/>
      <c r="AD21059" s="213"/>
    </row>
    <row r="21060" spans="20:30" x14ac:dyDescent="0.2">
      <c r="T21060" s="212"/>
      <c r="U21060" s="213"/>
      <c r="V21060" s="213"/>
      <c r="W21060" s="213"/>
      <c r="X21060" s="214"/>
      <c r="Y21060" s="214"/>
      <c r="Z21060" s="214"/>
      <c r="AA21060" s="217"/>
      <c r="AB21060" s="217"/>
      <c r="AC21060" s="217"/>
      <c r="AD21060" s="213"/>
    </row>
    <row r="21061" spans="20:30" x14ac:dyDescent="0.2">
      <c r="T21061" s="212"/>
      <c r="U21061" s="213"/>
      <c r="V21061" s="213"/>
      <c r="W21061" s="212"/>
      <c r="X21061" s="214"/>
      <c r="Y21061" s="214"/>
      <c r="Z21061" s="214"/>
      <c r="AA21061" s="215"/>
      <c r="AB21061" s="215"/>
      <c r="AC21061" s="215"/>
      <c r="AD21061" s="212"/>
    </row>
    <row r="21062" spans="20:30" x14ac:dyDescent="0.2">
      <c r="T21062" s="212"/>
      <c r="U21062" s="213"/>
      <c r="V21062" s="213"/>
      <c r="W21062" s="213"/>
      <c r="X21062" s="214"/>
      <c r="Y21062" s="214"/>
      <c r="Z21062" s="214"/>
      <c r="AA21062" s="217"/>
      <c r="AB21062" s="217"/>
      <c r="AC21062" s="217"/>
      <c r="AD21062" s="213"/>
    </row>
    <row r="21063" spans="20:30" x14ac:dyDescent="0.2">
      <c r="T21063" s="212"/>
      <c r="U21063" s="213"/>
      <c r="V21063" s="213"/>
      <c r="W21063" s="213"/>
      <c r="X21063" s="214"/>
      <c r="Y21063" s="214"/>
      <c r="Z21063" s="214"/>
      <c r="AA21063" s="217"/>
      <c r="AB21063" s="217"/>
      <c r="AC21063" s="217"/>
      <c r="AD21063" s="213"/>
    </row>
    <row r="21064" spans="20:30" x14ac:dyDescent="0.2">
      <c r="T21064" s="212"/>
      <c r="U21064" s="213"/>
      <c r="V21064" s="213"/>
      <c r="W21064" s="213"/>
      <c r="X21064" s="214"/>
      <c r="Y21064" s="214"/>
      <c r="Z21064" s="214"/>
      <c r="AA21064" s="217"/>
      <c r="AB21064" s="217"/>
      <c r="AC21064" s="217"/>
      <c r="AD21064" s="213"/>
    </row>
    <row r="21065" spans="20:30" x14ac:dyDescent="0.2">
      <c r="T21065" s="212"/>
      <c r="U21065" s="213"/>
      <c r="V21065" s="213"/>
      <c r="W21065" s="213"/>
      <c r="X21065" s="214"/>
      <c r="Y21065" s="214"/>
      <c r="Z21065" s="214"/>
      <c r="AA21065" s="217"/>
      <c r="AB21065" s="217"/>
      <c r="AC21065" s="217"/>
      <c r="AD21065" s="213"/>
    </row>
    <row r="21066" spans="20:30" x14ac:dyDescent="0.2">
      <c r="T21066" s="212"/>
      <c r="U21066" s="213"/>
      <c r="V21066" s="213"/>
      <c r="W21066" s="213"/>
      <c r="X21066" s="214"/>
      <c r="Y21066" s="214"/>
      <c r="Z21066" s="214"/>
      <c r="AA21066" s="217"/>
      <c r="AB21066" s="217"/>
      <c r="AC21066" s="217"/>
      <c r="AD21066" s="213"/>
    </row>
    <row r="21067" spans="20:30" x14ac:dyDescent="0.2">
      <c r="T21067" s="212"/>
      <c r="U21067" s="213"/>
      <c r="V21067" s="213"/>
      <c r="W21067" s="213"/>
      <c r="X21067" s="214"/>
      <c r="Y21067" s="214"/>
      <c r="Z21067" s="214"/>
      <c r="AA21067" s="217"/>
      <c r="AB21067" s="217"/>
      <c r="AC21067" s="217"/>
      <c r="AD21067" s="213"/>
    </row>
    <row r="21068" spans="20:30" x14ac:dyDescent="0.2">
      <c r="T21068" s="212"/>
      <c r="U21068" s="213"/>
      <c r="V21068" s="213"/>
      <c r="W21068" s="213"/>
      <c r="X21068" s="214"/>
      <c r="Y21068" s="214"/>
      <c r="Z21068" s="214"/>
      <c r="AA21068" s="217"/>
      <c r="AB21068" s="217"/>
      <c r="AC21068" s="217"/>
      <c r="AD21068" s="213"/>
    </row>
    <row r="21069" spans="20:30" x14ac:dyDescent="0.2">
      <c r="T21069" s="212"/>
      <c r="U21069" s="213"/>
      <c r="V21069" s="213"/>
      <c r="W21069" s="213"/>
      <c r="X21069" s="214"/>
      <c r="Y21069" s="214"/>
      <c r="Z21069" s="214"/>
      <c r="AA21069" s="217"/>
      <c r="AB21069" s="217"/>
      <c r="AC21069" s="217"/>
      <c r="AD21069" s="213"/>
    </row>
    <row r="21070" spans="20:30" x14ac:dyDescent="0.2">
      <c r="T21070" s="212"/>
      <c r="U21070" s="213"/>
      <c r="V21070" s="213"/>
      <c r="W21070" s="213"/>
      <c r="X21070" s="214"/>
      <c r="Y21070" s="214"/>
      <c r="Z21070" s="214"/>
      <c r="AA21070" s="217"/>
      <c r="AB21070" s="217"/>
      <c r="AC21070" s="217"/>
      <c r="AD21070" s="213"/>
    </row>
    <row r="21071" spans="20:30" x14ac:dyDescent="0.2">
      <c r="T21071" s="212"/>
      <c r="U21071" s="213"/>
      <c r="V21071" s="213"/>
      <c r="W21071" s="213"/>
      <c r="X21071" s="214"/>
      <c r="Y21071" s="214"/>
      <c r="Z21071" s="214"/>
      <c r="AA21071" s="217"/>
      <c r="AB21071" s="217"/>
      <c r="AC21071" s="217"/>
      <c r="AD21071" s="213"/>
    </row>
    <row r="21072" spans="20:30" x14ac:dyDescent="0.2">
      <c r="T21072" s="212"/>
      <c r="U21072" s="213"/>
      <c r="V21072" s="213"/>
      <c r="W21072" s="213"/>
      <c r="X21072" s="214"/>
      <c r="Y21072" s="214"/>
      <c r="Z21072" s="214"/>
      <c r="AA21072" s="217"/>
      <c r="AB21072" s="217"/>
      <c r="AC21072" s="217"/>
      <c r="AD21072" s="213"/>
    </row>
    <row r="21073" spans="20:30" x14ac:dyDescent="0.2">
      <c r="T21073" s="212"/>
      <c r="U21073" s="213"/>
      <c r="V21073" s="213"/>
      <c r="W21073" s="213"/>
      <c r="X21073" s="214"/>
      <c r="Y21073" s="214"/>
      <c r="Z21073" s="214"/>
      <c r="AA21073" s="217"/>
      <c r="AB21073" s="217"/>
      <c r="AC21073" s="217"/>
      <c r="AD21073" s="213"/>
    </row>
    <row r="21074" spans="20:30" x14ac:dyDescent="0.2">
      <c r="T21074" s="212"/>
      <c r="U21074" s="213"/>
      <c r="V21074" s="213"/>
      <c r="W21074" s="213"/>
      <c r="X21074" s="214"/>
      <c r="Y21074" s="214"/>
      <c r="Z21074" s="214"/>
      <c r="AA21074" s="217"/>
      <c r="AB21074" s="217"/>
      <c r="AC21074" s="217"/>
      <c r="AD21074" s="213"/>
    </row>
    <row r="21075" spans="20:30" x14ac:dyDescent="0.2">
      <c r="T21075" s="212"/>
      <c r="U21075" s="213"/>
      <c r="V21075" s="213"/>
      <c r="W21075" s="213"/>
      <c r="X21075" s="214"/>
      <c r="Y21075" s="214"/>
      <c r="Z21075" s="214"/>
      <c r="AA21075" s="217"/>
      <c r="AB21075" s="217"/>
      <c r="AC21075" s="217"/>
      <c r="AD21075" s="213"/>
    </row>
    <row r="21076" spans="20:30" x14ac:dyDescent="0.2">
      <c r="T21076" s="212"/>
      <c r="U21076" s="213"/>
      <c r="V21076" s="213"/>
      <c r="W21076" s="213"/>
      <c r="X21076" s="214"/>
      <c r="Y21076" s="214"/>
      <c r="Z21076" s="214"/>
      <c r="AA21076" s="217"/>
      <c r="AB21076" s="217"/>
      <c r="AC21076" s="217"/>
      <c r="AD21076" s="213"/>
    </row>
    <row r="21077" spans="20:30" x14ac:dyDescent="0.2">
      <c r="T21077" s="212"/>
      <c r="U21077" s="213"/>
      <c r="V21077" s="213"/>
      <c r="W21077" s="213"/>
      <c r="X21077" s="214"/>
      <c r="Y21077" s="214"/>
      <c r="Z21077" s="214"/>
      <c r="AA21077" s="217"/>
      <c r="AB21077" s="217"/>
      <c r="AC21077" s="217"/>
      <c r="AD21077" s="213"/>
    </row>
    <row r="21078" spans="20:30" x14ac:dyDescent="0.2">
      <c r="T21078" s="212"/>
      <c r="U21078" s="213"/>
      <c r="V21078" s="213"/>
      <c r="W21078" s="213"/>
      <c r="X21078" s="214"/>
      <c r="Y21078" s="214"/>
      <c r="Z21078" s="214"/>
      <c r="AA21078" s="217"/>
      <c r="AB21078" s="217"/>
      <c r="AC21078" s="217"/>
      <c r="AD21078" s="213"/>
    </row>
    <row r="21079" spans="20:30" x14ac:dyDescent="0.2">
      <c r="T21079" s="212"/>
      <c r="U21079" s="213"/>
      <c r="V21079" s="213"/>
      <c r="W21079" s="213"/>
      <c r="X21079" s="214"/>
      <c r="Y21079" s="214"/>
      <c r="Z21079" s="214"/>
      <c r="AA21079" s="217"/>
      <c r="AB21079" s="217"/>
      <c r="AC21079" s="217"/>
      <c r="AD21079" s="213"/>
    </row>
    <row r="21080" spans="20:30" x14ac:dyDescent="0.2">
      <c r="T21080" s="212"/>
      <c r="U21080" s="213"/>
      <c r="V21080" s="213"/>
      <c r="W21080" s="213"/>
      <c r="X21080" s="214"/>
      <c r="Y21080" s="214"/>
      <c r="Z21080" s="214"/>
      <c r="AA21080" s="217"/>
      <c r="AB21080" s="217"/>
      <c r="AC21080" s="217"/>
      <c r="AD21080" s="213"/>
    </row>
    <row r="21081" spans="20:30" x14ac:dyDescent="0.2">
      <c r="T21081" s="212"/>
      <c r="U21081" s="213"/>
      <c r="V21081" s="213"/>
      <c r="W21081" s="213"/>
      <c r="X21081" s="214"/>
      <c r="Y21081" s="214"/>
      <c r="Z21081" s="214"/>
      <c r="AA21081" s="217"/>
      <c r="AB21081" s="217"/>
      <c r="AC21081" s="217"/>
      <c r="AD21081" s="213"/>
    </row>
    <row r="21082" spans="20:30" x14ac:dyDescent="0.2">
      <c r="T21082" s="212"/>
      <c r="U21082" s="213"/>
      <c r="V21082" s="213"/>
      <c r="W21082" s="213"/>
      <c r="X21082" s="214"/>
      <c r="Y21082" s="214"/>
      <c r="Z21082" s="214"/>
      <c r="AA21082" s="217"/>
      <c r="AB21082" s="217"/>
      <c r="AC21082" s="217"/>
      <c r="AD21082" s="213"/>
    </row>
    <row r="21083" spans="20:30" x14ac:dyDescent="0.2">
      <c r="T21083" s="212"/>
      <c r="U21083" s="213"/>
      <c r="V21083" s="213"/>
      <c r="W21083" s="213"/>
      <c r="X21083" s="214"/>
      <c r="Y21083" s="214"/>
      <c r="Z21083" s="214"/>
      <c r="AA21083" s="217"/>
      <c r="AB21083" s="217"/>
      <c r="AC21083" s="217"/>
      <c r="AD21083" s="213"/>
    </row>
    <row r="21084" spans="20:30" x14ac:dyDescent="0.2">
      <c r="T21084" s="212"/>
      <c r="U21084" s="213"/>
      <c r="V21084" s="213"/>
      <c r="W21084" s="213"/>
      <c r="X21084" s="214"/>
      <c r="Y21084" s="214"/>
      <c r="Z21084" s="214"/>
      <c r="AA21084" s="217"/>
      <c r="AB21084" s="217"/>
      <c r="AC21084" s="217"/>
      <c r="AD21084" s="213"/>
    </row>
    <row r="21085" spans="20:30" x14ac:dyDescent="0.2">
      <c r="T21085" s="212"/>
      <c r="U21085" s="213"/>
      <c r="V21085" s="213"/>
      <c r="W21085" s="213"/>
      <c r="X21085" s="214"/>
      <c r="Y21085" s="214"/>
      <c r="Z21085" s="214"/>
      <c r="AA21085" s="217"/>
      <c r="AB21085" s="217"/>
      <c r="AC21085" s="217"/>
      <c r="AD21085" s="213"/>
    </row>
    <row r="21086" spans="20:30" x14ac:dyDescent="0.2">
      <c r="T21086" s="212"/>
      <c r="U21086" s="213"/>
      <c r="V21086" s="213"/>
      <c r="W21086" s="213"/>
      <c r="X21086" s="214"/>
      <c r="Y21086" s="214"/>
      <c r="Z21086" s="214"/>
      <c r="AA21086" s="217"/>
      <c r="AB21086" s="217"/>
      <c r="AC21086" s="217"/>
      <c r="AD21086" s="213"/>
    </row>
    <row r="21087" spans="20:30" x14ac:dyDescent="0.2">
      <c r="T21087" s="212"/>
      <c r="U21087" s="213"/>
      <c r="V21087" s="213"/>
      <c r="W21087" s="213"/>
      <c r="X21087" s="214"/>
      <c r="Y21087" s="214"/>
      <c r="Z21087" s="214"/>
      <c r="AA21087" s="217"/>
      <c r="AB21087" s="217"/>
      <c r="AC21087" s="217"/>
      <c r="AD21087" s="213"/>
    </row>
    <row r="21088" spans="20:30" x14ac:dyDescent="0.2">
      <c r="T21088" s="212"/>
      <c r="U21088" s="213"/>
      <c r="V21088" s="213"/>
      <c r="W21088" s="213"/>
      <c r="X21088" s="214"/>
      <c r="Y21088" s="214"/>
      <c r="Z21088" s="214"/>
      <c r="AA21088" s="217"/>
      <c r="AB21088" s="217"/>
      <c r="AC21088" s="217"/>
      <c r="AD21088" s="213"/>
    </row>
    <row r="21089" spans="20:30" x14ac:dyDescent="0.2">
      <c r="T21089" s="212"/>
      <c r="U21089" s="213"/>
      <c r="V21089" s="213"/>
      <c r="W21089" s="213"/>
      <c r="X21089" s="214"/>
      <c r="Y21089" s="214"/>
      <c r="Z21089" s="214"/>
      <c r="AA21089" s="217"/>
      <c r="AB21089" s="217"/>
      <c r="AC21089" s="217"/>
      <c r="AD21089" s="213"/>
    </row>
    <row r="21090" spans="20:30" x14ac:dyDescent="0.2">
      <c r="T21090" s="212"/>
      <c r="U21090" s="213"/>
      <c r="V21090" s="213"/>
      <c r="W21090" s="213"/>
      <c r="X21090" s="214"/>
      <c r="Y21090" s="214"/>
      <c r="Z21090" s="214"/>
      <c r="AA21090" s="217"/>
      <c r="AB21090" s="217"/>
      <c r="AC21090" s="217"/>
      <c r="AD21090" s="213"/>
    </row>
    <row r="21091" spans="20:30" x14ac:dyDescent="0.2">
      <c r="T21091" s="212"/>
      <c r="U21091" s="213"/>
      <c r="V21091" s="213"/>
      <c r="W21091" s="213"/>
      <c r="X21091" s="214"/>
      <c r="Y21091" s="214"/>
      <c r="Z21091" s="214"/>
      <c r="AA21091" s="217"/>
      <c r="AB21091" s="217"/>
      <c r="AC21091" s="217"/>
      <c r="AD21091" s="213"/>
    </row>
    <row r="21092" spans="20:30" x14ac:dyDescent="0.2">
      <c r="T21092" s="212"/>
      <c r="U21092" s="213"/>
      <c r="V21092" s="213"/>
      <c r="W21092" s="213"/>
      <c r="X21092" s="214"/>
      <c r="Y21092" s="214"/>
      <c r="Z21092" s="214"/>
      <c r="AA21092" s="217"/>
      <c r="AB21092" s="217"/>
      <c r="AC21092" s="217"/>
      <c r="AD21092" s="213"/>
    </row>
    <row r="21093" spans="20:30" x14ac:dyDescent="0.2">
      <c r="T21093" s="212"/>
      <c r="U21093" s="213"/>
      <c r="V21093" s="213"/>
      <c r="W21093" s="213"/>
      <c r="X21093" s="214"/>
      <c r="Y21093" s="214"/>
      <c r="Z21093" s="214"/>
      <c r="AA21093" s="217"/>
      <c r="AB21093" s="217"/>
      <c r="AC21093" s="217"/>
      <c r="AD21093" s="213"/>
    </row>
    <row r="21094" spans="20:30" x14ac:dyDescent="0.2">
      <c r="T21094" s="212"/>
      <c r="U21094" s="213"/>
      <c r="V21094" s="213"/>
      <c r="W21094" s="213"/>
      <c r="X21094" s="214"/>
      <c r="Y21094" s="214"/>
      <c r="Z21094" s="214"/>
      <c r="AA21094" s="217"/>
      <c r="AB21094" s="217"/>
      <c r="AC21094" s="217"/>
      <c r="AD21094" s="213"/>
    </row>
    <row r="21095" spans="20:30" x14ac:dyDescent="0.2">
      <c r="T21095" s="212"/>
      <c r="U21095" s="213"/>
      <c r="V21095" s="213"/>
      <c r="W21095" s="213"/>
      <c r="X21095" s="214"/>
      <c r="Y21095" s="214"/>
      <c r="Z21095" s="214"/>
      <c r="AA21095" s="217"/>
      <c r="AB21095" s="217"/>
      <c r="AC21095" s="217"/>
      <c r="AD21095" s="213"/>
    </row>
    <row r="21096" spans="20:30" x14ac:dyDescent="0.2">
      <c r="T21096" s="212"/>
      <c r="U21096" s="213"/>
      <c r="V21096" s="213"/>
      <c r="W21096" s="213"/>
      <c r="X21096" s="214"/>
      <c r="Y21096" s="214"/>
      <c r="Z21096" s="214"/>
      <c r="AA21096" s="217"/>
      <c r="AB21096" s="217"/>
      <c r="AC21096" s="217"/>
      <c r="AD21096" s="213"/>
    </row>
    <row r="21097" spans="20:30" x14ac:dyDescent="0.2">
      <c r="T21097" s="212"/>
      <c r="U21097" s="213"/>
      <c r="V21097" s="213"/>
      <c r="W21097" s="213"/>
      <c r="X21097" s="214"/>
      <c r="Y21097" s="214"/>
      <c r="Z21097" s="214"/>
      <c r="AA21097" s="217"/>
      <c r="AB21097" s="217"/>
      <c r="AC21097" s="217"/>
      <c r="AD21097" s="213"/>
    </row>
    <row r="21098" spans="20:30" x14ac:dyDescent="0.2">
      <c r="T21098" s="212"/>
      <c r="U21098" s="213"/>
      <c r="V21098" s="213"/>
      <c r="W21098" s="213"/>
      <c r="X21098" s="214"/>
      <c r="Y21098" s="214"/>
      <c r="Z21098" s="214"/>
      <c r="AA21098" s="217"/>
      <c r="AB21098" s="217"/>
      <c r="AC21098" s="217"/>
      <c r="AD21098" s="213"/>
    </row>
    <row r="21099" spans="20:30" x14ac:dyDescent="0.2">
      <c r="T21099" s="212"/>
      <c r="U21099" s="213"/>
      <c r="V21099" s="213"/>
      <c r="W21099" s="213"/>
      <c r="X21099" s="214"/>
      <c r="Y21099" s="214"/>
      <c r="Z21099" s="214"/>
      <c r="AA21099" s="217"/>
      <c r="AB21099" s="217"/>
      <c r="AC21099" s="217"/>
      <c r="AD21099" s="213"/>
    </row>
    <row r="21100" spans="20:30" x14ac:dyDescent="0.2">
      <c r="T21100" s="212"/>
      <c r="U21100" s="213"/>
      <c r="V21100" s="213"/>
      <c r="W21100" s="213"/>
      <c r="X21100" s="214"/>
      <c r="Y21100" s="214"/>
      <c r="Z21100" s="214"/>
      <c r="AA21100" s="217"/>
      <c r="AB21100" s="217"/>
      <c r="AC21100" s="217"/>
      <c r="AD21100" s="213"/>
    </row>
    <row r="21101" spans="20:30" x14ac:dyDescent="0.2">
      <c r="T21101" s="212"/>
      <c r="U21101" s="213"/>
      <c r="V21101" s="213"/>
      <c r="W21101" s="213"/>
      <c r="X21101" s="214"/>
      <c r="Y21101" s="214"/>
      <c r="Z21101" s="214"/>
      <c r="AA21101" s="217"/>
      <c r="AB21101" s="217"/>
      <c r="AC21101" s="217"/>
      <c r="AD21101" s="213"/>
    </row>
    <row r="21102" spans="20:30" x14ac:dyDescent="0.2">
      <c r="T21102" s="212"/>
      <c r="U21102" s="213"/>
      <c r="V21102" s="213"/>
      <c r="W21102" s="213"/>
      <c r="X21102" s="214"/>
      <c r="Y21102" s="214"/>
      <c r="Z21102" s="214"/>
      <c r="AA21102" s="217"/>
      <c r="AB21102" s="217"/>
      <c r="AC21102" s="217"/>
      <c r="AD21102" s="213"/>
    </row>
    <row r="21103" spans="20:30" x14ac:dyDescent="0.2">
      <c r="T21103" s="212"/>
      <c r="U21103" s="213"/>
      <c r="V21103" s="213"/>
      <c r="W21103" s="213"/>
      <c r="X21103" s="214"/>
      <c r="Y21103" s="214"/>
      <c r="Z21103" s="214"/>
      <c r="AA21103" s="217"/>
      <c r="AB21103" s="217"/>
      <c r="AC21103" s="217"/>
      <c r="AD21103" s="213"/>
    </row>
    <row r="21104" spans="20:30" x14ac:dyDescent="0.2">
      <c r="T21104" s="212"/>
      <c r="U21104" s="213"/>
      <c r="V21104" s="213"/>
      <c r="W21104" s="213"/>
      <c r="X21104" s="214"/>
      <c r="Y21104" s="214"/>
      <c r="Z21104" s="214"/>
      <c r="AA21104" s="217"/>
      <c r="AB21104" s="217"/>
      <c r="AC21104" s="217"/>
      <c r="AD21104" s="213"/>
    </row>
    <row r="21105" spans="20:30" x14ac:dyDescent="0.2">
      <c r="T21105" s="212"/>
      <c r="U21105" s="213"/>
      <c r="V21105" s="213"/>
      <c r="W21105" s="213"/>
      <c r="X21105" s="214"/>
      <c r="Y21105" s="214"/>
      <c r="Z21105" s="214"/>
      <c r="AA21105" s="217"/>
      <c r="AB21105" s="217"/>
      <c r="AC21105" s="217"/>
      <c r="AD21105" s="213"/>
    </row>
    <row r="21106" spans="20:30" x14ac:dyDescent="0.2">
      <c r="T21106" s="212"/>
      <c r="U21106" s="213"/>
      <c r="V21106" s="213"/>
      <c r="W21106" s="213"/>
      <c r="X21106" s="214"/>
      <c r="Y21106" s="214"/>
      <c r="Z21106" s="214"/>
      <c r="AA21106" s="217"/>
      <c r="AB21106" s="217"/>
      <c r="AC21106" s="217"/>
      <c r="AD21106" s="213"/>
    </row>
    <row r="21107" spans="20:30" x14ac:dyDescent="0.2">
      <c r="T21107" s="212"/>
      <c r="U21107" s="213"/>
      <c r="V21107" s="213"/>
      <c r="W21107" s="213"/>
      <c r="X21107" s="214"/>
      <c r="Y21107" s="214"/>
      <c r="Z21107" s="214"/>
      <c r="AA21107" s="217"/>
      <c r="AB21107" s="217"/>
      <c r="AC21107" s="217"/>
      <c r="AD21107" s="213"/>
    </row>
    <row r="21108" spans="20:30" x14ac:dyDescent="0.2">
      <c r="T21108" s="212"/>
      <c r="U21108" s="213"/>
      <c r="V21108" s="213"/>
      <c r="W21108" s="213"/>
      <c r="X21108" s="214"/>
      <c r="Y21108" s="214"/>
      <c r="Z21108" s="214"/>
      <c r="AA21108" s="217"/>
      <c r="AB21108" s="217"/>
      <c r="AC21108" s="217"/>
      <c r="AD21108" s="213"/>
    </row>
    <row r="21109" spans="20:30" x14ac:dyDescent="0.2">
      <c r="T21109" s="212"/>
      <c r="U21109" s="213"/>
      <c r="V21109" s="213"/>
      <c r="W21109" s="213"/>
      <c r="X21109" s="214"/>
      <c r="Y21109" s="214"/>
      <c r="Z21109" s="214"/>
      <c r="AA21109" s="217"/>
      <c r="AB21109" s="217"/>
      <c r="AC21109" s="217"/>
      <c r="AD21109" s="213"/>
    </row>
    <row r="21110" spans="20:30" x14ac:dyDescent="0.2">
      <c r="T21110" s="212"/>
      <c r="U21110" s="213"/>
      <c r="V21110" s="213"/>
      <c r="W21110" s="213"/>
      <c r="X21110" s="214"/>
      <c r="Y21110" s="214"/>
      <c r="Z21110" s="214"/>
      <c r="AA21110" s="217"/>
      <c r="AB21110" s="217"/>
      <c r="AC21110" s="217"/>
      <c r="AD21110" s="213"/>
    </row>
    <row r="21111" spans="20:30" x14ac:dyDescent="0.2">
      <c r="T21111" s="212"/>
      <c r="U21111" s="213"/>
      <c r="V21111" s="213"/>
      <c r="W21111" s="213"/>
      <c r="X21111" s="214"/>
      <c r="Y21111" s="214"/>
      <c r="Z21111" s="214"/>
      <c r="AA21111" s="217"/>
      <c r="AB21111" s="217"/>
      <c r="AC21111" s="217"/>
      <c r="AD21111" s="213"/>
    </row>
    <row r="21112" spans="20:30" x14ac:dyDescent="0.2">
      <c r="T21112" s="212"/>
      <c r="U21112" s="213"/>
      <c r="V21112" s="213"/>
      <c r="W21112" s="213"/>
      <c r="X21112" s="214"/>
      <c r="Y21112" s="214"/>
      <c r="Z21112" s="214"/>
      <c r="AA21112" s="217"/>
      <c r="AB21112" s="217"/>
      <c r="AC21112" s="217"/>
      <c r="AD21112" s="213"/>
    </row>
    <row r="21113" spans="20:30" x14ac:dyDescent="0.2">
      <c r="T21113" s="212"/>
      <c r="U21113" s="213"/>
      <c r="V21113" s="213"/>
      <c r="W21113" s="213"/>
      <c r="X21113" s="214"/>
      <c r="Y21113" s="214"/>
      <c r="Z21113" s="214"/>
      <c r="AA21113" s="217"/>
      <c r="AB21113" s="217"/>
      <c r="AC21113" s="217"/>
      <c r="AD21113" s="213"/>
    </row>
    <row r="21114" spans="20:30" x14ac:dyDescent="0.2">
      <c r="T21114" s="212"/>
      <c r="U21114" s="213"/>
      <c r="V21114" s="213"/>
      <c r="W21114" s="213"/>
      <c r="X21114" s="214"/>
      <c r="Y21114" s="214"/>
      <c r="Z21114" s="214"/>
      <c r="AA21114" s="217"/>
      <c r="AB21114" s="217"/>
      <c r="AC21114" s="217"/>
      <c r="AD21114" s="213"/>
    </row>
    <row r="21115" spans="20:30" x14ac:dyDescent="0.2">
      <c r="T21115" s="212"/>
      <c r="U21115" s="213"/>
      <c r="V21115" s="213"/>
      <c r="W21115" s="213"/>
      <c r="X21115" s="214"/>
      <c r="Y21115" s="214"/>
      <c r="Z21115" s="214"/>
      <c r="AA21115" s="217"/>
      <c r="AB21115" s="217"/>
      <c r="AC21115" s="217"/>
      <c r="AD21115" s="213"/>
    </row>
    <row r="21116" spans="20:30" x14ac:dyDescent="0.2">
      <c r="T21116" s="212"/>
      <c r="U21116" s="213"/>
      <c r="V21116" s="213"/>
      <c r="W21116" s="213"/>
      <c r="X21116" s="214"/>
      <c r="Y21116" s="214"/>
      <c r="Z21116" s="214"/>
      <c r="AA21116" s="217"/>
      <c r="AB21116" s="217"/>
      <c r="AC21116" s="217"/>
      <c r="AD21116" s="213"/>
    </row>
    <row r="21117" spans="20:30" x14ac:dyDescent="0.2">
      <c r="T21117" s="212"/>
      <c r="U21117" s="213"/>
      <c r="V21117" s="213"/>
      <c r="W21117" s="213"/>
      <c r="X21117" s="214"/>
      <c r="Y21117" s="214"/>
      <c r="Z21117" s="214"/>
      <c r="AA21117" s="217"/>
      <c r="AB21117" s="217"/>
      <c r="AC21117" s="217"/>
      <c r="AD21117" s="213"/>
    </row>
    <row r="21118" spans="20:30" x14ac:dyDescent="0.2">
      <c r="T21118" s="212"/>
      <c r="U21118" s="213"/>
      <c r="V21118" s="213"/>
      <c r="W21118" s="213"/>
      <c r="X21118" s="214"/>
      <c r="Y21118" s="214"/>
      <c r="Z21118" s="214"/>
      <c r="AA21118" s="217"/>
      <c r="AB21118" s="217"/>
      <c r="AC21118" s="217"/>
      <c r="AD21118" s="213"/>
    </row>
    <row r="21119" spans="20:30" x14ac:dyDescent="0.2">
      <c r="T21119" s="212"/>
      <c r="U21119" s="213"/>
      <c r="V21119" s="213"/>
      <c r="W21119" s="213"/>
      <c r="X21119" s="214"/>
      <c r="Y21119" s="214"/>
      <c r="Z21119" s="214"/>
      <c r="AA21119" s="217"/>
      <c r="AB21119" s="217"/>
      <c r="AC21119" s="217"/>
      <c r="AD21119" s="213"/>
    </row>
    <row r="21120" spans="20:30" x14ac:dyDescent="0.2">
      <c r="T21120" s="212"/>
      <c r="U21120" s="213"/>
      <c r="V21120" s="213"/>
      <c r="W21120" s="213"/>
      <c r="X21120" s="214"/>
      <c r="Y21120" s="214"/>
      <c r="Z21120" s="214"/>
      <c r="AA21120" s="217"/>
      <c r="AB21120" s="217"/>
      <c r="AC21120" s="217"/>
      <c r="AD21120" s="213"/>
    </row>
    <row r="21121" spans="20:30" x14ac:dyDescent="0.2">
      <c r="T21121" s="212"/>
      <c r="U21121" s="213"/>
      <c r="V21121" s="213"/>
      <c r="W21121" s="213"/>
      <c r="X21121" s="214"/>
      <c r="Y21121" s="214"/>
      <c r="Z21121" s="214"/>
      <c r="AA21121" s="217"/>
      <c r="AB21121" s="217"/>
      <c r="AC21121" s="217"/>
      <c r="AD21121" s="213"/>
    </row>
    <row r="21122" spans="20:30" x14ac:dyDescent="0.2">
      <c r="T21122" s="212"/>
      <c r="U21122" s="213"/>
      <c r="V21122" s="213"/>
      <c r="W21122" s="213"/>
      <c r="X21122" s="214"/>
      <c r="Y21122" s="214"/>
      <c r="Z21122" s="214"/>
      <c r="AA21122" s="217"/>
      <c r="AB21122" s="217"/>
      <c r="AC21122" s="217"/>
      <c r="AD21122" s="213"/>
    </row>
    <row r="21123" spans="20:30" x14ac:dyDescent="0.2">
      <c r="T21123" s="212"/>
      <c r="U21123" s="213"/>
      <c r="V21123" s="213"/>
      <c r="W21123" s="213"/>
      <c r="X21123" s="214"/>
      <c r="Y21123" s="214"/>
      <c r="Z21123" s="214"/>
      <c r="AA21123" s="217"/>
      <c r="AB21123" s="217"/>
      <c r="AC21123" s="217"/>
      <c r="AD21123" s="213"/>
    </row>
    <row r="21124" spans="20:30" x14ac:dyDescent="0.2">
      <c r="T21124" s="212"/>
      <c r="U21124" s="213"/>
      <c r="V21124" s="213"/>
      <c r="W21124" s="213"/>
      <c r="X21124" s="214"/>
      <c r="Y21124" s="214"/>
      <c r="Z21124" s="214"/>
      <c r="AA21124" s="217"/>
      <c r="AB21124" s="217"/>
      <c r="AC21124" s="217"/>
      <c r="AD21124" s="213"/>
    </row>
    <row r="21125" spans="20:30" x14ac:dyDescent="0.2">
      <c r="T21125" s="212"/>
      <c r="U21125" s="213"/>
      <c r="V21125" s="213"/>
      <c r="W21125" s="213"/>
      <c r="X21125" s="214"/>
      <c r="Y21125" s="214"/>
      <c r="Z21125" s="214"/>
      <c r="AA21125" s="217"/>
      <c r="AB21125" s="217"/>
      <c r="AC21125" s="217"/>
      <c r="AD21125" s="213"/>
    </row>
    <row r="21126" spans="20:30" x14ac:dyDescent="0.2">
      <c r="T21126" s="212"/>
      <c r="U21126" s="213"/>
      <c r="V21126" s="213"/>
      <c r="W21126" s="213"/>
      <c r="X21126" s="214"/>
      <c r="Y21126" s="214"/>
      <c r="Z21126" s="214"/>
      <c r="AA21126" s="217"/>
      <c r="AB21126" s="217"/>
      <c r="AC21126" s="217"/>
      <c r="AD21126" s="213"/>
    </row>
    <row r="21127" spans="20:30" x14ac:dyDescent="0.2">
      <c r="T21127" s="212"/>
      <c r="U21127" s="213"/>
      <c r="V21127" s="213"/>
      <c r="W21127" s="213"/>
      <c r="X21127" s="214"/>
      <c r="Y21127" s="214"/>
      <c r="Z21127" s="214"/>
      <c r="AA21127" s="217"/>
      <c r="AB21127" s="217"/>
      <c r="AC21127" s="217"/>
      <c r="AD21127" s="213"/>
    </row>
    <row r="21128" spans="20:30" x14ac:dyDescent="0.2">
      <c r="T21128" s="212"/>
      <c r="U21128" s="213"/>
      <c r="V21128" s="213"/>
      <c r="W21128" s="213"/>
      <c r="X21128" s="214"/>
      <c r="Y21128" s="214"/>
      <c r="Z21128" s="214"/>
      <c r="AA21128" s="217"/>
      <c r="AB21128" s="217"/>
      <c r="AC21128" s="217"/>
      <c r="AD21128" s="213"/>
    </row>
    <row r="21129" spans="20:30" x14ac:dyDescent="0.2">
      <c r="T21129" s="212"/>
      <c r="U21129" s="213"/>
      <c r="V21129" s="213"/>
      <c r="W21129" s="213"/>
      <c r="X21129" s="214"/>
      <c r="Y21129" s="214"/>
      <c r="Z21129" s="214"/>
      <c r="AA21129" s="217"/>
      <c r="AB21129" s="217"/>
      <c r="AC21129" s="217"/>
      <c r="AD21129" s="213"/>
    </row>
    <row r="21130" spans="20:30" x14ac:dyDescent="0.2">
      <c r="T21130" s="212"/>
      <c r="U21130" s="213"/>
      <c r="V21130" s="213"/>
      <c r="W21130" s="213"/>
      <c r="X21130" s="214"/>
      <c r="Y21130" s="214"/>
      <c r="Z21130" s="214"/>
      <c r="AA21130" s="217"/>
      <c r="AB21130" s="217"/>
      <c r="AC21130" s="217"/>
      <c r="AD21130" s="213"/>
    </row>
    <row r="21131" spans="20:30" x14ac:dyDescent="0.2">
      <c r="T21131" s="212"/>
      <c r="U21131" s="213"/>
      <c r="V21131" s="213"/>
      <c r="W21131" s="213"/>
      <c r="X21131" s="214"/>
      <c r="Y21131" s="214"/>
      <c r="Z21131" s="214"/>
      <c r="AA21131" s="217"/>
      <c r="AB21131" s="217"/>
      <c r="AC21131" s="217"/>
      <c r="AD21131" s="213"/>
    </row>
    <row r="21132" spans="20:30" x14ac:dyDescent="0.2">
      <c r="T21132" s="212"/>
      <c r="U21132" s="213"/>
      <c r="V21132" s="213"/>
      <c r="W21132" s="213"/>
      <c r="X21132" s="214"/>
      <c r="Y21132" s="214"/>
      <c r="Z21132" s="214"/>
      <c r="AA21132" s="217"/>
      <c r="AB21132" s="217"/>
      <c r="AC21132" s="217"/>
      <c r="AD21132" s="213"/>
    </row>
    <row r="21133" spans="20:30" x14ac:dyDescent="0.2">
      <c r="T21133" s="212"/>
      <c r="U21133" s="213"/>
      <c r="V21133" s="213"/>
      <c r="W21133" s="213"/>
      <c r="X21133" s="214"/>
      <c r="Y21133" s="214"/>
      <c r="Z21133" s="214"/>
      <c r="AA21133" s="217"/>
      <c r="AB21133" s="217"/>
      <c r="AC21133" s="217"/>
      <c r="AD21133" s="213"/>
    </row>
    <row r="21134" spans="20:30" x14ac:dyDescent="0.2">
      <c r="T21134" s="212"/>
      <c r="U21134" s="213"/>
      <c r="V21134" s="213"/>
      <c r="W21134" s="213"/>
      <c r="X21134" s="214"/>
      <c r="Y21134" s="214"/>
      <c r="Z21134" s="214"/>
      <c r="AA21134" s="217"/>
      <c r="AB21134" s="217"/>
      <c r="AC21134" s="217"/>
      <c r="AD21134" s="213"/>
    </row>
    <row r="21135" spans="20:30" x14ac:dyDescent="0.2">
      <c r="T21135" s="212"/>
      <c r="U21135" s="213"/>
      <c r="V21135" s="213"/>
      <c r="W21135" s="213"/>
      <c r="X21135" s="214"/>
      <c r="Y21135" s="214"/>
      <c r="Z21135" s="214"/>
      <c r="AA21135" s="217"/>
      <c r="AB21135" s="217"/>
      <c r="AC21135" s="217"/>
      <c r="AD21135" s="213"/>
    </row>
    <row r="21136" spans="20:30" x14ac:dyDescent="0.2">
      <c r="T21136" s="212"/>
      <c r="U21136" s="213"/>
      <c r="V21136" s="213"/>
      <c r="W21136" s="213"/>
      <c r="X21136" s="214"/>
      <c r="Y21136" s="214"/>
      <c r="Z21136" s="214"/>
      <c r="AA21136" s="217"/>
      <c r="AB21136" s="217"/>
      <c r="AC21136" s="217"/>
      <c r="AD21136" s="213"/>
    </row>
    <row r="21137" spans="20:30" x14ac:dyDescent="0.2">
      <c r="T21137" s="212"/>
      <c r="U21137" s="213"/>
      <c r="V21137" s="213"/>
      <c r="W21137" s="213"/>
      <c r="X21137" s="214"/>
      <c r="Y21137" s="214"/>
      <c r="Z21137" s="214"/>
      <c r="AA21137" s="217"/>
      <c r="AB21137" s="217"/>
      <c r="AC21137" s="217"/>
      <c r="AD21137" s="213"/>
    </row>
    <row r="21138" spans="20:30" x14ac:dyDescent="0.2">
      <c r="T21138" s="212"/>
      <c r="U21138" s="213"/>
      <c r="V21138" s="213"/>
      <c r="W21138" s="213"/>
      <c r="X21138" s="214"/>
      <c r="Y21138" s="214"/>
      <c r="Z21138" s="214"/>
      <c r="AA21138" s="217"/>
      <c r="AB21138" s="217"/>
      <c r="AC21138" s="217"/>
      <c r="AD21138" s="213"/>
    </row>
    <row r="21139" spans="20:30" x14ac:dyDescent="0.2">
      <c r="T21139" s="212"/>
      <c r="U21139" s="213"/>
      <c r="V21139" s="213"/>
      <c r="W21139" s="213"/>
      <c r="X21139" s="214"/>
      <c r="Y21139" s="214"/>
      <c r="Z21139" s="214"/>
      <c r="AA21139" s="217"/>
      <c r="AB21139" s="217"/>
      <c r="AC21139" s="217"/>
      <c r="AD21139" s="213"/>
    </row>
    <row r="21140" spans="20:30" x14ac:dyDescent="0.2">
      <c r="T21140" s="212"/>
      <c r="U21140" s="213"/>
      <c r="V21140" s="213"/>
      <c r="W21140" s="213"/>
      <c r="X21140" s="214"/>
      <c r="Y21140" s="214"/>
      <c r="Z21140" s="214"/>
      <c r="AA21140" s="217"/>
      <c r="AB21140" s="217"/>
      <c r="AC21140" s="217"/>
      <c r="AD21140" s="213"/>
    </row>
    <row r="21141" spans="20:30" x14ac:dyDescent="0.2">
      <c r="T21141" s="212"/>
      <c r="U21141" s="213"/>
      <c r="V21141" s="213"/>
      <c r="W21141" s="213"/>
      <c r="X21141" s="214"/>
      <c r="Y21141" s="214"/>
      <c r="Z21141" s="214"/>
      <c r="AA21141" s="217"/>
      <c r="AB21141" s="217"/>
      <c r="AC21141" s="217"/>
      <c r="AD21141" s="213"/>
    </row>
    <row r="21142" spans="20:30" x14ac:dyDescent="0.2">
      <c r="T21142" s="212"/>
      <c r="U21142" s="213"/>
      <c r="V21142" s="213"/>
      <c r="W21142" s="213"/>
      <c r="X21142" s="214"/>
      <c r="Y21142" s="214"/>
      <c r="Z21142" s="214"/>
      <c r="AA21142" s="217"/>
      <c r="AB21142" s="217"/>
      <c r="AC21142" s="217"/>
      <c r="AD21142" s="213"/>
    </row>
    <row r="21143" spans="20:30" x14ac:dyDescent="0.2">
      <c r="T21143" s="212"/>
      <c r="U21143" s="213"/>
      <c r="V21143" s="213"/>
      <c r="W21143" s="213"/>
      <c r="X21143" s="214"/>
      <c r="Y21143" s="214"/>
      <c r="Z21143" s="214"/>
      <c r="AA21143" s="217"/>
      <c r="AB21143" s="217"/>
      <c r="AC21143" s="217"/>
      <c r="AD21143" s="213"/>
    </row>
    <row r="21144" spans="20:30" x14ac:dyDescent="0.2">
      <c r="T21144" s="212"/>
      <c r="U21144" s="213"/>
      <c r="V21144" s="213"/>
      <c r="W21144" s="213"/>
      <c r="X21144" s="214"/>
      <c r="Y21144" s="214"/>
      <c r="Z21144" s="214"/>
      <c r="AA21144" s="217"/>
      <c r="AB21144" s="217"/>
      <c r="AC21144" s="217"/>
      <c r="AD21144" s="213"/>
    </row>
    <row r="21145" spans="20:30" x14ac:dyDescent="0.2">
      <c r="T21145" s="212"/>
      <c r="U21145" s="213"/>
      <c r="V21145" s="213"/>
      <c r="W21145" s="213"/>
      <c r="X21145" s="214"/>
      <c r="Y21145" s="214"/>
      <c r="Z21145" s="214"/>
      <c r="AA21145" s="217"/>
      <c r="AB21145" s="217"/>
      <c r="AC21145" s="217"/>
      <c r="AD21145" s="213"/>
    </row>
    <row r="21146" spans="20:30" x14ac:dyDescent="0.2">
      <c r="T21146" s="212"/>
      <c r="U21146" s="213"/>
      <c r="V21146" s="213"/>
      <c r="W21146" s="213"/>
      <c r="X21146" s="214"/>
      <c r="Y21146" s="214"/>
      <c r="Z21146" s="214"/>
      <c r="AA21146" s="217"/>
      <c r="AB21146" s="217"/>
      <c r="AC21146" s="217"/>
      <c r="AD21146" s="213"/>
    </row>
    <row r="21147" spans="20:30" x14ac:dyDescent="0.2">
      <c r="T21147" s="212"/>
      <c r="U21147" s="213"/>
      <c r="V21147" s="213"/>
      <c r="W21147" s="213"/>
      <c r="X21147" s="214"/>
      <c r="Y21147" s="214"/>
      <c r="Z21147" s="214"/>
      <c r="AA21147" s="217"/>
      <c r="AB21147" s="217"/>
      <c r="AC21147" s="217"/>
      <c r="AD21147" s="213"/>
    </row>
    <row r="21148" spans="20:30" x14ac:dyDescent="0.2">
      <c r="T21148" s="212"/>
      <c r="U21148" s="213"/>
      <c r="V21148" s="213"/>
      <c r="W21148" s="213"/>
      <c r="X21148" s="214"/>
      <c r="Y21148" s="214"/>
      <c r="Z21148" s="214"/>
      <c r="AA21148" s="217"/>
      <c r="AB21148" s="217"/>
      <c r="AC21148" s="217"/>
      <c r="AD21148" s="213"/>
    </row>
    <row r="21149" spans="20:30" x14ac:dyDescent="0.2">
      <c r="T21149" s="212"/>
      <c r="U21149" s="213"/>
      <c r="V21149" s="213"/>
      <c r="W21149" s="213"/>
      <c r="X21149" s="214"/>
      <c r="Y21149" s="214"/>
      <c r="Z21149" s="214"/>
      <c r="AA21149" s="217"/>
      <c r="AB21149" s="217"/>
      <c r="AC21149" s="217"/>
      <c r="AD21149" s="213"/>
    </row>
    <row r="21150" spans="20:30" x14ac:dyDescent="0.2">
      <c r="T21150" s="212"/>
      <c r="U21150" s="213"/>
      <c r="V21150" s="213"/>
      <c r="W21150" s="213"/>
      <c r="X21150" s="214"/>
      <c r="Y21150" s="214"/>
      <c r="Z21150" s="214"/>
      <c r="AA21150" s="217"/>
      <c r="AB21150" s="217"/>
      <c r="AC21150" s="217"/>
      <c r="AD21150" s="213"/>
    </row>
    <row r="21151" spans="20:30" x14ac:dyDescent="0.2">
      <c r="T21151" s="212"/>
      <c r="U21151" s="213"/>
      <c r="V21151" s="213"/>
      <c r="W21151" s="213"/>
      <c r="X21151" s="214"/>
      <c r="Y21151" s="214"/>
      <c r="Z21151" s="214"/>
      <c r="AA21151" s="217"/>
      <c r="AB21151" s="217"/>
      <c r="AC21151" s="217"/>
      <c r="AD21151" s="213"/>
    </row>
    <row r="21152" spans="20:30" x14ac:dyDescent="0.2">
      <c r="T21152" s="212"/>
      <c r="U21152" s="213"/>
      <c r="V21152" s="213"/>
      <c r="W21152" s="213"/>
      <c r="X21152" s="214"/>
      <c r="Y21152" s="214"/>
      <c r="Z21152" s="214"/>
      <c r="AA21152" s="217"/>
      <c r="AB21152" s="217"/>
      <c r="AC21152" s="217"/>
      <c r="AD21152" s="213"/>
    </row>
    <row r="21153" spans="20:30" x14ac:dyDescent="0.2">
      <c r="T21153" s="212"/>
      <c r="U21153" s="213"/>
      <c r="V21153" s="213"/>
      <c r="W21153" s="213"/>
      <c r="X21153" s="214"/>
      <c r="Y21153" s="214"/>
      <c r="Z21153" s="214"/>
      <c r="AA21153" s="217"/>
      <c r="AB21153" s="217"/>
      <c r="AC21153" s="217"/>
      <c r="AD21153" s="213"/>
    </row>
    <row r="21154" spans="20:30" x14ac:dyDescent="0.2">
      <c r="T21154" s="212"/>
      <c r="U21154" s="213"/>
      <c r="V21154" s="213"/>
      <c r="W21154" s="213"/>
      <c r="X21154" s="214"/>
      <c r="Y21154" s="214"/>
      <c r="Z21154" s="214"/>
      <c r="AA21154" s="217"/>
      <c r="AB21154" s="217"/>
      <c r="AC21154" s="217"/>
      <c r="AD21154" s="213"/>
    </row>
    <row r="21155" spans="20:30" x14ac:dyDescent="0.2">
      <c r="T21155" s="212"/>
      <c r="U21155" s="213"/>
      <c r="V21155" s="213"/>
      <c r="W21155" s="213"/>
      <c r="X21155" s="214"/>
      <c r="Y21155" s="214"/>
      <c r="Z21155" s="214"/>
      <c r="AA21155" s="217"/>
      <c r="AB21155" s="217"/>
      <c r="AC21155" s="217"/>
      <c r="AD21155" s="213"/>
    </row>
    <row r="21156" spans="20:30" x14ac:dyDescent="0.2">
      <c r="T21156" s="212"/>
      <c r="U21156" s="213"/>
      <c r="V21156" s="213"/>
      <c r="W21156" s="213"/>
      <c r="X21156" s="214"/>
      <c r="Y21156" s="214"/>
      <c r="Z21156" s="214"/>
      <c r="AA21156" s="217"/>
      <c r="AB21156" s="217"/>
      <c r="AC21156" s="217"/>
      <c r="AD21156" s="213"/>
    </row>
    <row r="21157" spans="20:30" x14ac:dyDescent="0.2">
      <c r="T21157" s="212"/>
      <c r="U21157" s="213"/>
      <c r="V21157" s="213"/>
      <c r="W21157" s="213"/>
      <c r="X21157" s="214"/>
      <c r="Y21157" s="214"/>
      <c r="Z21157" s="214"/>
      <c r="AA21157" s="217"/>
      <c r="AB21157" s="217"/>
      <c r="AC21157" s="217"/>
      <c r="AD21157" s="213"/>
    </row>
    <row r="21158" spans="20:30" x14ac:dyDescent="0.2">
      <c r="T21158" s="212"/>
      <c r="U21158" s="213"/>
      <c r="V21158" s="213"/>
      <c r="W21158" s="213"/>
      <c r="X21158" s="214"/>
      <c r="Y21158" s="214"/>
      <c r="Z21158" s="214"/>
      <c r="AA21158" s="217"/>
      <c r="AB21158" s="217"/>
      <c r="AC21158" s="217"/>
      <c r="AD21158" s="213"/>
    </row>
    <row r="21159" spans="20:30" x14ac:dyDescent="0.2">
      <c r="T21159" s="212"/>
      <c r="U21159" s="213"/>
      <c r="V21159" s="213"/>
      <c r="W21159" s="213"/>
      <c r="X21159" s="214"/>
      <c r="Y21159" s="214"/>
      <c r="Z21159" s="214"/>
      <c r="AA21159" s="217"/>
      <c r="AB21159" s="217"/>
      <c r="AC21159" s="217"/>
      <c r="AD21159" s="213"/>
    </row>
    <row r="21160" spans="20:30" x14ac:dyDescent="0.2">
      <c r="T21160" s="212"/>
      <c r="U21160" s="213"/>
      <c r="V21160" s="213"/>
      <c r="W21160" s="213"/>
      <c r="X21160" s="214"/>
      <c r="Y21160" s="214"/>
      <c r="Z21160" s="214"/>
      <c r="AA21160" s="217"/>
      <c r="AB21160" s="217"/>
      <c r="AC21160" s="217"/>
      <c r="AD21160" s="213"/>
    </row>
    <row r="21161" spans="20:30" x14ac:dyDescent="0.2">
      <c r="T21161" s="212"/>
      <c r="U21161" s="213"/>
      <c r="V21161" s="213"/>
      <c r="W21161" s="213"/>
      <c r="X21161" s="214"/>
      <c r="Y21161" s="214"/>
      <c r="Z21161" s="214"/>
      <c r="AA21161" s="217"/>
      <c r="AB21161" s="217"/>
      <c r="AC21161" s="217"/>
      <c r="AD21161" s="213"/>
    </row>
    <row r="21162" spans="20:30" x14ac:dyDescent="0.2">
      <c r="T21162" s="212"/>
      <c r="U21162" s="213"/>
      <c r="V21162" s="213"/>
      <c r="W21162" s="213"/>
      <c r="X21162" s="214"/>
      <c r="Y21162" s="214"/>
      <c r="Z21162" s="214"/>
      <c r="AA21162" s="217"/>
      <c r="AB21162" s="217"/>
      <c r="AC21162" s="217"/>
      <c r="AD21162" s="213"/>
    </row>
    <row r="21163" spans="20:30" x14ac:dyDescent="0.2">
      <c r="T21163" s="212"/>
      <c r="U21163" s="213"/>
      <c r="V21163" s="213"/>
      <c r="W21163" s="213"/>
      <c r="X21163" s="214"/>
      <c r="Y21163" s="214"/>
      <c r="Z21163" s="214"/>
      <c r="AA21163" s="217"/>
      <c r="AB21163" s="217"/>
      <c r="AC21163" s="217"/>
      <c r="AD21163" s="213"/>
    </row>
    <row r="21164" spans="20:30" x14ac:dyDescent="0.2">
      <c r="T21164" s="212"/>
      <c r="U21164" s="213"/>
      <c r="V21164" s="213"/>
      <c r="W21164" s="213"/>
      <c r="X21164" s="214"/>
      <c r="Y21164" s="214"/>
      <c r="Z21164" s="214"/>
      <c r="AA21164" s="217"/>
      <c r="AB21164" s="217"/>
      <c r="AC21164" s="217"/>
      <c r="AD21164" s="213"/>
    </row>
    <row r="21165" spans="20:30" x14ac:dyDescent="0.2">
      <c r="T21165" s="212"/>
      <c r="U21165" s="213"/>
      <c r="V21165" s="213"/>
      <c r="W21165" s="213"/>
      <c r="X21165" s="214"/>
      <c r="Y21165" s="214"/>
      <c r="Z21165" s="214"/>
      <c r="AA21165" s="217"/>
      <c r="AB21165" s="217"/>
      <c r="AC21165" s="217"/>
      <c r="AD21165" s="213"/>
    </row>
    <row r="21166" spans="20:30" x14ac:dyDescent="0.2">
      <c r="T21166" s="212"/>
      <c r="U21166" s="213"/>
      <c r="V21166" s="213"/>
      <c r="W21166" s="213"/>
      <c r="X21166" s="214"/>
      <c r="Y21166" s="214"/>
      <c r="Z21166" s="214"/>
      <c r="AA21166" s="217"/>
      <c r="AB21166" s="217"/>
      <c r="AC21166" s="217"/>
      <c r="AD21166" s="213"/>
    </row>
    <row r="21167" spans="20:30" x14ac:dyDescent="0.2">
      <c r="T21167" s="212"/>
      <c r="U21167" s="213"/>
      <c r="V21167" s="213"/>
      <c r="W21167" s="213"/>
      <c r="X21167" s="214"/>
      <c r="Y21167" s="214"/>
      <c r="Z21167" s="214"/>
      <c r="AA21167" s="217"/>
      <c r="AB21167" s="217"/>
      <c r="AC21167" s="217"/>
      <c r="AD21167" s="213"/>
    </row>
    <row r="21168" spans="20:30" x14ac:dyDescent="0.2">
      <c r="T21168" s="212"/>
      <c r="U21168" s="213"/>
      <c r="V21168" s="213"/>
      <c r="W21168" s="213"/>
      <c r="X21168" s="214"/>
      <c r="Y21168" s="214"/>
      <c r="Z21168" s="214"/>
      <c r="AA21168" s="217"/>
      <c r="AB21168" s="217"/>
      <c r="AC21168" s="217"/>
      <c r="AD21168" s="213"/>
    </row>
    <row r="21169" spans="20:30" x14ac:dyDescent="0.2">
      <c r="T21169" s="212"/>
      <c r="U21169" s="213"/>
      <c r="V21169" s="213"/>
      <c r="W21169" s="213"/>
      <c r="X21169" s="214"/>
      <c r="Y21169" s="214"/>
      <c r="Z21169" s="214"/>
      <c r="AA21169" s="217"/>
      <c r="AB21169" s="217"/>
      <c r="AC21169" s="217"/>
      <c r="AD21169" s="213"/>
    </row>
    <row r="21170" spans="20:30" x14ac:dyDescent="0.2">
      <c r="T21170" s="212"/>
      <c r="U21170" s="213"/>
      <c r="V21170" s="213"/>
      <c r="W21170" s="213"/>
      <c r="X21170" s="214"/>
      <c r="Y21170" s="214"/>
      <c r="Z21170" s="214"/>
      <c r="AA21170" s="217"/>
      <c r="AB21170" s="217"/>
      <c r="AC21170" s="217"/>
      <c r="AD21170" s="213"/>
    </row>
    <row r="21171" spans="20:30" x14ac:dyDescent="0.2">
      <c r="T21171" s="212"/>
      <c r="U21171" s="213"/>
      <c r="V21171" s="213"/>
      <c r="W21171" s="213"/>
      <c r="X21171" s="214"/>
      <c r="Y21171" s="214"/>
      <c r="Z21171" s="214"/>
      <c r="AA21171" s="217"/>
      <c r="AB21171" s="217"/>
      <c r="AC21171" s="217"/>
      <c r="AD21171" s="213"/>
    </row>
    <row r="21172" spans="20:30" x14ac:dyDescent="0.2">
      <c r="T21172" s="212"/>
      <c r="U21172" s="213"/>
      <c r="V21172" s="213"/>
      <c r="W21172" s="213"/>
      <c r="X21172" s="214"/>
      <c r="Y21172" s="214"/>
      <c r="Z21172" s="214"/>
      <c r="AA21172" s="217"/>
      <c r="AB21172" s="217"/>
      <c r="AC21172" s="217"/>
      <c r="AD21172" s="213"/>
    </row>
    <row r="21173" spans="20:30" x14ac:dyDescent="0.2">
      <c r="T21173" s="212"/>
      <c r="U21173" s="213"/>
      <c r="V21173" s="213"/>
      <c r="W21173" s="213"/>
      <c r="X21173" s="214"/>
      <c r="Y21173" s="214"/>
      <c r="Z21173" s="214"/>
      <c r="AA21173" s="217"/>
      <c r="AB21173" s="217"/>
      <c r="AC21173" s="217"/>
      <c r="AD21173" s="213"/>
    </row>
    <row r="21174" spans="20:30" x14ac:dyDescent="0.2">
      <c r="T21174" s="212"/>
      <c r="U21174" s="213"/>
      <c r="V21174" s="213"/>
      <c r="W21174" s="213"/>
      <c r="X21174" s="214"/>
      <c r="Y21174" s="214"/>
      <c r="Z21174" s="214"/>
      <c r="AA21174" s="217"/>
      <c r="AB21174" s="217"/>
      <c r="AC21174" s="217"/>
      <c r="AD21174" s="213"/>
    </row>
    <row r="21175" spans="20:30" x14ac:dyDescent="0.2">
      <c r="T21175" s="212"/>
      <c r="U21175" s="213"/>
      <c r="V21175" s="213"/>
      <c r="W21175" s="213"/>
      <c r="X21175" s="214"/>
      <c r="Y21175" s="214"/>
      <c r="Z21175" s="214"/>
      <c r="AA21175" s="217"/>
      <c r="AB21175" s="217"/>
      <c r="AC21175" s="217"/>
      <c r="AD21175" s="213"/>
    </row>
    <row r="21176" spans="20:30" x14ac:dyDescent="0.2">
      <c r="T21176" s="212"/>
      <c r="U21176" s="213"/>
      <c r="V21176" s="213"/>
      <c r="W21176" s="213"/>
      <c r="X21176" s="214"/>
      <c r="Y21176" s="214"/>
      <c r="Z21176" s="214"/>
      <c r="AA21176" s="217"/>
      <c r="AB21176" s="217"/>
      <c r="AC21176" s="217"/>
      <c r="AD21176" s="213"/>
    </row>
    <row r="21177" spans="20:30" x14ac:dyDescent="0.2">
      <c r="T21177" s="212"/>
      <c r="U21177" s="213"/>
      <c r="V21177" s="213"/>
      <c r="W21177" s="213"/>
      <c r="X21177" s="214"/>
      <c r="Y21177" s="214"/>
      <c r="Z21177" s="214"/>
      <c r="AA21177" s="217"/>
      <c r="AB21177" s="217"/>
      <c r="AC21177" s="217"/>
      <c r="AD21177" s="213"/>
    </row>
    <row r="21178" spans="20:30" x14ac:dyDescent="0.2">
      <c r="T21178" s="212"/>
      <c r="U21178" s="213"/>
      <c r="V21178" s="213"/>
      <c r="W21178" s="213"/>
      <c r="X21178" s="214"/>
      <c r="Y21178" s="214"/>
      <c r="Z21178" s="214"/>
      <c r="AA21178" s="217"/>
      <c r="AB21178" s="217"/>
      <c r="AC21178" s="217"/>
      <c r="AD21178" s="213"/>
    </row>
    <row r="21179" spans="20:30" x14ac:dyDescent="0.2">
      <c r="T21179" s="212"/>
      <c r="U21179" s="213"/>
      <c r="V21179" s="213"/>
      <c r="W21179" s="213"/>
      <c r="X21179" s="214"/>
      <c r="Y21179" s="214"/>
      <c r="Z21179" s="214"/>
      <c r="AA21179" s="217"/>
      <c r="AB21179" s="217"/>
      <c r="AC21179" s="217"/>
      <c r="AD21179" s="213"/>
    </row>
    <row r="21180" spans="20:30" x14ac:dyDescent="0.2">
      <c r="T21180" s="212"/>
      <c r="U21180" s="213"/>
      <c r="V21180" s="213"/>
      <c r="W21180" s="213"/>
      <c r="X21180" s="214"/>
      <c r="Y21180" s="214"/>
      <c r="Z21180" s="214"/>
      <c r="AA21180" s="217"/>
      <c r="AB21180" s="217"/>
      <c r="AC21180" s="217"/>
      <c r="AD21180" s="213"/>
    </row>
    <row r="21181" spans="20:30" x14ac:dyDescent="0.2">
      <c r="T21181" s="212"/>
      <c r="U21181" s="213"/>
      <c r="V21181" s="213"/>
      <c r="W21181" s="213"/>
      <c r="X21181" s="214"/>
      <c r="Y21181" s="214"/>
      <c r="Z21181" s="214"/>
      <c r="AA21181" s="217"/>
      <c r="AB21181" s="217"/>
      <c r="AC21181" s="217"/>
      <c r="AD21181" s="213"/>
    </row>
    <row r="21182" spans="20:30" x14ac:dyDescent="0.2">
      <c r="T21182" s="212"/>
      <c r="U21182" s="213"/>
      <c r="V21182" s="213"/>
      <c r="W21182" s="213"/>
      <c r="X21182" s="214"/>
      <c r="Y21182" s="214"/>
      <c r="Z21182" s="214"/>
      <c r="AA21182" s="217"/>
      <c r="AB21182" s="217"/>
      <c r="AC21182" s="217"/>
      <c r="AD21182" s="213"/>
    </row>
    <row r="21183" spans="20:30" x14ac:dyDescent="0.2">
      <c r="T21183" s="212"/>
      <c r="U21183" s="213"/>
      <c r="V21183" s="213"/>
      <c r="W21183" s="213"/>
      <c r="X21183" s="214"/>
      <c r="Y21183" s="214"/>
      <c r="Z21183" s="214"/>
      <c r="AA21183" s="217"/>
      <c r="AB21183" s="217"/>
      <c r="AC21183" s="217"/>
      <c r="AD21183" s="213"/>
    </row>
    <row r="21184" spans="20:30" x14ac:dyDescent="0.2">
      <c r="T21184" s="212"/>
      <c r="U21184" s="213"/>
      <c r="V21184" s="213"/>
      <c r="W21184" s="213"/>
      <c r="X21184" s="214"/>
      <c r="Y21184" s="214"/>
      <c r="Z21184" s="214"/>
      <c r="AA21184" s="217"/>
      <c r="AB21184" s="217"/>
      <c r="AC21184" s="217"/>
      <c r="AD21184" s="213"/>
    </row>
    <row r="21185" spans="20:30" x14ac:dyDescent="0.2">
      <c r="T21185" s="212"/>
      <c r="U21185" s="213"/>
      <c r="V21185" s="213"/>
      <c r="W21185" s="213"/>
      <c r="X21185" s="214"/>
      <c r="Y21185" s="214"/>
      <c r="Z21185" s="214"/>
      <c r="AA21185" s="217"/>
      <c r="AB21185" s="217"/>
      <c r="AC21185" s="217"/>
      <c r="AD21185" s="213"/>
    </row>
    <row r="21186" spans="20:30" x14ac:dyDescent="0.2">
      <c r="T21186" s="212"/>
      <c r="U21186" s="213"/>
      <c r="V21186" s="213"/>
      <c r="W21186" s="213"/>
      <c r="X21186" s="214"/>
      <c r="Y21186" s="214"/>
      <c r="Z21186" s="214"/>
      <c r="AA21186" s="217"/>
      <c r="AB21186" s="217"/>
      <c r="AC21186" s="217"/>
      <c r="AD21186" s="213"/>
    </row>
    <row r="21187" spans="20:30" x14ac:dyDescent="0.2">
      <c r="T21187" s="212"/>
      <c r="U21187" s="213"/>
      <c r="V21187" s="213"/>
      <c r="W21187" s="213"/>
      <c r="X21187" s="214"/>
      <c r="Y21187" s="214"/>
      <c r="Z21187" s="214"/>
      <c r="AA21187" s="217"/>
      <c r="AB21187" s="217"/>
      <c r="AC21187" s="217"/>
      <c r="AD21187" s="213"/>
    </row>
    <row r="21188" spans="20:30" x14ac:dyDescent="0.2">
      <c r="T21188" s="212"/>
      <c r="U21188" s="213"/>
      <c r="V21188" s="213"/>
      <c r="W21188" s="213"/>
      <c r="X21188" s="214"/>
      <c r="Y21188" s="214"/>
      <c r="Z21188" s="214"/>
      <c r="AA21188" s="217"/>
      <c r="AB21188" s="217"/>
      <c r="AC21188" s="217"/>
      <c r="AD21188" s="213"/>
    </row>
    <row r="21189" spans="20:30" x14ac:dyDescent="0.2">
      <c r="T21189" s="212"/>
      <c r="U21189" s="213"/>
      <c r="V21189" s="213"/>
      <c r="W21189" s="213"/>
      <c r="X21189" s="214"/>
      <c r="Y21189" s="214"/>
      <c r="Z21189" s="214"/>
      <c r="AA21189" s="217"/>
      <c r="AB21189" s="217"/>
      <c r="AC21189" s="217"/>
      <c r="AD21189" s="213"/>
    </row>
    <row r="21190" spans="20:30" x14ac:dyDescent="0.2">
      <c r="T21190" s="212"/>
      <c r="U21190" s="213"/>
      <c r="V21190" s="213"/>
      <c r="W21190" s="213"/>
      <c r="X21190" s="214"/>
      <c r="Y21190" s="214"/>
      <c r="Z21190" s="214"/>
      <c r="AA21190" s="217"/>
      <c r="AB21190" s="217"/>
      <c r="AC21190" s="217"/>
      <c r="AD21190" s="213"/>
    </row>
    <row r="21191" spans="20:30" x14ac:dyDescent="0.2">
      <c r="T21191" s="212"/>
      <c r="U21191" s="213"/>
      <c r="V21191" s="213"/>
      <c r="W21191" s="213"/>
      <c r="X21191" s="214"/>
      <c r="Y21191" s="214"/>
      <c r="Z21191" s="214"/>
      <c r="AA21191" s="217"/>
      <c r="AB21191" s="217"/>
      <c r="AC21191" s="217"/>
      <c r="AD21191" s="213"/>
    </row>
    <row r="21192" spans="20:30" x14ac:dyDescent="0.2">
      <c r="T21192" s="212"/>
      <c r="U21192" s="213"/>
      <c r="V21192" s="213"/>
      <c r="W21192" s="213"/>
      <c r="X21192" s="214"/>
      <c r="Y21192" s="214"/>
      <c r="Z21192" s="214"/>
      <c r="AA21192" s="217"/>
      <c r="AB21192" s="217"/>
      <c r="AC21192" s="217"/>
      <c r="AD21192" s="213"/>
    </row>
    <row r="21193" spans="20:30" x14ac:dyDescent="0.2">
      <c r="T21193" s="212"/>
      <c r="U21193" s="213"/>
      <c r="V21193" s="213"/>
      <c r="W21193" s="213"/>
      <c r="X21193" s="214"/>
      <c r="Y21193" s="214"/>
      <c r="Z21193" s="214"/>
      <c r="AA21193" s="217"/>
      <c r="AB21193" s="217"/>
      <c r="AC21193" s="217"/>
      <c r="AD21193" s="213"/>
    </row>
    <row r="21194" spans="20:30" x14ac:dyDescent="0.2">
      <c r="T21194" s="212"/>
      <c r="U21194" s="213"/>
      <c r="V21194" s="213"/>
      <c r="W21194" s="213"/>
      <c r="X21194" s="214"/>
      <c r="Y21194" s="214"/>
      <c r="Z21194" s="214"/>
      <c r="AA21194" s="217"/>
      <c r="AB21194" s="217"/>
      <c r="AC21194" s="217"/>
      <c r="AD21194" s="213"/>
    </row>
    <row r="21195" spans="20:30" x14ac:dyDescent="0.2">
      <c r="T21195" s="212"/>
      <c r="U21195" s="213"/>
      <c r="V21195" s="213"/>
      <c r="W21195" s="213"/>
      <c r="X21195" s="214"/>
      <c r="Y21195" s="214"/>
      <c r="Z21195" s="214"/>
      <c r="AA21195" s="217"/>
      <c r="AB21195" s="217"/>
      <c r="AC21195" s="217"/>
      <c r="AD21195" s="213"/>
    </row>
    <row r="21196" spans="20:30" x14ac:dyDescent="0.2">
      <c r="T21196" s="212"/>
      <c r="U21196" s="213"/>
      <c r="V21196" s="213"/>
      <c r="W21196" s="213"/>
      <c r="X21196" s="214"/>
      <c r="Y21196" s="214"/>
      <c r="Z21196" s="214"/>
      <c r="AA21196" s="217"/>
      <c r="AB21196" s="217"/>
      <c r="AC21196" s="217"/>
      <c r="AD21196" s="213"/>
    </row>
    <row r="21197" spans="20:30" x14ac:dyDescent="0.2">
      <c r="T21197" s="212"/>
      <c r="U21197" s="213"/>
      <c r="V21197" s="213"/>
      <c r="W21197" s="213"/>
      <c r="X21197" s="214"/>
      <c r="Y21197" s="214"/>
      <c r="Z21197" s="214"/>
      <c r="AA21197" s="217"/>
      <c r="AB21197" s="217"/>
      <c r="AC21197" s="217"/>
      <c r="AD21197" s="213"/>
    </row>
    <row r="21198" spans="20:30" x14ac:dyDescent="0.2">
      <c r="T21198" s="212"/>
      <c r="U21198" s="213"/>
      <c r="V21198" s="213"/>
      <c r="W21198" s="213"/>
      <c r="X21198" s="214"/>
      <c r="Y21198" s="214"/>
      <c r="Z21198" s="214"/>
      <c r="AA21198" s="217"/>
      <c r="AB21198" s="217"/>
      <c r="AC21198" s="217"/>
      <c r="AD21198" s="213"/>
    </row>
    <row r="21199" spans="20:30" x14ac:dyDescent="0.2">
      <c r="T21199" s="212"/>
      <c r="U21199" s="213"/>
      <c r="V21199" s="213"/>
      <c r="W21199" s="213"/>
      <c r="X21199" s="214"/>
      <c r="Y21199" s="214"/>
      <c r="Z21199" s="214"/>
      <c r="AA21199" s="217"/>
      <c r="AB21199" s="217"/>
      <c r="AC21199" s="217"/>
      <c r="AD21199" s="213"/>
    </row>
    <row r="21200" spans="20:30" x14ac:dyDescent="0.2">
      <c r="T21200" s="212"/>
      <c r="U21200" s="213"/>
      <c r="V21200" s="213"/>
      <c r="W21200" s="213"/>
      <c r="X21200" s="214"/>
      <c r="Y21200" s="214"/>
      <c r="Z21200" s="214"/>
      <c r="AA21200" s="217"/>
      <c r="AB21200" s="217"/>
      <c r="AC21200" s="217"/>
      <c r="AD21200" s="213"/>
    </row>
    <row r="21201" spans="20:30" x14ac:dyDescent="0.2">
      <c r="T21201" s="212"/>
      <c r="U21201" s="213"/>
      <c r="V21201" s="213"/>
      <c r="W21201" s="213"/>
      <c r="X21201" s="214"/>
      <c r="Y21201" s="214"/>
      <c r="Z21201" s="214"/>
      <c r="AA21201" s="217"/>
      <c r="AB21201" s="217"/>
      <c r="AC21201" s="217"/>
      <c r="AD21201" s="213"/>
    </row>
    <row r="21202" spans="20:30" x14ac:dyDescent="0.2">
      <c r="T21202" s="212"/>
      <c r="U21202" s="213"/>
      <c r="V21202" s="213"/>
      <c r="W21202" s="213"/>
      <c r="X21202" s="214"/>
      <c r="Y21202" s="214"/>
      <c r="Z21202" s="214"/>
      <c r="AA21202" s="217"/>
      <c r="AB21202" s="217"/>
      <c r="AC21202" s="217"/>
      <c r="AD21202" s="213"/>
    </row>
    <row r="21203" spans="20:30" x14ac:dyDescent="0.2">
      <c r="T21203" s="212"/>
      <c r="U21203" s="213"/>
      <c r="V21203" s="213"/>
      <c r="W21203" s="213"/>
      <c r="X21203" s="214"/>
      <c r="Y21203" s="214"/>
      <c r="Z21203" s="214"/>
      <c r="AA21203" s="217"/>
      <c r="AB21203" s="217"/>
      <c r="AC21203" s="217"/>
      <c r="AD21203" s="213"/>
    </row>
    <row r="21204" spans="20:30" x14ac:dyDescent="0.2">
      <c r="T21204" s="212"/>
      <c r="U21204" s="213"/>
      <c r="V21204" s="213"/>
      <c r="W21204" s="213"/>
      <c r="X21204" s="214"/>
      <c r="Y21204" s="214"/>
      <c r="Z21204" s="214"/>
      <c r="AA21204" s="217"/>
      <c r="AB21204" s="217"/>
      <c r="AC21204" s="217"/>
      <c r="AD21204" s="213"/>
    </row>
    <row r="21205" spans="20:30" x14ac:dyDescent="0.2">
      <c r="T21205" s="212"/>
      <c r="U21205" s="213"/>
      <c r="V21205" s="213"/>
      <c r="W21205" s="213"/>
      <c r="X21205" s="214"/>
      <c r="Y21205" s="214"/>
      <c r="Z21205" s="214"/>
      <c r="AA21205" s="217"/>
      <c r="AB21205" s="217"/>
      <c r="AC21205" s="217"/>
      <c r="AD21205" s="213"/>
    </row>
    <row r="21206" spans="20:30" x14ac:dyDescent="0.2">
      <c r="T21206" s="212"/>
      <c r="U21206" s="213"/>
      <c r="V21206" s="213"/>
      <c r="W21206" s="213"/>
      <c r="X21206" s="214"/>
      <c r="Y21206" s="214"/>
      <c r="Z21206" s="214"/>
      <c r="AA21206" s="217"/>
      <c r="AB21206" s="217"/>
      <c r="AC21206" s="217"/>
      <c r="AD21206" s="213"/>
    </row>
    <row r="21207" spans="20:30" x14ac:dyDescent="0.2">
      <c r="T21207" s="212"/>
      <c r="U21207" s="213"/>
      <c r="V21207" s="213"/>
      <c r="W21207" s="213"/>
      <c r="X21207" s="214"/>
      <c r="Y21207" s="214"/>
      <c r="Z21207" s="214"/>
      <c r="AA21207" s="217"/>
      <c r="AB21207" s="217"/>
      <c r="AC21207" s="217"/>
      <c r="AD21207" s="213"/>
    </row>
    <row r="21208" spans="20:30" x14ac:dyDescent="0.2">
      <c r="T21208" s="212"/>
      <c r="U21208" s="213"/>
      <c r="V21208" s="213"/>
      <c r="W21208" s="213"/>
      <c r="X21208" s="214"/>
      <c r="Y21208" s="214"/>
      <c r="Z21208" s="214"/>
      <c r="AA21208" s="217"/>
      <c r="AB21208" s="217"/>
      <c r="AC21208" s="217"/>
      <c r="AD21208" s="213"/>
    </row>
    <row r="21209" spans="20:30" x14ac:dyDescent="0.2">
      <c r="T21209" s="212"/>
      <c r="U21209" s="213"/>
      <c r="V21209" s="213"/>
      <c r="W21209" s="213"/>
      <c r="X21209" s="214"/>
      <c r="Y21209" s="214"/>
      <c r="Z21209" s="214"/>
      <c r="AA21209" s="217"/>
      <c r="AB21209" s="217"/>
      <c r="AC21209" s="217"/>
      <c r="AD21209" s="213"/>
    </row>
    <row r="21210" spans="20:30" x14ac:dyDescent="0.2">
      <c r="T21210" s="212"/>
      <c r="U21210" s="213"/>
      <c r="V21210" s="213"/>
      <c r="W21210" s="213"/>
      <c r="X21210" s="214"/>
      <c r="Y21210" s="214"/>
      <c r="Z21210" s="214"/>
      <c r="AA21210" s="217"/>
      <c r="AB21210" s="217"/>
      <c r="AC21210" s="217"/>
      <c r="AD21210" s="213"/>
    </row>
    <row r="21211" spans="20:30" x14ac:dyDescent="0.2">
      <c r="T21211" s="212"/>
      <c r="U21211" s="213"/>
      <c r="V21211" s="213"/>
      <c r="W21211" s="213"/>
      <c r="X21211" s="214"/>
      <c r="Y21211" s="214"/>
      <c r="Z21211" s="214"/>
      <c r="AA21211" s="217"/>
      <c r="AB21211" s="217"/>
      <c r="AC21211" s="217"/>
      <c r="AD21211" s="213"/>
    </row>
    <row r="21212" spans="20:30" x14ac:dyDescent="0.2">
      <c r="T21212" s="212"/>
      <c r="U21212" s="213"/>
      <c r="V21212" s="213"/>
      <c r="W21212" s="213"/>
      <c r="X21212" s="214"/>
      <c r="Y21212" s="214"/>
      <c r="Z21212" s="214"/>
      <c r="AA21212" s="217"/>
      <c r="AB21212" s="217"/>
      <c r="AC21212" s="217"/>
      <c r="AD21212" s="213"/>
    </row>
    <row r="21213" spans="20:30" x14ac:dyDescent="0.2">
      <c r="T21213" s="212"/>
      <c r="U21213" s="213"/>
      <c r="V21213" s="213"/>
      <c r="W21213" s="213"/>
      <c r="X21213" s="214"/>
      <c r="Y21213" s="214"/>
      <c r="Z21213" s="214"/>
      <c r="AA21213" s="217"/>
      <c r="AB21213" s="217"/>
      <c r="AC21213" s="217"/>
      <c r="AD21213" s="213"/>
    </row>
    <row r="21214" spans="20:30" x14ac:dyDescent="0.2">
      <c r="T21214" s="212"/>
      <c r="U21214" s="213"/>
      <c r="V21214" s="213"/>
      <c r="W21214" s="213"/>
      <c r="X21214" s="214"/>
      <c r="Y21214" s="214"/>
      <c r="Z21214" s="214"/>
      <c r="AA21214" s="217"/>
      <c r="AB21214" s="217"/>
      <c r="AC21214" s="217"/>
      <c r="AD21214" s="213"/>
    </row>
    <row r="21215" spans="20:30" x14ac:dyDescent="0.2">
      <c r="T21215" s="212"/>
      <c r="U21215" s="213"/>
      <c r="V21215" s="213"/>
      <c r="W21215" s="213"/>
      <c r="X21215" s="214"/>
      <c r="Y21215" s="214"/>
      <c r="Z21215" s="214"/>
      <c r="AA21215" s="217"/>
      <c r="AB21215" s="217"/>
      <c r="AC21215" s="217"/>
      <c r="AD21215" s="213"/>
    </row>
    <row r="21216" spans="20:30" x14ac:dyDescent="0.2">
      <c r="T21216" s="212"/>
      <c r="U21216" s="213"/>
      <c r="V21216" s="213"/>
      <c r="W21216" s="213"/>
      <c r="X21216" s="214"/>
      <c r="Y21216" s="214"/>
      <c r="Z21216" s="214"/>
      <c r="AA21216" s="217"/>
      <c r="AB21216" s="217"/>
      <c r="AC21216" s="217"/>
      <c r="AD21216" s="213"/>
    </row>
    <row r="21217" spans="20:30" x14ac:dyDescent="0.2">
      <c r="T21217" s="212"/>
      <c r="U21217" s="213"/>
      <c r="V21217" s="213"/>
      <c r="W21217" s="213"/>
      <c r="X21217" s="214"/>
      <c r="Y21217" s="214"/>
      <c r="Z21217" s="214"/>
      <c r="AA21217" s="217"/>
      <c r="AB21217" s="217"/>
      <c r="AC21217" s="217"/>
      <c r="AD21217" s="213"/>
    </row>
    <row r="21218" spans="20:30" x14ac:dyDescent="0.2">
      <c r="T21218" s="212"/>
      <c r="U21218" s="213"/>
      <c r="V21218" s="213"/>
      <c r="W21218" s="213"/>
      <c r="X21218" s="214"/>
      <c r="Y21218" s="214"/>
      <c r="Z21218" s="214"/>
      <c r="AA21218" s="217"/>
      <c r="AB21218" s="217"/>
      <c r="AC21218" s="217"/>
      <c r="AD21218" s="213"/>
    </row>
    <row r="21219" spans="20:30" x14ac:dyDescent="0.2">
      <c r="T21219" s="212"/>
      <c r="U21219" s="213"/>
      <c r="V21219" s="213"/>
      <c r="W21219" s="213"/>
      <c r="X21219" s="214"/>
      <c r="Y21219" s="214"/>
      <c r="Z21219" s="214"/>
      <c r="AA21219" s="217"/>
      <c r="AB21219" s="217"/>
      <c r="AC21219" s="217"/>
      <c r="AD21219" s="213"/>
    </row>
    <row r="21220" spans="20:30" x14ac:dyDescent="0.2">
      <c r="T21220" s="212"/>
      <c r="U21220" s="213"/>
      <c r="V21220" s="213"/>
      <c r="W21220" s="213"/>
      <c r="X21220" s="214"/>
      <c r="Y21220" s="214"/>
      <c r="Z21220" s="214"/>
      <c r="AA21220" s="217"/>
      <c r="AB21220" s="217"/>
      <c r="AC21220" s="217"/>
      <c r="AD21220" s="213"/>
    </row>
    <row r="21221" spans="20:30" x14ac:dyDescent="0.2">
      <c r="T21221" s="212"/>
      <c r="U21221" s="213"/>
      <c r="V21221" s="213"/>
      <c r="W21221" s="213"/>
      <c r="X21221" s="214"/>
      <c r="Y21221" s="214"/>
      <c r="Z21221" s="214"/>
      <c r="AA21221" s="217"/>
      <c r="AB21221" s="217"/>
      <c r="AC21221" s="217"/>
      <c r="AD21221" s="213"/>
    </row>
    <row r="21222" spans="20:30" x14ac:dyDescent="0.2">
      <c r="T21222" s="212"/>
      <c r="U21222" s="213"/>
      <c r="V21222" s="213"/>
      <c r="W21222" s="213"/>
      <c r="X21222" s="214"/>
      <c r="Y21222" s="214"/>
      <c r="Z21222" s="214"/>
      <c r="AA21222" s="217"/>
      <c r="AB21222" s="217"/>
      <c r="AC21222" s="217"/>
      <c r="AD21222" s="213"/>
    </row>
    <row r="21223" spans="20:30" x14ac:dyDescent="0.2">
      <c r="T21223" s="212"/>
      <c r="U21223" s="213"/>
      <c r="V21223" s="213"/>
      <c r="W21223" s="213"/>
      <c r="X21223" s="214"/>
      <c r="Y21223" s="214"/>
      <c r="Z21223" s="214"/>
      <c r="AA21223" s="217"/>
      <c r="AB21223" s="217"/>
      <c r="AC21223" s="217"/>
      <c r="AD21223" s="213"/>
    </row>
    <row r="21224" spans="20:30" x14ac:dyDescent="0.2">
      <c r="T21224" s="212"/>
      <c r="U21224" s="213"/>
      <c r="V21224" s="213"/>
      <c r="W21224" s="213"/>
      <c r="X21224" s="214"/>
      <c r="Y21224" s="214"/>
      <c r="Z21224" s="214"/>
      <c r="AA21224" s="217"/>
      <c r="AB21224" s="217"/>
      <c r="AC21224" s="217"/>
      <c r="AD21224" s="213"/>
    </row>
    <row r="21225" spans="20:30" x14ac:dyDescent="0.2">
      <c r="T21225" s="212"/>
      <c r="U21225" s="213"/>
      <c r="V21225" s="213"/>
      <c r="W21225" s="213"/>
      <c r="X21225" s="214"/>
      <c r="Y21225" s="214"/>
      <c r="Z21225" s="214"/>
      <c r="AA21225" s="217"/>
      <c r="AB21225" s="217"/>
      <c r="AC21225" s="217"/>
      <c r="AD21225" s="213"/>
    </row>
    <row r="21226" spans="20:30" x14ac:dyDescent="0.2">
      <c r="T21226" s="212"/>
      <c r="U21226" s="213"/>
      <c r="V21226" s="213"/>
      <c r="W21226" s="213"/>
      <c r="X21226" s="214"/>
      <c r="Y21226" s="214"/>
      <c r="Z21226" s="214"/>
      <c r="AA21226" s="217"/>
      <c r="AB21226" s="217"/>
      <c r="AC21226" s="217"/>
      <c r="AD21226" s="213"/>
    </row>
    <row r="21227" spans="20:30" x14ac:dyDescent="0.2">
      <c r="T21227" s="212"/>
      <c r="U21227" s="213"/>
      <c r="V21227" s="213"/>
      <c r="W21227" s="213"/>
      <c r="X21227" s="214"/>
      <c r="Y21227" s="214"/>
      <c r="Z21227" s="214"/>
      <c r="AA21227" s="217"/>
      <c r="AB21227" s="217"/>
      <c r="AC21227" s="217"/>
      <c r="AD21227" s="213"/>
    </row>
    <row r="21228" spans="20:30" x14ac:dyDescent="0.2">
      <c r="T21228" s="212"/>
      <c r="U21228" s="213"/>
      <c r="V21228" s="213"/>
      <c r="W21228" s="213"/>
      <c r="X21228" s="214"/>
      <c r="Y21228" s="214"/>
      <c r="Z21228" s="214"/>
      <c r="AA21228" s="217"/>
      <c r="AB21228" s="217"/>
      <c r="AC21228" s="217"/>
      <c r="AD21228" s="213"/>
    </row>
    <row r="21229" spans="20:30" x14ac:dyDescent="0.2">
      <c r="T21229" s="212"/>
      <c r="U21229" s="213"/>
      <c r="V21229" s="213"/>
      <c r="W21229" s="213"/>
      <c r="X21229" s="214"/>
      <c r="Y21229" s="214"/>
      <c r="Z21229" s="214"/>
      <c r="AA21229" s="217"/>
      <c r="AB21229" s="217"/>
      <c r="AC21229" s="217"/>
      <c r="AD21229" s="213"/>
    </row>
    <row r="21230" spans="20:30" x14ac:dyDescent="0.2">
      <c r="T21230" s="212"/>
      <c r="U21230" s="213"/>
      <c r="V21230" s="213"/>
      <c r="W21230" s="213"/>
      <c r="X21230" s="214"/>
      <c r="Y21230" s="214"/>
      <c r="Z21230" s="214"/>
      <c r="AA21230" s="217"/>
      <c r="AB21230" s="217"/>
      <c r="AC21230" s="217"/>
      <c r="AD21230" s="213"/>
    </row>
    <row r="21231" spans="20:30" x14ac:dyDescent="0.2">
      <c r="T21231" s="212"/>
      <c r="U21231" s="213"/>
      <c r="V21231" s="213"/>
      <c r="W21231" s="213"/>
      <c r="X21231" s="214"/>
      <c r="Y21231" s="214"/>
      <c r="Z21231" s="214"/>
      <c r="AA21231" s="217"/>
      <c r="AB21231" s="217"/>
      <c r="AC21231" s="217"/>
      <c r="AD21231" s="213"/>
    </row>
    <row r="21232" spans="20:30" x14ac:dyDescent="0.2">
      <c r="T21232" s="212"/>
      <c r="U21232" s="213"/>
      <c r="V21232" s="213"/>
      <c r="W21232" s="213"/>
      <c r="X21232" s="214"/>
      <c r="Y21232" s="214"/>
      <c r="Z21232" s="214"/>
      <c r="AA21232" s="217"/>
      <c r="AB21232" s="217"/>
      <c r="AC21232" s="217"/>
      <c r="AD21232" s="213"/>
    </row>
    <row r="21233" spans="20:30" x14ac:dyDescent="0.2">
      <c r="T21233" s="212"/>
      <c r="U21233" s="213"/>
      <c r="V21233" s="213"/>
      <c r="W21233" s="213"/>
      <c r="X21233" s="214"/>
      <c r="Y21233" s="214"/>
      <c r="Z21233" s="214"/>
      <c r="AA21233" s="217"/>
      <c r="AB21233" s="217"/>
      <c r="AC21233" s="217"/>
      <c r="AD21233" s="213"/>
    </row>
    <row r="21234" spans="20:30" x14ac:dyDescent="0.2">
      <c r="T21234" s="212"/>
      <c r="U21234" s="213"/>
      <c r="V21234" s="213"/>
      <c r="W21234" s="213"/>
      <c r="X21234" s="214"/>
      <c r="Y21234" s="214"/>
      <c r="Z21234" s="214"/>
      <c r="AA21234" s="217"/>
      <c r="AB21234" s="217"/>
      <c r="AC21234" s="217"/>
      <c r="AD21234" s="213"/>
    </row>
    <row r="21235" spans="20:30" x14ac:dyDescent="0.2">
      <c r="T21235" s="212"/>
      <c r="U21235" s="213"/>
      <c r="V21235" s="213"/>
      <c r="W21235" s="213"/>
      <c r="X21235" s="214"/>
      <c r="Y21235" s="214"/>
      <c r="Z21235" s="214"/>
      <c r="AA21235" s="217"/>
      <c r="AB21235" s="217"/>
      <c r="AC21235" s="217"/>
      <c r="AD21235" s="213"/>
    </row>
    <row r="21236" spans="20:30" x14ac:dyDescent="0.2">
      <c r="T21236" s="212"/>
      <c r="U21236" s="213"/>
      <c r="V21236" s="213"/>
      <c r="W21236" s="213"/>
      <c r="X21236" s="214"/>
      <c r="Y21236" s="214"/>
      <c r="Z21236" s="214"/>
      <c r="AA21236" s="217"/>
      <c r="AB21236" s="217"/>
      <c r="AC21236" s="217"/>
      <c r="AD21236" s="213"/>
    </row>
    <row r="21237" spans="20:30" x14ac:dyDescent="0.2">
      <c r="T21237" s="212"/>
      <c r="U21237" s="213"/>
      <c r="V21237" s="213"/>
      <c r="W21237" s="213"/>
      <c r="X21237" s="214"/>
      <c r="Y21237" s="214"/>
      <c r="Z21237" s="214"/>
      <c r="AA21237" s="217"/>
      <c r="AB21237" s="217"/>
      <c r="AC21237" s="217"/>
      <c r="AD21237" s="213"/>
    </row>
    <row r="21238" spans="20:30" x14ac:dyDescent="0.2">
      <c r="T21238" s="212"/>
      <c r="U21238" s="213"/>
      <c r="V21238" s="213"/>
      <c r="W21238" s="213"/>
      <c r="X21238" s="214"/>
      <c r="Y21238" s="214"/>
      <c r="Z21238" s="214"/>
      <c r="AA21238" s="217"/>
      <c r="AB21238" s="217"/>
      <c r="AC21238" s="217"/>
      <c r="AD21238" s="213"/>
    </row>
    <row r="21239" spans="20:30" x14ac:dyDescent="0.2">
      <c r="T21239" s="212"/>
      <c r="U21239" s="213"/>
      <c r="V21239" s="213"/>
      <c r="W21239" s="213"/>
      <c r="X21239" s="214"/>
      <c r="Y21239" s="214"/>
      <c r="Z21239" s="214"/>
      <c r="AA21239" s="217"/>
      <c r="AB21239" s="217"/>
      <c r="AC21239" s="217"/>
      <c r="AD21239" s="213"/>
    </row>
    <row r="21240" spans="20:30" x14ac:dyDescent="0.2">
      <c r="T21240" s="212"/>
      <c r="U21240" s="213"/>
      <c r="V21240" s="213"/>
      <c r="W21240" s="213"/>
      <c r="X21240" s="214"/>
      <c r="Y21240" s="214"/>
      <c r="Z21240" s="214"/>
      <c r="AA21240" s="217"/>
      <c r="AB21240" s="217"/>
      <c r="AC21240" s="217"/>
      <c r="AD21240" s="213"/>
    </row>
    <row r="21241" spans="20:30" x14ac:dyDescent="0.2">
      <c r="T21241" s="212"/>
      <c r="U21241" s="213"/>
      <c r="V21241" s="213"/>
      <c r="W21241" s="213"/>
      <c r="X21241" s="214"/>
      <c r="Y21241" s="214"/>
      <c r="Z21241" s="214"/>
      <c r="AA21241" s="217"/>
      <c r="AB21241" s="217"/>
      <c r="AC21241" s="217"/>
      <c r="AD21241" s="213"/>
    </row>
    <row r="21242" spans="20:30" x14ac:dyDescent="0.2">
      <c r="T21242" s="212"/>
      <c r="U21242" s="213"/>
      <c r="V21242" s="213"/>
      <c r="W21242" s="213"/>
      <c r="X21242" s="214"/>
      <c r="Y21242" s="214"/>
      <c r="Z21242" s="214"/>
      <c r="AA21242" s="217"/>
      <c r="AB21242" s="217"/>
      <c r="AC21242" s="217"/>
      <c r="AD21242" s="213"/>
    </row>
    <row r="21243" spans="20:30" x14ac:dyDescent="0.2">
      <c r="T21243" s="212"/>
      <c r="U21243" s="213"/>
      <c r="V21243" s="213"/>
      <c r="W21243" s="213"/>
      <c r="X21243" s="214"/>
      <c r="Y21243" s="214"/>
      <c r="Z21243" s="214"/>
      <c r="AA21243" s="217"/>
      <c r="AB21243" s="217"/>
      <c r="AC21243" s="217"/>
      <c r="AD21243" s="213"/>
    </row>
    <row r="21244" spans="20:30" x14ac:dyDescent="0.2">
      <c r="T21244" s="212"/>
      <c r="U21244" s="213"/>
      <c r="V21244" s="213"/>
      <c r="W21244" s="213"/>
      <c r="X21244" s="214"/>
      <c r="Y21244" s="214"/>
      <c r="Z21244" s="214"/>
      <c r="AA21244" s="217"/>
      <c r="AB21244" s="217"/>
      <c r="AC21244" s="217"/>
      <c r="AD21244" s="213"/>
    </row>
    <row r="21245" spans="20:30" x14ac:dyDescent="0.2">
      <c r="T21245" s="212"/>
      <c r="U21245" s="213"/>
      <c r="V21245" s="213"/>
      <c r="W21245" s="213"/>
      <c r="X21245" s="214"/>
      <c r="Y21245" s="214"/>
      <c r="Z21245" s="214"/>
      <c r="AA21245" s="217"/>
      <c r="AB21245" s="217"/>
      <c r="AC21245" s="217"/>
      <c r="AD21245" s="213"/>
    </row>
    <row r="21246" spans="20:30" x14ac:dyDescent="0.2">
      <c r="T21246" s="212"/>
      <c r="U21246" s="213"/>
      <c r="V21246" s="213"/>
      <c r="W21246" s="213"/>
      <c r="X21246" s="214"/>
      <c r="Y21246" s="214"/>
      <c r="Z21246" s="214"/>
      <c r="AA21246" s="217"/>
      <c r="AB21246" s="217"/>
      <c r="AC21246" s="217"/>
      <c r="AD21246" s="213"/>
    </row>
    <row r="21247" spans="20:30" x14ac:dyDescent="0.2">
      <c r="T21247" s="212"/>
      <c r="U21247" s="213"/>
      <c r="V21247" s="213"/>
      <c r="W21247" s="213"/>
      <c r="X21247" s="214"/>
      <c r="Y21247" s="214"/>
      <c r="Z21247" s="214"/>
      <c r="AA21247" s="217"/>
      <c r="AB21247" s="217"/>
      <c r="AC21247" s="217"/>
      <c r="AD21247" s="213"/>
    </row>
    <row r="21248" spans="20:30" x14ac:dyDescent="0.2">
      <c r="T21248" s="212"/>
      <c r="U21248" s="213"/>
      <c r="V21248" s="213"/>
      <c r="W21248" s="213"/>
      <c r="X21248" s="214"/>
      <c r="Y21248" s="214"/>
      <c r="Z21248" s="214"/>
      <c r="AA21248" s="217"/>
      <c r="AB21248" s="217"/>
      <c r="AC21248" s="217"/>
      <c r="AD21248" s="213"/>
    </row>
    <row r="21249" spans="20:30" x14ac:dyDescent="0.2">
      <c r="T21249" s="212"/>
      <c r="U21249" s="213"/>
      <c r="V21249" s="213"/>
      <c r="W21249" s="213"/>
      <c r="X21249" s="214"/>
      <c r="Y21249" s="214"/>
      <c r="Z21249" s="214"/>
      <c r="AA21249" s="217"/>
      <c r="AB21249" s="217"/>
      <c r="AC21249" s="217"/>
      <c r="AD21249" s="213"/>
    </row>
    <row r="21250" spans="20:30" x14ac:dyDescent="0.2">
      <c r="T21250" s="212"/>
      <c r="U21250" s="213"/>
      <c r="V21250" s="213"/>
      <c r="W21250" s="213"/>
      <c r="X21250" s="214"/>
      <c r="Y21250" s="214"/>
      <c r="Z21250" s="214"/>
      <c r="AA21250" s="217"/>
      <c r="AB21250" s="217"/>
      <c r="AC21250" s="217"/>
      <c r="AD21250" s="213"/>
    </row>
    <row r="21251" spans="20:30" x14ac:dyDescent="0.2">
      <c r="T21251" s="212"/>
      <c r="U21251" s="213"/>
      <c r="V21251" s="213"/>
      <c r="W21251" s="213"/>
      <c r="X21251" s="214"/>
      <c r="Y21251" s="214"/>
      <c r="Z21251" s="214"/>
      <c r="AA21251" s="217"/>
      <c r="AB21251" s="217"/>
      <c r="AC21251" s="217"/>
      <c r="AD21251" s="213"/>
    </row>
    <row r="21252" spans="20:30" x14ac:dyDescent="0.2">
      <c r="T21252" s="212"/>
      <c r="U21252" s="213"/>
      <c r="V21252" s="213"/>
      <c r="W21252" s="213"/>
      <c r="X21252" s="214"/>
      <c r="Y21252" s="214"/>
      <c r="Z21252" s="214"/>
      <c r="AA21252" s="217"/>
      <c r="AB21252" s="217"/>
      <c r="AC21252" s="217"/>
      <c r="AD21252" s="213"/>
    </row>
    <row r="21253" spans="20:30" x14ac:dyDescent="0.2">
      <c r="T21253" s="212"/>
      <c r="U21253" s="213"/>
      <c r="V21253" s="213"/>
      <c r="W21253" s="213"/>
      <c r="X21253" s="214"/>
      <c r="Y21253" s="214"/>
      <c r="Z21253" s="214"/>
      <c r="AA21253" s="217"/>
      <c r="AB21253" s="217"/>
      <c r="AC21253" s="217"/>
      <c r="AD21253" s="213"/>
    </row>
    <row r="21254" spans="20:30" x14ac:dyDescent="0.2">
      <c r="T21254" s="212"/>
      <c r="U21254" s="213"/>
      <c r="V21254" s="213"/>
      <c r="W21254" s="213"/>
      <c r="X21254" s="214"/>
      <c r="Y21254" s="214"/>
      <c r="Z21254" s="214"/>
      <c r="AA21254" s="217"/>
      <c r="AB21254" s="217"/>
      <c r="AC21254" s="217"/>
      <c r="AD21254" s="213"/>
    </row>
    <row r="21255" spans="20:30" x14ac:dyDescent="0.2">
      <c r="T21255" s="212"/>
      <c r="U21255" s="213"/>
      <c r="V21255" s="213"/>
      <c r="W21255" s="213"/>
      <c r="X21255" s="214"/>
      <c r="Y21255" s="214"/>
      <c r="Z21255" s="214"/>
      <c r="AA21255" s="217"/>
      <c r="AB21255" s="217"/>
      <c r="AC21255" s="217"/>
      <c r="AD21255" s="213"/>
    </row>
    <row r="21256" spans="20:30" x14ac:dyDescent="0.2">
      <c r="T21256" s="212"/>
      <c r="U21256" s="213"/>
      <c r="V21256" s="213"/>
      <c r="W21256" s="213"/>
      <c r="X21256" s="214"/>
      <c r="Y21256" s="214"/>
      <c r="Z21256" s="214"/>
      <c r="AA21256" s="217"/>
      <c r="AB21256" s="217"/>
      <c r="AC21256" s="217"/>
      <c r="AD21256" s="213"/>
    </row>
    <row r="21257" spans="20:30" x14ac:dyDescent="0.2">
      <c r="T21257" s="212"/>
      <c r="U21257" s="213"/>
      <c r="V21257" s="213"/>
      <c r="W21257" s="213"/>
      <c r="X21257" s="214"/>
      <c r="Y21257" s="214"/>
      <c r="Z21257" s="214"/>
      <c r="AA21257" s="217"/>
      <c r="AB21257" s="217"/>
      <c r="AC21257" s="217"/>
      <c r="AD21257" s="213"/>
    </row>
    <row r="21258" spans="20:30" x14ac:dyDescent="0.2">
      <c r="T21258" s="212"/>
      <c r="U21258" s="213"/>
      <c r="V21258" s="213"/>
      <c r="W21258" s="213"/>
      <c r="X21258" s="214"/>
      <c r="Y21258" s="214"/>
      <c r="Z21258" s="214"/>
      <c r="AA21258" s="217"/>
      <c r="AB21258" s="217"/>
      <c r="AC21258" s="217"/>
      <c r="AD21258" s="213"/>
    </row>
    <row r="21259" spans="20:30" x14ac:dyDescent="0.2">
      <c r="T21259" s="212"/>
      <c r="U21259" s="213"/>
      <c r="V21259" s="213"/>
      <c r="W21259" s="213"/>
      <c r="X21259" s="214"/>
      <c r="Y21259" s="214"/>
      <c r="Z21259" s="214"/>
      <c r="AA21259" s="217"/>
      <c r="AB21259" s="217"/>
      <c r="AC21259" s="217"/>
      <c r="AD21259" s="213"/>
    </row>
    <row r="21260" spans="20:30" x14ac:dyDescent="0.2">
      <c r="T21260" s="212"/>
      <c r="U21260" s="213"/>
      <c r="V21260" s="213"/>
      <c r="W21260" s="213"/>
      <c r="X21260" s="214"/>
      <c r="Y21260" s="214"/>
      <c r="Z21260" s="214"/>
      <c r="AA21260" s="217"/>
      <c r="AB21260" s="217"/>
      <c r="AC21260" s="217"/>
      <c r="AD21260" s="213"/>
    </row>
    <row r="21261" spans="20:30" x14ac:dyDescent="0.2">
      <c r="T21261" s="212"/>
      <c r="U21261" s="213"/>
      <c r="V21261" s="213"/>
      <c r="W21261" s="213"/>
      <c r="X21261" s="214"/>
      <c r="Y21261" s="214"/>
      <c r="Z21261" s="214"/>
      <c r="AA21261" s="217"/>
      <c r="AB21261" s="217"/>
      <c r="AC21261" s="217"/>
      <c r="AD21261" s="213"/>
    </row>
    <row r="21262" spans="20:30" x14ac:dyDescent="0.2">
      <c r="T21262" s="212"/>
      <c r="U21262" s="213"/>
      <c r="V21262" s="213"/>
      <c r="W21262" s="213"/>
      <c r="X21262" s="214"/>
      <c r="Y21262" s="214"/>
      <c r="Z21262" s="214"/>
      <c r="AA21262" s="217"/>
      <c r="AB21262" s="217"/>
      <c r="AC21262" s="217"/>
      <c r="AD21262" s="213"/>
    </row>
    <row r="21263" spans="20:30" x14ac:dyDescent="0.2">
      <c r="T21263" s="212"/>
      <c r="U21263" s="213"/>
      <c r="V21263" s="213"/>
      <c r="W21263" s="213"/>
      <c r="X21263" s="214"/>
      <c r="Y21263" s="214"/>
      <c r="Z21263" s="214"/>
      <c r="AA21263" s="217"/>
      <c r="AB21263" s="217"/>
      <c r="AC21263" s="217"/>
      <c r="AD21263" s="213"/>
    </row>
    <row r="21264" spans="20:30" x14ac:dyDescent="0.2">
      <c r="T21264" s="212"/>
      <c r="U21264" s="213"/>
      <c r="V21264" s="213"/>
      <c r="W21264" s="213"/>
      <c r="X21264" s="214"/>
      <c r="Y21264" s="214"/>
      <c r="Z21264" s="214"/>
      <c r="AA21264" s="217"/>
      <c r="AB21264" s="217"/>
      <c r="AC21264" s="217"/>
      <c r="AD21264" s="213"/>
    </row>
    <row r="21265" spans="20:30" x14ac:dyDescent="0.2">
      <c r="T21265" s="212"/>
      <c r="U21265" s="213"/>
      <c r="V21265" s="213"/>
      <c r="W21265" s="213"/>
      <c r="X21265" s="214"/>
      <c r="Y21265" s="214"/>
      <c r="Z21265" s="214"/>
      <c r="AA21265" s="217"/>
      <c r="AB21265" s="217"/>
      <c r="AC21265" s="217"/>
      <c r="AD21265" s="213"/>
    </row>
    <row r="21266" spans="20:30" x14ac:dyDescent="0.2">
      <c r="T21266" s="212"/>
      <c r="U21266" s="213"/>
      <c r="V21266" s="213"/>
      <c r="W21266" s="213"/>
      <c r="X21266" s="214"/>
      <c r="Y21266" s="214"/>
      <c r="Z21266" s="214"/>
      <c r="AA21266" s="217"/>
      <c r="AB21266" s="217"/>
      <c r="AC21266" s="217"/>
      <c r="AD21266" s="213"/>
    </row>
    <row r="21267" spans="20:30" x14ac:dyDescent="0.2">
      <c r="T21267" s="212"/>
      <c r="U21267" s="213"/>
      <c r="V21267" s="213"/>
      <c r="W21267" s="213"/>
      <c r="X21267" s="214"/>
      <c r="Y21267" s="214"/>
      <c r="Z21267" s="214"/>
      <c r="AA21267" s="217"/>
      <c r="AB21267" s="217"/>
      <c r="AC21267" s="217"/>
      <c r="AD21267" s="213"/>
    </row>
    <row r="21268" spans="20:30" x14ac:dyDescent="0.2">
      <c r="T21268" s="212"/>
      <c r="U21268" s="213"/>
      <c r="V21268" s="213"/>
      <c r="W21268" s="213"/>
      <c r="X21268" s="214"/>
      <c r="Y21268" s="214"/>
      <c r="Z21268" s="214"/>
      <c r="AA21268" s="217"/>
      <c r="AB21268" s="217"/>
      <c r="AC21268" s="217"/>
      <c r="AD21268" s="213"/>
    </row>
    <row r="21269" spans="20:30" x14ac:dyDescent="0.2">
      <c r="T21269" s="212"/>
      <c r="U21269" s="213"/>
      <c r="V21269" s="213"/>
      <c r="W21269" s="213"/>
      <c r="X21269" s="214"/>
      <c r="Y21269" s="214"/>
      <c r="Z21269" s="214"/>
      <c r="AA21269" s="217"/>
      <c r="AB21269" s="217"/>
      <c r="AC21269" s="217"/>
      <c r="AD21269" s="213"/>
    </row>
    <row r="21270" spans="20:30" x14ac:dyDescent="0.2">
      <c r="T21270" s="212"/>
      <c r="U21270" s="213"/>
      <c r="V21270" s="213"/>
      <c r="W21270" s="213"/>
      <c r="X21270" s="214"/>
      <c r="Y21270" s="214"/>
      <c r="Z21270" s="214"/>
      <c r="AA21270" s="217"/>
      <c r="AB21270" s="217"/>
      <c r="AC21270" s="217"/>
      <c r="AD21270" s="213"/>
    </row>
    <row r="21271" spans="20:30" x14ac:dyDescent="0.2">
      <c r="T21271" s="212"/>
      <c r="U21271" s="213"/>
      <c r="V21271" s="213"/>
      <c r="W21271" s="213"/>
      <c r="X21271" s="214"/>
      <c r="Y21271" s="214"/>
      <c r="Z21271" s="214"/>
      <c r="AA21271" s="217"/>
      <c r="AB21271" s="217"/>
      <c r="AC21271" s="217"/>
      <c r="AD21271" s="213"/>
    </row>
    <row r="21272" spans="20:30" x14ac:dyDescent="0.2">
      <c r="T21272" s="212"/>
      <c r="U21272" s="213"/>
      <c r="V21272" s="213"/>
      <c r="W21272" s="213"/>
      <c r="X21272" s="214"/>
      <c r="Y21272" s="214"/>
      <c r="Z21272" s="214"/>
      <c r="AA21272" s="217"/>
      <c r="AB21272" s="217"/>
      <c r="AC21272" s="217"/>
      <c r="AD21272" s="213"/>
    </row>
    <row r="21273" spans="20:30" x14ac:dyDescent="0.2">
      <c r="T21273" s="212"/>
      <c r="U21273" s="213"/>
      <c r="V21273" s="213"/>
      <c r="W21273" s="213"/>
      <c r="X21273" s="214"/>
      <c r="Y21273" s="214"/>
      <c r="Z21273" s="214"/>
      <c r="AA21273" s="217"/>
      <c r="AB21273" s="217"/>
      <c r="AC21273" s="217"/>
      <c r="AD21273" s="213"/>
    </row>
    <row r="21274" spans="20:30" x14ac:dyDescent="0.2">
      <c r="T21274" s="212"/>
      <c r="U21274" s="213"/>
      <c r="V21274" s="213"/>
      <c r="W21274" s="213"/>
      <c r="X21274" s="214"/>
      <c r="Y21274" s="214"/>
      <c r="Z21274" s="214"/>
      <c r="AA21274" s="217"/>
      <c r="AB21274" s="217"/>
      <c r="AC21274" s="217"/>
      <c r="AD21274" s="213"/>
    </row>
    <row r="21275" spans="20:30" x14ac:dyDescent="0.2">
      <c r="T21275" s="212"/>
      <c r="U21275" s="213"/>
      <c r="V21275" s="213"/>
      <c r="W21275" s="213"/>
      <c r="X21275" s="214"/>
      <c r="Y21275" s="214"/>
      <c r="Z21275" s="214"/>
      <c r="AA21275" s="217"/>
      <c r="AB21275" s="217"/>
      <c r="AC21275" s="217"/>
      <c r="AD21275" s="213"/>
    </row>
    <row r="21276" spans="20:30" x14ac:dyDescent="0.2">
      <c r="T21276" s="212"/>
      <c r="U21276" s="213"/>
      <c r="V21276" s="213"/>
      <c r="W21276" s="213"/>
      <c r="X21276" s="214"/>
      <c r="Y21276" s="214"/>
      <c r="Z21276" s="214"/>
      <c r="AA21276" s="217"/>
      <c r="AB21276" s="217"/>
      <c r="AC21276" s="217"/>
      <c r="AD21276" s="213"/>
    </row>
    <row r="21277" spans="20:30" x14ac:dyDescent="0.2">
      <c r="T21277" s="212"/>
      <c r="U21277" s="213"/>
      <c r="V21277" s="213"/>
      <c r="W21277" s="213"/>
      <c r="X21277" s="214"/>
      <c r="Y21277" s="214"/>
      <c r="Z21277" s="214"/>
      <c r="AA21277" s="217"/>
      <c r="AB21277" s="217"/>
      <c r="AC21277" s="217"/>
      <c r="AD21277" s="213"/>
    </row>
    <row r="21278" spans="20:30" x14ac:dyDescent="0.2">
      <c r="T21278" s="212"/>
      <c r="U21278" s="213"/>
      <c r="V21278" s="213"/>
      <c r="W21278" s="213"/>
      <c r="X21278" s="214"/>
      <c r="Y21278" s="214"/>
      <c r="Z21278" s="214"/>
      <c r="AA21278" s="217"/>
      <c r="AB21278" s="217"/>
      <c r="AC21278" s="217"/>
      <c r="AD21278" s="213"/>
    </row>
    <row r="21279" spans="20:30" x14ac:dyDescent="0.2">
      <c r="T21279" s="212"/>
      <c r="U21279" s="213"/>
      <c r="V21279" s="213"/>
      <c r="W21279" s="213"/>
      <c r="X21279" s="214"/>
      <c r="Y21279" s="214"/>
      <c r="Z21279" s="214"/>
      <c r="AA21279" s="217"/>
      <c r="AB21279" s="217"/>
      <c r="AC21279" s="217"/>
      <c r="AD21279" s="213"/>
    </row>
    <row r="21280" spans="20:30" x14ac:dyDescent="0.2">
      <c r="T21280" s="212"/>
      <c r="U21280" s="213"/>
      <c r="V21280" s="213"/>
      <c r="W21280" s="213"/>
      <c r="X21280" s="214"/>
      <c r="Y21280" s="214"/>
      <c r="Z21280" s="214"/>
      <c r="AA21280" s="217"/>
      <c r="AB21280" s="217"/>
      <c r="AC21280" s="217"/>
      <c r="AD21280" s="213"/>
    </row>
    <row r="21281" spans="20:30" x14ac:dyDescent="0.2">
      <c r="T21281" s="212"/>
      <c r="U21281" s="213"/>
      <c r="V21281" s="213"/>
      <c r="W21281" s="213"/>
      <c r="X21281" s="214"/>
      <c r="Y21281" s="214"/>
      <c r="Z21281" s="214"/>
      <c r="AA21281" s="217"/>
      <c r="AB21281" s="217"/>
      <c r="AC21281" s="217"/>
      <c r="AD21281" s="213"/>
    </row>
    <row r="21282" spans="20:30" x14ac:dyDescent="0.2">
      <c r="T21282" s="212"/>
      <c r="U21282" s="213"/>
      <c r="V21282" s="213"/>
      <c r="W21282" s="213"/>
      <c r="X21282" s="214"/>
      <c r="Y21282" s="214"/>
      <c r="Z21282" s="214"/>
      <c r="AA21282" s="217"/>
      <c r="AB21282" s="217"/>
      <c r="AC21282" s="217"/>
      <c r="AD21282" s="213"/>
    </row>
    <row r="21283" spans="20:30" x14ac:dyDescent="0.2">
      <c r="T21283" s="212"/>
      <c r="U21283" s="213"/>
      <c r="V21283" s="213"/>
      <c r="W21283" s="213"/>
      <c r="X21283" s="214"/>
      <c r="Y21283" s="214"/>
      <c r="Z21283" s="214"/>
      <c r="AA21283" s="217"/>
      <c r="AB21283" s="217"/>
      <c r="AC21283" s="217"/>
      <c r="AD21283" s="213"/>
    </row>
    <row r="21284" spans="20:30" x14ac:dyDescent="0.2">
      <c r="T21284" s="212"/>
      <c r="U21284" s="213"/>
      <c r="V21284" s="213"/>
      <c r="W21284" s="213"/>
      <c r="X21284" s="214"/>
      <c r="Y21284" s="214"/>
      <c r="Z21284" s="214"/>
      <c r="AA21284" s="217"/>
      <c r="AB21284" s="217"/>
      <c r="AC21284" s="217"/>
      <c r="AD21284" s="213"/>
    </row>
    <row r="21285" spans="20:30" x14ac:dyDescent="0.2">
      <c r="T21285" s="212"/>
      <c r="U21285" s="213"/>
      <c r="V21285" s="213"/>
      <c r="W21285" s="213"/>
      <c r="X21285" s="214"/>
      <c r="Y21285" s="214"/>
      <c r="Z21285" s="214"/>
      <c r="AA21285" s="217"/>
      <c r="AB21285" s="217"/>
      <c r="AC21285" s="217"/>
      <c r="AD21285" s="213"/>
    </row>
    <row r="21286" spans="20:30" x14ac:dyDescent="0.2">
      <c r="T21286" s="212"/>
      <c r="U21286" s="213"/>
      <c r="V21286" s="213"/>
      <c r="W21286" s="213"/>
      <c r="X21286" s="214"/>
      <c r="Y21286" s="214"/>
      <c r="Z21286" s="214"/>
      <c r="AA21286" s="217"/>
      <c r="AB21286" s="217"/>
      <c r="AC21286" s="217"/>
      <c r="AD21286" s="213"/>
    </row>
    <row r="21287" spans="20:30" x14ac:dyDescent="0.2">
      <c r="T21287" s="212"/>
      <c r="U21287" s="213"/>
      <c r="V21287" s="213"/>
      <c r="W21287" s="213"/>
      <c r="X21287" s="214"/>
      <c r="Y21287" s="214"/>
      <c r="Z21287" s="214"/>
      <c r="AA21287" s="217"/>
      <c r="AB21287" s="217"/>
      <c r="AC21287" s="217"/>
      <c r="AD21287" s="213"/>
    </row>
    <row r="21288" spans="20:30" x14ac:dyDescent="0.2">
      <c r="T21288" s="212"/>
      <c r="U21288" s="213"/>
      <c r="V21288" s="213"/>
      <c r="W21288" s="213"/>
      <c r="X21288" s="214"/>
      <c r="Y21288" s="214"/>
      <c r="Z21288" s="214"/>
      <c r="AA21288" s="217"/>
      <c r="AB21288" s="217"/>
      <c r="AC21288" s="217"/>
      <c r="AD21288" s="213"/>
    </row>
    <row r="21289" spans="20:30" x14ac:dyDescent="0.2">
      <c r="T21289" s="212"/>
      <c r="U21289" s="213"/>
      <c r="V21289" s="213"/>
      <c r="W21289" s="213"/>
      <c r="X21289" s="214"/>
      <c r="Y21289" s="214"/>
      <c r="Z21289" s="214"/>
      <c r="AA21289" s="217"/>
      <c r="AB21289" s="217"/>
      <c r="AC21289" s="217"/>
      <c r="AD21289" s="213"/>
    </row>
    <row r="21290" spans="20:30" x14ac:dyDescent="0.2">
      <c r="T21290" s="212"/>
      <c r="U21290" s="213"/>
      <c r="V21290" s="213"/>
      <c r="W21290" s="213"/>
      <c r="X21290" s="214"/>
      <c r="Y21290" s="214"/>
      <c r="Z21290" s="214"/>
      <c r="AA21290" s="217"/>
      <c r="AB21290" s="217"/>
      <c r="AC21290" s="217"/>
      <c r="AD21290" s="213"/>
    </row>
    <row r="21291" spans="20:30" x14ac:dyDescent="0.2">
      <c r="T21291" s="212"/>
      <c r="U21291" s="213"/>
      <c r="V21291" s="213"/>
      <c r="W21291" s="213"/>
      <c r="X21291" s="214"/>
      <c r="Y21291" s="214"/>
      <c r="Z21291" s="214"/>
      <c r="AA21291" s="217"/>
      <c r="AB21291" s="217"/>
      <c r="AC21291" s="217"/>
      <c r="AD21291" s="213"/>
    </row>
    <row r="21292" spans="20:30" x14ac:dyDescent="0.2">
      <c r="T21292" s="212"/>
      <c r="U21292" s="213"/>
      <c r="V21292" s="213"/>
      <c r="W21292" s="213"/>
      <c r="X21292" s="214"/>
      <c r="Y21292" s="214"/>
      <c r="Z21292" s="214"/>
      <c r="AA21292" s="217"/>
      <c r="AB21292" s="217"/>
      <c r="AC21292" s="217"/>
      <c r="AD21292" s="213"/>
    </row>
    <row r="21293" spans="20:30" x14ac:dyDescent="0.2">
      <c r="T21293" s="212"/>
      <c r="U21293" s="213"/>
      <c r="V21293" s="213"/>
      <c r="W21293" s="213"/>
      <c r="X21293" s="214"/>
      <c r="Y21293" s="214"/>
      <c r="Z21293" s="214"/>
      <c r="AA21293" s="217"/>
      <c r="AB21293" s="217"/>
      <c r="AC21293" s="217"/>
      <c r="AD21293" s="213"/>
    </row>
    <row r="21294" spans="20:30" x14ac:dyDescent="0.2">
      <c r="T21294" s="212"/>
      <c r="U21294" s="213"/>
      <c r="V21294" s="213"/>
      <c r="W21294" s="213"/>
      <c r="X21294" s="214"/>
      <c r="Y21294" s="214"/>
      <c r="Z21294" s="214"/>
      <c r="AA21294" s="217"/>
      <c r="AB21294" s="217"/>
      <c r="AC21294" s="217"/>
      <c r="AD21294" s="213"/>
    </row>
    <row r="21295" spans="20:30" x14ac:dyDescent="0.2">
      <c r="T21295" s="212"/>
      <c r="U21295" s="213"/>
      <c r="V21295" s="213"/>
      <c r="W21295" s="213"/>
      <c r="X21295" s="214"/>
      <c r="Y21295" s="214"/>
      <c r="Z21295" s="214"/>
      <c r="AA21295" s="217"/>
      <c r="AB21295" s="217"/>
      <c r="AC21295" s="217"/>
      <c r="AD21295" s="213"/>
    </row>
    <row r="21296" spans="20:30" x14ac:dyDescent="0.2">
      <c r="T21296" s="212"/>
      <c r="U21296" s="213"/>
      <c r="V21296" s="213"/>
      <c r="W21296" s="213"/>
      <c r="X21296" s="214"/>
      <c r="Y21296" s="214"/>
      <c r="Z21296" s="214"/>
      <c r="AA21296" s="217"/>
      <c r="AB21296" s="217"/>
      <c r="AC21296" s="217"/>
      <c r="AD21296" s="213"/>
    </row>
    <row r="21297" spans="20:30" x14ac:dyDescent="0.2">
      <c r="T21297" s="212"/>
      <c r="U21297" s="213"/>
      <c r="V21297" s="213"/>
      <c r="W21297" s="213"/>
      <c r="X21297" s="214"/>
      <c r="Y21297" s="214"/>
      <c r="Z21297" s="214"/>
      <c r="AA21297" s="217"/>
      <c r="AB21297" s="217"/>
      <c r="AC21297" s="217"/>
      <c r="AD21297" s="213"/>
    </row>
    <row r="21298" spans="20:30" x14ac:dyDescent="0.2">
      <c r="T21298" s="212"/>
      <c r="U21298" s="213"/>
      <c r="V21298" s="213"/>
      <c r="W21298" s="213"/>
      <c r="X21298" s="214"/>
      <c r="Y21298" s="214"/>
      <c r="Z21298" s="214"/>
      <c r="AA21298" s="217"/>
      <c r="AB21298" s="217"/>
      <c r="AC21298" s="217"/>
      <c r="AD21298" s="213"/>
    </row>
    <row r="21299" spans="20:30" x14ac:dyDescent="0.2">
      <c r="T21299" s="212"/>
      <c r="U21299" s="213"/>
      <c r="V21299" s="213"/>
      <c r="W21299" s="213"/>
      <c r="X21299" s="214"/>
      <c r="Y21299" s="214"/>
      <c r="Z21299" s="214"/>
      <c r="AA21299" s="217"/>
      <c r="AB21299" s="217"/>
      <c r="AC21299" s="217"/>
      <c r="AD21299" s="213"/>
    </row>
    <row r="21300" spans="20:30" x14ac:dyDescent="0.2">
      <c r="T21300" s="212"/>
      <c r="U21300" s="213"/>
      <c r="V21300" s="213"/>
      <c r="W21300" s="213"/>
      <c r="X21300" s="214"/>
      <c r="Y21300" s="214"/>
      <c r="Z21300" s="214"/>
      <c r="AA21300" s="217"/>
      <c r="AB21300" s="217"/>
      <c r="AC21300" s="217"/>
      <c r="AD21300" s="213"/>
    </row>
    <row r="21301" spans="20:30" x14ac:dyDescent="0.2">
      <c r="T21301" s="212"/>
      <c r="U21301" s="213"/>
      <c r="V21301" s="213"/>
      <c r="W21301" s="213"/>
      <c r="X21301" s="214"/>
      <c r="Y21301" s="214"/>
      <c r="Z21301" s="214"/>
      <c r="AA21301" s="217"/>
      <c r="AB21301" s="217"/>
      <c r="AC21301" s="217"/>
      <c r="AD21301" s="213"/>
    </row>
    <row r="21302" spans="20:30" x14ac:dyDescent="0.2">
      <c r="T21302" s="212"/>
      <c r="U21302" s="213"/>
      <c r="V21302" s="213"/>
      <c r="W21302" s="213"/>
      <c r="X21302" s="214"/>
      <c r="Y21302" s="214"/>
      <c r="Z21302" s="214"/>
      <c r="AA21302" s="217"/>
      <c r="AB21302" s="217"/>
      <c r="AC21302" s="217"/>
      <c r="AD21302" s="213"/>
    </row>
    <row r="21303" spans="20:30" x14ac:dyDescent="0.2">
      <c r="T21303" s="212"/>
      <c r="U21303" s="213"/>
      <c r="V21303" s="213"/>
      <c r="W21303" s="213"/>
      <c r="X21303" s="214"/>
      <c r="Y21303" s="214"/>
      <c r="Z21303" s="214"/>
      <c r="AA21303" s="217"/>
      <c r="AB21303" s="217"/>
      <c r="AC21303" s="217"/>
      <c r="AD21303" s="213"/>
    </row>
    <row r="21304" spans="20:30" x14ac:dyDescent="0.2">
      <c r="T21304" s="212"/>
      <c r="U21304" s="213"/>
      <c r="V21304" s="213"/>
      <c r="W21304" s="213"/>
      <c r="X21304" s="214"/>
      <c r="Y21304" s="214"/>
      <c r="Z21304" s="214"/>
      <c r="AA21304" s="217"/>
      <c r="AB21304" s="217"/>
      <c r="AC21304" s="217"/>
      <c r="AD21304" s="213"/>
    </row>
    <row r="21305" spans="20:30" x14ac:dyDescent="0.2">
      <c r="T21305" s="212"/>
      <c r="U21305" s="213"/>
      <c r="V21305" s="213"/>
      <c r="W21305" s="213"/>
      <c r="X21305" s="214"/>
      <c r="Y21305" s="214"/>
      <c r="Z21305" s="214"/>
      <c r="AA21305" s="217"/>
      <c r="AB21305" s="217"/>
      <c r="AC21305" s="217"/>
      <c r="AD21305" s="213"/>
    </row>
    <row r="21306" spans="20:30" x14ac:dyDescent="0.2">
      <c r="T21306" s="212"/>
      <c r="U21306" s="213"/>
      <c r="V21306" s="213"/>
      <c r="W21306" s="213"/>
      <c r="X21306" s="214"/>
      <c r="Y21306" s="214"/>
      <c r="Z21306" s="214"/>
      <c r="AA21306" s="217"/>
      <c r="AB21306" s="217"/>
      <c r="AC21306" s="217"/>
      <c r="AD21306" s="213"/>
    </row>
    <row r="21307" spans="20:30" x14ac:dyDescent="0.2">
      <c r="T21307" s="212"/>
      <c r="U21307" s="213"/>
      <c r="V21307" s="213"/>
      <c r="W21307" s="213"/>
      <c r="X21307" s="214"/>
      <c r="Y21307" s="214"/>
      <c r="Z21307" s="214"/>
      <c r="AA21307" s="217"/>
      <c r="AB21307" s="217"/>
      <c r="AC21307" s="217"/>
      <c r="AD21307" s="213"/>
    </row>
    <row r="21308" spans="20:30" x14ac:dyDescent="0.2">
      <c r="T21308" s="212"/>
      <c r="U21308" s="213"/>
      <c r="V21308" s="213"/>
      <c r="W21308" s="213"/>
      <c r="X21308" s="214"/>
      <c r="Y21308" s="214"/>
      <c r="Z21308" s="214"/>
      <c r="AA21308" s="217"/>
      <c r="AB21308" s="217"/>
      <c r="AC21308" s="217"/>
      <c r="AD21308" s="213"/>
    </row>
    <row r="21309" spans="20:30" x14ac:dyDescent="0.2">
      <c r="T21309" s="212"/>
      <c r="U21309" s="213"/>
      <c r="V21309" s="213"/>
      <c r="W21309" s="213"/>
      <c r="X21309" s="214"/>
      <c r="Y21309" s="214"/>
      <c r="Z21309" s="214"/>
      <c r="AA21309" s="217"/>
      <c r="AB21309" s="217"/>
      <c r="AC21309" s="217"/>
      <c r="AD21309" s="213"/>
    </row>
    <row r="21310" spans="20:30" x14ac:dyDescent="0.2">
      <c r="T21310" s="212"/>
      <c r="U21310" s="213"/>
      <c r="V21310" s="213"/>
      <c r="W21310" s="213"/>
      <c r="X21310" s="214"/>
      <c r="Y21310" s="214"/>
      <c r="Z21310" s="214"/>
      <c r="AA21310" s="217"/>
      <c r="AB21310" s="217"/>
      <c r="AC21310" s="217"/>
      <c r="AD21310" s="213"/>
    </row>
    <row r="21311" spans="20:30" x14ac:dyDescent="0.2">
      <c r="T21311" s="212"/>
      <c r="U21311" s="213"/>
      <c r="V21311" s="213"/>
      <c r="W21311" s="213"/>
      <c r="X21311" s="214"/>
      <c r="Y21311" s="214"/>
      <c r="Z21311" s="214"/>
      <c r="AA21311" s="217"/>
      <c r="AB21311" s="217"/>
      <c r="AC21311" s="217"/>
      <c r="AD21311" s="213"/>
    </row>
    <row r="21312" spans="20:30" x14ac:dyDescent="0.2">
      <c r="T21312" s="212"/>
      <c r="U21312" s="213"/>
      <c r="V21312" s="213"/>
      <c r="W21312" s="213"/>
      <c r="X21312" s="214"/>
      <c r="Y21312" s="214"/>
      <c r="Z21312" s="214"/>
      <c r="AA21312" s="217"/>
      <c r="AB21312" s="217"/>
      <c r="AC21312" s="217"/>
      <c r="AD21312" s="213"/>
    </row>
    <row r="21313" spans="20:30" x14ac:dyDescent="0.2">
      <c r="T21313" s="212"/>
      <c r="U21313" s="213"/>
      <c r="V21313" s="213"/>
      <c r="W21313" s="213"/>
      <c r="X21313" s="214"/>
      <c r="Y21313" s="214"/>
      <c r="Z21313" s="214"/>
      <c r="AA21313" s="217"/>
      <c r="AB21313" s="217"/>
      <c r="AC21313" s="217"/>
      <c r="AD21313" s="213"/>
    </row>
    <row r="21314" spans="20:30" x14ac:dyDescent="0.2">
      <c r="T21314" s="212"/>
      <c r="U21314" s="213"/>
      <c r="V21314" s="213"/>
      <c r="W21314" s="213"/>
      <c r="X21314" s="214"/>
      <c r="Y21314" s="214"/>
      <c r="Z21314" s="214"/>
      <c r="AA21314" s="217"/>
      <c r="AB21314" s="217"/>
      <c r="AC21314" s="217"/>
      <c r="AD21314" s="213"/>
    </row>
    <row r="21315" spans="20:30" x14ac:dyDescent="0.2">
      <c r="T21315" s="212"/>
      <c r="U21315" s="213"/>
      <c r="V21315" s="213"/>
      <c r="W21315" s="213"/>
      <c r="X21315" s="214"/>
      <c r="Y21315" s="214"/>
      <c r="Z21315" s="214"/>
      <c r="AA21315" s="217"/>
      <c r="AB21315" s="217"/>
      <c r="AC21315" s="217"/>
      <c r="AD21315" s="213"/>
    </row>
    <row r="21316" spans="20:30" x14ac:dyDescent="0.2">
      <c r="T21316" s="212"/>
      <c r="U21316" s="213"/>
      <c r="V21316" s="213"/>
      <c r="W21316" s="213"/>
      <c r="X21316" s="214"/>
      <c r="Y21316" s="214"/>
      <c r="Z21316" s="214"/>
      <c r="AA21316" s="217"/>
      <c r="AB21316" s="217"/>
      <c r="AC21316" s="217"/>
      <c r="AD21316" s="213"/>
    </row>
    <row r="21317" spans="20:30" x14ac:dyDescent="0.2">
      <c r="T21317" s="212"/>
      <c r="U21317" s="213"/>
      <c r="V21317" s="213"/>
      <c r="W21317" s="213"/>
      <c r="X21317" s="214"/>
      <c r="Y21317" s="214"/>
      <c r="Z21317" s="214"/>
      <c r="AA21317" s="217"/>
      <c r="AB21317" s="217"/>
      <c r="AC21317" s="217"/>
      <c r="AD21317" s="213"/>
    </row>
    <row r="21318" spans="20:30" x14ac:dyDescent="0.2">
      <c r="T21318" s="212"/>
      <c r="U21318" s="213"/>
      <c r="V21318" s="213"/>
      <c r="W21318" s="213"/>
      <c r="X21318" s="214"/>
      <c r="Y21318" s="214"/>
      <c r="Z21318" s="214"/>
      <c r="AA21318" s="217"/>
      <c r="AB21318" s="217"/>
      <c r="AC21318" s="217"/>
      <c r="AD21318" s="213"/>
    </row>
    <row r="21319" spans="20:30" x14ac:dyDescent="0.2">
      <c r="T21319" s="212"/>
      <c r="U21319" s="213"/>
      <c r="V21319" s="213"/>
      <c r="W21319" s="213"/>
      <c r="X21319" s="214"/>
      <c r="Y21319" s="214"/>
      <c r="Z21319" s="214"/>
      <c r="AA21319" s="217"/>
      <c r="AB21319" s="217"/>
      <c r="AC21319" s="217"/>
      <c r="AD21319" s="213"/>
    </row>
    <row r="21320" spans="20:30" x14ac:dyDescent="0.2">
      <c r="T21320" s="212"/>
      <c r="U21320" s="213"/>
      <c r="V21320" s="213"/>
      <c r="W21320" s="213"/>
      <c r="X21320" s="214"/>
      <c r="Y21320" s="214"/>
      <c r="Z21320" s="214"/>
      <c r="AA21320" s="217"/>
      <c r="AB21320" s="217"/>
      <c r="AC21320" s="217"/>
      <c r="AD21320" s="213"/>
    </row>
    <row r="21321" spans="20:30" x14ac:dyDescent="0.2">
      <c r="T21321" s="212"/>
      <c r="U21321" s="213"/>
      <c r="V21321" s="213"/>
      <c r="W21321" s="213"/>
      <c r="X21321" s="214"/>
      <c r="Y21321" s="214"/>
      <c r="Z21321" s="214"/>
      <c r="AA21321" s="217"/>
      <c r="AB21321" s="217"/>
      <c r="AC21321" s="217"/>
      <c r="AD21321" s="213"/>
    </row>
    <row r="21322" spans="20:30" x14ac:dyDescent="0.2">
      <c r="T21322" s="212"/>
      <c r="U21322" s="213"/>
      <c r="V21322" s="213"/>
      <c r="W21322" s="213"/>
      <c r="X21322" s="214"/>
      <c r="Y21322" s="214"/>
      <c r="Z21322" s="214"/>
      <c r="AA21322" s="217"/>
      <c r="AB21322" s="217"/>
      <c r="AC21322" s="217"/>
      <c r="AD21322" s="213"/>
    </row>
    <row r="21323" spans="20:30" x14ac:dyDescent="0.2">
      <c r="T21323" s="212"/>
      <c r="U21323" s="213"/>
      <c r="V21323" s="213"/>
      <c r="W21323" s="213"/>
      <c r="X21323" s="214"/>
      <c r="Y21323" s="214"/>
      <c r="Z21323" s="214"/>
      <c r="AA21323" s="217"/>
      <c r="AB21323" s="217"/>
      <c r="AC21323" s="217"/>
      <c r="AD21323" s="213"/>
    </row>
    <row r="21324" spans="20:30" x14ac:dyDescent="0.2">
      <c r="T21324" s="212"/>
      <c r="U21324" s="213"/>
      <c r="V21324" s="213"/>
      <c r="W21324" s="213"/>
      <c r="X21324" s="214"/>
      <c r="Y21324" s="214"/>
      <c r="Z21324" s="214"/>
      <c r="AA21324" s="217"/>
      <c r="AB21324" s="217"/>
      <c r="AC21324" s="217"/>
      <c r="AD21324" s="213"/>
    </row>
    <row r="21325" spans="20:30" x14ac:dyDescent="0.2">
      <c r="T21325" s="212"/>
      <c r="U21325" s="213"/>
      <c r="V21325" s="213"/>
      <c r="W21325" s="213"/>
      <c r="X21325" s="214"/>
      <c r="Y21325" s="214"/>
      <c r="Z21325" s="214"/>
      <c r="AA21325" s="217"/>
      <c r="AB21325" s="217"/>
      <c r="AC21325" s="217"/>
      <c r="AD21325" s="213"/>
    </row>
    <row r="21326" spans="20:30" x14ac:dyDescent="0.2">
      <c r="T21326" s="212"/>
      <c r="U21326" s="213"/>
      <c r="V21326" s="213"/>
      <c r="W21326" s="213"/>
      <c r="X21326" s="214"/>
      <c r="Y21326" s="214"/>
      <c r="Z21326" s="214"/>
      <c r="AA21326" s="217"/>
      <c r="AB21326" s="217"/>
      <c r="AC21326" s="217"/>
      <c r="AD21326" s="213"/>
    </row>
    <row r="21327" spans="20:30" x14ac:dyDescent="0.2">
      <c r="T21327" s="212"/>
      <c r="U21327" s="213"/>
      <c r="V21327" s="213"/>
      <c r="W21327" s="213"/>
      <c r="X21327" s="214"/>
      <c r="Y21327" s="214"/>
      <c r="Z21327" s="214"/>
      <c r="AA21327" s="217"/>
      <c r="AB21327" s="217"/>
      <c r="AC21327" s="217"/>
      <c r="AD21327" s="213"/>
    </row>
    <row r="21328" spans="20:30" x14ac:dyDescent="0.2">
      <c r="T21328" s="212"/>
      <c r="U21328" s="213"/>
      <c r="V21328" s="213"/>
      <c r="W21328" s="213"/>
      <c r="X21328" s="214"/>
      <c r="Y21328" s="214"/>
      <c r="Z21328" s="214"/>
      <c r="AA21328" s="217"/>
      <c r="AB21328" s="217"/>
      <c r="AC21328" s="217"/>
      <c r="AD21328" s="213"/>
    </row>
    <row r="21329" spans="20:30" x14ac:dyDescent="0.2">
      <c r="T21329" s="212"/>
      <c r="U21329" s="213"/>
      <c r="V21329" s="213"/>
      <c r="W21329" s="213"/>
      <c r="X21329" s="214"/>
      <c r="Y21329" s="214"/>
      <c r="Z21329" s="214"/>
      <c r="AA21329" s="217"/>
      <c r="AB21329" s="217"/>
      <c r="AC21329" s="217"/>
      <c r="AD21329" s="213"/>
    </row>
    <row r="21330" spans="20:30" x14ac:dyDescent="0.2">
      <c r="T21330" s="212"/>
      <c r="U21330" s="213"/>
      <c r="V21330" s="213"/>
      <c r="W21330" s="213"/>
      <c r="X21330" s="214"/>
      <c r="Y21330" s="214"/>
      <c r="Z21330" s="214"/>
      <c r="AA21330" s="217"/>
      <c r="AB21330" s="217"/>
      <c r="AC21330" s="217"/>
      <c r="AD21330" s="213"/>
    </row>
    <row r="21331" spans="20:30" x14ac:dyDescent="0.2">
      <c r="T21331" s="212"/>
      <c r="U21331" s="213"/>
      <c r="V21331" s="213"/>
      <c r="W21331" s="213"/>
      <c r="X21331" s="214"/>
      <c r="Y21331" s="214"/>
      <c r="Z21331" s="214"/>
      <c r="AA21331" s="217"/>
      <c r="AB21331" s="217"/>
      <c r="AC21331" s="217"/>
      <c r="AD21331" s="213"/>
    </row>
    <row r="21332" spans="20:30" x14ac:dyDescent="0.2">
      <c r="T21332" s="212"/>
      <c r="U21332" s="213"/>
      <c r="V21332" s="213"/>
      <c r="W21332" s="213"/>
      <c r="X21332" s="214"/>
      <c r="Y21332" s="214"/>
      <c r="Z21332" s="214"/>
      <c r="AA21332" s="217"/>
      <c r="AB21332" s="217"/>
      <c r="AC21332" s="217"/>
      <c r="AD21332" s="213"/>
    </row>
    <row r="21333" spans="20:30" x14ac:dyDescent="0.2">
      <c r="T21333" s="212"/>
      <c r="U21333" s="213"/>
      <c r="V21333" s="213"/>
      <c r="W21333" s="213"/>
      <c r="X21333" s="214"/>
      <c r="Y21333" s="214"/>
      <c r="Z21333" s="214"/>
      <c r="AA21333" s="217"/>
      <c r="AB21333" s="217"/>
      <c r="AC21333" s="217"/>
      <c r="AD21333" s="213"/>
    </row>
    <row r="21334" spans="20:30" x14ac:dyDescent="0.2">
      <c r="T21334" s="212"/>
      <c r="U21334" s="213"/>
      <c r="V21334" s="213"/>
      <c r="W21334" s="213"/>
      <c r="X21334" s="214"/>
      <c r="Y21334" s="214"/>
      <c r="Z21334" s="214"/>
      <c r="AA21334" s="217"/>
      <c r="AB21334" s="217"/>
      <c r="AC21334" s="217"/>
      <c r="AD21334" s="213"/>
    </row>
    <row r="21335" spans="20:30" x14ac:dyDescent="0.2">
      <c r="T21335" s="212"/>
      <c r="U21335" s="213"/>
      <c r="V21335" s="213"/>
      <c r="W21335" s="213"/>
      <c r="X21335" s="214"/>
      <c r="Y21335" s="214"/>
      <c r="Z21335" s="214"/>
      <c r="AA21335" s="217"/>
      <c r="AB21335" s="217"/>
      <c r="AC21335" s="217"/>
      <c r="AD21335" s="213"/>
    </row>
    <row r="21336" spans="20:30" x14ac:dyDescent="0.2">
      <c r="T21336" s="212"/>
      <c r="U21336" s="213"/>
      <c r="V21336" s="213"/>
      <c r="W21336" s="213"/>
      <c r="X21336" s="214"/>
      <c r="Y21336" s="214"/>
      <c r="Z21336" s="214"/>
      <c r="AA21336" s="217"/>
      <c r="AB21336" s="217"/>
      <c r="AC21336" s="217"/>
      <c r="AD21336" s="213"/>
    </row>
    <row r="21337" spans="20:30" x14ac:dyDescent="0.2">
      <c r="T21337" s="212"/>
      <c r="U21337" s="213"/>
      <c r="V21337" s="213"/>
      <c r="W21337" s="213"/>
      <c r="X21337" s="214"/>
      <c r="Y21337" s="214"/>
      <c r="Z21337" s="214"/>
      <c r="AA21337" s="217"/>
      <c r="AB21337" s="217"/>
      <c r="AC21337" s="217"/>
      <c r="AD21337" s="213"/>
    </row>
    <row r="21338" spans="20:30" x14ac:dyDescent="0.2">
      <c r="T21338" s="212"/>
      <c r="U21338" s="213"/>
      <c r="V21338" s="213"/>
      <c r="W21338" s="213"/>
      <c r="X21338" s="214"/>
      <c r="Y21338" s="214"/>
      <c r="Z21338" s="214"/>
      <c r="AA21338" s="217"/>
      <c r="AB21338" s="217"/>
      <c r="AC21338" s="217"/>
      <c r="AD21338" s="213"/>
    </row>
    <row r="21339" spans="20:30" x14ac:dyDescent="0.2">
      <c r="T21339" s="212"/>
      <c r="U21339" s="213"/>
      <c r="V21339" s="213"/>
      <c r="W21339" s="213"/>
      <c r="X21339" s="214"/>
      <c r="Y21339" s="214"/>
      <c r="Z21339" s="214"/>
      <c r="AA21339" s="217"/>
      <c r="AB21339" s="217"/>
      <c r="AC21339" s="217"/>
      <c r="AD21339" s="213"/>
    </row>
    <row r="21340" spans="20:30" x14ac:dyDescent="0.2">
      <c r="T21340" s="212"/>
      <c r="U21340" s="213"/>
      <c r="V21340" s="213"/>
      <c r="W21340" s="213"/>
      <c r="X21340" s="214"/>
      <c r="Y21340" s="214"/>
      <c r="Z21340" s="214"/>
      <c r="AA21340" s="217"/>
      <c r="AB21340" s="217"/>
      <c r="AC21340" s="217"/>
      <c r="AD21340" s="213"/>
    </row>
    <row r="21341" spans="20:30" x14ac:dyDescent="0.2">
      <c r="T21341" s="212"/>
      <c r="U21341" s="213"/>
      <c r="V21341" s="213"/>
      <c r="W21341" s="213"/>
      <c r="X21341" s="214"/>
      <c r="Y21341" s="214"/>
      <c r="Z21341" s="214"/>
      <c r="AA21341" s="217"/>
      <c r="AB21341" s="217"/>
      <c r="AC21341" s="217"/>
      <c r="AD21341" s="213"/>
    </row>
    <row r="21342" spans="20:30" x14ac:dyDescent="0.2">
      <c r="T21342" s="212"/>
      <c r="U21342" s="213"/>
      <c r="V21342" s="213"/>
      <c r="W21342" s="213"/>
      <c r="X21342" s="214"/>
      <c r="Y21342" s="214"/>
      <c r="Z21342" s="214"/>
      <c r="AA21342" s="217"/>
      <c r="AB21342" s="217"/>
      <c r="AC21342" s="217"/>
      <c r="AD21342" s="213"/>
    </row>
    <row r="21343" spans="20:30" x14ac:dyDescent="0.2">
      <c r="T21343" s="212"/>
      <c r="U21343" s="213"/>
      <c r="V21343" s="213"/>
      <c r="W21343" s="213"/>
      <c r="X21343" s="214"/>
      <c r="Y21343" s="214"/>
      <c r="Z21343" s="214"/>
      <c r="AA21343" s="217"/>
      <c r="AB21343" s="217"/>
      <c r="AC21343" s="217"/>
      <c r="AD21343" s="213"/>
    </row>
    <row r="21344" spans="20:30" x14ac:dyDescent="0.2">
      <c r="T21344" s="212"/>
      <c r="U21344" s="213"/>
      <c r="V21344" s="213"/>
      <c r="W21344" s="213"/>
      <c r="X21344" s="214"/>
      <c r="Y21344" s="214"/>
      <c r="Z21344" s="214"/>
      <c r="AA21344" s="217"/>
      <c r="AB21344" s="217"/>
      <c r="AC21344" s="217"/>
      <c r="AD21344" s="213"/>
    </row>
    <row r="21345" spans="20:30" x14ac:dyDescent="0.2">
      <c r="T21345" s="212"/>
      <c r="U21345" s="213"/>
      <c r="V21345" s="213"/>
      <c r="W21345" s="213"/>
      <c r="X21345" s="214"/>
      <c r="Y21345" s="214"/>
      <c r="Z21345" s="214"/>
      <c r="AA21345" s="217"/>
      <c r="AB21345" s="217"/>
      <c r="AC21345" s="217"/>
      <c r="AD21345" s="213"/>
    </row>
    <row r="21346" spans="20:30" x14ac:dyDescent="0.2">
      <c r="T21346" s="212"/>
      <c r="U21346" s="213"/>
      <c r="V21346" s="213"/>
      <c r="W21346" s="213"/>
      <c r="X21346" s="214"/>
      <c r="Y21346" s="214"/>
      <c r="Z21346" s="214"/>
      <c r="AA21346" s="217"/>
      <c r="AB21346" s="217"/>
      <c r="AC21346" s="217"/>
      <c r="AD21346" s="213"/>
    </row>
    <row r="21347" spans="20:30" x14ac:dyDescent="0.2">
      <c r="T21347" s="212"/>
      <c r="U21347" s="213"/>
      <c r="V21347" s="213"/>
      <c r="W21347" s="213"/>
      <c r="X21347" s="214"/>
      <c r="Y21347" s="214"/>
      <c r="Z21347" s="214"/>
      <c r="AA21347" s="217"/>
      <c r="AB21347" s="217"/>
      <c r="AC21347" s="217"/>
      <c r="AD21347" s="213"/>
    </row>
    <row r="21348" spans="20:30" x14ac:dyDescent="0.2">
      <c r="T21348" s="212"/>
      <c r="U21348" s="213"/>
      <c r="V21348" s="213"/>
      <c r="W21348" s="213"/>
      <c r="X21348" s="214"/>
      <c r="Y21348" s="214"/>
      <c r="Z21348" s="214"/>
      <c r="AA21348" s="217"/>
      <c r="AB21348" s="217"/>
      <c r="AC21348" s="217"/>
      <c r="AD21348" s="213"/>
    </row>
    <row r="21349" spans="20:30" x14ac:dyDescent="0.2">
      <c r="T21349" s="212"/>
      <c r="U21349" s="213"/>
      <c r="V21349" s="213"/>
      <c r="W21349" s="213"/>
      <c r="X21349" s="214"/>
      <c r="Y21349" s="214"/>
      <c r="Z21349" s="214"/>
      <c r="AA21349" s="217"/>
      <c r="AB21349" s="217"/>
      <c r="AC21349" s="217"/>
      <c r="AD21349" s="213"/>
    </row>
    <row r="21350" spans="20:30" x14ac:dyDescent="0.2">
      <c r="T21350" s="212"/>
      <c r="U21350" s="213"/>
      <c r="V21350" s="213"/>
      <c r="W21350" s="213"/>
      <c r="X21350" s="214"/>
      <c r="Y21350" s="214"/>
      <c r="Z21350" s="214"/>
      <c r="AA21350" s="217"/>
      <c r="AB21350" s="217"/>
      <c r="AC21350" s="217"/>
      <c r="AD21350" s="213"/>
    </row>
    <row r="21351" spans="20:30" x14ac:dyDescent="0.2">
      <c r="T21351" s="212"/>
      <c r="U21351" s="213"/>
      <c r="V21351" s="213"/>
      <c r="W21351" s="213"/>
      <c r="X21351" s="214"/>
      <c r="Y21351" s="214"/>
      <c r="Z21351" s="214"/>
      <c r="AA21351" s="217"/>
      <c r="AB21351" s="217"/>
      <c r="AC21351" s="217"/>
      <c r="AD21351" s="213"/>
    </row>
    <row r="21352" spans="20:30" x14ac:dyDescent="0.2">
      <c r="T21352" s="212"/>
      <c r="U21352" s="213"/>
      <c r="V21352" s="213"/>
      <c r="W21352" s="213"/>
      <c r="X21352" s="214"/>
      <c r="Y21352" s="214"/>
      <c r="Z21352" s="214"/>
      <c r="AA21352" s="217"/>
      <c r="AB21352" s="217"/>
      <c r="AC21352" s="217"/>
      <c r="AD21352" s="213"/>
    </row>
    <row r="21353" spans="20:30" x14ac:dyDescent="0.2">
      <c r="T21353" s="212"/>
      <c r="U21353" s="213"/>
      <c r="V21353" s="213"/>
      <c r="W21353" s="213"/>
      <c r="X21353" s="214"/>
      <c r="Y21353" s="214"/>
      <c r="Z21353" s="214"/>
      <c r="AA21353" s="217"/>
      <c r="AB21353" s="217"/>
      <c r="AC21353" s="217"/>
      <c r="AD21353" s="213"/>
    </row>
    <row r="21354" spans="20:30" x14ac:dyDescent="0.2">
      <c r="T21354" s="212"/>
      <c r="U21354" s="213"/>
      <c r="V21354" s="213"/>
      <c r="W21354" s="213"/>
      <c r="X21354" s="214"/>
      <c r="Y21354" s="214"/>
      <c r="Z21354" s="214"/>
      <c r="AA21354" s="217"/>
      <c r="AB21354" s="217"/>
      <c r="AC21354" s="217"/>
      <c r="AD21354" s="213"/>
    </row>
    <row r="21355" spans="20:30" x14ac:dyDescent="0.2">
      <c r="T21355" s="212"/>
      <c r="U21355" s="213"/>
      <c r="V21355" s="213"/>
      <c r="W21355" s="213"/>
      <c r="X21355" s="214"/>
      <c r="Y21355" s="214"/>
      <c r="Z21355" s="214"/>
      <c r="AA21355" s="217"/>
      <c r="AB21355" s="217"/>
      <c r="AC21355" s="217"/>
      <c r="AD21355" s="213"/>
    </row>
    <row r="21356" spans="20:30" x14ac:dyDescent="0.2">
      <c r="T21356" s="212"/>
      <c r="U21356" s="213"/>
      <c r="V21356" s="213"/>
      <c r="W21356" s="213"/>
      <c r="X21356" s="214"/>
      <c r="Y21356" s="214"/>
      <c r="Z21356" s="214"/>
      <c r="AA21356" s="217"/>
      <c r="AB21356" s="217"/>
      <c r="AC21356" s="217"/>
      <c r="AD21356" s="213"/>
    </row>
    <row r="21357" spans="20:30" x14ac:dyDescent="0.2">
      <c r="T21357" s="212"/>
      <c r="U21357" s="213"/>
      <c r="V21357" s="213"/>
      <c r="W21357" s="213"/>
      <c r="X21357" s="214"/>
      <c r="Y21357" s="214"/>
      <c r="Z21357" s="214"/>
      <c r="AA21357" s="217"/>
      <c r="AB21357" s="217"/>
      <c r="AC21357" s="217"/>
      <c r="AD21357" s="213"/>
    </row>
    <row r="21358" spans="20:30" x14ac:dyDescent="0.2">
      <c r="T21358" s="212"/>
      <c r="U21358" s="213"/>
      <c r="V21358" s="213"/>
      <c r="W21358" s="213"/>
      <c r="X21358" s="214"/>
      <c r="Y21358" s="214"/>
      <c r="Z21358" s="214"/>
      <c r="AA21358" s="217"/>
      <c r="AB21358" s="217"/>
      <c r="AC21358" s="217"/>
      <c r="AD21358" s="213"/>
    </row>
    <row r="21359" spans="20:30" x14ac:dyDescent="0.2">
      <c r="T21359" s="212"/>
      <c r="U21359" s="213"/>
      <c r="V21359" s="213"/>
      <c r="W21359" s="213"/>
      <c r="X21359" s="214"/>
      <c r="Y21359" s="214"/>
      <c r="Z21359" s="214"/>
      <c r="AA21359" s="217"/>
      <c r="AB21359" s="217"/>
      <c r="AC21359" s="217"/>
      <c r="AD21359" s="213"/>
    </row>
    <row r="21360" spans="20:30" x14ac:dyDescent="0.2">
      <c r="T21360" s="212"/>
      <c r="U21360" s="213"/>
      <c r="V21360" s="213"/>
      <c r="W21360" s="213"/>
      <c r="X21360" s="214"/>
      <c r="Y21360" s="214"/>
      <c r="Z21360" s="214"/>
      <c r="AA21360" s="217"/>
      <c r="AB21360" s="217"/>
      <c r="AC21360" s="217"/>
      <c r="AD21360" s="213"/>
    </row>
    <row r="21361" spans="20:30" x14ac:dyDescent="0.2">
      <c r="T21361" s="212"/>
      <c r="U21361" s="213"/>
      <c r="V21361" s="213"/>
      <c r="W21361" s="213"/>
      <c r="X21361" s="214"/>
      <c r="Y21361" s="214"/>
      <c r="Z21361" s="214"/>
      <c r="AA21361" s="217"/>
      <c r="AB21361" s="217"/>
      <c r="AC21361" s="217"/>
      <c r="AD21361" s="213"/>
    </row>
    <row r="21362" spans="20:30" x14ac:dyDescent="0.2">
      <c r="T21362" s="212"/>
      <c r="U21362" s="213"/>
      <c r="V21362" s="213"/>
      <c r="W21362" s="213"/>
      <c r="X21362" s="214"/>
      <c r="Y21362" s="214"/>
      <c r="Z21362" s="214"/>
      <c r="AA21362" s="217"/>
      <c r="AB21362" s="217"/>
      <c r="AC21362" s="217"/>
      <c r="AD21362" s="213"/>
    </row>
    <row r="21363" spans="20:30" x14ac:dyDescent="0.2">
      <c r="T21363" s="212"/>
      <c r="U21363" s="213"/>
      <c r="V21363" s="213"/>
      <c r="W21363" s="213"/>
      <c r="X21363" s="214"/>
      <c r="Y21363" s="214"/>
      <c r="Z21363" s="214"/>
      <c r="AA21363" s="217"/>
      <c r="AB21363" s="217"/>
      <c r="AC21363" s="217"/>
      <c r="AD21363" s="213"/>
    </row>
    <row r="21364" spans="20:30" x14ac:dyDescent="0.2">
      <c r="T21364" s="212"/>
      <c r="U21364" s="213"/>
      <c r="V21364" s="213"/>
      <c r="W21364" s="213"/>
      <c r="X21364" s="214"/>
      <c r="Y21364" s="214"/>
      <c r="Z21364" s="214"/>
      <c r="AA21364" s="217"/>
      <c r="AB21364" s="217"/>
      <c r="AC21364" s="217"/>
      <c r="AD21364" s="213"/>
    </row>
    <row r="21365" spans="20:30" x14ac:dyDescent="0.2">
      <c r="T21365" s="212"/>
      <c r="U21365" s="213"/>
      <c r="V21365" s="213"/>
      <c r="W21365" s="213"/>
      <c r="X21365" s="214"/>
      <c r="Y21365" s="214"/>
      <c r="Z21365" s="214"/>
      <c r="AA21365" s="217"/>
      <c r="AB21365" s="217"/>
      <c r="AC21365" s="217"/>
      <c r="AD21365" s="213"/>
    </row>
    <row r="21366" spans="20:30" x14ac:dyDescent="0.2">
      <c r="T21366" s="212"/>
      <c r="U21366" s="213"/>
      <c r="V21366" s="213"/>
      <c r="W21366" s="213"/>
      <c r="X21366" s="214"/>
      <c r="Y21366" s="214"/>
      <c r="Z21366" s="214"/>
      <c r="AA21366" s="217"/>
      <c r="AB21366" s="217"/>
      <c r="AC21366" s="217"/>
      <c r="AD21366" s="213"/>
    </row>
    <row r="21367" spans="20:30" x14ac:dyDescent="0.2">
      <c r="T21367" s="212"/>
      <c r="U21367" s="213"/>
      <c r="V21367" s="213"/>
      <c r="W21367" s="213"/>
      <c r="X21367" s="214"/>
      <c r="Y21367" s="214"/>
      <c r="Z21367" s="214"/>
      <c r="AA21367" s="217"/>
      <c r="AB21367" s="217"/>
      <c r="AC21367" s="217"/>
      <c r="AD21367" s="213"/>
    </row>
    <row r="21368" spans="20:30" x14ac:dyDescent="0.2">
      <c r="T21368" s="212"/>
      <c r="U21368" s="213"/>
      <c r="V21368" s="213"/>
      <c r="W21368" s="213"/>
      <c r="X21368" s="214"/>
      <c r="Y21368" s="214"/>
      <c r="Z21368" s="214"/>
      <c r="AA21368" s="217"/>
      <c r="AB21368" s="217"/>
      <c r="AC21368" s="217"/>
      <c r="AD21368" s="213"/>
    </row>
    <row r="21369" spans="20:30" x14ac:dyDescent="0.2">
      <c r="T21369" s="212"/>
      <c r="U21369" s="213"/>
      <c r="V21369" s="213"/>
      <c r="W21369" s="213"/>
      <c r="X21369" s="214"/>
      <c r="Y21369" s="214"/>
      <c r="Z21369" s="214"/>
      <c r="AA21369" s="217"/>
      <c r="AB21369" s="217"/>
      <c r="AC21369" s="217"/>
      <c r="AD21369" s="213"/>
    </row>
    <row r="21370" spans="20:30" x14ac:dyDescent="0.2">
      <c r="T21370" s="212"/>
      <c r="U21370" s="213"/>
      <c r="V21370" s="213"/>
      <c r="W21370" s="213"/>
      <c r="X21370" s="214"/>
      <c r="Y21370" s="214"/>
      <c r="Z21370" s="214"/>
      <c r="AA21370" s="217"/>
      <c r="AB21370" s="217"/>
      <c r="AC21370" s="217"/>
      <c r="AD21370" s="213"/>
    </row>
    <row r="21371" spans="20:30" x14ac:dyDescent="0.2">
      <c r="T21371" s="212"/>
      <c r="U21371" s="213"/>
      <c r="V21371" s="213"/>
      <c r="W21371" s="213"/>
      <c r="X21371" s="214"/>
      <c r="Y21371" s="214"/>
      <c r="Z21371" s="214"/>
      <c r="AA21371" s="217"/>
      <c r="AB21371" s="217"/>
      <c r="AC21371" s="217"/>
      <c r="AD21371" s="213"/>
    </row>
    <row r="21372" spans="20:30" x14ac:dyDescent="0.2">
      <c r="T21372" s="212"/>
      <c r="U21372" s="213"/>
      <c r="V21372" s="213"/>
      <c r="W21372" s="213"/>
      <c r="X21372" s="214"/>
      <c r="Y21372" s="214"/>
      <c r="Z21372" s="214"/>
      <c r="AA21372" s="217"/>
      <c r="AB21372" s="217"/>
      <c r="AC21372" s="217"/>
      <c r="AD21372" s="213"/>
    </row>
    <row r="21373" spans="20:30" x14ac:dyDescent="0.2">
      <c r="T21373" s="212"/>
      <c r="U21373" s="213"/>
      <c r="V21373" s="213"/>
      <c r="W21373" s="213"/>
      <c r="X21373" s="214"/>
      <c r="Y21373" s="214"/>
      <c r="Z21373" s="214"/>
      <c r="AA21373" s="217"/>
      <c r="AB21373" s="217"/>
      <c r="AC21373" s="217"/>
      <c r="AD21373" s="213"/>
    </row>
    <row r="21374" spans="20:30" x14ac:dyDescent="0.2">
      <c r="T21374" s="212"/>
      <c r="U21374" s="213"/>
      <c r="V21374" s="213"/>
      <c r="W21374" s="213"/>
      <c r="X21374" s="214"/>
      <c r="Y21374" s="214"/>
      <c r="Z21374" s="214"/>
      <c r="AA21374" s="217"/>
      <c r="AB21374" s="217"/>
      <c r="AC21374" s="217"/>
      <c r="AD21374" s="213"/>
    </row>
    <row r="21375" spans="20:30" x14ac:dyDescent="0.2">
      <c r="T21375" s="212"/>
      <c r="U21375" s="213"/>
      <c r="V21375" s="213"/>
      <c r="W21375" s="213"/>
      <c r="X21375" s="214"/>
      <c r="Y21375" s="214"/>
      <c r="Z21375" s="214"/>
      <c r="AA21375" s="217"/>
      <c r="AB21375" s="217"/>
      <c r="AC21375" s="217"/>
      <c r="AD21375" s="213"/>
    </row>
    <row r="21376" spans="20:30" x14ac:dyDescent="0.2">
      <c r="T21376" s="212"/>
      <c r="U21376" s="213"/>
      <c r="V21376" s="213"/>
      <c r="W21376" s="213"/>
      <c r="X21376" s="214"/>
      <c r="Y21376" s="214"/>
      <c r="Z21376" s="214"/>
      <c r="AA21376" s="217"/>
      <c r="AB21376" s="217"/>
      <c r="AC21376" s="217"/>
      <c r="AD21376" s="213"/>
    </row>
    <row r="21377" spans="20:30" x14ac:dyDescent="0.2">
      <c r="T21377" s="212"/>
      <c r="U21377" s="213"/>
      <c r="V21377" s="213"/>
      <c r="W21377" s="213"/>
      <c r="X21377" s="214"/>
      <c r="Y21377" s="214"/>
      <c r="Z21377" s="214"/>
      <c r="AA21377" s="217"/>
      <c r="AB21377" s="217"/>
      <c r="AC21377" s="217"/>
      <c r="AD21377" s="213"/>
    </row>
    <row r="21378" spans="20:30" x14ac:dyDescent="0.2">
      <c r="T21378" s="212"/>
      <c r="U21378" s="213"/>
      <c r="V21378" s="213"/>
      <c r="W21378" s="213"/>
      <c r="X21378" s="214"/>
      <c r="Y21378" s="214"/>
      <c r="Z21378" s="214"/>
      <c r="AA21378" s="217"/>
      <c r="AB21378" s="217"/>
      <c r="AC21378" s="217"/>
      <c r="AD21378" s="213"/>
    </row>
    <row r="21379" spans="20:30" x14ac:dyDescent="0.2">
      <c r="T21379" s="212"/>
      <c r="U21379" s="213"/>
      <c r="V21379" s="213"/>
      <c r="W21379" s="213"/>
      <c r="X21379" s="214"/>
      <c r="Y21379" s="214"/>
      <c r="Z21379" s="214"/>
      <c r="AA21379" s="217"/>
      <c r="AB21379" s="217"/>
      <c r="AC21379" s="217"/>
      <c r="AD21379" s="213"/>
    </row>
    <row r="21380" spans="20:30" x14ac:dyDescent="0.2">
      <c r="T21380" s="212"/>
      <c r="U21380" s="213"/>
      <c r="V21380" s="213"/>
      <c r="W21380" s="213"/>
      <c r="X21380" s="214"/>
      <c r="Y21380" s="214"/>
      <c r="Z21380" s="214"/>
      <c r="AA21380" s="217"/>
      <c r="AB21380" s="217"/>
      <c r="AC21380" s="217"/>
      <c r="AD21380" s="213"/>
    </row>
    <row r="21381" spans="20:30" x14ac:dyDescent="0.2">
      <c r="T21381" s="212"/>
      <c r="U21381" s="213"/>
      <c r="V21381" s="213"/>
      <c r="W21381" s="213"/>
      <c r="X21381" s="214"/>
      <c r="Y21381" s="214"/>
      <c r="Z21381" s="214"/>
      <c r="AA21381" s="217"/>
      <c r="AB21381" s="217"/>
      <c r="AC21381" s="217"/>
      <c r="AD21381" s="213"/>
    </row>
    <row r="21382" spans="20:30" x14ac:dyDescent="0.2">
      <c r="T21382" s="212"/>
      <c r="U21382" s="213"/>
      <c r="V21382" s="213"/>
      <c r="W21382" s="213"/>
      <c r="X21382" s="214"/>
      <c r="Y21382" s="214"/>
      <c r="Z21382" s="214"/>
      <c r="AA21382" s="217"/>
      <c r="AB21382" s="217"/>
      <c r="AC21382" s="217"/>
      <c r="AD21382" s="213"/>
    </row>
    <row r="21383" spans="20:30" x14ac:dyDescent="0.2">
      <c r="T21383" s="212"/>
      <c r="U21383" s="213"/>
      <c r="V21383" s="213"/>
      <c r="W21383" s="213"/>
      <c r="X21383" s="214"/>
      <c r="Y21383" s="214"/>
      <c r="Z21383" s="214"/>
      <c r="AA21383" s="217"/>
      <c r="AB21383" s="217"/>
      <c r="AC21383" s="217"/>
      <c r="AD21383" s="213"/>
    </row>
    <row r="21384" spans="20:30" x14ac:dyDescent="0.2">
      <c r="T21384" s="212"/>
      <c r="U21384" s="213"/>
      <c r="V21384" s="213"/>
      <c r="W21384" s="213"/>
      <c r="X21384" s="214"/>
      <c r="Y21384" s="214"/>
      <c r="Z21384" s="214"/>
      <c r="AA21384" s="217"/>
      <c r="AB21384" s="217"/>
      <c r="AC21384" s="217"/>
      <c r="AD21384" s="213"/>
    </row>
    <row r="21385" spans="20:30" x14ac:dyDescent="0.2">
      <c r="T21385" s="212"/>
      <c r="U21385" s="213"/>
      <c r="V21385" s="213"/>
      <c r="W21385" s="213"/>
      <c r="X21385" s="214"/>
      <c r="Y21385" s="214"/>
      <c r="Z21385" s="214"/>
      <c r="AA21385" s="217"/>
      <c r="AB21385" s="217"/>
      <c r="AC21385" s="217"/>
      <c r="AD21385" s="213"/>
    </row>
    <row r="21386" spans="20:30" x14ac:dyDescent="0.2">
      <c r="T21386" s="212"/>
      <c r="U21386" s="213"/>
      <c r="V21386" s="213"/>
      <c r="W21386" s="213"/>
      <c r="X21386" s="214"/>
      <c r="Y21386" s="214"/>
      <c r="Z21386" s="214"/>
      <c r="AA21386" s="217"/>
      <c r="AB21386" s="217"/>
      <c r="AC21386" s="217"/>
      <c r="AD21386" s="213"/>
    </row>
    <row r="21387" spans="20:30" x14ac:dyDescent="0.2">
      <c r="T21387" s="212"/>
      <c r="U21387" s="213"/>
      <c r="V21387" s="213"/>
      <c r="W21387" s="213"/>
      <c r="X21387" s="214"/>
      <c r="Y21387" s="214"/>
      <c r="Z21387" s="214"/>
      <c r="AA21387" s="217"/>
      <c r="AB21387" s="217"/>
      <c r="AC21387" s="217"/>
      <c r="AD21387" s="213"/>
    </row>
    <row r="21388" spans="20:30" x14ac:dyDescent="0.2">
      <c r="T21388" s="212"/>
      <c r="U21388" s="213"/>
      <c r="V21388" s="213"/>
      <c r="W21388" s="213"/>
      <c r="X21388" s="214"/>
      <c r="Y21388" s="214"/>
      <c r="Z21388" s="214"/>
      <c r="AA21388" s="217"/>
      <c r="AB21388" s="217"/>
      <c r="AC21388" s="217"/>
      <c r="AD21388" s="213"/>
    </row>
    <row r="21389" spans="20:30" x14ac:dyDescent="0.2">
      <c r="T21389" s="212"/>
      <c r="U21389" s="213"/>
      <c r="V21389" s="213"/>
      <c r="W21389" s="213"/>
      <c r="X21389" s="214"/>
      <c r="Y21389" s="214"/>
      <c r="Z21389" s="214"/>
      <c r="AA21389" s="217"/>
      <c r="AB21389" s="217"/>
      <c r="AC21389" s="217"/>
      <c r="AD21389" s="213"/>
    </row>
    <row r="21390" spans="20:30" x14ac:dyDescent="0.2">
      <c r="T21390" s="212"/>
      <c r="U21390" s="213"/>
      <c r="V21390" s="213"/>
      <c r="W21390" s="213"/>
      <c r="X21390" s="214"/>
      <c r="Y21390" s="214"/>
      <c r="Z21390" s="214"/>
      <c r="AA21390" s="217"/>
      <c r="AB21390" s="217"/>
      <c r="AC21390" s="217"/>
      <c r="AD21390" s="213"/>
    </row>
    <row r="21391" spans="20:30" x14ac:dyDescent="0.2">
      <c r="T21391" s="212"/>
      <c r="U21391" s="213"/>
      <c r="V21391" s="213"/>
      <c r="W21391" s="213"/>
      <c r="X21391" s="214"/>
      <c r="Y21391" s="214"/>
      <c r="Z21391" s="214"/>
      <c r="AA21391" s="217"/>
      <c r="AB21391" s="217"/>
      <c r="AC21391" s="217"/>
      <c r="AD21391" s="213"/>
    </row>
    <row r="21392" spans="20:30" x14ac:dyDescent="0.2">
      <c r="T21392" s="212"/>
      <c r="U21392" s="213"/>
      <c r="V21392" s="213"/>
      <c r="W21392" s="213"/>
      <c r="X21392" s="214"/>
      <c r="Y21392" s="214"/>
      <c r="Z21392" s="214"/>
      <c r="AA21392" s="217"/>
      <c r="AB21392" s="217"/>
      <c r="AC21392" s="217"/>
      <c r="AD21392" s="213"/>
    </row>
    <row r="21393" spans="20:30" x14ac:dyDescent="0.2">
      <c r="T21393" s="212"/>
      <c r="U21393" s="213"/>
      <c r="V21393" s="213"/>
      <c r="W21393" s="213"/>
      <c r="X21393" s="214"/>
      <c r="Y21393" s="214"/>
      <c r="Z21393" s="214"/>
      <c r="AA21393" s="217"/>
      <c r="AB21393" s="217"/>
      <c r="AC21393" s="217"/>
      <c r="AD21393" s="213"/>
    </row>
    <row r="21394" spans="20:30" x14ac:dyDescent="0.2">
      <c r="T21394" s="212"/>
      <c r="U21394" s="213"/>
      <c r="V21394" s="213"/>
      <c r="W21394" s="213"/>
      <c r="X21394" s="214"/>
      <c r="Y21394" s="214"/>
      <c r="Z21394" s="214"/>
      <c r="AA21394" s="217"/>
      <c r="AB21394" s="217"/>
      <c r="AC21394" s="217"/>
      <c r="AD21394" s="213"/>
    </row>
    <row r="21395" spans="20:30" x14ac:dyDescent="0.2">
      <c r="T21395" s="212"/>
      <c r="U21395" s="213"/>
      <c r="V21395" s="213"/>
      <c r="W21395" s="213"/>
      <c r="X21395" s="214"/>
      <c r="Y21395" s="214"/>
      <c r="Z21395" s="214"/>
      <c r="AA21395" s="217"/>
      <c r="AB21395" s="217"/>
      <c r="AC21395" s="217"/>
      <c r="AD21395" s="213"/>
    </row>
    <row r="21396" spans="20:30" x14ac:dyDescent="0.2">
      <c r="T21396" s="212"/>
      <c r="U21396" s="213"/>
      <c r="V21396" s="213"/>
      <c r="W21396" s="213"/>
      <c r="X21396" s="214"/>
      <c r="Y21396" s="214"/>
      <c r="Z21396" s="214"/>
      <c r="AA21396" s="217"/>
      <c r="AB21396" s="217"/>
      <c r="AC21396" s="217"/>
      <c r="AD21396" s="213"/>
    </row>
    <row r="21397" spans="20:30" x14ac:dyDescent="0.2">
      <c r="T21397" s="212"/>
      <c r="U21397" s="213"/>
      <c r="V21397" s="213"/>
      <c r="W21397" s="213"/>
      <c r="X21397" s="214"/>
      <c r="Y21397" s="214"/>
      <c r="Z21397" s="214"/>
      <c r="AA21397" s="217"/>
      <c r="AB21397" s="217"/>
      <c r="AC21397" s="217"/>
      <c r="AD21397" s="213"/>
    </row>
    <row r="21398" spans="20:30" x14ac:dyDescent="0.2">
      <c r="T21398" s="212"/>
      <c r="U21398" s="213"/>
      <c r="V21398" s="213"/>
      <c r="W21398" s="213"/>
      <c r="X21398" s="214"/>
      <c r="Y21398" s="214"/>
      <c r="Z21398" s="214"/>
      <c r="AA21398" s="217"/>
      <c r="AB21398" s="217"/>
      <c r="AC21398" s="217"/>
      <c r="AD21398" s="213"/>
    </row>
    <row r="21399" spans="20:30" x14ac:dyDescent="0.2">
      <c r="T21399" s="212"/>
      <c r="U21399" s="213"/>
      <c r="V21399" s="213"/>
      <c r="W21399" s="213"/>
      <c r="X21399" s="214"/>
      <c r="Y21399" s="214"/>
      <c r="Z21399" s="214"/>
      <c r="AA21399" s="217"/>
      <c r="AB21399" s="217"/>
      <c r="AC21399" s="217"/>
      <c r="AD21399" s="213"/>
    </row>
    <row r="21400" spans="20:30" x14ac:dyDescent="0.2">
      <c r="T21400" s="212"/>
      <c r="U21400" s="213"/>
      <c r="V21400" s="213"/>
      <c r="W21400" s="213"/>
      <c r="X21400" s="214"/>
      <c r="Y21400" s="214"/>
      <c r="Z21400" s="214"/>
      <c r="AA21400" s="217"/>
      <c r="AB21400" s="217"/>
      <c r="AC21400" s="217"/>
      <c r="AD21400" s="213"/>
    </row>
    <row r="21401" spans="20:30" x14ac:dyDescent="0.2">
      <c r="T21401" s="212"/>
      <c r="U21401" s="213"/>
      <c r="V21401" s="213"/>
      <c r="W21401" s="213"/>
      <c r="X21401" s="214"/>
      <c r="Y21401" s="214"/>
      <c r="Z21401" s="214"/>
      <c r="AA21401" s="217"/>
      <c r="AB21401" s="217"/>
      <c r="AC21401" s="217"/>
      <c r="AD21401" s="213"/>
    </row>
    <row r="21402" spans="20:30" x14ac:dyDescent="0.2">
      <c r="T21402" s="212"/>
      <c r="U21402" s="213"/>
      <c r="V21402" s="213"/>
      <c r="W21402" s="213"/>
      <c r="X21402" s="214"/>
      <c r="Y21402" s="214"/>
      <c r="Z21402" s="214"/>
      <c r="AA21402" s="217"/>
      <c r="AB21402" s="217"/>
      <c r="AC21402" s="217"/>
      <c r="AD21402" s="213"/>
    </row>
    <row r="21403" spans="20:30" x14ac:dyDescent="0.2">
      <c r="T21403" s="212"/>
      <c r="U21403" s="213"/>
      <c r="V21403" s="213"/>
      <c r="W21403" s="213"/>
      <c r="X21403" s="214"/>
      <c r="Y21403" s="214"/>
      <c r="Z21403" s="214"/>
      <c r="AA21403" s="217"/>
      <c r="AB21403" s="217"/>
      <c r="AC21403" s="217"/>
      <c r="AD21403" s="213"/>
    </row>
    <row r="21404" spans="20:30" x14ac:dyDescent="0.2">
      <c r="T21404" s="212"/>
      <c r="U21404" s="213"/>
      <c r="V21404" s="213"/>
      <c r="W21404" s="213"/>
      <c r="X21404" s="214"/>
      <c r="Y21404" s="214"/>
      <c r="Z21404" s="214"/>
      <c r="AA21404" s="217"/>
      <c r="AB21404" s="217"/>
      <c r="AC21404" s="217"/>
      <c r="AD21404" s="213"/>
    </row>
    <row r="21405" spans="20:30" x14ac:dyDescent="0.2">
      <c r="T21405" s="212"/>
      <c r="U21405" s="213"/>
      <c r="V21405" s="213"/>
      <c r="W21405" s="213"/>
      <c r="X21405" s="214"/>
      <c r="Y21405" s="214"/>
      <c r="Z21405" s="214"/>
      <c r="AA21405" s="217"/>
      <c r="AB21405" s="217"/>
      <c r="AC21405" s="217"/>
      <c r="AD21405" s="213"/>
    </row>
    <row r="21406" spans="20:30" x14ac:dyDescent="0.2">
      <c r="T21406" s="212"/>
      <c r="U21406" s="213"/>
      <c r="V21406" s="213"/>
      <c r="W21406" s="213"/>
      <c r="X21406" s="214"/>
      <c r="Y21406" s="214"/>
      <c r="Z21406" s="214"/>
      <c r="AA21406" s="217"/>
      <c r="AB21406" s="217"/>
      <c r="AC21406" s="217"/>
      <c r="AD21406" s="213"/>
    </row>
    <row r="21407" spans="20:30" x14ac:dyDescent="0.2">
      <c r="T21407" s="212"/>
      <c r="U21407" s="213"/>
      <c r="V21407" s="213"/>
      <c r="W21407" s="213"/>
      <c r="X21407" s="214"/>
      <c r="Y21407" s="214"/>
      <c r="Z21407" s="214"/>
      <c r="AA21407" s="217"/>
      <c r="AB21407" s="217"/>
      <c r="AC21407" s="217"/>
      <c r="AD21407" s="213"/>
    </row>
    <row r="21408" spans="20:30" x14ac:dyDescent="0.2">
      <c r="T21408" s="212"/>
      <c r="U21408" s="213"/>
      <c r="V21408" s="213"/>
      <c r="W21408" s="213"/>
      <c r="X21408" s="214"/>
      <c r="Y21408" s="214"/>
      <c r="Z21408" s="214"/>
      <c r="AA21408" s="217"/>
      <c r="AB21408" s="217"/>
      <c r="AC21408" s="217"/>
      <c r="AD21408" s="213"/>
    </row>
    <row r="21409" spans="20:30" x14ac:dyDescent="0.2">
      <c r="T21409" s="212"/>
      <c r="U21409" s="213"/>
      <c r="V21409" s="213"/>
      <c r="W21409" s="213"/>
      <c r="X21409" s="214"/>
      <c r="Y21409" s="214"/>
      <c r="Z21409" s="214"/>
      <c r="AA21409" s="217"/>
      <c r="AB21409" s="217"/>
      <c r="AC21409" s="217"/>
      <c r="AD21409" s="213"/>
    </row>
    <row r="21410" spans="20:30" x14ac:dyDescent="0.2">
      <c r="T21410" s="212"/>
      <c r="U21410" s="213"/>
      <c r="V21410" s="213"/>
      <c r="W21410" s="213"/>
      <c r="X21410" s="214"/>
      <c r="Y21410" s="214"/>
      <c r="Z21410" s="214"/>
      <c r="AA21410" s="217"/>
      <c r="AB21410" s="217"/>
      <c r="AC21410" s="217"/>
      <c r="AD21410" s="213"/>
    </row>
    <row r="21411" spans="20:30" x14ac:dyDescent="0.2">
      <c r="T21411" s="212"/>
      <c r="U21411" s="213"/>
      <c r="V21411" s="213"/>
      <c r="W21411" s="213"/>
      <c r="X21411" s="214"/>
      <c r="Y21411" s="214"/>
      <c r="Z21411" s="214"/>
      <c r="AA21411" s="217"/>
      <c r="AB21411" s="217"/>
      <c r="AC21411" s="217"/>
      <c r="AD21411" s="213"/>
    </row>
    <row r="21412" spans="20:30" x14ac:dyDescent="0.2">
      <c r="T21412" s="212"/>
      <c r="U21412" s="213"/>
      <c r="V21412" s="213"/>
      <c r="W21412" s="213"/>
      <c r="X21412" s="214"/>
      <c r="Y21412" s="214"/>
      <c r="Z21412" s="214"/>
      <c r="AA21412" s="217"/>
      <c r="AB21412" s="217"/>
      <c r="AC21412" s="217"/>
      <c r="AD21412" s="213"/>
    </row>
    <row r="21413" spans="20:30" x14ac:dyDescent="0.2">
      <c r="T21413" s="212"/>
      <c r="U21413" s="213"/>
      <c r="V21413" s="213"/>
      <c r="W21413" s="213"/>
      <c r="X21413" s="214"/>
      <c r="Y21413" s="214"/>
      <c r="Z21413" s="214"/>
      <c r="AA21413" s="217"/>
      <c r="AB21413" s="217"/>
      <c r="AC21413" s="217"/>
      <c r="AD21413" s="213"/>
    </row>
    <row r="21414" spans="20:30" x14ac:dyDescent="0.2">
      <c r="T21414" s="212"/>
      <c r="U21414" s="213"/>
      <c r="V21414" s="213"/>
      <c r="W21414" s="213"/>
      <c r="X21414" s="214"/>
      <c r="Y21414" s="214"/>
      <c r="Z21414" s="214"/>
      <c r="AA21414" s="217"/>
      <c r="AB21414" s="217"/>
      <c r="AC21414" s="217"/>
      <c r="AD21414" s="213"/>
    </row>
    <row r="21415" spans="20:30" x14ac:dyDescent="0.2">
      <c r="T21415" s="212"/>
      <c r="U21415" s="213"/>
      <c r="V21415" s="213"/>
      <c r="W21415" s="213"/>
      <c r="X21415" s="214"/>
      <c r="Y21415" s="214"/>
      <c r="Z21415" s="214"/>
      <c r="AA21415" s="217"/>
      <c r="AB21415" s="217"/>
      <c r="AC21415" s="217"/>
      <c r="AD21415" s="213"/>
    </row>
    <row r="21416" spans="20:30" x14ac:dyDescent="0.2">
      <c r="T21416" s="212"/>
      <c r="U21416" s="213"/>
      <c r="V21416" s="213"/>
      <c r="W21416" s="213"/>
      <c r="X21416" s="214"/>
      <c r="Y21416" s="214"/>
      <c r="Z21416" s="214"/>
      <c r="AA21416" s="217"/>
      <c r="AB21416" s="217"/>
      <c r="AC21416" s="217"/>
      <c r="AD21416" s="213"/>
    </row>
    <row r="21417" spans="20:30" x14ac:dyDescent="0.2">
      <c r="T21417" s="212"/>
      <c r="U21417" s="213"/>
      <c r="V21417" s="213"/>
      <c r="W21417" s="213"/>
      <c r="X21417" s="214"/>
      <c r="Y21417" s="214"/>
      <c r="Z21417" s="214"/>
      <c r="AA21417" s="217"/>
      <c r="AB21417" s="217"/>
      <c r="AC21417" s="217"/>
      <c r="AD21417" s="213"/>
    </row>
    <row r="21418" spans="20:30" x14ac:dyDescent="0.2">
      <c r="T21418" s="212"/>
      <c r="U21418" s="213"/>
      <c r="V21418" s="213"/>
      <c r="W21418" s="213"/>
      <c r="X21418" s="214"/>
      <c r="Y21418" s="214"/>
      <c r="Z21418" s="214"/>
      <c r="AA21418" s="217"/>
      <c r="AB21418" s="217"/>
      <c r="AC21418" s="217"/>
      <c r="AD21418" s="213"/>
    </row>
    <row r="21419" spans="20:30" x14ac:dyDescent="0.2">
      <c r="T21419" s="212"/>
      <c r="U21419" s="213"/>
      <c r="V21419" s="213"/>
      <c r="W21419" s="213"/>
      <c r="X21419" s="214"/>
      <c r="Y21419" s="214"/>
      <c r="Z21419" s="214"/>
      <c r="AA21419" s="217"/>
      <c r="AB21419" s="217"/>
      <c r="AC21419" s="217"/>
      <c r="AD21419" s="213"/>
    </row>
    <row r="21420" spans="20:30" x14ac:dyDescent="0.2">
      <c r="T21420" s="212"/>
      <c r="U21420" s="213"/>
      <c r="V21420" s="213"/>
      <c r="W21420" s="213"/>
      <c r="X21420" s="214"/>
      <c r="Y21420" s="214"/>
      <c r="Z21420" s="214"/>
      <c r="AA21420" s="217"/>
      <c r="AB21420" s="217"/>
      <c r="AC21420" s="217"/>
      <c r="AD21420" s="213"/>
    </row>
    <row r="21421" spans="20:30" x14ac:dyDescent="0.2">
      <c r="T21421" s="212"/>
      <c r="U21421" s="213"/>
      <c r="V21421" s="213"/>
      <c r="W21421" s="213"/>
      <c r="X21421" s="214"/>
      <c r="Y21421" s="214"/>
      <c r="Z21421" s="214"/>
      <c r="AA21421" s="217"/>
      <c r="AB21421" s="217"/>
      <c r="AC21421" s="217"/>
      <c r="AD21421" s="213"/>
    </row>
    <row r="21422" spans="20:30" x14ac:dyDescent="0.2">
      <c r="T21422" s="212"/>
      <c r="U21422" s="213"/>
      <c r="V21422" s="213"/>
      <c r="W21422" s="213"/>
      <c r="X21422" s="214"/>
      <c r="Y21422" s="214"/>
      <c r="Z21422" s="214"/>
      <c r="AA21422" s="217"/>
      <c r="AB21422" s="217"/>
      <c r="AC21422" s="217"/>
      <c r="AD21422" s="213"/>
    </row>
    <row r="21423" spans="20:30" x14ac:dyDescent="0.2">
      <c r="T21423" s="212"/>
      <c r="U21423" s="213"/>
      <c r="V21423" s="213"/>
      <c r="W21423" s="213"/>
      <c r="X21423" s="214"/>
      <c r="Y21423" s="214"/>
      <c r="Z21423" s="214"/>
      <c r="AA21423" s="217"/>
      <c r="AB21423" s="217"/>
      <c r="AC21423" s="217"/>
      <c r="AD21423" s="213"/>
    </row>
    <row r="21424" spans="20:30" x14ac:dyDescent="0.2">
      <c r="T21424" s="212"/>
      <c r="U21424" s="213"/>
      <c r="V21424" s="213"/>
      <c r="W21424" s="213"/>
      <c r="X21424" s="214"/>
      <c r="Y21424" s="214"/>
      <c r="Z21424" s="214"/>
      <c r="AA21424" s="217"/>
      <c r="AB21424" s="217"/>
      <c r="AC21424" s="217"/>
      <c r="AD21424" s="213"/>
    </row>
    <row r="21425" spans="20:30" x14ac:dyDescent="0.2">
      <c r="T21425" s="212"/>
      <c r="U21425" s="213"/>
      <c r="V21425" s="213"/>
      <c r="W21425" s="213"/>
      <c r="X21425" s="214"/>
      <c r="Y21425" s="214"/>
      <c r="Z21425" s="214"/>
      <c r="AA21425" s="217"/>
      <c r="AB21425" s="217"/>
      <c r="AC21425" s="217"/>
      <c r="AD21425" s="213"/>
    </row>
    <row r="21426" spans="20:30" x14ac:dyDescent="0.2">
      <c r="T21426" s="212"/>
      <c r="U21426" s="213"/>
      <c r="V21426" s="213"/>
      <c r="W21426" s="213"/>
      <c r="X21426" s="214"/>
      <c r="Y21426" s="214"/>
      <c r="Z21426" s="214"/>
      <c r="AA21426" s="217"/>
      <c r="AB21426" s="217"/>
      <c r="AC21426" s="217"/>
      <c r="AD21426" s="213"/>
    </row>
    <row r="21427" spans="20:30" x14ac:dyDescent="0.2">
      <c r="T21427" s="212"/>
      <c r="U21427" s="213"/>
      <c r="V21427" s="213"/>
      <c r="W21427" s="213"/>
      <c r="X21427" s="214"/>
      <c r="Y21427" s="214"/>
      <c r="Z21427" s="214"/>
      <c r="AA21427" s="217"/>
      <c r="AB21427" s="217"/>
      <c r="AC21427" s="217"/>
      <c r="AD21427" s="213"/>
    </row>
    <row r="21428" spans="20:30" x14ac:dyDescent="0.2">
      <c r="T21428" s="212"/>
      <c r="U21428" s="213"/>
      <c r="V21428" s="213"/>
      <c r="W21428" s="213"/>
      <c r="X21428" s="214"/>
      <c r="Y21428" s="214"/>
      <c r="Z21428" s="214"/>
      <c r="AA21428" s="217"/>
      <c r="AB21428" s="217"/>
      <c r="AC21428" s="217"/>
      <c r="AD21428" s="213"/>
    </row>
    <row r="21429" spans="20:30" x14ac:dyDescent="0.2">
      <c r="T21429" s="212"/>
      <c r="U21429" s="213"/>
      <c r="V21429" s="213"/>
      <c r="W21429" s="213"/>
      <c r="X21429" s="214"/>
      <c r="Y21429" s="214"/>
      <c r="Z21429" s="214"/>
      <c r="AA21429" s="217"/>
      <c r="AB21429" s="217"/>
      <c r="AC21429" s="217"/>
      <c r="AD21429" s="213"/>
    </row>
    <row r="21430" spans="20:30" x14ac:dyDescent="0.2">
      <c r="T21430" s="212"/>
      <c r="U21430" s="213"/>
      <c r="V21430" s="213"/>
      <c r="W21430" s="213"/>
      <c r="X21430" s="214"/>
      <c r="Y21430" s="214"/>
      <c r="Z21430" s="214"/>
      <c r="AA21430" s="217"/>
      <c r="AB21430" s="217"/>
      <c r="AC21430" s="217"/>
      <c r="AD21430" s="213"/>
    </row>
    <row r="21431" spans="20:30" x14ac:dyDescent="0.2">
      <c r="T21431" s="212"/>
      <c r="U21431" s="213"/>
      <c r="V21431" s="213"/>
      <c r="W21431" s="213"/>
      <c r="X21431" s="214"/>
      <c r="Y21431" s="214"/>
      <c r="Z21431" s="214"/>
      <c r="AA21431" s="217"/>
      <c r="AB21431" s="217"/>
      <c r="AC21431" s="217"/>
      <c r="AD21431" s="213"/>
    </row>
    <row r="21432" spans="20:30" x14ac:dyDescent="0.2">
      <c r="T21432" s="212"/>
      <c r="U21432" s="213"/>
      <c r="V21432" s="213"/>
      <c r="W21432" s="213"/>
      <c r="X21432" s="214"/>
      <c r="Y21432" s="214"/>
      <c r="Z21432" s="214"/>
      <c r="AA21432" s="217"/>
      <c r="AB21432" s="217"/>
      <c r="AC21432" s="217"/>
      <c r="AD21432" s="213"/>
    </row>
    <row r="21433" spans="20:30" x14ac:dyDescent="0.2">
      <c r="T21433" s="212"/>
      <c r="U21433" s="213"/>
      <c r="V21433" s="213"/>
      <c r="W21433" s="213"/>
      <c r="X21433" s="214"/>
      <c r="Y21433" s="214"/>
      <c r="Z21433" s="214"/>
      <c r="AA21433" s="217"/>
      <c r="AB21433" s="217"/>
      <c r="AC21433" s="217"/>
      <c r="AD21433" s="213"/>
    </row>
    <row r="21434" spans="20:30" x14ac:dyDescent="0.2">
      <c r="T21434" s="212"/>
      <c r="U21434" s="213"/>
      <c r="V21434" s="213"/>
      <c r="W21434" s="213"/>
      <c r="X21434" s="214"/>
      <c r="Y21434" s="214"/>
      <c r="Z21434" s="214"/>
      <c r="AA21434" s="217"/>
      <c r="AB21434" s="217"/>
      <c r="AC21434" s="217"/>
      <c r="AD21434" s="213"/>
    </row>
    <row r="21435" spans="20:30" x14ac:dyDescent="0.2">
      <c r="T21435" s="212"/>
      <c r="U21435" s="213"/>
      <c r="V21435" s="213"/>
      <c r="W21435" s="213"/>
      <c r="X21435" s="214"/>
      <c r="Y21435" s="214"/>
      <c r="Z21435" s="214"/>
      <c r="AA21435" s="217"/>
      <c r="AB21435" s="217"/>
      <c r="AC21435" s="217"/>
      <c r="AD21435" s="213"/>
    </row>
    <row r="21436" spans="20:30" x14ac:dyDescent="0.2">
      <c r="T21436" s="212"/>
      <c r="U21436" s="213"/>
      <c r="V21436" s="213"/>
      <c r="W21436" s="213"/>
      <c r="X21436" s="214"/>
      <c r="Y21436" s="214"/>
      <c r="Z21436" s="214"/>
      <c r="AA21436" s="217"/>
      <c r="AB21436" s="217"/>
      <c r="AC21436" s="217"/>
      <c r="AD21436" s="213"/>
    </row>
    <row r="21437" spans="20:30" x14ac:dyDescent="0.2">
      <c r="T21437" s="212"/>
      <c r="U21437" s="213"/>
      <c r="V21437" s="213"/>
      <c r="W21437" s="213"/>
      <c r="X21437" s="214"/>
      <c r="Y21437" s="214"/>
      <c r="Z21437" s="214"/>
      <c r="AA21437" s="217"/>
      <c r="AB21437" s="217"/>
      <c r="AC21437" s="217"/>
      <c r="AD21437" s="213"/>
    </row>
    <row r="21438" spans="20:30" x14ac:dyDescent="0.2">
      <c r="T21438" s="212"/>
      <c r="U21438" s="213"/>
      <c r="V21438" s="213"/>
      <c r="W21438" s="213"/>
      <c r="X21438" s="214"/>
      <c r="Y21438" s="214"/>
      <c r="Z21438" s="214"/>
      <c r="AA21438" s="217"/>
      <c r="AB21438" s="217"/>
      <c r="AC21438" s="217"/>
      <c r="AD21438" s="213"/>
    </row>
    <row r="21439" spans="20:30" x14ac:dyDescent="0.2">
      <c r="T21439" s="212"/>
      <c r="U21439" s="213"/>
      <c r="V21439" s="213"/>
      <c r="W21439" s="213"/>
      <c r="X21439" s="214"/>
      <c r="Y21439" s="214"/>
      <c r="Z21439" s="214"/>
      <c r="AA21439" s="217"/>
      <c r="AB21439" s="217"/>
      <c r="AC21439" s="217"/>
      <c r="AD21439" s="213"/>
    </row>
    <row r="21440" spans="20:30" x14ac:dyDescent="0.2">
      <c r="T21440" s="212"/>
      <c r="U21440" s="213"/>
      <c r="V21440" s="213"/>
      <c r="W21440" s="213"/>
      <c r="X21440" s="214"/>
      <c r="Y21440" s="214"/>
      <c r="Z21440" s="214"/>
      <c r="AA21440" s="217"/>
      <c r="AB21440" s="217"/>
      <c r="AC21440" s="217"/>
      <c r="AD21440" s="213"/>
    </row>
    <row r="21441" spans="20:30" x14ac:dyDescent="0.2">
      <c r="T21441" s="212"/>
      <c r="U21441" s="213"/>
      <c r="V21441" s="213"/>
      <c r="W21441" s="213"/>
      <c r="X21441" s="214"/>
      <c r="Y21441" s="214"/>
      <c r="Z21441" s="214"/>
      <c r="AA21441" s="217"/>
      <c r="AB21441" s="217"/>
      <c r="AC21441" s="217"/>
      <c r="AD21441" s="213"/>
    </row>
    <row r="21442" spans="20:30" x14ac:dyDescent="0.2">
      <c r="T21442" s="212"/>
      <c r="U21442" s="213"/>
      <c r="V21442" s="213"/>
      <c r="W21442" s="213"/>
      <c r="X21442" s="214"/>
      <c r="Y21442" s="214"/>
      <c r="Z21442" s="214"/>
      <c r="AA21442" s="217"/>
      <c r="AB21442" s="217"/>
      <c r="AC21442" s="217"/>
      <c r="AD21442" s="213"/>
    </row>
    <row r="21443" spans="20:30" x14ac:dyDescent="0.2">
      <c r="T21443" s="212"/>
      <c r="U21443" s="213"/>
      <c r="V21443" s="213"/>
      <c r="W21443" s="213"/>
      <c r="X21443" s="214"/>
      <c r="Y21443" s="214"/>
      <c r="Z21443" s="214"/>
      <c r="AA21443" s="217"/>
      <c r="AB21443" s="217"/>
      <c r="AC21443" s="217"/>
      <c r="AD21443" s="213"/>
    </row>
    <row r="21444" spans="20:30" x14ac:dyDescent="0.2">
      <c r="T21444" s="212"/>
      <c r="U21444" s="213"/>
      <c r="V21444" s="213"/>
      <c r="W21444" s="213"/>
      <c r="X21444" s="214"/>
      <c r="Y21444" s="214"/>
      <c r="Z21444" s="214"/>
      <c r="AA21444" s="217"/>
      <c r="AB21444" s="217"/>
      <c r="AC21444" s="217"/>
      <c r="AD21444" s="213"/>
    </row>
    <row r="21445" spans="20:30" x14ac:dyDescent="0.2">
      <c r="T21445" s="212"/>
      <c r="U21445" s="213"/>
      <c r="V21445" s="213"/>
      <c r="W21445" s="213"/>
      <c r="X21445" s="214"/>
      <c r="Y21445" s="214"/>
      <c r="Z21445" s="214"/>
      <c r="AA21445" s="217"/>
      <c r="AB21445" s="217"/>
      <c r="AC21445" s="217"/>
      <c r="AD21445" s="213"/>
    </row>
    <row r="21446" spans="20:30" x14ac:dyDescent="0.2">
      <c r="T21446" s="212"/>
      <c r="U21446" s="213"/>
      <c r="V21446" s="213"/>
      <c r="W21446" s="213"/>
      <c r="X21446" s="214"/>
      <c r="Y21446" s="214"/>
      <c r="Z21446" s="214"/>
      <c r="AA21446" s="217"/>
      <c r="AB21446" s="217"/>
      <c r="AC21446" s="217"/>
      <c r="AD21446" s="213"/>
    </row>
    <row r="21447" spans="20:30" x14ac:dyDescent="0.2">
      <c r="T21447" s="212"/>
      <c r="U21447" s="213"/>
      <c r="V21447" s="213"/>
      <c r="W21447" s="213"/>
      <c r="X21447" s="214"/>
      <c r="Y21447" s="214"/>
      <c r="Z21447" s="214"/>
      <c r="AA21447" s="217"/>
      <c r="AB21447" s="217"/>
      <c r="AC21447" s="217"/>
      <c r="AD21447" s="213"/>
    </row>
    <row r="21448" spans="20:30" x14ac:dyDescent="0.2">
      <c r="T21448" s="212"/>
      <c r="U21448" s="213"/>
      <c r="V21448" s="213"/>
      <c r="W21448" s="213"/>
      <c r="X21448" s="214"/>
      <c r="Y21448" s="214"/>
      <c r="Z21448" s="214"/>
      <c r="AA21448" s="217"/>
      <c r="AB21448" s="217"/>
      <c r="AC21448" s="217"/>
      <c r="AD21448" s="213"/>
    </row>
    <row r="21449" spans="20:30" x14ac:dyDescent="0.2">
      <c r="T21449" s="212"/>
      <c r="U21449" s="213"/>
      <c r="V21449" s="213"/>
      <c r="W21449" s="213"/>
      <c r="X21449" s="214"/>
      <c r="Y21449" s="214"/>
      <c r="Z21449" s="214"/>
      <c r="AA21449" s="217"/>
      <c r="AB21449" s="217"/>
      <c r="AC21449" s="217"/>
      <c r="AD21449" s="213"/>
    </row>
    <row r="21450" spans="20:30" x14ac:dyDescent="0.2">
      <c r="T21450" s="212"/>
      <c r="U21450" s="213"/>
      <c r="V21450" s="213"/>
      <c r="W21450" s="213"/>
      <c r="X21450" s="214"/>
      <c r="Y21450" s="214"/>
      <c r="Z21450" s="214"/>
      <c r="AA21450" s="217"/>
      <c r="AB21450" s="217"/>
      <c r="AC21450" s="217"/>
      <c r="AD21450" s="213"/>
    </row>
    <row r="21451" spans="20:30" x14ac:dyDescent="0.2">
      <c r="T21451" s="212"/>
      <c r="U21451" s="213"/>
      <c r="V21451" s="213"/>
      <c r="W21451" s="213"/>
      <c r="X21451" s="214"/>
      <c r="Y21451" s="214"/>
      <c r="Z21451" s="214"/>
      <c r="AA21451" s="217"/>
      <c r="AB21451" s="217"/>
      <c r="AC21451" s="217"/>
      <c r="AD21451" s="213"/>
    </row>
    <row r="21452" spans="20:30" x14ac:dyDescent="0.2">
      <c r="T21452" s="212"/>
      <c r="U21452" s="213"/>
      <c r="V21452" s="213"/>
      <c r="W21452" s="213"/>
      <c r="X21452" s="214"/>
      <c r="Y21452" s="214"/>
      <c r="Z21452" s="214"/>
      <c r="AA21452" s="217"/>
      <c r="AB21452" s="217"/>
      <c r="AC21452" s="217"/>
      <c r="AD21452" s="213"/>
    </row>
    <row r="21453" spans="20:30" x14ac:dyDescent="0.2">
      <c r="T21453" s="212"/>
      <c r="U21453" s="213"/>
      <c r="V21453" s="213"/>
      <c r="W21453" s="213"/>
      <c r="X21453" s="214"/>
      <c r="Y21453" s="214"/>
      <c r="Z21453" s="214"/>
      <c r="AA21453" s="217"/>
      <c r="AB21453" s="217"/>
      <c r="AC21453" s="217"/>
      <c r="AD21453" s="213"/>
    </row>
    <row r="21454" spans="20:30" x14ac:dyDescent="0.2">
      <c r="T21454" s="212"/>
      <c r="U21454" s="213"/>
      <c r="V21454" s="213"/>
      <c r="W21454" s="213"/>
      <c r="X21454" s="214"/>
      <c r="Y21454" s="214"/>
      <c r="Z21454" s="214"/>
      <c r="AA21454" s="217"/>
      <c r="AB21454" s="217"/>
      <c r="AC21454" s="217"/>
      <c r="AD21454" s="213"/>
    </row>
    <row r="21455" spans="20:30" x14ac:dyDescent="0.2">
      <c r="T21455" s="212"/>
      <c r="U21455" s="213"/>
      <c r="V21455" s="213"/>
      <c r="W21455" s="213"/>
      <c r="X21455" s="214"/>
      <c r="Y21455" s="214"/>
      <c r="Z21455" s="214"/>
      <c r="AA21455" s="217"/>
      <c r="AB21455" s="217"/>
      <c r="AC21455" s="217"/>
      <c r="AD21455" s="213"/>
    </row>
    <row r="21456" spans="20:30" x14ac:dyDescent="0.2">
      <c r="T21456" s="212"/>
      <c r="U21456" s="213"/>
      <c r="V21456" s="213"/>
      <c r="W21456" s="213"/>
      <c r="X21456" s="214"/>
      <c r="Y21456" s="214"/>
      <c r="Z21456" s="214"/>
      <c r="AA21456" s="217"/>
      <c r="AB21456" s="217"/>
      <c r="AC21456" s="217"/>
      <c r="AD21456" s="213"/>
    </row>
    <row r="21457" spans="20:30" x14ac:dyDescent="0.2">
      <c r="T21457" s="212"/>
      <c r="U21457" s="213"/>
      <c r="V21457" s="213"/>
      <c r="W21457" s="213"/>
      <c r="X21457" s="214"/>
      <c r="Y21457" s="214"/>
      <c r="Z21457" s="214"/>
      <c r="AA21457" s="217"/>
      <c r="AB21457" s="217"/>
      <c r="AC21457" s="217"/>
      <c r="AD21457" s="213"/>
    </row>
    <row r="21458" spans="20:30" x14ac:dyDescent="0.2">
      <c r="T21458" s="212"/>
      <c r="U21458" s="213"/>
      <c r="V21458" s="213"/>
      <c r="W21458" s="213"/>
      <c r="X21458" s="214"/>
      <c r="Y21458" s="214"/>
      <c r="Z21458" s="214"/>
      <c r="AA21458" s="217"/>
      <c r="AB21458" s="217"/>
      <c r="AC21458" s="217"/>
      <c r="AD21458" s="213"/>
    </row>
    <row r="21459" spans="20:30" x14ac:dyDescent="0.2">
      <c r="T21459" s="212"/>
      <c r="U21459" s="213"/>
      <c r="V21459" s="213"/>
      <c r="W21459" s="213"/>
      <c r="X21459" s="214"/>
      <c r="Y21459" s="214"/>
      <c r="Z21459" s="214"/>
      <c r="AA21459" s="217"/>
      <c r="AB21459" s="217"/>
      <c r="AC21459" s="217"/>
      <c r="AD21459" s="213"/>
    </row>
    <row r="21460" spans="20:30" x14ac:dyDescent="0.2">
      <c r="T21460" s="212"/>
      <c r="U21460" s="213"/>
      <c r="V21460" s="213"/>
      <c r="W21460" s="213"/>
      <c r="X21460" s="214"/>
      <c r="Y21460" s="214"/>
      <c r="Z21460" s="214"/>
      <c r="AA21460" s="217"/>
      <c r="AB21460" s="217"/>
      <c r="AC21460" s="217"/>
      <c r="AD21460" s="213"/>
    </row>
    <row r="21461" spans="20:30" x14ac:dyDescent="0.2">
      <c r="T21461" s="212"/>
      <c r="U21461" s="213"/>
      <c r="V21461" s="213"/>
      <c r="W21461" s="213"/>
      <c r="X21461" s="214"/>
      <c r="Y21461" s="214"/>
      <c r="Z21461" s="214"/>
      <c r="AA21461" s="217"/>
      <c r="AB21461" s="217"/>
      <c r="AC21461" s="217"/>
      <c r="AD21461" s="213"/>
    </row>
    <row r="21462" spans="20:30" x14ac:dyDescent="0.2">
      <c r="T21462" s="212"/>
      <c r="U21462" s="213"/>
      <c r="V21462" s="213"/>
      <c r="W21462" s="213"/>
      <c r="X21462" s="214"/>
      <c r="Y21462" s="214"/>
      <c r="Z21462" s="214"/>
      <c r="AA21462" s="217"/>
      <c r="AB21462" s="217"/>
      <c r="AC21462" s="217"/>
      <c r="AD21462" s="213"/>
    </row>
    <row r="21463" spans="20:30" x14ac:dyDescent="0.2">
      <c r="T21463" s="212"/>
      <c r="U21463" s="213"/>
      <c r="V21463" s="213"/>
      <c r="W21463" s="213"/>
      <c r="X21463" s="214"/>
      <c r="Y21463" s="214"/>
      <c r="Z21463" s="214"/>
      <c r="AA21463" s="217"/>
      <c r="AB21463" s="217"/>
      <c r="AC21463" s="217"/>
      <c r="AD21463" s="213"/>
    </row>
    <row r="21464" spans="20:30" x14ac:dyDescent="0.2">
      <c r="T21464" s="212"/>
      <c r="U21464" s="213"/>
      <c r="V21464" s="213"/>
      <c r="W21464" s="213"/>
      <c r="X21464" s="214"/>
      <c r="Y21464" s="214"/>
      <c r="Z21464" s="214"/>
      <c r="AA21464" s="217"/>
      <c r="AB21464" s="217"/>
      <c r="AC21464" s="217"/>
      <c r="AD21464" s="213"/>
    </row>
    <row r="21465" spans="20:30" x14ac:dyDescent="0.2">
      <c r="T21465" s="212"/>
      <c r="U21465" s="213"/>
      <c r="V21465" s="213"/>
      <c r="W21465" s="213"/>
      <c r="X21465" s="214"/>
      <c r="Y21465" s="214"/>
      <c r="Z21465" s="214"/>
      <c r="AA21465" s="217"/>
      <c r="AB21465" s="217"/>
      <c r="AC21465" s="217"/>
      <c r="AD21465" s="213"/>
    </row>
    <row r="21466" spans="20:30" x14ac:dyDescent="0.2">
      <c r="T21466" s="212"/>
      <c r="U21466" s="213"/>
      <c r="V21466" s="213"/>
      <c r="W21466" s="213"/>
      <c r="X21466" s="214"/>
      <c r="Y21466" s="214"/>
      <c r="Z21466" s="214"/>
      <c r="AA21466" s="217"/>
      <c r="AB21466" s="217"/>
      <c r="AC21466" s="217"/>
      <c r="AD21466" s="213"/>
    </row>
    <row r="21467" spans="20:30" x14ac:dyDescent="0.2">
      <c r="T21467" s="212"/>
      <c r="U21467" s="213"/>
      <c r="V21467" s="213"/>
      <c r="W21467" s="213"/>
      <c r="X21467" s="214"/>
      <c r="Y21467" s="214"/>
      <c r="Z21467" s="214"/>
      <c r="AA21467" s="217"/>
      <c r="AB21467" s="217"/>
      <c r="AC21467" s="217"/>
      <c r="AD21467" s="213"/>
    </row>
    <row r="21468" spans="20:30" x14ac:dyDescent="0.2">
      <c r="T21468" s="212"/>
      <c r="U21468" s="213"/>
      <c r="V21468" s="213"/>
      <c r="W21468" s="213"/>
      <c r="X21468" s="214"/>
      <c r="Y21468" s="214"/>
      <c r="Z21468" s="214"/>
      <c r="AA21468" s="217"/>
      <c r="AB21468" s="217"/>
      <c r="AC21468" s="217"/>
      <c r="AD21468" s="213"/>
    </row>
    <row r="21469" spans="20:30" x14ac:dyDescent="0.2">
      <c r="T21469" s="212"/>
      <c r="U21469" s="213"/>
      <c r="V21469" s="213"/>
      <c r="W21469" s="213"/>
      <c r="X21469" s="214"/>
      <c r="Y21469" s="214"/>
      <c r="Z21469" s="214"/>
      <c r="AA21469" s="217"/>
      <c r="AB21469" s="217"/>
      <c r="AC21469" s="217"/>
      <c r="AD21469" s="213"/>
    </row>
    <row r="21470" spans="20:30" x14ac:dyDescent="0.2">
      <c r="T21470" s="212"/>
      <c r="U21470" s="213"/>
      <c r="V21470" s="213"/>
      <c r="W21470" s="213"/>
      <c r="X21470" s="214"/>
      <c r="Y21470" s="214"/>
      <c r="Z21470" s="214"/>
      <c r="AA21470" s="217"/>
      <c r="AB21470" s="217"/>
      <c r="AC21470" s="217"/>
      <c r="AD21470" s="213"/>
    </row>
    <row r="21471" spans="20:30" x14ac:dyDescent="0.2">
      <c r="T21471" s="212"/>
      <c r="U21471" s="213"/>
      <c r="V21471" s="213"/>
      <c r="W21471" s="213"/>
      <c r="X21471" s="214"/>
      <c r="Y21471" s="214"/>
      <c r="Z21471" s="214"/>
      <c r="AA21471" s="217"/>
      <c r="AB21471" s="217"/>
      <c r="AC21471" s="217"/>
      <c r="AD21471" s="213"/>
    </row>
    <row r="21472" spans="20:30" x14ac:dyDescent="0.2">
      <c r="T21472" s="212"/>
      <c r="U21472" s="213"/>
      <c r="V21472" s="213"/>
      <c r="W21472" s="213"/>
      <c r="X21472" s="214"/>
      <c r="Y21472" s="214"/>
      <c r="Z21472" s="214"/>
      <c r="AA21472" s="217"/>
      <c r="AB21472" s="217"/>
      <c r="AC21472" s="217"/>
      <c r="AD21472" s="213"/>
    </row>
    <row r="21473" spans="20:30" x14ac:dyDescent="0.2">
      <c r="T21473" s="212"/>
      <c r="U21473" s="213"/>
      <c r="V21473" s="213"/>
      <c r="W21473" s="213"/>
      <c r="X21473" s="214"/>
      <c r="Y21473" s="214"/>
      <c r="Z21473" s="214"/>
      <c r="AA21473" s="217"/>
      <c r="AB21473" s="217"/>
      <c r="AC21473" s="217"/>
      <c r="AD21473" s="213"/>
    </row>
    <row r="21474" spans="20:30" x14ac:dyDescent="0.2">
      <c r="T21474" s="212"/>
      <c r="U21474" s="213"/>
      <c r="V21474" s="213"/>
      <c r="W21474" s="213"/>
      <c r="X21474" s="214"/>
      <c r="Y21474" s="214"/>
      <c r="Z21474" s="214"/>
      <c r="AA21474" s="217"/>
      <c r="AB21474" s="217"/>
      <c r="AC21474" s="217"/>
      <c r="AD21474" s="213"/>
    </row>
    <row r="21475" spans="20:30" x14ac:dyDescent="0.2">
      <c r="T21475" s="212"/>
      <c r="U21475" s="213"/>
      <c r="V21475" s="213"/>
      <c r="W21475" s="213"/>
      <c r="X21475" s="214"/>
      <c r="Y21475" s="214"/>
      <c r="Z21475" s="214"/>
      <c r="AA21475" s="217"/>
      <c r="AB21475" s="217"/>
      <c r="AC21475" s="217"/>
      <c r="AD21475" s="213"/>
    </row>
    <row r="21476" spans="20:30" x14ac:dyDescent="0.2">
      <c r="T21476" s="212"/>
      <c r="U21476" s="213"/>
      <c r="V21476" s="213"/>
      <c r="W21476" s="213"/>
      <c r="X21476" s="214"/>
      <c r="Y21476" s="214"/>
      <c r="Z21476" s="214"/>
      <c r="AA21476" s="217"/>
      <c r="AB21476" s="217"/>
      <c r="AC21476" s="217"/>
      <c r="AD21476" s="213"/>
    </row>
    <row r="21477" spans="20:30" x14ac:dyDescent="0.2">
      <c r="T21477" s="212"/>
      <c r="U21477" s="213"/>
      <c r="V21477" s="213"/>
      <c r="W21477" s="213"/>
      <c r="X21477" s="214"/>
      <c r="Y21477" s="214"/>
      <c r="Z21477" s="214"/>
      <c r="AA21477" s="217"/>
      <c r="AB21477" s="217"/>
      <c r="AC21477" s="217"/>
      <c r="AD21477" s="213"/>
    </row>
    <row r="21478" spans="20:30" x14ac:dyDescent="0.2">
      <c r="T21478" s="212"/>
      <c r="U21478" s="213"/>
      <c r="V21478" s="213"/>
      <c r="W21478" s="213"/>
      <c r="X21478" s="214"/>
      <c r="Y21478" s="214"/>
      <c r="Z21478" s="214"/>
      <c r="AA21478" s="217"/>
      <c r="AB21478" s="217"/>
      <c r="AC21478" s="217"/>
      <c r="AD21478" s="213"/>
    </row>
    <row r="21479" spans="20:30" x14ac:dyDescent="0.2">
      <c r="T21479" s="212"/>
      <c r="U21479" s="213"/>
      <c r="V21479" s="213"/>
      <c r="W21479" s="213"/>
      <c r="X21479" s="214"/>
      <c r="Y21479" s="214"/>
      <c r="Z21479" s="214"/>
      <c r="AA21479" s="217"/>
      <c r="AB21479" s="217"/>
      <c r="AC21479" s="217"/>
      <c r="AD21479" s="213"/>
    </row>
    <row r="21480" spans="20:30" x14ac:dyDescent="0.2">
      <c r="T21480" s="212"/>
      <c r="U21480" s="213"/>
      <c r="V21480" s="213"/>
      <c r="W21480" s="213"/>
      <c r="X21480" s="214"/>
      <c r="Y21480" s="214"/>
      <c r="Z21480" s="214"/>
      <c r="AA21480" s="217"/>
      <c r="AB21480" s="217"/>
      <c r="AC21480" s="217"/>
      <c r="AD21480" s="213"/>
    </row>
    <row r="21481" spans="20:30" x14ac:dyDescent="0.2">
      <c r="T21481" s="212"/>
      <c r="U21481" s="213"/>
      <c r="V21481" s="213"/>
      <c r="W21481" s="213"/>
      <c r="X21481" s="214"/>
      <c r="Y21481" s="214"/>
      <c r="Z21481" s="214"/>
      <c r="AA21481" s="217"/>
      <c r="AB21481" s="217"/>
      <c r="AC21481" s="217"/>
      <c r="AD21481" s="213"/>
    </row>
    <row r="21482" spans="20:30" x14ac:dyDescent="0.2">
      <c r="T21482" s="212"/>
      <c r="U21482" s="213"/>
      <c r="V21482" s="213"/>
      <c r="W21482" s="213"/>
      <c r="X21482" s="214"/>
      <c r="Y21482" s="214"/>
      <c r="Z21482" s="214"/>
      <c r="AA21482" s="217"/>
      <c r="AB21482" s="217"/>
      <c r="AC21482" s="217"/>
      <c r="AD21482" s="213"/>
    </row>
    <row r="21483" spans="20:30" x14ac:dyDescent="0.2">
      <c r="T21483" s="212"/>
      <c r="U21483" s="213"/>
      <c r="V21483" s="213"/>
      <c r="W21483" s="213"/>
      <c r="X21483" s="214"/>
      <c r="Y21483" s="214"/>
      <c r="Z21483" s="214"/>
      <c r="AA21483" s="217"/>
      <c r="AB21483" s="217"/>
      <c r="AC21483" s="217"/>
      <c r="AD21483" s="213"/>
    </row>
    <row r="21484" spans="20:30" x14ac:dyDescent="0.2">
      <c r="T21484" s="212"/>
      <c r="U21484" s="213"/>
      <c r="V21484" s="213"/>
      <c r="W21484" s="213"/>
      <c r="X21484" s="214"/>
      <c r="Y21484" s="214"/>
      <c r="Z21484" s="214"/>
      <c r="AA21484" s="217"/>
      <c r="AB21484" s="217"/>
      <c r="AC21484" s="217"/>
      <c r="AD21484" s="213"/>
    </row>
    <row r="21485" spans="20:30" x14ac:dyDescent="0.2">
      <c r="T21485" s="212"/>
      <c r="U21485" s="213"/>
      <c r="V21485" s="213"/>
      <c r="W21485" s="213"/>
      <c r="X21485" s="214"/>
      <c r="Y21485" s="214"/>
      <c r="Z21485" s="214"/>
      <c r="AA21485" s="217"/>
      <c r="AB21485" s="217"/>
      <c r="AC21485" s="217"/>
      <c r="AD21485" s="213"/>
    </row>
    <row r="21486" spans="20:30" x14ac:dyDescent="0.2">
      <c r="T21486" s="212"/>
      <c r="U21486" s="213"/>
      <c r="V21486" s="213"/>
      <c r="W21486" s="213"/>
      <c r="X21486" s="214"/>
      <c r="Y21486" s="214"/>
      <c r="Z21486" s="214"/>
      <c r="AA21486" s="217"/>
      <c r="AB21486" s="217"/>
      <c r="AC21486" s="217"/>
      <c r="AD21486" s="213"/>
    </row>
    <row r="21487" spans="20:30" x14ac:dyDescent="0.2">
      <c r="T21487" s="212"/>
      <c r="U21487" s="213"/>
      <c r="V21487" s="213"/>
      <c r="W21487" s="213"/>
      <c r="X21487" s="214"/>
      <c r="Y21487" s="214"/>
      <c r="Z21487" s="214"/>
      <c r="AA21487" s="217"/>
      <c r="AB21487" s="217"/>
      <c r="AC21487" s="217"/>
      <c r="AD21487" s="213"/>
    </row>
    <row r="21488" spans="20:30" x14ac:dyDescent="0.2">
      <c r="T21488" s="212"/>
      <c r="U21488" s="213"/>
      <c r="V21488" s="213"/>
      <c r="W21488" s="213"/>
      <c r="X21488" s="214"/>
      <c r="Y21488" s="214"/>
      <c r="Z21488" s="214"/>
      <c r="AA21488" s="217"/>
      <c r="AB21488" s="217"/>
      <c r="AC21488" s="217"/>
      <c r="AD21488" s="213"/>
    </row>
    <row r="21489" spans="20:30" x14ac:dyDescent="0.2">
      <c r="T21489" s="212"/>
      <c r="U21489" s="213"/>
      <c r="V21489" s="213"/>
      <c r="W21489" s="213"/>
      <c r="X21489" s="214"/>
      <c r="Y21489" s="214"/>
      <c r="Z21489" s="214"/>
      <c r="AA21489" s="217"/>
      <c r="AB21489" s="217"/>
      <c r="AC21489" s="217"/>
      <c r="AD21489" s="213"/>
    </row>
    <row r="21490" spans="20:30" x14ac:dyDescent="0.2">
      <c r="T21490" s="212"/>
      <c r="U21490" s="213"/>
      <c r="V21490" s="213"/>
      <c r="W21490" s="213"/>
      <c r="X21490" s="214"/>
      <c r="Y21490" s="214"/>
      <c r="Z21490" s="214"/>
      <c r="AA21490" s="217"/>
      <c r="AB21490" s="217"/>
      <c r="AC21490" s="217"/>
      <c r="AD21490" s="213"/>
    </row>
    <row r="21491" spans="20:30" x14ac:dyDescent="0.2">
      <c r="T21491" s="212"/>
      <c r="U21491" s="213"/>
      <c r="V21491" s="213"/>
      <c r="W21491" s="213"/>
      <c r="X21491" s="214"/>
      <c r="Y21491" s="214"/>
      <c r="Z21491" s="214"/>
      <c r="AA21491" s="217"/>
      <c r="AB21491" s="217"/>
      <c r="AC21491" s="217"/>
      <c r="AD21491" s="213"/>
    </row>
    <row r="21492" spans="20:30" x14ac:dyDescent="0.2">
      <c r="T21492" s="212"/>
      <c r="U21492" s="213"/>
      <c r="V21492" s="213"/>
      <c r="W21492" s="213"/>
      <c r="X21492" s="214"/>
      <c r="Y21492" s="214"/>
      <c r="Z21492" s="214"/>
      <c r="AA21492" s="217"/>
      <c r="AB21492" s="217"/>
      <c r="AC21492" s="217"/>
      <c r="AD21492" s="213"/>
    </row>
    <row r="21493" spans="20:30" x14ac:dyDescent="0.2">
      <c r="T21493" s="212"/>
      <c r="U21493" s="213"/>
      <c r="V21493" s="213"/>
      <c r="W21493" s="213"/>
      <c r="X21493" s="214"/>
      <c r="Y21493" s="214"/>
      <c r="Z21493" s="214"/>
      <c r="AA21493" s="217"/>
      <c r="AB21493" s="217"/>
      <c r="AC21493" s="217"/>
      <c r="AD21493" s="213"/>
    </row>
    <row r="21494" spans="20:30" x14ac:dyDescent="0.2">
      <c r="T21494" s="212"/>
      <c r="U21494" s="213"/>
      <c r="V21494" s="213"/>
      <c r="W21494" s="213"/>
      <c r="X21494" s="214"/>
      <c r="Y21494" s="214"/>
      <c r="Z21494" s="214"/>
      <c r="AA21494" s="217"/>
      <c r="AB21494" s="217"/>
      <c r="AC21494" s="217"/>
      <c r="AD21494" s="213"/>
    </row>
    <row r="21495" spans="20:30" x14ac:dyDescent="0.2">
      <c r="T21495" s="212"/>
      <c r="U21495" s="213"/>
      <c r="V21495" s="213"/>
      <c r="W21495" s="213"/>
      <c r="X21495" s="214"/>
      <c r="Y21495" s="214"/>
      <c r="Z21495" s="214"/>
      <c r="AA21495" s="217"/>
      <c r="AB21495" s="217"/>
      <c r="AC21495" s="217"/>
      <c r="AD21495" s="213"/>
    </row>
    <row r="21496" spans="20:30" x14ac:dyDescent="0.2">
      <c r="T21496" s="212"/>
      <c r="U21496" s="213"/>
      <c r="V21496" s="213"/>
      <c r="W21496" s="213"/>
      <c r="X21496" s="214"/>
      <c r="Y21496" s="214"/>
      <c r="Z21496" s="214"/>
      <c r="AA21496" s="217"/>
      <c r="AB21496" s="217"/>
      <c r="AC21496" s="217"/>
      <c r="AD21496" s="213"/>
    </row>
    <row r="21497" spans="20:30" x14ac:dyDescent="0.2">
      <c r="T21497" s="212"/>
      <c r="U21497" s="213"/>
      <c r="V21497" s="213"/>
      <c r="W21497" s="213"/>
      <c r="X21497" s="214"/>
      <c r="Y21497" s="214"/>
      <c r="Z21497" s="214"/>
      <c r="AA21497" s="217"/>
      <c r="AB21497" s="217"/>
      <c r="AC21497" s="217"/>
      <c r="AD21497" s="213"/>
    </row>
    <row r="21498" spans="20:30" x14ac:dyDescent="0.2">
      <c r="T21498" s="212"/>
      <c r="U21498" s="213"/>
      <c r="V21498" s="213"/>
      <c r="W21498" s="213"/>
      <c r="X21498" s="214"/>
      <c r="Y21498" s="214"/>
      <c r="Z21498" s="214"/>
      <c r="AA21498" s="217"/>
      <c r="AB21498" s="217"/>
      <c r="AC21498" s="217"/>
      <c r="AD21498" s="213"/>
    </row>
    <row r="21499" spans="20:30" x14ac:dyDescent="0.2">
      <c r="T21499" s="212"/>
      <c r="U21499" s="213"/>
      <c r="V21499" s="213"/>
      <c r="W21499" s="213"/>
      <c r="X21499" s="214"/>
      <c r="Y21499" s="214"/>
      <c r="Z21499" s="214"/>
      <c r="AA21499" s="217"/>
      <c r="AB21499" s="217"/>
      <c r="AC21499" s="217"/>
      <c r="AD21499" s="213"/>
    </row>
    <row r="21500" spans="20:30" x14ac:dyDescent="0.2">
      <c r="T21500" s="212"/>
      <c r="U21500" s="213"/>
      <c r="V21500" s="213"/>
      <c r="W21500" s="213"/>
      <c r="X21500" s="214"/>
      <c r="Y21500" s="214"/>
      <c r="Z21500" s="214"/>
      <c r="AA21500" s="217"/>
      <c r="AB21500" s="217"/>
      <c r="AC21500" s="217"/>
      <c r="AD21500" s="213"/>
    </row>
    <row r="21501" spans="20:30" x14ac:dyDescent="0.2">
      <c r="T21501" s="212"/>
      <c r="U21501" s="213"/>
      <c r="V21501" s="213"/>
      <c r="W21501" s="213"/>
      <c r="X21501" s="214"/>
      <c r="Y21501" s="214"/>
      <c r="Z21501" s="214"/>
      <c r="AA21501" s="217"/>
      <c r="AB21501" s="217"/>
      <c r="AC21501" s="217"/>
      <c r="AD21501" s="213"/>
    </row>
    <row r="21502" spans="20:30" x14ac:dyDescent="0.2">
      <c r="T21502" s="212"/>
      <c r="U21502" s="213"/>
      <c r="V21502" s="213"/>
      <c r="W21502" s="213"/>
      <c r="X21502" s="214"/>
      <c r="Y21502" s="214"/>
      <c r="Z21502" s="214"/>
      <c r="AA21502" s="217"/>
      <c r="AB21502" s="217"/>
      <c r="AC21502" s="217"/>
      <c r="AD21502" s="213"/>
    </row>
    <row r="21503" spans="20:30" x14ac:dyDescent="0.2">
      <c r="T21503" s="212"/>
      <c r="U21503" s="213"/>
      <c r="V21503" s="213"/>
      <c r="W21503" s="213"/>
      <c r="X21503" s="214"/>
      <c r="Y21503" s="214"/>
      <c r="Z21503" s="214"/>
      <c r="AA21503" s="217"/>
      <c r="AB21503" s="217"/>
      <c r="AC21503" s="217"/>
      <c r="AD21503" s="213"/>
    </row>
    <row r="21504" spans="20:30" x14ac:dyDescent="0.2">
      <c r="T21504" s="212"/>
      <c r="U21504" s="213"/>
      <c r="V21504" s="213"/>
      <c r="W21504" s="213"/>
      <c r="X21504" s="214"/>
      <c r="Y21504" s="214"/>
      <c r="Z21504" s="214"/>
      <c r="AA21504" s="217"/>
      <c r="AB21504" s="217"/>
      <c r="AC21504" s="217"/>
      <c r="AD21504" s="213"/>
    </row>
    <row r="21505" spans="20:30" x14ac:dyDescent="0.2">
      <c r="T21505" s="212"/>
      <c r="U21505" s="213"/>
      <c r="V21505" s="213"/>
      <c r="W21505" s="213"/>
      <c r="X21505" s="214"/>
      <c r="Y21505" s="214"/>
      <c r="Z21505" s="214"/>
      <c r="AA21505" s="217"/>
      <c r="AB21505" s="217"/>
      <c r="AC21505" s="217"/>
      <c r="AD21505" s="213"/>
    </row>
    <row r="21506" spans="20:30" x14ac:dyDescent="0.2">
      <c r="T21506" s="212"/>
      <c r="U21506" s="213"/>
      <c r="V21506" s="213"/>
      <c r="W21506" s="213"/>
      <c r="X21506" s="214"/>
      <c r="Y21506" s="214"/>
      <c r="Z21506" s="214"/>
      <c r="AA21506" s="217"/>
      <c r="AB21506" s="217"/>
      <c r="AC21506" s="217"/>
      <c r="AD21506" s="213"/>
    </row>
    <row r="21507" spans="20:30" x14ac:dyDescent="0.2">
      <c r="T21507" s="212"/>
      <c r="U21507" s="213"/>
      <c r="V21507" s="213"/>
      <c r="W21507" s="213"/>
      <c r="X21507" s="214"/>
      <c r="Y21507" s="214"/>
      <c r="Z21507" s="214"/>
      <c r="AA21507" s="217"/>
      <c r="AB21507" s="217"/>
      <c r="AC21507" s="217"/>
      <c r="AD21507" s="213"/>
    </row>
    <row r="21508" spans="20:30" x14ac:dyDescent="0.2">
      <c r="T21508" s="212"/>
      <c r="U21508" s="213"/>
      <c r="V21508" s="213"/>
      <c r="W21508" s="213"/>
      <c r="X21508" s="214"/>
      <c r="Y21508" s="214"/>
      <c r="Z21508" s="214"/>
      <c r="AA21508" s="217"/>
      <c r="AB21508" s="217"/>
      <c r="AC21508" s="217"/>
      <c r="AD21508" s="213"/>
    </row>
    <row r="21509" spans="20:30" x14ac:dyDescent="0.2">
      <c r="T21509" s="212"/>
      <c r="U21509" s="213"/>
      <c r="V21509" s="213"/>
      <c r="W21509" s="213"/>
      <c r="X21509" s="214"/>
      <c r="Y21509" s="214"/>
      <c r="Z21509" s="214"/>
      <c r="AA21509" s="217"/>
      <c r="AB21509" s="217"/>
      <c r="AC21509" s="217"/>
      <c r="AD21509" s="213"/>
    </row>
    <row r="21510" spans="20:30" x14ac:dyDescent="0.2">
      <c r="T21510" s="212"/>
      <c r="U21510" s="213"/>
      <c r="V21510" s="213"/>
      <c r="W21510" s="213"/>
      <c r="X21510" s="214"/>
      <c r="Y21510" s="214"/>
      <c r="Z21510" s="214"/>
      <c r="AA21510" s="217"/>
      <c r="AB21510" s="217"/>
      <c r="AC21510" s="217"/>
      <c r="AD21510" s="213"/>
    </row>
    <row r="21511" spans="20:30" x14ac:dyDescent="0.2">
      <c r="T21511" s="212"/>
      <c r="U21511" s="213"/>
      <c r="V21511" s="213"/>
      <c r="W21511" s="213"/>
      <c r="X21511" s="214"/>
      <c r="Y21511" s="214"/>
      <c r="Z21511" s="214"/>
      <c r="AA21511" s="217"/>
      <c r="AB21511" s="217"/>
      <c r="AC21511" s="217"/>
      <c r="AD21511" s="213"/>
    </row>
    <row r="21512" spans="20:30" x14ac:dyDescent="0.2">
      <c r="T21512" s="212"/>
      <c r="U21512" s="213"/>
      <c r="V21512" s="213"/>
      <c r="W21512" s="213"/>
      <c r="X21512" s="214"/>
      <c r="Y21512" s="214"/>
      <c r="Z21512" s="214"/>
      <c r="AA21512" s="217"/>
      <c r="AB21512" s="217"/>
      <c r="AC21512" s="217"/>
      <c r="AD21512" s="213"/>
    </row>
    <row r="21513" spans="20:30" x14ac:dyDescent="0.2">
      <c r="T21513" s="212"/>
      <c r="U21513" s="213"/>
      <c r="V21513" s="213"/>
      <c r="W21513" s="213"/>
      <c r="X21513" s="214"/>
      <c r="Y21513" s="214"/>
      <c r="Z21513" s="214"/>
      <c r="AA21513" s="217"/>
      <c r="AB21513" s="217"/>
      <c r="AC21513" s="217"/>
      <c r="AD21513" s="213"/>
    </row>
    <row r="21514" spans="20:30" x14ac:dyDescent="0.2">
      <c r="T21514" s="212"/>
      <c r="U21514" s="213"/>
      <c r="V21514" s="213"/>
      <c r="W21514" s="213"/>
      <c r="X21514" s="214"/>
      <c r="Y21514" s="214"/>
      <c r="Z21514" s="214"/>
      <c r="AA21514" s="217"/>
      <c r="AB21514" s="217"/>
      <c r="AC21514" s="217"/>
      <c r="AD21514" s="213"/>
    </row>
    <row r="21515" spans="20:30" x14ac:dyDescent="0.2">
      <c r="T21515" s="212"/>
      <c r="U21515" s="213"/>
      <c r="V21515" s="213"/>
      <c r="W21515" s="213"/>
      <c r="X21515" s="214"/>
      <c r="Y21515" s="214"/>
      <c r="Z21515" s="214"/>
      <c r="AA21515" s="217"/>
      <c r="AB21515" s="217"/>
      <c r="AC21515" s="217"/>
      <c r="AD21515" s="213"/>
    </row>
    <row r="21516" spans="20:30" x14ac:dyDescent="0.2">
      <c r="T21516" s="212"/>
      <c r="U21516" s="213"/>
      <c r="V21516" s="213"/>
      <c r="W21516" s="213"/>
      <c r="X21516" s="214"/>
      <c r="Y21516" s="214"/>
      <c r="Z21516" s="214"/>
      <c r="AA21516" s="217"/>
      <c r="AB21516" s="217"/>
      <c r="AC21516" s="217"/>
      <c r="AD21516" s="213"/>
    </row>
    <row r="21517" spans="20:30" x14ac:dyDescent="0.2">
      <c r="T21517" s="212"/>
      <c r="U21517" s="213"/>
      <c r="V21517" s="213"/>
      <c r="W21517" s="213"/>
      <c r="X21517" s="214"/>
      <c r="Y21517" s="214"/>
      <c r="Z21517" s="214"/>
      <c r="AA21517" s="217"/>
      <c r="AB21517" s="217"/>
      <c r="AC21517" s="217"/>
      <c r="AD21517" s="213"/>
    </row>
    <row r="21518" spans="20:30" x14ac:dyDescent="0.2">
      <c r="T21518" s="212"/>
      <c r="U21518" s="213"/>
      <c r="V21518" s="213"/>
      <c r="W21518" s="213"/>
      <c r="X21518" s="214"/>
      <c r="Y21518" s="214"/>
      <c r="Z21518" s="214"/>
      <c r="AA21518" s="217"/>
      <c r="AB21518" s="217"/>
      <c r="AC21518" s="217"/>
      <c r="AD21518" s="213"/>
    </row>
    <row r="21519" spans="20:30" x14ac:dyDescent="0.2">
      <c r="T21519" s="212"/>
      <c r="U21519" s="213"/>
      <c r="V21519" s="213"/>
      <c r="W21519" s="213"/>
      <c r="X21519" s="214"/>
      <c r="Y21519" s="214"/>
      <c r="Z21519" s="214"/>
      <c r="AA21519" s="217"/>
      <c r="AB21519" s="217"/>
      <c r="AC21519" s="217"/>
      <c r="AD21519" s="213"/>
    </row>
    <row r="21520" spans="20:30" x14ac:dyDescent="0.2">
      <c r="T21520" s="212"/>
      <c r="U21520" s="213"/>
      <c r="V21520" s="213"/>
      <c r="W21520" s="213"/>
      <c r="X21520" s="214"/>
      <c r="Y21520" s="214"/>
      <c r="Z21520" s="214"/>
      <c r="AA21520" s="217"/>
      <c r="AB21520" s="217"/>
      <c r="AC21520" s="217"/>
      <c r="AD21520" s="213"/>
    </row>
    <row r="21521" spans="20:30" x14ac:dyDescent="0.2">
      <c r="T21521" s="212"/>
      <c r="U21521" s="213"/>
      <c r="V21521" s="213"/>
      <c r="W21521" s="213"/>
      <c r="X21521" s="214"/>
      <c r="Y21521" s="214"/>
      <c r="Z21521" s="214"/>
      <c r="AA21521" s="217"/>
      <c r="AB21521" s="217"/>
      <c r="AC21521" s="217"/>
      <c r="AD21521" s="213"/>
    </row>
    <row r="21522" spans="20:30" x14ac:dyDescent="0.2">
      <c r="T21522" s="212"/>
      <c r="U21522" s="213"/>
      <c r="V21522" s="213"/>
      <c r="W21522" s="213"/>
      <c r="X21522" s="214"/>
      <c r="Y21522" s="214"/>
      <c r="Z21522" s="214"/>
      <c r="AA21522" s="217"/>
      <c r="AB21522" s="217"/>
      <c r="AC21522" s="217"/>
      <c r="AD21522" s="213"/>
    </row>
    <row r="21523" spans="20:30" x14ac:dyDescent="0.2">
      <c r="T21523" s="212"/>
      <c r="U21523" s="213"/>
      <c r="V21523" s="213"/>
      <c r="W21523" s="213"/>
      <c r="X21523" s="214"/>
      <c r="Y21523" s="214"/>
      <c r="Z21523" s="214"/>
      <c r="AA21523" s="217"/>
      <c r="AB21523" s="217"/>
      <c r="AC21523" s="217"/>
      <c r="AD21523" s="213"/>
    </row>
    <row r="21524" spans="20:30" x14ac:dyDescent="0.2">
      <c r="T21524" s="212"/>
      <c r="U21524" s="213"/>
      <c r="V21524" s="213"/>
      <c r="W21524" s="213"/>
      <c r="X21524" s="214"/>
      <c r="Y21524" s="214"/>
      <c r="Z21524" s="214"/>
      <c r="AA21524" s="217"/>
      <c r="AB21524" s="217"/>
      <c r="AC21524" s="217"/>
      <c r="AD21524" s="213"/>
    </row>
    <row r="21525" spans="20:30" x14ac:dyDescent="0.2">
      <c r="T21525" s="212"/>
      <c r="U21525" s="213"/>
      <c r="V21525" s="213"/>
      <c r="W21525" s="213"/>
      <c r="X21525" s="214"/>
      <c r="Y21525" s="214"/>
      <c r="Z21525" s="214"/>
      <c r="AA21525" s="217"/>
      <c r="AB21525" s="217"/>
      <c r="AC21525" s="217"/>
      <c r="AD21525" s="213"/>
    </row>
    <row r="21526" spans="20:30" x14ac:dyDescent="0.2">
      <c r="T21526" s="212"/>
      <c r="U21526" s="213"/>
      <c r="V21526" s="213"/>
      <c r="W21526" s="213"/>
      <c r="X21526" s="214"/>
      <c r="Y21526" s="214"/>
      <c r="Z21526" s="214"/>
      <c r="AA21526" s="217"/>
      <c r="AB21526" s="217"/>
      <c r="AC21526" s="217"/>
      <c r="AD21526" s="213"/>
    </row>
    <row r="21527" spans="20:30" x14ac:dyDescent="0.2">
      <c r="T21527" s="212"/>
      <c r="U21527" s="213"/>
      <c r="V21527" s="213"/>
      <c r="W21527" s="213"/>
      <c r="X21527" s="214"/>
      <c r="Y21527" s="214"/>
      <c r="Z21527" s="214"/>
      <c r="AA21527" s="217"/>
      <c r="AB21527" s="217"/>
      <c r="AC21527" s="217"/>
      <c r="AD21527" s="213"/>
    </row>
    <row r="21528" spans="20:30" x14ac:dyDescent="0.2">
      <c r="T21528" s="212"/>
      <c r="U21528" s="213"/>
      <c r="V21528" s="213"/>
      <c r="W21528" s="213"/>
      <c r="X21528" s="214"/>
      <c r="Y21528" s="214"/>
      <c r="Z21528" s="214"/>
      <c r="AA21528" s="217"/>
      <c r="AB21528" s="217"/>
      <c r="AC21528" s="217"/>
      <c r="AD21528" s="213"/>
    </row>
    <row r="21529" spans="20:30" x14ac:dyDescent="0.2">
      <c r="T21529" s="212"/>
      <c r="U21529" s="213"/>
      <c r="V21529" s="213"/>
      <c r="W21529" s="213"/>
      <c r="X21529" s="214"/>
      <c r="Y21529" s="214"/>
      <c r="Z21529" s="214"/>
      <c r="AA21529" s="217"/>
      <c r="AB21529" s="217"/>
      <c r="AC21529" s="217"/>
      <c r="AD21529" s="213"/>
    </row>
    <row r="21530" spans="20:30" x14ac:dyDescent="0.2">
      <c r="T21530" s="212"/>
      <c r="U21530" s="213"/>
      <c r="V21530" s="213"/>
      <c r="W21530" s="213"/>
      <c r="X21530" s="214"/>
      <c r="Y21530" s="214"/>
      <c r="Z21530" s="214"/>
      <c r="AA21530" s="217"/>
      <c r="AB21530" s="217"/>
      <c r="AC21530" s="217"/>
      <c r="AD21530" s="213"/>
    </row>
    <row r="21531" spans="20:30" x14ac:dyDescent="0.2">
      <c r="T21531" s="212"/>
      <c r="U21531" s="213"/>
      <c r="V21531" s="213"/>
      <c r="W21531" s="213"/>
      <c r="X21531" s="214"/>
      <c r="Y21531" s="214"/>
      <c r="Z21531" s="214"/>
      <c r="AA21531" s="217"/>
      <c r="AB21531" s="217"/>
      <c r="AC21531" s="217"/>
      <c r="AD21531" s="213"/>
    </row>
    <row r="21532" spans="20:30" x14ac:dyDescent="0.2">
      <c r="T21532" s="212"/>
      <c r="U21532" s="213"/>
      <c r="V21532" s="213"/>
      <c r="W21532" s="213"/>
      <c r="X21532" s="214"/>
      <c r="Y21532" s="214"/>
      <c r="Z21532" s="214"/>
      <c r="AA21532" s="217"/>
      <c r="AB21532" s="217"/>
      <c r="AC21532" s="217"/>
      <c r="AD21532" s="213"/>
    </row>
    <row r="21533" spans="20:30" x14ac:dyDescent="0.2">
      <c r="T21533" s="212"/>
      <c r="U21533" s="213"/>
      <c r="V21533" s="213"/>
      <c r="W21533" s="213"/>
      <c r="X21533" s="214"/>
      <c r="Y21533" s="214"/>
      <c r="Z21533" s="214"/>
      <c r="AA21533" s="217"/>
      <c r="AB21533" s="217"/>
      <c r="AC21533" s="217"/>
      <c r="AD21533" s="213"/>
    </row>
    <row r="21534" spans="20:30" x14ac:dyDescent="0.2">
      <c r="T21534" s="212"/>
      <c r="U21534" s="213"/>
      <c r="V21534" s="213"/>
      <c r="W21534" s="213"/>
      <c r="X21534" s="214"/>
      <c r="Y21534" s="214"/>
      <c r="Z21534" s="214"/>
      <c r="AA21534" s="217"/>
      <c r="AB21534" s="217"/>
      <c r="AC21534" s="217"/>
      <c r="AD21534" s="213"/>
    </row>
    <row r="21535" spans="20:30" x14ac:dyDescent="0.2">
      <c r="T21535" s="212"/>
      <c r="U21535" s="213"/>
      <c r="V21535" s="213"/>
      <c r="W21535" s="213"/>
      <c r="X21535" s="214"/>
      <c r="Y21535" s="214"/>
      <c r="Z21535" s="214"/>
      <c r="AA21535" s="217"/>
      <c r="AB21535" s="217"/>
      <c r="AC21535" s="217"/>
      <c r="AD21535" s="213"/>
    </row>
    <row r="21536" spans="20:30" x14ac:dyDescent="0.2">
      <c r="T21536" s="212"/>
      <c r="U21536" s="213"/>
      <c r="V21536" s="213"/>
      <c r="W21536" s="213"/>
      <c r="X21536" s="214"/>
      <c r="Y21536" s="214"/>
      <c r="Z21536" s="214"/>
      <c r="AA21536" s="217"/>
      <c r="AB21536" s="217"/>
      <c r="AC21536" s="217"/>
      <c r="AD21536" s="213"/>
    </row>
    <row r="21537" spans="20:30" x14ac:dyDescent="0.2">
      <c r="T21537" s="212"/>
      <c r="U21537" s="213"/>
      <c r="V21537" s="213"/>
      <c r="W21537" s="213"/>
      <c r="X21537" s="214"/>
      <c r="Y21537" s="214"/>
      <c r="Z21537" s="214"/>
      <c r="AA21537" s="217"/>
      <c r="AB21537" s="217"/>
      <c r="AC21537" s="217"/>
      <c r="AD21537" s="213"/>
    </row>
    <row r="21538" spans="20:30" x14ac:dyDescent="0.2">
      <c r="T21538" s="212"/>
      <c r="U21538" s="213"/>
      <c r="V21538" s="213"/>
      <c r="W21538" s="213"/>
      <c r="X21538" s="214"/>
      <c r="Y21538" s="214"/>
      <c r="Z21538" s="214"/>
      <c r="AA21538" s="217"/>
      <c r="AB21538" s="217"/>
      <c r="AC21538" s="217"/>
      <c r="AD21538" s="213"/>
    </row>
    <row r="21539" spans="20:30" x14ac:dyDescent="0.2">
      <c r="T21539" s="212"/>
      <c r="U21539" s="213"/>
      <c r="V21539" s="213"/>
      <c r="W21539" s="213"/>
      <c r="X21539" s="214"/>
      <c r="Y21539" s="214"/>
      <c r="Z21539" s="214"/>
      <c r="AA21539" s="217"/>
      <c r="AB21539" s="217"/>
      <c r="AC21539" s="217"/>
      <c r="AD21539" s="213"/>
    </row>
    <row r="21540" spans="20:30" x14ac:dyDescent="0.2">
      <c r="T21540" s="212"/>
      <c r="U21540" s="213"/>
      <c r="V21540" s="213"/>
      <c r="W21540" s="213"/>
      <c r="X21540" s="214"/>
      <c r="Y21540" s="214"/>
      <c r="Z21540" s="214"/>
      <c r="AA21540" s="217"/>
      <c r="AB21540" s="217"/>
      <c r="AC21540" s="217"/>
      <c r="AD21540" s="213"/>
    </row>
    <row r="21541" spans="20:30" x14ac:dyDescent="0.2">
      <c r="T21541" s="212"/>
      <c r="U21541" s="213"/>
      <c r="V21541" s="213"/>
      <c r="W21541" s="213"/>
      <c r="X21541" s="214"/>
      <c r="Y21541" s="214"/>
      <c r="Z21541" s="214"/>
      <c r="AA21541" s="217"/>
      <c r="AB21541" s="217"/>
      <c r="AC21541" s="217"/>
      <c r="AD21541" s="213"/>
    </row>
    <row r="21542" spans="20:30" x14ac:dyDescent="0.2">
      <c r="T21542" s="212"/>
      <c r="U21542" s="213"/>
      <c r="V21542" s="213"/>
      <c r="W21542" s="213"/>
      <c r="X21542" s="214"/>
      <c r="Y21542" s="214"/>
      <c r="Z21542" s="214"/>
      <c r="AA21542" s="217"/>
      <c r="AB21542" s="217"/>
      <c r="AC21542" s="217"/>
      <c r="AD21542" s="213"/>
    </row>
    <row r="21543" spans="20:30" x14ac:dyDescent="0.2">
      <c r="T21543" s="212"/>
      <c r="U21543" s="213"/>
      <c r="V21543" s="213"/>
      <c r="W21543" s="213"/>
      <c r="X21543" s="214"/>
      <c r="Y21543" s="214"/>
      <c r="Z21543" s="214"/>
      <c r="AA21543" s="217"/>
      <c r="AB21543" s="217"/>
      <c r="AC21543" s="217"/>
      <c r="AD21543" s="213"/>
    </row>
    <row r="21544" spans="20:30" x14ac:dyDescent="0.2">
      <c r="T21544" s="212"/>
      <c r="U21544" s="213"/>
      <c r="V21544" s="213"/>
      <c r="W21544" s="213"/>
      <c r="X21544" s="214"/>
      <c r="Y21544" s="214"/>
      <c r="Z21544" s="214"/>
      <c r="AA21544" s="217"/>
      <c r="AB21544" s="217"/>
      <c r="AC21544" s="217"/>
      <c r="AD21544" s="213"/>
    </row>
    <row r="21545" spans="20:30" x14ac:dyDescent="0.2">
      <c r="T21545" s="212"/>
      <c r="U21545" s="213"/>
      <c r="V21545" s="213"/>
      <c r="W21545" s="213"/>
      <c r="X21545" s="214"/>
      <c r="Y21545" s="214"/>
      <c r="Z21545" s="214"/>
      <c r="AA21545" s="217"/>
      <c r="AB21545" s="217"/>
      <c r="AC21545" s="217"/>
      <c r="AD21545" s="213"/>
    </row>
    <row r="21546" spans="20:30" x14ac:dyDescent="0.2">
      <c r="T21546" s="212"/>
      <c r="U21546" s="213"/>
      <c r="V21546" s="213"/>
      <c r="W21546" s="213"/>
      <c r="X21546" s="214"/>
      <c r="Y21546" s="214"/>
      <c r="Z21546" s="214"/>
      <c r="AA21546" s="217"/>
      <c r="AB21546" s="217"/>
      <c r="AC21546" s="217"/>
      <c r="AD21546" s="213"/>
    </row>
    <row r="21547" spans="20:30" x14ac:dyDescent="0.2">
      <c r="T21547" s="212"/>
      <c r="U21547" s="213"/>
      <c r="V21547" s="213"/>
      <c r="W21547" s="213"/>
      <c r="X21547" s="214"/>
      <c r="Y21547" s="214"/>
      <c r="Z21547" s="214"/>
      <c r="AA21547" s="217"/>
      <c r="AB21547" s="217"/>
      <c r="AC21547" s="217"/>
      <c r="AD21547" s="213"/>
    </row>
    <row r="21548" spans="20:30" x14ac:dyDescent="0.2">
      <c r="T21548" s="212"/>
      <c r="U21548" s="213"/>
      <c r="V21548" s="213"/>
      <c r="W21548" s="213"/>
      <c r="X21548" s="214"/>
      <c r="Y21548" s="214"/>
      <c r="Z21548" s="214"/>
      <c r="AA21548" s="217"/>
      <c r="AB21548" s="217"/>
      <c r="AC21548" s="217"/>
      <c r="AD21548" s="213"/>
    </row>
    <row r="21549" spans="20:30" x14ac:dyDescent="0.2">
      <c r="T21549" s="212"/>
      <c r="U21549" s="213"/>
      <c r="V21549" s="213"/>
      <c r="W21549" s="213"/>
      <c r="X21549" s="214"/>
      <c r="Y21549" s="214"/>
      <c r="Z21549" s="214"/>
      <c r="AA21549" s="217"/>
      <c r="AB21549" s="217"/>
      <c r="AC21549" s="217"/>
      <c r="AD21549" s="213"/>
    </row>
    <row r="21550" spans="20:30" x14ac:dyDescent="0.2">
      <c r="T21550" s="212"/>
      <c r="U21550" s="213"/>
      <c r="V21550" s="213"/>
      <c r="W21550" s="213"/>
      <c r="X21550" s="214"/>
      <c r="Y21550" s="214"/>
      <c r="Z21550" s="214"/>
      <c r="AA21550" s="217"/>
      <c r="AB21550" s="217"/>
      <c r="AC21550" s="217"/>
      <c r="AD21550" s="213"/>
    </row>
    <row r="21551" spans="20:30" x14ac:dyDescent="0.2">
      <c r="T21551" s="212"/>
      <c r="U21551" s="213"/>
      <c r="V21551" s="213"/>
      <c r="W21551" s="213"/>
      <c r="X21551" s="214"/>
      <c r="Y21551" s="214"/>
      <c r="Z21551" s="214"/>
      <c r="AA21551" s="217"/>
      <c r="AB21551" s="217"/>
      <c r="AC21551" s="217"/>
      <c r="AD21551" s="213"/>
    </row>
    <row r="21552" spans="20:30" x14ac:dyDescent="0.2">
      <c r="T21552" s="212"/>
      <c r="U21552" s="213"/>
      <c r="V21552" s="213"/>
      <c r="W21552" s="213"/>
      <c r="X21552" s="214"/>
      <c r="Y21552" s="214"/>
      <c r="Z21552" s="214"/>
      <c r="AA21552" s="217"/>
      <c r="AB21552" s="217"/>
      <c r="AC21552" s="217"/>
      <c r="AD21552" s="213"/>
    </row>
    <row r="21553" spans="20:30" x14ac:dyDescent="0.2">
      <c r="T21553" s="212"/>
      <c r="U21553" s="213"/>
      <c r="V21553" s="213"/>
      <c r="W21553" s="213"/>
      <c r="X21553" s="214"/>
      <c r="Y21553" s="214"/>
      <c r="Z21553" s="214"/>
      <c r="AA21553" s="217"/>
      <c r="AB21553" s="217"/>
      <c r="AC21553" s="217"/>
      <c r="AD21553" s="213"/>
    </row>
    <row r="21554" spans="20:30" x14ac:dyDescent="0.2">
      <c r="T21554" s="212"/>
      <c r="U21554" s="213"/>
      <c r="V21554" s="213"/>
      <c r="W21554" s="213"/>
      <c r="X21554" s="214"/>
      <c r="Y21554" s="214"/>
      <c r="Z21554" s="214"/>
      <c r="AA21554" s="217"/>
      <c r="AB21554" s="217"/>
      <c r="AC21554" s="217"/>
      <c r="AD21554" s="213"/>
    </row>
    <row r="21555" spans="20:30" x14ac:dyDescent="0.2">
      <c r="T21555" s="212"/>
      <c r="U21555" s="213"/>
      <c r="V21555" s="213"/>
      <c r="W21555" s="213"/>
      <c r="X21555" s="214"/>
      <c r="Y21555" s="214"/>
      <c r="Z21555" s="214"/>
      <c r="AA21555" s="217"/>
      <c r="AB21555" s="217"/>
      <c r="AC21555" s="217"/>
      <c r="AD21555" s="213"/>
    </row>
    <row r="21556" spans="20:30" x14ac:dyDescent="0.2">
      <c r="T21556" s="212"/>
      <c r="U21556" s="213"/>
      <c r="V21556" s="213"/>
      <c r="W21556" s="213"/>
      <c r="X21556" s="214"/>
      <c r="Y21556" s="214"/>
      <c r="Z21556" s="214"/>
      <c r="AA21556" s="217"/>
      <c r="AB21556" s="217"/>
      <c r="AC21556" s="217"/>
      <c r="AD21556" s="213"/>
    </row>
    <row r="21557" spans="20:30" x14ac:dyDescent="0.2">
      <c r="T21557" s="212"/>
      <c r="U21557" s="213"/>
      <c r="V21557" s="213"/>
      <c r="W21557" s="213"/>
      <c r="X21557" s="214"/>
      <c r="Y21557" s="214"/>
      <c r="Z21557" s="214"/>
      <c r="AA21557" s="217"/>
      <c r="AB21557" s="217"/>
      <c r="AC21557" s="217"/>
      <c r="AD21557" s="213"/>
    </row>
    <row r="21558" spans="20:30" x14ac:dyDescent="0.2">
      <c r="T21558" s="212"/>
      <c r="U21558" s="213"/>
      <c r="V21558" s="213"/>
      <c r="W21558" s="213"/>
      <c r="X21558" s="214"/>
      <c r="Y21558" s="214"/>
      <c r="Z21558" s="214"/>
      <c r="AA21558" s="217"/>
      <c r="AB21558" s="217"/>
      <c r="AC21558" s="217"/>
      <c r="AD21558" s="213"/>
    </row>
    <row r="21559" spans="20:30" x14ac:dyDescent="0.2">
      <c r="T21559" s="212"/>
      <c r="U21559" s="213"/>
      <c r="V21559" s="213"/>
      <c r="W21559" s="213"/>
      <c r="X21559" s="214"/>
      <c r="Y21559" s="214"/>
      <c r="Z21559" s="214"/>
      <c r="AA21559" s="217"/>
      <c r="AB21559" s="217"/>
      <c r="AC21559" s="217"/>
      <c r="AD21559" s="213"/>
    </row>
    <row r="21560" spans="20:30" x14ac:dyDescent="0.2">
      <c r="T21560" s="212"/>
      <c r="U21560" s="213"/>
      <c r="V21560" s="213"/>
      <c r="W21560" s="213"/>
      <c r="X21560" s="214"/>
      <c r="Y21560" s="214"/>
      <c r="Z21560" s="214"/>
      <c r="AA21560" s="217"/>
      <c r="AB21560" s="217"/>
      <c r="AC21560" s="217"/>
      <c r="AD21560" s="213"/>
    </row>
    <row r="21561" spans="20:30" x14ac:dyDescent="0.2">
      <c r="T21561" s="212"/>
      <c r="U21561" s="213"/>
      <c r="V21561" s="213"/>
      <c r="W21561" s="213"/>
      <c r="X21561" s="214"/>
      <c r="Y21561" s="214"/>
      <c r="Z21561" s="214"/>
      <c r="AA21561" s="217"/>
      <c r="AB21561" s="217"/>
      <c r="AC21561" s="217"/>
      <c r="AD21561" s="213"/>
    </row>
    <row r="21562" spans="20:30" x14ac:dyDescent="0.2">
      <c r="T21562" s="212"/>
      <c r="U21562" s="213"/>
      <c r="V21562" s="213"/>
      <c r="W21562" s="213"/>
      <c r="X21562" s="214"/>
      <c r="Y21562" s="214"/>
      <c r="Z21562" s="214"/>
      <c r="AA21562" s="217"/>
      <c r="AB21562" s="217"/>
      <c r="AC21562" s="217"/>
      <c r="AD21562" s="213"/>
    </row>
    <row r="21563" spans="20:30" x14ac:dyDescent="0.2">
      <c r="T21563" s="212"/>
      <c r="U21563" s="213"/>
      <c r="V21563" s="213"/>
      <c r="W21563" s="213"/>
      <c r="X21563" s="214"/>
      <c r="Y21563" s="214"/>
      <c r="Z21563" s="214"/>
      <c r="AA21563" s="217"/>
      <c r="AB21563" s="217"/>
      <c r="AC21563" s="217"/>
      <c r="AD21563" s="213"/>
    </row>
    <row r="21564" spans="20:30" x14ac:dyDescent="0.2">
      <c r="T21564" s="212"/>
      <c r="U21564" s="213"/>
      <c r="V21564" s="213"/>
      <c r="W21564" s="213"/>
      <c r="X21564" s="214"/>
      <c r="Y21564" s="214"/>
      <c r="Z21564" s="214"/>
      <c r="AA21564" s="217"/>
      <c r="AB21564" s="217"/>
      <c r="AC21564" s="217"/>
      <c r="AD21564" s="213"/>
    </row>
    <row r="21565" spans="20:30" x14ac:dyDescent="0.2">
      <c r="T21565" s="212"/>
      <c r="U21565" s="213"/>
      <c r="V21565" s="213"/>
      <c r="W21565" s="213"/>
      <c r="X21565" s="214"/>
      <c r="Y21565" s="214"/>
      <c r="Z21565" s="214"/>
      <c r="AA21565" s="217"/>
      <c r="AB21565" s="217"/>
      <c r="AC21565" s="217"/>
      <c r="AD21565" s="213"/>
    </row>
    <row r="21566" spans="20:30" x14ac:dyDescent="0.2">
      <c r="T21566" s="212"/>
      <c r="U21566" s="213"/>
      <c r="V21566" s="213"/>
      <c r="W21566" s="213"/>
      <c r="X21566" s="214"/>
      <c r="Y21566" s="214"/>
      <c r="Z21566" s="214"/>
      <c r="AA21566" s="217"/>
      <c r="AB21566" s="217"/>
      <c r="AC21566" s="217"/>
      <c r="AD21566" s="213"/>
    </row>
    <row r="21567" spans="20:30" x14ac:dyDescent="0.2">
      <c r="T21567" s="212"/>
      <c r="U21567" s="213"/>
      <c r="V21567" s="213"/>
      <c r="W21567" s="213"/>
      <c r="X21567" s="214"/>
      <c r="Y21567" s="214"/>
      <c r="Z21567" s="214"/>
      <c r="AA21567" s="217"/>
      <c r="AB21567" s="217"/>
      <c r="AC21567" s="217"/>
      <c r="AD21567" s="213"/>
    </row>
    <row r="21568" spans="20:30" x14ac:dyDescent="0.2">
      <c r="T21568" s="212"/>
      <c r="U21568" s="213"/>
      <c r="V21568" s="213"/>
      <c r="W21568" s="213"/>
      <c r="X21568" s="214"/>
      <c r="Y21568" s="214"/>
      <c r="Z21568" s="214"/>
      <c r="AA21568" s="217"/>
      <c r="AB21568" s="217"/>
      <c r="AC21568" s="217"/>
      <c r="AD21568" s="213"/>
    </row>
    <row r="21569" spans="20:30" x14ac:dyDescent="0.2">
      <c r="T21569" s="212"/>
      <c r="U21569" s="213"/>
      <c r="V21569" s="213"/>
      <c r="W21569" s="213"/>
      <c r="X21569" s="214"/>
      <c r="Y21569" s="214"/>
      <c r="Z21569" s="214"/>
      <c r="AA21569" s="217"/>
      <c r="AB21569" s="217"/>
      <c r="AC21569" s="217"/>
      <c r="AD21569" s="213"/>
    </row>
    <row r="21570" spans="20:30" x14ac:dyDescent="0.2">
      <c r="T21570" s="212"/>
      <c r="U21570" s="213"/>
      <c r="V21570" s="213"/>
      <c r="W21570" s="213"/>
      <c r="X21570" s="214"/>
      <c r="Y21570" s="214"/>
      <c r="Z21570" s="214"/>
      <c r="AA21570" s="217"/>
      <c r="AB21570" s="217"/>
      <c r="AC21570" s="217"/>
      <c r="AD21570" s="213"/>
    </row>
    <row r="21571" spans="20:30" x14ac:dyDescent="0.2">
      <c r="T21571" s="212"/>
      <c r="U21571" s="213"/>
      <c r="V21571" s="213"/>
      <c r="W21571" s="213"/>
      <c r="X21571" s="214"/>
      <c r="Y21571" s="214"/>
      <c r="Z21571" s="214"/>
      <c r="AA21571" s="217"/>
      <c r="AB21571" s="217"/>
      <c r="AC21571" s="217"/>
      <c r="AD21571" s="213"/>
    </row>
    <row r="21572" spans="20:30" x14ac:dyDescent="0.2">
      <c r="T21572" s="212"/>
      <c r="U21572" s="213"/>
      <c r="V21572" s="213"/>
      <c r="W21572" s="213"/>
      <c r="X21572" s="214"/>
      <c r="Y21572" s="214"/>
      <c r="Z21572" s="214"/>
      <c r="AA21572" s="217"/>
      <c r="AB21572" s="217"/>
      <c r="AC21572" s="217"/>
      <c r="AD21572" s="213"/>
    </row>
    <row r="21573" spans="20:30" x14ac:dyDescent="0.2">
      <c r="T21573" s="212"/>
      <c r="U21573" s="213"/>
      <c r="V21573" s="213"/>
      <c r="W21573" s="213"/>
      <c r="X21573" s="214"/>
      <c r="Y21573" s="214"/>
      <c r="Z21573" s="214"/>
      <c r="AA21573" s="217"/>
      <c r="AB21573" s="217"/>
      <c r="AC21573" s="217"/>
      <c r="AD21573" s="213"/>
    </row>
    <row r="21574" spans="20:30" x14ac:dyDescent="0.2">
      <c r="T21574" s="212"/>
      <c r="U21574" s="213"/>
      <c r="V21574" s="213"/>
      <c r="W21574" s="213"/>
      <c r="X21574" s="214"/>
      <c r="Y21574" s="214"/>
      <c r="Z21574" s="214"/>
      <c r="AA21574" s="217"/>
      <c r="AB21574" s="217"/>
      <c r="AC21574" s="217"/>
      <c r="AD21574" s="213"/>
    </row>
    <row r="21575" spans="20:30" x14ac:dyDescent="0.2">
      <c r="T21575" s="212"/>
      <c r="U21575" s="213"/>
      <c r="V21575" s="213"/>
      <c r="W21575" s="213"/>
      <c r="X21575" s="214"/>
      <c r="Y21575" s="214"/>
      <c r="Z21575" s="214"/>
      <c r="AA21575" s="217"/>
      <c r="AB21575" s="217"/>
      <c r="AC21575" s="217"/>
      <c r="AD21575" s="213"/>
    </row>
    <row r="21576" spans="20:30" x14ac:dyDescent="0.2">
      <c r="T21576" s="212"/>
      <c r="U21576" s="213"/>
      <c r="V21576" s="213"/>
      <c r="W21576" s="213"/>
      <c r="X21576" s="214"/>
      <c r="Y21576" s="214"/>
      <c r="Z21576" s="214"/>
      <c r="AA21576" s="217"/>
      <c r="AB21576" s="217"/>
      <c r="AC21576" s="217"/>
      <c r="AD21576" s="213"/>
    </row>
    <row r="21577" spans="20:30" x14ac:dyDescent="0.2">
      <c r="T21577" s="212"/>
      <c r="U21577" s="213"/>
      <c r="V21577" s="213"/>
      <c r="W21577" s="213"/>
      <c r="X21577" s="214"/>
      <c r="Y21577" s="214"/>
      <c r="Z21577" s="214"/>
      <c r="AA21577" s="217"/>
      <c r="AB21577" s="217"/>
      <c r="AC21577" s="217"/>
      <c r="AD21577" s="213"/>
    </row>
    <row r="21578" spans="20:30" x14ac:dyDescent="0.2">
      <c r="T21578" s="212"/>
      <c r="U21578" s="213"/>
      <c r="V21578" s="213"/>
      <c r="W21578" s="213"/>
      <c r="X21578" s="214"/>
      <c r="Y21578" s="214"/>
      <c r="Z21578" s="214"/>
      <c r="AA21578" s="217"/>
      <c r="AB21578" s="217"/>
      <c r="AC21578" s="217"/>
      <c r="AD21578" s="213"/>
    </row>
    <row r="21579" spans="20:30" x14ac:dyDescent="0.2">
      <c r="T21579" s="212"/>
      <c r="U21579" s="213"/>
      <c r="V21579" s="213"/>
      <c r="W21579" s="213"/>
      <c r="X21579" s="214"/>
      <c r="Y21579" s="214"/>
      <c r="Z21579" s="214"/>
      <c r="AA21579" s="217"/>
      <c r="AB21579" s="217"/>
      <c r="AC21579" s="217"/>
      <c r="AD21579" s="213"/>
    </row>
    <row r="21580" spans="20:30" x14ac:dyDescent="0.2">
      <c r="T21580" s="212"/>
      <c r="U21580" s="213"/>
      <c r="V21580" s="213"/>
      <c r="W21580" s="213"/>
      <c r="X21580" s="214"/>
      <c r="Y21580" s="214"/>
      <c r="Z21580" s="214"/>
      <c r="AA21580" s="217"/>
      <c r="AB21580" s="217"/>
      <c r="AC21580" s="217"/>
      <c r="AD21580" s="213"/>
    </row>
    <row r="21581" spans="20:30" x14ac:dyDescent="0.2">
      <c r="T21581" s="212"/>
      <c r="U21581" s="213"/>
      <c r="V21581" s="213"/>
      <c r="W21581" s="213"/>
      <c r="X21581" s="214"/>
      <c r="Y21581" s="214"/>
      <c r="Z21581" s="214"/>
      <c r="AA21581" s="217"/>
      <c r="AB21581" s="217"/>
      <c r="AC21581" s="217"/>
      <c r="AD21581" s="213"/>
    </row>
    <row r="21582" spans="20:30" x14ac:dyDescent="0.2">
      <c r="T21582" s="212"/>
      <c r="U21582" s="213"/>
      <c r="V21582" s="213"/>
      <c r="W21582" s="213"/>
      <c r="X21582" s="214"/>
      <c r="Y21582" s="214"/>
      <c r="Z21582" s="214"/>
      <c r="AA21582" s="217"/>
      <c r="AB21582" s="217"/>
      <c r="AC21582" s="217"/>
      <c r="AD21582" s="213"/>
    </row>
    <row r="21583" spans="20:30" x14ac:dyDescent="0.2">
      <c r="T21583" s="212"/>
      <c r="U21583" s="213"/>
      <c r="V21583" s="213"/>
      <c r="W21583" s="213"/>
      <c r="X21583" s="214"/>
      <c r="Y21583" s="214"/>
      <c r="Z21583" s="214"/>
      <c r="AA21583" s="217"/>
      <c r="AB21583" s="217"/>
      <c r="AC21583" s="217"/>
      <c r="AD21583" s="213"/>
    </row>
    <row r="21584" spans="20:30" x14ac:dyDescent="0.2">
      <c r="T21584" s="212"/>
      <c r="U21584" s="213"/>
      <c r="V21584" s="213"/>
      <c r="W21584" s="213"/>
      <c r="X21584" s="214"/>
      <c r="Y21584" s="214"/>
      <c r="Z21584" s="214"/>
      <c r="AA21584" s="217"/>
      <c r="AB21584" s="217"/>
      <c r="AC21584" s="217"/>
      <c r="AD21584" s="213"/>
    </row>
    <row r="21585" spans="20:30" x14ac:dyDescent="0.2">
      <c r="T21585" s="212"/>
      <c r="U21585" s="213"/>
      <c r="V21585" s="213"/>
      <c r="W21585" s="213"/>
      <c r="X21585" s="214"/>
      <c r="Y21585" s="214"/>
      <c r="Z21585" s="214"/>
      <c r="AA21585" s="217"/>
      <c r="AB21585" s="217"/>
      <c r="AC21585" s="217"/>
      <c r="AD21585" s="213"/>
    </row>
    <row r="21586" spans="20:30" x14ac:dyDescent="0.2">
      <c r="T21586" s="212"/>
      <c r="U21586" s="213"/>
      <c r="V21586" s="213"/>
      <c r="W21586" s="213"/>
      <c r="X21586" s="214"/>
      <c r="Y21586" s="214"/>
      <c r="Z21586" s="214"/>
      <c r="AA21586" s="217"/>
      <c r="AB21586" s="217"/>
      <c r="AC21586" s="217"/>
      <c r="AD21586" s="213"/>
    </row>
    <row r="21587" spans="20:30" x14ac:dyDescent="0.2">
      <c r="T21587" s="212"/>
      <c r="U21587" s="213"/>
      <c r="V21587" s="213"/>
      <c r="W21587" s="213"/>
      <c r="X21587" s="214"/>
      <c r="Y21587" s="214"/>
      <c r="Z21587" s="214"/>
      <c r="AA21587" s="217"/>
      <c r="AB21587" s="217"/>
      <c r="AC21587" s="217"/>
      <c r="AD21587" s="213"/>
    </row>
    <row r="21588" spans="20:30" x14ac:dyDescent="0.2">
      <c r="T21588" s="212"/>
      <c r="U21588" s="213"/>
      <c r="V21588" s="213"/>
      <c r="W21588" s="213"/>
      <c r="X21588" s="214"/>
      <c r="Y21588" s="214"/>
      <c r="Z21588" s="214"/>
      <c r="AA21588" s="217"/>
      <c r="AB21588" s="217"/>
      <c r="AC21588" s="217"/>
      <c r="AD21588" s="213"/>
    </row>
    <row r="21589" spans="20:30" x14ac:dyDescent="0.2">
      <c r="T21589" s="212"/>
      <c r="U21589" s="213"/>
      <c r="V21589" s="213"/>
      <c r="W21589" s="213"/>
      <c r="X21589" s="214"/>
      <c r="Y21589" s="214"/>
      <c r="Z21589" s="214"/>
      <c r="AA21589" s="217"/>
      <c r="AB21589" s="217"/>
      <c r="AC21589" s="217"/>
      <c r="AD21589" s="213"/>
    </row>
    <row r="21590" spans="20:30" x14ac:dyDescent="0.2">
      <c r="T21590" s="212"/>
      <c r="U21590" s="213"/>
      <c r="V21590" s="213"/>
      <c r="W21590" s="213"/>
      <c r="X21590" s="214"/>
      <c r="Y21590" s="214"/>
      <c r="Z21590" s="214"/>
      <c r="AA21590" s="217"/>
      <c r="AB21590" s="217"/>
      <c r="AC21590" s="217"/>
      <c r="AD21590" s="213"/>
    </row>
    <row r="21591" spans="20:30" x14ac:dyDescent="0.2">
      <c r="T21591" s="212"/>
      <c r="U21591" s="213"/>
      <c r="V21591" s="213"/>
      <c r="W21591" s="213"/>
      <c r="X21591" s="214"/>
      <c r="Y21591" s="214"/>
      <c r="Z21591" s="214"/>
      <c r="AA21591" s="217"/>
      <c r="AB21591" s="217"/>
      <c r="AC21591" s="217"/>
      <c r="AD21591" s="213"/>
    </row>
    <row r="21592" spans="20:30" x14ac:dyDescent="0.2">
      <c r="T21592" s="212"/>
      <c r="U21592" s="213"/>
      <c r="V21592" s="213"/>
      <c r="W21592" s="213"/>
      <c r="X21592" s="214"/>
      <c r="Y21592" s="214"/>
      <c r="Z21592" s="214"/>
      <c r="AA21592" s="217"/>
      <c r="AB21592" s="217"/>
      <c r="AC21592" s="217"/>
      <c r="AD21592" s="213"/>
    </row>
    <row r="21593" spans="20:30" x14ac:dyDescent="0.2">
      <c r="T21593" s="212"/>
      <c r="U21593" s="213"/>
      <c r="V21593" s="213"/>
      <c r="W21593" s="213"/>
      <c r="X21593" s="214"/>
      <c r="Y21593" s="214"/>
      <c r="Z21593" s="214"/>
      <c r="AA21593" s="217"/>
      <c r="AB21593" s="217"/>
      <c r="AC21593" s="217"/>
      <c r="AD21593" s="213"/>
    </row>
    <row r="21594" spans="20:30" x14ac:dyDescent="0.2">
      <c r="T21594" s="212"/>
      <c r="U21594" s="213"/>
      <c r="V21594" s="213"/>
      <c r="W21594" s="213"/>
      <c r="X21594" s="214"/>
      <c r="Y21594" s="214"/>
      <c r="Z21594" s="214"/>
      <c r="AA21594" s="217"/>
      <c r="AB21594" s="217"/>
      <c r="AC21594" s="217"/>
      <c r="AD21594" s="213"/>
    </row>
    <row r="21595" spans="20:30" x14ac:dyDescent="0.2">
      <c r="T21595" s="212"/>
      <c r="U21595" s="213"/>
      <c r="V21595" s="213"/>
      <c r="W21595" s="213"/>
      <c r="X21595" s="214"/>
      <c r="Y21595" s="214"/>
      <c r="Z21595" s="214"/>
      <c r="AA21595" s="217"/>
      <c r="AB21595" s="217"/>
      <c r="AC21595" s="217"/>
      <c r="AD21595" s="213"/>
    </row>
    <row r="21596" spans="20:30" x14ac:dyDescent="0.2">
      <c r="T21596" s="212"/>
      <c r="U21596" s="213"/>
      <c r="V21596" s="213"/>
      <c r="W21596" s="213"/>
      <c r="X21596" s="214"/>
      <c r="Y21596" s="214"/>
      <c r="Z21596" s="214"/>
      <c r="AA21596" s="217"/>
      <c r="AB21596" s="217"/>
      <c r="AC21596" s="217"/>
      <c r="AD21596" s="213"/>
    </row>
    <row r="21597" spans="20:30" x14ac:dyDescent="0.2">
      <c r="T21597" s="212"/>
      <c r="U21597" s="213"/>
      <c r="V21597" s="213"/>
      <c r="W21597" s="213"/>
      <c r="X21597" s="214"/>
      <c r="Y21597" s="214"/>
      <c r="Z21597" s="214"/>
      <c r="AA21597" s="217"/>
      <c r="AB21597" s="217"/>
      <c r="AC21597" s="217"/>
      <c r="AD21597" s="213"/>
    </row>
    <row r="21598" spans="20:30" x14ac:dyDescent="0.2">
      <c r="T21598" s="212"/>
      <c r="U21598" s="213"/>
      <c r="V21598" s="213"/>
      <c r="W21598" s="213"/>
      <c r="X21598" s="214"/>
      <c r="Y21598" s="214"/>
      <c r="Z21598" s="214"/>
      <c r="AA21598" s="217"/>
      <c r="AB21598" s="217"/>
      <c r="AC21598" s="217"/>
      <c r="AD21598" s="213"/>
    </row>
    <row r="21599" spans="20:30" x14ac:dyDescent="0.2">
      <c r="T21599" s="212"/>
      <c r="U21599" s="213"/>
      <c r="V21599" s="213"/>
      <c r="W21599" s="213"/>
      <c r="X21599" s="214"/>
      <c r="Y21599" s="214"/>
      <c r="Z21599" s="214"/>
      <c r="AA21599" s="217"/>
      <c r="AB21599" s="217"/>
      <c r="AC21599" s="217"/>
      <c r="AD21599" s="213"/>
    </row>
    <row r="21600" spans="20:30" x14ac:dyDescent="0.2">
      <c r="T21600" s="212"/>
      <c r="U21600" s="213"/>
      <c r="V21600" s="213"/>
      <c r="W21600" s="213"/>
      <c r="X21600" s="214"/>
      <c r="Y21600" s="214"/>
      <c r="Z21600" s="214"/>
      <c r="AA21600" s="217"/>
      <c r="AB21600" s="217"/>
      <c r="AC21600" s="217"/>
      <c r="AD21600" s="213"/>
    </row>
    <row r="21601" spans="20:30" x14ac:dyDescent="0.2">
      <c r="T21601" s="212"/>
      <c r="U21601" s="213"/>
      <c r="V21601" s="213"/>
      <c r="W21601" s="213"/>
      <c r="X21601" s="214"/>
      <c r="Y21601" s="214"/>
      <c r="Z21601" s="214"/>
      <c r="AA21601" s="217"/>
      <c r="AB21601" s="217"/>
      <c r="AC21601" s="217"/>
      <c r="AD21601" s="213"/>
    </row>
    <row r="21602" spans="20:30" x14ac:dyDescent="0.2">
      <c r="T21602" s="212"/>
      <c r="U21602" s="213"/>
      <c r="V21602" s="213"/>
      <c r="W21602" s="213"/>
      <c r="X21602" s="214"/>
      <c r="Y21602" s="214"/>
      <c r="Z21602" s="214"/>
      <c r="AA21602" s="217"/>
      <c r="AB21602" s="217"/>
      <c r="AC21602" s="217"/>
      <c r="AD21602" s="213"/>
    </row>
    <row r="21603" spans="20:30" x14ac:dyDescent="0.2">
      <c r="T21603" s="212"/>
      <c r="U21603" s="213"/>
      <c r="V21603" s="213"/>
      <c r="W21603" s="213"/>
      <c r="X21603" s="214"/>
      <c r="Y21603" s="214"/>
      <c r="Z21603" s="214"/>
      <c r="AA21603" s="217"/>
      <c r="AB21603" s="217"/>
      <c r="AC21603" s="217"/>
      <c r="AD21603" s="213"/>
    </row>
    <row r="21604" spans="20:30" x14ac:dyDescent="0.2">
      <c r="T21604" s="212"/>
      <c r="U21604" s="213"/>
      <c r="V21604" s="213"/>
      <c r="W21604" s="213"/>
      <c r="X21604" s="214"/>
      <c r="Y21604" s="214"/>
      <c r="Z21604" s="214"/>
      <c r="AA21604" s="217"/>
      <c r="AB21604" s="217"/>
      <c r="AC21604" s="217"/>
      <c r="AD21604" s="213"/>
    </row>
    <row r="21605" spans="20:30" x14ac:dyDescent="0.2">
      <c r="T21605" s="212"/>
      <c r="U21605" s="213"/>
      <c r="V21605" s="213"/>
      <c r="W21605" s="213"/>
      <c r="X21605" s="214"/>
      <c r="Y21605" s="214"/>
      <c r="Z21605" s="214"/>
      <c r="AA21605" s="217"/>
      <c r="AB21605" s="217"/>
      <c r="AC21605" s="217"/>
      <c r="AD21605" s="213"/>
    </row>
    <row r="21606" spans="20:30" x14ac:dyDescent="0.2">
      <c r="T21606" s="212"/>
      <c r="U21606" s="213"/>
      <c r="V21606" s="213"/>
      <c r="W21606" s="213"/>
      <c r="X21606" s="214"/>
      <c r="Y21606" s="214"/>
      <c r="Z21606" s="214"/>
      <c r="AA21606" s="217"/>
      <c r="AB21606" s="217"/>
      <c r="AC21606" s="217"/>
      <c r="AD21606" s="213"/>
    </row>
    <row r="21607" spans="20:30" x14ac:dyDescent="0.2">
      <c r="T21607" s="212"/>
      <c r="U21607" s="213"/>
      <c r="V21607" s="213"/>
      <c r="W21607" s="213"/>
      <c r="X21607" s="214"/>
      <c r="Y21607" s="214"/>
      <c r="Z21607" s="214"/>
      <c r="AA21607" s="217"/>
      <c r="AB21607" s="217"/>
      <c r="AC21607" s="217"/>
      <c r="AD21607" s="213"/>
    </row>
    <row r="21608" spans="20:30" x14ac:dyDescent="0.2">
      <c r="T21608" s="212"/>
      <c r="U21608" s="213"/>
      <c r="V21608" s="213"/>
      <c r="W21608" s="213"/>
      <c r="X21608" s="214"/>
      <c r="Y21608" s="214"/>
      <c r="Z21608" s="214"/>
      <c r="AA21608" s="217"/>
      <c r="AB21608" s="217"/>
      <c r="AC21608" s="217"/>
      <c r="AD21608" s="213"/>
    </row>
    <row r="21609" spans="20:30" x14ac:dyDescent="0.2">
      <c r="T21609" s="212"/>
      <c r="U21609" s="213"/>
      <c r="V21609" s="213"/>
      <c r="W21609" s="213"/>
      <c r="X21609" s="214"/>
      <c r="Y21609" s="214"/>
      <c r="Z21609" s="214"/>
      <c r="AA21609" s="217"/>
      <c r="AB21609" s="217"/>
      <c r="AC21609" s="217"/>
      <c r="AD21609" s="213"/>
    </row>
    <row r="21610" spans="20:30" x14ac:dyDescent="0.2">
      <c r="T21610" s="212"/>
      <c r="U21610" s="213"/>
      <c r="V21610" s="213"/>
      <c r="W21610" s="213"/>
      <c r="X21610" s="214"/>
      <c r="Y21610" s="214"/>
      <c r="Z21610" s="214"/>
      <c r="AA21610" s="217"/>
      <c r="AB21610" s="217"/>
      <c r="AC21610" s="217"/>
      <c r="AD21610" s="213"/>
    </row>
    <row r="21611" spans="20:30" x14ac:dyDescent="0.2">
      <c r="T21611" s="212"/>
      <c r="U21611" s="213"/>
      <c r="V21611" s="213"/>
      <c r="W21611" s="213"/>
      <c r="X21611" s="214"/>
      <c r="Y21611" s="214"/>
      <c r="Z21611" s="214"/>
      <c r="AA21611" s="217"/>
      <c r="AB21611" s="217"/>
      <c r="AC21611" s="217"/>
      <c r="AD21611" s="213"/>
    </row>
    <row r="21612" spans="20:30" x14ac:dyDescent="0.2">
      <c r="T21612" s="212"/>
      <c r="U21612" s="213"/>
      <c r="V21612" s="213"/>
      <c r="W21612" s="213"/>
      <c r="X21612" s="214"/>
      <c r="Y21612" s="214"/>
      <c r="Z21612" s="214"/>
      <c r="AA21612" s="217"/>
      <c r="AB21612" s="217"/>
      <c r="AC21612" s="217"/>
      <c r="AD21612" s="213"/>
    </row>
    <row r="21613" spans="20:30" x14ac:dyDescent="0.2">
      <c r="T21613" s="212"/>
      <c r="U21613" s="213"/>
      <c r="V21613" s="213"/>
      <c r="W21613" s="213"/>
      <c r="X21613" s="214"/>
      <c r="Y21613" s="214"/>
      <c r="Z21613" s="214"/>
      <c r="AA21613" s="217"/>
      <c r="AB21613" s="217"/>
      <c r="AC21613" s="217"/>
      <c r="AD21613" s="213"/>
    </row>
    <row r="21614" spans="20:30" x14ac:dyDescent="0.2">
      <c r="T21614" s="212"/>
      <c r="U21614" s="213"/>
      <c r="V21614" s="213"/>
      <c r="W21614" s="213"/>
      <c r="X21614" s="214"/>
      <c r="Y21614" s="214"/>
      <c r="Z21614" s="214"/>
      <c r="AA21614" s="217"/>
      <c r="AB21614" s="217"/>
      <c r="AC21614" s="217"/>
      <c r="AD21614" s="213"/>
    </row>
    <row r="21615" spans="20:30" x14ac:dyDescent="0.2">
      <c r="T21615" s="212"/>
      <c r="U21615" s="213"/>
      <c r="V21615" s="213"/>
      <c r="W21615" s="213"/>
      <c r="X21615" s="214"/>
      <c r="Y21615" s="214"/>
      <c r="Z21615" s="214"/>
      <c r="AA21615" s="217"/>
      <c r="AB21615" s="217"/>
      <c r="AC21615" s="217"/>
      <c r="AD21615" s="213"/>
    </row>
    <row r="21616" spans="20:30" x14ac:dyDescent="0.2">
      <c r="T21616" s="212"/>
      <c r="U21616" s="213"/>
      <c r="V21616" s="213"/>
      <c r="W21616" s="213"/>
      <c r="X21616" s="214"/>
      <c r="Y21616" s="214"/>
      <c r="Z21616" s="214"/>
      <c r="AA21616" s="217"/>
      <c r="AB21616" s="217"/>
      <c r="AC21616" s="217"/>
      <c r="AD21616" s="213"/>
    </row>
    <row r="21617" spans="20:30" x14ac:dyDescent="0.2">
      <c r="T21617" s="212"/>
      <c r="U21617" s="213"/>
      <c r="V21617" s="213"/>
      <c r="W21617" s="213"/>
      <c r="X21617" s="214"/>
      <c r="Y21617" s="214"/>
      <c r="Z21617" s="214"/>
      <c r="AA21617" s="217"/>
      <c r="AB21617" s="217"/>
      <c r="AC21617" s="217"/>
      <c r="AD21617" s="213"/>
    </row>
    <row r="21618" spans="20:30" x14ac:dyDescent="0.2">
      <c r="T21618" s="212"/>
      <c r="U21618" s="213"/>
      <c r="V21618" s="213"/>
      <c r="W21618" s="213"/>
      <c r="X21618" s="214"/>
      <c r="Y21618" s="214"/>
      <c r="Z21618" s="214"/>
      <c r="AA21618" s="217"/>
      <c r="AB21618" s="217"/>
      <c r="AC21618" s="217"/>
      <c r="AD21618" s="213"/>
    </row>
    <row r="21619" spans="20:30" x14ac:dyDescent="0.2">
      <c r="T21619" s="212"/>
      <c r="U21619" s="213"/>
      <c r="V21619" s="213"/>
      <c r="W21619" s="213"/>
      <c r="X21619" s="214"/>
      <c r="Y21619" s="214"/>
      <c r="Z21619" s="214"/>
      <c r="AA21619" s="217"/>
      <c r="AB21619" s="217"/>
      <c r="AC21619" s="217"/>
      <c r="AD21619" s="213"/>
    </row>
    <row r="21620" spans="20:30" x14ac:dyDescent="0.2">
      <c r="T21620" s="212"/>
      <c r="U21620" s="213"/>
      <c r="V21620" s="213"/>
      <c r="W21620" s="213"/>
      <c r="X21620" s="214"/>
      <c r="Y21620" s="214"/>
      <c r="Z21620" s="214"/>
      <c r="AA21620" s="217"/>
      <c r="AB21620" s="217"/>
      <c r="AC21620" s="217"/>
      <c r="AD21620" s="213"/>
    </row>
    <row r="21621" spans="20:30" x14ac:dyDescent="0.2">
      <c r="T21621" s="212"/>
      <c r="U21621" s="213"/>
      <c r="V21621" s="213"/>
      <c r="W21621" s="213"/>
      <c r="X21621" s="214"/>
      <c r="Y21621" s="214"/>
      <c r="Z21621" s="214"/>
      <c r="AA21621" s="217"/>
      <c r="AB21621" s="217"/>
      <c r="AC21621" s="217"/>
      <c r="AD21621" s="213"/>
    </row>
    <row r="21622" spans="20:30" x14ac:dyDescent="0.2">
      <c r="T21622" s="212"/>
      <c r="U21622" s="213"/>
      <c r="V21622" s="213"/>
      <c r="W21622" s="213"/>
      <c r="X21622" s="214"/>
      <c r="Y21622" s="214"/>
      <c r="Z21622" s="214"/>
      <c r="AA21622" s="217"/>
      <c r="AB21622" s="217"/>
      <c r="AC21622" s="217"/>
      <c r="AD21622" s="213"/>
    </row>
    <row r="21623" spans="20:30" x14ac:dyDescent="0.2">
      <c r="T21623" s="212"/>
      <c r="U21623" s="213"/>
      <c r="V21623" s="213"/>
      <c r="W21623" s="213"/>
      <c r="X21623" s="214"/>
      <c r="Y21623" s="214"/>
      <c r="Z21623" s="214"/>
      <c r="AA21623" s="217"/>
      <c r="AB21623" s="217"/>
      <c r="AC21623" s="217"/>
      <c r="AD21623" s="213"/>
    </row>
    <row r="21624" spans="20:30" x14ac:dyDescent="0.2">
      <c r="T21624" s="212"/>
      <c r="U21624" s="213"/>
      <c r="V21624" s="213"/>
      <c r="W21624" s="213"/>
      <c r="X21624" s="214"/>
      <c r="Y21624" s="214"/>
      <c r="Z21624" s="214"/>
      <c r="AA21624" s="217"/>
      <c r="AB21624" s="217"/>
      <c r="AC21624" s="217"/>
      <c r="AD21624" s="213"/>
    </row>
    <row r="21625" spans="20:30" x14ac:dyDescent="0.2">
      <c r="T21625" s="212"/>
      <c r="U21625" s="213"/>
      <c r="V21625" s="213"/>
      <c r="W21625" s="213"/>
      <c r="X21625" s="214"/>
      <c r="Y21625" s="214"/>
      <c r="Z21625" s="214"/>
      <c r="AA21625" s="217"/>
      <c r="AB21625" s="217"/>
      <c r="AC21625" s="217"/>
      <c r="AD21625" s="213"/>
    </row>
    <row r="21626" spans="20:30" x14ac:dyDescent="0.2">
      <c r="T21626" s="212"/>
      <c r="U21626" s="213"/>
      <c r="V21626" s="213"/>
      <c r="W21626" s="213"/>
      <c r="X21626" s="214"/>
      <c r="Y21626" s="214"/>
      <c r="Z21626" s="214"/>
      <c r="AA21626" s="217"/>
      <c r="AB21626" s="217"/>
      <c r="AC21626" s="217"/>
      <c r="AD21626" s="213"/>
    </row>
    <row r="21627" spans="20:30" x14ac:dyDescent="0.2">
      <c r="T21627" s="212"/>
      <c r="U21627" s="213"/>
      <c r="V21627" s="213"/>
      <c r="W21627" s="213"/>
      <c r="X21627" s="214"/>
      <c r="Y21627" s="214"/>
      <c r="Z21627" s="214"/>
      <c r="AA21627" s="217"/>
      <c r="AB21627" s="217"/>
      <c r="AC21627" s="217"/>
      <c r="AD21627" s="213"/>
    </row>
    <row r="21628" spans="20:30" x14ac:dyDescent="0.2">
      <c r="T21628" s="212"/>
      <c r="U21628" s="213"/>
      <c r="V21628" s="213"/>
      <c r="W21628" s="213"/>
      <c r="X21628" s="214"/>
      <c r="Y21628" s="214"/>
      <c r="Z21628" s="214"/>
      <c r="AA21628" s="217"/>
      <c r="AB21628" s="217"/>
      <c r="AC21628" s="217"/>
      <c r="AD21628" s="213"/>
    </row>
    <row r="21629" spans="20:30" x14ac:dyDescent="0.2">
      <c r="T21629" s="212"/>
      <c r="U21629" s="213"/>
      <c r="V21629" s="213"/>
      <c r="W21629" s="213"/>
      <c r="X21629" s="214"/>
      <c r="Y21629" s="214"/>
      <c r="Z21629" s="214"/>
      <c r="AA21629" s="217"/>
      <c r="AB21629" s="217"/>
      <c r="AC21629" s="217"/>
      <c r="AD21629" s="213"/>
    </row>
    <row r="21630" spans="20:30" x14ac:dyDescent="0.2">
      <c r="T21630" s="212"/>
      <c r="U21630" s="213"/>
      <c r="V21630" s="213"/>
      <c r="W21630" s="213"/>
      <c r="X21630" s="214"/>
      <c r="Y21630" s="214"/>
      <c r="Z21630" s="214"/>
      <c r="AA21630" s="217"/>
      <c r="AB21630" s="217"/>
      <c r="AC21630" s="217"/>
      <c r="AD21630" s="213"/>
    </row>
    <row r="21631" spans="20:30" x14ac:dyDescent="0.2">
      <c r="T21631" s="212"/>
      <c r="U21631" s="213"/>
      <c r="V21631" s="213"/>
      <c r="W21631" s="213"/>
      <c r="X21631" s="214"/>
      <c r="Y21631" s="214"/>
      <c r="Z21631" s="214"/>
      <c r="AA21631" s="217"/>
      <c r="AB21631" s="217"/>
      <c r="AC21631" s="217"/>
      <c r="AD21631" s="213"/>
    </row>
    <row r="21632" spans="20:30" x14ac:dyDescent="0.2">
      <c r="T21632" s="212"/>
      <c r="U21632" s="213"/>
      <c r="V21632" s="213"/>
      <c r="W21632" s="213"/>
      <c r="X21632" s="214"/>
      <c r="Y21632" s="214"/>
      <c r="Z21632" s="214"/>
      <c r="AA21632" s="217"/>
      <c r="AB21632" s="217"/>
      <c r="AC21632" s="217"/>
      <c r="AD21632" s="213"/>
    </row>
    <row r="21633" spans="20:30" x14ac:dyDescent="0.2">
      <c r="T21633" s="212"/>
      <c r="U21633" s="213"/>
      <c r="V21633" s="213"/>
      <c r="W21633" s="213"/>
      <c r="X21633" s="214"/>
      <c r="Y21633" s="214"/>
      <c r="Z21633" s="214"/>
      <c r="AA21633" s="217"/>
      <c r="AB21633" s="217"/>
      <c r="AC21633" s="217"/>
      <c r="AD21633" s="213"/>
    </row>
    <row r="21634" spans="20:30" x14ac:dyDescent="0.2">
      <c r="T21634" s="212"/>
      <c r="U21634" s="213"/>
      <c r="V21634" s="213"/>
      <c r="W21634" s="213"/>
      <c r="X21634" s="214"/>
      <c r="Y21634" s="214"/>
      <c r="Z21634" s="214"/>
      <c r="AA21634" s="217"/>
      <c r="AB21634" s="217"/>
      <c r="AC21634" s="217"/>
      <c r="AD21634" s="213"/>
    </row>
    <row r="21635" spans="20:30" x14ac:dyDescent="0.2">
      <c r="T21635" s="212"/>
      <c r="U21635" s="213"/>
      <c r="V21635" s="213"/>
      <c r="W21635" s="213"/>
      <c r="X21635" s="214"/>
      <c r="Y21635" s="214"/>
      <c r="Z21635" s="214"/>
      <c r="AA21635" s="217"/>
      <c r="AB21635" s="217"/>
      <c r="AC21635" s="217"/>
      <c r="AD21635" s="213"/>
    </row>
    <row r="21636" spans="20:30" x14ac:dyDescent="0.2">
      <c r="T21636" s="212"/>
      <c r="U21636" s="213"/>
      <c r="V21636" s="213"/>
      <c r="W21636" s="213"/>
      <c r="X21636" s="214"/>
      <c r="Y21636" s="214"/>
      <c r="Z21636" s="214"/>
      <c r="AA21636" s="217"/>
      <c r="AB21636" s="217"/>
      <c r="AC21636" s="217"/>
      <c r="AD21636" s="213"/>
    </row>
    <row r="21637" spans="20:30" x14ac:dyDescent="0.2">
      <c r="T21637" s="212"/>
      <c r="U21637" s="213"/>
      <c r="V21637" s="213"/>
      <c r="W21637" s="213"/>
      <c r="X21637" s="214"/>
      <c r="Y21637" s="214"/>
      <c r="Z21637" s="214"/>
      <c r="AA21637" s="217"/>
      <c r="AB21637" s="217"/>
      <c r="AC21637" s="217"/>
      <c r="AD21637" s="213"/>
    </row>
    <row r="21638" spans="20:30" x14ac:dyDescent="0.2">
      <c r="T21638" s="212"/>
      <c r="U21638" s="213"/>
      <c r="V21638" s="213"/>
      <c r="W21638" s="213"/>
      <c r="X21638" s="214"/>
      <c r="Y21638" s="214"/>
      <c r="Z21638" s="214"/>
      <c r="AA21638" s="217"/>
      <c r="AB21638" s="217"/>
      <c r="AC21638" s="217"/>
      <c r="AD21638" s="213"/>
    </row>
    <row r="21639" spans="20:30" x14ac:dyDescent="0.2">
      <c r="T21639" s="212"/>
      <c r="U21639" s="213"/>
      <c r="V21639" s="213"/>
      <c r="W21639" s="213"/>
      <c r="X21639" s="214"/>
      <c r="Y21639" s="214"/>
      <c r="Z21639" s="214"/>
      <c r="AA21639" s="217"/>
      <c r="AB21639" s="217"/>
      <c r="AC21639" s="217"/>
      <c r="AD21639" s="213"/>
    </row>
    <row r="21640" spans="20:30" x14ac:dyDescent="0.2">
      <c r="T21640" s="212"/>
      <c r="U21640" s="213"/>
      <c r="V21640" s="213"/>
      <c r="W21640" s="213"/>
      <c r="X21640" s="214"/>
      <c r="Y21640" s="214"/>
      <c r="Z21640" s="214"/>
      <c r="AA21640" s="217"/>
      <c r="AB21640" s="217"/>
      <c r="AC21640" s="217"/>
      <c r="AD21640" s="213"/>
    </row>
    <row r="21641" spans="20:30" x14ac:dyDescent="0.2">
      <c r="T21641" s="212"/>
      <c r="U21641" s="213"/>
      <c r="V21641" s="213"/>
      <c r="W21641" s="213"/>
      <c r="X21641" s="214"/>
      <c r="Y21641" s="214"/>
      <c r="Z21641" s="214"/>
      <c r="AA21641" s="217"/>
      <c r="AB21641" s="217"/>
      <c r="AC21641" s="217"/>
      <c r="AD21641" s="213"/>
    </row>
    <row r="21642" spans="20:30" x14ac:dyDescent="0.2">
      <c r="T21642" s="212"/>
      <c r="U21642" s="213"/>
      <c r="V21642" s="213"/>
      <c r="W21642" s="213"/>
      <c r="X21642" s="214"/>
      <c r="Y21642" s="214"/>
      <c r="Z21642" s="214"/>
      <c r="AA21642" s="217"/>
      <c r="AB21642" s="217"/>
      <c r="AC21642" s="217"/>
      <c r="AD21642" s="213"/>
    </row>
    <row r="21643" spans="20:30" x14ac:dyDescent="0.2">
      <c r="T21643" s="212"/>
      <c r="U21643" s="213"/>
      <c r="V21643" s="213"/>
      <c r="W21643" s="213"/>
      <c r="X21643" s="214"/>
      <c r="Y21643" s="214"/>
      <c r="Z21643" s="214"/>
      <c r="AA21643" s="217"/>
      <c r="AB21643" s="217"/>
      <c r="AC21643" s="217"/>
      <c r="AD21643" s="213"/>
    </row>
    <row r="21644" spans="20:30" x14ac:dyDescent="0.2">
      <c r="T21644" s="212"/>
      <c r="U21644" s="213"/>
      <c r="V21644" s="213"/>
      <c r="W21644" s="213"/>
      <c r="X21644" s="214"/>
      <c r="Y21644" s="214"/>
      <c r="Z21644" s="214"/>
      <c r="AA21644" s="217"/>
      <c r="AB21644" s="217"/>
      <c r="AC21644" s="217"/>
      <c r="AD21644" s="213"/>
    </row>
    <row r="21645" spans="20:30" x14ac:dyDescent="0.2">
      <c r="T21645" s="212"/>
      <c r="U21645" s="213"/>
      <c r="V21645" s="213"/>
      <c r="W21645" s="213"/>
      <c r="X21645" s="214"/>
      <c r="Y21645" s="214"/>
      <c r="Z21645" s="214"/>
      <c r="AA21645" s="217"/>
      <c r="AB21645" s="217"/>
      <c r="AC21645" s="217"/>
      <c r="AD21645" s="213"/>
    </row>
    <row r="21646" spans="20:30" x14ac:dyDescent="0.2">
      <c r="T21646" s="212"/>
      <c r="U21646" s="213"/>
      <c r="V21646" s="213"/>
      <c r="W21646" s="213"/>
      <c r="X21646" s="214"/>
      <c r="Y21646" s="214"/>
      <c r="Z21646" s="214"/>
      <c r="AA21646" s="217"/>
      <c r="AB21646" s="217"/>
      <c r="AC21646" s="217"/>
      <c r="AD21646" s="213"/>
    </row>
    <row r="21647" spans="20:30" x14ac:dyDescent="0.2">
      <c r="T21647" s="212"/>
      <c r="U21647" s="213"/>
      <c r="V21647" s="213"/>
      <c r="W21647" s="213"/>
      <c r="X21647" s="214"/>
      <c r="Y21647" s="214"/>
      <c r="Z21647" s="214"/>
      <c r="AA21647" s="217"/>
      <c r="AB21647" s="217"/>
      <c r="AC21647" s="217"/>
      <c r="AD21647" s="213"/>
    </row>
    <row r="21648" spans="20:30" x14ac:dyDescent="0.2">
      <c r="T21648" s="212"/>
      <c r="U21648" s="213"/>
      <c r="V21648" s="213"/>
      <c r="W21648" s="213"/>
      <c r="X21648" s="214"/>
      <c r="Y21648" s="214"/>
      <c r="Z21648" s="214"/>
      <c r="AA21648" s="217"/>
      <c r="AB21648" s="217"/>
      <c r="AC21648" s="217"/>
      <c r="AD21648" s="213"/>
    </row>
    <row r="21649" spans="20:30" x14ac:dyDescent="0.2">
      <c r="T21649" s="212"/>
      <c r="U21649" s="213"/>
      <c r="V21649" s="213"/>
      <c r="W21649" s="213"/>
      <c r="X21649" s="214"/>
      <c r="Y21649" s="214"/>
      <c r="Z21649" s="214"/>
      <c r="AA21649" s="217"/>
      <c r="AB21649" s="217"/>
      <c r="AC21649" s="217"/>
      <c r="AD21649" s="213"/>
    </row>
    <row r="21650" spans="20:30" x14ac:dyDescent="0.2">
      <c r="T21650" s="212"/>
      <c r="U21650" s="213"/>
      <c r="V21650" s="213"/>
      <c r="W21650" s="213"/>
      <c r="X21650" s="214"/>
      <c r="Y21650" s="214"/>
      <c r="Z21650" s="214"/>
      <c r="AA21650" s="217"/>
      <c r="AB21650" s="217"/>
      <c r="AC21650" s="217"/>
      <c r="AD21650" s="213"/>
    </row>
    <row r="21651" spans="20:30" x14ac:dyDescent="0.2">
      <c r="T21651" s="212"/>
      <c r="U21651" s="213"/>
      <c r="V21651" s="213"/>
      <c r="W21651" s="213"/>
      <c r="X21651" s="214"/>
      <c r="Y21651" s="214"/>
      <c r="Z21651" s="214"/>
      <c r="AA21651" s="217"/>
      <c r="AB21651" s="217"/>
      <c r="AC21651" s="217"/>
      <c r="AD21651" s="213"/>
    </row>
    <row r="21652" spans="20:30" x14ac:dyDescent="0.2">
      <c r="T21652" s="212"/>
      <c r="U21652" s="213"/>
      <c r="V21652" s="213"/>
      <c r="W21652" s="213"/>
      <c r="X21652" s="214"/>
      <c r="Y21652" s="214"/>
      <c r="Z21652" s="214"/>
      <c r="AA21652" s="217"/>
      <c r="AB21652" s="217"/>
      <c r="AC21652" s="217"/>
      <c r="AD21652" s="213"/>
    </row>
    <row r="21653" spans="20:30" x14ac:dyDescent="0.2">
      <c r="T21653" s="212"/>
      <c r="U21653" s="213"/>
      <c r="V21653" s="213"/>
      <c r="W21653" s="213"/>
      <c r="X21653" s="214"/>
      <c r="Y21653" s="214"/>
      <c r="Z21653" s="214"/>
      <c r="AA21653" s="217"/>
      <c r="AB21653" s="217"/>
      <c r="AC21653" s="217"/>
      <c r="AD21653" s="213"/>
    </row>
    <row r="21654" spans="20:30" x14ac:dyDescent="0.2">
      <c r="T21654" s="212"/>
      <c r="U21654" s="213"/>
      <c r="V21654" s="213"/>
      <c r="W21654" s="213"/>
      <c r="X21654" s="214"/>
      <c r="Y21654" s="214"/>
      <c r="Z21654" s="214"/>
      <c r="AA21654" s="217"/>
      <c r="AB21654" s="217"/>
      <c r="AC21654" s="217"/>
      <c r="AD21654" s="213"/>
    </row>
    <row r="21655" spans="20:30" x14ac:dyDescent="0.2">
      <c r="T21655" s="212"/>
      <c r="U21655" s="213"/>
      <c r="V21655" s="213"/>
      <c r="W21655" s="213"/>
      <c r="X21655" s="214"/>
      <c r="Y21655" s="214"/>
      <c r="Z21655" s="214"/>
      <c r="AA21655" s="217"/>
      <c r="AB21655" s="217"/>
      <c r="AC21655" s="217"/>
      <c r="AD21655" s="213"/>
    </row>
    <row r="21656" spans="20:30" x14ac:dyDescent="0.2">
      <c r="T21656" s="212"/>
      <c r="U21656" s="213"/>
      <c r="V21656" s="213"/>
      <c r="W21656" s="213"/>
      <c r="X21656" s="214"/>
      <c r="Y21656" s="214"/>
      <c r="Z21656" s="214"/>
      <c r="AA21656" s="217"/>
      <c r="AB21656" s="217"/>
      <c r="AC21656" s="217"/>
      <c r="AD21656" s="213"/>
    </row>
    <row r="21657" spans="20:30" x14ac:dyDescent="0.2">
      <c r="T21657" s="212"/>
      <c r="U21657" s="213"/>
      <c r="V21657" s="213"/>
      <c r="W21657" s="213"/>
      <c r="X21657" s="214"/>
      <c r="Y21657" s="214"/>
      <c r="Z21657" s="214"/>
      <c r="AA21657" s="217"/>
      <c r="AB21657" s="217"/>
      <c r="AC21657" s="217"/>
      <c r="AD21657" s="213"/>
    </row>
    <row r="21658" spans="20:30" x14ac:dyDescent="0.2">
      <c r="T21658" s="212"/>
      <c r="U21658" s="213"/>
      <c r="V21658" s="213"/>
      <c r="W21658" s="213"/>
      <c r="X21658" s="214"/>
      <c r="Y21658" s="214"/>
      <c r="Z21658" s="214"/>
      <c r="AA21658" s="217"/>
      <c r="AB21658" s="217"/>
      <c r="AC21658" s="217"/>
      <c r="AD21658" s="213"/>
    </row>
    <row r="21659" spans="20:30" x14ac:dyDescent="0.2">
      <c r="T21659" s="212"/>
      <c r="U21659" s="213"/>
      <c r="V21659" s="213"/>
      <c r="W21659" s="213"/>
      <c r="X21659" s="214"/>
      <c r="Y21659" s="214"/>
      <c r="Z21659" s="214"/>
      <c r="AA21659" s="217"/>
      <c r="AB21659" s="217"/>
      <c r="AC21659" s="217"/>
      <c r="AD21659" s="213"/>
    </row>
    <row r="21660" spans="20:30" x14ac:dyDescent="0.2">
      <c r="T21660" s="212"/>
      <c r="U21660" s="213"/>
      <c r="V21660" s="213"/>
      <c r="W21660" s="213"/>
      <c r="X21660" s="214"/>
      <c r="Y21660" s="214"/>
      <c r="Z21660" s="214"/>
      <c r="AA21660" s="217"/>
      <c r="AB21660" s="217"/>
      <c r="AC21660" s="217"/>
      <c r="AD21660" s="213"/>
    </row>
    <row r="21661" spans="20:30" x14ac:dyDescent="0.2">
      <c r="T21661" s="212"/>
      <c r="U21661" s="213"/>
      <c r="V21661" s="213"/>
      <c r="W21661" s="213"/>
      <c r="X21661" s="214"/>
      <c r="Y21661" s="214"/>
      <c r="Z21661" s="214"/>
      <c r="AA21661" s="217"/>
      <c r="AB21661" s="217"/>
      <c r="AC21661" s="217"/>
      <c r="AD21661" s="213"/>
    </row>
    <row r="21662" spans="20:30" x14ac:dyDescent="0.2">
      <c r="T21662" s="212"/>
      <c r="U21662" s="213"/>
      <c r="V21662" s="213"/>
      <c r="W21662" s="213"/>
      <c r="X21662" s="214"/>
      <c r="Y21662" s="214"/>
      <c r="Z21662" s="214"/>
      <c r="AA21662" s="217"/>
      <c r="AB21662" s="217"/>
      <c r="AC21662" s="217"/>
      <c r="AD21662" s="213"/>
    </row>
    <row r="21663" spans="20:30" x14ac:dyDescent="0.2">
      <c r="T21663" s="212"/>
      <c r="U21663" s="213"/>
      <c r="V21663" s="213"/>
      <c r="W21663" s="213"/>
      <c r="X21663" s="214"/>
      <c r="Y21663" s="214"/>
      <c r="Z21663" s="214"/>
      <c r="AA21663" s="217"/>
      <c r="AB21663" s="217"/>
      <c r="AC21663" s="217"/>
      <c r="AD21663" s="213"/>
    </row>
    <row r="21664" spans="20:30" x14ac:dyDescent="0.2">
      <c r="T21664" s="212"/>
      <c r="U21664" s="213"/>
      <c r="V21664" s="213"/>
      <c r="W21664" s="213"/>
      <c r="X21664" s="214"/>
      <c r="Y21664" s="214"/>
      <c r="Z21664" s="214"/>
      <c r="AA21664" s="217"/>
      <c r="AB21664" s="217"/>
      <c r="AC21664" s="217"/>
      <c r="AD21664" s="213"/>
    </row>
    <row r="21665" spans="20:30" x14ac:dyDescent="0.2">
      <c r="T21665" s="212"/>
      <c r="U21665" s="213"/>
      <c r="V21665" s="213"/>
      <c r="W21665" s="213"/>
      <c r="X21665" s="214"/>
      <c r="Y21665" s="214"/>
      <c r="Z21665" s="214"/>
      <c r="AA21665" s="217"/>
      <c r="AB21665" s="217"/>
      <c r="AC21665" s="217"/>
      <c r="AD21665" s="213"/>
    </row>
    <row r="21666" spans="20:30" x14ac:dyDescent="0.2">
      <c r="T21666" s="212"/>
      <c r="U21666" s="213"/>
      <c r="V21666" s="213"/>
      <c r="W21666" s="213"/>
      <c r="X21666" s="214"/>
      <c r="Y21666" s="214"/>
      <c r="Z21666" s="214"/>
      <c r="AA21666" s="217"/>
      <c r="AB21666" s="217"/>
      <c r="AC21666" s="217"/>
      <c r="AD21666" s="213"/>
    </row>
    <row r="21667" spans="20:30" x14ac:dyDescent="0.2">
      <c r="T21667" s="212"/>
      <c r="U21667" s="213"/>
      <c r="V21667" s="213"/>
      <c r="W21667" s="213"/>
      <c r="X21667" s="214"/>
      <c r="Y21667" s="214"/>
      <c r="Z21667" s="214"/>
      <c r="AA21667" s="217"/>
      <c r="AB21667" s="217"/>
      <c r="AC21667" s="217"/>
      <c r="AD21667" s="213"/>
    </row>
    <row r="21668" spans="20:30" x14ac:dyDescent="0.2">
      <c r="T21668" s="212"/>
      <c r="U21668" s="213"/>
      <c r="V21668" s="213"/>
      <c r="W21668" s="213"/>
      <c r="X21668" s="214"/>
      <c r="Y21668" s="214"/>
      <c r="Z21668" s="214"/>
      <c r="AA21668" s="217"/>
      <c r="AB21668" s="217"/>
      <c r="AC21668" s="217"/>
      <c r="AD21668" s="213"/>
    </row>
    <row r="21669" spans="20:30" x14ac:dyDescent="0.2">
      <c r="T21669" s="212"/>
      <c r="U21669" s="213"/>
      <c r="V21669" s="213"/>
      <c r="W21669" s="213"/>
      <c r="X21669" s="214"/>
      <c r="Y21669" s="214"/>
      <c r="Z21669" s="214"/>
      <c r="AA21669" s="217"/>
      <c r="AB21669" s="217"/>
      <c r="AC21669" s="217"/>
      <c r="AD21669" s="213"/>
    </row>
    <row r="21670" spans="20:30" x14ac:dyDescent="0.2">
      <c r="T21670" s="212"/>
      <c r="U21670" s="213"/>
      <c r="V21670" s="213"/>
      <c r="W21670" s="213"/>
      <c r="X21670" s="214"/>
      <c r="Y21670" s="214"/>
      <c r="Z21670" s="214"/>
      <c r="AA21670" s="217"/>
      <c r="AB21670" s="217"/>
      <c r="AC21670" s="217"/>
      <c r="AD21670" s="213"/>
    </row>
    <row r="21671" spans="20:30" x14ac:dyDescent="0.2">
      <c r="T21671" s="212"/>
      <c r="U21671" s="213"/>
      <c r="V21671" s="213"/>
      <c r="W21671" s="213"/>
      <c r="X21671" s="214"/>
      <c r="Y21671" s="214"/>
      <c r="Z21671" s="214"/>
      <c r="AA21671" s="217"/>
      <c r="AB21671" s="217"/>
      <c r="AC21671" s="217"/>
      <c r="AD21671" s="213"/>
    </row>
    <row r="21672" spans="20:30" x14ac:dyDescent="0.2">
      <c r="T21672" s="212"/>
      <c r="U21672" s="213"/>
      <c r="V21672" s="213"/>
      <c r="W21672" s="213"/>
      <c r="X21672" s="214"/>
      <c r="Y21672" s="214"/>
      <c r="Z21672" s="214"/>
      <c r="AA21672" s="217"/>
      <c r="AB21672" s="217"/>
      <c r="AC21672" s="217"/>
      <c r="AD21672" s="213"/>
    </row>
    <row r="21673" spans="20:30" x14ac:dyDescent="0.2">
      <c r="T21673" s="212"/>
      <c r="U21673" s="213"/>
      <c r="V21673" s="213"/>
      <c r="W21673" s="213"/>
      <c r="X21673" s="214"/>
      <c r="Y21673" s="214"/>
      <c r="Z21673" s="214"/>
      <c r="AA21673" s="217"/>
      <c r="AB21673" s="217"/>
      <c r="AC21673" s="217"/>
      <c r="AD21673" s="213"/>
    </row>
    <row r="21674" spans="20:30" x14ac:dyDescent="0.2">
      <c r="T21674" s="212"/>
      <c r="U21674" s="213"/>
      <c r="V21674" s="213"/>
      <c r="W21674" s="213"/>
      <c r="X21674" s="214"/>
      <c r="Y21674" s="214"/>
      <c r="Z21674" s="214"/>
      <c r="AA21674" s="217"/>
      <c r="AB21674" s="217"/>
      <c r="AC21674" s="217"/>
      <c r="AD21674" s="213"/>
    </row>
    <row r="21675" spans="20:30" x14ac:dyDescent="0.2">
      <c r="T21675" s="212"/>
      <c r="U21675" s="213"/>
      <c r="V21675" s="213"/>
      <c r="W21675" s="213"/>
      <c r="X21675" s="214"/>
      <c r="Y21675" s="214"/>
      <c r="Z21675" s="214"/>
      <c r="AA21675" s="217"/>
      <c r="AB21675" s="217"/>
      <c r="AC21675" s="217"/>
      <c r="AD21675" s="213"/>
    </row>
    <row r="21676" spans="20:30" x14ac:dyDescent="0.2">
      <c r="T21676" s="212"/>
      <c r="U21676" s="213"/>
      <c r="V21676" s="213"/>
      <c r="W21676" s="213"/>
      <c r="X21676" s="214"/>
      <c r="Y21676" s="214"/>
      <c r="Z21676" s="214"/>
      <c r="AA21676" s="217"/>
      <c r="AB21676" s="217"/>
      <c r="AC21676" s="217"/>
      <c r="AD21676" s="213"/>
    </row>
    <row r="21677" spans="20:30" x14ac:dyDescent="0.2">
      <c r="T21677" s="212"/>
      <c r="U21677" s="213"/>
      <c r="V21677" s="213"/>
      <c r="W21677" s="213"/>
      <c r="X21677" s="214"/>
      <c r="Y21677" s="214"/>
      <c r="Z21677" s="214"/>
      <c r="AA21677" s="217"/>
      <c r="AB21677" s="217"/>
      <c r="AC21677" s="217"/>
      <c r="AD21677" s="213"/>
    </row>
    <row r="21678" spans="20:30" x14ac:dyDescent="0.2">
      <c r="T21678" s="212"/>
      <c r="U21678" s="213"/>
      <c r="V21678" s="213"/>
      <c r="W21678" s="213"/>
      <c r="X21678" s="214"/>
      <c r="Y21678" s="214"/>
      <c r="Z21678" s="214"/>
      <c r="AA21678" s="217"/>
      <c r="AB21678" s="217"/>
      <c r="AC21678" s="217"/>
      <c r="AD21678" s="213"/>
    </row>
    <row r="21679" spans="20:30" x14ac:dyDescent="0.2">
      <c r="T21679" s="212"/>
      <c r="U21679" s="213"/>
      <c r="V21679" s="213"/>
      <c r="W21679" s="213"/>
      <c r="X21679" s="214"/>
      <c r="Y21679" s="214"/>
      <c r="Z21679" s="214"/>
      <c r="AA21679" s="217"/>
      <c r="AB21679" s="217"/>
      <c r="AC21679" s="217"/>
      <c r="AD21679" s="213"/>
    </row>
    <row r="21680" spans="20:30" x14ac:dyDescent="0.2">
      <c r="T21680" s="212"/>
      <c r="U21680" s="213"/>
      <c r="V21680" s="213"/>
      <c r="W21680" s="213"/>
      <c r="X21680" s="214"/>
      <c r="Y21680" s="214"/>
      <c r="Z21680" s="214"/>
      <c r="AA21680" s="217"/>
      <c r="AB21680" s="217"/>
      <c r="AC21680" s="217"/>
      <c r="AD21680" s="213"/>
    </row>
    <row r="21681" spans="20:30" x14ac:dyDescent="0.2">
      <c r="T21681" s="212"/>
      <c r="U21681" s="213"/>
      <c r="V21681" s="213"/>
      <c r="W21681" s="213"/>
      <c r="X21681" s="214"/>
      <c r="Y21681" s="214"/>
      <c r="Z21681" s="214"/>
      <c r="AA21681" s="217"/>
      <c r="AB21681" s="217"/>
      <c r="AC21681" s="217"/>
      <c r="AD21681" s="213"/>
    </row>
    <row r="21682" spans="20:30" x14ac:dyDescent="0.2">
      <c r="T21682" s="212"/>
      <c r="U21682" s="213"/>
      <c r="V21682" s="213"/>
      <c r="W21682" s="213"/>
      <c r="X21682" s="214"/>
      <c r="Y21682" s="214"/>
      <c r="Z21682" s="214"/>
      <c r="AA21682" s="217"/>
      <c r="AB21682" s="217"/>
      <c r="AC21682" s="217"/>
      <c r="AD21682" s="213"/>
    </row>
    <row r="21683" spans="20:30" x14ac:dyDescent="0.2">
      <c r="T21683" s="212"/>
      <c r="U21683" s="213"/>
      <c r="V21683" s="213"/>
      <c r="W21683" s="213"/>
      <c r="X21683" s="214"/>
      <c r="Y21683" s="214"/>
      <c r="Z21683" s="214"/>
      <c r="AA21683" s="217"/>
      <c r="AB21683" s="217"/>
      <c r="AC21683" s="217"/>
      <c r="AD21683" s="213"/>
    </row>
    <row r="21684" spans="20:30" x14ac:dyDescent="0.2">
      <c r="T21684" s="212"/>
      <c r="U21684" s="213"/>
      <c r="V21684" s="213"/>
      <c r="W21684" s="213"/>
      <c r="X21684" s="214"/>
      <c r="Y21684" s="214"/>
      <c r="Z21684" s="214"/>
      <c r="AA21684" s="217"/>
      <c r="AB21684" s="217"/>
      <c r="AC21684" s="217"/>
      <c r="AD21684" s="213"/>
    </row>
    <row r="21685" spans="20:30" x14ac:dyDescent="0.2">
      <c r="T21685" s="212"/>
      <c r="U21685" s="213"/>
      <c r="V21685" s="213"/>
      <c r="W21685" s="213"/>
      <c r="X21685" s="214"/>
      <c r="Y21685" s="214"/>
      <c r="Z21685" s="214"/>
      <c r="AA21685" s="217"/>
      <c r="AB21685" s="217"/>
      <c r="AC21685" s="217"/>
      <c r="AD21685" s="213"/>
    </row>
    <row r="21686" spans="20:30" x14ac:dyDescent="0.2">
      <c r="T21686" s="212"/>
      <c r="U21686" s="213"/>
      <c r="V21686" s="213"/>
      <c r="W21686" s="213"/>
      <c r="X21686" s="214"/>
      <c r="Y21686" s="214"/>
      <c r="Z21686" s="214"/>
      <c r="AA21686" s="217"/>
      <c r="AB21686" s="217"/>
      <c r="AC21686" s="217"/>
      <c r="AD21686" s="213"/>
    </row>
    <row r="21687" spans="20:30" x14ac:dyDescent="0.2">
      <c r="T21687" s="212"/>
      <c r="U21687" s="213"/>
      <c r="V21687" s="213"/>
      <c r="W21687" s="213"/>
      <c r="X21687" s="214"/>
      <c r="Y21687" s="214"/>
      <c r="Z21687" s="214"/>
      <c r="AA21687" s="217"/>
      <c r="AB21687" s="217"/>
      <c r="AC21687" s="217"/>
      <c r="AD21687" s="213"/>
    </row>
    <row r="21688" spans="20:30" x14ac:dyDescent="0.2">
      <c r="T21688" s="212"/>
      <c r="U21688" s="213"/>
      <c r="V21688" s="213"/>
      <c r="W21688" s="213"/>
      <c r="X21688" s="214"/>
      <c r="Y21688" s="214"/>
      <c r="Z21688" s="214"/>
      <c r="AA21688" s="217"/>
      <c r="AB21688" s="217"/>
      <c r="AC21688" s="217"/>
      <c r="AD21688" s="213"/>
    </row>
    <row r="21689" spans="20:30" x14ac:dyDescent="0.2">
      <c r="T21689" s="212"/>
      <c r="U21689" s="213"/>
      <c r="V21689" s="213"/>
      <c r="W21689" s="213"/>
      <c r="X21689" s="214"/>
      <c r="Y21689" s="214"/>
      <c r="Z21689" s="214"/>
      <c r="AA21689" s="217"/>
      <c r="AB21689" s="217"/>
      <c r="AC21689" s="217"/>
      <c r="AD21689" s="213"/>
    </row>
    <row r="21690" spans="20:30" x14ac:dyDescent="0.2">
      <c r="T21690" s="212"/>
      <c r="U21690" s="213"/>
      <c r="V21690" s="213"/>
      <c r="W21690" s="213"/>
      <c r="X21690" s="214"/>
      <c r="Y21690" s="214"/>
      <c r="Z21690" s="214"/>
      <c r="AA21690" s="217"/>
      <c r="AB21690" s="217"/>
      <c r="AC21690" s="217"/>
      <c r="AD21690" s="213"/>
    </row>
    <row r="21691" spans="20:30" x14ac:dyDescent="0.2">
      <c r="T21691" s="212"/>
      <c r="U21691" s="213"/>
      <c r="V21691" s="213"/>
      <c r="W21691" s="213"/>
      <c r="X21691" s="214"/>
      <c r="Y21691" s="214"/>
      <c r="Z21691" s="214"/>
      <c r="AA21691" s="217"/>
      <c r="AB21691" s="217"/>
      <c r="AC21691" s="217"/>
      <c r="AD21691" s="213"/>
    </row>
    <row r="21692" spans="20:30" x14ac:dyDescent="0.2">
      <c r="T21692" s="212"/>
      <c r="U21692" s="213"/>
      <c r="V21692" s="213"/>
      <c r="W21692" s="213"/>
      <c r="X21692" s="214"/>
      <c r="Y21692" s="214"/>
      <c r="Z21692" s="214"/>
      <c r="AA21692" s="217"/>
      <c r="AB21692" s="217"/>
      <c r="AC21692" s="217"/>
      <c r="AD21692" s="213"/>
    </row>
    <row r="21693" spans="20:30" x14ac:dyDescent="0.2">
      <c r="T21693" s="212"/>
      <c r="U21693" s="213"/>
      <c r="V21693" s="213"/>
      <c r="W21693" s="213"/>
      <c r="X21693" s="214"/>
      <c r="Y21693" s="214"/>
      <c r="Z21693" s="214"/>
      <c r="AA21693" s="217"/>
      <c r="AB21693" s="217"/>
      <c r="AC21693" s="217"/>
      <c r="AD21693" s="213"/>
    </row>
    <row r="21694" spans="20:30" x14ac:dyDescent="0.2">
      <c r="T21694" s="212"/>
      <c r="U21694" s="213"/>
      <c r="V21694" s="213"/>
      <c r="W21694" s="213"/>
      <c r="X21694" s="214"/>
      <c r="Y21694" s="214"/>
      <c r="Z21694" s="214"/>
      <c r="AA21694" s="217"/>
      <c r="AB21694" s="217"/>
      <c r="AC21694" s="217"/>
      <c r="AD21694" s="213"/>
    </row>
    <row r="21695" spans="20:30" x14ac:dyDescent="0.2">
      <c r="T21695" s="212"/>
      <c r="U21695" s="213"/>
      <c r="V21695" s="213"/>
      <c r="W21695" s="213"/>
      <c r="X21695" s="214"/>
      <c r="Y21695" s="214"/>
      <c r="Z21695" s="214"/>
      <c r="AA21695" s="217"/>
      <c r="AB21695" s="217"/>
      <c r="AC21695" s="217"/>
      <c r="AD21695" s="213"/>
    </row>
    <row r="21696" spans="20:30" x14ac:dyDescent="0.2">
      <c r="T21696" s="212"/>
      <c r="U21696" s="213"/>
      <c r="V21696" s="213"/>
      <c r="W21696" s="213"/>
      <c r="X21696" s="214"/>
      <c r="Y21696" s="214"/>
      <c r="Z21696" s="214"/>
      <c r="AA21696" s="217"/>
      <c r="AB21696" s="217"/>
      <c r="AC21696" s="217"/>
      <c r="AD21696" s="213"/>
    </row>
    <row r="21697" spans="20:30" x14ac:dyDescent="0.2">
      <c r="T21697" s="212"/>
      <c r="U21697" s="213"/>
      <c r="V21697" s="213"/>
      <c r="W21697" s="213"/>
      <c r="X21697" s="214"/>
      <c r="Y21697" s="214"/>
      <c r="Z21697" s="214"/>
      <c r="AA21697" s="217"/>
      <c r="AB21697" s="217"/>
      <c r="AC21697" s="217"/>
      <c r="AD21697" s="213"/>
    </row>
    <row r="21698" spans="20:30" x14ac:dyDescent="0.2">
      <c r="T21698" s="212"/>
      <c r="U21698" s="213"/>
      <c r="V21698" s="213"/>
      <c r="W21698" s="213"/>
      <c r="X21698" s="214"/>
      <c r="Y21698" s="214"/>
      <c r="Z21698" s="214"/>
      <c r="AA21698" s="217"/>
      <c r="AB21698" s="217"/>
      <c r="AC21698" s="217"/>
      <c r="AD21698" s="213"/>
    </row>
    <row r="21699" spans="20:30" x14ac:dyDescent="0.2">
      <c r="T21699" s="212"/>
      <c r="U21699" s="213"/>
      <c r="V21699" s="213"/>
      <c r="W21699" s="213"/>
      <c r="X21699" s="214"/>
      <c r="Y21699" s="214"/>
      <c r="Z21699" s="214"/>
      <c r="AA21699" s="217"/>
      <c r="AB21699" s="217"/>
      <c r="AC21699" s="217"/>
      <c r="AD21699" s="213"/>
    </row>
    <row r="21700" spans="20:30" x14ac:dyDescent="0.2">
      <c r="T21700" s="212"/>
      <c r="U21700" s="213"/>
      <c r="V21700" s="213"/>
      <c r="W21700" s="213"/>
      <c r="X21700" s="214"/>
      <c r="Y21700" s="214"/>
      <c r="Z21700" s="214"/>
      <c r="AA21700" s="217"/>
      <c r="AB21700" s="217"/>
      <c r="AC21700" s="217"/>
      <c r="AD21700" s="213"/>
    </row>
    <row r="21701" spans="20:30" x14ac:dyDescent="0.2">
      <c r="T21701" s="212"/>
      <c r="U21701" s="213"/>
      <c r="V21701" s="213"/>
      <c r="W21701" s="213"/>
      <c r="X21701" s="214"/>
      <c r="Y21701" s="214"/>
      <c r="Z21701" s="214"/>
      <c r="AA21701" s="217"/>
      <c r="AB21701" s="217"/>
      <c r="AC21701" s="217"/>
      <c r="AD21701" s="213"/>
    </row>
    <row r="21702" spans="20:30" x14ac:dyDescent="0.2">
      <c r="T21702" s="212"/>
      <c r="U21702" s="213"/>
      <c r="V21702" s="213"/>
      <c r="W21702" s="213"/>
      <c r="X21702" s="214"/>
      <c r="Y21702" s="214"/>
      <c r="Z21702" s="214"/>
      <c r="AA21702" s="217"/>
      <c r="AB21702" s="217"/>
      <c r="AC21702" s="217"/>
      <c r="AD21702" s="213"/>
    </row>
    <row r="21703" spans="20:30" x14ac:dyDescent="0.2">
      <c r="T21703" s="212"/>
      <c r="U21703" s="213"/>
      <c r="V21703" s="213"/>
      <c r="W21703" s="213"/>
      <c r="X21703" s="214"/>
      <c r="Y21703" s="214"/>
      <c r="Z21703" s="214"/>
      <c r="AA21703" s="217"/>
      <c r="AB21703" s="217"/>
      <c r="AC21703" s="217"/>
      <c r="AD21703" s="213"/>
    </row>
    <row r="21704" spans="20:30" x14ac:dyDescent="0.2">
      <c r="T21704" s="212"/>
      <c r="U21704" s="213"/>
      <c r="V21704" s="213"/>
      <c r="W21704" s="213"/>
      <c r="X21704" s="214"/>
      <c r="Y21704" s="214"/>
      <c r="Z21704" s="214"/>
      <c r="AA21704" s="217"/>
      <c r="AB21704" s="217"/>
      <c r="AC21704" s="217"/>
      <c r="AD21704" s="213"/>
    </row>
    <row r="21705" spans="20:30" x14ac:dyDescent="0.2">
      <c r="T21705" s="212"/>
      <c r="U21705" s="213"/>
      <c r="V21705" s="213"/>
      <c r="W21705" s="213"/>
      <c r="X21705" s="214"/>
      <c r="Y21705" s="214"/>
      <c r="Z21705" s="214"/>
      <c r="AA21705" s="217"/>
      <c r="AB21705" s="217"/>
      <c r="AC21705" s="217"/>
      <c r="AD21705" s="213"/>
    </row>
    <row r="21706" spans="20:30" x14ac:dyDescent="0.2">
      <c r="T21706" s="212"/>
      <c r="U21706" s="213"/>
      <c r="V21706" s="213"/>
      <c r="W21706" s="213"/>
      <c r="X21706" s="214"/>
      <c r="Y21706" s="214"/>
      <c r="Z21706" s="214"/>
      <c r="AA21706" s="217"/>
      <c r="AB21706" s="217"/>
      <c r="AC21706" s="217"/>
      <c r="AD21706" s="213"/>
    </row>
    <row r="21707" spans="20:30" x14ac:dyDescent="0.2">
      <c r="T21707" s="212"/>
      <c r="U21707" s="213"/>
      <c r="V21707" s="213"/>
      <c r="W21707" s="213"/>
      <c r="X21707" s="214"/>
      <c r="Y21707" s="214"/>
      <c r="Z21707" s="214"/>
      <c r="AA21707" s="217"/>
      <c r="AB21707" s="217"/>
      <c r="AC21707" s="217"/>
      <c r="AD21707" s="213"/>
    </row>
    <row r="21708" spans="20:30" x14ac:dyDescent="0.2">
      <c r="T21708" s="212"/>
      <c r="U21708" s="213"/>
      <c r="V21708" s="213"/>
      <c r="W21708" s="213"/>
      <c r="X21708" s="214"/>
      <c r="Y21708" s="214"/>
      <c r="Z21708" s="214"/>
      <c r="AA21708" s="217"/>
      <c r="AB21708" s="217"/>
      <c r="AC21708" s="217"/>
      <c r="AD21708" s="213"/>
    </row>
    <row r="21709" spans="20:30" x14ac:dyDescent="0.2">
      <c r="T21709" s="212"/>
      <c r="U21709" s="213"/>
      <c r="V21709" s="213"/>
      <c r="W21709" s="213"/>
      <c r="X21709" s="214"/>
      <c r="Y21709" s="214"/>
      <c r="Z21709" s="214"/>
      <c r="AA21709" s="217"/>
      <c r="AB21709" s="217"/>
      <c r="AC21709" s="217"/>
      <c r="AD21709" s="213"/>
    </row>
    <row r="21710" spans="20:30" x14ac:dyDescent="0.2">
      <c r="T21710" s="212"/>
      <c r="U21710" s="213"/>
      <c r="V21710" s="213"/>
      <c r="W21710" s="213"/>
      <c r="X21710" s="214"/>
      <c r="Y21710" s="214"/>
      <c r="Z21710" s="214"/>
      <c r="AA21710" s="217"/>
      <c r="AB21710" s="217"/>
      <c r="AC21710" s="217"/>
      <c r="AD21710" s="213"/>
    </row>
    <row r="21711" spans="20:30" x14ac:dyDescent="0.2">
      <c r="T21711" s="212"/>
      <c r="U21711" s="213"/>
      <c r="V21711" s="213"/>
      <c r="W21711" s="213"/>
      <c r="X21711" s="214"/>
      <c r="Y21711" s="214"/>
      <c r="Z21711" s="214"/>
      <c r="AA21711" s="217"/>
      <c r="AB21711" s="217"/>
      <c r="AC21711" s="217"/>
      <c r="AD21711" s="213"/>
    </row>
    <row r="21712" spans="20:30" x14ac:dyDescent="0.2">
      <c r="T21712" s="212"/>
      <c r="U21712" s="213"/>
      <c r="V21712" s="213"/>
      <c r="W21712" s="213"/>
      <c r="X21712" s="214"/>
      <c r="Y21712" s="214"/>
      <c r="Z21712" s="214"/>
      <c r="AA21712" s="217"/>
      <c r="AB21712" s="217"/>
      <c r="AC21712" s="217"/>
      <c r="AD21712" s="213"/>
    </row>
    <row r="21713" spans="20:30" x14ac:dyDescent="0.2">
      <c r="T21713" s="212"/>
      <c r="U21713" s="213"/>
      <c r="V21713" s="213"/>
      <c r="W21713" s="213"/>
      <c r="X21713" s="214"/>
      <c r="Y21713" s="214"/>
      <c r="Z21713" s="214"/>
      <c r="AA21713" s="217"/>
      <c r="AB21713" s="217"/>
      <c r="AC21713" s="217"/>
      <c r="AD21713" s="213"/>
    </row>
    <row r="21714" spans="20:30" x14ac:dyDescent="0.2">
      <c r="T21714" s="212"/>
      <c r="U21714" s="213"/>
      <c r="V21714" s="213"/>
      <c r="W21714" s="213"/>
      <c r="X21714" s="214"/>
      <c r="Y21714" s="214"/>
      <c r="Z21714" s="214"/>
      <c r="AA21714" s="217"/>
      <c r="AB21714" s="217"/>
      <c r="AC21714" s="217"/>
      <c r="AD21714" s="213"/>
    </row>
    <row r="21715" spans="20:30" x14ac:dyDescent="0.2">
      <c r="T21715" s="212"/>
      <c r="U21715" s="213"/>
      <c r="V21715" s="213"/>
      <c r="W21715" s="213"/>
      <c r="X21715" s="214"/>
      <c r="Y21715" s="214"/>
      <c r="Z21715" s="214"/>
      <c r="AA21715" s="217"/>
      <c r="AB21715" s="217"/>
      <c r="AC21715" s="217"/>
      <c r="AD21715" s="213"/>
    </row>
    <row r="21716" spans="20:30" x14ac:dyDescent="0.2">
      <c r="T21716" s="212"/>
      <c r="U21716" s="213"/>
      <c r="V21716" s="213"/>
      <c r="W21716" s="213"/>
      <c r="X21716" s="214"/>
      <c r="Y21716" s="214"/>
      <c r="Z21716" s="214"/>
      <c r="AA21716" s="217"/>
      <c r="AB21716" s="217"/>
      <c r="AC21716" s="217"/>
      <c r="AD21716" s="213"/>
    </row>
    <row r="21717" spans="20:30" x14ac:dyDescent="0.2">
      <c r="T21717" s="212"/>
      <c r="U21717" s="213"/>
      <c r="V21717" s="213"/>
      <c r="W21717" s="213"/>
      <c r="X21717" s="214"/>
      <c r="Y21717" s="214"/>
      <c r="Z21717" s="214"/>
      <c r="AA21717" s="217"/>
      <c r="AB21717" s="217"/>
      <c r="AC21717" s="217"/>
      <c r="AD21717" s="213"/>
    </row>
    <row r="21718" spans="20:30" x14ac:dyDescent="0.2">
      <c r="T21718" s="212"/>
      <c r="U21718" s="213"/>
      <c r="V21718" s="213"/>
      <c r="W21718" s="213"/>
      <c r="X21718" s="214"/>
      <c r="Y21718" s="214"/>
      <c r="Z21718" s="214"/>
      <c r="AA21718" s="217"/>
      <c r="AB21718" s="217"/>
      <c r="AC21718" s="217"/>
      <c r="AD21718" s="213"/>
    </row>
    <row r="21719" spans="20:30" x14ac:dyDescent="0.2">
      <c r="T21719" s="212"/>
      <c r="U21719" s="213"/>
      <c r="V21719" s="213"/>
      <c r="W21719" s="213"/>
      <c r="X21719" s="214"/>
      <c r="Y21719" s="214"/>
      <c r="Z21719" s="214"/>
      <c r="AA21719" s="217"/>
      <c r="AB21719" s="217"/>
      <c r="AC21719" s="217"/>
      <c r="AD21719" s="213"/>
    </row>
    <row r="21720" spans="20:30" x14ac:dyDescent="0.2">
      <c r="T21720" s="212"/>
      <c r="U21720" s="213"/>
      <c r="V21720" s="213"/>
      <c r="W21720" s="213"/>
      <c r="X21720" s="214"/>
      <c r="Y21720" s="214"/>
      <c r="Z21720" s="214"/>
      <c r="AA21720" s="217"/>
      <c r="AB21720" s="217"/>
      <c r="AC21720" s="217"/>
      <c r="AD21720" s="213"/>
    </row>
    <row r="21721" spans="20:30" x14ac:dyDescent="0.2">
      <c r="T21721" s="212"/>
      <c r="U21721" s="213"/>
      <c r="V21721" s="213"/>
      <c r="W21721" s="213"/>
      <c r="X21721" s="214"/>
      <c r="Y21721" s="214"/>
      <c r="Z21721" s="214"/>
      <c r="AA21721" s="217"/>
      <c r="AB21721" s="217"/>
      <c r="AC21721" s="217"/>
      <c r="AD21721" s="213"/>
    </row>
    <row r="21722" spans="20:30" x14ac:dyDescent="0.2">
      <c r="T21722" s="212"/>
      <c r="U21722" s="213"/>
      <c r="V21722" s="213"/>
      <c r="W21722" s="213"/>
      <c r="X21722" s="214"/>
      <c r="Y21722" s="214"/>
      <c r="Z21722" s="214"/>
      <c r="AA21722" s="217"/>
      <c r="AB21722" s="217"/>
      <c r="AC21722" s="217"/>
      <c r="AD21722" s="213"/>
    </row>
    <row r="21723" spans="20:30" x14ac:dyDescent="0.2">
      <c r="T21723" s="212"/>
      <c r="U21723" s="213"/>
      <c r="V21723" s="213"/>
      <c r="W21723" s="213"/>
      <c r="X21723" s="214"/>
      <c r="Y21723" s="214"/>
      <c r="Z21723" s="214"/>
      <c r="AA21723" s="217"/>
      <c r="AB21723" s="217"/>
      <c r="AC21723" s="217"/>
      <c r="AD21723" s="213"/>
    </row>
    <row r="21724" spans="20:30" x14ac:dyDescent="0.2">
      <c r="T21724" s="212"/>
      <c r="U21724" s="213"/>
      <c r="V21724" s="213"/>
      <c r="W21724" s="213"/>
      <c r="X21724" s="214"/>
      <c r="Y21724" s="214"/>
      <c r="Z21724" s="214"/>
      <c r="AA21724" s="217"/>
      <c r="AB21724" s="217"/>
      <c r="AC21724" s="217"/>
      <c r="AD21724" s="213"/>
    </row>
    <row r="21725" spans="20:30" x14ac:dyDescent="0.2">
      <c r="T21725" s="212"/>
      <c r="U21725" s="213"/>
      <c r="V21725" s="213"/>
      <c r="W21725" s="213"/>
      <c r="X21725" s="214"/>
      <c r="Y21725" s="214"/>
      <c r="Z21725" s="214"/>
      <c r="AA21725" s="217"/>
      <c r="AB21725" s="217"/>
      <c r="AC21725" s="217"/>
      <c r="AD21725" s="213"/>
    </row>
    <row r="21726" spans="20:30" x14ac:dyDescent="0.2">
      <c r="T21726" s="212"/>
      <c r="U21726" s="213"/>
      <c r="V21726" s="213"/>
      <c r="W21726" s="213"/>
      <c r="X21726" s="214"/>
      <c r="Y21726" s="214"/>
      <c r="Z21726" s="214"/>
      <c r="AA21726" s="217"/>
      <c r="AB21726" s="217"/>
      <c r="AC21726" s="217"/>
      <c r="AD21726" s="213"/>
    </row>
    <row r="21727" spans="20:30" x14ac:dyDescent="0.2">
      <c r="T21727" s="212"/>
      <c r="U21727" s="213"/>
      <c r="V21727" s="213"/>
      <c r="W21727" s="213"/>
      <c r="X21727" s="214"/>
      <c r="Y21727" s="214"/>
      <c r="Z21727" s="214"/>
      <c r="AA21727" s="217"/>
      <c r="AB21727" s="217"/>
      <c r="AC21727" s="217"/>
      <c r="AD21727" s="213"/>
    </row>
    <row r="21728" spans="20:30" x14ac:dyDescent="0.2">
      <c r="T21728" s="212"/>
      <c r="U21728" s="213"/>
      <c r="V21728" s="213"/>
      <c r="W21728" s="213"/>
      <c r="X21728" s="214"/>
      <c r="Y21728" s="214"/>
      <c r="Z21728" s="214"/>
      <c r="AA21728" s="217"/>
      <c r="AB21728" s="217"/>
      <c r="AC21728" s="217"/>
      <c r="AD21728" s="213"/>
    </row>
    <row r="21729" spans="20:30" x14ac:dyDescent="0.2">
      <c r="T21729" s="212"/>
      <c r="U21729" s="213"/>
      <c r="V21729" s="213"/>
      <c r="W21729" s="213"/>
      <c r="X21729" s="214"/>
      <c r="Y21729" s="214"/>
      <c r="Z21729" s="214"/>
      <c r="AA21729" s="217"/>
      <c r="AB21729" s="217"/>
      <c r="AC21729" s="217"/>
      <c r="AD21729" s="213"/>
    </row>
    <row r="21730" spans="20:30" x14ac:dyDescent="0.2">
      <c r="T21730" s="212"/>
      <c r="U21730" s="213"/>
      <c r="V21730" s="213"/>
      <c r="W21730" s="213"/>
      <c r="X21730" s="214"/>
      <c r="Y21730" s="214"/>
      <c r="Z21730" s="214"/>
      <c r="AA21730" s="217"/>
      <c r="AB21730" s="217"/>
      <c r="AC21730" s="217"/>
      <c r="AD21730" s="213"/>
    </row>
    <row r="21731" spans="20:30" x14ac:dyDescent="0.2">
      <c r="T21731" s="212"/>
      <c r="U21731" s="213"/>
      <c r="V21731" s="213"/>
      <c r="W21731" s="213"/>
      <c r="X21731" s="214"/>
      <c r="Y21731" s="214"/>
      <c r="Z21731" s="214"/>
      <c r="AA21731" s="217"/>
      <c r="AB21731" s="217"/>
      <c r="AC21731" s="217"/>
      <c r="AD21731" s="213"/>
    </row>
    <row r="21732" spans="20:30" x14ac:dyDescent="0.2">
      <c r="T21732" s="212"/>
      <c r="U21732" s="213"/>
      <c r="V21732" s="213"/>
      <c r="W21732" s="213"/>
      <c r="X21732" s="214"/>
      <c r="Y21732" s="214"/>
      <c r="Z21732" s="214"/>
      <c r="AA21732" s="217"/>
      <c r="AB21732" s="217"/>
      <c r="AC21732" s="217"/>
      <c r="AD21732" s="213"/>
    </row>
    <row r="21733" spans="20:30" x14ac:dyDescent="0.2">
      <c r="T21733" s="212"/>
      <c r="U21733" s="213"/>
      <c r="V21733" s="213"/>
      <c r="W21733" s="213"/>
      <c r="X21733" s="214"/>
      <c r="Y21733" s="214"/>
      <c r="Z21733" s="214"/>
      <c r="AA21733" s="217"/>
      <c r="AB21733" s="217"/>
      <c r="AC21733" s="217"/>
      <c r="AD21733" s="213"/>
    </row>
    <row r="21734" spans="20:30" x14ac:dyDescent="0.2">
      <c r="T21734" s="212"/>
      <c r="U21734" s="213"/>
      <c r="V21734" s="213"/>
      <c r="W21734" s="213"/>
      <c r="X21734" s="214"/>
      <c r="Y21734" s="214"/>
      <c r="Z21734" s="214"/>
      <c r="AA21734" s="217"/>
      <c r="AB21734" s="217"/>
      <c r="AC21734" s="217"/>
      <c r="AD21734" s="213"/>
    </row>
    <row r="21735" spans="20:30" x14ac:dyDescent="0.2">
      <c r="T21735" s="212"/>
      <c r="U21735" s="213"/>
      <c r="V21735" s="213"/>
      <c r="W21735" s="213"/>
      <c r="X21735" s="214"/>
      <c r="Y21735" s="214"/>
      <c r="Z21735" s="214"/>
      <c r="AA21735" s="217"/>
      <c r="AB21735" s="217"/>
      <c r="AC21735" s="217"/>
      <c r="AD21735" s="213"/>
    </row>
    <row r="21736" spans="20:30" x14ac:dyDescent="0.2">
      <c r="T21736" s="212"/>
      <c r="U21736" s="213"/>
      <c r="V21736" s="213"/>
      <c r="W21736" s="213"/>
      <c r="X21736" s="214"/>
      <c r="Y21736" s="214"/>
      <c r="Z21736" s="214"/>
      <c r="AA21736" s="217"/>
      <c r="AB21736" s="217"/>
      <c r="AC21736" s="217"/>
      <c r="AD21736" s="213"/>
    </row>
    <row r="21737" spans="20:30" x14ac:dyDescent="0.2">
      <c r="T21737" s="212"/>
      <c r="U21737" s="213"/>
      <c r="V21737" s="213"/>
      <c r="W21737" s="213"/>
      <c r="X21737" s="214"/>
      <c r="Y21737" s="214"/>
      <c r="Z21737" s="214"/>
      <c r="AA21737" s="217"/>
      <c r="AB21737" s="217"/>
      <c r="AC21737" s="217"/>
      <c r="AD21737" s="213"/>
    </row>
    <row r="21738" spans="20:30" x14ac:dyDescent="0.2">
      <c r="T21738" s="212"/>
      <c r="U21738" s="213"/>
      <c r="V21738" s="213"/>
      <c r="W21738" s="213"/>
      <c r="X21738" s="214"/>
      <c r="Y21738" s="214"/>
      <c r="Z21738" s="214"/>
      <c r="AA21738" s="217"/>
      <c r="AB21738" s="217"/>
      <c r="AC21738" s="217"/>
      <c r="AD21738" s="213"/>
    </row>
    <row r="21739" spans="20:30" x14ac:dyDescent="0.2">
      <c r="T21739" s="212"/>
      <c r="U21739" s="213"/>
      <c r="V21739" s="213"/>
      <c r="W21739" s="213"/>
      <c r="X21739" s="214"/>
      <c r="Y21739" s="214"/>
      <c r="Z21739" s="214"/>
      <c r="AA21739" s="217"/>
      <c r="AB21739" s="217"/>
      <c r="AC21739" s="217"/>
      <c r="AD21739" s="213"/>
    </row>
    <row r="21740" spans="20:30" x14ac:dyDescent="0.2">
      <c r="T21740" s="212"/>
      <c r="U21740" s="213"/>
      <c r="V21740" s="213"/>
      <c r="W21740" s="213"/>
      <c r="X21740" s="214"/>
      <c r="Y21740" s="214"/>
      <c r="Z21740" s="214"/>
      <c r="AA21740" s="217"/>
      <c r="AB21740" s="217"/>
      <c r="AC21740" s="217"/>
      <c r="AD21740" s="213"/>
    </row>
    <row r="21741" spans="20:30" x14ac:dyDescent="0.2">
      <c r="T21741" s="212"/>
      <c r="U21741" s="213"/>
      <c r="V21741" s="213"/>
      <c r="W21741" s="213"/>
      <c r="X21741" s="214"/>
      <c r="Y21741" s="214"/>
      <c r="Z21741" s="214"/>
      <c r="AA21741" s="217"/>
      <c r="AB21741" s="217"/>
      <c r="AC21741" s="217"/>
      <c r="AD21741" s="213"/>
    </row>
    <row r="21742" spans="20:30" x14ac:dyDescent="0.2">
      <c r="T21742" s="212"/>
      <c r="U21742" s="213"/>
      <c r="V21742" s="213"/>
      <c r="W21742" s="213"/>
      <c r="X21742" s="214"/>
      <c r="Y21742" s="214"/>
      <c r="Z21742" s="214"/>
      <c r="AA21742" s="217"/>
      <c r="AB21742" s="217"/>
      <c r="AC21742" s="217"/>
      <c r="AD21742" s="213"/>
    </row>
    <row r="21743" spans="20:30" x14ac:dyDescent="0.2">
      <c r="T21743" s="212"/>
      <c r="U21743" s="213"/>
      <c r="V21743" s="213"/>
      <c r="W21743" s="213"/>
      <c r="X21743" s="214"/>
      <c r="Y21743" s="214"/>
      <c r="Z21743" s="214"/>
      <c r="AA21743" s="217"/>
      <c r="AB21743" s="217"/>
      <c r="AC21743" s="217"/>
      <c r="AD21743" s="213"/>
    </row>
    <row r="21744" spans="20:30" x14ac:dyDescent="0.2">
      <c r="T21744" s="212"/>
      <c r="U21744" s="213"/>
      <c r="V21744" s="213"/>
      <c r="W21744" s="213"/>
      <c r="X21744" s="214"/>
      <c r="Y21744" s="214"/>
      <c r="Z21744" s="214"/>
      <c r="AA21744" s="217"/>
      <c r="AB21744" s="217"/>
      <c r="AC21744" s="217"/>
      <c r="AD21744" s="213"/>
    </row>
    <row r="21745" spans="20:30" x14ac:dyDescent="0.2">
      <c r="T21745" s="212"/>
      <c r="U21745" s="213"/>
      <c r="V21745" s="213"/>
      <c r="W21745" s="213"/>
      <c r="X21745" s="214"/>
      <c r="Y21745" s="214"/>
      <c r="Z21745" s="214"/>
      <c r="AA21745" s="217"/>
      <c r="AB21745" s="217"/>
      <c r="AC21745" s="217"/>
      <c r="AD21745" s="213"/>
    </row>
    <row r="21746" spans="20:30" x14ac:dyDescent="0.2">
      <c r="T21746" s="212"/>
      <c r="U21746" s="213"/>
      <c r="V21746" s="213"/>
      <c r="W21746" s="213"/>
      <c r="X21746" s="214"/>
      <c r="Y21746" s="214"/>
      <c r="Z21746" s="214"/>
      <c r="AA21746" s="217"/>
      <c r="AB21746" s="217"/>
      <c r="AC21746" s="217"/>
      <c r="AD21746" s="213"/>
    </row>
    <row r="21747" spans="20:30" x14ac:dyDescent="0.2">
      <c r="T21747" s="212"/>
      <c r="U21747" s="213"/>
      <c r="V21747" s="213"/>
      <c r="W21747" s="213"/>
      <c r="X21747" s="214"/>
      <c r="Y21747" s="214"/>
      <c r="Z21747" s="214"/>
      <c r="AA21747" s="217"/>
      <c r="AB21747" s="217"/>
      <c r="AC21747" s="217"/>
      <c r="AD21747" s="213"/>
    </row>
    <row r="21748" spans="20:30" x14ac:dyDescent="0.2">
      <c r="T21748" s="212"/>
      <c r="U21748" s="213"/>
      <c r="V21748" s="213"/>
      <c r="W21748" s="213"/>
      <c r="X21748" s="214"/>
      <c r="Y21748" s="214"/>
      <c r="Z21748" s="214"/>
      <c r="AA21748" s="217"/>
      <c r="AB21748" s="217"/>
      <c r="AC21748" s="217"/>
      <c r="AD21748" s="213"/>
    </row>
    <row r="21749" spans="20:30" x14ac:dyDescent="0.2">
      <c r="T21749" s="212"/>
      <c r="U21749" s="213"/>
      <c r="V21749" s="213"/>
      <c r="W21749" s="213"/>
      <c r="X21749" s="214"/>
      <c r="Y21749" s="214"/>
      <c r="Z21749" s="214"/>
      <c r="AA21749" s="217"/>
      <c r="AB21749" s="217"/>
      <c r="AC21749" s="217"/>
      <c r="AD21749" s="213"/>
    </row>
    <row r="21750" spans="20:30" x14ac:dyDescent="0.2">
      <c r="T21750" s="212"/>
      <c r="U21750" s="213"/>
      <c r="V21750" s="213"/>
      <c r="W21750" s="213"/>
      <c r="X21750" s="214"/>
      <c r="Y21750" s="214"/>
      <c r="Z21750" s="214"/>
      <c r="AA21750" s="217"/>
      <c r="AB21750" s="217"/>
      <c r="AC21750" s="217"/>
      <c r="AD21750" s="213"/>
    </row>
    <row r="21751" spans="20:30" x14ac:dyDescent="0.2">
      <c r="T21751" s="212"/>
      <c r="U21751" s="213"/>
      <c r="V21751" s="213"/>
      <c r="W21751" s="213"/>
      <c r="X21751" s="214"/>
      <c r="Y21751" s="214"/>
      <c r="Z21751" s="214"/>
      <c r="AA21751" s="217"/>
      <c r="AB21751" s="217"/>
      <c r="AC21751" s="217"/>
      <c r="AD21751" s="213"/>
    </row>
    <row r="21752" spans="20:30" x14ac:dyDescent="0.2">
      <c r="T21752" s="212"/>
      <c r="U21752" s="213"/>
      <c r="V21752" s="213"/>
      <c r="W21752" s="213"/>
      <c r="X21752" s="214"/>
      <c r="Y21752" s="214"/>
      <c r="Z21752" s="214"/>
      <c r="AA21752" s="217"/>
      <c r="AB21752" s="217"/>
      <c r="AC21752" s="217"/>
      <c r="AD21752" s="213"/>
    </row>
    <row r="21753" spans="20:30" x14ac:dyDescent="0.2">
      <c r="T21753" s="212"/>
      <c r="U21753" s="213"/>
      <c r="V21753" s="213"/>
      <c r="W21753" s="213"/>
      <c r="X21753" s="214"/>
      <c r="Y21753" s="214"/>
      <c r="Z21753" s="214"/>
      <c r="AA21753" s="217"/>
      <c r="AB21753" s="217"/>
      <c r="AC21753" s="217"/>
      <c r="AD21753" s="213"/>
    </row>
    <row r="21754" spans="20:30" x14ac:dyDescent="0.2">
      <c r="T21754" s="212"/>
      <c r="U21754" s="213"/>
      <c r="V21754" s="213"/>
      <c r="W21754" s="213"/>
      <c r="X21754" s="214"/>
      <c r="Y21754" s="214"/>
      <c r="Z21754" s="214"/>
      <c r="AA21754" s="217"/>
      <c r="AB21754" s="217"/>
      <c r="AC21754" s="217"/>
      <c r="AD21754" s="213"/>
    </row>
    <row r="21755" spans="20:30" x14ac:dyDescent="0.2">
      <c r="T21755" s="212"/>
      <c r="U21755" s="213"/>
      <c r="V21755" s="213"/>
      <c r="W21755" s="213"/>
      <c r="X21755" s="214"/>
      <c r="Y21755" s="214"/>
      <c r="Z21755" s="214"/>
      <c r="AA21755" s="217"/>
      <c r="AB21755" s="217"/>
      <c r="AC21755" s="217"/>
      <c r="AD21755" s="213"/>
    </row>
    <row r="21756" spans="20:30" x14ac:dyDescent="0.2">
      <c r="T21756" s="212"/>
      <c r="U21756" s="213"/>
      <c r="V21756" s="213"/>
      <c r="W21756" s="213"/>
      <c r="X21756" s="214"/>
      <c r="Y21756" s="214"/>
      <c r="Z21756" s="214"/>
      <c r="AA21756" s="217"/>
      <c r="AB21756" s="217"/>
      <c r="AC21756" s="217"/>
      <c r="AD21756" s="213"/>
    </row>
    <row r="21757" spans="20:30" x14ac:dyDescent="0.2">
      <c r="T21757" s="212"/>
      <c r="U21757" s="213"/>
      <c r="V21757" s="213"/>
      <c r="W21757" s="213"/>
      <c r="X21757" s="214"/>
      <c r="Y21757" s="214"/>
      <c r="Z21757" s="214"/>
      <c r="AA21757" s="217"/>
      <c r="AB21757" s="217"/>
      <c r="AC21757" s="217"/>
      <c r="AD21757" s="213"/>
    </row>
    <row r="21758" spans="20:30" x14ac:dyDescent="0.2">
      <c r="T21758" s="212"/>
      <c r="U21758" s="213"/>
      <c r="V21758" s="213"/>
      <c r="W21758" s="213"/>
      <c r="X21758" s="214"/>
      <c r="Y21758" s="214"/>
      <c r="Z21758" s="214"/>
      <c r="AA21758" s="217"/>
      <c r="AB21758" s="217"/>
      <c r="AC21758" s="217"/>
      <c r="AD21758" s="213"/>
    </row>
    <row r="21759" spans="20:30" x14ac:dyDescent="0.2">
      <c r="T21759" s="212"/>
      <c r="U21759" s="213"/>
      <c r="V21759" s="213"/>
      <c r="W21759" s="213"/>
      <c r="X21759" s="214"/>
      <c r="Y21759" s="214"/>
      <c r="Z21759" s="214"/>
      <c r="AA21759" s="217"/>
      <c r="AB21759" s="217"/>
      <c r="AC21759" s="217"/>
      <c r="AD21759" s="213"/>
    </row>
    <row r="21760" spans="20:30" x14ac:dyDescent="0.2">
      <c r="T21760" s="212"/>
      <c r="U21760" s="213"/>
      <c r="V21760" s="213"/>
      <c r="W21760" s="213"/>
      <c r="X21760" s="214"/>
      <c r="Y21760" s="214"/>
      <c r="Z21760" s="214"/>
      <c r="AA21760" s="217"/>
      <c r="AB21760" s="217"/>
      <c r="AC21760" s="217"/>
      <c r="AD21760" s="213"/>
    </row>
    <row r="21761" spans="20:30" x14ac:dyDescent="0.2">
      <c r="T21761" s="212"/>
      <c r="U21761" s="213"/>
      <c r="V21761" s="213"/>
      <c r="W21761" s="213"/>
      <c r="X21761" s="214"/>
      <c r="Y21761" s="214"/>
      <c r="Z21761" s="214"/>
      <c r="AA21761" s="217"/>
      <c r="AB21761" s="217"/>
      <c r="AC21761" s="217"/>
      <c r="AD21761" s="213"/>
    </row>
    <row r="21762" spans="20:30" x14ac:dyDescent="0.2">
      <c r="T21762" s="212"/>
      <c r="U21762" s="213"/>
      <c r="V21762" s="213"/>
      <c r="W21762" s="213"/>
      <c r="X21762" s="214"/>
      <c r="Y21762" s="214"/>
      <c r="Z21762" s="214"/>
      <c r="AA21762" s="217"/>
      <c r="AB21762" s="217"/>
      <c r="AC21762" s="217"/>
      <c r="AD21762" s="213"/>
    </row>
    <row r="21763" spans="20:30" x14ac:dyDescent="0.2">
      <c r="T21763" s="212"/>
      <c r="U21763" s="213"/>
      <c r="V21763" s="213"/>
      <c r="W21763" s="213"/>
      <c r="X21763" s="214"/>
      <c r="Y21763" s="214"/>
      <c r="Z21763" s="214"/>
      <c r="AA21763" s="217"/>
      <c r="AB21763" s="217"/>
      <c r="AC21763" s="217"/>
      <c r="AD21763" s="213"/>
    </row>
    <row r="21764" spans="20:30" x14ac:dyDescent="0.2">
      <c r="T21764" s="212"/>
      <c r="U21764" s="213"/>
      <c r="V21764" s="213"/>
      <c r="W21764" s="213"/>
      <c r="X21764" s="214"/>
      <c r="Y21764" s="214"/>
      <c r="Z21764" s="214"/>
      <c r="AA21764" s="217"/>
      <c r="AB21764" s="217"/>
      <c r="AC21764" s="217"/>
      <c r="AD21764" s="213"/>
    </row>
    <row r="21765" spans="20:30" x14ac:dyDescent="0.2">
      <c r="T21765" s="212"/>
      <c r="U21765" s="213"/>
      <c r="V21765" s="213"/>
      <c r="W21765" s="213"/>
      <c r="X21765" s="214"/>
      <c r="Y21765" s="214"/>
      <c r="Z21765" s="214"/>
      <c r="AA21765" s="217"/>
      <c r="AB21765" s="217"/>
      <c r="AC21765" s="217"/>
      <c r="AD21765" s="213"/>
    </row>
    <row r="21766" spans="20:30" x14ac:dyDescent="0.2">
      <c r="T21766" s="212"/>
      <c r="U21766" s="213"/>
      <c r="V21766" s="213"/>
      <c r="W21766" s="213"/>
      <c r="X21766" s="214"/>
      <c r="Y21766" s="214"/>
      <c r="Z21766" s="214"/>
      <c r="AA21766" s="217"/>
      <c r="AB21766" s="217"/>
      <c r="AC21766" s="217"/>
      <c r="AD21766" s="213"/>
    </row>
    <row r="21767" spans="20:30" x14ac:dyDescent="0.2">
      <c r="T21767" s="212"/>
      <c r="U21767" s="213"/>
      <c r="V21767" s="213"/>
      <c r="W21767" s="213"/>
      <c r="X21767" s="214"/>
      <c r="Y21767" s="214"/>
      <c r="Z21767" s="214"/>
      <c r="AA21767" s="217"/>
      <c r="AB21767" s="217"/>
      <c r="AC21767" s="217"/>
      <c r="AD21767" s="213"/>
    </row>
    <row r="21768" spans="20:30" x14ac:dyDescent="0.2">
      <c r="T21768" s="212"/>
      <c r="U21768" s="213"/>
      <c r="V21768" s="213"/>
      <c r="W21768" s="213"/>
      <c r="X21768" s="214"/>
      <c r="Y21768" s="214"/>
      <c r="Z21768" s="214"/>
      <c r="AA21768" s="217"/>
      <c r="AB21768" s="217"/>
      <c r="AC21768" s="217"/>
      <c r="AD21768" s="213"/>
    </row>
    <row r="21769" spans="20:30" x14ac:dyDescent="0.2">
      <c r="T21769" s="212"/>
      <c r="U21769" s="213"/>
      <c r="V21769" s="213"/>
      <c r="W21769" s="213"/>
      <c r="X21769" s="214"/>
      <c r="Y21769" s="214"/>
      <c r="Z21769" s="214"/>
      <c r="AA21769" s="217"/>
      <c r="AB21769" s="217"/>
      <c r="AC21769" s="217"/>
      <c r="AD21769" s="213"/>
    </row>
    <row r="21770" spans="20:30" x14ac:dyDescent="0.2">
      <c r="T21770" s="212"/>
      <c r="U21770" s="213"/>
      <c r="V21770" s="213"/>
      <c r="W21770" s="213"/>
      <c r="X21770" s="214"/>
      <c r="Y21770" s="214"/>
      <c r="Z21770" s="214"/>
      <c r="AA21770" s="217"/>
      <c r="AB21770" s="217"/>
      <c r="AC21770" s="217"/>
      <c r="AD21770" s="213"/>
    </row>
    <row r="21771" spans="20:30" x14ac:dyDescent="0.2">
      <c r="T21771" s="212"/>
      <c r="U21771" s="213"/>
      <c r="V21771" s="213"/>
      <c r="W21771" s="213"/>
      <c r="X21771" s="214"/>
      <c r="Y21771" s="214"/>
      <c r="Z21771" s="214"/>
      <c r="AA21771" s="217"/>
      <c r="AB21771" s="217"/>
      <c r="AC21771" s="217"/>
      <c r="AD21771" s="213"/>
    </row>
    <row r="21772" spans="20:30" x14ac:dyDescent="0.2">
      <c r="T21772" s="212"/>
      <c r="U21772" s="213"/>
      <c r="V21772" s="213"/>
      <c r="W21772" s="213"/>
      <c r="X21772" s="214"/>
      <c r="Y21772" s="214"/>
      <c r="Z21772" s="214"/>
      <c r="AA21772" s="217"/>
      <c r="AB21772" s="217"/>
      <c r="AC21772" s="217"/>
      <c r="AD21772" s="213"/>
    </row>
    <row r="21773" spans="20:30" x14ac:dyDescent="0.2">
      <c r="T21773" s="212"/>
      <c r="U21773" s="213"/>
      <c r="V21773" s="213"/>
      <c r="W21773" s="213"/>
      <c r="X21773" s="214"/>
      <c r="Y21773" s="214"/>
      <c r="Z21773" s="214"/>
      <c r="AA21773" s="217"/>
      <c r="AB21773" s="217"/>
      <c r="AC21773" s="217"/>
      <c r="AD21773" s="213"/>
    </row>
    <row r="21774" spans="20:30" x14ac:dyDescent="0.2">
      <c r="T21774" s="212"/>
      <c r="U21774" s="213"/>
      <c r="V21774" s="213"/>
      <c r="W21774" s="213"/>
      <c r="X21774" s="214"/>
      <c r="Y21774" s="214"/>
      <c r="Z21774" s="214"/>
      <c r="AA21774" s="217"/>
      <c r="AB21774" s="217"/>
      <c r="AC21774" s="217"/>
      <c r="AD21774" s="213"/>
    </row>
    <row r="21775" spans="20:30" x14ac:dyDescent="0.2">
      <c r="T21775" s="212"/>
      <c r="U21775" s="213"/>
      <c r="V21775" s="213"/>
      <c r="W21775" s="213"/>
      <c r="X21775" s="214"/>
      <c r="Y21775" s="214"/>
      <c r="Z21775" s="214"/>
      <c r="AA21775" s="217"/>
      <c r="AB21775" s="217"/>
      <c r="AC21775" s="217"/>
      <c r="AD21775" s="213"/>
    </row>
    <row r="21776" spans="20:30" x14ac:dyDescent="0.2">
      <c r="T21776" s="212"/>
      <c r="U21776" s="213"/>
      <c r="V21776" s="213"/>
      <c r="W21776" s="213"/>
      <c r="X21776" s="214"/>
      <c r="Y21776" s="214"/>
      <c r="Z21776" s="214"/>
      <c r="AA21776" s="217"/>
      <c r="AB21776" s="217"/>
      <c r="AC21776" s="217"/>
      <c r="AD21776" s="213"/>
    </row>
    <row r="21777" spans="20:30" x14ac:dyDescent="0.2">
      <c r="T21777" s="212"/>
      <c r="U21777" s="213"/>
      <c r="V21777" s="213"/>
      <c r="W21777" s="213"/>
      <c r="X21777" s="214"/>
      <c r="Y21777" s="214"/>
      <c r="Z21777" s="214"/>
      <c r="AA21777" s="217"/>
      <c r="AB21777" s="217"/>
      <c r="AC21777" s="217"/>
      <c r="AD21777" s="213"/>
    </row>
    <row r="21778" spans="20:30" x14ac:dyDescent="0.2">
      <c r="T21778" s="212"/>
      <c r="U21778" s="213"/>
      <c r="V21778" s="213"/>
      <c r="W21778" s="213"/>
      <c r="X21778" s="214"/>
      <c r="Y21778" s="214"/>
      <c r="Z21778" s="214"/>
      <c r="AA21778" s="217"/>
      <c r="AB21778" s="217"/>
      <c r="AC21778" s="217"/>
      <c r="AD21778" s="213"/>
    </row>
    <row r="21779" spans="20:30" x14ac:dyDescent="0.2">
      <c r="T21779" s="212"/>
      <c r="U21779" s="213"/>
      <c r="V21779" s="213"/>
      <c r="W21779" s="213"/>
      <c r="X21779" s="214"/>
      <c r="Y21779" s="214"/>
      <c r="Z21779" s="214"/>
      <c r="AA21779" s="217"/>
      <c r="AB21779" s="217"/>
      <c r="AC21779" s="217"/>
      <c r="AD21779" s="213"/>
    </row>
    <row r="21780" spans="20:30" x14ac:dyDescent="0.2">
      <c r="T21780" s="212"/>
      <c r="U21780" s="213"/>
      <c r="V21780" s="213"/>
      <c r="W21780" s="213"/>
      <c r="X21780" s="214"/>
      <c r="Y21780" s="214"/>
      <c r="Z21780" s="214"/>
      <c r="AA21780" s="217"/>
      <c r="AB21780" s="217"/>
      <c r="AC21780" s="217"/>
      <c r="AD21780" s="213"/>
    </row>
    <row r="21781" spans="20:30" x14ac:dyDescent="0.2">
      <c r="T21781" s="212"/>
      <c r="U21781" s="213"/>
      <c r="V21781" s="213"/>
      <c r="W21781" s="213"/>
      <c r="X21781" s="214"/>
      <c r="Y21781" s="214"/>
      <c r="Z21781" s="214"/>
      <c r="AA21781" s="217"/>
      <c r="AB21781" s="217"/>
      <c r="AC21781" s="217"/>
      <c r="AD21781" s="213"/>
    </row>
    <row r="21782" spans="20:30" x14ac:dyDescent="0.2">
      <c r="T21782" s="212"/>
      <c r="U21782" s="213"/>
      <c r="V21782" s="213"/>
      <c r="W21782" s="213"/>
      <c r="X21782" s="214"/>
      <c r="Y21782" s="214"/>
      <c r="Z21782" s="214"/>
      <c r="AA21782" s="217"/>
      <c r="AB21782" s="217"/>
      <c r="AC21782" s="217"/>
      <c r="AD21782" s="213"/>
    </row>
    <row r="21783" spans="20:30" x14ac:dyDescent="0.2">
      <c r="T21783" s="212"/>
      <c r="U21783" s="213"/>
      <c r="V21783" s="213"/>
      <c r="W21783" s="213"/>
      <c r="X21783" s="214"/>
      <c r="Y21783" s="214"/>
      <c r="Z21783" s="214"/>
      <c r="AA21783" s="217"/>
      <c r="AB21783" s="217"/>
      <c r="AC21783" s="217"/>
      <c r="AD21783" s="213"/>
    </row>
    <row r="21784" spans="20:30" x14ac:dyDescent="0.2">
      <c r="T21784" s="212"/>
      <c r="U21784" s="213"/>
      <c r="V21784" s="213"/>
      <c r="W21784" s="213"/>
      <c r="X21784" s="214"/>
      <c r="Y21784" s="214"/>
      <c r="Z21784" s="214"/>
      <c r="AA21784" s="217"/>
      <c r="AB21784" s="217"/>
      <c r="AC21784" s="217"/>
      <c r="AD21784" s="213"/>
    </row>
    <row r="21785" spans="20:30" x14ac:dyDescent="0.2">
      <c r="T21785" s="212"/>
      <c r="U21785" s="213"/>
      <c r="V21785" s="213"/>
      <c r="W21785" s="213"/>
      <c r="X21785" s="214"/>
      <c r="Y21785" s="214"/>
      <c r="Z21785" s="214"/>
      <c r="AA21785" s="217"/>
      <c r="AB21785" s="217"/>
      <c r="AC21785" s="217"/>
      <c r="AD21785" s="213"/>
    </row>
    <row r="21786" spans="20:30" x14ac:dyDescent="0.2">
      <c r="T21786" s="212"/>
      <c r="U21786" s="213"/>
      <c r="V21786" s="213"/>
      <c r="W21786" s="213"/>
      <c r="X21786" s="214"/>
      <c r="Y21786" s="214"/>
      <c r="Z21786" s="214"/>
      <c r="AA21786" s="217"/>
      <c r="AB21786" s="217"/>
      <c r="AC21786" s="217"/>
      <c r="AD21786" s="213"/>
    </row>
    <row r="21787" spans="20:30" x14ac:dyDescent="0.2">
      <c r="T21787" s="212"/>
      <c r="U21787" s="213"/>
      <c r="V21787" s="213"/>
      <c r="W21787" s="213"/>
      <c r="X21787" s="214"/>
      <c r="Y21787" s="214"/>
      <c r="Z21787" s="214"/>
      <c r="AA21787" s="217"/>
      <c r="AB21787" s="217"/>
      <c r="AC21787" s="217"/>
      <c r="AD21787" s="213"/>
    </row>
    <row r="21788" spans="20:30" x14ac:dyDescent="0.2">
      <c r="T21788" s="212"/>
      <c r="U21788" s="213"/>
      <c r="V21788" s="213"/>
      <c r="W21788" s="213"/>
      <c r="X21788" s="214"/>
      <c r="Y21788" s="214"/>
      <c r="Z21788" s="214"/>
      <c r="AA21788" s="217"/>
      <c r="AB21788" s="217"/>
      <c r="AC21788" s="217"/>
      <c r="AD21788" s="213"/>
    </row>
    <row r="21789" spans="20:30" x14ac:dyDescent="0.2">
      <c r="T21789" s="212"/>
      <c r="U21789" s="213"/>
      <c r="V21789" s="213"/>
      <c r="W21789" s="213"/>
      <c r="X21789" s="214"/>
      <c r="Y21789" s="214"/>
      <c r="Z21789" s="214"/>
      <c r="AA21789" s="217"/>
      <c r="AB21789" s="217"/>
      <c r="AC21789" s="217"/>
      <c r="AD21789" s="213"/>
    </row>
    <row r="21790" spans="20:30" x14ac:dyDescent="0.2">
      <c r="T21790" s="212"/>
      <c r="U21790" s="213"/>
      <c r="V21790" s="213"/>
      <c r="W21790" s="213"/>
      <c r="X21790" s="214"/>
      <c r="Y21790" s="214"/>
      <c r="Z21790" s="214"/>
      <c r="AA21790" s="217"/>
      <c r="AB21790" s="217"/>
      <c r="AC21790" s="217"/>
      <c r="AD21790" s="213"/>
    </row>
    <row r="21791" spans="20:30" x14ac:dyDescent="0.2">
      <c r="T21791" s="212"/>
      <c r="U21791" s="213"/>
      <c r="V21791" s="213"/>
      <c r="W21791" s="213"/>
      <c r="X21791" s="214"/>
      <c r="Y21791" s="214"/>
      <c r="Z21791" s="214"/>
      <c r="AA21791" s="217"/>
      <c r="AB21791" s="217"/>
      <c r="AC21791" s="217"/>
      <c r="AD21791" s="213"/>
    </row>
    <row r="21792" spans="20:30" x14ac:dyDescent="0.2">
      <c r="T21792" s="212"/>
      <c r="U21792" s="213"/>
      <c r="V21792" s="213"/>
      <c r="W21792" s="213"/>
      <c r="X21792" s="214"/>
      <c r="Y21792" s="214"/>
      <c r="Z21792" s="214"/>
      <c r="AA21792" s="217"/>
      <c r="AB21792" s="217"/>
      <c r="AC21792" s="217"/>
      <c r="AD21792" s="213"/>
    </row>
    <row r="21793" spans="20:30" x14ac:dyDescent="0.2">
      <c r="T21793" s="212"/>
      <c r="U21793" s="213"/>
      <c r="V21793" s="213"/>
      <c r="W21793" s="213"/>
      <c r="X21793" s="214"/>
      <c r="Y21793" s="214"/>
      <c r="Z21793" s="214"/>
      <c r="AA21793" s="217"/>
      <c r="AB21793" s="217"/>
      <c r="AC21793" s="217"/>
      <c r="AD21793" s="213"/>
    </row>
    <row r="21794" spans="20:30" x14ac:dyDescent="0.2">
      <c r="T21794" s="212"/>
      <c r="U21794" s="213"/>
      <c r="V21794" s="213"/>
      <c r="W21794" s="213"/>
      <c r="X21794" s="214"/>
      <c r="Y21794" s="214"/>
      <c r="Z21794" s="214"/>
      <c r="AA21794" s="217"/>
      <c r="AB21794" s="217"/>
      <c r="AC21794" s="217"/>
      <c r="AD21794" s="213"/>
    </row>
    <row r="21795" spans="20:30" x14ac:dyDescent="0.2">
      <c r="T21795" s="212"/>
      <c r="U21795" s="213"/>
      <c r="V21795" s="213"/>
      <c r="W21795" s="213"/>
      <c r="X21795" s="214"/>
      <c r="Y21795" s="214"/>
      <c r="Z21795" s="214"/>
      <c r="AA21795" s="217"/>
      <c r="AB21795" s="217"/>
      <c r="AC21795" s="217"/>
      <c r="AD21795" s="213"/>
    </row>
    <row r="21796" spans="20:30" x14ac:dyDescent="0.2">
      <c r="T21796" s="212"/>
      <c r="U21796" s="213"/>
      <c r="V21796" s="213"/>
      <c r="W21796" s="213"/>
      <c r="X21796" s="214"/>
      <c r="Y21796" s="214"/>
      <c r="Z21796" s="214"/>
      <c r="AA21796" s="217"/>
      <c r="AB21796" s="217"/>
      <c r="AC21796" s="217"/>
      <c r="AD21796" s="213"/>
    </row>
    <row r="21797" spans="20:30" x14ac:dyDescent="0.2">
      <c r="T21797" s="212"/>
      <c r="U21797" s="213"/>
      <c r="V21797" s="213"/>
      <c r="W21797" s="213"/>
      <c r="X21797" s="214"/>
      <c r="Y21797" s="214"/>
      <c r="Z21797" s="214"/>
      <c r="AA21797" s="217"/>
      <c r="AB21797" s="217"/>
      <c r="AC21797" s="217"/>
      <c r="AD21797" s="213"/>
    </row>
    <row r="21798" spans="20:30" x14ac:dyDescent="0.2">
      <c r="T21798" s="212"/>
      <c r="U21798" s="213"/>
      <c r="V21798" s="213"/>
      <c r="W21798" s="213"/>
      <c r="X21798" s="214"/>
      <c r="Y21798" s="214"/>
      <c r="Z21798" s="214"/>
      <c r="AA21798" s="217"/>
      <c r="AB21798" s="217"/>
      <c r="AC21798" s="217"/>
      <c r="AD21798" s="213"/>
    </row>
    <row r="21799" spans="20:30" x14ac:dyDescent="0.2">
      <c r="T21799" s="212"/>
      <c r="U21799" s="213"/>
      <c r="V21799" s="213"/>
      <c r="W21799" s="213"/>
      <c r="X21799" s="214"/>
      <c r="Y21799" s="214"/>
      <c r="Z21799" s="214"/>
      <c r="AA21799" s="217"/>
      <c r="AB21799" s="217"/>
      <c r="AC21799" s="217"/>
      <c r="AD21799" s="213"/>
    </row>
    <row r="21800" spans="20:30" x14ac:dyDescent="0.2">
      <c r="T21800" s="212"/>
      <c r="U21800" s="213"/>
      <c r="V21800" s="213"/>
      <c r="W21800" s="213"/>
      <c r="X21800" s="214"/>
      <c r="Y21800" s="214"/>
      <c r="Z21800" s="214"/>
      <c r="AA21800" s="217"/>
      <c r="AB21800" s="217"/>
      <c r="AC21800" s="217"/>
      <c r="AD21800" s="213"/>
    </row>
    <row r="21801" spans="20:30" x14ac:dyDescent="0.2">
      <c r="T21801" s="212"/>
      <c r="U21801" s="213"/>
      <c r="V21801" s="213"/>
      <c r="W21801" s="213"/>
      <c r="X21801" s="214"/>
      <c r="Y21801" s="214"/>
      <c r="Z21801" s="214"/>
      <c r="AA21801" s="217"/>
      <c r="AB21801" s="217"/>
      <c r="AC21801" s="217"/>
      <c r="AD21801" s="213"/>
    </row>
    <row r="21802" spans="20:30" x14ac:dyDescent="0.2">
      <c r="T21802" s="212"/>
      <c r="U21802" s="213"/>
      <c r="V21802" s="213"/>
      <c r="W21802" s="213"/>
      <c r="X21802" s="214"/>
      <c r="Y21802" s="214"/>
      <c r="Z21802" s="214"/>
      <c r="AA21802" s="217"/>
      <c r="AB21802" s="217"/>
      <c r="AC21802" s="217"/>
      <c r="AD21802" s="213"/>
    </row>
    <row r="21803" spans="20:30" x14ac:dyDescent="0.2">
      <c r="T21803" s="212"/>
      <c r="U21803" s="213"/>
      <c r="V21803" s="213"/>
      <c r="W21803" s="213"/>
      <c r="X21803" s="214"/>
      <c r="Y21803" s="214"/>
      <c r="Z21803" s="214"/>
      <c r="AA21803" s="217"/>
      <c r="AB21803" s="217"/>
      <c r="AC21803" s="217"/>
      <c r="AD21803" s="213"/>
    </row>
    <row r="21804" spans="20:30" x14ac:dyDescent="0.2">
      <c r="T21804" s="212"/>
      <c r="U21804" s="213"/>
      <c r="V21804" s="213"/>
      <c r="W21804" s="213"/>
      <c r="X21804" s="214"/>
      <c r="Y21804" s="214"/>
      <c r="Z21804" s="214"/>
      <c r="AA21804" s="217"/>
      <c r="AB21804" s="217"/>
      <c r="AC21804" s="217"/>
      <c r="AD21804" s="213"/>
    </row>
    <row r="21805" spans="20:30" x14ac:dyDescent="0.2">
      <c r="T21805" s="212"/>
      <c r="U21805" s="213"/>
      <c r="V21805" s="213"/>
      <c r="W21805" s="213"/>
      <c r="X21805" s="214"/>
      <c r="Y21805" s="214"/>
      <c r="Z21805" s="214"/>
      <c r="AA21805" s="217"/>
      <c r="AB21805" s="217"/>
      <c r="AC21805" s="217"/>
      <c r="AD21805" s="213"/>
    </row>
    <row r="21806" spans="20:30" x14ac:dyDescent="0.2">
      <c r="T21806" s="212"/>
      <c r="U21806" s="213"/>
      <c r="V21806" s="213"/>
      <c r="W21806" s="213"/>
      <c r="X21806" s="214"/>
      <c r="Y21806" s="214"/>
      <c r="Z21806" s="214"/>
      <c r="AA21806" s="217"/>
      <c r="AB21806" s="217"/>
      <c r="AC21806" s="217"/>
      <c r="AD21806" s="213"/>
    </row>
    <row r="21807" spans="20:30" x14ac:dyDescent="0.2">
      <c r="T21807" s="212"/>
      <c r="U21807" s="213"/>
      <c r="V21807" s="213"/>
      <c r="W21807" s="213"/>
      <c r="X21807" s="214"/>
      <c r="Y21807" s="214"/>
      <c r="Z21807" s="214"/>
      <c r="AA21807" s="217"/>
      <c r="AB21807" s="217"/>
      <c r="AC21807" s="217"/>
      <c r="AD21807" s="213"/>
    </row>
    <row r="21808" spans="20:30" x14ac:dyDescent="0.2">
      <c r="T21808" s="212"/>
      <c r="U21808" s="213"/>
      <c r="V21808" s="213"/>
      <c r="W21808" s="213"/>
      <c r="X21808" s="214"/>
      <c r="Y21808" s="214"/>
      <c r="Z21808" s="214"/>
      <c r="AA21808" s="217"/>
      <c r="AB21808" s="217"/>
      <c r="AC21808" s="217"/>
      <c r="AD21808" s="213"/>
    </row>
    <row r="21809" spans="20:30" x14ac:dyDescent="0.2">
      <c r="T21809" s="212"/>
      <c r="U21809" s="213"/>
      <c r="V21809" s="213"/>
      <c r="W21809" s="213"/>
      <c r="X21809" s="214"/>
      <c r="Y21809" s="214"/>
      <c r="Z21809" s="214"/>
      <c r="AA21809" s="217"/>
      <c r="AB21809" s="217"/>
      <c r="AC21809" s="217"/>
      <c r="AD21809" s="213"/>
    </row>
    <row r="21810" spans="20:30" x14ac:dyDescent="0.2">
      <c r="T21810" s="212"/>
      <c r="U21810" s="213"/>
      <c r="V21810" s="213"/>
      <c r="W21810" s="213"/>
      <c r="X21810" s="214"/>
      <c r="Y21810" s="214"/>
      <c r="Z21810" s="214"/>
      <c r="AA21810" s="217"/>
      <c r="AB21810" s="217"/>
      <c r="AC21810" s="217"/>
      <c r="AD21810" s="213"/>
    </row>
    <row r="21811" spans="20:30" x14ac:dyDescent="0.2">
      <c r="T21811" s="212"/>
      <c r="U21811" s="213"/>
      <c r="V21811" s="213"/>
      <c r="W21811" s="213"/>
      <c r="X21811" s="214"/>
      <c r="Y21811" s="214"/>
      <c r="Z21811" s="214"/>
      <c r="AA21811" s="217"/>
      <c r="AB21811" s="217"/>
      <c r="AC21811" s="217"/>
      <c r="AD21811" s="213"/>
    </row>
    <row r="21812" spans="20:30" x14ac:dyDescent="0.2">
      <c r="T21812" s="212"/>
      <c r="U21812" s="213"/>
      <c r="V21812" s="213"/>
      <c r="W21812" s="213"/>
      <c r="X21812" s="214"/>
      <c r="Y21812" s="214"/>
      <c r="Z21812" s="214"/>
      <c r="AA21812" s="217"/>
      <c r="AB21812" s="217"/>
      <c r="AC21812" s="217"/>
      <c r="AD21812" s="213"/>
    </row>
    <row r="21813" spans="20:30" x14ac:dyDescent="0.2">
      <c r="T21813" s="212"/>
      <c r="U21813" s="213"/>
      <c r="V21813" s="213"/>
      <c r="W21813" s="213"/>
      <c r="X21813" s="214"/>
      <c r="Y21813" s="214"/>
      <c r="Z21813" s="214"/>
      <c r="AA21813" s="217"/>
      <c r="AB21813" s="217"/>
      <c r="AC21813" s="217"/>
      <c r="AD21813" s="213"/>
    </row>
    <row r="21814" spans="20:30" x14ac:dyDescent="0.2">
      <c r="T21814" s="212"/>
      <c r="U21814" s="213"/>
      <c r="V21814" s="213"/>
      <c r="W21814" s="213"/>
      <c r="X21814" s="214"/>
      <c r="Y21814" s="214"/>
      <c r="Z21814" s="214"/>
      <c r="AA21814" s="217"/>
      <c r="AB21814" s="217"/>
      <c r="AC21814" s="217"/>
      <c r="AD21814" s="213"/>
    </row>
    <row r="21815" spans="20:30" x14ac:dyDescent="0.2">
      <c r="T21815" s="212"/>
      <c r="U21815" s="213"/>
      <c r="V21815" s="213"/>
      <c r="W21815" s="213"/>
      <c r="X21815" s="214"/>
      <c r="Y21815" s="214"/>
      <c r="Z21815" s="214"/>
      <c r="AA21815" s="217"/>
      <c r="AB21815" s="217"/>
      <c r="AC21815" s="217"/>
      <c r="AD21815" s="213"/>
    </row>
    <row r="21816" spans="20:30" x14ac:dyDescent="0.2">
      <c r="T21816" s="212"/>
      <c r="U21816" s="213"/>
      <c r="V21816" s="213"/>
      <c r="W21816" s="213"/>
      <c r="X21816" s="214"/>
      <c r="Y21816" s="214"/>
      <c r="Z21816" s="214"/>
      <c r="AA21816" s="217"/>
      <c r="AB21816" s="217"/>
      <c r="AC21816" s="217"/>
      <c r="AD21816" s="213"/>
    </row>
    <row r="21817" spans="20:30" x14ac:dyDescent="0.2">
      <c r="T21817" s="212"/>
      <c r="U21817" s="213"/>
      <c r="V21817" s="213"/>
      <c r="W21817" s="213"/>
      <c r="X21817" s="214"/>
      <c r="Y21817" s="214"/>
      <c r="Z21817" s="214"/>
      <c r="AA21817" s="217"/>
      <c r="AB21817" s="217"/>
      <c r="AC21817" s="217"/>
      <c r="AD21817" s="213"/>
    </row>
    <row r="21818" spans="20:30" x14ac:dyDescent="0.2">
      <c r="T21818" s="212"/>
      <c r="U21818" s="213"/>
      <c r="V21818" s="213"/>
      <c r="W21818" s="213"/>
      <c r="X21818" s="214"/>
      <c r="Y21818" s="214"/>
      <c r="Z21818" s="214"/>
      <c r="AA21818" s="217"/>
      <c r="AB21818" s="217"/>
      <c r="AC21818" s="217"/>
      <c r="AD21818" s="213"/>
    </row>
    <row r="21819" spans="20:30" x14ac:dyDescent="0.2">
      <c r="T21819" s="212"/>
      <c r="U21819" s="213"/>
      <c r="V21819" s="213"/>
      <c r="W21819" s="213"/>
      <c r="X21819" s="214"/>
      <c r="Y21819" s="214"/>
      <c r="Z21819" s="214"/>
      <c r="AA21819" s="217"/>
      <c r="AB21819" s="217"/>
      <c r="AC21819" s="217"/>
      <c r="AD21819" s="213"/>
    </row>
    <row r="21820" spans="20:30" x14ac:dyDescent="0.2">
      <c r="T21820" s="212"/>
      <c r="U21820" s="213"/>
      <c r="V21820" s="213"/>
      <c r="W21820" s="213"/>
      <c r="X21820" s="214"/>
      <c r="Y21820" s="214"/>
      <c r="Z21820" s="214"/>
      <c r="AA21820" s="217"/>
      <c r="AB21820" s="217"/>
      <c r="AC21820" s="217"/>
      <c r="AD21820" s="213"/>
    </row>
    <row r="21821" spans="20:30" x14ac:dyDescent="0.2">
      <c r="T21821" s="212"/>
      <c r="U21821" s="213"/>
      <c r="V21821" s="213"/>
      <c r="W21821" s="213"/>
      <c r="X21821" s="214"/>
      <c r="Y21821" s="214"/>
      <c r="Z21821" s="214"/>
      <c r="AA21821" s="217"/>
      <c r="AB21821" s="217"/>
      <c r="AC21821" s="217"/>
      <c r="AD21821" s="213"/>
    </row>
    <row r="21822" spans="20:30" x14ac:dyDescent="0.2">
      <c r="T21822" s="212"/>
      <c r="U21822" s="213"/>
      <c r="V21822" s="213"/>
      <c r="W21822" s="213"/>
      <c r="X21822" s="214"/>
      <c r="Y21822" s="214"/>
      <c r="Z21822" s="214"/>
      <c r="AA21822" s="217"/>
      <c r="AB21822" s="217"/>
      <c r="AC21822" s="217"/>
      <c r="AD21822" s="213"/>
    </row>
    <row r="21823" spans="20:30" x14ac:dyDescent="0.2">
      <c r="T21823" s="212"/>
      <c r="U21823" s="213"/>
      <c r="V21823" s="213"/>
      <c r="W21823" s="213"/>
      <c r="X21823" s="214"/>
      <c r="Y21823" s="214"/>
      <c r="Z21823" s="214"/>
      <c r="AA21823" s="217"/>
      <c r="AB21823" s="217"/>
      <c r="AC21823" s="217"/>
      <c r="AD21823" s="213"/>
    </row>
    <row r="21824" spans="20:30" x14ac:dyDescent="0.2">
      <c r="T21824" s="212"/>
      <c r="U21824" s="213"/>
      <c r="V21824" s="213"/>
      <c r="W21824" s="213"/>
      <c r="X21824" s="214"/>
      <c r="Y21824" s="214"/>
      <c r="Z21824" s="214"/>
      <c r="AA21824" s="217"/>
      <c r="AB21824" s="217"/>
      <c r="AC21824" s="217"/>
      <c r="AD21824" s="213"/>
    </row>
    <row r="21825" spans="20:30" x14ac:dyDescent="0.2">
      <c r="T21825" s="212"/>
      <c r="U21825" s="213"/>
      <c r="V21825" s="213"/>
      <c r="W21825" s="213"/>
      <c r="X21825" s="214"/>
      <c r="Y21825" s="214"/>
      <c r="Z21825" s="214"/>
      <c r="AA21825" s="217"/>
      <c r="AB21825" s="217"/>
      <c r="AC21825" s="217"/>
      <c r="AD21825" s="213"/>
    </row>
    <row r="21826" spans="20:30" x14ac:dyDescent="0.2">
      <c r="T21826" s="212"/>
      <c r="U21826" s="213"/>
      <c r="V21826" s="213"/>
      <c r="W21826" s="213"/>
      <c r="X21826" s="214"/>
      <c r="Y21826" s="214"/>
      <c r="Z21826" s="214"/>
      <c r="AA21826" s="217"/>
      <c r="AB21826" s="217"/>
      <c r="AC21826" s="217"/>
      <c r="AD21826" s="213"/>
    </row>
    <row r="21827" spans="20:30" x14ac:dyDescent="0.2">
      <c r="T21827" s="212"/>
      <c r="U21827" s="213"/>
      <c r="V21827" s="213"/>
      <c r="W21827" s="213"/>
      <c r="X21827" s="214"/>
      <c r="Y21827" s="214"/>
      <c r="Z21827" s="214"/>
      <c r="AA21827" s="217"/>
      <c r="AB21827" s="217"/>
      <c r="AC21827" s="217"/>
      <c r="AD21827" s="213"/>
    </row>
    <row r="21828" spans="20:30" x14ac:dyDescent="0.2">
      <c r="T21828" s="212"/>
      <c r="U21828" s="213"/>
      <c r="V21828" s="213"/>
      <c r="W21828" s="213"/>
      <c r="X21828" s="214"/>
      <c r="Y21828" s="214"/>
      <c r="Z21828" s="214"/>
      <c r="AA21828" s="217"/>
      <c r="AB21828" s="217"/>
      <c r="AC21828" s="217"/>
      <c r="AD21828" s="213"/>
    </row>
    <row r="21829" spans="20:30" x14ac:dyDescent="0.2">
      <c r="T21829" s="212"/>
      <c r="U21829" s="213"/>
      <c r="V21829" s="213"/>
      <c r="W21829" s="213"/>
      <c r="X21829" s="214"/>
      <c r="Y21829" s="214"/>
      <c r="Z21829" s="214"/>
      <c r="AA21829" s="217"/>
      <c r="AB21829" s="217"/>
      <c r="AC21829" s="217"/>
      <c r="AD21829" s="213"/>
    </row>
    <row r="21830" spans="20:30" x14ac:dyDescent="0.2">
      <c r="T21830" s="212"/>
      <c r="U21830" s="213"/>
      <c r="V21830" s="213"/>
      <c r="W21830" s="213"/>
      <c r="X21830" s="214"/>
      <c r="Y21830" s="214"/>
      <c r="Z21830" s="214"/>
      <c r="AA21830" s="217"/>
      <c r="AB21830" s="217"/>
      <c r="AC21830" s="217"/>
      <c r="AD21830" s="213"/>
    </row>
    <row r="21831" spans="20:30" x14ac:dyDescent="0.2">
      <c r="T21831" s="212"/>
      <c r="U21831" s="213"/>
      <c r="V21831" s="213"/>
      <c r="W21831" s="213"/>
      <c r="X21831" s="214"/>
      <c r="Y21831" s="214"/>
      <c r="Z21831" s="214"/>
      <c r="AA21831" s="217"/>
      <c r="AB21831" s="217"/>
      <c r="AC21831" s="217"/>
      <c r="AD21831" s="213"/>
    </row>
    <row r="21832" spans="20:30" x14ac:dyDescent="0.2">
      <c r="T21832" s="212"/>
      <c r="U21832" s="213"/>
      <c r="V21832" s="213"/>
      <c r="W21832" s="213"/>
      <c r="X21832" s="214"/>
      <c r="Y21832" s="214"/>
      <c r="Z21832" s="214"/>
      <c r="AA21832" s="217"/>
      <c r="AB21832" s="217"/>
      <c r="AC21832" s="217"/>
      <c r="AD21832" s="213"/>
    </row>
    <row r="21833" spans="20:30" x14ac:dyDescent="0.2">
      <c r="T21833" s="212"/>
      <c r="U21833" s="213"/>
      <c r="V21833" s="213"/>
      <c r="W21833" s="213"/>
      <c r="X21833" s="214"/>
      <c r="Y21833" s="214"/>
      <c r="Z21833" s="214"/>
      <c r="AA21833" s="217"/>
      <c r="AB21833" s="217"/>
      <c r="AC21833" s="217"/>
      <c r="AD21833" s="213"/>
    </row>
    <row r="21834" spans="20:30" x14ac:dyDescent="0.2">
      <c r="T21834" s="212"/>
      <c r="U21834" s="213"/>
      <c r="V21834" s="213"/>
      <c r="W21834" s="213"/>
      <c r="X21834" s="214"/>
      <c r="Y21834" s="214"/>
      <c r="Z21834" s="214"/>
      <c r="AA21834" s="217"/>
      <c r="AB21834" s="217"/>
      <c r="AC21834" s="217"/>
      <c r="AD21834" s="213"/>
    </row>
    <row r="21835" spans="20:30" x14ac:dyDescent="0.2">
      <c r="T21835" s="212"/>
      <c r="U21835" s="213"/>
      <c r="V21835" s="213"/>
      <c r="W21835" s="213"/>
      <c r="X21835" s="214"/>
      <c r="Y21835" s="214"/>
      <c r="Z21835" s="214"/>
      <c r="AA21835" s="217"/>
      <c r="AB21835" s="217"/>
      <c r="AC21835" s="217"/>
      <c r="AD21835" s="213"/>
    </row>
    <row r="21836" spans="20:30" x14ac:dyDescent="0.2">
      <c r="T21836" s="212"/>
      <c r="U21836" s="213"/>
      <c r="V21836" s="213"/>
      <c r="W21836" s="213"/>
      <c r="X21836" s="214"/>
      <c r="Y21836" s="214"/>
      <c r="Z21836" s="214"/>
      <c r="AA21836" s="217"/>
      <c r="AB21836" s="217"/>
      <c r="AC21836" s="217"/>
      <c r="AD21836" s="213"/>
    </row>
    <row r="21837" spans="20:30" x14ac:dyDescent="0.2">
      <c r="T21837" s="212"/>
      <c r="U21837" s="213"/>
      <c r="V21837" s="213"/>
      <c r="W21837" s="213"/>
      <c r="X21837" s="214"/>
      <c r="Y21837" s="214"/>
      <c r="Z21837" s="214"/>
      <c r="AA21837" s="217"/>
      <c r="AB21837" s="217"/>
      <c r="AC21837" s="217"/>
      <c r="AD21837" s="213"/>
    </row>
    <row r="21838" spans="20:30" x14ac:dyDescent="0.2">
      <c r="T21838" s="212"/>
      <c r="U21838" s="213"/>
      <c r="V21838" s="213"/>
      <c r="W21838" s="213"/>
      <c r="X21838" s="214"/>
      <c r="Y21838" s="214"/>
      <c r="Z21838" s="214"/>
      <c r="AA21838" s="217"/>
      <c r="AB21838" s="217"/>
      <c r="AC21838" s="217"/>
      <c r="AD21838" s="213"/>
    </row>
    <row r="21839" spans="20:30" x14ac:dyDescent="0.2">
      <c r="T21839" s="212"/>
      <c r="U21839" s="213"/>
      <c r="V21839" s="213"/>
      <c r="W21839" s="213"/>
      <c r="X21839" s="214"/>
      <c r="Y21839" s="214"/>
      <c r="Z21839" s="214"/>
      <c r="AA21839" s="217"/>
      <c r="AB21839" s="217"/>
      <c r="AC21839" s="217"/>
      <c r="AD21839" s="213"/>
    </row>
    <row r="21840" spans="20:30" x14ac:dyDescent="0.2">
      <c r="T21840" s="212"/>
      <c r="U21840" s="213"/>
      <c r="V21840" s="213"/>
      <c r="W21840" s="213"/>
      <c r="X21840" s="214"/>
      <c r="Y21840" s="214"/>
      <c r="Z21840" s="214"/>
      <c r="AA21840" s="217"/>
      <c r="AB21840" s="217"/>
      <c r="AC21840" s="217"/>
      <c r="AD21840" s="213"/>
    </row>
    <row r="21841" spans="20:30" x14ac:dyDescent="0.2">
      <c r="T21841" s="212"/>
      <c r="U21841" s="213"/>
      <c r="V21841" s="213"/>
      <c r="W21841" s="213"/>
      <c r="X21841" s="214"/>
      <c r="Y21841" s="214"/>
      <c r="Z21841" s="214"/>
      <c r="AA21841" s="217"/>
      <c r="AB21841" s="217"/>
      <c r="AC21841" s="217"/>
      <c r="AD21841" s="213"/>
    </row>
    <row r="21842" spans="20:30" x14ac:dyDescent="0.2">
      <c r="T21842" s="212"/>
      <c r="U21842" s="213"/>
      <c r="V21842" s="213"/>
      <c r="W21842" s="213"/>
      <c r="X21842" s="214"/>
      <c r="Y21842" s="214"/>
      <c r="Z21842" s="214"/>
      <c r="AA21842" s="217"/>
      <c r="AB21842" s="217"/>
      <c r="AC21842" s="217"/>
      <c r="AD21842" s="213"/>
    </row>
    <row r="21843" spans="20:30" x14ac:dyDescent="0.2">
      <c r="T21843" s="212"/>
      <c r="U21843" s="213"/>
      <c r="V21843" s="213"/>
      <c r="W21843" s="213"/>
      <c r="X21843" s="214"/>
      <c r="Y21843" s="214"/>
      <c r="Z21843" s="214"/>
      <c r="AA21843" s="217"/>
      <c r="AB21843" s="217"/>
      <c r="AC21843" s="217"/>
      <c r="AD21843" s="213"/>
    </row>
    <row r="21844" spans="20:30" x14ac:dyDescent="0.2">
      <c r="T21844" s="212"/>
      <c r="U21844" s="213"/>
      <c r="V21844" s="213"/>
      <c r="W21844" s="213"/>
      <c r="X21844" s="214"/>
      <c r="Y21844" s="214"/>
      <c r="Z21844" s="214"/>
      <c r="AA21844" s="217"/>
      <c r="AB21844" s="217"/>
      <c r="AC21844" s="217"/>
      <c r="AD21844" s="213"/>
    </row>
    <row r="21845" spans="20:30" x14ac:dyDescent="0.2">
      <c r="T21845" s="212"/>
      <c r="U21845" s="213"/>
      <c r="V21845" s="213"/>
      <c r="W21845" s="213"/>
      <c r="X21845" s="214"/>
      <c r="Y21845" s="214"/>
      <c r="Z21845" s="214"/>
      <c r="AA21845" s="217"/>
      <c r="AB21845" s="217"/>
      <c r="AC21845" s="217"/>
      <c r="AD21845" s="213"/>
    </row>
    <row r="21846" spans="20:30" x14ac:dyDescent="0.2">
      <c r="T21846" s="212"/>
      <c r="U21846" s="213"/>
      <c r="V21846" s="213"/>
      <c r="W21846" s="213"/>
      <c r="X21846" s="214"/>
      <c r="Y21846" s="214"/>
      <c r="Z21846" s="214"/>
      <c r="AA21846" s="217"/>
      <c r="AB21846" s="217"/>
      <c r="AC21846" s="217"/>
      <c r="AD21846" s="213"/>
    </row>
    <row r="21847" spans="20:30" x14ac:dyDescent="0.2">
      <c r="T21847" s="212"/>
      <c r="U21847" s="213"/>
      <c r="V21847" s="213"/>
      <c r="W21847" s="213"/>
      <c r="X21847" s="214"/>
      <c r="Y21847" s="214"/>
      <c r="Z21847" s="214"/>
      <c r="AA21847" s="217"/>
      <c r="AB21847" s="217"/>
      <c r="AC21847" s="217"/>
      <c r="AD21847" s="213"/>
    </row>
    <row r="21848" spans="20:30" x14ac:dyDescent="0.2">
      <c r="T21848" s="212"/>
      <c r="U21848" s="213"/>
      <c r="V21848" s="213"/>
      <c r="W21848" s="213"/>
      <c r="X21848" s="214"/>
      <c r="Y21848" s="214"/>
      <c r="Z21848" s="214"/>
      <c r="AA21848" s="217"/>
      <c r="AB21848" s="217"/>
      <c r="AC21848" s="217"/>
      <c r="AD21848" s="213"/>
    </row>
    <row r="21849" spans="20:30" x14ac:dyDescent="0.2">
      <c r="T21849" s="212"/>
      <c r="U21849" s="213"/>
      <c r="V21849" s="213"/>
      <c r="W21849" s="213"/>
      <c r="X21849" s="214"/>
      <c r="Y21849" s="214"/>
      <c r="Z21849" s="214"/>
      <c r="AA21849" s="217"/>
      <c r="AB21849" s="217"/>
      <c r="AC21849" s="217"/>
      <c r="AD21849" s="213"/>
    </row>
    <row r="21850" spans="20:30" x14ac:dyDescent="0.2">
      <c r="T21850" s="212"/>
      <c r="U21850" s="213"/>
      <c r="V21850" s="213"/>
      <c r="W21850" s="213"/>
      <c r="X21850" s="214"/>
      <c r="Y21850" s="214"/>
      <c r="Z21850" s="214"/>
      <c r="AA21850" s="217"/>
      <c r="AB21850" s="217"/>
      <c r="AC21850" s="217"/>
      <c r="AD21850" s="213"/>
    </row>
    <row r="21851" spans="20:30" x14ac:dyDescent="0.2">
      <c r="T21851" s="212"/>
      <c r="U21851" s="213"/>
      <c r="V21851" s="213"/>
      <c r="W21851" s="213"/>
      <c r="X21851" s="214"/>
      <c r="Y21851" s="214"/>
      <c r="Z21851" s="214"/>
      <c r="AA21851" s="217"/>
      <c r="AB21851" s="217"/>
      <c r="AC21851" s="217"/>
      <c r="AD21851" s="213"/>
    </row>
    <row r="21852" spans="20:30" x14ac:dyDescent="0.2">
      <c r="T21852" s="212"/>
      <c r="U21852" s="213"/>
      <c r="V21852" s="213"/>
      <c r="W21852" s="213"/>
      <c r="X21852" s="214"/>
      <c r="Y21852" s="214"/>
      <c r="Z21852" s="214"/>
      <c r="AA21852" s="217"/>
      <c r="AB21852" s="217"/>
      <c r="AC21852" s="217"/>
      <c r="AD21852" s="213"/>
    </row>
    <row r="21853" spans="20:30" x14ac:dyDescent="0.2">
      <c r="T21853" s="212"/>
      <c r="U21853" s="213"/>
      <c r="V21853" s="213"/>
      <c r="W21853" s="213"/>
      <c r="X21853" s="214"/>
      <c r="Y21853" s="214"/>
      <c r="Z21853" s="214"/>
      <c r="AA21853" s="217"/>
      <c r="AB21853" s="217"/>
      <c r="AC21853" s="217"/>
      <c r="AD21853" s="213"/>
    </row>
    <row r="21854" spans="20:30" x14ac:dyDescent="0.2">
      <c r="T21854" s="212"/>
      <c r="U21854" s="213"/>
      <c r="V21854" s="213"/>
      <c r="W21854" s="213"/>
      <c r="X21854" s="214"/>
      <c r="Y21854" s="214"/>
      <c r="Z21854" s="214"/>
      <c r="AA21854" s="217"/>
      <c r="AB21854" s="217"/>
      <c r="AC21854" s="217"/>
      <c r="AD21854" s="213"/>
    </row>
    <row r="21855" spans="20:30" x14ac:dyDescent="0.2">
      <c r="T21855" s="212"/>
      <c r="U21855" s="213"/>
      <c r="V21855" s="213"/>
      <c r="W21855" s="213"/>
      <c r="X21855" s="214"/>
      <c r="Y21855" s="214"/>
      <c r="Z21855" s="214"/>
      <c r="AA21855" s="217"/>
      <c r="AB21855" s="217"/>
      <c r="AC21855" s="217"/>
      <c r="AD21855" s="213"/>
    </row>
    <row r="21856" spans="20:30" x14ac:dyDescent="0.2">
      <c r="T21856" s="212"/>
      <c r="U21856" s="213"/>
      <c r="V21856" s="213"/>
      <c r="W21856" s="213"/>
      <c r="X21856" s="214"/>
      <c r="Y21856" s="214"/>
      <c r="Z21856" s="214"/>
      <c r="AA21856" s="217"/>
      <c r="AB21856" s="217"/>
      <c r="AC21856" s="217"/>
      <c r="AD21856" s="213"/>
    </row>
    <row r="21857" spans="20:30" x14ac:dyDescent="0.2">
      <c r="T21857" s="212"/>
      <c r="U21857" s="213"/>
      <c r="V21857" s="213"/>
      <c r="W21857" s="213"/>
      <c r="X21857" s="214"/>
      <c r="Y21857" s="214"/>
      <c r="Z21857" s="214"/>
      <c r="AA21857" s="217"/>
      <c r="AB21857" s="217"/>
      <c r="AC21857" s="217"/>
      <c r="AD21857" s="213"/>
    </row>
    <row r="21858" spans="20:30" x14ac:dyDescent="0.2">
      <c r="T21858" s="212"/>
      <c r="U21858" s="213"/>
      <c r="V21858" s="213"/>
      <c r="W21858" s="213"/>
      <c r="X21858" s="214"/>
      <c r="Y21858" s="214"/>
      <c r="Z21858" s="214"/>
      <c r="AA21858" s="217"/>
      <c r="AB21858" s="217"/>
      <c r="AC21858" s="217"/>
      <c r="AD21858" s="213"/>
    </row>
    <row r="21859" spans="20:30" x14ac:dyDescent="0.2">
      <c r="T21859" s="212"/>
      <c r="U21859" s="213"/>
      <c r="V21859" s="213"/>
      <c r="W21859" s="213"/>
      <c r="X21859" s="214"/>
      <c r="Y21859" s="214"/>
      <c r="Z21859" s="214"/>
      <c r="AA21859" s="217"/>
      <c r="AB21859" s="217"/>
      <c r="AC21859" s="217"/>
      <c r="AD21859" s="213"/>
    </row>
    <row r="21860" spans="20:30" x14ac:dyDescent="0.2">
      <c r="T21860" s="212"/>
      <c r="U21860" s="213"/>
      <c r="V21860" s="213"/>
      <c r="W21860" s="213"/>
      <c r="X21860" s="214"/>
      <c r="Y21860" s="214"/>
      <c r="Z21860" s="214"/>
      <c r="AA21860" s="217"/>
      <c r="AB21860" s="217"/>
      <c r="AC21860" s="217"/>
      <c r="AD21860" s="213"/>
    </row>
    <row r="21861" spans="20:30" x14ac:dyDescent="0.2">
      <c r="T21861" s="212"/>
      <c r="U21861" s="213"/>
      <c r="V21861" s="213"/>
      <c r="W21861" s="213"/>
      <c r="X21861" s="214"/>
      <c r="Y21861" s="214"/>
      <c r="Z21861" s="214"/>
      <c r="AA21861" s="217"/>
      <c r="AB21861" s="217"/>
      <c r="AC21861" s="217"/>
      <c r="AD21861" s="213"/>
    </row>
    <row r="21862" spans="20:30" x14ac:dyDescent="0.2">
      <c r="T21862" s="212"/>
      <c r="U21862" s="213"/>
      <c r="V21862" s="213"/>
      <c r="W21862" s="213"/>
      <c r="X21862" s="214"/>
      <c r="Y21862" s="214"/>
      <c r="Z21862" s="214"/>
      <c r="AA21862" s="217"/>
      <c r="AB21862" s="217"/>
      <c r="AC21862" s="217"/>
      <c r="AD21862" s="213"/>
    </row>
    <row r="21863" spans="20:30" x14ac:dyDescent="0.2">
      <c r="T21863" s="212"/>
      <c r="U21863" s="213"/>
      <c r="V21863" s="213"/>
      <c r="W21863" s="213"/>
      <c r="X21863" s="214"/>
      <c r="Y21863" s="214"/>
      <c r="Z21863" s="214"/>
      <c r="AA21863" s="217"/>
      <c r="AB21863" s="217"/>
      <c r="AC21863" s="217"/>
      <c r="AD21863" s="213"/>
    </row>
    <row r="21864" spans="20:30" x14ac:dyDescent="0.2">
      <c r="T21864" s="212"/>
      <c r="U21864" s="213"/>
      <c r="V21864" s="213"/>
      <c r="W21864" s="213"/>
      <c r="X21864" s="214"/>
      <c r="Y21864" s="214"/>
      <c r="Z21864" s="214"/>
      <c r="AA21864" s="217"/>
      <c r="AB21864" s="217"/>
      <c r="AC21864" s="217"/>
      <c r="AD21864" s="213"/>
    </row>
    <row r="21865" spans="20:30" x14ac:dyDescent="0.2">
      <c r="T21865" s="212"/>
      <c r="U21865" s="213"/>
      <c r="V21865" s="213"/>
      <c r="W21865" s="213"/>
      <c r="X21865" s="214"/>
      <c r="Y21865" s="214"/>
      <c r="Z21865" s="214"/>
      <c r="AA21865" s="217"/>
      <c r="AB21865" s="217"/>
      <c r="AC21865" s="217"/>
      <c r="AD21865" s="213"/>
    </row>
    <row r="21866" spans="20:30" x14ac:dyDescent="0.2">
      <c r="T21866" s="212"/>
      <c r="U21866" s="213"/>
      <c r="V21866" s="213"/>
      <c r="W21866" s="213"/>
      <c r="X21866" s="214"/>
      <c r="Y21866" s="214"/>
      <c r="Z21866" s="214"/>
      <c r="AA21866" s="217"/>
      <c r="AB21866" s="217"/>
      <c r="AC21866" s="217"/>
      <c r="AD21866" s="213"/>
    </row>
    <row r="21867" spans="20:30" x14ac:dyDescent="0.2">
      <c r="T21867" s="212"/>
      <c r="U21867" s="213"/>
      <c r="V21867" s="213"/>
      <c r="W21867" s="213"/>
      <c r="X21867" s="214"/>
      <c r="Y21867" s="214"/>
      <c r="Z21867" s="214"/>
      <c r="AA21867" s="217"/>
      <c r="AB21867" s="217"/>
      <c r="AC21867" s="217"/>
      <c r="AD21867" s="213"/>
    </row>
    <row r="21868" spans="20:30" x14ac:dyDescent="0.2">
      <c r="T21868" s="212"/>
      <c r="U21868" s="213"/>
      <c r="V21868" s="213"/>
      <c r="W21868" s="213"/>
      <c r="X21868" s="214"/>
      <c r="Y21868" s="214"/>
      <c r="Z21868" s="214"/>
      <c r="AA21868" s="217"/>
      <c r="AB21868" s="217"/>
      <c r="AC21868" s="217"/>
      <c r="AD21868" s="213"/>
    </row>
    <row r="21869" spans="20:30" x14ac:dyDescent="0.2">
      <c r="T21869" s="212"/>
      <c r="U21869" s="213"/>
      <c r="V21869" s="213"/>
      <c r="W21869" s="213"/>
      <c r="X21869" s="214"/>
      <c r="Y21869" s="214"/>
      <c r="Z21869" s="214"/>
      <c r="AA21869" s="217"/>
      <c r="AB21869" s="217"/>
      <c r="AC21869" s="217"/>
      <c r="AD21869" s="213"/>
    </row>
    <row r="21870" spans="20:30" x14ac:dyDescent="0.2">
      <c r="T21870" s="212"/>
      <c r="U21870" s="213"/>
      <c r="V21870" s="213"/>
      <c r="W21870" s="213"/>
      <c r="X21870" s="214"/>
      <c r="Y21870" s="214"/>
      <c r="Z21870" s="214"/>
      <c r="AA21870" s="217"/>
      <c r="AB21870" s="217"/>
      <c r="AC21870" s="217"/>
      <c r="AD21870" s="213"/>
    </row>
    <row r="21871" spans="20:30" x14ac:dyDescent="0.2">
      <c r="T21871" s="212"/>
      <c r="U21871" s="213"/>
      <c r="V21871" s="213"/>
      <c r="W21871" s="213"/>
      <c r="X21871" s="214"/>
      <c r="Y21871" s="214"/>
      <c r="Z21871" s="214"/>
      <c r="AA21871" s="217"/>
      <c r="AB21871" s="217"/>
      <c r="AC21871" s="217"/>
      <c r="AD21871" s="213"/>
    </row>
    <row r="21872" spans="20:30" x14ac:dyDescent="0.2">
      <c r="T21872" s="212"/>
      <c r="U21872" s="213"/>
      <c r="V21872" s="213"/>
      <c r="W21872" s="213"/>
      <c r="X21872" s="214"/>
      <c r="Y21872" s="214"/>
      <c r="Z21872" s="214"/>
      <c r="AA21872" s="217"/>
      <c r="AB21872" s="217"/>
      <c r="AC21872" s="217"/>
      <c r="AD21872" s="213"/>
    </row>
    <row r="21873" spans="20:30" x14ac:dyDescent="0.2">
      <c r="T21873" s="212"/>
      <c r="U21873" s="213"/>
      <c r="V21873" s="213"/>
      <c r="W21873" s="213"/>
      <c r="X21873" s="214"/>
      <c r="Y21873" s="214"/>
      <c r="Z21873" s="214"/>
      <c r="AA21873" s="217"/>
      <c r="AB21873" s="217"/>
      <c r="AC21873" s="217"/>
      <c r="AD21873" s="213"/>
    </row>
    <row r="21874" spans="20:30" x14ac:dyDescent="0.2">
      <c r="T21874" s="212"/>
      <c r="U21874" s="213"/>
      <c r="V21874" s="213"/>
      <c r="W21874" s="213"/>
      <c r="X21874" s="214"/>
      <c r="Y21874" s="214"/>
      <c r="Z21874" s="214"/>
      <c r="AA21874" s="217"/>
      <c r="AB21874" s="217"/>
      <c r="AC21874" s="217"/>
      <c r="AD21874" s="213"/>
    </row>
    <row r="21875" spans="20:30" x14ac:dyDescent="0.2">
      <c r="T21875" s="212"/>
      <c r="U21875" s="213"/>
      <c r="V21875" s="213"/>
      <c r="W21875" s="213"/>
      <c r="X21875" s="214"/>
      <c r="Y21875" s="214"/>
      <c r="Z21875" s="214"/>
      <c r="AA21875" s="217"/>
      <c r="AB21875" s="217"/>
      <c r="AC21875" s="217"/>
      <c r="AD21875" s="213"/>
    </row>
    <row r="21876" spans="20:30" x14ac:dyDescent="0.2">
      <c r="T21876" s="212"/>
      <c r="U21876" s="213"/>
      <c r="V21876" s="213"/>
      <c r="W21876" s="213"/>
      <c r="X21876" s="214"/>
      <c r="Y21876" s="214"/>
      <c r="Z21876" s="214"/>
      <c r="AA21876" s="217"/>
      <c r="AB21876" s="217"/>
      <c r="AC21876" s="217"/>
      <c r="AD21876" s="213"/>
    </row>
    <row r="21877" spans="20:30" x14ac:dyDescent="0.2">
      <c r="T21877" s="212"/>
      <c r="U21877" s="213"/>
      <c r="V21877" s="213"/>
      <c r="W21877" s="213"/>
      <c r="X21877" s="214"/>
      <c r="Y21877" s="214"/>
      <c r="Z21877" s="214"/>
      <c r="AA21877" s="217"/>
      <c r="AB21877" s="217"/>
      <c r="AC21877" s="217"/>
      <c r="AD21877" s="213"/>
    </row>
    <row r="21878" spans="20:30" x14ac:dyDescent="0.2">
      <c r="T21878" s="212"/>
      <c r="U21878" s="213"/>
      <c r="V21878" s="213"/>
      <c r="W21878" s="213"/>
      <c r="X21878" s="214"/>
      <c r="Y21878" s="214"/>
      <c r="Z21878" s="214"/>
      <c r="AA21878" s="217"/>
      <c r="AB21878" s="217"/>
      <c r="AC21878" s="217"/>
      <c r="AD21878" s="213"/>
    </row>
    <row r="21879" spans="20:30" x14ac:dyDescent="0.2">
      <c r="T21879" s="212"/>
      <c r="U21879" s="213"/>
      <c r="V21879" s="213"/>
      <c r="W21879" s="213"/>
      <c r="X21879" s="214"/>
      <c r="Y21879" s="214"/>
      <c r="Z21879" s="214"/>
      <c r="AA21879" s="217"/>
      <c r="AB21879" s="217"/>
      <c r="AC21879" s="217"/>
      <c r="AD21879" s="213"/>
    </row>
    <row r="21880" spans="20:30" x14ac:dyDescent="0.2">
      <c r="T21880" s="212"/>
      <c r="U21880" s="213"/>
      <c r="V21880" s="213"/>
      <c r="W21880" s="213"/>
      <c r="X21880" s="214"/>
      <c r="Y21880" s="214"/>
      <c r="Z21880" s="214"/>
      <c r="AA21880" s="217"/>
      <c r="AB21880" s="217"/>
      <c r="AC21880" s="217"/>
      <c r="AD21880" s="213"/>
    </row>
    <row r="21881" spans="20:30" x14ac:dyDescent="0.2">
      <c r="T21881" s="212"/>
      <c r="U21881" s="213"/>
      <c r="V21881" s="213"/>
      <c r="W21881" s="213"/>
      <c r="X21881" s="214"/>
      <c r="Y21881" s="214"/>
      <c r="Z21881" s="214"/>
      <c r="AA21881" s="217"/>
      <c r="AB21881" s="217"/>
      <c r="AC21881" s="217"/>
      <c r="AD21881" s="213"/>
    </row>
    <row r="21882" spans="20:30" x14ac:dyDescent="0.2">
      <c r="T21882" s="212"/>
      <c r="U21882" s="213"/>
      <c r="V21882" s="213"/>
      <c r="W21882" s="213"/>
      <c r="X21882" s="214"/>
      <c r="Y21882" s="214"/>
      <c r="Z21882" s="214"/>
      <c r="AA21882" s="217"/>
      <c r="AB21882" s="217"/>
      <c r="AC21882" s="217"/>
      <c r="AD21882" s="213"/>
    </row>
    <row r="21883" spans="20:30" x14ac:dyDescent="0.2">
      <c r="T21883" s="212"/>
      <c r="U21883" s="213"/>
      <c r="V21883" s="213"/>
      <c r="W21883" s="213"/>
      <c r="X21883" s="214"/>
      <c r="Y21883" s="214"/>
      <c r="Z21883" s="214"/>
      <c r="AA21883" s="217"/>
      <c r="AB21883" s="217"/>
      <c r="AC21883" s="217"/>
      <c r="AD21883" s="213"/>
    </row>
    <row r="21884" spans="20:30" x14ac:dyDescent="0.2">
      <c r="T21884" s="212"/>
      <c r="U21884" s="213"/>
      <c r="V21884" s="213"/>
      <c r="W21884" s="213"/>
      <c r="X21884" s="214"/>
      <c r="Y21884" s="214"/>
      <c r="Z21884" s="214"/>
      <c r="AA21884" s="217"/>
      <c r="AB21884" s="217"/>
      <c r="AC21884" s="217"/>
      <c r="AD21884" s="213"/>
    </row>
    <row r="21885" spans="20:30" x14ac:dyDescent="0.2">
      <c r="T21885" s="212"/>
      <c r="U21885" s="213"/>
      <c r="V21885" s="213"/>
      <c r="W21885" s="213"/>
      <c r="X21885" s="214"/>
      <c r="Y21885" s="214"/>
      <c r="Z21885" s="214"/>
      <c r="AA21885" s="217"/>
      <c r="AB21885" s="217"/>
      <c r="AC21885" s="217"/>
      <c r="AD21885" s="213"/>
    </row>
    <row r="21886" spans="20:30" x14ac:dyDescent="0.2">
      <c r="T21886" s="212"/>
      <c r="U21886" s="213"/>
      <c r="V21886" s="213"/>
      <c r="W21886" s="213"/>
      <c r="X21886" s="214"/>
      <c r="Y21886" s="214"/>
      <c r="Z21886" s="214"/>
      <c r="AA21886" s="217"/>
      <c r="AB21886" s="217"/>
      <c r="AC21886" s="217"/>
      <c r="AD21886" s="213"/>
    </row>
    <row r="21887" spans="20:30" x14ac:dyDescent="0.2">
      <c r="T21887" s="212"/>
      <c r="U21887" s="213"/>
      <c r="V21887" s="213"/>
      <c r="W21887" s="213"/>
      <c r="X21887" s="214"/>
      <c r="Y21887" s="214"/>
      <c r="Z21887" s="214"/>
      <c r="AA21887" s="217"/>
      <c r="AB21887" s="217"/>
      <c r="AC21887" s="217"/>
      <c r="AD21887" s="213"/>
    </row>
    <row r="21888" spans="20:30" x14ac:dyDescent="0.2">
      <c r="T21888" s="212"/>
      <c r="U21888" s="213"/>
      <c r="V21888" s="213"/>
      <c r="W21888" s="213"/>
      <c r="X21888" s="214"/>
      <c r="Y21888" s="214"/>
      <c r="Z21888" s="214"/>
      <c r="AA21888" s="217"/>
      <c r="AB21888" s="217"/>
      <c r="AC21888" s="217"/>
      <c r="AD21888" s="213"/>
    </row>
    <row r="21889" spans="20:30" x14ac:dyDescent="0.2">
      <c r="T21889" s="212"/>
      <c r="U21889" s="213"/>
      <c r="V21889" s="213"/>
      <c r="W21889" s="213"/>
      <c r="X21889" s="214"/>
      <c r="Y21889" s="214"/>
      <c r="Z21889" s="214"/>
      <c r="AA21889" s="217"/>
      <c r="AB21889" s="217"/>
      <c r="AC21889" s="217"/>
      <c r="AD21889" s="213"/>
    </row>
    <row r="21890" spans="20:30" x14ac:dyDescent="0.2">
      <c r="T21890" s="212"/>
      <c r="U21890" s="213"/>
      <c r="V21890" s="213"/>
      <c r="W21890" s="213"/>
      <c r="X21890" s="214"/>
      <c r="Y21890" s="214"/>
      <c r="Z21890" s="214"/>
      <c r="AA21890" s="217"/>
      <c r="AB21890" s="217"/>
      <c r="AC21890" s="217"/>
      <c r="AD21890" s="213"/>
    </row>
    <row r="21891" spans="20:30" x14ac:dyDescent="0.2">
      <c r="T21891" s="212"/>
      <c r="U21891" s="213"/>
      <c r="V21891" s="213"/>
      <c r="W21891" s="213"/>
      <c r="X21891" s="214"/>
      <c r="Y21891" s="214"/>
      <c r="Z21891" s="214"/>
      <c r="AA21891" s="217"/>
      <c r="AB21891" s="217"/>
      <c r="AC21891" s="217"/>
      <c r="AD21891" s="213"/>
    </row>
    <row r="21892" spans="20:30" x14ac:dyDescent="0.2">
      <c r="T21892" s="212"/>
      <c r="U21892" s="213"/>
      <c r="V21892" s="213"/>
      <c r="W21892" s="213"/>
      <c r="X21892" s="214"/>
      <c r="Y21892" s="214"/>
      <c r="Z21892" s="214"/>
      <c r="AA21892" s="217"/>
      <c r="AB21892" s="217"/>
      <c r="AC21892" s="217"/>
      <c r="AD21892" s="213"/>
    </row>
    <row r="21893" spans="20:30" x14ac:dyDescent="0.2">
      <c r="T21893" s="212"/>
      <c r="U21893" s="213"/>
      <c r="V21893" s="213"/>
      <c r="W21893" s="213"/>
      <c r="X21893" s="214"/>
      <c r="Y21893" s="214"/>
      <c r="Z21893" s="214"/>
      <c r="AA21893" s="217"/>
      <c r="AB21893" s="217"/>
      <c r="AC21893" s="217"/>
      <c r="AD21893" s="213"/>
    </row>
    <row r="21894" spans="20:30" x14ac:dyDescent="0.2">
      <c r="T21894" s="212"/>
      <c r="U21894" s="213"/>
      <c r="V21894" s="213"/>
      <c r="W21894" s="213"/>
      <c r="X21894" s="214"/>
      <c r="Y21894" s="214"/>
      <c r="Z21894" s="214"/>
      <c r="AA21894" s="217"/>
      <c r="AB21894" s="217"/>
      <c r="AC21894" s="217"/>
      <c r="AD21894" s="213"/>
    </row>
    <row r="21895" spans="20:30" x14ac:dyDescent="0.2">
      <c r="T21895" s="212"/>
      <c r="U21895" s="213"/>
      <c r="V21895" s="213"/>
      <c r="W21895" s="213"/>
      <c r="X21895" s="214"/>
      <c r="Y21895" s="214"/>
      <c r="Z21895" s="214"/>
      <c r="AA21895" s="217"/>
      <c r="AB21895" s="217"/>
      <c r="AC21895" s="217"/>
      <c r="AD21895" s="213"/>
    </row>
    <row r="21896" spans="20:30" x14ac:dyDescent="0.2">
      <c r="T21896" s="212"/>
      <c r="U21896" s="213"/>
      <c r="V21896" s="213"/>
      <c r="W21896" s="213"/>
      <c r="X21896" s="214"/>
      <c r="Y21896" s="214"/>
      <c r="Z21896" s="214"/>
      <c r="AA21896" s="217"/>
      <c r="AB21896" s="217"/>
      <c r="AC21896" s="217"/>
      <c r="AD21896" s="213"/>
    </row>
    <row r="21897" spans="20:30" x14ac:dyDescent="0.2">
      <c r="T21897" s="212"/>
      <c r="U21897" s="213"/>
      <c r="V21897" s="213"/>
      <c r="W21897" s="213"/>
      <c r="X21897" s="214"/>
      <c r="Y21897" s="214"/>
      <c r="Z21897" s="214"/>
      <c r="AA21897" s="217"/>
      <c r="AB21897" s="217"/>
      <c r="AC21897" s="217"/>
      <c r="AD21897" s="213"/>
    </row>
    <row r="21898" spans="20:30" x14ac:dyDescent="0.2">
      <c r="T21898" s="212"/>
      <c r="U21898" s="213"/>
      <c r="V21898" s="213"/>
      <c r="W21898" s="213"/>
      <c r="X21898" s="214"/>
      <c r="Y21898" s="214"/>
      <c r="Z21898" s="214"/>
      <c r="AA21898" s="217"/>
      <c r="AB21898" s="217"/>
      <c r="AC21898" s="217"/>
      <c r="AD21898" s="213"/>
    </row>
    <row r="21899" spans="20:30" x14ac:dyDescent="0.2">
      <c r="T21899" s="212"/>
      <c r="U21899" s="213"/>
      <c r="V21899" s="213"/>
      <c r="W21899" s="213"/>
      <c r="X21899" s="214"/>
      <c r="Y21899" s="214"/>
      <c r="Z21899" s="214"/>
      <c r="AA21899" s="217"/>
      <c r="AB21899" s="217"/>
      <c r="AC21899" s="217"/>
      <c r="AD21899" s="213"/>
    </row>
    <row r="21900" spans="20:30" x14ac:dyDescent="0.2">
      <c r="T21900" s="212"/>
      <c r="U21900" s="213"/>
      <c r="V21900" s="213"/>
      <c r="W21900" s="213"/>
      <c r="X21900" s="214"/>
      <c r="Y21900" s="214"/>
      <c r="Z21900" s="214"/>
      <c r="AA21900" s="217"/>
      <c r="AB21900" s="217"/>
      <c r="AC21900" s="217"/>
      <c r="AD21900" s="213"/>
    </row>
    <row r="21901" spans="20:30" x14ac:dyDescent="0.2">
      <c r="T21901" s="212"/>
      <c r="U21901" s="213"/>
      <c r="V21901" s="213"/>
      <c r="W21901" s="213"/>
      <c r="X21901" s="214"/>
      <c r="Y21901" s="214"/>
      <c r="Z21901" s="214"/>
      <c r="AA21901" s="217"/>
      <c r="AB21901" s="217"/>
      <c r="AC21901" s="217"/>
      <c r="AD21901" s="213"/>
    </row>
    <row r="21902" spans="20:30" x14ac:dyDescent="0.2">
      <c r="T21902" s="212"/>
      <c r="U21902" s="213"/>
      <c r="V21902" s="213"/>
      <c r="W21902" s="213"/>
      <c r="X21902" s="214"/>
      <c r="Y21902" s="214"/>
      <c r="Z21902" s="214"/>
      <c r="AA21902" s="217"/>
      <c r="AB21902" s="217"/>
      <c r="AC21902" s="217"/>
      <c r="AD21902" s="213"/>
    </row>
    <row r="21903" spans="20:30" x14ac:dyDescent="0.2">
      <c r="T21903" s="212"/>
      <c r="U21903" s="213"/>
      <c r="V21903" s="213"/>
      <c r="W21903" s="213"/>
      <c r="X21903" s="214"/>
      <c r="Y21903" s="214"/>
      <c r="Z21903" s="214"/>
      <c r="AA21903" s="217"/>
      <c r="AB21903" s="217"/>
      <c r="AC21903" s="217"/>
      <c r="AD21903" s="213"/>
    </row>
    <row r="21904" spans="20:30" x14ac:dyDescent="0.2">
      <c r="T21904" s="212"/>
      <c r="U21904" s="213"/>
      <c r="V21904" s="213"/>
      <c r="W21904" s="213"/>
      <c r="X21904" s="214"/>
      <c r="Y21904" s="214"/>
      <c r="Z21904" s="214"/>
      <c r="AA21904" s="217"/>
      <c r="AB21904" s="217"/>
      <c r="AC21904" s="217"/>
      <c r="AD21904" s="213"/>
    </row>
    <row r="21905" spans="20:30" x14ac:dyDescent="0.2">
      <c r="T21905" s="212"/>
      <c r="U21905" s="213"/>
      <c r="V21905" s="213"/>
      <c r="W21905" s="213"/>
      <c r="X21905" s="214"/>
      <c r="Y21905" s="214"/>
      <c r="Z21905" s="214"/>
      <c r="AA21905" s="217"/>
      <c r="AB21905" s="217"/>
      <c r="AC21905" s="217"/>
      <c r="AD21905" s="213"/>
    </row>
    <row r="21906" spans="20:30" x14ac:dyDescent="0.2">
      <c r="T21906" s="212"/>
      <c r="U21906" s="213"/>
      <c r="V21906" s="213"/>
      <c r="W21906" s="213"/>
      <c r="X21906" s="214"/>
      <c r="Y21906" s="214"/>
      <c r="Z21906" s="214"/>
      <c r="AA21906" s="217"/>
      <c r="AB21906" s="217"/>
      <c r="AC21906" s="217"/>
      <c r="AD21906" s="213"/>
    </row>
    <row r="21907" spans="20:30" x14ac:dyDescent="0.2">
      <c r="T21907" s="212"/>
      <c r="U21907" s="213"/>
      <c r="V21907" s="213"/>
      <c r="W21907" s="213"/>
      <c r="X21907" s="214"/>
      <c r="Y21907" s="214"/>
      <c r="Z21907" s="214"/>
      <c r="AA21907" s="217"/>
      <c r="AB21907" s="217"/>
      <c r="AC21907" s="217"/>
      <c r="AD21907" s="213"/>
    </row>
    <row r="21908" spans="20:30" x14ac:dyDescent="0.2">
      <c r="T21908" s="212"/>
      <c r="U21908" s="213"/>
      <c r="V21908" s="213"/>
      <c r="W21908" s="213"/>
      <c r="X21908" s="214"/>
      <c r="Y21908" s="214"/>
      <c r="Z21908" s="214"/>
      <c r="AA21908" s="217"/>
      <c r="AB21908" s="217"/>
      <c r="AC21908" s="217"/>
      <c r="AD21908" s="213"/>
    </row>
    <row r="21909" spans="20:30" x14ac:dyDescent="0.2">
      <c r="T21909" s="212"/>
      <c r="U21909" s="213"/>
      <c r="V21909" s="213"/>
      <c r="W21909" s="213"/>
      <c r="X21909" s="214"/>
      <c r="Y21909" s="214"/>
      <c r="Z21909" s="214"/>
      <c r="AA21909" s="217"/>
      <c r="AB21909" s="217"/>
      <c r="AC21909" s="217"/>
      <c r="AD21909" s="213"/>
    </row>
    <row r="21910" spans="20:30" x14ac:dyDescent="0.2">
      <c r="T21910" s="212"/>
      <c r="U21910" s="213"/>
      <c r="V21910" s="213"/>
      <c r="W21910" s="213"/>
      <c r="X21910" s="214"/>
      <c r="Y21910" s="214"/>
      <c r="Z21910" s="214"/>
      <c r="AA21910" s="217"/>
      <c r="AB21910" s="217"/>
      <c r="AC21910" s="217"/>
      <c r="AD21910" s="213"/>
    </row>
    <row r="21911" spans="20:30" x14ac:dyDescent="0.2">
      <c r="T21911" s="212"/>
      <c r="U21911" s="213"/>
      <c r="V21911" s="213"/>
      <c r="W21911" s="213"/>
      <c r="X21911" s="214"/>
      <c r="Y21911" s="214"/>
      <c r="Z21911" s="214"/>
      <c r="AA21911" s="217"/>
      <c r="AB21911" s="217"/>
      <c r="AC21911" s="217"/>
      <c r="AD21911" s="213"/>
    </row>
    <row r="21912" spans="20:30" x14ac:dyDescent="0.2">
      <c r="T21912" s="212"/>
      <c r="U21912" s="213"/>
      <c r="V21912" s="213"/>
      <c r="W21912" s="213"/>
      <c r="X21912" s="214"/>
      <c r="Y21912" s="214"/>
      <c r="Z21912" s="214"/>
      <c r="AA21912" s="217"/>
      <c r="AB21912" s="217"/>
      <c r="AC21912" s="217"/>
      <c r="AD21912" s="213"/>
    </row>
    <row r="21913" spans="20:30" x14ac:dyDescent="0.2">
      <c r="T21913" s="212"/>
      <c r="U21913" s="213"/>
      <c r="V21913" s="213"/>
      <c r="W21913" s="213"/>
      <c r="X21913" s="214"/>
      <c r="Y21913" s="214"/>
      <c r="Z21913" s="214"/>
      <c r="AA21913" s="217"/>
      <c r="AB21913" s="217"/>
      <c r="AC21913" s="217"/>
      <c r="AD21913" s="213"/>
    </row>
    <row r="21914" spans="20:30" x14ac:dyDescent="0.2">
      <c r="T21914" s="212"/>
      <c r="U21914" s="213"/>
      <c r="V21914" s="213"/>
      <c r="W21914" s="213"/>
      <c r="X21914" s="214"/>
      <c r="Y21914" s="214"/>
      <c r="Z21914" s="214"/>
      <c r="AA21914" s="217"/>
      <c r="AB21914" s="217"/>
      <c r="AC21914" s="217"/>
      <c r="AD21914" s="213"/>
    </row>
    <row r="21915" spans="20:30" x14ac:dyDescent="0.2">
      <c r="T21915" s="212"/>
      <c r="U21915" s="213"/>
      <c r="V21915" s="213"/>
      <c r="W21915" s="213"/>
      <c r="X21915" s="214"/>
      <c r="Y21915" s="214"/>
      <c r="Z21915" s="214"/>
      <c r="AA21915" s="217"/>
      <c r="AB21915" s="217"/>
      <c r="AC21915" s="217"/>
      <c r="AD21915" s="213"/>
    </row>
    <row r="21916" spans="20:30" x14ac:dyDescent="0.2">
      <c r="T21916" s="212"/>
      <c r="U21916" s="213"/>
      <c r="V21916" s="213"/>
      <c r="W21916" s="213"/>
      <c r="X21916" s="214"/>
      <c r="Y21916" s="214"/>
      <c r="Z21916" s="214"/>
      <c r="AA21916" s="217"/>
      <c r="AB21916" s="217"/>
      <c r="AC21916" s="217"/>
      <c r="AD21916" s="213"/>
    </row>
    <row r="21917" spans="20:30" x14ac:dyDescent="0.2">
      <c r="T21917" s="212"/>
      <c r="U21917" s="213"/>
      <c r="V21917" s="213"/>
      <c r="W21917" s="213"/>
      <c r="X21917" s="214"/>
      <c r="Y21917" s="214"/>
      <c r="Z21917" s="214"/>
      <c r="AA21917" s="217"/>
      <c r="AB21917" s="217"/>
      <c r="AC21917" s="217"/>
      <c r="AD21917" s="213"/>
    </row>
    <row r="21918" spans="20:30" x14ac:dyDescent="0.2">
      <c r="T21918" s="212"/>
      <c r="U21918" s="213"/>
      <c r="V21918" s="213"/>
      <c r="W21918" s="213"/>
      <c r="X21918" s="214"/>
      <c r="Y21918" s="214"/>
      <c r="Z21918" s="214"/>
      <c r="AA21918" s="217"/>
      <c r="AB21918" s="217"/>
      <c r="AC21918" s="217"/>
      <c r="AD21918" s="213"/>
    </row>
    <row r="21919" spans="20:30" x14ac:dyDescent="0.2">
      <c r="T21919" s="212"/>
      <c r="U21919" s="213"/>
      <c r="V21919" s="213"/>
      <c r="W21919" s="213"/>
      <c r="X21919" s="214"/>
      <c r="Y21919" s="214"/>
      <c r="Z21919" s="214"/>
      <c r="AA21919" s="217"/>
      <c r="AB21919" s="217"/>
      <c r="AC21919" s="217"/>
      <c r="AD21919" s="213"/>
    </row>
    <row r="21920" spans="20:30" x14ac:dyDescent="0.2">
      <c r="T21920" s="212"/>
      <c r="U21920" s="213"/>
      <c r="V21920" s="213"/>
      <c r="W21920" s="213"/>
      <c r="X21920" s="214"/>
      <c r="Y21920" s="214"/>
      <c r="Z21920" s="214"/>
      <c r="AA21920" s="217"/>
      <c r="AB21920" s="217"/>
      <c r="AC21920" s="217"/>
      <c r="AD21920" s="213"/>
    </row>
    <row r="21921" spans="20:30" x14ac:dyDescent="0.2">
      <c r="T21921" s="212"/>
      <c r="U21921" s="213"/>
      <c r="V21921" s="213"/>
      <c r="W21921" s="213"/>
      <c r="X21921" s="214"/>
      <c r="Y21921" s="214"/>
      <c r="Z21921" s="214"/>
      <c r="AA21921" s="217"/>
      <c r="AB21921" s="217"/>
      <c r="AC21921" s="217"/>
      <c r="AD21921" s="213"/>
    </row>
    <row r="21922" spans="20:30" x14ac:dyDescent="0.2">
      <c r="T21922" s="212"/>
      <c r="U21922" s="213"/>
      <c r="V21922" s="213"/>
      <c r="W21922" s="213"/>
      <c r="X21922" s="214"/>
      <c r="Y21922" s="214"/>
      <c r="Z21922" s="214"/>
      <c r="AA21922" s="217"/>
      <c r="AB21922" s="217"/>
      <c r="AC21922" s="217"/>
      <c r="AD21922" s="213"/>
    </row>
    <row r="21923" spans="20:30" x14ac:dyDescent="0.2">
      <c r="T21923" s="212"/>
      <c r="U21923" s="213"/>
      <c r="V21923" s="213"/>
      <c r="W21923" s="213"/>
      <c r="X21923" s="214"/>
      <c r="Y21923" s="214"/>
      <c r="Z21923" s="214"/>
      <c r="AA21923" s="217"/>
      <c r="AB21923" s="217"/>
      <c r="AC21923" s="217"/>
      <c r="AD21923" s="213"/>
    </row>
    <row r="21924" spans="20:30" x14ac:dyDescent="0.2">
      <c r="T21924" s="212"/>
      <c r="U21924" s="213"/>
      <c r="V21924" s="213"/>
      <c r="W21924" s="213"/>
      <c r="X21924" s="214"/>
      <c r="Y21924" s="214"/>
      <c r="Z21924" s="214"/>
      <c r="AA21924" s="217"/>
      <c r="AB21924" s="217"/>
      <c r="AC21924" s="217"/>
      <c r="AD21924" s="213"/>
    </row>
    <row r="21925" spans="20:30" x14ac:dyDescent="0.2">
      <c r="T21925" s="212"/>
      <c r="U21925" s="213"/>
      <c r="V21925" s="213"/>
      <c r="W21925" s="213"/>
      <c r="X21925" s="214"/>
      <c r="Y21925" s="214"/>
      <c r="Z21925" s="214"/>
      <c r="AA21925" s="217"/>
      <c r="AB21925" s="217"/>
      <c r="AC21925" s="217"/>
      <c r="AD21925" s="213"/>
    </row>
    <row r="21926" spans="20:30" x14ac:dyDescent="0.2">
      <c r="T21926" s="212"/>
      <c r="U21926" s="213"/>
      <c r="V21926" s="213"/>
      <c r="W21926" s="213"/>
      <c r="X21926" s="214"/>
      <c r="Y21926" s="214"/>
      <c r="Z21926" s="214"/>
      <c r="AA21926" s="217"/>
      <c r="AB21926" s="217"/>
      <c r="AC21926" s="217"/>
      <c r="AD21926" s="213"/>
    </row>
    <row r="21927" spans="20:30" x14ac:dyDescent="0.2">
      <c r="T21927" s="212"/>
      <c r="U21927" s="213"/>
      <c r="V21927" s="213"/>
      <c r="W21927" s="213"/>
      <c r="X21927" s="214"/>
      <c r="Y21927" s="214"/>
      <c r="Z21927" s="214"/>
      <c r="AA21927" s="217"/>
      <c r="AB21927" s="217"/>
      <c r="AC21927" s="217"/>
      <c r="AD21927" s="213"/>
    </row>
    <row r="21928" spans="20:30" x14ac:dyDescent="0.2">
      <c r="T21928" s="212"/>
      <c r="U21928" s="213"/>
      <c r="V21928" s="213"/>
      <c r="W21928" s="213"/>
      <c r="X21928" s="214"/>
      <c r="Y21928" s="214"/>
      <c r="Z21928" s="214"/>
      <c r="AA21928" s="217"/>
      <c r="AB21928" s="217"/>
      <c r="AC21928" s="217"/>
      <c r="AD21928" s="213"/>
    </row>
    <row r="21929" spans="20:30" x14ac:dyDescent="0.2">
      <c r="T21929" s="212"/>
      <c r="U21929" s="213"/>
      <c r="V21929" s="213"/>
      <c r="W21929" s="213"/>
      <c r="X21929" s="214"/>
      <c r="Y21929" s="214"/>
      <c r="Z21929" s="214"/>
      <c r="AA21929" s="217"/>
      <c r="AB21929" s="217"/>
      <c r="AC21929" s="217"/>
      <c r="AD21929" s="213"/>
    </row>
    <row r="21930" spans="20:30" x14ac:dyDescent="0.2">
      <c r="T21930" s="212"/>
      <c r="U21930" s="213"/>
      <c r="V21930" s="213"/>
      <c r="W21930" s="213"/>
      <c r="X21930" s="214"/>
      <c r="Y21930" s="214"/>
      <c r="Z21930" s="214"/>
      <c r="AA21930" s="217"/>
      <c r="AB21930" s="217"/>
      <c r="AC21930" s="217"/>
      <c r="AD21930" s="213"/>
    </row>
    <row r="21931" spans="20:30" x14ac:dyDescent="0.2">
      <c r="T21931" s="212"/>
      <c r="U21931" s="213"/>
      <c r="V21931" s="213"/>
      <c r="W21931" s="213"/>
      <c r="X21931" s="214"/>
      <c r="Y21931" s="214"/>
      <c r="Z21931" s="214"/>
      <c r="AA21931" s="217"/>
      <c r="AB21931" s="217"/>
      <c r="AC21931" s="217"/>
      <c r="AD21931" s="213"/>
    </row>
    <row r="21932" spans="20:30" x14ac:dyDescent="0.2">
      <c r="T21932" s="212"/>
      <c r="U21932" s="213"/>
      <c r="V21932" s="213"/>
      <c r="W21932" s="213"/>
      <c r="X21932" s="214"/>
      <c r="Y21932" s="214"/>
      <c r="Z21932" s="214"/>
      <c r="AA21932" s="217"/>
      <c r="AB21932" s="217"/>
      <c r="AC21932" s="217"/>
      <c r="AD21932" s="213"/>
    </row>
    <row r="21933" spans="20:30" x14ac:dyDescent="0.2">
      <c r="T21933" s="212"/>
      <c r="U21933" s="213"/>
      <c r="V21933" s="213"/>
      <c r="W21933" s="213"/>
      <c r="X21933" s="214"/>
      <c r="Y21933" s="214"/>
      <c r="Z21933" s="214"/>
      <c r="AA21933" s="217"/>
      <c r="AB21933" s="217"/>
      <c r="AC21933" s="217"/>
      <c r="AD21933" s="213"/>
    </row>
    <row r="21934" spans="20:30" x14ac:dyDescent="0.2">
      <c r="T21934" s="212"/>
      <c r="U21934" s="213"/>
      <c r="V21934" s="213"/>
      <c r="W21934" s="213"/>
      <c r="X21934" s="214"/>
      <c r="Y21934" s="214"/>
      <c r="Z21934" s="214"/>
      <c r="AA21934" s="217"/>
      <c r="AB21934" s="217"/>
      <c r="AC21934" s="217"/>
      <c r="AD21934" s="213"/>
    </row>
    <row r="21935" spans="20:30" x14ac:dyDescent="0.2">
      <c r="T21935" s="212"/>
      <c r="U21935" s="213"/>
      <c r="V21935" s="213"/>
      <c r="W21935" s="213"/>
      <c r="X21935" s="214"/>
      <c r="Y21935" s="214"/>
      <c r="Z21935" s="214"/>
      <c r="AA21935" s="217"/>
      <c r="AB21935" s="217"/>
      <c r="AC21935" s="217"/>
      <c r="AD21935" s="213"/>
    </row>
    <row r="21936" spans="20:30" x14ac:dyDescent="0.2">
      <c r="T21936" s="212"/>
      <c r="U21936" s="213"/>
      <c r="V21936" s="213"/>
      <c r="W21936" s="213"/>
      <c r="X21936" s="214"/>
      <c r="Y21936" s="214"/>
      <c r="Z21936" s="214"/>
      <c r="AA21936" s="217"/>
      <c r="AB21936" s="217"/>
      <c r="AC21936" s="217"/>
      <c r="AD21936" s="213"/>
    </row>
    <row r="21937" spans="20:30" x14ac:dyDescent="0.2">
      <c r="T21937" s="212"/>
      <c r="U21937" s="213"/>
      <c r="V21937" s="213"/>
      <c r="W21937" s="213"/>
      <c r="X21937" s="214"/>
      <c r="Y21937" s="214"/>
      <c r="Z21937" s="214"/>
      <c r="AA21937" s="217"/>
      <c r="AB21937" s="217"/>
      <c r="AC21937" s="217"/>
      <c r="AD21937" s="213"/>
    </row>
    <row r="21938" spans="20:30" x14ac:dyDescent="0.2">
      <c r="T21938" s="212"/>
      <c r="U21938" s="213"/>
      <c r="V21938" s="213"/>
      <c r="W21938" s="213"/>
      <c r="X21938" s="214"/>
      <c r="Y21938" s="214"/>
      <c r="Z21938" s="214"/>
      <c r="AA21938" s="217"/>
      <c r="AB21938" s="217"/>
      <c r="AC21938" s="217"/>
      <c r="AD21938" s="213"/>
    </row>
    <row r="21939" spans="20:30" x14ac:dyDescent="0.2">
      <c r="T21939" s="212"/>
      <c r="U21939" s="213"/>
      <c r="V21939" s="213"/>
      <c r="W21939" s="213"/>
      <c r="X21939" s="214"/>
      <c r="Y21939" s="214"/>
      <c r="Z21939" s="214"/>
      <c r="AA21939" s="217"/>
      <c r="AB21939" s="217"/>
      <c r="AC21939" s="217"/>
      <c r="AD21939" s="213"/>
    </row>
    <row r="21940" spans="20:30" x14ac:dyDescent="0.2">
      <c r="T21940" s="212"/>
      <c r="U21940" s="213"/>
      <c r="V21940" s="213"/>
      <c r="W21940" s="213"/>
      <c r="X21940" s="214"/>
      <c r="Y21940" s="214"/>
      <c r="Z21940" s="214"/>
      <c r="AA21940" s="217"/>
      <c r="AB21940" s="217"/>
      <c r="AC21940" s="217"/>
      <c r="AD21940" s="213"/>
    </row>
    <row r="21941" spans="20:30" x14ac:dyDescent="0.2">
      <c r="T21941" s="212"/>
      <c r="U21941" s="213"/>
      <c r="V21941" s="213"/>
      <c r="W21941" s="213"/>
      <c r="X21941" s="214"/>
      <c r="Y21941" s="214"/>
      <c r="Z21941" s="214"/>
      <c r="AA21941" s="217"/>
      <c r="AB21941" s="217"/>
      <c r="AC21941" s="217"/>
      <c r="AD21941" s="213"/>
    </row>
    <row r="21942" spans="20:30" x14ac:dyDescent="0.2">
      <c r="T21942" s="212"/>
      <c r="U21942" s="213"/>
      <c r="V21942" s="213"/>
      <c r="W21942" s="213"/>
      <c r="X21942" s="214"/>
      <c r="Y21942" s="214"/>
      <c r="Z21942" s="214"/>
      <c r="AA21942" s="217"/>
      <c r="AB21942" s="217"/>
      <c r="AC21942" s="217"/>
      <c r="AD21942" s="213"/>
    </row>
    <row r="21943" spans="20:30" x14ac:dyDescent="0.2">
      <c r="T21943" s="212"/>
      <c r="U21943" s="213"/>
      <c r="V21943" s="213"/>
      <c r="W21943" s="213"/>
      <c r="X21943" s="214"/>
      <c r="Y21943" s="214"/>
      <c r="Z21943" s="214"/>
      <c r="AA21943" s="217"/>
      <c r="AB21943" s="217"/>
      <c r="AC21943" s="217"/>
      <c r="AD21943" s="213"/>
    </row>
    <row r="21944" spans="20:30" x14ac:dyDescent="0.2">
      <c r="T21944" s="212"/>
      <c r="U21944" s="213"/>
      <c r="V21944" s="213"/>
      <c r="W21944" s="213"/>
      <c r="X21944" s="214"/>
      <c r="Y21944" s="214"/>
      <c r="Z21944" s="214"/>
      <c r="AA21944" s="217"/>
      <c r="AB21944" s="217"/>
      <c r="AC21944" s="217"/>
      <c r="AD21944" s="213"/>
    </row>
    <row r="21945" spans="20:30" x14ac:dyDescent="0.2">
      <c r="T21945" s="212"/>
      <c r="U21945" s="213"/>
      <c r="V21945" s="213"/>
      <c r="W21945" s="213"/>
      <c r="X21945" s="214"/>
      <c r="Y21945" s="214"/>
      <c r="Z21945" s="214"/>
      <c r="AA21945" s="217"/>
      <c r="AB21945" s="217"/>
      <c r="AC21945" s="217"/>
      <c r="AD21945" s="213"/>
    </row>
    <row r="21946" spans="20:30" x14ac:dyDescent="0.2">
      <c r="T21946" s="212"/>
      <c r="U21946" s="213"/>
      <c r="V21946" s="213"/>
      <c r="W21946" s="213"/>
      <c r="X21946" s="214"/>
      <c r="Y21946" s="214"/>
      <c r="Z21946" s="214"/>
      <c r="AA21946" s="217"/>
      <c r="AB21946" s="217"/>
      <c r="AC21946" s="217"/>
      <c r="AD21946" s="213"/>
    </row>
    <row r="21947" spans="20:30" x14ac:dyDescent="0.2">
      <c r="T21947" s="212"/>
      <c r="U21947" s="213"/>
      <c r="V21947" s="213"/>
      <c r="W21947" s="213"/>
      <c r="X21947" s="214"/>
      <c r="Y21947" s="214"/>
      <c r="Z21947" s="214"/>
      <c r="AA21947" s="217"/>
      <c r="AB21947" s="217"/>
      <c r="AC21947" s="217"/>
      <c r="AD21947" s="213"/>
    </row>
    <row r="21948" spans="20:30" x14ac:dyDescent="0.2">
      <c r="T21948" s="212"/>
      <c r="U21948" s="213"/>
      <c r="V21948" s="213"/>
      <c r="W21948" s="213"/>
      <c r="X21948" s="214"/>
      <c r="Y21948" s="214"/>
      <c r="Z21948" s="214"/>
      <c r="AA21948" s="217"/>
      <c r="AB21948" s="217"/>
      <c r="AC21948" s="217"/>
      <c r="AD21948" s="213"/>
    </row>
    <row r="21949" spans="20:30" x14ac:dyDescent="0.2">
      <c r="T21949" s="212"/>
      <c r="U21949" s="213"/>
      <c r="V21949" s="213"/>
      <c r="W21949" s="213"/>
      <c r="X21949" s="214"/>
      <c r="Y21949" s="214"/>
      <c r="Z21949" s="214"/>
      <c r="AA21949" s="217"/>
      <c r="AB21949" s="217"/>
      <c r="AC21949" s="217"/>
      <c r="AD21949" s="213"/>
    </row>
    <row r="21950" spans="20:30" x14ac:dyDescent="0.2">
      <c r="T21950" s="212"/>
      <c r="U21950" s="213"/>
      <c r="V21950" s="213"/>
      <c r="W21950" s="213"/>
      <c r="X21950" s="214"/>
      <c r="Y21950" s="214"/>
      <c r="Z21950" s="214"/>
      <c r="AA21950" s="217"/>
      <c r="AB21950" s="217"/>
      <c r="AC21950" s="217"/>
      <c r="AD21950" s="213"/>
    </row>
    <row r="21951" spans="20:30" x14ac:dyDescent="0.2">
      <c r="T21951" s="212"/>
      <c r="U21951" s="213"/>
      <c r="V21951" s="213"/>
      <c r="W21951" s="213"/>
      <c r="X21951" s="214"/>
      <c r="Y21951" s="214"/>
      <c r="Z21951" s="214"/>
      <c r="AA21951" s="217"/>
      <c r="AB21951" s="217"/>
      <c r="AC21951" s="217"/>
      <c r="AD21951" s="213"/>
    </row>
    <row r="21952" spans="20:30" x14ac:dyDescent="0.2">
      <c r="T21952" s="212"/>
      <c r="U21952" s="213"/>
      <c r="V21952" s="213"/>
      <c r="W21952" s="213"/>
      <c r="X21952" s="214"/>
      <c r="Y21952" s="214"/>
      <c r="Z21952" s="214"/>
      <c r="AA21952" s="217"/>
      <c r="AB21952" s="217"/>
      <c r="AC21952" s="217"/>
      <c r="AD21952" s="213"/>
    </row>
    <row r="21953" spans="20:30" x14ac:dyDescent="0.2">
      <c r="T21953" s="212"/>
      <c r="U21953" s="213"/>
      <c r="V21953" s="213"/>
      <c r="W21953" s="213"/>
      <c r="X21953" s="214"/>
      <c r="Y21953" s="214"/>
      <c r="Z21953" s="214"/>
      <c r="AA21953" s="217"/>
      <c r="AB21953" s="217"/>
      <c r="AC21953" s="217"/>
      <c r="AD21953" s="213"/>
    </row>
    <row r="21954" spans="20:30" x14ac:dyDescent="0.2">
      <c r="T21954" s="212"/>
      <c r="U21954" s="213"/>
      <c r="V21954" s="213"/>
      <c r="W21954" s="213"/>
      <c r="X21954" s="214"/>
      <c r="Y21954" s="214"/>
      <c r="Z21954" s="214"/>
      <c r="AA21954" s="217"/>
      <c r="AB21954" s="217"/>
      <c r="AC21954" s="217"/>
      <c r="AD21954" s="213"/>
    </row>
    <row r="21955" spans="20:30" x14ac:dyDescent="0.2">
      <c r="T21955" s="212"/>
      <c r="U21955" s="213"/>
      <c r="V21955" s="213"/>
      <c r="W21955" s="213"/>
      <c r="X21955" s="214"/>
      <c r="Y21955" s="214"/>
      <c r="Z21955" s="214"/>
      <c r="AA21955" s="217"/>
      <c r="AB21955" s="217"/>
      <c r="AC21955" s="217"/>
      <c r="AD21955" s="213"/>
    </row>
    <row r="21956" spans="20:30" x14ac:dyDescent="0.2">
      <c r="T21956" s="212"/>
      <c r="U21956" s="213"/>
      <c r="V21956" s="213"/>
      <c r="W21956" s="213"/>
      <c r="X21956" s="214"/>
      <c r="Y21956" s="214"/>
      <c r="Z21956" s="214"/>
      <c r="AA21956" s="217"/>
      <c r="AB21956" s="217"/>
      <c r="AC21956" s="217"/>
      <c r="AD21956" s="213"/>
    </row>
    <row r="21957" spans="20:30" x14ac:dyDescent="0.2">
      <c r="T21957" s="212"/>
      <c r="U21957" s="213"/>
      <c r="V21957" s="213"/>
      <c r="W21957" s="213"/>
      <c r="X21957" s="214"/>
      <c r="Y21957" s="214"/>
      <c r="Z21957" s="214"/>
      <c r="AA21957" s="217"/>
      <c r="AB21957" s="217"/>
      <c r="AC21957" s="217"/>
      <c r="AD21957" s="213"/>
    </row>
    <row r="21958" spans="20:30" x14ac:dyDescent="0.2">
      <c r="T21958" s="212"/>
      <c r="U21958" s="213"/>
      <c r="V21958" s="213"/>
      <c r="W21958" s="213"/>
      <c r="X21958" s="214"/>
      <c r="Y21958" s="214"/>
      <c r="Z21958" s="214"/>
      <c r="AA21958" s="217"/>
      <c r="AB21958" s="217"/>
      <c r="AC21958" s="217"/>
      <c r="AD21958" s="213"/>
    </row>
    <row r="21959" spans="20:30" x14ac:dyDescent="0.2">
      <c r="T21959" s="212"/>
      <c r="U21959" s="213"/>
      <c r="V21959" s="213"/>
      <c r="W21959" s="213"/>
      <c r="X21959" s="214"/>
      <c r="Y21959" s="214"/>
      <c r="Z21959" s="214"/>
      <c r="AA21959" s="217"/>
      <c r="AB21959" s="217"/>
      <c r="AC21959" s="217"/>
      <c r="AD21959" s="213"/>
    </row>
    <row r="21960" spans="20:30" x14ac:dyDescent="0.2">
      <c r="T21960" s="212"/>
      <c r="U21960" s="213"/>
      <c r="V21960" s="213"/>
      <c r="W21960" s="213"/>
      <c r="X21960" s="214"/>
      <c r="Y21960" s="214"/>
      <c r="Z21960" s="214"/>
      <c r="AA21960" s="217"/>
      <c r="AB21960" s="217"/>
      <c r="AC21960" s="217"/>
      <c r="AD21960" s="213"/>
    </row>
    <row r="21961" spans="20:30" x14ac:dyDescent="0.2">
      <c r="T21961" s="212"/>
      <c r="U21961" s="213"/>
      <c r="V21961" s="213"/>
      <c r="W21961" s="213"/>
      <c r="X21961" s="214"/>
      <c r="Y21961" s="214"/>
      <c r="Z21961" s="214"/>
      <c r="AA21961" s="217"/>
      <c r="AB21961" s="217"/>
      <c r="AC21961" s="217"/>
      <c r="AD21961" s="213"/>
    </row>
    <row r="21962" spans="20:30" x14ac:dyDescent="0.2">
      <c r="T21962" s="212"/>
      <c r="U21962" s="213"/>
      <c r="V21962" s="213"/>
      <c r="W21962" s="213"/>
      <c r="X21962" s="214"/>
      <c r="Y21962" s="214"/>
      <c r="Z21962" s="214"/>
      <c r="AA21962" s="217"/>
      <c r="AB21962" s="217"/>
      <c r="AC21962" s="217"/>
      <c r="AD21962" s="213"/>
    </row>
    <row r="21963" spans="20:30" x14ac:dyDescent="0.2">
      <c r="T21963" s="212"/>
      <c r="U21963" s="213"/>
      <c r="V21963" s="213"/>
      <c r="W21963" s="213"/>
      <c r="X21963" s="214"/>
      <c r="Y21963" s="214"/>
      <c r="Z21963" s="214"/>
      <c r="AA21963" s="217"/>
      <c r="AB21963" s="217"/>
      <c r="AC21963" s="217"/>
      <c r="AD21963" s="213"/>
    </row>
    <row r="21964" spans="20:30" x14ac:dyDescent="0.2">
      <c r="T21964" s="212"/>
      <c r="U21964" s="213"/>
      <c r="V21964" s="213"/>
      <c r="W21964" s="213"/>
      <c r="X21964" s="214"/>
      <c r="Y21964" s="214"/>
      <c r="Z21964" s="214"/>
      <c r="AA21964" s="217"/>
      <c r="AB21964" s="217"/>
      <c r="AC21964" s="217"/>
      <c r="AD21964" s="213"/>
    </row>
    <row r="21965" spans="20:30" x14ac:dyDescent="0.2">
      <c r="T21965" s="212"/>
      <c r="U21965" s="213"/>
      <c r="V21965" s="213"/>
      <c r="W21965" s="213"/>
      <c r="X21965" s="214"/>
      <c r="Y21965" s="214"/>
      <c r="Z21965" s="214"/>
      <c r="AA21965" s="217"/>
      <c r="AB21965" s="217"/>
      <c r="AC21965" s="217"/>
      <c r="AD21965" s="213"/>
    </row>
    <row r="21966" spans="20:30" x14ac:dyDescent="0.2">
      <c r="T21966" s="212"/>
      <c r="U21966" s="213"/>
      <c r="V21966" s="213"/>
      <c r="W21966" s="213"/>
      <c r="X21966" s="214"/>
      <c r="Y21966" s="214"/>
      <c r="Z21966" s="214"/>
      <c r="AA21966" s="217"/>
      <c r="AB21966" s="217"/>
      <c r="AC21966" s="217"/>
      <c r="AD21966" s="213"/>
    </row>
    <row r="21967" spans="20:30" x14ac:dyDescent="0.2">
      <c r="T21967" s="212"/>
      <c r="U21967" s="213"/>
      <c r="V21967" s="213"/>
      <c r="W21967" s="213"/>
      <c r="X21967" s="214"/>
      <c r="Y21967" s="214"/>
      <c r="Z21967" s="214"/>
      <c r="AA21967" s="217"/>
      <c r="AB21967" s="217"/>
      <c r="AC21967" s="217"/>
      <c r="AD21967" s="213"/>
    </row>
    <row r="21968" spans="20:30" x14ac:dyDescent="0.2">
      <c r="T21968" s="212"/>
      <c r="U21968" s="213"/>
      <c r="V21968" s="213"/>
      <c r="W21968" s="213"/>
      <c r="X21968" s="214"/>
      <c r="Y21968" s="214"/>
      <c r="Z21968" s="214"/>
      <c r="AA21968" s="217"/>
      <c r="AB21968" s="217"/>
      <c r="AC21968" s="217"/>
      <c r="AD21968" s="213"/>
    </row>
    <row r="21969" spans="20:30" x14ac:dyDescent="0.2">
      <c r="T21969" s="212"/>
      <c r="U21969" s="213"/>
      <c r="V21969" s="213"/>
      <c r="W21969" s="213"/>
      <c r="X21969" s="214"/>
      <c r="Y21969" s="214"/>
      <c r="Z21969" s="214"/>
      <c r="AA21969" s="217"/>
      <c r="AB21969" s="217"/>
      <c r="AC21969" s="217"/>
      <c r="AD21969" s="213"/>
    </row>
    <row r="21970" spans="20:30" x14ac:dyDescent="0.2">
      <c r="T21970" s="212"/>
      <c r="U21970" s="213"/>
      <c r="V21970" s="213"/>
      <c r="W21970" s="213"/>
      <c r="X21970" s="214"/>
      <c r="Y21970" s="214"/>
      <c r="Z21970" s="214"/>
      <c r="AA21970" s="217"/>
      <c r="AB21970" s="217"/>
      <c r="AC21970" s="217"/>
      <c r="AD21970" s="213"/>
    </row>
    <row r="21971" spans="20:30" x14ac:dyDescent="0.2">
      <c r="T21971" s="212"/>
      <c r="U21971" s="213"/>
      <c r="V21971" s="213"/>
      <c r="W21971" s="213"/>
      <c r="X21971" s="214"/>
      <c r="Y21971" s="214"/>
      <c r="Z21971" s="214"/>
      <c r="AA21971" s="217"/>
      <c r="AB21971" s="217"/>
      <c r="AC21971" s="217"/>
      <c r="AD21971" s="213"/>
    </row>
    <row r="21972" spans="20:30" x14ac:dyDescent="0.2">
      <c r="T21972" s="212"/>
      <c r="U21972" s="213"/>
      <c r="V21972" s="213"/>
      <c r="W21972" s="213"/>
      <c r="X21972" s="214"/>
      <c r="Y21972" s="214"/>
      <c r="Z21972" s="214"/>
      <c r="AA21972" s="217"/>
      <c r="AB21972" s="217"/>
      <c r="AC21972" s="217"/>
      <c r="AD21972" s="213"/>
    </row>
    <row r="21973" spans="20:30" x14ac:dyDescent="0.2">
      <c r="T21973" s="212"/>
      <c r="U21973" s="213"/>
      <c r="V21973" s="213"/>
      <c r="W21973" s="213"/>
      <c r="X21973" s="214"/>
      <c r="Y21973" s="214"/>
      <c r="Z21973" s="214"/>
      <c r="AA21973" s="217"/>
      <c r="AB21973" s="217"/>
      <c r="AC21973" s="217"/>
      <c r="AD21973" s="213"/>
    </row>
    <row r="21974" spans="20:30" x14ac:dyDescent="0.2">
      <c r="T21974" s="212"/>
      <c r="U21974" s="213"/>
      <c r="V21974" s="213"/>
      <c r="W21974" s="213"/>
      <c r="X21974" s="214"/>
      <c r="Y21974" s="214"/>
      <c r="Z21974" s="214"/>
      <c r="AA21974" s="217"/>
      <c r="AB21974" s="217"/>
      <c r="AC21974" s="217"/>
      <c r="AD21974" s="213"/>
    </row>
    <row r="21975" spans="20:30" x14ac:dyDescent="0.2">
      <c r="T21975" s="212"/>
      <c r="U21975" s="213"/>
      <c r="V21975" s="213"/>
      <c r="W21975" s="213"/>
      <c r="X21975" s="214"/>
      <c r="Y21975" s="214"/>
      <c r="Z21975" s="214"/>
      <c r="AA21975" s="217"/>
      <c r="AB21975" s="217"/>
      <c r="AC21975" s="217"/>
      <c r="AD21975" s="213"/>
    </row>
    <row r="21976" spans="20:30" x14ac:dyDescent="0.2">
      <c r="T21976" s="212"/>
      <c r="U21976" s="213"/>
      <c r="V21976" s="213"/>
      <c r="W21976" s="213"/>
      <c r="X21976" s="214"/>
      <c r="Y21976" s="214"/>
      <c r="Z21976" s="214"/>
      <c r="AA21976" s="217"/>
      <c r="AB21976" s="217"/>
      <c r="AC21976" s="217"/>
      <c r="AD21976" s="213"/>
    </row>
    <row r="21977" spans="20:30" x14ac:dyDescent="0.2">
      <c r="T21977" s="212"/>
      <c r="U21977" s="213"/>
      <c r="V21977" s="213"/>
      <c r="W21977" s="213"/>
      <c r="X21977" s="214"/>
      <c r="Y21977" s="214"/>
      <c r="Z21977" s="214"/>
      <c r="AA21977" s="217"/>
      <c r="AB21977" s="217"/>
      <c r="AC21977" s="217"/>
      <c r="AD21977" s="213"/>
    </row>
    <row r="21978" spans="20:30" x14ac:dyDescent="0.2">
      <c r="T21978" s="212"/>
      <c r="U21978" s="213"/>
      <c r="V21978" s="213"/>
      <c r="W21978" s="213"/>
      <c r="X21978" s="214"/>
      <c r="Y21978" s="214"/>
      <c r="Z21978" s="214"/>
      <c r="AA21978" s="217"/>
      <c r="AB21978" s="217"/>
      <c r="AC21978" s="217"/>
      <c r="AD21978" s="213"/>
    </row>
    <row r="21979" spans="20:30" x14ac:dyDescent="0.2">
      <c r="T21979" s="212"/>
      <c r="U21979" s="213"/>
      <c r="V21979" s="213"/>
      <c r="W21979" s="213"/>
      <c r="X21979" s="214"/>
      <c r="Y21979" s="214"/>
      <c r="Z21979" s="214"/>
      <c r="AA21979" s="217"/>
      <c r="AB21979" s="217"/>
      <c r="AC21979" s="217"/>
      <c r="AD21979" s="213"/>
    </row>
    <row r="21980" spans="20:30" x14ac:dyDescent="0.2">
      <c r="T21980" s="212"/>
      <c r="U21980" s="213"/>
      <c r="V21980" s="213"/>
      <c r="W21980" s="213"/>
      <c r="X21980" s="214"/>
      <c r="Y21980" s="214"/>
      <c r="Z21980" s="214"/>
      <c r="AA21980" s="217"/>
      <c r="AB21980" s="217"/>
      <c r="AC21980" s="217"/>
      <c r="AD21980" s="213"/>
    </row>
    <row r="21981" spans="20:30" x14ac:dyDescent="0.2">
      <c r="T21981" s="212"/>
      <c r="U21981" s="213"/>
      <c r="V21981" s="213"/>
      <c r="W21981" s="213"/>
      <c r="X21981" s="214"/>
      <c r="Y21981" s="214"/>
      <c r="Z21981" s="214"/>
      <c r="AA21981" s="217"/>
      <c r="AB21981" s="217"/>
      <c r="AC21981" s="217"/>
      <c r="AD21981" s="213"/>
    </row>
    <row r="21982" spans="20:30" x14ac:dyDescent="0.2">
      <c r="T21982" s="212"/>
      <c r="U21982" s="213"/>
      <c r="V21982" s="213"/>
      <c r="W21982" s="213"/>
      <c r="X21982" s="214"/>
      <c r="Y21982" s="214"/>
      <c r="Z21982" s="214"/>
      <c r="AA21982" s="217"/>
      <c r="AB21982" s="217"/>
      <c r="AC21982" s="217"/>
      <c r="AD21982" s="213"/>
    </row>
    <row r="21983" spans="20:30" x14ac:dyDescent="0.2">
      <c r="T21983" s="212"/>
      <c r="U21983" s="213"/>
      <c r="V21983" s="213"/>
      <c r="W21983" s="213"/>
      <c r="X21983" s="214"/>
      <c r="Y21983" s="214"/>
      <c r="Z21983" s="214"/>
      <c r="AA21983" s="217"/>
      <c r="AB21983" s="217"/>
      <c r="AC21983" s="217"/>
      <c r="AD21983" s="213"/>
    </row>
    <row r="21984" spans="20:30" x14ac:dyDescent="0.2">
      <c r="T21984" s="212"/>
      <c r="U21984" s="213"/>
      <c r="V21984" s="213"/>
      <c r="W21984" s="213"/>
      <c r="X21984" s="214"/>
      <c r="Y21984" s="214"/>
      <c r="Z21984" s="214"/>
      <c r="AA21984" s="217"/>
      <c r="AB21984" s="217"/>
      <c r="AC21984" s="217"/>
      <c r="AD21984" s="213"/>
    </row>
    <row r="21985" spans="20:30" x14ac:dyDescent="0.2">
      <c r="T21985" s="212"/>
      <c r="U21985" s="213"/>
      <c r="V21985" s="213"/>
      <c r="W21985" s="213"/>
      <c r="X21985" s="214"/>
      <c r="Y21985" s="214"/>
      <c r="Z21985" s="214"/>
      <c r="AA21985" s="217"/>
      <c r="AB21985" s="217"/>
      <c r="AC21985" s="217"/>
      <c r="AD21985" s="213"/>
    </row>
    <row r="21986" spans="20:30" x14ac:dyDescent="0.2">
      <c r="T21986" s="212"/>
      <c r="U21986" s="213"/>
      <c r="V21986" s="213"/>
      <c r="W21986" s="213"/>
      <c r="X21986" s="214"/>
      <c r="Y21986" s="214"/>
      <c r="Z21986" s="214"/>
      <c r="AA21986" s="217"/>
      <c r="AB21986" s="217"/>
      <c r="AC21986" s="217"/>
      <c r="AD21986" s="213"/>
    </row>
    <row r="21987" spans="20:30" x14ac:dyDescent="0.2">
      <c r="T21987" s="212"/>
      <c r="U21987" s="213"/>
      <c r="V21987" s="213"/>
      <c r="W21987" s="213"/>
      <c r="X21987" s="214"/>
      <c r="Y21987" s="214"/>
      <c r="Z21987" s="214"/>
      <c r="AA21987" s="217"/>
      <c r="AB21987" s="217"/>
      <c r="AC21987" s="217"/>
      <c r="AD21987" s="213"/>
    </row>
    <row r="21988" spans="20:30" x14ac:dyDescent="0.2">
      <c r="T21988" s="212"/>
      <c r="U21988" s="213"/>
      <c r="V21988" s="213"/>
      <c r="W21988" s="213"/>
      <c r="X21988" s="214"/>
      <c r="Y21988" s="214"/>
      <c r="Z21988" s="214"/>
      <c r="AA21988" s="217"/>
      <c r="AB21988" s="217"/>
      <c r="AC21988" s="217"/>
      <c r="AD21988" s="213"/>
    </row>
    <row r="21989" spans="20:30" x14ac:dyDescent="0.2">
      <c r="T21989" s="212"/>
      <c r="U21989" s="213"/>
      <c r="V21989" s="213"/>
      <c r="W21989" s="213"/>
      <c r="X21989" s="214"/>
      <c r="Y21989" s="214"/>
      <c r="Z21989" s="214"/>
      <c r="AA21989" s="217"/>
      <c r="AB21989" s="217"/>
      <c r="AC21989" s="217"/>
      <c r="AD21989" s="213"/>
    </row>
    <row r="21990" spans="20:30" x14ac:dyDescent="0.2">
      <c r="T21990" s="212"/>
      <c r="U21990" s="213"/>
      <c r="V21990" s="213"/>
      <c r="W21990" s="213"/>
      <c r="X21990" s="214"/>
      <c r="Y21990" s="214"/>
      <c r="Z21990" s="214"/>
      <c r="AA21990" s="217"/>
      <c r="AB21990" s="217"/>
      <c r="AC21990" s="217"/>
      <c r="AD21990" s="213"/>
    </row>
    <row r="21991" spans="20:30" x14ac:dyDescent="0.2">
      <c r="T21991" s="212"/>
      <c r="U21991" s="213"/>
      <c r="V21991" s="213"/>
      <c r="W21991" s="213"/>
      <c r="X21991" s="214"/>
      <c r="Y21991" s="214"/>
      <c r="Z21991" s="214"/>
      <c r="AA21991" s="217"/>
      <c r="AB21991" s="217"/>
      <c r="AC21991" s="217"/>
      <c r="AD21991" s="213"/>
    </row>
    <row r="21992" spans="20:30" x14ac:dyDescent="0.2">
      <c r="T21992" s="212"/>
      <c r="U21992" s="213"/>
      <c r="V21992" s="213"/>
      <c r="W21992" s="213"/>
      <c r="X21992" s="214"/>
      <c r="Y21992" s="214"/>
      <c r="Z21992" s="214"/>
      <c r="AA21992" s="217"/>
      <c r="AB21992" s="217"/>
      <c r="AC21992" s="217"/>
      <c r="AD21992" s="213"/>
    </row>
    <row r="21993" spans="20:30" x14ac:dyDescent="0.2">
      <c r="T21993" s="212"/>
      <c r="U21993" s="213"/>
      <c r="V21993" s="213"/>
      <c r="W21993" s="213"/>
      <c r="X21993" s="214"/>
      <c r="Y21993" s="214"/>
      <c r="Z21993" s="214"/>
      <c r="AA21993" s="217"/>
      <c r="AB21993" s="217"/>
      <c r="AC21993" s="217"/>
      <c r="AD21993" s="213"/>
    </row>
    <row r="21994" spans="20:30" x14ac:dyDescent="0.2">
      <c r="T21994" s="212"/>
      <c r="U21994" s="213"/>
      <c r="V21994" s="213"/>
      <c r="W21994" s="213"/>
      <c r="X21994" s="214"/>
      <c r="Y21994" s="214"/>
      <c r="Z21994" s="214"/>
      <c r="AA21994" s="217"/>
      <c r="AB21994" s="217"/>
      <c r="AC21994" s="217"/>
      <c r="AD21994" s="213"/>
    </row>
    <row r="21995" spans="20:30" x14ac:dyDescent="0.2">
      <c r="T21995" s="212"/>
      <c r="U21995" s="213"/>
      <c r="V21995" s="213"/>
      <c r="W21995" s="213"/>
      <c r="X21995" s="214"/>
      <c r="Y21995" s="214"/>
      <c r="Z21995" s="214"/>
      <c r="AA21995" s="217"/>
      <c r="AB21995" s="217"/>
      <c r="AC21995" s="217"/>
      <c r="AD21995" s="213"/>
    </row>
    <row r="21996" spans="20:30" x14ac:dyDescent="0.2">
      <c r="T21996" s="212"/>
      <c r="U21996" s="213"/>
      <c r="V21996" s="213"/>
      <c r="W21996" s="213"/>
      <c r="X21996" s="214"/>
      <c r="Y21996" s="214"/>
      <c r="Z21996" s="214"/>
      <c r="AA21996" s="217"/>
      <c r="AB21996" s="217"/>
      <c r="AC21996" s="217"/>
      <c r="AD21996" s="213"/>
    </row>
    <row r="21997" spans="20:30" x14ac:dyDescent="0.2">
      <c r="T21997" s="212"/>
      <c r="U21997" s="213"/>
      <c r="V21997" s="213"/>
      <c r="W21997" s="213"/>
      <c r="X21997" s="214"/>
      <c r="Y21997" s="214"/>
      <c r="Z21997" s="214"/>
      <c r="AA21997" s="217"/>
      <c r="AB21997" s="217"/>
      <c r="AC21997" s="217"/>
      <c r="AD21997" s="213"/>
    </row>
    <row r="21998" spans="20:30" x14ac:dyDescent="0.2">
      <c r="T21998" s="212"/>
      <c r="U21998" s="213"/>
      <c r="V21998" s="213"/>
      <c r="W21998" s="213"/>
      <c r="X21998" s="214"/>
      <c r="Y21998" s="214"/>
      <c r="Z21998" s="214"/>
      <c r="AA21998" s="217"/>
      <c r="AB21998" s="217"/>
      <c r="AC21998" s="217"/>
      <c r="AD21998" s="213"/>
    </row>
    <row r="21999" spans="20:30" x14ac:dyDescent="0.2">
      <c r="T21999" s="212"/>
      <c r="U21999" s="213"/>
      <c r="V21999" s="213"/>
      <c r="W21999" s="213"/>
      <c r="X21999" s="214"/>
      <c r="Y21999" s="214"/>
      <c r="Z21999" s="214"/>
      <c r="AA21999" s="217"/>
      <c r="AB21999" s="217"/>
      <c r="AC21999" s="217"/>
      <c r="AD21999" s="213"/>
    </row>
    <row r="22000" spans="20:30" x14ac:dyDescent="0.2">
      <c r="T22000" s="212"/>
      <c r="U22000" s="213"/>
      <c r="V22000" s="213"/>
      <c r="W22000" s="213"/>
      <c r="X22000" s="214"/>
      <c r="Y22000" s="214"/>
      <c r="Z22000" s="214"/>
      <c r="AA22000" s="217"/>
      <c r="AB22000" s="217"/>
      <c r="AC22000" s="217"/>
      <c r="AD22000" s="213"/>
    </row>
    <row r="22001" spans="20:30" x14ac:dyDescent="0.2">
      <c r="T22001" s="212"/>
      <c r="U22001" s="213"/>
      <c r="V22001" s="213"/>
      <c r="W22001" s="213"/>
      <c r="X22001" s="214"/>
      <c r="Y22001" s="214"/>
      <c r="Z22001" s="214"/>
      <c r="AA22001" s="217"/>
      <c r="AB22001" s="217"/>
      <c r="AC22001" s="217"/>
      <c r="AD22001" s="213"/>
    </row>
    <row r="22002" spans="20:30" x14ac:dyDescent="0.2">
      <c r="T22002" s="212"/>
      <c r="U22002" s="213"/>
      <c r="V22002" s="213"/>
      <c r="W22002" s="213"/>
      <c r="X22002" s="214"/>
      <c r="Y22002" s="214"/>
      <c r="Z22002" s="214"/>
      <c r="AA22002" s="217"/>
      <c r="AB22002" s="217"/>
      <c r="AC22002" s="217"/>
      <c r="AD22002" s="213"/>
    </row>
    <row r="22003" spans="20:30" x14ac:dyDescent="0.2">
      <c r="T22003" s="212"/>
      <c r="U22003" s="213"/>
      <c r="V22003" s="213"/>
      <c r="W22003" s="213"/>
      <c r="X22003" s="214"/>
      <c r="Y22003" s="214"/>
      <c r="Z22003" s="214"/>
      <c r="AA22003" s="217"/>
      <c r="AB22003" s="217"/>
      <c r="AC22003" s="217"/>
      <c r="AD22003" s="213"/>
    </row>
    <row r="22004" spans="20:30" x14ac:dyDescent="0.2">
      <c r="T22004" s="212"/>
      <c r="U22004" s="213"/>
      <c r="V22004" s="213"/>
      <c r="W22004" s="213"/>
      <c r="X22004" s="214"/>
      <c r="Y22004" s="214"/>
      <c r="Z22004" s="214"/>
      <c r="AA22004" s="217"/>
      <c r="AB22004" s="217"/>
      <c r="AC22004" s="217"/>
      <c r="AD22004" s="213"/>
    </row>
    <row r="22005" spans="20:30" x14ac:dyDescent="0.2">
      <c r="T22005" s="212"/>
      <c r="U22005" s="213"/>
      <c r="V22005" s="213"/>
      <c r="W22005" s="213"/>
      <c r="X22005" s="214"/>
      <c r="Y22005" s="214"/>
      <c r="Z22005" s="214"/>
      <c r="AA22005" s="217"/>
      <c r="AB22005" s="217"/>
      <c r="AC22005" s="217"/>
      <c r="AD22005" s="213"/>
    </row>
    <row r="22006" spans="20:30" x14ac:dyDescent="0.2">
      <c r="T22006" s="212"/>
      <c r="U22006" s="213"/>
      <c r="V22006" s="213"/>
      <c r="W22006" s="213"/>
      <c r="X22006" s="214"/>
      <c r="Y22006" s="214"/>
      <c r="Z22006" s="214"/>
      <c r="AA22006" s="217"/>
      <c r="AB22006" s="217"/>
      <c r="AC22006" s="217"/>
      <c r="AD22006" s="213"/>
    </row>
    <row r="22007" spans="20:30" x14ac:dyDescent="0.2">
      <c r="T22007" s="212"/>
      <c r="U22007" s="213"/>
      <c r="V22007" s="213"/>
      <c r="W22007" s="213"/>
      <c r="X22007" s="214"/>
      <c r="Y22007" s="214"/>
      <c r="Z22007" s="214"/>
      <c r="AA22007" s="217"/>
      <c r="AB22007" s="217"/>
      <c r="AC22007" s="217"/>
      <c r="AD22007" s="213"/>
    </row>
    <row r="22008" spans="20:30" x14ac:dyDescent="0.2">
      <c r="T22008" s="212"/>
      <c r="U22008" s="213"/>
      <c r="V22008" s="213"/>
      <c r="W22008" s="213"/>
      <c r="X22008" s="214"/>
      <c r="Y22008" s="214"/>
      <c r="Z22008" s="214"/>
      <c r="AA22008" s="217"/>
      <c r="AB22008" s="217"/>
      <c r="AC22008" s="217"/>
      <c r="AD22008" s="213"/>
    </row>
    <row r="22009" spans="20:30" x14ac:dyDescent="0.2">
      <c r="T22009" s="212"/>
      <c r="U22009" s="213"/>
      <c r="V22009" s="213"/>
      <c r="W22009" s="213"/>
      <c r="X22009" s="214"/>
      <c r="Y22009" s="214"/>
      <c r="Z22009" s="214"/>
      <c r="AA22009" s="217"/>
      <c r="AB22009" s="217"/>
      <c r="AC22009" s="217"/>
      <c r="AD22009" s="213"/>
    </row>
    <row r="22010" spans="20:30" x14ac:dyDescent="0.2">
      <c r="T22010" s="212"/>
      <c r="U22010" s="213"/>
      <c r="V22010" s="213"/>
      <c r="W22010" s="213"/>
      <c r="X22010" s="214"/>
      <c r="Y22010" s="214"/>
      <c r="Z22010" s="214"/>
      <c r="AA22010" s="217"/>
      <c r="AB22010" s="217"/>
      <c r="AC22010" s="217"/>
      <c r="AD22010" s="213"/>
    </row>
    <row r="22011" spans="20:30" x14ac:dyDescent="0.2">
      <c r="T22011" s="212"/>
      <c r="U22011" s="213"/>
      <c r="V22011" s="213"/>
      <c r="W22011" s="213"/>
      <c r="X22011" s="214"/>
      <c r="Y22011" s="214"/>
      <c r="Z22011" s="214"/>
      <c r="AA22011" s="217"/>
      <c r="AB22011" s="217"/>
      <c r="AC22011" s="217"/>
      <c r="AD22011" s="213"/>
    </row>
    <row r="22012" spans="20:30" x14ac:dyDescent="0.2">
      <c r="T22012" s="212"/>
      <c r="U22012" s="213"/>
      <c r="V22012" s="213"/>
      <c r="W22012" s="213"/>
      <c r="X22012" s="214"/>
      <c r="Y22012" s="214"/>
      <c r="Z22012" s="214"/>
      <c r="AA22012" s="217"/>
      <c r="AB22012" s="217"/>
      <c r="AC22012" s="217"/>
      <c r="AD22012" s="213"/>
    </row>
    <row r="22013" spans="20:30" x14ac:dyDescent="0.2">
      <c r="T22013" s="212"/>
      <c r="U22013" s="213"/>
      <c r="V22013" s="213"/>
      <c r="W22013" s="213"/>
      <c r="X22013" s="214"/>
      <c r="Y22013" s="214"/>
      <c r="Z22013" s="214"/>
      <c r="AA22013" s="217"/>
      <c r="AB22013" s="217"/>
      <c r="AC22013" s="217"/>
      <c r="AD22013" s="213"/>
    </row>
    <row r="22014" spans="20:30" x14ac:dyDescent="0.2">
      <c r="T22014" s="212"/>
      <c r="U22014" s="213"/>
      <c r="V22014" s="213"/>
      <c r="W22014" s="213"/>
      <c r="X22014" s="214"/>
      <c r="Y22014" s="214"/>
      <c r="Z22014" s="214"/>
      <c r="AA22014" s="217"/>
      <c r="AB22014" s="217"/>
      <c r="AC22014" s="217"/>
      <c r="AD22014" s="213"/>
    </row>
    <row r="22015" spans="20:30" x14ac:dyDescent="0.2">
      <c r="T22015" s="212"/>
      <c r="U22015" s="213"/>
      <c r="V22015" s="213"/>
      <c r="W22015" s="213"/>
      <c r="X22015" s="214"/>
      <c r="Y22015" s="214"/>
      <c r="Z22015" s="214"/>
      <c r="AA22015" s="217"/>
      <c r="AB22015" s="217"/>
      <c r="AC22015" s="217"/>
      <c r="AD22015" s="213"/>
    </row>
    <row r="22016" spans="20:30" x14ac:dyDescent="0.2">
      <c r="T22016" s="212"/>
      <c r="U22016" s="213"/>
      <c r="V22016" s="213"/>
      <c r="W22016" s="213"/>
      <c r="X22016" s="214"/>
      <c r="Y22016" s="214"/>
      <c r="Z22016" s="214"/>
      <c r="AA22016" s="217"/>
      <c r="AB22016" s="217"/>
      <c r="AC22016" s="217"/>
      <c r="AD22016" s="213"/>
    </row>
    <row r="22017" spans="20:30" x14ac:dyDescent="0.2">
      <c r="T22017" s="212"/>
      <c r="U22017" s="213"/>
      <c r="V22017" s="213"/>
      <c r="W22017" s="213"/>
      <c r="X22017" s="214"/>
      <c r="Y22017" s="214"/>
      <c r="Z22017" s="214"/>
      <c r="AA22017" s="217"/>
      <c r="AB22017" s="217"/>
      <c r="AC22017" s="217"/>
      <c r="AD22017" s="213"/>
    </row>
    <row r="22018" spans="20:30" x14ac:dyDescent="0.2">
      <c r="T22018" s="212"/>
      <c r="U22018" s="213"/>
      <c r="V22018" s="213"/>
      <c r="W22018" s="213"/>
      <c r="X22018" s="214"/>
      <c r="Y22018" s="214"/>
      <c r="Z22018" s="214"/>
      <c r="AA22018" s="217"/>
      <c r="AB22018" s="217"/>
      <c r="AC22018" s="217"/>
      <c r="AD22018" s="213"/>
    </row>
    <row r="22019" spans="20:30" x14ac:dyDescent="0.2">
      <c r="T22019" s="212"/>
      <c r="U22019" s="213"/>
      <c r="V22019" s="213"/>
      <c r="W22019" s="213"/>
      <c r="X22019" s="214"/>
      <c r="Y22019" s="214"/>
      <c r="Z22019" s="214"/>
      <c r="AA22019" s="217"/>
      <c r="AB22019" s="217"/>
      <c r="AC22019" s="217"/>
      <c r="AD22019" s="213"/>
    </row>
    <row r="22020" spans="20:30" x14ac:dyDescent="0.2">
      <c r="T22020" s="212"/>
      <c r="U22020" s="213"/>
      <c r="V22020" s="213"/>
      <c r="W22020" s="213"/>
      <c r="X22020" s="214"/>
      <c r="Y22020" s="214"/>
      <c r="Z22020" s="214"/>
      <c r="AA22020" s="217"/>
      <c r="AB22020" s="217"/>
      <c r="AC22020" s="217"/>
      <c r="AD22020" s="213"/>
    </row>
    <row r="22021" spans="20:30" x14ac:dyDescent="0.2">
      <c r="T22021" s="212"/>
      <c r="U22021" s="213"/>
      <c r="V22021" s="213"/>
      <c r="W22021" s="213"/>
      <c r="X22021" s="214"/>
      <c r="Y22021" s="214"/>
      <c r="Z22021" s="214"/>
      <c r="AA22021" s="217"/>
      <c r="AB22021" s="217"/>
      <c r="AC22021" s="217"/>
      <c r="AD22021" s="213"/>
    </row>
    <row r="22022" spans="20:30" x14ac:dyDescent="0.2">
      <c r="T22022" s="212"/>
      <c r="U22022" s="213"/>
      <c r="V22022" s="213"/>
      <c r="W22022" s="213"/>
      <c r="X22022" s="214"/>
      <c r="Y22022" s="214"/>
      <c r="Z22022" s="214"/>
      <c r="AA22022" s="217"/>
      <c r="AB22022" s="217"/>
      <c r="AC22022" s="217"/>
      <c r="AD22022" s="213"/>
    </row>
    <row r="22023" spans="20:30" x14ac:dyDescent="0.2">
      <c r="T22023" s="212"/>
      <c r="U22023" s="213"/>
      <c r="V22023" s="213"/>
      <c r="W22023" s="213"/>
      <c r="X22023" s="214"/>
      <c r="Y22023" s="214"/>
      <c r="Z22023" s="214"/>
      <c r="AA22023" s="217"/>
      <c r="AB22023" s="217"/>
      <c r="AC22023" s="217"/>
      <c r="AD22023" s="213"/>
    </row>
    <row r="22024" spans="20:30" x14ac:dyDescent="0.2">
      <c r="T22024" s="212"/>
      <c r="U22024" s="213"/>
      <c r="V22024" s="213"/>
      <c r="W22024" s="213"/>
      <c r="X22024" s="214"/>
      <c r="Y22024" s="214"/>
      <c r="Z22024" s="214"/>
      <c r="AA22024" s="217"/>
      <c r="AB22024" s="217"/>
      <c r="AC22024" s="217"/>
      <c r="AD22024" s="213"/>
    </row>
    <row r="22025" spans="20:30" x14ac:dyDescent="0.2">
      <c r="T22025" s="212"/>
      <c r="U22025" s="213"/>
      <c r="V22025" s="213"/>
      <c r="W22025" s="213"/>
      <c r="X22025" s="214"/>
      <c r="Y22025" s="214"/>
      <c r="Z22025" s="214"/>
      <c r="AA22025" s="217"/>
      <c r="AB22025" s="217"/>
      <c r="AC22025" s="217"/>
      <c r="AD22025" s="213"/>
    </row>
    <row r="22026" spans="20:30" x14ac:dyDescent="0.2">
      <c r="T22026" s="212"/>
      <c r="U22026" s="213"/>
      <c r="V22026" s="213"/>
      <c r="W22026" s="213"/>
      <c r="X22026" s="214"/>
      <c r="Y22026" s="214"/>
      <c r="Z22026" s="214"/>
      <c r="AA22026" s="217"/>
      <c r="AB22026" s="217"/>
      <c r="AC22026" s="217"/>
      <c r="AD22026" s="213"/>
    </row>
    <row r="22027" spans="20:30" x14ac:dyDescent="0.2">
      <c r="T22027" s="212"/>
      <c r="U22027" s="213"/>
      <c r="V22027" s="213"/>
      <c r="W22027" s="213"/>
      <c r="X22027" s="214"/>
      <c r="Y22027" s="214"/>
      <c r="Z22027" s="214"/>
      <c r="AA22027" s="217"/>
      <c r="AB22027" s="217"/>
      <c r="AC22027" s="217"/>
      <c r="AD22027" s="213"/>
    </row>
    <row r="22028" spans="20:30" x14ac:dyDescent="0.2">
      <c r="T22028" s="212"/>
      <c r="U22028" s="213"/>
      <c r="V22028" s="213"/>
      <c r="W22028" s="213"/>
      <c r="X22028" s="214"/>
      <c r="Y22028" s="214"/>
      <c r="Z22028" s="214"/>
      <c r="AA22028" s="217"/>
      <c r="AB22028" s="217"/>
      <c r="AC22028" s="217"/>
      <c r="AD22028" s="213"/>
    </row>
    <row r="22029" spans="20:30" x14ac:dyDescent="0.2">
      <c r="T22029" s="212"/>
      <c r="U22029" s="213"/>
      <c r="V22029" s="213"/>
      <c r="W22029" s="213"/>
      <c r="X22029" s="214"/>
      <c r="Y22029" s="214"/>
      <c r="Z22029" s="214"/>
      <c r="AA22029" s="217"/>
      <c r="AB22029" s="217"/>
      <c r="AC22029" s="217"/>
      <c r="AD22029" s="213"/>
    </row>
    <row r="22030" spans="20:30" x14ac:dyDescent="0.2">
      <c r="T22030" s="212"/>
      <c r="U22030" s="213"/>
      <c r="V22030" s="213"/>
      <c r="W22030" s="213"/>
      <c r="X22030" s="214"/>
      <c r="Y22030" s="214"/>
      <c r="Z22030" s="214"/>
      <c r="AA22030" s="217"/>
      <c r="AB22030" s="217"/>
      <c r="AC22030" s="217"/>
      <c r="AD22030" s="213"/>
    </row>
    <row r="22031" spans="20:30" x14ac:dyDescent="0.2">
      <c r="T22031" s="212"/>
      <c r="U22031" s="213"/>
      <c r="V22031" s="213"/>
      <c r="W22031" s="213"/>
      <c r="X22031" s="214"/>
      <c r="Y22031" s="214"/>
      <c r="Z22031" s="214"/>
      <c r="AA22031" s="217"/>
      <c r="AB22031" s="217"/>
      <c r="AC22031" s="217"/>
      <c r="AD22031" s="213"/>
    </row>
    <row r="22032" spans="20:30" x14ac:dyDescent="0.2">
      <c r="T22032" s="212"/>
      <c r="U22032" s="213"/>
      <c r="V22032" s="213"/>
      <c r="W22032" s="213"/>
      <c r="X22032" s="214"/>
      <c r="Y22032" s="214"/>
      <c r="Z22032" s="214"/>
      <c r="AA22032" s="217"/>
      <c r="AB22032" s="217"/>
      <c r="AC22032" s="217"/>
      <c r="AD22032" s="213"/>
    </row>
    <row r="22033" spans="20:30" x14ac:dyDescent="0.2">
      <c r="T22033" s="212"/>
      <c r="U22033" s="213"/>
      <c r="V22033" s="213"/>
      <c r="W22033" s="213"/>
      <c r="X22033" s="214"/>
      <c r="Y22033" s="214"/>
      <c r="Z22033" s="214"/>
      <c r="AA22033" s="217"/>
      <c r="AB22033" s="217"/>
      <c r="AC22033" s="217"/>
      <c r="AD22033" s="213"/>
    </row>
    <row r="22034" spans="20:30" x14ac:dyDescent="0.2">
      <c r="T22034" s="212"/>
      <c r="U22034" s="213"/>
      <c r="V22034" s="213"/>
      <c r="W22034" s="213"/>
      <c r="X22034" s="214"/>
      <c r="Y22034" s="214"/>
      <c r="Z22034" s="214"/>
      <c r="AA22034" s="217"/>
      <c r="AB22034" s="217"/>
      <c r="AC22034" s="217"/>
      <c r="AD22034" s="213"/>
    </row>
    <row r="22035" spans="20:30" x14ac:dyDescent="0.2">
      <c r="T22035" s="212"/>
      <c r="U22035" s="213"/>
      <c r="V22035" s="213"/>
      <c r="W22035" s="213"/>
      <c r="X22035" s="214"/>
      <c r="Y22035" s="214"/>
      <c r="Z22035" s="214"/>
      <c r="AA22035" s="217"/>
      <c r="AB22035" s="217"/>
      <c r="AC22035" s="217"/>
      <c r="AD22035" s="213"/>
    </row>
    <row r="22036" spans="20:30" x14ac:dyDescent="0.2">
      <c r="T22036" s="212"/>
      <c r="U22036" s="213"/>
      <c r="V22036" s="213"/>
      <c r="W22036" s="213"/>
      <c r="X22036" s="214"/>
      <c r="Y22036" s="214"/>
      <c r="Z22036" s="214"/>
      <c r="AA22036" s="217"/>
      <c r="AB22036" s="217"/>
      <c r="AC22036" s="217"/>
      <c r="AD22036" s="213"/>
    </row>
    <row r="22037" spans="20:30" x14ac:dyDescent="0.2">
      <c r="T22037" s="212"/>
      <c r="U22037" s="213"/>
      <c r="V22037" s="213"/>
      <c r="W22037" s="213"/>
      <c r="X22037" s="214"/>
      <c r="Y22037" s="214"/>
      <c r="Z22037" s="214"/>
      <c r="AA22037" s="217"/>
      <c r="AB22037" s="217"/>
      <c r="AC22037" s="217"/>
      <c r="AD22037" s="213"/>
    </row>
    <row r="22038" spans="20:30" x14ac:dyDescent="0.2">
      <c r="T22038" s="212"/>
      <c r="U22038" s="213"/>
      <c r="V22038" s="213"/>
      <c r="W22038" s="213"/>
      <c r="X22038" s="214"/>
      <c r="Y22038" s="214"/>
      <c r="Z22038" s="214"/>
      <c r="AA22038" s="217"/>
      <c r="AB22038" s="217"/>
      <c r="AC22038" s="217"/>
      <c r="AD22038" s="213"/>
    </row>
    <row r="22039" spans="20:30" x14ac:dyDescent="0.2">
      <c r="T22039" s="212"/>
      <c r="U22039" s="213"/>
      <c r="V22039" s="213"/>
      <c r="W22039" s="213"/>
      <c r="X22039" s="214"/>
      <c r="Y22039" s="214"/>
      <c r="Z22039" s="214"/>
      <c r="AA22039" s="217"/>
      <c r="AB22039" s="217"/>
      <c r="AC22039" s="217"/>
      <c r="AD22039" s="213"/>
    </row>
    <row r="22040" spans="20:30" x14ac:dyDescent="0.2">
      <c r="T22040" s="212"/>
      <c r="U22040" s="213"/>
      <c r="V22040" s="213"/>
      <c r="W22040" s="213"/>
      <c r="X22040" s="214"/>
      <c r="Y22040" s="214"/>
      <c r="Z22040" s="214"/>
      <c r="AA22040" s="217"/>
      <c r="AB22040" s="217"/>
      <c r="AC22040" s="217"/>
      <c r="AD22040" s="213"/>
    </row>
    <row r="22041" spans="20:30" x14ac:dyDescent="0.2">
      <c r="T22041" s="212"/>
      <c r="U22041" s="213"/>
      <c r="V22041" s="213"/>
      <c r="W22041" s="213"/>
      <c r="X22041" s="214"/>
      <c r="Y22041" s="214"/>
      <c r="Z22041" s="214"/>
      <c r="AA22041" s="217"/>
      <c r="AB22041" s="217"/>
      <c r="AC22041" s="217"/>
      <c r="AD22041" s="213"/>
    </row>
    <row r="22042" spans="20:30" x14ac:dyDescent="0.2">
      <c r="T22042" s="212"/>
      <c r="U22042" s="213"/>
      <c r="V22042" s="213"/>
      <c r="W22042" s="213"/>
      <c r="X22042" s="214"/>
      <c r="Y22042" s="214"/>
      <c r="Z22042" s="214"/>
      <c r="AA22042" s="217"/>
      <c r="AB22042" s="217"/>
      <c r="AC22042" s="217"/>
      <c r="AD22042" s="213"/>
    </row>
    <row r="22043" spans="20:30" x14ac:dyDescent="0.2">
      <c r="T22043" s="212"/>
      <c r="U22043" s="213"/>
      <c r="V22043" s="213"/>
      <c r="W22043" s="213"/>
      <c r="X22043" s="214"/>
      <c r="Y22043" s="214"/>
      <c r="Z22043" s="214"/>
      <c r="AA22043" s="217"/>
      <c r="AB22043" s="217"/>
      <c r="AC22043" s="217"/>
      <c r="AD22043" s="213"/>
    </row>
    <row r="22044" spans="20:30" x14ac:dyDescent="0.2">
      <c r="T22044" s="212"/>
      <c r="U22044" s="213"/>
      <c r="V22044" s="213"/>
      <c r="W22044" s="213"/>
      <c r="X22044" s="214"/>
      <c r="Y22044" s="214"/>
      <c r="Z22044" s="214"/>
      <c r="AA22044" s="217"/>
      <c r="AB22044" s="217"/>
      <c r="AC22044" s="217"/>
      <c r="AD22044" s="213"/>
    </row>
    <row r="22045" spans="20:30" x14ac:dyDescent="0.2">
      <c r="T22045" s="212"/>
      <c r="U22045" s="213"/>
      <c r="V22045" s="213"/>
      <c r="W22045" s="213"/>
      <c r="X22045" s="214"/>
      <c r="Y22045" s="214"/>
      <c r="Z22045" s="214"/>
      <c r="AA22045" s="217"/>
      <c r="AB22045" s="217"/>
      <c r="AC22045" s="217"/>
      <c r="AD22045" s="213"/>
    </row>
    <row r="22046" spans="20:30" x14ac:dyDescent="0.2">
      <c r="T22046" s="212"/>
      <c r="U22046" s="213"/>
      <c r="V22046" s="213"/>
      <c r="W22046" s="213"/>
      <c r="X22046" s="214"/>
      <c r="Y22046" s="214"/>
      <c r="Z22046" s="214"/>
      <c r="AA22046" s="217"/>
      <c r="AB22046" s="217"/>
      <c r="AC22046" s="217"/>
      <c r="AD22046" s="213"/>
    </row>
    <row r="22047" spans="20:30" x14ac:dyDescent="0.2">
      <c r="T22047" s="212"/>
      <c r="U22047" s="213"/>
      <c r="V22047" s="213"/>
      <c r="W22047" s="213"/>
      <c r="X22047" s="214"/>
      <c r="Y22047" s="214"/>
      <c r="Z22047" s="214"/>
      <c r="AA22047" s="217"/>
      <c r="AB22047" s="217"/>
      <c r="AC22047" s="217"/>
      <c r="AD22047" s="213"/>
    </row>
    <row r="22048" spans="20:30" x14ac:dyDescent="0.2">
      <c r="T22048" s="212"/>
      <c r="U22048" s="213"/>
      <c r="V22048" s="213"/>
      <c r="W22048" s="213"/>
      <c r="X22048" s="214"/>
      <c r="Y22048" s="214"/>
      <c r="Z22048" s="214"/>
      <c r="AA22048" s="217"/>
      <c r="AB22048" s="217"/>
      <c r="AC22048" s="217"/>
      <c r="AD22048" s="213"/>
    </row>
    <row r="22049" spans="20:30" x14ac:dyDescent="0.2">
      <c r="T22049" s="212"/>
      <c r="U22049" s="213"/>
      <c r="V22049" s="213"/>
      <c r="W22049" s="213"/>
      <c r="X22049" s="214"/>
      <c r="Y22049" s="214"/>
      <c r="Z22049" s="214"/>
      <c r="AA22049" s="217"/>
      <c r="AB22049" s="217"/>
      <c r="AC22049" s="217"/>
      <c r="AD22049" s="213"/>
    </row>
    <row r="22050" spans="20:30" x14ac:dyDescent="0.2">
      <c r="T22050" s="212"/>
      <c r="U22050" s="213"/>
      <c r="V22050" s="213"/>
      <c r="W22050" s="213"/>
      <c r="X22050" s="214"/>
      <c r="Y22050" s="214"/>
      <c r="Z22050" s="214"/>
      <c r="AA22050" s="217"/>
      <c r="AB22050" s="217"/>
      <c r="AC22050" s="217"/>
      <c r="AD22050" s="213"/>
    </row>
    <row r="22051" spans="20:30" x14ac:dyDescent="0.2">
      <c r="T22051" s="212"/>
      <c r="U22051" s="213"/>
      <c r="V22051" s="213"/>
      <c r="W22051" s="213"/>
      <c r="X22051" s="214"/>
      <c r="Y22051" s="214"/>
      <c r="Z22051" s="214"/>
      <c r="AA22051" s="217"/>
      <c r="AB22051" s="217"/>
      <c r="AC22051" s="217"/>
      <c r="AD22051" s="213"/>
    </row>
    <row r="22052" spans="20:30" x14ac:dyDescent="0.2">
      <c r="T22052" s="212"/>
      <c r="U22052" s="213"/>
      <c r="V22052" s="213"/>
      <c r="W22052" s="213"/>
      <c r="X22052" s="214"/>
      <c r="Y22052" s="214"/>
      <c r="Z22052" s="214"/>
      <c r="AA22052" s="217"/>
      <c r="AB22052" s="217"/>
      <c r="AC22052" s="217"/>
      <c r="AD22052" s="213"/>
    </row>
    <row r="22053" spans="20:30" x14ac:dyDescent="0.2">
      <c r="T22053" s="212"/>
      <c r="U22053" s="213"/>
      <c r="V22053" s="213"/>
      <c r="W22053" s="213"/>
      <c r="X22053" s="214"/>
      <c r="Y22053" s="214"/>
      <c r="Z22053" s="214"/>
      <c r="AA22053" s="217"/>
      <c r="AB22053" s="217"/>
      <c r="AC22053" s="217"/>
      <c r="AD22053" s="213"/>
    </row>
    <row r="22054" spans="20:30" x14ac:dyDescent="0.2">
      <c r="T22054" s="212"/>
      <c r="U22054" s="213"/>
      <c r="V22054" s="213"/>
      <c r="W22054" s="213"/>
      <c r="X22054" s="214"/>
      <c r="Y22054" s="214"/>
      <c r="Z22054" s="214"/>
      <c r="AA22054" s="217"/>
      <c r="AB22054" s="217"/>
      <c r="AC22054" s="217"/>
      <c r="AD22054" s="213"/>
    </row>
    <row r="22055" spans="20:30" x14ac:dyDescent="0.2">
      <c r="T22055" s="212"/>
      <c r="U22055" s="213"/>
      <c r="V22055" s="213"/>
      <c r="W22055" s="213"/>
      <c r="X22055" s="214"/>
      <c r="Y22055" s="214"/>
      <c r="Z22055" s="214"/>
      <c r="AA22055" s="217"/>
      <c r="AB22055" s="217"/>
      <c r="AC22055" s="217"/>
      <c r="AD22055" s="213"/>
    </row>
    <row r="22056" spans="20:30" x14ac:dyDescent="0.2">
      <c r="T22056" s="212"/>
      <c r="U22056" s="213"/>
      <c r="V22056" s="213"/>
      <c r="W22056" s="213"/>
      <c r="X22056" s="214"/>
      <c r="Y22056" s="214"/>
      <c r="Z22056" s="214"/>
      <c r="AA22056" s="217"/>
      <c r="AB22056" s="217"/>
      <c r="AC22056" s="217"/>
      <c r="AD22056" s="213"/>
    </row>
    <row r="22057" spans="20:30" x14ac:dyDescent="0.2">
      <c r="T22057" s="212"/>
      <c r="U22057" s="213"/>
      <c r="V22057" s="213"/>
      <c r="W22057" s="213"/>
      <c r="X22057" s="214"/>
      <c r="Y22057" s="214"/>
      <c r="Z22057" s="214"/>
      <c r="AA22057" s="217"/>
      <c r="AB22057" s="217"/>
      <c r="AC22057" s="217"/>
      <c r="AD22057" s="213"/>
    </row>
    <row r="22058" spans="20:30" x14ac:dyDescent="0.2">
      <c r="T22058" s="212"/>
      <c r="U22058" s="213"/>
      <c r="V22058" s="213"/>
      <c r="W22058" s="213"/>
      <c r="X22058" s="214"/>
      <c r="Y22058" s="214"/>
      <c r="Z22058" s="214"/>
      <c r="AA22058" s="217"/>
      <c r="AB22058" s="217"/>
      <c r="AC22058" s="217"/>
      <c r="AD22058" s="213"/>
    </row>
    <row r="22059" spans="20:30" x14ac:dyDescent="0.2">
      <c r="T22059" s="212"/>
      <c r="U22059" s="213"/>
      <c r="V22059" s="213"/>
      <c r="W22059" s="213"/>
      <c r="X22059" s="214"/>
      <c r="Y22059" s="214"/>
      <c r="Z22059" s="214"/>
      <c r="AA22059" s="217"/>
      <c r="AB22059" s="217"/>
      <c r="AC22059" s="217"/>
      <c r="AD22059" s="213"/>
    </row>
    <row r="22060" spans="20:30" x14ac:dyDescent="0.2">
      <c r="T22060" s="212"/>
      <c r="U22060" s="213"/>
      <c r="V22060" s="213"/>
      <c r="W22060" s="213"/>
      <c r="X22060" s="214"/>
      <c r="Y22060" s="214"/>
      <c r="Z22060" s="214"/>
      <c r="AA22060" s="217"/>
      <c r="AB22060" s="217"/>
      <c r="AC22060" s="217"/>
      <c r="AD22060" s="213"/>
    </row>
    <row r="22061" spans="20:30" x14ac:dyDescent="0.2">
      <c r="T22061" s="212"/>
      <c r="U22061" s="213"/>
      <c r="V22061" s="213"/>
      <c r="W22061" s="213"/>
      <c r="X22061" s="214"/>
      <c r="Y22061" s="214"/>
      <c r="Z22061" s="214"/>
      <c r="AA22061" s="217"/>
      <c r="AB22061" s="217"/>
      <c r="AC22061" s="217"/>
      <c r="AD22061" s="213"/>
    </row>
    <row r="22062" spans="20:30" x14ac:dyDescent="0.2">
      <c r="T22062" s="212"/>
      <c r="U22062" s="213"/>
      <c r="V22062" s="213"/>
      <c r="W22062" s="213"/>
      <c r="X22062" s="214"/>
      <c r="Y22062" s="214"/>
      <c r="Z22062" s="214"/>
      <c r="AA22062" s="217"/>
      <c r="AB22062" s="217"/>
      <c r="AC22062" s="217"/>
      <c r="AD22062" s="213"/>
    </row>
    <row r="22063" spans="20:30" x14ac:dyDescent="0.2">
      <c r="T22063" s="212"/>
      <c r="U22063" s="213"/>
      <c r="V22063" s="213"/>
      <c r="W22063" s="213"/>
      <c r="X22063" s="214"/>
      <c r="Y22063" s="214"/>
      <c r="Z22063" s="214"/>
      <c r="AA22063" s="217"/>
      <c r="AB22063" s="217"/>
      <c r="AC22063" s="217"/>
      <c r="AD22063" s="213"/>
    </row>
    <row r="22064" spans="20:30" x14ac:dyDescent="0.2">
      <c r="T22064" s="212"/>
      <c r="U22064" s="213"/>
      <c r="V22064" s="213"/>
      <c r="W22064" s="213"/>
      <c r="X22064" s="214"/>
      <c r="Y22064" s="214"/>
      <c r="Z22064" s="214"/>
      <c r="AA22064" s="217"/>
      <c r="AB22064" s="217"/>
      <c r="AC22064" s="217"/>
      <c r="AD22064" s="213"/>
    </row>
    <row r="22065" spans="20:30" x14ac:dyDescent="0.2">
      <c r="T22065" s="212"/>
      <c r="U22065" s="213"/>
      <c r="V22065" s="213"/>
      <c r="W22065" s="213"/>
      <c r="X22065" s="214"/>
      <c r="Y22065" s="214"/>
      <c r="Z22065" s="214"/>
      <c r="AA22065" s="217"/>
      <c r="AB22065" s="217"/>
      <c r="AC22065" s="217"/>
      <c r="AD22065" s="213"/>
    </row>
    <row r="22066" spans="20:30" x14ac:dyDescent="0.2">
      <c r="T22066" s="212"/>
      <c r="U22066" s="213"/>
      <c r="V22066" s="213"/>
      <c r="W22066" s="213"/>
      <c r="X22066" s="214"/>
      <c r="Y22066" s="214"/>
      <c r="Z22066" s="214"/>
      <c r="AA22066" s="217"/>
      <c r="AB22066" s="217"/>
      <c r="AC22066" s="217"/>
      <c r="AD22066" s="213"/>
    </row>
    <row r="22067" spans="20:30" x14ac:dyDescent="0.2">
      <c r="T22067" s="212"/>
      <c r="U22067" s="213"/>
      <c r="V22067" s="213"/>
      <c r="W22067" s="213"/>
      <c r="X22067" s="214"/>
      <c r="Y22067" s="214"/>
      <c r="Z22067" s="214"/>
      <c r="AA22067" s="217"/>
      <c r="AB22067" s="217"/>
      <c r="AC22067" s="217"/>
      <c r="AD22067" s="213"/>
    </row>
    <row r="22068" spans="20:30" x14ac:dyDescent="0.2">
      <c r="T22068" s="212"/>
      <c r="U22068" s="213"/>
      <c r="V22068" s="213"/>
      <c r="W22068" s="213"/>
      <c r="X22068" s="214"/>
      <c r="Y22068" s="214"/>
      <c r="Z22068" s="214"/>
      <c r="AA22068" s="217"/>
      <c r="AB22068" s="217"/>
      <c r="AC22068" s="217"/>
      <c r="AD22068" s="213"/>
    </row>
    <row r="22069" spans="20:30" x14ac:dyDescent="0.2">
      <c r="T22069" s="212"/>
      <c r="U22069" s="213"/>
      <c r="V22069" s="213"/>
      <c r="W22069" s="213"/>
      <c r="X22069" s="214"/>
      <c r="Y22069" s="214"/>
      <c r="Z22069" s="214"/>
      <c r="AA22069" s="217"/>
      <c r="AB22069" s="217"/>
      <c r="AC22069" s="217"/>
      <c r="AD22069" s="213"/>
    </row>
    <row r="22070" spans="20:30" x14ac:dyDescent="0.2">
      <c r="T22070" s="212"/>
      <c r="U22070" s="213"/>
      <c r="V22070" s="213"/>
      <c r="W22070" s="213"/>
      <c r="X22070" s="214"/>
      <c r="Y22070" s="214"/>
      <c r="Z22070" s="214"/>
      <c r="AA22070" s="217"/>
      <c r="AB22070" s="217"/>
      <c r="AC22070" s="217"/>
      <c r="AD22070" s="213"/>
    </row>
    <row r="22071" spans="20:30" x14ac:dyDescent="0.2">
      <c r="T22071" s="212"/>
      <c r="U22071" s="213"/>
      <c r="V22071" s="213"/>
      <c r="W22071" s="213"/>
      <c r="X22071" s="214"/>
      <c r="Y22071" s="214"/>
      <c r="Z22071" s="214"/>
      <c r="AA22071" s="217"/>
      <c r="AB22071" s="217"/>
      <c r="AC22071" s="217"/>
      <c r="AD22071" s="213"/>
    </row>
    <row r="22072" spans="20:30" x14ac:dyDescent="0.2">
      <c r="T22072" s="212"/>
      <c r="U22072" s="213"/>
      <c r="V22072" s="213"/>
      <c r="W22072" s="213"/>
      <c r="X22072" s="214"/>
      <c r="Y22072" s="214"/>
      <c r="Z22072" s="214"/>
      <c r="AA22072" s="217"/>
      <c r="AB22072" s="217"/>
      <c r="AC22072" s="217"/>
      <c r="AD22072" s="213"/>
    </row>
    <row r="22073" spans="20:30" x14ac:dyDescent="0.2">
      <c r="T22073" s="212"/>
      <c r="U22073" s="213"/>
      <c r="V22073" s="213"/>
      <c r="W22073" s="213"/>
      <c r="X22073" s="214"/>
      <c r="Y22073" s="214"/>
      <c r="Z22073" s="214"/>
      <c r="AA22073" s="217"/>
      <c r="AB22073" s="217"/>
      <c r="AC22073" s="217"/>
      <c r="AD22073" s="213"/>
    </row>
    <row r="22074" spans="20:30" x14ac:dyDescent="0.2">
      <c r="T22074" s="212"/>
      <c r="U22074" s="213"/>
      <c r="V22074" s="213"/>
      <c r="W22074" s="213"/>
      <c r="X22074" s="214"/>
      <c r="Y22074" s="214"/>
      <c r="Z22074" s="214"/>
      <c r="AA22074" s="217"/>
      <c r="AB22074" s="217"/>
      <c r="AC22074" s="217"/>
      <c r="AD22074" s="213"/>
    </row>
    <row r="22075" spans="20:30" x14ac:dyDescent="0.2">
      <c r="T22075" s="212"/>
      <c r="U22075" s="213"/>
      <c r="V22075" s="213"/>
      <c r="W22075" s="213"/>
      <c r="X22075" s="214"/>
      <c r="Y22075" s="214"/>
      <c r="Z22075" s="214"/>
      <c r="AA22075" s="217"/>
      <c r="AB22075" s="217"/>
      <c r="AC22075" s="217"/>
      <c r="AD22075" s="213"/>
    </row>
    <row r="22076" spans="20:30" x14ac:dyDescent="0.2">
      <c r="T22076" s="212"/>
      <c r="U22076" s="213"/>
      <c r="V22076" s="213"/>
      <c r="W22076" s="213"/>
      <c r="X22076" s="214"/>
      <c r="Y22076" s="214"/>
      <c r="Z22076" s="214"/>
      <c r="AA22076" s="217"/>
      <c r="AB22076" s="217"/>
      <c r="AC22076" s="217"/>
      <c r="AD22076" s="213"/>
    </row>
    <row r="22077" spans="20:30" x14ac:dyDescent="0.2">
      <c r="T22077" s="212"/>
      <c r="U22077" s="213"/>
      <c r="V22077" s="213"/>
      <c r="W22077" s="213"/>
      <c r="X22077" s="214"/>
      <c r="Y22077" s="214"/>
      <c r="Z22077" s="214"/>
      <c r="AA22077" s="217"/>
      <c r="AB22077" s="217"/>
      <c r="AC22077" s="217"/>
      <c r="AD22077" s="213"/>
    </row>
    <row r="22078" spans="20:30" x14ac:dyDescent="0.2">
      <c r="T22078" s="212"/>
      <c r="U22078" s="213"/>
      <c r="V22078" s="213"/>
      <c r="W22078" s="213"/>
      <c r="X22078" s="214"/>
      <c r="Y22078" s="214"/>
      <c r="Z22078" s="214"/>
      <c r="AA22078" s="217"/>
      <c r="AB22078" s="217"/>
      <c r="AC22078" s="217"/>
      <c r="AD22078" s="213"/>
    </row>
    <row r="22079" spans="20:30" x14ac:dyDescent="0.2">
      <c r="T22079" s="212"/>
      <c r="U22079" s="213"/>
      <c r="V22079" s="213"/>
      <c r="W22079" s="213"/>
      <c r="X22079" s="214"/>
      <c r="Y22079" s="214"/>
      <c r="Z22079" s="214"/>
      <c r="AA22079" s="217"/>
      <c r="AB22079" s="217"/>
      <c r="AC22079" s="217"/>
      <c r="AD22079" s="213"/>
    </row>
    <row r="22080" spans="20:30" x14ac:dyDescent="0.2">
      <c r="T22080" s="212"/>
      <c r="U22080" s="213"/>
      <c r="V22080" s="213"/>
      <c r="W22080" s="213"/>
      <c r="X22080" s="214"/>
      <c r="Y22080" s="214"/>
      <c r="Z22080" s="214"/>
      <c r="AA22080" s="217"/>
      <c r="AB22080" s="217"/>
      <c r="AC22080" s="217"/>
      <c r="AD22080" s="213"/>
    </row>
    <row r="22081" spans="20:30" x14ac:dyDescent="0.2">
      <c r="T22081" s="212"/>
      <c r="U22081" s="213"/>
      <c r="V22081" s="213"/>
      <c r="W22081" s="213"/>
      <c r="X22081" s="214"/>
      <c r="Y22081" s="214"/>
      <c r="Z22081" s="214"/>
      <c r="AA22081" s="217"/>
      <c r="AB22081" s="217"/>
      <c r="AC22081" s="217"/>
      <c r="AD22081" s="213"/>
    </row>
    <row r="22082" spans="20:30" x14ac:dyDescent="0.2">
      <c r="T22082" s="212"/>
      <c r="U22082" s="213"/>
      <c r="V22082" s="213"/>
      <c r="W22082" s="213"/>
      <c r="X22082" s="214"/>
      <c r="Y22082" s="214"/>
      <c r="Z22082" s="214"/>
      <c r="AA22082" s="217"/>
      <c r="AB22082" s="217"/>
      <c r="AC22082" s="217"/>
      <c r="AD22082" s="213"/>
    </row>
    <row r="22083" spans="20:30" x14ac:dyDescent="0.2">
      <c r="T22083" s="212"/>
      <c r="U22083" s="213"/>
      <c r="V22083" s="213"/>
      <c r="W22083" s="213"/>
      <c r="X22083" s="214"/>
      <c r="Y22083" s="214"/>
      <c r="Z22083" s="214"/>
      <c r="AA22083" s="217"/>
      <c r="AB22083" s="217"/>
      <c r="AC22083" s="217"/>
      <c r="AD22083" s="213"/>
    </row>
    <row r="22084" spans="20:30" x14ac:dyDescent="0.2">
      <c r="T22084" s="212"/>
      <c r="U22084" s="213"/>
      <c r="V22084" s="213"/>
      <c r="W22084" s="213"/>
      <c r="X22084" s="214"/>
      <c r="Y22084" s="214"/>
      <c r="Z22084" s="214"/>
      <c r="AA22084" s="217"/>
      <c r="AB22084" s="217"/>
      <c r="AC22084" s="217"/>
      <c r="AD22084" s="213"/>
    </row>
    <row r="22085" spans="20:30" x14ac:dyDescent="0.2">
      <c r="T22085" s="212"/>
      <c r="U22085" s="213"/>
      <c r="V22085" s="213"/>
      <c r="W22085" s="213"/>
      <c r="X22085" s="214"/>
      <c r="Y22085" s="214"/>
      <c r="Z22085" s="214"/>
      <c r="AA22085" s="217"/>
      <c r="AB22085" s="217"/>
      <c r="AC22085" s="217"/>
      <c r="AD22085" s="213"/>
    </row>
    <row r="22086" spans="20:30" x14ac:dyDescent="0.2">
      <c r="T22086" s="212"/>
      <c r="U22086" s="213"/>
      <c r="V22086" s="213"/>
      <c r="W22086" s="213"/>
      <c r="X22086" s="214"/>
      <c r="Y22086" s="214"/>
      <c r="Z22086" s="214"/>
      <c r="AA22086" s="217"/>
      <c r="AB22086" s="217"/>
      <c r="AC22086" s="217"/>
      <c r="AD22086" s="213"/>
    </row>
    <row r="22087" spans="20:30" x14ac:dyDescent="0.2">
      <c r="T22087" s="212"/>
      <c r="U22087" s="213"/>
      <c r="V22087" s="213"/>
      <c r="W22087" s="213"/>
      <c r="X22087" s="214"/>
      <c r="Y22087" s="214"/>
      <c r="Z22087" s="214"/>
      <c r="AA22087" s="217"/>
      <c r="AB22087" s="217"/>
      <c r="AC22087" s="217"/>
      <c r="AD22087" s="213"/>
    </row>
    <row r="22088" spans="20:30" x14ac:dyDescent="0.2">
      <c r="T22088" s="212"/>
      <c r="U22088" s="213"/>
      <c r="V22088" s="213"/>
      <c r="W22088" s="213"/>
      <c r="X22088" s="214"/>
      <c r="Y22088" s="214"/>
      <c r="Z22088" s="214"/>
      <c r="AA22088" s="217"/>
      <c r="AB22088" s="217"/>
      <c r="AC22088" s="217"/>
      <c r="AD22088" s="213"/>
    </row>
    <row r="22089" spans="20:30" x14ac:dyDescent="0.2">
      <c r="T22089" s="212"/>
      <c r="U22089" s="213"/>
      <c r="V22089" s="213"/>
      <c r="W22089" s="213"/>
      <c r="X22089" s="214"/>
      <c r="Y22089" s="214"/>
      <c r="Z22089" s="214"/>
      <c r="AA22089" s="217"/>
      <c r="AB22089" s="217"/>
      <c r="AC22089" s="217"/>
      <c r="AD22089" s="213"/>
    </row>
    <row r="22090" spans="20:30" x14ac:dyDescent="0.2">
      <c r="T22090" s="212"/>
      <c r="U22090" s="213"/>
      <c r="V22090" s="213"/>
      <c r="W22090" s="213"/>
      <c r="X22090" s="214"/>
      <c r="Y22090" s="214"/>
      <c r="Z22090" s="214"/>
      <c r="AA22090" s="217"/>
      <c r="AB22090" s="217"/>
      <c r="AC22090" s="217"/>
      <c r="AD22090" s="213"/>
    </row>
    <row r="22091" spans="20:30" x14ac:dyDescent="0.2">
      <c r="T22091" s="212"/>
      <c r="U22091" s="213"/>
      <c r="V22091" s="213"/>
      <c r="W22091" s="213"/>
      <c r="X22091" s="214"/>
      <c r="Y22091" s="214"/>
      <c r="Z22091" s="214"/>
      <c r="AA22091" s="217"/>
      <c r="AB22091" s="217"/>
      <c r="AC22091" s="217"/>
      <c r="AD22091" s="213"/>
    </row>
    <row r="22092" spans="20:30" x14ac:dyDescent="0.2">
      <c r="T22092" s="212"/>
      <c r="U22092" s="213"/>
      <c r="V22092" s="213"/>
      <c r="W22092" s="213"/>
      <c r="X22092" s="214"/>
      <c r="Y22092" s="214"/>
      <c r="Z22092" s="214"/>
      <c r="AA22092" s="217"/>
      <c r="AB22092" s="217"/>
      <c r="AC22092" s="217"/>
      <c r="AD22092" s="213"/>
    </row>
    <row r="22093" spans="20:30" x14ac:dyDescent="0.2">
      <c r="T22093" s="212"/>
      <c r="U22093" s="213"/>
      <c r="V22093" s="213"/>
      <c r="W22093" s="213"/>
      <c r="X22093" s="214"/>
      <c r="Y22093" s="214"/>
      <c r="Z22093" s="214"/>
      <c r="AA22093" s="217"/>
      <c r="AB22093" s="217"/>
      <c r="AC22093" s="217"/>
      <c r="AD22093" s="213"/>
    </row>
    <row r="22094" spans="20:30" x14ac:dyDescent="0.2">
      <c r="T22094" s="212"/>
      <c r="U22094" s="213"/>
      <c r="V22094" s="213"/>
      <c r="W22094" s="213"/>
      <c r="X22094" s="214"/>
      <c r="Y22094" s="214"/>
      <c r="Z22094" s="214"/>
      <c r="AA22094" s="217"/>
      <c r="AB22094" s="217"/>
      <c r="AC22094" s="217"/>
      <c r="AD22094" s="213"/>
    </row>
    <row r="22095" spans="20:30" x14ac:dyDescent="0.2">
      <c r="T22095" s="212"/>
      <c r="U22095" s="213"/>
      <c r="V22095" s="213"/>
      <c r="W22095" s="213"/>
      <c r="X22095" s="214"/>
      <c r="Y22095" s="214"/>
      <c r="Z22095" s="214"/>
      <c r="AA22095" s="217"/>
      <c r="AB22095" s="217"/>
      <c r="AC22095" s="217"/>
      <c r="AD22095" s="213"/>
    </row>
    <row r="22096" spans="20:30" x14ac:dyDescent="0.2">
      <c r="T22096" s="212"/>
      <c r="U22096" s="213"/>
      <c r="V22096" s="213"/>
      <c r="W22096" s="213"/>
      <c r="X22096" s="214"/>
      <c r="Y22096" s="214"/>
      <c r="Z22096" s="214"/>
      <c r="AA22096" s="217"/>
      <c r="AB22096" s="217"/>
      <c r="AC22096" s="217"/>
      <c r="AD22096" s="213"/>
    </row>
    <row r="22097" spans="20:30" x14ac:dyDescent="0.2">
      <c r="T22097" s="212"/>
      <c r="U22097" s="213"/>
      <c r="V22097" s="213"/>
      <c r="W22097" s="213"/>
      <c r="X22097" s="214"/>
      <c r="Y22097" s="214"/>
      <c r="Z22097" s="214"/>
      <c r="AA22097" s="217"/>
      <c r="AB22097" s="217"/>
      <c r="AC22097" s="217"/>
      <c r="AD22097" s="213"/>
    </row>
    <row r="22098" spans="20:30" x14ac:dyDescent="0.2">
      <c r="T22098" s="212"/>
      <c r="U22098" s="213"/>
      <c r="V22098" s="213"/>
      <c r="W22098" s="213"/>
      <c r="X22098" s="214"/>
      <c r="Y22098" s="214"/>
      <c r="Z22098" s="214"/>
      <c r="AA22098" s="217"/>
      <c r="AB22098" s="217"/>
      <c r="AC22098" s="217"/>
      <c r="AD22098" s="213"/>
    </row>
    <row r="22099" spans="20:30" x14ac:dyDescent="0.2">
      <c r="T22099" s="212"/>
      <c r="U22099" s="213"/>
      <c r="V22099" s="213"/>
      <c r="W22099" s="213"/>
      <c r="X22099" s="214"/>
      <c r="Y22099" s="214"/>
      <c r="Z22099" s="214"/>
      <c r="AA22099" s="217"/>
      <c r="AB22099" s="217"/>
      <c r="AC22099" s="217"/>
      <c r="AD22099" s="213"/>
    </row>
    <row r="22100" spans="20:30" x14ac:dyDescent="0.2">
      <c r="T22100" s="212"/>
      <c r="U22100" s="213"/>
      <c r="V22100" s="213"/>
      <c r="W22100" s="213"/>
      <c r="X22100" s="214"/>
      <c r="Y22100" s="214"/>
      <c r="Z22100" s="214"/>
      <c r="AA22100" s="217"/>
      <c r="AB22100" s="217"/>
      <c r="AC22100" s="217"/>
      <c r="AD22100" s="213"/>
    </row>
    <row r="22101" spans="20:30" x14ac:dyDescent="0.2">
      <c r="T22101" s="212"/>
      <c r="U22101" s="213"/>
      <c r="V22101" s="213"/>
      <c r="W22101" s="213"/>
      <c r="X22101" s="214"/>
      <c r="Y22101" s="214"/>
      <c r="Z22101" s="214"/>
      <c r="AA22101" s="217"/>
      <c r="AB22101" s="217"/>
      <c r="AC22101" s="217"/>
      <c r="AD22101" s="213"/>
    </row>
    <row r="22102" spans="20:30" x14ac:dyDescent="0.2">
      <c r="T22102" s="212"/>
      <c r="U22102" s="213"/>
      <c r="V22102" s="213"/>
      <c r="W22102" s="213"/>
      <c r="X22102" s="214"/>
      <c r="Y22102" s="214"/>
      <c r="Z22102" s="214"/>
      <c r="AA22102" s="217"/>
      <c r="AB22102" s="217"/>
      <c r="AC22102" s="217"/>
      <c r="AD22102" s="213"/>
    </row>
    <row r="22103" spans="20:30" x14ac:dyDescent="0.2">
      <c r="T22103" s="212"/>
      <c r="U22103" s="213"/>
      <c r="V22103" s="213"/>
      <c r="W22103" s="213"/>
      <c r="X22103" s="214"/>
      <c r="Y22103" s="214"/>
      <c r="Z22103" s="214"/>
      <c r="AA22103" s="217"/>
      <c r="AB22103" s="217"/>
      <c r="AC22103" s="217"/>
      <c r="AD22103" s="213"/>
    </row>
    <row r="22104" spans="20:30" x14ac:dyDescent="0.2">
      <c r="T22104" s="212"/>
      <c r="U22104" s="213"/>
      <c r="V22104" s="213"/>
      <c r="W22104" s="213"/>
      <c r="X22104" s="214"/>
      <c r="Y22104" s="214"/>
      <c r="Z22104" s="214"/>
      <c r="AA22104" s="217"/>
      <c r="AB22104" s="217"/>
      <c r="AC22104" s="217"/>
      <c r="AD22104" s="213"/>
    </row>
    <row r="22105" spans="20:30" x14ac:dyDescent="0.2">
      <c r="T22105" s="212"/>
      <c r="U22105" s="213"/>
      <c r="V22105" s="213"/>
      <c r="W22105" s="213"/>
      <c r="X22105" s="214"/>
      <c r="Y22105" s="214"/>
      <c r="Z22105" s="214"/>
      <c r="AA22105" s="217"/>
      <c r="AB22105" s="217"/>
      <c r="AC22105" s="217"/>
      <c r="AD22105" s="213"/>
    </row>
    <row r="22106" spans="20:30" x14ac:dyDescent="0.2">
      <c r="T22106" s="212"/>
      <c r="U22106" s="213"/>
      <c r="V22106" s="213"/>
      <c r="W22106" s="213"/>
      <c r="X22106" s="214"/>
      <c r="Y22106" s="214"/>
      <c r="Z22106" s="214"/>
      <c r="AA22106" s="217"/>
      <c r="AB22106" s="217"/>
      <c r="AC22106" s="217"/>
      <c r="AD22106" s="213"/>
    </row>
    <row r="22107" spans="20:30" x14ac:dyDescent="0.2">
      <c r="T22107" s="212"/>
      <c r="U22107" s="213"/>
      <c r="V22107" s="213"/>
      <c r="W22107" s="213"/>
      <c r="X22107" s="214"/>
      <c r="Y22107" s="214"/>
      <c r="Z22107" s="214"/>
      <c r="AA22107" s="217"/>
      <c r="AB22107" s="217"/>
      <c r="AC22107" s="217"/>
      <c r="AD22107" s="213"/>
    </row>
    <row r="22108" spans="20:30" x14ac:dyDescent="0.2">
      <c r="T22108" s="212"/>
      <c r="U22108" s="213"/>
      <c r="V22108" s="213"/>
      <c r="W22108" s="213"/>
      <c r="X22108" s="214"/>
      <c r="Y22108" s="214"/>
      <c r="Z22108" s="214"/>
      <c r="AA22108" s="217"/>
      <c r="AB22108" s="217"/>
      <c r="AC22108" s="217"/>
      <c r="AD22108" s="213"/>
    </row>
    <row r="22109" spans="20:30" x14ac:dyDescent="0.2">
      <c r="T22109" s="212"/>
      <c r="U22109" s="213"/>
      <c r="V22109" s="213"/>
      <c r="W22109" s="213"/>
      <c r="X22109" s="214"/>
      <c r="Y22109" s="214"/>
      <c r="Z22109" s="214"/>
      <c r="AA22109" s="217"/>
      <c r="AB22109" s="217"/>
      <c r="AC22109" s="217"/>
      <c r="AD22109" s="213"/>
    </row>
    <row r="22110" spans="20:30" x14ac:dyDescent="0.2">
      <c r="T22110" s="212"/>
      <c r="U22110" s="213"/>
      <c r="V22110" s="213"/>
      <c r="W22110" s="213"/>
      <c r="X22110" s="214"/>
      <c r="Y22110" s="214"/>
      <c r="Z22110" s="214"/>
      <c r="AA22110" s="217"/>
      <c r="AB22110" s="217"/>
      <c r="AC22110" s="217"/>
      <c r="AD22110" s="213"/>
    </row>
    <row r="22111" spans="20:30" x14ac:dyDescent="0.2">
      <c r="T22111" s="212"/>
      <c r="U22111" s="213"/>
      <c r="V22111" s="213"/>
      <c r="W22111" s="213"/>
      <c r="X22111" s="214"/>
      <c r="Y22111" s="214"/>
      <c r="Z22111" s="214"/>
      <c r="AA22111" s="217"/>
      <c r="AB22111" s="217"/>
      <c r="AC22111" s="217"/>
      <c r="AD22111" s="213"/>
    </row>
    <row r="22112" spans="20:30" x14ac:dyDescent="0.2">
      <c r="T22112" s="212"/>
      <c r="U22112" s="213"/>
      <c r="V22112" s="213"/>
      <c r="W22112" s="213"/>
      <c r="X22112" s="214"/>
      <c r="Y22112" s="214"/>
      <c r="Z22112" s="214"/>
      <c r="AA22112" s="217"/>
      <c r="AB22112" s="217"/>
      <c r="AC22112" s="217"/>
      <c r="AD22112" s="213"/>
    </row>
    <row r="22113" spans="20:30" x14ac:dyDescent="0.2">
      <c r="T22113" s="212"/>
      <c r="U22113" s="213"/>
      <c r="V22113" s="213"/>
      <c r="W22113" s="213"/>
      <c r="X22113" s="214"/>
      <c r="Y22113" s="214"/>
      <c r="Z22113" s="214"/>
      <c r="AA22113" s="217"/>
      <c r="AB22113" s="217"/>
      <c r="AC22113" s="217"/>
      <c r="AD22113" s="213"/>
    </row>
    <row r="22114" spans="20:30" x14ac:dyDescent="0.2">
      <c r="T22114" s="212"/>
      <c r="U22114" s="213"/>
      <c r="V22114" s="213"/>
      <c r="W22114" s="213"/>
      <c r="X22114" s="214"/>
      <c r="Y22114" s="214"/>
      <c r="Z22114" s="214"/>
      <c r="AA22114" s="217"/>
      <c r="AB22114" s="217"/>
      <c r="AC22114" s="217"/>
      <c r="AD22114" s="213"/>
    </row>
    <row r="22115" spans="20:30" x14ac:dyDescent="0.2">
      <c r="T22115" s="212"/>
      <c r="U22115" s="213"/>
      <c r="V22115" s="213"/>
      <c r="W22115" s="213"/>
      <c r="X22115" s="214"/>
      <c r="Y22115" s="214"/>
      <c r="Z22115" s="214"/>
      <c r="AA22115" s="217"/>
      <c r="AB22115" s="217"/>
      <c r="AC22115" s="217"/>
      <c r="AD22115" s="213"/>
    </row>
    <row r="22116" spans="20:30" x14ac:dyDescent="0.2">
      <c r="T22116" s="212"/>
      <c r="U22116" s="213"/>
      <c r="V22116" s="213"/>
      <c r="W22116" s="213"/>
      <c r="X22116" s="214"/>
      <c r="Y22116" s="214"/>
      <c r="Z22116" s="214"/>
      <c r="AA22116" s="217"/>
      <c r="AB22116" s="217"/>
      <c r="AC22116" s="217"/>
      <c r="AD22116" s="213"/>
    </row>
    <row r="22117" spans="20:30" x14ac:dyDescent="0.2">
      <c r="T22117" s="212"/>
      <c r="U22117" s="213"/>
      <c r="V22117" s="213"/>
      <c r="W22117" s="213"/>
      <c r="X22117" s="214"/>
      <c r="Y22117" s="214"/>
      <c r="Z22117" s="214"/>
      <c r="AA22117" s="217"/>
      <c r="AB22117" s="217"/>
      <c r="AC22117" s="217"/>
      <c r="AD22117" s="213"/>
    </row>
    <row r="22118" spans="20:30" x14ac:dyDescent="0.2">
      <c r="T22118" s="212"/>
      <c r="U22118" s="213"/>
      <c r="V22118" s="213"/>
      <c r="W22118" s="213"/>
      <c r="X22118" s="214"/>
      <c r="Y22118" s="214"/>
      <c r="Z22118" s="214"/>
      <c r="AA22118" s="217"/>
      <c r="AB22118" s="217"/>
      <c r="AC22118" s="217"/>
      <c r="AD22118" s="213"/>
    </row>
    <row r="22119" spans="20:30" x14ac:dyDescent="0.2">
      <c r="T22119" s="212"/>
      <c r="U22119" s="213"/>
      <c r="V22119" s="213"/>
      <c r="W22119" s="213"/>
      <c r="X22119" s="214"/>
      <c r="Y22119" s="214"/>
      <c r="Z22119" s="214"/>
      <c r="AA22119" s="217"/>
      <c r="AB22119" s="217"/>
      <c r="AC22119" s="217"/>
      <c r="AD22119" s="213"/>
    </row>
    <row r="22120" spans="20:30" x14ac:dyDescent="0.2">
      <c r="T22120" s="212"/>
      <c r="U22120" s="213"/>
      <c r="V22120" s="213"/>
      <c r="W22120" s="213"/>
      <c r="X22120" s="214"/>
      <c r="Y22120" s="214"/>
      <c r="Z22120" s="214"/>
      <c r="AA22120" s="217"/>
      <c r="AB22120" s="217"/>
      <c r="AC22120" s="217"/>
      <c r="AD22120" s="213"/>
    </row>
    <row r="22121" spans="20:30" x14ac:dyDescent="0.2">
      <c r="T22121" s="212"/>
      <c r="U22121" s="213"/>
      <c r="V22121" s="213"/>
      <c r="W22121" s="213"/>
      <c r="X22121" s="214"/>
      <c r="Y22121" s="214"/>
      <c r="Z22121" s="214"/>
      <c r="AA22121" s="217"/>
      <c r="AB22121" s="217"/>
      <c r="AC22121" s="217"/>
      <c r="AD22121" s="213"/>
    </row>
    <row r="22122" spans="20:30" x14ac:dyDescent="0.2">
      <c r="T22122" s="212"/>
      <c r="U22122" s="213"/>
      <c r="V22122" s="213"/>
      <c r="W22122" s="213"/>
      <c r="X22122" s="214"/>
      <c r="Y22122" s="214"/>
      <c r="Z22122" s="214"/>
      <c r="AA22122" s="217"/>
      <c r="AB22122" s="217"/>
      <c r="AC22122" s="217"/>
      <c r="AD22122" s="213"/>
    </row>
    <row r="22123" spans="20:30" x14ac:dyDescent="0.2">
      <c r="T22123" s="212"/>
      <c r="U22123" s="213"/>
      <c r="V22123" s="213"/>
      <c r="W22123" s="213"/>
      <c r="X22123" s="214"/>
      <c r="Y22123" s="214"/>
      <c r="Z22123" s="214"/>
      <c r="AA22123" s="217"/>
      <c r="AB22123" s="217"/>
      <c r="AC22123" s="217"/>
      <c r="AD22123" s="213"/>
    </row>
    <row r="22124" spans="20:30" x14ac:dyDescent="0.2">
      <c r="T22124" s="212"/>
      <c r="U22124" s="213"/>
      <c r="V22124" s="213"/>
      <c r="W22124" s="213"/>
      <c r="X22124" s="214"/>
      <c r="Y22124" s="214"/>
      <c r="Z22124" s="214"/>
      <c r="AA22124" s="217"/>
      <c r="AB22124" s="217"/>
      <c r="AC22124" s="217"/>
      <c r="AD22124" s="213"/>
    </row>
    <row r="22125" spans="20:30" x14ac:dyDescent="0.2">
      <c r="T22125" s="212"/>
      <c r="U22125" s="213"/>
      <c r="V22125" s="213"/>
      <c r="W22125" s="213"/>
      <c r="X22125" s="214"/>
      <c r="Y22125" s="214"/>
      <c r="Z22125" s="214"/>
      <c r="AA22125" s="217"/>
      <c r="AB22125" s="217"/>
      <c r="AC22125" s="217"/>
      <c r="AD22125" s="213"/>
    </row>
    <row r="22126" spans="20:30" x14ac:dyDescent="0.2">
      <c r="T22126" s="212"/>
      <c r="U22126" s="213"/>
      <c r="V22126" s="213"/>
      <c r="W22126" s="213"/>
      <c r="X22126" s="214"/>
      <c r="Y22126" s="214"/>
      <c r="Z22126" s="214"/>
      <c r="AA22126" s="217"/>
      <c r="AB22126" s="217"/>
      <c r="AC22126" s="217"/>
      <c r="AD22126" s="213"/>
    </row>
    <row r="22127" spans="20:30" x14ac:dyDescent="0.2">
      <c r="T22127" s="212"/>
      <c r="U22127" s="213"/>
      <c r="V22127" s="213"/>
      <c r="W22127" s="213"/>
      <c r="X22127" s="214"/>
      <c r="Y22127" s="214"/>
      <c r="Z22127" s="214"/>
      <c r="AA22127" s="217"/>
      <c r="AB22127" s="217"/>
      <c r="AC22127" s="217"/>
      <c r="AD22127" s="213"/>
    </row>
    <row r="22128" spans="20:30" x14ac:dyDescent="0.2">
      <c r="T22128" s="212"/>
      <c r="U22128" s="213"/>
      <c r="V22128" s="213"/>
      <c r="W22128" s="213"/>
      <c r="X22128" s="214"/>
      <c r="Y22128" s="214"/>
      <c r="Z22128" s="214"/>
      <c r="AA22128" s="217"/>
      <c r="AB22128" s="217"/>
      <c r="AC22128" s="217"/>
      <c r="AD22128" s="213"/>
    </row>
    <row r="22129" spans="20:30" x14ac:dyDescent="0.2">
      <c r="T22129" s="212"/>
      <c r="U22129" s="213"/>
      <c r="V22129" s="213"/>
      <c r="W22129" s="213"/>
      <c r="X22129" s="214"/>
      <c r="Y22129" s="214"/>
      <c r="Z22129" s="214"/>
      <c r="AA22129" s="217"/>
      <c r="AB22129" s="217"/>
      <c r="AC22129" s="217"/>
      <c r="AD22129" s="213"/>
    </row>
    <row r="22130" spans="20:30" x14ac:dyDescent="0.2">
      <c r="T22130" s="212"/>
      <c r="U22130" s="213"/>
      <c r="V22130" s="213"/>
      <c r="W22130" s="213"/>
      <c r="X22130" s="214"/>
      <c r="Y22130" s="214"/>
      <c r="Z22130" s="214"/>
      <c r="AA22130" s="217"/>
      <c r="AB22130" s="217"/>
      <c r="AC22130" s="217"/>
      <c r="AD22130" s="213"/>
    </row>
    <row r="22131" spans="20:30" x14ac:dyDescent="0.2">
      <c r="T22131" s="212"/>
      <c r="U22131" s="213"/>
      <c r="V22131" s="213"/>
      <c r="W22131" s="213"/>
      <c r="X22131" s="214"/>
      <c r="Y22131" s="214"/>
      <c r="Z22131" s="214"/>
      <c r="AA22131" s="217"/>
      <c r="AB22131" s="217"/>
      <c r="AC22131" s="217"/>
      <c r="AD22131" s="213"/>
    </row>
    <row r="22132" spans="20:30" x14ac:dyDescent="0.2">
      <c r="T22132" s="212"/>
      <c r="U22132" s="213"/>
      <c r="V22132" s="213"/>
      <c r="W22132" s="213"/>
      <c r="X22132" s="214"/>
      <c r="Y22132" s="214"/>
      <c r="Z22132" s="214"/>
      <c r="AA22132" s="217"/>
      <c r="AB22132" s="217"/>
      <c r="AC22132" s="217"/>
      <c r="AD22132" s="213"/>
    </row>
    <row r="22133" spans="20:30" x14ac:dyDescent="0.2">
      <c r="T22133" s="212"/>
      <c r="U22133" s="213"/>
      <c r="V22133" s="213"/>
      <c r="W22133" s="213"/>
      <c r="X22133" s="214"/>
      <c r="Y22133" s="214"/>
      <c r="Z22133" s="214"/>
      <c r="AA22133" s="217"/>
      <c r="AB22133" s="217"/>
      <c r="AC22133" s="217"/>
      <c r="AD22133" s="213"/>
    </row>
    <row r="22134" spans="20:30" x14ac:dyDescent="0.2">
      <c r="T22134" s="212"/>
      <c r="U22134" s="213"/>
      <c r="V22134" s="213"/>
      <c r="W22134" s="213"/>
      <c r="X22134" s="214"/>
      <c r="Y22134" s="214"/>
      <c r="Z22134" s="214"/>
      <c r="AA22134" s="217"/>
      <c r="AB22134" s="217"/>
      <c r="AC22134" s="217"/>
      <c r="AD22134" s="213"/>
    </row>
    <row r="22135" spans="20:30" x14ac:dyDescent="0.2">
      <c r="T22135" s="212"/>
      <c r="U22135" s="213"/>
      <c r="V22135" s="213"/>
      <c r="W22135" s="213"/>
      <c r="X22135" s="214"/>
      <c r="Y22135" s="214"/>
      <c r="Z22135" s="214"/>
      <c r="AA22135" s="217"/>
      <c r="AB22135" s="217"/>
      <c r="AC22135" s="217"/>
      <c r="AD22135" s="213"/>
    </row>
    <row r="22136" spans="20:30" x14ac:dyDescent="0.2">
      <c r="T22136" s="212"/>
      <c r="U22136" s="213"/>
      <c r="V22136" s="213"/>
      <c r="W22136" s="213"/>
      <c r="X22136" s="214"/>
      <c r="Y22136" s="214"/>
      <c r="Z22136" s="214"/>
      <c r="AA22136" s="217"/>
      <c r="AB22136" s="217"/>
      <c r="AC22136" s="217"/>
      <c r="AD22136" s="213"/>
    </row>
    <row r="22137" spans="20:30" x14ac:dyDescent="0.2">
      <c r="T22137" s="212"/>
      <c r="U22137" s="213"/>
      <c r="V22137" s="213"/>
      <c r="W22137" s="213"/>
      <c r="X22137" s="214"/>
      <c r="Y22137" s="214"/>
      <c r="Z22137" s="214"/>
      <c r="AA22137" s="217"/>
      <c r="AB22137" s="217"/>
      <c r="AC22137" s="217"/>
      <c r="AD22137" s="213"/>
    </row>
    <row r="22138" spans="20:30" x14ac:dyDescent="0.2">
      <c r="T22138" s="212"/>
      <c r="U22138" s="213"/>
      <c r="V22138" s="213"/>
      <c r="W22138" s="213"/>
      <c r="X22138" s="214"/>
      <c r="Y22138" s="214"/>
      <c r="Z22138" s="214"/>
      <c r="AA22138" s="217"/>
      <c r="AB22138" s="217"/>
      <c r="AC22138" s="217"/>
      <c r="AD22138" s="213"/>
    </row>
    <row r="22139" spans="20:30" x14ac:dyDescent="0.2">
      <c r="T22139" s="212"/>
      <c r="U22139" s="213"/>
      <c r="V22139" s="213"/>
      <c r="W22139" s="213"/>
      <c r="X22139" s="214"/>
      <c r="Y22139" s="214"/>
      <c r="Z22139" s="214"/>
      <c r="AA22139" s="217"/>
      <c r="AB22139" s="217"/>
      <c r="AC22139" s="217"/>
      <c r="AD22139" s="213"/>
    </row>
    <row r="22140" spans="20:30" x14ac:dyDescent="0.2">
      <c r="T22140" s="212"/>
      <c r="U22140" s="213"/>
      <c r="V22140" s="213"/>
      <c r="W22140" s="213"/>
      <c r="X22140" s="214"/>
      <c r="Y22140" s="214"/>
      <c r="Z22140" s="214"/>
      <c r="AA22140" s="217"/>
      <c r="AB22140" s="217"/>
      <c r="AC22140" s="217"/>
      <c r="AD22140" s="213"/>
    </row>
    <row r="22141" spans="20:30" x14ac:dyDescent="0.2">
      <c r="T22141" s="212"/>
      <c r="U22141" s="213"/>
      <c r="V22141" s="213"/>
      <c r="W22141" s="213"/>
      <c r="X22141" s="214"/>
      <c r="Y22141" s="214"/>
      <c r="Z22141" s="214"/>
      <c r="AA22141" s="217"/>
      <c r="AB22141" s="217"/>
      <c r="AC22141" s="217"/>
      <c r="AD22141" s="213"/>
    </row>
    <row r="22142" spans="20:30" x14ac:dyDescent="0.2">
      <c r="T22142" s="212"/>
      <c r="U22142" s="213"/>
      <c r="V22142" s="213"/>
      <c r="W22142" s="213"/>
      <c r="X22142" s="214"/>
      <c r="Y22142" s="214"/>
      <c r="Z22142" s="214"/>
      <c r="AA22142" s="217"/>
      <c r="AB22142" s="217"/>
      <c r="AC22142" s="217"/>
      <c r="AD22142" s="213"/>
    </row>
    <row r="22143" spans="20:30" x14ac:dyDescent="0.2">
      <c r="T22143" s="212"/>
      <c r="U22143" s="213"/>
      <c r="V22143" s="213"/>
      <c r="W22143" s="213"/>
      <c r="X22143" s="214"/>
      <c r="Y22143" s="214"/>
      <c r="Z22143" s="214"/>
      <c r="AA22143" s="217"/>
      <c r="AB22143" s="217"/>
      <c r="AC22143" s="217"/>
      <c r="AD22143" s="213"/>
    </row>
    <row r="22144" spans="20:30" x14ac:dyDescent="0.2">
      <c r="T22144" s="212"/>
      <c r="U22144" s="213"/>
      <c r="V22144" s="213"/>
      <c r="W22144" s="213"/>
      <c r="X22144" s="214"/>
      <c r="Y22144" s="214"/>
      <c r="Z22144" s="214"/>
      <c r="AA22144" s="217"/>
      <c r="AB22144" s="217"/>
      <c r="AC22144" s="217"/>
      <c r="AD22144" s="213"/>
    </row>
    <row r="22145" spans="20:30" x14ac:dyDescent="0.2">
      <c r="T22145" s="212"/>
      <c r="U22145" s="213"/>
      <c r="V22145" s="213"/>
      <c r="W22145" s="213"/>
      <c r="X22145" s="214"/>
      <c r="Y22145" s="214"/>
      <c r="Z22145" s="214"/>
      <c r="AA22145" s="217"/>
      <c r="AB22145" s="217"/>
      <c r="AC22145" s="217"/>
      <c r="AD22145" s="213"/>
    </row>
    <row r="22146" spans="20:30" x14ac:dyDescent="0.2">
      <c r="T22146" s="212"/>
      <c r="U22146" s="213"/>
      <c r="V22146" s="213"/>
      <c r="W22146" s="213"/>
      <c r="X22146" s="214"/>
      <c r="Y22146" s="214"/>
      <c r="Z22146" s="214"/>
      <c r="AA22146" s="217"/>
      <c r="AB22146" s="217"/>
      <c r="AC22146" s="217"/>
      <c r="AD22146" s="213"/>
    </row>
    <row r="22147" spans="20:30" x14ac:dyDescent="0.2">
      <c r="T22147" s="212"/>
      <c r="U22147" s="213"/>
      <c r="V22147" s="213"/>
      <c r="W22147" s="213"/>
      <c r="X22147" s="214"/>
      <c r="Y22147" s="214"/>
      <c r="Z22147" s="214"/>
      <c r="AA22147" s="217"/>
      <c r="AB22147" s="217"/>
      <c r="AC22147" s="217"/>
      <c r="AD22147" s="213"/>
    </row>
    <row r="22148" spans="20:30" x14ac:dyDescent="0.2">
      <c r="T22148" s="212"/>
      <c r="U22148" s="213"/>
      <c r="V22148" s="213"/>
      <c r="W22148" s="213"/>
      <c r="X22148" s="214"/>
      <c r="Y22148" s="214"/>
      <c r="Z22148" s="214"/>
      <c r="AA22148" s="217"/>
      <c r="AB22148" s="217"/>
      <c r="AC22148" s="217"/>
      <c r="AD22148" s="213"/>
    </row>
    <row r="22149" spans="20:30" x14ac:dyDescent="0.2">
      <c r="T22149" s="212"/>
      <c r="U22149" s="213"/>
      <c r="V22149" s="213"/>
      <c r="W22149" s="213"/>
      <c r="X22149" s="214"/>
      <c r="Y22149" s="214"/>
      <c r="Z22149" s="214"/>
      <c r="AA22149" s="217"/>
      <c r="AB22149" s="217"/>
      <c r="AC22149" s="217"/>
      <c r="AD22149" s="213"/>
    </row>
    <row r="22150" spans="20:30" x14ac:dyDescent="0.2">
      <c r="T22150" s="212"/>
      <c r="U22150" s="213"/>
      <c r="V22150" s="213"/>
      <c r="W22150" s="213"/>
      <c r="X22150" s="214"/>
      <c r="Y22150" s="214"/>
      <c r="Z22150" s="214"/>
      <c r="AA22150" s="217"/>
      <c r="AB22150" s="217"/>
      <c r="AC22150" s="217"/>
      <c r="AD22150" s="213"/>
    </row>
    <row r="22151" spans="20:30" x14ac:dyDescent="0.2">
      <c r="T22151" s="212"/>
      <c r="U22151" s="213"/>
      <c r="V22151" s="213"/>
      <c r="W22151" s="213"/>
      <c r="X22151" s="214"/>
      <c r="Y22151" s="214"/>
      <c r="Z22151" s="214"/>
      <c r="AA22151" s="217"/>
      <c r="AB22151" s="217"/>
      <c r="AC22151" s="217"/>
      <c r="AD22151" s="213"/>
    </row>
    <row r="22152" spans="20:30" x14ac:dyDescent="0.2">
      <c r="T22152" s="212"/>
      <c r="U22152" s="213"/>
      <c r="V22152" s="213"/>
      <c r="W22152" s="213"/>
      <c r="X22152" s="214"/>
      <c r="Y22152" s="214"/>
      <c r="Z22152" s="214"/>
      <c r="AA22152" s="217"/>
      <c r="AB22152" s="217"/>
      <c r="AC22152" s="217"/>
      <c r="AD22152" s="213"/>
    </row>
    <row r="22153" spans="20:30" x14ac:dyDescent="0.2">
      <c r="T22153" s="212"/>
      <c r="U22153" s="213"/>
      <c r="V22153" s="213"/>
      <c r="W22153" s="213"/>
      <c r="X22153" s="214"/>
      <c r="Y22153" s="214"/>
      <c r="Z22153" s="214"/>
      <c r="AA22153" s="217"/>
      <c r="AB22153" s="217"/>
      <c r="AC22153" s="217"/>
      <c r="AD22153" s="213"/>
    </row>
    <row r="22154" spans="20:30" x14ac:dyDescent="0.2">
      <c r="T22154" s="212"/>
      <c r="U22154" s="213"/>
      <c r="V22154" s="213"/>
      <c r="W22154" s="213"/>
      <c r="X22154" s="214"/>
      <c r="Y22154" s="214"/>
      <c r="Z22154" s="214"/>
      <c r="AA22154" s="217"/>
      <c r="AB22154" s="217"/>
      <c r="AC22154" s="217"/>
      <c r="AD22154" s="213"/>
    </row>
    <row r="22155" spans="20:30" x14ac:dyDescent="0.2">
      <c r="T22155" s="212"/>
      <c r="U22155" s="213"/>
      <c r="V22155" s="213"/>
      <c r="W22155" s="213"/>
      <c r="X22155" s="214"/>
      <c r="Y22155" s="214"/>
      <c r="Z22155" s="214"/>
      <c r="AA22155" s="217"/>
      <c r="AB22155" s="217"/>
      <c r="AC22155" s="217"/>
      <c r="AD22155" s="213"/>
    </row>
    <row r="22156" spans="20:30" x14ac:dyDescent="0.2">
      <c r="T22156" s="212"/>
      <c r="U22156" s="213"/>
      <c r="V22156" s="213"/>
      <c r="W22156" s="213"/>
      <c r="X22156" s="214"/>
      <c r="Y22156" s="214"/>
      <c r="Z22156" s="214"/>
      <c r="AA22156" s="217"/>
      <c r="AB22156" s="217"/>
      <c r="AC22156" s="217"/>
      <c r="AD22156" s="213"/>
    </row>
    <row r="22157" spans="20:30" x14ac:dyDescent="0.2">
      <c r="T22157" s="212"/>
      <c r="U22157" s="213"/>
      <c r="V22157" s="213"/>
      <c r="W22157" s="213"/>
      <c r="X22157" s="214"/>
      <c r="Y22157" s="214"/>
      <c r="Z22157" s="214"/>
      <c r="AA22157" s="217"/>
      <c r="AB22157" s="217"/>
      <c r="AC22157" s="217"/>
      <c r="AD22157" s="213"/>
    </row>
    <row r="22158" spans="20:30" x14ac:dyDescent="0.2">
      <c r="T22158" s="212"/>
      <c r="U22158" s="213"/>
      <c r="V22158" s="213"/>
      <c r="W22158" s="213"/>
      <c r="X22158" s="214"/>
      <c r="Y22158" s="214"/>
      <c r="Z22158" s="214"/>
      <c r="AA22158" s="217"/>
      <c r="AB22158" s="217"/>
      <c r="AC22158" s="217"/>
      <c r="AD22158" s="213"/>
    </row>
    <row r="22159" spans="20:30" x14ac:dyDescent="0.2">
      <c r="T22159" s="212"/>
      <c r="U22159" s="213"/>
      <c r="V22159" s="213"/>
      <c r="W22159" s="213"/>
      <c r="X22159" s="214"/>
      <c r="Y22159" s="214"/>
      <c r="Z22159" s="214"/>
      <c r="AA22159" s="217"/>
      <c r="AB22159" s="217"/>
      <c r="AC22159" s="217"/>
      <c r="AD22159" s="213"/>
    </row>
    <row r="22160" spans="20:30" x14ac:dyDescent="0.2">
      <c r="T22160" s="212"/>
      <c r="U22160" s="213"/>
      <c r="V22160" s="213"/>
      <c r="W22160" s="213"/>
      <c r="X22160" s="214"/>
      <c r="Y22160" s="214"/>
      <c r="Z22160" s="214"/>
      <c r="AA22160" s="217"/>
      <c r="AB22160" s="217"/>
      <c r="AC22160" s="217"/>
      <c r="AD22160" s="213"/>
    </row>
    <row r="22161" spans="20:30" x14ac:dyDescent="0.2">
      <c r="T22161" s="212"/>
      <c r="U22161" s="213"/>
      <c r="V22161" s="213"/>
      <c r="W22161" s="213"/>
      <c r="X22161" s="214"/>
      <c r="Y22161" s="214"/>
      <c r="Z22161" s="214"/>
      <c r="AA22161" s="217"/>
      <c r="AB22161" s="217"/>
      <c r="AC22161" s="217"/>
      <c r="AD22161" s="213"/>
    </row>
    <row r="22162" spans="20:30" x14ac:dyDescent="0.2">
      <c r="T22162" s="212"/>
      <c r="U22162" s="213"/>
      <c r="V22162" s="213"/>
      <c r="W22162" s="213"/>
      <c r="X22162" s="214"/>
      <c r="Y22162" s="214"/>
      <c r="Z22162" s="214"/>
      <c r="AA22162" s="217"/>
      <c r="AB22162" s="217"/>
      <c r="AC22162" s="217"/>
      <c r="AD22162" s="213"/>
    </row>
    <row r="22163" spans="20:30" x14ac:dyDescent="0.2">
      <c r="T22163" s="212"/>
      <c r="U22163" s="213"/>
      <c r="V22163" s="213"/>
      <c r="W22163" s="213"/>
      <c r="X22163" s="214"/>
      <c r="Y22163" s="214"/>
      <c r="Z22163" s="214"/>
      <c r="AA22163" s="217"/>
      <c r="AB22163" s="217"/>
      <c r="AC22163" s="217"/>
      <c r="AD22163" s="213"/>
    </row>
    <row r="22164" spans="20:30" x14ac:dyDescent="0.2">
      <c r="T22164" s="212"/>
      <c r="U22164" s="213"/>
      <c r="V22164" s="213"/>
      <c r="W22164" s="213"/>
      <c r="X22164" s="214"/>
      <c r="Y22164" s="214"/>
      <c r="Z22164" s="214"/>
      <c r="AA22164" s="217"/>
      <c r="AB22164" s="217"/>
      <c r="AC22164" s="217"/>
      <c r="AD22164" s="213"/>
    </row>
    <row r="22165" spans="20:30" x14ac:dyDescent="0.2">
      <c r="T22165" s="212"/>
      <c r="U22165" s="213"/>
      <c r="V22165" s="213"/>
      <c r="W22165" s="213"/>
      <c r="X22165" s="214"/>
      <c r="Y22165" s="214"/>
      <c r="Z22165" s="214"/>
      <c r="AA22165" s="217"/>
      <c r="AB22165" s="217"/>
      <c r="AC22165" s="217"/>
      <c r="AD22165" s="213"/>
    </row>
    <row r="22166" spans="20:30" x14ac:dyDescent="0.2">
      <c r="T22166" s="212"/>
      <c r="U22166" s="213"/>
      <c r="V22166" s="213"/>
      <c r="W22166" s="213"/>
      <c r="X22166" s="214"/>
      <c r="Y22166" s="214"/>
      <c r="Z22166" s="214"/>
      <c r="AA22166" s="217"/>
      <c r="AB22166" s="217"/>
      <c r="AC22166" s="217"/>
      <c r="AD22166" s="213"/>
    </row>
    <row r="22167" spans="20:30" x14ac:dyDescent="0.2">
      <c r="T22167" s="212"/>
      <c r="U22167" s="213"/>
      <c r="V22167" s="213"/>
      <c r="W22167" s="213"/>
      <c r="X22167" s="214"/>
      <c r="Y22167" s="214"/>
      <c r="Z22167" s="214"/>
      <c r="AA22167" s="217"/>
      <c r="AB22167" s="217"/>
      <c r="AC22167" s="217"/>
      <c r="AD22167" s="213"/>
    </row>
    <row r="22168" spans="20:30" x14ac:dyDescent="0.2">
      <c r="T22168" s="212"/>
      <c r="U22168" s="213"/>
      <c r="V22168" s="213"/>
      <c r="W22168" s="213"/>
      <c r="X22168" s="214"/>
      <c r="Y22168" s="214"/>
      <c r="Z22168" s="214"/>
      <c r="AA22168" s="217"/>
      <c r="AB22168" s="217"/>
      <c r="AC22168" s="217"/>
      <c r="AD22168" s="213"/>
    </row>
    <row r="22169" spans="20:30" x14ac:dyDescent="0.2">
      <c r="T22169" s="212"/>
      <c r="U22169" s="213"/>
      <c r="V22169" s="213"/>
      <c r="W22169" s="213"/>
      <c r="X22169" s="214"/>
      <c r="Y22169" s="214"/>
      <c r="Z22169" s="214"/>
      <c r="AA22169" s="217"/>
      <c r="AB22169" s="217"/>
      <c r="AC22169" s="217"/>
      <c r="AD22169" s="213"/>
    </row>
    <row r="22170" spans="20:30" x14ac:dyDescent="0.2">
      <c r="T22170" s="212"/>
      <c r="U22170" s="213"/>
      <c r="V22170" s="213"/>
      <c r="W22170" s="213"/>
      <c r="X22170" s="214"/>
      <c r="Y22170" s="214"/>
      <c r="Z22170" s="214"/>
      <c r="AA22170" s="217"/>
      <c r="AB22170" s="217"/>
      <c r="AC22170" s="217"/>
      <c r="AD22170" s="213"/>
    </row>
    <row r="22171" spans="20:30" x14ac:dyDescent="0.2">
      <c r="T22171" s="212"/>
      <c r="U22171" s="213"/>
      <c r="V22171" s="213"/>
      <c r="W22171" s="213"/>
      <c r="X22171" s="214"/>
      <c r="Y22171" s="214"/>
      <c r="Z22171" s="214"/>
      <c r="AA22171" s="217"/>
      <c r="AB22171" s="217"/>
      <c r="AC22171" s="217"/>
      <c r="AD22171" s="213"/>
    </row>
    <row r="22172" spans="20:30" x14ac:dyDescent="0.2">
      <c r="T22172" s="212"/>
      <c r="U22172" s="213"/>
      <c r="V22172" s="213"/>
      <c r="W22172" s="213"/>
      <c r="X22172" s="214"/>
      <c r="Y22172" s="214"/>
      <c r="Z22172" s="214"/>
      <c r="AA22172" s="217"/>
      <c r="AB22172" s="217"/>
      <c r="AC22172" s="217"/>
      <c r="AD22172" s="213"/>
    </row>
    <row r="22173" spans="20:30" x14ac:dyDescent="0.2">
      <c r="T22173" s="212"/>
      <c r="U22173" s="213"/>
      <c r="V22173" s="213"/>
      <c r="W22173" s="213"/>
      <c r="X22173" s="214"/>
      <c r="Y22173" s="214"/>
      <c r="Z22173" s="214"/>
      <c r="AA22173" s="217"/>
      <c r="AB22173" s="217"/>
      <c r="AC22173" s="217"/>
      <c r="AD22173" s="213"/>
    </row>
    <row r="22174" spans="20:30" x14ac:dyDescent="0.2">
      <c r="T22174" s="212"/>
      <c r="U22174" s="213"/>
      <c r="V22174" s="213"/>
      <c r="W22174" s="213"/>
      <c r="X22174" s="214"/>
      <c r="Y22174" s="214"/>
      <c r="Z22174" s="214"/>
      <c r="AA22174" s="217"/>
      <c r="AB22174" s="217"/>
      <c r="AC22174" s="217"/>
      <c r="AD22174" s="213"/>
    </row>
    <row r="22175" spans="20:30" x14ac:dyDescent="0.2">
      <c r="T22175" s="212"/>
      <c r="U22175" s="213"/>
      <c r="V22175" s="213"/>
      <c r="W22175" s="213"/>
      <c r="X22175" s="214"/>
      <c r="Y22175" s="214"/>
      <c r="Z22175" s="214"/>
      <c r="AA22175" s="217"/>
      <c r="AB22175" s="217"/>
      <c r="AC22175" s="217"/>
      <c r="AD22175" s="213"/>
    </row>
    <row r="22176" spans="20:30" x14ac:dyDescent="0.2">
      <c r="T22176" s="212"/>
      <c r="U22176" s="213"/>
      <c r="V22176" s="213"/>
      <c r="W22176" s="213"/>
      <c r="X22176" s="214"/>
      <c r="Y22176" s="214"/>
      <c r="Z22176" s="214"/>
      <c r="AA22176" s="217"/>
      <c r="AB22176" s="217"/>
      <c r="AC22176" s="217"/>
      <c r="AD22176" s="213"/>
    </row>
    <row r="22177" spans="20:30" x14ac:dyDescent="0.2">
      <c r="T22177" s="212"/>
      <c r="U22177" s="213"/>
      <c r="V22177" s="213"/>
      <c r="W22177" s="213"/>
      <c r="X22177" s="214"/>
      <c r="Y22177" s="214"/>
      <c r="Z22177" s="214"/>
      <c r="AA22177" s="217"/>
      <c r="AB22177" s="217"/>
      <c r="AC22177" s="217"/>
      <c r="AD22177" s="213"/>
    </row>
    <row r="22178" spans="20:30" x14ac:dyDescent="0.2">
      <c r="T22178" s="212"/>
      <c r="U22178" s="213"/>
      <c r="V22178" s="213"/>
      <c r="W22178" s="213"/>
      <c r="X22178" s="214"/>
      <c r="Y22178" s="214"/>
      <c r="Z22178" s="214"/>
      <c r="AA22178" s="217"/>
      <c r="AB22178" s="217"/>
      <c r="AC22178" s="217"/>
      <c r="AD22178" s="213"/>
    </row>
    <row r="22179" spans="20:30" x14ac:dyDescent="0.2">
      <c r="T22179" s="212"/>
      <c r="U22179" s="213"/>
      <c r="V22179" s="213"/>
      <c r="W22179" s="213"/>
      <c r="X22179" s="214"/>
      <c r="Y22179" s="214"/>
      <c r="Z22179" s="214"/>
      <c r="AA22179" s="217"/>
      <c r="AB22179" s="217"/>
      <c r="AC22179" s="217"/>
      <c r="AD22179" s="213"/>
    </row>
    <row r="22180" spans="20:30" x14ac:dyDescent="0.2">
      <c r="T22180" s="212"/>
      <c r="U22180" s="213"/>
      <c r="V22180" s="213"/>
      <c r="W22180" s="213"/>
      <c r="X22180" s="214"/>
      <c r="Y22180" s="214"/>
      <c r="Z22180" s="214"/>
      <c r="AA22180" s="217"/>
      <c r="AB22180" s="217"/>
      <c r="AC22180" s="217"/>
      <c r="AD22180" s="213"/>
    </row>
    <row r="22181" spans="20:30" x14ac:dyDescent="0.2">
      <c r="T22181" s="212"/>
      <c r="U22181" s="213"/>
      <c r="V22181" s="213"/>
      <c r="W22181" s="213"/>
      <c r="X22181" s="214"/>
      <c r="Y22181" s="214"/>
      <c r="Z22181" s="214"/>
      <c r="AA22181" s="217"/>
      <c r="AB22181" s="217"/>
      <c r="AC22181" s="217"/>
      <c r="AD22181" s="213"/>
    </row>
    <row r="22182" spans="20:30" x14ac:dyDescent="0.2">
      <c r="T22182" s="212"/>
      <c r="U22182" s="213"/>
      <c r="V22182" s="213"/>
      <c r="W22182" s="213"/>
      <c r="X22182" s="214"/>
      <c r="Y22182" s="214"/>
      <c r="Z22182" s="214"/>
      <c r="AA22182" s="217"/>
      <c r="AB22182" s="217"/>
      <c r="AC22182" s="217"/>
      <c r="AD22182" s="213"/>
    </row>
    <row r="22183" spans="20:30" x14ac:dyDescent="0.2">
      <c r="T22183" s="212"/>
      <c r="U22183" s="213"/>
      <c r="V22183" s="213"/>
      <c r="W22183" s="213"/>
      <c r="X22183" s="214"/>
      <c r="Y22183" s="214"/>
      <c r="Z22183" s="214"/>
      <c r="AA22183" s="217"/>
      <c r="AB22183" s="217"/>
      <c r="AC22183" s="217"/>
      <c r="AD22183" s="213"/>
    </row>
    <row r="22184" spans="20:30" x14ac:dyDescent="0.2">
      <c r="T22184" s="212"/>
      <c r="U22184" s="213"/>
      <c r="V22184" s="213"/>
      <c r="W22184" s="213"/>
      <c r="X22184" s="214"/>
      <c r="Y22184" s="214"/>
      <c r="Z22184" s="214"/>
      <c r="AA22184" s="217"/>
      <c r="AB22184" s="217"/>
      <c r="AC22184" s="217"/>
      <c r="AD22184" s="213"/>
    </row>
    <row r="22185" spans="20:30" x14ac:dyDescent="0.2">
      <c r="T22185" s="212"/>
      <c r="U22185" s="213"/>
      <c r="V22185" s="213"/>
      <c r="W22185" s="213"/>
      <c r="X22185" s="214"/>
      <c r="Y22185" s="214"/>
      <c r="Z22185" s="214"/>
      <c r="AA22185" s="217"/>
      <c r="AB22185" s="217"/>
      <c r="AC22185" s="217"/>
      <c r="AD22185" s="213"/>
    </row>
    <row r="22186" spans="20:30" x14ac:dyDescent="0.2">
      <c r="T22186" s="212"/>
      <c r="U22186" s="213"/>
      <c r="V22186" s="213"/>
      <c r="W22186" s="213"/>
      <c r="X22186" s="214"/>
      <c r="Y22186" s="214"/>
      <c r="Z22186" s="214"/>
      <c r="AA22186" s="217"/>
      <c r="AB22186" s="217"/>
      <c r="AC22186" s="217"/>
      <c r="AD22186" s="213"/>
    </row>
    <row r="22187" spans="20:30" x14ac:dyDescent="0.2">
      <c r="T22187" s="212"/>
      <c r="U22187" s="213"/>
      <c r="V22187" s="213"/>
      <c r="W22187" s="213"/>
      <c r="X22187" s="214"/>
      <c r="Y22187" s="214"/>
      <c r="Z22187" s="214"/>
      <c r="AA22187" s="217"/>
      <c r="AB22187" s="217"/>
      <c r="AC22187" s="217"/>
      <c r="AD22187" s="213"/>
    </row>
    <row r="22188" spans="20:30" x14ac:dyDescent="0.2">
      <c r="T22188" s="212"/>
      <c r="U22188" s="213"/>
      <c r="V22188" s="213"/>
      <c r="W22188" s="213"/>
      <c r="X22188" s="214"/>
      <c r="Y22188" s="214"/>
      <c r="Z22188" s="214"/>
      <c r="AA22188" s="217"/>
      <c r="AB22188" s="217"/>
      <c r="AC22188" s="217"/>
      <c r="AD22188" s="213"/>
    </row>
    <row r="22189" spans="20:30" x14ac:dyDescent="0.2">
      <c r="T22189" s="212"/>
      <c r="U22189" s="213"/>
      <c r="V22189" s="213"/>
      <c r="W22189" s="213"/>
      <c r="X22189" s="214"/>
      <c r="Y22189" s="214"/>
      <c r="Z22189" s="214"/>
      <c r="AA22189" s="217"/>
      <c r="AB22189" s="217"/>
      <c r="AC22189" s="217"/>
      <c r="AD22189" s="213"/>
    </row>
    <row r="22190" spans="20:30" x14ac:dyDescent="0.2">
      <c r="T22190" s="212"/>
      <c r="U22190" s="213"/>
      <c r="V22190" s="213"/>
      <c r="W22190" s="213"/>
      <c r="X22190" s="214"/>
      <c r="Y22190" s="214"/>
      <c r="Z22190" s="214"/>
      <c r="AA22190" s="217"/>
      <c r="AB22190" s="217"/>
      <c r="AC22190" s="217"/>
      <c r="AD22190" s="213"/>
    </row>
    <row r="22191" spans="20:30" x14ac:dyDescent="0.2">
      <c r="T22191" s="212"/>
      <c r="U22191" s="213"/>
      <c r="V22191" s="213"/>
      <c r="W22191" s="213"/>
      <c r="X22191" s="214"/>
      <c r="Y22191" s="214"/>
      <c r="Z22191" s="214"/>
      <c r="AA22191" s="217"/>
      <c r="AB22191" s="217"/>
      <c r="AC22191" s="217"/>
      <c r="AD22191" s="213"/>
    </row>
    <row r="22192" spans="20:30" x14ac:dyDescent="0.2">
      <c r="T22192" s="212"/>
      <c r="U22192" s="213"/>
      <c r="V22192" s="213"/>
      <c r="W22192" s="213"/>
      <c r="X22192" s="214"/>
      <c r="Y22192" s="214"/>
      <c r="Z22192" s="214"/>
      <c r="AA22192" s="217"/>
      <c r="AB22192" s="217"/>
      <c r="AC22192" s="217"/>
      <c r="AD22192" s="213"/>
    </row>
    <row r="22193" spans="20:30" x14ac:dyDescent="0.2">
      <c r="T22193" s="212"/>
      <c r="U22193" s="213"/>
      <c r="V22193" s="213"/>
      <c r="W22193" s="213"/>
      <c r="X22193" s="214"/>
      <c r="Y22193" s="214"/>
      <c r="Z22193" s="214"/>
      <c r="AA22193" s="217"/>
      <c r="AB22193" s="217"/>
      <c r="AC22193" s="217"/>
      <c r="AD22193" s="213"/>
    </row>
    <row r="22194" spans="20:30" x14ac:dyDescent="0.2">
      <c r="T22194" s="212"/>
      <c r="U22194" s="213"/>
      <c r="V22194" s="213"/>
      <c r="W22194" s="213"/>
      <c r="X22194" s="214"/>
      <c r="Y22194" s="214"/>
      <c r="Z22194" s="214"/>
      <c r="AA22194" s="217"/>
      <c r="AB22194" s="217"/>
      <c r="AC22194" s="217"/>
      <c r="AD22194" s="213"/>
    </row>
    <row r="22195" spans="20:30" x14ac:dyDescent="0.2">
      <c r="T22195" s="212"/>
      <c r="U22195" s="213"/>
      <c r="V22195" s="213"/>
      <c r="W22195" s="213"/>
      <c r="X22195" s="214"/>
      <c r="Y22195" s="214"/>
      <c r="Z22195" s="214"/>
      <c r="AA22195" s="217"/>
      <c r="AB22195" s="217"/>
      <c r="AC22195" s="217"/>
      <c r="AD22195" s="213"/>
    </row>
    <row r="22196" spans="20:30" x14ac:dyDescent="0.2">
      <c r="T22196" s="212"/>
      <c r="U22196" s="213"/>
      <c r="V22196" s="213"/>
      <c r="W22196" s="213"/>
      <c r="X22196" s="214"/>
      <c r="Y22196" s="214"/>
      <c r="Z22196" s="214"/>
      <c r="AA22196" s="217"/>
      <c r="AB22196" s="217"/>
      <c r="AC22196" s="217"/>
      <c r="AD22196" s="213"/>
    </row>
    <row r="22197" spans="20:30" x14ac:dyDescent="0.2">
      <c r="T22197" s="212"/>
      <c r="U22197" s="213"/>
      <c r="V22197" s="213"/>
      <c r="W22197" s="213"/>
      <c r="X22197" s="214"/>
      <c r="Y22197" s="214"/>
      <c r="Z22197" s="214"/>
      <c r="AA22197" s="217"/>
      <c r="AB22197" s="217"/>
      <c r="AC22197" s="217"/>
      <c r="AD22197" s="213"/>
    </row>
    <row r="22198" spans="20:30" x14ac:dyDescent="0.2">
      <c r="T22198" s="212"/>
      <c r="U22198" s="213"/>
      <c r="V22198" s="213"/>
      <c r="W22198" s="213"/>
      <c r="X22198" s="214"/>
      <c r="Y22198" s="214"/>
      <c r="Z22198" s="214"/>
      <c r="AA22198" s="217"/>
      <c r="AB22198" s="217"/>
      <c r="AC22198" s="217"/>
      <c r="AD22198" s="213"/>
    </row>
    <row r="22199" spans="20:30" x14ac:dyDescent="0.2">
      <c r="T22199" s="212"/>
      <c r="U22199" s="213"/>
      <c r="V22199" s="213"/>
      <c r="W22199" s="213"/>
      <c r="X22199" s="214"/>
      <c r="Y22199" s="214"/>
      <c r="Z22199" s="214"/>
      <c r="AA22199" s="217"/>
      <c r="AB22199" s="217"/>
      <c r="AC22199" s="217"/>
      <c r="AD22199" s="213"/>
    </row>
    <row r="22200" spans="20:30" x14ac:dyDescent="0.2">
      <c r="T22200" s="212"/>
      <c r="U22200" s="213"/>
      <c r="V22200" s="213"/>
      <c r="W22200" s="213"/>
      <c r="X22200" s="214"/>
      <c r="Y22200" s="214"/>
      <c r="Z22200" s="214"/>
      <c r="AA22200" s="217"/>
      <c r="AB22200" s="217"/>
      <c r="AC22200" s="217"/>
      <c r="AD22200" s="213"/>
    </row>
    <row r="22201" spans="20:30" x14ac:dyDescent="0.2">
      <c r="T22201" s="212"/>
      <c r="U22201" s="213"/>
      <c r="V22201" s="213"/>
      <c r="W22201" s="213"/>
      <c r="X22201" s="214"/>
      <c r="Y22201" s="214"/>
      <c r="Z22201" s="214"/>
      <c r="AA22201" s="217"/>
      <c r="AB22201" s="217"/>
      <c r="AC22201" s="217"/>
      <c r="AD22201" s="213"/>
    </row>
    <row r="22202" spans="20:30" x14ac:dyDescent="0.2">
      <c r="T22202" s="212"/>
      <c r="U22202" s="213"/>
      <c r="V22202" s="213"/>
      <c r="W22202" s="213"/>
      <c r="X22202" s="214"/>
      <c r="Y22202" s="214"/>
      <c r="Z22202" s="214"/>
      <c r="AA22202" s="217"/>
      <c r="AB22202" s="217"/>
      <c r="AC22202" s="217"/>
      <c r="AD22202" s="213"/>
    </row>
    <row r="22203" spans="20:30" x14ac:dyDescent="0.2">
      <c r="T22203" s="212"/>
      <c r="U22203" s="213"/>
      <c r="V22203" s="213"/>
      <c r="W22203" s="213"/>
      <c r="X22203" s="214"/>
      <c r="Y22203" s="214"/>
      <c r="Z22203" s="214"/>
      <c r="AA22203" s="217"/>
      <c r="AB22203" s="217"/>
      <c r="AC22203" s="217"/>
      <c r="AD22203" s="213"/>
    </row>
    <row r="22204" spans="20:30" x14ac:dyDescent="0.2">
      <c r="T22204" s="212"/>
      <c r="U22204" s="213"/>
      <c r="V22204" s="213"/>
      <c r="W22204" s="213"/>
      <c r="X22204" s="214"/>
      <c r="Y22204" s="214"/>
      <c r="Z22204" s="214"/>
      <c r="AA22204" s="217"/>
      <c r="AB22204" s="217"/>
      <c r="AC22204" s="217"/>
      <c r="AD22204" s="213"/>
    </row>
    <row r="22205" spans="20:30" x14ac:dyDescent="0.2">
      <c r="T22205" s="212"/>
      <c r="U22205" s="213"/>
      <c r="V22205" s="213"/>
      <c r="W22205" s="213"/>
      <c r="X22205" s="214"/>
      <c r="Y22205" s="214"/>
      <c r="Z22205" s="214"/>
      <c r="AA22205" s="217"/>
      <c r="AB22205" s="217"/>
      <c r="AC22205" s="217"/>
      <c r="AD22205" s="213"/>
    </row>
    <row r="22206" spans="20:30" x14ac:dyDescent="0.2">
      <c r="T22206" s="212"/>
      <c r="U22206" s="213"/>
      <c r="V22206" s="213"/>
      <c r="W22206" s="213"/>
      <c r="X22206" s="214"/>
      <c r="Y22206" s="214"/>
      <c r="Z22206" s="214"/>
      <c r="AA22206" s="217"/>
      <c r="AB22206" s="217"/>
      <c r="AC22206" s="217"/>
      <c r="AD22206" s="213"/>
    </row>
    <row r="22207" spans="20:30" x14ac:dyDescent="0.2">
      <c r="T22207" s="212"/>
      <c r="U22207" s="213"/>
      <c r="V22207" s="213"/>
      <c r="W22207" s="213"/>
      <c r="X22207" s="214"/>
      <c r="Y22207" s="214"/>
      <c r="Z22207" s="214"/>
      <c r="AA22207" s="217"/>
      <c r="AB22207" s="217"/>
      <c r="AC22207" s="217"/>
      <c r="AD22207" s="213"/>
    </row>
    <row r="22208" spans="20:30" x14ac:dyDescent="0.2">
      <c r="T22208" s="212"/>
      <c r="U22208" s="213"/>
      <c r="V22208" s="213"/>
      <c r="W22208" s="213"/>
      <c r="X22208" s="214"/>
      <c r="Y22208" s="214"/>
      <c r="Z22208" s="214"/>
      <c r="AA22208" s="217"/>
      <c r="AB22208" s="217"/>
      <c r="AC22208" s="217"/>
      <c r="AD22208" s="213"/>
    </row>
    <row r="22209" spans="20:30" x14ac:dyDescent="0.2">
      <c r="T22209" s="212"/>
      <c r="U22209" s="213"/>
      <c r="V22209" s="213"/>
      <c r="W22209" s="213"/>
      <c r="X22209" s="214"/>
      <c r="Y22209" s="214"/>
      <c r="Z22209" s="214"/>
      <c r="AA22209" s="217"/>
      <c r="AB22209" s="217"/>
      <c r="AC22209" s="217"/>
      <c r="AD22209" s="213"/>
    </row>
    <row r="22210" spans="20:30" x14ac:dyDescent="0.2">
      <c r="T22210" s="212"/>
      <c r="U22210" s="213"/>
      <c r="V22210" s="213"/>
      <c r="W22210" s="213"/>
      <c r="X22210" s="214"/>
      <c r="Y22210" s="214"/>
      <c r="Z22210" s="214"/>
      <c r="AA22210" s="217"/>
      <c r="AB22210" s="217"/>
      <c r="AC22210" s="217"/>
      <c r="AD22210" s="213"/>
    </row>
    <row r="22211" spans="20:30" x14ac:dyDescent="0.2">
      <c r="T22211" s="212"/>
      <c r="U22211" s="213"/>
      <c r="V22211" s="213"/>
      <c r="W22211" s="213"/>
      <c r="X22211" s="214"/>
      <c r="Y22211" s="214"/>
      <c r="Z22211" s="214"/>
      <c r="AA22211" s="217"/>
      <c r="AB22211" s="217"/>
      <c r="AC22211" s="217"/>
      <c r="AD22211" s="213"/>
    </row>
    <row r="22212" spans="20:30" x14ac:dyDescent="0.2">
      <c r="T22212" s="212"/>
      <c r="U22212" s="213"/>
      <c r="V22212" s="213"/>
      <c r="W22212" s="213"/>
      <c r="X22212" s="214"/>
      <c r="Y22212" s="214"/>
      <c r="Z22212" s="214"/>
      <c r="AA22212" s="217"/>
      <c r="AB22212" s="217"/>
      <c r="AC22212" s="217"/>
      <c r="AD22212" s="213"/>
    </row>
    <row r="22213" spans="20:30" x14ac:dyDescent="0.2">
      <c r="T22213" s="212"/>
      <c r="U22213" s="213"/>
      <c r="V22213" s="213"/>
      <c r="W22213" s="213"/>
      <c r="X22213" s="214"/>
      <c r="Y22213" s="214"/>
      <c r="Z22213" s="214"/>
      <c r="AA22213" s="217"/>
      <c r="AB22213" s="217"/>
      <c r="AC22213" s="217"/>
      <c r="AD22213" s="213"/>
    </row>
    <row r="22214" spans="20:30" x14ac:dyDescent="0.2">
      <c r="T22214" s="212"/>
      <c r="U22214" s="213"/>
      <c r="V22214" s="213"/>
      <c r="W22214" s="213"/>
      <c r="X22214" s="214"/>
      <c r="Y22214" s="214"/>
      <c r="Z22214" s="214"/>
      <c r="AA22214" s="217"/>
      <c r="AB22214" s="217"/>
      <c r="AC22214" s="217"/>
      <c r="AD22214" s="213"/>
    </row>
    <row r="22215" spans="20:30" x14ac:dyDescent="0.2">
      <c r="T22215" s="212"/>
      <c r="U22215" s="213"/>
      <c r="V22215" s="213"/>
      <c r="W22215" s="213"/>
      <c r="X22215" s="214"/>
      <c r="Y22215" s="214"/>
      <c r="Z22215" s="214"/>
      <c r="AA22215" s="217"/>
      <c r="AB22215" s="217"/>
      <c r="AC22215" s="217"/>
      <c r="AD22215" s="213"/>
    </row>
    <row r="22216" spans="20:30" x14ac:dyDescent="0.2">
      <c r="T22216" s="212"/>
      <c r="U22216" s="213"/>
      <c r="V22216" s="213"/>
      <c r="W22216" s="213"/>
      <c r="X22216" s="214"/>
      <c r="Y22216" s="214"/>
      <c r="Z22216" s="214"/>
      <c r="AA22216" s="217"/>
      <c r="AB22216" s="217"/>
      <c r="AC22216" s="217"/>
      <c r="AD22216" s="213"/>
    </row>
    <row r="22217" spans="20:30" x14ac:dyDescent="0.2">
      <c r="T22217" s="212"/>
      <c r="U22217" s="213"/>
      <c r="V22217" s="213"/>
      <c r="W22217" s="213"/>
      <c r="X22217" s="214"/>
      <c r="Y22217" s="214"/>
      <c r="Z22217" s="214"/>
      <c r="AA22217" s="217"/>
      <c r="AB22217" s="217"/>
      <c r="AC22217" s="217"/>
      <c r="AD22217" s="213"/>
    </row>
    <row r="22218" spans="20:30" x14ac:dyDescent="0.2">
      <c r="T22218" s="212"/>
      <c r="U22218" s="213"/>
      <c r="V22218" s="213"/>
      <c r="W22218" s="213"/>
      <c r="X22218" s="214"/>
      <c r="Y22218" s="214"/>
      <c r="Z22218" s="214"/>
      <c r="AA22218" s="217"/>
      <c r="AB22218" s="217"/>
      <c r="AC22218" s="217"/>
      <c r="AD22218" s="213"/>
    </row>
    <row r="22219" spans="20:30" x14ac:dyDescent="0.2">
      <c r="T22219" s="212"/>
      <c r="U22219" s="213"/>
      <c r="V22219" s="213"/>
      <c r="W22219" s="213"/>
      <c r="X22219" s="214"/>
      <c r="Y22219" s="214"/>
      <c r="Z22219" s="214"/>
      <c r="AA22219" s="217"/>
      <c r="AB22219" s="217"/>
      <c r="AC22219" s="217"/>
      <c r="AD22219" s="213"/>
    </row>
    <row r="22220" spans="20:30" x14ac:dyDescent="0.2">
      <c r="T22220" s="212"/>
      <c r="U22220" s="213"/>
      <c r="V22220" s="213"/>
      <c r="W22220" s="213"/>
      <c r="X22220" s="214"/>
      <c r="Y22220" s="214"/>
      <c r="Z22220" s="214"/>
      <c r="AA22220" s="217"/>
      <c r="AB22220" s="217"/>
      <c r="AC22220" s="217"/>
      <c r="AD22220" s="213"/>
    </row>
    <row r="22221" spans="20:30" x14ac:dyDescent="0.2">
      <c r="T22221" s="212"/>
      <c r="U22221" s="213"/>
      <c r="V22221" s="213"/>
      <c r="W22221" s="213"/>
      <c r="X22221" s="214"/>
      <c r="Y22221" s="214"/>
      <c r="Z22221" s="214"/>
      <c r="AA22221" s="217"/>
      <c r="AB22221" s="217"/>
      <c r="AC22221" s="217"/>
      <c r="AD22221" s="213"/>
    </row>
    <row r="22222" spans="20:30" x14ac:dyDescent="0.2">
      <c r="T22222" s="212"/>
      <c r="U22222" s="213"/>
      <c r="V22222" s="213"/>
      <c r="W22222" s="213"/>
      <c r="X22222" s="214"/>
      <c r="Y22222" s="214"/>
      <c r="Z22222" s="214"/>
      <c r="AA22222" s="217"/>
      <c r="AB22222" s="217"/>
      <c r="AC22222" s="217"/>
      <c r="AD22222" s="213"/>
    </row>
    <row r="22223" spans="20:30" x14ac:dyDescent="0.2">
      <c r="T22223" s="212"/>
      <c r="U22223" s="213"/>
      <c r="V22223" s="213"/>
      <c r="W22223" s="213"/>
      <c r="X22223" s="214"/>
      <c r="Y22223" s="214"/>
      <c r="Z22223" s="214"/>
      <c r="AA22223" s="217"/>
      <c r="AB22223" s="217"/>
      <c r="AC22223" s="217"/>
      <c r="AD22223" s="213"/>
    </row>
    <row r="22224" spans="20:30" x14ac:dyDescent="0.2">
      <c r="T22224" s="212"/>
      <c r="U22224" s="213"/>
      <c r="V22224" s="213"/>
      <c r="W22224" s="213"/>
      <c r="X22224" s="214"/>
      <c r="Y22224" s="214"/>
      <c r="Z22224" s="214"/>
      <c r="AA22224" s="217"/>
      <c r="AB22224" s="217"/>
      <c r="AC22224" s="217"/>
      <c r="AD22224" s="213"/>
    </row>
    <row r="22225" spans="20:30" x14ac:dyDescent="0.2">
      <c r="T22225" s="212"/>
      <c r="U22225" s="213"/>
      <c r="V22225" s="213"/>
      <c r="W22225" s="213"/>
      <c r="X22225" s="214"/>
      <c r="Y22225" s="214"/>
      <c r="Z22225" s="214"/>
      <c r="AA22225" s="217"/>
      <c r="AB22225" s="217"/>
      <c r="AC22225" s="217"/>
      <c r="AD22225" s="213"/>
    </row>
    <row r="22226" spans="20:30" x14ac:dyDescent="0.2">
      <c r="T22226" s="212"/>
      <c r="U22226" s="213"/>
      <c r="V22226" s="213"/>
      <c r="W22226" s="213"/>
      <c r="X22226" s="214"/>
      <c r="Y22226" s="214"/>
      <c r="Z22226" s="214"/>
      <c r="AA22226" s="217"/>
      <c r="AB22226" s="217"/>
      <c r="AC22226" s="217"/>
      <c r="AD22226" s="213"/>
    </row>
    <row r="22227" spans="20:30" x14ac:dyDescent="0.2">
      <c r="T22227" s="212"/>
      <c r="U22227" s="213"/>
      <c r="V22227" s="213"/>
      <c r="W22227" s="213"/>
      <c r="X22227" s="214"/>
      <c r="Y22227" s="214"/>
      <c r="Z22227" s="214"/>
      <c r="AA22227" s="217"/>
      <c r="AB22227" s="217"/>
      <c r="AC22227" s="217"/>
      <c r="AD22227" s="213"/>
    </row>
    <row r="22228" spans="20:30" x14ac:dyDescent="0.2">
      <c r="T22228" s="212"/>
      <c r="U22228" s="213"/>
      <c r="V22228" s="213"/>
      <c r="W22228" s="213"/>
      <c r="X22228" s="214"/>
      <c r="Y22228" s="214"/>
      <c r="Z22228" s="214"/>
      <c r="AA22228" s="217"/>
      <c r="AB22228" s="217"/>
      <c r="AC22228" s="217"/>
      <c r="AD22228" s="213"/>
    </row>
    <row r="22229" spans="20:30" x14ac:dyDescent="0.2">
      <c r="T22229" s="212"/>
      <c r="U22229" s="213"/>
      <c r="V22229" s="213"/>
      <c r="W22229" s="213"/>
      <c r="X22229" s="214"/>
      <c r="Y22229" s="214"/>
      <c r="Z22229" s="214"/>
      <c r="AA22229" s="217"/>
      <c r="AB22229" s="217"/>
      <c r="AC22229" s="217"/>
      <c r="AD22229" s="213"/>
    </row>
    <row r="22230" spans="20:30" x14ac:dyDescent="0.2">
      <c r="T22230" s="212"/>
      <c r="U22230" s="213"/>
      <c r="V22230" s="213"/>
      <c r="W22230" s="213"/>
      <c r="X22230" s="214"/>
      <c r="Y22230" s="214"/>
      <c r="Z22230" s="214"/>
      <c r="AA22230" s="217"/>
      <c r="AB22230" s="217"/>
      <c r="AC22230" s="217"/>
      <c r="AD22230" s="213"/>
    </row>
    <row r="22231" spans="20:30" x14ac:dyDescent="0.2">
      <c r="T22231" s="212"/>
      <c r="U22231" s="213"/>
      <c r="V22231" s="213"/>
      <c r="W22231" s="213"/>
      <c r="X22231" s="214"/>
      <c r="Y22231" s="214"/>
      <c r="Z22231" s="214"/>
      <c r="AA22231" s="217"/>
      <c r="AB22231" s="217"/>
      <c r="AC22231" s="217"/>
      <c r="AD22231" s="213"/>
    </row>
    <row r="22232" spans="20:30" x14ac:dyDescent="0.2">
      <c r="T22232" s="212"/>
      <c r="U22232" s="213"/>
      <c r="V22232" s="213"/>
      <c r="W22232" s="213"/>
      <c r="X22232" s="214"/>
      <c r="Y22232" s="214"/>
      <c r="Z22232" s="214"/>
      <c r="AA22232" s="217"/>
      <c r="AB22232" s="217"/>
      <c r="AC22232" s="217"/>
      <c r="AD22232" s="213"/>
    </row>
    <row r="22233" spans="20:30" x14ac:dyDescent="0.2">
      <c r="T22233" s="212"/>
      <c r="U22233" s="213"/>
      <c r="V22233" s="213"/>
      <c r="W22233" s="213"/>
      <c r="X22233" s="214"/>
      <c r="Y22233" s="214"/>
      <c r="Z22233" s="214"/>
      <c r="AA22233" s="217"/>
      <c r="AB22233" s="217"/>
      <c r="AC22233" s="217"/>
      <c r="AD22233" s="213"/>
    </row>
    <row r="22234" spans="20:30" x14ac:dyDescent="0.2">
      <c r="T22234" s="212"/>
      <c r="U22234" s="213"/>
      <c r="V22234" s="213"/>
      <c r="W22234" s="213"/>
      <c r="X22234" s="214"/>
      <c r="Y22234" s="214"/>
      <c r="Z22234" s="214"/>
      <c r="AA22234" s="217"/>
      <c r="AB22234" s="217"/>
      <c r="AC22234" s="217"/>
      <c r="AD22234" s="213"/>
    </row>
    <row r="22235" spans="20:30" x14ac:dyDescent="0.2">
      <c r="T22235" s="212"/>
      <c r="U22235" s="213"/>
      <c r="V22235" s="213"/>
      <c r="W22235" s="213"/>
      <c r="X22235" s="214"/>
      <c r="Y22235" s="214"/>
      <c r="Z22235" s="214"/>
      <c r="AA22235" s="217"/>
      <c r="AB22235" s="217"/>
      <c r="AC22235" s="217"/>
      <c r="AD22235" s="213"/>
    </row>
    <row r="22236" spans="20:30" x14ac:dyDescent="0.2">
      <c r="T22236" s="212"/>
      <c r="U22236" s="213"/>
      <c r="V22236" s="213"/>
      <c r="W22236" s="213"/>
      <c r="X22236" s="214"/>
      <c r="Y22236" s="214"/>
      <c r="Z22236" s="214"/>
      <c r="AA22236" s="217"/>
      <c r="AB22236" s="217"/>
      <c r="AC22236" s="217"/>
      <c r="AD22236" s="213"/>
    </row>
    <row r="22237" spans="20:30" x14ac:dyDescent="0.2">
      <c r="T22237" s="212"/>
      <c r="U22237" s="213"/>
      <c r="V22237" s="213"/>
      <c r="W22237" s="213"/>
      <c r="X22237" s="214"/>
      <c r="Y22237" s="214"/>
      <c r="Z22237" s="214"/>
      <c r="AA22237" s="217"/>
      <c r="AB22237" s="217"/>
      <c r="AC22237" s="217"/>
      <c r="AD22237" s="213"/>
    </row>
    <row r="22238" spans="20:30" x14ac:dyDescent="0.2">
      <c r="T22238" s="212"/>
      <c r="U22238" s="213"/>
      <c r="V22238" s="213"/>
      <c r="W22238" s="213"/>
      <c r="X22238" s="214"/>
      <c r="Y22238" s="214"/>
      <c r="Z22238" s="214"/>
      <c r="AA22238" s="217"/>
      <c r="AB22238" s="217"/>
      <c r="AC22238" s="217"/>
      <c r="AD22238" s="213"/>
    </row>
    <row r="22239" spans="20:30" x14ac:dyDescent="0.2">
      <c r="T22239" s="212"/>
      <c r="U22239" s="213"/>
      <c r="V22239" s="213"/>
      <c r="W22239" s="213"/>
      <c r="X22239" s="214"/>
      <c r="Y22239" s="214"/>
      <c r="Z22239" s="214"/>
      <c r="AA22239" s="217"/>
      <c r="AB22239" s="217"/>
      <c r="AC22239" s="217"/>
      <c r="AD22239" s="213"/>
    </row>
    <row r="22240" spans="20:30" x14ac:dyDescent="0.2">
      <c r="T22240" s="212"/>
      <c r="U22240" s="213"/>
      <c r="V22240" s="213"/>
      <c r="W22240" s="213"/>
      <c r="X22240" s="214"/>
      <c r="Y22240" s="214"/>
      <c r="Z22240" s="214"/>
      <c r="AA22240" s="217"/>
      <c r="AB22240" s="217"/>
      <c r="AC22240" s="217"/>
      <c r="AD22240" s="213"/>
    </row>
    <row r="22241" spans="20:30" x14ac:dyDescent="0.2">
      <c r="T22241" s="212"/>
      <c r="U22241" s="213"/>
      <c r="V22241" s="213"/>
      <c r="W22241" s="213"/>
      <c r="X22241" s="214"/>
      <c r="Y22241" s="214"/>
      <c r="Z22241" s="214"/>
      <c r="AA22241" s="217"/>
      <c r="AB22241" s="217"/>
      <c r="AC22241" s="217"/>
      <c r="AD22241" s="213"/>
    </row>
    <row r="22242" spans="20:30" x14ac:dyDescent="0.2">
      <c r="T22242" s="212"/>
      <c r="U22242" s="213"/>
      <c r="V22242" s="213"/>
      <c r="W22242" s="213"/>
      <c r="X22242" s="214"/>
      <c r="Y22242" s="214"/>
      <c r="Z22242" s="214"/>
      <c r="AA22242" s="217"/>
      <c r="AB22242" s="217"/>
      <c r="AC22242" s="217"/>
      <c r="AD22242" s="213"/>
    </row>
    <row r="22243" spans="20:30" x14ac:dyDescent="0.2">
      <c r="T22243" s="212"/>
      <c r="U22243" s="213"/>
      <c r="V22243" s="213"/>
      <c r="W22243" s="213"/>
      <c r="X22243" s="214"/>
      <c r="Y22243" s="214"/>
      <c r="Z22243" s="214"/>
      <c r="AA22243" s="217"/>
      <c r="AB22243" s="217"/>
      <c r="AC22243" s="217"/>
      <c r="AD22243" s="213"/>
    </row>
    <row r="22244" spans="20:30" x14ac:dyDescent="0.2">
      <c r="T22244" s="212"/>
      <c r="U22244" s="213"/>
      <c r="V22244" s="213"/>
      <c r="W22244" s="213"/>
      <c r="X22244" s="214"/>
      <c r="Y22244" s="214"/>
      <c r="Z22244" s="214"/>
      <c r="AA22244" s="217"/>
      <c r="AB22244" s="217"/>
      <c r="AC22244" s="217"/>
      <c r="AD22244" s="213"/>
    </row>
    <row r="22245" spans="20:30" x14ac:dyDescent="0.2">
      <c r="T22245" s="212"/>
      <c r="U22245" s="213"/>
      <c r="V22245" s="213"/>
      <c r="W22245" s="213"/>
      <c r="X22245" s="214"/>
      <c r="Y22245" s="214"/>
      <c r="Z22245" s="214"/>
      <c r="AA22245" s="217"/>
      <c r="AB22245" s="217"/>
      <c r="AC22245" s="217"/>
      <c r="AD22245" s="213"/>
    </row>
    <row r="22246" spans="20:30" x14ac:dyDescent="0.2">
      <c r="T22246" s="212"/>
      <c r="U22246" s="213"/>
      <c r="V22246" s="213"/>
      <c r="W22246" s="213"/>
      <c r="X22246" s="214"/>
      <c r="Y22246" s="214"/>
      <c r="Z22246" s="214"/>
      <c r="AA22246" s="217"/>
      <c r="AB22246" s="217"/>
      <c r="AC22246" s="217"/>
      <c r="AD22246" s="213"/>
    </row>
    <row r="22247" spans="20:30" x14ac:dyDescent="0.2">
      <c r="T22247" s="212"/>
      <c r="U22247" s="213"/>
      <c r="V22247" s="213"/>
      <c r="W22247" s="213"/>
      <c r="X22247" s="214"/>
      <c r="Y22247" s="214"/>
      <c r="Z22247" s="214"/>
      <c r="AA22247" s="217"/>
      <c r="AB22247" s="217"/>
      <c r="AC22247" s="217"/>
      <c r="AD22247" s="213"/>
    </row>
    <row r="22248" spans="20:30" x14ac:dyDescent="0.2">
      <c r="T22248" s="212"/>
      <c r="U22248" s="213"/>
      <c r="V22248" s="213"/>
      <c r="W22248" s="213"/>
      <c r="X22248" s="214"/>
      <c r="Y22248" s="214"/>
      <c r="Z22248" s="214"/>
      <c r="AA22248" s="217"/>
      <c r="AB22248" s="217"/>
      <c r="AC22248" s="217"/>
      <c r="AD22248" s="213"/>
    </row>
    <row r="22249" spans="20:30" x14ac:dyDescent="0.2">
      <c r="T22249" s="212"/>
      <c r="U22249" s="213"/>
      <c r="V22249" s="213"/>
      <c r="W22249" s="213"/>
      <c r="X22249" s="214"/>
      <c r="Y22249" s="214"/>
      <c r="Z22249" s="214"/>
      <c r="AA22249" s="217"/>
      <c r="AB22249" s="217"/>
      <c r="AC22249" s="217"/>
      <c r="AD22249" s="213"/>
    </row>
    <row r="22250" spans="20:30" x14ac:dyDescent="0.2">
      <c r="T22250" s="212"/>
      <c r="U22250" s="213"/>
      <c r="V22250" s="213"/>
      <c r="W22250" s="213"/>
      <c r="X22250" s="214"/>
      <c r="Y22250" s="214"/>
      <c r="Z22250" s="214"/>
      <c r="AA22250" s="217"/>
      <c r="AB22250" s="217"/>
      <c r="AC22250" s="217"/>
      <c r="AD22250" s="213"/>
    </row>
    <row r="22251" spans="20:30" x14ac:dyDescent="0.2">
      <c r="T22251" s="212"/>
      <c r="U22251" s="213"/>
      <c r="V22251" s="213"/>
      <c r="W22251" s="213"/>
      <c r="X22251" s="214"/>
      <c r="Y22251" s="214"/>
      <c r="Z22251" s="214"/>
      <c r="AA22251" s="217"/>
      <c r="AB22251" s="217"/>
      <c r="AC22251" s="217"/>
      <c r="AD22251" s="213"/>
    </row>
    <row r="22252" spans="20:30" x14ac:dyDescent="0.2">
      <c r="T22252" s="212"/>
      <c r="U22252" s="213"/>
      <c r="V22252" s="213"/>
      <c r="W22252" s="213"/>
      <c r="X22252" s="214"/>
      <c r="Y22252" s="214"/>
      <c r="Z22252" s="214"/>
      <c r="AA22252" s="217"/>
      <c r="AB22252" s="217"/>
      <c r="AC22252" s="217"/>
      <c r="AD22252" s="213"/>
    </row>
    <row r="22253" spans="20:30" x14ac:dyDescent="0.2">
      <c r="T22253" s="212"/>
      <c r="U22253" s="213"/>
      <c r="V22253" s="213"/>
      <c r="W22253" s="213"/>
      <c r="X22253" s="214"/>
      <c r="Y22253" s="214"/>
      <c r="Z22253" s="214"/>
      <c r="AA22253" s="217"/>
      <c r="AB22253" s="217"/>
      <c r="AC22253" s="217"/>
      <c r="AD22253" s="213"/>
    </row>
    <row r="22254" spans="20:30" x14ac:dyDescent="0.2">
      <c r="T22254" s="212"/>
      <c r="U22254" s="213"/>
      <c r="V22254" s="213"/>
      <c r="W22254" s="213"/>
      <c r="X22254" s="214"/>
      <c r="Y22254" s="214"/>
      <c r="Z22254" s="214"/>
      <c r="AA22254" s="217"/>
      <c r="AB22254" s="217"/>
      <c r="AC22254" s="217"/>
      <c r="AD22254" s="213"/>
    </row>
    <row r="22255" spans="20:30" x14ac:dyDescent="0.2">
      <c r="T22255" s="212"/>
      <c r="U22255" s="213"/>
      <c r="V22255" s="213"/>
      <c r="W22255" s="213"/>
      <c r="X22255" s="214"/>
      <c r="Y22255" s="214"/>
      <c r="Z22255" s="214"/>
      <c r="AA22255" s="217"/>
      <c r="AB22255" s="217"/>
      <c r="AC22255" s="217"/>
      <c r="AD22255" s="213"/>
    </row>
    <row r="22256" spans="20:30" x14ac:dyDescent="0.2">
      <c r="T22256" s="212"/>
      <c r="U22256" s="213"/>
      <c r="V22256" s="213"/>
      <c r="W22256" s="213"/>
      <c r="X22256" s="214"/>
      <c r="Y22256" s="214"/>
      <c r="Z22256" s="214"/>
      <c r="AA22256" s="217"/>
      <c r="AB22256" s="217"/>
      <c r="AC22256" s="217"/>
      <c r="AD22256" s="213"/>
    </row>
    <row r="22257" spans="20:30" x14ac:dyDescent="0.2">
      <c r="T22257" s="212"/>
      <c r="U22257" s="213"/>
      <c r="V22257" s="213"/>
      <c r="W22257" s="213"/>
      <c r="X22257" s="214"/>
      <c r="Y22257" s="214"/>
      <c r="Z22257" s="214"/>
      <c r="AA22257" s="217"/>
      <c r="AB22257" s="217"/>
      <c r="AC22257" s="217"/>
      <c r="AD22257" s="213"/>
    </row>
    <row r="22258" spans="20:30" x14ac:dyDescent="0.2">
      <c r="T22258" s="212"/>
      <c r="U22258" s="213"/>
      <c r="V22258" s="213"/>
      <c r="W22258" s="213"/>
      <c r="X22258" s="214"/>
      <c r="Y22258" s="214"/>
      <c r="Z22258" s="214"/>
      <c r="AA22258" s="217"/>
      <c r="AB22258" s="217"/>
      <c r="AC22258" s="217"/>
      <c r="AD22258" s="213"/>
    </row>
    <row r="22259" spans="20:30" x14ac:dyDescent="0.2">
      <c r="T22259" s="212"/>
      <c r="U22259" s="213"/>
      <c r="V22259" s="213"/>
      <c r="W22259" s="213"/>
      <c r="X22259" s="214"/>
      <c r="Y22259" s="214"/>
      <c r="Z22259" s="214"/>
      <c r="AA22259" s="217"/>
      <c r="AB22259" s="217"/>
      <c r="AC22259" s="217"/>
      <c r="AD22259" s="213"/>
    </row>
    <row r="22260" spans="20:30" x14ac:dyDescent="0.2">
      <c r="T22260" s="212"/>
      <c r="U22260" s="213"/>
      <c r="V22260" s="213"/>
      <c r="W22260" s="213"/>
      <c r="X22260" s="214"/>
      <c r="Y22260" s="214"/>
      <c r="Z22260" s="214"/>
      <c r="AA22260" s="217"/>
      <c r="AB22260" s="217"/>
      <c r="AC22260" s="217"/>
      <c r="AD22260" s="213"/>
    </row>
    <row r="22261" spans="20:30" x14ac:dyDescent="0.2">
      <c r="T22261" s="212"/>
      <c r="U22261" s="213"/>
      <c r="V22261" s="213"/>
      <c r="W22261" s="213"/>
      <c r="X22261" s="214"/>
      <c r="Y22261" s="214"/>
      <c r="Z22261" s="214"/>
      <c r="AA22261" s="217"/>
      <c r="AB22261" s="217"/>
      <c r="AC22261" s="217"/>
      <c r="AD22261" s="213"/>
    </row>
    <row r="22262" spans="20:30" x14ac:dyDescent="0.2">
      <c r="T22262" s="212"/>
      <c r="U22262" s="213"/>
      <c r="V22262" s="213"/>
      <c r="W22262" s="213"/>
      <c r="X22262" s="214"/>
      <c r="Y22262" s="214"/>
      <c r="Z22262" s="214"/>
      <c r="AA22262" s="217"/>
      <c r="AB22262" s="217"/>
      <c r="AC22262" s="217"/>
      <c r="AD22262" s="213"/>
    </row>
    <row r="22263" spans="20:30" x14ac:dyDescent="0.2">
      <c r="T22263" s="212"/>
      <c r="U22263" s="213"/>
      <c r="V22263" s="213"/>
      <c r="W22263" s="213"/>
      <c r="X22263" s="214"/>
      <c r="Y22263" s="214"/>
      <c r="Z22263" s="214"/>
      <c r="AA22263" s="217"/>
      <c r="AB22263" s="217"/>
      <c r="AC22263" s="217"/>
      <c r="AD22263" s="213"/>
    </row>
    <row r="22264" spans="20:30" x14ac:dyDescent="0.2">
      <c r="T22264" s="212"/>
      <c r="U22264" s="213"/>
      <c r="V22264" s="213"/>
      <c r="W22264" s="213"/>
      <c r="X22264" s="214"/>
      <c r="Y22264" s="214"/>
      <c r="Z22264" s="214"/>
      <c r="AA22264" s="217"/>
      <c r="AB22264" s="217"/>
      <c r="AC22264" s="217"/>
      <c r="AD22264" s="213"/>
    </row>
    <row r="22265" spans="20:30" x14ac:dyDescent="0.2">
      <c r="T22265" s="212"/>
      <c r="U22265" s="213"/>
      <c r="V22265" s="213"/>
      <c r="W22265" s="213"/>
      <c r="X22265" s="214"/>
      <c r="Y22265" s="214"/>
      <c r="Z22265" s="214"/>
      <c r="AA22265" s="217"/>
      <c r="AB22265" s="217"/>
      <c r="AC22265" s="217"/>
      <c r="AD22265" s="213"/>
    </row>
    <row r="22266" spans="20:30" x14ac:dyDescent="0.2">
      <c r="T22266" s="212"/>
      <c r="U22266" s="213"/>
      <c r="V22266" s="213"/>
      <c r="W22266" s="213"/>
      <c r="X22266" s="214"/>
      <c r="Y22266" s="214"/>
      <c r="Z22266" s="214"/>
      <c r="AA22266" s="217"/>
      <c r="AB22266" s="217"/>
      <c r="AC22266" s="217"/>
      <c r="AD22266" s="213"/>
    </row>
    <row r="22267" spans="20:30" x14ac:dyDescent="0.2">
      <c r="T22267" s="212"/>
      <c r="U22267" s="213"/>
      <c r="V22267" s="213"/>
      <c r="W22267" s="213"/>
      <c r="X22267" s="214"/>
      <c r="Y22267" s="214"/>
      <c r="Z22267" s="214"/>
      <c r="AA22267" s="217"/>
      <c r="AB22267" s="217"/>
      <c r="AC22267" s="217"/>
      <c r="AD22267" s="213"/>
    </row>
    <row r="22268" spans="20:30" x14ac:dyDescent="0.2">
      <c r="T22268" s="212"/>
      <c r="U22268" s="213"/>
      <c r="V22268" s="213"/>
      <c r="W22268" s="213"/>
      <c r="X22268" s="214"/>
      <c r="Y22268" s="214"/>
      <c r="Z22268" s="214"/>
      <c r="AA22268" s="217"/>
      <c r="AB22268" s="217"/>
      <c r="AC22268" s="217"/>
      <c r="AD22268" s="213"/>
    </row>
    <row r="22269" spans="20:30" x14ac:dyDescent="0.2">
      <c r="T22269" s="212"/>
      <c r="U22269" s="213"/>
      <c r="V22269" s="213"/>
      <c r="W22269" s="213"/>
      <c r="X22269" s="214"/>
      <c r="Y22269" s="214"/>
      <c r="Z22269" s="214"/>
      <c r="AA22269" s="217"/>
      <c r="AB22269" s="217"/>
      <c r="AC22269" s="217"/>
      <c r="AD22269" s="213"/>
    </row>
    <row r="22270" spans="20:30" x14ac:dyDescent="0.2">
      <c r="T22270" s="212"/>
      <c r="U22270" s="213"/>
      <c r="V22270" s="213"/>
      <c r="W22270" s="213"/>
      <c r="X22270" s="214"/>
      <c r="Y22270" s="214"/>
      <c r="Z22270" s="214"/>
      <c r="AA22270" s="217"/>
      <c r="AB22270" s="217"/>
      <c r="AC22270" s="217"/>
      <c r="AD22270" s="213"/>
    </row>
    <row r="22271" spans="20:30" x14ac:dyDescent="0.2">
      <c r="T22271" s="212"/>
      <c r="U22271" s="213"/>
      <c r="V22271" s="213"/>
      <c r="W22271" s="213"/>
      <c r="X22271" s="214"/>
      <c r="Y22271" s="214"/>
      <c r="Z22271" s="214"/>
      <c r="AA22271" s="217"/>
      <c r="AB22271" s="217"/>
      <c r="AC22271" s="217"/>
      <c r="AD22271" s="213"/>
    </row>
    <row r="22272" spans="20:30" x14ac:dyDescent="0.2">
      <c r="T22272" s="212"/>
      <c r="U22272" s="213"/>
      <c r="V22272" s="213"/>
      <c r="W22272" s="213"/>
      <c r="X22272" s="214"/>
      <c r="Y22272" s="214"/>
      <c r="Z22272" s="214"/>
      <c r="AA22272" s="217"/>
      <c r="AB22272" s="217"/>
      <c r="AC22272" s="217"/>
      <c r="AD22272" s="213"/>
    </row>
    <row r="22273" spans="20:30" x14ac:dyDescent="0.2">
      <c r="T22273" s="212"/>
      <c r="U22273" s="213"/>
      <c r="V22273" s="213"/>
      <c r="W22273" s="213"/>
      <c r="X22273" s="214"/>
      <c r="Y22273" s="214"/>
      <c r="Z22273" s="214"/>
      <c r="AA22273" s="217"/>
      <c r="AB22273" s="217"/>
      <c r="AC22273" s="217"/>
      <c r="AD22273" s="213"/>
    </row>
    <row r="22274" spans="20:30" x14ac:dyDescent="0.2">
      <c r="T22274" s="212"/>
      <c r="U22274" s="213"/>
      <c r="V22274" s="213"/>
      <c r="W22274" s="213"/>
      <c r="X22274" s="214"/>
      <c r="Y22274" s="214"/>
      <c r="Z22274" s="214"/>
      <c r="AA22274" s="217"/>
      <c r="AB22274" s="217"/>
      <c r="AC22274" s="217"/>
      <c r="AD22274" s="213"/>
    </row>
    <row r="22275" spans="20:30" x14ac:dyDescent="0.2">
      <c r="T22275" s="212"/>
      <c r="U22275" s="213"/>
      <c r="V22275" s="213"/>
      <c r="W22275" s="213"/>
      <c r="X22275" s="214"/>
      <c r="Y22275" s="214"/>
      <c r="Z22275" s="214"/>
      <c r="AA22275" s="217"/>
      <c r="AB22275" s="217"/>
      <c r="AC22275" s="217"/>
      <c r="AD22275" s="213"/>
    </row>
    <row r="22276" spans="20:30" x14ac:dyDescent="0.2">
      <c r="T22276" s="212"/>
      <c r="U22276" s="213"/>
      <c r="V22276" s="213"/>
      <c r="W22276" s="213"/>
      <c r="X22276" s="214"/>
      <c r="Y22276" s="214"/>
      <c r="Z22276" s="214"/>
      <c r="AA22276" s="217"/>
      <c r="AB22276" s="217"/>
      <c r="AC22276" s="217"/>
      <c r="AD22276" s="213"/>
    </row>
    <row r="22277" spans="20:30" x14ac:dyDescent="0.2">
      <c r="T22277" s="212"/>
      <c r="U22277" s="213"/>
      <c r="V22277" s="213"/>
      <c r="W22277" s="213"/>
      <c r="X22277" s="214"/>
      <c r="Y22277" s="214"/>
      <c r="Z22277" s="214"/>
      <c r="AA22277" s="217"/>
      <c r="AB22277" s="217"/>
      <c r="AC22277" s="217"/>
      <c r="AD22277" s="213"/>
    </row>
    <row r="22278" spans="20:30" x14ac:dyDescent="0.2">
      <c r="T22278" s="212"/>
      <c r="U22278" s="213"/>
      <c r="V22278" s="213"/>
      <c r="W22278" s="213"/>
      <c r="X22278" s="214"/>
      <c r="Y22278" s="214"/>
      <c r="Z22278" s="214"/>
      <c r="AA22278" s="217"/>
      <c r="AB22278" s="217"/>
      <c r="AC22278" s="217"/>
      <c r="AD22278" s="213"/>
    </row>
    <row r="22279" spans="20:30" x14ac:dyDescent="0.2">
      <c r="T22279" s="212"/>
      <c r="U22279" s="213"/>
      <c r="V22279" s="213"/>
      <c r="W22279" s="213"/>
      <c r="X22279" s="214"/>
      <c r="Y22279" s="214"/>
      <c r="Z22279" s="214"/>
      <c r="AA22279" s="217"/>
      <c r="AB22279" s="217"/>
      <c r="AC22279" s="217"/>
      <c r="AD22279" s="213"/>
    </row>
    <row r="22280" spans="20:30" x14ac:dyDescent="0.2">
      <c r="T22280" s="212"/>
      <c r="U22280" s="213"/>
      <c r="V22280" s="213"/>
      <c r="W22280" s="213"/>
      <c r="X22280" s="214"/>
      <c r="Y22280" s="214"/>
      <c r="Z22280" s="214"/>
      <c r="AA22280" s="217"/>
      <c r="AB22280" s="217"/>
      <c r="AC22280" s="217"/>
      <c r="AD22280" s="213"/>
    </row>
    <row r="22281" spans="20:30" x14ac:dyDescent="0.2">
      <c r="T22281" s="212"/>
      <c r="U22281" s="213"/>
      <c r="V22281" s="213"/>
      <c r="W22281" s="213"/>
      <c r="X22281" s="214"/>
      <c r="Y22281" s="214"/>
      <c r="Z22281" s="214"/>
      <c r="AA22281" s="217"/>
      <c r="AB22281" s="217"/>
      <c r="AC22281" s="217"/>
      <c r="AD22281" s="213"/>
    </row>
    <row r="22282" spans="20:30" x14ac:dyDescent="0.2">
      <c r="T22282" s="212"/>
      <c r="U22282" s="213"/>
      <c r="V22282" s="213"/>
      <c r="W22282" s="213"/>
      <c r="X22282" s="214"/>
      <c r="Y22282" s="214"/>
      <c r="Z22282" s="214"/>
      <c r="AA22282" s="217"/>
      <c r="AB22282" s="217"/>
      <c r="AC22282" s="217"/>
      <c r="AD22282" s="213"/>
    </row>
    <row r="22283" spans="20:30" x14ac:dyDescent="0.2">
      <c r="T22283" s="212"/>
      <c r="U22283" s="213"/>
      <c r="V22283" s="213"/>
      <c r="W22283" s="213"/>
      <c r="X22283" s="214"/>
      <c r="Y22283" s="214"/>
      <c r="Z22283" s="214"/>
      <c r="AA22283" s="217"/>
      <c r="AB22283" s="217"/>
      <c r="AC22283" s="217"/>
      <c r="AD22283" s="213"/>
    </row>
    <row r="22284" spans="20:30" x14ac:dyDescent="0.2">
      <c r="T22284" s="212"/>
      <c r="U22284" s="213"/>
      <c r="V22284" s="213"/>
      <c r="W22284" s="213"/>
      <c r="X22284" s="214"/>
      <c r="Y22284" s="214"/>
      <c r="Z22284" s="214"/>
      <c r="AA22284" s="217"/>
      <c r="AB22284" s="217"/>
      <c r="AC22284" s="217"/>
      <c r="AD22284" s="213"/>
    </row>
    <row r="22285" spans="20:30" x14ac:dyDescent="0.2">
      <c r="T22285" s="212"/>
      <c r="U22285" s="213"/>
      <c r="V22285" s="213"/>
      <c r="W22285" s="213"/>
      <c r="X22285" s="214"/>
      <c r="Y22285" s="214"/>
      <c r="Z22285" s="214"/>
      <c r="AA22285" s="217"/>
      <c r="AB22285" s="217"/>
      <c r="AC22285" s="217"/>
      <c r="AD22285" s="213"/>
    </row>
    <row r="22286" spans="20:30" x14ac:dyDescent="0.2">
      <c r="T22286" s="212"/>
      <c r="U22286" s="213"/>
      <c r="V22286" s="213"/>
      <c r="W22286" s="213"/>
      <c r="X22286" s="214"/>
      <c r="Y22286" s="214"/>
      <c r="Z22286" s="214"/>
      <c r="AA22286" s="217"/>
      <c r="AB22286" s="217"/>
      <c r="AC22286" s="217"/>
      <c r="AD22286" s="213"/>
    </row>
    <row r="22287" spans="20:30" x14ac:dyDescent="0.2">
      <c r="T22287" s="212"/>
      <c r="U22287" s="213"/>
      <c r="V22287" s="213"/>
      <c r="W22287" s="213"/>
      <c r="X22287" s="214"/>
      <c r="Y22287" s="214"/>
      <c r="Z22287" s="214"/>
      <c r="AA22287" s="217"/>
      <c r="AB22287" s="217"/>
      <c r="AC22287" s="217"/>
      <c r="AD22287" s="213"/>
    </row>
    <row r="22288" spans="20:30" x14ac:dyDescent="0.2">
      <c r="T22288" s="212"/>
      <c r="U22288" s="213"/>
      <c r="V22288" s="213"/>
      <c r="W22288" s="213"/>
      <c r="X22288" s="214"/>
      <c r="Y22288" s="214"/>
      <c r="Z22288" s="214"/>
      <c r="AA22288" s="217"/>
      <c r="AB22288" s="217"/>
      <c r="AC22288" s="217"/>
      <c r="AD22288" s="213"/>
    </row>
    <row r="22289" spans="20:30" x14ac:dyDescent="0.2">
      <c r="T22289" s="212"/>
      <c r="U22289" s="213"/>
      <c r="V22289" s="213"/>
      <c r="W22289" s="213"/>
      <c r="X22289" s="214"/>
      <c r="Y22289" s="214"/>
      <c r="Z22289" s="214"/>
      <c r="AA22289" s="217"/>
      <c r="AB22289" s="217"/>
      <c r="AC22289" s="217"/>
      <c r="AD22289" s="213"/>
    </row>
    <row r="22290" spans="20:30" x14ac:dyDescent="0.2">
      <c r="T22290" s="212"/>
      <c r="U22290" s="213"/>
      <c r="V22290" s="213"/>
      <c r="W22290" s="213"/>
      <c r="X22290" s="214"/>
      <c r="Y22290" s="214"/>
      <c r="Z22290" s="214"/>
      <c r="AA22290" s="217"/>
      <c r="AB22290" s="217"/>
      <c r="AC22290" s="217"/>
      <c r="AD22290" s="213"/>
    </row>
    <row r="22291" spans="20:30" x14ac:dyDescent="0.2">
      <c r="T22291" s="212"/>
      <c r="U22291" s="213"/>
      <c r="V22291" s="213"/>
      <c r="W22291" s="213"/>
      <c r="X22291" s="214"/>
      <c r="Y22291" s="214"/>
      <c r="Z22291" s="214"/>
      <c r="AA22291" s="217"/>
      <c r="AB22291" s="217"/>
      <c r="AC22291" s="217"/>
      <c r="AD22291" s="213"/>
    </row>
    <row r="22292" spans="20:30" x14ac:dyDescent="0.2">
      <c r="T22292" s="212"/>
      <c r="U22292" s="213"/>
      <c r="V22292" s="213"/>
      <c r="W22292" s="213"/>
      <c r="X22292" s="214"/>
      <c r="Y22292" s="214"/>
      <c r="Z22292" s="214"/>
      <c r="AA22292" s="217"/>
      <c r="AB22292" s="217"/>
      <c r="AC22292" s="217"/>
      <c r="AD22292" s="213"/>
    </row>
    <row r="22293" spans="20:30" x14ac:dyDescent="0.2">
      <c r="T22293" s="212"/>
      <c r="U22293" s="213"/>
      <c r="V22293" s="213"/>
      <c r="W22293" s="213"/>
      <c r="X22293" s="214"/>
      <c r="Y22293" s="214"/>
      <c r="Z22293" s="214"/>
      <c r="AA22293" s="217"/>
      <c r="AB22293" s="217"/>
      <c r="AC22293" s="217"/>
      <c r="AD22293" s="213"/>
    </row>
    <row r="22294" spans="20:30" x14ac:dyDescent="0.2">
      <c r="T22294" s="212"/>
      <c r="U22294" s="213"/>
      <c r="V22294" s="213"/>
      <c r="W22294" s="213"/>
      <c r="X22294" s="214"/>
      <c r="Y22294" s="214"/>
      <c r="Z22294" s="214"/>
      <c r="AA22294" s="217"/>
      <c r="AB22294" s="217"/>
      <c r="AC22294" s="217"/>
      <c r="AD22294" s="213"/>
    </row>
    <row r="22295" spans="20:30" x14ac:dyDescent="0.2">
      <c r="T22295" s="212"/>
      <c r="U22295" s="213"/>
      <c r="V22295" s="213"/>
      <c r="W22295" s="213"/>
      <c r="X22295" s="214"/>
      <c r="Y22295" s="214"/>
      <c r="Z22295" s="214"/>
      <c r="AA22295" s="217"/>
      <c r="AB22295" s="217"/>
      <c r="AC22295" s="217"/>
      <c r="AD22295" s="213"/>
    </row>
    <row r="22296" spans="20:30" x14ac:dyDescent="0.2">
      <c r="T22296" s="212"/>
      <c r="U22296" s="213"/>
      <c r="V22296" s="213"/>
      <c r="W22296" s="213"/>
      <c r="X22296" s="214"/>
      <c r="Y22296" s="214"/>
      <c r="Z22296" s="214"/>
      <c r="AA22296" s="217"/>
      <c r="AB22296" s="217"/>
      <c r="AC22296" s="217"/>
      <c r="AD22296" s="213"/>
    </row>
    <row r="22297" spans="20:30" x14ac:dyDescent="0.2">
      <c r="T22297" s="212"/>
      <c r="U22297" s="213"/>
      <c r="V22297" s="213"/>
      <c r="W22297" s="213"/>
      <c r="X22297" s="214"/>
      <c r="Y22297" s="214"/>
      <c r="Z22297" s="214"/>
      <c r="AA22297" s="217"/>
      <c r="AB22297" s="217"/>
      <c r="AC22297" s="217"/>
      <c r="AD22297" s="213"/>
    </row>
    <row r="22298" spans="20:30" x14ac:dyDescent="0.2">
      <c r="T22298" s="212"/>
      <c r="U22298" s="213"/>
      <c r="V22298" s="213"/>
      <c r="W22298" s="213"/>
      <c r="X22298" s="214"/>
      <c r="Y22298" s="214"/>
      <c r="Z22298" s="214"/>
      <c r="AA22298" s="217"/>
      <c r="AB22298" s="217"/>
      <c r="AC22298" s="217"/>
      <c r="AD22298" s="213"/>
    </row>
    <row r="22299" spans="20:30" x14ac:dyDescent="0.2">
      <c r="T22299" s="212"/>
      <c r="U22299" s="213"/>
      <c r="V22299" s="213"/>
      <c r="W22299" s="213"/>
      <c r="X22299" s="214"/>
      <c r="Y22299" s="214"/>
      <c r="Z22299" s="214"/>
      <c r="AA22299" s="217"/>
      <c r="AB22299" s="217"/>
      <c r="AC22299" s="217"/>
      <c r="AD22299" s="213"/>
    </row>
    <row r="22300" spans="20:30" x14ac:dyDescent="0.2">
      <c r="T22300" s="212"/>
      <c r="U22300" s="213"/>
      <c r="V22300" s="213"/>
      <c r="W22300" s="213"/>
      <c r="X22300" s="214"/>
      <c r="Y22300" s="214"/>
      <c r="Z22300" s="214"/>
      <c r="AA22300" s="217"/>
      <c r="AB22300" s="217"/>
      <c r="AC22300" s="217"/>
      <c r="AD22300" s="213"/>
    </row>
    <row r="22301" spans="20:30" x14ac:dyDescent="0.2">
      <c r="T22301" s="212"/>
      <c r="U22301" s="213"/>
      <c r="V22301" s="213"/>
      <c r="W22301" s="213"/>
      <c r="X22301" s="214"/>
      <c r="Y22301" s="214"/>
      <c r="Z22301" s="214"/>
      <c r="AA22301" s="217"/>
      <c r="AB22301" s="217"/>
      <c r="AC22301" s="217"/>
      <c r="AD22301" s="213"/>
    </row>
    <row r="22302" spans="20:30" x14ac:dyDescent="0.2">
      <c r="T22302" s="212"/>
      <c r="U22302" s="213"/>
      <c r="V22302" s="213"/>
      <c r="W22302" s="213"/>
      <c r="X22302" s="214"/>
      <c r="Y22302" s="214"/>
      <c r="Z22302" s="214"/>
      <c r="AA22302" s="217"/>
      <c r="AB22302" s="217"/>
      <c r="AC22302" s="217"/>
      <c r="AD22302" s="213"/>
    </row>
    <row r="22303" spans="20:30" x14ac:dyDescent="0.2">
      <c r="T22303" s="212"/>
      <c r="U22303" s="213"/>
      <c r="V22303" s="213"/>
      <c r="W22303" s="213"/>
      <c r="X22303" s="214"/>
      <c r="Y22303" s="214"/>
      <c r="Z22303" s="214"/>
      <c r="AA22303" s="217"/>
      <c r="AB22303" s="217"/>
      <c r="AC22303" s="217"/>
      <c r="AD22303" s="213"/>
    </row>
    <row r="22304" spans="20:30" x14ac:dyDescent="0.2">
      <c r="T22304" s="212"/>
      <c r="U22304" s="213"/>
      <c r="V22304" s="213"/>
      <c r="W22304" s="213"/>
      <c r="X22304" s="214"/>
      <c r="Y22304" s="214"/>
      <c r="Z22304" s="214"/>
      <c r="AA22304" s="217"/>
      <c r="AB22304" s="217"/>
      <c r="AC22304" s="217"/>
      <c r="AD22304" s="213"/>
    </row>
    <row r="22305" spans="20:30" x14ac:dyDescent="0.2">
      <c r="T22305" s="212"/>
      <c r="U22305" s="213"/>
      <c r="V22305" s="213"/>
      <c r="W22305" s="213"/>
      <c r="X22305" s="214"/>
      <c r="Y22305" s="214"/>
      <c r="Z22305" s="214"/>
      <c r="AA22305" s="217"/>
      <c r="AB22305" s="217"/>
      <c r="AC22305" s="217"/>
      <c r="AD22305" s="213"/>
    </row>
    <row r="22306" spans="20:30" x14ac:dyDescent="0.2">
      <c r="T22306" s="212"/>
      <c r="U22306" s="213"/>
      <c r="V22306" s="213"/>
      <c r="W22306" s="213"/>
      <c r="X22306" s="214"/>
      <c r="Y22306" s="214"/>
      <c r="Z22306" s="214"/>
      <c r="AA22306" s="217"/>
      <c r="AB22306" s="217"/>
      <c r="AC22306" s="217"/>
      <c r="AD22306" s="213"/>
    </row>
    <row r="22307" spans="20:30" x14ac:dyDescent="0.2">
      <c r="T22307" s="212"/>
      <c r="U22307" s="213"/>
      <c r="V22307" s="213"/>
      <c r="W22307" s="213"/>
      <c r="X22307" s="214"/>
      <c r="Y22307" s="214"/>
      <c r="Z22307" s="214"/>
      <c r="AA22307" s="217"/>
      <c r="AB22307" s="217"/>
      <c r="AC22307" s="217"/>
      <c r="AD22307" s="213"/>
    </row>
    <row r="22308" spans="20:30" x14ac:dyDescent="0.2">
      <c r="T22308" s="212"/>
      <c r="U22308" s="213"/>
      <c r="V22308" s="213"/>
      <c r="W22308" s="213"/>
      <c r="X22308" s="214"/>
      <c r="Y22308" s="214"/>
      <c r="Z22308" s="214"/>
      <c r="AA22308" s="217"/>
      <c r="AB22308" s="217"/>
      <c r="AC22308" s="217"/>
      <c r="AD22308" s="213"/>
    </row>
    <row r="22309" spans="20:30" x14ac:dyDescent="0.2">
      <c r="T22309" s="212"/>
      <c r="U22309" s="213"/>
      <c r="V22309" s="213"/>
      <c r="W22309" s="213"/>
      <c r="X22309" s="214"/>
      <c r="Y22309" s="214"/>
      <c r="Z22309" s="214"/>
      <c r="AA22309" s="217"/>
      <c r="AB22309" s="217"/>
      <c r="AC22309" s="217"/>
      <c r="AD22309" s="213"/>
    </row>
    <row r="22310" spans="20:30" x14ac:dyDescent="0.2">
      <c r="T22310" s="212"/>
      <c r="U22310" s="213"/>
      <c r="V22310" s="213"/>
      <c r="W22310" s="213"/>
      <c r="X22310" s="214"/>
      <c r="Y22310" s="214"/>
      <c r="Z22310" s="214"/>
      <c r="AA22310" s="217"/>
      <c r="AB22310" s="217"/>
      <c r="AC22310" s="217"/>
      <c r="AD22310" s="213"/>
    </row>
    <row r="22311" spans="20:30" x14ac:dyDescent="0.2">
      <c r="T22311" s="212"/>
      <c r="U22311" s="213"/>
      <c r="V22311" s="213"/>
      <c r="W22311" s="213"/>
      <c r="X22311" s="214"/>
      <c r="Y22311" s="214"/>
      <c r="Z22311" s="214"/>
      <c r="AA22311" s="217"/>
      <c r="AB22311" s="217"/>
      <c r="AC22311" s="217"/>
      <c r="AD22311" s="213"/>
    </row>
    <row r="22312" spans="20:30" x14ac:dyDescent="0.2">
      <c r="T22312" s="212"/>
      <c r="U22312" s="213"/>
      <c r="V22312" s="213"/>
      <c r="W22312" s="213"/>
      <c r="X22312" s="214"/>
      <c r="Y22312" s="214"/>
      <c r="Z22312" s="214"/>
      <c r="AA22312" s="217"/>
      <c r="AB22312" s="217"/>
      <c r="AC22312" s="217"/>
      <c r="AD22312" s="213"/>
    </row>
    <row r="22313" spans="20:30" x14ac:dyDescent="0.2">
      <c r="T22313" s="212"/>
      <c r="U22313" s="213"/>
      <c r="V22313" s="213"/>
      <c r="W22313" s="213"/>
      <c r="X22313" s="214"/>
      <c r="Y22313" s="214"/>
      <c r="Z22313" s="214"/>
      <c r="AA22313" s="217"/>
      <c r="AB22313" s="217"/>
      <c r="AC22313" s="217"/>
      <c r="AD22313" s="213"/>
    </row>
    <row r="22314" spans="20:30" x14ac:dyDescent="0.2">
      <c r="T22314" s="212"/>
      <c r="U22314" s="213"/>
      <c r="V22314" s="213"/>
      <c r="W22314" s="213"/>
      <c r="X22314" s="214"/>
      <c r="Y22314" s="214"/>
      <c r="Z22314" s="214"/>
      <c r="AA22314" s="217"/>
      <c r="AB22314" s="217"/>
      <c r="AC22314" s="217"/>
      <c r="AD22314" s="213"/>
    </row>
    <row r="22315" spans="20:30" x14ac:dyDescent="0.2">
      <c r="T22315" s="212"/>
      <c r="U22315" s="213"/>
      <c r="V22315" s="213"/>
      <c r="W22315" s="213"/>
      <c r="X22315" s="214"/>
      <c r="Y22315" s="214"/>
      <c r="Z22315" s="214"/>
      <c r="AA22315" s="217"/>
      <c r="AB22315" s="217"/>
      <c r="AC22315" s="217"/>
      <c r="AD22315" s="213"/>
    </row>
    <row r="22316" spans="20:30" x14ac:dyDescent="0.2">
      <c r="T22316" s="212"/>
      <c r="U22316" s="213"/>
      <c r="V22316" s="213"/>
      <c r="W22316" s="213"/>
      <c r="X22316" s="214"/>
      <c r="Y22316" s="214"/>
      <c r="Z22316" s="214"/>
      <c r="AA22316" s="217"/>
      <c r="AB22316" s="217"/>
      <c r="AC22316" s="217"/>
      <c r="AD22316" s="213"/>
    </row>
    <row r="22317" spans="20:30" x14ac:dyDescent="0.2">
      <c r="T22317" s="212"/>
      <c r="U22317" s="213"/>
      <c r="V22317" s="213"/>
      <c r="W22317" s="213"/>
      <c r="X22317" s="214"/>
      <c r="Y22317" s="214"/>
      <c r="Z22317" s="214"/>
      <c r="AA22317" s="217"/>
      <c r="AB22317" s="217"/>
      <c r="AC22317" s="217"/>
      <c r="AD22317" s="213"/>
    </row>
    <row r="22318" spans="20:30" x14ac:dyDescent="0.2">
      <c r="T22318" s="212"/>
      <c r="U22318" s="213"/>
      <c r="V22318" s="213"/>
      <c r="W22318" s="213"/>
      <c r="X22318" s="214"/>
      <c r="Y22318" s="214"/>
      <c r="Z22318" s="214"/>
      <c r="AA22318" s="217"/>
      <c r="AB22318" s="217"/>
      <c r="AC22318" s="217"/>
      <c r="AD22318" s="213"/>
    </row>
    <row r="22319" spans="20:30" x14ac:dyDescent="0.2">
      <c r="T22319" s="212"/>
      <c r="U22319" s="213"/>
      <c r="V22319" s="213"/>
      <c r="W22319" s="213"/>
      <c r="X22319" s="214"/>
      <c r="Y22319" s="214"/>
      <c r="Z22319" s="214"/>
      <c r="AA22319" s="217"/>
      <c r="AB22319" s="217"/>
      <c r="AC22319" s="217"/>
      <c r="AD22319" s="213"/>
    </row>
    <row r="22320" spans="20:30" x14ac:dyDescent="0.2">
      <c r="T22320" s="212"/>
      <c r="U22320" s="213"/>
      <c r="V22320" s="213"/>
      <c r="W22320" s="213"/>
      <c r="X22320" s="214"/>
      <c r="Y22320" s="214"/>
      <c r="Z22320" s="214"/>
      <c r="AA22320" s="217"/>
      <c r="AB22320" s="217"/>
      <c r="AC22320" s="217"/>
      <c r="AD22320" s="213"/>
    </row>
    <row r="22321" spans="20:30" x14ac:dyDescent="0.2">
      <c r="T22321" s="212"/>
      <c r="U22321" s="213"/>
      <c r="V22321" s="213"/>
      <c r="W22321" s="213"/>
      <c r="X22321" s="214"/>
      <c r="Y22321" s="214"/>
      <c r="Z22321" s="214"/>
      <c r="AA22321" s="217"/>
      <c r="AB22321" s="217"/>
      <c r="AC22321" s="217"/>
      <c r="AD22321" s="213"/>
    </row>
    <row r="22322" spans="20:30" x14ac:dyDescent="0.2">
      <c r="T22322" s="212"/>
      <c r="U22322" s="213"/>
      <c r="V22322" s="213"/>
      <c r="W22322" s="213"/>
      <c r="X22322" s="214"/>
      <c r="Y22322" s="214"/>
      <c r="Z22322" s="214"/>
      <c r="AA22322" s="217"/>
      <c r="AB22322" s="217"/>
      <c r="AC22322" s="217"/>
      <c r="AD22322" s="213"/>
    </row>
    <row r="22323" spans="20:30" x14ac:dyDescent="0.2">
      <c r="T22323" s="212"/>
      <c r="U22323" s="213"/>
      <c r="V22323" s="213"/>
      <c r="W22323" s="213"/>
      <c r="X22323" s="214"/>
      <c r="Y22323" s="214"/>
      <c r="Z22323" s="214"/>
      <c r="AA22323" s="217"/>
      <c r="AB22323" s="217"/>
      <c r="AC22323" s="217"/>
      <c r="AD22323" s="213"/>
    </row>
    <row r="22324" spans="20:30" x14ac:dyDescent="0.2">
      <c r="T22324" s="212"/>
      <c r="U22324" s="213"/>
      <c r="V22324" s="213"/>
      <c r="W22324" s="213"/>
      <c r="X22324" s="214"/>
      <c r="Y22324" s="214"/>
      <c r="Z22324" s="214"/>
      <c r="AA22324" s="217"/>
      <c r="AB22324" s="217"/>
      <c r="AC22324" s="217"/>
      <c r="AD22324" s="213"/>
    </row>
    <row r="22325" spans="20:30" x14ac:dyDescent="0.2">
      <c r="T22325" s="212"/>
      <c r="U22325" s="213"/>
      <c r="V22325" s="213"/>
      <c r="W22325" s="213"/>
      <c r="X22325" s="214"/>
      <c r="Y22325" s="214"/>
      <c r="Z22325" s="214"/>
      <c r="AA22325" s="217"/>
      <c r="AB22325" s="217"/>
      <c r="AC22325" s="217"/>
      <c r="AD22325" s="213"/>
    </row>
    <row r="22326" spans="20:30" x14ac:dyDescent="0.2">
      <c r="T22326" s="212"/>
      <c r="U22326" s="213"/>
      <c r="V22326" s="213"/>
      <c r="W22326" s="213"/>
      <c r="X22326" s="214"/>
      <c r="Y22326" s="214"/>
      <c r="Z22326" s="214"/>
      <c r="AA22326" s="217"/>
      <c r="AB22326" s="217"/>
      <c r="AC22326" s="217"/>
      <c r="AD22326" s="213"/>
    </row>
    <row r="22327" spans="20:30" x14ac:dyDescent="0.2">
      <c r="T22327" s="212"/>
      <c r="U22327" s="213"/>
      <c r="V22327" s="213"/>
      <c r="W22327" s="213"/>
      <c r="X22327" s="214"/>
      <c r="Y22327" s="214"/>
      <c r="Z22327" s="214"/>
      <c r="AA22327" s="217"/>
      <c r="AB22327" s="217"/>
      <c r="AC22327" s="217"/>
      <c r="AD22327" s="213"/>
    </row>
    <row r="22328" spans="20:30" x14ac:dyDescent="0.2">
      <c r="T22328" s="212"/>
      <c r="U22328" s="213"/>
      <c r="V22328" s="213"/>
      <c r="W22328" s="213"/>
      <c r="X22328" s="214"/>
      <c r="Y22328" s="214"/>
      <c r="Z22328" s="214"/>
      <c r="AA22328" s="217"/>
      <c r="AB22328" s="217"/>
      <c r="AC22328" s="217"/>
      <c r="AD22328" s="213"/>
    </row>
    <row r="22329" spans="20:30" x14ac:dyDescent="0.2">
      <c r="T22329" s="212"/>
      <c r="U22329" s="213"/>
      <c r="V22329" s="213"/>
      <c r="W22329" s="213"/>
      <c r="X22329" s="214"/>
      <c r="Y22329" s="214"/>
      <c r="Z22329" s="214"/>
      <c r="AA22329" s="217"/>
      <c r="AB22329" s="217"/>
      <c r="AC22329" s="217"/>
      <c r="AD22329" s="213"/>
    </row>
    <row r="22330" spans="20:30" x14ac:dyDescent="0.2">
      <c r="T22330" s="212"/>
      <c r="U22330" s="213"/>
      <c r="V22330" s="213"/>
      <c r="W22330" s="213"/>
      <c r="X22330" s="214"/>
      <c r="Y22330" s="214"/>
      <c r="Z22330" s="214"/>
      <c r="AA22330" s="217"/>
      <c r="AB22330" s="217"/>
      <c r="AC22330" s="217"/>
      <c r="AD22330" s="213"/>
    </row>
    <row r="22331" spans="20:30" x14ac:dyDescent="0.2">
      <c r="T22331" s="212"/>
      <c r="U22331" s="213"/>
      <c r="V22331" s="213"/>
      <c r="W22331" s="213"/>
      <c r="X22331" s="214"/>
      <c r="Y22331" s="214"/>
      <c r="Z22331" s="214"/>
      <c r="AA22331" s="217"/>
      <c r="AB22331" s="217"/>
      <c r="AC22331" s="217"/>
      <c r="AD22331" s="213"/>
    </row>
    <row r="22332" spans="20:30" x14ac:dyDescent="0.2">
      <c r="T22332" s="212"/>
      <c r="U22332" s="213"/>
      <c r="V22332" s="213"/>
      <c r="W22332" s="213"/>
      <c r="X22332" s="214"/>
      <c r="Y22332" s="214"/>
      <c r="Z22332" s="214"/>
      <c r="AA22332" s="217"/>
      <c r="AB22332" s="217"/>
      <c r="AC22332" s="217"/>
      <c r="AD22332" s="213"/>
    </row>
    <row r="22333" spans="20:30" x14ac:dyDescent="0.2">
      <c r="T22333" s="212"/>
      <c r="U22333" s="213"/>
      <c r="V22333" s="213"/>
      <c r="W22333" s="213"/>
      <c r="X22333" s="214"/>
      <c r="Y22333" s="214"/>
      <c r="Z22333" s="214"/>
      <c r="AA22333" s="217"/>
      <c r="AB22333" s="217"/>
      <c r="AC22333" s="217"/>
      <c r="AD22333" s="213"/>
    </row>
    <row r="22334" spans="20:30" x14ac:dyDescent="0.2">
      <c r="T22334" s="212"/>
      <c r="U22334" s="213"/>
      <c r="V22334" s="213"/>
      <c r="W22334" s="213"/>
      <c r="X22334" s="214"/>
      <c r="Y22334" s="214"/>
      <c r="Z22334" s="214"/>
      <c r="AA22334" s="217"/>
      <c r="AB22334" s="217"/>
      <c r="AC22334" s="217"/>
      <c r="AD22334" s="213"/>
    </row>
    <row r="22335" spans="20:30" x14ac:dyDescent="0.2">
      <c r="T22335" s="212"/>
      <c r="U22335" s="213"/>
      <c r="V22335" s="213"/>
      <c r="W22335" s="213"/>
      <c r="X22335" s="214"/>
      <c r="Y22335" s="214"/>
      <c r="Z22335" s="214"/>
      <c r="AA22335" s="217"/>
      <c r="AB22335" s="217"/>
      <c r="AC22335" s="217"/>
      <c r="AD22335" s="213"/>
    </row>
    <row r="22336" spans="20:30" x14ac:dyDescent="0.2">
      <c r="T22336" s="212"/>
      <c r="U22336" s="213"/>
      <c r="V22336" s="213"/>
      <c r="W22336" s="213"/>
      <c r="X22336" s="214"/>
      <c r="Y22336" s="214"/>
      <c r="Z22336" s="214"/>
      <c r="AA22336" s="217"/>
      <c r="AB22336" s="217"/>
      <c r="AC22336" s="217"/>
      <c r="AD22336" s="213"/>
    </row>
    <row r="22337" spans="20:30" x14ac:dyDescent="0.2">
      <c r="T22337" s="212"/>
      <c r="U22337" s="213"/>
      <c r="V22337" s="213"/>
      <c r="W22337" s="213"/>
      <c r="X22337" s="214"/>
      <c r="Y22337" s="214"/>
      <c r="Z22337" s="214"/>
      <c r="AA22337" s="217"/>
      <c r="AB22337" s="217"/>
      <c r="AC22337" s="217"/>
      <c r="AD22337" s="213"/>
    </row>
    <row r="22338" spans="20:30" x14ac:dyDescent="0.2">
      <c r="T22338" s="212"/>
      <c r="U22338" s="213"/>
      <c r="V22338" s="213"/>
      <c r="W22338" s="213"/>
      <c r="X22338" s="214"/>
      <c r="Y22338" s="214"/>
      <c r="Z22338" s="214"/>
      <c r="AA22338" s="217"/>
      <c r="AB22338" s="217"/>
      <c r="AC22338" s="217"/>
      <c r="AD22338" s="213"/>
    </row>
    <row r="22339" spans="20:30" x14ac:dyDescent="0.2">
      <c r="T22339" s="212"/>
      <c r="U22339" s="213"/>
      <c r="V22339" s="213"/>
      <c r="W22339" s="213"/>
      <c r="X22339" s="214"/>
      <c r="Y22339" s="214"/>
      <c r="Z22339" s="214"/>
      <c r="AA22339" s="217"/>
      <c r="AB22339" s="217"/>
      <c r="AC22339" s="217"/>
      <c r="AD22339" s="213"/>
    </row>
    <row r="22340" spans="20:30" x14ac:dyDescent="0.2">
      <c r="T22340" s="212"/>
      <c r="U22340" s="213"/>
      <c r="V22340" s="213"/>
      <c r="W22340" s="213"/>
      <c r="X22340" s="214"/>
      <c r="Y22340" s="214"/>
      <c r="Z22340" s="214"/>
      <c r="AA22340" s="217"/>
      <c r="AB22340" s="217"/>
      <c r="AC22340" s="217"/>
      <c r="AD22340" s="213"/>
    </row>
    <row r="22341" spans="20:30" x14ac:dyDescent="0.2">
      <c r="T22341" s="212"/>
      <c r="U22341" s="213"/>
      <c r="V22341" s="213"/>
      <c r="W22341" s="213"/>
      <c r="X22341" s="214"/>
      <c r="Y22341" s="214"/>
      <c r="Z22341" s="214"/>
      <c r="AA22341" s="217"/>
      <c r="AB22341" s="217"/>
      <c r="AC22341" s="217"/>
      <c r="AD22341" s="213"/>
    </row>
    <row r="22342" spans="20:30" x14ac:dyDescent="0.2">
      <c r="T22342" s="212"/>
      <c r="U22342" s="213"/>
      <c r="V22342" s="213"/>
      <c r="W22342" s="213"/>
      <c r="X22342" s="214"/>
      <c r="Y22342" s="214"/>
      <c r="Z22342" s="214"/>
      <c r="AA22342" s="217"/>
      <c r="AB22342" s="217"/>
      <c r="AC22342" s="217"/>
      <c r="AD22342" s="213"/>
    </row>
    <row r="22343" spans="20:30" x14ac:dyDescent="0.2">
      <c r="T22343" s="212"/>
      <c r="U22343" s="213"/>
      <c r="V22343" s="213"/>
      <c r="W22343" s="213"/>
      <c r="X22343" s="214"/>
      <c r="Y22343" s="214"/>
      <c r="Z22343" s="214"/>
      <c r="AA22343" s="217"/>
      <c r="AB22343" s="217"/>
      <c r="AC22343" s="217"/>
      <c r="AD22343" s="213"/>
    </row>
    <row r="22344" spans="20:30" x14ac:dyDescent="0.2">
      <c r="T22344" s="212"/>
      <c r="U22344" s="213"/>
      <c r="V22344" s="213"/>
      <c r="W22344" s="213"/>
      <c r="X22344" s="214"/>
      <c r="Y22344" s="214"/>
      <c r="Z22344" s="214"/>
      <c r="AA22344" s="217"/>
      <c r="AB22344" s="217"/>
      <c r="AC22344" s="217"/>
      <c r="AD22344" s="213"/>
    </row>
    <row r="22345" spans="20:30" x14ac:dyDescent="0.2">
      <c r="T22345" s="212"/>
      <c r="U22345" s="213"/>
      <c r="V22345" s="213"/>
      <c r="W22345" s="213"/>
      <c r="X22345" s="214"/>
      <c r="Y22345" s="214"/>
      <c r="Z22345" s="214"/>
      <c r="AA22345" s="217"/>
      <c r="AB22345" s="217"/>
      <c r="AC22345" s="217"/>
      <c r="AD22345" s="213"/>
    </row>
    <row r="22346" spans="20:30" x14ac:dyDescent="0.2">
      <c r="T22346" s="212"/>
      <c r="U22346" s="213"/>
      <c r="V22346" s="213"/>
      <c r="W22346" s="213"/>
      <c r="X22346" s="214"/>
      <c r="Y22346" s="214"/>
      <c r="Z22346" s="214"/>
      <c r="AA22346" s="217"/>
      <c r="AB22346" s="217"/>
      <c r="AC22346" s="217"/>
      <c r="AD22346" s="213"/>
    </row>
    <row r="22347" spans="20:30" x14ac:dyDescent="0.2">
      <c r="T22347" s="212"/>
      <c r="U22347" s="213"/>
      <c r="V22347" s="213"/>
      <c r="W22347" s="213"/>
      <c r="X22347" s="214"/>
      <c r="Y22347" s="214"/>
      <c r="Z22347" s="214"/>
      <c r="AA22347" s="217"/>
      <c r="AB22347" s="217"/>
      <c r="AC22347" s="217"/>
      <c r="AD22347" s="213"/>
    </row>
    <row r="22348" spans="20:30" x14ac:dyDescent="0.2">
      <c r="T22348" s="212"/>
      <c r="U22348" s="213"/>
      <c r="V22348" s="213"/>
      <c r="W22348" s="213"/>
      <c r="X22348" s="214"/>
      <c r="Y22348" s="214"/>
      <c r="Z22348" s="214"/>
      <c r="AA22348" s="217"/>
      <c r="AB22348" s="217"/>
      <c r="AC22348" s="217"/>
      <c r="AD22348" s="213"/>
    </row>
    <row r="22349" spans="20:30" x14ac:dyDescent="0.2">
      <c r="T22349" s="212"/>
      <c r="U22349" s="213"/>
      <c r="V22349" s="213"/>
      <c r="W22349" s="213"/>
      <c r="X22349" s="214"/>
      <c r="Y22349" s="214"/>
      <c r="Z22349" s="214"/>
      <c r="AA22349" s="217"/>
      <c r="AB22349" s="217"/>
      <c r="AC22349" s="217"/>
      <c r="AD22349" s="213"/>
    </row>
    <row r="22350" spans="20:30" x14ac:dyDescent="0.2">
      <c r="T22350" s="212"/>
      <c r="U22350" s="213"/>
      <c r="V22350" s="213"/>
      <c r="W22350" s="213"/>
      <c r="X22350" s="214"/>
      <c r="Y22350" s="214"/>
      <c r="Z22350" s="214"/>
      <c r="AA22350" s="217"/>
      <c r="AB22350" s="217"/>
      <c r="AC22350" s="217"/>
      <c r="AD22350" s="213"/>
    </row>
    <row r="22351" spans="20:30" x14ac:dyDescent="0.2">
      <c r="T22351" s="212"/>
      <c r="U22351" s="213"/>
      <c r="V22351" s="213"/>
      <c r="W22351" s="213"/>
      <c r="X22351" s="214"/>
      <c r="Y22351" s="214"/>
      <c r="Z22351" s="214"/>
      <c r="AA22351" s="217"/>
      <c r="AB22351" s="217"/>
      <c r="AC22351" s="217"/>
      <c r="AD22351" s="213"/>
    </row>
    <row r="22352" spans="20:30" x14ac:dyDescent="0.2">
      <c r="T22352" s="212"/>
      <c r="U22352" s="213"/>
      <c r="V22352" s="213"/>
      <c r="W22352" s="213"/>
      <c r="X22352" s="214"/>
      <c r="Y22352" s="214"/>
      <c r="Z22352" s="214"/>
      <c r="AA22352" s="217"/>
      <c r="AB22352" s="217"/>
      <c r="AC22352" s="217"/>
      <c r="AD22352" s="213"/>
    </row>
    <row r="22353" spans="20:30" x14ac:dyDescent="0.2">
      <c r="T22353" s="212"/>
      <c r="U22353" s="213"/>
      <c r="V22353" s="213"/>
      <c r="W22353" s="213"/>
      <c r="X22353" s="214"/>
      <c r="Y22353" s="214"/>
      <c r="Z22353" s="214"/>
      <c r="AA22353" s="217"/>
      <c r="AB22353" s="217"/>
      <c r="AC22353" s="217"/>
      <c r="AD22353" s="213"/>
    </row>
    <row r="22354" spans="20:30" x14ac:dyDescent="0.2">
      <c r="T22354" s="212"/>
      <c r="U22354" s="213"/>
      <c r="V22354" s="213"/>
      <c r="W22354" s="213"/>
      <c r="X22354" s="214"/>
      <c r="Y22354" s="214"/>
      <c r="Z22354" s="214"/>
      <c r="AA22354" s="217"/>
      <c r="AB22354" s="217"/>
      <c r="AC22354" s="217"/>
      <c r="AD22354" s="213"/>
    </row>
    <row r="22355" spans="20:30" x14ac:dyDescent="0.2">
      <c r="T22355" s="212"/>
      <c r="U22355" s="213"/>
      <c r="V22355" s="213"/>
      <c r="W22355" s="213"/>
      <c r="X22355" s="214"/>
      <c r="Y22355" s="214"/>
      <c r="Z22355" s="214"/>
      <c r="AA22355" s="217"/>
      <c r="AB22355" s="217"/>
      <c r="AC22355" s="217"/>
      <c r="AD22355" s="213"/>
    </row>
    <row r="22356" spans="20:30" x14ac:dyDescent="0.2">
      <c r="T22356" s="212"/>
      <c r="U22356" s="213"/>
      <c r="V22356" s="213"/>
      <c r="W22356" s="213"/>
      <c r="X22356" s="214"/>
      <c r="Y22356" s="214"/>
      <c r="Z22356" s="214"/>
      <c r="AA22356" s="217"/>
      <c r="AB22356" s="217"/>
      <c r="AC22356" s="217"/>
      <c r="AD22356" s="213"/>
    </row>
    <row r="22357" spans="20:30" x14ac:dyDescent="0.2">
      <c r="T22357" s="212"/>
      <c r="U22357" s="213"/>
      <c r="V22357" s="213"/>
      <c r="W22357" s="213"/>
      <c r="X22357" s="214"/>
      <c r="Y22357" s="214"/>
      <c r="Z22357" s="214"/>
      <c r="AA22357" s="217"/>
      <c r="AB22357" s="217"/>
      <c r="AC22357" s="217"/>
      <c r="AD22357" s="213"/>
    </row>
    <row r="22358" spans="20:30" x14ac:dyDescent="0.2">
      <c r="T22358" s="212"/>
      <c r="U22358" s="213"/>
      <c r="V22358" s="213"/>
      <c r="W22358" s="213"/>
      <c r="X22358" s="214"/>
      <c r="Y22358" s="214"/>
      <c r="Z22358" s="214"/>
      <c r="AA22358" s="217"/>
      <c r="AB22358" s="217"/>
      <c r="AC22358" s="217"/>
      <c r="AD22358" s="213"/>
    </row>
    <row r="22359" spans="20:30" x14ac:dyDescent="0.2">
      <c r="T22359" s="212"/>
      <c r="U22359" s="213"/>
      <c r="V22359" s="213"/>
      <c r="W22359" s="213"/>
      <c r="X22359" s="214"/>
      <c r="Y22359" s="214"/>
      <c r="Z22359" s="214"/>
      <c r="AA22359" s="217"/>
      <c r="AB22359" s="217"/>
      <c r="AC22359" s="217"/>
      <c r="AD22359" s="213"/>
    </row>
    <row r="22360" spans="20:30" x14ac:dyDescent="0.2">
      <c r="T22360" s="212"/>
      <c r="U22360" s="213"/>
      <c r="V22360" s="213"/>
      <c r="W22360" s="213"/>
      <c r="X22360" s="214"/>
      <c r="Y22360" s="214"/>
      <c r="Z22360" s="214"/>
      <c r="AA22360" s="217"/>
      <c r="AB22360" s="217"/>
      <c r="AC22360" s="217"/>
      <c r="AD22360" s="213"/>
    </row>
    <row r="22361" spans="20:30" x14ac:dyDescent="0.2">
      <c r="T22361" s="212"/>
      <c r="U22361" s="213"/>
      <c r="V22361" s="213"/>
      <c r="W22361" s="213"/>
      <c r="X22361" s="214"/>
      <c r="Y22361" s="214"/>
      <c r="Z22361" s="214"/>
      <c r="AA22361" s="217"/>
      <c r="AB22361" s="217"/>
      <c r="AC22361" s="217"/>
      <c r="AD22361" s="213"/>
    </row>
    <row r="22362" spans="20:30" x14ac:dyDescent="0.2">
      <c r="T22362" s="212"/>
      <c r="U22362" s="213"/>
      <c r="V22362" s="213"/>
      <c r="W22362" s="213"/>
      <c r="X22362" s="214"/>
      <c r="Y22362" s="214"/>
      <c r="Z22362" s="214"/>
      <c r="AA22362" s="217"/>
      <c r="AB22362" s="217"/>
      <c r="AC22362" s="217"/>
      <c r="AD22362" s="213"/>
    </row>
    <row r="22363" spans="20:30" x14ac:dyDescent="0.2">
      <c r="T22363" s="212"/>
      <c r="U22363" s="213"/>
      <c r="V22363" s="213"/>
      <c r="W22363" s="213"/>
      <c r="X22363" s="214"/>
      <c r="Y22363" s="214"/>
      <c r="Z22363" s="214"/>
      <c r="AA22363" s="217"/>
      <c r="AB22363" s="217"/>
      <c r="AC22363" s="217"/>
      <c r="AD22363" s="213"/>
    </row>
    <row r="22364" spans="20:30" x14ac:dyDescent="0.2">
      <c r="T22364" s="212"/>
      <c r="U22364" s="213"/>
      <c r="V22364" s="213"/>
      <c r="W22364" s="213"/>
      <c r="X22364" s="214"/>
      <c r="Y22364" s="214"/>
      <c r="Z22364" s="214"/>
      <c r="AA22364" s="217"/>
      <c r="AB22364" s="217"/>
      <c r="AC22364" s="217"/>
      <c r="AD22364" s="213"/>
    </row>
    <row r="22365" spans="20:30" x14ac:dyDescent="0.2">
      <c r="T22365" s="212"/>
      <c r="U22365" s="213"/>
      <c r="V22365" s="213"/>
      <c r="W22365" s="213"/>
      <c r="X22365" s="214"/>
      <c r="Y22365" s="214"/>
      <c r="Z22365" s="214"/>
      <c r="AA22365" s="217"/>
      <c r="AB22365" s="217"/>
      <c r="AC22365" s="217"/>
      <c r="AD22365" s="213"/>
    </row>
    <row r="22366" spans="20:30" x14ac:dyDescent="0.2">
      <c r="T22366" s="212"/>
      <c r="U22366" s="213"/>
      <c r="V22366" s="213"/>
      <c r="W22366" s="213"/>
      <c r="X22366" s="214"/>
      <c r="Y22366" s="214"/>
      <c r="Z22366" s="214"/>
      <c r="AA22366" s="217"/>
      <c r="AB22366" s="217"/>
      <c r="AC22366" s="217"/>
      <c r="AD22366" s="213"/>
    </row>
    <row r="22367" spans="20:30" x14ac:dyDescent="0.2">
      <c r="T22367" s="212"/>
      <c r="U22367" s="213"/>
      <c r="V22367" s="213"/>
      <c r="W22367" s="213"/>
      <c r="X22367" s="214"/>
      <c r="Y22367" s="214"/>
      <c r="Z22367" s="214"/>
      <c r="AA22367" s="217"/>
      <c r="AB22367" s="217"/>
      <c r="AC22367" s="217"/>
      <c r="AD22367" s="213"/>
    </row>
    <row r="22368" spans="20:30" x14ac:dyDescent="0.2">
      <c r="T22368" s="212"/>
      <c r="U22368" s="213"/>
      <c r="V22368" s="213"/>
      <c r="W22368" s="213"/>
      <c r="X22368" s="214"/>
      <c r="Y22368" s="214"/>
      <c r="Z22368" s="214"/>
      <c r="AA22368" s="217"/>
      <c r="AB22368" s="217"/>
      <c r="AC22368" s="217"/>
      <c r="AD22368" s="213"/>
    </row>
    <row r="22369" spans="20:30" x14ac:dyDescent="0.2">
      <c r="T22369" s="212"/>
      <c r="U22369" s="213"/>
      <c r="V22369" s="213"/>
      <c r="W22369" s="213"/>
      <c r="X22369" s="214"/>
      <c r="Y22369" s="214"/>
      <c r="Z22369" s="214"/>
      <c r="AA22369" s="217"/>
      <c r="AB22369" s="217"/>
      <c r="AC22369" s="217"/>
      <c r="AD22369" s="213"/>
    </row>
    <row r="22370" spans="20:30" x14ac:dyDescent="0.2">
      <c r="T22370" s="212"/>
      <c r="U22370" s="213"/>
      <c r="V22370" s="213"/>
      <c r="W22370" s="213"/>
      <c r="X22370" s="214"/>
      <c r="Y22370" s="214"/>
      <c r="Z22370" s="214"/>
      <c r="AA22370" s="217"/>
      <c r="AB22370" s="217"/>
      <c r="AC22370" s="217"/>
      <c r="AD22370" s="213"/>
    </row>
    <row r="22371" spans="20:30" x14ac:dyDescent="0.2">
      <c r="T22371" s="212"/>
      <c r="U22371" s="213"/>
      <c r="V22371" s="213"/>
      <c r="W22371" s="213"/>
      <c r="X22371" s="214"/>
      <c r="Y22371" s="214"/>
      <c r="Z22371" s="214"/>
      <c r="AA22371" s="217"/>
      <c r="AB22371" s="217"/>
      <c r="AC22371" s="217"/>
      <c r="AD22371" s="213"/>
    </row>
    <row r="22372" spans="20:30" x14ac:dyDescent="0.2">
      <c r="T22372" s="212"/>
      <c r="U22372" s="213"/>
      <c r="V22372" s="213"/>
      <c r="W22372" s="213"/>
      <c r="X22372" s="214"/>
      <c r="Y22372" s="214"/>
      <c r="Z22372" s="214"/>
      <c r="AA22372" s="217"/>
      <c r="AB22372" s="217"/>
      <c r="AC22372" s="217"/>
      <c r="AD22372" s="213"/>
    </row>
    <row r="22373" spans="20:30" x14ac:dyDescent="0.2">
      <c r="T22373" s="212"/>
      <c r="U22373" s="213"/>
      <c r="V22373" s="213"/>
      <c r="W22373" s="213"/>
      <c r="X22373" s="214"/>
      <c r="Y22373" s="214"/>
      <c r="Z22373" s="214"/>
      <c r="AA22373" s="217"/>
      <c r="AB22373" s="217"/>
      <c r="AC22373" s="217"/>
      <c r="AD22373" s="213"/>
    </row>
    <row r="22374" spans="20:30" x14ac:dyDescent="0.2">
      <c r="T22374" s="212"/>
      <c r="U22374" s="213"/>
      <c r="V22374" s="213"/>
      <c r="W22374" s="213"/>
      <c r="X22374" s="214"/>
      <c r="Y22374" s="214"/>
      <c r="Z22374" s="214"/>
      <c r="AA22374" s="217"/>
      <c r="AB22374" s="217"/>
      <c r="AC22374" s="217"/>
      <c r="AD22374" s="213"/>
    </row>
    <row r="22375" spans="20:30" x14ac:dyDescent="0.2">
      <c r="T22375" s="212"/>
      <c r="U22375" s="213"/>
      <c r="V22375" s="213"/>
      <c r="W22375" s="213"/>
      <c r="X22375" s="214"/>
      <c r="Y22375" s="214"/>
      <c r="Z22375" s="214"/>
      <c r="AA22375" s="217"/>
      <c r="AB22375" s="217"/>
      <c r="AC22375" s="217"/>
      <c r="AD22375" s="213"/>
    </row>
    <row r="22376" spans="20:30" x14ac:dyDescent="0.2">
      <c r="T22376" s="212"/>
      <c r="U22376" s="213"/>
      <c r="V22376" s="213"/>
      <c r="W22376" s="213"/>
      <c r="X22376" s="214"/>
      <c r="Y22376" s="214"/>
      <c r="Z22376" s="214"/>
      <c r="AA22376" s="217"/>
      <c r="AB22376" s="217"/>
      <c r="AC22376" s="217"/>
      <c r="AD22376" s="213"/>
    </row>
    <row r="22377" spans="20:30" x14ac:dyDescent="0.2">
      <c r="T22377" s="212"/>
      <c r="U22377" s="213"/>
      <c r="V22377" s="213"/>
      <c r="W22377" s="213"/>
      <c r="X22377" s="214"/>
      <c r="Y22377" s="214"/>
      <c r="Z22377" s="214"/>
      <c r="AA22377" s="217"/>
      <c r="AB22377" s="217"/>
      <c r="AC22377" s="217"/>
      <c r="AD22377" s="213"/>
    </row>
    <row r="22378" spans="20:30" x14ac:dyDescent="0.2">
      <c r="T22378" s="212"/>
      <c r="U22378" s="213"/>
      <c r="V22378" s="213"/>
      <c r="W22378" s="213"/>
      <c r="X22378" s="214"/>
      <c r="Y22378" s="214"/>
      <c r="Z22378" s="214"/>
      <c r="AA22378" s="217"/>
      <c r="AB22378" s="217"/>
      <c r="AC22378" s="217"/>
      <c r="AD22378" s="213"/>
    </row>
    <row r="22379" spans="20:30" x14ac:dyDescent="0.2">
      <c r="T22379" s="212"/>
      <c r="U22379" s="213"/>
      <c r="V22379" s="213"/>
      <c r="W22379" s="213"/>
      <c r="X22379" s="214"/>
      <c r="Y22379" s="214"/>
      <c r="Z22379" s="214"/>
      <c r="AA22379" s="217"/>
      <c r="AB22379" s="217"/>
      <c r="AC22379" s="217"/>
      <c r="AD22379" s="213"/>
    </row>
    <row r="22380" spans="20:30" x14ac:dyDescent="0.2">
      <c r="T22380" s="212"/>
      <c r="U22380" s="213"/>
      <c r="V22380" s="213"/>
      <c r="W22380" s="213"/>
      <c r="X22380" s="214"/>
      <c r="Y22380" s="214"/>
      <c r="Z22380" s="214"/>
      <c r="AA22380" s="217"/>
      <c r="AB22380" s="217"/>
      <c r="AC22380" s="217"/>
      <c r="AD22380" s="213"/>
    </row>
    <row r="22381" spans="20:30" x14ac:dyDescent="0.2">
      <c r="T22381" s="212"/>
      <c r="U22381" s="213"/>
      <c r="V22381" s="213"/>
      <c r="W22381" s="213"/>
      <c r="X22381" s="214"/>
      <c r="Y22381" s="214"/>
      <c r="Z22381" s="214"/>
      <c r="AA22381" s="217"/>
      <c r="AB22381" s="217"/>
      <c r="AC22381" s="217"/>
      <c r="AD22381" s="213"/>
    </row>
    <row r="22382" spans="20:30" x14ac:dyDescent="0.2">
      <c r="T22382" s="212"/>
      <c r="U22382" s="213"/>
      <c r="V22382" s="213"/>
      <c r="W22382" s="213"/>
      <c r="X22382" s="214"/>
      <c r="Y22382" s="214"/>
      <c r="Z22382" s="214"/>
      <c r="AA22382" s="217"/>
      <c r="AB22382" s="217"/>
      <c r="AC22382" s="217"/>
      <c r="AD22382" s="213"/>
    </row>
    <row r="22383" spans="20:30" x14ac:dyDescent="0.2">
      <c r="T22383" s="212"/>
      <c r="U22383" s="213"/>
      <c r="V22383" s="213"/>
      <c r="W22383" s="213"/>
      <c r="X22383" s="214"/>
      <c r="Y22383" s="214"/>
      <c r="Z22383" s="214"/>
      <c r="AA22383" s="217"/>
      <c r="AB22383" s="217"/>
      <c r="AC22383" s="217"/>
      <c r="AD22383" s="213"/>
    </row>
    <row r="22384" spans="20:30" x14ac:dyDescent="0.2">
      <c r="T22384" s="212"/>
      <c r="U22384" s="213"/>
      <c r="V22384" s="213"/>
      <c r="W22384" s="213"/>
      <c r="X22384" s="214"/>
      <c r="Y22384" s="214"/>
      <c r="Z22384" s="214"/>
      <c r="AA22384" s="217"/>
      <c r="AB22384" s="217"/>
      <c r="AC22384" s="217"/>
      <c r="AD22384" s="213"/>
    </row>
    <row r="22385" spans="20:30" x14ac:dyDescent="0.2">
      <c r="T22385" s="212"/>
      <c r="U22385" s="213"/>
      <c r="V22385" s="213"/>
      <c r="W22385" s="213"/>
      <c r="X22385" s="214"/>
      <c r="Y22385" s="214"/>
      <c r="Z22385" s="214"/>
      <c r="AA22385" s="217"/>
      <c r="AB22385" s="217"/>
      <c r="AC22385" s="217"/>
      <c r="AD22385" s="213"/>
    </row>
    <row r="22386" spans="20:30" x14ac:dyDescent="0.2">
      <c r="T22386" s="212"/>
      <c r="U22386" s="213"/>
      <c r="V22386" s="213"/>
      <c r="W22386" s="213"/>
      <c r="X22386" s="214"/>
      <c r="Y22386" s="214"/>
      <c r="Z22386" s="214"/>
      <c r="AA22386" s="217"/>
      <c r="AB22386" s="217"/>
      <c r="AC22386" s="217"/>
      <c r="AD22386" s="213"/>
    </row>
    <row r="22387" spans="20:30" x14ac:dyDescent="0.2">
      <c r="T22387" s="212"/>
      <c r="U22387" s="213"/>
      <c r="V22387" s="213"/>
      <c r="W22387" s="213"/>
      <c r="X22387" s="214"/>
      <c r="Y22387" s="214"/>
      <c r="Z22387" s="214"/>
      <c r="AA22387" s="217"/>
      <c r="AB22387" s="217"/>
      <c r="AC22387" s="217"/>
      <c r="AD22387" s="213"/>
    </row>
    <row r="22388" spans="20:30" x14ac:dyDescent="0.2">
      <c r="T22388" s="212"/>
      <c r="U22388" s="213"/>
      <c r="V22388" s="213"/>
      <c r="W22388" s="213"/>
      <c r="X22388" s="214"/>
      <c r="Y22388" s="214"/>
      <c r="Z22388" s="214"/>
      <c r="AA22388" s="217"/>
      <c r="AB22388" s="217"/>
      <c r="AC22388" s="217"/>
      <c r="AD22388" s="213"/>
    </row>
    <row r="22389" spans="20:30" x14ac:dyDescent="0.2">
      <c r="T22389" s="212"/>
      <c r="U22389" s="213"/>
      <c r="V22389" s="213"/>
      <c r="W22389" s="213"/>
      <c r="X22389" s="214"/>
      <c r="Y22389" s="214"/>
      <c r="Z22389" s="214"/>
      <c r="AA22389" s="217"/>
      <c r="AB22389" s="217"/>
      <c r="AC22389" s="217"/>
      <c r="AD22389" s="213"/>
    </row>
    <row r="22390" spans="20:30" x14ac:dyDescent="0.2">
      <c r="T22390" s="212"/>
      <c r="U22390" s="213"/>
      <c r="V22390" s="213"/>
      <c r="W22390" s="213"/>
      <c r="X22390" s="214"/>
      <c r="Y22390" s="214"/>
      <c r="Z22390" s="214"/>
      <c r="AA22390" s="217"/>
      <c r="AB22390" s="217"/>
      <c r="AC22390" s="217"/>
      <c r="AD22390" s="213"/>
    </row>
    <row r="22391" spans="20:30" x14ac:dyDescent="0.2">
      <c r="T22391" s="212"/>
      <c r="U22391" s="213"/>
      <c r="V22391" s="213"/>
      <c r="W22391" s="213"/>
      <c r="X22391" s="214"/>
      <c r="Y22391" s="214"/>
      <c r="Z22391" s="214"/>
      <c r="AA22391" s="217"/>
      <c r="AB22391" s="217"/>
      <c r="AC22391" s="217"/>
      <c r="AD22391" s="213"/>
    </row>
    <row r="22392" spans="20:30" x14ac:dyDescent="0.2">
      <c r="T22392" s="212"/>
      <c r="U22392" s="213"/>
      <c r="V22392" s="213"/>
      <c r="W22392" s="213"/>
      <c r="X22392" s="214"/>
      <c r="Y22392" s="214"/>
      <c r="Z22392" s="214"/>
      <c r="AA22392" s="217"/>
      <c r="AB22392" s="217"/>
      <c r="AC22392" s="217"/>
      <c r="AD22392" s="213"/>
    </row>
    <row r="22393" spans="20:30" x14ac:dyDescent="0.2">
      <c r="T22393" s="212"/>
      <c r="U22393" s="213"/>
      <c r="V22393" s="213"/>
      <c r="W22393" s="213"/>
      <c r="X22393" s="214"/>
      <c r="Y22393" s="214"/>
      <c r="Z22393" s="214"/>
      <c r="AA22393" s="217"/>
      <c r="AB22393" s="217"/>
      <c r="AC22393" s="217"/>
      <c r="AD22393" s="213"/>
    </row>
    <row r="22394" spans="20:30" x14ac:dyDescent="0.2">
      <c r="T22394" s="212"/>
      <c r="U22394" s="213"/>
      <c r="V22394" s="213"/>
      <c r="W22394" s="213"/>
      <c r="X22394" s="214"/>
      <c r="Y22394" s="214"/>
      <c r="Z22394" s="214"/>
      <c r="AA22394" s="217"/>
      <c r="AB22394" s="217"/>
      <c r="AC22394" s="217"/>
      <c r="AD22394" s="213"/>
    </row>
    <row r="22395" spans="20:30" x14ac:dyDescent="0.2">
      <c r="T22395" s="212"/>
      <c r="U22395" s="213"/>
      <c r="V22395" s="213"/>
      <c r="W22395" s="213"/>
      <c r="X22395" s="214"/>
      <c r="Y22395" s="214"/>
      <c r="Z22395" s="214"/>
      <c r="AA22395" s="217"/>
      <c r="AB22395" s="217"/>
      <c r="AC22395" s="217"/>
      <c r="AD22395" s="213"/>
    </row>
    <row r="22396" spans="20:30" x14ac:dyDescent="0.2">
      <c r="T22396" s="212"/>
      <c r="U22396" s="213"/>
      <c r="V22396" s="213"/>
      <c r="W22396" s="213"/>
      <c r="X22396" s="214"/>
      <c r="Y22396" s="214"/>
      <c r="Z22396" s="214"/>
      <c r="AA22396" s="217"/>
      <c r="AB22396" s="217"/>
      <c r="AC22396" s="217"/>
      <c r="AD22396" s="213"/>
    </row>
    <row r="22397" spans="20:30" x14ac:dyDescent="0.2">
      <c r="T22397" s="212"/>
      <c r="U22397" s="213"/>
      <c r="V22397" s="213"/>
      <c r="W22397" s="213"/>
      <c r="X22397" s="214"/>
      <c r="Y22397" s="214"/>
      <c r="Z22397" s="214"/>
      <c r="AA22397" s="217"/>
      <c r="AB22397" s="217"/>
      <c r="AC22397" s="217"/>
      <c r="AD22397" s="213"/>
    </row>
    <row r="22398" spans="20:30" x14ac:dyDescent="0.2">
      <c r="T22398" s="212"/>
      <c r="U22398" s="213"/>
      <c r="V22398" s="213"/>
      <c r="W22398" s="213"/>
      <c r="X22398" s="214"/>
      <c r="Y22398" s="214"/>
      <c r="Z22398" s="214"/>
      <c r="AA22398" s="217"/>
      <c r="AB22398" s="217"/>
      <c r="AC22398" s="217"/>
      <c r="AD22398" s="213"/>
    </row>
    <row r="22399" spans="20:30" x14ac:dyDescent="0.2">
      <c r="T22399" s="212"/>
      <c r="U22399" s="213"/>
      <c r="V22399" s="213"/>
      <c r="W22399" s="213"/>
      <c r="X22399" s="214"/>
      <c r="Y22399" s="214"/>
      <c r="Z22399" s="214"/>
      <c r="AA22399" s="217"/>
      <c r="AB22399" s="217"/>
      <c r="AC22399" s="217"/>
      <c r="AD22399" s="213"/>
    </row>
    <row r="22400" spans="20:30" x14ac:dyDescent="0.2">
      <c r="T22400" s="212"/>
      <c r="U22400" s="213"/>
      <c r="V22400" s="213"/>
      <c r="W22400" s="213"/>
      <c r="X22400" s="214"/>
      <c r="Y22400" s="214"/>
      <c r="Z22400" s="214"/>
      <c r="AA22400" s="217"/>
      <c r="AB22400" s="217"/>
      <c r="AC22400" s="217"/>
      <c r="AD22400" s="213"/>
    </row>
    <row r="22401" spans="20:30" x14ac:dyDescent="0.2">
      <c r="T22401" s="212"/>
      <c r="U22401" s="213"/>
      <c r="V22401" s="213"/>
      <c r="W22401" s="213"/>
      <c r="X22401" s="214"/>
      <c r="Y22401" s="214"/>
      <c r="Z22401" s="214"/>
      <c r="AA22401" s="217"/>
      <c r="AB22401" s="217"/>
      <c r="AC22401" s="217"/>
      <c r="AD22401" s="213"/>
    </row>
    <row r="22402" spans="20:30" x14ac:dyDescent="0.2">
      <c r="T22402" s="212"/>
      <c r="U22402" s="213"/>
      <c r="V22402" s="213"/>
      <c r="W22402" s="213"/>
      <c r="X22402" s="214"/>
      <c r="Y22402" s="214"/>
      <c r="Z22402" s="214"/>
      <c r="AA22402" s="217"/>
      <c r="AB22402" s="217"/>
      <c r="AC22402" s="217"/>
      <c r="AD22402" s="213"/>
    </row>
    <row r="22403" spans="20:30" x14ac:dyDescent="0.2">
      <c r="T22403" s="212"/>
      <c r="U22403" s="213"/>
      <c r="V22403" s="213"/>
      <c r="W22403" s="213"/>
      <c r="X22403" s="214"/>
      <c r="Y22403" s="214"/>
      <c r="Z22403" s="214"/>
      <c r="AA22403" s="217"/>
      <c r="AB22403" s="217"/>
      <c r="AC22403" s="217"/>
      <c r="AD22403" s="213"/>
    </row>
    <row r="22404" spans="20:30" x14ac:dyDescent="0.2">
      <c r="T22404" s="212"/>
      <c r="U22404" s="213"/>
      <c r="V22404" s="213"/>
      <c r="W22404" s="213"/>
      <c r="X22404" s="214"/>
      <c r="Y22404" s="214"/>
      <c r="Z22404" s="214"/>
      <c r="AA22404" s="217"/>
      <c r="AB22404" s="217"/>
      <c r="AC22404" s="217"/>
      <c r="AD22404" s="213"/>
    </row>
    <row r="22405" spans="20:30" x14ac:dyDescent="0.2">
      <c r="T22405" s="212"/>
      <c r="U22405" s="213"/>
      <c r="V22405" s="213"/>
      <c r="W22405" s="213"/>
      <c r="X22405" s="214"/>
      <c r="Y22405" s="214"/>
      <c r="Z22405" s="214"/>
      <c r="AA22405" s="217"/>
      <c r="AB22405" s="217"/>
      <c r="AC22405" s="217"/>
      <c r="AD22405" s="213"/>
    </row>
    <row r="22406" spans="20:30" x14ac:dyDescent="0.2">
      <c r="T22406" s="212"/>
      <c r="U22406" s="213"/>
      <c r="V22406" s="213"/>
      <c r="W22406" s="213"/>
      <c r="X22406" s="214"/>
      <c r="Y22406" s="214"/>
      <c r="Z22406" s="214"/>
      <c r="AA22406" s="217"/>
      <c r="AB22406" s="217"/>
      <c r="AC22406" s="217"/>
      <c r="AD22406" s="213"/>
    </row>
    <row r="22407" spans="20:30" x14ac:dyDescent="0.2">
      <c r="T22407" s="212"/>
      <c r="U22407" s="213"/>
      <c r="V22407" s="213"/>
      <c r="W22407" s="213"/>
      <c r="X22407" s="214"/>
      <c r="Y22407" s="214"/>
      <c r="Z22407" s="214"/>
      <c r="AA22407" s="217"/>
      <c r="AB22407" s="217"/>
      <c r="AC22407" s="217"/>
      <c r="AD22407" s="213"/>
    </row>
    <row r="22408" spans="20:30" x14ac:dyDescent="0.2">
      <c r="T22408" s="212"/>
      <c r="U22408" s="213"/>
      <c r="V22408" s="213"/>
      <c r="W22408" s="213"/>
      <c r="X22408" s="214"/>
      <c r="Y22408" s="214"/>
      <c r="Z22408" s="214"/>
      <c r="AA22408" s="217"/>
      <c r="AB22408" s="217"/>
      <c r="AC22408" s="217"/>
      <c r="AD22408" s="213"/>
    </row>
    <row r="22409" spans="20:30" x14ac:dyDescent="0.2">
      <c r="T22409" s="212"/>
      <c r="U22409" s="213"/>
      <c r="V22409" s="213"/>
      <c r="W22409" s="213"/>
      <c r="X22409" s="214"/>
      <c r="Y22409" s="214"/>
      <c r="Z22409" s="214"/>
      <c r="AA22409" s="217"/>
      <c r="AB22409" s="217"/>
      <c r="AC22409" s="217"/>
      <c r="AD22409" s="213"/>
    </row>
    <row r="22410" spans="20:30" x14ac:dyDescent="0.2">
      <c r="T22410" s="212"/>
      <c r="U22410" s="213"/>
      <c r="V22410" s="213"/>
      <c r="W22410" s="213"/>
      <c r="X22410" s="214"/>
      <c r="Y22410" s="214"/>
      <c r="Z22410" s="214"/>
      <c r="AA22410" s="217"/>
      <c r="AB22410" s="217"/>
      <c r="AC22410" s="217"/>
      <c r="AD22410" s="213"/>
    </row>
    <row r="22411" spans="20:30" x14ac:dyDescent="0.2">
      <c r="T22411" s="212"/>
      <c r="U22411" s="213"/>
      <c r="V22411" s="213"/>
      <c r="W22411" s="213"/>
      <c r="X22411" s="214"/>
      <c r="Y22411" s="214"/>
      <c r="Z22411" s="214"/>
      <c r="AA22411" s="217"/>
      <c r="AB22411" s="217"/>
      <c r="AC22411" s="217"/>
      <c r="AD22411" s="213"/>
    </row>
    <row r="22412" spans="20:30" x14ac:dyDescent="0.2">
      <c r="T22412" s="212"/>
      <c r="U22412" s="213"/>
      <c r="V22412" s="213"/>
      <c r="W22412" s="213"/>
      <c r="X22412" s="214"/>
      <c r="Y22412" s="214"/>
      <c r="Z22412" s="214"/>
      <c r="AA22412" s="217"/>
      <c r="AB22412" s="217"/>
      <c r="AC22412" s="217"/>
      <c r="AD22412" s="213"/>
    </row>
    <row r="22413" spans="20:30" x14ac:dyDescent="0.2">
      <c r="T22413" s="212"/>
      <c r="U22413" s="213"/>
      <c r="V22413" s="213"/>
      <c r="W22413" s="213"/>
      <c r="X22413" s="214"/>
      <c r="Y22413" s="214"/>
      <c r="Z22413" s="214"/>
      <c r="AA22413" s="217"/>
      <c r="AB22413" s="217"/>
      <c r="AC22413" s="217"/>
      <c r="AD22413" s="213"/>
    </row>
    <row r="22414" spans="20:30" x14ac:dyDescent="0.2">
      <c r="T22414" s="212"/>
      <c r="U22414" s="213"/>
      <c r="V22414" s="213"/>
      <c r="W22414" s="213"/>
      <c r="X22414" s="214"/>
      <c r="Y22414" s="214"/>
      <c r="Z22414" s="214"/>
      <c r="AA22414" s="217"/>
      <c r="AB22414" s="217"/>
      <c r="AC22414" s="217"/>
      <c r="AD22414" s="213"/>
    </row>
    <row r="22415" spans="20:30" x14ac:dyDescent="0.2">
      <c r="T22415" s="212"/>
      <c r="U22415" s="213"/>
      <c r="V22415" s="213"/>
      <c r="W22415" s="213"/>
      <c r="X22415" s="214"/>
      <c r="Y22415" s="214"/>
      <c r="Z22415" s="214"/>
      <c r="AA22415" s="217"/>
      <c r="AB22415" s="217"/>
      <c r="AC22415" s="217"/>
      <c r="AD22415" s="213"/>
    </row>
    <row r="22416" spans="20:30" x14ac:dyDescent="0.2">
      <c r="T22416" s="212"/>
      <c r="U22416" s="213"/>
      <c r="V22416" s="213"/>
      <c r="W22416" s="213"/>
      <c r="X22416" s="214"/>
      <c r="Y22416" s="214"/>
      <c r="Z22416" s="214"/>
      <c r="AA22416" s="217"/>
      <c r="AB22416" s="217"/>
      <c r="AC22416" s="217"/>
      <c r="AD22416" s="213"/>
    </row>
    <row r="22417" spans="20:30" x14ac:dyDescent="0.2">
      <c r="T22417" s="212"/>
      <c r="U22417" s="213"/>
      <c r="V22417" s="213"/>
      <c r="W22417" s="213"/>
      <c r="X22417" s="214"/>
      <c r="Y22417" s="214"/>
      <c r="Z22417" s="214"/>
      <c r="AA22417" s="217"/>
      <c r="AB22417" s="217"/>
      <c r="AC22417" s="217"/>
      <c r="AD22417" s="213"/>
    </row>
    <row r="22418" spans="20:30" x14ac:dyDescent="0.2">
      <c r="T22418" s="212"/>
      <c r="U22418" s="213"/>
      <c r="V22418" s="213"/>
      <c r="W22418" s="213"/>
      <c r="X22418" s="214"/>
      <c r="Y22418" s="214"/>
      <c r="Z22418" s="214"/>
      <c r="AA22418" s="217"/>
      <c r="AB22418" s="217"/>
      <c r="AC22418" s="217"/>
      <c r="AD22418" s="213"/>
    </row>
    <row r="22419" spans="20:30" x14ac:dyDescent="0.2">
      <c r="T22419" s="212"/>
      <c r="U22419" s="213"/>
      <c r="V22419" s="213"/>
      <c r="W22419" s="213"/>
      <c r="X22419" s="214"/>
      <c r="Y22419" s="214"/>
      <c r="Z22419" s="214"/>
      <c r="AA22419" s="217"/>
      <c r="AB22419" s="217"/>
      <c r="AC22419" s="217"/>
      <c r="AD22419" s="213"/>
    </row>
    <row r="22420" spans="20:30" x14ac:dyDescent="0.2">
      <c r="T22420" s="212"/>
      <c r="U22420" s="213"/>
      <c r="V22420" s="213"/>
      <c r="W22420" s="213"/>
      <c r="X22420" s="214"/>
      <c r="Y22420" s="214"/>
      <c r="Z22420" s="214"/>
      <c r="AA22420" s="217"/>
      <c r="AB22420" s="217"/>
      <c r="AC22420" s="217"/>
      <c r="AD22420" s="213"/>
    </row>
    <row r="22421" spans="20:30" x14ac:dyDescent="0.2">
      <c r="T22421" s="212"/>
      <c r="U22421" s="213"/>
      <c r="V22421" s="213"/>
      <c r="W22421" s="213"/>
      <c r="X22421" s="214"/>
      <c r="Y22421" s="214"/>
      <c r="Z22421" s="214"/>
      <c r="AA22421" s="217"/>
      <c r="AB22421" s="217"/>
      <c r="AC22421" s="217"/>
      <c r="AD22421" s="213"/>
    </row>
    <row r="22422" spans="20:30" x14ac:dyDescent="0.2">
      <c r="T22422" s="212"/>
      <c r="U22422" s="213"/>
      <c r="V22422" s="213"/>
      <c r="W22422" s="213"/>
      <c r="X22422" s="214"/>
      <c r="Y22422" s="214"/>
      <c r="Z22422" s="214"/>
      <c r="AA22422" s="217"/>
      <c r="AB22422" s="217"/>
      <c r="AC22422" s="217"/>
      <c r="AD22422" s="213"/>
    </row>
    <row r="22423" spans="20:30" x14ac:dyDescent="0.2">
      <c r="T22423" s="212"/>
      <c r="U22423" s="213"/>
      <c r="V22423" s="213"/>
      <c r="W22423" s="213"/>
      <c r="X22423" s="214"/>
      <c r="Y22423" s="214"/>
      <c r="Z22423" s="214"/>
      <c r="AA22423" s="217"/>
      <c r="AB22423" s="217"/>
      <c r="AC22423" s="217"/>
      <c r="AD22423" s="213"/>
    </row>
    <row r="22424" spans="20:30" x14ac:dyDescent="0.2">
      <c r="T22424" s="212"/>
      <c r="U22424" s="213"/>
      <c r="V22424" s="213"/>
      <c r="W22424" s="213"/>
      <c r="X22424" s="214"/>
      <c r="Y22424" s="214"/>
      <c r="Z22424" s="214"/>
      <c r="AA22424" s="217"/>
      <c r="AB22424" s="217"/>
      <c r="AC22424" s="217"/>
      <c r="AD22424" s="213"/>
    </row>
    <row r="22425" spans="20:30" x14ac:dyDescent="0.2">
      <c r="T22425" s="212"/>
      <c r="U22425" s="213"/>
      <c r="V22425" s="213"/>
      <c r="W22425" s="213"/>
      <c r="X22425" s="214"/>
      <c r="Y22425" s="214"/>
      <c r="Z22425" s="214"/>
      <c r="AA22425" s="217"/>
      <c r="AB22425" s="217"/>
      <c r="AC22425" s="217"/>
      <c r="AD22425" s="213"/>
    </row>
    <row r="22426" spans="20:30" x14ac:dyDescent="0.2">
      <c r="T22426" s="212"/>
      <c r="U22426" s="213"/>
      <c r="V22426" s="213"/>
      <c r="W22426" s="213"/>
      <c r="X22426" s="214"/>
      <c r="Y22426" s="214"/>
      <c r="Z22426" s="214"/>
      <c r="AA22426" s="217"/>
      <c r="AB22426" s="217"/>
      <c r="AC22426" s="217"/>
      <c r="AD22426" s="213"/>
    </row>
    <row r="22427" spans="20:30" x14ac:dyDescent="0.2">
      <c r="T22427" s="212"/>
      <c r="U22427" s="213"/>
      <c r="V22427" s="213"/>
      <c r="W22427" s="213"/>
      <c r="X22427" s="214"/>
      <c r="Y22427" s="214"/>
      <c r="Z22427" s="214"/>
      <c r="AA22427" s="217"/>
      <c r="AB22427" s="217"/>
      <c r="AC22427" s="217"/>
      <c r="AD22427" s="213"/>
    </row>
    <row r="22428" spans="20:30" x14ac:dyDescent="0.2">
      <c r="T22428" s="212"/>
      <c r="U22428" s="213"/>
      <c r="V22428" s="213"/>
      <c r="W22428" s="213"/>
      <c r="X22428" s="214"/>
      <c r="Y22428" s="214"/>
      <c r="Z22428" s="214"/>
      <c r="AA22428" s="217"/>
      <c r="AB22428" s="217"/>
      <c r="AC22428" s="217"/>
      <c r="AD22428" s="213"/>
    </row>
    <row r="22429" spans="20:30" x14ac:dyDescent="0.2">
      <c r="T22429" s="212"/>
      <c r="U22429" s="213"/>
      <c r="V22429" s="213"/>
      <c r="W22429" s="213"/>
      <c r="X22429" s="214"/>
      <c r="Y22429" s="214"/>
      <c r="Z22429" s="214"/>
      <c r="AA22429" s="217"/>
      <c r="AB22429" s="217"/>
      <c r="AC22429" s="217"/>
      <c r="AD22429" s="213"/>
    </row>
    <row r="22430" spans="20:30" x14ac:dyDescent="0.2">
      <c r="T22430" s="212"/>
      <c r="U22430" s="213"/>
      <c r="V22430" s="213"/>
      <c r="W22430" s="213"/>
      <c r="X22430" s="214"/>
      <c r="Y22430" s="214"/>
      <c r="Z22430" s="214"/>
      <c r="AA22430" s="217"/>
      <c r="AB22430" s="217"/>
      <c r="AC22430" s="217"/>
      <c r="AD22430" s="213"/>
    </row>
    <row r="22431" spans="20:30" x14ac:dyDescent="0.2">
      <c r="T22431" s="212"/>
      <c r="U22431" s="213"/>
      <c r="V22431" s="213"/>
      <c r="W22431" s="213"/>
      <c r="X22431" s="214"/>
      <c r="Y22431" s="214"/>
      <c r="Z22431" s="214"/>
      <c r="AA22431" s="217"/>
      <c r="AB22431" s="217"/>
      <c r="AC22431" s="217"/>
      <c r="AD22431" s="213"/>
    </row>
    <row r="22432" spans="20:30" x14ac:dyDescent="0.2">
      <c r="T22432" s="212"/>
      <c r="U22432" s="213"/>
      <c r="V22432" s="213"/>
      <c r="W22432" s="213"/>
      <c r="X22432" s="214"/>
      <c r="Y22432" s="214"/>
      <c r="Z22432" s="214"/>
      <c r="AA22432" s="217"/>
      <c r="AB22432" s="217"/>
      <c r="AC22432" s="217"/>
      <c r="AD22432" s="213"/>
    </row>
    <row r="22433" spans="20:30" x14ac:dyDescent="0.2">
      <c r="T22433" s="212"/>
      <c r="U22433" s="213"/>
      <c r="V22433" s="213"/>
      <c r="W22433" s="213"/>
      <c r="X22433" s="214"/>
      <c r="Y22433" s="214"/>
      <c r="Z22433" s="214"/>
      <c r="AA22433" s="217"/>
      <c r="AB22433" s="217"/>
      <c r="AC22433" s="217"/>
      <c r="AD22433" s="213"/>
    </row>
    <row r="22434" spans="20:30" x14ac:dyDescent="0.2">
      <c r="T22434" s="212"/>
      <c r="U22434" s="213"/>
      <c r="V22434" s="213"/>
      <c r="W22434" s="213"/>
      <c r="X22434" s="214"/>
      <c r="Y22434" s="214"/>
      <c r="Z22434" s="214"/>
      <c r="AA22434" s="217"/>
      <c r="AB22434" s="217"/>
      <c r="AC22434" s="217"/>
      <c r="AD22434" s="213"/>
    </row>
    <row r="22435" spans="20:30" x14ac:dyDescent="0.2">
      <c r="T22435" s="212"/>
      <c r="U22435" s="213"/>
      <c r="V22435" s="213"/>
      <c r="W22435" s="213"/>
      <c r="X22435" s="214"/>
      <c r="Y22435" s="214"/>
      <c r="Z22435" s="214"/>
      <c r="AA22435" s="217"/>
      <c r="AB22435" s="217"/>
      <c r="AC22435" s="217"/>
      <c r="AD22435" s="213"/>
    </row>
    <row r="22436" spans="20:30" x14ac:dyDescent="0.2">
      <c r="T22436" s="212"/>
      <c r="U22436" s="213"/>
      <c r="V22436" s="213"/>
      <c r="W22436" s="213"/>
      <c r="X22436" s="214"/>
      <c r="Y22436" s="214"/>
      <c r="Z22436" s="214"/>
      <c r="AA22436" s="217"/>
      <c r="AB22436" s="217"/>
      <c r="AC22436" s="217"/>
      <c r="AD22436" s="213"/>
    </row>
    <row r="22437" spans="20:30" x14ac:dyDescent="0.2">
      <c r="T22437" s="212"/>
      <c r="U22437" s="213"/>
      <c r="V22437" s="213"/>
      <c r="W22437" s="213"/>
      <c r="X22437" s="214"/>
      <c r="Y22437" s="214"/>
      <c r="Z22437" s="214"/>
      <c r="AA22437" s="217"/>
      <c r="AB22437" s="217"/>
      <c r="AC22437" s="217"/>
      <c r="AD22437" s="213"/>
    </row>
    <row r="22438" spans="20:30" x14ac:dyDescent="0.2">
      <c r="T22438" s="212"/>
      <c r="U22438" s="213"/>
      <c r="V22438" s="213"/>
      <c r="W22438" s="213"/>
      <c r="X22438" s="214"/>
      <c r="Y22438" s="214"/>
      <c r="Z22438" s="214"/>
      <c r="AA22438" s="217"/>
      <c r="AB22438" s="217"/>
      <c r="AC22438" s="217"/>
      <c r="AD22438" s="213"/>
    </row>
    <row r="22439" spans="20:30" x14ac:dyDescent="0.2">
      <c r="T22439" s="212"/>
      <c r="U22439" s="213"/>
      <c r="V22439" s="213"/>
      <c r="W22439" s="213"/>
      <c r="X22439" s="214"/>
      <c r="Y22439" s="214"/>
      <c r="Z22439" s="214"/>
      <c r="AA22439" s="217"/>
      <c r="AB22439" s="217"/>
      <c r="AC22439" s="217"/>
      <c r="AD22439" s="213"/>
    </row>
    <row r="22440" spans="20:30" x14ac:dyDescent="0.2">
      <c r="T22440" s="212"/>
      <c r="U22440" s="213"/>
      <c r="V22440" s="213"/>
      <c r="W22440" s="213"/>
      <c r="X22440" s="214"/>
      <c r="Y22440" s="214"/>
      <c r="Z22440" s="214"/>
      <c r="AA22440" s="217"/>
      <c r="AB22440" s="217"/>
      <c r="AC22440" s="217"/>
      <c r="AD22440" s="213"/>
    </row>
    <row r="22441" spans="20:30" x14ac:dyDescent="0.2">
      <c r="T22441" s="212"/>
      <c r="U22441" s="213"/>
      <c r="V22441" s="213"/>
      <c r="W22441" s="213"/>
      <c r="X22441" s="214"/>
      <c r="Y22441" s="214"/>
      <c r="Z22441" s="214"/>
      <c r="AA22441" s="217"/>
      <c r="AB22441" s="217"/>
      <c r="AC22441" s="217"/>
      <c r="AD22441" s="213"/>
    </row>
    <row r="22442" spans="20:30" x14ac:dyDescent="0.2">
      <c r="T22442" s="212"/>
      <c r="U22442" s="213"/>
      <c r="V22442" s="213"/>
      <c r="W22442" s="213"/>
      <c r="X22442" s="214"/>
      <c r="Y22442" s="214"/>
      <c r="Z22442" s="214"/>
      <c r="AA22442" s="217"/>
      <c r="AB22442" s="217"/>
      <c r="AC22442" s="217"/>
      <c r="AD22442" s="213"/>
    </row>
    <row r="22443" spans="20:30" x14ac:dyDescent="0.2">
      <c r="T22443" s="212"/>
      <c r="U22443" s="213"/>
      <c r="V22443" s="213"/>
      <c r="W22443" s="213"/>
      <c r="X22443" s="214"/>
      <c r="Y22443" s="214"/>
      <c r="Z22443" s="214"/>
      <c r="AA22443" s="217"/>
      <c r="AB22443" s="217"/>
      <c r="AC22443" s="217"/>
      <c r="AD22443" s="213"/>
    </row>
    <row r="22444" spans="20:30" x14ac:dyDescent="0.2">
      <c r="T22444" s="212"/>
      <c r="U22444" s="213"/>
      <c r="V22444" s="213"/>
      <c r="W22444" s="213"/>
      <c r="X22444" s="214"/>
      <c r="Y22444" s="214"/>
      <c r="Z22444" s="214"/>
      <c r="AA22444" s="217"/>
      <c r="AB22444" s="217"/>
      <c r="AC22444" s="217"/>
      <c r="AD22444" s="213"/>
    </row>
    <row r="22445" spans="20:30" x14ac:dyDescent="0.2">
      <c r="T22445" s="212"/>
      <c r="U22445" s="213"/>
      <c r="V22445" s="213"/>
      <c r="W22445" s="213"/>
      <c r="X22445" s="214"/>
      <c r="Y22445" s="214"/>
      <c r="Z22445" s="214"/>
      <c r="AA22445" s="217"/>
      <c r="AB22445" s="217"/>
      <c r="AC22445" s="217"/>
      <c r="AD22445" s="213"/>
    </row>
    <row r="22446" spans="20:30" x14ac:dyDescent="0.2">
      <c r="T22446" s="212"/>
      <c r="U22446" s="213"/>
      <c r="V22446" s="213"/>
      <c r="W22446" s="213"/>
      <c r="X22446" s="214"/>
      <c r="Y22446" s="214"/>
      <c r="Z22446" s="214"/>
      <c r="AA22446" s="217"/>
      <c r="AB22446" s="217"/>
      <c r="AC22446" s="217"/>
      <c r="AD22446" s="213"/>
    </row>
    <row r="22447" spans="20:30" x14ac:dyDescent="0.2">
      <c r="T22447" s="212"/>
      <c r="U22447" s="213"/>
      <c r="V22447" s="213"/>
      <c r="W22447" s="213"/>
      <c r="X22447" s="214"/>
      <c r="Y22447" s="214"/>
      <c r="Z22447" s="214"/>
      <c r="AA22447" s="217"/>
      <c r="AB22447" s="217"/>
      <c r="AC22447" s="217"/>
      <c r="AD22447" s="213"/>
    </row>
    <row r="22448" spans="20:30" x14ac:dyDescent="0.2">
      <c r="T22448" s="212"/>
      <c r="U22448" s="213"/>
      <c r="V22448" s="213"/>
      <c r="W22448" s="213"/>
      <c r="X22448" s="214"/>
      <c r="Y22448" s="214"/>
      <c r="Z22448" s="214"/>
      <c r="AA22448" s="217"/>
      <c r="AB22448" s="217"/>
      <c r="AC22448" s="217"/>
      <c r="AD22448" s="213"/>
    </row>
    <row r="22449" spans="20:30" x14ac:dyDescent="0.2">
      <c r="T22449" s="212"/>
      <c r="U22449" s="213"/>
      <c r="V22449" s="213"/>
      <c r="W22449" s="213"/>
      <c r="X22449" s="214"/>
      <c r="Y22449" s="214"/>
      <c r="Z22449" s="214"/>
      <c r="AA22449" s="217"/>
      <c r="AB22449" s="217"/>
      <c r="AC22449" s="217"/>
      <c r="AD22449" s="213"/>
    </row>
    <row r="22450" spans="20:30" x14ac:dyDescent="0.2">
      <c r="T22450" s="212"/>
      <c r="U22450" s="213"/>
      <c r="V22450" s="213"/>
      <c r="W22450" s="213"/>
      <c r="X22450" s="214"/>
      <c r="Y22450" s="214"/>
      <c r="Z22450" s="214"/>
      <c r="AA22450" s="217"/>
      <c r="AB22450" s="217"/>
      <c r="AC22450" s="217"/>
      <c r="AD22450" s="213"/>
    </row>
    <row r="22451" spans="20:30" x14ac:dyDescent="0.2">
      <c r="T22451" s="212"/>
      <c r="U22451" s="213"/>
      <c r="V22451" s="213"/>
      <c r="W22451" s="213"/>
      <c r="X22451" s="214"/>
      <c r="Y22451" s="214"/>
      <c r="Z22451" s="214"/>
      <c r="AA22451" s="217"/>
      <c r="AB22451" s="217"/>
      <c r="AC22451" s="217"/>
      <c r="AD22451" s="213"/>
    </row>
    <row r="22452" spans="20:30" x14ac:dyDescent="0.2">
      <c r="T22452" s="212"/>
      <c r="U22452" s="213"/>
      <c r="V22452" s="213"/>
      <c r="W22452" s="213"/>
      <c r="X22452" s="214"/>
      <c r="Y22452" s="214"/>
      <c r="Z22452" s="214"/>
      <c r="AA22452" s="217"/>
      <c r="AB22452" s="217"/>
      <c r="AC22452" s="217"/>
      <c r="AD22452" s="213"/>
    </row>
    <row r="22453" spans="20:30" x14ac:dyDescent="0.2">
      <c r="T22453" s="212"/>
      <c r="U22453" s="213"/>
      <c r="V22453" s="213"/>
      <c r="W22453" s="213"/>
      <c r="X22453" s="214"/>
      <c r="Y22453" s="214"/>
      <c r="Z22453" s="214"/>
      <c r="AA22453" s="217"/>
      <c r="AB22453" s="217"/>
      <c r="AC22453" s="217"/>
      <c r="AD22453" s="213"/>
    </row>
    <row r="22454" spans="20:30" x14ac:dyDescent="0.2">
      <c r="T22454" s="212"/>
      <c r="U22454" s="213"/>
      <c r="V22454" s="213"/>
      <c r="W22454" s="213"/>
      <c r="X22454" s="214"/>
      <c r="Y22454" s="214"/>
      <c r="Z22454" s="214"/>
      <c r="AA22454" s="217"/>
      <c r="AB22454" s="217"/>
      <c r="AC22454" s="217"/>
      <c r="AD22454" s="213"/>
    </row>
    <row r="22455" spans="20:30" x14ac:dyDescent="0.2">
      <c r="T22455" s="212"/>
      <c r="U22455" s="213"/>
      <c r="V22455" s="213"/>
      <c r="W22455" s="213"/>
      <c r="X22455" s="214"/>
      <c r="Y22455" s="214"/>
      <c r="Z22455" s="214"/>
      <c r="AA22455" s="217"/>
      <c r="AB22455" s="217"/>
      <c r="AC22455" s="217"/>
      <c r="AD22455" s="213"/>
    </row>
    <row r="22456" spans="20:30" x14ac:dyDescent="0.2">
      <c r="T22456" s="212"/>
      <c r="U22456" s="213"/>
      <c r="V22456" s="213"/>
      <c r="W22456" s="213"/>
      <c r="X22456" s="214"/>
      <c r="Y22456" s="214"/>
      <c r="Z22456" s="214"/>
      <c r="AA22456" s="217"/>
      <c r="AB22456" s="217"/>
      <c r="AC22456" s="217"/>
      <c r="AD22456" s="213"/>
    </row>
    <row r="22457" spans="20:30" x14ac:dyDescent="0.2">
      <c r="T22457" s="212"/>
      <c r="U22457" s="213"/>
      <c r="V22457" s="213"/>
      <c r="W22457" s="213"/>
      <c r="X22457" s="214"/>
      <c r="Y22457" s="214"/>
      <c r="Z22457" s="214"/>
      <c r="AA22457" s="217"/>
      <c r="AB22457" s="217"/>
      <c r="AC22457" s="217"/>
      <c r="AD22457" s="213"/>
    </row>
    <row r="22458" spans="20:30" x14ac:dyDescent="0.2">
      <c r="T22458" s="212"/>
      <c r="U22458" s="213"/>
      <c r="V22458" s="213"/>
      <c r="W22458" s="213"/>
      <c r="X22458" s="214"/>
      <c r="Y22458" s="214"/>
      <c r="Z22458" s="214"/>
      <c r="AA22458" s="217"/>
      <c r="AB22458" s="217"/>
      <c r="AC22458" s="217"/>
      <c r="AD22458" s="213"/>
    </row>
    <row r="22459" spans="20:30" x14ac:dyDescent="0.2">
      <c r="T22459" s="212"/>
      <c r="U22459" s="213"/>
      <c r="V22459" s="213"/>
      <c r="W22459" s="213"/>
      <c r="X22459" s="214"/>
      <c r="Y22459" s="214"/>
      <c r="Z22459" s="214"/>
      <c r="AA22459" s="217"/>
      <c r="AB22459" s="217"/>
      <c r="AC22459" s="217"/>
      <c r="AD22459" s="213"/>
    </row>
    <row r="22460" spans="20:30" x14ac:dyDescent="0.2">
      <c r="T22460" s="212"/>
      <c r="U22460" s="213"/>
      <c r="V22460" s="213"/>
      <c r="W22460" s="213"/>
      <c r="X22460" s="214"/>
      <c r="Y22460" s="214"/>
      <c r="Z22460" s="214"/>
      <c r="AA22460" s="217"/>
      <c r="AB22460" s="217"/>
      <c r="AC22460" s="217"/>
      <c r="AD22460" s="213"/>
    </row>
    <row r="22461" spans="20:30" x14ac:dyDescent="0.2">
      <c r="T22461" s="212"/>
      <c r="U22461" s="213"/>
      <c r="V22461" s="213"/>
      <c r="W22461" s="213"/>
      <c r="X22461" s="214"/>
      <c r="Y22461" s="214"/>
      <c r="Z22461" s="214"/>
      <c r="AA22461" s="217"/>
      <c r="AB22461" s="217"/>
      <c r="AC22461" s="217"/>
      <c r="AD22461" s="213"/>
    </row>
    <row r="22462" spans="20:30" x14ac:dyDescent="0.2">
      <c r="T22462" s="212"/>
      <c r="U22462" s="213"/>
      <c r="V22462" s="213"/>
      <c r="W22462" s="213"/>
      <c r="X22462" s="214"/>
      <c r="Y22462" s="214"/>
      <c r="Z22462" s="214"/>
      <c r="AA22462" s="217"/>
      <c r="AB22462" s="217"/>
      <c r="AC22462" s="217"/>
      <c r="AD22462" s="213"/>
    </row>
    <row r="22463" spans="20:30" x14ac:dyDescent="0.2">
      <c r="T22463" s="212"/>
      <c r="U22463" s="213"/>
      <c r="V22463" s="213"/>
      <c r="W22463" s="213"/>
      <c r="X22463" s="214"/>
      <c r="Y22463" s="214"/>
      <c r="Z22463" s="214"/>
      <c r="AA22463" s="217"/>
      <c r="AB22463" s="217"/>
      <c r="AC22463" s="217"/>
      <c r="AD22463" s="213"/>
    </row>
    <row r="22464" spans="20:30" x14ac:dyDescent="0.2">
      <c r="T22464" s="212"/>
      <c r="U22464" s="213"/>
      <c r="V22464" s="213"/>
      <c r="W22464" s="213"/>
      <c r="X22464" s="214"/>
      <c r="Y22464" s="214"/>
      <c r="Z22464" s="214"/>
      <c r="AA22464" s="217"/>
      <c r="AB22464" s="217"/>
      <c r="AC22464" s="217"/>
      <c r="AD22464" s="213"/>
    </row>
    <row r="22465" spans="20:30" x14ac:dyDescent="0.2">
      <c r="T22465" s="212"/>
      <c r="U22465" s="213"/>
      <c r="V22465" s="213"/>
      <c r="W22465" s="213"/>
      <c r="X22465" s="214"/>
      <c r="Y22465" s="214"/>
      <c r="Z22465" s="214"/>
      <c r="AA22465" s="217"/>
      <c r="AB22465" s="217"/>
      <c r="AC22465" s="217"/>
      <c r="AD22465" s="213"/>
    </row>
    <row r="22466" spans="20:30" x14ac:dyDescent="0.2">
      <c r="T22466" s="212"/>
      <c r="U22466" s="213"/>
      <c r="V22466" s="213"/>
      <c r="W22466" s="213"/>
      <c r="X22466" s="214"/>
      <c r="Y22466" s="214"/>
      <c r="Z22466" s="214"/>
      <c r="AA22466" s="217"/>
      <c r="AB22466" s="217"/>
      <c r="AC22466" s="217"/>
      <c r="AD22466" s="213"/>
    </row>
    <row r="22467" spans="20:30" x14ac:dyDescent="0.2">
      <c r="T22467" s="212"/>
      <c r="U22467" s="213"/>
      <c r="V22467" s="213"/>
      <c r="W22467" s="213"/>
      <c r="X22467" s="214"/>
      <c r="Y22467" s="214"/>
      <c r="Z22467" s="214"/>
      <c r="AA22467" s="217"/>
      <c r="AB22467" s="217"/>
      <c r="AC22467" s="217"/>
      <c r="AD22467" s="213"/>
    </row>
    <row r="22468" spans="20:30" x14ac:dyDescent="0.2">
      <c r="T22468" s="212"/>
      <c r="U22468" s="213"/>
      <c r="V22468" s="213"/>
      <c r="W22468" s="213"/>
      <c r="X22468" s="214"/>
      <c r="Y22468" s="214"/>
      <c r="Z22468" s="214"/>
      <c r="AA22468" s="217"/>
      <c r="AB22468" s="217"/>
      <c r="AC22468" s="217"/>
      <c r="AD22468" s="213"/>
    </row>
    <row r="22469" spans="20:30" x14ac:dyDescent="0.2">
      <c r="T22469" s="212"/>
      <c r="U22469" s="213"/>
      <c r="V22469" s="213"/>
      <c r="W22469" s="213"/>
      <c r="X22469" s="214"/>
      <c r="Y22469" s="214"/>
      <c r="Z22469" s="214"/>
      <c r="AA22469" s="217"/>
      <c r="AB22469" s="217"/>
      <c r="AC22469" s="217"/>
      <c r="AD22469" s="213"/>
    </row>
    <row r="22470" spans="20:30" x14ac:dyDescent="0.2">
      <c r="T22470" s="212"/>
      <c r="U22470" s="213"/>
      <c r="V22470" s="213"/>
      <c r="W22470" s="213"/>
      <c r="X22470" s="214"/>
      <c r="Y22470" s="214"/>
      <c r="Z22470" s="214"/>
      <c r="AA22470" s="217"/>
      <c r="AB22470" s="217"/>
      <c r="AC22470" s="217"/>
      <c r="AD22470" s="213"/>
    </row>
    <row r="22471" spans="20:30" x14ac:dyDescent="0.2">
      <c r="T22471" s="212"/>
      <c r="U22471" s="213"/>
      <c r="V22471" s="213"/>
      <c r="W22471" s="213"/>
      <c r="X22471" s="214"/>
      <c r="Y22471" s="214"/>
      <c r="Z22471" s="214"/>
      <c r="AA22471" s="217"/>
      <c r="AB22471" s="217"/>
      <c r="AC22471" s="217"/>
      <c r="AD22471" s="213"/>
    </row>
    <row r="22472" spans="20:30" x14ac:dyDescent="0.2">
      <c r="T22472" s="212"/>
      <c r="U22472" s="213"/>
      <c r="V22472" s="213"/>
      <c r="W22472" s="213"/>
      <c r="X22472" s="214"/>
      <c r="Y22472" s="214"/>
      <c r="Z22472" s="214"/>
      <c r="AA22472" s="217"/>
      <c r="AB22472" s="217"/>
      <c r="AC22472" s="217"/>
      <c r="AD22472" s="213"/>
    </row>
    <row r="22473" spans="20:30" x14ac:dyDescent="0.2">
      <c r="T22473" s="212"/>
      <c r="U22473" s="213"/>
      <c r="V22473" s="213"/>
      <c r="W22473" s="213"/>
      <c r="X22473" s="214"/>
      <c r="Y22473" s="214"/>
      <c r="Z22473" s="214"/>
      <c r="AA22473" s="217"/>
      <c r="AB22473" s="217"/>
      <c r="AC22473" s="217"/>
      <c r="AD22473" s="213"/>
    </row>
    <row r="22474" spans="20:30" x14ac:dyDescent="0.2">
      <c r="T22474" s="212"/>
      <c r="U22474" s="213"/>
      <c r="V22474" s="213"/>
      <c r="W22474" s="213"/>
      <c r="X22474" s="214"/>
      <c r="Y22474" s="214"/>
      <c r="Z22474" s="214"/>
      <c r="AA22474" s="217"/>
      <c r="AB22474" s="217"/>
      <c r="AC22474" s="217"/>
      <c r="AD22474" s="213"/>
    </row>
    <row r="22475" spans="20:30" x14ac:dyDescent="0.2">
      <c r="T22475" s="212"/>
      <c r="U22475" s="213"/>
      <c r="V22475" s="213"/>
      <c r="W22475" s="213"/>
      <c r="X22475" s="214"/>
      <c r="Y22475" s="214"/>
      <c r="Z22475" s="214"/>
      <c r="AA22475" s="217"/>
      <c r="AB22475" s="217"/>
      <c r="AC22475" s="217"/>
      <c r="AD22475" s="213"/>
    </row>
    <row r="22476" spans="20:30" x14ac:dyDescent="0.2">
      <c r="T22476" s="212"/>
      <c r="U22476" s="213"/>
      <c r="V22476" s="213"/>
      <c r="W22476" s="213"/>
      <c r="X22476" s="214"/>
      <c r="Y22476" s="214"/>
      <c r="Z22476" s="214"/>
      <c r="AA22476" s="217"/>
      <c r="AB22476" s="217"/>
      <c r="AC22476" s="217"/>
      <c r="AD22476" s="213"/>
    </row>
    <row r="22477" spans="20:30" x14ac:dyDescent="0.2">
      <c r="T22477" s="212"/>
      <c r="U22477" s="213"/>
      <c r="V22477" s="213"/>
      <c r="W22477" s="213"/>
      <c r="X22477" s="214"/>
      <c r="Y22477" s="214"/>
      <c r="Z22477" s="214"/>
      <c r="AA22477" s="217"/>
      <c r="AB22477" s="217"/>
      <c r="AC22477" s="217"/>
      <c r="AD22477" s="213"/>
    </row>
    <row r="22478" spans="20:30" x14ac:dyDescent="0.2">
      <c r="T22478" s="212"/>
      <c r="U22478" s="213"/>
      <c r="V22478" s="213"/>
      <c r="W22478" s="213"/>
      <c r="X22478" s="214"/>
      <c r="Y22478" s="214"/>
      <c r="Z22478" s="214"/>
      <c r="AA22478" s="217"/>
      <c r="AB22478" s="217"/>
      <c r="AC22478" s="217"/>
      <c r="AD22478" s="213"/>
    </row>
    <row r="22479" spans="20:30" x14ac:dyDescent="0.2">
      <c r="T22479" s="212"/>
      <c r="U22479" s="213"/>
      <c r="V22479" s="213"/>
      <c r="W22479" s="213"/>
      <c r="X22479" s="214"/>
      <c r="Y22479" s="214"/>
      <c r="Z22479" s="214"/>
      <c r="AA22479" s="217"/>
      <c r="AB22479" s="217"/>
      <c r="AC22479" s="217"/>
      <c r="AD22479" s="213"/>
    </row>
    <row r="22480" spans="20:30" x14ac:dyDescent="0.2">
      <c r="T22480" s="212"/>
      <c r="U22480" s="213"/>
      <c r="V22480" s="213"/>
      <c r="W22480" s="213"/>
      <c r="X22480" s="214"/>
      <c r="Y22480" s="214"/>
      <c r="Z22480" s="214"/>
      <c r="AA22480" s="217"/>
      <c r="AB22480" s="217"/>
      <c r="AC22480" s="217"/>
      <c r="AD22480" s="213"/>
    </row>
    <row r="22481" spans="20:30" x14ac:dyDescent="0.2">
      <c r="T22481" s="212"/>
      <c r="U22481" s="213"/>
      <c r="V22481" s="213"/>
      <c r="W22481" s="213"/>
      <c r="X22481" s="214"/>
      <c r="Y22481" s="214"/>
      <c r="Z22481" s="214"/>
      <c r="AA22481" s="217"/>
      <c r="AB22481" s="217"/>
      <c r="AC22481" s="217"/>
      <c r="AD22481" s="213"/>
    </row>
    <row r="22482" spans="20:30" x14ac:dyDescent="0.2">
      <c r="T22482" s="212"/>
      <c r="U22482" s="213"/>
      <c r="V22482" s="213"/>
      <c r="W22482" s="213"/>
      <c r="X22482" s="214"/>
      <c r="Y22482" s="214"/>
      <c r="Z22482" s="214"/>
      <c r="AA22482" s="217"/>
      <c r="AB22482" s="217"/>
      <c r="AC22482" s="217"/>
      <c r="AD22482" s="213"/>
    </row>
    <row r="22483" spans="20:30" x14ac:dyDescent="0.2">
      <c r="T22483" s="212"/>
      <c r="U22483" s="213"/>
      <c r="V22483" s="213"/>
      <c r="W22483" s="213"/>
      <c r="X22483" s="214"/>
      <c r="Y22483" s="214"/>
      <c r="Z22483" s="214"/>
      <c r="AA22483" s="217"/>
      <c r="AB22483" s="217"/>
      <c r="AC22483" s="217"/>
      <c r="AD22483" s="213"/>
    </row>
    <row r="22484" spans="20:30" x14ac:dyDescent="0.2">
      <c r="T22484" s="212"/>
      <c r="U22484" s="213"/>
      <c r="V22484" s="213"/>
      <c r="W22484" s="213"/>
      <c r="X22484" s="214"/>
      <c r="Y22484" s="214"/>
      <c r="Z22484" s="214"/>
      <c r="AA22484" s="217"/>
      <c r="AB22484" s="217"/>
      <c r="AC22484" s="217"/>
      <c r="AD22484" s="213"/>
    </row>
    <row r="22485" spans="20:30" x14ac:dyDescent="0.2">
      <c r="T22485" s="212"/>
      <c r="U22485" s="213"/>
      <c r="V22485" s="213"/>
      <c r="W22485" s="213"/>
      <c r="X22485" s="214"/>
      <c r="Y22485" s="214"/>
      <c r="Z22485" s="214"/>
      <c r="AA22485" s="217"/>
      <c r="AB22485" s="217"/>
      <c r="AC22485" s="217"/>
      <c r="AD22485" s="213"/>
    </row>
    <row r="22486" spans="20:30" x14ac:dyDescent="0.2">
      <c r="T22486" s="212"/>
      <c r="U22486" s="213"/>
      <c r="V22486" s="213"/>
      <c r="W22486" s="213"/>
      <c r="X22486" s="214"/>
      <c r="Y22486" s="214"/>
      <c r="Z22486" s="214"/>
      <c r="AA22486" s="217"/>
      <c r="AB22486" s="217"/>
      <c r="AC22486" s="217"/>
      <c r="AD22486" s="213"/>
    </row>
    <row r="22487" spans="20:30" x14ac:dyDescent="0.2">
      <c r="T22487" s="212"/>
      <c r="U22487" s="213"/>
      <c r="V22487" s="213"/>
      <c r="W22487" s="213"/>
      <c r="X22487" s="214"/>
      <c r="Y22487" s="214"/>
      <c r="Z22487" s="214"/>
      <c r="AA22487" s="217"/>
      <c r="AB22487" s="217"/>
      <c r="AC22487" s="217"/>
      <c r="AD22487" s="213"/>
    </row>
    <row r="22488" spans="20:30" x14ac:dyDescent="0.2">
      <c r="T22488" s="212"/>
      <c r="U22488" s="213"/>
      <c r="V22488" s="213"/>
      <c r="W22488" s="213"/>
      <c r="X22488" s="214"/>
      <c r="Y22488" s="214"/>
      <c r="Z22488" s="214"/>
      <c r="AA22488" s="217"/>
      <c r="AB22488" s="217"/>
      <c r="AC22488" s="217"/>
      <c r="AD22488" s="213"/>
    </row>
    <row r="22489" spans="20:30" x14ac:dyDescent="0.2">
      <c r="T22489" s="212"/>
      <c r="U22489" s="213"/>
      <c r="V22489" s="213"/>
      <c r="W22489" s="213"/>
      <c r="X22489" s="214"/>
      <c r="Y22489" s="214"/>
      <c r="Z22489" s="214"/>
      <c r="AA22489" s="217"/>
      <c r="AB22489" s="217"/>
      <c r="AC22489" s="217"/>
      <c r="AD22489" s="213"/>
    </row>
    <row r="22490" spans="20:30" x14ac:dyDescent="0.2">
      <c r="T22490" s="212"/>
      <c r="U22490" s="213"/>
      <c r="V22490" s="213"/>
      <c r="W22490" s="213"/>
      <c r="X22490" s="214"/>
      <c r="Y22490" s="214"/>
      <c r="Z22490" s="214"/>
      <c r="AA22490" s="217"/>
      <c r="AB22490" s="217"/>
      <c r="AC22490" s="217"/>
      <c r="AD22490" s="213"/>
    </row>
    <row r="22491" spans="20:30" x14ac:dyDescent="0.2">
      <c r="T22491" s="212"/>
      <c r="U22491" s="213"/>
      <c r="V22491" s="213"/>
      <c r="W22491" s="213"/>
      <c r="X22491" s="214"/>
      <c r="Y22491" s="214"/>
      <c r="Z22491" s="214"/>
      <c r="AA22491" s="217"/>
      <c r="AB22491" s="217"/>
      <c r="AC22491" s="217"/>
      <c r="AD22491" s="213"/>
    </row>
    <row r="22492" spans="20:30" x14ac:dyDescent="0.2">
      <c r="T22492" s="212"/>
      <c r="U22492" s="213"/>
      <c r="V22492" s="213"/>
      <c r="W22492" s="213"/>
      <c r="X22492" s="214"/>
      <c r="Y22492" s="214"/>
      <c r="Z22492" s="214"/>
      <c r="AA22492" s="217"/>
      <c r="AB22492" s="217"/>
      <c r="AC22492" s="217"/>
      <c r="AD22492" s="213"/>
    </row>
    <row r="22493" spans="20:30" x14ac:dyDescent="0.2">
      <c r="T22493" s="212"/>
      <c r="U22493" s="213"/>
      <c r="V22493" s="213"/>
      <c r="W22493" s="213"/>
      <c r="X22493" s="214"/>
      <c r="Y22493" s="214"/>
      <c r="Z22493" s="214"/>
      <c r="AA22493" s="217"/>
      <c r="AB22493" s="217"/>
      <c r="AC22493" s="217"/>
      <c r="AD22493" s="213"/>
    </row>
    <row r="22494" spans="20:30" x14ac:dyDescent="0.2">
      <c r="T22494" s="212"/>
      <c r="U22494" s="213"/>
      <c r="V22494" s="213"/>
      <c r="W22494" s="213"/>
      <c r="X22494" s="214"/>
      <c r="Y22494" s="214"/>
      <c r="Z22494" s="214"/>
      <c r="AA22494" s="217"/>
      <c r="AB22494" s="217"/>
      <c r="AC22494" s="217"/>
      <c r="AD22494" s="213"/>
    </row>
    <row r="22495" spans="20:30" x14ac:dyDescent="0.2">
      <c r="T22495" s="212"/>
      <c r="U22495" s="213"/>
      <c r="V22495" s="213"/>
      <c r="W22495" s="213"/>
      <c r="X22495" s="214"/>
      <c r="Y22495" s="214"/>
      <c r="Z22495" s="214"/>
      <c r="AA22495" s="217"/>
      <c r="AB22495" s="217"/>
      <c r="AC22495" s="217"/>
      <c r="AD22495" s="213"/>
    </row>
    <row r="22496" spans="20:30" x14ac:dyDescent="0.2">
      <c r="T22496" s="212"/>
      <c r="U22496" s="213"/>
      <c r="V22496" s="213"/>
      <c r="W22496" s="213"/>
      <c r="X22496" s="214"/>
      <c r="Y22496" s="214"/>
      <c r="Z22496" s="214"/>
      <c r="AA22496" s="217"/>
      <c r="AB22496" s="217"/>
      <c r="AC22496" s="217"/>
      <c r="AD22496" s="213"/>
    </row>
    <row r="22497" spans="20:30" x14ac:dyDescent="0.2">
      <c r="T22497" s="212"/>
      <c r="U22497" s="213"/>
      <c r="V22497" s="213"/>
      <c r="W22497" s="213"/>
      <c r="X22497" s="214"/>
      <c r="Y22497" s="214"/>
      <c r="Z22497" s="214"/>
      <c r="AA22497" s="217"/>
      <c r="AB22497" s="217"/>
      <c r="AC22497" s="217"/>
      <c r="AD22497" s="213"/>
    </row>
    <row r="22498" spans="20:30" x14ac:dyDescent="0.2">
      <c r="T22498" s="212"/>
      <c r="U22498" s="213"/>
      <c r="V22498" s="213"/>
      <c r="W22498" s="213"/>
      <c r="X22498" s="214"/>
      <c r="Y22498" s="214"/>
      <c r="Z22498" s="214"/>
      <c r="AA22498" s="217"/>
      <c r="AB22498" s="217"/>
      <c r="AC22498" s="217"/>
      <c r="AD22498" s="213"/>
    </row>
    <row r="22499" spans="20:30" x14ac:dyDescent="0.2">
      <c r="T22499" s="212"/>
      <c r="U22499" s="213"/>
      <c r="V22499" s="213"/>
      <c r="W22499" s="213"/>
      <c r="X22499" s="214"/>
      <c r="Y22499" s="214"/>
      <c r="Z22499" s="214"/>
      <c r="AA22499" s="217"/>
      <c r="AB22499" s="217"/>
      <c r="AC22499" s="217"/>
      <c r="AD22499" s="213"/>
    </row>
    <row r="22500" spans="20:30" x14ac:dyDescent="0.2">
      <c r="T22500" s="212"/>
      <c r="U22500" s="213"/>
      <c r="V22500" s="213"/>
      <c r="W22500" s="213"/>
      <c r="X22500" s="214"/>
      <c r="Y22500" s="214"/>
      <c r="Z22500" s="214"/>
      <c r="AA22500" s="217"/>
      <c r="AB22500" s="217"/>
      <c r="AC22500" s="217"/>
      <c r="AD22500" s="213"/>
    </row>
    <row r="22501" spans="20:30" x14ac:dyDescent="0.2">
      <c r="T22501" s="212"/>
      <c r="U22501" s="213"/>
      <c r="V22501" s="213"/>
      <c r="W22501" s="213"/>
      <c r="X22501" s="214"/>
      <c r="Y22501" s="214"/>
      <c r="Z22501" s="214"/>
      <c r="AA22501" s="217"/>
      <c r="AB22501" s="217"/>
      <c r="AC22501" s="217"/>
      <c r="AD22501" s="213"/>
    </row>
    <row r="22502" spans="20:30" x14ac:dyDescent="0.2">
      <c r="T22502" s="212"/>
      <c r="U22502" s="213"/>
      <c r="V22502" s="213"/>
      <c r="W22502" s="213"/>
      <c r="X22502" s="214"/>
      <c r="Y22502" s="214"/>
      <c r="Z22502" s="214"/>
      <c r="AA22502" s="217"/>
      <c r="AB22502" s="217"/>
      <c r="AC22502" s="217"/>
      <c r="AD22502" s="213"/>
    </row>
    <row r="22503" spans="20:30" x14ac:dyDescent="0.2">
      <c r="T22503" s="212"/>
      <c r="U22503" s="213"/>
      <c r="V22503" s="213"/>
      <c r="W22503" s="213"/>
      <c r="X22503" s="214"/>
      <c r="Y22503" s="214"/>
      <c r="Z22503" s="214"/>
      <c r="AA22503" s="217"/>
      <c r="AB22503" s="217"/>
      <c r="AC22503" s="217"/>
      <c r="AD22503" s="213"/>
    </row>
    <row r="22504" spans="20:30" x14ac:dyDescent="0.2">
      <c r="T22504" s="212"/>
      <c r="U22504" s="213"/>
      <c r="V22504" s="213"/>
      <c r="W22504" s="213"/>
      <c r="X22504" s="214"/>
      <c r="Y22504" s="214"/>
      <c r="Z22504" s="214"/>
      <c r="AA22504" s="217"/>
      <c r="AB22504" s="217"/>
      <c r="AC22504" s="217"/>
      <c r="AD22504" s="213"/>
    </row>
    <row r="22505" spans="20:30" x14ac:dyDescent="0.2">
      <c r="T22505" s="212"/>
      <c r="U22505" s="213"/>
      <c r="V22505" s="213"/>
      <c r="W22505" s="213"/>
      <c r="X22505" s="214"/>
      <c r="Y22505" s="214"/>
      <c r="Z22505" s="214"/>
      <c r="AA22505" s="217"/>
      <c r="AB22505" s="217"/>
      <c r="AC22505" s="217"/>
      <c r="AD22505" s="213"/>
    </row>
    <row r="22506" spans="20:30" x14ac:dyDescent="0.2">
      <c r="T22506" s="212"/>
      <c r="U22506" s="213"/>
      <c r="V22506" s="213"/>
      <c r="W22506" s="213"/>
      <c r="X22506" s="214"/>
      <c r="Y22506" s="214"/>
      <c r="Z22506" s="214"/>
      <c r="AA22506" s="217"/>
      <c r="AB22506" s="217"/>
      <c r="AC22506" s="217"/>
      <c r="AD22506" s="213"/>
    </row>
    <row r="22507" spans="20:30" x14ac:dyDescent="0.2">
      <c r="T22507" s="212"/>
      <c r="U22507" s="213"/>
      <c r="V22507" s="213"/>
      <c r="W22507" s="213"/>
      <c r="X22507" s="214"/>
      <c r="Y22507" s="214"/>
      <c r="Z22507" s="214"/>
      <c r="AA22507" s="217"/>
      <c r="AB22507" s="217"/>
      <c r="AC22507" s="217"/>
      <c r="AD22507" s="213"/>
    </row>
    <row r="22508" spans="20:30" x14ac:dyDescent="0.2">
      <c r="T22508" s="212"/>
      <c r="U22508" s="213"/>
      <c r="V22508" s="213"/>
      <c r="W22508" s="213"/>
      <c r="X22508" s="214"/>
      <c r="Y22508" s="214"/>
      <c r="Z22508" s="214"/>
      <c r="AA22508" s="217"/>
      <c r="AB22508" s="217"/>
      <c r="AC22508" s="217"/>
      <c r="AD22508" s="213"/>
    </row>
    <row r="22509" spans="20:30" x14ac:dyDescent="0.2">
      <c r="T22509" s="212"/>
      <c r="U22509" s="213"/>
      <c r="V22509" s="213"/>
      <c r="W22509" s="213"/>
      <c r="X22509" s="214"/>
      <c r="Y22509" s="214"/>
      <c r="Z22509" s="214"/>
      <c r="AA22509" s="217"/>
      <c r="AB22509" s="217"/>
      <c r="AC22509" s="217"/>
      <c r="AD22509" s="213"/>
    </row>
    <row r="22510" spans="20:30" x14ac:dyDescent="0.2">
      <c r="T22510" s="212"/>
      <c r="U22510" s="213"/>
      <c r="V22510" s="213"/>
      <c r="W22510" s="213"/>
      <c r="X22510" s="214"/>
      <c r="Y22510" s="214"/>
      <c r="Z22510" s="214"/>
      <c r="AA22510" s="217"/>
      <c r="AB22510" s="217"/>
      <c r="AC22510" s="217"/>
      <c r="AD22510" s="213"/>
    </row>
    <row r="22511" spans="20:30" x14ac:dyDescent="0.2">
      <c r="T22511" s="212"/>
      <c r="U22511" s="213"/>
      <c r="V22511" s="213"/>
      <c r="W22511" s="213"/>
      <c r="X22511" s="214"/>
      <c r="Y22511" s="214"/>
      <c r="Z22511" s="214"/>
      <c r="AA22511" s="217"/>
      <c r="AB22511" s="217"/>
      <c r="AC22511" s="217"/>
      <c r="AD22511" s="213"/>
    </row>
    <row r="22512" spans="20:30" x14ac:dyDescent="0.2">
      <c r="T22512" s="212"/>
      <c r="U22512" s="213"/>
      <c r="V22512" s="213"/>
      <c r="W22512" s="213"/>
      <c r="X22512" s="214"/>
      <c r="Y22512" s="214"/>
      <c r="Z22512" s="214"/>
      <c r="AA22512" s="217"/>
      <c r="AB22512" s="217"/>
      <c r="AC22512" s="217"/>
      <c r="AD22512" s="213"/>
    </row>
    <row r="22513" spans="20:30" x14ac:dyDescent="0.2">
      <c r="T22513" s="212"/>
      <c r="U22513" s="213"/>
      <c r="V22513" s="213"/>
      <c r="W22513" s="213"/>
      <c r="X22513" s="214"/>
      <c r="Y22513" s="214"/>
      <c r="Z22513" s="214"/>
      <c r="AA22513" s="217"/>
      <c r="AB22513" s="217"/>
      <c r="AC22513" s="217"/>
      <c r="AD22513" s="213"/>
    </row>
    <row r="22514" spans="20:30" x14ac:dyDescent="0.2">
      <c r="T22514" s="212"/>
      <c r="U22514" s="213"/>
      <c r="V22514" s="213"/>
      <c r="W22514" s="213"/>
      <c r="X22514" s="214"/>
      <c r="Y22514" s="214"/>
      <c r="Z22514" s="214"/>
      <c r="AA22514" s="217"/>
      <c r="AB22514" s="217"/>
      <c r="AC22514" s="217"/>
      <c r="AD22514" s="213"/>
    </row>
    <row r="22515" spans="20:30" x14ac:dyDescent="0.2">
      <c r="T22515" s="212"/>
      <c r="U22515" s="213"/>
      <c r="V22515" s="213"/>
      <c r="W22515" s="213"/>
      <c r="X22515" s="214"/>
      <c r="Y22515" s="214"/>
      <c r="Z22515" s="214"/>
      <c r="AA22515" s="217"/>
      <c r="AB22515" s="217"/>
      <c r="AC22515" s="217"/>
      <c r="AD22515" s="213"/>
    </row>
    <row r="22516" spans="20:30" x14ac:dyDescent="0.2">
      <c r="T22516" s="212"/>
      <c r="U22516" s="213"/>
      <c r="V22516" s="213"/>
      <c r="W22516" s="213"/>
      <c r="X22516" s="214"/>
      <c r="Y22516" s="214"/>
      <c r="Z22516" s="214"/>
      <c r="AA22516" s="217"/>
      <c r="AB22516" s="217"/>
      <c r="AC22516" s="217"/>
      <c r="AD22516" s="213"/>
    </row>
    <row r="22517" spans="20:30" x14ac:dyDescent="0.2">
      <c r="T22517" s="212"/>
      <c r="U22517" s="213"/>
      <c r="V22517" s="213"/>
      <c r="W22517" s="213"/>
      <c r="X22517" s="214"/>
      <c r="Y22517" s="214"/>
      <c r="Z22517" s="214"/>
      <c r="AA22517" s="217"/>
      <c r="AB22517" s="217"/>
      <c r="AC22517" s="217"/>
      <c r="AD22517" s="213"/>
    </row>
    <row r="22518" spans="20:30" x14ac:dyDescent="0.2">
      <c r="T22518" s="212"/>
      <c r="U22518" s="213"/>
      <c r="V22518" s="213"/>
      <c r="W22518" s="213"/>
      <c r="X22518" s="214"/>
      <c r="Y22518" s="214"/>
      <c r="Z22518" s="214"/>
      <c r="AA22518" s="217"/>
      <c r="AB22518" s="217"/>
      <c r="AC22518" s="217"/>
      <c r="AD22518" s="213"/>
    </row>
    <row r="22519" spans="20:30" x14ac:dyDescent="0.2">
      <c r="T22519" s="212"/>
      <c r="U22519" s="213"/>
      <c r="V22519" s="213"/>
      <c r="W22519" s="213"/>
      <c r="X22519" s="214"/>
      <c r="Y22519" s="214"/>
      <c r="Z22519" s="214"/>
      <c r="AA22519" s="217"/>
      <c r="AB22519" s="217"/>
      <c r="AC22519" s="217"/>
      <c r="AD22519" s="213"/>
    </row>
    <row r="22520" spans="20:30" x14ac:dyDescent="0.2">
      <c r="T22520" s="212"/>
      <c r="U22520" s="213"/>
      <c r="V22520" s="213"/>
      <c r="W22520" s="213"/>
      <c r="X22520" s="214"/>
      <c r="Y22520" s="214"/>
      <c r="Z22520" s="214"/>
      <c r="AA22520" s="217"/>
      <c r="AB22520" s="217"/>
      <c r="AC22520" s="217"/>
      <c r="AD22520" s="213"/>
    </row>
    <row r="22521" spans="20:30" x14ac:dyDescent="0.2">
      <c r="T22521" s="212"/>
      <c r="U22521" s="213"/>
      <c r="V22521" s="213"/>
      <c r="W22521" s="213"/>
      <c r="X22521" s="214"/>
      <c r="Y22521" s="214"/>
      <c r="Z22521" s="214"/>
      <c r="AA22521" s="217"/>
      <c r="AB22521" s="217"/>
      <c r="AC22521" s="217"/>
      <c r="AD22521" s="213"/>
    </row>
    <row r="22522" spans="20:30" x14ac:dyDescent="0.2">
      <c r="T22522" s="212"/>
      <c r="U22522" s="213"/>
      <c r="V22522" s="213"/>
      <c r="W22522" s="213"/>
      <c r="X22522" s="214"/>
      <c r="Y22522" s="214"/>
      <c r="Z22522" s="214"/>
      <c r="AA22522" s="217"/>
      <c r="AB22522" s="217"/>
      <c r="AC22522" s="217"/>
      <c r="AD22522" s="213"/>
    </row>
    <row r="22523" spans="20:30" x14ac:dyDescent="0.2">
      <c r="T22523" s="212"/>
      <c r="U22523" s="213"/>
      <c r="V22523" s="213"/>
      <c r="W22523" s="213"/>
      <c r="X22523" s="214"/>
      <c r="Y22523" s="214"/>
      <c r="Z22523" s="214"/>
      <c r="AA22523" s="217"/>
      <c r="AB22523" s="217"/>
      <c r="AC22523" s="217"/>
      <c r="AD22523" s="213"/>
    </row>
    <row r="22524" spans="20:30" x14ac:dyDescent="0.2">
      <c r="T22524" s="212"/>
      <c r="U22524" s="213"/>
      <c r="V22524" s="213"/>
      <c r="W22524" s="213"/>
      <c r="X22524" s="214"/>
      <c r="Y22524" s="214"/>
      <c r="Z22524" s="214"/>
      <c r="AA22524" s="217"/>
      <c r="AB22524" s="217"/>
      <c r="AC22524" s="217"/>
      <c r="AD22524" s="213"/>
    </row>
    <row r="22525" spans="20:30" x14ac:dyDescent="0.2">
      <c r="T22525" s="212"/>
      <c r="U22525" s="213"/>
      <c r="V22525" s="213"/>
      <c r="W22525" s="213"/>
      <c r="X22525" s="214"/>
      <c r="Y22525" s="214"/>
      <c r="Z22525" s="214"/>
      <c r="AA22525" s="217"/>
      <c r="AB22525" s="217"/>
      <c r="AC22525" s="217"/>
      <c r="AD22525" s="213"/>
    </row>
    <row r="22526" spans="20:30" x14ac:dyDescent="0.2">
      <c r="T22526" s="212"/>
      <c r="U22526" s="213"/>
      <c r="V22526" s="213"/>
      <c r="W22526" s="213"/>
      <c r="X22526" s="214"/>
      <c r="Y22526" s="214"/>
      <c r="Z22526" s="214"/>
      <c r="AA22526" s="217"/>
      <c r="AB22526" s="217"/>
      <c r="AC22526" s="217"/>
      <c r="AD22526" s="213"/>
    </row>
    <row r="22527" spans="20:30" x14ac:dyDescent="0.2">
      <c r="T22527" s="212"/>
      <c r="U22527" s="213"/>
      <c r="V22527" s="213"/>
      <c r="W22527" s="213"/>
      <c r="X22527" s="214"/>
      <c r="Y22527" s="214"/>
      <c r="Z22527" s="214"/>
      <c r="AA22527" s="217"/>
      <c r="AB22527" s="217"/>
      <c r="AC22527" s="217"/>
      <c r="AD22527" s="213"/>
    </row>
    <row r="22528" spans="20:30" x14ac:dyDescent="0.2">
      <c r="T22528" s="212"/>
      <c r="U22528" s="213"/>
      <c r="V22528" s="213"/>
      <c r="W22528" s="213"/>
      <c r="X22528" s="214"/>
      <c r="Y22528" s="214"/>
      <c r="Z22528" s="214"/>
      <c r="AA22528" s="217"/>
      <c r="AB22528" s="217"/>
      <c r="AC22528" s="217"/>
      <c r="AD22528" s="213"/>
    </row>
    <row r="22529" spans="20:30" x14ac:dyDescent="0.2">
      <c r="T22529" s="212"/>
      <c r="U22529" s="213"/>
      <c r="V22529" s="213"/>
      <c r="W22529" s="213"/>
      <c r="X22529" s="214"/>
      <c r="Y22529" s="214"/>
      <c r="Z22529" s="214"/>
      <c r="AA22529" s="217"/>
      <c r="AB22529" s="217"/>
      <c r="AC22529" s="217"/>
      <c r="AD22529" s="213"/>
    </row>
    <row r="22530" spans="20:30" x14ac:dyDescent="0.2">
      <c r="T22530" s="212"/>
      <c r="U22530" s="213"/>
      <c r="V22530" s="213"/>
      <c r="W22530" s="213"/>
      <c r="X22530" s="214"/>
      <c r="Y22530" s="214"/>
      <c r="Z22530" s="214"/>
      <c r="AA22530" s="217"/>
      <c r="AB22530" s="217"/>
      <c r="AC22530" s="217"/>
      <c r="AD22530" s="213"/>
    </row>
    <row r="22531" spans="20:30" x14ac:dyDescent="0.2">
      <c r="T22531" s="212"/>
      <c r="U22531" s="213"/>
      <c r="V22531" s="213"/>
      <c r="W22531" s="213"/>
      <c r="X22531" s="214"/>
      <c r="Y22531" s="214"/>
      <c r="Z22531" s="214"/>
      <c r="AA22531" s="217"/>
      <c r="AB22531" s="217"/>
      <c r="AC22531" s="217"/>
      <c r="AD22531" s="213"/>
    </row>
    <row r="22532" spans="20:30" x14ac:dyDescent="0.2">
      <c r="T22532" s="212"/>
      <c r="U22532" s="213"/>
      <c r="V22532" s="213"/>
      <c r="W22532" s="213"/>
      <c r="X22532" s="214"/>
      <c r="Y22532" s="214"/>
      <c r="Z22532" s="214"/>
      <c r="AA22532" s="217"/>
      <c r="AB22532" s="217"/>
      <c r="AC22532" s="217"/>
      <c r="AD22532" s="213"/>
    </row>
    <row r="22533" spans="20:30" x14ac:dyDescent="0.2">
      <c r="T22533" s="212"/>
      <c r="U22533" s="213"/>
      <c r="V22533" s="213"/>
      <c r="W22533" s="213"/>
      <c r="X22533" s="214"/>
      <c r="Y22533" s="214"/>
      <c r="Z22533" s="214"/>
      <c r="AA22533" s="217"/>
      <c r="AB22533" s="217"/>
      <c r="AC22533" s="217"/>
      <c r="AD22533" s="213"/>
    </row>
    <row r="22534" spans="20:30" x14ac:dyDescent="0.2">
      <c r="T22534" s="212"/>
      <c r="U22534" s="213"/>
      <c r="V22534" s="213"/>
      <c r="W22534" s="213"/>
      <c r="X22534" s="214"/>
      <c r="Y22534" s="214"/>
      <c r="Z22534" s="214"/>
      <c r="AA22534" s="217"/>
      <c r="AB22534" s="217"/>
      <c r="AC22534" s="217"/>
      <c r="AD22534" s="213"/>
    </row>
    <row r="22535" spans="20:30" x14ac:dyDescent="0.2">
      <c r="T22535" s="212"/>
      <c r="U22535" s="213"/>
      <c r="V22535" s="213"/>
      <c r="W22535" s="213"/>
      <c r="X22535" s="214"/>
      <c r="Y22535" s="214"/>
      <c r="Z22535" s="214"/>
      <c r="AA22535" s="217"/>
      <c r="AB22535" s="217"/>
      <c r="AC22535" s="217"/>
      <c r="AD22535" s="213"/>
    </row>
    <row r="22536" spans="20:30" x14ac:dyDescent="0.2">
      <c r="T22536" s="212"/>
      <c r="U22536" s="213"/>
      <c r="V22536" s="213"/>
      <c r="W22536" s="213"/>
      <c r="X22536" s="214"/>
      <c r="Y22536" s="214"/>
      <c r="Z22536" s="214"/>
      <c r="AA22536" s="217"/>
      <c r="AB22536" s="217"/>
      <c r="AC22536" s="217"/>
      <c r="AD22536" s="213"/>
    </row>
    <row r="22537" spans="20:30" x14ac:dyDescent="0.2">
      <c r="T22537" s="212"/>
      <c r="U22537" s="213"/>
      <c r="V22537" s="213"/>
      <c r="W22537" s="213"/>
      <c r="X22537" s="214"/>
      <c r="Y22537" s="214"/>
      <c r="Z22537" s="214"/>
      <c r="AA22537" s="217"/>
      <c r="AB22537" s="217"/>
      <c r="AC22537" s="217"/>
      <c r="AD22537" s="213"/>
    </row>
    <row r="22538" spans="20:30" x14ac:dyDescent="0.2">
      <c r="T22538" s="212"/>
      <c r="U22538" s="213"/>
      <c r="V22538" s="213"/>
      <c r="W22538" s="213"/>
      <c r="X22538" s="214"/>
      <c r="Y22538" s="214"/>
      <c r="Z22538" s="214"/>
      <c r="AA22538" s="217"/>
      <c r="AB22538" s="217"/>
      <c r="AC22538" s="217"/>
      <c r="AD22538" s="213"/>
    </row>
    <row r="22539" spans="20:30" x14ac:dyDescent="0.2">
      <c r="T22539" s="212"/>
      <c r="U22539" s="213"/>
      <c r="V22539" s="213"/>
      <c r="W22539" s="213"/>
      <c r="X22539" s="214"/>
      <c r="Y22539" s="214"/>
      <c r="Z22539" s="214"/>
      <c r="AA22539" s="217"/>
      <c r="AB22539" s="217"/>
      <c r="AC22539" s="217"/>
      <c r="AD22539" s="213"/>
    </row>
    <row r="22540" spans="20:30" x14ac:dyDescent="0.2">
      <c r="T22540" s="212"/>
      <c r="U22540" s="213"/>
      <c r="V22540" s="213"/>
      <c r="W22540" s="213"/>
      <c r="X22540" s="214"/>
      <c r="Y22540" s="214"/>
      <c r="Z22540" s="214"/>
      <c r="AA22540" s="217"/>
      <c r="AB22540" s="217"/>
      <c r="AC22540" s="217"/>
      <c r="AD22540" s="213"/>
    </row>
    <row r="22541" spans="20:30" x14ac:dyDescent="0.2">
      <c r="T22541" s="212"/>
      <c r="U22541" s="213"/>
      <c r="V22541" s="213"/>
      <c r="W22541" s="213"/>
      <c r="X22541" s="214"/>
      <c r="Y22541" s="214"/>
      <c r="Z22541" s="214"/>
      <c r="AA22541" s="217"/>
      <c r="AB22541" s="217"/>
      <c r="AC22541" s="217"/>
      <c r="AD22541" s="213"/>
    </row>
    <row r="22542" spans="20:30" x14ac:dyDescent="0.2">
      <c r="T22542" s="212"/>
      <c r="U22542" s="213"/>
      <c r="V22542" s="213"/>
      <c r="W22542" s="213"/>
      <c r="X22542" s="214"/>
      <c r="Y22542" s="214"/>
      <c r="Z22542" s="214"/>
      <c r="AA22542" s="217"/>
      <c r="AB22542" s="217"/>
      <c r="AC22542" s="217"/>
      <c r="AD22542" s="213"/>
    </row>
    <row r="22543" spans="20:30" x14ac:dyDescent="0.2">
      <c r="T22543" s="212"/>
      <c r="U22543" s="213"/>
      <c r="V22543" s="213"/>
      <c r="W22543" s="213"/>
      <c r="X22543" s="214"/>
      <c r="Y22543" s="214"/>
      <c r="Z22543" s="214"/>
      <c r="AA22543" s="217"/>
      <c r="AB22543" s="217"/>
      <c r="AC22543" s="217"/>
      <c r="AD22543" s="213"/>
    </row>
    <row r="22544" spans="20:30" x14ac:dyDescent="0.2">
      <c r="T22544" s="212"/>
      <c r="U22544" s="213"/>
      <c r="V22544" s="213"/>
      <c r="W22544" s="213"/>
      <c r="X22544" s="214"/>
      <c r="Y22544" s="214"/>
      <c r="Z22544" s="214"/>
      <c r="AA22544" s="217"/>
      <c r="AB22544" s="217"/>
      <c r="AC22544" s="217"/>
      <c r="AD22544" s="213"/>
    </row>
    <row r="22545" spans="20:30" x14ac:dyDescent="0.2">
      <c r="T22545" s="212"/>
      <c r="U22545" s="213"/>
      <c r="V22545" s="213"/>
      <c r="W22545" s="213"/>
      <c r="X22545" s="214"/>
      <c r="Y22545" s="214"/>
      <c r="Z22545" s="214"/>
      <c r="AA22545" s="217"/>
      <c r="AB22545" s="217"/>
      <c r="AC22545" s="217"/>
      <c r="AD22545" s="213"/>
    </row>
    <row r="22546" spans="20:30" x14ac:dyDescent="0.2">
      <c r="T22546" s="212"/>
      <c r="U22546" s="213"/>
      <c r="V22546" s="213"/>
      <c r="W22546" s="213"/>
      <c r="X22546" s="214"/>
      <c r="Y22546" s="214"/>
      <c r="Z22546" s="214"/>
      <c r="AA22546" s="217"/>
      <c r="AB22546" s="217"/>
      <c r="AC22546" s="217"/>
      <c r="AD22546" s="213"/>
    </row>
    <row r="22547" spans="20:30" x14ac:dyDescent="0.2">
      <c r="T22547" s="212"/>
      <c r="U22547" s="213"/>
      <c r="V22547" s="213"/>
      <c r="W22547" s="213"/>
      <c r="X22547" s="214"/>
      <c r="Y22547" s="214"/>
      <c r="Z22547" s="214"/>
      <c r="AA22547" s="217"/>
      <c r="AB22547" s="217"/>
      <c r="AC22547" s="217"/>
      <c r="AD22547" s="213"/>
    </row>
    <row r="22548" spans="20:30" x14ac:dyDescent="0.2">
      <c r="T22548" s="212"/>
      <c r="U22548" s="213"/>
      <c r="V22548" s="213"/>
      <c r="W22548" s="213"/>
      <c r="X22548" s="214"/>
      <c r="Y22548" s="214"/>
      <c r="Z22548" s="214"/>
      <c r="AA22548" s="217"/>
      <c r="AB22548" s="217"/>
      <c r="AC22548" s="217"/>
      <c r="AD22548" s="213"/>
    </row>
    <row r="22549" spans="20:30" x14ac:dyDescent="0.2">
      <c r="T22549" s="212"/>
      <c r="U22549" s="213"/>
      <c r="V22549" s="213"/>
      <c r="W22549" s="213"/>
      <c r="X22549" s="214"/>
      <c r="Y22549" s="214"/>
      <c r="Z22549" s="214"/>
      <c r="AA22549" s="217"/>
      <c r="AB22549" s="217"/>
      <c r="AC22549" s="217"/>
      <c r="AD22549" s="213"/>
    </row>
    <row r="22550" spans="20:30" x14ac:dyDescent="0.2">
      <c r="T22550" s="212"/>
      <c r="U22550" s="213"/>
      <c r="V22550" s="213"/>
      <c r="W22550" s="213"/>
      <c r="X22550" s="214"/>
      <c r="Y22550" s="214"/>
      <c r="Z22550" s="214"/>
      <c r="AA22550" s="217"/>
      <c r="AB22550" s="217"/>
      <c r="AC22550" s="217"/>
      <c r="AD22550" s="213"/>
    </row>
    <row r="22551" spans="20:30" x14ac:dyDescent="0.2">
      <c r="T22551" s="212"/>
      <c r="U22551" s="213"/>
      <c r="V22551" s="213"/>
      <c r="W22551" s="213"/>
      <c r="X22551" s="214"/>
      <c r="Y22551" s="214"/>
      <c r="Z22551" s="214"/>
      <c r="AA22551" s="217"/>
      <c r="AB22551" s="217"/>
      <c r="AC22551" s="217"/>
      <c r="AD22551" s="213"/>
    </row>
    <row r="22552" spans="20:30" x14ac:dyDescent="0.2">
      <c r="T22552" s="212"/>
      <c r="U22552" s="213"/>
      <c r="V22552" s="213"/>
      <c r="W22552" s="213"/>
      <c r="X22552" s="214"/>
      <c r="Y22552" s="214"/>
      <c r="Z22552" s="214"/>
      <c r="AA22552" s="217"/>
      <c r="AB22552" s="217"/>
      <c r="AC22552" s="217"/>
      <c r="AD22552" s="213"/>
    </row>
    <row r="22553" spans="20:30" x14ac:dyDescent="0.2">
      <c r="T22553" s="212"/>
      <c r="U22553" s="213"/>
      <c r="V22553" s="213"/>
      <c r="W22553" s="213"/>
      <c r="X22553" s="214"/>
      <c r="Y22553" s="214"/>
      <c r="Z22553" s="214"/>
      <c r="AA22553" s="217"/>
      <c r="AB22553" s="217"/>
      <c r="AC22553" s="217"/>
      <c r="AD22553" s="213"/>
    </row>
    <row r="22554" spans="20:30" x14ac:dyDescent="0.2">
      <c r="T22554" s="212"/>
      <c r="U22554" s="213"/>
      <c r="V22554" s="213"/>
      <c r="W22554" s="213"/>
      <c r="X22554" s="214"/>
      <c r="Y22554" s="214"/>
      <c r="Z22554" s="214"/>
      <c r="AA22554" s="217"/>
      <c r="AB22554" s="217"/>
      <c r="AC22554" s="217"/>
      <c r="AD22554" s="213"/>
    </row>
    <row r="22555" spans="20:30" x14ac:dyDescent="0.2">
      <c r="T22555" s="212"/>
      <c r="U22555" s="213"/>
      <c r="V22555" s="213"/>
      <c r="W22555" s="213"/>
      <c r="X22555" s="214"/>
      <c r="Y22555" s="214"/>
      <c r="Z22555" s="214"/>
      <c r="AA22555" s="217"/>
      <c r="AB22555" s="217"/>
      <c r="AC22555" s="217"/>
      <c r="AD22555" s="213"/>
    </row>
    <row r="22556" spans="20:30" x14ac:dyDescent="0.2">
      <c r="T22556" s="212"/>
      <c r="U22556" s="213"/>
      <c r="V22556" s="213"/>
      <c r="W22556" s="213"/>
      <c r="X22556" s="214"/>
      <c r="Y22556" s="214"/>
      <c r="Z22556" s="214"/>
      <c r="AA22556" s="217"/>
      <c r="AB22556" s="217"/>
      <c r="AC22556" s="217"/>
      <c r="AD22556" s="213"/>
    </row>
    <row r="22557" spans="20:30" x14ac:dyDescent="0.2">
      <c r="T22557" s="212"/>
      <c r="U22557" s="213"/>
      <c r="V22557" s="213"/>
      <c r="W22557" s="213"/>
      <c r="X22557" s="214"/>
      <c r="Y22557" s="214"/>
      <c r="Z22557" s="214"/>
      <c r="AA22557" s="217"/>
      <c r="AB22557" s="217"/>
      <c r="AC22557" s="217"/>
      <c r="AD22557" s="213"/>
    </row>
    <row r="22558" spans="20:30" x14ac:dyDescent="0.2">
      <c r="T22558" s="212"/>
      <c r="U22558" s="213"/>
      <c r="V22558" s="213"/>
      <c r="W22558" s="213"/>
      <c r="X22558" s="214"/>
      <c r="Y22558" s="214"/>
      <c r="Z22558" s="214"/>
      <c r="AA22558" s="217"/>
      <c r="AB22558" s="217"/>
      <c r="AC22558" s="217"/>
      <c r="AD22558" s="213"/>
    </row>
    <row r="22559" spans="20:30" x14ac:dyDescent="0.2">
      <c r="T22559" s="212"/>
      <c r="U22559" s="213"/>
      <c r="V22559" s="213"/>
      <c r="W22559" s="213"/>
      <c r="X22559" s="214"/>
      <c r="Y22559" s="214"/>
      <c r="Z22559" s="214"/>
      <c r="AA22559" s="217"/>
      <c r="AB22559" s="217"/>
      <c r="AC22559" s="217"/>
      <c r="AD22559" s="213"/>
    </row>
    <row r="22560" spans="20:30" x14ac:dyDescent="0.2">
      <c r="T22560" s="212"/>
      <c r="U22560" s="213"/>
      <c r="V22560" s="213"/>
      <c r="W22560" s="213"/>
      <c r="X22560" s="214"/>
      <c r="Y22560" s="214"/>
      <c r="Z22560" s="214"/>
      <c r="AA22560" s="217"/>
      <c r="AB22560" s="217"/>
      <c r="AC22560" s="217"/>
      <c r="AD22560" s="213"/>
    </row>
    <row r="22561" spans="20:30" x14ac:dyDescent="0.2">
      <c r="T22561" s="212"/>
      <c r="U22561" s="213"/>
      <c r="V22561" s="213"/>
      <c r="W22561" s="213"/>
      <c r="X22561" s="214"/>
      <c r="Y22561" s="214"/>
      <c r="Z22561" s="214"/>
      <c r="AA22561" s="217"/>
      <c r="AB22561" s="217"/>
      <c r="AC22561" s="217"/>
      <c r="AD22561" s="213"/>
    </row>
    <row r="22562" spans="20:30" x14ac:dyDescent="0.2">
      <c r="T22562" s="212"/>
      <c r="U22562" s="213"/>
      <c r="V22562" s="213"/>
      <c r="W22562" s="213"/>
      <c r="X22562" s="214"/>
      <c r="Y22562" s="214"/>
      <c r="Z22562" s="214"/>
      <c r="AA22562" s="217"/>
      <c r="AB22562" s="217"/>
      <c r="AC22562" s="217"/>
      <c r="AD22562" s="213"/>
    </row>
    <row r="22563" spans="20:30" x14ac:dyDescent="0.2">
      <c r="T22563" s="212"/>
      <c r="U22563" s="213"/>
      <c r="V22563" s="213"/>
      <c r="W22563" s="213"/>
      <c r="X22563" s="214"/>
      <c r="Y22563" s="214"/>
      <c r="Z22563" s="214"/>
      <c r="AA22563" s="217"/>
      <c r="AB22563" s="217"/>
      <c r="AC22563" s="217"/>
      <c r="AD22563" s="213"/>
    </row>
    <row r="22564" spans="20:30" x14ac:dyDescent="0.2">
      <c r="T22564" s="212"/>
      <c r="U22564" s="213"/>
      <c r="V22564" s="213"/>
      <c r="W22564" s="213"/>
      <c r="X22564" s="214"/>
      <c r="Y22564" s="214"/>
      <c r="Z22564" s="214"/>
      <c r="AA22564" s="217"/>
      <c r="AB22564" s="217"/>
      <c r="AC22564" s="217"/>
      <c r="AD22564" s="213"/>
    </row>
    <row r="22565" spans="20:30" x14ac:dyDescent="0.2">
      <c r="T22565" s="212"/>
      <c r="U22565" s="213"/>
      <c r="V22565" s="213"/>
      <c r="W22565" s="213"/>
      <c r="X22565" s="214"/>
      <c r="Y22565" s="214"/>
      <c r="Z22565" s="214"/>
      <c r="AA22565" s="217"/>
      <c r="AB22565" s="217"/>
      <c r="AC22565" s="217"/>
      <c r="AD22565" s="213"/>
    </row>
    <row r="22566" spans="20:30" x14ac:dyDescent="0.2">
      <c r="T22566" s="212"/>
      <c r="U22566" s="213"/>
      <c r="V22566" s="213"/>
      <c r="W22566" s="213"/>
      <c r="X22566" s="214"/>
      <c r="Y22566" s="214"/>
      <c r="Z22566" s="214"/>
      <c r="AA22566" s="217"/>
      <c r="AB22566" s="217"/>
      <c r="AC22566" s="217"/>
      <c r="AD22566" s="213"/>
    </row>
    <row r="22567" spans="20:30" x14ac:dyDescent="0.2">
      <c r="T22567" s="212"/>
      <c r="U22567" s="213"/>
      <c r="V22567" s="213"/>
      <c r="W22567" s="213"/>
      <c r="X22567" s="214"/>
      <c r="Y22567" s="214"/>
      <c r="Z22567" s="214"/>
      <c r="AA22567" s="217"/>
      <c r="AB22567" s="217"/>
      <c r="AC22567" s="217"/>
      <c r="AD22567" s="213"/>
    </row>
    <row r="22568" spans="20:30" x14ac:dyDescent="0.2">
      <c r="T22568" s="212"/>
      <c r="U22568" s="213"/>
      <c r="V22568" s="213"/>
      <c r="W22568" s="213"/>
      <c r="X22568" s="214"/>
      <c r="Y22568" s="214"/>
      <c r="Z22568" s="214"/>
      <c r="AA22568" s="217"/>
      <c r="AB22568" s="217"/>
      <c r="AC22568" s="217"/>
      <c r="AD22568" s="213"/>
    </row>
    <row r="22569" spans="20:30" x14ac:dyDescent="0.2">
      <c r="T22569" s="212"/>
      <c r="U22569" s="213"/>
      <c r="V22569" s="213"/>
      <c r="W22569" s="213"/>
      <c r="X22569" s="214"/>
      <c r="Y22569" s="214"/>
      <c r="Z22569" s="214"/>
      <c r="AA22569" s="217"/>
      <c r="AB22569" s="217"/>
      <c r="AC22569" s="217"/>
      <c r="AD22569" s="213"/>
    </row>
    <row r="22570" spans="20:30" x14ac:dyDescent="0.2">
      <c r="T22570" s="212"/>
      <c r="U22570" s="213"/>
      <c r="V22570" s="213"/>
      <c r="W22570" s="213"/>
      <c r="X22570" s="214"/>
      <c r="Y22570" s="214"/>
      <c r="Z22570" s="214"/>
      <c r="AA22570" s="217"/>
      <c r="AB22570" s="217"/>
      <c r="AC22570" s="217"/>
      <c r="AD22570" s="213"/>
    </row>
    <row r="22571" spans="20:30" x14ac:dyDescent="0.2">
      <c r="T22571" s="212"/>
      <c r="U22571" s="213"/>
      <c r="V22571" s="213"/>
      <c r="W22571" s="213"/>
      <c r="X22571" s="214"/>
      <c r="Y22571" s="214"/>
      <c r="Z22571" s="214"/>
      <c r="AA22571" s="217"/>
      <c r="AB22571" s="217"/>
      <c r="AC22571" s="217"/>
      <c r="AD22571" s="213"/>
    </row>
    <row r="22572" spans="20:30" x14ac:dyDescent="0.2">
      <c r="T22572" s="212"/>
      <c r="U22572" s="213"/>
      <c r="V22572" s="213"/>
      <c r="W22572" s="213"/>
      <c r="X22572" s="214"/>
      <c r="Y22572" s="214"/>
      <c r="Z22572" s="214"/>
      <c r="AA22572" s="217"/>
      <c r="AB22572" s="217"/>
      <c r="AC22572" s="217"/>
      <c r="AD22572" s="213"/>
    </row>
    <row r="22573" spans="20:30" x14ac:dyDescent="0.2">
      <c r="T22573" s="212"/>
      <c r="U22573" s="213"/>
      <c r="V22573" s="213"/>
      <c r="W22573" s="213"/>
      <c r="X22573" s="214"/>
      <c r="Y22573" s="214"/>
      <c r="Z22573" s="214"/>
      <c r="AA22573" s="217"/>
      <c r="AB22573" s="217"/>
      <c r="AC22573" s="217"/>
      <c r="AD22573" s="213"/>
    </row>
    <row r="22574" spans="20:30" x14ac:dyDescent="0.2">
      <c r="T22574" s="212"/>
      <c r="U22574" s="213"/>
      <c r="V22574" s="213"/>
      <c r="W22574" s="213"/>
      <c r="X22574" s="214"/>
      <c r="Y22574" s="214"/>
      <c r="Z22574" s="214"/>
      <c r="AA22574" s="217"/>
      <c r="AB22574" s="217"/>
      <c r="AC22574" s="217"/>
      <c r="AD22574" s="213"/>
    </row>
    <row r="22575" spans="20:30" x14ac:dyDescent="0.2">
      <c r="T22575" s="212"/>
      <c r="U22575" s="213"/>
      <c r="V22575" s="213"/>
      <c r="W22575" s="213"/>
      <c r="X22575" s="214"/>
      <c r="Y22575" s="214"/>
      <c r="Z22575" s="214"/>
      <c r="AA22575" s="217"/>
      <c r="AB22575" s="217"/>
      <c r="AC22575" s="217"/>
      <c r="AD22575" s="213"/>
    </row>
    <row r="22576" spans="20:30" x14ac:dyDescent="0.2">
      <c r="T22576" s="212"/>
      <c r="U22576" s="213"/>
      <c r="V22576" s="213"/>
      <c r="W22576" s="213"/>
      <c r="X22576" s="214"/>
      <c r="Y22576" s="214"/>
      <c r="Z22576" s="214"/>
      <c r="AA22576" s="217"/>
      <c r="AB22576" s="217"/>
      <c r="AC22576" s="217"/>
      <c r="AD22576" s="213"/>
    </row>
    <row r="22577" spans="20:30" x14ac:dyDescent="0.2">
      <c r="T22577" s="212"/>
      <c r="U22577" s="213"/>
      <c r="V22577" s="213"/>
      <c r="W22577" s="213"/>
      <c r="X22577" s="214"/>
      <c r="Y22577" s="214"/>
      <c r="Z22577" s="214"/>
      <c r="AA22577" s="217"/>
      <c r="AB22577" s="217"/>
      <c r="AC22577" s="217"/>
      <c r="AD22577" s="213"/>
    </row>
    <row r="22578" spans="20:30" x14ac:dyDescent="0.2">
      <c r="T22578" s="212"/>
      <c r="U22578" s="213"/>
      <c r="V22578" s="213"/>
      <c r="W22578" s="213"/>
      <c r="X22578" s="214"/>
      <c r="Y22578" s="214"/>
      <c r="Z22578" s="214"/>
      <c r="AA22578" s="217"/>
      <c r="AB22578" s="217"/>
      <c r="AC22578" s="217"/>
      <c r="AD22578" s="213"/>
    </row>
    <row r="22579" spans="20:30" x14ac:dyDescent="0.2">
      <c r="T22579" s="212"/>
      <c r="U22579" s="213"/>
      <c r="V22579" s="213"/>
      <c r="W22579" s="213"/>
      <c r="X22579" s="214"/>
      <c r="Y22579" s="214"/>
      <c r="Z22579" s="214"/>
      <c r="AA22579" s="217"/>
      <c r="AB22579" s="217"/>
      <c r="AC22579" s="217"/>
      <c r="AD22579" s="213"/>
    </row>
    <row r="22580" spans="20:30" x14ac:dyDescent="0.2">
      <c r="T22580" s="212"/>
      <c r="U22580" s="213"/>
      <c r="V22580" s="213"/>
      <c r="W22580" s="213"/>
      <c r="X22580" s="214"/>
      <c r="Y22580" s="214"/>
      <c r="Z22580" s="214"/>
      <c r="AA22580" s="217"/>
      <c r="AB22580" s="217"/>
      <c r="AC22580" s="217"/>
      <c r="AD22580" s="213"/>
    </row>
    <row r="22581" spans="20:30" x14ac:dyDescent="0.2">
      <c r="T22581" s="212"/>
      <c r="U22581" s="213"/>
      <c r="V22581" s="213"/>
      <c r="W22581" s="213"/>
      <c r="X22581" s="214"/>
      <c r="Y22581" s="214"/>
      <c r="Z22581" s="214"/>
      <c r="AA22581" s="217"/>
      <c r="AB22581" s="217"/>
      <c r="AC22581" s="217"/>
      <c r="AD22581" s="213"/>
    </row>
    <row r="22582" spans="20:30" x14ac:dyDescent="0.2">
      <c r="T22582" s="212"/>
      <c r="U22582" s="213"/>
      <c r="V22582" s="213"/>
      <c r="W22582" s="213"/>
      <c r="X22582" s="214"/>
      <c r="Y22582" s="214"/>
      <c r="Z22582" s="214"/>
      <c r="AA22582" s="217"/>
      <c r="AB22582" s="217"/>
      <c r="AC22582" s="217"/>
      <c r="AD22582" s="213"/>
    </row>
    <row r="22583" spans="20:30" x14ac:dyDescent="0.2">
      <c r="T22583" s="212"/>
      <c r="U22583" s="213"/>
      <c r="V22583" s="213"/>
      <c r="W22583" s="213"/>
      <c r="X22583" s="214"/>
      <c r="Y22583" s="214"/>
      <c r="Z22583" s="214"/>
      <c r="AA22583" s="217"/>
      <c r="AB22583" s="217"/>
      <c r="AC22583" s="217"/>
      <c r="AD22583" s="213"/>
    </row>
    <row r="22584" spans="20:30" x14ac:dyDescent="0.2">
      <c r="T22584" s="212"/>
      <c r="U22584" s="213"/>
      <c r="V22584" s="213"/>
      <c r="W22584" s="213"/>
      <c r="X22584" s="214"/>
      <c r="Y22584" s="214"/>
      <c r="Z22584" s="214"/>
      <c r="AA22584" s="217"/>
      <c r="AB22584" s="217"/>
      <c r="AC22584" s="217"/>
      <c r="AD22584" s="213"/>
    </row>
    <row r="22585" spans="20:30" x14ac:dyDescent="0.2">
      <c r="T22585" s="212"/>
      <c r="U22585" s="213"/>
      <c r="V22585" s="213"/>
      <c r="W22585" s="213"/>
      <c r="X22585" s="214"/>
      <c r="Y22585" s="214"/>
      <c r="Z22585" s="214"/>
      <c r="AA22585" s="217"/>
      <c r="AB22585" s="217"/>
      <c r="AC22585" s="217"/>
      <c r="AD22585" s="213"/>
    </row>
    <row r="22586" spans="20:30" x14ac:dyDescent="0.2">
      <c r="T22586" s="212"/>
      <c r="U22586" s="213"/>
      <c r="V22586" s="213"/>
      <c r="W22586" s="213"/>
      <c r="X22586" s="214"/>
      <c r="Y22586" s="214"/>
      <c r="Z22586" s="214"/>
      <c r="AA22586" s="217"/>
      <c r="AB22586" s="217"/>
      <c r="AC22586" s="217"/>
      <c r="AD22586" s="213"/>
    </row>
    <row r="22587" spans="20:30" x14ac:dyDescent="0.2">
      <c r="T22587" s="212"/>
      <c r="U22587" s="213"/>
      <c r="V22587" s="213"/>
      <c r="W22587" s="213"/>
      <c r="X22587" s="214"/>
      <c r="Y22587" s="214"/>
      <c r="Z22587" s="214"/>
      <c r="AA22587" s="217"/>
      <c r="AB22587" s="217"/>
      <c r="AC22587" s="217"/>
      <c r="AD22587" s="213"/>
    </row>
    <row r="22588" spans="20:30" x14ac:dyDescent="0.2">
      <c r="T22588" s="212"/>
      <c r="U22588" s="213"/>
      <c r="V22588" s="213"/>
      <c r="W22588" s="213"/>
      <c r="X22588" s="214"/>
      <c r="Y22588" s="214"/>
      <c r="Z22588" s="214"/>
      <c r="AA22588" s="217"/>
      <c r="AB22588" s="217"/>
      <c r="AC22588" s="217"/>
      <c r="AD22588" s="213"/>
    </row>
    <row r="22589" spans="20:30" x14ac:dyDescent="0.2">
      <c r="T22589" s="212"/>
      <c r="U22589" s="213"/>
      <c r="V22589" s="213"/>
      <c r="W22589" s="213"/>
      <c r="X22589" s="214"/>
      <c r="Y22589" s="214"/>
      <c r="Z22589" s="214"/>
      <c r="AA22589" s="217"/>
      <c r="AB22589" s="217"/>
      <c r="AC22589" s="217"/>
      <c r="AD22589" s="213"/>
    </row>
    <row r="22590" spans="20:30" x14ac:dyDescent="0.2">
      <c r="T22590" s="212"/>
      <c r="U22590" s="213"/>
      <c r="V22590" s="213"/>
      <c r="W22590" s="213"/>
      <c r="X22590" s="214"/>
      <c r="Y22590" s="214"/>
      <c r="Z22590" s="214"/>
      <c r="AA22590" s="217"/>
      <c r="AB22590" s="217"/>
      <c r="AC22590" s="217"/>
      <c r="AD22590" s="213"/>
    </row>
    <row r="22591" spans="20:30" x14ac:dyDescent="0.2">
      <c r="T22591" s="212"/>
      <c r="U22591" s="213"/>
      <c r="V22591" s="213"/>
      <c r="W22591" s="213"/>
      <c r="X22591" s="214"/>
      <c r="Y22591" s="214"/>
      <c r="Z22591" s="214"/>
      <c r="AA22591" s="217"/>
      <c r="AB22591" s="217"/>
      <c r="AC22591" s="217"/>
      <c r="AD22591" s="213"/>
    </row>
    <row r="22592" spans="20:30" x14ac:dyDescent="0.2">
      <c r="T22592" s="212"/>
      <c r="U22592" s="213"/>
      <c r="V22592" s="213"/>
      <c r="W22592" s="213"/>
      <c r="X22592" s="214"/>
      <c r="Y22592" s="214"/>
      <c r="Z22592" s="214"/>
      <c r="AA22592" s="217"/>
      <c r="AB22592" s="217"/>
      <c r="AC22592" s="217"/>
      <c r="AD22592" s="213"/>
    </row>
    <row r="22593" spans="20:30" x14ac:dyDescent="0.2">
      <c r="T22593" s="212"/>
      <c r="U22593" s="213"/>
      <c r="V22593" s="213"/>
      <c r="W22593" s="213"/>
      <c r="X22593" s="214"/>
      <c r="Y22593" s="214"/>
      <c r="Z22593" s="214"/>
      <c r="AA22593" s="217"/>
      <c r="AB22593" s="217"/>
      <c r="AC22593" s="217"/>
      <c r="AD22593" s="213"/>
    </row>
    <row r="22594" spans="20:30" x14ac:dyDescent="0.2">
      <c r="T22594" s="212"/>
      <c r="U22594" s="213"/>
      <c r="V22594" s="213"/>
      <c r="W22594" s="213"/>
      <c r="X22594" s="214"/>
      <c r="Y22594" s="214"/>
      <c r="Z22594" s="214"/>
      <c r="AA22594" s="217"/>
      <c r="AB22594" s="217"/>
      <c r="AC22594" s="217"/>
      <c r="AD22594" s="213"/>
    </row>
    <row r="22595" spans="20:30" x14ac:dyDescent="0.2">
      <c r="T22595" s="212"/>
      <c r="U22595" s="213"/>
      <c r="V22595" s="213"/>
      <c r="W22595" s="213"/>
      <c r="X22595" s="214"/>
      <c r="Y22595" s="214"/>
      <c r="Z22595" s="214"/>
      <c r="AA22595" s="217"/>
      <c r="AB22595" s="217"/>
      <c r="AC22595" s="217"/>
      <c r="AD22595" s="213"/>
    </row>
    <row r="22596" spans="20:30" x14ac:dyDescent="0.2">
      <c r="T22596" s="212"/>
      <c r="U22596" s="213"/>
      <c r="V22596" s="213"/>
      <c r="W22596" s="213"/>
      <c r="X22596" s="214"/>
      <c r="Y22596" s="214"/>
      <c r="Z22596" s="214"/>
      <c r="AA22596" s="217"/>
      <c r="AB22596" s="217"/>
      <c r="AC22596" s="217"/>
      <c r="AD22596" s="213"/>
    </row>
    <row r="22597" spans="20:30" x14ac:dyDescent="0.2">
      <c r="T22597" s="212"/>
      <c r="U22597" s="213"/>
      <c r="V22597" s="213"/>
      <c r="W22597" s="213"/>
      <c r="X22597" s="214"/>
      <c r="Y22597" s="214"/>
      <c r="Z22597" s="214"/>
      <c r="AA22597" s="217"/>
      <c r="AB22597" s="217"/>
      <c r="AC22597" s="217"/>
      <c r="AD22597" s="213"/>
    </row>
    <row r="22598" spans="20:30" x14ac:dyDescent="0.2">
      <c r="T22598" s="212"/>
      <c r="U22598" s="213"/>
      <c r="V22598" s="213"/>
      <c r="W22598" s="213"/>
      <c r="X22598" s="214"/>
      <c r="Y22598" s="214"/>
      <c r="Z22598" s="214"/>
      <c r="AA22598" s="217"/>
      <c r="AB22598" s="217"/>
      <c r="AC22598" s="217"/>
      <c r="AD22598" s="213"/>
    </row>
    <row r="22599" spans="20:30" x14ac:dyDescent="0.2">
      <c r="T22599" s="212"/>
      <c r="U22599" s="213"/>
      <c r="V22599" s="213"/>
      <c r="W22599" s="213"/>
      <c r="X22599" s="214"/>
      <c r="Y22599" s="214"/>
      <c r="Z22599" s="214"/>
      <c r="AA22599" s="217"/>
      <c r="AB22599" s="217"/>
      <c r="AC22599" s="217"/>
      <c r="AD22599" s="213"/>
    </row>
    <row r="22600" spans="20:30" x14ac:dyDescent="0.2">
      <c r="T22600" s="212"/>
      <c r="U22600" s="213"/>
      <c r="V22600" s="213"/>
      <c r="W22600" s="213"/>
      <c r="X22600" s="214"/>
      <c r="Y22600" s="214"/>
      <c r="Z22600" s="214"/>
      <c r="AA22600" s="217"/>
      <c r="AB22600" s="217"/>
      <c r="AC22600" s="217"/>
      <c r="AD22600" s="213"/>
    </row>
    <row r="22601" spans="20:30" x14ac:dyDescent="0.2">
      <c r="T22601" s="212"/>
      <c r="U22601" s="213"/>
      <c r="V22601" s="213"/>
      <c r="W22601" s="213"/>
      <c r="X22601" s="214"/>
      <c r="Y22601" s="214"/>
      <c r="Z22601" s="214"/>
      <c r="AA22601" s="217"/>
      <c r="AB22601" s="217"/>
      <c r="AC22601" s="217"/>
      <c r="AD22601" s="213"/>
    </row>
    <row r="22602" spans="20:30" x14ac:dyDescent="0.2">
      <c r="T22602" s="212"/>
      <c r="U22602" s="213"/>
      <c r="V22602" s="213"/>
      <c r="W22602" s="213"/>
      <c r="X22602" s="214"/>
      <c r="Y22602" s="214"/>
      <c r="Z22602" s="214"/>
      <c r="AA22602" s="217"/>
      <c r="AB22602" s="217"/>
      <c r="AC22602" s="217"/>
      <c r="AD22602" s="213"/>
    </row>
    <row r="22603" spans="20:30" x14ac:dyDescent="0.2">
      <c r="T22603" s="212"/>
      <c r="U22603" s="213"/>
      <c r="V22603" s="213"/>
      <c r="W22603" s="213"/>
      <c r="X22603" s="214"/>
      <c r="Y22603" s="214"/>
      <c r="Z22603" s="214"/>
      <c r="AA22603" s="217"/>
      <c r="AB22603" s="217"/>
      <c r="AC22603" s="217"/>
      <c r="AD22603" s="213"/>
    </row>
    <row r="22604" spans="20:30" x14ac:dyDescent="0.2">
      <c r="T22604" s="212"/>
      <c r="U22604" s="213"/>
      <c r="V22604" s="213"/>
      <c r="W22604" s="213"/>
      <c r="X22604" s="214"/>
      <c r="Y22604" s="214"/>
      <c r="Z22604" s="214"/>
      <c r="AA22604" s="217"/>
      <c r="AB22604" s="217"/>
      <c r="AC22604" s="217"/>
      <c r="AD22604" s="213"/>
    </row>
    <row r="22605" spans="20:30" x14ac:dyDescent="0.2">
      <c r="T22605" s="212"/>
      <c r="U22605" s="213"/>
      <c r="V22605" s="213"/>
      <c r="W22605" s="213"/>
      <c r="X22605" s="214"/>
      <c r="Y22605" s="214"/>
      <c r="Z22605" s="214"/>
      <c r="AA22605" s="217"/>
      <c r="AB22605" s="217"/>
      <c r="AC22605" s="217"/>
      <c r="AD22605" s="213"/>
    </row>
    <row r="22606" spans="20:30" x14ac:dyDescent="0.2">
      <c r="T22606" s="212"/>
      <c r="U22606" s="213"/>
      <c r="V22606" s="213"/>
      <c r="W22606" s="213"/>
      <c r="X22606" s="214"/>
      <c r="Y22606" s="214"/>
      <c r="Z22606" s="214"/>
      <c r="AA22606" s="217"/>
      <c r="AB22606" s="217"/>
      <c r="AC22606" s="217"/>
      <c r="AD22606" s="213"/>
    </row>
    <row r="22607" spans="20:30" x14ac:dyDescent="0.2">
      <c r="T22607" s="212"/>
      <c r="U22607" s="213"/>
      <c r="V22607" s="213"/>
      <c r="W22607" s="213"/>
      <c r="X22607" s="214"/>
      <c r="Y22607" s="214"/>
      <c r="Z22607" s="214"/>
      <c r="AA22607" s="217"/>
      <c r="AB22607" s="217"/>
      <c r="AC22607" s="217"/>
      <c r="AD22607" s="213"/>
    </row>
    <row r="22608" spans="20:30" x14ac:dyDescent="0.2">
      <c r="T22608" s="212"/>
      <c r="U22608" s="213"/>
      <c r="V22608" s="213"/>
      <c r="W22608" s="213"/>
      <c r="X22608" s="214"/>
      <c r="Y22608" s="214"/>
      <c r="Z22608" s="214"/>
      <c r="AA22608" s="217"/>
      <c r="AB22608" s="217"/>
      <c r="AC22608" s="217"/>
      <c r="AD22608" s="213"/>
    </row>
    <row r="22609" spans="20:30" x14ac:dyDescent="0.2">
      <c r="T22609" s="212"/>
      <c r="U22609" s="213"/>
      <c r="V22609" s="213"/>
      <c r="W22609" s="213"/>
      <c r="X22609" s="214"/>
      <c r="Y22609" s="214"/>
      <c r="Z22609" s="214"/>
      <c r="AA22609" s="217"/>
      <c r="AB22609" s="217"/>
      <c r="AC22609" s="217"/>
      <c r="AD22609" s="213"/>
    </row>
    <row r="22610" spans="20:30" x14ac:dyDescent="0.2">
      <c r="T22610" s="212"/>
      <c r="U22610" s="213"/>
      <c r="V22610" s="213"/>
      <c r="W22610" s="213"/>
      <c r="X22610" s="214"/>
      <c r="Y22610" s="214"/>
      <c r="Z22610" s="214"/>
      <c r="AA22610" s="217"/>
      <c r="AB22610" s="217"/>
      <c r="AC22610" s="217"/>
      <c r="AD22610" s="213"/>
    </row>
    <row r="22611" spans="20:30" x14ac:dyDescent="0.2">
      <c r="T22611" s="212"/>
      <c r="U22611" s="213"/>
      <c r="V22611" s="213"/>
      <c r="W22611" s="213"/>
      <c r="X22611" s="214"/>
      <c r="Y22611" s="214"/>
      <c r="Z22611" s="214"/>
      <c r="AA22611" s="217"/>
      <c r="AB22611" s="217"/>
      <c r="AC22611" s="217"/>
      <c r="AD22611" s="213"/>
    </row>
    <row r="22612" spans="20:30" x14ac:dyDescent="0.2">
      <c r="T22612" s="212"/>
      <c r="U22612" s="213"/>
      <c r="V22612" s="213"/>
      <c r="W22612" s="213"/>
      <c r="X22612" s="214"/>
      <c r="Y22612" s="214"/>
      <c r="Z22612" s="214"/>
      <c r="AA22612" s="217"/>
      <c r="AB22612" s="217"/>
      <c r="AC22612" s="217"/>
      <c r="AD22612" s="213"/>
    </row>
    <row r="22613" spans="20:30" x14ac:dyDescent="0.2">
      <c r="T22613" s="212"/>
      <c r="U22613" s="213"/>
      <c r="V22613" s="213"/>
      <c r="W22613" s="213"/>
      <c r="X22613" s="214"/>
      <c r="Y22613" s="214"/>
      <c r="Z22613" s="214"/>
      <c r="AA22613" s="217"/>
      <c r="AB22613" s="217"/>
      <c r="AC22613" s="217"/>
      <c r="AD22613" s="213"/>
    </row>
    <row r="22614" spans="20:30" x14ac:dyDescent="0.2">
      <c r="T22614" s="212"/>
      <c r="U22614" s="213"/>
      <c r="V22614" s="213"/>
      <c r="W22614" s="213"/>
      <c r="X22614" s="214"/>
      <c r="Y22614" s="214"/>
      <c r="Z22614" s="214"/>
      <c r="AA22614" s="217"/>
      <c r="AB22614" s="217"/>
      <c r="AC22614" s="217"/>
      <c r="AD22614" s="213"/>
    </row>
    <row r="22615" spans="20:30" x14ac:dyDescent="0.2">
      <c r="T22615" s="212"/>
      <c r="U22615" s="213"/>
      <c r="V22615" s="213"/>
      <c r="W22615" s="213"/>
      <c r="X22615" s="214"/>
      <c r="Y22615" s="214"/>
      <c r="Z22615" s="214"/>
      <c r="AA22615" s="217"/>
      <c r="AB22615" s="217"/>
      <c r="AC22615" s="217"/>
      <c r="AD22615" s="213"/>
    </row>
    <row r="22616" spans="20:30" x14ac:dyDescent="0.2">
      <c r="T22616" s="212"/>
      <c r="U22616" s="213"/>
      <c r="V22616" s="213"/>
      <c r="W22616" s="213"/>
      <c r="X22616" s="214"/>
      <c r="Y22616" s="214"/>
      <c r="Z22616" s="214"/>
      <c r="AA22616" s="217"/>
      <c r="AB22616" s="217"/>
      <c r="AC22616" s="217"/>
      <c r="AD22616" s="213"/>
    </row>
    <row r="22617" spans="20:30" x14ac:dyDescent="0.2">
      <c r="T22617" s="212"/>
      <c r="U22617" s="213"/>
      <c r="V22617" s="213"/>
      <c r="W22617" s="213"/>
      <c r="X22617" s="214"/>
      <c r="Y22617" s="214"/>
      <c r="Z22617" s="214"/>
      <c r="AA22617" s="217"/>
      <c r="AB22617" s="217"/>
      <c r="AC22617" s="217"/>
      <c r="AD22617" s="213"/>
    </row>
    <row r="22618" spans="20:30" x14ac:dyDescent="0.2">
      <c r="T22618" s="212"/>
      <c r="U22618" s="213"/>
      <c r="V22618" s="213"/>
      <c r="W22618" s="213"/>
      <c r="X22618" s="214"/>
      <c r="Y22618" s="214"/>
      <c r="Z22618" s="214"/>
      <c r="AA22618" s="217"/>
      <c r="AB22618" s="217"/>
      <c r="AC22618" s="217"/>
      <c r="AD22618" s="213"/>
    </row>
    <row r="22619" spans="20:30" x14ac:dyDescent="0.2">
      <c r="T22619" s="212"/>
      <c r="U22619" s="213"/>
      <c r="V22619" s="213"/>
      <c r="W22619" s="213"/>
      <c r="X22619" s="214"/>
      <c r="Y22619" s="214"/>
      <c r="Z22619" s="214"/>
      <c r="AA22619" s="217"/>
      <c r="AB22619" s="217"/>
      <c r="AC22619" s="217"/>
      <c r="AD22619" s="213"/>
    </row>
    <row r="22620" spans="20:30" x14ac:dyDescent="0.2">
      <c r="T22620" s="212"/>
      <c r="U22620" s="213"/>
      <c r="V22620" s="213"/>
      <c r="W22620" s="213"/>
      <c r="X22620" s="214"/>
      <c r="Y22620" s="214"/>
      <c r="Z22620" s="214"/>
      <c r="AA22620" s="217"/>
      <c r="AB22620" s="217"/>
      <c r="AC22620" s="217"/>
      <c r="AD22620" s="213"/>
    </row>
    <row r="22621" spans="20:30" x14ac:dyDescent="0.2">
      <c r="T22621" s="212"/>
      <c r="U22621" s="213"/>
      <c r="V22621" s="213"/>
      <c r="W22621" s="213"/>
      <c r="X22621" s="214"/>
      <c r="Y22621" s="214"/>
      <c r="Z22621" s="214"/>
      <c r="AA22621" s="217"/>
      <c r="AB22621" s="217"/>
      <c r="AC22621" s="217"/>
      <c r="AD22621" s="213"/>
    </row>
    <row r="22622" spans="20:30" x14ac:dyDescent="0.2">
      <c r="T22622" s="212"/>
      <c r="U22622" s="213"/>
      <c r="V22622" s="213"/>
      <c r="W22622" s="213"/>
      <c r="X22622" s="214"/>
      <c r="Y22622" s="214"/>
      <c r="Z22622" s="214"/>
      <c r="AA22622" s="217"/>
      <c r="AB22622" s="217"/>
      <c r="AC22622" s="217"/>
      <c r="AD22622" s="213"/>
    </row>
    <row r="22623" spans="20:30" x14ac:dyDescent="0.2">
      <c r="T22623" s="212"/>
      <c r="U22623" s="213"/>
      <c r="V22623" s="213"/>
      <c r="W22623" s="213"/>
      <c r="X22623" s="214"/>
      <c r="Y22623" s="214"/>
      <c r="Z22623" s="214"/>
      <c r="AA22623" s="217"/>
      <c r="AB22623" s="217"/>
      <c r="AC22623" s="217"/>
      <c r="AD22623" s="213"/>
    </row>
    <row r="22624" spans="20:30" x14ac:dyDescent="0.2">
      <c r="T22624" s="212"/>
      <c r="U22624" s="213"/>
      <c r="V22624" s="213"/>
      <c r="W22624" s="213"/>
      <c r="X22624" s="214"/>
      <c r="Y22624" s="214"/>
      <c r="Z22624" s="214"/>
      <c r="AA22624" s="217"/>
      <c r="AB22624" s="217"/>
      <c r="AC22624" s="217"/>
      <c r="AD22624" s="213"/>
    </row>
    <row r="22625" spans="20:30" x14ac:dyDescent="0.2">
      <c r="T22625" s="212"/>
      <c r="U22625" s="213"/>
      <c r="V22625" s="213"/>
      <c r="W22625" s="213"/>
      <c r="X22625" s="214"/>
      <c r="Y22625" s="214"/>
      <c r="Z22625" s="214"/>
      <c r="AA22625" s="217"/>
      <c r="AB22625" s="217"/>
      <c r="AC22625" s="217"/>
      <c r="AD22625" s="213"/>
    </row>
    <row r="22626" spans="20:30" x14ac:dyDescent="0.2">
      <c r="T22626" s="212"/>
      <c r="U22626" s="213"/>
      <c r="V22626" s="213"/>
      <c r="W22626" s="213"/>
      <c r="X22626" s="214"/>
      <c r="Y22626" s="214"/>
      <c r="Z22626" s="214"/>
      <c r="AA22626" s="217"/>
      <c r="AB22626" s="217"/>
      <c r="AC22626" s="217"/>
      <c r="AD22626" s="213"/>
    </row>
    <row r="22627" spans="20:30" x14ac:dyDescent="0.2">
      <c r="T22627" s="212"/>
      <c r="U22627" s="213"/>
      <c r="V22627" s="213"/>
      <c r="W22627" s="213"/>
      <c r="X22627" s="214"/>
      <c r="Y22627" s="214"/>
      <c r="Z22627" s="214"/>
      <c r="AA22627" s="217"/>
      <c r="AB22627" s="217"/>
      <c r="AC22627" s="217"/>
      <c r="AD22627" s="213"/>
    </row>
    <row r="22628" spans="20:30" x14ac:dyDescent="0.2">
      <c r="T22628" s="212"/>
      <c r="U22628" s="213"/>
      <c r="V22628" s="213"/>
      <c r="W22628" s="213"/>
      <c r="X22628" s="214"/>
      <c r="Y22628" s="214"/>
      <c r="Z22628" s="214"/>
      <c r="AA22628" s="217"/>
      <c r="AB22628" s="217"/>
      <c r="AC22628" s="217"/>
      <c r="AD22628" s="213"/>
    </row>
    <row r="22629" spans="20:30" x14ac:dyDescent="0.2">
      <c r="T22629" s="212"/>
      <c r="U22629" s="213"/>
      <c r="V22629" s="213"/>
      <c r="W22629" s="213"/>
      <c r="X22629" s="214"/>
      <c r="Y22629" s="214"/>
      <c r="Z22629" s="214"/>
      <c r="AA22629" s="217"/>
      <c r="AB22629" s="217"/>
      <c r="AC22629" s="217"/>
      <c r="AD22629" s="213"/>
    </row>
    <row r="22630" spans="20:30" x14ac:dyDescent="0.2">
      <c r="T22630" s="212"/>
      <c r="U22630" s="213"/>
      <c r="V22630" s="213"/>
      <c r="W22630" s="213"/>
      <c r="X22630" s="214"/>
      <c r="Y22630" s="214"/>
      <c r="Z22630" s="214"/>
      <c r="AA22630" s="217"/>
      <c r="AB22630" s="217"/>
      <c r="AC22630" s="217"/>
      <c r="AD22630" s="213"/>
    </row>
    <row r="22631" spans="20:30" x14ac:dyDescent="0.2">
      <c r="T22631" s="212"/>
      <c r="U22631" s="213"/>
      <c r="V22631" s="213"/>
      <c r="W22631" s="213"/>
      <c r="X22631" s="214"/>
      <c r="Y22631" s="214"/>
      <c r="Z22631" s="214"/>
      <c r="AA22631" s="217"/>
      <c r="AB22631" s="217"/>
      <c r="AC22631" s="217"/>
      <c r="AD22631" s="213"/>
    </row>
    <row r="22632" spans="20:30" x14ac:dyDescent="0.2">
      <c r="T22632" s="212"/>
      <c r="U22632" s="213"/>
      <c r="V22632" s="213"/>
      <c r="W22632" s="213"/>
      <c r="X22632" s="214"/>
      <c r="Y22632" s="214"/>
      <c r="Z22632" s="214"/>
      <c r="AA22632" s="217"/>
      <c r="AB22632" s="217"/>
      <c r="AC22632" s="217"/>
      <c r="AD22632" s="213"/>
    </row>
    <row r="22633" spans="20:30" x14ac:dyDescent="0.2">
      <c r="T22633" s="212"/>
      <c r="U22633" s="213"/>
      <c r="V22633" s="213"/>
      <c r="W22633" s="213"/>
      <c r="X22633" s="214"/>
      <c r="Y22633" s="214"/>
      <c r="Z22633" s="214"/>
      <c r="AA22633" s="217"/>
      <c r="AB22633" s="217"/>
      <c r="AC22633" s="217"/>
      <c r="AD22633" s="213"/>
    </row>
    <row r="22634" spans="20:30" x14ac:dyDescent="0.2">
      <c r="T22634" s="212"/>
      <c r="U22634" s="213"/>
      <c r="V22634" s="213"/>
      <c r="W22634" s="213"/>
      <c r="X22634" s="214"/>
      <c r="Y22634" s="214"/>
      <c r="Z22634" s="214"/>
      <c r="AA22634" s="217"/>
      <c r="AB22634" s="217"/>
      <c r="AC22634" s="217"/>
      <c r="AD22634" s="213"/>
    </row>
    <row r="22635" spans="20:30" x14ac:dyDescent="0.2">
      <c r="T22635" s="212"/>
      <c r="U22635" s="213"/>
      <c r="V22635" s="213"/>
      <c r="W22635" s="213"/>
      <c r="X22635" s="214"/>
      <c r="Y22635" s="214"/>
      <c r="Z22635" s="214"/>
      <c r="AA22635" s="217"/>
      <c r="AB22635" s="217"/>
      <c r="AC22635" s="217"/>
      <c r="AD22635" s="213"/>
    </row>
    <row r="22636" spans="20:30" x14ac:dyDescent="0.2">
      <c r="T22636" s="212"/>
      <c r="U22636" s="213"/>
      <c r="V22636" s="213"/>
      <c r="W22636" s="213"/>
      <c r="X22636" s="214"/>
      <c r="Y22636" s="214"/>
      <c r="Z22636" s="214"/>
      <c r="AA22636" s="217"/>
      <c r="AB22636" s="217"/>
      <c r="AC22636" s="217"/>
      <c r="AD22636" s="213"/>
    </row>
    <row r="22637" spans="20:30" x14ac:dyDescent="0.2">
      <c r="T22637" s="212"/>
      <c r="U22637" s="213"/>
      <c r="V22637" s="213"/>
      <c r="W22637" s="213"/>
      <c r="X22637" s="214"/>
      <c r="Y22637" s="214"/>
      <c r="Z22637" s="214"/>
      <c r="AA22637" s="217"/>
      <c r="AB22637" s="217"/>
      <c r="AC22637" s="217"/>
      <c r="AD22637" s="213"/>
    </row>
    <row r="22638" spans="20:30" x14ac:dyDescent="0.2">
      <c r="T22638" s="212"/>
      <c r="U22638" s="213"/>
      <c r="V22638" s="213"/>
      <c r="W22638" s="213"/>
      <c r="X22638" s="214"/>
      <c r="Y22638" s="214"/>
      <c r="Z22638" s="214"/>
      <c r="AA22638" s="217"/>
      <c r="AB22638" s="217"/>
      <c r="AC22638" s="217"/>
      <c r="AD22638" s="213"/>
    </row>
    <row r="22639" spans="20:30" x14ac:dyDescent="0.2">
      <c r="T22639" s="212"/>
      <c r="U22639" s="213"/>
      <c r="V22639" s="213"/>
      <c r="W22639" s="213"/>
      <c r="X22639" s="214"/>
      <c r="Y22639" s="214"/>
      <c r="Z22639" s="214"/>
      <c r="AA22639" s="217"/>
      <c r="AB22639" s="217"/>
      <c r="AC22639" s="217"/>
      <c r="AD22639" s="213"/>
    </row>
    <row r="22640" spans="20:30" x14ac:dyDescent="0.2">
      <c r="T22640" s="212"/>
      <c r="U22640" s="213"/>
      <c r="V22640" s="213"/>
      <c r="W22640" s="213"/>
      <c r="X22640" s="214"/>
      <c r="Y22640" s="214"/>
      <c r="Z22640" s="214"/>
      <c r="AA22640" s="217"/>
      <c r="AB22640" s="217"/>
      <c r="AC22640" s="217"/>
      <c r="AD22640" s="213"/>
    </row>
    <row r="22641" spans="20:30" x14ac:dyDescent="0.2">
      <c r="T22641" s="212"/>
      <c r="U22641" s="213"/>
      <c r="V22641" s="213"/>
      <c r="W22641" s="213"/>
      <c r="X22641" s="214"/>
      <c r="Y22641" s="214"/>
      <c r="Z22641" s="214"/>
      <c r="AA22641" s="217"/>
      <c r="AB22641" s="217"/>
      <c r="AC22641" s="217"/>
      <c r="AD22641" s="213"/>
    </row>
    <row r="22642" spans="20:30" x14ac:dyDescent="0.2">
      <c r="T22642" s="212"/>
      <c r="U22642" s="213"/>
      <c r="V22642" s="213"/>
      <c r="W22642" s="213"/>
      <c r="X22642" s="214"/>
      <c r="Y22642" s="214"/>
      <c r="Z22642" s="214"/>
      <c r="AA22642" s="217"/>
      <c r="AB22642" s="217"/>
      <c r="AC22642" s="217"/>
      <c r="AD22642" s="213"/>
    </row>
    <row r="22643" spans="20:30" x14ac:dyDescent="0.2">
      <c r="T22643" s="212"/>
      <c r="U22643" s="213"/>
      <c r="V22643" s="213"/>
      <c r="W22643" s="213"/>
      <c r="X22643" s="214"/>
      <c r="Y22643" s="214"/>
      <c r="Z22643" s="214"/>
      <c r="AA22643" s="217"/>
      <c r="AB22643" s="217"/>
      <c r="AC22643" s="217"/>
      <c r="AD22643" s="213"/>
    </row>
    <row r="22644" spans="20:30" x14ac:dyDescent="0.2">
      <c r="T22644" s="212"/>
      <c r="U22644" s="213"/>
      <c r="V22644" s="213"/>
      <c r="W22644" s="213"/>
      <c r="X22644" s="214"/>
      <c r="Y22644" s="214"/>
      <c r="Z22644" s="214"/>
      <c r="AA22644" s="217"/>
      <c r="AB22644" s="217"/>
      <c r="AC22644" s="217"/>
      <c r="AD22644" s="213"/>
    </row>
    <row r="22645" spans="20:30" x14ac:dyDescent="0.2">
      <c r="T22645" s="212"/>
      <c r="U22645" s="213"/>
      <c r="V22645" s="213"/>
      <c r="W22645" s="213"/>
      <c r="X22645" s="214"/>
      <c r="Y22645" s="214"/>
      <c r="Z22645" s="214"/>
      <c r="AA22645" s="217"/>
      <c r="AB22645" s="217"/>
      <c r="AC22645" s="217"/>
      <c r="AD22645" s="213"/>
    </row>
    <row r="22646" spans="20:30" x14ac:dyDescent="0.2">
      <c r="T22646" s="212"/>
      <c r="U22646" s="213"/>
      <c r="V22646" s="213"/>
      <c r="W22646" s="213"/>
      <c r="X22646" s="214"/>
      <c r="Y22646" s="214"/>
      <c r="Z22646" s="214"/>
      <c r="AA22646" s="217"/>
      <c r="AB22646" s="217"/>
      <c r="AC22646" s="217"/>
      <c r="AD22646" s="213"/>
    </row>
    <row r="22647" spans="20:30" x14ac:dyDescent="0.2">
      <c r="T22647" s="212"/>
      <c r="U22647" s="213"/>
      <c r="V22647" s="213"/>
      <c r="W22647" s="213"/>
      <c r="X22647" s="214"/>
      <c r="Y22647" s="214"/>
      <c r="Z22647" s="214"/>
      <c r="AA22647" s="217"/>
      <c r="AB22647" s="217"/>
      <c r="AC22647" s="217"/>
      <c r="AD22647" s="213"/>
    </row>
    <row r="22648" spans="20:30" x14ac:dyDescent="0.2">
      <c r="T22648" s="212"/>
      <c r="U22648" s="213"/>
      <c r="V22648" s="213"/>
      <c r="W22648" s="213"/>
      <c r="X22648" s="214"/>
      <c r="Y22648" s="214"/>
      <c r="Z22648" s="214"/>
      <c r="AA22648" s="217"/>
      <c r="AB22648" s="217"/>
      <c r="AC22648" s="217"/>
      <c r="AD22648" s="213"/>
    </row>
    <row r="22649" spans="20:30" x14ac:dyDescent="0.2">
      <c r="T22649" s="212"/>
      <c r="U22649" s="213"/>
      <c r="V22649" s="213"/>
      <c r="W22649" s="213"/>
      <c r="X22649" s="214"/>
      <c r="Y22649" s="214"/>
      <c r="Z22649" s="214"/>
      <c r="AA22649" s="217"/>
      <c r="AB22649" s="217"/>
      <c r="AC22649" s="217"/>
      <c r="AD22649" s="213"/>
    </row>
    <row r="22650" spans="20:30" x14ac:dyDescent="0.2">
      <c r="T22650" s="212"/>
      <c r="U22650" s="213"/>
      <c r="V22650" s="213"/>
      <c r="W22650" s="213"/>
      <c r="X22650" s="214"/>
      <c r="Y22650" s="214"/>
      <c r="Z22650" s="214"/>
      <c r="AA22650" s="217"/>
      <c r="AB22650" s="217"/>
      <c r="AC22650" s="217"/>
      <c r="AD22650" s="213"/>
    </row>
    <row r="22651" spans="20:30" x14ac:dyDescent="0.2">
      <c r="T22651" s="212"/>
      <c r="U22651" s="213"/>
      <c r="V22651" s="213"/>
      <c r="W22651" s="213"/>
      <c r="X22651" s="214"/>
      <c r="Y22651" s="214"/>
      <c r="Z22651" s="214"/>
      <c r="AA22651" s="217"/>
      <c r="AB22651" s="217"/>
      <c r="AC22651" s="217"/>
      <c r="AD22651" s="213"/>
    </row>
    <row r="22652" spans="20:30" x14ac:dyDescent="0.2">
      <c r="T22652" s="212"/>
      <c r="U22652" s="213"/>
      <c r="V22652" s="213"/>
      <c r="W22652" s="213"/>
      <c r="X22652" s="214"/>
      <c r="Y22652" s="214"/>
      <c r="Z22652" s="214"/>
      <c r="AA22652" s="217"/>
      <c r="AB22652" s="217"/>
      <c r="AC22652" s="217"/>
      <c r="AD22652" s="213"/>
    </row>
    <row r="22653" spans="20:30" x14ac:dyDescent="0.2">
      <c r="T22653" s="212"/>
      <c r="U22653" s="213"/>
      <c r="V22653" s="213"/>
      <c r="W22653" s="213"/>
      <c r="X22653" s="214"/>
      <c r="Y22653" s="214"/>
      <c r="Z22653" s="214"/>
      <c r="AA22653" s="217"/>
      <c r="AB22653" s="217"/>
      <c r="AC22653" s="217"/>
      <c r="AD22653" s="213"/>
    </row>
    <row r="22654" spans="20:30" x14ac:dyDescent="0.2">
      <c r="T22654" s="212"/>
      <c r="U22654" s="213"/>
      <c r="V22654" s="213"/>
      <c r="W22654" s="213"/>
      <c r="X22654" s="214"/>
      <c r="Y22654" s="214"/>
      <c r="Z22654" s="214"/>
      <c r="AA22654" s="217"/>
      <c r="AB22654" s="217"/>
      <c r="AC22654" s="217"/>
      <c r="AD22654" s="213"/>
    </row>
    <row r="22655" spans="20:30" x14ac:dyDescent="0.2">
      <c r="T22655" s="212"/>
      <c r="U22655" s="213"/>
      <c r="V22655" s="213"/>
      <c r="W22655" s="213"/>
      <c r="X22655" s="214"/>
      <c r="Y22655" s="214"/>
      <c r="Z22655" s="214"/>
      <c r="AA22655" s="217"/>
      <c r="AB22655" s="217"/>
      <c r="AC22655" s="217"/>
      <c r="AD22655" s="213"/>
    </row>
    <row r="22656" spans="20:30" x14ac:dyDescent="0.2">
      <c r="T22656" s="212"/>
      <c r="U22656" s="213"/>
      <c r="V22656" s="213"/>
      <c r="W22656" s="213"/>
      <c r="X22656" s="214"/>
      <c r="Y22656" s="214"/>
      <c r="Z22656" s="214"/>
      <c r="AA22656" s="217"/>
      <c r="AB22656" s="217"/>
      <c r="AC22656" s="217"/>
      <c r="AD22656" s="213"/>
    </row>
    <row r="22657" spans="20:30" x14ac:dyDescent="0.2">
      <c r="T22657" s="212"/>
      <c r="U22657" s="213"/>
      <c r="V22657" s="213"/>
      <c r="W22657" s="213"/>
      <c r="X22657" s="214"/>
      <c r="Y22657" s="214"/>
      <c r="Z22657" s="214"/>
      <c r="AA22657" s="217"/>
      <c r="AB22657" s="217"/>
      <c r="AC22657" s="217"/>
      <c r="AD22657" s="213"/>
    </row>
    <row r="22658" spans="20:30" x14ac:dyDescent="0.2">
      <c r="T22658" s="212"/>
      <c r="U22658" s="213"/>
      <c r="V22658" s="213"/>
      <c r="W22658" s="213"/>
      <c r="X22658" s="214"/>
      <c r="Y22658" s="214"/>
      <c r="Z22658" s="214"/>
      <c r="AA22658" s="217"/>
      <c r="AB22658" s="217"/>
      <c r="AC22658" s="217"/>
      <c r="AD22658" s="213"/>
    </row>
    <row r="22659" spans="20:30" x14ac:dyDescent="0.2">
      <c r="T22659" s="212"/>
      <c r="U22659" s="213"/>
      <c r="V22659" s="213"/>
      <c r="W22659" s="213"/>
      <c r="X22659" s="214"/>
      <c r="Y22659" s="214"/>
      <c r="Z22659" s="214"/>
      <c r="AA22659" s="217"/>
      <c r="AB22659" s="217"/>
      <c r="AC22659" s="217"/>
      <c r="AD22659" s="213"/>
    </row>
    <row r="22660" spans="20:30" x14ac:dyDescent="0.2">
      <c r="T22660" s="212"/>
      <c r="U22660" s="213"/>
      <c r="V22660" s="213"/>
      <c r="W22660" s="213"/>
      <c r="X22660" s="214"/>
      <c r="Y22660" s="214"/>
      <c r="Z22660" s="214"/>
      <c r="AA22660" s="217"/>
      <c r="AB22660" s="217"/>
      <c r="AC22660" s="217"/>
      <c r="AD22660" s="213"/>
    </row>
    <row r="22661" spans="20:30" x14ac:dyDescent="0.2">
      <c r="T22661" s="212"/>
      <c r="U22661" s="213"/>
      <c r="V22661" s="213"/>
      <c r="W22661" s="213"/>
      <c r="X22661" s="214"/>
      <c r="Y22661" s="214"/>
      <c r="Z22661" s="214"/>
      <c r="AA22661" s="217"/>
      <c r="AB22661" s="217"/>
      <c r="AC22661" s="217"/>
      <c r="AD22661" s="213"/>
    </row>
    <row r="22662" spans="20:30" x14ac:dyDescent="0.2">
      <c r="T22662" s="212"/>
      <c r="U22662" s="213"/>
      <c r="V22662" s="213"/>
      <c r="W22662" s="213"/>
      <c r="X22662" s="214"/>
      <c r="Y22662" s="214"/>
      <c r="Z22662" s="214"/>
      <c r="AA22662" s="217"/>
      <c r="AB22662" s="217"/>
      <c r="AC22662" s="217"/>
      <c r="AD22662" s="213"/>
    </row>
    <row r="22663" spans="20:30" x14ac:dyDescent="0.2">
      <c r="T22663" s="212"/>
      <c r="U22663" s="213"/>
      <c r="V22663" s="213"/>
      <c r="W22663" s="213"/>
      <c r="X22663" s="214"/>
      <c r="Y22663" s="214"/>
      <c r="Z22663" s="214"/>
      <c r="AA22663" s="217"/>
      <c r="AB22663" s="217"/>
      <c r="AC22663" s="217"/>
      <c r="AD22663" s="213"/>
    </row>
    <row r="22664" spans="20:30" x14ac:dyDescent="0.2">
      <c r="T22664" s="212"/>
      <c r="U22664" s="213"/>
      <c r="V22664" s="213"/>
      <c r="W22664" s="213"/>
      <c r="X22664" s="214"/>
      <c r="Y22664" s="214"/>
      <c r="Z22664" s="214"/>
      <c r="AA22664" s="217"/>
      <c r="AB22664" s="217"/>
      <c r="AC22664" s="217"/>
      <c r="AD22664" s="213"/>
    </row>
    <row r="22665" spans="20:30" x14ac:dyDescent="0.2">
      <c r="T22665" s="212"/>
      <c r="U22665" s="213"/>
      <c r="V22665" s="213"/>
      <c r="W22665" s="213"/>
      <c r="X22665" s="214"/>
      <c r="Y22665" s="214"/>
      <c r="Z22665" s="214"/>
      <c r="AA22665" s="217"/>
      <c r="AB22665" s="217"/>
      <c r="AC22665" s="217"/>
      <c r="AD22665" s="213"/>
    </row>
    <row r="22666" spans="20:30" x14ac:dyDescent="0.2">
      <c r="T22666" s="212"/>
      <c r="U22666" s="213"/>
      <c r="V22666" s="213"/>
      <c r="W22666" s="213"/>
      <c r="X22666" s="214"/>
      <c r="Y22666" s="214"/>
      <c r="Z22666" s="214"/>
      <c r="AA22666" s="217"/>
      <c r="AB22666" s="217"/>
      <c r="AC22666" s="217"/>
      <c r="AD22666" s="213"/>
    </row>
    <row r="22667" spans="20:30" x14ac:dyDescent="0.2">
      <c r="T22667" s="212"/>
      <c r="U22667" s="213"/>
      <c r="V22667" s="213"/>
      <c r="W22667" s="213"/>
      <c r="X22667" s="214"/>
      <c r="Y22667" s="214"/>
      <c r="Z22667" s="214"/>
      <c r="AA22667" s="217"/>
      <c r="AB22667" s="217"/>
      <c r="AC22667" s="217"/>
      <c r="AD22667" s="213"/>
    </row>
    <row r="22668" spans="20:30" x14ac:dyDescent="0.2">
      <c r="T22668" s="212"/>
      <c r="U22668" s="213"/>
      <c r="V22668" s="213"/>
      <c r="W22668" s="213"/>
      <c r="X22668" s="214"/>
      <c r="Y22668" s="214"/>
      <c r="Z22668" s="214"/>
      <c r="AA22668" s="217"/>
      <c r="AB22668" s="217"/>
      <c r="AC22668" s="217"/>
      <c r="AD22668" s="213"/>
    </row>
    <row r="22669" spans="20:30" x14ac:dyDescent="0.2">
      <c r="T22669" s="212"/>
      <c r="U22669" s="213"/>
      <c r="V22669" s="213"/>
      <c r="W22669" s="213"/>
      <c r="X22669" s="214"/>
      <c r="Y22669" s="214"/>
      <c r="Z22669" s="214"/>
      <c r="AA22669" s="217"/>
      <c r="AB22669" s="217"/>
      <c r="AC22669" s="217"/>
      <c r="AD22669" s="213"/>
    </row>
    <row r="22670" spans="20:30" x14ac:dyDescent="0.2">
      <c r="T22670" s="212"/>
      <c r="U22670" s="213"/>
      <c r="V22670" s="213"/>
      <c r="W22670" s="213"/>
      <c r="X22670" s="214"/>
      <c r="Y22670" s="214"/>
      <c r="Z22670" s="214"/>
      <c r="AA22670" s="217"/>
      <c r="AB22670" s="217"/>
      <c r="AC22670" s="217"/>
      <c r="AD22670" s="213"/>
    </row>
    <row r="22671" spans="20:30" x14ac:dyDescent="0.2">
      <c r="T22671" s="212"/>
      <c r="U22671" s="213"/>
      <c r="V22671" s="213"/>
      <c r="W22671" s="213"/>
      <c r="X22671" s="214"/>
      <c r="Y22671" s="214"/>
      <c r="Z22671" s="214"/>
      <c r="AA22671" s="217"/>
      <c r="AB22671" s="217"/>
      <c r="AC22671" s="217"/>
      <c r="AD22671" s="213"/>
    </row>
    <row r="22672" spans="20:30" x14ac:dyDescent="0.2">
      <c r="T22672" s="212"/>
      <c r="U22672" s="213"/>
      <c r="V22672" s="213"/>
      <c r="W22672" s="213"/>
      <c r="X22672" s="214"/>
      <c r="Y22672" s="214"/>
      <c r="Z22672" s="214"/>
      <c r="AA22672" s="217"/>
      <c r="AB22672" s="217"/>
      <c r="AC22672" s="217"/>
      <c r="AD22672" s="213"/>
    </row>
    <row r="22673" spans="20:30" x14ac:dyDescent="0.2">
      <c r="T22673" s="212"/>
      <c r="U22673" s="213"/>
      <c r="V22673" s="213"/>
      <c r="W22673" s="213"/>
      <c r="X22673" s="214"/>
      <c r="Y22673" s="214"/>
      <c r="Z22673" s="214"/>
      <c r="AA22673" s="217"/>
      <c r="AB22673" s="217"/>
      <c r="AC22673" s="217"/>
      <c r="AD22673" s="213"/>
    </row>
    <row r="22674" spans="20:30" x14ac:dyDescent="0.2">
      <c r="T22674" s="212"/>
      <c r="U22674" s="213"/>
      <c r="V22674" s="213"/>
      <c r="W22674" s="213"/>
      <c r="X22674" s="214"/>
      <c r="Y22674" s="214"/>
      <c r="Z22674" s="214"/>
      <c r="AA22674" s="217"/>
      <c r="AB22674" s="217"/>
      <c r="AC22674" s="217"/>
      <c r="AD22674" s="213"/>
    </row>
    <row r="22675" spans="20:30" x14ac:dyDescent="0.2">
      <c r="T22675" s="212"/>
      <c r="U22675" s="213"/>
      <c r="V22675" s="213"/>
      <c r="W22675" s="213"/>
      <c r="X22675" s="214"/>
      <c r="Y22675" s="214"/>
      <c r="Z22675" s="214"/>
      <c r="AA22675" s="217"/>
      <c r="AB22675" s="217"/>
      <c r="AC22675" s="217"/>
      <c r="AD22675" s="213"/>
    </row>
    <row r="22676" spans="20:30" x14ac:dyDescent="0.2">
      <c r="T22676" s="212"/>
      <c r="U22676" s="213"/>
      <c r="V22676" s="213"/>
      <c r="W22676" s="213"/>
      <c r="X22676" s="214"/>
      <c r="Y22676" s="214"/>
      <c r="Z22676" s="214"/>
      <c r="AA22676" s="217"/>
      <c r="AB22676" s="217"/>
      <c r="AC22676" s="217"/>
      <c r="AD22676" s="213"/>
    </row>
    <row r="22677" spans="20:30" x14ac:dyDescent="0.2">
      <c r="T22677" s="212"/>
      <c r="U22677" s="213"/>
      <c r="V22677" s="213"/>
      <c r="W22677" s="213"/>
      <c r="X22677" s="214"/>
      <c r="Y22677" s="214"/>
      <c r="Z22677" s="214"/>
      <c r="AA22677" s="217"/>
      <c r="AB22677" s="217"/>
      <c r="AC22677" s="217"/>
      <c r="AD22677" s="213"/>
    </row>
    <row r="22678" spans="20:30" x14ac:dyDescent="0.2">
      <c r="T22678" s="212"/>
      <c r="U22678" s="213"/>
      <c r="V22678" s="213"/>
      <c r="W22678" s="213"/>
      <c r="X22678" s="214"/>
      <c r="Y22678" s="214"/>
      <c r="Z22678" s="214"/>
      <c r="AA22678" s="217"/>
      <c r="AB22678" s="217"/>
      <c r="AC22678" s="217"/>
      <c r="AD22678" s="213"/>
    </row>
    <row r="22679" spans="20:30" x14ac:dyDescent="0.2">
      <c r="T22679" s="212"/>
      <c r="U22679" s="213"/>
      <c r="V22679" s="213"/>
      <c r="W22679" s="213"/>
      <c r="X22679" s="214"/>
      <c r="Y22679" s="214"/>
      <c r="Z22679" s="214"/>
      <c r="AA22679" s="217"/>
      <c r="AB22679" s="217"/>
      <c r="AC22679" s="217"/>
      <c r="AD22679" s="213"/>
    </row>
    <row r="22680" spans="20:30" x14ac:dyDescent="0.2">
      <c r="T22680" s="212"/>
      <c r="U22680" s="213"/>
      <c r="V22680" s="213"/>
      <c r="W22680" s="213"/>
      <c r="X22680" s="214"/>
      <c r="Y22680" s="214"/>
      <c r="Z22680" s="214"/>
      <c r="AA22680" s="217"/>
      <c r="AB22680" s="217"/>
      <c r="AC22680" s="217"/>
      <c r="AD22680" s="213"/>
    </row>
    <row r="22681" spans="20:30" x14ac:dyDescent="0.2">
      <c r="T22681" s="212"/>
      <c r="U22681" s="213"/>
      <c r="V22681" s="213"/>
      <c r="W22681" s="213"/>
      <c r="X22681" s="214"/>
      <c r="Y22681" s="214"/>
      <c r="Z22681" s="214"/>
      <c r="AA22681" s="217"/>
      <c r="AB22681" s="217"/>
      <c r="AC22681" s="217"/>
      <c r="AD22681" s="213"/>
    </row>
    <row r="22682" spans="20:30" x14ac:dyDescent="0.2">
      <c r="T22682" s="212"/>
      <c r="U22682" s="213"/>
      <c r="V22682" s="213"/>
      <c r="W22682" s="213"/>
      <c r="X22682" s="214"/>
      <c r="Y22682" s="214"/>
      <c r="Z22682" s="214"/>
      <c r="AA22682" s="217"/>
      <c r="AB22682" s="217"/>
      <c r="AC22682" s="217"/>
      <c r="AD22682" s="213"/>
    </row>
    <row r="22683" spans="20:30" x14ac:dyDescent="0.2">
      <c r="T22683" s="212"/>
      <c r="U22683" s="213"/>
      <c r="V22683" s="213"/>
      <c r="W22683" s="213"/>
      <c r="X22683" s="214"/>
      <c r="Y22683" s="214"/>
      <c r="Z22683" s="214"/>
      <c r="AA22683" s="217"/>
      <c r="AB22683" s="217"/>
      <c r="AC22683" s="217"/>
      <c r="AD22683" s="213"/>
    </row>
    <row r="22684" spans="20:30" x14ac:dyDescent="0.2">
      <c r="T22684" s="212"/>
      <c r="U22684" s="213"/>
      <c r="V22684" s="213"/>
      <c r="W22684" s="213"/>
      <c r="X22684" s="214"/>
      <c r="Y22684" s="214"/>
      <c r="Z22684" s="214"/>
      <c r="AA22684" s="217"/>
      <c r="AB22684" s="217"/>
      <c r="AC22684" s="217"/>
      <c r="AD22684" s="213"/>
    </row>
    <row r="22685" spans="20:30" x14ac:dyDescent="0.2">
      <c r="T22685" s="212"/>
      <c r="U22685" s="213"/>
      <c r="V22685" s="213"/>
      <c r="W22685" s="213"/>
      <c r="X22685" s="214"/>
      <c r="Y22685" s="214"/>
      <c r="Z22685" s="214"/>
      <c r="AA22685" s="217"/>
      <c r="AB22685" s="217"/>
      <c r="AC22685" s="217"/>
      <c r="AD22685" s="213"/>
    </row>
    <row r="22686" spans="20:30" x14ac:dyDescent="0.2">
      <c r="T22686" s="212"/>
      <c r="U22686" s="213"/>
      <c r="V22686" s="213"/>
      <c r="W22686" s="213"/>
      <c r="X22686" s="214"/>
      <c r="Y22686" s="214"/>
      <c r="Z22686" s="214"/>
      <c r="AA22686" s="217"/>
      <c r="AB22686" s="217"/>
      <c r="AC22686" s="217"/>
      <c r="AD22686" s="213"/>
    </row>
    <row r="22687" spans="20:30" x14ac:dyDescent="0.2">
      <c r="T22687" s="212"/>
      <c r="U22687" s="213"/>
      <c r="V22687" s="213"/>
      <c r="W22687" s="213"/>
      <c r="X22687" s="214"/>
      <c r="Y22687" s="214"/>
      <c r="Z22687" s="214"/>
      <c r="AA22687" s="217"/>
      <c r="AB22687" s="217"/>
      <c r="AC22687" s="217"/>
      <c r="AD22687" s="213"/>
    </row>
    <row r="22688" spans="20:30" x14ac:dyDescent="0.2">
      <c r="T22688" s="212"/>
      <c r="U22688" s="213"/>
      <c r="V22688" s="213"/>
      <c r="W22688" s="213"/>
      <c r="X22688" s="214"/>
      <c r="Y22688" s="214"/>
      <c r="Z22688" s="214"/>
      <c r="AA22688" s="217"/>
      <c r="AB22688" s="217"/>
      <c r="AC22688" s="217"/>
      <c r="AD22688" s="213"/>
    </row>
    <row r="22689" spans="20:30" x14ac:dyDescent="0.2">
      <c r="T22689" s="212"/>
      <c r="U22689" s="213"/>
      <c r="V22689" s="213"/>
      <c r="W22689" s="213"/>
      <c r="X22689" s="214"/>
      <c r="Y22689" s="214"/>
      <c r="Z22689" s="214"/>
      <c r="AA22689" s="217"/>
      <c r="AB22689" s="217"/>
      <c r="AC22689" s="217"/>
      <c r="AD22689" s="213"/>
    </row>
    <row r="22690" spans="20:30" x14ac:dyDescent="0.2">
      <c r="T22690" s="212"/>
      <c r="U22690" s="213"/>
      <c r="V22690" s="213"/>
      <c r="W22690" s="213"/>
      <c r="X22690" s="214"/>
      <c r="Y22690" s="214"/>
      <c r="Z22690" s="214"/>
      <c r="AA22690" s="217"/>
      <c r="AB22690" s="217"/>
      <c r="AC22690" s="217"/>
      <c r="AD22690" s="213"/>
    </row>
    <row r="22691" spans="20:30" x14ac:dyDescent="0.2">
      <c r="T22691" s="212"/>
      <c r="U22691" s="213"/>
      <c r="V22691" s="213"/>
      <c r="W22691" s="213"/>
      <c r="X22691" s="214"/>
      <c r="Y22691" s="214"/>
      <c r="Z22691" s="214"/>
      <c r="AA22691" s="217"/>
      <c r="AB22691" s="217"/>
      <c r="AC22691" s="217"/>
      <c r="AD22691" s="213"/>
    </row>
    <row r="22692" spans="20:30" x14ac:dyDescent="0.2">
      <c r="T22692" s="212"/>
      <c r="U22692" s="213"/>
      <c r="V22692" s="213"/>
      <c r="W22692" s="213"/>
      <c r="X22692" s="214"/>
      <c r="Y22692" s="214"/>
      <c r="Z22692" s="214"/>
      <c r="AA22692" s="217"/>
      <c r="AB22692" s="217"/>
      <c r="AC22692" s="217"/>
      <c r="AD22692" s="213"/>
    </row>
    <row r="22693" spans="20:30" x14ac:dyDescent="0.2">
      <c r="T22693" s="212"/>
      <c r="U22693" s="213"/>
      <c r="V22693" s="213"/>
      <c r="W22693" s="213"/>
      <c r="X22693" s="214"/>
      <c r="Y22693" s="214"/>
      <c r="Z22693" s="214"/>
      <c r="AA22693" s="217"/>
      <c r="AB22693" s="217"/>
      <c r="AC22693" s="217"/>
      <c r="AD22693" s="213"/>
    </row>
    <row r="22694" spans="20:30" x14ac:dyDescent="0.2">
      <c r="T22694" s="212"/>
      <c r="U22694" s="213"/>
      <c r="V22694" s="213"/>
      <c r="W22694" s="213"/>
      <c r="X22694" s="214"/>
      <c r="Y22694" s="214"/>
      <c r="Z22694" s="214"/>
      <c r="AA22694" s="217"/>
      <c r="AB22694" s="217"/>
      <c r="AC22694" s="217"/>
      <c r="AD22694" s="213"/>
    </row>
    <row r="22695" spans="20:30" x14ac:dyDescent="0.2">
      <c r="T22695" s="212"/>
      <c r="U22695" s="213"/>
      <c r="V22695" s="213"/>
      <c r="W22695" s="213"/>
      <c r="X22695" s="214"/>
      <c r="Y22695" s="214"/>
      <c r="Z22695" s="214"/>
      <c r="AA22695" s="217"/>
      <c r="AB22695" s="217"/>
      <c r="AC22695" s="217"/>
      <c r="AD22695" s="213"/>
    </row>
    <row r="22696" spans="20:30" x14ac:dyDescent="0.2">
      <c r="T22696" s="212"/>
      <c r="U22696" s="213"/>
      <c r="V22696" s="213"/>
      <c r="W22696" s="213"/>
      <c r="X22696" s="214"/>
      <c r="Y22696" s="214"/>
      <c r="Z22696" s="214"/>
      <c r="AA22696" s="217"/>
      <c r="AB22696" s="217"/>
      <c r="AC22696" s="217"/>
      <c r="AD22696" s="213"/>
    </row>
    <row r="22697" spans="20:30" x14ac:dyDescent="0.2">
      <c r="T22697" s="212"/>
      <c r="U22697" s="213"/>
      <c r="V22697" s="213"/>
      <c r="W22697" s="213"/>
      <c r="X22697" s="214"/>
      <c r="Y22697" s="214"/>
      <c r="Z22697" s="214"/>
      <c r="AA22697" s="217"/>
      <c r="AB22697" s="217"/>
      <c r="AC22697" s="217"/>
      <c r="AD22697" s="213"/>
    </row>
    <row r="22698" spans="20:30" x14ac:dyDescent="0.2">
      <c r="T22698" s="212"/>
      <c r="U22698" s="213"/>
      <c r="V22698" s="213"/>
      <c r="W22698" s="213"/>
      <c r="X22698" s="214"/>
      <c r="Y22698" s="214"/>
      <c r="Z22698" s="214"/>
      <c r="AA22698" s="217"/>
      <c r="AB22698" s="217"/>
      <c r="AC22698" s="217"/>
      <c r="AD22698" s="213"/>
    </row>
    <row r="22699" spans="20:30" x14ac:dyDescent="0.2">
      <c r="T22699" s="212"/>
      <c r="U22699" s="213"/>
      <c r="V22699" s="213"/>
      <c r="W22699" s="213"/>
      <c r="X22699" s="214"/>
      <c r="Y22699" s="214"/>
      <c r="Z22699" s="214"/>
      <c r="AA22699" s="217"/>
      <c r="AB22699" s="217"/>
      <c r="AC22699" s="217"/>
      <c r="AD22699" s="213"/>
    </row>
    <row r="22700" spans="20:30" x14ac:dyDescent="0.2">
      <c r="T22700" s="212"/>
      <c r="U22700" s="213"/>
      <c r="V22700" s="213"/>
      <c r="W22700" s="213"/>
      <c r="X22700" s="214"/>
      <c r="Y22700" s="214"/>
      <c r="Z22700" s="214"/>
      <c r="AA22700" s="217"/>
      <c r="AB22700" s="217"/>
      <c r="AC22700" s="217"/>
      <c r="AD22700" s="213"/>
    </row>
    <row r="22701" spans="20:30" x14ac:dyDescent="0.2">
      <c r="T22701" s="212"/>
      <c r="U22701" s="213"/>
      <c r="V22701" s="213"/>
      <c r="W22701" s="213"/>
      <c r="X22701" s="214"/>
      <c r="Y22701" s="214"/>
      <c r="Z22701" s="214"/>
      <c r="AA22701" s="217"/>
      <c r="AB22701" s="217"/>
      <c r="AC22701" s="217"/>
      <c r="AD22701" s="213"/>
    </row>
    <row r="22702" spans="20:30" x14ac:dyDescent="0.2">
      <c r="T22702" s="212"/>
      <c r="U22702" s="213"/>
      <c r="V22702" s="213"/>
      <c r="W22702" s="213"/>
      <c r="X22702" s="214"/>
      <c r="Y22702" s="214"/>
      <c r="Z22702" s="214"/>
      <c r="AA22702" s="217"/>
      <c r="AB22702" s="217"/>
      <c r="AC22702" s="217"/>
      <c r="AD22702" s="213"/>
    </row>
    <row r="22703" spans="20:30" x14ac:dyDescent="0.2">
      <c r="T22703" s="212"/>
      <c r="U22703" s="213"/>
      <c r="V22703" s="213"/>
      <c r="W22703" s="213"/>
      <c r="X22703" s="214"/>
      <c r="Y22703" s="214"/>
      <c r="Z22703" s="214"/>
      <c r="AA22703" s="217"/>
      <c r="AB22703" s="217"/>
      <c r="AC22703" s="217"/>
      <c r="AD22703" s="213"/>
    </row>
    <row r="22704" spans="20:30" x14ac:dyDescent="0.2">
      <c r="T22704" s="212"/>
      <c r="U22704" s="213"/>
      <c r="V22704" s="213"/>
      <c r="W22704" s="213"/>
      <c r="X22704" s="214"/>
      <c r="Y22704" s="214"/>
      <c r="Z22704" s="214"/>
      <c r="AA22704" s="217"/>
      <c r="AB22704" s="217"/>
      <c r="AC22704" s="217"/>
      <c r="AD22704" s="213"/>
    </row>
    <row r="22705" spans="20:30" x14ac:dyDescent="0.2">
      <c r="T22705" s="212"/>
      <c r="U22705" s="213"/>
      <c r="V22705" s="213"/>
      <c r="W22705" s="213"/>
      <c r="X22705" s="214"/>
      <c r="Y22705" s="214"/>
      <c r="Z22705" s="214"/>
      <c r="AA22705" s="217"/>
      <c r="AB22705" s="217"/>
      <c r="AC22705" s="217"/>
      <c r="AD22705" s="213"/>
    </row>
    <row r="22706" spans="20:30" x14ac:dyDescent="0.2">
      <c r="T22706" s="212"/>
      <c r="U22706" s="213"/>
      <c r="V22706" s="213"/>
      <c r="W22706" s="213"/>
      <c r="X22706" s="214"/>
      <c r="Y22706" s="214"/>
      <c r="Z22706" s="214"/>
      <c r="AA22706" s="217"/>
      <c r="AB22706" s="217"/>
      <c r="AC22706" s="217"/>
      <c r="AD22706" s="213"/>
    </row>
    <row r="22707" spans="20:30" x14ac:dyDescent="0.2">
      <c r="T22707" s="212"/>
      <c r="U22707" s="213"/>
      <c r="V22707" s="213"/>
      <c r="W22707" s="213"/>
      <c r="X22707" s="214"/>
      <c r="Y22707" s="214"/>
      <c r="Z22707" s="214"/>
      <c r="AA22707" s="217"/>
      <c r="AB22707" s="217"/>
      <c r="AC22707" s="217"/>
      <c r="AD22707" s="213"/>
    </row>
    <row r="22708" spans="20:30" x14ac:dyDescent="0.2">
      <c r="T22708" s="212"/>
      <c r="U22708" s="213"/>
      <c r="V22708" s="213"/>
      <c r="W22708" s="213"/>
      <c r="X22708" s="214"/>
      <c r="Y22708" s="214"/>
      <c r="Z22708" s="214"/>
      <c r="AA22708" s="217"/>
      <c r="AB22708" s="217"/>
      <c r="AC22708" s="217"/>
      <c r="AD22708" s="213"/>
    </row>
    <row r="22709" spans="20:30" x14ac:dyDescent="0.2">
      <c r="T22709" s="212"/>
      <c r="U22709" s="213"/>
      <c r="V22709" s="213"/>
      <c r="W22709" s="213"/>
      <c r="X22709" s="214"/>
      <c r="Y22709" s="214"/>
      <c r="Z22709" s="214"/>
      <c r="AA22709" s="217"/>
      <c r="AB22709" s="217"/>
      <c r="AC22709" s="217"/>
      <c r="AD22709" s="213"/>
    </row>
    <row r="22710" spans="20:30" x14ac:dyDescent="0.2">
      <c r="T22710" s="212"/>
      <c r="U22710" s="213"/>
      <c r="V22710" s="213"/>
      <c r="W22710" s="213"/>
      <c r="X22710" s="214"/>
      <c r="Y22710" s="214"/>
      <c r="Z22710" s="214"/>
      <c r="AA22710" s="217"/>
      <c r="AB22710" s="217"/>
      <c r="AC22710" s="217"/>
      <c r="AD22710" s="213"/>
    </row>
    <row r="22711" spans="20:30" x14ac:dyDescent="0.2">
      <c r="T22711" s="212"/>
      <c r="U22711" s="213"/>
      <c r="V22711" s="213"/>
      <c r="W22711" s="213"/>
      <c r="X22711" s="214"/>
      <c r="Y22711" s="214"/>
      <c r="Z22711" s="214"/>
      <c r="AA22711" s="217"/>
      <c r="AB22711" s="217"/>
      <c r="AC22711" s="217"/>
      <c r="AD22711" s="213"/>
    </row>
    <row r="22712" spans="20:30" x14ac:dyDescent="0.2">
      <c r="T22712" s="212"/>
      <c r="U22712" s="213"/>
      <c r="V22712" s="213"/>
      <c r="W22712" s="213"/>
      <c r="X22712" s="214"/>
      <c r="Y22712" s="214"/>
      <c r="Z22712" s="214"/>
      <c r="AA22712" s="217"/>
      <c r="AB22712" s="217"/>
      <c r="AC22712" s="217"/>
      <c r="AD22712" s="213"/>
    </row>
    <row r="22713" spans="20:30" x14ac:dyDescent="0.2">
      <c r="T22713" s="212"/>
      <c r="U22713" s="213"/>
      <c r="V22713" s="213"/>
      <c r="W22713" s="213"/>
      <c r="X22713" s="214"/>
      <c r="Y22713" s="214"/>
      <c r="Z22713" s="214"/>
      <c r="AA22713" s="217"/>
      <c r="AB22713" s="217"/>
      <c r="AC22713" s="217"/>
      <c r="AD22713" s="213"/>
    </row>
    <row r="22714" spans="20:30" x14ac:dyDescent="0.2">
      <c r="T22714" s="212"/>
      <c r="U22714" s="213"/>
      <c r="V22714" s="213"/>
      <c r="W22714" s="213"/>
      <c r="X22714" s="214"/>
      <c r="Y22714" s="214"/>
      <c r="Z22714" s="214"/>
      <c r="AA22714" s="217"/>
      <c r="AB22714" s="217"/>
      <c r="AC22714" s="217"/>
      <c r="AD22714" s="213"/>
    </row>
    <row r="22715" spans="20:30" x14ac:dyDescent="0.2">
      <c r="T22715" s="212"/>
      <c r="U22715" s="213"/>
      <c r="V22715" s="213"/>
      <c r="W22715" s="213"/>
      <c r="X22715" s="214"/>
      <c r="Y22715" s="214"/>
      <c r="Z22715" s="214"/>
      <c r="AA22715" s="217"/>
      <c r="AB22715" s="217"/>
      <c r="AC22715" s="217"/>
      <c r="AD22715" s="213"/>
    </row>
    <row r="22716" spans="20:30" x14ac:dyDescent="0.2">
      <c r="T22716" s="212"/>
      <c r="U22716" s="213"/>
      <c r="V22716" s="213"/>
      <c r="W22716" s="213"/>
      <c r="X22716" s="214"/>
      <c r="Y22716" s="214"/>
      <c r="Z22716" s="214"/>
      <c r="AA22716" s="217"/>
      <c r="AB22716" s="217"/>
      <c r="AC22716" s="217"/>
      <c r="AD22716" s="213"/>
    </row>
    <row r="22717" spans="20:30" x14ac:dyDescent="0.2">
      <c r="T22717" s="212"/>
      <c r="U22717" s="213"/>
      <c r="V22717" s="213"/>
      <c r="W22717" s="213"/>
      <c r="X22717" s="214"/>
      <c r="Y22717" s="214"/>
      <c r="Z22717" s="214"/>
      <c r="AA22717" s="217"/>
      <c r="AB22717" s="217"/>
      <c r="AC22717" s="217"/>
      <c r="AD22717" s="213"/>
    </row>
    <row r="22718" spans="20:30" x14ac:dyDescent="0.2">
      <c r="T22718" s="212"/>
      <c r="U22718" s="213"/>
      <c r="V22718" s="213"/>
      <c r="W22718" s="213"/>
      <c r="X22718" s="214"/>
      <c r="Y22718" s="214"/>
      <c r="Z22718" s="214"/>
      <c r="AA22718" s="217"/>
      <c r="AB22718" s="217"/>
      <c r="AC22718" s="217"/>
      <c r="AD22718" s="213"/>
    </row>
    <row r="22719" spans="20:30" x14ac:dyDescent="0.2">
      <c r="T22719" s="212"/>
      <c r="U22719" s="213"/>
      <c r="V22719" s="213"/>
      <c r="W22719" s="213"/>
      <c r="X22719" s="214"/>
      <c r="Y22719" s="214"/>
      <c r="Z22719" s="214"/>
      <c r="AA22719" s="217"/>
      <c r="AB22719" s="217"/>
      <c r="AC22719" s="217"/>
      <c r="AD22719" s="213"/>
    </row>
    <row r="22720" spans="20:30" x14ac:dyDescent="0.2">
      <c r="T22720" s="212"/>
      <c r="U22720" s="213"/>
      <c r="V22720" s="213"/>
      <c r="W22720" s="213"/>
      <c r="X22720" s="214"/>
      <c r="Y22720" s="214"/>
      <c r="Z22720" s="214"/>
      <c r="AA22720" s="217"/>
      <c r="AB22720" s="217"/>
      <c r="AC22720" s="217"/>
      <c r="AD22720" s="213"/>
    </row>
    <row r="22721" spans="20:30" x14ac:dyDescent="0.2">
      <c r="T22721" s="212"/>
      <c r="U22721" s="213"/>
      <c r="V22721" s="213"/>
      <c r="W22721" s="213"/>
      <c r="X22721" s="214"/>
      <c r="Y22721" s="214"/>
      <c r="Z22721" s="214"/>
      <c r="AA22721" s="217"/>
      <c r="AB22721" s="217"/>
      <c r="AC22721" s="217"/>
      <c r="AD22721" s="213"/>
    </row>
    <row r="22722" spans="20:30" x14ac:dyDescent="0.2">
      <c r="T22722" s="212"/>
      <c r="U22722" s="213"/>
      <c r="V22722" s="213"/>
      <c r="W22722" s="213"/>
      <c r="X22722" s="214"/>
      <c r="Y22722" s="214"/>
      <c r="Z22722" s="214"/>
      <c r="AA22722" s="217"/>
      <c r="AB22722" s="217"/>
      <c r="AC22722" s="217"/>
      <c r="AD22722" s="213"/>
    </row>
    <row r="22723" spans="20:30" x14ac:dyDescent="0.2">
      <c r="T22723" s="212"/>
      <c r="U22723" s="213"/>
      <c r="V22723" s="213"/>
      <c r="W22723" s="213"/>
      <c r="X22723" s="214"/>
      <c r="Y22723" s="214"/>
      <c r="Z22723" s="214"/>
      <c r="AA22723" s="217"/>
      <c r="AB22723" s="217"/>
      <c r="AC22723" s="217"/>
      <c r="AD22723" s="213"/>
    </row>
    <row r="22724" spans="20:30" x14ac:dyDescent="0.2">
      <c r="T22724" s="212"/>
      <c r="U22724" s="213"/>
      <c r="V22724" s="213"/>
      <c r="W22724" s="213"/>
      <c r="X22724" s="214"/>
      <c r="Y22724" s="214"/>
      <c r="Z22724" s="214"/>
      <c r="AA22724" s="217"/>
      <c r="AB22724" s="217"/>
      <c r="AC22724" s="217"/>
      <c r="AD22724" s="213"/>
    </row>
    <row r="22725" spans="20:30" x14ac:dyDescent="0.2">
      <c r="T22725" s="212"/>
      <c r="U22725" s="213"/>
      <c r="V22725" s="213"/>
      <c r="W22725" s="213"/>
      <c r="X22725" s="214"/>
      <c r="Y22725" s="214"/>
      <c r="Z22725" s="214"/>
      <c r="AA22725" s="217"/>
      <c r="AB22725" s="217"/>
      <c r="AC22725" s="217"/>
      <c r="AD22725" s="213"/>
    </row>
    <row r="22726" spans="20:30" x14ac:dyDescent="0.2">
      <c r="T22726" s="212"/>
      <c r="U22726" s="213"/>
      <c r="V22726" s="213"/>
      <c r="W22726" s="213"/>
      <c r="X22726" s="214"/>
      <c r="Y22726" s="214"/>
      <c r="Z22726" s="214"/>
      <c r="AA22726" s="217"/>
      <c r="AB22726" s="217"/>
      <c r="AC22726" s="217"/>
      <c r="AD22726" s="213"/>
    </row>
    <row r="22727" spans="20:30" x14ac:dyDescent="0.2">
      <c r="T22727" s="212"/>
      <c r="U22727" s="213"/>
      <c r="V22727" s="213"/>
      <c r="W22727" s="213"/>
      <c r="X22727" s="214"/>
      <c r="Y22727" s="214"/>
      <c r="Z22727" s="214"/>
      <c r="AA22727" s="217"/>
      <c r="AB22727" s="217"/>
      <c r="AC22727" s="217"/>
      <c r="AD22727" s="213"/>
    </row>
    <row r="22728" spans="20:30" x14ac:dyDescent="0.2">
      <c r="T22728" s="212"/>
      <c r="U22728" s="213"/>
      <c r="V22728" s="213"/>
      <c r="W22728" s="213"/>
      <c r="X22728" s="214"/>
      <c r="Y22728" s="214"/>
      <c r="Z22728" s="214"/>
      <c r="AA22728" s="217"/>
      <c r="AB22728" s="217"/>
      <c r="AC22728" s="217"/>
      <c r="AD22728" s="213"/>
    </row>
    <row r="22729" spans="20:30" x14ac:dyDescent="0.2">
      <c r="T22729" s="212"/>
      <c r="U22729" s="213"/>
      <c r="V22729" s="213"/>
      <c r="W22729" s="213"/>
      <c r="X22729" s="214"/>
      <c r="Y22729" s="214"/>
      <c r="Z22729" s="214"/>
      <c r="AA22729" s="217"/>
      <c r="AB22729" s="217"/>
      <c r="AC22729" s="217"/>
      <c r="AD22729" s="213"/>
    </row>
    <row r="22730" spans="20:30" x14ac:dyDescent="0.2">
      <c r="T22730" s="212"/>
      <c r="U22730" s="213"/>
      <c r="V22730" s="213"/>
      <c r="W22730" s="213"/>
      <c r="X22730" s="214"/>
      <c r="Y22730" s="214"/>
      <c r="Z22730" s="214"/>
      <c r="AA22730" s="217"/>
      <c r="AB22730" s="217"/>
      <c r="AC22730" s="217"/>
      <c r="AD22730" s="213"/>
    </row>
    <row r="22731" spans="20:30" x14ac:dyDescent="0.2">
      <c r="T22731" s="212"/>
      <c r="U22731" s="213"/>
      <c r="V22731" s="213"/>
      <c r="W22731" s="213"/>
      <c r="X22731" s="214"/>
      <c r="Y22731" s="214"/>
      <c r="Z22731" s="214"/>
      <c r="AA22731" s="217"/>
      <c r="AB22731" s="217"/>
      <c r="AC22731" s="217"/>
      <c r="AD22731" s="213"/>
    </row>
    <row r="22732" spans="20:30" x14ac:dyDescent="0.2">
      <c r="T22732" s="212"/>
      <c r="U22732" s="213"/>
      <c r="V22732" s="213"/>
      <c r="W22732" s="213"/>
      <c r="X22732" s="214"/>
      <c r="Y22732" s="214"/>
      <c r="Z22732" s="214"/>
      <c r="AA22732" s="217"/>
      <c r="AB22732" s="217"/>
      <c r="AC22732" s="217"/>
      <c r="AD22732" s="213"/>
    </row>
    <row r="22733" spans="20:30" x14ac:dyDescent="0.2">
      <c r="T22733" s="212"/>
      <c r="U22733" s="213"/>
      <c r="V22733" s="213"/>
      <c r="W22733" s="213"/>
      <c r="X22733" s="214"/>
      <c r="Y22733" s="214"/>
      <c r="Z22733" s="214"/>
      <c r="AA22733" s="217"/>
      <c r="AB22733" s="217"/>
      <c r="AC22733" s="217"/>
      <c r="AD22733" s="213"/>
    </row>
    <row r="22734" spans="20:30" x14ac:dyDescent="0.2">
      <c r="T22734" s="212"/>
      <c r="U22734" s="213"/>
      <c r="V22734" s="213"/>
      <c r="W22734" s="213"/>
      <c r="X22734" s="214"/>
      <c r="Y22734" s="214"/>
      <c r="Z22734" s="214"/>
      <c r="AA22734" s="217"/>
      <c r="AB22734" s="217"/>
      <c r="AC22734" s="217"/>
      <c r="AD22734" s="213"/>
    </row>
    <row r="22735" spans="20:30" x14ac:dyDescent="0.2">
      <c r="T22735" s="212"/>
      <c r="U22735" s="213"/>
      <c r="V22735" s="213"/>
      <c r="W22735" s="213"/>
      <c r="X22735" s="214"/>
      <c r="Y22735" s="214"/>
      <c r="Z22735" s="214"/>
      <c r="AA22735" s="217"/>
      <c r="AB22735" s="217"/>
      <c r="AC22735" s="217"/>
      <c r="AD22735" s="213"/>
    </row>
    <row r="22736" spans="20:30" x14ac:dyDescent="0.2">
      <c r="T22736" s="212"/>
      <c r="U22736" s="213"/>
      <c r="V22736" s="213"/>
      <c r="W22736" s="213"/>
      <c r="X22736" s="214"/>
      <c r="Y22736" s="214"/>
      <c r="Z22736" s="214"/>
      <c r="AA22736" s="217"/>
      <c r="AB22736" s="217"/>
      <c r="AC22736" s="217"/>
      <c r="AD22736" s="213"/>
    </row>
    <row r="22737" spans="20:30" x14ac:dyDescent="0.2">
      <c r="T22737" s="212"/>
      <c r="U22737" s="213"/>
      <c r="V22737" s="213"/>
      <c r="W22737" s="213"/>
      <c r="X22737" s="214"/>
      <c r="Y22737" s="214"/>
      <c r="Z22737" s="214"/>
      <c r="AA22737" s="217"/>
      <c r="AB22737" s="217"/>
      <c r="AC22737" s="217"/>
      <c r="AD22737" s="213"/>
    </row>
    <row r="22738" spans="20:30" x14ac:dyDescent="0.2">
      <c r="T22738" s="212"/>
      <c r="U22738" s="213"/>
      <c r="V22738" s="213"/>
      <c r="W22738" s="213"/>
      <c r="X22738" s="214"/>
      <c r="Y22738" s="214"/>
      <c r="Z22738" s="214"/>
      <c r="AA22738" s="217"/>
      <c r="AB22738" s="217"/>
      <c r="AC22738" s="217"/>
      <c r="AD22738" s="213"/>
    </row>
    <row r="22739" spans="20:30" x14ac:dyDescent="0.2">
      <c r="T22739" s="212"/>
      <c r="U22739" s="213"/>
      <c r="V22739" s="213"/>
      <c r="W22739" s="213"/>
      <c r="X22739" s="214"/>
      <c r="Y22739" s="214"/>
      <c r="Z22739" s="214"/>
      <c r="AA22739" s="217"/>
      <c r="AB22739" s="217"/>
      <c r="AC22739" s="217"/>
      <c r="AD22739" s="213"/>
    </row>
    <row r="22740" spans="20:30" x14ac:dyDescent="0.2">
      <c r="T22740" s="212"/>
      <c r="U22740" s="213"/>
      <c r="V22740" s="213"/>
      <c r="W22740" s="213"/>
      <c r="X22740" s="214"/>
      <c r="Y22740" s="214"/>
      <c r="Z22740" s="214"/>
      <c r="AA22740" s="217"/>
      <c r="AB22740" s="217"/>
      <c r="AC22740" s="217"/>
      <c r="AD22740" s="213"/>
    </row>
    <row r="22741" spans="20:30" x14ac:dyDescent="0.2">
      <c r="T22741" s="212"/>
      <c r="U22741" s="213"/>
      <c r="V22741" s="213"/>
      <c r="W22741" s="213"/>
      <c r="X22741" s="214"/>
      <c r="Y22741" s="214"/>
      <c r="Z22741" s="214"/>
      <c r="AA22741" s="217"/>
      <c r="AB22741" s="217"/>
      <c r="AC22741" s="217"/>
      <c r="AD22741" s="213"/>
    </row>
    <row r="22742" spans="20:30" x14ac:dyDescent="0.2">
      <c r="T22742" s="212"/>
      <c r="U22742" s="213"/>
      <c r="V22742" s="213"/>
      <c r="W22742" s="213"/>
      <c r="X22742" s="214"/>
      <c r="Y22742" s="214"/>
      <c r="Z22742" s="214"/>
      <c r="AA22742" s="217"/>
      <c r="AB22742" s="217"/>
      <c r="AC22742" s="217"/>
      <c r="AD22742" s="213"/>
    </row>
    <row r="22743" spans="20:30" x14ac:dyDescent="0.2">
      <c r="T22743" s="212"/>
      <c r="U22743" s="213"/>
      <c r="V22743" s="213"/>
      <c r="W22743" s="213"/>
      <c r="X22743" s="214"/>
      <c r="Y22743" s="214"/>
      <c r="Z22743" s="214"/>
      <c r="AA22743" s="217"/>
      <c r="AB22743" s="217"/>
      <c r="AC22743" s="217"/>
      <c r="AD22743" s="213"/>
    </row>
    <row r="22744" spans="20:30" x14ac:dyDescent="0.2">
      <c r="T22744" s="212"/>
      <c r="U22744" s="213"/>
      <c r="V22744" s="213"/>
      <c r="W22744" s="213"/>
      <c r="X22744" s="214"/>
      <c r="Y22744" s="214"/>
      <c r="Z22744" s="214"/>
      <c r="AA22744" s="217"/>
      <c r="AB22744" s="217"/>
      <c r="AC22744" s="217"/>
      <c r="AD22744" s="213"/>
    </row>
    <row r="22745" spans="20:30" x14ac:dyDescent="0.2">
      <c r="T22745" s="212"/>
      <c r="U22745" s="213"/>
      <c r="V22745" s="213"/>
      <c r="W22745" s="213"/>
      <c r="X22745" s="214"/>
      <c r="Y22745" s="214"/>
      <c r="Z22745" s="214"/>
      <c r="AA22745" s="217"/>
      <c r="AB22745" s="217"/>
      <c r="AC22745" s="217"/>
      <c r="AD22745" s="213"/>
    </row>
    <row r="22746" spans="20:30" x14ac:dyDescent="0.2">
      <c r="T22746" s="212"/>
      <c r="U22746" s="213"/>
      <c r="V22746" s="213"/>
      <c r="W22746" s="213"/>
      <c r="X22746" s="214"/>
      <c r="Y22746" s="214"/>
      <c r="Z22746" s="214"/>
      <c r="AA22746" s="217"/>
      <c r="AB22746" s="217"/>
      <c r="AC22746" s="217"/>
      <c r="AD22746" s="213"/>
    </row>
    <row r="22747" spans="20:30" x14ac:dyDescent="0.2">
      <c r="T22747" s="212"/>
      <c r="U22747" s="213"/>
      <c r="V22747" s="213"/>
      <c r="W22747" s="213"/>
      <c r="X22747" s="214"/>
      <c r="Y22747" s="214"/>
      <c r="Z22747" s="214"/>
      <c r="AA22747" s="217"/>
      <c r="AB22747" s="217"/>
      <c r="AC22747" s="217"/>
      <c r="AD22747" s="213"/>
    </row>
    <row r="22748" spans="20:30" x14ac:dyDescent="0.2">
      <c r="T22748" s="212"/>
      <c r="U22748" s="213"/>
      <c r="V22748" s="213"/>
      <c r="W22748" s="213"/>
      <c r="X22748" s="214"/>
      <c r="Y22748" s="214"/>
      <c r="Z22748" s="214"/>
      <c r="AA22748" s="217"/>
      <c r="AB22748" s="217"/>
      <c r="AC22748" s="217"/>
      <c r="AD22748" s="213"/>
    </row>
    <row r="22749" spans="20:30" x14ac:dyDescent="0.2">
      <c r="T22749" s="212"/>
      <c r="U22749" s="213"/>
      <c r="V22749" s="213"/>
      <c r="W22749" s="213"/>
      <c r="X22749" s="214"/>
      <c r="Y22749" s="214"/>
      <c r="Z22749" s="214"/>
      <c r="AA22749" s="217"/>
      <c r="AB22749" s="217"/>
      <c r="AC22749" s="217"/>
      <c r="AD22749" s="213"/>
    </row>
    <row r="22750" spans="20:30" x14ac:dyDescent="0.2">
      <c r="T22750" s="212"/>
      <c r="U22750" s="213"/>
      <c r="V22750" s="213"/>
      <c r="W22750" s="213"/>
      <c r="X22750" s="214"/>
      <c r="Y22750" s="214"/>
      <c r="Z22750" s="214"/>
      <c r="AA22750" s="217"/>
      <c r="AB22750" s="217"/>
      <c r="AC22750" s="217"/>
      <c r="AD22750" s="213"/>
    </row>
    <row r="22751" spans="20:30" x14ac:dyDescent="0.2">
      <c r="T22751" s="212"/>
      <c r="U22751" s="213"/>
      <c r="V22751" s="213"/>
      <c r="W22751" s="213"/>
      <c r="X22751" s="214"/>
      <c r="Y22751" s="214"/>
      <c r="Z22751" s="214"/>
      <c r="AA22751" s="217"/>
      <c r="AB22751" s="217"/>
      <c r="AC22751" s="217"/>
      <c r="AD22751" s="213"/>
    </row>
    <row r="22752" spans="20:30" x14ac:dyDescent="0.2">
      <c r="T22752" s="212"/>
      <c r="U22752" s="213"/>
      <c r="V22752" s="213"/>
      <c r="W22752" s="213"/>
      <c r="X22752" s="214"/>
      <c r="Y22752" s="214"/>
      <c r="Z22752" s="214"/>
      <c r="AA22752" s="217"/>
      <c r="AB22752" s="217"/>
      <c r="AC22752" s="217"/>
      <c r="AD22752" s="213"/>
    </row>
    <row r="22753" spans="20:30" x14ac:dyDescent="0.2">
      <c r="T22753" s="212"/>
      <c r="U22753" s="213"/>
      <c r="V22753" s="213"/>
      <c r="W22753" s="213"/>
      <c r="X22753" s="214"/>
      <c r="Y22753" s="214"/>
      <c r="Z22753" s="214"/>
      <c r="AA22753" s="217"/>
      <c r="AB22753" s="217"/>
      <c r="AC22753" s="217"/>
      <c r="AD22753" s="213"/>
    </row>
    <row r="22754" spans="20:30" x14ac:dyDescent="0.2">
      <c r="T22754" s="212"/>
      <c r="U22754" s="213"/>
      <c r="V22754" s="213"/>
      <c r="W22754" s="213"/>
      <c r="X22754" s="214"/>
      <c r="Y22754" s="214"/>
      <c r="Z22754" s="214"/>
      <c r="AA22754" s="217"/>
      <c r="AB22754" s="217"/>
      <c r="AC22754" s="217"/>
      <c r="AD22754" s="213"/>
    </row>
    <row r="22755" spans="20:30" x14ac:dyDescent="0.2">
      <c r="T22755" s="212"/>
      <c r="U22755" s="213"/>
      <c r="V22755" s="213"/>
      <c r="W22755" s="213"/>
      <c r="X22755" s="214"/>
      <c r="Y22755" s="214"/>
      <c r="Z22755" s="214"/>
      <c r="AA22755" s="217"/>
      <c r="AB22755" s="217"/>
      <c r="AC22755" s="217"/>
      <c r="AD22755" s="213"/>
    </row>
    <row r="22756" spans="20:30" x14ac:dyDescent="0.2">
      <c r="T22756" s="212"/>
      <c r="U22756" s="213"/>
      <c r="V22756" s="213"/>
      <c r="W22756" s="213"/>
      <c r="X22756" s="214"/>
      <c r="Y22756" s="214"/>
      <c r="Z22756" s="214"/>
      <c r="AA22756" s="217"/>
      <c r="AB22756" s="217"/>
      <c r="AC22756" s="217"/>
      <c r="AD22756" s="213"/>
    </row>
    <row r="22757" spans="20:30" x14ac:dyDescent="0.2">
      <c r="T22757" s="212"/>
      <c r="U22757" s="213"/>
      <c r="V22757" s="213"/>
      <c r="W22757" s="213"/>
      <c r="X22757" s="214"/>
      <c r="Y22757" s="214"/>
      <c r="Z22757" s="214"/>
      <c r="AA22757" s="217"/>
      <c r="AB22757" s="217"/>
      <c r="AC22757" s="217"/>
      <c r="AD22757" s="213"/>
    </row>
    <row r="22758" spans="20:30" x14ac:dyDescent="0.2">
      <c r="T22758" s="212"/>
      <c r="U22758" s="213"/>
      <c r="V22758" s="213"/>
      <c r="W22758" s="213"/>
      <c r="X22758" s="214"/>
      <c r="Y22758" s="214"/>
      <c r="Z22758" s="214"/>
      <c r="AA22758" s="217"/>
      <c r="AB22758" s="217"/>
      <c r="AC22758" s="217"/>
      <c r="AD22758" s="213"/>
    </row>
    <row r="22759" spans="20:30" x14ac:dyDescent="0.2">
      <c r="T22759" s="212"/>
      <c r="U22759" s="213"/>
      <c r="V22759" s="213"/>
      <c r="W22759" s="213"/>
      <c r="X22759" s="214"/>
      <c r="Y22759" s="214"/>
      <c r="Z22759" s="214"/>
      <c r="AA22759" s="217"/>
      <c r="AB22759" s="217"/>
      <c r="AC22759" s="217"/>
      <c r="AD22759" s="213"/>
    </row>
    <row r="22760" spans="20:30" x14ac:dyDescent="0.2">
      <c r="T22760" s="212"/>
      <c r="U22760" s="213"/>
      <c r="V22760" s="213"/>
      <c r="W22760" s="213"/>
      <c r="X22760" s="214"/>
      <c r="Y22760" s="214"/>
      <c r="Z22760" s="214"/>
      <c r="AA22760" s="217"/>
      <c r="AB22760" s="217"/>
      <c r="AC22760" s="217"/>
      <c r="AD22760" s="213"/>
    </row>
    <row r="22761" spans="20:30" x14ac:dyDescent="0.2">
      <c r="T22761" s="212"/>
      <c r="U22761" s="213"/>
      <c r="V22761" s="213"/>
      <c r="W22761" s="213"/>
      <c r="X22761" s="214"/>
      <c r="Y22761" s="214"/>
      <c r="Z22761" s="214"/>
      <c r="AA22761" s="217"/>
      <c r="AB22761" s="217"/>
      <c r="AC22761" s="217"/>
      <c r="AD22761" s="213"/>
    </row>
    <row r="22762" spans="20:30" x14ac:dyDescent="0.2">
      <c r="T22762" s="212"/>
      <c r="U22762" s="213"/>
      <c r="V22762" s="213"/>
      <c r="W22762" s="213"/>
      <c r="X22762" s="214"/>
      <c r="Y22762" s="214"/>
      <c r="Z22762" s="214"/>
      <c r="AA22762" s="217"/>
      <c r="AB22762" s="217"/>
      <c r="AC22762" s="217"/>
      <c r="AD22762" s="213"/>
    </row>
    <row r="22763" spans="20:30" x14ac:dyDescent="0.2">
      <c r="T22763" s="212"/>
      <c r="U22763" s="213"/>
      <c r="V22763" s="213"/>
      <c r="W22763" s="213"/>
      <c r="X22763" s="214"/>
      <c r="Y22763" s="214"/>
      <c r="Z22763" s="214"/>
      <c r="AA22763" s="217"/>
      <c r="AB22763" s="217"/>
      <c r="AC22763" s="217"/>
      <c r="AD22763" s="213"/>
    </row>
    <row r="22764" spans="20:30" x14ac:dyDescent="0.2">
      <c r="T22764" s="212"/>
      <c r="U22764" s="213"/>
      <c r="V22764" s="213"/>
      <c r="W22764" s="213"/>
      <c r="X22764" s="214"/>
      <c r="Y22764" s="214"/>
      <c r="Z22764" s="214"/>
      <c r="AA22764" s="217"/>
      <c r="AB22764" s="217"/>
      <c r="AC22764" s="217"/>
      <c r="AD22764" s="213"/>
    </row>
    <row r="22765" spans="20:30" x14ac:dyDescent="0.2">
      <c r="T22765" s="212"/>
      <c r="U22765" s="213"/>
      <c r="V22765" s="213"/>
      <c r="W22765" s="213"/>
      <c r="X22765" s="214"/>
      <c r="Y22765" s="214"/>
      <c r="Z22765" s="214"/>
      <c r="AA22765" s="217"/>
      <c r="AB22765" s="217"/>
      <c r="AC22765" s="217"/>
      <c r="AD22765" s="213"/>
    </row>
    <row r="22766" spans="20:30" x14ac:dyDescent="0.2">
      <c r="T22766" s="212"/>
      <c r="U22766" s="213"/>
      <c r="V22766" s="213"/>
      <c r="W22766" s="213"/>
      <c r="X22766" s="214"/>
      <c r="Y22766" s="214"/>
      <c r="Z22766" s="214"/>
      <c r="AA22766" s="217"/>
      <c r="AB22766" s="217"/>
      <c r="AC22766" s="217"/>
      <c r="AD22766" s="213"/>
    </row>
    <row r="22767" spans="20:30" x14ac:dyDescent="0.2">
      <c r="T22767" s="212"/>
      <c r="U22767" s="213"/>
      <c r="V22767" s="213"/>
      <c r="W22767" s="213"/>
      <c r="X22767" s="214"/>
      <c r="Y22767" s="214"/>
      <c r="Z22767" s="214"/>
      <c r="AA22767" s="217"/>
      <c r="AB22767" s="217"/>
      <c r="AC22767" s="217"/>
      <c r="AD22767" s="213"/>
    </row>
    <row r="22768" spans="20:30" x14ac:dyDescent="0.2">
      <c r="T22768" s="212"/>
      <c r="U22768" s="213"/>
      <c r="V22768" s="213"/>
      <c r="W22768" s="213"/>
      <c r="X22768" s="214"/>
      <c r="Y22768" s="214"/>
      <c r="Z22768" s="214"/>
      <c r="AA22768" s="217"/>
      <c r="AB22768" s="217"/>
      <c r="AC22768" s="217"/>
      <c r="AD22768" s="213"/>
    </row>
    <row r="22769" spans="20:30" x14ac:dyDescent="0.2">
      <c r="T22769" s="212"/>
      <c r="U22769" s="213"/>
      <c r="V22769" s="213"/>
      <c r="W22769" s="213"/>
      <c r="X22769" s="214"/>
      <c r="Y22769" s="214"/>
      <c r="Z22769" s="214"/>
      <c r="AA22769" s="217"/>
      <c r="AB22769" s="217"/>
      <c r="AC22769" s="217"/>
      <c r="AD22769" s="213"/>
    </row>
    <row r="22770" spans="20:30" x14ac:dyDescent="0.2">
      <c r="T22770" s="212"/>
      <c r="U22770" s="213"/>
      <c r="V22770" s="213"/>
      <c r="W22770" s="213"/>
      <c r="X22770" s="214"/>
      <c r="Y22770" s="214"/>
      <c r="Z22770" s="214"/>
      <c r="AA22770" s="217"/>
      <c r="AB22770" s="217"/>
      <c r="AC22770" s="217"/>
      <c r="AD22770" s="213"/>
    </row>
    <row r="22771" spans="20:30" x14ac:dyDescent="0.2">
      <c r="T22771" s="212"/>
      <c r="U22771" s="213"/>
      <c r="V22771" s="213"/>
      <c r="W22771" s="213"/>
      <c r="X22771" s="214"/>
      <c r="Y22771" s="214"/>
      <c r="Z22771" s="214"/>
      <c r="AA22771" s="217"/>
      <c r="AB22771" s="217"/>
      <c r="AC22771" s="217"/>
      <c r="AD22771" s="213"/>
    </row>
    <row r="22772" spans="20:30" x14ac:dyDescent="0.2">
      <c r="T22772" s="212"/>
      <c r="U22772" s="213"/>
      <c r="V22772" s="213"/>
      <c r="W22772" s="213"/>
      <c r="X22772" s="214"/>
      <c r="Y22772" s="214"/>
      <c r="Z22772" s="214"/>
      <c r="AA22772" s="217"/>
      <c r="AB22772" s="217"/>
      <c r="AC22772" s="217"/>
      <c r="AD22772" s="213"/>
    </row>
    <row r="22773" spans="20:30" x14ac:dyDescent="0.2">
      <c r="T22773" s="212"/>
      <c r="U22773" s="213"/>
      <c r="V22773" s="213"/>
      <c r="W22773" s="213"/>
      <c r="X22773" s="214"/>
      <c r="Y22773" s="214"/>
      <c r="Z22773" s="214"/>
      <c r="AA22773" s="217"/>
      <c r="AB22773" s="217"/>
      <c r="AC22773" s="217"/>
      <c r="AD22773" s="213"/>
    </row>
    <row r="22774" spans="20:30" x14ac:dyDescent="0.2">
      <c r="T22774" s="212"/>
      <c r="U22774" s="213"/>
      <c r="V22774" s="213"/>
      <c r="W22774" s="213"/>
      <c r="X22774" s="214"/>
      <c r="Y22774" s="214"/>
      <c r="Z22774" s="214"/>
      <c r="AA22774" s="217"/>
      <c r="AB22774" s="217"/>
      <c r="AC22774" s="217"/>
      <c r="AD22774" s="213"/>
    </row>
    <row r="22775" spans="20:30" x14ac:dyDescent="0.2">
      <c r="T22775" s="212"/>
      <c r="U22775" s="213"/>
      <c r="V22775" s="213"/>
      <c r="W22775" s="213"/>
      <c r="X22775" s="214"/>
      <c r="Y22775" s="214"/>
      <c r="Z22775" s="214"/>
      <c r="AA22775" s="217"/>
      <c r="AB22775" s="217"/>
      <c r="AC22775" s="217"/>
      <c r="AD22775" s="213"/>
    </row>
    <row r="22776" spans="20:30" x14ac:dyDescent="0.2">
      <c r="T22776" s="212"/>
      <c r="U22776" s="213"/>
      <c r="V22776" s="213"/>
      <c r="W22776" s="213"/>
      <c r="X22776" s="214"/>
      <c r="Y22776" s="214"/>
      <c r="Z22776" s="214"/>
      <c r="AA22776" s="217"/>
      <c r="AB22776" s="217"/>
      <c r="AC22776" s="217"/>
      <c r="AD22776" s="213"/>
    </row>
    <row r="22777" spans="20:30" x14ac:dyDescent="0.2">
      <c r="T22777" s="212"/>
      <c r="U22777" s="213"/>
      <c r="V22777" s="213"/>
      <c r="W22777" s="213"/>
      <c r="X22777" s="214"/>
      <c r="Y22777" s="214"/>
      <c r="Z22777" s="214"/>
      <c r="AA22777" s="217"/>
      <c r="AB22777" s="217"/>
      <c r="AC22777" s="217"/>
      <c r="AD22777" s="213"/>
    </row>
    <row r="22778" spans="20:30" x14ac:dyDescent="0.2">
      <c r="T22778" s="212"/>
      <c r="U22778" s="213"/>
      <c r="V22778" s="213"/>
      <c r="W22778" s="213"/>
      <c r="X22778" s="214"/>
      <c r="Y22778" s="214"/>
      <c r="Z22778" s="214"/>
      <c r="AA22778" s="217"/>
      <c r="AB22778" s="217"/>
      <c r="AC22778" s="217"/>
      <c r="AD22778" s="213"/>
    </row>
    <row r="22779" spans="20:30" x14ac:dyDescent="0.2">
      <c r="T22779" s="212"/>
      <c r="U22779" s="213"/>
      <c r="V22779" s="213"/>
      <c r="W22779" s="213"/>
      <c r="X22779" s="214"/>
      <c r="Y22779" s="214"/>
      <c r="Z22779" s="214"/>
      <c r="AA22779" s="217"/>
      <c r="AB22779" s="217"/>
      <c r="AC22779" s="217"/>
      <c r="AD22779" s="213"/>
    </row>
    <row r="22780" spans="20:30" x14ac:dyDescent="0.2">
      <c r="T22780" s="212"/>
      <c r="U22780" s="213"/>
      <c r="V22780" s="213"/>
      <c r="W22780" s="213"/>
      <c r="X22780" s="214"/>
      <c r="Y22780" s="214"/>
      <c r="Z22780" s="214"/>
      <c r="AA22780" s="217"/>
      <c r="AB22780" s="217"/>
      <c r="AC22780" s="217"/>
      <c r="AD22780" s="213"/>
    </row>
    <row r="22781" spans="20:30" x14ac:dyDescent="0.2">
      <c r="T22781" s="212"/>
      <c r="U22781" s="213"/>
      <c r="V22781" s="213"/>
      <c r="W22781" s="213"/>
      <c r="X22781" s="214"/>
      <c r="Y22781" s="214"/>
      <c r="Z22781" s="214"/>
      <c r="AA22781" s="217"/>
      <c r="AB22781" s="217"/>
      <c r="AC22781" s="217"/>
      <c r="AD22781" s="213"/>
    </row>
    <row r="22782" spans="20:30" x14ac:dyDescent="0.2">
      <c r="T22782" s="212"/>
      <c r="U22782" s="213"/>
      <c r="V22782" s="213"/>
      <c r="W22782" s="213"/>
      <c r="X22782" s="214"/>
      <c r="Y22782" s="214"/>
      <c r="Z22782" s="214"/>
      <c r="AA22782" s="217"/>
      <c r="AB22782" s="217"/>
      <c r="AC22782" s="217"/>
      <c r="AD22782" s="213"/>
    </row>
    <row r="22783" spans="20:30" x14ac:dyDescent="0.2">
      <c r="T22783" s="212"/>
      <c r="U22783" s="213"/>
      <c r="V22783" s="213"/>
      <c r="W22783" s="213"/>
      <c r="X22783" s="214"/>
      <c r="Y22783" s="214"/>
      <c r="Z22783" s="214"/>
      <c r="AA22783" s="217"/>
      <c r="AB22783" s="217"/>
      <c r="AC22783" s="217"/>
      <c r="AD22783" s="213"/>
    </row>
    <row r="22784" spans="20:30" x14ac:dyDescent="0.2">
      <c r="T22784" s="212"/>
      <c r="U22784" s="213"/>
      <c r="V22784" s="213"/>
      <c r="W22784" s="213"/>
      <c r="X22784" s="214"/>
      <c r="Y22784" s="214"/>
      <c r="Z22784" s="214"/>
      <c r="AA22784" s="217"/>
      <c r="AB22784" s="217"/>
      <c r="AC22784" s="217"/>
      <c r="AD22784" s="213"/>
    </row>
    <row r="22785" spans="20:30" x14ac:dyDescent="0.2">
      <c r="T22785" s="212"/>
      <c r="U22785" s="213"/>
      <c r="V22785" s="213"/>
      <c r="W22785" s="213"/>
      <c r="X22785" s="214"/>
      <c r="Y22785" s="214"/>
      <c r="Z22785" s="214"/>
      <c r="AA22785" s="217"/>
      <c r="AB22785" s="217"/>
      <c r="AC22785" s="217"/>
      <c r="AD22785" s="213"/>
    </row>
    <row r="22786" spans="20:30" x14ac:dyDescent="0.2">
      <c r="T22786" s="212"/>
      <c r="U22786" s="213"/>
      <c r="V22786" s="213"/>
      <c r="W22786" s="213"/>
      <c r="X22786" s="214"/>
      <c r="Y22786" s="214"/>
      <c r="Z22786" s="214"/>
      <c r="AA22786" s="217"/>
      <c r="AB22786" s="217"/>
      <c r="AC22786" s="217"/>
      <c r="AD22786" s="213"/>
    </row>
    <row r="22787" spans="20:30" x14ac:dyDescent="0.2">
      <c r="T22787" s="212"/>
      <c r="U22787" s="213"/>
      <c r="V22787" s="213"/>
      <c r="W22787" s="213"/>
      <c r="X22787" s="214"/>
      <c r="Y22787" s="214"/>
      <c r="Z22787" s="214"/>
      <c r="AA22787" s="217"/>
      <c r="AB22787" s="217"/>
      <c r="AC22787" s="217"/>
      <c r="AD22787" s="213"/>
    </row>
    <row r="22788" spans="20:30" x14ac:dyDescent="0.2">
      <c r="T22788" s="212"/>
      <c r="U22788" s="213"/>
      <c r="V22788" s="213"/>
      <c r="W22788" s="213"/>
      <c r="X22788" s="214"/>
      <c r="Y22788" s="214"/>
      <c r="Z22788" s="214"/>
      <c r="AA22788" s="217"/>
      <c r="AB22788" s="217"/>
      <c r="AC22788" s="217"/>
      <c r="AD22788" s="213"/>
    </row>
    <row r="22789" spans="20:30" x14ac:dyDescent="0.2">
      <c r="T22789" s="212"/>
      <c r="U22789" s="213"/>
      <c r="V22789" s="213"/>
      <c r="W22789" s="213"/>
      <c r="X22789" s="214"/>
      <c r="Y22789" s="214"/>
      <c r="Z22789" s="214"/>
      <c r="AA22789" s="217"/>
      <c r="AB22789" s="217"/>
      <c r="AC22789" s="217"/>
      <c r="AD22789" s="213"/>
    </row>
    <row r="22790" spans="20:30" x14ac:dyDescent="0.2">
      <c r="T22790" s="212"/>
      <c r="U22790" s="213"/>
      <c r="V22790" s="213"/>
      <c r="W22790" s="213"/>
      <c r="X22790" s="214"/>
      <c r="Y22790" s="214"/>
      <c r="Z22790" s="214"/>
      <c r="AA22790" s="217"/>
      <c r="AB22790" s="217"/>
      <c r="AC22790" s="217"/>
      <c r="AD22790" s="213"/>
    </row>
    <row r="22791" spans="20:30" x14ac:dyDescent="0.2">
      <c r="T22791" s="212"/>
      <c r="U22791" s="213"/>
      <c r="V22791" s="213"/>
      <c r="W22791" s="213"/>
      <c r="X22791" s="214"/>
      <c r="Y22791" s="214"/>
      <c r="Z22791" s="214"/>
      <c r="AA22791" s="217"/>
      <c r="AB22791" s="217"/>
      <c r="AC22791" s="217"/>
      <c r="AD22791" s="213"/>
    </row>
    <row r="22792" spans="20:30" x14ac:dyDescent="0.2">
      <c r="T22792" s="212"/>
      <c r="U22792" s="213"/>
      <c r="V22792" s="213"/>
      <c r="W22792" s="213"/>
      <c r="X22792" s="214"/>
      <c r="Y22792" s="214"/>
      <c r="Z22792" s="214"/>
      <c r="AA22792" s="217"/>
      <c r="AB22792" s="217"/>
      <c r="AC22792" s="217"/>
      <c r="AD22792" s="213"/>
    </row>
    <row r="22793" spans="20:30" x14ac:dyDescent="0.2">
      <c r="T22793" s="212"/>
      <c r="U22793" s="213"/>
      <c r="V22793" s="213"/>
      <c r="W22793" s="213"/>
      <c r="X22793" s="214"/>
      <c r="Y22793" s="214"/>
      <c r="Z22793" s="214"/>
      <c r="AA22793" s="217"/>
      <c r="AB22793" s="217"/>
      <c r="AC22793" s="217"/>
      <c r="AD22793" s="213"/>
    </row>
    <row r="22794" spans="20:30" x14ac:dyDescent="0.2">
      <c r="T22794" s="212"/>
      <c r="U22794" s="213"/>
      <c r="V22794" s="213"/>
      <c r="W22794" s="213"/>
      <c r="X22794" s="214"/>
      <c r="Y22794" s="214"/>
      <c r="Z22794" s="214"/>
      <c r="AA22794" s="217"/>
      <c r="AB22794" s="217"/>
      <c r="AC22794" s="217"/>
      <c r="AD22794" s="213"/>
    </row>
    <row r="22795" spans="20:30" x14ac:dyDescent="0.2">
      <c r="T22795" s="212"/>
      <c r="U22795" s="213"/>
      <c r="V22795" s="213"/>
      <c r="W22795" s="213"/>
      <c r="X22795" s="214"/>
      <c r="Y22795" s="214"/>
      <c r="Z22795" s="214"/>
      <c r="AA22795" s="217"/>
      <c r="AB22795" s="217"/>
      <c r="AC22795" s="217"/>
      <c r="AD22795" s="213"/>
    </row>
    <row r="22796" spans="20:30" x14ac:dyDescent="0.2">
      <c r="T22796" s="212"/>
      <c r="U22796" s="213"/>
      <c r="V22796" s="213"/>
      <c r="W22796" s="213"/>
      <c r="X22796" s="214"/>
      <c r="Y22796" s="214"/>
      <c r="Z22796" s="214"/>
      <c r="AA22796" s="217"/>
      <c r="AB22796" s="217"/>
      <c r="AC22796" s="217"/>
      <c r="AD22796" s="213"/>
    </row>
    <row r="22797" spans="20:30" x14ac:dyDescent="0.2">
      <c r="T22797" s="212"/>
      <c r="U22797" s="213"/>
      <c r="V22797" s="213"/>
      <c r="W22797" s="213"/>
      <c r="X22797" s="214"/>
      <c r="Y22797" s="214"/>
      <c r="Z22797" s="214"/>
      <c r="AA22797" s="217"/>
      <c r="AB22797" s="217"/>
      <c r="AC22797" s="217"/>
      <c r="AD22797" s="213"/>
    </row>
    <row r="22798" spans="20:30" x14ac:dyDescent="0.2">
      <c r="T22798" s="212"/>
      <c r="U22798" s="213"/>
      <c r="V22798" s="213"/>
      <c r="W22798" s="213"/>
      <c r="X22798" s="214"/>
      <c r="Y22798" s="214"/>
      <c r="Z22798" s="214"/>
      <c r="AA22798" s="217"/>
      <c r="AB22798" s="217"/>
      <c r="AC22798" s="217"/>
      <c r="AD22798" s="213"/>
    </row>
    <row r="22799" spans="20:30" x14ac:dyDescent="0.2">
      <c r="T22799" s="212"/>
      <c r="U22799" s="213"/>
      <c r="V22799" s="213"/>
      <c r="W22799" s="213"/>
      <c r="X22799" s="214"/>
      <c r="Y22799" s="214"/>
      <c r="Z22799" s="214"/>
      <c r="AA22799" s="217"/>
      <c r="AB22799" s="217"/>
      <c r="AC22799" s="217"/>
      <c r="AD22799" s="213"/>
    </row>
    <row r="22800" spans="20:30" x14ac:dyDescent="0.2">
      <c r="T22800" s="212"/>
      <c r="U22800" s="213"/>
      <c r="V22800" s="213"/>
      <c r="W22800" s="213"/>
      <c r="X22800" s="214"/>
      <c r="Y22800" s="214"/>
      <c r="Z22800" s="214"/>
      <c r="AA22800" s="217"/>
      <c r="AB22800" s="217"/>
      <c r="AC22800" s="217"/>
      <c r="AD22800" s="213"/>
    </row>
    <row r="22801" spans="20:30" x14ac:dyDescent="0.2">
      <c r="T22801" s="212"/>
      <c r="U22801" s="213"/>
      <c r="V22801" s="213"/>
      <c r="W22801" s="213"/>
      <c r="X22801" s="214"/>
      <c r="Y22801" s="214"/>
      <c r="Z22801" s="214"/>
      <c r="AA22801" s="217"/>
      <c r="AB22801" s="217"/>
      <c r="AC22801" s="217"/>
      <c r="AD22801" s="213"/>
    </row>
    <row r="22802" spans="20:30" x14ac:dyDescent="0.2">
      <c r="T22802" s="212"/>
      <c r="U22802" s="213"/>
      <c r="V22802" s="213"/>
      <c r="W22802" s="213"/>
      <c r="X22802" s="214"/>
      <c r="Y22802" s="214"/>
      <c r="Z22802" s="214"/>
      <c r="AA22802" s="217"/>
      <c r="AB22802" s="217"/>
      <c r="AC22802" s="217"/>
      <c r="AD22802" s="213"/>
    </row>
    <row r="22803" spans="20:30" x14ac:dyDescent="0.2">
      <c r="T22803" s="212"/>
      <c r="U22803" s="213"/>
      <c r="V22803" s="213"/>
      <c r="W22803" s="213"/>
      <c r="X22803" s="214"/>
      <c r="Y22803" s="214"/>
      <c r="Z22803" s="214"/>
      <c r="AA22803" s="217"/>
      <c r="AB22803" s="217"/>
      <c r="AC22803" s="217"/>
      <c r="AD22803" s="213"/>
    </row>
    <row r="22804" spans="20:30" x14ac:dyDescent="0.2">
      <c r="T22804" s="212"/>
      <c r="U22804" s="213"/>
      <c r="V22804" s="213"/>
      <c r="W22804" s="213"/>
      <c r="X22804" s="214"/>
      <c r="Y22804" s="214"/>
      <c r="Z22804" s="214"/>
      <c r="AA22804" s="217"/>
      <c r="AB22804" s="217"/>
      <c r="AC22804" s="217"/>
      <c r="AD22804" s="213"/>
    </row>
    <row r="22805" spans="20:30" x14ac:dyDescent="0.2">
      <c r="T22805" s="212"/>
      <c r="U22805" s="213"/>
      <c r="V22805" s="213"/>
      <c r="W22805" s="213"/>
      <c r="X22805" s="214"/>
      <c r="Y22805" s="214"/>
      <c r="Z22805" s="214"/>
      <c r="AA22805" s="217"/>
      <c r="AB22805" s="217"/>
      <c r="AC22805" s="217"/>
      <c r="AD22805" s="213"/>
    </row>
    <row r="22806" spans="20:30" x14ac:dyDescent="0.2">
      <c r="T22806" s="212"/>
      <c r="U22806" s="213"/>
      <c r="V22806" s="213"/>
      <c r="W22806" s="213"/>
      <c r="X22806" s="214"/>
      <c r="Y22806" s="214"/>
      <c r="Z22806" s="214"/>
      <c r="AA22806" s="217"/>
      <c r="AB22806" s="217"/>
      <c r="AC22806" s="217"/>
      <c r="AD22806" s="213"/>
    </row>
    <row r="22807" spans="20:30" x14ac:dyDescent="0.2">
      <c r="T22807" s="212"/>
      <c r="U22807" s="213"/>
      <c r="V22807" s="213"/>
      <c r="W22807" s="213"/>
      <c r="X22807" s="214"/>
      <c r="Y22807" s="214"/>
      <c r="Z22807" s="214"/>
      <c r="AA22807" s="217"/>
      <c r="AB22807" s="217"/>
      <c r="AC22807" s="217"/>
      <c r="AD22807" s="213"/>
    </row>
    <row r="22808" spans="20:30" x14ac:dyDescent="0.2">
      <c r="T22808" s="212"/>
      <c r="U22808" s="213"/>
      <c r="V22808" s="213"/>
      <c r="W22808" s="213"/>
      <c r="X22808" s="214"/>
      <c r="Y22808" s="214"/>
      <c r="Z22808" s="214"/>
      <c r="AA22808" s="217"/>
      <c r="AB22808" s="217"/>
      <c r="AC22808" s="217"/>
      <c r="AD22808" s="213"/>
    </row>
    <row r="22809" spans="20:30" x14ac:dyDescent="0.2">
      <c r="T22809" s="212"/>
      <c r="U22809" s="213"/>
      <c r="V22809" s="213"/>
      <c r="W22809" s="213"/>
      <c r="X22809" s="214"/>
      <c r="Y22809" s="214"/>
      <c r="Z22809" s="214"/>
      <c r="AA22809" s="217"/>
      <c r="AB22809" s="217"/>
      <c r="AC22809" s="217"/>
      <c r="AD22809" s="213"/>
    </row>
    <row r="22810" spans="20:30" x14ac:dyDescent="0.2">
      <c r="T22810" s="212"/>
      <c r="U22810" s="213"/>
      <c r="V22810" s="213"/>
      <c r="W22810" s="213"/>
      <c r="X22810" s="214"/>
      <c r="Y22810" s="214"/>
      <c r="Z22810" s="214"/>
      <c r="AA22810" s="217"/>
      <c r="AB22810" s="217"/>
      <c r="AC22810" s="217"/>
      <c r="AD22810" s="213"/>
    </row>
    <row r="22811" spans="20:30" x14ac:dyDescent="0.2">
      <c r="T22811" s="212"/>
      <c r="U22811" s="213"/>
      <c r="V22811" s="213"/>
      <c r="W22811" s="213"/>
      <c r="X22811" s="214"/>
      <c r="Y22811" s="214"/>
      <c r="Z22811" s="214"/>
      <c r="AA22811" s="217"/>
      <c r="AB22811" s="217"/>
      <c r="AC22811" s="217"/>
      <c r="AD22811" s="213"/>
    </row>
    <row r="22812" spans="20:30" x14ac:dyDescent="0.2">
      <c r="T22812" s="212"/>
      <c r="U22812" s="213"/>
      <c r="V22812" s="213"/>
      <c r="W22812" s="213"/>
      <c r="X22812" s="214"/>
      <c r="Y22812" s="214"/>
      <c r="Z22812" s="214"/>
      <c r="AA22812" s="217"/>
      <c r="AB22812" s="217"/>
      <c r="AC22812" s="217"/>
      <c r="AD22812" s="213"/>
    </row>
    <row r="22813" spans="20:30" x14ac:dyDescent="0.2">
      <c r="T22813" s="212"/>
      <c r="U22813" s="213"/>
      <c r="V22813" s="213"/>
      <c r="W22813" s="213"/>
      <c r="X22813" s="214"/>
      <c r="Y22813" s="214"/>
      <c r="Z22813" s="214"/>
      <c r="AA22813" s="217"/>
      <c r="AB22813" s="217"/>
      <c r="AC22813" s="217"/>
      <c r="AD22813" s="213"/>
    </row>
    <row r="22814" spans="20:30" x14ac:dyDescent="0.2">
      <c r="T22814" s="212"/>
      <c r="U22814" s="213"/>
      <c r="V22814" s="213"/>
      <c r="W22814" s="213"/>
      <c r="X22814" s="214"/>
      <c r="Y22814" s="214"/>
      <c r="Z22814" s="214"/>
      <c r="AA22814" s="217"/>
      <c r="AB22814" s="217"/>
      <c r="AC22814" s="217"/>
      <c r="AD22814" s="213"/>
    </row>
    <row r="22815" spans="20:30" x14ac:dyDescent="0.2">
      <c r="T22815" s="212"/>
      <c r="U22815" s="213"/>
      <c r="V22815" s="213"/>
      <c r="W22815" s="213"/>
      <c r="X22815" s="214"/>
      <c r="Y22815" s="214"/>
      <c r="Z22815" s="214"/>
      <c r="AA22815" s="217"/>
      <c r="AB22815" s="217"/>
      <c r="AC22815" s="217"/>
      <c r="AD22815" s="213"/>
    </row>
    <row r="22816" spans="20:30" x14ac:dyDescent="0.2">
      <c r="T22816" s="212"/>
      <c r="U22816" s="213"/>
      <c r="V22816" s="213"/>
      <c r="W22816" s="213"/>
      <c r="X22816" s="214"/>
      <c r="Y22816" s="214"/>
      <c r="Z22816" s="214"/>
      <c r="AA22816" s="217"/>
      <c r="AB22816" s="217"/>
      <c r="AC22816" s="217"/>
      <c r="AD22816" s="213"/>
    </row>
    <row r="22817" spans="20:30" x14ac:dyDescent="0.2">
      <c r="T22817" s="212"/>
      <c r="U22817" s="213"/>
      <c r="V22817" s="213"/>
      <c r="W22817" s="213"/>
      <c r="X22817" s="214"/>
      <c r="Y22817" s="214"/>
      <c r="Z22817" s="214"/>
      <c r="AA22817" s="217"/>
      <c r="AB22817" s="217"/>
      <c r="AC22817" s="217"/>
      <c r="AD22817" s="213"/>
    </row>
    <row r="22818" spans="20:30" x14ac:dyDescent="0.2">
      <c r="T22818" s="212"/>
      <c r="U22818" s="213"/>
      <c r="V22818" s="213"/>
      <c r="W22818" s="213"/>
      <c r="X22818" s="214"/>
      <c r="Y22818" s="214"/>
      <c r="Z22818" s="214"/>
      <c r="AA22818" s="217"/>
      <c r="AB22818" s="217"/>
      <c r="AC22818" s="217"/>
      <c r="AD22818" s="213"/>
    </row>
    <row r="22819" spans="20:30" x14ac:dyDescent="0.2">
      <c r="T22819" s="212"/>
      <c r="U22819" s="213"/>
      <c r="V22819" s="213"/>
      <c r="W22819" s="213"/>
      <c r="X22819" s="214"/>
      <c r="Y22819" s="214"/>
      <c r="Z22819" s="214"/>
      <c r="AA22819" s="217"/>
      <c r="AB22819" s="217"/>
      <c r="AC22819" s="217"/>
      <c r="AD22819" s="213"/>
    </row>
    <row r="22820" spans="20:30" x14ac:dyDescent="0.2">
      <c r="T22820" s="212"/>
      <c r="U22820" s="213"/>
      <c r="V22820" s="213"/>
      <c r="W22820" s="213"/>
      <c r="X22820" s="214"/>
      <c r="Y22820" s="214"/>
      <c r="Z22820" s="214"/>
      <c r="AA22820" s="217"/>
      <c r="AB22820" s="217"/>
      <c r="AC22820" s="217"/>
      <c r="AD22820" s="213"/>
    </row>
    <row r="22821" spans="20:30" x14ac:dyDescent="0.2">
      <c r="T22821" s="212"/>
      <c r="U22821" s="213"/>
      <c r="V22821" s="213"/>
      <c r="W22821" s="213"/>
      <c r="X22821" s="214"/>
      <c r="Y22821" s="214"/>
      <c r="Z22821" s="214"/>
      <c r="AA22821" s="217"/>
      <c r="AB22821" s="217"/>
      <c r="AC22821" s="217"/>
      <c r="AD22821" s="213"/>
    </row>
    <row r="22822" spans="20:30" x14ac:dyDescent="0.2">
      <c r="T22822" s="212"/>
      <c r="U22822" s="213"/>
      <c r="V22822" s="213"/>
      <c r="W22822" s="213"/>
      <c r="X22822" s="214"/>
      <c r="Y22822" s="214"/>
      <c r="Z22822" s="214"/>
      <c r="AA22822" s="217"/>
      <c r="AB22822" s="217"/>
      <c r="AC22822" s="217"/>
      <c r="AD22822" s="213"/>
    </row>
    <row r="22823" spans="20:30" x14ac:dyDescent="0.2">
      <c r="T22823" s="212"/>
      <c r="U22823" s="213"/>
      <c r="V22823" s="213"/>
      <c r="W22823" s="213"/>
      <c r="X22823" s="214"/>
      <c r="Y22823" s="214"/>
      <c r="Z22823" s="214"/>
      <c r="AA22823" s="217"/>
      <c r="AB22823" s="217"/>
      <c r="AC22823" s="217"/>
      <c r="AD22823" s="213"/>
    </row>
    <row r="22824" spans="20:30" x14ac:dyDescent="0.2">
      <c r="T22824" s="212"/>
      <c r="U22824" s="213"/>
      <c r="V22824" s="213"/>
      <c r="W22824" s="213"/>
      <c r="X22824" s="214"/>
      <c r="Y22824" s="214"/>
      <c r="Z22824" s="214"/>
      <c r="AA22824" s="217"/>
      <c r="AB22824" s="217"/>
      <c r="AC22824" s="217"/>
      <c r="AD22824" s="213"/>
    </row>
    <row r="22825" spans="20:30" x14ac:dyDescent="0.2">
      <c r="T22825" s="212"/>
      <c r="U22825" s="213"/>
      <c r="V22825" s="213"/>
      <c r="W22825" s="213"/>
      <c r="X22825" s="214"/>
      <c r="Y22825" s="214"/>
      <c r="Z22825" s="214"/>
      <c r="AA22825" s="217"/>
      <c r="AB22825" s="217"/>
      <c r="AC22825" s="217"/>
      <c r="AD22825" s="213"/>
    </row>
    <row r="22826" spans="20:30" x14ac:dyDescent="0.2">
      <c r="T22826" s="212"/>
      <c r="U22826" s="213"/>
      <c r="V22826" s="213"/>
      <c r="W22826" s="213"/>
      <c r="X22826" s="214"/>
      <c r="Y22826" s="214"/>
      <c r="Z22826" s="214"/>
      <c r="AA22826" s="217"/>
      <c r="AB22826" s="217"/>
      <c r="AC22826" s="217"/>
      <c r="AD22826" s="213"/>
    </row>
    <row r="22827" spans="20:30" x14ac:dyDescent="0.2">
      <c r="T22827" s="212"/>
      <c r="U22827" s="213"/>
      <c r="V22827" s="213"/>
      <c r="W22827" s="213"/>
      <c r="X22827" s="214"/>
      <c r="Y22827" s="214"/>
      <c r="Z22827" s="214"/>
      <c r="AA22827" s="217"/>
      <c r="AB22827" s="217"/>
      <c r="AC22827" s="217"/>
      <c r="AD22827" s="213"/>
    </row>
    <row r="22828" spans="20:30" x14ac:dyDescent="0.2">
      <c r="T22828" s="212"/>
      <c r="U22828" s="213"/>
      <c r="V22828" s="213"/>
      <c r="W22828" s="213"/>
      <c r="X22828" s="214"/>
      <c r="Y22828" s="214"/>
      <c r="Z22828" s="214"/>
      <c r="AA22828" s="217"/>
      <c r="AB22828" s="217"/>
      <c r="AC22828" s="217"/>
      <c r="AD22828" s="213"/>
    </row>
    <row r="22829" spans="20:30" x14ac:dyDescent="0.2">
      <c r="T22829" s="212"/>
      <c r="U22829" s="213"/>
      <c r="V22829" s="213"/>
      <c r="W22829" s="213"/>
      <c r="X22829" s="214"/>
      <c r="Y22829" s="214"/>
      <c r="Z22829" s="214"/>
      <c r="AA22829" s="217"/>
      <c r="AB22829" s="217"/>
      <c r="AC22829" s="217"/>
      <c r="AD22829" s="213"/>
    </row>
    <row r="22830" spans="20:30" x14ac:dyDescent="0.2">
      <c r="T22830" s="212"/>
      <c r="U22830" s="213"/>
      <c r="V22830" s="213"/>
      <c r="W22830" s="213"/>
      <c r="X22830" s="214"/>
      <c r="Y22830" s="214"/>
      <c r="Z22830" s="214"/>
      <c r="AA22830" s="217"/>
      <c r="AB22830" s="217"/>
      <c r="AC22830" s="217"/>
      <c r="AD22830" s="213"/>
    </row>
    <row r="22831" spans="20:30" x14ac:dyDescent="0.2">
      <c r="T22831" s="212"/>
      <c r="U22831" s="213"/>
      <c r="V22831" s="213"/>
      <c r="W22831" s="213"/>
      <c r="X22831" s="214"/>
      <c r="Y22831" s="214"/>
      <c r="Z22831" s="214"/>
      <c r="AA22831" s="217"/>
      <c r="AB22831" s="217"/>
      <c r="AC22831" s="217"/>
      <c r="AD22831" s="213"/>
    </row>
    <row r="22832" spans="20:30" x14ac:dyDescent="0.2">
      <c r="T22832" s="212"/>
      <c r="U22832" s="213"/>
      <c r="V22832" s="213"/>
      <c r="W22832" s="213"/>
      <c r="X22832" s="214"/>
      <c r="Y22832" s="214"/>
      <c r="Z22832" s="214"/>
      <c r="AA22832" s="217"/>
      <c r="AB22832" s="217"/>
      <c r="AC22832" s="217"/>
      <c r="AD22832" s="213"/>
    </row>
    <row r="22833" spans="20:30" x14ac:dyDescent="0.2">
      <c r="T22833" s="212"/>
      <c r="U22833" s="213"/>
      <c r="V22833" s="213"/>
      <c r="W22833" s="213"/>
      <c r="X22833" s="214"/>
      <c r="Y22833" s="214"/>
      <c r="Z22833" s="214"/>
      <c r="AA22833" s="217"/>
      <c r="AB22833" s="217"/>
      <c r="AC22833" s="217"/>
      <c r="AD22833" s="213"/>
    </row>
    <row r="22834" spans="20:30" x14ac:dyDescent="0.2">
      <c r="T22834" s="212"/>
      <c r="U22834" s="213"/>
      <c r="V22834" s="213"/>
      <c r="W22834" s="213"/>
      <c r="X22834" s="214"/>
      <c r="Y22834" s="214"/>
      <c r="Z22834" s="214"/>
      <c r="AA22834" s="217"/>
      <c r="AB22834" s="217"/>
      <c r="AC22834" s="217"/>
      <c r="AD22834" s="213"/>
    </row>
    <row r="22835" spans="20:30" x14ac:dyDescent="0.2">
      <c r="T22835" s="212"/>
      <c r="U22835" s="213"/>
      <c r="V22835" s="213"/>
      <c r="W22835" s="213"/>
      <c r="X22835" s="214"/>
      <c r="Y22835" s="214"/>
      <c r="Z22835" s="214"/>
      <c r="AA22835" s="217"/>
      <c r="AB22835" s="217"/>
      <c r="AC22835" s="217"/>
      <c r="AD22835" s="213"/>
    </row>
    <row r="22836" spans="20:30" x14ac:dyDescent="0.2">
      <c r="T22836" s="212"/>
      <c r="U22836" s="213"/>
      <c r="V22836" s="213"/>
      <c r="W22836" s="213"/>
      <c r="X22836" s="214"/>
      <c r="Y22836" s="214"/>
      <c r="Z22836" s="214"/>
      <c r="AA22836" s="217"/>
      <c r="AB22836" s="217"/>
      <c r="AC22836" s="217"/>
      <c r="AD22836" s="213"/>
    </row>
    <row r="22837" spans="20:30" x14ac:dyDescent="0.2">
      <c r="T22837" s="212"/>
      <c r="U22837" s="213"/>
      <c r="V22837" s="213"/>
      <c r="W22837" s="213"/>
      <c r="X22837" s="214"/>
      <c r="Y22837" s="214"/>
      <c r="Z22837" s="214"/>
      <c r="AA22837" s="217"/>
      <c r="AB22837" s="217"/>
      <c r="AC22837" s="217"/>
      <c r="AD22837" s="213"/>
    </row>
    <row r="22838" spans="20:30" x14ac:dyDescent="0.2">
      <c r="T22838" s="212"/>
      <c r="U22838" s="213"/>
      <c r="V22838" s="213"/>
      <c r="W22838" s="213"/>
      <c r="X22838" s="214"/>
      <c r="Y22838" s="214"/>
      <c r="Z22838" s="214"/>
      <c r="AA22838" s="217"/>
      <c r="AB22838" s="217"/>
      <c r="AC22838" s="217"/>
      <c r="AD22838" s="213"/>
    </row>
    <row r="22839" spans="20:30" x14ac:dyDescent="0.2">
      <c r="T22839" s="212"/>
      <c r="U22839" s="213"/>
      <c r="V22839" s="213"/>
      <c r="W22839" s="213"/>
      <c r="X22839" s="214"/>
      <c r="Y22839" s="214"/>
      <c r="Z22839" s="214"/>
      <c r="AA22839" s="217"/>
      <c r="AB22839" s="217"/>
      <c r="AC22839" s="217"/>
      <c r="AD22839" s="213"/>
    </row>
    <row r="22840" spans="20:30" x14ac:dyDescent="0.2">
      <c r="T22840" s="212"/>
      <c r="U22840" s="213"/>
      <c r="V22840" s="213"/>
      <c r="W22840" s="213"/>
      <c r="X22840" s="214"/>
      <c r="Y22840" s="214"/>
      <c r="Z22840" s="214"/>
      <c r="AA22840" s="217"/>
      <c r="AB22840" s="217"/>
      <c r="AC22840" s="217"/>
      <c r="AD22840" s="213"/>
    </row>
    <row r="22841" spans="20:30" x14ac:dyDescent="0.2">
      <c r="T22841" s="212"/>
      <c r="U22841" s="213"/>
      <c r="V22841" s="213"/>
      <c r="W22841" s="213"/>
      <c r="X22841" s="214"/>
      <c r="Y22841" s="214"/>
      <c r="Z22841" s="214"/>
      <c r="AA22841" s="217"/>
      <c r="AB22841" s="217"/>
      <c r="AC22841" s="217"/>
      <c r="AD22841" s="213"/>
    </row>
    <row r="22842" spans="20:30" x14ac:dyDescent="0.2">
      <c r="T22842" s="212"/>
      <c r="U22842" s="213"/>
      <c r="V22842" s="213"/>
      <c r="W22842" s="213"/>
      <c r="X22842" s="214"/>
      <c r="Y22842" s="214"/>
      <c r="Z22842" s="214"/>
      <c r="AA22842" s="217"/>
      <c r="AB22842" s="217"/>
      <c r="AC22842" s="217"/>
      <c r="AD22842" s="213"/>
    </row>
    <row r="22843" spans="20:30" x14ac:dyDescent="0.2">
      <c r="T22843" s="212"/>
      <c r="U22843" s="213"/>
      <c r="V22843" s="213"/>
      <c r="W22843" s="213"/>
      <c r="X22843" s="214"/>
      <c r="Y22843" s="214"/>
      <c r="Z22843" s="214"/>
      <c r="AA22843" s="217"/>
      <c r="AB22843" s="217"/>
      <c r="AC22843" s="217"/>
      <c r="AD22843" s="213"/>
    </row>
    <row r="22844" spans="20:30" x14ac:dyDescent="0.2">
      <c r="T22844" s="212"/>
      <c r="U22844" s="213"/>
      <c r="V22844" s="213"/>
      <c r="W22844" s="213"/>
      <c r="X22844" s="214"/>
      <c r="Y22844" s="214"/>
      <c r="Z22844" s="214"/>
      <c r="AA22844" s="217"/>
      <c r="AB22844" s="217"/>
      <c r="AC22844" s="217"/>
      <c r="AD22844" s="213"/>
    </row>
    <row r="22845" spans="20:30" x14ac:dyDescent="0.2">
      <c r="T22845" s="212"/>
      <c r="U22845" s="213"/>
      <c r="V22845" s="213"/>
      <c r="W22845" s="213"/>
      <c r="X22845" s="214"/>
      <c r="Y22845" s="214"/>
      <c r="Z22845" s="214"/>
      <c r="AA22845" s="217"/>
      <c r="AB22845" s="217"/>
      <c r="AC22845" s="217"/>
      <c r="AD22845" s="213"/>
    </row>
    <row r="22846" spans="20:30" x14ac:dyDescent="0.2">
      <c r="T22846" s="212"/>
      <c r="U22846" s="213"/>
      <c r="V22846" s="213"/>
      <c r="W22846" s="213"/>
      <c r="X22846" s="214"/>
      <c r="Y22846" s="214"/>
      <c r="Z22846" s="214"/>
      <c r="AA22846" s="217"/>
      <c r="AB22846" s="217"/>
      <c r="AC22846" s="217"/>
      <c r="AD22846" s="213"/>
    </row>
    <row r="22847" spans="20:30" x14ac:dyDescent="0.2">
      <c r="T22847" s="212"/>
      <c r="U22847" s="213"/>
      <c r="V22847" s="213"/>
      <c r="W22847" s="213"/>
      <c r="X22847" s="214"/>
      <c r="Y22847" s="214"/>
      <c r="Z22847" s="214"/>
      <c r="AA22847" s="217"/>
      <c r="AB22847" s="217"/>
      <c r="AC22847" s="217"/>
      <c r="AD22847" s="213"/>
    </row>
    <row r="22848" spans="20:30" x14ac:dyDescent="0.2">
      <c r="T22848" s="212"/>
      <c r="U22848" s="213"/>
      <c r="V22848" s="213"/>
      <c r="W22848" s="213"/>
      <c r="X22848" s="214"/>
      <c r="Y22848" s="214"/>
      <c r="Z22848" s="214"/>
      <c r="AA22848" s="217"/>
      <c r="AB22848" s="217"/>
      <c r="AC22848" s="217"/>
      <c r="AD22848" s="213"/>
    </row>
    <row r="22849" spans="20:30" x14ac:dyDescent="0.2">
      <c r="T22849" s="212"/>
      <c r="U22849" s="213"/>
      <c r="V22849" s="213"/>
      <c r="W22849" s="213"/>
      <c r="X22849" s="214"/>
      <c r="Y22849" s="214"/>
      <c r="Z22849" s="214"/>
      <c r="AA22849" s="217"/>
      <c r="AB22849" s="217"/>
      <c r="AC22849" s="217"/>
      <c r="AD22849" s="213"/>
    </row>
    <row r="22850" spans="20:30" x14ac:dyDescent="0.2">
      <c r="T22850" s="212"/>
      <c r="U22850" s="213"/>
      <c r="V22850" s="213"/>
      <c r="W22850" s="213"/>
      <c r="X22850" s="214"/>
      <c r="Y22850" s="214"/>
      <c r="Z22850" s="214"/>
      <c r="AA22850" s="217"/>
      <c r="AB22850" s="217"/>
      <c r="AC22850" s="217"/>
      <c r="AD22850" s="213"/>
    </row>
    <row r="22851" spans="20:30" x14ac:dyDescent="0.2">
      <c r="T22851" s="212"/>
      <c r="U22851" s="213"/>
      <c r="V22851" s="213"/>
      <c r="W22851" s="213"/>
      <c r="X22851" s="214"/>
      <c r="Y22851" s="214"/>
      <c r="Z22851" s="214"/>
      <c r="AA22851" s="217"/>
      <c r="AB22851" s="217"/>
      <c r="AC22851" s="217"/>
      <c r="AD22851" s="213"/>
    </row>
    <row r="22852" spans="20:30" x14ac:dyDescent="0.2">
      <c r="T22852" s="212"/>
      <c r="U22852" s="213"/>
      <c r="V22852" s="213"/>
      <c r="W22852" s="213"/>
      <c r="X22852" s="214"/>
      <c r="Y22852" s="214"/>
      <c r="Z22852" s="214"/>
      <c r="AA22852" s="217"/>
      <c r="AB22852" s="217"/>
      <c r="AC22852" s="217"/>
      <c r="AD22852" s="213"/>
    </row>
    <row r="22853" spans="20:30" x14ac:dyDescent="0.2">
      <c r="T22853" s="212"/>
      <c r="U22853" s="213"/>
      <c r="V22853" s="213"/>
      <c r="W22853" s="213"/>
      <c r="X22853" s="214"/>
      <c r="Y22853" s="214"/>
      <c r="Z22853" s="214"/>
      <c r="AA22853" s="217"/>
      <c r="AB22853" s="217"/>
      <c r="AC22853" s="217"/>
      <c r="AD22853" s="213"/>
    </row>
    <row r="22854" spans="20:30" x14ac:dyDescent="0.2">
      <c r="T22854" s="212"/>
      <c r="U22854" s="213"/>
      <c r="V22854" s="213"/>
      <c r="W22854" s="213"/>
      <c r="X22854" s="214"/>
      <c r="Y22854" s="214"/>
      <c r="Z22854" s="214"/>
      <c r="AA22854" s="217"/>
      <c r="AB22854" s="217"/>
      <c r="AC22854" s="217"/>
      <c r="AD22854" s="213"/>
    </row>
    <row r="22855" spans="20:30" x14ac:dyDescent="0.2">
      <c r="T22855" s="212"/>
      <c r="U22855" s="213"/>
      <c r="V22855" s="213"/>
      <c r="W22855" s="213"/>
      <c r="X22855" s="214"/>
      <c r="Y22855" s="214"/>
      <c r="Z22855" s="214"/>
      <c r="AA22855" s="217"/>
      <c r="AB22855" s="217"/>
      <c r="AC22855" s="217"/>
      <c r="AD22855" s="213"/>
    </row>
    <row r="22856" spans="20:30" x14ac:dyDescent="0.2">
      <c r="T22856" s="212"/>
      <c r="U22856" s="213"/>
      <c r="V22856" s="213"/>
      <c r="W22856" s="213"/>
      <c r="X22856" s="214"/>
      <c r="Y22856" s="214"/>
      <c r="Z22856" s="214"/>
      <c r="AA22856" s="217"/>
      <c r="AB22856" s="217"/>
      <c r="AC22856" s="217"/>
      <c r="AD22856" s="213"/>
    </row>
    <row r="22857" spans="20:30" x14ac:dyDescent="0.2">
      <c r="T22857" s="212"/>
      <c r="U22857" s="213"/>
      <c r="V22857" s="213"/>
      <c r="W22857" s="213"/>
      <c r="X22857" s="214"/>
      <c r="Y22857" s="214"/>
      <c r="Z22857" s="214"/>
      <c r="AA22857" s="217"/>
      <c r="AB22857" s="217"/>
      <c r="AC22857" s="217"/>
      <c r="AD22857" s="213"/>
    </row>
    <row r="22858" spans="20:30" x14ac:dyDescent="0.2">
      <c r="T22858" s="212"/>
      <c r="U22858" s="213"/>
      <c r="V22858" s="213"/>
      <c r="W22858" s="213"/>
      <c r="X22858" s="214"/>
      <c r="Y22858" s="214"/>
      <c r="Z22858" s="214"/>
      <c r="AA22858" s="217"/>
      <c r="AB22858" s="217"/>
      <c r="AC22858" s="217"/>
      <c r="AD22858" s="213"/>
    </row>
    <row r="22859" spans="20:30" x14ac:dyDescent="0.2">
      <c r="T22859" s="212"/>
      <c r="U22859" s="213"/>
      <c r="V22859" s="213"/>
      <c r="W22859" s="213"/>
      <c r="X22859" s="214"/>
      <c r="Y22859" s="214"/>
      <c r="Z22859" s="214"/>
      <c r="AA22859" s="217"/>
      <c r="AB22859" s="217"/>
      <c r="AC22859" s="217"/>
      <c r="AD22859" s="213"/>
    </row>
    <row r="22860" spans="20:30" x14ac:dyDescent="0.2">
      <c r="T22860" s="212"/>
      <c r="U22860" s="213"/>
      <c r="V22860" s="213"/>
      <c r="W22860" s="213"/>
      <c r="X22860" s="214"/>
      <c r="Y22860" s="214"/>
      <c r="Z22860" s="214"/>
      <c r="AA22860" s="217"/>
      <c r="AB22860" s="217"/>
      <c r="AC22860" s="217"/>
      <c r="AD22860" s="213"/>
    </row>
    <row r="22861" spans="20:30" x14ac:dyDescent="0.2">
      <c r="T22861" s="212"/>
      <c r="U22861" s="213"/>
      <c r="V22861" s="213"/>
      <c r="W22861" s="213"/>
      <c r="X22861" s="214"/>
      <c r="Y22861" s="214"/>
      <c r="Z22861" s="214"/>
      <c r="AA22861" s="217"/>
      <c r="AB22861" s="217"/>
      <c r="AC22861" s="217"/>
      <c r="AD22861" s="213"/>
    </row>
    <row r="22862" spans="20:30" x14ac:dyDescent="0.2">
      <c r="T22862" s="212"/>
      <c r="U22862" s="213"/>
      <c r="V22862" s="213"/>
      <c r="W22862" s="213"/>
      <c r="X22862" s="214"/>
      <c r="Y22862" s="214"/>
      <c r="Z22862" s="214"/>
      <c r="AA22862" s="217"/>
      <c r="AB22862" s="217"/>
      <c r="AC22862" s="217"/>
      <c r="AD22862" s="213"/>
    </row>
    <row r="22863" spans="20:30" x14ac:dyDescent="0.2">
      <c r="T22863" s="212"/>
      <c r="U22863" s="213"/>
      <c r="V22863" s="213"/>
      <c r="W22863" s="213"/>
      <c r="X22863" s="214"/>
      <c r="Y22863" s="214"/>
      <c r="Z22863" s="214"/>
      <c r="AA22863" s="217"/>
      <c r="AB22863" s="217"/>
      <c r="AC22863" s="217"/>
      <c r="AD22863" s="213"/>
    </row>
    <row r="22864" spans="20:30" x14ac:dyDescent="0.2">
      <c r="T22864" s="212"/>
      <c r="U22864" s="213"/>
      <c r="V22864" s="213"/>
      <c r="W22864" s="213"/>
      <c r="X22864" s="214"/>
      <c r="Y22864" s="214"/>
      <c r="Z22864" s="214"/>
      <c r="AA22864" s="217"/>
      <c r="AB22864" s="217"/>
      <c r="AC22864" s="217"/>
      <c r="AD22864" s="213"/>
    </row>
    <row r="22865" spans="20:30" x14ac:dyDescent="0.2">
      <c r="T22865" s="212"/>
      <c r="U22865" s="213"/>
      <c r="V22865" s="213"/>
      <c r="W22865" s="213"/>
      <c r="X22865" s="214"/>
      <c r="Y22865" s="214"/>
      <c r="Z22865" s="214"/>
      <c r="AA22865" s="217"/>
      <c r="AB22865" s="217"/>
      <c r="AC22865" s="217"/>
      <c r="AD22865" s="213"/>
    </row>
    <row r="22866" spans="20:30" x14ac:dyDescent="0.2">
      <c r="T22866" s="212"/>
      <c r="U22866" s="213"/>
      <c r="V22866" s="213"/>
      <c r="W22866" s="213"/>
      <c r="X22866" s="214"/>
      <c r="Y22866" s="214"/>
      <c r="Z22866" s="214"/>
      <c r="AA22866" s="217"/>
      <c r="AB22866" s="217"/>
      <c r="AC22866" s="217"/>
      <c r="AD22866" s="213"/>
    </row>
    <row r="22867" spans="20:30" x14ac:dyDescent="0.2">
      <c r="T22867" s="212"/>
      <c r="U22867" s="213"/>
      <c r="V22867" s="213"/>
      <c r="W22867" s="213"/>
      <c r="X22867" s="214"/>
      <c r="Y22867" s="214"/>
      <c r="Z22867" s="214"/>
      <c r="AA22867" s="217"/>
      <c r="AB22867" s="217"/>
      <c r="AC22867" s="217"/>
      <c r="AD22867" s="213"/>
    </row>
    <row r="22868" spans="20:30" x14ac:dyDescent="0.2">
      <c r="T22868" s="212"/>
      <c r="U22868" s="213"/>
      <c r="V22868" s="213"/>
      <c r="W22868" s="213"/>
      <c r="X22868" s="214"/>
      <c r="Y22868" s="214"/>
      <c r="Z22868" s="214"/>
      <c r="AA22868" s="217"/>
      <c r="AB22868" s="217"/>
      <c r="AC22868" s="217"/>
      <c r="AD22868" s="213"/>
    </row>
    <row r="22869" spans="20:30" x14ac:dyDescent="0.2">
      <c r="T22869" s="212"/>
      <c r="U22869" s="213"/>
      <c r="V22869" s="213"/>
      <c r="W22869" s="213"/>
      <c r="X22869" s="214"/>
      <c r="Y22869" s="214"/>
      <c r="Z22869" s="214"/>
      <c r="AA22869" s="217"/>
      <c r="AB22869" s="217"/>
      <c r="AC22869" s="217"/>
      <c r="AD22869" s="213"/>
    </row>
    <row r="22870" spans="20:30" x14ac:dyDescent="0.2">
      <c r="T22870" s="212"/>
      <c r="U22870" s="213"/>
      <c r="V22870" s="213"/>
      <c r="W22870" s="213"/>
      <c r="X22870" s="214"/>
      <c r="Y22870" s="214"/>
      <c r="Z22870" s="214"/>
      <c r="AA22870" s="217"/>
      <c r="AB22870" s="217"/>
      <c r="AC22870" s="217"/>
      <c r="AD22870" s="213"/>
    </row>
    <row r="22871" spans="20:30" x14ac:dyDescent="0.2">
      <c r="T22871" s="212"/>
      <c r="U22871" s="213"/>
      <c r="V22871" s="213"/>
      <c r="W22871" s="213"/>
      <c r="X22871" s="214"/>
      <c r="Y22871" s="214"/>
      <c r="Z22871" s="214"/>
      <c r="AA22871" s="217"/>
      <c r="AB22871" s="217"/>
      <c r="AC22871" s="217"/>
      <c r="AD22871" s="213"/>
    </row>
    <row r="22872" spans="20:30" x14ac:dyDescent="0.2">
      <c r="T22872" s="212"/>
      <c r="U22872" s="213"/>
      <c r="V22872" s="213"/>
      <c r="W22872" s="213"/>
      <c r="X22872" s="214"/>
      <c r="Y22872" s="214"/>
      <c r="Z22872" s="214"/>
      <c r="AA22872" s="217"/>
      <c r="AB22872" s="217"/>
      <c r="AC22872" s="217"/>
      <c r="AD22872" s="213"/>
    </row>
    <row r="22873" spans="20:30" x14ac:dyDescent="0.2">
      <c r="T22873" s="212"/>
      <c r="U22873" s="213"/>
      <c r="V22873" s="213"/>
      <c r="W22873" s="213"/>
      <c r="X22873" s="214"/>
      <c r="Y22873" s="214"/>
      <c r="Z22873" s="214"/>
      <c r="AA22873" s="217"/>
      <c r="AB22873" s="217"/>
      <c r="AC22873" s="217"/>
      <c r="AD22873" s="213"/>
    </row>
    <row r="22874" spans="20:30" x14ac:dyDescent="0.2">
      <c r="T22874" s="212"/>
      <c r="U22874" s="213"/>
      <c r="V22874" s="213"/>
      <c r="W22874" s="213"/>
      <c r="X22874" s="214"/>
      <c r="Y22874" s="214"/>
      <c r="Z22874" s="214"/>
      <c r="AA22874" s="217"/>
      <c r="AB22874" s="217"/>
      <c r="AC22874" s="217"/>
      <c r="AD22874" s="213"/>
    </row>
    <row r="22875" spans="20:30" x14ac:dyDescent="0.2">
      <c r="T22875" s="212"/>
      <c r="U22875" s="213"/>
      <c r="V22875" s="213"/>
      <c r="W22875" s="213"/>
      <c r="X22875" s="214"/>
      <c r="Y22875" s="214"/>
      <c r="Z22875" s="214"/>
      <c r="AA22875" s="217"/>
      <c r="AB22875" s="217"/>
      <c r="AC22875" s="217"/>
      <c r="AD22875" s="213"/>
    </row>
    <row r="22876" spans="20:30" x14ac:dyDescent="0.2">
      <c r="T22876" s="212"/>
      <c r="U22876" s="213"/>
      <c r="V22876" s="213"/>
      <c r="W22876" s="213"/>
      <c r="X22876" s="214"/>
      <c r="Y22876" s="214"/>
      <c r="Z22876" s="214"/>
      <c r="AA22876" s="217"/>
      <c r="AB22876" s="217"/>
      <c r="AC22876" s="217"/>
      <c r="AD22876" s="213"/>
    </row>
    <row r="22877" spans="20:30" x14ac:dyDescent="0.2">
      <c r="T22877" s="212"/>
      <c r="U22877" s="213"/>
      <c r="V22877" s="213"/>
      <c r="W22877" s="213"/>
      <c r="X22877" s="214"/>
      <c r="Y22877" s="214"/>
      <c r="Z22877" s="214"/>
      <c r="AA22877" s="217"/>
      <c r="AB22877" s="217"/>
      <c r="AC22877" s="217"/>
      <c r="AD22877" s="213"/>
    </row>
    <row r="22878" spans="20:30" x14ac:dyDescent="0.2">
      <c r="T22878" s="212"/>
      <c r="U22878" s="213"/>
      <c r="V22878" s="213"/>
      <c r="W22878" s="213"/>
      <c r="X22878" s="214"/>
      <c r="Y22878" s="214"/>
      <c r="Z22878" s="214"/>
      <c r="AA22878" s="217"/>
      <c r="AB22878" s="217"/>
      <c r="AC22878" s="217"/>
      <c r="AD22878" s="213"/>
    </row>
    <row r="22879" spans="20:30" x14ac:dyDescent="0.2">
      <c r="T22879" s="212"/>
      <c r="U22879" s="213"/>
      <c r="V22879" s="213"/>
      <c r="W22879" s="213"/>
      <c r="X22879" s="214"/>
      <c r="Y22879" s="214"/>
      <c r="Z22879" s="214"/>
      <c r="AA22879" s="217"/>
      <c r="AB22879" s="217"/>
      <c r="AC22879" s="217"/>
      <c r="AD22879" s="213"/>
    </row>
    <row r="22880" spans="20:30" x14ac:dyDescent="0.2">
      <c r="T22880" s="212"/>
      <c r="U22880" s="213"/>
      <c r="V22880" s="213"/>
      <c r="W22880" s="213"/>
      <c r="X22880" s="214"/>
      <c r="Y22880" s="214"/>
      <c r="Z22880" s="214"/>
      <c r="AA22880" s="217"/>
      <c r="AB22880" s="217"/>
      <c r="AC22880" s="217"/>
      <c r="AD22880" s="213"/>
    </row>
    <row r="22881" spans="20:30" x14ac:dyDescent="0.2">
      <c r="T22881" s="212"/>
      <c r="U22881" s="213"/>
      <c r="V22881" s="213"/>
      <c r="W22881" s="213"/>
      <c r="X22881" s="214"/>
      <c r="Y22881" s="214"/>
      <c r="Z22881" s="214"/>
      <c r="AA22881" s="217"/>
      <c r="AB22881" s="217"/>
      <c r="AC22881" s="217"/>
      <c r="AD22881" s="213"/>
    </row>
    <row r="22882" spans="20:30" x14ac:dyDescent="0.2">
      <c r="T22882" s="212"/>
      <c r="U22882" s="213"/>
      <c r="V22882" s="213"/>
      <c r="W22882" s="213"/>
      <c r="X22882" s="214"/>
      <c r="Y22882" s="214"/>
      <c r="Z22882" s="214"/>
      <c r="AA22882" s="217"/>
      <c r="AB22882" s="217"/>
      <c r="AC22882" s="217"/>
      <c r="AD22882" s="213"/>
    </row>
    <row r="22883" spans="20:30" x14ac:dyDescent="0.2">
      <c r="T22883" s="212"/>
      <c r="U22883" s="213"/>
      <c r="V22883" s="213"/>
      <c r="W22883" s="213"/>
      <c r="X22883" s="214"/>
      <c r="Y22883" s="214"/>
      <c r="Z22883" s="214"/>
      <c r="AA22883" s="217"/>
      <c r="AB22883" s="217"/>
      <c r="AC22883" s="217"/>
      <c r="AD22883" s="213"/>
    </row>
    <row r="22884" spans="20:30" x14ac:dyDescent="0.2">
      <c r="T22884" s="212"/>
      <c r="U22884" s="213"/>
      <c r="V22884" s="213"/>
      <c r="W22884" s="213"/>
      <c r="X22884" s="214"/>
      <c r="Y22884" s="214"/>
      <c r="Z22884" s="214"/>
      <c r="AA22884" s="217"/>
      <c r="AB22884" s="217"/>
      <c r="AC22884" s="217"/>
      <c r="AD22884" s="213"/>
    </row>
    <row r="22885" spans="20:30" x14ac:dyDescent="0.2">
      <c r="T22885" s="212"/>
      <c r="U22885" s="213"/>
      <c r="V22885" s="213"/>
      <c r="W22885" s="213"/>
      <c r="X22885" s="214"/>
      <c r="Y22885" s="214"/>
      <c r="Z22885" s="214"/>
      <c r="AA22885" s="217"/>
      <c r="AB22885" s="217"/>
      <c r="AC22885" s="217"/>
      <c r="AD22885" s="213"/>
    </row>
    <row r="22886" spans="20:30" x14ac:dyDescent="0.2">
      <c r="T22886" s="212"/>
      <c r="U22886" s="213"/>
      <c r="V22886" s="213"/>
      <c r="W22886" s="213"/>
      <c r="X22886" s="214"/>
      <c r="Y22886" s="214"/>
      <c r="Z22886" s="214"/>
      <c r="AA22886" s="217"/>
      <c r="AB22886" s="217"/>
      <c r="AC22886" s="217"/>
      <c r="AD22886" s="213"/>
    </row>
    <row r="22887" spans="20:30" x14ac:dyDescent="0.2">
      <c r="T22887" s="212"/>
      <c r="U22887" s="213"/>
      <c r="V22887" s="213"/>
      <c r="W22887" s="213"/>
      <c r="X22887" s="214"/>
      <c r="Y22887" s="214"/>
      <c r="Z22887" s="214"/>
      <c r="AA22887" s="217"/>
      <c r="AB22887" s="217"/>
      <c r="AC22887" s="217"/>
      <c r="AD22887" s="213"/>
    </row>
    <row r="22888" spans="20:30" x14ac:dyDescent="0.2">
      <c r="T22888" s="212"/>
      <c r="U22888" s="213"/>
      <c r="V22888" s="213"/>
      <c r="W22888" s="213"/>
      <c r="X22888" s="214"/>
      <c r="Y22888" s="214"/>
      <c r="Z22888" s="214"/>
      <c r="AA22888" s="217"/>
      <c r="AB22888" s="217"/>
      <c r="AC22888" s="217"/>
      <c r="AD22888" s="213"/>
    </row>
    <row r="22889" spans="20:30" x14ac:dyDescent="0.2">
      <c r="T22889" s="212"/>
      <c r="U22889" s="213"/>
      <c r="V22889" s="213"/>
      <c r="W22889" s="213"/>
      <c r="X22889" s="214"/>
      <c r="Y22889" s="214"/>
      <c r="Z22889" s="214"/>
      <c r="AA22889" s="217"/>
      <c r="AB22889" s="217"/>
      <c r="AC22889" s="217"/>
      <c r="AD22889" s="213"/>
    </row>
    <row r="22890" spans="20:30" x14ac:dyDescent="0.2">
      <c r="T22890" s="212"/>
      <c r="U22890" s="213"/>
      <c r="V22890" s="213"/>
      <c r="W22890" s="213"/>
      <c r="X22890" s="214"/>
      <c r="Y22890" s="214"/>
      <c r="Z22890" s="214"/>
      <c r="AA22890" s="217"/>
      <c r="AB22890" s="217"/>
      <c r="AC22890" s="217"/>
      <c r="AD22890" s="213"/>
    </row>
    <row r="22891" spans="20:30" x14ac:dyDescent="0.2">
      <c r="T22891" s="212"/>
      <c r="U22891" s="213"/>
      <c r="V22891" s="213"/>
      <c r="W22891" s="213"/>
      <c r="X22891" s="214"/>
      <c r="Y22891" s="214"/>
      <c r="Z22891" s="214"/>
      <c r="AA22891" s="217"/>
      <c r="AB22891" s="217"/>
      <c r="AC22891" s="217"/>
      <c r="AD22891" s="213"/>
    </row>
    <row r="22892" spans="20:30" x14ac:dyDescent="0.2">
      <c r="T22892" s="212"/>
      <c r="U22892" s="213"/>
      <c r="V22892" s="213"/>
      <c r="W22892" s="213"/>
      <c r="X22892" s="214"/>
      <c r="Y22892" s="214"/>
      <c r="Z22892" s="214"/>
      <c r="AA22892" s="217"/>
      <c r="AB22892" s="217"/>
      <c r="AC22892" s="217"/>
      <c r="AD22892" s="213"/>
    </row>
    <row r="22893" spans="20:30" x14ac:dyDescent="0.2">
      <c r="T22893" s="212"/>
      <c r="U22893" s="213"/>
      <c r="V22893" s="213"/>
      <c r="W22893" s="213"/>
      <c r="X22893" s="214"/>
      <c r="Y22893" s="214"/>
      <c r="Z22893" s="214"/>
      <c r="AA22893" s="217"/>
      <c r="AB22893" s="217"/>
      <c r="AC22893" s="217"/>
      <c r="AD22893" s="213"/>
    </row>
    <row r="22894" spans="20:30" x14ac:dyDescent="0.2">
      <c r="T22894" s="212"/>
      <c r="U22894" s="213"/>
      <c r="V22894" s="213"/>
      <c r="W22894" s="213"/>
      <c r="X22894" s="214"/>
      <c r="Y22894" s="214"/>
      <c r="Z22894" s="214"/>
      <c r="AA22894" s="217"/>
      <c r="AB22894" s="217"/>
      <c r="AC22894" s="217"/>
      <c r="AD22894" s="213"/>
    </row>
    <row r="22895" spans="20:30" x14ac:dyDescent="0.2">
      <c r="T22895" s="212"/>
      <c r="U22895" s="213"/>
      <c r="V22895" s="213"/>
      <c r="W22895" s="213"/>
      <c r="X22895" s="214"/>
      <c r="Y22895" s="214"/>
      <c r="Z22895" s="214"/>
      <c r="AA22895" s="217"/>
      <c r="AB22895" s="217"/>
      <c r="AC22895" s="217"/>
      <c r="AD22895" s="213"/>
    </row>
    <row r="22896" spans="20:30" x14ac:dyDescent="0.2">
      <c r="T22896" s="212"/>
      <c r="U22896" s="213"/>
      <c r="V22896" s="213"/>
      <c r="W22896" s="213"/>
      <c r="X22896" s="214"/>
      <c r="Y22896" s="214"/>
      <c r="Z22896" s="214"/>
      <c r="AA22896" s="217"/>
      <c r="AB22896" s="217"/>
      <c r="AC22896" s="217"/>
      <c r="AD22896" s="213"/>
    </row>
    <row r="22897" spans="20:30" x14ac:dyDescent="0.2">
      <c r="T22897" s="212"/>
      <c r="U22897" s="213"/>
      <c r="V22897" s="213"/>
      <c r="W22897" s="213"/>
      <c r="X22897" s="214"/>
      <c r="Y22897" s="214"/>
      <c r="Z22897" s="214"/>
      <c r="AA22897" s="217"/>
      <c r="AB22897" s="217"/>
      <c r="AC22897" s="217"/>
      <c r="AD22897" s="213"/>
    </row>
    <row r="22898" spans="20:30" x14ac:dyDescent="0.2">
      <c r="T22898" s="212"/>
      <c r="U22898" s="213"/>
      <c r="V22898" s="213"/>
      <c r="W22898" s="213"/>
      <c r="X22898" s="214"/>
      <c r="Y22898" s="214"/>
      <c r="Z22898" s="214"/>
      <c r="AA22898" s="217"/>
      <c r="AB22898" s="217"/>
      <c r="AC22898" s="217"/>
      <c r="AD22898" s="213"/>
    </row>
    <row r="22899" spans="20:30" x14ac:dyDescent="0.2">
      <c r="T22899" s="212"/>
      <c r="U22899" s="213"/>
      <c r="V22899" s="213"/>
      <c r="W22899" s="213"/>
      <c r="X22899" s="214"/>
      <c r="Y22899" s="214"/>
      <c r="Z22899" s="214"/>
      <c r="AA22899" s="217"/>
      <c r="AB22899" s="217"/>
      <c r="AC22899" s="217"/>
      <c r="AD22899" s="213"/>
    </row>
    <row r="22900" spans="20:30" x14ac:dyDescent="0.2">
      <c r="T22900" s="212"/>
      <c r="U22900" s="213"/>
      <c r="V22900" s="213"/>
      <c r="W22900" s="213"/>
      <c r="X22900" s="214"/>
      <c r="Y22900" s="214"/>
      <c r="Z22900" s="214"/>
      <c r="AA22900" s="217"/>
      <c r="AB22900" s="217"/>
      <c r="AC22900" s="217"/>
      <c r="AD22900" s="213"/>
    </row>
    <row r="22901" spans="20:30" x14ac:dyDescent="0.2">
      <c r="T22901" s="212"/>
      <c r="U22901" s="213"/>
      <c r="V22901" s="213"/>
      <c r="W22901" s="213"/>
      <c r="X22901" s="214"/>
      <c r="Y22901" s="214"/>
      <c r="Z22901" s="214"/>
      <c r="AA22901" s="217"/>
      <c r="AB22901" s="217"/>
      <c r="AC22901" s="217"/>
      <c r="AD22901" s="213"/>
    </row>
    <row r="22902" spans="20:30" x14ac:dyDescent="0.2">
      <c r="T22902" s="212"/>
      <c r="U22902" s="213"/>
      <c r="V22902" s="213"/>
      <c r="W22902" s="213"/>
      <c r="X22902" s="214"/>
      <c r="Y22902" s="214"/>
      <c r="Z22902" s="214"/>
      <c r="AA22902" s="217"/>
      <c r="AB22902" s="217"/>
      <c r="AC22902" s="217"/>
      <c r="AD22902" s="213"/>
    </row>
    <row r="22903" spans="20:30" x14ac:dyDescent="0.2">
      <c r="T22903" s="212"/>
      <c r="U22903" s="213"/>
      <c r="V22903" s="213"/>
      <c r="W22903" s="213"/>
      <c r="X22903" s="214"/>
      <c r="Y22903" s="214"/>
      <c r="Z22903" s="214"/>
      <c r="AA22903" s="217"/>
      <c r="AB22903" s="217"/>
      <c r="AC22903" s="217"/>
      <c r="AD22903" s="213"/>
    </row>
    <row r="22904" spans="20:30" x14ac:dyDescent="0.2">
      <c r="T22904" s="212"/>
      <c r="U22904" s="213"/>
      <c r="V22904" s="213"/>
      <c r="W22904" s="213"/>
      <c r="X22904" s="214"/>
      <c r="Y22904" s="214"/>
      <c r="Z22904" s="214"/>
      <c r="AA22904" s="217"/>
      <c r="AB22904" s="217"/>
      <c r="AC22904" s="217"/>
      <c r="AD22904" s="213"/>
    </row>
    <row r="22905" spans="20:30" x14ac:dyDescent="0.2">
      <c r="T22905" s="212"/>
      <c r="U22905" s="213"/>
      <c r="V22905" s="213"/>
      <c r="W22905" s="213"/>
      <c r="X22905" s="214"/>
      <c r="Y22905" s="214"/>
      <c r="Z22905" s="214"/>
      <c r="AA22905" s="217"/>
      <c r="AB22905" s="217"/>
      <c r="AC22905" s="217"/>
      <c r="AD22905" s="213"/>
    </row>
    <row r="22906" spans="20:30" x14ac:dyDescent="0.2">
      <c r="T22906" s="212"/>
      <c r="U22906" s="213"/>
      <c r="V22906" s="213"/>
      <c r="W22906" s="213"/>
      <c r="X22906" s="214"/>
      <c r="Y22906" s="214"/>
      <c r="Z22906" s="214"/>
      <c r="AA22906" s="217"/>
      <c r="AB22906" s="217"/>
      <c r="AC22906" s="217"/>
      <c r="AD22906" s="213"/>
    </row>
    <row r="22907" spans="20:30" x14ac:dyDescent="0.2">
      <c r="T22907" s="212"/>
      <c r="U22907" s="213"/>
      <c r="V22907" s="213"/>
      <c r="W22907" s="213"/>
      <c r="X22907" s="214"/>
      <c r="Y22907" s="214"/>
      <c r="Z22907" s="214"/>
      <c r="AA22907" s="217"/>
      <c r="AB22907" s="217"/>
      <c r="AC22907" s="217"/>
      <c r="AD22907" s="213"/>
    </row>
    <row r="22908" spans="20:30" x14ac:dyDescent="0.2">
      <c r="T22908" s="212"/>
      <c r="U22908" s="213"/>
      <c r="V22908" s="213"/>
      <c r="W22908" s="213"/>
      <c r="X22908" s="214"/>
      <c r="Y22908" s="214"/>
      <c r="Z22908" s="214"/>
      <c r="AA22908" s="217"/>
      <c r="AB22908" s="217"/>
      <c r="AC22908" s="217"/>
      <c r="AD22908" s="213"/>
    </row>
    <row r="22909" spans="20:30" x14ac:dyDescent="0.2">
      <c r="T22909" s="212"/>
      <c r="U22909" s="213"/>
      <c r="V22909" s="213"/>
      <c r="W22909" s="213"/>
      <c r="X22909" s="214"/>
      <c r="Y22909" s="214"/>
      <c r="Z22909" s="214"/>
      <c r="AA22909" s="217"/>
      <c r="AB22909" s="217"/>
      <c r="AC22909" s="217"/>
      <c r="AD22909" s="213"/>
    </row>
    <row r="22910" spans="20:30" x14ac:dyDescent="0.2">
      <c r="T22910" s="212"/>
      <c r="U22910" s="213"/>
      <c r="V22910" s="213"/>
      <c r="W22910" s="213"/>
      <c r="X22910" s="214"/>
      <c r="Y22910" s="214"/>
      <c r="Z22910" s="214"/>
      <c r="AA22910" s="217"/>
      <c r="AB22910" s="217"/>
      <c r="AC22910" s="217"/>
      <c r="AD22910" s="213"/>
    </row>
    <row r="22911" spans="20:30" x14ac:dyDescent="0.2">
      <c r="T22911" s="212"/>
      <c r="U22911" s="213"/>
      <c r="V22911" s="213"/>
      <c r="W22911" s="213"/>
      <c r="X22911" s="214"/>
      <c r="Y22911" s="214"/>
      <c r="Z22911" s="214"/>
      <c r="AA22911" s="217"/>
      <c r="AB22911" s="217"/>
      <c r="AC22911" s="217"/>
      <c r="AD22911" s="213"/>
    </row>
    <row r="22912" spans="20:30" x14ac:dyDescent="0.2">
      <c r="T22912" s="212"/>
      <c r="U22912" s="213"/>
      <c r="V22912" s="213"/>
      <c r="W22912" s="213"/>
      <c r="X22912" s="214"/>
      <c r="Y22912" s="214"/>
      <c r="Z22912" s="214"/>
      <c r="AA22912" s="217"/>
      <c r="AB22912" s="217"/>
      <c r="AC22912" s="217"/>
      <c r="AD22912" s="213"/>
    </row>
    <row r="22913" spans="20:30" x14ac:dyDescent="0.2">
      <c r="T22913" s="212"/>
      <c r="U22913" s="213"/>
      <c r="V22913" s="213"/>
      <c r="W22913" s="213"/>
      <c r="X22913" s="214"/>
      <c r="Y22913" s="214"/>
      <c r="Z22913" s="214"/>
      <c r="AA22913" s="217"/>
      <c r="AB22913" s="217"/>
      <c r="AC22913" s="217"/>
      <c r="AD22913" s="213"/>
    </row>
    <row r="22914" spans="20:30" x14ac:dyDescent="0.2">
      <c r="T22914" s="212"/>
      <c r="U22914" s="213"/>
      <c r="V22914" s="213"/>
      <c r="W22914" s="213"/>
      <c r="X22914" s="214"/>
      <c r="Y22914" s="214"/>
      <c r="Z22914" s="214"/>
      <c r="AA22914" s="217"/>
      <c r="AB22914" s="217"/>
      <c r="AC22914" s="217"/>
      <c r="AD22914" s="213"/>
    </row>
    <row r="22915" spans="20:30" x14ac:dyDescent="0.2">
      <c r="T22915" s="212"/>
      <c r="U22915" s="213"/>
      <c r="V22915" s="213"/>
      <c r="W22915" s="213"/>
      <c r="X22915" s="214"/>
      <c r="Y22915" s="214"/>
      <c r="Z22915" s="214"/>
      <c r="AA22915" s="217"/>
      <c r="AB22915" s="217"/>
      <c r="AC22915" s="217"/>
      <c r="AD22915" s="213"/>
    </row>
    <row r="22916" spans="20:30" x14ac:dyDescent="0.2">
      <c r="T22916" s="212"/>
      <c r="U22916" s="213"/>
      <c r="V22916" s="213"/>
      <c r="W22916" s="213"/>
      <c r="X22916" s="214"/>
      <c r="Y22916" s="214"/>
      <c r="Z22916" s="214"/>
      <c r="AA22916" s="217"/>
      <c r="AB22916" s="217"/>
      <c r="AC22916" s="217"/>
      <c r="AD22916" s="213"/>
    </row>
    <row r="22917" spans="20:30" x14ac:dyDescent="0.2">
      <c r="T22917" s="212"/>
      <c r="U22917" s="213"/>
      <c r="V22917" s="213"/>
      <c r="W22917" s="213"/>
      <c r="X22917" s="214"/>
      <c r="Y22917" s="214"/>
      <c r="Z22917" s="214"/>
      <c r="AA22917" s="217"/>
      <c r="AB22917" s="217"/>
      <c r="AC22917" s="217"/>
      <c r="AD22917" s="213"/>
    </row>
    <row r="22918" spans="20:30" x14ac:dyDescent="0.2">
      <c r="T22918" s="212"/>
      <c r="U22918" s="213"/>
      <c r="V22918" s="213"/>
      <c r="W22918" s="213"/>
      <c r="X22918" s="214"/>
      <c r="Y22918" s="214"/>
      <c r="Z22918" s="214"/>
      <c r="AA22918" s="217"/>
      <c r="AB22918" s="217"/>
      <c r="AC22918" s="217"/>
      <c r="AD22918" s="213"/>
    </row>
    <row r="22919" spans="20:30" x14ac:dyDescent="0.2">
      <c r="T22919" s="212"/>
      <c r="U22919" s="213"/>
      <c r="V22919" s="213"/>
      <c r="W22919" s="213"/>
      <c r="X22919" s="214"/>
      <c r="Y22919" s="214"/>
      <c r="Z22919" s="214"/>
      <c r="AA22919" s="217"/>
      <c r="AB22919" s="217"/>
      <c r="AC22919" s="217"/>
      <c r="AD22919" s="213"/>
    </row>
    <row r="22920" spans="20:30" x14ac:dyDescent="0.2">
      <c r="T22920" s="212"/>
      <c r="U22920" s="213"/>
      <c r="V22920" s="213"/>
      <c r="W22920" s="213"/>
      <c r="X22920" s="214"/>
      <c r="Y22920" s="214"/>
      <c r="Z22920" s="214"/>
      <c r="AA22920" s="217"/>
      <c r="AB22920" s="217"/>
      <c r="AC22920" s="217"/>
      <c r="AD22920" s="213"/>
    </row>
    <row r="22921" spans="20:30" x14ac:dyDescent="0.2">
      <c r="T22921" s="212"/>
      <c r="U22921" s="213"/>
      <c r="V22921" s="213"/>
      <c r="W22921" s="213"/>
      <c r="X22921" s="214"/>
      <c r="Y22921" s="214"/>
      <c r="Z22921" s="214"/>
      <c r="AA22921" s="217"/>
      <c r="AB22921" s="217"/>
      <c r="AC22921" s="217"/>
      <c r="AD22921" s="213"/>
    </row>
    <row r="22922" spans="20:30" x14ac:dyDescent="0.2">
      <c r="T22922" s="212"/>
      <c r="U22922" s="213"/>
      <c r="V22922" s="213"/>
      <c r="W22922" s="213"/>
      <c r="X22922" s="214"/>
      <c r="Y22922" s="214"/>
      <c r="Z22922" s="214"/>
      <c r="AA22922" s="217"/>
      <c r="AB22922" s="217"/>
      <c r="AC22922" s="217"/>
      <c r="AD22922" s="213"/>
    </row>
    <row r="22923" spans="20:30" x14ac:dyDescent="0.2">
      <c r="T22923" s="212"/>
      <c r="U22923" s="213"/>
      <c r="V22923" s="213"/>
      <c r="W22923" s="213"/>
      <c r="X22923" s="214"/>
      <c r="Y22923" s="214"/>
      <c r="Z22923" s="214"/>
      <c r="AA22923" s="217"/>
      <c r="AB22923" s="217"/>
      <c r="AC22923" s="217"/>
      <c r="AD22923" s="213"/>
    </row>
    <row r="22924" spans="20:30" x14ac:dyDescent="0.2">
      <c r="T22924" s="212"/>
      <c r="U22924" s="213"/>
      <c r="V22924" s="213"/>
      <c r="W22924" s="213"/>
      <c r="X22924" s="214"/>
      <c r="Y22924" s="214"/>
      <c r="Z22924" s="214"/>
      <c r="AA22924" s="217"/>
      <c r="AB22924" s="217"/>
      <c r="AC22924" s="217"/>
      <c r="AD22924" s="213"/>
    </row>
    <row r="22925" spans="20:30" x14ac:dyDescent="0.2">
      <c r="T22925" s="212"/>
      <c r="U22925" s="213"/>
      <c r="V22925" s="213"/>
      <c r="W22925" s="213"/>
      <c r="X22925" s="214"/>
      <c r="Y22925" s="214"/>
      <c r="Z22925" s="214"/>
      <c r="AA22925" s="217"/>
      <c r="AB22925" s="217"/>
      <c r="AC22925" s="217"/>
      <c r="AD22925" s="213"/>
    </row>
    <row r="22926" spans="20:30" x14ac:dyDescent="0.2">
      <c r="T22926" s="212"/>
      <c r="U22926" s="213"/>
      <c r="V22926" s="213"/>
      <c r="W22926" s="213"/>
      <c r="X22926" s="214"/>
      <c r="Y22926" s="214"/>
      <c r="Z22926" s="214"/>
      <c r="AA22926" s="217"/>
      <c r="AB22926" s="217"/>
      <c r="AC22926" s="217"/>
      <c r="AD22926" s="213"/>
    </row>
    <row r="22927" spans="20:30" x14ac:dyDescent="0.2">
      <c r="T22927" s="212"/>
      <c r="U22927" s="213"/>
      <c r="V22927" s="213"/>
      <c r="W22927" s="213"/>
      <c r="X22927" s="214"/>
      <c r="Y22927" s="214"/>
      <c r="Z22927" s="214"/>
      <c r="AA22927" s="217"/>
      <c r="AB22927" s="217"/>
      <c r="AC22927" s="217"/>
      <c r="AD22927" s="213"/>
    </row>
    <row r="22928" spans="20:30" x14ac:dyDescent="0.2">
      <c r="T22928" s="212"/>
      <c r="U22928" s="213"/>
      <c r="V22928" s="213"/>
      <c r="W22928" s="213"/>
      <c r="X22928" s="214"/>
      <c r="Y22928" s="214"/>
      <c r="Z22928" s="214"/>
      <c r="AA22928" s="217"/>
      <c r="AB22928" s="217"/>
      <c r="AC22928" s="217"/>
      <c r="AD22928" s="213"/>
    </row>
    <row r="22929" spans="20:30" x14ac:dyDescent="0.2">
      <c r="T22929" s="212"/>
      <c r="U22929" s="213"/>
      <c r="V22929" s="213"/>
      <c r="W22929" s="213"/>
      <c r="X22929" s="214"/>
      <c r="Y22929" s="214"/>
      <c r="Z22929" s="214"/>
      <c r="AA22929" s="217"/>
      <c r="AB22929" s="217"/>
      <c r="AC22929" s="217"/>
      <c r="AD22929" s="213"/>
    </row>
    <row r="22930" spans="20:30" x14ac:dyDescent="0.2">
      <c r="T22930" s="212"/>
      <c r="U22930" s="213"/>
      <c r="V22930" s="213"/>
      <c r="W22930" s="213"/>
      <c r="X22930" s="214"/>
      <c r="Y22930" s="214"/>
      <c r="Z22930" s="214"/>
      <c r="AA22930" s="217"/>
      <c r="AB22930" s="217"/>
      <c r="AC22930" s="217"/>
      <c r="AD22930" s="213"/>
    </row>
    <row r="22931" spans="20:30" x14ac:dyDescent="0.2">
      <c r="T22931" s="212"/>
      <c r="U22931" s="213"/>
      <c r="V22931" s="213"/>
      <c r="W22931" s="213"/>
      <c r="X22931" s="214"/>
      <c r="Y22931" s="214"/>
      <c r="Z22931" s="214"/>
      <c r="AA22931" s="217"/>
      <c r="AB22931" s="217"/>
      <c r="AC22931" s="217"/>
      <c r="AD22931" s="213"/>
    </row>
    <row r="22932" spans="20:30" x14ac:dyDescent="0.2">
      <c r="T22932" s="212"/>
      <c r="U22932" s="213"/>
      <c r="V22932" s="213"/>
      <c r="W22932" s="213"/>
      <c r="X22932" s="214"/>
      <c r="Y22932" s="214"/>
      <c r="Z22932" s="214"/>
      <c r="AA22932" s="217"/>
      <c r="AB22932" s="217"/>
      <c r="AC22932" s="217"/>
      <c r="AD22932" s="213"/>
    </row>
    <row r="22933" spans="20:30" x14ac:dyDescent="0.2">
      <c r="T22933" s="212"/>
      <c r="U22933" s="213"/>
      <c r="V22933" s="213"/>
      <c r="W22933" s="213"/>
      <c r="X22933" s="214"/>
      <c r="Y22933" s="214"/>
      <c r="Z22933" s="214"/>
      <c r="AA22933" s="217"/>
      <c r="AB22933" s="217"/>
      <c r="AC22933" s="217"/>
      <c r="AD22933" s="213"/>
    </row>
    <row r="22934" spans="20:30" x14ac:dyDescent="0.2">
      <c r="T22934" s="212"/>
      <c r="U22934" s="213"/>
      <c r="V22934" s="213"/>
      <c r="W22934" s="213"/>
      <c r="X22934" s="214"/>
      <c r="Y22934" s="214"/>
      <c r="Z22934" s="214"/>
      <c r="AA22934" s="217"/>
      <c r="AB22934" s="217"/>
      <c r="AC22934" s="217"/>
      <c r="AD22934" s="213"/>
    </row>
    <row r="22935" spans="20:30" x14ac:dyDescent="0.2">
      <c r="T22935" s="212"/>
      <c r="U22935" s="213"/>
      <c r="V22935" s="213"/>
      <c r="W22935" s="213"/>
      <c r="X22935" s="214"/>
      <c r="Y22935" s="214"/>
      <c r="Z22935" s="214"/>
      <c r="AA22935" s="217"/>
      <c r="AB22935" s="217"/>
      <c r="AC22935" s="217"/>
      <c r="AD22935" s="213"/>
    </row>
    <row r="22936" spans="20:30" x14ac:dyDescent="0.2">
      <c r="T22936" s="212"/>
      <c r="U22936" s="213"/>
      <c r="V22936" s="213"/>
      <c r="W22936" s="213"/>
      <c r="X22936" s="214"/>
      <c r="Y22936" s="214"/>
      <c r="Z22936" s="214"/>
      <c r="AA22936" s="217"/>
      <c r="AB22936" s="217"/>
      <c r="AC22936" s="217"/>
      <c r="AD22936" s="213"/>
    </row>
    <row r="22937" spans="20:30" x14ac:dyDescent="0.2">
      <c r="T22937" s="212"/>
      <c r="U22937" s="213"/>
      <c r="V22937" s="213"/>
      <c r="W22937" s="213"/>
      <c r="X22937" s="214"/>
      <c r="Y22937" s="214"/>
      <c r="Z22937" s="214"/>
      <c r="AA22937" s="217"/>
      <c r="AB22937" s="217"/>
      <c r="AC22937" s="217"/>
      <c r="AD22937" s="213"/>
    </row>
    <row r="22938" spans="20:30" x14ac:dyDescent="0.2">
      <c r="T22938" s="212"/>
      <c r="U22938" s="213"/>
      <c r="V22938" s="213"/>
      <c r="W22938" s="213"/>
      <c r="X22938" s="214"/>
      <c r="Y22938" s="214"/>
      <c r="Z22938" s="214"/>
      <c r="AA22938" s="217"/>
      <c r="AB22938" s="217"/>
      <c r="AC22938" s="217"/>
      <c r="AD22938" s="213"/>
    </row>
    <row r="22939" spans="20:30" x14ac:dyDescent="0.2">
      <c r="T22939" s="212"/>
      <c r="U22939" s="213"/>
      <c r="V22939" s="213"/>
      <c r="W22939" s="213"/>
      <c r="X22939" s="214"/>
      <c r="Y22939" s="214"/>
      <c r="Z22939" s="214"/>
      <c r="AA22939" s="217"/>
      <c r="AB22939" s="217"/>
      <c r="AC22939" s="217"/>
      <c r="AD22939" s="213"/>
    </row>
    <row r="22940" spans="20:30" x14ac:dyDescent="0.2">
      <c r="T22940" s="212"/>
      <c r="U22940" s="213"/>
      <c r="V22940" s="213"/>
      <c r="W22940" s="213"/>
      <c r="X22940" s="214"/>
      <c r="Y22940" s="214"/>
      <c r="Z22940" s="214"/>
      <c r="AA22940" s="217"/>
      <c r="AB22940" s="217"/>
      <c r="AC22940" s="217"/>
      <c r="AD22940" s="213"/>
    </row>
    <row r="22941" spans="20:30" x14ac:dyDescent="0.2">
      <c r="T22941" s="212"/>
      <c r="U22941" s="213"/>
      <c r="V22941" s="213"/>
      <c r="W22941" s="213"/>
      <c r="X22941" s="214"/>
      <c r="Y22941" s="214"/>
      <c r="Z22941" s="214"/>
      <c r="AA22941" s="217"/>
      <c r="AB22941" s="217"/>
      <c r="AC22941" s="217"/>
      <c r="AD22941" s="213"/>
    </row>
    <row r="22942" spans="20:30" x14ac:dyDescent="0.2">
      <c r="T22942" s="212"/>
      <c r="U22942" s="213"/>
      <c r="V22942" s="213"/>
      <c r="W22942" s="213"/>
      <c r="X22942" s="214"/>
      <c r="Y22942" s="214"/>
      <c r="Z22942" s="214"/>
      <c r="AA22942" s="217"/>
      <c r="AB22942" s="217"/>
      <c r="AC22942" s="217"/>
      <c r="AD22942" s="213"/>
    </row>
    <row r="22943" spans="20:30" x14ac:dyDescent="0.2">
      <c r="T22943" s="212"/>
      <c r="U22943" s="213"/>
      <c r="V22943" s="213"/>
      <c r="W22943" s="213"/>
      <c r="X22943" s="214"/>
      <c r="Y22943" s="214"/>
      <c r="Z22943" s="214"/>
      <c r="AA22943" s="217"/>
      <c r="AB22943" s="217"/>
      <c r="AC22943" s="217"/>
      <c r="AD22943" s="213"/>
    </row>
    <row r="22944" spans="20:30" x14ac:dyDescent="0.2">
      <c r="T22944" s="212"/>
      <c r="U22944" s="213"/>
      <c r="V22944" s="213"/>
      <c r="W22944" s="213"/>
      <c r="X22944" s="214"/>
      <c r="Y22944" s="214"/>
      <c r="Z22944" s="214"/>
      <c r="AA22944" s="217"/>
      <c r="AB22944" s="217"/>
      <c r="AC22944" s="217"/>
      <c r="AD22944" s="213"/>
    </row>
    <row r="22945" spans="20:30" x14ac:dyDescent="0.2">
      <c r="T22945" s="212"/>
      <c r="U22945" s="213"/>
      <c r="V22945" s="213"/>
      <c r="W22945" s="213"/>
      <c r="X22945" s="214"/>
      <c r="Y22945" s="214"/>
      <c r="Z22945" s="214"/>
      <c r="AA22945" s="217"/>
      <c r="AB22945" s="217"/>
      <c r="AC22945" s="217"/>
      <c r="AD22945" s="213"/>
    </row>
    <row r="22946" spans="20:30" x14ac:dyDescent="0.2">
      <c r="T22946" s="212"/>
      <c r="U22946" s="213"/>
      <c r="V22946" s="213"/>
      <c r="W22946" s="213"/>
      <c r="X22946" s="214"/>
      <c r="Y22946" s="214"/>
      <c r="Z22946" s="214"/>
      <c r="AA22946" s="217"/>
      <c r="AB22946" s="217"/>
      <c r="AC22946" s="217"/>
      <c r="AD22946" s="213"/>
    </row>
    <row r="22947" spans="20:30" x14ac:dyDescent="0.2">
      <c r="T22947" s="212"/>
      <c r="U22947" s="213"/>
      <c r="V22947" s="213"/>
      <c r="W22947" s="213"/>
      <c r="X22947" s="214"/>
      <c r="Y22947" s="214"/>
      <c r="Z22947" s="214"/>
      <c r="AA22947" s="217"/>
      <c r="AB22947" s="217"/>
      <c r="AC22947" s="217"/>
      <c r="AD22947" s="213"/>
    </row>
    <row r="22948" spans="20:30" x14ac:dyDescent="0.2">
      <c r="T22948" s="212"/>
      <c r="U22948" s="213"/>
      <c r="V22948" s="213"/>
      <c r="W22948" s="213"/>
      <c r="X22948" s="214"/>
      <c r="Y22948" s="214"/>
      <c r="Z22948" s="214"/>
      <c r="AA22948" s="217"/>
      <c r="AB22948" s="217"/>
      <c r="AC22948" s="217"/>
      <c r="AD22948" s="213"/>
    </row>
    <row r="22949" spans="20:30" x14ac:dyDescent="0.2">
      <c r="T22949" s="212"/>
      <c r="U22949" s="213"/>
      <c r="V22949" s="213"/>
      <c r="W22949" s="213"/>
      <c r="X22949" s="214"/>
      <c r="Y22949" s="214"/>
      <c r="Z22949" s="214"/>
      <c r="AA22949" s="217"/>
      <c r="AB22949" s="217"/>
      <c r="AC22949" s="217"/>
      <c r="AD22949" s="213"/>
    </row>
    <row r="22950" spans="20:30" x14ac:dyDescent="0.2">
      <c r="T22950" s="212"/>
      <c r="U22950" s="213"/>
      <c r="V22950" s="213"/>
      <c r="W22950" s="213"/>
      <c r="X22950" s="214"/>
      <c r="Y22950" s="214"/>
      <c r="Z22950" s="214"/>
      <c r="AA22950" s="217"/>
      <c r="AB22950" s="217"/>
      <c r="AC22950" s="217"/>
      <c r="AD22950" s="213"/>
    </row>
    <row r="22951" spans="20:30" x14ac:dyDescent="0.2">
      <c r="T22951" s="212"/>
      <c r="U22951" s="213"/>
      <c r="V22951" s="213"/>
      <c r="W22951" s="213"/>
      <c r="X22951" s="214"/>
      <c r="Y22951" s="214"/>
      <c r="Z22951" s="214"/>
      <c r="AA22951" s="217"/>
      <c r="AB22951" s="217"/>
      <c r="AC22951" s="217"/>
      <c r="AD22951" s="213"/>
    </row>
    <row r="22952" spans="20:30" x14ac:dyDescent="0.2">
      <c r="T22952" s="212"/>
      <c r="U22952" s="213"/>
      <c r="V22952" s="213"/>
      <c r="W22952" s="213"/>
      <c r="X22952" s="214"/>
      <c r="Y22952" s="214"/>
      <c r="Z22952" s="214"/>
      <c r="AA22952" s="217"/>
      <c r="AB22952" s="217"/>
      <c r="AC22952" s="217"/>
      <c r="AD22952" s="213"/>
    </row>
    <row r="22953" spans="20:30" x14ac:dyDescent="0.2">
      <c r="T22953" s="212"/>
      <c r="U22953" s="213"/>
      <c r="V22953" s="213"/>
      <c r="W22953" s="213"/>
      <c r="X22953" s="214"/>
      <c r="Y22953" s="214"/>
      <c r="Z22953" s="214"/>
      <c r="AA22953" s="217"/>
      <c r="AB22953" s="217"/>
      <c r="AC22953" s="217"/>
      <c r="AD22953" s="213"/>
    </row>
    <row r="22954" spans="20:30" x14ac:dyDescent="0.2">
      <c r="T22954" s="212"/>
      <c r="U22954" s="213"/>
      <c r="V22954" s="213"/>
      <c r="W22954" s="213"/>
      <c r="X22954" s="214"/>
      <c r="Y22954" s="214"/>
      <c r="Z22954" s="214"/>
      <c r="AA22954" s="217"/>
      <c r="AB22954" s="217"/>
      <c r="AC22954" s="217"/>
      <c r="AD22954" s="213"/>
    </row>
    <row r="22955" spans="20:30" x14ac:dyDescent="0.2">
      <c r="T22955" s="212"/>
      <c r="U22955" s="213"/>
      <c r="V22955" s="213"/>
      <c r="W22955" s="213"/>
      <c r="X22955" s="214"/>
      <c r="Y22955" s="214"/>
      <c r="Z22955" s="214"/>
      <c r="AA22955" s="217"/>
      <c r="AB22955" s="217"/>
      <c r="AC22955" s="217"/>
      <c r="AD22955" s="213"/>
    </row>
    <row r="22956" spans="20:30" x14ac:dyDescent="0.2">
      <c r="T22956" s="212"/>
      <c r="U22956" s="213"/>
      <c r="V22956" s="213"/>
      <c r="W22956" s="213"/>
      <c r="X22956" s="214"/>
      <c r="Y22956" s="214"/>
      <c r="Z22956" s="214"/>
      <c r="AA22956" s="217"/>
      <c r="AB22956" s="217"/>
      <c r="AC22956" s="217"/>
      <c r="AD22956" s="213"/>
    </row>
    <row r="22957" spans="20:30" x14ac:dyDescent="0.2">
      <c r="T22957" s="212"/>
      <c r="U22957" s="213"/>
      <c r="V22957" s="213"/>
      <c r="W22957" s="213"/>
      <c r="X22957" s="214"/>
      <c r="Y22957" s="214"/>
      <c r="Z22957" s="214"/>
      <c r="AA22957" s="217"/>
      <c r="AB22957" s="217"/>
      <c r="AC22957" s="217"/>
      <c r="AD22957" s="213"/>
    </row>
    <row r="22958" spans="20:30" x14ac:dyDescent="0.2">
      <c r="T22958" s="212"/>
      <c r="U22958" s="213"/>
      <c r="V22958" s="213"/>
      <c r="W22958" s="213"/>
      <c r="X22958" s="214"/>
      <c r="Y22958" s="214"/>
      <c r="Z22958" s="214"/>
      <c r="AA22958" s="217"/>
      <c r="AB22958" s="217"/>
      <c r="AC22958" s="217"/>
      <c r="AD22958" s="213"/>
    </row>
    <row r="22959" spans="20:30" x14ac:dyDescent="0.2">
      <c r="T22959" s="212"/>
      <c r="U22959" s="213"/>
      <c r="V22959" s="213"/>
      <c r="W22959" s="213"/>
      <c r="X22959" s="214"/>
      <c r="Y22959" s="214"/>
      <c r="Z22959" s="214"/>
      <c r="AA22959" s="217"/>
      <c r="AB22959" s="217"/>
      <c r="AC22959" s="217"/>
      <c r="AD22959" s="213"/>
    </row>
    <row r="22960" spans="20:30" x14ac:dyDescent="0.2">
      <c r="T22960" s="212"/>
      <c r="U22960" s="213"/>
      <c r="V22960" s="213"/>
      <c r="W22960" s="213"/>
      <c r="X22960" s="214"/>
      <c r="Y22960" s="214"/>
      <c r="Z22960" s="214"/>
      <c r="AA22960" s="217"/>
      <c r="AB22960" s="217"/>
      <c r="AC22960" s="217"/>
      <c r="AD22960" s="213"/>
    </row>
    <row r="22961" spans="20:30" x14ac:dyDescent="0.2">
      <c r="T22961" s="212"/>
      <c r="U22961" s="213"/>
      <c r="V22961" s="213"/>
      <c r="W22961" s="213"/>
      <c r="X22961" s="214"/>
      <c r="Y22961" s="214"/>
      <c r="Z22961" s="214"/>
      <c r="AA22961" s="217"/>
      <c r="AB22961" s="217"/>
      <c r="AC22961" s="217"/>
      <c r="AD22961" s="213"/>
    </row>
    <row r="22962" spans="20:30" x14ac:dyDescent="0.2">
      <c r="T22962" s="212"/>
      <c r="U22962" s="213"/>
      <c r="V22962" s="213"/>
      <c r="W22962" s="213"/>
      <c r="X22962" s="214"/>
      <c r="Y22962" s="214"/>
      <c r="Z22962" s="214"/>
      <c r="AA22962" s="217"/>
      <c r="AB22962" s="217"/>
      <c r="AC22962" s="217"/>
      <c r="AD22962" s="213"/>
    </row>
    <row r="22963" spans="20:30" x14ac:dyDescent="0.2">
      <c r="T22963" s="212"/>
      <c r="U22963" s="213"/>
      <c r="V22963" s="213"/>
      <c r="W22963" s="213"/>
      <c r="X22963" s="214"/>
      <c r="Y22963" s="214"/>
      <c r="Z22963" s="214"/>
      <c r="AA22963" s="217"/>
      <c r="AB22963" s="217"/>
      <c r="AC22963" s="217"/>
      <c r="AD22963" s="213"/>
    </row>
    <row r="22964" spans="20:30" x14ac:dyDescent="0.2">
      <c r="T22964" s="212"/>
      <c r="U22964" s="213"/>
      <c r="V22964" s="213"/>
      <c r="W22964" s="213"/>
      <c r="X22964" s="214"/>
      <c r="Y22964" s="214"/>
      <c r="Z22964" s="214"/>
      <c r="AA22964" s="217"/>
      <c r="AB22964" s="217"/>
      <c r="AC22964" s="217"/>
      <c r="AD22964" s="213"/>
    </row>
    <row r="22965" spans="20:30" x14ac:dyDescent="0.2">
      <c r="T22965" s="212"/>
      <c r="U22965" s="213"/>
      <c r="V22965" s="213"/>
      <c r="W22965" s="213"/>
      <c r="X22965" s="214"/>
      <c r="Y22965" s="214"/>
      <c r="Z22965" s="214"/>
      <c r="AA22965" s="217"/>
      <c r="AB22965" s="217"/>
      <c r="AC22965" s="217"/>
      <c r="AD22965" s="213"/>
    </row>
    <row r="22966" spans="20:30" x14ac:dyDescent="0.2">
      <c r="T22966" s="212"/>
      <c r="U22966" s="213"/>
      <c r="V22966" s="213"/>
      <c r="W22966" s="213"/>
      <c r="X22966" s="214"/>
      <c r="Y22966" s="214"/>
      <c r="Z22966" s="214"/>
      <c r="AA22966" s="217"/>
      <c r="AB22966" s="217"/>
      <c r="AC22966" s="217"/>
      <c r="AD22966" s="213"/>
    </row>
    <row r="22967" spans="20:30" x14ac:dyDescent="0.2">
      <c r="T22967" s="212"/>
      <c r="U22967" s="213"/>
      <c r="V22967" s="213"/>
      <c r="W22967" s="213"/>
      <c r="X22967" s="214"/>
      <c r="Y22967" s="214"/>
      <c r="Z22967" s="214"/>
      <c r="AA22967" s="217"/>
      <c r="AB22967" s="217"/>
      <c r="AC22967" s="217"/>
      <c r="AD22967" s="213"/>
    </row>
    <row r="22968" spans="20:30" x14ac:dyDescent="0.2">
      <c r="T22968" s="212"/>
      <c r="U22968" s="213"/>
      <c r="V22968" s="213"/>
      <c r="W22968" s="213"/>
      <c r="X22968" s="214"/>
      <c r="Y22968" s="214"/>
      <c r="Z22968" s="214"/>
      <c r="AA22968" s="217"/>
      <c r="AB22968" s="217"/>
      <c r="AC22968" s="217"/>
      <c r="AD22968" s="213"/>
    </row>
    <row r="22969" spans="20:30" x14ac:dyDescent="0.2">
      <c r="T22969" s="212"/>
      <c r="U22969" s="213"/>
      <c r="V22969" s="213"/>
      <c r="W22969" s="213"/>
      <c r="X22969" s="214"/>
      <c r="Y22969" s="214"/>
      <c r="Z22969" s="214"/>
      <c r="AA22969" s="217"/>
      <c r="AB22969" s="217"/>
      <c r="AC22969" s="217"/>
      <c r="AD22969" s="213"/>
    </row>
    <row r="22970" spans="20:30" x14ac:dyDescent="0.2">
      <c r="T22970" s="212"/>
      <c r="U22970" s="213"/>
      <c r="V22970" s="213"/>
      <c r="W22970" s="213"/>
      <c r="X22970" s="214"/>
      <c r="Y22970" s="214"/>
      <c r="Z22970" s="214"/>
      <c r="AA22970" s="217"/>
      <c r="AB22970" s="217"/>
      <c r="AC22970" s="217"/>
      <c r="AD22970" s="213"/>
    </row>
    <row r="22971" spans="20:30" x14ac:dyDescent="0.2">
      <c r="T22971" s="212"/>
      <c r="U22971" s="213"/>
      <c r="V22971" s="213"/>
      <c r="W22971" s="213"/>
      <c r="X22971" s="214"/>
      <c r="Y22971" s="214"/>
      <c r="Z22971" s="214"/>
      <c r="AA22971" s="217"/>
      <c r="AB22971" s="217"/>
      <c r="AC22971" s="217"/>
      <c r="AD22971" s="213"/>
    </row>
    <row r="22972" spans="20:30" x14ac:dyDescent="0.2">
      <c r="T22972" s="212"/>
      <c r="U22972" s="213"/>
      <c r="V22972" s="213"/>
      <c r="W22972" s="213"/>
      <c r="X22972" s="214"/>
      <c r="Y22972" s="214"/>
      <c r="Z22972" s="214"/>
      <c r="AA22972" s="217"/>
      <c r="AB22972" s="217"/>
      <c r="AC22972" s="217"/>
      <c r="AD22972" s="213"/>
    </row>
    <row r="22973" spans="20:30" x14ac:dyDescent="0.2">
      <c r="T22973" s="212"/>
      <c r="U22973" s="213"/>
      <c r="V22973" s="213"/>
      <c r="W22973" s="213"/>
      <c r="X22973" s="214"/>
      <c r="Y22973" s="214"/>
      <c r="Z22973" s="214"/>
      <c r="AA22973" s="217"/>
      <c r="AB22973" s="217"/>
      <c r="AC22973" s="217"/>
      <c r="AD22973" s="213"/>
    </row>
    <row r="22974" spans="20:30" x14ac:dyDescent="0.2">
      <c r="T22974" s="212"/>
      <c r="U22974" s="213"/>
      <c r="V22974" s="213"/>
      <c r="W22974" s="213"/>
      <c r="X22974" s="214"/>
      <c r="Y22974" s="214"/>
      <c r="Z22974" s="214"/>
      <c r="AA22974" s="217"/>
      <c r="AB22974" s="217"/>
      <c r="AC22974" s="217"/>
      <c r="AD22974" s="213"/>
    </row>
    <row r="22975" spans="20:30" x14ac:dyDescent="0.2">
      <c r="T22975" s="212"/>
      <c r="U22975" s="213"/>
      <c r="V22975" s="213"/>
      <c r="W22975" s="213"/>
      <c r="X22975" s="214"/>
      <c r="Y22975" s="214"/>
      <c r="Z22975" s="214"/>
      <c r="AA22975" s="217"/>
      <c r="AB22975" s="217"/>
      <c r="AC22975" s="217"/>
      <c r="AD22975" s="213"/>
    </row>
    <row r="22976" spans="20:30" x14ac:dyDescent="0.2">
      <c r="T22976" s="212"/>
      <c r="U22976" s="213"/>
      <c r="V22976" s="213"/>
      <c r="W22976" s="213"/>
      <c r="X22976" s="214"/>
      <c r="Y22976" s="214"/>
      <c r="Z22976" s="214"/>
      <c r="AA22976" s="217"/>
      <c r="AB22976" s="217"/>
      <c r="AC22976" s="217"/>
      <c r="AD22976" s="213"/>
    </row>
    <row r="22977" spans="20:30" x14ac:dyDescent="0.2">
      <c r="T22977" s="212"/>
      <c r="U22977" s="213"/>
      <c r="V22977" s="213"/>
      <c r="W22977" s="213"/>
      <c r="X22977" s="214"/>
      <c r="Y22977" s="214"/>
      <c r="Z22977" s="214"/>
      <c r="AA22977" s="217"/>
      <c r="AB22977" s="217"/>
      <c r="AC22977" s="217"/>
      <c r="AD22977" s="213"/>
    </row>
    <row r="22978" spans="20:30" x14ac:dyDescent="0.2">
      <c r="T22978" s="212"/>
      <c r="U22978" s="213"/>
      <c r="V22978" s="213"/>
      <c r="W22978" s="213"/>
      <c r="X22978" s="214"/>
      <c r="Y22978" s="214"/>
      <c r="Z22978" s="214"/>
      <c r="AA22978" s="217"/>
      <c r="AB22978" s="217"/>
      <c r="AC22978" s="217"/>
      <c r="AD22978" s="213"/>
    </row>
    <row r="22979" spans="20:30" x14ac:dyDescent="0.2">
      <c r="T22979" s="212"/>
      <c r="U22979" s="213"/>
      <c r="V22979" s="213"/>
      <c r="W22979" s="213"/>
      <c r="X22979" s="214"/>
      <c r="Y22979" s="214"/>
      <c r="Z22979" s="214"/>
      <c r="AA22979" s="217"/>
      <c r="AB22979" s="217"/>
      <c r="AC22979" s="217"/>
      <c r="AD22979" s="213"/>
    </row>
    <row r="22980" spans="20:30" x14ac:dyDescent="0.2">
      <c r="T22980" s="212"/>
      <c r="U22980" s="213"/>
      <c r="V22980" s="213"/>
      <c r="W22980" s="213"/>
      <c r="X22980" s="214"/>
      <c r="Y22980" s="214"/>
      <c r="Z22980" s="214"/>
      <c r="AA22980" s="217"/>
      <c r="AB22980" s="217"/>
      <c r="AC22980" s="217"/>
      <c r="AD22980" s="213"/>
    </row>
    <row r="22981" spans="20:30" x14ac:dyDescent="0.2">
      <c r="T22981" s="212"/>
      <c r="U22981" s="213"/>
      <c r="V22981" s="213"/>
      <c r="W22981" s="213"/>
      <c r="X22981" s="214"/>
      <c r="Y22981" s="214"/>
      <c r="Z22981" s="214"/>
      <c r="AA22981" s="217"/>
      <c r="AB22981" s="217"/>
      <c r="AC22981" s="217"/>
      <c r="AD22981" s="213"/>
    </row>
    <row r="22982" spans="20:30" x14ac:dyDescent="0.2">
      <c r="T22982" s="212"/>
      <c r="U22982" s="213"/>
      <c r="V22982" s="213"/>
      <c r="W22982" s="213"/>
      <c r="X22982" s="214"/>
      <c r="Y22982" s="214"/>
      <c r="Z22982" s="214"/>
      <c r="AA22982" s="217"/>
      <c r="AB22982" s="217"/>
      <c r="AC22982" s="217"/>
      <c r="AD22982" s="213"/>
    </row>
    <row r="22983" spans="20:30" x14ac:dyDescent="0.2">
      <c r="T22983" s="212"/>
      <c r="U22983" s="213"/>
      <c r="V22983" s="213"/>
      <c r="W22983" s="213"/>
      <c r="X22983" s="214"/>
      <c r="Y22983" s="214"/>
      <c r="Z22983" s="214"/>
      <c r="AA22983" s="217"/>
      <c r="AB22983" s="217"/>
      <c r="AC22983" s="217"/>
      <c r="AD22983" s="213"/>
    </row>
    <row r="22984" spans="20:30" x14ac:dyDescent="0.2">
      <c r="T22984" s="212"/>
      <c r="U22984" s="213"/>
      <c r="V22984" s="213"/>
      <c r="W22984" s="213"/>
      <c r="X22984" s="214"/>
      <c r="Y22984" s="214"/>
      <c r="Z22984" s="214"/>
      <c r="AA22984" s="217"/>
      <c r="AB22984" s="217"/>
      <c r="AC22984" s="217"/>
      <c r="AD22984" s="213"/>
    </row>
    <row r="22985" spans="20:30" x14ac:dyDescent="0.2">
      <c r="T22985" s="212"/>
      <c r="U22985" s="213"/>
      <c r="V22985" s="213"/>
      <c r="W22985" s="213"/>
      <c r="X22985" s="214"/>
      <c r="Y22985" s="214"/>
      <c r="Z22985" s="214"/>
      <c r="AA22985" s="217"/>
      <c r="AB22985" s="217"/>
      <c r="AC22985" s="217"/>
      <c r="AD22985" s="213"/>
    </row>
    <row r="22986" spans="20:30" x14ac:dyDescent="0.2">
      <c r="T22986" s="212"/>
      <c r="U22986" s="213"/>
      <c r="V22986" s="213"/>
      <c r="W22986" s="213"/>
      <c r="X22986" s="214"/>
      <c r="Y22986" s="214"/>
      <c r="Z22986" s="214"/>
      <c r="AA22986" s="217"/>
      <c r="AB22986" s="217"/>
      <c r="AC22986" s="217"/>
      <c r="AD22986" s="213"/>
    </row>
    <row r="22987" spans="20:30" x14ac:dyDescent="0.2">
      <c r="T22987" s="212"/>
      <c r="U22987" s="213"/>
      <c r="V22987" s="213"/>
      <c r="W22987" s="213"/>
      <c r="X22987" s="214"/>
      <c r="Y22987" s="214"/>
      <c r="Z22987" s="214"/>
      <c r="AA22987" s="217"/>
      <c r="AB22987" s="217"/>
      <c r="AC22987" s="217"/>
      <c r="AD22987" s="213"/>
    </row>
    <row r="22988" spans="20:30" x14ac:dyDescent="0.2">
      <c r="T22988" s="212"/>
      <c r="U22988" s="213"/>
      <c r="V22988" s="213"/>
      <c r="W22988" s="213"/>
      <c r="X22988" s="214"/>
      <c r="Y22988" s="214"/>
      <c r="Z22988" s="214"/>
      <c r="AA22988" s="217"/>
      <c r="AB22988" s="217"/>
      <c r="AC22988" s="217"/>
      <c r="AD22988" s="213"/>
    </row>
    <row r="22989" spans="20:30" x14ac:dyDescent="0.2">
      <c r="T22989" s="212"/>
      <c r="U22989" s="213"/>
      <c r="V22989" s="213"/>
      <c r="W22989" s="213"/>
      <c r="X22989" s="214"/>
      <c r="Y22989" s="214"/>
      <c r="Z22989" s="214"/>
      <c r="AA22989" s="217"/>
      <c r="AB22989" s="217"/>
      <c r="AC22989" s="217"/>
      <c r="AD22989" s="213"/>
    </row>
    <row r="22990" spans="20:30" x14ac:dyDescent="0.2">
      <c r="T22990" s="212"/>
      <c r="U22990" s="213"/>
      <c r="V22990" s="213"/>
      <c r="W22990" s="213"/>
      <c r="X22990" s="214"/>
      <c r="Y22990" s="214"/>
      <c r="Z22990" s="214"/>
      <c r="AA22990" s="217"/>
      <c r="AB22990" s="217"/>
      <c r="AC22990" s="217"/>
      <c r="AD22990" s="213"/>
    </row>
    <row r="22991" spans="20:30" x14ac:dyDescent="0.2">
      <c r="T22991" s="212"/>
      <c r="U22991" s="213"/>
      <c r="V22991" s="213"/>
      <c r="W22991" s="213"/>
      <c r="X22991" s="214"/>
      <c r="Y22991" s="214"/>
      <c r="Z22991" s="214"/>
      <c r="AA22991" s="217"/>
      <c r="AB22991" s="217"/>
      <c r="AC22991" s="217"/>
      <c r="AD22991" s="213"/>
    </row>
    <row r="22992" spans="20:30" x14ac:dyDescent="0.2">
      <c r="T22992" s="212"/>
      <c r="U22992" s="213"/>
      <c r="V22992" s="213"/>
      <c r="W22992" s="213"/>
      <c r="X22992" s="214"/>
      <c r="Y22992" s="214"/>
      <c r="Z22992" s="214"/>
      <c r="AA22992" s="217"/>
      <c r="AB22992" s="217"/>
      <c r="AC22992" s="217"/>
      <c r="AD22992" s="213"/>
    </row>
    <row r="22993" spans="20:30" x14ac:dyDescent="0.2">
      <c r="T22993" s="212"/>
      <c r="U22993" s="213"/>
      <c r="V22993" s="213"/>
      <c r="W22993" s="213"/>
      <c r="X22993" s="214"/>
      <c r="Y22993" s="214"/>
      <c r="Z22993" s="214"/>
      <c r="AA22993" s="217"/>
      <c r="AB22993" s="217"/>
      <c r="AC22993" s="217"/>
      <c r="AD22993" s="213"/>
    </row>
    <row r="22994" spans="20:30" x14ac:dyDescent="0.2">
      <c r="T22994" s="212"/>
      <c r="U22994" s="213"/>
      <c r="V22994" s="213"/>
      <c r="W22994" s="213"/>
      <c r="X22994" s="214"/>
      <c r="Y22994" s="214"/>
      <c r="Z22994" s="214"/>
      <c r="AA22994" s="217"/>
      <c r="AB22994" s="217"/>
      <c r="AC22994" s="217"/>
      <c r="AD22994" s="213"/>
    </row>
    <row r="22995" spans="20:30" x14ac:dyDescent="0.2">
      <c r="T22995" s="212"/>
      <c r="U22995" s="213"/>
      <c r="V22995" s="213"/>
      <c r="W22995" s="213"/>
      <c r="X22995" s="214"/>
      <c r="Y22995" s="214"/>
      <c r="Z22995" s="214"/>
      <c r="AA22995" s="217"/>
      <c r="AB22995" s="217"/>
      <c r="AC22995" s="217"/>
      <c r="AD22995" s="213"/>
    </row>
    <row r="22996" spans="20:30" x14ac:dyDescent="0.2">
      <c r="T22996" s="212"/>
      <c r="U22996" s="213"/>
      <c r="V22996" s="213"/>
      <c r="W22996" s="213"/>
      <c r="X22996" s="214"/>
      <c r="Y22996" s="214"/>
      <c r="Z22996" s="214"/>
      <c r="AA22996" s="217"/>
      <c r="AB22996" s="217"/>
      <c r="AC22996" s="217"/>
      <c r="AD22996" s="213"/>
    </row>
    <row r="22997" spans="20:30" x14ac:dyDescent="0.2">
      <c r="T22997" s="212"/>
      <c r="U22997" s="213"/>
      <c r="V22997" s="213"/>
      <c r="W22997" s="213"/>
      <c r="X22997" s="214"/>
      <c r="Y22997" s="214"/>
      <c r="Z22997" s="214"/>
      <c r="AA22997" s="217"/>
      <c r="AB22997" s="217"/>
      <c r="AC22997" s="217"/>
      <c r="AD22997" s="213"/>
    </row>
    <row r="22998" spans="20:30" x14ac:dyDescent="0.2">
      <c r="T22998" s="212"/>
      <c r="U22998" s="213"/>
      <c r="V22998" s="213"/>
      <c r="W22998" s="213"/>
      <c r="X22998" s="214"/>
      <c r="Y22998" s="214"/>
      <c r="Z22998" s="214"/>
      <c r="AA22998" s="217"/>
      <c r="AB22998" s="217"/>
      <c r="AC22998" s="217"/>
      <c r="AD22998" s="213"/>
    </row>
    <row r="22999" spans="20:30" x14ac:dyDescent="0.2">
      <c r="T22999" s="212"/>
      <c r="U22999" s="213"/>
      <c r="V22999" s="213"/>
      <c r="W22999" s="213"/>
      <c r="X22999" s="214"/>
      <c r="Y22999" s="214"/>
      <c r="Z22999" s="214"/>
      <c r="AA22999" s="217"/>
      <c r="AB22999" s="217"/>
      <c r="AC22999" s="217"/>
      <c r="AD22999" s="213"/>
    </row>
    <row r="23000" spans="20:30" x14ac:dyDescent="0.2">
      <c r="T23000" s="212"/>
      <c r="U23000" s="213"/>
      <c r="V23000" s="213"/>
      <c r="W23000" s="213"/>
      <c r="X23000" s="214"/>
      <c r="Y23000" s="214"/>
      <c r="Z23000" s="214"/>
      <c r="AA23000" s="217"/>
      <c r="AB23000" s="217"/>
      <c r="AC23000" s="217"/>
      <c r="AD23000" s="213"/>
    </row>
    <row r="23001" spans="20:30" x14ac:dyDescent="0.2">
      <c r="T23001" s="212"/>
      <c r="U23001" s="213"/>
      <c r="V23001" s="213"/>
      <c r="W23001" s="213"/>
      <c r="X23001" s="214"/>
      <c r="Y23001" s="214"/>
      <c r="Z23001" s="214"/>
      <c r="AA23001" s="217"/>
      <c r="AB23001" s="217"/>
      <c r="AC23001" s="217"/>
      <c r="AD23001" s="213"/>
    </row>
    <row r="23002" spans="20:30" x14ac:dyDescent="0.2">
      <c r="T23002" s="212"/>
      <c r="U23002" s="213"/>
      <c r="V23002" s="213"/>
      <c r="W23002" s="213"/>
      <c r="X23002" s="214"/>
      <c r="Y23002" s="214"/>
      <c r="Z23002" s="214"/>
      <c r="AA23002" s="217"/>
      <c r="AB23002" s="217"/>
      <c r="AC23002" s="217"/>
      <c r="AD23002" s="213"/>
    </row>
    <row r="23003" spans="20:30" x14ac:dyDescent="0.2">
      <c r="T23003" s="212"/>
      <c r="U23003" s="213"/>
      <c r="V23003" s="213"/>
      <c r="W23003" s="213"/>
      <c r="X23003" s="214"/>
      <c r="Y23003" s="214"/>
      <c r="Z23003" s="214"/>
      <c r="AA23003" s="217"/>
      <c r="AB23003" s="217"/>
      <c r="AC23003" s="217"/>
      <c r="AD23003" s="213"/>
    </row>
    <row r="23004" spans="20:30" x14ac:dyDescent="0.2">
      <c r="T23004" s="212"/>
      <c r="U23004" s="213"/>
      <c r="V23004" s="213"/>
      <c r="W23004" s="213"/>
      <c r="X23004" s="214"/>
      <c r="Y23004" s="214"/>
      <c r="Z23004" s="214"/>
      <c r="AA23004" s="217"/>
      <c r="AB23004" s="217"/>
      <c r="AC23004" s="217"/>
      <c r="AD23004" s="213"/>
    </row>
    <row r="23005" spans="20:30" x14ac:dyDescent="0.2">
      <c r="T23005" s="212"/>
      <c r="U23005" s="213"/>
      <c r="V23005" s="213"/>
      <c r="W23005" s="213"/>
      <c r="X23005" s="214"/>
      <c r="Y23005" s="214"/>
      <c r="Z23005" s="214"/>
      <c r="AA23005" s="217"/>
      <c r="AB23005" s="217"/>
      <c r="AC23005" s="217"/>
      <c r="AD23005" s="213"/>
    </row>
    <row r="23006" spans="20:30" x14ac:dyDescent="0.2">
      <c r="T23006" s="212"/>
      <c r="U23006" s="213"/>
      <c r="V23006" s="213"/>
      <c r="W23006" s="213"/>
      <c r="X23006" s="214"/>
      <c r="Y23006" s="214"/>
      <c r="Z23006" s="214"/>
      <c r="AA23006" s="217"/>
      <c r="AB23006" s="217"/>
      <c r="AC23006" s="217"/>
      <c r="AD23006" s="213"/>
    </row>
    <row r="23007" spans="20:30" x14ac:dyDescent="0.2">
      <c r="T23007" s="212"/>
      <c r="U23007" s="213"/>
      <c r="V23007" s="213"/>
      <c r="W23007" s="213"/>
      <c r="X23007" s="214"/>
      <c r="Y23007" s="214"/>
      <c r="Z23007" s="214"/>
      <c r="AA23007" s="217"/>
      <c r="AB23007" s="217"/>
      <c r="AC23007" s="217"/>
      <c r="AD23007" s="213"/>
    </row>
    <row r="23008" spans="20:30" x14ac:dyDescent="0.2">
      <c r="T23008" s="212"/>
      <c r="U23008" s="213"/>
      <c r="V23008" s="213"/>
      <c r="W23008" s="213"/>
      <c r="X23008" s="214"/>
      <c r="Y23008" s="214"/>
      <c r="Z23008" s="214"/>
      <c r="AA23008" s="217"/>
      <c r="AB23008" s="217"/>
      <c r="AC23008" s="217"/>
      <c r="AD23008" s="213"/>
    </row>
    <row r="23009" spans="20:30" x14ac:dyDescent="0.2">
      <c r="T23009" s="212"/>
      <c r="U23009" s="213"/>
      <c r="V23009" s="213"/>
      <c r="W23009" s="213"/>
      <c r="X23009" s="214"/>
      <c r="Y23009" s="214"/>
      <c r="Z23009" s="214"/>
      <c r="AA23009" s="217"/>
      <c r="AB23009" s="217"/>
      <c r="AC23009" s="217"/>
      <c r="AD23009" s="213"/>
    </row>
    <row r="23010" spans="20:30" x14ac:dyDescent="0.2">
      <c r="T23010" s="212"/>
      <c r="U23010" s="213"/>
      <c r="V23010" s="213"/>
      <c r="W23010" s="213"/>
      <c r="X23010" s="214"/>
      <c r="Y23010" s="214"/>
      <c r="Z23010" s="214"/>
      <c r="AA23010" s="217"/>
      <c r="AB23010" s="217"/>
      <c r="AC23010" s="217"/>
      <c r="AD23010" s="213"/>
    </row>
    <row r="23011" spans="20:30" x14ac:dyDescent="0.2">
      <c r="T23011" s="212"/>
      <c r="U23011" s="213"/>
      <c r="V23011" s="213"/>
      <c r="W23011" s="213"/>
      <c r="X23011" s="214"/>
      <c r="Y23011" s="214"/>
      <c r="Z23011" s="214"/>
      <c r="AA23011" s="217"/>
      <c r="AB23011" s="217"/>
      <c r="AC23011" s="217"/>
      <c r="AD23011" s="213"/>
    </row>
    <row r="23012" spans="20:30" x14ac:dyDescent="0.2">
      <c r="T23012" s="212"/>
      <c r="U23012" s="213"/>
      <c r="V23012" s="213"/>
      <c r="W23012" s="213"/>
      <c r="X23012" s="214"/>
      <c r="Y23012" s="214"/>
      <c r="Z23012" s="214"/>
      <c r="AA23012" s="217"/>
      <c r="AB23012" s="217"/>
      <c r="AC23012" s="217"/>
      <c r="AD23012" s="213"/>
    </row>
    <row r="23013" spans="20:30" x14ac:dyDescent="0.2">
      <c r="T23013" s="212"/>
      <c r="U23013" s="213"/>
      <c r="V23013" s="213"/>
      <c r="W23013" s="213"/>
      <c r="X23013" s="214"/>
      <c r="Y23013" s="214"/>
      <c r="Z23013" s="214"/>
      <c r="AA23013" s="217"/>
      <c r="AB23013" s="217"/>
      <c r="AC23013" s="217"/>
      <c r="AD23013" s="213"/>
    </row>
    <row r="23014" spans="20:30" x14ac:dyDescent="0.2">
      <c r="T23014" s="212"/>
      <c r="U23014" s="213"/>
      <c r="V23014" s="213"/>
      <c r="W23014" s="213"/>
      <c r="X23014" s="214"/>
      <c r="Y23014" s="214"/>
      <c r="Z23014" s="214"/>
      <c r="AA23014" s="217"/>
      <c r="AB23014" s="217"/>
      <c r="AC23014" s="217"/>
      <c r="AD23014" s="213"/>
    </row>
    <row r="23015" spans="20:30" x14ac:dyDescent="0.2">
      <c r="T23015" s="212"/>
      <c r="U23015" s="213"/>
      <c r="V23015" s="213"/>
      <c r="W23015" s="213"/>
      <c r="X23015" s="214"/>
      <c r="Y23015" s="214"/>
      <c r="Z23015" s="214"/>
      <c r="AA23015" s="217"/>
      <c r="AB23015" s="217"/>
      <c r="AC23015" s="217"/>
      <c r="AD23015" s="213"/>
    </row>
    <row r="23016" spans="20:30" x14ac:dyDescent="0.2">
      <c r="T23016" s="212"/>
      <c r="U23016" s="213"/>
      <c r="V23016" s="213"/>
      <c r="W23016" s="213"/>
      <c r="X23016" s="214"/>
      <c r="Y23016" s="214"/>
      <c r="Z23016" s="214"/>
      <c r="AA23016" s="217"/>
      <c r="AB23016" s="217"/>
      <c r="AC23016" s="217"/>
      <c r="AD23016" s="213"/>
    </row>
    <row r="23017" spans="20:30" x14ac:dyDescent="0.2">
      <c r="T23017" s="212"/>
      <c r="U23017" s="213"/>
      <c r="V23017" s="213"/>
      <c r="W23017" s="213"/>
      <c r="X23017" s="214"/>
      <c r="Y23017" s="214"/>
      <c r="Z23017" s="214"/>
      <c r="AA23017" s="217"/>
      <c r="AB23017" s="217"/>
      <c r="AC23017" s="217"/>
      <c r="AD23017" s="213"/>
    </row>
    <row r="23018" spans="20:30" x14ac:dyDescent="0.2">
      <c r="T23018" s="212"/>
      <c r="U23018" s="213"/>
      <c r="V23018" s="213"/>
      <c r="W23018" s="213"/>
      <c r="X23018" s="214"/>
      <c r="Y23018" s="214"/>
      <c r="Z23018" s="214"/>
      <c r="AA23018" s="217"/>
      <c r="AB23018" s="217"/>
      <c r="AC23018" s="217"/>
      <c r="AD23018" s="213"/>
    </row>
    <row r="23019" spans="20:30" x14ac:dyDescent="0.2">
      <c r="T23019" s="212"/>
      <c r="U23019" s="213"/>
      <c r="V23019" s="213"/>
      <c r="W23019" s="213"/>
      <c r="X23019" s="214"/>
      <c r="Y23019" s="214"/>
      <c r="Z23019" s="214"/>
      <c r="AA23019" s="217"/>
      <c r="AB23019" s="217"/>
      <c r="AC23019" s="217"/>
      <c r="AD23019" s="213"/>
    </row>
    <row r="23020" spans="20:30" x14ac:dyDescent="0.2">
      <c r="T23020" s="212"/>
      <c r="U23020" s="213"/>
      <c r="V23020" s="213"/>
      <c r="W23020" s="213"/>
      <c r="X23020" s="214"/>
      <c r="Y23020" s="214"/>
      <c r="Z23020" s="214"/>
      <c r="AA23020" s="217"/>
      <c r="AB23020" s="217"/>
      <c r="AC23020" s="217"/>
      <c r="AD23020" s="213"/>
    </row>
    <row r="23021" spans="20:30" x14ac:dyDescent="0.2">
      <c r="T23021" s="212"/>
      <c r="U23021" s="213"/>
      <c r="V23021" s="213"/>
      <c r="W23021" s="213"/>
      <c r="X23021" s="214"/>
      <c r="Y23021" s="214"/>
      <c r="Z23021" s="214"/>
      <c r="AA23021" s="217"/>
      <c r="AB23021" s="217"/>
      <c r="AC23021" s="217"/>
      <c r="AD23021" s="213"/>
    </row>
    <row r="23022" spans="20:30" x14ac:dyDescent="0.2">
      <c r="T23022" s="212"/>
      <c r="U23022" s="213"/>
      <c r="V23022" s="213"/>
      <c r="W23022" s="213"/>
      <c r="X23022" s="214"/>
      <c r="Y23022" s="214"/>
      <c r="Z23022" s="214"/>
      <c r="AA23022" s="217"/>
      <c r="AB23022" s="217"/>
      <c r="AC23022" s="217"/>
      <c r="AD23022" s="213"/>
    </row>
    <row r="23023" spans="20:30" x14ac:dyDescent="0.2">
      <c r="T23023" s="212"/>
      <c r="U23023" s="213"/>
      <c r="V23023" s="213"/>
      <c r="W23023" s="213"/>
      <c r="X23023" s="214"/>
      <c r="Y23023" s="214"/>
      <c r="Z23023" s="214"/>
      <c r="AA23023" s="217"/>
      <c r="AB23023" s="217"/>
      <c r="AC23023" s="217"/>
      <c r="AD23023" s="213"/>
    </row>
    <row r="23024" spans="20:30" x14ac:dyDescent="0.2">
      <c r="T23024" s="212"/>
      <c r="U23024" s="213"/>
      <c r="V23024" s="213"/>
      <c r="W23024" s="213"/>
      <c r="X23024" s="214"/>
      <c r="Y23024" s="214"/>
      <c r="Z23024" s="214"/>
      <c r="AA23024" s="217"/>
      <c r="AB23024" s="217"/>
      <c r="AC23024" s="217"/>
      <c r="AD23024" s="213"/>
    </row>
    <row r="23025" spans="20:30" x14ac:dyDescent="0.2">
      <c r="T23025" s="212"/>
      <c r="U23025" s="213"/>
      <c r="V23025" s="213"/>
      <c r="W23025" s="213"/>
      <c r="X23025" s="214"/>
      <c r="Y23025" s="214"/>
      <c r="Z23025" s="214"/>
      <c r="AA23025" s="217"/>
      <c r="AB23025" s="217"/>
      <c r="AC23025" s="217"/>
      <c r="AD23025" s="213"/>
    </row>
    <row r="23026" spans="20:30" x14ac:dyDescent="0.2">
      <c r="T23026" s="212"/>
      <c r="U23026" s="213"/>
      <c r="V23026" s="213"/>
      <c r="W23026" s="213"/>
      <c r="X23026" s="214"/>
      <c r="Y23026" s="214"/>
      <c r="Z23026" s="214"/>
      <c r="AA23026" s="217"/>
      <c r="AB23026" s="217"/>
      <c r="AC23026" s="217"/>
      <c r="AD23026" s="213"/>
    </row>
    <row r="23027" spans="20:30" x14ac:dyDescent="0.2">
      <c r="T23027" s="212"/>
      <c r="U23027" s="213"/>
      <c r="V23027" s="213"/>
      <c r="W23027" s="213"/>
      <c r="X23027" s="214"/>
      <c r="Y23027" s="214"/>
      <c r="Z23027" s="214"/>
      <c r="AA23027" s="217"/>
      <c r="AB23027" s="217"/>
      <c r="AC23027" s="217"/>
      <c r="AD23027" s="213"/>
    </row>
    <row r="23028" spans="20:30" x14ac:dyDescent="0.2">
      <c r="T23028" s="212"/>
      <c r="U23028" s="213"/>
      <c r="V23028" s="213"/>
      <c r="W23028" s="213"/>
      <c r="X23028" s="214"/>
      <c r="Y23028" s="214"/>
      <c r="Z23028" s="214"/>
      <c r="AA23028" s="217"/>
      <c r="AB23028" s="217"/>
      <c r="AC23028" s="217"/>
      <c r="AD23028" s="213"/>
    </row>
    <row r="23029" spans="20:30" x14ac:dyDescent="0.2">
      <c r="T23029" s="212"/>
      <c r="U23029" s="213"/>
      <c r="V23029" s="213"/>
      <c r="W23029" s="213"/>
      <c r="X23029" s="214"/>
      <c r="Y23029" s="214"/>
      <c r="Z23029" s="214"/>
      <c r="AA23029" s="217"/>
      <c r="AB23029" s="217"/>
      <c r="AC23029" s="217"/>
      <c r="AD23029" s="213"/>
    </row>
    <row r="23030" spans="20:30" x14ac:dyDescent="0.2">
      <c r="T23030" s="212"/>
      <c r="U23030" s="213"/>
      <c r="V23030" s="213"/>
      <c r="W23030" s="213"/>
      <c r="X23030" s="214"/>
      <c r="Y23030" s="214"/>
      <c r="Z23030" s="214"/>
      <c r="AA23030" s="217"/>
      <c r="AB23030" s="217"/>
      <c r="AC23030" s="217"/>
      <c r="AD23030" s="213"/>
    </row>
    <row r="23031" spans="20:30" x14ac:dyDescent="0.2">
      <c r="T23031" s="212"/>
      <c r="U23031" s="213"/>
      <c r="V23031" s="213"/>
      <c r="W23031" s="213"/>
      <c r="X23031" s="214"/>
      <c r="Y23031" s="214"/>
      <c r="Z23031" s="214"/>
      <c r="AA23031" s="217"/>
      <c r="AB23031" s="217"/>
      <c r="AC23031" s="217"/>
      <c r="AD23031" s="213"/>
    </row>
    <row r="23032" spans="20:30" x14ac:dyDescent="0.2">
      <c r="T23032" s="212"/>
      <c r="U23032" s="213"/>
      <c r="V23032" s="213"/>
      <c r="W23032" s="213"/>
      <c r="X23032" s="214"/>
      <c r="Y23032" s="214"/>
      <c r="Z23032" s="214"/>
      <c r="AA23032" s="217"/>
      <c r="AB23032" s="217"/>
      <c r="AC23032" s="217"/>
      <c r="AD23032" s="213"/>
    </row>
    <row r="23033" spans="20:30" x14ac:dyDescent="0.2">
      <c r="T23033" s="212"/>
      <c r="U23033" s="213"/>
      <c r="V23033" s="213"/>
      <c r="W23033" s="213"/>
      <c r="X23033" s="214"/>
      <c r="Y23033" s="214"/>
      <c r="Z23033" s="214"/>
      <c r="AA23033" s="217"/>
      <c r="AB23033" s="217"/>
      <c r="AC23033" s="217"/>
      <c r="AD23033" s="213"/>
    </row>
    <row r="23034" spans="20:30" x14ac:dyDescent="0.2">
      <c r="T23034" s="212"/>
      <c r="U23034" s="213"/>
      <c r="V23034" s="213"/>
      <c r="W23034" s="213"/>
      <c r="X23034" s="214"/>
      <c r="Y23034" s="214"/>
      <c r="Z23034" s="214"/>
      <c r="AA23034" s="217"/>
      <c r="AB23034" s="217"/>
      <c r="AC23034" s="217"/>
      <c r="AD23034" s="213"/>
    </row>
    <row r="23035" spans="20:30" x14ac:dyDescent="0.2">
      <c r="T23035" s="212"/>
      <c r="U23035" s="213"/>
      <c r="V23035" s="213"/>
      <c r="W23035" s="213"/>
      <c r="X23035" s="214"/>
      <c r="Y23035" s="214"/>
      <c r="Z23035" s="214"/>
      <c r="AA23035" s="217"/>
      <c r="AB23035" s="217"/>
      <c r="AC23035" s="217"/>
      <c r="AD23035" s="213"/>
    </row>
    <row r="23036" spans="20:30" x14ac:dyDescent="0.2">
      <c r="T23036" s="212"/>
      <c r="U23036" s="213"/>
      <c r="V23036" s="213"/>
      <c r="W23036" s="213"/>
      <c r="X23036" s="214"/>
      <c r="Y23036" s="214"/>
      <c r="Z23036" s="214"/>
      <c r="AA23036" s="217"/>
      <c r="AB23036" s="217"/>
      <c r="AC23036" s="217"/>
      <c r="AD23036" s="213"/>
    </row>
    <row r="23037" spans="20:30" x14ac:dyDescent="0.2">
      <c r="T23037" s="212"/>
      <c r="U23037" s="213"/>
      <c r="V23037" s="213"/>
      <c r="W23037" s="213"/>
      <c r="X23037" s="214"/>
      <c r="Y23037" s="214"/>
      <c r="Z23037" s="214"/>
      <c r="AA23037" s="217"/>
      <c r="AB23037" s="217"/>
      <c r="AC23037" s="217"/>
      <c r="AD23037" s="213"/>
    </row>
    <row r="23038" spans="20:30" x14ac:dyDescent="0.2">
      <c r="T23038" s="212"/>
      <c r="U23038" s="213"/>
      <c r="V23038" s="213"/>
      <c r="W23038" s="213"/>
      <c r="X23038" s="214"/>
      <c r="Y23038" s="214"/>
      <c r="Z23038" s="214"/>
      <c r="AA23038" s="217"/>
      <c r="AB23038" s="217"/>
      <c r="AC23038" s="217"/>
      <c r="AD23038" s="213"/>
    </row>
    <row r="23039" spans="20:30" x14ac:dyDescent="0.2">
      <c r="T23039" s="212"/>
      <c r="U23039" s="213"/>
      <c r="V23039" s="213"/>
      <c r="W23039" s="213"/>
      <c r="X23039" s="214"/>
      <c r="Y23039" s="214"/>
      <c r="Z23039" s="214"/>
      <c r="AA23039" s="217"/>
      <c r="AB23039" s="217"/>
      <c r="AC23039" s="217"/>
      <c r="AD23039" s="213"/>
    </row>
    <row r="23040" spans="20:30" x14ac:dyDescent="0.2">
      <c r="T23040" s="212"/>
      <c r="U23040" s="213"/>
      <c r="V23040" s="213"/>
      <c r="W23040" s="213"/>
      <c r="X23040" s="214"/>
      <c r="Y23040" s="214"/>
      <c r="Z23040" s="214"/>
      <c r="AA23040" s="217"/>
      <c r="AB23040" s="217"/>
      <c r="AC23040" s="217"/>
      <c r="AD23040" s="213"/>
    </row>
    <row r="23041" spans="20:30" x14ac:dyDescent="0.2">
      <c r="T23041" s="212"/>
      <c r="U23041" s="213"/>
      <c r="V23041" s="213"/>
      <c r="W23041" s="213"/>
      <c r="X23041" s="214"/>
      <c r="Y23041" s="214"/>
      <c r="Z23041" s="214"/>
      <c r="AA23041" s="217"/>
      <c r="AB23041" s="217"/>
      <c r="AC23041" s="217"/>
      <c r="AD23041" s="213"/>
    </row>
    <row r="23042" spans="20:30" x14ac:dyDescent="0.2">
      <c r="T23042" s="212"/>
      <c r="U23042" s="213"/>
      <c r="V23042" s="213"/>
      <c r="W23042" s="213"/>
      <c r="X23042" s="214"/>
      <c r="Y23042" s="214"/>
      <c r="Z23042" s="214"/>
      <c r="AA23042" s="217"/>
      <c r="AB23042" s="217"/>
      <c r="AC23042" s="217"/>
      <c r="AD23042" s="213"/>
    </row>
    <row r="23043" spans="20:30" x14ac:dyDescent="0.2">
      <c r="T23043" s="212"/>
      <c r="U23043" s="213"/>
      <c r="V23043" s="213"/>
      <c r="W23043" s="213"/>
      <c r="X23043" s="214"/>
      <c r="Y23043" s="214"/>
      <c r="Z23043" s="214"/>
      <c r="AA23043" s="217"/>
      <c r="AB23043" s="217"/>
      <c r="AC23043" s="217"/>
      <c r="AD23043" s="213"/>
    </row>
    <row r="23044" spans="20:30" x14ac:dyDescent="0.2">
      <c r="T23044" s="212"/>
      <c r="U23044" s="213"/>
      <c r="V23044" s="213"/>
      <c r="W23044" s="213"/>
      <c r="X23044" s="214"/>
      <c r="Y23044" s="214"/>
      <c r="Z23044" s="214"/>
      <c r="AA23044" s="217"/>
      <c r="AB23044" s="217"/>
      <c r="AC23044" s="217"/>
      <c r="AD23044" s="213"/>
    </row>
    <row r="23045" spans="20:30" x14ac:dyDescent="0.2">
      <c r="T23045" s="212"/>
      <c r="U23045" s="213"/>
      <c r="V23045" s="213"/>
      <c r="W23045" s="213"/>
      <c r="X23045" s="214"/>
      <c r="Y23045" s="214"/>
      <c r="Z23045" s="214"/>
      <c r="AA23045" s="217"/>
      <c r="AB23045" s="217"/>
      <c r="AC23045" s="217"/>
      <c r="AD23045" s="213"/>
    </row>
    <row r="23046" spans="20:30" x14ac:dyDescent="0.2">
      <c r="T23046" s="212"/>
      <c r="U23046" s="213"/>
      <c r="V23046" s="213"/>
      <c r="W23046" s="213"/>
      <c r="X23046" s="214"/>
      <c r="Y23046" s="214"/>
      <c r="Z23046" s="214"/>
      <c r="AA23046" s="217"/>
      <c r="AB23046" s="217"/>
      <c r="AC23046" s="217"/>
      <c r="AD23046" s="213"/>
    </row>
    <row r="23047" spans="20:30" x14ac:dyDescent="0.2">
      <c r="T23047" s="212"/>
      <c r="U23047" s="213"/>
      <c r="V23047" s="213"/>
      <c r="W23047" s="213"/>
      <c r="X23047" s="214"/>
      <c r="Y23047" s="214"/>
      <c r="Z23047" s="214"/>
      <c r="AA23047" s="217"/>
      <c r="AB23047" s="217"/>
      <c r="AC23047" s="217"/>
      <c r="AD23047" s="213"/>
    </row>
    <row r="23048" spans="20:30" x14ac:dyDescent="0.2">
      <c r="T23048" s="212"/>
      <c r="U23048" s="213"/>
      <c r="V23048" s="213"/>
      <c r="W23048" s="213"/>
      <c r="X23048" s="214"/>
      <c r="Y23048" s="214"/>
      <c r="Z23048" s="214"/>
      <c r="AA23048" s="217"/>
      <c r="AB23048" s="217"/>
      <c r="AC23048" s="217"/>
      <c r="AD23048" s="213"/>
    </row>
    <row r="23049" spans="20:30" x14ac:dyDescent="0.2">
      <c r="T23049" s="212"/>
      <c r="U23049" s="213"/>
      <c r="V23049" s="213"/>
      <c r="W23049" s="213"/>
      <c r="X23049" s="214"/>
      <c r="Y23049" s="214"/>
      <c r="Z23049" s="214"/>
      <c r="AA23049" s="217"/>
      <c r="AB23049" s="217"/>
      <c r="AC23049" s="217"/>
      <c r="AD23049" s="213"/>
    </row>
    <row r="23050" spans="20:30" x14ac:dyDescent="0.2">
      <c r="T23050" s="212"/>
      <c r="U23050" s="213"/>
      <c r="V23050" s="213"/>
      <c r="W23050" s="213"/>
      <c r="X23050" s="214"/>
      <c r="Y23050" s="214"/>
      <c r="Z23050" s="214"/>
      <c r="AA23050" s="217"/>
      <c r="AB23050" s="217"/>
      <c r="AC23050" s="217"/>
      <c r="AD23050" s="213"/>
    </row>
    <row r="23051" spans="20:30" x14ac:dyDescent="0.2">
      <c r="T23051" s="212"/>
      <c r="U23051" s="213"/>
      <c r="V23051" s="213"/>
      <c r="W23051" s="213"/>
      <c r="X23051" s="214"/>
      <c r="Y23051" s="214"/>
      <c r="Z23051" s="214"/>
      <c r="AA23051" s="217"/>
      <c r="AB23051" s="217"/>
      <c r="AC23051" s="217"/>
      <c r="AD23051" s="213"/>
    </row>
    <row r="23052" spans="20:30" x14ac:dyDescent="0.2">
      <c r="T23052" s="212"/>
      <c r="U23052" s="213"/>
      <c r="V23052" s="213"/>
      <c r="W23052" s="213"/>
      <c r="X23052" s="214"/>
      <c r="Y23052" s="214"/>
      <c r="Z23052" s="214"/>
      <c r="AA23052" s="217"/>
      <c r="AB23052" s="217"/>
      <c r="AC23052" s="217"/>
      <c r="AD23052" s="213"/>
    </row>
    <row r="23053" spans="20:30" x14ac:dyDescent="0.2">
      <c r="T23053" s="212"/>
      <c r="U23053" s="213"/>
      <c r="V23053" s="213"/>
      <c r="W23053" s="213"/>
      <c r="X23053" s="214"/>
      <c r="Y23053" s="214"/>
      <c r="Z23053" s="214"/>
      <c r="AA23053" s="217"/>
      <c r="AB23053" s="217"/>
      <c r="AC23053" s="217"/>
      <c r="AD23053" s="213"/>
    </row>
    <row r="23054" spans="20:30" x14ac:dyDescent="0.2">
      <c r="T23054" s="212"/>
      <c r="U23054" s="213"/>
      <c r="V23054" s="213"/>
      <c r="W23054" s="213"/>
      <c r="X23054" s="214"/>
      <c r="Y23054" s="214"/>
      <c r="Z23054" s="214"/>
      <c r="AA23054" s="217"/>
      <c r="AB23054" s="217"/>
      <c r="AC23054" s="217"/>
      <c r="AD23054" s="213"/>
    </row>
    <row r="23055" spans="20:30" x14ac:dyDescent="0.2">
      <c r="T23055" s="212"/>
      <c r="U23055" s="213"/>
      <c r="V23055" s="213"/>
      <c r="W23055" s="213"/>
      <c r="X23055" s="214"/>
      <c r="Y23055" s="214"/>
      <c r="Z23055" s="214"/>
      <c r="AA23055" s="217"/>
      <c r="AB23055" s="217"/>
      <c r="AC23055" s="217"/>
      <c r="AD23055" s="213"/>
    </row>
    <row r="23056" spans="20:30" x14ac:dyDescent="0.2">
      <c r="T23056" s="212"/>
      <c r="U23056" s="213"/>
      <c r="V23056" s="213"/>
      <c r="W23056" s="213"/>
      <c r="X23056" s="214"/>
      <c r="Y23056" s="214"/>
      <c r="Z23056" s="214"/>
      <c r="AA23056" s="217"/>
      <c r="AB23056" s="217"/>
      <c r="AC23056" s="217"/>
      <c r="AD23056" s="213"/>
    </row>
    <row r="23057" spans="20:30" x14ac:dyDescent="0.2">
      <c r="T23057" s="212"/>
      <c r="U23057" s="213"/>
      <c r="V23057" s="213"/>
      <c r="W23057" s="213"/>
      <c r="X23057" s="214"/>
      <c r="Y23057" s="214"/>
      <c r="Z23057" s="214"/>
      <c r="AA23057" s="217"/>
      <c r="AB23057" s="217"/>
      <c r="AC23057" s="217"/>
      <c r="AD23057" s="213"/>
    </row>
    <row r="23058" spans="20:30" x14ac:dyDescent="0.2">
      <c r="T23058" s="212"/>
      <c r="U23058" s="213"/>
      <c r="V23058" s="213"/>
      <c r="W23058" s="213"/>
      <c r="X23058" s="214"/>
      <c r="Y23058" s="214"/>
      <c r="Z23058" s="214"/>
      <c r="AA23058" s="217"/>
      <c r="AB23058" s="217"/>
      <c r="AC23058" s="217"/>
      <c r="AD23058" s="213"/>
    </row>
    <row r="23059" spans="20:30" x14ac:dyDescent="0.2">
      <c r="T23059" s="212"/>
      <c r="U23059" s="213"/>
      <c r="V23059" s="213"/>
      <c r="W23059" s="213"/>
      <c r="X23059" s="214"/>
      <c r="Y23059" s="214"/>
      <c r="Z23059" s="214"/>
      <c r="AA23059" s="217"/>
      <c r="AB23059" s="217"/>
      <c r="AC23059" s="217"/>
      <c r="AD23059" s="213"/>
    </row>
    <row r="23060" spans="20:30" x14ac:dyDescent="0.2">
      <c r="T23060" s="212"/>
      <c r="U23060" s="213"/>
      <c r="V23060" s="213"/>
      <c r="W23060" s="213"/>
      <c r="X23060" s="214"/>
      <c r="Y23060" s="214"/>
      <c r="Z23060" s="214"/>
      <c r="AA23060" s="217"/>
      <c r="AB23060" s="217"/>
      <c r="AC23060" s="217"/>
      <c r="AD23060" s="213"/>
    </row>
    <row r="23061" spans="20:30" x14ac:dyDescent="0.2">
      <c r="T23061" s="212"/>
      <c r="U23061" s="213"/>
      <c r="V23061" s="213"/>
      <c r="W23061" s="213"/>
      <c r="X23061" s="214"/>
      <c r="Y23061" s="214"/>
      <c r="Z23061" s="214"/>
      <c r="AA23061" s="217"/>
      <c r="AB23061" s="217"/>
      <c r="AC23061" s="217"/>
      <c r="AD23061" s="213"/>
    </row>
    <row r="23062" spans="20:30" x14ac:dyDescent="0.2">
      <c r="T23062" s="212"/>
      <c r="U23062" s="213"/>
      <c r="V23062" s="213"/>
      <c r="W23062" s="213"/>
      <c r="X23062" s="214"/>
      <c r="Y23062" s="214"/>
      <c r="Z23062" s="214"/>
      <c r="AA23062" s="217"/>
      <c r="AB23062" s="217"/>
      <c r="AC23062" s="217"/>
      <c r="AD23062" s="213"/>
    </row>
    <row r="23063" spans="20:30" x14ac:dyDescent="0.2">
      <c r="T23063" s="212"/>
      <c r="U23063" s="213"/>
      <c r="V23063" s="213"/>
      <c r="W23063" s="213"/>
      <c r="X23063" s="214"/>
      <c r="Y23063" s="214"/>
      <c r="Z23063" s="214"/>
      <c r="AA23063" s="217"/>
      <c r="AB23063" s="217"/>
      <c r="AC23063" s="217"/>
      <c r="AD23063" s="213"/>
    </row>
    <row r="23064" spans="20:30" x14ac:dyDescent="0.2">
      <c r="T23064" s="212"/>
      <c r="U23064" s="213"/>
      <c r="V23064" s="213"/>
      <c r="W23064" s="213"/>
      <c r="X23064" s="214"/>
      <c r="Y23064" s="214"/>
      <c r="Z23064" s="214"/>
      <c r="AA23064" s="217"/>
      <c r="AB23064" s="217"/>
      <c r="AC23064" s="217"/>
      <c r="AD23064" s="213"/>
    </row>
    <row r="23065" spans="20:30" x14ac:dyDescent="0.2">
      <c r="T23065" s="212"/>
      <c r="U23065" s="213"/>
      <c r="V23065" s="213"/>
      <c r="W23065" s="213"/>
      <c r="X23065" s="214"/>
      <c r="Y23065" s="214"/>
      <c r="Z23065" s="214"/>
      <c r="AA23065" s="217"/>
      <c r="AB23065" s="217"/>
      <c r="AC23065" s="217"/>
      <c r="AD23065" s="213"/>
    </row>
    <row r="23066" spans="20:30" x14ac:dyDescent="0.2">
      <c r="T23066" s="212"/>
      <c r="U23066" s="213"/>
      <c r="V23066" s="213"/>
      <c r="W23066" s="213"/>
      <c r="X23066" s="214"/>
      <c r="Y23066" s="214"/>
      <c r="Z23066" s="214"/>
      <c r="AA23066" s="217"/>
      <c r="AB23066" s="217"/>
      <c r="AC23066" s="217"/>
      <c r="AD23066" s="213"/>
    </row>
    <row r="23067" spans="20:30" x14ac:dyDescent="0.2">
      <c r="T23067" s="212"/>
      <c r="U23067" s="213"/>
      <c r="V23067" s="213"/>
      <c r="W23067" s="213"/>
      <c r="X23067" s="214"/>
      <c r="Y23067" s="214"/>
      <c r="Z23067" s="214"/>
      <c r="AA23067" s="217"/>
      <c r="AB23067" s="217"/>
      <c r="AC23067" s="217"/>
      <c r="AD23067" s="213"/>
    </row>
    <row r="23068" spans="20:30" x14ac:dyDescent="0.2">
      <c r="T23068" s="212"/>
      <c r="U23068" s="213"/>
      <c r="V23068" s="213"/>
      <c r="W23068" s="213"/>
      <c r="X23068" s="214"/>
      <c r="Y23068" s="214"/>
      <c r="Z23068" s="214"/>
      <c r="AA23068" s="217"/>
      <c r="AB23068" s="217"/>
      <c r="AC23068" s="217"/>
      <c r="AD23068" s="213"/>
    </row>
    <row r="23069" spans="20:30" x14ac:dyDescent="0.2">
      <c r="T23069" s="212"/>
      <c r="U23069" s="213"/>
      <c r="V23069" s="213"/>
      <c r="W23069" s="213"/>
      <c r="X23069" s="214"/>
      <c r="Y23069" s="214"/>
      <c r="Z23069" s="214"/>
      <c r="AA23069" s="217"/>
      <c r="AB23069" s="217"/>
      <c r="AC23069" s="217"/>
      <c r="AD23069" s="213"/>
    </row>
    <row r="23070" spans="20:30" x14ac:dyDescent="0.2">
      <c r="T23070" s="212"/>
      <c r="U23070" s="213"/>
      <c r="V23070" s="213"/>
      <c r="W23070" s="213"/>
      <c r="X23070" s="214"/>
      <c r="Y23070" s="214"/>
      <c r="Z23070" s="214"/>
      <c r="AA23070" s="217"/>
      <c r="AB23070" s="217"/>
      <c r="AC23070" s="217"/>
      <c r="AD23070" s="213"/>
    </row>
    <row r="23071" spans="20:30" x14ac:dyDescent="0.2">
      <c r="T23071" s="212"/>
      <c r="U23071" s="213"/>
      <c r="V23071" s="213"/>
      <c r="W23071" s="213"/>
      <c r="X23071" s="214"/>
      <c r="Y23071" s="214"/>
      <c r="Z23071" s="214"/>
      <c r="AA23071" s="217"/>
      <c r="AB23071" s="217"/>
      <c r="AC23071" s="217"/>
      <c r="AD23071" s="213"/>
    </row>
    <row r="23072" spans="20:30" x14ac:dyDescent="0.2">
      <c r="T23072" s="212"/>
      <c r="U23072" s="213"/>
      <c r="V23072" s="213"/>
      <c r="W23072" s="213"/>
      <c r="X23072" s="214"/>
      <c r="Y23072" s="214"/>
      <c r="Z23072" s="214"/>
      <c r="AA23072" s="217"/>
      <c r="AB23072" s="217"/>
      <c r="AC23072" s="217"/>
      <c r="AD23072" s="213"/>
    </row>
    <row r="23073" spans="20:30" x14ac:dyDescent="0.2">
      <c r="T23073" s="212"/>
      <c r="U23073" s="213"/>
      <c r="V23073" s="213"/>
      <c r="W23073" s="213"/>
      <c r="X23073" s="214"/>
      <c r="Y23073" s="214"/>
      <c r="Z23073" s="214"/>
      <c r="AA23073" s="217"/>
      <c r="AB23073" s="217"/>
      <c r="AC23073" s="217"/>
      <c r="AD23073" s="213"/>
    </row>
    <row r="23074" spans="20:30" x14ac:dyDescent="0.2">
      <c r="T23074" s="212"/>
      <c r="U23074" s="213"/>
      <c r="V23074" s="213"/>
      <c r="W23074" s="213"/>
      <c r="X23074" s="214"/>
      <c r="Y23074" s="214"/>
      <c r="Z23074" s="214"/>
      <c r="AA23074" s="217"/>
      <c r="AB23074" s="217"/>
      <c r="AC23074" s="217"/>
      <c r="AD23074" s="213"/>
    </row>
    <row r="23075" spans="20:30" x14ac:dyDescent="0.2">
      <c r="T23075" s="212"/>
      <c r="U23075" s="213"/>
      <c r="V23075" s="213"/>
      <c r="W23075" s="213"/>
      <c r="X23075" s="214"/>
      <c r="Y23075" s="214"/>
      <c r="Z23075" s="214"/>
      <c r="AA23075" s="217"/>
      <c r="AB23075" s="217"/>
      <c r="AC23075" s="217"/>
      <c r="AD23075" s="213"/>
    </row>
    <row r="23076" spans="20:30" x14ac:dyDescent="0.2">
      <c r="T23076" s="212"/>
      <c r="U23076" s="213"/>
      <c r="V23076" s="213"/>
      <c r="W23076" s="213"/>
      <c r="X23076" s="214"/>
      <c r="Y23076" s="214"/>
      <c r="Z23076" s="214"/>
      <c r="AA23076" s="217"/>
      <c r="AB23076" s="217"/>
      <c r="AC23076" s="217"/>
      <c r="AD23076" s="213"/>
    </row>
    <row r="23077" spans="20:30" x14ac:dyDescent="0.2">
      <c r="T23077" s="212"/>
      <c r="U23077" s="213"/>
      <c r="V23077" s="213"/>
      <c r="W23077" s="213"/>
      <c r="X23077" s="214"/>
      <c r="Y23077" s="214"/>
      <c r="Z23077" s="214"/>
      <c r="AA23077" s="217"/>
      <c r="AB23077" s="217"/>
      <c r="AC23077" s="217"/>
      <c r="AD23077" s="213"/>
    </row>
    <row r="23078" spans="20:30" x14ac:dyDescent="0.2">
      <c r="T23078" s="212"/>
      <c r="U23078" s="213"/>
      <c r="V23078" s="213"/>
      <c r="W23078" s="213"/>
      <c r="X23078" s="214"/>
      <c r="Y23078" s="214"/>
      <c r="Z23078" s="214"/>
      <c r="AA23078" s="217"/>
      <c r="AB23078" s="217"/>
      <c r="AC23078" s="217"/>
      <c r="AD23078" s="213"/>
    </row>
    <row r="23079" spans="20:30" x14ac:dyDescent="0.2">
      <c r="T23079" s="212"/>
      <c r="U23079" s="213"/>
      <c r="V23079" s="213"/>
      <c r="W23079" s="213"/>
      <c r="X23079" s="214"/>
      <c r="Y23079" s="214"/>
      <c r="Z23079" s="214"/>
      <c r="AA23079" s="217"/>
      <c r="AB23079" s="217"/>
      <c r="AC23079" s="217"/>
      <c r="AD23079" s="213"/>
    </row>
    <row r="23080" spans="20:30" x14ac:dyDescent="0.2">
      <c r="T23080" s="212"/>
      <c r="U23080" s="213"/>
      <c r="V23080" s="213"/>
      <c r="W23080" s="213"/>
      <c r="X23080" s="214"/>
      <c r="Y23080" s="214"/>
      <c r="Z23080" s="214"/>
      <c r="AA23080" s="217"/>
      <c r="AB23080" s="217"/>
      <c r="AC23080" s="217"/>
      <c r="AD23080" s="213"/>
    </row>
    <row r="23081" spans="20:30" x14ac:dyDescent="0.2">
      <c r="T23081" s="212"/>
      <c r="U23081" s="213"/>
      <c r="V23081" s="213"/>
      <c r="W23081" s="213"/>
      <c r="X23081" s="214"/>
      <c r="Y23081" s="214"/>
      <c r="Z23081" s="214"/>
      <c r="AA23081" s="217"/>
      <c r="AB23081" s="217"/>
      <c r="AC23081" s="217"/>
      <c r="AD23081" s="213"/>
    </row>
    <row r="23082" spans="20:30" x14ac:dyDescent="0.2">
      <c r="T23082" s="212"/>
      <c r="U23082" s="213"/>
      <c r="V23082" s="213"/>
      <c r="W23082" s="213"/>
      <c r="X23082" s="214"/>
      <c r="Y23082" s="214"/>
      <c r="Z23082" s="214"/>
      <c r="AA23082" s="217"/>
      <c r="AB23082" s="217"/>
      <c r="AC23082" s="217"/>
      <c r="AD23082" s="213"/>
    </row>
    <row r="23083" spans="20:30" x14ac:dyDescent="0.2">
      <c r="T23083" s="212"/>
      <c r="U23083" s="213"/>
      <c r="V23083" s="213"/>
      <c r="W23083" s="213"/>
      <c r="X23083" s="214"/>
      <c r="Y23083" s="214"/>
      <c r="Z23083" s="214"/>
      <c r="AA23083" s="217"/>
      <c r="AB23083" s="217"/>
      <c r="AC23083" s="217"/>
      <c r="AD23083" s="213"/>
    </row>
    <row r="23084" spans="20:30" x14ac:dyDescent="0.2">
      <c r="T23084" s="212"/>
      <c r="U23084" s="213"/>
      <c r="V23084" s="213"/>
      <c r="W23084" s="213"/>
      <c r="X23084" s="214"/>
      <c r="Y23084" s="214"/>
      <c r="Z23084" s="214"/>
      <c r="AA23084" s="217"/>
      <c r="AB23084" s="217"/>
      <c r="AC23084" s="217"/>
      <c r="AD23084" s="213"/>
    </row>
    <row r="23085" spans="20:30" x14ac:dyDescent="0.2">
      <c r="T23085" s="212"/>
      <c r="U23085" s="213"/>
      <c r="V23085" s="213"/>
      <c r="W23085" s="213"/>
      <c r="X23085" s="214"/>
      <c r="Y23085" s="214"/>
      <c r="Z23085" s="214"/>
      <c r="AA23085" s="217"/>
      <c r="AB23085" s="217"/>
      <c r="AC23085" s="217"/>
      <c r="AD23085" s="213"/>
    </row>
    <row r="23086" spans="20:30" x14ac:dyDescent="0.2">
      <c r="T23086" s="212"/>
      <c r="U23086" s="213"/>
      <c r="V23086" s="213"/>
      <c r="W23086" s="213"/>
      <c r="X23086" s="214"/>
      <c r="Y23086" s="214"/>
      <c r="Z23086" s="214"/>
      <c r="AA23086" s="217"/>
      <c r="AB23086" s="217"/>
      <c r="AC23086" s="217"/>
      <c r="AD23086" s="213"/>
    </row>
    <row r="23087" spans="20:30" x14ac:dyDescent="0.2">
      <c r="T23087" s="212"/>
      <c r="U23087" s="213"/>
      <c r="V23087" s="213"/>
      <c r="W23087" s="213"/>
      <c r="X23087" s="214"/>
      <c r="Y23087" s="214"/>
      <c r="Z23087" s="214"/>
      <c r="AA23087" s="217"/>
      <c r="AB23087" s="217"/>
      <c r="AC23087" s="217"/>
      <c r="AD23087" s="213"/>
    </row>
    <row r="23088" spans="20:30" x14ac:dyDescent="0.2">
      <c r="T23088" s="212"/>
      <c r="U23088" s="213"/>
      <c r="V23088" s="213"/>
      <c r="W23088" s="213"/>
      <c r="X23088" s="214"/>
      <c r="Y23088" s="214"/>
      <c r="Z23088" s="214"/>
      <c r="AA23088" s="217"/>
      <c r="AB23088" s="217"/>
      <c r="AC23088" s="217"/>
      <c r="AD23088" s="213"/>
    </row>
    <row r="23089" spans="20:30" x14ac:dyDescent="0.2">
      <c r="T23089" s="212"/>
      <c r="U23089" s="213"/>
      <c r="V23089" s="213"/>
      <c r="W23089" s="213"/>
      <c r="X23089" s="214"/>
      <c r="Y23089" s="214"/>
      <c r="Z23089" s="214"/>
      <c r="AA23089" s="217"/>
      <c r="AB23089" s="217"/>
      <c r="AC23089" s="217"/>
      <c r="AD23089" s="213"/>
    </row>
    <row r="23090" spans="20:30" x14ac:dyDescent="0.2">
      <c r="T23090" s="212"/>
      <c r="U23090" s="213"/>
      <c r="V23090" s="213"/>
      <c r="W23090" s="213"/>
      <c r="X23090" s="214"/>
      <c r="Y23090" s="214"/>
      <c r="Z23090" s="214"/>
      <c r="AA23090" s="217"/>
      <c r="AB23090" s="217"/>
      <c r="AC23090" s="217"/>
      <c r="AD23090" s="213"/>
    </row>
    <row r="23091" spans="20:30" x14ac:dyDescent="0.2">
      <c r="T23091" s="212"/>
      <c r="U23091" s="213"/>
      <c r="V23091" s="213"/>
      <c r="W23091" s="213"/>
      <c r="X23091" s="214"/>
      <c r="Y23091" s="214"/>
      <c r="Z23091" s="214"/>
      <c r="AA23091" s="217"/>
      <c r="AB23091" s="217"/>
      <c r="AC23091" s="217"/>
      <c r="AD23091" s="213"/>
    </row>
    <row r="23092" spans="20:30" x14ac:dyDescent="0.2">
      <c r="T23092" s="212"/>
      <c r="U23092" s="213"/>
      <c r="V23092" s="213"/>
      <c r="W23092" s="213"/>
      <c r="X23092" s="214"/>
      <c r="Y23092" s="214"/>
      <c r="Z23092" s="214"/>
      <c r="AA23092" s="217"/>
      <c r="AB23092" s="217"/>
      <c r="AC23092" s="217"/>
      <c r="AD23092" s="213"/>
    </row>
    <row r="23093" spans="20:30" x14ac:dyDescent="0.2">
      <c r="T23093" s="212"/>
      <c r="U23093" s="213"/>
      <c r="V23093" s="213"/>
      <c r="W23093" s="213"/>
      <c r="X23093" s="214"/>
      <c r="Y23093" s="214"/>
      <c r="Z23093" s="214"/>
      <c r="AA23093" s="217"/>
      <c r="AB23093" s="217"/>
      <c r="AC23093" s="217"/>
      <c r="AD23093" s="213"/>
    </row>
    <row r="23094" spans="20:30" x14ac:dyDescent="0.2">
      <c r="T23094" s="212"/>
      <c r="U23094" s="213"/>
      <c r="V23094" s="213"/>
      <c r="W23094" s="213"/>
      <c r="X23094" s="214"/>
      <c r="Y23094" s="214"/>
      <c r="Z23094" s="214"/>
      <c r="AA23094" s="217"/>
      <c r="AB23094" s="217"/>
      <c r="AC23094" s="217"/>
      <c r="AD23094" s="213"/>
    </row>
    <row r="23095" spans="20:30" x14ac:dyDescent="0.2">
      <c r="T23095" s="212"/>
      <c r="U23095" s="213"/>
      <c r="V23095" s="213"/>
      <c r="W23095" s="213"/>
      <c r="X23095" s="214"/>
      <c r="Y23095" s="214"/>
      <c r="Z23095" s="214"/>
      <c r="AA23095" s="217"/>
      <c r="AB23095" s="217"/>
      <c r="AC23095" s="217"/>
      <c r="AD23095" s="213"/>
    </row>
    <row r="23096" spans="20:30" x14ac:dyDescent="0.2">
      <c r="T23096" s="212"/>
      <c r="U23096" s="213"/>
      <c r="V23096" s="213"/>
      <c r="W23096" s="213"/>
      <c r="X23096" s="214"/>
      <c r="Y23096" s="214"/>
      <c r="Z23096" s="214"/>
      <c r="AA23096" s="217"/>
      <c r="AB23096" s="217"/>
      <c r="AC23096" s="217"/>
      <c r="AD23096" s="213"/>
    </row>
    <row r="23097" spans="20:30" x14ac:dyDescent="0.2">
      <c r="T23097" s="212"/>
      <c r="U23097" s="213"/>
      <c r="V23097" s="213"/>
      <c r="W23097" s="213"/>
      <c r="X23097" s="214"/>
      <c r="Y23097" s="214"/>
      <c r="Z23097" s="214"/>
      <c r="AA23097" s="217"/>
      <c r="AB23097" s="217"/>
      <c r="AC23097" s="217"/>
      <c r="AD23097" s="213"/>
    </row>
    <row r="23098" spans="20:30" x14ac:dyDescent="0.2">
      <c r="T23098" s="212"/>
      <c r="U23098" s="213"/>
      <c r="V23098" s="213"/>
      <c r="W23098" s="213"/>
      <c r="X23098" s="214"/>
      <c r="Y23098" s="214"/>
      <c r="Z23098" s="214"/>
      <c r="AA23098" s="217"/>
      <c r="AB23098" s="217"/>
      <c r="AC23098" s="217"/>
      <c r="AD23098" s="213"/>
    </row>
    <row r="23099" spans="20:30" x14ac:dyDescent="0.2">
      <c r="T23099" s="212"/>
      <c r="U23099" s="213"/>
      <c r="V23099" s="213"/>
      <c r="W23099" s="213"/>
      <c r="X23099" s="214"/>
      <c r="Y23099" s="214"/>
      <c r="Z23099" s="214"/>
      <c r="AA23099" s="217"/>
      <c r="AB23099" s="217"/>
      <c r="AC23099" s="217"/>
      <c r="AD23099" s="213"/>
    </row>
    <row r="23100" spans="20:30" x14ac:dyDescent="0.2">
      <c r="T23100" s="212"/>
      <c r="U23100" s="213"/>
      <c r="V23100" s="213"/>
      <c r="W23100" s="213"/>
      <c r="X23100" s="214"/>
      <c r="Y23100" s="214"/>
      <c r="Z23100" s="214"/>
      <c r="AA23100" s="217"/>
      <c r="AB23100" s="217"/>
      <c r="AC23100" s="217"/>
      <c r="AD23100" s="213"/>
    </row>
    <row r="23101" spans="20:30" x14ac:dyDescent="0.2">
      <c r="T23101" s="212"/>
      <c r="U23101" s="213"/>
      <c r="V23101" s="213"/>
      <c r="W23101" s="213"/>
      <c r="X23101" s="214"/>
      <c r="Y23101" s="214"/>
      <c r="Z23101" s="214"/>
      <c r="AA23101" s="217"/>
      <c r="AB23101" s="217"/>
      <c r="AC23101" s="217"/>
      <c r="AD23101" s="213"/>
    </row>
    <row r="23102" spans="20:30" x14ac:dyDescent="0.2">
      <c r="T23102" s="212"/>
      <c r="U23102" s="213"/>
      <c r="V23102" s="213"/>
      <c r="W23102" s="213"/>
      <c r="X23102" s="214"/>
      <c r="Y23102" s="214"/>
      <c r="Z23102" s="214"/>
      <c r="AA23102" s="217"/>
      <c r="AB23102" s="217"/>
      <c r="AC23102" s="217"/>
      <c r="AD23102" s="213"/>
    </row>
    <row r="23103" spans="20:30" x14ac:dyDescent="0.2">
      <c r="T23103" s="212"/>
      <c r="U23103" s="213"/>
      <c r="V23103" s="213"/>
      <c r="W23103" s="213"/>
      <c r="X23103" s="214"/>
      <c r="Y23103" s="214"/>
      <c r="Z23103" s="214"/>
      <c r="AA23103" s="217"/>
      <c r="AB23103" s="217"/>
      <c r="AC23103" s="217"/>
      <c r="AD23103" s="213"/>
    </row>
    <row r="23104" spans="20:30" x14ac:dyDescent="0.2">
      <c r="T23104" s="212"/>
      <c r="U23104" s="213"/>
      <c r="V23104" s="213"/>
      <c r="W23104" s="213"/>
      <c r="X23104" s="214"/>
      <c r="Y23104" s="214"/>
      <c r="Z23104" s="214"/>
      <c r="AA23104" s="217"/>
      <c r="AB23104" s="217"/>
      <c r="AC23104" s="217"/>
      <c r="AD23104" s="213"/>
    </row>
    <row r="23105" spans="20:30" x14ac:dyDescent="0.2">
      <c r="T23105" s="212"/>
      <c r="U23105" s="213"/>
      <c r="V23105" s="213"/>
      <c r="W23105" s="213"/>
      <c r="X23105" s="214"/>
      <c r="Y23105" s="214"/>
      <c r="Z23105" s="214"/>
      <c r="AA23105" s="217"/>
      <c r="AB23105" s="217"/>
      <c r="AC23105" s="217"/>
      <c r="AD23105" s="213"/>
    </row>
    <row r="23106" spans="20:30" x14ac:dyDescent="0.2">
      <c r="T23106" s="212"/>
      <c r="U23106" s="213"/>
      <c r="V23106" s="213"/>
      <c r="W23106" s="213"/>
      <c r="X23106" s="214"/>
      <c r="Y23106" s="214"/>
      <c r="Z23106" s="214"/>
      <c r="AA23106" s="217"/>
      <c r="AB23106" s="217"/>
      <c r="AC23106" s="217"/>
      <c r="AD23106" s="213"/>
    </row>
    <row r="23107" spans="20:30" x14ac:dyDescent="0.2">
      <c r="T23107" s="212"/>
      <c r="U23107" s="213"/>
      <c r="V23107" s="213"/>
      <c r="W23107" s="213"/>
      <c r="X23107" s="214"/>
      <c r="Y23107" s="214"/>
      <c r="Z23107" s="214"/>
      <c r="AA23107" s="217"/>
      <c r="AB23107" s="217"/>
      <c r="AC23107" s="217"/>
      <c r="AD23107" s="213"/>
    </row>
    <row r="23108" spans="20:30" x14ac:dyDescent="0.2">
      <c r="T23108" s="212"/>
      <c r="U23108" s="213"/>
      <c r="V23108" s="213"/>
      <c r="W23108" s="213"/>
      <c r="X23108" s="214"/>
      <c r="Y23108" s="214"/>
      <c r="Z23108" s="214"/>
      <c r="AA23108" s="217"/>
      <c r="AB23108" s="217"/>
      <c r="AC23108" s="217"/>
      <c r="AD23108" s="213"/>
    </row>
    <row r="23109" spans="20:30" x14ac:dyDescent="0.2">
      <c r="T23109" s="212"/>
      <c r="U23109" s="213"/>
      <c r="V23109" s="213"/>
      <c r="W23109" s="213"/>
      <c r="X23109" s="214"/>
      <c r="Y23109" s="214"/>
      <c r="Z23109" s="214"/>
      <c r="AA23109" s="217"/>
      <c r="AB23109" s="217"/>
      <c r="AC23109" s="217"/>
      <c r="AD23109" s="213"/>
    </row>
    <row r="23110" spans="20:30" x14ac:dyDescent="0.2">
      <c r="T23110" s="212"/>
      <c r="U23110" s="213"/>
      <c r="V23110" s="213"/>
      <c r="W23110" s="213"/>
      <c r="X23110" s="214"/>
      <c r="Y23110" s="214"/>
      <c r="Z23110" s="214"/>
      <c r="AA23110" s="217"/>
      <c r="AB23110" s="217"/>
      <c r="AC23110" s="217"/>
      <c r="AD23110" s="213"/>
    </row>
    <row r="23111" spans="20:30" x14ac:dyDescent="0.2">
      <c r="T23111" s="212"/>
      <c r="U23111" s="213"/>
      <c r="V23111" s="213"/>
      <c r="W23111" s="213"/>
      <c r="X23111" s="214"/>
      <c r="Y23111" s="214"/>
      <c r="Z23111" s="214"/>
      <c r="AA23111" s="217"/>
      <c r="AB23111" s="217"/>
      <c r="AC23111" s="217"/>
      <c r="AD23111" s="213"/>
    </row>
    <row r="23112" spans="20:30" x14ac:dyDescent="0.2">
      <c r="T23112" s="212"/>
      <c r="U23112" s="213"/>
      <c r="V23112" s="213"/>
      <c r="W23112" s="213"/>
      <c r="X23112" s="214"/>
      <c r="Y23112" s="214"/>
      <c r="Z23112" s="214"/>
      <c r="AA23112" s="217"/>
      <c r="AB23112" s="217"/>
      <c r="AC23112" s="217"/>
      <c r="AD23112" s="213"/>
    </row>
    <row r="23113" spans="20:30" x14ac:dyDescent="0.2">
      <c r="T23113" s="212"/>
      <c r="U23113" s="213"/>
      <c r="V23113" s="213"/>
      <c r="W23113" s="213"/>
      <c r="X23113" s="214"/>
      <c r="Y23113" s="214"/>
      <c r="Z23113" s="214"/>
      <c r="AA23113" s="217"/>
      <c r="AB23113" s="217"/>
      <c r="AC23113" s="217"/>
      <c r="AD23113" s="213"/>
    </row>
    <row r="23114" spans="20:30" x14ac:dyDescent="0.2">
      <c r="T23114" s="212"/>
      <c r="U23114" s="213"/>
      <c r="V23114" s="213"/>
      <c r="W23114" s="213"/>
      <c r="X23114" s="214"/>
      <c r="Y23114" s="214"/>
      <c r="Z23114" s="214"/>
      <c r="AA23114" s="217"/>
      <c r="AB23114" s="217"/>
      <c r="AC23114" s="217"/>
      <c r="AD23114" s="213"/>
    </row>
    <row r="23115" spans="20:30" x14ac:dyDescent="0.2">
      <c r="T23115" s="212"/>
      <c r="U23115" s="213"/>
      <c r="V23115" s="213"/>
      <c r="W23115" s="213"/>
      <c r="X23115" s="214"/>
      <c r="Y23115" s="214"/>
      <c r="Z23115" s="214"/>
      <c r="AA23115" s="217"/>
      <c r="AB23115" s="217"/>
      <c r="AC23115" s="217"/>
      <c r="AD23115" s="213"/>
    </row>
    <row r="23116" spans="20:30" x14ac:dyDescent="0.2">
      <c r="T23116" s="212"/>
      <c r="U23116" s="213"/>
      <c r="V23116" s="213"/>
      <c r="W23116" s="213"/>
      <c r="X23116" s="214"/>
      <c r="Y23116" s="214"/>
      <c r="Z23116" s="214"/>
      <c r="AA23116" s="217"/>
      <c r="AB23116" s="217"/>
      <c r="AC23116" s="217"/>
      <c r="AD23116" s="213"/>
    </row>
    <row r="23117" spans="20:30" x14ac:dyDescent="0.2">
      <c r="T23117" s="212"/>
      <c r="U23117" s="213"/>
      <c r="V23117" s="213"/>
      <c r="W23117" s="213"/>
      <c r="X23117" s="214"/>
      <c r="Y23117" s="214"/>
      <c r="Z23117" s="214"/>
      <c r="AA23117" s="217"/>
      <c r="AB23117" s="217"/>
      <c r="AC23117" s="217"/>
      <c r="AD23117" s="213"/>
    </row>
    <row r="23118" spans="20:30" x14ac:dyDescent="0.2">
      <c r="T23118" s="212"/>
      <c r="U23118" s="213"/>
      <c r="V23118" s="213"/>
      <c r="W23118" s="213"/>
      <c r="X23118" s="214"/>
      <c r="Y23118" s="214"/>
      <c r="Z23118" s="214"/>
      <c r="AA23118" s="217"/>
      <c r="AB23118" s="217"/>
      <c r="AC23118" s="217"/>
      <c r="AD23118" s="213"/>
    </row>
    <row r="23119" spans="20:30" x14ac:dyDescent="0.2">
      <c r="T23119" s="212"/>
      <c r="U23119" s="213"/>
      <c r="V23119" s="213"/>
      <c r="W23119" s="213"/>
      <c r="X23119" s="214"/>
      <c r="Y23119" s="214"/>
      <c r="Z23119" s="214"/>
      <c r="AA23119" s="217"/>
      <c r="AB23119" s="217"/>
      <c r="AC23119" s="217"/>
      <c r="AD23119" s="213"/>
    </row>
    <row r="23120" spans="20:30" x14ac:dyDescent="0.2">
      <c r="T23120" s="212"/>
      <c r="U23120" s="213"/>
      <c r="V23120" s="213"/>
      <c r="W23120" s="213"/>
      <c r="X23120" s="214"/>
      <c r="Y23120" s="214"/>
      <c r="Z23120" s="214"/>
      <c r="AA23120" s="217"/>
      <c r="AB23120" s="217"/>
      <c r="AC23120" s="217"/>
      <c r="AD23120" s="213"/>
    </row>
    <row r="23121" spans="20:30" x14ac:dyDescent="0.2">
      <c r="T23121" s="212"/>
      <c r="U23121" s="213"/>
      <c r="V23121" s="213"/>
      <c r="W23121" s="213"/>
      <c r="X23121" s="214"/>
      <c r="Y23121" s="214"/>
      <c r="Z23121" s="214"/>
      <c r="AA23121" s="217"/>
      <c r="AB23121" s="217"/>
      <c r="AC23121" s="217"/>
      <c r="AD23121" s="213"/>
    </row>
    <row r="23122" spans="20:30" x14ac:dyDescent="0.2">
      <c r="T23122" s="212"/>
      <c r="U23122" s="213"/>
      <c r="V23122" s="213"/>
      <c r="W23122" s="213"/>
      <c r="X23122" s="214"/>
      <c r="Y23122" s="214"/>
      <c r="Z23122" s="214"/>
      <c r="AA23122" s="217"/>
      <c r="AB23122" s="217"/>
      <c r="AC23122" s="217"/>
      <c r="AD23122" s="213"/>
    </row>
    <row r="23123" spans="20:30" x14ac:dyDescent="0.2">
      <c r="T23123" s="212"/>
      <c r="U23123" s="213"/>
      <c r="V23123" s="213"/>
      <c r="W23123" s="213"/>
      <c r="X23123" s="214"/>
      <c r="Y23123" s="214"/>
      <c r="Z23123" s="214"/>
      <c r="AA23123" s="217"/>
      <c r="AB23123" s="217"/>
      <c r="AC23123" s="217"/>
      <c r="AD23123" s="213"/>
    </row>
    <row r="23124" spans="20:30" x14ac:dyDescent="0.2">
      <c r="T23124" s="212"/>
      <c r="U23124" s="213"/>
      <c r="V23124" s="213"/>
      <c r="W23124" s="213"/>
      <c r="X23124" s="214"/>
      <c r="Y23124" s="214"/>
      <c r="Z23124" s="214"/>
      <c r="AA23124" s="217"/>
      <c r="AB23124" s="217"/>
      <c r="AC23124" s="217"/>
      <c r="AD23124" s="213"/>
    </row>
    <row r="23125" spans="20:30" x14ac:dyDescent="0.2">
      <c r="T23125" s="212"/>
      <c r="U23125" s="213"/>
      <c r="V23125" s="213"/>
      <c r="W23125" s="213"/>
      <c r="X23125" s="214"/>
      <c r="Y23125" s="214"/>
      <c r="Z23125" s="214"/>
      <c r="AA23125" s="217"/>
      <c r="AB23125" s="217"/>
      <c r="AC23125" s="217"/>
      <c r="AD23125" s="213"/>
    </row>
    <row r="23126" spans="20:30" x14ac:dyDescent="0.2">
      <c r="T23126" s="212"/>
      <c r="U23126" s="213"/>
      <c r="V23126" s="213"/>
      <c r="W23126" s="213"/>
      <c r="X23126" s="214"/>
      <c r="Y23126" s="214"/>
      <c r="Z23126" s="214"/>
      <c r="AA23126" s="217"/>
      <c r="AB23126" s="217"/>
      <c r="AC23126" s="217"/>
      <c r="AD23126" s="213"/>
    </row>
    <row r="23127" spans="20:30" x14ac:dyDescent="0.2">
      <c r="T23127" s="212"/>
      <c r="U23127" s="213"/>
      <c r="V23127" s="213"/>
      <c r="W23127" s="213"/>
      <c r="X23127" s="214"/>
      <c r="Y23127" s="214"/>
      <c r="Z23127" s="214"/>
      <c r="AA23127" s="217"/>
      <c r="AB23127" s="217"/>
      <c r="AC23127" s="217"/>
      <c r="AD23127" s="213"/>
    </row>
    <row r="23128" spans="20:30" x14ac:dyDescent="0.2">
      <c r="T23128" s="212"/>
      <c r="U23128" s="213"/>
      <c r="V23128" s="213"/>
      <c r="W23128" s="213"/>
      <c r="X23128" s="214"/>
      <c r="Y23128" s="214"/>
      <c r="Z23128" s="214"/>
      <c r="AA23128" s="217"/>
      <c r="AB23128" s="217"/>
      <c r="AC23128" s="217"/>
      <c r="AD23128" s="213"/>
    </row>
    <row r="23129" spans="20:30" x14ac:dyDescent="0.2">
      <c r="T23129" s="212"/>
      <c r="U23129" s="213"/>
      <c r="V23129" s="213"/>
      <c r="W23129" s="213"/>
      <c r="X23129" s="214"/>
      <c r="Y23129" s="214"/>
      <c r="Z23129" s="214"/>
      <c r="AA23129" s="217"/>
      <c r="AB23129" s="217"/>
      <c r="AC23129" s="217"/>
      <c r="AD23129" s="213"/>
    </row>
    <row r="23130" spans="20:30" x14ac:dyDescent="0.2">
      <c r="T23130" s="212"/>
      <c r="U23130" s="213"/>
      <c r="V23130" s="213"/>
      <c r="W23130" s="213"/>
      <c r="X23130" s="214"/>
      <c r="Y23130" s="214"/>
      <c r="Z23130" s="214"/>
      <c r="AA23130" s="217"/>
      <c r="AB23130" s="217"/>
      <c r="AC23130" s="217"/>
      <c r="AD23130" s="213"/>
    </row>
    <row r="23131" spans="20:30" x14ac:dyDescent="0.2">
      <c r="T23131" s="212"/>
      <c r="U23131" s="213"/>
      <c r="V23131" s="213"/>
      <c r="W23131" s="213"/>
      <c r="X23131" s="214"/>
      <c r="Y23131" s="214"/>
      <c r="Z23131" s="214"/>
      <c r="AA23131" s="217"/>
      <c r="AB23131" s="217"/>
      <c r="AC23131" s="217"/>
      <c r="AD23131" s="213"/>
    </row>
    <row r="23132" spans="20:30" x14ac:dyDescent="0.2">
      <c r="T23132" s="212"/>
      <c r="U23132" s="213"/>
      <c r="V23132" s="213"/>
      <c r="W23132" s="213"/>
      <c r="X23132" s="214"/>
      <c r="Y23132" s="214"/>
      <c r="Z23132" s="214"/>
      <c r="AA23132" s="217"/>
      <c r="AB23132" s="217"/>
      <c r="AC23132" s="217"/>
      <c r="AD23132" s="213"/>
    </row>
    <row r="23133" spans="20:30" x14ac:dyDescent="0.2">
      <c r="T23133" s="212"/>
      <c r="U23133" s="213"/>
      <c r="V23133" s="213"/>
      <c r="W23133" s="213"/>
      <c r="X23133" s="214"/>
      <c r="Y23133" s="214"/>
      <c r="Z23133" s="214"/>
      <c r="AA23133" s="217"/>
      <c r="AB23133" s="217"/>
      <c r="AC23133" s="217"/>
      <c r="AD23133" s="213"/>
    </row>
    <row r="23134" spans="20:30" x14ac:dyDescent="0.2">
      <c r="T23134" s="212"/>
      <c r="U23134" s="213"/>
      <c r="V23134" s="213"/>
      <c r="W23134" s="213"/>
      <c r="X23134" s="214"/>
      <c r="Y23134" s="214"/>
      <c r="Z23134" s="214"/>
      <c r="AA23134" s="217"/>
      <c r="AB23134" s="217"/>
      <c r="AC23134" s="217"/>
      <c r="AD23134" s="213"/>
    </row>
    <row r="23135" spans="20:30" x14ac:dyDescent="0.2">
      <c r="T23135" s="212"/>
      <c r="U23135" s="213"/>
      <c r="V23135" s="213"/>
      <c r="W23135" s="213"/>
      <c r="X23135" s="214"/>
      <c r="Y23135" s="214"/>
      <c r="Z23135" s="214"/>
      <c r="AA23135" s="217"/>
      <c r="AB23135" s="217"/>
      <c r="AC23135" s="217"/>
      <c r="AD23135" s="213"/>
    </row>
    <row r="23136" spans="20:30" x14ac:dyDescent="0.2">
      <c r="T23136" s="212"/>
      <c r="U23136" s="213"/>
      <c r="V23136" s="213"/>
      <c r="W23136" s="213"/>
      <c r="X23136" s="214"/>
      <c r="Y23136" s="214"/>
      <c r="Z23136" s="214"/>
      <c r="AA23136" s="217"/>
      <c r="AB23136" s="217"/>
      <c r="AC23136" s="217"/>
      <c r="AD23136" s="213"/>
    </row>
    <row r="23137" spans="20:30" x14ac:dyDescent="0.2">
      <c r="T23137" s="212"/>
      <c r="U23137" s="213"/>
      <c r="V23137" s="213"/>
      <c r="W23137" s="213"/>
      <c r="X23137" s="214"/>
      <c r="Y23137" s="214"/>
      <c r="Z23137" s="214"/>
      <c r="AA23137" s="217"/>
      <c r="AB23137" s="217"/>
      <c r="AC23137" s="217"/>
      <c r="AD23137" s="213"/>
    </row>
    <row r="23138" spans="20:30" x14ac:dyDescent="0.2">
      <c r="T23138" s="212"/>
      <c r="U23138" s="213"/>
      <c r="V23138" s="213"/>
      <c r="W23138" s="213"/>
      <c r="X23138" s="214"/>
      <c r="Y23138" s="214"/>
      <c r="Z23138" s="214"/>
      <c r="AA23138" s="217"/>
      <c r="AB23138" s="217"/>
      <c r="AC23138" s="217"/>
      <c r="AD23138" s="213"/>
    </row>
    <row r="23139" spans="20:30" x14ac:dyDescent="0.2">
      <c r="T23139" s="212"/>
      <c r="U23139" s="213"/>
      <c r="V23139" s="213"/>
      <c r="W23139" s="213"/>
      <c r="X23139" s="214"/>
      <c r="Y23139" s="214"/>
      <c r="Z23139" s="214"/>
      <c r="AA23139" s="217"/>
      <c r="AB23139" s="217"/>
      <c r="AC23139" s="217"/>
      <c r="AD23139" s="213"/>
    </row>
    <row r="23140" spans="20:30" x14ac:dyDescent="0.2">
      <c r="T23140" s="212"/>
      <c r="U23140" s="213"/>
      <c r="V23140" s="213"/>
      <c r="W23140" s="213"/>
      <c r="X23140" s="214"/>
      <c r="Y23140" s="214"/>
      <c r="Z23140" s="214"/>
      <c r="AA23140" s="217"/>
      <c r="AB23140" s="217"/>
      <c r="AC23140" s="217"/>
      <c r="AD23140" s="213"/>
    </row>
    <row r="23141" spans="20:30" x14ac:dyDescent="0.2">
      <c r="T23141" s="212"/>
      <c r="U23141" s="213"/>
      <c r="V23141" s="213"/>
      <c r="W23141" s="213"/>
      <c r="X23141" s="214"/>
      <c r="Y23141" s="214"/>
      <c r="Z23141" s="214"/>
      <c r="AA23141" s="217"/>
      <c r="AB23141" s="217"/>
      <c r="AC23141" s="217"/>
      <c r="AD23141" s="213"/>
    </row>
    <row r="23142" spans="20:30" x14ac:dyDescent="0.2">
      <c r="T23142" s="212"/>
      <c r="U23142" s="213"/>
      <c r="V23142" s="213"/>
      <c r="W23142" s="213"/>
      <c r="X23142" s="214"/>
      <c r="Y23142" s="214"/>
      <c r="Z23142" s="214"/>
      <c r="AA23142" s="217"/>
      <c r="AB23142" s="217"/>
      <c r="AC23142" s="217"/>
      <c r="AD23142" s="213"/>
    </row>
    <row r="23143" spans="20:30" x14ac:dyDescent="0.2">
      <c r="T23143" s="212"/>
      <c r="U23143" s="213"/>
      <c r="V23143" s="213"/>
      <c r="W23143" s="213"/>
      <c r="X23143" s="214"/>
      <c r="Y23143" s="214"/>
      <c r="Z23143" s="214"/>
      <c r="AA23143" s="217"/>
      <c r="AB23143" s="217"/>
      <c r="AC23143" s="217"/>
      <c r="AD23143" s="213"/>
    </row>
    <row r="23144" spans="20:30" x14ac:dyDescent="0.2">
      <c r="T23144" s="212"/>
      <c r="U23144" s="213"/>
      <c r="V23144" s="213"/>
      <c r="W23144" s="213"/>
      <c r="X23144" s="214"/>
      <c r="Y23144" s="214"/>
      <c r="Z23144" s="214"/>
      <c r="AA23144" s="217"/>
      <c r="AB23144" s="217"/>
      <c r="AC23144" s="217"/>
      <c r="AD23144" s="213"/>
    </row>
    <row r="23145" spans="20:30" x14ac:dyDescent="0.2">
      <c r="T23145" s="212"/>
      <c r="U23145" s="213"/>
      <c r="V23145" s="213"/>
      <c r="W23145" s="213"/>
      <c r="X23145" s="214"/>
      <c r="Y23145" s="214"/>
      <c r="Z23145" s="214"/>
      <c r="AA23145" s="217"/>
      <c r="AB23145" s="217"/>
      <c r="AC23145" s="217"/>
      <c r="AD23145" s="213"/>
    </row>
    <row r="23146" spans="20:30" x14ac:dyDescent="0.2">
      <c r="T23146" s="212"/>
      <c r="U23146" s="213"/>
      <c r="V23146" s="213"/>
      <c r="W23146" s="213"/>
      <c r="X23146" s="214"/>
      <c r="Y23146" s="214"/>
      <c r="Z23146" s="214"/>
      <c r="AA23146" s="217"/>
      <c r="AB23146" s="217"/>
      <c r="AC23146" s="217"/>
      <c r="AD23146" s="213"/>
    </row>
    <row r="23147" spans="20:30" x14ac:dyDescent="0.2">
      <c r="T23147" s="212"/>
      <c r="U23147" s="213"/>
      <c r="V23147" s="213"/>
      <c r="W23147" s="213"/>
      <c r="X23147" s="214"/>
      <c r="Y23147" s="214"/>
      <c r="Z23147" s="214"/>
      <c r="AA23147" s="217"/>
      <c r="AB23147" s="217"/>
      <c r="AC23147" s="217"/>
      <c r="AD23147" s="213"/>
    </row>
    <row r="23148" spans="20:30" x14ac:dyDescent="0.2">
      <c r="T23148" s="212"/>
      <c r="U23148" s="213"/>
      <c r="V23148" s="213"/>
      <c r="W23148" s="213"/>
      <c r="X23148" s="214"/>
      <c r="Y23148" s="214"/>
      <c r="Z23148" s="214"/>
      <c r="AA23148" s="217"/>
      <c r="AB23148" s="217"/>
      <c r="AC23148" s="217"/>
      <c r="AD23148" s="213"/>
    </row>
    <row r="23149" spans="20:30" x14ac:dyDescent="0.2">
      <c r="T23149" s="212"/>
      <c r="U23149" s="213"/>
      <c r="V23149" s="213"/>
      <c r="W23149" s="213"/>
      <c r="X23149" s="214"/>
      <c r="Y23149" s="214"/>
      <c r="Z23149" s="214"/>
      <c r="AA23149" s="217"/>
      <c r="AB23149" s="217"/>
      <c r="AC23149" s="217"/>
      <c r="AD23149" s="213"/>
    </row>
    <row r="23150" spans="20:30" x14ac:dyDescent="0.2">
      <c r="T23150" s="212"/>
      <c r="U23150" s="213"/>
      <c r="V23150" s="213"/>
      <c r="W23150" s="213"/>
      <c r="X23150" s="214"/>
      <c r="Y23150" s="214"/>
      <c r="Z23150" s="214"/>
      <c r="AA23150" s="217"/>
      <c r="AB23150" s="217"/>
      <c r="AC23150" s="217"/>
      <c r="AD23150" s="213"/>
    </row>
    <row r="23151" spans="20:30" x14ac:dyDescent="0.2">
      <c r="T23151" s="212"/>
      <c r="U23151" s="213"/>
      <c r="V23151" s="213"/>
      <c r="W23151" s="213"/>
      <c r="X23151" s="214"/>
      <c r="Y23151" s="214"/>
      <c r="Z23151" s="214"/>
      <c r="AA23151" s="217"/>
      <c r="AB23151" s="217"/>
      <c r="AC23151" s="217"/>
      <c r="AD23151" s="213"/>
    </row>
    <row r="23152" spans="20:30" x14ac:dyDescent="0.2">
      <c r="T23152" s="212"/>
      <c r="U23152" s="213"/>
      <c r="V23152" s="213"/>
      <c r="W23152" s="213"/>
      <c r="X23152" s="214"/>
      <c r="Y23152" s="214"/>
      <c r="Z23152" s="214"/>
      <c r="AA23152" s="217"/>
      <c r="AB23152" s="217"/>
      <c r="AC23152" s="217"/>
      <c r="AD23152" s="213"/>
    </row>
    <row r="23153" spans="20:30" x14ac:dyDescent="0.2">
      <c r="T23153" s="212"/>
      <c r="U23153" s="213"/>
      <c r="V23153" s="213"/>
      <c r="W23153" s="213"/>
      <c r="X23153" s="214"/>
      <c r="Y23153" s="214"/>
      <c r="Z23153" s="214"/>
      <c r="AA23153" s="217"/>
      <c r="AB23153" s="217"/>
      <c r="AC23153" s="217"/>
      <c r="AD23153" s="213"/>
    </row>
    <row r="23154" spans="20:30" x14ac:dyDescent="0.2">
      <c r="T23154" s="212"/>
      <c r="U23154" s="213"/>
      <c r="V23154" s="213"/>
      <c r="W23154" s="213"/>
      <c r="X23154" s="214"/>
      <c r="Y23154" s="214"/>
      <c r="Z23154" s="214"/>
      <c r="AA23154" s="217"/>
      <c r="AB23154" s="217"/>
      <c r="AC23154" s="217"/>
      <c r="AD23154" s="213"/>
    </row>
    <row r="23155" spans="20:30" x14ac:dyDescent="0.2">
      <c r="T23155" s="212"/>
      <c r="U23155" s="213"/>
      <c r="V23155" s="213"/>
      <c r="W23155" s="213"/>
      <c r="X23155" s="214"/>
      <c r="Y23155" s="214"/>
      <c r="Z23155" s="214"/>
      <c r="AA23155" s="217"/>
      <c r="AB23155" s="217"/>
      <c r="AC23155" s="217"/>
      <c r="AD23155" s="213"/>
    </row>
    <row r="23156" spans="20:30" x14ac:dyDescent="0.2">
      <c r="T23156" s="212"/>
      <c r="U23156" s="213"/>
      <c r="V23156" s="213"/>
      <c r="W23156" s="213"/>
      <c r="X23156" s="214"/>
      <c r="Y23156" s="214"/>
      <c r="Z23156" s="214"/>
      <c r="AA23156" s="217"/>
      <c r="AB23156" s="217"/>
      <c r="AC23156" s="217"/>
      <c r="AD23156" s="213"/>
    </row>
    <row r="23157" spans="20:30" x14ac:dyDescent="0.2">
      <c r="T23157" s="212"/>
      <c r="U23157" s="213"/>
      <c r="V23157" s="213"/>
      <c r="W23157" s="213"/>
      <c r="X23157" s="214"/>
      <c r="Y23157" s="214"/>
      <c r="Z23157" s="214"/>
      <c r="AA23157" s="217"/>
      <c r="AB23157" s="217"/>
      <c r="AC23157" s="217"/>
      <c r="AD23157" s="213"/>
    </row>
    <row r="23158" spans="20:30" x14ac:dyDescent="0.2">
      <c r="T23158" s="212"/>
      <c r="U23158" s="213"/>
      <c r="V23158" s="213"/>
      <c r="W23158" s="213"/>
      <c r="X23158" s="214"/>
      <c r="Y23158" s="214"/>
      <c r="Z23158" s="214"/>
      <c r="AA23158" s="217"/>
      <c r="AB23158" s="217"/>
      <c r="AC23158" s="217"/>
      <c r="AD23158" s="213"/>
    </row>
    <row r="23159" spans="20:30" x14ac:dyDescent="0.2">
      <c r="T23159" s="212"/>
      <c r="U23159" s="213"/>
      <c r="V23159" s="213"/>
      <c r="W23159" s="213"/>
      <c r="X23159" s="214"/>
      <c r="Y23159" s="214"/>
      <c r="Z23159" s="214"/>
      <c r="AA23159" s="217"/>
      <c r="AB23159" s="217"/>
      <c r="AC23159" s="217"/>
      <c r="AD23159" s="213"/>
    </row>
    <row r="23160" spans="20:30" x14ac:dyDescent="0.2">
      <c r="T23160" s="212"/>
      <c r="U23160" s="213"/>
      <c r="V23160" s="213"/>
      <c r="W23160" s="213"/>
      <c r="X23160" s="214"/>
      <c r="Y23160" s="214"/>
      <c r="Z23160" s="214"/>
      <c r="AA23160" s="217"/>
      <c r="AB23160" s="217"/>
      <c r="AC23160" s="217"/>
      <c r="AD23160" s="213"/>
    </row>
    <row r="23161" spans="20:30" x14ac:dyDescent="0.2">
      <c r="T23161" s="212"/>
      <c r="U23161" s="213"/>
      <c r="V23161" s="213"/>
      <c r="W23161" s="213"/>
      <c r="X23161" s="214"/>
      <c r="Y23161" s="214"/>
      <c r="Z23161" s="214"/>
      <c r="AA23161" s="217"/>
      <c r="AB23161" s="217"/>
      <c r="AC23161" s="217"/>
      <c r="AD23161" s="213"/>
    </row>
    <row r="23162" spans="20:30" x14ac:dyDescent="0.2">
      <c r="T23162" s="212"/>
      <c r="U23162" s="213"/>
      <c r="V23162" s="213"/>
      <c r="W23162" s="213"/>
      <c r="X23162" s="214"/>
      <c r="Y23162" s="214"/>
      <c r="Z23162" s="214"/>
      <c r="AA23162" s="217"/>
      <c r="AB23162" s="217"/>
      <c r="AC23162" s="217"/>
      <c r="AD23162" s="213"/>
    </row>
    <row r="23163" spans="20:30" x14ac:dyDescent="0.2">
      <c r="T23163" s="212"/>
      <c r="U23163" s="213"/>
      <c r="V23163" s="213"/>
      <c r="W23163" s="213"/>
      <c r="X23163" s="214"/>
      <c r="Y23163" s="214"/>
      <c r="Z23163" s="214"/>
      <c r="AA23163" s="217"/>
      <c r="AB23163" s="217"/>
      <c r="AC23163" s="217"/>
      <c r="AD23163" s="213"/>
    </row>
    <row r="23164" spans="20:30" x14ac:dyDescent="0.2">
      <c r="T23164" s="212"/>
      <c r="U23164" s="213"/>
      <c r="V23164" s="213"/>
      <c r="W23164" s="213"/>
      <c r="X23164" s="214"/>
      <c r="Y23164" s="214"/>
      <c r="Z23164" s="214"/>
      <c r="AA23164" s="217"/>
      <c r="AB23164" s="217"/>
      <c r="AC23164" s="217"/>
      <c r="AD23164" s="213"/>
    </row>
    <row r="23165" spans="20:30" x14ac:dyDescent="0.2">
      <c r="T23165" s="212"/>
      <c r="U23165" s="213"/>
      <c r="V23165" s="213"/>
      <c r="W23165" s="213"/>
      <c r="X23165" s="214"/>
      <c r="Y23165" s="214"/>
      <c r="Z23165" s="214"/>
      <c r="AA23165" s="217"/>
      <c r="AB23165" s="217"/>
      <c r="AC23165" s="217"/>
      <c r="AD23165" s="213"/>
    </row>
    <row r="23166" spans="20:30" x14ac:dyDescent="0.2">
      <c r="T23166" s="212"/>
      <c r="U23166" s="213"/>
      <c r="V23166" s="213"/>
      <c r="W23166" s="213"/>
      <c r="X23166" s="214"/>
      <c r="Y23166" s="214"/>
      <c r="Z23166" s="214"/>
      <c r="AA23166" s="217"/>
      <c r="AB23166" s="217"/>
      <c r="AC23166" s="217"/>
      <c r="AD23166" s="213"/>
    </row>
    <row r="23167" spans="20:30" x14ac:dyDescent="0.2">
      <c r="T23167" s="212"/>
      <c r="U23167" s="213"/>
      <c r="V23167" s="213"/>
      <c r="W23167" s="213"/>
      <c r="X23167" s="214"/>
      <c r="Y23167" s="214"/>
      <c r="Z23167" s="214"/>
      <c r="AA23167" s="217"/>
      <c r="AB23167" s="217"/>
      <c r="AC23167" s="217"/>
      <c r="AD23167" s="213"/>
    </row>
    <row r="23168" spans="20:30" x14ac:dyDescent="0.2">
      <c r="T23168" s="212"/>
      <c r="U23168" s="213"/>
      <c r="V23168" s="213"/>
      <c r="W23168" s="213"/>
      <c r="X23168" s="214"/>
      <c r="Y23168" s="214"/>
      <c r="Z23168" s="214"/>
      <c r="AA23168" s="217"/>
      <c r="AB23168" s="217"/>
      <c r="AC23168" s="217"/>
      <c r="AD23168" s="213"/>
    </row>
    <row r="23169" spans="20:30" x14ac:dyDescent="0.2">
      <c r="T23169" s="212"/>
      <c r="U23169" s="213"/>
      <c r="V23169" s="213"/>
      <c r="W23169" s="213"/>
      <c r="X23169" s="214"/>
      <c r="Y23169" s="214"/>
      <c r="Z23169" s="214"/>
      <c r="AA23169" s="217"/>
      <c r="AB23169" s="217"/>
      <c r="AC23169" s="217"/>
      <c r="AD23169" s="213"/>
    </row>
    <row r="23170" spans="20:30" x14ac:dyDescent="0.2">
      <c r="T23170" s="212"/>
      <c r="U23170" s="213"/>
      <c r="V23170" s="213"/>
      <c r="W23170" s="213"/>
      <c r="X23170" s="214"/>
      <c r="Y23170" s="214"/>
      <c r="Z23170" s="214"/>
      <c r="AA23170" s="217"/>
      <c r="AB23170" s="217"/>
      <c r="AC23170" s="217"/>
      <c r="AD23170" s="213"/>
    </row>
    <row r="23171" spans="20:30" x14ac:dyDescent="0.2">
      <c r="T23171" s="212"/>
      <c r="U23171" s="213"/>
      <c r="V23171" s="213"/>
      <c r="W23171" s="213"/>
      <c r="X23171" s="214"/>
      <c r="Y23171" s="214"/>
      <c r="Z23171" s="214"/>
      <c r="AA23171" s="217"/>
      <c r="AB23171" s="217"/>
      <c r="AC23171" s="217"/>
      <c r="AD23171" s="213"/>
    </row>
    <row r="23172" spans="20:30" x14ac:dyDescent="0.2">
      <c r="T23172" s="212"/>
      <c r="U23172" s="213"/>
      <c r="V23172" s="213"/>
      <c r="W23172" s="213"/>
      <c r="X23172" s="214"/>
      <c r="Y23172" s="214"/>
      <c r="Z23172" s="214"/>
      <c r="AA23172" s="217"/>
      <c r="AB23172" s="217"/>
      <c r="AC23172" s="217"/>
      <c r="AD23172" s="213"/>
    </row>
    <row r="23173" spans="20:30" x14ac:dyDescent="0.2">
      <c r="T23173" s="212"/>
      <c r="U23173" s="213"/>
      <c r="V23173" s="213"/>
      <c r="W23173" s="213"/>
      <c r="X23173" s="214"/>
      <c r="Y23173" s="214"/>
      <c r="Z23173" s="214"/>
      <c r="AA23173" s="217"/>
      <c r="AB23173" s="217"/>
      <c r="AC23173" s="217"/>
      <c r="AD23173" s="213"/>
    </row>
    <row r="23174" spans="20:30" x14ac:dyDescent="0.2">
      <c r="T23174" s="212"/>
      <c r="U23174" s="213"/>
      <c r="V23174" s="213"/>
      <c r="W23174" s="213"/>
      <c r="X23174" s="214"/>
      <c r="Y23174" s="214"/>
      <c r="Z23174" s="214"/>
      <c r="AA23174" s="217"/>
      <c r="AB23174" s="217"/>
      <c r="AC23174" s="217"/>
      <c r="AD23174" s="213"/>
    </row>
    <row r="23175" spans="20:30" x14ac:dyDescent="0.2">
      <c r="T23175" s="212"/>
      <c r="U23175" s="213"/>
      <c r="V23175" s="213"/>
      <c r="W23175" s="213"/>
      <c r="X23175" s="214"/>
      <c r="Y23175" s="214"/>
      <c r="Z23175" s="214"/>
      <c r="AA23175" s="217"/>
      <c r="AB23175" s="217"/>
      <c r="AC23175" s="217"/>
      <c r="AD23175" s="213"/>
    </row>
    <row r="23176" spans="20:30" x14ac:dyDescent="0.2">
      <c r="T23176" s="212"/>
      <c r="U23176" s="213"/>
      <c r="V23176" s="213"/>
      <c r="W23176" s="213"/>
      <c r="X23176" s="214"/>
      <c r="Y23176" s="214"/>
      <c r="Z23176" s="214"/>
      <c r="AA23176" s="217"/>
      <c r="AB23176" s="217"/>
      <c r="AC23176" s="217"/>
      <c r="AD23176" s="213"/>
    </row>
    <row r="23177" spans="20:30" x14ac:dyDescent="0.2">
      <c r="T23177" s="212"/>
      <c r="U23177" s="213"/>
      <c r="V23177" s="213"/>
      <c r="W23177" s="213"/>
      <c r="X23177" s="214"/>
      <c r="Y23177" s="214"/>
      <c r="Z23177" s="214"/>
      <c r="AA23177" s="217"/>
      <c r="AB23177" s="217"/>
      <c r="AC23177" s="217"/>
      <c r="AD23177" s="213"/>
    </row>
    <row r="23178" spans="20:30" x14ac:dyDescent="0.2">
      <c r="T23178" s="212"/>
      <c r="U23178" s="213"/>
      <c r="V23178" s="213"/>
      <c r="W23178" s="213"/>
      <c r="X23178" s="214"/>
      <c r="Y23178" s="214"/>
      <c r="Z23178" s="214"/>
      <c r="AA23178" s="217"/>
      <c r="AB23178" s="217"/>
      <c r="AC23178" s="217"/>
      <c r="AD23178" s="213"/>
    </row>
    <row r="23179" spans="20:30" x14ac:dyDescent="0.2">
      <c r="T23179" s="212"/>
      <c r="U23179" s="213"/>
      <c r="V23179" s="213"/>
      <c r="W23179" s="213"/>
      <c r="X23179" s="214"/>
      <c r="Y23179" s="214"/>
      <c r="Z23179" s="214"/>
      <c r="AA23179" s="217"/>
      <c r="AB23179" s="217"/>
      <c r="AC23179" s="217"/>
      <c r="AD23179" s="213"/>
    </row>
    <row r="23180" spans="20:30" x14ac:dyDescent="0.2">
      <c r="T23180" s="212"/>
      <c r="U23180" s="213"/>
      <c r="V23180" s="213"/>
      <c r="W23180" s="213"/>
      <c r="X23180" s="214"/>
      <c r="Y23180" s="214"/>
      <c r="Z23180" s="214"/>
      <c r="AA23180" s="217"/>
      <c r="AB23180" s="217"/>
      <c r="AC23180" s="217"/>
      <c r="AD23180" s="213"/>
    </row>
    <row r="23181" spans="20:30" x14ac:dyDescent="0.2">
      <c r="T23181" s="212"/>
      <c r="U23181" s="213"/>
      <c r="V23181" s="213"/>
      <c r="W23181" s="213"/>
      <c r="X23181" s="214"/>
      <c r="Y23181" s="214"/>
      <c r="Z23181" s="214"/>
      <c r="AA23181" s="217"/>
      <c r="AB23181" s="217"/>
      <c r="AC23181" s="217"/>
      <c r="AD23181" s="213"/>
    </row>
    <row r="23182" spans="20:30" x14ac:dyDescent="0.2">
      <c r="T23182" s="212"/>
      <c r="U23182" s="213"/>
      <c r="V23182" s="213"/>
      <c r="W23182" s="213"/>
      <c r="X23182" s="214"/>
      <c r="Y23182" s="214"/>
      <c r="Z23182" s="214"/>
      <c r="AA23182" s="217"/>
      <c r="AB23182" s="217"/>
      <c r="AC23182" s="217"/>
      <c r="AD23182" s="213"/>
    </row>
    <row r="23183" spans="20:30" x14ac:dyDescent="0.2">
      <c r="T23183" s="212"/>
      <c r="U23183" s="213"/>
      <c r="V23183" s="213"/>
      <c r="W23183" s="213"/>
      <c r="X23183" s="214"/>
      <c r="Y23183" s="214"/>
      <c r="Z23183" s="214"/>
      <c r="AA23183" s="217"/>
      <c r="AB23183" s="217"/>
      <c r="AC23183" s="217"/>
      <c r="AD23183" s="213"/>
    </row>
    <row r="23184" spans="20:30" x14ac:dyDescent="0.2">
      <c r="T23184" s="212"/>
      <c r="U23184" s="213"/>
      <c r="V23184" s="213"/>
      <c r="W23184" s="213"/>
      <c r="X23184" s="214"/>
      <c r="Y23184" s="214"/>
      <c r="Z23184" s="214"/>
      <c r="AA23184" s="217"/>
      <c r="AB23184" s="217"/>
      <c r="AC23184" s="217"/>
      <c r="AD23184" s="213"/>
    </row>
    <row r="23185" spans="20:30" x14ac:dyDescent="0.2">
      <c r="T23185" s="212"/>
      <c r="U23185" s="213"/>
      <c r="V23185" s="213"/>
      <c r="W23185" s="213"/>
      <c r="X23185" s="214"/>
      <c r="Y23185" s="214"/>
      <c r="Z23185" s="214"/>
      <c r="AA23185" s="217"/>
      <c r="AB23185" s="217"/>
      <c r="AC23185" s="217"/>
      <c r="AD23185" s="213"/>
    </row>
    <row r="23186" spans="20:30" x14ac:dyDescent="0.2">
      <c r="T23186" s="212"/>
      <c r="U23186" s="213"/>
      <c r="V23186" s="213"/>
      <c r="W23186" s="213"/>
      <c r="X23186" s="214"/>
      <c r="Y23186" s="214"/>
      <c r="Z23186" s="214"/>
      <c r="AA23186" s="217"/>
      <c r="AB23186" s="217"/>
      <c r="AC23186" s="217"/>
      <c r="AD23186" s="213"/>
    </row>
    <row r="23187" spans="20:30" x14ac:dyDescent="0.2">
      <c r="T23187" s="212"/>
      <c r="U23187" s="213"/>
      <c r="V23187" s="213"/>
      <c r="W23187" s="213"/>
      <c r="X23187" s="214"/>
      <c r="Y23187" s="214"/>
      <c r="Z23187" s="214"/>
      <c r="AA23187" s="217"/>
      <c r="AB23187" s="217"/>
      <c r="AC23187" s="217"/>
      <c r="AD23187" s="213"/>
    </row>
    <row r="23188" spans="20:30" x14ac:dyDescent="0.2">
      <c r="T23188" s="212"/>
      <c r="U23188" s="213"/>
      <c r="V23188" s="213"/>
      <c r="W23188" s="213"/>
      <c r="X23188" s="214"/>
      <c r="Y23188" s="214"/>
      <c r="Z23188" s="214"/>
      <c r="AA23188" s="217"/>
      <c r="AB23188" s="217"/>
      <c r="AC23188" s="217"/>
      <c r="AD23188" s="213"/>
    </row>
    <row r="23189" spans="20:30" x14ac:dyDescent="0.2">
      <c r="T23189" s="212"/>
      <c r="U23189" s="213"/>
      <c r="V23189" s="213"/>
      <c r="W23189" s="213"/>
      <c r="X23189" s="214"/>
      <c r="Y23189" s="214"/>
      <c r="Z23189" s="214"/>
      <c r="AA23189" s="217"/>
      <c r="AB23189" s="217"/>
      <c r="AC23189" s="217"/>
      <c r="AD23189" s="213"/>
    </row>
    <row r="23190" spans="20:30" x14ac:dyDescent="0.2">
      <c r="T23190" s="212"/>
      <c r="U23190" s="213"/>
      <c r="V23190" s="213"/>
      <c r="W23190" s="213"/>
      <c r="X23190" s="214"/>
      <c r="Y23190" s="214"/>
      <c r="Z23190" s="214"/>
      <c r="AA23190" s="217"/>
      <c r="AB23190" s="217"/>
      <c r="AC23190" s="217"/>
      <c r="AD23190" s="213"/>
    </row>
    <row r="23191" spans="20:30" x14ac:dyDescent="0.2">
      <c r="T23191" s="212"/>
      <c r="U23191" s="213"/>
      <c r="V23191" s="213"/>
      <c r="W23191" s="213"/>
      <c r="X23191" s="214"/>
      <c r="Y23191" s="214"/>
      <c r="Z23191" s="214"/>
      <c r="AA23191" s="217"/>
      <c r="AB23191" s="217"/>
      <c r="AC23191" s="217"/>
      <c r="AD23191" s="213"/>
    </row>
    <row r="23192" spans="20:30" x14ac:dyDescent="0.2">
      <c r="T23192" s="212"/>
      <c r="U23192" s="213"/>
      <c r="V23192" s="213"/>
      <c r="W23192" s="213"/>
      <c r="X23192" s="214"/>
      <c r="Y23192" s="214"/>
      <c r="Z23192" s="214"/>
      <c r="AA23192" s="217"/>
      <c r="AB23192" s="217"/>
      <c r="AC23192" s="217"/>
      <c r="AD23192" s="213"/>
    </row>
    <row r="23193" spans="20:30" x14ac:dyDescent="0.2">
      <c r="T23193" s="212"/>
      <c r="U23193" s="213"/>
      <c r="V23193" s="213"/>
      <c r="W23193" s="213"/>
      <c r="X23193" s="214"/>
      <c r="Y23193" s="214"/>
      <c r="Z23193" s="214"/>
      <c r="AA23193" s="217"/>
      <c r="AB23193" s="217"/>
      <c r="AC23193" s="217"/>
      <c r="AD23193" s="213"/>
    </row>
    <row r="23194" spans="20:30" x14ac:dyDescent="0.2">
      <c r="T23194" s="212"/>
      <c r="U23194" s="213"/>
      <c r="V23194" s="213"/>
      <c r="W23194" s="213"/>
      <c r="X23194" s="214"/>
      <c r="Y23194" s="214"/>
      <c r="Z23194" s="214"/>
      <c r="AA23194" s="217"/>
      <c r="AB23194" s="217"/>
      <c r="AC23194" s="217"/>
      <c r="AD23194" s="213"/>
    </row>
    <row r="23195" spans="20:30" x14ac:dyDescent="0.2">
      <c r="T23195" s="212"/>
      <c r="U23195" s="213"/>
      <c r="V23195" s="213"/>
      <c r="W23195" s="213"/>
      <c r="X23195" s="214"/>
      <c r="Y23195" s="214"/>
      <c r="Z23195" s="214"/>
      <c r="AA23195" s="217"/>
      <c r="AB23195" s="217"/>
      <c r="AC23195" s="217"/>
      <c r="AD23195" s="213"/>
    </row>
    <row r="23196" spans="20:30" x14ac:dyDescent="0.2">
      <c r="T23196" s="212"/>
      <c r="U23196" s="213"/>
      <c r="V23196" s="213"/>
      <c r="W23196" s="213"/>
      <c r="X23196" s="214"/>
      <c r="Y23196" s="214"/>
      <c r="Z23196" s="214"/>
      <c r="AA23196" s="217"/>
      <c r="AB23196" s="217"/>
      <c r="AC23196" s="217"/>
      <c r="AD23196" s="213"/>
    </row>
    <row r="23197" spans="20:30" x14ac:dyDescent="0.2">
      <c r="T23197" s="212"/>
      <c r="U23197" s="213"/>
      <c r="V23197" s="213"/>
      <c r="W23197" s="213"/>
      <c r="X23197" s="214"/>
      <c r="Y23197" s="214"/>
      <c r="Z23197" s="214"/>
      <c r="AA23197" s="217"/>
      <c r="AB23197" s="217"/>
      <c r="AC23197" s="217"/>
      <c r="AD23197" s="213"/>
    </row>
    <row r="23198" spans="20:30" x14ac:dyDescent="0.2">
      <c r="T23198" s="212"/>
      <c r="U23198" s="213"/>
      <c r="V23198" s="213"/>
      <c r="W23198" s="213"/>
      <c r="X23198" s="214"/>
      <c r="Y23198" s="214"/>
      <c r="Z23198" s="214"/>
      <c r="AA23198" s="217"/>
      <c r="AB23198" s="217"/>
      <c r="AC23198" s="217"/>
      <c r="AD23198" s="213"/>
    </row>
    <row r="23199" spans="20:30" x14ac:dyDescent="0.2">
      <c r="T23199" s="212"/>
      <c r="U23199" s="213"/>
      <c r="V23199" s="213"/>
      <c r="W23199" s="213"/>
      <c r="X23199" s="214"/>
      <c r="Y23199" s="214"/>
      <c r="Z23199" s="214"/>
      <c r="AA23199" s="217"/>
      <c r="AB23199" s="217"/>
      <c r="AC23199" s="217"/>
      <c r="AD23199" s="213"/>
    </row>
    <row r="23200" spans="20:30" x14ac:dyDescent="0.2">
      <c r="T23200" s="212"/>
      <c r="U23200" s="213"/>
      <c r="V23200" s="213"/>
      <c r="W23200" s="213"/>
      <c r="X23200" s="214"/>
      <c r="Y23200" s="214"/>
      <c r="Z23200" s="214"/>
      <c r="AA23200" s="217"/>
      <c r="AB23200" s="217"/>
      <c r="AC23200" s="217"/>
      <c r="AD23200" s="213"/>
    </row>
    <row r="23201" spans="20:30" x14ac:dyDescent="0.2">
      <c r="T23201" s="212"/>
      <c r="U23201" s="213"/>
      <c r="V23201" s="213"/>
      <c r="W23201" s="213"/>
      <c r="X23201" s="214"/>
      <c r="Y23201" s="214"/>
      <c r="Z23201" s="214"/>
      <c r="AA23201" s="217"/>
      <c r="AB23201" s="217"/>
      <c r="AC23201" s="217"/>
      <c r="AD23201" s="213"/>
    </row>
    <row r="23202" spans="20:30" x14ac:dyDescent="0.2">
      <c r="T23202" s="212"/>
      <c r="U23202" s="213"/>
      <c r="V23202" s="213"/>
      <c r="W23202" s="213"/>
      <c r="X23202" s="214"/>
      <c r="Y23202" s="214"/>
      <c r="Z23202" s="214"/>
      <c r="AA23202" s="217"/>
      <c r="AB23202" s="217"/>
      <c r="AC23202" s="217"/>
      <c r="AD23202" s="213"/>
    </row>
    <row r="23203" spans="20:30" x14ac:dyDescent="0.2">
      <c r="T23203" s="212"/>
      <c r="U23203" s="213"/>
      <c r="V23203" s="213"/>
      <c r="W23203" s="213"/>
      <c r="X23203" s="214"/>
      <c r="Y23203" s="214"/>
      <c r="Z23203" s="214"/>
      <c r="AA23203" s="217"/>
      <c r="AB23203" s="217"/>
      <c r="AC23203" s="217"/>
      <c r="AD23203" s="213"/>
    </row>
    <row r="23204" spans="20:30" x14ac:dyDescent="0.2">
      <c r="T23204" s="212"/>
      <c r="U23204" s="213"/>
      <c r="V23204" s="213"/>
      <c r="W23204" s="213"/>
      <c r="X23204" s="214"/>
      <c r="Y23204" s="214"/>
      <c r="Z23204" s="214"/>
      <c r="AA23204" s="217"/>
      <c r="AB23204" s="217"/>
      <c r="AC23204" s="217"/>
      <c r="AD23204" s="213"/>
    </row>
    <row r="23205" spans="20:30" x14ac:dyDescent="0.2">
      <c r="T23205" s="212"/>
      <c r="U23205" s="213"/>
      <c r="V23205" s="213"/>
      <c r="W23205" s="213"/>
      <c r="X23205" s="214"/>
      <c r="Y23205" s="214"/>
      <c r="Z23205" s="214"/>
      <c r="AA23205" s="217"/>
      <c r="AB23205" s="217"/>
      <c r="AC23205" s="217"/>
      <c r="AD23205" s="213"/>
    </row>
    <row r="23206" spans="20:30" x14ac:dyDescent="0.2">
      <c r="T23206" s="212"/>
      <c r="U23206" s="213"/>
      <c r="V23206" s="213"/>
      <c r="W23206" s="213"/>
      <c r="X23206" s="214"/>
      <c r="Y23206" s="214"/>
      <c r="Z23206" s="214"/>
      <c r="AA23206" s="217"/>
      <c r="AB23206" s="217"/>
      <c r="AC23206" s="217"/>
      <c r="AD23206" s="213"/>
    </row>
    <row r="23207" spans="20:30" x14ac:dyDescent="0.2">
      <c r="T23207" s="212"/>
      <c r="U23207" s="213"/>
      <c r="V23207" s="213"/>
      <c r="W23207" s="213"/>
      <c r="X23207" s="214"/>
      <c r="Y23207" s="214"/>
      <c r="Z23207" s="214"/>
      <c r="AA23207" s="217"/>
      <c r="AB23207" s="217"/>
      <c r="AC23207" s="217"/>
      <c r="AD23207" s="213"/>
    </row>
    <row r="23208" spans="20:30" x14ac:dyDescent="0.2">
      <c r="T23208" s="212"/>
      <c r="U23208" s="213"/>
      <c r="V23208" s="213"/>
      <c r="W23208" s="213"/>
      <c r="X23208" s="214"/>
      <c r="Y23208" s="214"/>
      <c r="Z23208" s="214"/>
      <c r="AA23208" s="217"/>
      <c r="AB23208" s="217"/>
      <c r="AC23208" s="217"/>
      <c r="AD23208" s="213"/>
    </row>
    <row r="23209" spans="20:30" x14ac:dyDescent="0.2">
      <c r="T23209" s="212"/>
      <c r="U23209" s="213"/>
      <c r="V23209" s="213"/>
      <c r="W23209" s="213"/>
      <c r="X23209" s="214"/>
      <c r="Y23209" s="214"/>
      <c r="Z23209" s="214"/>
      <c r="AA23209" s="217"/>
      <c r="AB23209" s="217"/>
      <c r="AC23209" s="217"/>
      <c r="AD23209" s="213"/>
    </row>
    <row r="23210" spans="20:30" x14ac:dyDescent="0.2">
      <c r="T23210" s="212"/>
      <c r="U23210" s="213"/>
      <c r="V23210" s="213"/>
      <c r="W23210" s="213"/>
      <c r="X23210" s="214"/>
      <c r="Y23210" s="214"/>
      <c r="Z23210" s="214"/>
      <c r="AA23210" s="217"/>
      <c r="AB23210" s="217"/>
      <c r="AC23210" s="217"/>
      <c r="AD23210" s="213"/>
    </row>
    <row r="23211" spans="20:30" x14ac:dyDescent="0.2">
      <c r="T23211" s="212"/>
      <c r="U23211" s="213"/>
      <c r="V23211" s="213"/>
      <c r="W23211" s="213"/>
      <c r="X23211" s="214"/>
      <c r="Y23211" s="214"/>
      <c r="Z23211" s="214"/>
      <c r="AA23211" s="217"/>
      <c r="AB23211" s="217"/>
      <c r="AC23211" s="217"/>
      <c r="AD23211" s="213"/>
    </row>
    <row r="23212" spans="20:30" x14ac:dyDescent="0.2">
      <c r="T23212" s="212"/>
      <c r="U23212" s="213"/>
      <c r="V23212" s="213"/>
      <c r="W23212" s="213"/>
      <c r="X23212" s="214"/>
      <c r="Y23212" s="214"/>
      <c r="Z23212" s="214"/>
      <c r="AA23212" s="217"/>
      <c r="AB23212" s="217"/>
      <c r="AC23212" s="217"/>
      <c r="AD23212" s="213"/>
    </row>
    <row r="23213" spans="20:30" x14ac:dyDescent="0.2">
      <c r="T23213" s="212"/>
      <c r="U23213" s="213"/>
      <c r="V23213" s="213"/>
      <c r="W23213" s="213"/>
      <c r="X23213" s="214"/>
      <c r="Y23213" s="214"/>
      <c r="Z23213" s="214"/>
      <c r="AA23213" s="217"/>
      <c r="AB23213" s="217"/>
      <c r="AC23213" s="217"/>
      <c r="AD23213" s="213"/>
    </row>
    <row r="23214" spans="20:30" x14ac:dyDescent="0.2">
      <c r="T23214" s="212"/>
      <c r="U23214" s="213"/>
      <c r="V23214" s="213"/>
      <c r="W23214" s="213"/>
      <c r="X23214" s="214"/>
      <c r="Y23214" s="214"/>
      <c r="Z23214" s="214"/>
      <c r="AA23214" s="217"/>
      <c r="AB23214" s="217"/>
      <c r="AC23214" s="217"/>
      <c r="AD23214" s="213"/>
    </row>
    <row r="23215" spans="20:30" x14ac:dyDescent="0.2">
      <c r="T23215" s="212"/>
      <c r="U23215" s="213"/>
      <c r="V23215" s="213"/>
      <c r="W23215" s="213"/>
      <c r="X23215" s="214"/>
      <c r="Y23215" s="214"/>
      <c r="Z23215" s="214"/>
      <c r="AA23215" s="217"/>
      <c r="AB23215" s="217"/>
      <c r="AC23215" s="217"/>
      <c r="AD23215" s="213"/>
    </row>
    <row r="23216" spans="20:30" x14ac:dyDescent="0.2">
      <c r="T23216" s="212"/>
      <c r="U23216" s="213"/>
      <c r="V23216" s="213"/>
      <c r="W23216" s="213"/>
      <c r="X23216" s="214"/>
      <c r="Y23216" s="214"/>
      <c r="Z23216" s="214"/>
      <c r="AA23216" s="217"/>
      <c r="AB23216" s="217"/>
      <c r="AC23216" s="217"/>
      <c r="AD23216" s="213"/>
    </row>
    <row r="23217" spans="20:30" x14ac:dyDescent="0.2">
      <c r="T23217" s="212"/>
      <c r="U23217" s="213"/>
      <c r="V23217" s="213"/>
      <c r="W23217" s="213"/>
      <c r="X23217" s="214"/>
      <c r="Y23217" s="214"/>
      <c r="Z23217" s="214"/>
      <c r="AA23217" s="217"/>
      <c r="AB23217" s="217"/>
      <c r="AC23217" s="217"/>
      <c r="AD23217" s="213"/>
    </row>
    <row r="23218" spans="20:30" x14ac:dyDescent="0.2">
      <c r="T23218" s="212"/>
      <c r="U23218" s="213"/>
      <c r="V23218" s="213"/>
      <c r="W23218" s="213"/>
      <c r="X23218" s="214"/>
      <c r="Y23218" s="214"/>
      <c r="Z23218" s="214"/>
      <c r="AA23218" s="217"/>
      <c r="AB23218" s="217"/>
      <c r="AC23218" s="217"/>
      <c r="AD23218" s="213"/>
    </row>
    <row r="23219" spans="20:30" x14ac:dyDescent="0.2">
      <c r="T23219" s="212"/>
      <c r="U23219" s="213"/>
      <c r="V23219" s="213"/>
      <c r="W23219" s="213"/>
      <c r="X23219" s="214"/>
      <c r="Y23219" s="214"/>
      <c r="Z23219" s="214"/>
      <c r="AA23219" s="217"/>
      <c r="AB23219" s="217"/>
      <c r="AC23219" s="217"/>
      <c r="AD23219" s="213"/>
    </row>
    <row r="23220" spans="20:30" x14ac:dyDescent="0.2">
      <c r="T23220" s="212"/>
      <c r="U23220" s="213"/>
      <c r="V23220" s="213"/>
      <c r="W23220" s="213"/>
      <c r="X23220" s="214"/>
      <c r="Y23220" s="214"/>
      <c r="Z23220" s="214"/>
      <c r="AA23220" s="217"/>
      <c r="AB23220" s="217"/>
      <c r="AC23220" s="217"/>
      <c r="AD23220" s="213"/>
    </row>
    <row r="23221" spans="20:30" x14ac:dyDescent="0.2">
      <c r="T23221" s="212"/>
      <c r="U23221" s="213"/>
      <c r="V23221" s="213"/>
      <c r="W23221" s="213"/>
      <c r="X23221" s="214"/>
      <c r="Y23221" s="214"/>
      <c r="Z23221" s="214"/>
      <c r="AA23221" s="217"/>
      <c r="AB23221" s="217"/>
      <c r="AC23221" s="217"/>
      <c r="AD23221" s="213"/>
    </row>
    <row r="23222" spans="20:30" x14ac:dyDescent="0.2">
      <c r="T23222" s="212"/>
      <c r="U23222" s="213"/>
      <c r="V23222" s="213"/>
      <c r="W23222" s="213"/>
      <c r="X23222" s="214"/>
      <c r="Y23222" s="214"/>
      <c r="Z23222" s="214"/>
      <c r="AA23222" s="217"/>
      <c r="AB23222" s="217"/>
      <c r="AC23222" s="217"/>
      <c r="AD23222" s="213"/>
    </row>
    <row r="23223" spans="20:30" x14ac:dyDescent="0.2">
      <c r="T23223" s="212"/>
      <c r="U23223" s="213"/>
      <c r="V23223" s="213"/>
      <c r="W23223" s="213"/>
      <c r="X23223" s="214"/>
      <c r="Y23223" s="214"/>
      <c r="Z23223" s="214"/>
      <c r="AA23223" s="217"/>
      <c r="AB23223" s="217"/>
      <c r="AC23223" s="217"/>
      <c r="AD23223" s="213"/>
    </row>
    <row r="23224" spans="20:30" x14ac:dyDescent="0.2">
      <c r="T23224" s="212"/>
      <c r="U23224" s="213"/>
      <c r="V23224" s="213"/>
      <c r="W23224" s="213"/>
      <c r="X23224" s="214"/>
      <c r="Y23224" s="214"/>
      <c r="Z23224" s="214"/>
      <c r="AA23224" s="217"/>
      <c r="AB23224" s="217"/>
      <c r="AC23224" s="217"/>
      <c r="AD23224" s="213"/>
    </row>
    <row r="23225" spans="20:30" x14ac:dyDescent="0.2">
      <c r="T23225" s="212"/>
      <c r="U23225" s="213"/>
      <c r="V23225" s="213"/>
      <c r="W23225" s="213"/>
      <c r="X23225" s="214"/>
      <c r="Y23225" s="214"/>
      <c r="Z23225" s="214"/>
      <c r="AA23225" s="217"/>
      <c r="AB23225" s="217"/>
      <c r="AC23225" s="217"/>
      <c r="AD23225" s="213"/>
    </row>
    <row r="23226" spans="20:30" x14ac:dyDescent="0.2">
      <c r="T23226" s="212"/>
      <c r="U23226" s="213"/>
      <c r="V23226" s="213"/>
      <c r="W23226" s="213"/>
      <c r="X23226" s="214"/>
      <c r="Y23226" s="214"/>
      <c r="Z23226" s="214"/>
      <c r="AA23226" s="217"/>
      <c r="AB23226" s="217"/>
      <c r="AC23226" s="217"/>
      <c r="AD23226" s="213"/>
    </row>
    <row r="23227" spans="20:30" x14ac:dyDescent="0.2">
      <c r="T23227" s="212"/>
      <c r="U23227" s="213"/>
      <c r="V23227" s="213"/>
      <c r="W23227" s="213"/>
      <c r="X23227" s="214"/>
      <c r="Y23227" s="214"/>
      <c r="Z23227" s="214"/>
      <c r="AA23227" s="217"/>
      <c r="AB23227" s="217"/>
      <c r="AC23227" s="217"/>
      <c r="AD23227" s="213"/>
    </row>
    <row r="23228" spans="20:30" x14ac:dyDescent="0.2">
      <c r="T23228" s="212"/>
      <c r="U23228" s="213"/>
      <c r="V23228" s="213"/>
      <c r="W23228" s="213"/>
      <c r="X23228" s="214"/>
      <c r="Y23228" s="214"/>
      <c r="Z23228" s="214"/>
      <c r="AA23228" s="217"/>
      <c r="AB23228" s="217"/>
      <c r="AC23228" s="217"/>
      <c r="AD23228" s="213"/>
    </row>
    <row r="23229" spans="20:30" x14ac:dyDescent="0.2">
      <c r="T23229" s="212"/>
      <c r="U23229" s="213"/>
      <c r="V23229" s="213"/>
      <c r="W23229" s="213"/>
      <c r="X23229" s="214"/>
      <c r="Y23229" s="214"/>
      <c r="Z23229" s="214"/>
      <c r="AA23229" s="217"/>
      <c r="AB23229" s="217"/>
      <c r="AC23229" s="217"/>
      <c r="AD23229" s="213"/>
    </row>
    <row r="23230" spans="20:30" x14ac:dyDescent="0.2">
      <c r="T23230" s="212"/>
      <c r="U23230" s="213"/>
      <c r="V23230" s="213"/>
      <c r="W23230" s="213"/>
      <c r="X23230" s="214"/>
      <c r="Y23230" s="214"/>
      <c r="Z23230" s="214"/>
      <c r="AA23230" s="217"/>
      <c r="AB23230" s="217"/>
      <c r="AC23230" s="217"/>
      <c r="AD23230" s="213"/>
    </row>
    <row r="23231" spans="20:30" x14ac:dyDescent="0.2">
      <c r="T23231" s="212"/>
      <c r="U23231" s="213"/>
      <c r="V23231" s="213"/>
      <c r="W23231" s="213"/>
      <c r="X23231" s="214"/>
      <c r="Y23231" s="214"/>
      <c r="Z23231" s="214"/>
      <c r="AA23231" s="217"/>
      <c r="AB23231" s="217"/>
      <c r="AC23231" s="217"/>
      <c r="AD23231" s="213"/>
    </row>
    <row r="23232" spans="20:30" x14ac:dyDescent="0.2">
      <c r="T23232" s="212"/>
      <c r="U23232" s="213"/>
      <c r="V23232" s="213"/>
      <c r="W23232" s="213"/>
      <c r="X23232" s="214"/>
      <c r="Y23232" s="214"/>
      <c r="Z23232" s="214"/>
      <c r="AA23232" s="217"/>
      <c r="AB23232" s="217"/>
      <c r="AC23232" s="217"/>
      <c r="AD23232" s="213"/>
    </row>
    <row r="23233" spans="20:30" x14ac:dyDescent="0.2">
      <c r="T23233" s="212"/>
      <c r="U23233" s="213"/>
      <c r="V23233" s="213"/>
      <c r="W23233" s="213"/>
      <c r="X23233" s="214"/>
      <c r="Y23233" s="214"/>
      <c r="Z23233" s="214"/>
      <c r="AA23233" s="217"/>
      <c r="AB23233" s="217"/>
      <c r="AC23233" s="217"/>
      <c r="AD23233" s="213"/>
    </row>
    <row r="23234" spans="20:30" x14ac:dyDescent="0.2">
      <c r="T23234" s="212"/>
      <c r="U23234" s="213"/>
      <c r="V23234" s="213"/>
      <c r="W23234" s="213"/>
      <c r="X23234" s="214"/>
      <c r="Y23234" s="214"/>
      <c r="Z23234" s="214"/>
      <c r="AA23234" s="217"/>
      <c r="AB23234" s="217"/>
      <c r="AC23234" s="217"/>
      <c r="AD23234" s="213"/>
    </row>
    <row r="23235" spans="20:30" x14ac:dyDescent="0.2">
      <c r="T23235" s="212"/>
      <c r="U23235" s="213"/>
      <c r="V23235" s="213"/>
      <c r="W23235" s="213"/>
      <c r="X23235" s="214"/>
      <c r="Y23235" s="214"/>
      <c r="Z23235" s="214"/>
      <c r="AA23235" s="217"/>
      <c r="AB23235" s="217"/>
      <c r="AC23235" s="217"/>
      <c r="AD23235" s="213"/>
    </row>
    <row r="23236" spans="20:30" x14ac:dyDescent="0.2">
      <c r="T23236" s="212"/>
      <c r="U23236" s="213"/>
      <c r="V23236" s="213"/>
      <c r="W23236" s="213"/>
      <c r="X23236" s="214"/>
      <c r="Y23236" s="214"/>
      <c r="Z23236" s="214"/>
      <c r="AA23236" s="217"/>
      <c r="AB23236" s="217"/>
      <c r="AC23236" s="217"/>
      <c r="AD23236" s="213"/>
    </row>
    <row r="23237" spans="20:30" x14ac:dyDescent="0.2">
      <c r="T23237" s="212"/>
      <c r="U23237" s="213"/>
      <c r="V23237" s="213"/>
      <c r="W23237" s="213"/>
      <c r="X23237" s="214"/>
      <c r="Y23237" s="214"/>
      <c r="Z23237" s="214"/>
      <c r="AA23237" s="217"/>
      <c r="AB23237" s="217"/>
      <c r="AC23237" s="217"/>
      <c r="AD23237" s="213"/>
    </row>
    <row r="23238" spans="20:30" x14ac:dyDescent="0.2">
      <c r="T23238" s="212"/>
      <c r="U23238" s="213"/>
      <c r="V23238" s="213"/>
      <c r="W23238" s="213"/>
      <c r="X23238" s="214"/>
      <c r="Y23238" s="214"/>
      <c r="Z23238" s="214"/>
      <c r="AA23238" s="217"/>
      <c r="AB23238" s="217"/>
      <c r="AC23238" s="217"/>
      <c r="AD23238" s="213"/>
    </row>
    <row r="23239" spans="20:30" x14ac:dyDescent="0.2">
      <c r="T23239" s="212"/>
      <c r="U23239" s="213"/>
      <c r="V23239" s="213"/>
      <c r="W23239" s="213"/>
      <c r="X23239" s="214"/>
      <c r="Y23239" s="214"/>
      <c r="Z23239" s="214"/>
      <c r="AA23239" s="217"/>
      <c r="AB23239" s="217"/>
      <c r="AC23239" s="217"/>
      <c r="AD23239" s="213"/>
    </row>
    <row r="23240" spans="20:30" x14ac:dyDescent="0.2">
      <c r="T23240" s="212"/>
      <c r="U23240" s="213"/>
      <c r="V23240" s="213"/>
      <c r="W23240" s="213"/>
      <c r="X23240" s="214"/>
      <c r="Y23240" s="214"/>
      <c r="Z23240" s="214"/>
      <c r="AA23240" s="217"/>
      <c r="AB23240" s="217"/>
      <c r="AC23240" s="217"/>
      <c r="AD23240" s="213"/>
    </row>
    <row r="23241" spans="20:30" x14ac:dyDescent="0.2">
      <c r="T23241" s="212"/>
      <c r="U23241" s="213"/>
      <c r="V23241" s="213"/>
      <c r="W23241" s="213"/>
      <c r="X23241" s="214"/>
      <c r="Y23241" s="214"/>
      <c r="Z23241" s="214"/>
      <c r="AA23241" s="217"/>
      <c r="AB23241" s="217"/>
      <c r="AC23241" s="217"/>
      <c r="AD23241" s="213"/>
    </row>
    <row r="23242" spans="20:30" x14ac:dyDescent="0.2">
      <c r="T23242" s="212"/>
      <c r="U23242" s="213"/>
      <c r="V23242" s="213"/>
      <c r="W23242" s="213"/>
      <c r="X23242" s="214"/>
      <c r="Y23242" s="214"/>
      <c r="Z23242" s="214"/>
      <c r="AA23242" s="217"/>
      <c r="AB23242" s="217"/>
      <c r="AC23242" s="217"/>
      <c r="AD23242" s="213"/>
    </row>
    <row r="23243" spans="20:30" x14ac:dyDescent="0.2">
      <c r="T23243" s="212"/>
      <c r="U23243" s="213"/>
      <c r="V23243" s="213"/>
      <c r="W23243" s="213"/>
      <c r="X23243" s="214"/>
      <c r="Y23243" s="214"/>
      <c r="Z23243" s="214"/>
      <c r="AA23243" s="217"/>
      <c r="AB23243" s="217"/>
      <c r="AC23243" s="217"/>
      <c r="AD23243" s="213"/>
    </row>
    <row r="23244" spans="20:30" x14ac:dyDescent="0.2">
      <c r="T23244" s="212"/>
      <c r="U23244" s="213"/>
      <c r="V23244" s="213"/>
      <c r="W23244" s="213"/>
      <c r="X23244" s="214"/>
      <c r="Y23244" s="214"/>
      <c r="Z23244" s="214"/>
      <c r="AA23244" s="217"/>
      <c r="AB23244" s="217"/>
      <c r="AC23244" s="217"/>
      <c r="AD23244" s="213"/>
    </row>
    <row r="23245" spans="20:30" x14ac:dyDescent="0.2">
      <c r="T23245" s="212"/>
      <c r="U23245" s="213"/>
      <c r="V23245" s="213"/>
      <c r="W23245" s="213"/>
      <c r="X23245" s="214"/>
      <c r="Y23245" s="214"/>
      <c r="Z23245" s="214"/>
      <c r="AA23245" s="217"/>
      <c r="AB23245" s="217"/>
      <c r="AC23245" s="217"/>
      <c r="AD23245" s="213"/>
    </row>
    <row r="23246" spans="20:30" x14ac:dyDescent="0.2">
      <c r="T23246" s="212"/>
      <c r="U23246" s="213"/>
      <c r="V23246" s="213"/>
      <c r="W23246" s="213"/>
      <c r="X23246" s="214"/>
      <c r="Y23246" s="214"/>
      <c r="Z23246" s="214"/>
      <c r="AA23246" s="217"/>
      <c r="AB23246" s="217"/>
      <c r="AC23246" s="217"/>
      <c r="AD23246" s="213"/>
    </row>
    <row r="23247" spans="20:30" x14ac:dyDescent="0.2">
      <c r="T23247" s="212"/>
      <c r="U23247" s="213"/>
      <c r="V23247" s="213"/>
      <c r="W23247" s="213"/>
      <c r="X23247" s="214"/>
      <c r="Y23247" s="214"/>
      <c r="Z23247" s="214"/>
      <c r="AA23247" s="217"/>
      <c r="AB23247" s="217"/>
      <c r="AC23247" s="217"/>
      <c r="AD23247" s="213"/>
    </row>
    <row r="23248" spans="20:30" x14ac:dyDescent="0.2">
      <c r="T23248" s="212"/>
      <c r="U23248" s="213"/>
      <c r="V23248" s="213"/>
      <c r="W23248" s="213"/>
      <c r="X23248" s="214"/>
      <c r="Y23248" s="214"/>
      <c r="Z23248" s="214"/>
      <c r="AA23248" s="217"/>
      <c r="AB23248" s="217"/>
      <c r="AC23248" s="217"/>
      <c r="AD23248" s="213"/>
    </row>
    <row r="23249" spans="20:30" x14ac:dyDescent="0.2">
      <c r="T23249" s="212"/>
      <c r="U23249" s="213"/>
      <c r="V23249" s="213"/>
      <c r="W23249" s="213"/>
      <c r="X23249" s="214"/>
      <c r="Y23249" s="214"/>
      <c r="Z23249" s="214"/>
      <c r="AA23249" s="217"/>
      <c r="AB23249" s="217"/>
      <c r="AC23249" s="217"/>
      <c r="AD23249" s="213"/>
    </row>
    <row r="23250" spans="20:30" x14ac:dyDescent="0.2">
      <c r="T23250" s="212"/>
      <c r="U23250" s="213"/>
      <c r="V23250" s="213"/>
      <c r="W23250" s="213"/>
      <c r="X23250" s="214"/>
      <c r="Y23250" s="214"/>
      <c r="Z23250" s="214"/>
      <c r="AA23250" s="217"/>
      <c r="AB23250" s="217"/>
      <c r="AC23250" s="217"/>
      <c r="AD23250" s="213"/>
    </row>
    <row r="23251" spans="20:30" x14ac:dyDescent="0.2">
      <c r="T23251" s="212"/>
      <c r="U23251" s="213"/>
      <c r="V23251" s="213"/>
      <c r="W23251" s="213"/>
      <c r="X23251" s="214"/>
      <c r="Y23251" s="214"/>
      <c r="Z23251" s="214"/>
      <c r="AA23251" s="217"/>
      <c r="AB23251" s="217"/>
      <c r="AC23251" s="217"/>
      <c r="AD23251" s="213"/>
    </row>
    <row r="23252" spans="20:30" x14ac:dyDescent="0.2">
      <c r="T23252" s="212"/>
      <c r="U23252" s="213"/>
      <c r="V23252" s="213"/>
      <c r="W23252" s="213"/>
      <c r="X23252" s="214"/>
      <c r="Y23252" s="214"/>
      <c r="Z23252" s="214"/>
      <c r="AA23252" s="217"/>
      <c r="AB23252" s="217"/>
      <c r="AC23252" s="217"/>
      <c r="AD23252" s="213"/>
    </row>
    <row r="23253" spans="20:30" x14ac:dyDescent="0.2">
      <c r="T23253" s="212"/>
      <c r="U23253" s="213"/>
      <c r="V23253" s="213"/>
      <c r="W23253" s="213"/>
      <c r="X23253" s="214"/>
      <c r="Y23253" s="214"/>
      <c r="Z23253" s="214"/>
      <c r="AA23253" s="217"/>
      <c r="AB23253" s="217"/>
      <c r="AC23253" s="217"/>
      <c r="AD23253" s="213"/>
    </row>
    <row r="23254" spans="20:30" x14ac:dyDescent="0.2">
      <c r="T23254" s="212"/>
      <c r="U23254" s="213"/>
      <c r="V23254" s="213"/>
      <c r="W23254" s="213"/>
      <c r="X23254" s="214"/>
      <c r="Y23254" s="214"/>
      <c r="Z23254" s="214"/>
      <c r="AA23254" s="217"/>
      <c r="AB23254" s="217"/>
      <c r="AC23254" s="217"/>
      <c r="AD23254" s="213"/>
    </row>
    <row r="23255" spans="20:30" x14ac:dyDescent="0.2">
      <c r="T23255" s="212"/>
      <c r="U23255" s="213"/>
      <c r="V23255" s="213"/>
      <c r="W23255" s="213"/>
      <c r="X23255" s="214"/>
      <c r="Y23255" s="214"/>
      <c r="Z23255" s="214"/>
      <c r="AA23255" s="217"/>
      <c r="AB23255" s="217"/>
      <c r="AC23255" s="217"/>
      <c r="AD23255" s="213"/>
    </row>
    <row r="23256" spans="20:30" x14ac:dyDescent="0.2">
      <c r="T23256" s="212"/>
      <c r="U23256" s="213"/>
      <c r="V23256" s="213"/>
      <c r="W23256" s="213"/>
      <c r="X23256" s="214"/>
      <c r="Y23256" s="214"/>
      <c r="Z23256" s="214"/>
      <c r="AA23256" s="217"/>
      <c r="AB23256" s="217"/>
      <c r="AC23256" s="217"/>
      <c r="AD23256" s="213"/>
    </row>
    <row r="23257" spans="20:30" x14ac:dyDescent="0.2">
      <c r="T23257" s="212"/>
      <c r="U23257" s="213"/>
      <c r="V23257" s="213"/>
      <c r="W23257" s="213"/>
      <c r="X23257" s="214"/>
      <c r="Y23257" s="214"/>
      <c r="Z23257" s="214"/>
      <c r="AA23257" s="217"/>
      <c r="AB23257" s="217"/>
      <c r="AC23257" s="217"/>
      <c r="AD23257" s="213"/>
    </row>
    <row r="23258" spans="20:30" x14ac:dyDescent="0.2">
      <c r="T23258" s="212"/>
      <c r="U23258" s="213"/>
      <c r="V23258" s="213"/>
      <c r="W23258" s="213"/>
      <c r="X23258" s="214"/>
      <c r="Y23258" s="214"/>
      <c r="Z23258" s="214"/>
      <c r="AA23258" s="217"/>
      <c r="AB23258" s="217"/>
      <c r="AC23258" s="217"/>
      <c r="AD23258" s="213"/>
    </row>
    <row r="23259" spans="20:30" x14ac:dyDescent="0.2">
      <c r="T23259" s="212"/>
      <c r="U23259" s="213"/>
      <c r="V23259" s="213"/>
      <c r="W23259" s="213"/>
      <c r="X23259" s="214"/>
      <c r="Y23259" s="214"/>
      <c r="Z23259" s="214"/>
      <c r="AA23259" s="217"/>
      <c r="AB23259" s="217"/>
      <c r="AC23259" s="217"/>
      <c r="AD23259" s="213"/>
    </row>
    <row r="23260" spans="20:30" x14ac:dyDescent="0.2">
      <c r="T23260" s="212"/>
      <c r="U23260" s="213"/>
      <c r="V23260" s="213"/>
      <c r="W23260" s="213"/>
      <c r="X23260" s="214"/>
      <c r="Y23260" s="214"/>
      <c r="Z23260" s="214"/>
      <c r="AA23260" s="217"/>
      <c r="AB23260" s="217"/>
      <c r="AC23260" s="217"/>
      <c r="AD23260" s="213"/>
    </row>
    <row r="23261" spans="20:30" x14ac:dyDescent="0.2">
      <c r="T23261" s="212"/>
      <c r="U23261" s="213"/>
      <c r="V23261" s="213"/>
      <c r="W23261" s="213"/>
      <c r="X23261" s="214"/>
      <c r="Y23261" s="214"/>
      <c r="Z23261" s="214"/>
      <c r="AA23261" s="217"/>
      <c r="AB23261" s="217"/>
      <c r="AC23261" s="217"/>
      <c r="AD23261" s="213"/>
    </row>
    <row r="23262" spans="20:30" x14ac:dyDescent="0.2">
      <c r="T23262" s="212"/>
      <c r="U23262" s="213"/>
      <c r="V23262" s="213"/>
      <c r="W23262" s="213"/>
      <c r="X23262" s="214"/>
      <c r="Y23262" s="214"/>
      <c r="Z23262" s="214"/>
      <c r="AA23262" s="217"/>
      <c r="AB23262" s="217"/>
      <c r="AC23262" s="217"/>
      <c r="AD23262" s="213"/>
    </row>
    <row r="23263" spans="20:30" x14ac:dyDescent="0.2">
      <c r="T23263" s="212"/>
      <c r="U23263" s="213"/>
      <c r="V23263" s="213"/>
      <c r="W23263" s="213"/>
      <c r="X23263" s="214"/>
      <c r="Y23263" s="214"/>
      <c r="Z23263" s="214"/>
      <c r="AA23263" s="217"/>
      <c r="AB23263" s="217"/>
      <c r="AC23263" s="217"/>
      <c r="AD23263" s="213"/>
    </row>
    <row r="23264" spans="20:30" x14ac:dyDescent="0.2">
      <c r="T23264" s="212"/>
      <c r="U23264" s="213"/>
      <c r="V23264" s="213"/>
      <c r="W23264" s="213"/>
      <c r="X23264" s="214"/>
      <c r="Y23264" s="214"/>
      <c r="Z23264" s="214"/>
      <c r="AA23264" s="217"/>
      <c r="AB23264" s="217"/>
      <c r="AC23264" s="217"/>
      <c r="AD23264" s="213"/>
    </row>
    <row r="23265" spans="20:30" x14ac:dyDescent="0.2">
      <c r="T23265" s="212"/>
      <c r="U23265" s="213"/>
      <c r="V23265" s="213"/>
      <c r="W23265" s="213"/>
      <c r="X23265" s="214"/>
      <c r="Y23265" s="214"/>
      <c r="Z23265" s="214"/>
      <c r="AA23265" s="217"/>
      <c r="AB23265" s="217"/>
      <c r="AC23265" s="217"/>
      <c r="AD23265" s="213"/>
    </row>
    <row r="23266" spans="20:30" x14ac:dyDescent="0.2">
      <c r="T23266" s="212"/>
      <c r="U23266" s="213"/>
      <c r="V23266" s="213"/>
      <c r="W23266" s="213"/>
      <c r="X23266" s="214"/>
      <c r="Y23266" s="214"/>
      <c r="Z23266" s="214"/>
      <c r="AA23266" s="217"/>
      <c r="AB23266" s="217"/>
      <c r="AC23266" s="217"/>
      <c r="AD23266" s="213"/>
    </row>
    <row r="23267" spans="20:30" x14ac:dyDescent="0.2">
      <c r="T23267" s="212"/>
      <c r="U23267" s="213"/>
      <c r="V23267" s="213"/>
      <c r="W23267" s="213"/>
      <c r="X23267" s="214"/>
      <c r="Y23267" s="214"/>
      <c r="Z23267" s="214"/>
      <c r="AA23267" s="217"/>
      <c r="AB23267" s="217"/>
      <c r="AC23267" s="217"/>
      <c r="AD23267" s="213"/>
    </row>
    <row r="23268" spans="20:30" x14ac:dyDescent="0.2">
      <c r="T23268" s="212"/>
      <c r="U23268" s="213"/>
      <c r="V23268" s="213"/>
      <c r="W23268" s="213"/>
      <c r="X23268" s="214"/>
      <c r="Y23268" s="214"/>
      <c r="Z23268" s="214"/>
      <c r="AA23268" s="217"/>
      <c r="AB23268" s="217"/>
      <c r="AC23268" s="217"/>
      <c r="AD23268" s="213"/>
    </row>
    <row r="23269" spans="20:30" x14ac:dyDescent="0.2">
      <c r="T23269" s="212"/>
      <c r="U23269" s="213"/>
      <c r="V23269" s="213"/>
      <c r="W23269" s="213"/>
      <c r="X23269" s="214"/>
      <c r="Y23269" s="214"/>
      <c r="Z23269" s="214"/>
      <c r="AA23269" s="217"/>
      <c r="AB23269" s="217"/>
      <c r="AC23269" s="217"/>
      <c r="AD23269" s="213"/>
    </row>
    <row r="23270" spans="20:30" x14ac:dyDescent="0.2">
      <c r="T23270" s="212"/>
      <c r="U23270" s="213"/>
      <c r="V23270" s="213"/>
      <c r="W23270" s="213"/>
      <c r="X23270" s="214"/>
      <c r="Y23270" s="214"/>
      <c r="Z23270" s="214"/>
      <c r="AA23270" s="217"/>
      <c r="AB23270" s="217"/>
      <c r="AC23270" s="217"/>
      <c r="AD23270" s="213"/>
    </row>
    <row r="23271" spans="20:30" x14ac:dyDescent="0.2">
      <c r="T23271" s="212"/>
      <c r="U23271" s="213"/>
      <c r="V23271" s="213"/>
      <c r="W23271" s="213"/>
      <c r="X23271" s="214"/>
      <c r="Y23271" s="214"/>
      <c r="Z23271" s="214"/>
      <c r="AA23271" s="217"/>
      <c r="AB23271" s="217"/>
      <c r="AC23271" s="217"/>
      <c r="AD23271" s="213"/>
    </row>
    <row r="23272" spans="20:30" x14ac:dyDescent="0.2">
      <c r="T23272" s="212"/>
      <c r="U23272" s="213"/>
      <c r="V23272" s="213"/>
      <c r="W23272" s="213"/>
      <c r="X23272" s="214"/>
      <c r="Y23272" s="214"/>
      <c r="Z23272" s="214"/>
      <c r="AA23272" s="217"/>
      <c r="AB23272" s="217"/>
      <c r="AC23272" s="217"/>
      <c r="AD23272" s="213"/>
    </row>
    <row r="23273" spans="20:30" x14ac:dyDescent="0.2">
      <c r="T23273" s="212"/>
      <c r="U23273" s="213"/>
      <c r="V23273" s="213"/>
      <c r="W23273" s="213"/>
      <c r="X23273" s="214"/>
      <c r="Y23273" s="214"/>
      <c r="Z23273" s="214"/>
      <c r="AA23273" s="217"/>
      <c r="AB23273" s="217"/>
      <c r="AC23273" s="217"/>
      <c r="AD23273" s="213"/>
    </row>
    <row r="23274" spans="20:30" x14ac:dyDescent="0.2">
      <c r="T23274" s="212"/>
      <c r="U23274" s="213"/>
      <c r="V23274" s="213"/>
      <c r="W23274" s="213"/>
      <c r="X23274" s="214"/>
      <c r="Y23274" s="214"/>
      <c r="Z23274" s="214"/>
      <c r="AA23274" s="217"/>
      <c r="AB23274" s="217"/>
      <c r="AC23274" s="217"/>
      <c r="AD23274" s="213"/>
    </row>
    <row r="23275" spans="20:30" x14ac:dyDescent="0.2">
      <c r="T23275" s="212"/>
      <c r="U23275" s="213"/>
      <c r="V23275" s="213"/>
      <c r="W23275" s="213"/>
      <c r="X23275" s="214"/>
      <c r="Y23275" s="214"/>
      <c r="Z23275" s="214"/>
      <c r="AA23275" s="217"/>
      <c r="AB23275" s="217"/>
      <c r="AC23275" s="217"/>
      <c r="AD23275" s="213"/>
    </row>
    <row r="23276" spans="20:30" x14ac:dyDescent="0.2">
      <c r="T23276" s="212"/>
      <c r="U23276" s="213"/>
      <c r="V23276" s="213"/>
      <c r="W23276" s="213"/>
      <c r="X23276" s="214"/>
      <c r="Y23276" s="214"/>
      <c r="Z23276" s="214"/>
      <c r="AA23276" s="217"/>
      <c r="AB23276" s="217"/>
      <c r="AC23276" s="217"/>
      <c r="AD23276" s="213"/>
    </row>
    <row r="23277" spans="20:30" x14ac:dyDescent="0.2">
      <c r="T23277" s="212"/>
      <c r="U23277" s="213"/>
      <c r="V23277" s="213"/>
      <c r="W23277" s="213"/>
      <c r="X23277" s="214"/>
      <c r="Y23277" s="214"/>
      <c r="Z23277" s="214"/>
      <c r="AA23277" s="217"/>
      <c r="AB23277" s="217"/>
      <c r="AC23277" s="217"/>
      <c r="AD23277" s="213"/>
    </row>
    <row r="23278" spans="20:30" x14ac:dyDescent="0.2">
      <c r="T23278" s="212"/>
      <c r="U23278" s="213"/>
      <c r="V23278" s="213"/>
      <c r="W23278" s="213"/>
      <c r="X23278" s="214"/>
      <c r="Y23278" s="214"/>
      <c r="Z23278" s="214"/>
      <c r="AA23278" s="217"/>
      <c r="AB23278" s="217"/>
      <c r="AC23278" s="217"/>
      <c r="AD23278" s="213"/>
    </row>
    <row r="23279" spans="20:30" x14ac:dyDescent="0.2">
      <c r="T23279" s="212"/>
      <c r="U23279" s="213"/>
      <c r="V23279" s="213"/>
      <c r="W23279" s="213"/>
      <c r="X23279" s="214"/>
      <c r="Y23279" s="214"/>
      <c r="Z23279" s="214"/>
      <c r="AA23279" s="217"/>
      <c r="AB23279" s="217"/>
      <c r="AC23279" s="217"/>
      <c r="AD23279" s="213"/>
    </row>
    <row r="23280" spans="20:30" x14ac:dyDescent="0.2">
      <c r="T23280" s="212"/>
      <c r="U23280" s="213"/>
      <c r="V23280" s="213"/>
      <c r="W23280" s="213"/>
      <c r="X23280" s="214"/>
      <c r="Y23280" s="214"/>
      <c r="Z23280" s="214"/>
      <c r="AA23280" s="217"/>
      <c r="AB23280" s="217"/>
      <c r="AC23280" s="217"/>
      <c r="AD23280" s="213"/>
    </row>
    <row r="23281" spans="20:30" x14ac:dyDescent="0.2">
      <c r="T23281" s="212"/>
      <c r="U23281" s="213"/>
      <c r="V23281" s="213"/>
      <c r="W23281" s="213"/>
      <c r="X23281" s="214"/>
      <c r="Y23281" s="214"/>
      <c r="Z23281" s="214"/>
      <c r="AA23281" s="217"/>
      <c r="AB23281" s="217"/>
      <c r="AC23281" s="217"/>
      <c r="AD23281" s="213"/>
    </row>
    <row r="23282" spans="20:30" x14ac:dyDescent="0.2">
      <c r="T23282" s="212"/>
      <c r="U23282" s="213"/>
      <c r="V23282" s="213"/>
      <c r="W23282" s="213"/>
      <c r="X23282" s="214"/>
      <c r="Y23282" s="214"/>
      <c r="Z23282" s="214"/>
      <c r="AA23282" s="217"/>
      <c r="AB23282" s="217"/>
      <c r="AC23282" s="217"/>
      <c r="AD23282" s="213"/>
    </row>
    <row r="23283" spans="20:30" x14ac:dyDescent="0.2">
      <c r="T23283" s="212"/>
      <c r="U23283" s="213"/>
      <c r="V23283" s="213"/>
      <c r="W23283" s="213"/>
      <c r="X23283" s="214"/>
      <c r="Y23283" s="214"/>
      <c r="Z23283" s="214"/>
      <c r="AA23283" s="217"/>
      <c r="AB23283" s="217"/>
      <c r="AC23283" s="217"/>
      <c r="AD23283" s="213"/>
    </row>
    <row r="23284" spans="20:30" x14ac:dyDescent="0.2">
      <c r="T23284" s="212"/>
      <c r="U23284" s="213"/>
      <c r="V23284" s="213"/>
      <c r="W23284" s="213"/>
      <c r="X23284" s="214"/>
      <c r="Y23284" s="214"/>
      <c r="Z23284" s="214"/>
      <c r="AA23284" s="217"/>
      <c r="AB23284" s="217"/>
      <c r="AC23284" s="217"/>
      <c r="AD23284" s="213"/>
    </row>
    <row r="23285" spans="20:30" x14ac:dyDescent="0.2">
      <c r="T23285" s="212"/>
      <c r="U23285" s="213"/>
      <c r="V23285" s="213"/>
      <c r="W23285" s="213"/>
      <c r="X23285" s="214"/>
      <c r="Y23285" s="214"/>
      <c r="Z23285" s="214"/>
      <c r="AA23285" s="217"/>
      <c r="AB23285" s="217"/>
      <c r="AC23285" s="217"/>
      <c r="AD23285" s="213"/>
    </row>
    <row r="23286" spans="20:30" x14ac:dyDescent="0.2">
      <c r="T23286" s="212"/>
      <c r="U23286" s="213"/>
      <c r="V23286" s="213"/>
      <c r="W23286" s="213"/>
      <c r="X23286" s="214"/>
      <c r="Y23286" s="214"/>
      <c r="Z23286" s="214"/>
      <c r="AA23286" s="217"/>
      <c r="AB23286" s="217"/>
      <c r="AC23286" s="217"/>
      <c r="AD23286" s="213"/>
    </row>
    <row r="23287" spans="20:30" x14ac:dyDescent="0.2">
      <c r="T23287" s="212"/>
      <c r="U23287" s="213"/>
      <c r="V23287" s="213"/>
      <c r="W23287" s="213"/>
      <c r="X23287" s="214"/>
      <c r="Y23287" s="214"/>
      <c r="Z23287" s="214"/>
      <c r="AA23287" s="217"/>
      <c r="AB23287" s="217"/>
      <c r="AC23287" s="217"/>
      <c r="AD23287" s="213"/>
    </row>
    <row r="23288" spans="20:30" x14ac:dyDescent="0.2">
      <c r="T23288" s="212"/>
      <c r="U23288" s="213"/>
      <c r="V23288" s="213"/>
      <c r="W23288" s="213"/>
      <c r="X23288" s="214"/>
      <c r="Y23288" s="214"/>
      <c r="Z23288" s="214"/>
      <c r="AA23288" s="217"/>
      <c r="AB23288" s="217"/>
      <c r="AC23288" s="217"/>
      <c r="AD23288" s="213"/>
    </row>
    <row r="23289" spans="20:30" x14ac:dyDescent="0.2">
      <c r="T23289" s="212"/>
      <c r="U23289" s="213"/>
      <c r="V23289" s="213"/>
      <c r="W23289" s="213"/>
      <c r="X23289" s="214"/>
      <c r="Y23289" s="214"/>
      <c r="Z23289" s="214"/>
      <c r="AA23289" s="217"/>
      <c r="AB23289" s="217"/>
      <c r="AC23289" s="217"/>
      <c r="AD23289" s="213"/>
    </row>
    <row r="23290" spans="20:30" x14ac:dyDescent="0.2">
      <c r="T23290" s="212"/>
      <c r="U23290" s="213"/>
      <c r="V23290" s="213"/>
      <c r="W23290" s="213"/>
      <c r="X23290" s="214"/>
      <c r="Y23290" s="214"/>
      <c r="Z23290" s="214"/>
      <c r="AA23290" s="217"/>
      <c r="AB23290" s="217"/>
      <c r="AC23290" s="217"/>
      <c r="AD23290" s="213"/>
    </row>
    <row r="23291" spans="20:30" x14ac:dyDescent="0.2">
      <c r="T23291" s="212"/>
      <c r="U23291" s="213"/>
      <c r="V23291" s="213"/>
      <c r="W23291" s="213"/>
      <c r="X23291" s="214"/>
      <c r="Y23291" s="214"/>
      <c r="Z23291" s="214"/>
      <c r="AA23291" s="217"/>
      <c r="AB23291" s="217"/>
      <c r="AC23291" s="217"/>
      <c r="AD23291" s="213"/>
    </row>
    <row r="23292" spans="20:30" x14ac:dyDescent="0.2">
      <c r="T23292" s="212"/>
      <c r="U23292" s="213"/>
      <c r="V23292" s="213"/>
      <c r="W23292" s="213"/>
      <c r="X23292" s="214"/>
      <c r="Y23292" s="214"/>
      <c r="Z23292" s="214"/>
      <c r="AA23292" s="217"/>
      <c r="AB23292" s="217"/>
      <c r="AC23292" s="217"/>
      <c r="AD23292" s="213"/>
    </row>
    <row r="23293" spans="20:30" x14ac:dyDescent="0.2">
      <c r="T23293" s="212"/>
      <c r="U23293" s="213"/>
      <c r="V23293" s="213"/>
      <c r="W23293" s="213"/>
      <c r="X23293" s="214"/>
      <c r="Y23293" s="214"/>
      <c r="Z23293" s="214"/>
      <c r="AA23293" s="217"/>
      <c r="AB23293" s="217"/>
      <c r="AC23293" s="217"/>
      <c r="AD23293" s="213"/>
    </row>
    <row r="23294" spans="20:30" x14ac:dyDescent="0.2">
      <c r="T23294" s="212"/>
      <c r="U23294" s="213"/>
      <c r="V23294" s="213"/>
      <c r="W23294" s="213"/>
      <c r="X23294" s="214"/>
      <c r="Y23294" s="214"/>
      <c r="Z23294" s="214"/>
      <c r="AA23294" s="217"/>
      <c r="AB23294" s="217"/>
      <c r="AC23294" s="217"/>
      <c r="AD23294" s="213"/>
    </row>
    <row r="23295" spans="20:30" x14ac:dyDescent="0.2">
      <c r="T23295" s="212"/>
      <c r="U23295" s="213"/>
      <c r="V23295" s="213"/>
      <c r="W23295" s="213"/>
      <c r="X23295" s="214"/>
      <c r="Y23295" s="214"/>
      <c r="Z23295" s="214"/>
      <c r="AA23295" s="217"/>
      <c r="AB23295" s="217"/>
      <c r="AC23295" s="217"/>
      <c r="AD23295" s="213"/>
    </row>
    <row r="23296" spans="20:30" x14ac:dyDescent="0.2">
      <c r="T23296" s="212"/>
      <c r="U23296" s="213"/>
      <c r="V23296" s="213"/>
      <c r="W23296" s="213"/>
      <c r="X23296" s="214"/>
      <c r="Y23296" s="214"/>
      <c r="Z23296" s="214"/>
      <c r="AA23296" s="217"/>
      <c r="AB23296" s="217"/>
      <c r="AC23296" s="217"/>
      <c r="AD23296" s="213"/>
    </row>
    <row r="23297" spans="20:30" x14ac:dyDescent="0.2">
      <c r="T23297" s="212"/>
      <c r="U23297" s="213"/>
      <c r="V23297" s="213"/>
      <c r="W23297" s="213"/>
      <c r="X23297" s="214"/>
      <c r="Y23297" s="214"/>
      <c r="Z23297" s="214"/>
      <c r="AA23297" s="217"/>
      <c r="AB23297" s="217"/>
      <c r="AC23297" s="217"/>
      <c r="AD23297" s="213"/>
    </row>
    <row r="23298" spans="20:30" x14ac:dyDescent="0.2">
      <c r="T23298" s="212"/>
      <c r="U23298" s="213"/>
      <c r="V23298" s="213"/>
      <c r="W23298" s="213"/>
      <c r="X23298" s="214"/>
      <c r="Y23298" s="214"/>
      <c r="Z23298" s="214"/>
      <c r="AA23298" s="217"/>
      <c r="AB23298" s="217"/>
      <c r="AC23298" s="217"/>
      <c r="AD23298" s="213"/>
    </row>
    <row r="23299" spans="20:30" x14ac:dyDescent="0.2">
      <c r="T23299" s="212"/>
      <c r="U23299" s="213"/>
      <c r="V23299" s="213"/>
      <c r="W23299" s="213"/>
      <c r="X23299" s="214"/>
      <c r="Y23299" s="214"/>
      <c r="Z23299" s="214"/>
      <c r="AA23299" s="217"/>
      <c r="AB23299" s="217"/>
      <c r="AC23299" s="217"/>
      <c r="AD23299" s="213"/>
    </row>
    <row r="23300" spans="20:30" x14ac:dyDescent="0.2">
      <c r="T23300" s="212"/>
      <c r="U23300" s="213"/>
      <c r="V23300" s="213"/>
      <c r="W23300" s="213"/>
      <c r="X23300" s="214"/>
      <c r="Y23300" s="214"/>
      <c r="Z23300" s="214"/>
      <c r="AA23300" s="217"/>
      <c r="AB23300" s="217"/>
      <c r="AC23300" s="217"/>
      <c r="AD23300" s="213"/>
    </row>
    <row r="23301" spans="20:30" x14ac:dyDescent="0.2">
      <c r="T23301" s="212"/>
      <c r="U23301" s="213"/>
      <c r="V23301" s="213"/>
      <c r="W23301" s="213"/>
      <c r="X23301" s="214"/>
      <c r="Y23301" s="214"/>
      <c r="Z23301" s="214"/>
      <c r="AA23301" s="217"/>
      <c r="AB23301" s="217"/>
      <c r="AC23301" s="217"/>
      <c r="AD23301" s="213"/>
    </row>
    <row r="23302" spans="20:30" x14ac:dyDescent="0.2">
      <c r="T23302" s="212"/>
      <c r="U23302" s="213"/>
      <c r="V23302" s="213"/>
      <c r="W23302" s="213"/>
      <c r="X23302" s="214"/>
      <c r="Y23302" s="214"/>
      <c r="Z23302" s="214"/>
      <c r="AA23302" s="217"/>
      <c r="AB23302" s="217"/>
      <c r="AC23302" s="217"/>
      <c r="AD23302" s="213"/>
    </row>
    <row r="23303" spans="20:30" x14ac:dyDescent="0.2">
      <c r="T23303" s="212"/>
      <c r="U23303" s="213"/>
      <c r="V23303" s="213"/>
      <c r="W23303" s="213"/>
      <c r="X23303" s="214"/>
      <c r="Y23303" s="214"/>
      <c r="Z23303" s="214"/>
      <c r="AA23303" s="217"/>
      <c r="AB23303" s="217"/>
      <c r="AC23303" s="217"/>
      <c r="AD23303" s="213"/>
    </row>
    <row r="23304" spans="20:30" x14ac:dyDescent="0.2">
      <c r="T23304" s="212"/>
      <c r="U23304" s="213"/>
      <c r="V23304" s="213"/>
      <c r="W23304" s="213"/>
      <c r="X23304" s="214"/>
      <c r="Y23304" s="214"/>
      <c r="Z23304" s="214"/>
      <c r="AA23304" s="217"/>
      <c r="AB23304" s="217"/>
      <c r="AC23304" s="217"/>
      <c r="AD23304" s="213"/>
    </row>
    <row r="23305" spans="20:30" x14ac:dyDescent="0.2">
      <c r="T23305" s="212"/>
      <c r="U23305" s="213"/>
      <c r="V23305" s="213"/>
      <c r="W23305" s="213"/>
      <c r="X23305" s="214"/>
      <c r="Y23305" s="214"/>
      <c r="Z23305" s="214"/>
      <c r="AA23305" s="217"/>
      <c r="AB23305" s="217"/>
      <c r="AC23305" s="217"/>
      <c r="AD23305" s="213"/>
    </row>
    <row r="23306" spans="20:30" x14ac:dyDescent="0.2">
      <c r="T23306" s="212"/>
      <c r="U23306" s="213"/>
      <c r="V23306" s="213"/>
      <c r="W23306" s="213"/>
      <c r="X23306" s="214"/>
      <c r="Y23306" s="214"/>
      <c r="Z23306" s="214"/>
      <c r="AA23306" s="217"/>
      <c r="AB23306" s="217"/>
      <c r="AC23306" s="217"/>
      <c r="AD23306" s="213"/>
    </row>
    <row r="23307" spans="20:30" x14ac:dyDescent="0.2">
      <c r="T23307" s="212"/>
      <c r="U23307" s="213"/>
      <c r="V23307" s="213"/>
      <c r="W23307" s="213"/>
      <c r="X23307" s="214"/>
      <c r="Y23307" s="214"/>
      <c r="Z23307" s="214"/>
      <c r="AA23307" s="217"/>
      <c r="AB23307" s="217"/>
      <c r="AC23307" s="217"/>
      <c r="AD23307" s="213"/>
    </row>
    <row r="23308" spans="20:30" x14ac:dyDescent="0.2">
      <c r="T23308" s="212"/>
      <c r="U23308" s="213"/>
      <c r="V23308" s="213"/>
      <c r="W23308" s="213"/>
      <c r="X23308" s="214"/>
      <c r="Y23308" s="214"/>
      <c r="Z23308" s="214"/>
      <c r="AA23308" s="217"/>
      <c r="AB23308" s="217"/>
      <c r="AC23308" s="217"/>
      <c r="AD23308" s="213"/>
    </row>
    <row r="23309" spans="20:30" x14ac:dyDescent="0.2">
      <c r="T23309" s="212"/>
      <c r="U23309" s="213"/>
      <c r="V23309" s="213"/>
      <c r="W23309" s="213"/>
      <c r="X23309" s="214"/>
      <c r="Y23309" s="214"/>
      <c r="Z23309" s="214"/>
      <c r="AA23309" s="217"/>
      <c r="AB23309" s="217"/>
      <c r="AC23309" s="217"/>
      <c r="AD23309" s="213"/>
    </row>
    <row r="23310" spans="20:30" x14ac:dyDescent="0.2">
      <c r="T23310" s="212"/>
      <c r="U23310" s="213"/>
      <c r="V23310" s="213"/>
      <c r="W23310" s="213"/>
      <c r="X23310" s="214"/>
      <c r="Y23310" s="214"/>
      <c r="Z23310" s="214"/>
      <c r="AA23310" s="217"/>
      <c r="AB23310" s="217"/>
      <c r="AC23310" s="217"/>
      <c r="AD23310" s="213"/>
    </row>
    <row r="23311" spans="20:30" x14ac:dyDescent="0.2">
      <c r="T23311" s="212"/>
      <c r="U23311" s="213"/>
      <c r="V23311" s="213"/>
      <c r="W23311" s="213"/>
      <c r="X23311" s="214"/>
      <c r="Y23311" s="214"/>
      <c r="Z23311" s="214"/>
      <c r="AA23311" s="217"/>
      <c r="AB23311" s="217"/>
      <c r="AC23311" s="217"/>
      <c r="AD23311" s="213"/>
    </row>
    <row r="23312" spans="20:30" x14ac:dyDescent="0.2">
      <c r="T23312" s="212"/>
      <c r="U23312" s="213"/>
      <c r="V23312" s="213"/>
      <c r="W23312" s="213"/>
      <c r="X23312" s="214"/>
      <c r="Y23312" s="214"/>
      <c r="Z23312" s="214"/>
      <c r="AA23312" s="217"/>
      <c r="AB23312" s="217"/>
      <c r="AC23312" s="217"/>
      <c r="AD23312" s="213"/>
    </row>
    <row r="23313" spans="20:30" x14ac:dyDescent="0.2">
      <c r="T23313" s="212"/>
      <c r="U23313" s="213"/>
      <c r="V23313" s="213"/>
      <c r="W23313" s="213"/>
      <c r="X23313" s="214"/>
      <c r="Y23313" s="214"/>
      <c r="Z23313" s="214"/>
      <c r="AA23313" s="217"/>
      <c r="AB23313" s="217"/>
      <c r="AC23313" s="217"/>
      <c r="AD23313" s="213"/>
    </row>
    <row r="23314" spans="20:30" x14ac:dyDescent="0.2">
      <c r="T23314" s="212"/>
      <c r="U23314" s="213"/>
      <c r="V23314" s="213"/>
      <c r="W23314" s="213"/>
      <c r="X23314" s="214"/>
      <c r="Y23314" s="214"/>
      <c r="Z23314" s="214"/>
      <c r="AA23314" s="217"/>
      <c r="AB23314" s="217"/>
      <c r="AC23314" s="217"/>
      <c r="AD23314" s="213"/>
    </row>
    <row r="23315" spans="20:30" x14ac:dyDescent="0.2">
      <c r="T23315" s="212"/>
      <c r="U23315" s="213"/>
      <c r="V23315" s="213"/>
      <c r="W23315" s="213"/>
      <c r="X23315" s="214"/>
      <c r="Y23315" s="214"/>
      <c r="Z23315" s="214"/>
      <c r="AA23315" s="217"/>
      <c r="AB23315" s="217"/>
      <c r="AC23315" s="217"/>
      <c r="AD23315" s="213"/>
    </row>
    <row r="23316" spans="20:30" x14ac:dyDescent="0.2">
      <c r="T23316" s="212"/>
      <c r="U23316" s="213"/>
      <c r="V23316" s="213"/>
      <c r="W23316" s="213"/>
      <c r="X23316" s="214"/>
      <c r="Y23316" s="214"/>
      <c r="Z23316" s="214"/>
      <c r="AA23316" s="217"/>
      <c r="AB23316" s="217"/>
      <c r="AC23316" s="217"/>
      <c r="AD23316" s="213"/>
    </row>
    <row r="23317" spans="20:30" x14ac:dyDescent="0.2">
      <c r="T23317" s="212"/>
      <c r="U23317" s="213"/>
      <c r="V23317" s="213"/>
      <c r="W23317" s="213"/>
      <c r="X23317" s="214"/>
      <c r="Y23317" s="214"/>
      <c r="Z23317" s="214"/>
      <c r="AA23317" s="217"/>
      <c r="AB23317" s="217"/>
      <c r="AC23317" s="217"/>
      <c r="AD23317" s="213"/>
    </row>
    <row r="23318" spans="20:30" x14ac:dyDescent="0.2">
      <c r="T23318" s="212"/>
      <c r="U23318" s="213"/>
      <c r="V23318" s="213"/>
      <c r="W23318" s="213"/>
      <c r="X23318" s="214"/>
      <c r="Y23318" s="214"/>
      <c r="Z23318" s="214"/>
      <c r="AA23318" s="217"/>
      <c r="AB23318" s="217"/>
      <c r="AC23318" s="217"/>
      <c r="AD23318" s="213"/>
    </row>
    <row r="23319" spans="20:30" x14ac:dyDescent="0.2">
      <c r="T23319" s="212"/>
      <c r="U23319" s="213"/>
      <c r="V23319" s="213"/>
      <c r="W23319" s="213"/>
      <c r="X23319" s="214"/>
      <c r="Y23319" s="214"/>
      <c r="Z23319" s="214"/>
      <c r="AA23319" s="217"/>
      <c r="AB23319" s="217"/>
      <c r="AC23319" s="217"/>
      <c r="AD23319" s="213"/>
    </row>
    <row r="23320" spans="20:30" x14ac:dyDescent="0.2">
      <c r="T23320" s="212"/>
      <c r="U23320" s="213"/>
      <c r="V23320" s="213"/>
      <c r="W23320" s="213"/>
      <c r="X23320" s="214"/>
      <c r="Y23320" s="214"/>
      <c r="Z23320" s="214"/>
      <c r="AA23320" s="217"/>
      <c r="AB23320" s="217"/>
      <c r="AC23320" s="217"/>
      <c r="AD23320" s="213"/>
    </row>
    <row r="23321" spans="20:30" x14ac:dyDescent="0.2">
      <c r="T23321" s="212"/>
      <c r="U23321" s="213"/>
      <c r="V23321" s="213"/>
      <c r="W23321" s="213"/>
      <c r="X23321" s="214"/>
      <c r="Y23321" s="214"/>
      <c r="Z23321" s="214"/>
      <c r="AA23321" s="217"/>
      <c r="AB23321" s="217"/>
      <c r="AC23321" s="217"/>
      <c r="AD23321" s="213"/>
    </row>
    <row r="23322" spans="20:30" x14ac:dyDescent="0.2">
      <c r="T23322" s="212"/>
      <c r="U23322" s="213"/>
      <c r="V23322" s="213"/>
      <c r="W23322" s="213"/>
      <c r="X23322" s="214"/>
      <c r="Y23322" s="214"/>
      <c r="Z23322" s="214"/>
      <c r="AA23322" s="217"/>
      <c r="AB23322" s="217"/>
      <c r="AC23322" s="217"/>
      <c r="AD23322" s="213"/>
    </row>
    <row r="23323" spans="20:30" x14ac:dyDescent="0.2">
      <c r="T23323" s="212"/>
      <c r="U23323" s="213"/>
      <c r="V23323" s="213"/>
      <c r="W23323" s="213"/>
      <c r="X23323" s="214"/>
      <c r="Y23323" s="214"/>
      <c r="Z23323" s="214"/>
      <c r="AA23323" s="217"/>
      <c r="AB23323" s="217"/>
      <c r="AC23323" s="217"/>
      <c r="AD23323" s="213"/>
    </row>
    <row r="23324" spans="20:30" x14ac:dyDescent="0.2">
      <c r="T23324" s="212"/>
      <c r="U23324" s="213"/>
      <c r="V23324" s="213"/>
      <c r="W23324" s="213"/>
      <c r="X23324" s="214"/>
      <c r="Y23324" s="214"/>
      <c r="Z23324" s="214"/>
      <c r="AA23324" s="217"/>
      <c r="AB23324" s="217"/>
      <c r="AC23324" s="217"/>
      <c r="AD23324" s="213"/>
    </row>
    <row r="23325" spans="20:30" x14ac:dyDescent="0.2">
      <c r="T23325" s="212"/>
      <c r="U23325" s="213"/>
      <c r="V23325" s="213"/>
      <c r="W23325" s="213"/>
      <c r="X23325" s="214"/>
      <c r="Y23325" s="214"/>
      <c r="Z23325" s="214"/>
      <c r="AA23325" s="217"/>
      <c r="AB23325" s="217"/>
      <c r="AC23325" s="217"/>
      <c r="AD23325" s="213"/>
    </row>
    <row r="23326" spans="20:30" x14ac:dyDescent="0.2">
      <c r="T23326" s="212"/>
      <c r="U23326" s="213"/>
      <c r="V23326" s="213"/>
      <c r="W23326" s="213"/>
      <c r="X23326" s="214"/>
      <c r="Y23326" s="214"/>
      <c r="Z23326" s="214"/>
      <c r="AA23326" s="217"/>
      <c r="AB23326" s="217"/>
      <c r="AC23326" s="217"/>
      <c r="AD23326" s="213"/>
    </row>
    <row r="23327" spans="20:30" x14ac:dyDescent="0.2">
      <c r="T23327" s="212"/>
      <c r="U23327" s="213"/>
      <c r="V23327" s="213"/>
      <c r="W23327" s="213"/>
      <c r="X23327" s="214"/>
      <c r="Y23327" s="214"/>
      <c r="Z23327" s="214"/>
      <c r="AA23327" s="217"/>
      <c r="AB23327" s="217"/>
      <c r="AC23327" s="217"/>
      <c r="AD23327" s="213"/>
    </row>
    <row r="23328" spans="20:30" x14ac:dyDescent="0.2">
      <c r="T23328" s="212"/>
      <c r="U23328" s="213"/>
      <c r="V23328" s="213"/>
      <c r="W23328" s="213"/>
      <c r="X23328" s="214"/>
      <c r="Y23328" s="214"/>
      <c r="Z23328" s="214"/>
      <c r="AA23328" s="217"/>
      <c r="AB23328" s="217"/>
      <c r="AC23328" s="217"/>
      <c r="AD23328" s="213"/>
    </row>
    <row r="23329" spans="20:30" x14ac:dyDescent="0.2">
      <c r="T23329" s="212"/>
      <c r="U23329" s="213"/>
      <c r="V23329" s="213"/>
      <c r="W23329" s="213"/>
      <c r="X23329" s="214"/>
      <c r="Y23329" s="214"/>
      <c r="Z23329" s="214"/>
      <c r="AA23329" s="217"/>
      <c r="AB23329" s="217"/>
      <c r="AC23329" s="217"/>
      <c r="AD23329" s="213"/>
    </row>
    <row r="23330" spans="20:30" x14ac:dyDescent="0.2">
      <c r="T23330" s="212"/>
      <c r="U23330" s="213"/>
      <c r="V23330" s="213"/>
      <c r="W23330" s="213"/>
      <c r="X23330" s="214"/>
      <c r="Y23330" s="214"/>
      <c r="Z23330" s="214"/>
      <c r="AA23330" s="217"/>
      <c r="AB23330" s="217"/>
      <c r="AC23330" s="217"/>
      <c r="AD23330" s="213"/>
    </row>
    <row r="23331" spans="20:30" x14ac:dyDescent="0.2">
      <c r="T23331" s="212"/>
      <c r="U23331" s="213"/>
      <c r="V23331" s="213"/>
      <c r="W23331" s="213"/>
      <c r="X23331" s="214"/>
      <c r="Y23331" s="214"/>
      <c r="Z23331" s="214"/>
      <c r="AA23331" s="217"/>
      <c r="AB23331" s="217"/>
      <c r="AC23331" s="217"/>
      <c r="AD23331" s="213"/>
    </row>
    <row r="23332" spans="20:30" x14ac:dyDescent="0.2">
      <c r="T23332" s="212"/>
      <c r="U23332" s="213"/>
      <c r="V23332" s="213"/>
      <c r="W23332" s="213"/>
      <c r="X23332" s="214"/>
      <c r="Y23332" s="214"/>
      <c r="Z23332" s="214"/>
      <c r="AA23332" s="217"/>
      <c r="AB23332" s="217"/>
      <c r="AC23332" s="217"/>
      <c r="AD23332" s="213"/>
    </row>
    <row r="23333" spans="20:30" x14ac:dyDescent="0.2">
      <c r="T23333" s="212"/>
      <c r="U23333" s="213"/>
      <c r="V23333" s="213"/>
      <c r="W23333" s="213"/>
      <c r="X23333" s="214"/>
      <c r="Y23333" s="214"/>
      <c r="Z23333" s="214"/>
      <c r="AA23333" s="217"/>
      <c r="AB23333" s="217"/>
      <c r="AC23333" s="217"/>
      <c r="AD23333" s="213"/>
    </row>
    <row r="23334" spans="20:30" x14ac:dyDescent="0.2">
      <c r="T23334" s="212"/>
      <c r="U23334" s="213"/>
      <c r="V23334" s="213"/>
      <c r="W23334" s="213"/>
      <c r="X23334" s="214"/>
      <c r="Y23334" s="214"/>
      <c r="Z23334" s="214"/>
      <c r="AA23334" s="217"/>
      <c r="AB23334" s="217"/>
      <c r="AC23334" s="217"/>
      <c r="AD23334" s="213"/>
    </row>
    <row r="23335" spans="20:30" x14ac:dyDescent="0.2">
      <c r="T23335" s="212"/>
      <c r="U23335" s="213"/>
      <c r="V23335" s="213"/>
      <c r="W23335" s="213"/>
      <c r="X23335" s="214"/>
      <c r="Y23335" s="214"/>
      <c r="Z23335" s="214"/>
      <c r="AA23335" s="217"/>
      <c r="AB23335" s="217"/>
      <c r="AC23335" s="217"/>
      <c r="AD23335" s="213"/>
    </row>
    <row r="23336" spans="20:30" x14ac:dyDescent="0.2">
      <c r="T23336" s="212"/>
      <c r="U23336" s="213"/>
      <c r="V23336" s="213"/>
      <c r="W23336" s="213"/>
      <c r="X23336" s="214"/>
      <c r="Y23336" s="214"/>
      <c r="Z23336" s="214"/>
      <c r="AA23336" s="217"/>
      <c r="AB23336" s="217"/>
      <c r="AC23336" s="217"/>
      <c r="AD23336" s="213"/>
    </row>
    <row r="23337" spans="20:30" x14ac:dyDescent="0.2">
      <c r="T23337" s="212"/>
      <c r="U23337" s="213"/>
      <c r="V23337" s="213"/>
      <c r="W23337" s="213"/>
      <c r="X23337" s="214"/>
      <c r="Y23337" s="214"/>
      <c r="Z23337" s="214"/>
      <c r="AA23337" s="217"/>
      <c r="AB23337" s="217"/>
      <c r="AC23337" s="217"/>
      <c r="AD23337" s="213"/>
    </row>
    <row r="23338" spans="20:30" x14ac:dyDescent="0.2">
      <c r="T23338" s="212"/>
      <c r="U23338" s="213"/>
      <c r="V23338" s="213"/>
      <c r="W23338" s="213"/>
      <c r="X23338" s="214"/>
      <c r="Y23338" s="214"/>
      <c r="Z23338" s="214"/>
      <c r="AA23338" s="217"/>
      <c r="AB23338" s="217"/>
      <c r="AC23338" s="217"/>
      <c r="AD23338" s="213"/>
    </row>
    <row r="23339" spans="20:30" x14ac:dyDescent="0.2">
      <c r="T23339" s="212"/>
      <c r="U23339" s="213"/>
      <c r="V23339" s="213"/>
      <c r="W23339" s="213"/>
      <c r="X23339" s="214"/>
      <c r="Y23339" s="214"/>
      <c r="Z23339" s="214"/>
      <c r="AA23339" s="217"/>
      <c r="AB23339" s="217"/>
      <c r="AC23339" s="217"/>
      <c r="AD23339" s="213"/>
    </row>
    <row r="23340" spans="20:30" x14ac:dyDescent="0.2">
      <c r="T23340" s="212"/>
      <c r="U23340" s="213"/>
      <c r="V23340" s="213"/>
      <c r="W23340" s="213"/>
      <c r="X23340" s="214"/>
      <c r="Y23340" s="214"/>
      <c r="Z23340" s="214"/>
      <c r="AA23340" s="217"/>
      <c r="AB23340" s="217"/>
      <c r="AC23340" s="217"/>
      <c r="AD23340" s="213"/>
    </row>
    <row r="23341" spans="20:30" x14ac:dyDescent="0.2">
      <c r="T23341" s="212"/>
      <c r="U23341" s="213"/>
      <c r="V23341" s="213"/>
      <c r="W23341" s="213"/>
      <c r="X23341" s="214"/>
      <c r="Y23341" s="214"/>
      <c r="Z23341" s="214"/>
      <c r="AA23341" s="217"/>
      <c r="AB23341" s="217"/>
      <c r="AC23341" s="217"/>
      <c r="AD23341" s="213"/>
    </row>
    <row r="23342" spans="20:30" x14ac:dyDescent="0.2">
      <c r="T23342" s="212"/>
      <c r="U23342" s="213"/>
      <c r="V23342" s="213"/>
      <c r="W23342" s="213"/>
      <c r="X23342" s="214"/>
      <c r="Y23342" s="214"/>
      <c r="Z23342" s="214"/>
      <c r="AA23342" s="217"/>
      <c r="AB23342" s="217"/>
      <c r="AC23342" s="217"/>
      <c r="AD23342" s="213"/>
    </row>
    <row r="23343" spans="20:30" x14ac:dyDescent="0.2">
      <c r="T23343" s="212"/>
      <c r="U23343" s="213"/>
      <c r="V23343" s="213"/>
      <c r="W23343" s="213"/>
      <c r="X23343" s="214"/>
      <c r="Y23343" s="214"/>
      <c r="Z23343" s="214"/>
      <c r="AA23343" s="217"/>
      <c r="AB23343" s="217"/>
      <c r="AC23343" s="217"/>
      <c r="AD23343" s="213"/>
    </row>
    <row r="23344" spans="20:30" x14ac:dyDescent="0.2">
      <c r="T23344" s="212"/>
      <c r="U23344" s="213"/>
      <c r="V23344" s="213"/>
      <c r="W23344" s="213"/>
      <c r="X23344" s="214"/>
      <c r="Y23344" s="214"/>
      <c r="Z23344" s="214"/>
      <c r="AA23344" s="217"/>
      <c r="AB23344" s="217"/>
      <c r="AC23344" s="217"/>
      <c r="AD23344" s="213"/>
    </row>
    <row r="23345" spans="20:30" x14ac:dyDescent="0.2">
      <c r="T23345" s="212"/>
      <c r="U23345" s="213"/>
      <c r="V23345" s="213"/>
      <c r="W23345" s="213"/>
      <c r="X23345" s="214"/>
      <c r="Y23345" s="214"/>
      <c r="Z23345" s="214"/>
      <c r="AA23345" s="217"/>
      <c r="AB23345" s="217"/>
      <c r="AC23345" s="217"/>
      <c r="AD23345" s="213"/>
    </row>
    <row r="23346" spans="20:30" x14ac:dyDescent="0.2">
      <c r="T23346" s="212"/>
      <c r="U23346" s="213"/>
      <c r="V23346" s="213"/>
      <c r="W23346" s="213"/>
      <c r="X23346" s="214"/>
      <c r="Y23346" s="214"/>
      <c r="Z23346" s="214"/>
      <c r="AA23346" s="217"/>
      <c r="AB23346" s="217"/>
      <c r="AC23346" s="217"/>
      <c r="AD23346" s="213"/>
    </row>
    <row r="23347" spans="20:30" x14ac:dyDescent="0.2">
      <c r="T23347" s="212"/>
      <c r="U23347" s="213"/>
      <c r="V23347" s="213"/>
      <c r="W23347" s="213"/>
      <c r="X23347" s="214"/>
      <c r="Y23347" s="214"/>
      <c r="Z23347" s="214"/>
      <c r="AA23347" s="217"/>
      <c r="AB23347" s="217"/>
      <c r="AC23347" s="217"/>
      <c r="AD23347" s="213"/>
    </row>
    <row r="23348" spans="20:30" x14ac:dyDescent="0.2">
      <c r="T23348" s="212"/>
      <c r="U23348" s="213"/>
      <c r="V23348" s="213"/>
      <c r="W23348" s="213"/>
      <c r="X23348" s="214"/>
      <c r="Y23348" s="214"/>
      <c r="Z23348" s="214"/>
      <c r="AA23348" s="217"/>
      <c r="AB23348" s="217"/>
      <c r="AC23348" s="217"/>
      <c r="AD23348" s="213"/>
    </row>
    <row r="23349" spans="20:30" x14ac:dyDescent="0.2">
      <c r="T23349" s="212"/>
      <c r="U23349" s="213"/>
      <c r="V23349" s="213"/>
      <c r="W23349" s="213"/>
      <c r="X23349" s="214"/>
      <c r="Y23349" s="214"/>
      <c r="Z23349" s="214"/>
      <c r="AA23349" s="217"/>
      <c r="AB23349" s="217"/>
      <c r="AC23349" s="217"/>
      <c r="AD23349" s="213"/>
    </row>
    <row r="23350" spans="20:30" x14ac:dyDescent="0.2">
      <c r="T23350" s="212"/>
      <c r="U23350" s="213"/>
      <c r="V23350" s="213"/>
      <c r="W23350" s="213"/>
      <c r="X23350" s="214"/>
      <c r="Y23350" s="214"/>
      <c r="Z23350" s="214"/>
      <c r="AA23350" s="217"/>
      <c r="AB23350" s="217"/>
      <c r="AC23350" s="217"/>
      <c r="AD23350" s="213"/>
    </row>
    <row r="23351" spans="20:30" x14ac:dyDescent="0.2">
      <c r="T23351" s="212"/>
      <c r="U23351" s="213"/>
      <c r="V23351" s="213"/>
      <c r="W23351" s="213"/>
      <c r="X23351" s="214"/>
      <c r="Y23351" s="214"/>
      <c r="Z23351" s="214"/>
      <c r="AA23351" s="217"/>
      <c r="AB23351" s="217"/>
      <c r="AC23351" s="217"/>
      <c r="AD23351" s="213"/>
    </row>
    <row r="23352" spans="20:30" x14ac:dyDescent="0.2">
      <c r="T23352" s="212"/>
      <c r="U23352" s="213"/>
      <c r="V23352" s="213"/>
      <c r="W23352" s="213"/>
      <c r="X23352" s="214"/>
      <c r="Y23352" s="214"/>
      <c r="Z23352" s="214"/>
      <c r="AA23352" s="217"/>
      <c r="AB23352" s="217"/>
      <c r="AC23352" s="217"/>
      <c r="AD23352" s="213"/>
    </row>
    <row r="23353" spans="20:30" x14ac:dyDescent="0.2">
      <c r="T23353" s="212"/>
      <c r="U23353" s="213"/>
      <c r="V23353" s="213"/>
      <c r="W23353" s="213"/>
      <c r="X23353" s="214"/>
      <c r="Y23353" s="214"/>
      <c r="Z23353" s="214"/>
      <c r="AA23353" s="217"/>
      <c r="AB23353" s="217"/>
      <c r="AC23353" s="217"/>
      <c r="AD23353" s="213"/>
    </row>
    <row r="23354" spans="20:30" x14ac:dyDescent="0.2">
      <c r="T23354" s="212"/>
      <c r="U23354" s="213"/>
      <c r="V23354" s="213"/>
      <c r="W23354" s="213"/>
      <c r="X23354" s="214"/>
      <c r="Y23354" s="214"/>
      <c r="Z23354" s="214"/>
      <c r="AA23354" s="217"/>
      <c r="AB23354" s="217"/>
      <c r="AC23354" s="217"/>
      <c r="AD23354" s="213"/>
    </row>
    <row r="23355" spans="20:30" x14ac:dyDescent="0.2">
      <c r="T23355" s="212"/>
      <c r="U23355" s="213"/>
      <c r="V23355" s="213"/>
      <c r="W23355" s="213"/>
      <c r="X23355" s="214"/>
      <c r="Y23355" s="214"/>
      <c r="Z23355" s="214"/>
      <c r="AA23355" s="217"/>
      <c r="AB23355" s="217"/>
      <c r="AC23355" s="217"/>
      <c r="AD23355" s="213"/>
    </row>
    <row r="23356" spans="20:30" x14ac:dyDescent="0.2">
      <c r="T23356" s="212"/>
      <c r="U23356" s="213"/>
      <c r="V23356" s="213"/>
      <c r="W23356" s="213"/>
      <c r="X23356" s="214"/>
      <c r="Y23356" s="214"/>
      <c r="Z23356" s="214"/>
      <c r="AA23356" s="217"/>
      <c r="AB23356" s="217"/>
      <c r="AC23356" s="217"/>
      <c r="AD23356" s="213"/>
    </row>
    <row r="23357" spans="20:30" x14ac:dyDescent="0.2">
      <c r="T23357" s="212"/>
      <c r="U23357" s="213"/>
      <c r="V23357" s="213"/>
      <c r="W23357" s="213"/>
      <c r="X23357" s="214"/>
      <c r="Y23357" s="214"/>
      <c r="Z23357" s="214"/>
      <c r="AA23357" s="217"/>
      <c r="AB23357" s="217"/>
      <c r="AC23357" s="217"/>
      <c r="AD23357" s="213"/>
    </row>
    <row r="23358" spans="20:30" x14ac:dyDescent="0.2">
      <c r="T23358" s="212"/>
      <c r="U23358" s="213"/>
      <c r="V23358" s="213"/>
      <c r="W23358" s="213"/>
      <c r="X23358" s="214"/>
      <c r="Y23358" s="214"/>
      <c r="Z23358" s="214"/>
      <c r="AA23358" s="217"/>
      <c r="AB23358" s="217"/>
      <c r="AC23358" s="217"/>
      <c r="AD23358" s="213"/>
    </row>
    <row r="23359" spans="20:30" x14ac:dyDescent="0.2">
      <c r="T23359" s="212"/>
      <c r="U23359" s="213"/>
      <c r="V23359" s="213"/>
      <c r="W23359" s="213"/>
      <c r="X23359" s="214"/>
      <c r="Y23359" s="214"/>
      <c r="Z23359" s="214"/>
      <c r="AA23359" s="217"/>
      <c r="AB23359" s="217"/>
      <c r="AC23359" s="217"/>
      <c r="AD23359" s="213"/>
    </row>
    <row r="23360" spans="20:30" x14ac:dyDescent="0.2">
      <c r="T23360" s="212"/>
      <c r="U23360" s="213"/>
      <c r="V23360" s="213"/>
      <c r="W23360" s="213"/>
      <c r="X23360" s="214"/>
      <c r="Y23360" s="214"/>
      <c r="Z23360" s="214"/>
      <c r="AA23360" s="217"/>
      <c r="AB23360" s="217"/>
      <c r="AC23360" s="217"/>
      <c r="AD23360" s="213"/>
    </row>
    <row r="23361" spans="20:30" x14ac:dyDescent="0.2">
      <c r="T23361" s="212"/>
      <c r="U23361" s="213"/>
      <c r="V23361" s="213"/>
      <c r="W23361" s="213"/>
      <c r="X23361" s="214"/>
      <c r="Y23361" s="214"/>
      <c r="Z23361" s="214"/>
      <c r="AA23361" s="217"/>
      <c r="AB23361" s="217"/>
      <c r="AC23361" s="217"/>
      <c r="AD23361" s="213"/>
    </row>
    <row r="23362" spans="20:30" x14ac:dyDescent="0.2">
      <c r="T23362" s="212"/>
      <c r="U23362" s="213"/>
      <c r="V23362" s="213"/>
      <c r="W23362" s="213"/>
      <c r="X23362" s="214"/>
      <c r="Y23362" s="214"/>
      <c r="Z23362" s="214"/>
      <c r="AA23362" s="217"/>
      <c r="AB23362" s="217"/>
      <c r="AC23362" s="217"/>
      <c r="AD23362" s="213"/>
    </row>
    <row r="23363" spans="20:30" x14ac:dyDescent="0.2">
      <c r="T23363" s="212"/>
      <c r="U23363" s="213"/>
      <c r="V23363" s="213"/>
      <c r="W23363" s="213"/>
      <c r="X23363" s="214"/>
      <c r="Y23363" s="214"/>
      <c r="Z23363" s="214"/>
      <c r="AA23363" s="217"/>
      <c r="AB23363" s="217"/>
      <c r="AC23363" s="217"/>
      <c r="AD23363" s="213"/>
    </row>
    <row r="23364" spans="20:30" x14ac:dyDescent="0.2">
      <c r="T23364" s="212"/>
      <c r="U23364" s="213"/>
      <c r="V23364" s="213"/>
      <c r="W23364" s="213"/>
      <c r="X23364" s="214"/>
      <c r="Y23364" s="214"/>
      <c r="Z23364" s="214"/>
      <c r="AA23364" s="217"/>
      <c r="AB23364" s="217"/>
      <c r="AC23364" s="217"/>
      <c r="AD23364" s="213"/>
    </row>
    <row r="23365" spans="20:30" x14ac:dyDescent="0.2">
      <c r="T23365" s="212"/>
      <c r="U23365" s="213"/>
      <c r="V23365" s="213"/>
      <c r="W23365" s="213"/>
      <c r="X23365" s="214"/>
      <c r="Y23365" s="214"/>
      <c r="Z23365" s="214"/>
      <c r="AA23365" s="217"/>
      <c r="AB23365" s="217"/>
      <c r="AC23365" s="217"/>
      <c r="AD23365" s="213"/>
    </row>
    <row r="23366" spans="20:30" x14ac:dyDescent="0.2">
      <c r="T23366" s="212"/>
      <c r="U23366" s="213"/>
      <c r="V23366" s="213"/>
      <c r="W23366" s="213"/>
      <c r="X23366" s="214"/>
      <c r="Y23366" s="214"/>
      <c r="Z23366" s="214"/>
      <c r="AA23366" s="217"/>
      <c r="AB23366" s="217"/>
      <c r="AC23366" s="217"/>
      <c r="AD23366" s="213"/>
    </row>
    <row r="23367" spans="20:30" x14ac:dyDescent="0.2">
      <c r="T23367" s="212"/>
      <c r="U23367" s="213"/>
      <c r="V23367" s="213"/>
      <c r="W23367" s="213"/>
      <c r="X23367" s="214"/>
      <c r="Y23367" s="214"/>
      <c r="Z23367" s="214"/>
      <c r="AA23367" s="217"/>
      <c r="AB23367" s="217"/>
      <c r="AC23367" s="217"/>
      <c r="AD23367" s="213"/>
    </row>
    <row r="23368" spans="20:30" x14ac:dyDescent="0.2">
      <c r="T23368" s="212"/>
      <c r="U23368" s="213"/>
      <c r="V23368" s="213"/>
      <c r="W23368" s="213"/>
      <c r="X23368" s="214"/>
      <c r="Y23368" s="214"/>
      <c r="Z23368" s="214"/>
      <c r="AA23368" s="217"/>
      <c r="AB23368" s="217"/>
      <c r="AC23368" s="217"/>
      <c r="AD23368" s="213"/>
    </row>
    <row r="23369" spans="20:30" x14ac:dyDescent="0.2">
      <c r="T23369" s="212"/>
      <c r="U23369" s="213"/>
      <c r="V23369" s="213"/>
      <c r="W23369" s="213"/>
      <c r="X23369" s="214"/>
      <c r="Y23369" s="214"/>
      <c r="Z23369" s="214"/>
      <c r="AA23369" s="217"/>
      <c r="AB23369" s="217"/>
      <c r="AC23369" s="217"/>
      <c r="AD23369" s="213"/>
    </row>
    <row r="23370" spans="20:30" x14ac:dyDescent="0.2">
      <c r="T23370" s="212"/>
      <c r="U23370" s="213"/>
      <c r="V23370" s="213"/>
      <c r="W23370" s="213"/>
      <c r="X23370" s="214"/>
      <c r="Y23370" s="214"/>
      <c r="Z23370" s="214"/>
      <c r="AA23370" s="217"/>
      <c r="AB23370" s="217"/>
      <c r="AC23370" s="217"/>
      <c r="AD23370" s="213"/>
    </row>
    <row r="23371" spans="20:30" x14ac:dyDescent="0.2">
      <c r="T23371" s="212"/>
      <c r="U23371" s="213"/>
      <c r="V23371" s="213"/>
      <c r="W23371" s="213"/>
      <c r="X23371" s="214"/>
      <c r="Y23371" s="214"/>
      <c r="Z23371" s="214"/>
      <c r="AA23371" s="217"/>
      <c r="AB23371" s="217"/>
      <c r="AC23371" s="217"/>
      <c r="AD23371" s="213"/>
    </row>
    <row r="23372" spans="20:30" x14ac:dyDescent="0.2">
      <c r="T23372" s="212"/>
      <c r="U23372" s="213"/>
      <c r="V23372" s="213"/>
      <c r="W23372" s="213"/>
      <c r="X23372" s="214"/>
      <c r="Y23372" s="214"/>
      <c r="Z23372" s="214"/>
      <c r="AA23372" s="217"/>
      <c r="AB23372" s="217"/>
      <c r="AC23372" s="217"/>
      <c r="AD23372" s="213"/>
    </row>
    <row r="23373" spans="20:30" x14ac:dyDescent="0.2">
      <c r="T23373" s="212"/>
      <c r="U23373" s="213"/>
      <c r="V23373" s="213"/>
      <c r="W23373" s="213"/>
      <c r="X23373" s="214"/>
      <c r="Y23373" s="214"/>
      <c r="Z23373" s="214"/>
      <c r="AA23373" s="217"/>
      <c r="AB23373" s="217"/>
      <c r="AC23373" s="217"/>
      <c r="AD23373" s="213"/>
    </row>
    <row r="23374" spans="20:30" x14ac:dyDescent="0.2">
      <c r="T23374" s="212"/>
      <c r="U23374" s="213"/>
      <c r="V23374" s="213"/>
      <c r="W23374" s="213"/>
      <c r="X23374" s="214"/>
      <c r="Y23374" s="214"/>
      <c r="Z23374" s="214"/>
      <c r="AA23374" s="217"/>
      <c r="AB23374" s="217"/>
      <c r="AC23374" s="217"/>
      <c r="AD23374" s="213"/>
    </row>
    <row r="23375" spans="20:30" x14ac:dyDescent="0.2">
      <c r="T23375" s="212"/>
      <c r="U23375" s="213"/>
      <c r="V23375" s="213"/>
      <c r="W23375" s="213"/>
      <c r="X23375" s="214"/>
      <c r="Y23375" s="214"/>
      <c r="Z23375" s="214"/>
      <c r="AA23375" s="217"/>
      <c r="AB23375" s="217"/>
      <c r="AC23375" s="217"/>
      <c r="AD23375" s="213"/>
    </row>
    <row r="23376" spans="20:30" x14ac:dyDescent="0.2">
      <c r="T23376" s="212"/>
      <c r="U23376" s="213"/>
      <c r="V23376" s="213"/>
      <c r="W23376" s="213"/>
      <c r="X23376" s="214"/>
      <c r="Y23376" s="214"/>
      <c r="Z23376" s="214"/>
      <c r="AA23376" s="217"/>
      <c r="AB23376" s="217"/>
      <c r="AC23376" s="217"/>
      <c r="AD23376" s="213"/>
    </row>
    <row r="23377" spans="20:30" x14ac:dyDescent="0.2">
      <c r="T23377" s="212"/>
      <c r="U23377" s="213"/>
      <c r="V23377" s="213"/>
      <c r="W23377" s="213"/>
      <c r="X23377" s="214"/>
      <c r="Y23377" s="214"/>
      <c r="Z23377" s="214"/>
      <c r="AA23377" s="217"/>
      <c r="AB23377" s="217"/>
      <c r="AC23377" s="217"/>
      <c r="AD23377" s="213"/>
    </row>
    <row r="23378" spans="20:30" x14ac:dyDescent="0.2">
      <c r="T23378" s="212"/>
      <c r="U23378" s="213"/>
      <c r="V23378" s="213"/>
      <c r="W23378" s="213"/>
      <c r="X23378" s="214"/>
      <c r="Y23378" s="214"/>
      <c r="Z23378" s="214"/>
      <c r="AA23378" s="217"/>
      <c r="AB23378" s="217"/>
      <c r="AC23378" s="217"/>
      <c r="AD23378" s="213"/>
    </row>
    <row r="23379" spans="20:30" x14ac:dyDescent="0.2">
      <c r="T23379" s="212"/>
      <c r="U23379" s="213"/>
      <c r="V23379" s="213"/>
      <c r="W23379" s="213"/>
      <c r="X23379" s="214"/>
      <c r="Y23379" s="214"/>
      <c r="Z23379" s="214"/>
      <c r="AA23379" s="217"/>
      <c r="AB23379" s="217"/>
      <c r="AC23379" s="217"/>
      <c r="AD23379" s="213"/>
    </row>
    <row r="23380" spans="20:30" x14ac:dyDescent="0.2">
      <c r="T23380" s="212"/>
      <c r="U23380" s="213"/>
      <c r="V23380" s="213"/>
      <c r="W23380" s="213"/>
      <c r="X23380" s="214"/>
      <c r="Y23380" s="214"/>
      <c r="Z23380" s="214"/>
      <c r="AA23380" s="217"/>
      <c r="AB23380" s="217"/>
      <c r="AC23380" s="217"/>
      <c r="AD23380" s="213"/>
    </row>
    <row r="23381" spans="20:30" x14ac:dyDescent="0.2">
      <c r="T23381" s="212"/>
      <c r="U23381" s="213"/>
      <c r="V23381" s="213"/>
      <c r="W23381" s="213"/>
      <c r="X23381" s="214"/>
      <c r="Y23381" s="214"/>
      <c r="Z23381" s="214"/>
      <c r="AA23381" s="217"/>
      <c r="AB23381" s="217"/>
      <c r="AC23381" s="217"/>
      <c r="AD23381" s="213"/>
    </row>
    <row r="23382" spans="20:30" x14ac:dyDescent="0.2">
      <c r="T23382" s="212"/>
      <c r="U23382" s="213"/>
      <c r="V23382" s="213"/>
      <c r="W23382" s="213"/>
      <c r="X23382" s="214"/>
      <c r="Y23382" s="214"/>
      <c r="Z23382" s="214"/>
      <c r="AA23382" s="217"/>
      <c r="AB23382" s="217"/>
      <c r="AC23382" s="217"/>
      <c r="AD23382" s="213"/>
    </row>
    <row r="23383" spans="20:30" x14ac:dyDescent="0.2">
      <c r="T23383" s="212"/>
      <c r="U23383" s="213"/>
      <c r="V23383" s="213"/>
      <c r="W23383" s="213"/>
      <c r="X23383" s="214"/>
      <c r="Y23383" s="214"/>
      <c r="Z23383" s="214"/>
      <c r="AA23383" s="217"/>
      <c r="AB23383" s="217"/>
      <c r="AC23383" s="217"/>
      <c r="AD23383" s="213"/>
    </row>
    <row r="23384" spans="20:30" x14ac:dyDescent="0.2">
      <c r="T23384" s="212"/>
      <c r="U23384" s="213"/>
      <c r="V23384" s="213"/>
      <c r="W23384" s="213"/>
      <c r="X23384" s="214"/>
      <c r="Y23384" s="214"/>
      <c r="Z23384" s="214"/>
      <c r="AA23384" s="217"/>
      <c r="AB23384" s="217"/>
      <c r="AC23384" s="217"/>
      <c r="AD23384" s="213"/>
    </row>
    <row r="23385" spans="20:30" x14ac:dyDescent="0.2">
      <c r="T23385" s="212"/>
      <c r="U23385" s="213"/>
      <c r="V23385" s="213"/>
      <c r="W23385" s="213"/>
      <c r="X23385" s="214"/>
      <c r="Y23385" s="214"/>
      <c r="Z23385" s="214"/>
      <c r="AA23385" s="217"/>
      <c r="AB23385" s="217"/>
      <c r="AC23385" s="217"/>
      <c r="AD23385" s="213"/>
    </row>
    <row r="23386" spans="20:30" x14ac:dyDescent="0.2">
      <c r="T23386" s="212"/>
      <c r="U23386" s="213"/>
      <c r="V23386" s="213"/>
      <c r="W23386" s="213"/>
      <c r="X23386" s="214"/>
      <c r="Y23386" s="214"/>
      <c r="Z23386" s="214"/>
      <c r="AA23386" s="217"/>
      <c r="AB23386" s="217"/>
      <c r="AC23386" s="217"/>
      <c r="AD23386" s="213"/>
    </row>
    <row r="23387" spans="20:30" x14ac:dyDescent="0.2">
      <c r="T23387" s="212"/>
      <c r="U23387" s="213"/>
      <c r="V23387" s="213"/>
      <c r="W23387" s="213"/>
      <c r="X23387" s="214"/>
      <c r="Y23387" s="214"/>
      <c r="Z23387" s="214"/>
      <c r="AA23387" s="217"/>
      <c r="AB23387" s="217"/>
      <c r="AC23387" s="217"/>
      <c r="AD23387" s="213"/>
    </row>
    <row r="23388" spans="20:30" x14ac:dyDescent="0.2">
      <c r="T23388" s="212"/>
      <c r="U23388" s="213"/>
      <c r="V23388" s="213"/>
      <c r="W23388" s="213"/>
      <c r="X23388" s="214"/>
      <c r="Y23388" s="214"/>
      <c r="Z23388" s="214"/>
      <c r="AA23388" s="217"/>
      <c r="AB23388" s="217"/>
      <c r="AC23388" s="217"/>
      <c r="AD23388" s="213"/>
    </row>
    <row r="23389" spans="20:30" x14ac:dyDescent="0.2">
      <c r="T23389" s="212"/>
      <c r="U23389" s="213"/>
      <c r="V23389" s="213"/>
      <c r="W23389" s="213"/>
      <c r="X23389" s="214"/>
      <c r="Y23389" s="214"/>
      <c r="Z23389" s="214"/>
      <c r="AA23389" s="217"/>
      <c r="AB23389" s="217"/>
      <c r="AC23389" s="217"/>
      <c r="AD23389" s="213"/>
    </row>
    <row r="23390" spans="20:30" x14ac:dyDescent="0.2">
      <c r="T23390" s="212"/>
      <c r="U23390" s="213"/>
      <c r="V23390" s="213"/>
      <c r="W23390" s="213"/>
      <c r="X23390" s="214"/>
      <c r="Y23390" s="214"/>
      <c r="Z23390" s="214"/>
      <c r="AA23390" s="217"/>
      <c r="AB23390" s="217"/>
      <c r="AC23390" s="217"/>
      <c r="AD23390" s="213"/>
    </row>
    <row r="23391" spans="20:30" x14ac:dyDescent="0.2">
      <c r="T23391" s="212"/>
      <c r="U23391" s="213"/>
      <c r="V23391" s="213"/>
      <c r="W23391" s="213"/>
      <c r="X23391" s="214"/>
      <c r="Y23391" s="214"/>
      <c r="Z23391" s="214"/>
      <c r="AA23391" s="217"/>
      <c r="AB23391" s="217"/>
      <c r="AC23391" s="217"/>
      <c r="AD23391" s="213"/>
    </row>
    <row r="23392" spans="20:30" x14ac:dyDescent="0.2">
      <c r="T23392" s="212"/>
      <c r="U23392" s="213"/>
      <c r="V23392" s="213"/>
      <c r="W23392" s="213"/>
      <c r="X23392" s="214"/>
      <c r="Y23392" s="214"/>
      <c r="Z23392" s="214"/>
      <c r="AA23392" s="217"/>
      <c r="AB23392" s="217"/>
      <c r="AC23392" s="217"/>
      <c r="AD23392" s="213"/>
    </row>
    <row r="23393" spans="20:30" x14ac:dyDescent="0.2">
      <c r="T23393" s="212"/>
      <c r="U23393" s="213"/>
      <c r="V23393" s="213"/>
      <c r="W23393" s="213"/>
      <c r="X23393" s="214"/>
      <c r="Y23393" s="214"/>
      <c r="Z23393" s="214"/>
      <c r="AA23393" s="217"/>
      <c r="AB23393" s="217"/>
      <c r="AC23393" s="217"/>
      <c r="AD23393" s="213"/>
    </row>
    <row r="23394" spans="20:30" x14ac:dyDescent="0.2">
      <c r="T23394" s="212"/>
      <c r="U23394" s="213"/>
      <c r="V23394" s="213"/>
      <c r="W23394" s="213"/>
      <c r="X23394" s="214"/>
      <c r="Y23394" s="214"/>
      <c r="Z23394" s="214"/>
      <c r="AA23394" s="217"/>
      <c r="AB23394" s="217"/>
      <c r="AC23394" s="217"/>
      <c r="AD23394" s="213"/>
    </row>
    <row r="23395" spans="20:30" x14ac:dyDescent="0.2">
      <c r="T23395" s="212"/>
      <c r="U23395" s="213"/>
      <c r="V23395" s="213"/>
      <c r="W23395" s="213"/>
      <c r="X23395" s="214"/>
      <c r="Y23395" s="214"/>
      <c r="Z23395" s="214"/>
      <c r="AA23395" s="217"/>
      <c r="AB23395" s="217"/>
      <c r="AC23395" s="217"/>
      <c r="AD23395" s="213"/>
    </row>
    <row r="23396" spans="20:30" x14ac:dyDescent="0.2">
      <c r="T23396" s="212"/>
      <c r="U23396" s="213"/>
      <c r="V23396" s="213"/>
      <c r="W23396" s="213"/>
      <c r="X23396" s="214"/>
      <c r="Y23396" s="214"/>
      <c r="Z23396" s="214"/>
      <c r="AA23396" s="217"/>
      <c r="AB23396" s="217"/>
      <c r="AC23396" s="217"/>
      <c r="AD23396" s="213"/>
    </row>
    <row r="23397" spans="20:30" x14ac:dyDescent="0.2">
      <c r="T23397" s="212"/>
      <c r="U23397" s="213"/>
      <c r="V23397" s="213"/>
      <c r="W23397" s="213"/>
      <c r="X23397" s="214"/>
      <c r="Y23397" s="214"/>
      <c r="Z23397" s="214"/>
      <c r="AA23397" s="217"/>
      <c r="AB23397" s="217"/>
      <c r="AC23397" s="217"/>
      <c r="AD23397" s="213"/>
    </row>
    <row r="23398" spans="20:30" x14ac:dyDescent="0.2">
      <c r="T23398" s="212"/>
      <c r="U23398" s="213"/>
      <c r="V23398" s="213"/>
      <c r="W23398" s="213"/>
      <c r="X23398" s="214"/>
      <c r="Y23398" s="214"/>
      <c r="Z23398" s="214"/>
      <c r="AA23398" s="217"/>
      <c r="AB23398" s="217"/>
      <c r="AC23398" s="217"/>
      <c r="AD23398" s="213"/>
    </row>
    <row r="23399" spans="20:30" x14ac:dyDescent="0.2">
      <c r="T23399" s="212"/>
      <c r="U23399" s="213"/>
      <c r="V23399" s="213"/>
      <c r="W23399" s="213"/>
      <c r="X23399" s="214"/>
      <c r="Y23399" s="214"/>
      <c r="Z23399" s="214"/>
      <c r="AA23399" s="217"/>
      <c r="AB23399" s="217"/>
      <c r="AC23399" s="217"/>
      <c r="AD23399" s="213"/>
    </row>
    <row r="23400" spans="20:30" x14ac:dyDescent="0.2">
      <c r="T23400" s="212"/>
      <c r="U23400" s="213"/>
      <c r="V23400" s="213"/>
      <c r="W23400" s="213"/>
      <c r="X23400" s="214"/>
      <c r="Y23400" s="214"/>
      <c r="Z23400" s="214"/>
      <c r="AA23400" s="217"/>
      <c r="AB23400" s="217"/>
      <c r="AC23400" s="217"/>
      <c r="AD23400" s="213"/>
    </row>
    <row r="23401" spans="20:30" x14ac:dyDescent="0.2">
      <c r="T23401" s="212"/>
      <c r="U23401" s="213"/>
      <c r="V23401" s="213"/>
      <c r="W23401" s="213"/>
      <c r="X23401" s="214"/>
      <c r="Y23401" s="214"/>
      <c r="Z23401" s="214"/>
      <c r="AA23401" s="217"/>
      <c r="AB23401" s="217"/>
      <c r="AC23401" s="217"/>
      <c r="AD23401" s="213"/>
    </row>
    <row r="23402" spans="20:30" x14ac:dyDescent="0.2">
      <c r="T23402" s="212"/>
      <c r="U23402" s="213"/>
      <c r="V23402" s="213"/>
      <c r="W23402" s="213"/>
      <c r="X23402" s="214"/>
      <c r="Y23402" s="214"/>
      <c r="Z23402" s="214"/>
      <c r="AA23402" s="217"/>
      <c r="AB23402" s="217"/>
      <c r="AC23402" s="217"/>
      <c r="AD23402" s="213"/>
    </row>
    <row r="23403" spans="20:30" x14ac:dyDescent="0.2">
      <c r="T23403" s="212"/>
      <c r="U23403" s="213"/>
      <c r="V23403" s="213"/>
      <c r="W23403" s="213"/>
      <c r="X23403" s="214"/>
      <c r="Y23403" s="214"/>
      <c r="Z23403" s="214"/>
      <c r="AA23403" s="217"/>
      <c r="AB23403" s="217"/>
      <c r="AC23403" s="217"/>
      <c r="AD23403" s="213"/>
    </row>
    <row r="23404" spans="20:30" x14ac:dyDescent="0.2">
      <c r="T23404" s="212"/>
      <c r="U23404" s="213"/>
      <c r="V23404" s="213"/>
      <c r="W23404" s="213"/>
      <c r="X23404" s="214"/>
      <c r="Y23404" s="214"/>
      <c r="Z23404" s="214"/>
      <c r="AA23404" s="217"/>
      <c r="AB23404" s="217"/>
      <c r="AC23404" s="217"/>
      <c r="AD23404" s="213"/>
    </row>
    <row r="23405" spans="20:30" x14ac:dyDescent="0.2">
      <c r="T23405" s="212"/>
      <c r="U23405" s="213"/>
      <c r="V23405" s="213"/>
      <c r="W23405" s="213"/>
      <c r="X23405" s="214"/>
      <c r="Y23405" s="214"/>
      <c r="Z23405" s="214"/>
      <c r="AA23405" s="217"/>
      <c r="AB23405" s="217"/>
      <c r="AC23405" s="217"/>
      <c r="AD23405" s="213"/>
    </row>
    <row r="23406" spans="20:30" x14ac:dyDescent="0.2">
      <c r="T23406" s="212"/>
      <c r="U23406" s="213"/>
      <c r="V23406" s="213"/>
      <c r="W23406" s="213"/>
      <c r="X23406" s="214"/>
      <c r="Y23406" s="214"/>
      <c r="Z23406" s="214"/>
      <c r="AA23406" s="217"/>
      <c r="AB23406" s="217"/>
      <c r="AC23406" s="217"/>
      <c r="AD23406" s="213"/>
    </row>
    <row r="23407" spans="20:30" x14ac:dyDescent="0.2">
      <c r="T23407" s="212"/>
      <c r="U23407" s="213"/>
      <c r="V23407" s="213"/>
      <c r="W23407" s="213"/>
      <c r="X23407" s="214"/>
      <c r="Y23407" s="214"/>
      <c r="Z23407" s="214"/>
      <c r="AA23407" s="217"/>
      <c r="AB23407" s="217"/>
      <c r="AC23407" s="217"/>
      <c r="AD23407" s="213"/>
    </row>
    <row r="23408" spans="20:30" x14ac:dyDescent="0.2">
      <c r="T23408" s="212"/>
      <c r="U23408" s="213"/>
      <c r="V23408" s="213"/>
      <c r="W23408" s="213"/>
      <c r="X23408" s="214"/>
      <c r="Y23408" s="214"/>
      <c r="Z23408" s="214"/>
      <c r="AA23408" s="217"/>
      <c r="AB23408" s="217"/>
      <c r="AC23408" s="217"/>
      <c r="AD23408" s="213"/>
    </row>
    <row r="23409" spans="20:30" x14ac:dyDescent="0.2">
      <c r="T23409" s="212"/>
      <c r="U23409" s="213"/>
      <c r="V23409" s="213"/>
      <c r="W23409" s="213"/>
      <c r="X23409" s="214"/>
      <c r="Y23409" s="214"/>
      <c r="Z23409" s="214"/>
      <c r="AA23409" s="217"/>
      <c r="AB23409" s="217"/>
      <c r="AC23409" s="217"/>
      <c r="AD23409" s="213"/>
    </row>
    <row r="23410" spans="20:30" x14ac:dyDescent="0.2">
      <c r="T23410" s="212"/>
      <c r="U23410" s="213"/>
      <c r="V23410" s="213"/>
      <c r="W23410" s="213"/>
      <c r="X23410" s="214"/>
      <c r="Y23410" s="214"/>
      <c r="Z23410" s="214"/>
      <c r="AA23410" s="217"/>
      <c r="AB23410" s="217"/>
      <c r="AC23410" s="217"/>
      <c r="AD23410" s="213"/>
    </row>
    <row r="23411" spans="20:30" x14ac:dyDescent="0.2">
      <c r="T23411" s="212"/>
      <c r="U23411" s="213"/>
      <c r="V23411" s="213"/>
      <c r="W23411" s="213"/>
      <c r="X23411" s="214"/>
      <c r="Y23411" s="214"/>
      <c r="Z23411" s="214"/>
      <c r="AA23411" s="217"/>
      <c r="AB23411" s="217"/>
      <c r="AC23411" s="217"/>
      <c r="AD23411" s="213"/>
    </row>
    <row r="23412" spans="20:30" x14ac:dyDescent="0.2">
      <c r="T23412" s="212"/>
      <c r="U23412" s="213"/>
      <c r="V23412" s="213"/>
      <c r="W23412" s="213"/>
      <c r="X23412" s="214"/>
      <c r="Y23412" s="214"/>
      <c r="Z23412" s="214"/>
      <c r="AA23412" s="217"/>
      <c r="AB23412" s="217"/>
      <c r="AC23412" s="217"/>
      <c r="AD23412" s="213"/>
    </row>
    <row r="23413" spans="20:30" x14ac:dyDescent="0.2">
      <c r="T23413" s="212"/>
      <c r="U23413" s="213"/>
      <c r="V23413" s="213"/>
      <c r="W23413" s="213"/>
      <c r="X23413" s="214"/>
      <c r="Y23413" s="214"/>
      <c r="Z23413" s="214"/>
      <c r="AA23413" s="217"/>
      <c r="AB23413" s="217"/>
      <c r="AC23413" s="217"/>
      <c r="AD23413" s="213"/>
    </row>
    <row r="23414" spans="20:30" x14ac:dyDescent="0.2">
      <c r="T23414" s="212"/>
      <c r="U23414" s="213"/>
      <c r="V23414" s="213"/>
      <c r="W23414" s="213"/>
      <c r="X23414" s="214"/>
      <c r="Y23414" s="214"/>
      <c r="Z23414" s="214"/>
      <c r="AA23414" s="217"/>
      <c r="AB23414" s="217"/>
      <c r="AC23414" s="217"/>
      <c r="AD23414" s="213"/>
    </row>
    <row r="23415" spans="20:30" x14ac:dyDescent="0.2">
      <c r="T23415" s="212"/>
      <c r="U23415" s="213"/>
      <c r="V23415" s="213"/>
      <c r="W23415" s="213"/>
      <c r="X23415" s="214"/>
      <c r="Y23415" s="214"/>
      <c r="Z23415" s="214"/>
      <c r="AA23415" s="217"/>
      <c r="AB23415" s="217"/>
      <c r="AC23415" s="217"/>
      <c r="AD23415" s="213"/>
    </row>
    <row r="23416" spans="20:30" x14ac:dyDescent="0.2">
      <c r="T23416" s="212"/>
      <c r="U23416" s="213"/>
      <c r="V23416" s="213"/>
      <c r="W23416" s="213"/>
      <c r="X23416" s="214"/>
      <c r="Y23416" s="214"/>
      <c r="Z23416" s="214"/>
      <c r="AA23416" s="217"/>
      <c r="AB23416" s="217"/>
      <c r="AC23416" s="217"/>
      <c r="AD23416" s="213"/>
    </row>
    <row r="23417" spans="20:30" x14ac:dyDescent="0.2">
      <c r="T23417" s="212"/>
      <c r="U23417" s="213"/>
      <c r="V23417" s="213"/>
      <c r="W23417" s="213"/>
      <c r="X23417" s="214"/>
      <c r="Y23417" s="214"/>
      <c r="Z23417" s="214"/>
      <c r="AA23417" s="217"/>
      <c r="AB23417" s="217"/>
      <c r="AC23417" s="217"/>
      <c r="AD23417" s="213"/>
    </row>
    <row r="23418" spans="20:30" x14ac:dyDescent="0.2">
      <c r="T23418" s="212"/>
      <c r="U23418" s="213"/>
      <c r="V23418" s="213"/>
      <c r="W23418" s="213"/>
      <c r="X23418" s="214"/>
      <c r="Y23418" s="214"/>
      <c r="Z23418" s="214"/>
      <c r="AA23418" s="217"/>
      <c r="AB23418" s="217"/>
      <c r="AC23418" s="217"/>
      <c r="AD23418" s="213"/>
    </row>
    <row r="23419" spans="20:30" x14ac:dyDescent="0.2">
      <c r="T23419" s="212"/>
      <c r="U23419" s="213"/>
      <c r="V23419" s="213"/>
      <c r="W23419" s="213"/>
      <c r="X23419" s="214"/>
      <c r="Y23419" s="214"/>
      <c r="Z23419" s="214"/>
      <c r="AA23419" s="217"/>
      <c r="AB23419" s="217"/>
      <c r="AC23419" s="217"/>
      <c r="AD23419" s="213"/>
    </row>
    <row r="23420" spans="20:30" x14ac:dyDescent="0.2">
      <c r="T23420" s="212"/>
      <c r="U23420" s="213"/>
      <c r="V23420" s="213"/>
      <c r="W23420" s="213"/>
      <c r="X23420" s="214"/>
      <c r="Y23420" s="214"/>
      <c r="Z23420" s="214"/>
      <c r="AA23420" s="217"/>
      <c r="AB23420" s="217"/>
      <c r="AC23420" s="217"/>
      <c r="AD23420" s="213"/>
    </row>
    <row r="23421" spans="20:30" x14ac:dyDescent="0.2">
      <c r="T23421" s="212"/>
      <c r="U23421" s="213"/>
      <c r="V23421" s="213"/>
      <c r="W23421" s="213"/>
      <c r="X23421" s="214"/>
      <c r="Y23421" s="214"/>
      <c r="Z23421" s="214"/>
      <c r="AA23421" s="217"/>
      <c r="AB23421" s="217"/>
      <c r="AC23421" s="217"/>
      <c r="AD23421" s="213"/>
    </row>
    <row r="23422" spans="20:30" x14ac:dyDescent="0.2">
      <c r="T23422" s="212"/>
      <c r="U23422" s="213"/>
      <c r="V23422" s="213"/>
      <c r="W23422" s="213"/>
      <c r="X23422" s="214"/>
      <c r="Y23422" s="214"/>
      <c r="Z23422" s="214"/>
      <c r="AA23422" s="217"/>
      <c r="AB23422" s="217"/>
      <c r="AC23422" s="217"/>
      <c r="AD23422" s="213"/>
    </row>
    <row r="23423" spans="20:30" x14ac:dyDescent="0.2">
      <c r="T23423" s="212"/>
      <c r="U23423" s="213"/>
      <c r="V23423" s="213"/>
      <c r="W23423" s="213"/>
      <c r="X23423" s="214"/>
      <c r="Y23423" s="214"/>
      <c r="Z23423" s="214"/>
      <c r="AA23423" s="217"/>
      <c r="AB23423" s="217"/>
      <c r="AC23423" s="217"/>
      <c r="AD23423" s="213"/>
    </row>
    <row r="23424" spans="20:30" x14ac:dyDescent="0.2">
      <c r="T23424" s="212"/>
      <c r="U23424" s="213"/>
      <c r="V23424" s="213"/>
      <c r="W23424" s="213"/>
      <c r="X23424" s="214"/>
      <c r="Y23424" s="214"/>
      <c r="Z23424" s="214"/>
      <c r="AA23424" s="217"/>
      <c r="AB23424" s="217"/>
      <c r="AC23424" s="217"/>
      <c r="AD23424" s="213"/>
    </row>
    <row r="23425" spans="20:30" x14ac:dyDescent="0.2">
      <c r="T23425" s="212"/>
      <c r="U23425" s="213"/>
      <c r="V23425" s="213"/>
      <c r="W23425" s="213"/>
      <c r="X23425" s="214"/>
      <c r="Y23425" s="214"/>
      <c r="Z23425" s="214"/>
      <c r="AA23425" s="217"/>
      <c r="AB23425" s="217"/>
      <c r="AC23425" s="217"/>
      <c r="AD23425" s="213"/>
    </row>
    <row r="23426" spans="20:30" x14ac:dyDescent="0.2">
      <c r="T23426" s="212"/>
      <c r="U23426" s="213"/>
      <c r="V23426" s="213"/>
      <c r="W23426" s="213"/>
      <c r="X23426" s="214"/>
      <c r="Y23426" s="214"/>
      <c r="Z23426" s="214"/>
      <c r="AA23426" s="217"/>
      <c r="AB23426" s="217"/>
      <c r="AC23426" s="217"/>
      <c r="AD23426" s="213"/>
    </row>
    <row r="23427" spans="20:30" x14ac:dyDescent="0.2">
      <c r="T23427" s="212"/>
      <c r="U23427" s="213"/>
      <c r="V23427" s="213"/>
      <c r="W23427" s="213"/>
      <c r="X23427" s="214"/>
      <c r="Y23427" s="214"/>
      <c r="Z23427" s="214"/>
      <c r="AA23427" s="217"/>
      <c r="AB23427" s="217"/>
      <c r="AC23427" s="217"/>
      <c r="AD23427" s="213"/>
    </row>
    <row r="23428" spans="20:30" x14ac:dyDescent="0.2">
      <c r="T23428" s="212"/>
      <c r="U23428" s="213"/>
      <c r="V23428" s="213"/>
      <c r="W23428" s="213"/>
      <c r="X23428" s="214"/>
      <c r="Y23428" s="214"/>
      <c r="Z23428" s="214"/>
      <c r="AA23428" s="217"/>
      <c r="AB23428" s="217"/>
      <c r="AC23428" s="217"/>
      <c r="AD23428" s="213"/>
    </row>
    <row r="23429" spans="20:30" x14ac:dyDescent="0.2">
      <c r="T23429" s="212"/>
      <c r="U23429" s="213"/>
      <c r="V23429" s="213"/>
      <c r="W23429" s="213"/>
      <c r="X23429" s="214"/>
      <c r="Y23429" s="214"/>
      <c r="Z23429" s="214"/>
      <c r="AA23429" s="217"/>
      <c r="AB23429" s="217"/>
      <c r="AC23429" s="217"/>
      <c r="AD23429" s="213"/>
    </row>
    <row r="23430" spans="20:30" x14ac:dyDescent="0.2">
      <c r="T23430" s="212"/>
      <c r="U23430" s="213"/>
      <c r="V23430" s="213"/>
      <c r="W23430" s="213"/>
      <c r="X23430" s="214"/>
      <c r="Y23430" s="214"/>
      <c r="Z23430" s="214"/>
      <c r="AA23430" s="217"/>
      <c r="AB23430" s="217"/>
      <c r="AC23430" s="217"/>
      <c r="AD23430" s="213"/>
    </row>
    <row r="23431" spans="20:30" x14ac:dyDescent="0.2">
      <c r="T23431" s="212"/>
      <c r="U23431" s="213"/>
      <c r="V23431" s="213"/>
      <c r="W23431" s="213"/>
      <c r="X23431" s="214"/>
      <c r="Y23431" s="214"/>
      <c r="Z23431" s="214"/>
      <c r="AA23431" s="217"/>
      <c r="AB23431" s="217"/>
      <c r="AC23431" s="217"/>
      <c r="AD23431" s="213"/>
    </row>
    <row r="23432" spans="20:30" x14ac:dyDescent="0.2">
      <c r="T23432" s="212"/>
      <c r="U23432" s="213"/>
      <c r="V23432" s="213"/>
      <c r="W23432" s="213"/>
      <c r="X23432" s="214"/>
      <c r="Y23432" s="214"/>
      <c r="Z23432" s="214"/>
      <c r="AA23432" s="217"/>
      <c r="AB23432" s="217"/>
      <c r="AC23432" s="217"/>
      <c r="AD23432" s="213"/>
    </row>
    <row r="23433" spans="20:30" x14ac:dyDescent="0.2">
      <c r="T23433" s="212"/>
      <c r="U23433" s="213"/>
      <c r="V23433" s="213"/>
      <c r="W23433" s="213"/>
      <c r="X23433" s="214"/>
      <c r="Y23433" s="214"/>
      <c r="Z23433" s="214"/>
      <c r="AA23433" s="217"/>
      <c r="AB23433" s="217"/>
      <c r="AC23433" s="217"/>
      <c r="AD23433" s="213"/>
    </row>
    <row r="23434" spans="20:30" x14ac:dyDescent="0.2">
      <c r="T23434" s="212"/>
      <c r="U23434" s="213"/>
      <c r="V23434" s="213"/>
      <c r="W23434" s="213"/>
      <c r="X23434" s="214"/>
      <c r="Y23434" s="214"/>
      <c r="Z23434" s="214"/>
      <c r="AA23434" s="217"/>
      <c r="AB23434" s="217"/>
      <c r="AC23434" s="217"/>
      <c r="AD23434" s="213"/>
    </row>
    <row r="23435" spans="20:30" x14ac:dyDescent="0.2">
      <c r="T23435" s="212"/>
      <c r="U23435" s="213"/>
      <c r="V23435" s="213"/>
      <c r="W23435" s="213"/>
      <c r="X23435" s="214"/>
      <c r="Y23435" s="214"/>
      <c r="Z23435" s="214"/>
      <c r="AA23435" s="217"/>
      <c r="AB23435" s="217"/>
      <c r="AC23435" s="217"/>
      <c r="AD23435" s="213"/>
    </row>
    <row r="23436" spans="20:30" x14ac:dyDescent="0.2">
      <c r="T23436" s="212"/>
      <c r="U23436" s="213"/>
      <c r="V23436" s="213"/>
      <c r="W23436" s="213"/>
      <c r="X23436" s="214"/>
      <c r="Y23436" s="214"/>
      <c r="Z23436" s="214"/>
      <c r="AA23436" s="217"/>
      <c r="AB23436" s="217"/>
      <c r="AC23436" s="217"/>
      <c r="AD23436" s="213"/>
    </row>
    <row r="23437" spans="20:30" x14ac:dyDescent="0.2">
      <c r="T23437" s="212"/>
      <c r="U23437" s="213"/>
      <c r="V23437" s="213"/>
      <c r="W23437" s="213"/>
      <c r="X23437" s="214"/>
      <c r="Y23437" s="214"/>
      <c r="Z23437" s="214"/>
      <c r="AA23437" s="217"/>
      <c r="AB23437" s="217"/>
      <c r="AC23437" s="217"/>
      <c r="AD23437" s="213"/>
    </row>
    <row r="23438" spans="20:30" x14ac:dyDescent="0.2">
      <c r="T23438" s="212"/>
      <c r="U23438" s="213"/>
      <c r="V23438" s="213"/>
      <c r="W23438" s="213"/>
      <c r="X23438" s="214"/>
      <c r="Y23438" s="214"/>
      <c r="Z23438" s="214"/>
      <c r="AA23438" s="217"/>
      <c r="AB23438" s="217"/>
      <c r="AC23438" s="217"/>
      <c r="AD23438" s="213"/>
    </row>
    <row r="23439" spans="20:30" x14ac:dyDescent="0.2">
      <c r="T23439" s="212"/>
      <c r="U23439" s="213"/>
      <c r="V23439" s="213"/>
      <c r="W23439" s="213"/>
      <c r="X23439" s="214"/>
      <c r="Y23439" s="214"/>
      <c r="Z23439" s="214"/>
      <c r="AA23439" s="217"/>
      <c r="AB23439" s="217"/>
      <c r="AC23439" s="217"/>
      <c r="AD23439" s="213"/>
    </row>
    <row r="23440" spans="20:30" x14ac:dyDescent="0.2">
      <c r="T23440" s="212"/>
      <c r="U23440" s="213"/>
      <c r="V23440" s="213"/>
      <c r="W23440" s="213"/>
      <c r="X23440" s="214"/>
      <c r="Y23440" s="214"/>
      <c r="Z23440" s="214"/>
      <c r="AA23440" s="217"/>
      <c r="AB23440" s="217"/>
      <c r="AC23440" s="217"/>
      <c r="AD23440" s="213"/>
    </row>
    <row r="23441" spans="20:30" x14ac:dyDescent="0.2">
      <c r="T23441" s="212"/>
      <c r="U23441" s="213"/>
      <c r="V23441" s="213"/>
      <c r="W23441" s="213"/>
      <c r="X23441" s="214"/>
      <c r="Y23441" s="214"/>
      <c r="Z23441" s="214"/>
      <c r="AA23441" s="217"/>
      <c r="AB23441" s="217"/>
      <c r="AC23441" s="217"/>
      <c r="AD23441" s="213"/>
    </row>
    <row r="23442" spans="20:30" x14ac:dyDescent="0.2">
      <c r="T23442" s="212"/>
      <c r="U23442" s="213"/>
      <c r="V23442" s="213"/>
      <c r="W23442" s="213"/>
      <c r="X23442" s="214"/>
      <c r="Y23442" s="214"/>
      <c r="Z23442" s="214"/>
      <c r="AA23442" s="217"/>
      <c r="AB23442" s="217"/>
      <c r="AC23442" s="217"/>
      <c r="AD23442" s="213"/>
    </row>
    <row r="23443" spans="20:30" x14ac:dyDescent="0.2">
      <c r="T23443" s="212"/>
      <c r="U23443" s="213"/>
      <c r="V23443" s="213"/>
      <c r="W23443" s="213"/>
      <c r="X23443" s="214"/>
      <c r="Y23443" s="214"/>
      <c r="Z23443" s="214"/>
      <c r="AA23443" s="217"/>
      <c r="AB23443" s="217"/>
      <c r="AC23443" s="217"/>
      <c r="AD23443" s="213"/>
    </row>
    <row r="23444" spans="20:30" x14ac:dyDescent="0.2">
      <c r="T23444" s="212"/>
      <c r="U23444" s="213"/>
      <c r="V23444" s="213"/>
      <c r="W23444" s="213"/>
      <c r="X23444" s="214"/>
      <c r="Y23444" s="214"/>
      <c r="Z23444" s="214"/>
      <c r="AA23444" s="217"/>
      <c r="AB23444" s="217"/>
      <c r="AC23444" s="217"/>
      <c r="AD23444" s="213"/>
    </row>
    <row r="23445" spans="20:30" x14ac:dyDescent="0.2">
      <c r="T23445" s="212"/>
      <c r="U23445" s="213"/>
      <c r="V23445" s="213"/>
      <c r="W23445" s="213"/>
      <c r="X23445" s="214"/>
      <c r="Y23445" s="214"/>
      <c r="Z23445" s="214"/>
      <c r="AA23445" s="217"/>
      <c r="AB23445" s="217"/>
      <c r="AC23445" s="217"/>
      <c r="AD23445" s="213"/>
    </row>
    <row r="23446" spans="20:30" x14ac:dyDescent="0.2">
      <c r="T23446" s="212"/>
      <c r="U23446" s="213"/>
      <c r="V23446" s="213"/>
      <c r="W23446" s="213"/>
      <c r="X23446" s="214"/>
      <c r="Y23446" s="214"/>
      <c r="Z23446" s="214"/>
      <c r="AA23446" s="217"/>
      <c r="AB23446" s="217"/>
      <c r="AC23446" s="217"/>
      <c r="AD23446" s="213"/>
    </row>
    <row r="23447" spans="20:30" x14ac:dyDescent="0.2">
      <c r="T23447" s="212"/>
      <c r="U23447" s="213"/>
      <c r="V23447" s="213"/>
      <c r="W23447" s="213"/>
      <c r="X23447" s="214"/>
      <c r="Y23447" s="214"/>
      <c r="Z23447" s="214"/>
      <c r="AA23447" s="217"/>
      <c r="AB23447" s="217"/>
      <c r="AC23447" s="217"/>
      <c r="AD23447" s="213"/>
    </row>
    <row r="23448" spans="20:30" x14ac:dyDescent="0.2">
      <c r="T23448" s="212"/>
      <c r="U23448" s="213"/>
      <c r="V23448" s="213"/>
      <c r="W23448" s="213"/>
      <c r="X23448" s="214"/>
      <c r="Y23448" s="214"/>
      <c r="Z23448" s="214"/>
      <c r="AA23448" s="217"/>
      <c r="AB23448" s="217"/>
      <c r="AC23448" s="217"/>
      <c r="AD23448" s="213"/>
    </row>
    <row r="23449" spans="20:30" x14ac:dyDescent="0.2">
      <c r="T23449" s="212"/>
      <c r="U23449" s="213"/>
      <c r="V23449" s="213"/>
      <c r="W23449" s="213"/>
      <c r="X23449" s="214"/>
      <c r="Y23449" s="214"/>
      <c r="Z23449" s="214"/>
      <c r="AA23449" s="217"/>
      <c r="AB23449" s="217"/>
      <c r="AC23449" s="217"/>
      <c r="AD23449" s="213"/>
    </row>
    <row r="23450" spans="20:30" x14ac:dyDescent="0.2">
      <c r="T23450" s="212"/>
      <c r="U23450" s="213"/>
      <c r="V23450" s="213"/>
      <c r="W23450" s="213"/>
      <c r="X23450" s="214"/>
      <c r="Y23450" s="214"/>
      <c r="Z23450" s="214"/>
      <c r="AA23450" s="217"/>
      <c r="AB23450" s="217"/>
      <c r="AC23450" s="217"/>
      <c r="AD23450" s="213"/>
    </row>
    <row r="23451" spans="20:30" x14ac:dyDescent="0.2">
      <c r="T23451" s="212"/>
      <c r="U23451" s="213"/>
      <c r="V23451" s="213"/>
      <c r="W23451" s="213"/>
      <c r="X23451" s="214"/>
      <c r="Y23451" s="214"/>
      <c r="Z23451" s="214"/>
      <c r="AA23451" s="217"/>
      <c r="AB23451" s="217"/>
      <c r="AC23451" s="217"/>
      <c r="AD23451" s="213"/>
    </row>
    <row r="23452" spans="20:30" x14ac:dyDescent="0.2">
      <c r="T23452" s="212"/>
      <c r="U23452" s="213"/>
      <c r="V23452" s="213"/>
      <c r="W23452" s="213"/>
      <c r="X23452" s="214"/>
      <c r="Y23452" s="214"/>
      <c r="Z23452" s="214"/>
      <c r="AA23452" s="217"/>
      <c r="AB23452" s="217"/>
      <c r="AC23452" s="217"/>
      <c r="AD23452" s="213"/>
    </row>
    <row r="23453" spans="20:30" x14ac:dyDescent="0.2">
      <c r="T23453" s="212"/>
      <c r="U23453" s="213"/>
      <c r="V23453" s="213"/>
      <c r="W23453" s="213"/>
      <c r="X23453" s="214"/>
      <c r="Y23453" s="214"/>
      <c r="Z23453" s="214"/>
      <c r="AA23453" s="217"/>
      <c r="AB23453" s="217"/>
      <c r="AC23453" s="217"/>
      <c r="AD23453" s="213"/>
    </row>
    <row r="23454" spans="20:30" x14ac:dyDescent="0.2">
      <c r="T23454" s="212"/>
      <c r="U23454" s="213"/>
      <c r="V23454" s="213"/>
      <c r="W23454" s="213"/>
      <c r="X23454" s="214"/>
      <c r="Y23454" s="214"/>
      <c r="Z23454" s="214"/>
      <c r="AA23454" s="217"/>
      <c r="AB23454" s="217"/>
      <c r="AC23454" s="217"/>
      <c r="AD23454" s="213"/>
    </row>
    <row r="23455" spans="20:30" x14ac:dyDescent="0.2">
      <c r="T23455" s="212"/>
      <c r="U23455" s="213"/>
      <c r="V23455" s="213"/>
      <c r="W23455" s="213"/>
      <c r="X23455" s="214"/>
      <c r="Y23455" s="214"/>
      <c r="Z23455" s="214"/>
      <c r="AA23455" s="217"/>
      <c r="AB23455" s="217"/>
      <c r="AC23455" s="217"/>
      <c r="AD23455" s="213"/>
    </row>
    <row r="23456" spans="20:30" x14ac:dyDescent="0.2">
      <c r="T23456" s="212"/>
      <c r="U23456" s="213"/>
      <c r="V23456" s="213"/>
      <c r="W23456" s="213"/>
      <c r="X23456" s="214"/>
      <c r="Y23456" s="214"/>
      <c r="Z23456" s="214"/>
      <c r="AA23456" s="217"/>
      <c r="AB23456" s="217"/>
      <c r="AC23456" s="217"/>
      <c r="AD23456" s="213"/>
    </row>
    <row r="23457" spans="20:30" x14ac:dyDescent="0.2">
      <c r="T23457" s="212"/>
      <c r="U23457" s="213"/>
      <c r="V23457" s="213"/>
      <c r="W23457" s="213"/>
      <c r="X23457" s="214"/>
      <c r="Y23457" s="214"/>
      <c r="Z23457" s="214"/>
      <c r="AA23457" s="217"/>
      <c r="AB23457" s="217"/>
      <c r="AC23457" s="217"/>
      <c r="AD23457" s="213"/>
    </row>
    <row r="23458" spans="20:30" x14ac:dyDescent="0.2">
      <c r="T23458" s="212"/>
      <c r="U23458" s="213"/>
      <c r="V23458" s="213"/>
      <c r="W23458" s="213"/>
      <c r="X23458" s="214"/>
      <c r="Y23458" s="214"/>
      <c r="Z23458" s="214"/>
      <c r="AA23458" s="217"/>
      <c r="AB23458" s="217"/>
      <c r="AC23458" s="217"/>
      <c r="AD23458" s="213"/>
    </row>
    <row r="23459" spans="20:30" x14ac:dyDescent="0.2">
      <c r="T23459" s="212"/>
      <c r="U23459" s="213"/>
      <c r="V23459" s="213"/>
      <c r="W23459" s="213"/>
      <c r="X23459" s="214"/>
      <c r="Y23459" s="214"/>
      <c r="Z23459" s="214"/>
      <c r="AA23459" s="217"/>
      <c r="AB23459" s="217"/>
      <c r="AC23459" s="217"/>
      <c r="AD23459" s="213"/>
    </row>
    <row r="23460" spans="20:30" x14ac:dyDescent="0.2">
      <c r="T23460" s="212"/>
      <c r="U23460" s="213"/>
      <c r="V23460" s="213"/>
      <c r="W23460" s="213"/>
      <c r="X23460" s="214"/>
      <c r="Y23460" s="214"/>
      <c r="Z23460" s="214"/>
      <c r="AA23460" s="217"/>
      <c r="AB23460" s="217"/>
      <c r="AC23460" s="217"/>
      <c r="AD23460" s="213"/>
    </row>
    <row r="23461" spans="20:30" x14ac:dyDescent="0.2">
      <c r="T23461" s="212"/>
      <c r="U23461" s="213"/>
      <c r="V23461" s="213"/>
      <c r="W23461" s="213"/>
      <c r="X23461" s="214"/>
      <c r="Y23461" s="214"/>
      <c r="Z23461" s="214"/>
      <c r="AA23461" s="217"/>
      <c r="AB23461" s="217"/>
      <c r="AC23461" s="217"/>
      <c r="AD23461" s="213"/>
    </row>
    <row r="23462" spans="20:30" x14ac:dyDescent="0.2">
      <c r="T23462" s="212"/>
      <c r="U23462" s="213"/>
      <c r="V23462" s="213"/>
      <c r="W23462" s="213"/>
      <c r="X23462" s="214"/>
      <c r="Y23462" s="214"/>
      <c r="Z23462" s="214"/>
      <c r="AA23462" s="217"/>
      <c r="AB23462" s="217"/>
      <c r="AC23462" s="217"/>
      <c r="AD23462" s="213"/>
    </row>
    <row r="23463" spans="20:30" x14ac:dyDescent="0.2">
      <c r="T23463" s="212"/>
      <c r="U23463" s="213"/>
      <c r="V23463" s="213"/>
      <c r="W23463" s="213"/>
      <c r="X23463" s="214"/>
      <c r="Y23463" s="214"/>
      <c r="Z23463" s="214"/>
      <c r="AA23463" s="217"/>
      <c r="AB23463" s="217"/>
      <c r="AC23463" s="217"/>
      <c r="AD23463" s="213"/>
    </row>
    <row r="23464" spans="20:30" x14ac:dyDescent="0.2">
      <c r="T23464" s="212"/>
      <c r="U23464" s="213"/>
      <c r="V23464" s="213"/>
      <c r="W23464" s="213"/>
      <c r="X23464" s="214"/>
      <c r="Y23464" s="214"/>
      <c r="Z23464" s="214"/>
      <c r="AA23464" s="217"/>
      <c r="AB23464" s="217"/>
      <c r="AC23464" s="217"/>
      <c r="AD23464" s="213"/>
    </row>
    <row r="23465" spans="20:30" x14ac:dyDescent="0.2">
      <c r="T23465" s="212"/>
      <c r="U23465" s="213"/>
      <c r="V23465" s="213"/>
      <c r="W23465" s="213"/>
      <c r="X23465" s="214"/>
      <c r="Y23465" s="214"/>
      <c r="Z23465" s="214"/>
      <c r="AA23465" s="217"/>
      <c r="AB23465" s="217"/>
      <c r="AC23465" s="217"/>
      <c r="AD23465" s="213"/>
    </row>
    <row r="23466" spans="20:30" x14ac:dyDescent="0.2">
      <c r="T23466" s="212"/>
      <c r="U23466" s="213"/>
      <c r="V23466" s="213"/>
      <c r="W23466" s="213"/>
      <c r="X23466" s="214"/>
      <c r="Y23466" s="214"/>
      <c r="Z23466" s="214"/>
      <c r="AA23466" s="217"/>
      <c r="AB23466" s="217"/>
      <c r="AC23466" s="217"/>
      <c r="AD23466" s="213"/>
    </row>
    <row r="23467" spans="20:30" x14ac:dyDescent="0.2">
      <c r="T23467" s="212"/>
      <c r="U23467" s="213"/>
      <c r="V23467" s="213"/>
      <c r="W23467" s="213"/>
      <c r="X23467" s="214"/>
      <c r="Y23467" s="214"/>
      <c r="Z23467" s="214"/>
      <c r="AA23467" s="217"/>
      <c r="AB23467" s="217"/>
      <c r="AC23467" s="217"/>
      <c r="AD23467" s="213"/>
    </row>
    <row r="23468" spans="20:30" x14ac:dyDescent="0.2">
      <c r="T23468" s="212"/>
      <c r="U23468" s="213"/>
      <c r="V23468" s="213"/>
      <c r="W23468" s="213"/>
      <c r="X23468" s="214"/>
      <c r="Y23468" s="214"/>
      <c r="Z23468" s="214"/>
      <c r="AA23468" s="217"/>
      <c r="AB23468" s="217"/>
      <c r="AC23468" s="217"/>
      <c r="AD23468" s="213"/>
    </row>
    <row r="23469" spans="20:30" x14ac:dyDescent="0.2">
      <c r="T23469" s="212"/>
      <c r="U23469" s="213"/>
      <c r="V23469" s="213"/>
      <c r="W23469" s="213"/>
      <c r="X23469" s="214"/>
      <c r="Y23469" s="214"/>
      <c r="Z23469" s="214"/>
      <c r="AA23469" s="217"/>
      <c r="AB23469" s="217"/>
      <c r="AC23469" s="217"/>
      <c r="AD23469" s="213"/>
    </row>
    <row r="23470" spans="20:30" x14ac:dyDescent="0.2">
      <c r="T23470" s="212"/>
      <c r="U23470" s="213"/>
      <c r="V23470" s="213"/>
      <c r="W23470" s="213"/>
      <c r="X23470" s="214"/>
      <c r="Y23470" s="214"/>
      <c r="Z23470" s="214"/>
      <c r="AA23470" s="217"/>
      <c r="AB23470" s="217"/>
      <c r="AC23470" s="217"/>
      <c r="AD23470" s="213"/>
    </row>
    <row r="23471" spans="20:30" x14ac:dyDescent="0.2">
      <c r="T23471" s="212"/>
      <c r="U23471" s="213"/>
      <c r="V23471" s="213"/>
      <c r="W23471" s="213"/>
      <c r="X23471" s="214"/>
      <c r="Y23471" s="214"/>
      <c r="Z23471" s="214"/>
      <c r="AA23471" s="217"/>
      <c r="AB23471" s="217"/>
      <c r="AC23471" s="217"/>
      <c r="AD23471" s="213"/>
    </row>
    <row r="23472" spans="20:30" x14ac:dyDescent="0.2">
      <c r="T23472" s="212"/>
      <c r="U23472" s="213"/>
      <c r="V23472" s="213"/>
      <c r="W23472" s="213"/>
      <c r="X23472" s="214"/>
      <c r="Y23472" s="214"/>
      <c r="Z23472" s="214"/>
      <c r="AA23472" s="217"/>
      <c r="AB23472" s="217"/>
      <c r="AC23472" s="217"/>
      <c r="AD23472" s="213"/>
    </row>
    <row r="23473" spans="20:30" x14ac:dyDescent="0.2">
      <c r="T23473" s="212"/>
      <c r="U23473" s="213"/>
      <c r="V23473" s="213"/>
      <c r="W23473" s="213"/>
      <c r="X23473" s="214"/>
      <c r="Y23473" s="214"/>
      <c r="Z23473" s="214"/>
      <c r="AA23473" s="217"/>
      <c r="AB23473" s="217"/>
      <c r="AC23473" s="217"/>
      <c r="AD23473" s="213"/>
    </row>
    <row r="23474" spans="20:30" x14ac:dyDescent="0.2">
      <c r="T23474" s="212"/>
      <c r="U23474" s="213"/>
      <c r="V23474" s="213"/>
      <c r="W23474" s="213"/>
      <c r="X23474" s="214"/>
      <c r="Y23474" s="214"/>
      <c r="Z23474" s="214"/>
      <c r="AA23474" s="217"/>
      <c r="AB23474" s="217"/>
      <c r="AC23474" s="217"/>
      <c r="AD23474" s="213"/>
    </row>
    <row r="23475" spans="20:30" x14ac:dyDescent="0.2">
      <c r="T23475" s="212"/>
      <c r="U23475" s="213"/>
      <c r="V23475" s="213"/>
      <c r="W23475" s="213"/>
      <c r="X23475" s="214"/>
      <c r="Y23475" s="214"/>
      <c r="Z23475" s="214"/>
      <c r="AA23475" s="217"/>
      <c r="AB23475" s="217"/>
      <c r="AC23475" s="217"/>
      <c r="AD23475" s="213"/>
    </row>
    <row r="23476" spans="20:30" x14ac:dyDescent="0.2">
      <c r="T23476" s="212"/>
      <c r="U23476" s="213"/>
      <c r="V23476" s="213"/>
      <c r="W23476" s="213"/>
      <c r="X23476" s="214"/>
      <c r="Y23476" s="214"/>
      <c r="Z23476" s="214"/>
      <c r="AA23476" s="217"/>
      <c r="AB23476" s="217"/>
      <c r="AC23476" s="217"/>
      <c r="AD23476" s="213"/>
    </row>
    <row r="23477" spans="20:30" x14ac:dyDescent="0.2">
      <c r="T23477" s="212"/>
      <c r="U23477" s="213"/>
      <c r="V23477" s="213"/>
      <c r="W23477" s="213"/>
      <c r="X23477" s="214"/>
      <c r="Y23477" s="214"/>
      <c r="Z23477" s="214"/>
      <c r="AA23477" s="217"/>
      <c r="AB23477" s="217"/>
      <c r="AC23477" s="217"/>
      <c r="AD23477" s="213"/>
    </row>
    <row r="23478" spans="20:30" x14ac:dyDescent="0.2">
      <c r="T23478" s="212"/>
      <c r="U23478" s="213"/>
      <c r="V23478" s="213"/>
      <c r="W23478" s="213"/>
      <c r="X23478" s="214"/>
      <c r="Y23478" s="214"/>
      <c r="Z23478" s="214"/>
      <c r="AA23478" s="217"/>
      <c r="AB23478" s="217"/>
      <c r="AC23478" s="217"/>
      <c r="AD23478" s="213"/>
    </row>
    <row r="23479" spans="20:30" x14ac:dyDescent="0.2">
      <c r="T23479" s="212"/>
      <c r="U23479" s="213"/>
      <c r="V23479" s="213"/>
      <c r="W23479" s="213"/>
      <c r="X23479" s="214"/>
      <c r="Y23479" s="214"/>
      <c r="Z23479" s="214"/>
      <c r="AA23479" s="217"/>
      <c r="AB23479" s="217"/>
      <c r="AC23479" s="217"/>
      <c r="AD23479" s="213"/>
    </row>
    <row r="23480" spans="20:30" x14ac:dyDescent="0.2">
      <c r="T23480" s="212"/>
      <c r="U23480" s="213"/>
      <c r="V23480" s="213"/>
      <c r="W23480" s="213"/>
      <c r="X23480" s="214"/>
      <c r="Y23480" s="214"/>
      <c r="Z23480" s="214"/>
      <c r="AA23480" s="217"/>
      <c r="AB23480" s="217"/>
      <c r="AC23480" s="217"/>
      <c r="AD23480" s="213"/>
    </row>
    <row r="23481" spans="20:30" x14ac:dyDescent="0.2">
      <c r="T23481" s="212"/>
      <c r="U23481" s="213"/>
      <c r="V23481" s="213"/>
      <c r="W23481" s="213"/>
      <c r="X23481" s="214"/>
      <c r="Y23481" s="214"/>
      <c r="Z23481" s="214"/>
      <c r="AA23481" s="217"/>
      <c r="AB23481" s="217"/>
      <c r="AC23481" s="217"/>
      <c r="AD23481" s="213"/>
    </row>
    <row r="23482" spans="20:30" x14ac:dyDescent="0.2">
      <c r="T23482" s="212"/>
      <c r="U23482" s="213"/>
      <c r="V23482" s="213"/>
      <c r="W23482" s="213"/>
      <c r="X23482" s="214"/>
      <c r="Y23482" s="214"/>
      <c r="Z23482" s="214"/>
      <c r="AA23482" s="217"/>
      <c r="AB23482" s="217"/>
      <c r="AC23482" s="217"/>
      <c r="AD23482" s="213"/>
    </row>
    <row r="23483" spans="20:30" x14ac:dyDescent="0.2">
      <c r="T23483" s="212"/>
      <c r="U23483" s="213"/>
      <c r="V23483" s="213"/>
      <c r="W23483" s="213"/>
      <c r="X23483" s="214"/>
      <c r="Y23483" s="214"/>
      <c r="Z23483" s="214"/>
      <c r="AA23483" s="217"/>
      <c r="AB23483" s="217"/>
      <c r="AC23483" s="217"/>
      <c r="AD23483" s="213"/>
    </row>
    <row r="23484" spans="20:30" x14ac:dyDescent="0.2">
      <c r="T23484" s="212"/>
      <c r="U23484" s="213"/>
      <c r="V23484" s="213"/>
      <c r="W23484" s="213"/>
      <c r="X23484" s="214"/>
      <c r="Y23484" s="214"/>
      <c r="Z23484" s="214"/>
      <c r="AA23484" s="217"/>
      <c r="AB23484" s="217"/>
      <c r="AC23484" s="217"/>
      <c r="AD23484" s="213"/>
    </row>
    <row r="23485" spans="20:30" x14ac:dyDescent="0.2">
      <c r="T23485" s="212"/>
      <c r="U23485" s="213"/>
      <c r="V23485" s="213"/>
      <c r="W23485" s="213"/>
      <c r="X23485" s="214"/>
      <c r="Y23485" s="214"/>
      <c r="Z23485" s="214"/>
      <c r="AA23485" s="217"/>
      <c r="AB23485" s="217"/>
      <c r="AC23485" s="217"/>
      <c r="AD23485" s="213"/>
    </row>
    <row r="23486" spans="20:30" x14ac:dyDescent="0.2">
      <c r="T23486" s="212"/>
      <c r="U23486" s="213"/>
      <c r="V23486" s="213"/>
      <c r="W23486" s="213"/>
      <c r="X23486" s="214"/>
      <c r="Y23486" s="214"/>
      <c r="Z23486" s="214"/>
      <c r="AA23486" s="217"/>
      <c r="AB23486" s="217"/>
      <c r="AC23486" s="217"/>
      <c r="AD23486" s="213"/>
    </row>
    <row r="23487" spans="20:30" x14ac:dyDescent="0.2">
      <c r="T23487" s="212"/>
      <c r="U23487" s="213"/>
      <c r="V23487" s="213"/>
      <c r="W23487" s="213"/>
      <c r="X23487" s="214"/>
      <c r="Y23487" s="214"/>
      <c r="Z23487" s="214"/>
      <c r="AA23487" s="217"/>
      <c r="AB23487" s="217"/>
      <c r="AC23487" s="217"/>
      <c r="AD23487" s="213"/>
    </row>
    <row r="23488" spans="20:30" x14ac:dyDescent="0.2">
      <c r="T23488" s="212"/>
      <c r="U23488" s="213"/>
      <c r="V23488" s="213"/>
      <c r="W23488" s="213"/>
      <c r="X23488" s="214"/>
      <c r="Y23488" s="214"/>
      <c r="Z23488" s="214"/>
      <c r="AA23488" s="217"/>
      <c r="AB23488" s="217"/>
      <c r="AC23488" s="217"/>
      <c r="AD23488" s="213"/>
    </row>
    <row r="23489" spans="20:30" x14ac:dyDescent="0.2">
      <c r="T23489" s="212"/>
      <c r="U23489" s="213"/>
      <c r="V23489" s="213"/>
      <c r="W23489" s="213"/>
      <c r="X23489" s="214"/>
      <c r="Y23489" s="214"/>
      <c r="Z23489" s="214"/>
      <c r="AA23489" s="217"/>
      <c r="AB23489" s="217"/>
      <c r="AC23489" s="217"/>
      <c r="AD23489" s="213"/>
    </row>
    <row r="23490" spans="20:30" x14ac:dyDescent="0.2">
      <c r="T23490" s="212"/>
      <c r="U23490" s="213"/>
      <c r="V23490" s="213"/>
      <c r="W23490" s="213"/>
      <c r="X23490" s="214"/>
      <c r="Y23490" s="214"/>
      <c r="Z23490" s="214"/>
      <c r="AA23490" s="217"/>
      <c r="AB23490" s="217"/>
      <c r="AC23490" s="217"/>
      <c r="AD23490" s="213"/>
    </row>
    <row r="23491" spans="20:30" x14ac:dyDescent="0.2">
      <c r="T23491" s="212"/>
      <c r="U23491" s="213"/>
      <c r="V23491" s="213"/>
      <c r="W23491" s="213"/>
      <c r="X23491" s="214"/>
      <c r="Y23491" s="214"/>
      <c r="Z23491" s="214"/>
      <c r="AA23491" s="217"/>
      <c r="AB23491" s="217"/>
      <c r="AC23491" s="217"/>
      <c r="AD23491" s="213"/>
    </row>
    <row r="23492" spans="20:30" x14ac:dyDescent="0.2">
      <c r="T23492" s="212"/>
      <c r="U23492" s="213"/>
      <c r="V23492" s="213"/>
      <c r="W23492" s="213"/>
      <c r="X23492" s="214"/>
      <c r="Y23492" s="214"/>
      <c r="Z23492" s="214"/>
      <c r="AA23492" s="217"/>
      <c r="AB23492" s="217"/>
      <c r="AC23492" s="217"/>
      <c r="AD23492" s="213"/>
    </row>
    <row r="23493" spans="20:30" x14ac:dyDescent="0.2">
      <c r="T23493" s="212"/>
      <c r="U23493" s="213"/>
      <c r="V23493" s="213"/>
      <c r="W23493" s="213"/>
      <c r="X23493" s="214"/>
      <c r="Y23493" s="214"/>
      <c r="Z23493" s="214"/>
      <c r="AA23493" s="217"/>
      <c r="AB23493" s="217"/>
      <c r="AC23493" s="217"/>
      <c r="AD23493" s="213"/>
    </row>
    <row r="23494" spans="20:30" x14ac:dyDescent="0.2">
      <c r="T23494" s="212"/>
      <c r="U23494" s="213"/>
      <c r="V23494" s="213"/>
      <c r="W23494" s="213"/>
      <c r="X23494" s="214"/>
      <c r="Y23494" s="214"/>
      <c r="Z23494" s="214"/>
      <c r="AA23494" s="217"/>
      <c r="AB23494" s="217"/>
      <c r="AC23494" s="217"/>
      <c r="AD23494" s="213"/>
    </row>
    <row r="23495" spans="20:30" x14ac:dyDescent="0.2">
      <c r="T23495" s="212"/>
      <c r="U23495" s="213"/>
      <c r="V23495" s="213"/>
      <c r="W23495" s="213"/>
      <c r="X23495" s="214"/>
      <c r="Y23495" s="214"/>
      <c r="Z23495" s="214"/>
      <c r="AA23495" s="217"/>
      <c r="AB23495" s="217"/>
      <c r="AC23495" s="217"/>
      <c r="AD23495" s="213"/>
    </row>
    <row r="23496" spans="20:30" x14ac:dyDescent="0.2">
      <c r="T23496" s="212"/>
      <c r="U23496" s="213"/>
      <c r="V23496" s="213"/>
      <c r="W23496" s="213"/>
      <c r="X23496" s="214"/>
      <c r="Y23496" s="214"/>
      <c r="Z23496" s="214"/>
      <c r="AA23496" s="217"/>
      <c r="AB23496" s="217"/>
      <c r="AC23496" s="217"/>
      <c r="AD23496" s="213"/>
    </row>
    <row r="23497" spans="20:30" x14ac:dyDescent="0.2">
      <c r="T23497" s="212"/>
      <c r="U23497" s="213"/>
      <c r="V23497" s="213"/>
      <c r="W23497" s="213"/>
      <c r="X23497" s="214"/>
      <c r="Y23497" s="214"/>
      <c r="Z23497" s="214"/>
      <c r="AA23497" s="217"/>
      <c r="AB23497" s="217"/>
      <c r="AC23497" s="217"/>
      <c r="AD23497" s="213"/>
    </row>
    <row r="23498" spans="20:30" x14ac:dyDescent="0.2">
      <c r="T23498" s="212"/>
      <c r="U23498" s="213"/>
      <c r="V23498" s="213"/>
      <c r="W23498" s="213"/>
      <c r="X23498" s="214"/>
      <c r="Y23498" s="214"/>
      <c r="Z23498" s="214"/>
      <c r="AA23498" s="217"/>
      <c r="AB23498" s="217"/>
      <c r="AC23498" s="217"/>
      <c r="AD23498" s="213"/>
    </row>
    <row r="23499" spans="20:30" x14ac:dyDescent="0.2">
      <c r="T23499" s="212"/>
      <c r="U23499" s="213"/>
      <c r="V23499" s="213"/>
      <c r="W23499" s="213"/>
      <c r="X23499" s="214"/>
      <c r="Y23499" s="214"/>
      <c r="Z23499" s="214"/>
      <c r="AA23499" s="217"/>
      <c r="AB23499" s="217"/>
      <c r="AC23499" s="217"/>
      <c r="AD23499" s="213"/>
    </row>
    <row r="23500" spans="20:30" x14ac:dyDescent="0.2">
      <c r="T23500" s="212"/>
      <c r="U23500" s="213"/>
      <c r="V23500" s="213"/>
      <c r="W23500" s="213"/>
      <c r="X23500" s="214"/>
      <c r="Y23500" s="214"/>
      <c r="Z23500" s="214"/>
      <c r="AA23500" s="217"/>
      <c r="AB23500" s="217"/>
      <c r="AC23500" s="217"/>
      <c r="AD23500" s="213"/>
    </row>
    <row r="23501" spans="20:30" x14ac:dyDescent="0.2">
      <c r="T23501" s="212"/>
      <c r="U23501" s="213"/>
      <c r="V23501" s="213"/>
      <c r="W23501" s="213"/>
      <c r="X23501" s="214"/>
      <c r="Y23501" s="214"/>
      <c r="Z23501" s="214"/>
      <c r="AA23501" s="217"/>
      <c r="AB23501" s="217"/>
      <c r="AC23501" s="217"/>
      <c r="AD23501" s="213"/>
    </row>
    <row r="23502" spans="20:30" x14ac:dyDescent="0.2">
      <c r="T23502" s="212"/>
      <c r="U23502" s="213"/>
      <c r="V23502" s="213"/>
      <c r="W23502" s="213"/>
      <c r="X23502" s="214"/>
      <c r="Y23502" s="214"/>
      <c r="Z23502" s="214"/>
      <c r="AA23502" s="217"/>
      <c r="AB23502" s="217"/>
      <c r="AC23502" s="217"/>
      <c r="AD23502" s="213"/>
    </row>
    <row r="23503" spans="20:30" x14ac:dyDescent="0.2">
      <c r="T23503" s="212"/>
      <c r="U23503" s="213"/>
      <c r="V23503" s="213"/>
      <c r="W23503" s="213"/>
      <c r="X23503" s="214"/>
      <c r="Y23503" s="214"/>
      <c r="Z23503" s="214"/>
      <c r="AA23503" s="217"/>
      <c r="AB23503" s="217"/>
      <c r="AC23503" s="217"/>
      <c r="AD23503" s="213"/>
    </row>
    <row r="23504" spans="20:30" x14ac:dyDescent="0.2">
      <c r="T23504" s="212"/>
      <c r="U23504" s="213"/>
      <c r="V23504" s="213"/>
      <c r="W23504" s="213"/>
      <c r="X23504" s="214"/>
      <c r="Y23504" s="214"/>
      <c r="Z23504" s="214"/>
      <c r="AA23504" s="217"/>
      <c r="AB23504" s="217"/>
      <c r="AC23504" s="217"/>
      <c r="AD23504" s="213"/>
    </row>
    <row r="23505" spans="20:30" x14ac:dyDescent="0.2">
      <c r="T23505" s="212"/>
      <c r="U23505" s="213"/>
      <c r="V23505" s="213"/>
      <c r="W23505" s="213"/>
      <c r="X23505" s="214"/>
      <c r="Y23505" s="214"/>
      <c r="Z23505" s="214"/>
      <c r="AA23505" s="217"/>
      <c r="AB23505" s="217"/>
      <c r="AC23505" s="217"/>
      <c r="AD23505" s="213"/>
    </row>
    <row r="23506" spans="20:30" x14ac:dyDescent="0.2">
      <c r="T23506" s="212"/>
      <c r="U23506" s="213"/>
      <c r="V23506" s="213"/>
      <c r="W23506" s="213"/>
      <c r="X23506" s="214"/>
      <c r="Y23506" s="214"/>
      <c r="Z23506" s="214"/>
      <c r="AA23506" s="217"/>
      <c r="AB23506" s="217"/>
      <c r="AC23506" s="217"/>
      <c r="AD23506" s="213"/>
    </row>
    <row r="23507" spans="20:30" x14ac:dyDescent="0.2">
      <c r="T23507" s="212"/>
      <c r="U23507" s="213"/>
      <c r="V23507" s="213"/>
      <c r="W23507" s="213"/>
      <c r="X23507" s="214"/>
      <c r="Y23507" s="214"/>
      <c r="Z23507" s="214"/>
      <c r="AA23507" s="217"/>
      <c r="AB23507" s="217"/>
      <c r="AC23507" s="217"/>
      <c r="AD23507" s="213"/>
    </row>
    <row r="23508" spans="20:30" x14ac:dyDescent="0.2">
      <c r="T23508" s="212"/>
      <c r="U23508" s="213"/>
      <c r="V23508" s="213"/>
      <c r="W23508" s="213"/>
      <c r="X23508" s="214"/>
      <c r="Y23508" s="214"/>
      <c r="Z23508" s="214"/>
      <c r="AA23508" s="217"/>
      <c r="AB23508" s="217"/>
      <c r="AC23508" s="217"/>
      <c r="AD23508" s="213"/>
    </row>
    <row r="23509" spans="20:30" x14ac:dyDescent="0.2">
      <c r="T23509" s="212"/>
      <c r="U23509" s="213"/>
      <c r="V23509" s="213"/>
      <c r="W23509" s="213"/>
      <c r="X23509" s="214"/>
      <c r="Y23509" s="214"/>
      <c r="Z23509" s="214"/>
      <c r="AA23509" s="217"/>
      <c r="AB23509" s="217"/>
      <c r="AC23509" s="217"/>
      <c r="AD23509" s="213"/>
    </row>
    <row r="23510" spans="20:30" x14ac:dyDescent="0.2">
      <c r="T23510" s="212"/>
      <c r="U23510" s="213"/>
      <c r="V23510" s="213"/>
      <c r="W23510" s="213"/>
      <c r="X23510" s="214"/>
      <c r="Y23510" s="214"/>
      <c r="Z23510" s="214"/>
      <c r="AA23510" s="217"/>
      <c r="AB23510" s="217"/>
      <c r="AC23510" s="217"/>
      <c r="AD23510" s="213"/>
    </row>
    <row r="23511" spans="20:30" x14ac:dyDescent="0.2">
      <c r="T23511" s="212"/>
      <c r="U23511" s="213"/>
      <c r="V23511" s="213"/>
      <c r="W23511" s="213"/>
      <c r="X23511" s="214"/>
      <c r="Y23511" s="214"/>
      <c r="Z23511" s="214"/>
      <c r="AA23511" s="217"/>
      <c r="AB23511" s="217"/>
      <c r="AC23511" s="217"/>
      <c r="AD23511" s="213"/>
    </row>
    <row r="23512" spans="20:30" x14ac:dyDescent="0.2">
      <c r="T23512" s="212"/>
      <c r="U23512" s="213"/>
      <c r="V23512" s="213"/>
      <c r="W23512" s="213"/>
      <c r="X23512" s="214"/>
      <c r="Y23512" s="214"/>
      <c r="Z23512" s="214"/>
      <c r="AA23512" s="217"/>
      <c r="AB23512" s="217"/>
      <c r="AC23512" s="217"/>
      <c r="AD23512" s="213"/>
    </row>
    <row r="23513" spans="20:30" x14ac:dyDescent="0.2">
      <c r="T23513" s="212"/>
      <c r="U23513" s="213"/>
      <c r="V23513" s="213"/>
      <c r="W23513" s="213"/>
      <c r="X23513" s="214"/>
      <c r="Y23513" s="214"/>
      <c r="Z23513" s="214"/>
      <c r="AA23513" s="217"/>
      <c r="AB23513" s="217"/>
      <c r="AC23513" s="217"/>
      <c r="AD23513" s="213"/>
    </row>
    <row r="23514" spans="20:30" x14ac:dyDescent="0.2">
      <c r="T23514" s="212"/>
      <c r="U23514" s="213"/>
      <c r="V23514" s="213"/>
      <c r="W23514" s="213"/>
      <c r="X23514" s="214"/>
      <c r="Y23514" s="214"/>
      <c r="Z23514" s="214"/>
      <c r="AA23514" s="217"/>
      <c r="AB23514" s="217"/>
      <c r="AC23514" s="217"/>
      <c r="AD23514" s="213"/>
    </row>
    <row r="23515" spans="20:30" x14ac:dyDescent="0.2">
      <c r="T23515" s="212"/>
      <c r="U23515" s="213"/>
      <c r="V23515" s="213"/>
      <c r="W23515" s="213"/>
      <c r="X23515" s="214"/>
      <c r="Y23515" s="214"/>
      <c r="Z23515" s="214"/>
      <c r="AA23515" s="217"/>
      <c r="AB23515" s="217"/>
      <c r="AC23515" s="217"/>
      <c r="AD23515" s="213"/>
    </row>
    <row r="23516" spans="20:30" x14ac:dyDescent="0.2">
      <c r="T23516" s="212"/>
      <c r="U23516" s="213"/>
      <c r="V23516" s="213"/>
      <c r="W23516" s="213"/>
      <c r="X23516" s="214"/>
      <c r="Y23516" s="214"/>
      <c r="Z23516" s="214"/>
      <c r="AA23516" s="217"/>
      <c r="AB23516" s="217"/>
      <c r="AC23516" s="217"/>
      <c r="AD23516" s="213"/>
    </row>
    <row r="23517" spans="20:30" x14ac:dyDescent="0.2">
      <c r="T23517" s="212"/>
      <c r="U23517" s="213"/>
      <c r="V23517" s="213"/>
      <c r="W23517" s="213"/>
      <c r="X23517" s="214"/>
      <c r="Y23517" s="214"/>
      <c r="Z23517" s="214"/>
      <c r="AA23517" s="217"/>
      <c r="AB23517" s="217"/>
      <c r="AC23517" s="217"/>
      <c r="AD23517" s="213"/>
    </row>
    <row r="23518" spans="20:30" x14ac:dyDescent="0.2">
      <c r="T23518" s="212"/>
      <c r="U23518" s="213"/>
      <c r="V23518" s="213"/>
      <c r="W23518" s="213"/>
      <c r="X23518" s="214"/>
      <c r="Y23518" s="214"/>
      <c r="Z23518" s="214"/>
      <c r="AA23518" s="217"/>
      <c r="AB23518" s="217"/>
      <c r="AC23518" s="217"/>
      <c r="AD23518" s="213"/>
    </row>
    <row r="23519" spans="20:30" x14ac:dyDescent="0.2">
      <c r="T23519" s="212"/>
      <c r="U23519" s="213"/>
      <c r="V23519" s="213"/>
      <c r="W23519" s="213"/>
      <c r="X23519" s="214"/>
      <c r="Y23519" s="214"/>
      <c r="Z23519" s="214"/>
      <c r="AA23519" s="217"/>
      <c r="AB23519" s="217"/>
      <c r="AC23519" s="217"/>
      <c r="AD23519" s="213"/>
    </row>
    <row r="23520" spans="20:30" x14ac:dyDescent="0.2">
      <c r="T23520" s="212"/>
      <c r="U23520" s="213"/>
      <c r="V23520" s="213"/>
      <c r="W23520" s="213"/>
      <c r="X23520" s="214"/>
      <c r="Y23520" s="214"/>
      <c r="Z23520" s="214"/>
      <c r="AA23520" s="217"/>
      <c r="AB23520" s="217"/>
      <c r="AC23520" s="217"/>
      <c r="AD23520" s="213"/>
    </row>
    <row r="23521" spans="20:30" x14ac:dyDescent="0.2">
      <c r="T23521" s="212"/>
      <c r="U23521" s="213"/>
      <c r="V23521" s="213"/>
      <c r="W23521" s="213"/>
      <c r="X23521" s="214"/>
      <c r="Y23521" s="214"/>
      <c r="Z23521" s="214"/>
      <c r="AA23521" s="217"/>
      <c r="AB23521" s="217"/>
      <c r="AC23521" s="217"/>
      <c r="AD23521" s="213"/>
    </row>
    <row r="23522" spans="20:30" x14ac:dyDescent="0.2">
      <c r="T23522" s="212"/>
      <c r="U23522" s="213"/>
      <c r="V23522" s="213"/>
      <c r="W23522" s="213"/>
      <c r="X23522" s="214"/>
      <c r="Y23522" s="214"/>
      <c r="Z23522" s="214"/>
      <c r="AA23522" s="217"/>
      <c r="AB23522" s="217"/>
      <c r="AC23522" s="217"/>
      <c r="AD23522" s="213"/>
    </row>
    <row r="23523" spans="20:30" x14ac:dyDescent="0.2">
      <c r="T23523" s="212"/>
      <c r="U23523" s="213"/>
      <c r="V23523" s="213"/>
      <c r="W23523" s="213"/>
      <c r="X23523" s="214"/>
      <c r="Y23523" s="214"/>
      <c r="Z23523" s="214"/>
      <c r="AA23523" s="217"/>
      <c r="AB23523" s="217"/>
      <c r="AC23523" s="217"/>
      <c r="AD23523" s="213"/>
    </row>
    <row r="23524" spans="20:30" x14ac:dyDescent="0.2">
      <c r="T23524" s="212"/>
      <c r="U23524" s="213"/>
      <c r="V23524" s="213"/>
      <c r="W23524" s="213"/>
      <c r="X23524" s="214"/>
      <c r="Y23524" s="214"/>
      <c r="Z23524" s="214"/>
      <c r="AA23524" s="217"/>
      <c r="AB23524" s="217"/>
      <c r="AC23524" s="217"/>
      <c r="AD23524" s="213"/>
    </row>
    <row r="23525" spans="20:30" x14ac:dyDescent="0.2">
      <c r="T23525" s="212"/>
      <c r="U23525" s="213"/>
      <c r="V23525" s="213"/>
      <c r="W23525" s="213"/>
      <c r="X23525" s="214"/>
      <c r="Y23525" s="214"/>
      <c r="Z23525" s="214"/>
      <c r="AA23525" s="217"/>
      <c r="AB23525" s="217"/>
      <c r="AC23525" s="217"/>
      <c r="AD23525" s="213"/>
    </row>
    <row r="23526" spans="20:30" x14ac:dyDescent="0.2">
      <c r="T23526" s="212"/>
      <c r="U23526" s="213"/>
      <c r="V23526" s="213"/>
      <c r="W23526" s="213"/>
      <c r="X23526" s="214"/>
      <c r="Y23526" s="214"/>
      <c r="Z23526" s="214"/>
      <c r="AA23526" s="217"/>
      <c r="AB23526" s="217"/>
      <c r="AC23526" s="217"/>
      <c r="AD23526" s="213"/>
    </row>
    <row r="23527" spans="20:30" x14ac:dyDescent="0.2">
      <c r="T23527" s="212"/>
      <c r="U23527" s="213"/>
      <c r="V23527" s="213"/>
      <c r="W23527" s="213"/>
      <c r="X23527" s="214"/>
      <c r="Y23527" s="214"/>
      <c r="Z23527" s="214"/>
      <c r="AA23527" s="217"/>
      <c r="AB23527" s="217"/>
      <c r="AC23527" s="217"/>
      <c r="AD23527" s="213"/>
    </row>
    <row r="23528" spans="20:30" x14ac:dyDescent="0.2">
      <c r="T23528" s="212"/>
      <c r="U23528" s="213"/>
      <c r="V23528" s="213"/>
      <c r="W23528" s="213"/>
      <c r="X23528" s="214"/>
      <c r="Y23528" s="214"/>
      <c r="Z23528" s="214"/>
      <c r="AA23528" s="217"/>
      <c r="AB23528" s="217"/>
      <c r="AC23528" s="217"/>
      <c r="AD23528" s="213"/>
    </row>
    <row r="23529" spans="20:30" x14ac:dyDescent="0.2">
      <c r="T23529" s="212"/>
      <c r="U23529" s="213"/>
      <c r="V23529" s="213"/>
      <c r="W23529" s="213"/>
      <c r="X23529" s="214"/>
      <c r="Y23529" s="214"/>
      <c r="Z23529" s="214"/>
      <c r="AA23529" s="217"/>
      <c r="AB23529" s="217"/>
      <c r="AC23529" s="217"/>
      <c r="AD23529" s="213"/>
    </row>
    <row r="23530" spans="20:30" x14ac:dyDescent="0.2">
      <c r="T23530" s="212"/>
      <c r="U23530" s="213"/>
      <c r="V23530" s="213"/>
      <c r="W23530" s="213"/>
      <c r="X23530" s="214"/>
      <c r="Y23530" s="214"/>
      <c r="Z23530" s="214"/>
      <c r="AA23530" s="217"/>
      <c r="AB23530" s="217"/>
      <c r="AC23530" s="217"/>
      <c r="AD23530" s="213"/>
    </row>
    <row r="23531" spans="20:30" x14ac:dyDescent="0.2">
      <c r="T23531" s="212"/>
      <c r="U23531" s="213"/>
      <c r="V23531" s="213"/>
      <c r="W23531" s="213"/>
      <c r="X23531" s="214"/>
      <c r="Y23531" s="214"/>
      <c r="Z23531" s="214"/>
      <c r="AA23531" s="217"/>
      <c r="AB23531" s="217"/>
      <c r="AC23531" s="217"/>
      <c r="AD23531" s="213"/>
    </row>
    <row r="23532" spans="20:30" x14ac:dyDescent="0.2">
      <c r="T23532" s="212"/>
      <c r="U23532" s="213"/>
      <c r="V23532" s="213"/>
      <c r="W23532" s="213"/>
      <c r="X23532" s="214"/>
      <c r="Y23532" s="214"/>
      <c r="Z23532" s="214"/>
      <c r="AA23532" s="217"/>
      <c r="AB23532" s="217"/>
      <c r="AC23532" s="217"/>
      <c r="AD23532" s="213"/>
    </row>
    <row r="23533" spans="20:30" x14ac:dyDescent="0.2">
      <c r="T23533" s="212"/>
      <c r="U23533" s="213"/>
      <c r="V23533" s="213"/>
      <c r="W23533" s="213"/>
      <c r="X23533" s="214"/>
      <c r="Y23533" s="214"/>
      <c r="Z23533" s="214"/>
      <c r="AA23533" s="217"/>
      <c r="AB23533" s="217"/>
      <c r="AC23533" s="217"/>
      <c r="AD23533" s="213"/>
    </row>
    <row r="23534" spans="20:30" x14ac:dyDescent="0.2">
      <c r="T23534" s="212"/>
      <c r="U23534" s="213"/>
      <c r="V23534" s="213"/>
      <c r="W23534" s="213"/>
      <c r="X23534" s="214"/>
      <c r="Y23534" s="214"/>
      <c r="Z23534" s="214"/>
      <c r="AA23534" s="217"/>
      <c r="AB23534" s="217"/>
      <c r="AC23534" s="217"/>
      <c r="AD23534" s="213"/>
    </row>
    <row r="23535" spans="20:30" x14ac:dyDescent="0.2">
      <c r="T23535" s="212"/>
      <c r="U23535" s="213"/>
      <c r="V23535" s="213"/>
      <c r="W23535" s="213"/>
      <c r="X23535" s="214"/>
      <c r="Y23535" s="214"/>
      <c r="Z23535" s="214"/>
      <c r="AA23535" s="217"/>
      <c r="AB23535" s="217"/>
      <c r="AC23535" s="217"/>
      <c r="AD23535" s="213"/>
    </row>
    <row r="23536" spans="20:30" x14ac:dyDescent="0.2">
      <c r="T23536" s="212"/>
      <c r="U23536" s="213"/>
      <c r="V23536" s="213"/>
      <c r="W23536" s="213"/>
      <c r="X23536" s="214"/>
      <c r="Y23536" s="214"/>
      <c r="Z23536" s="214"/>
      <c r="AA23536" s="217"/>
      <c r="AB23536" s="217"/>
      <c r="AC23536" s="217"/>
      <c r="AD23536" s="213"/>
    </row>
    <row r="23537" spans="20:30" x14ac:dyDescent="0.2">
      <c r="T23537" s="212"/>
      <c r="U23537" s="213"/>
      <c r="V23537" s="213"/>
      <c r="W23537" s="213"/>
      <c r="X23537" s="214"/>
      <c r="Y23537" s="214"/>
      <c r="Z23537" s="214"/>
      <c r="AA23537" s="217"/>
      <c r="AB23537" s="217"/>
      <c r="AC23537" s="217"/>
      <c r="AD23537" s="213"/>
    </row>
    <row r="23538" spans="20:30" x14ac:dyDescent="0.2">
      <c r="T23538" s="212"/>
      <c r="U23538" s="213"/>
      <c r="V23538" s="213"/>
      <c r="W23538" s="213"/>
      <c r="X23538" s="214"/>
      <c r="Y23538" s="214"/>
      <c r="Z23538" s="214"/>
      <c r="AA23538" s="217"/>
      <c r="AB23538" s="217"/>
      <c r="AC23538" s="217"/>
      <c r="AD23538" s="213"/>
    </row>
    <row r="23539" spans="20:30" x14ac:dyDescent="0.2">
      <c r="T23539" s="212"/>
      <c r="U23539" s="213"/>
      <c r="V23539" s="213"/>
      <c r="W23539" s="213"/>
      <c r="X23539" s="214"/>
      <c r="Y23539" s="214"/>
      <c r="Z23539" s="214"/>
      <c r="AA23539" s="217"/>
      <c r="AB23539" s="217"/>
      <c r="AC23539" s="217"/>
      <c r="AD23539" s="213"/>
    </row>
    <row r="23540" spans="20:30" x14ac:dyDescent="0.2">
      <c r="T23540" s="212"/>
      <c r="U23540" s="213"/>
      <c r="V23540" s="213"/>
      <c r="W23540" s="213"/>
      <c r="X23540" s="214"/>
      <c r="Y23540" s="214"/>
      <c r="Z23540" s="214"/>
      <c r="AA23540" s="217"/>
      <c r="AB23540" s="217"/>
      <c r="AC23540" s="217"/>
      <c r="AD23540" s="213"/>
    </row>
    <row r="23541" spans="20:30" x14ac:dyDescent="0.2">
      <c r="T23541" s="212"/>
      <c r="U23541" s="213"/>
      <c r="V23541" s="213"/>
      <c r="W23541" s="213"/>
      <c r="X23541" s="214"/>
      <c r="Y23541" s="214"/>
      <c r="Z23541" s="214"/>
      <c r="AA23541" s="217"/>
      <c r="AB23541" s="217"/>
      <c r="AC23541" s="217"/>
      <c r="AD23541" s="213"/>
    </row>
    <row r="23542" spans="20:30" x14ac:dyDescent="0.2">
      <c r="T23542" s="212"/>
      <c r="U23542" s="213"/>
      <c r="V23542" s="213"/>
      <c r="W23542" s="213"/>
      <c r="X23542" s="214"/>
      <c r="Y23542" s="214"/>
      <c r="Z23542" s="214"/>
      <c r="AA23542" s="217"/>
      <c r="AB23542" s="217"/>
      <c r="AC23542" s="217"/>
      <c r="AD23542" s="213"/>
    </row>
    <row r="23543" spans="20:30" x14ac:dyDescent="0.2">
      <c r="T23543" s="212"/>
      <c r="U23543" s="213"/>
      <c r="V23543" s="213"/>
      <c r="W23543" s="213"/>
      <c r="X23543" s="214"/>
      <c r="Y23543" s="214"/>
      <c r="Z23543" s="214"/>
      <c r="AA23543" s="217"/>
      <c r="AB23543" s="217"/>
      <c r="AC23543" s="217"/>
      <c r="AD23543" s="213"/>
    </row>
    <row r="23544" spans="20:30" x14ac:dyDescent="0.2">
      <c r="T23544" s="212"/>
      <c r="U23544" s="213"/>
      <c r="V23544" s="213"/>
      <c r="W23544" s="213"/>
      <c r="X23544" s="214"/>
      <c r="Y23544" s="214"/>
      <c r="Z23544" s="214"/>
      <c r="AA23544" s="217"/>
      <c r="AB23544" s="217"/>
      <c r="AC23544" s="217"/>
      <c r="AD23544" s="213"/>
    </row>
    <row r="23545" spans="20:30" x14ac:dyDescent="0.2">
      <c r="T23545" s="212"/>
      <c r="U23545" s="213"/>
      <c r="V23545" s="213"/>
      <c r="W23545" s="213"/>
      <c r="X23545" s="214"/>
      <c r="Y23545" s="214"/>
      <c r="Z23545" s="214"/>
      <c r="AA23545" s="217"/>
      <c r="AB23545" s="217"/>
      <c r="AC23545" s="217"/>
      <c r="AD23545" s="213"/>
    </row>
    <row r="23546" spans="20:30" x14ac:dyDescent="0.2">
      <c r="T23546" s="212"/>
      <c r="U23546" s="213"/>
      <c r="V23546" s="213"/>
      <c r="W23546" s="213"/>
      <c r="X23546" s="214"/>
      <c r="Y23546" s="214"/>
      <c r="Z23546" s="214"/>
      <c r="AA23546" s="217"/>
      <c r="AB23546" s="217"/>
      <c r="AC23546" s="217"/>
      <c r="AD23546" s="213"/>
    </row>
    <row r="23547" spans="20:30" x14ac:dyDescent="0.2">
      <c r="T23547" s="212"/>
      <c r="U23547" s="213"/>
      <c r="V23547" s="213"/>
      <c r="W23547" s="213"/>
      <c r="X23547" s="214"/>
      <c r="Y23547" s="214"/>
      <c r="Z23547" s="214"/>
      <c r="AA23547" s="217"/>
      <c r="AB23547" s="217"/>
      <c r="AC23547" s="217"/>
      <c r="AD23547" s="213"/>
    </row>
    <row r="23548" spans="20:30" x14ac:dyDescent="0.2">
      <c r="T23548" s="212"/>
      <c r="U23548" s="213"/>
      <c r="V23548" s="213"/>
      <c r="W23548" s="213"/>
      <c r="X23548" s="214"/>
      <c r="Y23548" s="214"/>
      <c r="Z23548" s="214"/>
      <c r="AA23548" s="217"/>
      <c r="AB23548" s="217"/>
      <c r="AC23548" s="217"/>
      <c r="AD23548" s="213"/>
    </row>
    <row r="23549" spans="20:30" x14ac:dyDescent="0.2">
      <c r="T23549" s="212"/>
      <c r="U23549" s="213"/>
      <c r="V23549" s="213"/>
      <c r="W23549" s="213"/>
      <c r="X23549" s="214"/>
      <c r="Y23549" s="214"/>
      <c r="Z23549" s="214"/>
      <c r="AA23549" s="217"/>
      <c r="AB23549" s="217"/>
      <c r="AC23549" s="217"/>
      <c r="AD23549" s="213"/>
    </row>
    <row r="23550" spans="20:30" x14ac:dyDescent="0.2">
      <c r="T23550" s="212"/>
      <c r="U23550" s="213"/>
      <c r="V23550" s="213"/>
      <c r="W23550" s="213"/>
      <c r="X23550" s="214"/>
      <c r="Y23550" s="214"/>
      <c r="Z23550" s="214"/>
      <c r="AA23550" s="217"/>
      <c r="AB23550" s="217"/>
      <c r="AC23550" s="217"/>
      <c r="AD23550" s="213"/>
    </row>
    <row r="23551" spans="20:30" x14ac:dyDescent="0.2">
      <c r="T23551" s="212"/>
      <c r="U23551" s="213"/>
      <c r="V23551" s="213"/>
      <c r="W23551" s="213"/>
      <c r="X23551" s="214"/>
      <c r="Y23551" s="214"/>
      <c r="Z23551" s="214"/>
      <c r="AA23551" s="217"/>
      <c r="AB23551" s="217"/>
      <c r="AC23551" s="217"/>
      <c r="AD23551" s="213"/>
    </row>
    <row r="23552" spans="20:30" x14ac:dyDescent="0.2">
      <c r="T23552" s="212"/>
      <c r="U23552" s="213"/>
      <c r="V23552" s="213"/>
      <c r="W23552" s="213"/>
      <c r="X23552" s="214"/>
      <c r="Y23552" s="214"/>
      <c r="Z23552" s="214"/>
      <c r="AA23552" s="217"/>
      <c r="AB23552" s="217"/>
      <c r="AC23552" s="217"/>
      <c r="AD23552" s="213"/>
    </row>
    <row r="23553" spans="20:30" x14ac:dyDescent="0.2">
      <c r="T23553" s="212"/>
      <c r="U23553" s="213"/>
      <c r="V23553" s="213"/>
      <c r="W23553" s="213"/>
      <c r="X23553" s="214"/>
      <c r="Y23553" s="214"/>
      <c r="Z23553" s="214"/>
      <c r="AA23553" s="217"/>
      <c r="AB23553" s="217"/>
      <c r="AC23553" s="217"/>
      <c r="AD23553" s="213"/>
    </row>
    <row r="23554" spans="20:30" x14ac:dyDescent="0.2">
      <c r="T23554" s="212"/>
      <c r="U23554" s="213"/>
      <c r="V23554" s="213"/>
      <c r="W23554" s="213"/>
      <c r="X23554" s="214"/>
      <c r="Y23554" s="214"/>
      <c r="Z23554" s="214"/>
      <c r="AA23554" s="217"/>
      <c r="AB23554" s="217"/>
      <c r="AC23554" s="217"/>
      <c r="AD23554" s="213"/>
    </row>
    <row r="23555" spans="20:30" x14ac:dyDescent="0.2">
      <c r="T23555" s="212"/>
      <c r="U23555" s="213"/>
      <c r="V23555" s="213"/>
      <c r="W23555" s="213"/>
      <c r="X23555" s="214"/>
      <c r="Y23555" s="214"/>
      <c r="Z23555" s="214"/>
      <c r="AA23555" s="217"/>
      <c r="AB23555" s="217"/>
      <c r="AC23555" s="217"/>
      <c r="AD23555" s="213"/>
    </row>
    <row r="23556" spans="20:30" x14ac:dyDescent="0.2">
      <c r="T23556" s="212"/>
      <c r="U23556" s="213"/>
      <c r="V23556" s="213"/>
      <c r="W23556" s="213"/>
      <c r="X23556" s="214"/>
      <c r="Y23556" s="214"/>
      <c r="Z23556" s="214"/>
      <c r="AA23556" s="217"/>
      <c r="AB23556" s="217"/>
      <c r="AC23556" s="217"/>
      <c r="AD23556" s="213"/>
    </row>
    <row r="23557" spans="20:30" x14ac:dyDescent="0.2">
      <c r="T23557" s="212"/>
      <c r="U23557" s="213"/>
      <c r="V23557" s="213"/>
      <c r="W23557" s="213"/>
      <c r="X23557" s="214"/>
      <c r="Y23557" s="214"/>
      <c r="Z23557" s="214"/>
      <c r="AA23557" s="217"/>
      <c r="AB23557" s="217"/>
      <c r="AC23557" s="217"/>
      <c r="AD23557" s="213"/>
    </row>
    <row r="23558" spans="20:30" x14ac:dyDescent="0.2">
      <c r="T23558" s="212"/>
      <c r="U23558" s="213"/>
      <c r="V23558" s="213"/>
      <c r="W23558" s="213"/>
      <c r="X23558" s="214"/>
      <c r="Y23558" s="214"/>
      <c r="Z23558" s="214"/>
      <c r="AA23558" s="217"/>
      <c r="AB23558" s="217"/>
      <c r="AC23558" s="217"/>
      <c r="AD23558" s="213"/>
    </row>
    <row r="23559" spans="20:30" x14ac:dyDescent="0.2">
      <c r="T23559" s="212"/>
      <c r="U23559" s="213"/>
      <c r="V23559" s="213"/>
      <c r="W23559" s="213"/>
      <c r="X23559" s="214"/>
      <c r="Y23559" s="214"/>
      <c r="Z23559" s="214"/>
      <c r="AA23559" s="217"/>
      <c r="AB23559" s="217"/>
      <c r="AC23559" s="217"/>
      <c r="AD23559" s="213"/>
    </row>
    <row r="23560" spans="20:30" x14ac:dyDescent="0.2">
      <c r="T23560" s="212"/>
      <c r="U23560" s="213"/>
      <c r="V23560" s="213"/>
      <c r="W23560" s="213"/>
      <c r="X23560" s="214"/>
      <c r="Y23560" s="214"/>
      <c r="Z23560" s="214"/>
      <c r="AA23560" s="217"/>
      <c r="AB23560" s="217"/>
      <c r="AC23560" s="217"/>
      <c r="AD23560" s="213"/>
    </row>
    <row r="23561" spans="20:30" x14ac:dyDescent="0.2">
      <c r="T23561" s="212"/>
      <c r="U23561" s="213"/>
      <c r="V23561" s="213"/>
      <c r="W23561" s="213"/>
      <c r="X23561" s="214"/>
      <c r="Y23561" s="214"/>
      <c r="Z23561" s="214"/>
      <c r="AA23561" s="217"/>
      <c r="AB23561" s="217"/>
      <c r="AC23561" s="217"/>
      <c r="AD23561" s="213"/>
    </row>
    <row r="23562" spans="20:30" x14ac:dyDescent="0.2">
      <c r="T23562" s="212"/>
      <c r="U23562" s="213"/>
      <c r="V23562" s="213"/>
      <c r="W23562" s="213"/>
      <c r="X23562" s="214"/>
      <c r="Y23562" s="214"/>
      <c r="Z23562" s="214"/>
      <c r="AA23562" s="217"/>
      <c r="AB23562" s="217"/>
      <c r="AC23562" s="217"/>
      <c r="AD23562" s="213"/>
    </row>
    <row r="23563" spans="20:30" x14ac:dyDescent="0.2">
      <c r="T23563" s="212"/>
      <c r="U23563" s="213"/>
      <c r="V23563" s="213"/>
      <c r="W23563" s="213"/>
      <c r="X23563" s="214"/>
      <c r="Y23563" s="214"/>
      <c r="Z23563" s="214"/>
      <c r="AA23563" s="217"/>
      <c r="AB23563" s="217"/>
      <c r="AC23563" s="217"/>
      <c r="AD23563" s="213"/>
    </row>
    <row r="23564" spans="20:30" x14ac:dyDescent="0.2">
      <c r="T23564" s="212"/>
      <c r="U23564" s="213"/>
      <c r="V23564" s="213"/>
      <c r="W23564" s="213"/>
      <c r="X23564" s="214"/>
      <c r="Y23564" s="214"/>
      <c r="Z23564" s="214"/>
      <c r="AA23564" s="217"/>
      <c r="AB23564" s="217"/>
      <c r="AC23564" s="217"/>
      <c r="AD23564" s="213"/>
    </row>
    <row r="23565" spans="20:30" x14ac:dyDescent="0.2">
      <c r="T23565" s="212"/>
      <c r="U23565" s="213"/>
      <c r="V23565" s="213"/>
      <c r="W23565" s="213"/>
      <c r="X23565" s="214"/>
      <c r="Y23565" s="214"/>
      <c r="Z23565" s="214"/>
      <c r="AA23565" s="217"/>
      <c r="AB23565" s="217"/>
      <c r="AC23565" s="217"/>
      <c r="AD23565" s="213"/>
    </row>
    <row r="23566" spans="20:30" x14ac:dyDescent="0.2">
      <c r="T23566" s="212"/>
      <c r="U23566" s="213"/>
      <c r="V23566" s="213"/>
      <c r="W23566" s="213"/>
      <c r="X23566" s="214"/>
      <c r="Y23566" s="214"/>
      <c r="Z23566" s="214"/>
      <c r="AA23566" s="217"/>
      <c r="AB23566" s="217"/>
      <c r="AC23566" s="217"/>
      <c r="AD23566" s="213"/>
    </row>
    <row r="23567" spans="20:30" x14ac:dyDescent="0.2">
      <c r="T23567" s="212"/>
      <c r="U23567" s="213"/>
      <c r="V23567" s="213"/>
      <c r="W23567" s="213"/>
      <c r="X23567" s="214"/>
      <c r="Y23567" s="214"/>
      <c r="Z23567" s="214"/>
      <c r="AA23567" s="217"/>
      <c r="AB23567" s="217"/>
      <c r="AC23567" s="217"/>
      <c r="AD23567" s="213"/>
    </row>
    <row r="23568" spans="20:30" x14ac:dyDescent="0.2">
      <c r="T23568" s="212"/>
      <c r="U23568" s="213"/>
      <c r="V23568" s="213"/>
      <c r="W23568" s="213"/>
      <c r="X23568" s="214"/>
      <c r="Y23568" s="214"/>
      <c r="Z23568" s="214"/>
      <c r="AA23568" s="217"/>
      <c r="AB23568" s="217"/>
      <c r="AC23568" s="217"/>
      <c r="AD23568" s="213"/>
    </row>
    <row r="23569" spans="20:30" x14ac:dyDescent="0.2">
      <c r="T23569" s="212"/>
      <c r="U23569" s="213"/>
      <c r="V23569" s="213"/>
      <c r="W23569" s="213"/>
      <c r="X23569" s="214"/>
      <c r="Y23569" s="214"/>
      <c r="Z23569" s="214"/>
      <c r="AA23569" s="217"/>
      <c r="AB23569" s="217"/>
      <c r="AC23569" s="217"/>
      <c r="AD23569" s="213"/>
    </row>
    <row r="23570" spans="20:30" x14ac:dyDescent="0.2">
      <c r="T23570" s="212"/>
      <c r="U23570" s="213"/>
      <c r="V23570" s="213"/>
      <c r="W23570" s="213"/>
      <c r="X23570" s="214"/>
      <c r="Y23570" s="214"/>
      <c r="Z23570" s="214"/>
      <c r="AA23570" s="217"/>
      <c r="AB23570" s="217"/>
      <c r="AC23570" s="217"/>
      <c r="AD23570" s="213"/>
    </row>
    <row r="23571" spans="20:30" x14ac:dyDescent="0.2">
      <c r="T23571" s="212"/>
      <c r="U23571" s="213"/>
      <c r="V23571" s="213"/>
      <c r="W23571" s="213"/>
      <c r="X23571" s="214"/>
      <c r="Y23571" s="214"/>
      <c r="Z23571" s="214"/>
      <c r="AA23571" s="217"/>
      <c r="AB23571" s="217"/>
      <c r="AC23571" s="217"/>
      <c r="AD23571" s="213"/>
    </row>
    <row r="23572" spans="20:30" x14ac:dyDescent="0.2">
      <c r="T23572" s="212"/>
      <c r="U23572" s="213"/>
      <c r="V23572" s="213"/>
      <c r="W23572" s="213"/>
      <c r="X23572" s="214"/>
      <c r="Y23572" s="214"/>
      <c r="Z23572" s="214"/>
      <c r="AA23572" s="217"/>
      <c r="AB23572" s="217"/>
      <c r="AC23572" s="217"/>
      <c r="AD23572" s="213"/>
    </row>
    <row r="23573" spans="20:30" x14ac:dyDescent="0.2">
      <c r="T23573" s="212"/>
      <c r="U23573" s="213"/>
      <c r="V23573" s="213"/>
      <c r="W23573" s="213"/>
      <c r="X23573" s="214"/>
      <c r="Y23573" s="214"/>
      <c r="Z23573" s="214"/>
      <c r="AA23573" s="217"/>
      <c r="AB23573" s="217"/>
      <c r="AC23573" s="217"/>
      <c r="AD23573" s="213"/>
    </row>
    <row r="23574" spans="20:30" x14ac:dyDescent="0.2">
      <c r="T23574" s="212"/>
      <c r="U23574" s="213"/>
      <c r="V23574" s="213"/>
      <c r="W23574" s="213"/>
      <c r="X23574" s="214"/>
      <c r="Y23574" s="214"/>
      <c r="Z23574" s="214"/>
      <c r="AA23574" s="217"/>
      <c r="AB23574" s="217"/>
      <c r="AC23574" s="217"/>
      <c r="AD23574" s="213"/>
    </row>
    <row r="23575" spans="20:30" x14ac:dyDescent="0.2">
      <c r="T23575" s="212"/>
      <c r="U23575" s="213"/>
      <c r="V23575" s="213"/>
      <c r="W23575" s="213"/>
      <c r="X23575" s="214"/>
      <c r="Y23575" s="214"/>
      <c r="Z23575" s="214"/>
      <c r="AA23575" s="217"/>
      <c r="AB23575" s="217"/>
      <c r="AC23575" s="217"/>
      <c r="AD23575" s="213"/>
    </row>
    <row r="23576" spans="20:30" x14ac:dyDescent="0.2">
      <c r="T23576" s="212"/>
      <c r="U23576" s="213"/>
      <c r="V23576" s="213"/>
      <c r="W23576" s="213"/>
      <c r="X23576" s="214"/>
      <c r="Y23576" s="214"/>
      <c r="Z23576" s="214"/>
      <c r="AA23576" s="217"/>
      <c r="AB23576" s="217"/>
      <c r="AC23576" s="217"/>
      <c r="AD23576" s="213"/>
    </row>
    <row r="23577" spans="20:30" x14ac:dyDescent="0.2">
      <c r="T23577" s="212"/>
      <c r="U23577" s="213"/>
      <c r="V23577" s="213"/>
      <c r="W23577" s="213"/>
      <c r="X23577" s="214"/>
      <c r="Y23577" s="214"/>
      <c r="Z23577" s="214"/>
      <c r="AA23577" s="217"/>
      <c r="AB23577" s="217"/>
      <c r="AC23577" s="217"/>
      <c r="AD23577" s="213"/>
    </row>
    <row r="23578" spans="20:30" x14ac:dyDescent="0.2">
      <c r="T23578" s="212"/>
      <c r="U23578" s="213"/>
      <c r="V23578" s="213"/>
      <c r="W23578" s="213"/>
      <c r="X23578" s="214"/>
      <c r="Y23578" s="214"/>
      <c r="Z23578" s="214"/>
      <c r="AA23578" s="217"/>
      <c r="AB23578" s="217"/>
      <c r="AC23578" s="217"/>
      <c r="AD23578" s="213"/>
    </row>
    <row r="23579" spans="20:30" x14ac:dyDescent="0.2">
      <c r="T23579" s="212"/>
      <c r="U23579" s="213"/>
      <c r="V23579" s="213"/>
      <c r="W23579" s="213"/>
      <c r="X23579" s="214"/>
      <c r="Y23579" s="214"/>
      <c r="Z23579" s="214"/>
      <c r="AA23579" s="217"/>
      <c r="AB23579" s="217"/>
      <c r="AC23579" s="217"/>
      <c r="AD23579" s="213"/>
    </row>
    <row r="23580" spans="20:30" x14ac:dyDescent="0.2">
      <c r="T23580" s="212"/>
      <c r="U23580" s="213"/>
      <c r="V23580" s="213"/>
      <c r="W23580" s="213"/>
      <c r="X23580" s="214"/>
      <c r="Y23580" s="214"/>
      <c r="Z23580" s="214"/>
      <c r="AA23580" s="217"/>
      <c r="AB23580" s="217"/>
      <c r="AC23580" s="217"/>
      <c r="AD23580" s="213"/>
    </row>
    <row r="23581" spans="20:30" x14ac:dyDescent="0.2">
      <c r="T23581" s="212"/>
      <c r="U23581" s="213"/>
      <c r="V23581" s="213"/>
      <c r="W23581" s="213"/>
      <c r="X23581" s="214"/>
      <c r="Y23581" s="214"/>
      <c r="Z23581" s="214"/>
      <c r="AA23581" s="217"/>
      <c r="AB23581" s="217"/>
      <c r="AC23581" s="217"/>
      <c r="AD23581" s="213"/>
    </row>
    <row r="23582" spans="20:30" x14ac:dyDescent="0.2">
      <c r="T23582" s="212"/>
      <c r="U23582" s="213"/>
      <c r="V23582" s="213"/>
      <c r="W23582" s="213"/>
      <c r="X23582" s="214"/>
      <c r="Y23582" s="214"/>
      <c r="Z23582" s="214"/>
      <c r="AA23582" s="217"/>
      <c r="AB23582" s="217"/>
      <c r="AC23582" s="217"/>
      <c r="AD23582" s="213"/>
    </row>
    <row r="23583" spans="20:30" x14ac:dyDescent="0.2">
      <c r="T23583" s="212"/>
      <c r="U23583" s="213"/>
      <c r="V23583" s="213"/>
      <c r="W23583" s="213"/>
      <c r="X23583" s="214"/>
      <c r="Y23583" s="214"/>
      <c r="Z23583" s="214"/>
      <c r="AA23583" s="217"/>
      <c r="AB23583" s="217"/>
      <c r="AC23583" s="217"/>
      <c r="AD23583" s="213"/>
    </row>
    <row r="23584" spans="20:30" x14ac:dyDescent="0.2">
      <c r="T23584" s="212"/>
      <c r="U23584" s="213"/>
      <c r="V23584" s="213"/>
      <c r="W23584" s="213"/>
      <c r="X23584" s="214"/>
      <c r="Y23584" s="214"/>
      <c r="Z23584" s="214"/>
      <c r="AA23584" s="217"/>
      <c r="AB23584" s="217"/>
      <c r="AC23584" s="217"/>
      <c r="AD23584" s="213"/>
    </row>
    <row r="23585" spans="20:30" x14ac:dyDescent="0.2">
      <c r="T23585" s="212"/>
      <c r="U23585" s="213"/>
      <c r="V23585" s="213"/>
      <c r="W23585" s="213"/>
      <c r="X23585" s="214"/>
      <c r="Y23585" s="214"/>
      <c r="Z23585" s="214"/>
      <c r="AA23585" s="217"/>
      <c r="AB23585" s="217"/>
      <c r="AC23585" s="217"/>
      <c r="AD23585" s="213"/>
    </row>
    <row r="23586" spans="20:30" x14ac:dyDescent="0.2">
      <c r="T23586" s="212"/>
      <c r="U23586" s="213"/>
      <c r="V23586" s="213"/>
      <c r="W23586" s="213"/>
      <c r="X23586" s="214"/>
      <c r="Y23586" s="214"/>
      <c r="Z23586" s="214"/>
      <c r="AA23586" s="217"/>
      <c r="AB23586" s="217"/>
      <c r="AC23586" s="217"/>
      <c r="AD23586" s="213"/>
    </row>
    <row r="23587" spans="20:30" x14ac:dyDescent="0.2">
      <c r="T23587" s="212"/>
      <c r="U23587" s="213"/>
      <c r="V23587" s="213"/>
      <c r="W23587" s="213"/>
      <c r="X23587" s="214"/>
      <c r="Y23587" s="214"/>
      <c r="Z23587" s="214"/>
      <c r="AA23587" s="217"/>
      <c r="AB23587" s="217"/>
      <c r="AC23587" s="217"/>
      <c r="AD23587" s="213"/>
    </row>
    <row r="23588" spans="20:30" x14ac:dyDescent="0.2">
      <c r="T23588" s="212"/>
      <c r="U23588" s="213"/>
      <c r="V23588" s="213"/>
      <c r="W23588" s="213"/>
      <c r="X23588" s="214"/>
      <c r="Y23588" s="214"/>
      <c r="Z23588" s="214"/>
      <c r="AA23588" s="217"/>
      <c r="AB23588" s="217"/>
      <c r="AC23588" s="217"/>
      <c r="AD23588" s="213"/>
    </row>
    <row r="23589" spans="20:30" x14ac:dyDescent="0.2">
      <c r="T23589" s="212"/>
      <c r="U23589" s="213"/>
      <c r="V23589" s="213"/>
      <c r="W23589" s="213"/>
      <c r="X23589" s="214"/>
      <c r="Y23589" s="214"/>
      <c r="Z23589" s="214"/>
      <c r="AA23589" s="217"/>
      <c r="AB23589" s="217"/>
      <c r="AC23589" s="217"/>
      <c r="AD23589" s="213"/>
    </row>
    <row r="23590" spans="20:30" x14ac:dyDescent="0.2">
      <c r="T23590" s="212"/>
      <c r="U23590" s="213"/>
      <c r="V23590" s="213"/>
      <c r="W23590" s="213"/>
      <c r="X23590" s="214"/>
      <c r="Y23590" s="214"/>
      <c r="Z23590" s="214"/>
      <c r="AA23590" s="217"/>
      <c r="AB23590" s="217"/>
      <c r="AC23590" s="217"/>
      <c r="AD23590" s="213"/>
    </row>
    <row r="23591" spans="20:30" x14ac:dyDescent="0.2">
      <c r="T23591" s="212"/>
      <c r="U23591" s="213"/>
      <c r="V23591" s="213"/>
      <c r="W23591" s="213"/>
      <c r="X23591" s="214"/>
      <c r="Y23591" s="214"/>
      <c r="Z23591" s="214"/>
      <c r="AA23591" s="217"/>
      <c r="AB23591" s="217"/>
      <c r="AC23591" s="217"/>
      <c r="AD23591" s="213"/>
    </row>
    <row r="23592" spans="20:30" x14ac:dyDescent="0.2">
      <c r="T23592" s="212"/>
      <c r="U23592" s="213"/>
      <c r="V23592" s="213"/>
      <c r="W23592" s="213"/>
      <c r="X23592" s="214"/>
      <c r="Y23592" s="214"/>
      <c r="Z23592" s="214"/>
      <c r="AA23592" s="217"/>
      <c r="AB23592" s="217"/>
      <c r="AC23592" s="217"/>
      <c r="AD23592" s="213"/>
    </row>
    <row r="23593" spans="20:30" x14ac:dyDescent="0.2">
      <c r="T23593" s="212"/>
      <c r="U23593" s="213"/>
      <c r="V23593" s="213"/>
      <c r="W23593" s="213"/>
      <c r="X23593" s="214"/>
      <c r="Y23593" s="214"/>
      <c r="Z23593" s="214"/>
      <c r="AA23593" s="217"/>
      <c r="AB23593" s="217"/>
      <c r="AC23593" s="217"/>
      <c r="AD23593" s="213"/>
    </row>
    <row r="23594" spans="20:30" x14ac:dyDescent="0.2">
      <c r="T23594" s="212"/>
      <c r="U23594" s="213"/>
      <c r="V23594" s="213"/>
      <c r="W23594" s="213"/>
      <c r="X23594" s="214"/>
      <c r="Y23594" s="214"/>
      <c r="Z23594" s="214"/>
      <c r="AA23594" s="217"/>
      <c r="AB23594" s="217"/>
      <c r="AC23594" s="217"/>
      <c r="AD23594" s="213"/>
    </row>
    <row r="23595" spans="20:30" x14ac:dyDescent="0.2">
      <c r="T23595" s="212"/>
      <c r="U23595" s="213"/>
      <c r="V23595" s="213"/>
      <c r="W23595" s="213"/>
      <c r="X23595" s="214"/>
      <c r="Y23595" s="214"/>
      <c r="Z23595" s="214"/>
      <c r="AA23595" s="217"/>
      <c r="AB23595" s="217"/>
      <c r="AC23595" s="217"/>
      <c r="AD23595" s="213"/>
    </row>
    <row r="23596" spans="20:30" x14ac:dyDescent="0.2">
      <c r="T23596" s="212"/>
      <c r="U23596" s="213"/>
      <c r="V23596" s="213"/>
      <c r="W23596" s="213"/>
      <c r="X23596" s="214"/>
      <c r="Y23596" s="214"/>
      <c r="Z23596" s="214"/>
      <c r="AA23596" s="217"/>
      <c r="AB23596" s="217"/>
      <c r="AC23596" s="217"/>
      <c r="AD23596" s="213"/>
    </row>
    <row r="23597" spans="20:30" x14ac:dyDescent="0.2">
      <c r="T23597" s="212"/>
      <c r="U23597" s="213"/>
      <c r="V23597" s="213"/>
      <c r="W23597" s="213"/>
      <c r="X23597" s="214"/>
      <c r="Y23597" s="214"/>
      <c r="Z23597" s="214"/>
      <c r="AA23597" s="217"/>
      <c r="AB23597" s="217"/>
      <c r="AC23597" s="217"/>
      <c r="AD23597" s="213"/>
    </row>
    <row r="23598" spans="20:30" x14ac:dyDescent="0.2">
      <c r="T23598" s="212"/>
      <c r="U23598" s="213"/>
      <c r="V23598" s="213"/>
      <c r="W23598" s="213"/>
      <c r="X23598" s="214"/>
      <c r="Y23598" s="214"/>
      <c r="Z23598" s="214"/>
      <c r="AA23598" s="217"/>
      <c r="AB23598" s="217"/>
      <c r="AC23598" s="217"/>
      <c r="AD23598" s="213"/>
    </row>
    <row r="23599" spans="20:30" x14ac:dyDescent="0.2">
      <c r="T23599" s="212"/>
      <c r="U23599" s="213"/>
      <c r="V23599" s="213"/>
      <c r="W23599" s="213"/>
      <c r="X23599" s="214"/>
      <c r="Y23599" s="214"/>
      <c r="Z23599" s="214"/>
      <c r="AA23599" s="217"/>
      <c r="AB23599" s="217"/>
      <c r="AC23599" s="217"/>
      <c r="AD23599" s="213"/>
    </row>
    <row r="23600" spans="20:30" x14ac:dyDescent="0.2">
      <c r="T23600" s="212"/>
      <c r="U23600" s="213"/>
      <c r="V23600" s="213"/>
      <c r="W23600" s="213"/>
      <c r="X23600" s="214"/>
      <c r="Y23600" s="214"/>
      <c r="Z23600" s="214"/>
      <c r="AA23600" s="217"/>
      <c r="AB23600" s="217"/>
      <c r="AC23600" s="217"/>
      <c r="AD23600" s="213"/>
    </row>
    <row r="23601" spans="20:30" x14ac:dyDescent="0.2">
      <c r="T23601" s="212"/>
      <c r="U23601" s="213"/>
      <c r="V23601" s="213"/>
      <c r="W23601" s="213"/>
      <c r="X23601" s="214"/>
      <c r="Y23601" s="214"/>
      <c r="Z23601" s="214"/>
      <c r="AA23601" s="217"/>
      <c r="AB23601" s="217"/>
      <c r="AC23601" s="217"/>
      <c r="AD23601" s="213"/>
    </row>
    <row r="23602" spans="20:30" x14ac:dyDescent="0.2">
      <c r="T23602" s="212"/>
      <c r="U23602" s="213"/>
      <c r="V23602" s="213"/>
      <c r="W23602" s="213"/>
      <c r="X23602" s="214"/>
      <c r="Y23602" s="214"/>
      <c r="Z23602" s="214"/>
      <c r="AA23602" s="217"/>
      <c r="AB23602" s="217"/>
      <c r="AC23602" s="217"/>
      <c r="AD23602" s="213"/>
    </row>
    <row r="23603" spans="20:30" x14ac:dyDescent="0.2">
      <c r="T23603" s="212"/>
      <c r="U23603" s="213"/>
      <c r="V23603" s="213"/>
      <c r="W23603" s="213"/>
      <c r="X23603" s="214"/>
      <c r="Y23603" s="214"/>
      <c r="Z23603" s="214"/>
      <c r="AA23603" s="217"/>
      <c r="AB23603" s="217"/>
      <c r="AC23603" s="217"/>
      <c r="AD23603" s="213"/>
    </row>
    <row r="23604" spans="20:30" x14ac:dyDescent="0.2">
      <c r="T23604" s="212"/>
      <c r="U23604" s="213"/>
      <c r="V23604" s="213"/>
      <c r="W23604" s="213"/>
      <c r="X23604" s="214"/>
      <c r="Y23604" s="214"/>
      <c r="Z23604" s="214"/>
      <c r="AA23604" s="217"/>
      <c r="AB23604" s="217"/>
      <c r="AC23604" s="217"/>
      <c r="AD23604" s="213"/>
    </row>
    <row r="23605" spans="20:30" x14ac:dyDescent="0.2">
      <c r="T23605" s="212"/>
      <c r="U23605" s="213"/>
      <c r="V23605" s="213"/>
      <c r="W23605" s="213"/>
      <c r="X23605" s="214"/>
      <c r="Y23605" s="214"/>
      <c r="Z23605" s="214"/>
      <c r="AA23605" s="217"/>
      <c r="AB23605" s="217"/>
      <c r="AC23605" s="217"/>
      <c r="AD23605" s="213"/>
    </row>
    <row r="23606" spans="20:30" x14ac:dyDescent="0.2">
      <c r="T23606" s="212"/>
      <c r="U23606" s="213"/>
      <c r="V23606" s="213"/>
      <c r="W23606" s="213"/>
      <c r="X23606" s="214"/>
      <c r="Y23606" s="214"/>
      <c r="Z23606" s="214"/>
      <c r="AA23606" s="217"/>
      <c r="AB23606" s="217"/>
      <c r="AC23606" s="217"/>
      <c r="AD23606" s="213"/>
    </row>
    <row r="23607" spans="20:30" x14ac:dyDescent="0.2">
      <c r="T23607" s="212"/>
      <c r="U23607" s="213"/>
      <c r="V23607" s="213"/>
      <c r="W23607" s="213"/>
      <c r="X23607" s="214"/>
      <c r="Y23607" s="214"/>
      <c r="Z23607" s="214"/>
      <c r="AA23607" s="217"/>
      <c r="AB23607" s="217"/>
      <c r="AC23607" s="217"/>
      <c r="AD23607" s="213"/>
    </row>
    <row r="23608" spans="20:30" x14ac:dyDescent="0.2">
      <c r="T23608" s="212"/>
      <c r="U23608" s="213"/>
      <c r="V23608" s="213"/>
      <c r="W23608" s="213"/>
      <c r="X23608" s="214"/>
      <c r="Y23608" s="214"/>
      <c r="Z23608" s="214"/>
      <c r="AA23608" s="217"/>
      <c r="AB23608" s="217"/>
      <c r="AC23608" s="217"/>
      <c r="AD23608" s="213"/>
    </row>
    <row r="23609" spans="20:30" x14ac:dyDescent="0.2">
      <c r="T23609" s="212"/>
      <c r="U23609" s="213"/>
      <c r="V23609" s="213"/>
      <c r="W23609" s="213"/>
      <c r="X23609" s="214"/>
      <c r="Y23609" s="214"/>
      <c r="Z23609" s="214"/>
      <c r="AA23609" s="217"/>
      <c r="AB23609" s="217"/>
      <c r="AC23609" s="217"/>
      <c r="AD23609" s="213"/>
    </row>
    <row r="23610" spans="20:30" x14ac:dyDescent="0.2">
      <c r="T23610" s="212"/>
      <c r="U23610" s="213"/>
      <c r="V23610" s="213"/>
      <c r="W23610" s="213"/>
      <c r="X23610" s="214"/>
      <c r="Y23610" s="214"/>
      <c r="Z23610" s="214"/>
      <c r="AA23610" s="217"/>
      <c r="AB23610" s="217"/>
      <c r="AC23610" s="217"/>
      <c r="AD23610" s="213"/>
    </row>
    <row r="23611" spans="20:30" x14ac:dyDescent="0.2">
      <c r="T23611" s="212"/>
      <c r="U23611" s="213"/>
      <c r="V23611" s="213"/>
      <c r="W23611" s="213"/>
      <c r="X23611" s="214"/>
      <c r="Y23611" s="214"/>
      <c r="Z23611" s="214"/>
      <c r="AA23611" s="217"/>
      <c r="AB23611" s="217"/>
      <c r="AC23611" s="217"/>
      <c r="AD23611" s="213"/>
    </row>
    <row r="23612" spans="20:30" x14ac:dyDescent="0.2">
      <c r="T23612" s="212"/>
      <c r="U23612" s="213"/>
      <c r="V23612" s="213"/>
      <c r="W23612" s="213"/>
      <c r="X23612" s="214"/>
      <c r="Y23612" s="214"/>
      <c r="Z23612" s="214"/>
      <c r="AA23612" s="217"/>
      <c r="AB23612" s="217"/>
      <c r="AC23612" s="217"/>
      <c r="AD23612" s="213"/>
    </row>
    <row r="23613" spans="20:30" x14ac:dyDescent="0.2">
      <c r="T23613" s="212"/>
      <c r="U23613" s="213"/>
      <c r="V23613" s="213"/>
      <c r="W23613" s="213"/>
      <c r="X23613" s="214"/>
      <c r="Y23613" s="214"/>
      <c r="Z23613" s="214"/>
      <c r="AA23613" s="217"/>
      <c r="AB23613" s="217"/>
      <c r="AC23613" s="217"/>
      <c r="AD23613" s="213"/>
    </row>
    <row r="23614" spans="20:30" x14ac:dyDescent="0.2">
      <c r="T23614" s="212"/>
      <c r="U23614" s="213"/>
      <c r="V23614" s="213"/>
      <c r="W23614" s="213"/>
      <c r="X23614" s="214"/>
      <c r="Y23614" s="214"/>
      <c r="Z23614" s="214"/>
      <c r="AA23614" s="217"/>
      <c r="AB23614" s="217"/>
      <c r="AC23614" s="217"/>
      <c r="AD23614" s="213"/>
    </row>
    <row r="23615" spans="20:30" x14ac:dyDescent="0.2">
      <c r="T23615" s="212"/>
      <c r="U23615" s="213"/>
      <c r="V23615" s="213"/>
      <c r="W23615" s="213"/>
      <c r="X23615" s="214"/>
      <c r="Y23615" s="214"/>
      <c r="Z23615" s="214"/>
      <c r="AA23615" s="217"/>
      <c r="AB23615" s="217"/>
      <c r="AC23615" s="217"/>
      <c r="AD23615" s="213"/>
    </row>
    <row r="23616" spans="20:30" x14ac:dyDescent="0.2">
      <c r="T23616" s="212"/>
      <c r="U23616" s="213"/>
      <c r="V23616" s="213"/>
      <c r="W23616" s="213"/>
      <c r="X23616" s="214"/>
      <c r="Y23616" s="214"/>
      <c r="Z23616" s="214"/>
      <c r="AA23616" s="217"/>
      <c r="AB23616" s="217"/>
      <c r="AC23616" s="217"/>
      <c r="AD23616" s="213"/>
    </row>
    <row r="23617" spans="20:30" x14ac:dyDescent="0.2">
      <c r="T23617" s="212"/>
      <c r="U23617" s="213"/>
      <c r="V23617" s="213"/>
      <c r="W23617" s="213"/>
      <c r="X23617" s="214"/>
      <c r="Y23617" s="214"/>
      <c r="Z23617" s="214"/>
      <c r="AA23617" s="217"/>
      <c r="AB23617" s="217"/>
      <c r="AC23617" s="217"/>
      <c r="AD23617" s="213"/>
    </row>
    <row r="23618" spans="20:30" x14ac:dyDescent="0.2">
      <c r="T23618" s="212"/>
      <c r="U23618" s="213"/>
      <c r="V23618" s="213"/>
      <c r="W23618" s="213"/>
      <c r="X23618" s="214"/>
      <c r="Y23618" s="214"/>
      <c r="Z23618" s="214"/>
      <c r="AA23618" s="217"/>
      <c r="AB23618" s="217"/>
      <c r="AC23618" s="217"/>
      <c r="AD23618" s="213"/>
    </row>
    <row r="23619" spans="20:30" x14ac:dyDescent="0.2">
      <c r="T23619" s="212"/>
      <c r="U23619" s="213"/>
      <c r="V23619" s="213"/>
      <c r="W23619" s="213"/>
      <c r="X23619" s="214"/>
      <c r="Y23619" s="214"/>
      <c r="Z23619" s="214"/>
      <c r="AA23619" s="217"/>
      <c r="AB23619" s="217"/>
      <c r="AC23619" s="217"/>
      <c r="AD23619" s="213"/>
    </row>
    <row r="23620" spans="20:30" x14ac:dyDescent="0.2">
      <c r="T23620" s="212"/>
      <c r="U23620" s="213"/>
      <c r="V23620" s="213"/>
      <c r="W23620" s="213"/>
      <c r="X23620" s="214"/>
      <c r="Y23620" s="214"/>
      <c r="Z23620" s="214"/>
      <c r="AA23620" s="217"/>
      <c r="AB23620" s="217"/>
      <c r="AC23620" s="217"/>
      <c r="AD23620" s="213"/>
    </row>
    <row r="23621" spans="20:30" x14ac:dyDescent="0.2">
      <c r="T23621" s="212"/>
      <c r="U23621" s="213"/>
      <c r="V23621" s="213"/>
      <c r="W23621" s="213"/>
      <c r="X23621" s="214"/>
      <c r="Y23621" s="214"/>
      <c r="Z23621" s="214"/>
      <c r="AA23621" s="217"/>
      <c r="AB23621" s="217"/>
      <c r="AC23621" s="217"/>
      <c r="AD23621" s="213"/>
    </row>
    <row r="23622" spans="20:30" x14ac:dyDescent="0.2">
      <c r="T23622" s="212"/>
      <c r="U23622" s="213"/>
      <c r="V23622" s="213"/>
      <c r="W23622" s="213"/>
      <c r="X23622" s="214"/>
      <c r="Y23622" s="214"/>
      <c r="Z23622" s="214"/>
      <c r="AA23622" s="217"/>
      <c r="AB23622" s="217"/>
      <c r="AC23622" s="217"/>
      <c r="AD23622" s="213"/>
    </row>
    <row r="23623" spans="20:30" x14ac:dyDescent="0.2">
      <c r="T23623" s="212"/>
      <c r="U23623" s="213"/>
      <c r="V23623" s="213"/>
      <c r="W23623" s="213"/>
      <c r="X23623" s="214"/>
      <c r="Y23623" s="214"/>
      <c r="Z23623" s="214"/>
      <c r="AA23623" s="217"/>
      <c r="AB23623" s="217"/>
      <c r="AC23623" s="217"/>
      <c r="AD23623" s="213"/>
    </row>
    <row r="23624" spans="20:30" x14ac:dyDescent="0.2">
      <c r="T23624" s="212"/>
      <c r="U23624" s="213"/>
      <c r="V23624" s="213"/>
      <c r="W23624" s="213"/>
      <c r="X23624" s="214"/>
      <c r="Y23624" s="214"/>
      <c r="Z23624" s="214"/>
      <c r="AA23624" s="217"/>
      <c r="AB23624" s="217"/>
      <c r="AC23624" s="217"/>
      <c r="AD23624" s="213"/>
    </row>
    <row r="23625" spans="20:30" x14ac:dyDescent="0.2">
      <c r="T23625" s="212"/>
      <c r="U23625" s="213"/>
      <c r="V23625" s="213"/>
      <c r="W23625" s="213"/>
      <c r="X23625" s="214"/>
      <c r="Y23625" s="214"/>
      <c r="Z23625" s="214"/>
      <c r="AA23625" s="217"/>
      <c r="AB23625" s="217"/>
      <c r="AC23625" s="217"/>
      <c r="AD23625" s="213"/>
    </row>
    <row r="23626" spans="20:30" x14ac:dyDescent="0.2">
      <c r="T23626" s="212"/>
      <c r="U23626" s="213"/>
      <c r="V23626" s="213"/>
      <c r="W23626" s="213"/>
      <c r="X23626" s="214"/>
      <c r="Y23626" s="214"/>
      <c r="Z23626" s="214"/>
      <c r="AA23626" s="217"/>
      <c r="AB23626" s="217"/>
      <c r="AC23626" s="217"/>
      <c r="AD23626" s="213"/>
    </row>
    <row r="23627" spans="20:30" x14ac:dyDescent="0.2">
      <c r="T23627" s="212"/>
      <c r="U23627" s="213"/>
      <c r="V23627" s="213"/>
      <c r="W23627" s="213"/>
      <c r="X23627" s="214"/>
      <c r="Y23627" s="214"/>
      <c r="Z23627" s="214"/>
      <c r="AA23627" s="217"/>
      <c r="AB23627" s="217"/>
      <c r="AC23627" s="217"/>
      <c r="AD23627" s="213"/>
    </row>
    <row r="23628" spans="20:30" x14ac:dyDescent="0.2">
      <c r="T23628" s="212"/>
      <c r="U23628" s="213"/>
      <c r="V23628" s="213"/>
      <c r="W23628" s="213"/>
      <c r="X23628" s="214"/>
      <c r="Y23628" s="214"/>
      <c r="Z23628" s="214"/>
      <c r="AA23628" s="217"/>
      <c r="AB23628" s="217"/>
      <c r="AC23628" s="217"/>
      <c r="AD23628" s="213"/>
    </row>
    <row r="23629" spans="20:30" x14ac:dyDescent="0.2">
      <c r="T23629" s="212"/>
      <c r="U23629" s="213"/>
      <c r="V23629" s="213"/>
      <c r="W23629" s="213"/>
      <c r="X23629" s="214"/>
      <c r="Y23629" s="214"/>
      <c r="Z23629" s="214"/>
      <c r="AA23629" s="217"/>
      <c r="AB23629" s="217"/>
      <c r="AC23629" s="217"/>
      <c r="AD23629" s="213"/>
    </row>
    <row r="23630" spans="20:30" x14ac:dyDescent="0.2">
      <c r="T23630" s="212"/>
      <c r="U23630" s="213"/>
      <c r="V23630" s="213"/>
      <c r="W23630" s="213"/>
      <c r="X23630" s="214"/>
      <c r="Y23630" s="214"/>
      <c r="Z23630" s="214"/>
      <c r="AA23630" s="217"/>
      <c r="AB23630" s="217"/>
      <c r="AC23630" s="217"/>
      <c r="AD23630" s="213"/>
    </row>
    <row r="23631" spans="20:30" x14ac:dyDescent="0.2">
      <c r="T23631" s="212"/>
      <c r="U23631" s="213"/>
      <c r="V23631" s="213"/>
      <c r="W23631" s="213"/>
      <c r="X23631" s="214"/>
      <c r="Y23631" s="214"/>
      <c r="Z23631" s="214"/>
      <c r="AA23631" s="217"/>
      <c r="AB23631" s="217"/>
      <c r="AC23631" s="217"/>
      <c r="AD23631" s="213"/>
    </row>
    <row r="23632" spans="20:30" x14ac:dyDescent="0.2">
      <c r="T23632" s="212"/>
      <c r="U23632" s="213"/>
      <c r="V23632" s="213"/>
      <c r="W23632" s="213"/>
      <c r="X23632" s="214"/>
      <c r="Y23632" s="214"/>
      <c r="Z23632" s="214"/>
      <c r="AA23632" s="217"/>
      <c r="AB23632" s="217"/>
      <c r="AC23632" s="217"/>
      <c r="AD23632" s="213"/>
    </row>
    <row r="23633" spans="20:30" x14ac:dyDescent="0.2">
      <c r="T23633" s="212"/>
      <c r="U23633" s="213"/>
      <c r="V23633" s="213"/>
      <c r="W23633" s="213"/>
      <c r="X23633" s="214"/>
      <c r="Y23633" s="214"/>
      <c r="Z23633" s="214"/>
      <c r="AA23633" s="217"/>
      <c r="AB23633" s="217"/>
      <c r="AC23633" s="217"/>
      <c r="AD23633" s="213"/>
    </row>
    <row r="23634" spans="20:30" x14ac:dyDescent="0.2">
      <c r="T23634" s="212"/>
      <c r="U23634" s="213"/>
      <c r="V23634" s="213"/>
      <c r="W23634" s="213"/>
      <c r="X23634" s="214"/>
      <c r="Y23634" s="214"/>
      <c r="Z23634" s="214"/>
      <c r="AA23634" s="217"/>
      <c r="AB23634" s="217"/>
      <c r="AC23634" s="217"/>
      <c r="AD23634" s="213"/>
    </row>
    <row r="23635" spans="20:30" x14ac:dyDescent="0.2">
      <c r="T23635" s="212"/>
      <c r="U23635" s="213"/>
      <c r="V23635" s="213"/>
      <c r="W23635" s="213"/>
      <c r="X23635" s="214"/>
      <c r="Y23635" s="214"/>
      <c r="Z23635" s="214"/>
      <c r="AA23635" s="217"/>
      <c r="AB23635" s="217"/>
      <c r="AC23635" s="217"/>
      <c r="AD23635" s="213"/>
    </row>
    <row r="23636" spans="20:30" x14ac:dyDescent="0.2">
      <c r="T23636" s="212"/>
      <c r="U23636" s="213"/>
      <c r="V23636" s="213"/>
      <c r="W23636" s="213"/>
      <c r="X23636" s="214"/>
      <c r="Y23636" s="214"/>
      <c r="Z23636" s="214"/>
      <c r="AA23636" s="217"/>
      <c r="AB23636" s="217"/>
      <c r="AC23636" s="217"/>
      <c r="AD23636" s="213"/>
    </row>
    <row r="23637" spans="20:30" x14ac:dyDescent="0.2">
      <c r="T23637" s="212"/>
      <c r="U23637" s="213"/>
      <c r="V23637" s="213"/>
      <c r="W23637" s="213"/>
      <c r="X23637" s="214"/>
      <c r="Y23637" s="214"/>
      <c r="Z23637" s="214"/>
      <c r="AA23637" s="217"/>
      <c r="AB23637" s="217"/>
      <c r="AC23637" s="217"/>
      <c r="AD23637" s="213"/>
    </row>
    <row r="23638" spans="20:30" x14ac:dyDescent="0.2">
      <c r="T23638" s="212"/>
      <c r="U23638" s="213"/>
      <c r="V23638" s="213"/>
      <c r="W23638" s="213"/>
      <c r="X23638" s="214"/>
      <c r="Y23638" s="214"/>
      <c r="Z23638" s="214"/>
      <c r="AA23638" s="217"/>
      <c r="AB23638" s="217"/>
      <c r="AC23638" s="217"/>
      <c r="AD23638" s="213"/>
    </row>
    <row r="23639" spans="20:30" x14ac:dyDescent="0.2">
      <c r="T23639" s="212"/>
      <c r="U23639" s="213"/>
      <c r="V23639" s="213"/>
      <c r="W23639" s="213"/>
      <c r="X23639" s="214"/>
      <c r="Y23639" s="214"/>
      <c r="Z23639" s="214"/>
      <c r="AA23639" s="217"/>
      <c r="AB23639" s="217"/>
      <c r="AC23639" s="217"/>
      <c r="AD23639" s="213"/>
    </row>
    <row r="23640" spans="20:30" x14ac:dyDescent="0.2">
      <c r="T23640" s="212"/>
      <c r="U23640" s="213"/>
      <c r="V23640" s="213"/>
      <c r="W23640" s="213"/>
      <c r="X23640" s="214"/>
      <c r="Y23640" s="214"/>
      <c r="Z23640" s="214"/>
      <c r="AA23640" s="217"/>
      <c r="AB23640" s="217"/>
      <c r="AC23640" s="217"/>
      <c r="AD23640" s="213"/>
    </row>
    <row r="23641" spans="20:30" x14ac:dyDescent="0.2">
      <c r="T23641" s="212"/>
      <c r="U23641" s="213"/>
      <c r="V23641" s="213"/>
      <c r="W23641" s="213"/>
      <c r="X23641" s="214"/>
      <c r="Y23641" s="214"/>
      <c r="Z23641" s="214"/>
      <c r="AA23641" s="217"/>
      <c r="AB23641" s="217"/>
      <c r="AC23641" s="217"/>
      <c r="AD23641" s="213"/>
    </row>
    <row r="23642" spans="20:30" x14ac:dyDescent="0.2">
      <c r="T23642" s="212"/>
      <c r="U23642" s="213"/>
      <c r="V23642" s="213"/>
      <c r="W23642" s="213"/>
      <c r="X23642" s="214"/>
      <c r="Y23642" s="214"/>
      <c r="Z23642" s="214"/>
      <c r="AA23642" s="217"/>
      <c r="AB23642" s="217"/>
      <c r="AC23642" s="217"/>
      <c r="AD23642" s="213"/>
    </row>
    <row r="23643" spans="20:30" x14ac:dyDescent="0.2">
      <c r="T23643" s="212"/>
      <c r="U23643" s="213"/>
      <c r="V23643" s="213"/>
      <c r="W23643" s="213"/>
      <c r="X23643" s="214"/>
      <c r="Y23643" s="214"/>
      <c r="Z23643" s="214"/>
      <c r="AA23643" s="217"/>
      <c r="AB23643" s="217"/>
      <c r="AC23643" s="217"/>
      <c r="AD23643" s="213"/>
    </row>
    <row r="23644" spans="20:30" x14ac:dyDescent="0.2">
      <c r="T23644" s="212"/>
      <c r="U23644" s="213"/>
      <c r="V23644" s="213"/>
      <c r="W23644" s="213"/>
      <c r="X23644" s="214"/>
      <c r="Y23644" s="214"/>
      <c r="Z23644" s="214"/>
      <c r="AA23644" s="217"/>
      <c r="AB23644" s="217"/>
      <c r="AC23644" s="217"/>
      <c r="AD23644" s="213"/>
    </row>
    <row r="23645" spans="20:30" x14ac:dyDescent="0.2">
      <c r="T23645" s="212"/>
      <c r="U23645" s="213"/>
      <c r="V23645" s="213"/>
      <c r="W23645" s="213"/>
      <c r="X23645" s="214"/>
      <c r="Y23645" s="214"/>
      <c r="Z23645" s="214"/>
      <c r="AA23645" s="217"/>
      <c r="AB23645" s="217"/>
      <c r="AC23645" s="217"/>
      <c r="AD23645" s="213"/>
    </row>
    <row r="23646" spans="20:30" x14ac:dyDescent="0.2">
      <c r="T23646" s="212"/>
      <c r="U23646" s="213"/>
      <c r="V23646" s="213"/>
      <c r="W23646" s="213"/>
      <c r="X23646" s="214"/>
      <c r="Y23646" s="214"/>
      <c r="Z23646" s="214"/>
      <c r="AA23646" s="217"/>
      <c r="AB23646" s="217"/>
      <c r="AC23646" s="217"/>
      <c r="AD23646" s="213"/>
    </row>
    <row r="23647" spans="20:30" x14ac:dyDescent="0.2">
      <c r="T23647" s="212"/>
      <c r="U23647" s="213"/>
      <c r="V23647" s="213"/>
      <c r="W23647" s="213"/>
      <c r="X23647" s="214"/>
      <c r="Y23647" s="214"/>
      <c r="Z23647" s="214"/>
      <c r="AA23647" s="217"/>
      <c r="AB23647" s="217"/>
      <c r="AC23647" s="217"/>
      <c r="AD23647" s="213"/>
    </row>
    <row r="23648" spans="20:30" x14ac:dyDescent="0.2">
      <c r="T23648" s="212"/>
      <c r="U23648" s="213"/>
      <c r="V23648" s="213"/>
      <c r="W23648" s="213"/>
      <c r="X23648" s="214"/>
      <c r="Y23648" s="214"/>
      <c r="Z23648" s="214"/>
      <c r="AA23648" s="217"/>
      <c r="AB23648" s="217"/>
      <c r="AC23648" s="217"/>
      <c r="AD23648" s="213"/>
    </row>
    <row r="23649" spans="20:30" x14ac:dyDescent="0.2">
      <c r="T23649" s="212"/>
      <c r="U23649" s="213"/>
      <c r="V23649" s="213"/>
      <c r="W23649" s="213"/>
      <c r="X23649" s="214"/>
      <c r="Y23649" s="214"/>
      <c r="Z23649" s="214"/>
      <c r="AA23649" s="217"/>
      <c r="AB23649" s="217"/>
      <c r="AC23649" s="217"/>
      <c r="AD23649" s="213"/>
    </row>
    <row r="23650" spans="20:30" x14ac:dyDescent="0.2">
      <c r="T23650" s="212"/>
      <c r="U23650" s="213"/>
      <c r="V23650" s="213"/>
      <c r="W23650" s="213"/>
      <c r="X23650" s="214"/>
      <c r="Y23650" s="214"/>
      <c r="Z23650" s="214"/>
      <c r="AA23650" s="217"/>
      <c r="AB23650" s="217"/>
      <c r="AC23650" s="217"/>
      <c r="AD23650" s="213"/>
    </row>
    <row r="23651" spans="20:30" x14ac:dyDescent="0.2">
      <c r="T23651" s="212"/>
      <c r="U23651" s="213"/>
      <c r="V23651" s="213"/>
      <c r="W23651" s="213"/>
      <c r="X23651" s="214"/>
      <c r="Y23651" s="214"/>
      <c r="Z23651" s="214"/>
      <c r="AA23651" s="217"/>
      <c r="AB23651" s="217"/>
      <c r="AC23651" s="217"/>
      <c r="AD23651" s="213"/>
    </row>
    <row r="23652" spans="20:30" x14ac:dyDescent="0.2">
      <c r="T23652" s="212"/>
      <c r="U23652" s="213"/>
      <c r="V23652" s="213"/>
      <c r="W23652" s="213"/>
      <c r="X23652" s="214"/>
      <c r="Y23652" s="214"/>
      <c r="Z23652" s="214"/>
      <c r="AA23652" s="217"/>
      <c r="AB23652" s="217"/>
      <c r="AC23652" s="217"/>
      <c r="AD23652" s="213"/>
    </row>
    <row r="23653" spans="20:30" x14ac:dyDescent="0.2">
      <c r="T23653" s="212"/>
      <c r="U23653" s="213"/>
      <c r="V23653" s="213"/>
      <c r="W23653" s="213"/>
      <c r="X23653" s="214"/>
      <c r="Y23653" s="214"/>
      <c r="Z23653" s="214"/>
      <c r="AA23653" s="217"/>
      <c r="AB23653" s="217"/>
      <c r="AC23653" s="217"/>
      <c r="AD23653" s="213"/>
    </row>
    <row r="23654" spans="20:30" x14ac:dyDescent="0.2">
      <c r="T23654" s="212"/>
      <c r="U23654" s="213"/>
      <c r="V23654" s="213"/>
      <c r="W23654" s="213"/>
      <c r="X23654" s="214"/>
      <c r="Y23654" s="214"/>
      <c r="Z23654" s="214"/>
      <c r="AA23654" s="217"/>
      <c r="AB23654" s="217"/>
      <c r="AC23654" s="217"/>
      <c r="AD23654" s="213"/>
    </row>
    <row r="23655" spans="20:30" x14ac:dyDescent="0.2">
      <c r="T23655" s="212"/>
      <c r="U23655" s="213"/>
      <c r="V23655" s="213"/>
      <c r="W23655" s="213"/>
      <c r="X23655" s="214"/>
      <c r="Y23655" s="214"/>
      <c r="Z23655" s="214"/>
      <c r="AA23655" s="217"/>
      <c r="AB23655" s="217"/>
      <c r="AC23655" s="217"/>
      <c r="AD23655" s="213"/>
    </row>
    <row r="23656" spans="20:30" x14ac:dyDescent="0.2">
      <c r="T23656" s="212"/>
      <c r="U23656" s="213"/>
      <c r="V23656" s="213"/>
      <c r="W23656" s="213"/>
      <c r="X23656" s="214"/>
      <c r="Y23656" s="214"/>
      <c r="Z23656" s="214"/>
      <c r="AA23656" s="217"/>
      <c r="AB23656" s="217"/>
      <c r="AC23656" s="217"/>
      <c r="AD23656" s="213"/>
    </row>
    <row r="23657" spans="20:30" x14ac:dyDescent="0.2">
      <c r="T23657" s="212"/>
      <c r="U23657" s="213"/>
      <c r="V23657" s="213"/>
      <c r="W23657" s="213"/>
      <c r="X23657" s="214"/>
      <c r="Y23657" s="214"/>
      <c r="Z23657" s="214"/>
      <c r="AA23657" s="217"/>
      <c r="AB23657" s="217"/>
      <c r="AC23657" s="217"/>
      <c r="AD23657" s="213"/>
    </row>
    <row r="23658" spans="20:30" x14ac:dyDescent="0.2">
      <c r="T23658" s="212"/>
      <c r="U23658" s="213"/>
      <c r="V23658" s="213"/>
      <c r="W23658" s="213"/>
      <c r="X23658" s="214"/>
      <c r="Y23658" s="214"/>
      <c r="Z23658" s="214"/>
      <c r="AA23658" s="217"/>
      <c r="AB23658" s="217"/>
      <c r="AC23658" s="217"/>
      <c r="AD23658" s="213"/>
    </row>
    <row r="23659" spans="20:30" x14ac:dyDescent="0.2">
      <c r="T23659" s="212"/>
      <c r="U23659" s="213"/>
      <c r="V23659" s="213"/>
      <c r="W23659" s="213"/>
      <c r="X23659" s="214"/>
      <c r="Y23659" s="214"/>
      <c r="Z23659" s="214"/>
      <c r="AA23659" s="217"/>
      <c r="AB23659" s="217"/>
      <c r="AC23659" s="217"/>
      <c r="AD23659" s="213"/>
    </row>
    <row r="23660" spans="20:30" x14ac:dyDescent="0.2">
      <c r="T23660" s="212"/>
      <c r="U23660" s="213"/>
      <c r="V23660" s="213"/>
      <c r="W23660" s="213"/>
      <c r="X23660" s="214"/>
      <c r="Y23660" s="214"/>
      <c r="Z23660" s="214"/>
      <c r="AA23660" s="217"/>
      <c r="AB23660" s="217"/>
      <c r="AC23660" s="217"/>
      <c r="AD23660" s="213"/>
    </row>
    <row r="23661" spans="20:30" x14ac:dyDescent="0.2">
      <c r="T23661" s="212"/>
      <c r="U23661" s="213"/>
      <c r="V23661" s="213"/>
      <c r="W23661" s="213"/>
      <c r="X23661" s="214"/>
      <c r="Y23661" s="214"/>
      <c r="Z23661" s="214"/>
      <c r="AA23661" s="217"/>
      <c r="AB23661" s="217"/>
      <c r="AC23661" s="217"/>
      <c r="AD23661" s="213"/>
    </row>
    <row r="23662" spans="20:30" x14ac:dyDescent="0.2">
      <c r="T23662" s="212"/>
      <c r="U23662" s="213"/>
      <c r="V23662" s="213"/>
      <c r="W23662" s="213"/>
      <c r="X23662" s="214"/>
      <c r="Y23662" s="214"/>
      <c r="Z23662" s="214"/>
      <c r="AA23662" s="217"/>
      <c r="AB23662" s="217"/>
      <c r="AC23662" s="217"/>
      <c r="AD23662" s="213"/>
    </row>
    <row r="23663" spans="20:30" x14ac:dyDescent="0.2">
      <c r="T23663" s="212"/>
      <c r="U23663" s="213"/>
      <c r="V23663" s="213"/>
      <c r="W23663" s="213"/>
      <c r="X23663" s="214"/>
      <c r="Y23663" s="214"/>
      <c r="Z23663" s="214"/>
      <c r="AA23663" s="217"/>
      <c r="AB23663" s="217"/>
      <c r="AC23663" s="217"/>
      <c r="AD23663" s="213"/>
    </row>
    <row r="23664" spans="20:30" x14ac:dyDescent="0.2">
      <c r="T23664" s="212"/>
      <c r="U23664" s="213"/>
      <c r="V23664" s="213"/>
      <c r="W23664" s="213"/>
      <c r="X23664" s="214"/>
      <c r="Y23664" s="214"/>
      <c r="Z23664" s="214"/>
      <c r="AA23664" s="217"/>
      <c r="AB23664" s="217"/>
      <c r="AC23664" s="217"/>
      <c r="AD23664" s="213"/>
    </row>
    <row r="23665" spans="20:30" x14ac:dyDescent="0.2">
      <c r="T23665" s="212"/>
      <c r="U23665" s="213"/>
      <c r="V23665" s="213"/>
      <c r="W23665" s="213"/>
      <c r="X23665" s="214"/>
      <c r="Y23665" s="214"/>
      <c r="Z23665" s="214"/>
      <c r="AA23665" s="217"/>
      <c r="AB23665" s="217"/>
      <c r="AC23665" s="217"/>
      <c r="AD23665" s="213"/>
    </row>
    <row r="23666" spans="20:30" x14ac:dyDescent="0.2">
      <c r="T23666" s="212"/>
      <c r="U23666" s="213"/>
      <c r="V23666" s="213"/>
      <c r="W23666" s="213"/>
      <c r="X23666" s="214"/>
      <c r="Y23666" s="214"/>
      <c r="Z23666" s="214"/>
      <c r="AA23666" s="217"/>
      <c r="AB23666" s="217"/>
      <c r="AC23666" s="217"/>
      <c r="AD23666" s="213"/>
    </row>
    <row r="23667" spans="20:30" x14ac:dyDescent="0.2">
      <c r="T23667" s="212"/>
      <c r="U23667" s="213"/>
      <c r="V23667" s="213"/>
      <c r="W23667" s="213"/>
      <c r="X23667" s="214"/>
      <c r="Y23667" s="214"/>
      <c r="Z23667" s="214"/>
      <c r="AA23667" s="217"/>
      <c r="AB23667" s="217"/>
      <c r="AC23667" s="217"/>
      <c r="AD23667" s="213"/>
    </row>
    <row r="23668" spans="20:30" x14ac:dyDescent="0.2">
      <c r="T23668" s="212"/>
      <c r="U23668" s="213"/>
      <c r="V23668" s="213"/>
      <c r="W23668" s="213"/>
      <c r="X23668" s="214"/>
      <c r="Y23668" s="214"/>
      <c r="Z23668" s="214"/>
      <c r="AA23668" s="217"/>
      <c r="AB23668" s="217"/>
      <c r="AC23668" s="217"/>
      <c r="AD23668" s="213"/>
    </row>
    <row r="23669" spans="20:30" x14ac:dyDescent="0.2">
      <c r="T23669" s="212"/>
      <c r="U23669" s="213"/>
      <c r="V23669" s="213"/>
      <c r="W23669" s="213"/>
      <c r="X23669" s="214"/>
      <c r="Y23669" s="214"/>
      <c r="Z23669" s="214"/>
      <c r="AA23669" s="217"/>
      <c r="AB23669" s="217"/>
      <c r="AC23669" s="217"/>
      <c r="AD23669" s="213"/>
    </row>
    <row r="23670" spans="20:30" x14ac:dyDescent="0.2">
      <c r="T23670" s="212"/>
      <c r="U23670" s="213"/>
      <c r="V23670" s="213"/>
      <c r="W23670" s="213"/>
      <c r="X23670" s="214"/>
      <c r="Y23670" s="214"/>
      <c r="Z23670" s="214"/>
      <c r="AA23670" s="217"/>
      <c r="AB23670" s="217"/>
      <c r="AC23670" s="217"/>
      <c r="AD23670" s="213"/>
    </row>
    <row r="23671" spans="20:30" x14ac:dyDescent="0.2">
      <c r="T23671" s="212"/>
      <c r="U23671" s="213"/>
      <c r="V23671" s="213"/>
      <c r="W23671" s="213"/>
      <c r="X23671" s="214"/>
      <c r="Y23671" s="214"/>
      <c r="Z23671" s="214"/>
      <c r="AA23671" s="217"/>
      <c r="AB23671" s="217"/>
      <c r="AC23671" s="217"/>
      <c r="AD23671" s="213"/>
    </row>
    <row r="23672" spans="20:30" x14ac:dyDescent="0.2">
      <c r="T23672" s="212"/>
      <c r="U23672" s="213"/>
      <c r="V23672" s="213"/>
      <c r="W23672" s="213"/>
      <c r="X23672" s="214"/>
      <c r="Y23672" s="214"/>
      <c r="Z23672" s="214"/>
      <c r="AA23672" s="217"/>
      <c r="AB23672" s="217"/>
      <c r="AC23672" s="217"/>
      <c r="AD23672" s="213"/>
    </row>
    <row r="23673" spans="20:30" x14ac:dyDescent="0.2">
      <c r="T23673" s="212"/>
      <c r="U23673" s="213"/>
      <c r="V23673" s="213"/>
      <c r="W23673" s="213"/>
      <c r="X23673" s="214"/>
      <c r="Y23673" s="214"/>
      <c r="Z23673" s="214"/>
      <c r="AA23673" s="217"/>
      <c r="AB23673" s="217"/>
      <c r="AC23673" s="217"/>
      <c r="AD23673" s="213"/>
    </row>
    <row r="23674" spans="20:30" x14ac:dyDescent="0.2">
      <c r="T23674" s="212"/>
      <c r="U23674" s="213"/>
      <c r="V23674" s="213"/>
      <c r="W23674" s="213"/>
      <c r="X23674" s="214"/>
      <c r="Y23674" s="214"/>
      <c r="Z23674" s="214"/>
      <c r="AA23674" s="217"/>
      <c r="AB23674" s="217"/>
      <c r="AC23674" s="217"/>
      <c r="AD23674" s="213"/>
    </row>
    <row r="23675" spans="20:30" x14ac:dyDescent="0.2">
      <c r="T23675" s="212"/>
      <c r="U23675" s="213"/>
      <c r="V23675" s="213"/>
      <c r="W23675" s="213"/>
      <c r="X23675" s="214"/>
      <c r="Y23675" s="214"/>
      <c r="Z23675" s="214"/>
      <c r="AA23675" s="217"/>
      <c r="AB23675" s="217"/>
      <c r="AC23675" s="217"/>
      <c r="AD23675" s="213"/>
    </row>
    <row r="23676" spans="20:30" x14ac:dyDescent="0.2">
      <c r="T23676" s="212"/>
      <c r="U23676" s="213"/>
      <c r="V23676" s="213"/>
      <c r="W23676" s="213"/>
      <c r="X23676" s="214"/>
      <c r="Y23676" s="214"/>
      <c r="Z23676" s="214"/>
      <c r="AA23676" s="217"/>
      <c r="AB23676" s="217"/>
      <c r="AC23676" s="217"/>
      <c r="AD23676" s="213"/>
    </row>
    <row r="23677" spans="20:30" x14ac:dyDescent="0.2">
      <c r="T23677" s="212"/>
      <c r="U23677" s="213"/>
      <c r="V23677" s="213"/>
      <c r="W23677" s="213"/>
      <c r="X23677" s="214"/>
      <c r="Y23677" s="214"/>
      <c r="Z23677" s="214"/>
      <c r="AA23677" s="217"/>
      <c r="AB23677" s="217"/>
      <c r="AC23677" s="217"/>
      <c r="AD23677" s="213"/>
    </row>
    <row r="23678" spans="20:30" x14ac:dyDescent="0.2">
      <c r="T23678" s="212"/>
      <c r="U23678" s="213"/>
      <c r="V23678" s="213"/>
      <c r="W23678" s="213"/>
      <c r="X23678" s="214"/>
      <c r="Y23678" s="214"/>
      <c r="Z23678" s="214"/>
      <c r="AA23678" s="217"/>
      <c r="AB23678" s="217"/>
      <c r="AC23678" s="217"/>
      <c r="AD23678" s="213"/>
    </row>
    <row r="23679" spans="20:30" x14ac:dyDescent="0.2">
      <c r="T23679" s="212"/>
      <c r="U23679" s="213"/>
      <c r="V23679" s="213"/>
      <c r="W23679" s="213"/>
      <c r="X23679" s="214"/>
      <c r="Y23679" s="214"/>
      <c r="Z23679" s="214"/>
      <c r="AA23679" s="217"/>
      <c r="AB23679" s="217"/>
      <c r="AC23679" s="217"/>
      <c r="AD23679" s="213"/>
    </row>
    <row r="23680" spans="20:30" x14ac:dyDescent="0.2">
      <c r="T23680" s="212"/>
      <c r="U23680" s="213"/>
      <c r="V23680" s="213"/>
      <c r="W23680" s="213"/>
      <c r="X23680" s="214"/>
      <c r="Y23680" s="214"/>
      <c r="Z23680" s="214"/>
      <c r="AA23680" s="217"/>
      <c r="AB23680" s="217"/>
      <c r="AC23680" s="217"/>
      <c r="AD23680" s="213"/>
    </row>
    <row r="23681" spans="20:30" x14ac:dyDescent="0.2">
      <c r="T23681" s="212"/>
      <c r="U23681" s="213"/>
      <c r="V23681" s="213"/>
      <c r="W23681" s="213"/>
      <c r="X23681" s="214"/>
      <c r="Y23681" s="214"/>
      <c r="Z23681" s="214"/>
      <c r="AA23681" s="217"/>
      <c r="AB23681" s="217"/>
      <c r="AC23681" s="217"/>
      <c r="AD23681" s="213"/>
    </row>
    <row r="23682" spans="20:30" x14ac:dyDescent="0.2">
      <c r="T23682" s="212"/>
      <c r="U23682" s="213"/>
      <c r="V23682" s="213"/>
      <c r="W23682" s="213"/>
      <c r="X23682" s="214"/>
      <c r="Y23682" s="214"/>
      <c r="Z23682" s="214"/>
      <c r="AA23682" s="217"/>
      <c r="AB23682" s="217"/>
      <c r="AC23682" s="217"/>
      <c r="AD23682" s="213"/>
    </row>
    <row r="23683" spans="20:30" x14ac:dyDescent="0.2">
      <c r="T23683" s="212"/>
      <c r="U23683" s="213"/>
      <c r="V23683" s="213"/>
      <c r="W23683" s="213"/>
      <c r="X23683" s="214"/>
      <c r="Y23683" s="214"/>
      <c r="Z23683" s="214"/>
      <c r="AA23683" s="217"/>
      <c r="AB23683" s="217"/>
      <c r="AC23683" s="217"/>
      <c r="AD23683" s="213"/>
    </row>
    <row r="23684" spans="20:30" x14ac:dyDescent="0.2">
      <c r="T23684" s="212"/>
      <c r="U23684" s="213"/>
      <c r="V23684" s="213"/>
      <c r="W23684" s="213"/>
      <c r="X23684" s="214"/>
      <c r="Y23684" s="214"/>
      <c r="Z23684" s="214"/>
      <c r="AA23684" s="217"/>
      <c r="AB23684" s="217"/>
      <c r="AC23684" s="217"/>
      <c r="AD23684" s="213"/>
    </row>
    <row r="23685" spans="20:30" x14ac:dyDescent="0.2">
      <c r="T23685" s="212"/>
      <c r="U23685" s="213"/>
      <c r="V23685" s="213"/>
      <c r="W23685" s="213"/>
      <c r="X23685" s="214"/>
      <c r="Y23685" s="214"/>
      <c r="Z23685" s="214"/>
      <c r="AA23685" s="217"/>
      <c r="AB23685" s="217"/>
      <c r="AC23685" s="217"/>
      <c r="AD23685" s="213"/>
    </row>
    <row r="23686" spans="20:30" x14ac:dyDescent="0.2">
      <c r="T23686" s="212"/>
      <c r="U23686" s="213"/>
      <c r="V23686" s="213"/>
      <c r="W23686" s="213"/>
      <c r="X23686" s="214"/>
      <c r="Y23686" s="214"/>
      <c r="Z23686" s="214"/>
      <c r="AA23686" s="217"/>
      <c r="AB23686" s="217"/>
      <c r="AC23686" s="217"/>
      <c r="AD23686" s="213"/>
    </row>
    <row r="23687" spans="20:30" x14ac:dyDescent="0.2">
      <c r="T23687" s="212"/>
      <c r="U23687" s="213"/>
      <c r="V23687" s="213"/>
      <c r="W23687" s="213"/>
      <c r="X23687" s="214"/>
      <c r="Y23687" s="214"/>
      <c r="Z23687" s="214"/>
      <c r="AA23687" s="217"/>
      <c r="AB23687" s="217"/>
      <c r="AC23687" s="217"/>
      <c r="AD23687" s="213"/>
    </row>
    <row r="23688" spans="20:30" x14ac:dyDescent="0.2">
      <c r="T23688" s="212"/>
      <c r="U23688" s="213"/>
      <c r="V23688" s="213"/>
      <c r="W23688" s="213"/>
      <c r="X23688" s="214"/>
      <c r="Y23688" s="214"/>
      <c r="Z23688" s="214"/>
      <c r="AA23688" s="217"/>
      <c r="AB23688" s="217"/>
      <c r="AC23688" s="217"/>
      <c r="AD23688" s="213"/>
    </row>
    <row r="23689" spans="20:30" x14ac:dyDescent="0.2">
      <c r="T23689" s="212"/>
      <c r="U23689" s="213"/>
      <c r="V23689" s="213"/>
      <c r="W23689" s="213"/>
      <c r="X23689" s="214"/>
      <c r="Y23689" s="214"/>
      <c r="Z23689" s="214"/>
      <c r="AA23689" s="217"/>
      <c r="AB23689" s="217"/>
      <c r="AC23689" s="217"/>
      <c r="AD23689" s="213"/>
    </row>
    <row r="23690" spans="20:30" x14ac:dyDescent="0.2">
      <c r="T23690" s="212"/>
      <c r="U23690" s="213"/>
      <c r="V23690" s="213"/>
      <c r="W23690" s="213"/>
      <c r="X23690" s="214"/>
      <c r="Y23690" s="214"/>
      <c r="Z23690" s="214"/>
      <c r="AA23690" s="217"/>
      <c r="AB23690" s="217"/>
      <c r="AC23690" s="217"/>
      <c r="AD23690" s="213"/>
    </row>
    <row r="23691" spans="20:30" x14ac:dyDescent="0.2">
      <c r="T23691" s="212"/>
      <c r="U23691" s="213"/>
      <c r="V23691" s="213"/>
      <c r="W23691" s="213"/>
      <c r="X23691" s="214"/>
      <c r="Y23691" s="214"/>
      <c r="Z23691" s="214"/>
      <c r="AA23691" s="217"/>
      <c r="AB23691" s="217"/>
      <c r="AC23691" s="217"/>
      <c r="AD23691" s="213"/>
    </row>
    <row r="23692" spans="20:30" x14ac:dyDescent="0.2">
      <c r="T23692" s="212"/>
      <c r="U23692" s="213"/>
      <c r="V23692" s="213"/>
      <c r="W23692" s="213"/>
      <c r="X23692" s="214"/>
      <c r="Y23692" s="214"/>
      <c r="Z23692" s="214"/>
      <c r="AA23692" s="217"/>
      <c r="AB23692" s="217"/>
      <c r="AC23692" s="217"/>
      <c r="AD23692" s="213"/>
    </row>
    <row r="23693" spans="20:30" x14ac:dyDescent="0.2">
      <c r="T23693" s="212"/>
      <c r="U23693" s="213"/>
      <c r="V23693" s="213"/>
      <c r="W23693" s="213"/>
      <c r="X23693" s="214"/>
      <c r="Y23693" s="214"/>
      <c r="Z23693" s="214"/>
      <c r="AA23693" s="217"/>
      <c r="AB23693" s="217"/>
      <c r="AC23693" s="217"/>
      <c r="AD23693" s="213"/>
    </row>
    <row r="23694" spans="20:30" x14ac:dyDescent="0.2">
      <c r="T23694" s="212"/>
      <c r="U23694" s="213"/>
      <c r="V23694" s="213"/>
      <c r="W23694" s="213"/>
      <c r="X23694" s="214"/>
      <c r="Y23694" s="214"/>
      <c r="Z23694" s="214"/>
      <c r="AA23694" s="217"/>
      <c r="AB23694" s="217"/>
      <c r="AC23694" s="217"/>
      <c r="AD23694" s="213"/>
    </row>
    <row r="23695" spans="20:30" x14ac:dyDescent="0.2">
      <c r="T23695" s="212"/>
      <c r="U23695" s="213"/>
      <c r="V23695" s="213"/>
      <c r="W23695" s="213"/>
      <c r="X23695" s="214"/>
      <c r="Y23695" s="214"/>
      <c r="Z23695" s="214"/>
      <c r="AA23695" s="217"/>
      <c r="AB23695" s="217"/>
      <c r="AC23695" s="217"/>
      <c r="AD23695" s="213"/>
    </row>
    <row r="23696" spans="20:30" x14ac:dyDescent="0.2">
      <c r="T23696" s="212"/>
      <c r="U23696" s="213"/>
      <c r="V23696" s="213"/>
      <c r="W23696" s="213"/>
      <c r="X23696" s="214"/>
      <c r="Y23696" s="214"/>
      <c r="Z23696" s="214"/>
      <c r="AA23696" s="217"/>
      <c r="AB23696" s="217"/>
      <c r="AC23696" s="217"/>
      <c r="AD23696" s="213"/>
    </row>
    <row r="23697" spans="20:30" x14ac:dyDescent="0.2">
      <c r="T23697" s="212"/>
      <c r="U23697" s="213"/>
      <c r="V23697" s="213"/>
      <c r="W23697" s="213"/>
      <c r="X23697" s="214"/>
      <c r="Y23697" s="214"/>
      <c r="Z23697" s="214"/>
      <c r="AA23697" s="217"/>
      <c r="AB23697" s="217"/>
      <c r="AC23697" s="217"/>
      <c r="AD23697" s="213"/>
    </row>
    <row r="23698" spans="20:30" x14ac:dyDescent="0.2">
      <c r="T23698" s="212"/>
      <c r="U23698" s="213"/>
      <c r="V23698" s="213"/>
      <c r="W23698" s="213"/>
      <c r="X23698" s="214"/>
      <c r="Y23698" s="214"/>
      <c r="Z23698" s="214"/>
      <c r="AA23698" s="217"/>
      <c r="AB23698" s="217"/>
      <c r="AC23698" s="217"/>
      <c r="AD23698" s="213"/>
    </row>
    <row r="23699" spans="20:30" x14ac:dyDescent="0.2">
      <c r="T23699" s="212"/>
      <c r="U23699" s="213"/>
      <c r="V23699" s="213"/>
      <c r="W23699" s="213"/>
      <c r="X23699" s="214"/>
      <c r="Y23699" s="214"/>
      <c r="Z23699" s="214"/>
      <c r="AA23699" s="217"/>
      <c r="AB23699" s="217"/>
      <c r="AC23699" s="217"/>
      <c r="AD23699" s="213"/>
    </row>
    <row r="23700" spans="20:30" x14ac:dyDescent="0.2">
      <c r="T23700" s="212"/>
      <c r="U23700" s="213"/>
      <c r="V23700" s="213"/>
      <c r="W23700" s="213"/>
      <c r="X23700" s="214"/>
      <c r="Y23700" s="214"/>
      <c r="Z23700" s="214"/>
      <c r="AA23700" s="217"/>
      <c r="AB23700" s="217"/>
      <c r="AC23700" s="217"/>
      <c r="AD23700" s="213"/>
    </row>
    <row r="23701" spans="20:30" x14ac:dyDescent="0.2">
      <c r="T23701" s="212"/>
      <c r="U23701" s="213"/>
      <c r="V23701" s="213"/>
      <c r="W23701" s="213"/>
      <c r="X23701" s="214"/>
      <c r="Y23701" s="214"/>
      <c r="Z23701" s="214"/>
      <c r="AA23701" s="217"/>
      <c r="AB23701" s="217"/>
      <c r="AC23701" s="217"/>
      <c r="AD23701" s="213"/>
    </row>
    <row r="23702" spans="20:30" x14ac:dyDescent="0.2">
      <c r="T23702" s="212"/>
      <c r="U23702" s="213"/>
      <c r="V23702" s="213"/>
      <c r="W23702" s="213"/>
      <c r="X23702" s="214"/>
      <c r="Y23702" s="214"/>
      <c r="Z23702" s="214"/>
      <c r="AA23702" s="217"/>
      <c r="AB23702" s="217"/>
      <c r="AC23702" s="217"/>
      <c r="AD23702" s="213"/>
    </row>
    <row r="23703" spans="20:30" x14ac:dyDescent="0.2">
      <c r="T23703" s="212"/>
      <c r="U23703" s="213"/>
      <c r="V23703" s="213"/>
      <c r="W23703" s="213"/>
      <c r="X23703" s="214"/>
      <c r="Y23703" s="214"/>
      <c r="Z23703" s="214"/>
      <c r="AA23703" s="217"/>
      <c r="AB23703" s="217"/>
      <c r="AC23703" s="217"/>
      <c r="AD23703" s="213"/>
    </row>
    <row r="23704" spans="20:30" x14ac:dyDescent="0.2">
      <c r="T23704" s="212"/>
      <c r="U23704" s="213"/>
      <c r="V23704" s="213"/>
      <c r="W23704" s="213"/>
      <c r="X23704" s="214"/>
      <c r="Y23704" s="214"/>
      <c r="Z23704" s="214"/>
      <c r="AA23704" s="217"/>
      <c r="AB23704" s="217"/>
      <c r="AC23704" s="217"/>
      <c r="AD23704" s="213"/>
    </row>
    <row r="23705" spans="20:30" x14ac:dyDescent="0.2">
      <c r="T23705" s="212"/>
      <c r="U23705" s="213"/>
      <c r="V23705" s="213"/>
      <c r="W23705" s="213"/>
      <c r="X23705" s="214"/>
      <c r="Y23705" s="214"/>
      <c r="Z23705" s="214"/>
      <c r="AA23705" s="217"/>
      <c r="AB23705" s="217"/>
      <c r="AC23705" s="217"/>
      <c r="AD23705" s="213"/>
    </row>
    <row r="23706" spans="20:30" x14ac:dyDescent="0.2">
      <c r="T23706" s="212"/>
      <c r="U23706" s="213"/>
      <c r="V23706" s="213"/>
      <c r="W23706" s="213"/>
      <c r="X23706" s="214"/>
      <c r="Y23706" s="214"/>
      <c r="Z23706" s="214"/>
      <c r="AA23706" s="217"/>
      <c r="AB23706" s="217"/>
      <c r="AC23706" s="217"/>
      <c r="AD23706" s="213"/>
    </row>
    <row r="23707" spans="20:30" x14ac:dyDescent="0.2">
      <c r="T23707" s="212"/>
      <c r="U23707" s="213"/>
      <c r="V23707" s="213"/>
      <c r="W23707" s="213"/>
      <c r="X23707" s="214"/>
      <c r="Y23707" s="214"/>
      <c r="Z23707" s="214"/>
      <c r="AA23707" s="217"/>
      <c r="AB23707" s="217"/>
      <c r="AC23707" s="217"/>
      <c r="AD23707" s="213"/>
    </row>
    <row r="23708" spans="20:30" x14ac:dyDescent="0.2">
      <c r="T23708" s="212"/>
      <c r="U23708" s="213"/>
      <c r="V23708" s="213"/>
      <c r="W23708" s="213"/>
      <c r="X23708" s="214"/>
      <c r="Y23708" s="214"/>
      <c r="Z23708" s="214"/>
      <c r="AA23708" s="217"/>
      <c r="AB23708" s="217"/>
      <c r="AC23708" s="217"/>
      <c r="AD23708" s="213"/>
    </row>
    <row r="23709" spans="20:30" x14ac:dyDescent="0.2">
      <c r="T23709" s="212"/>
      <c r="U23709" s="213"/>
      <c r="V23709" s="213"/>
      <c r="W23709" s="213"/>
      <c r="X23709" s="214"/>
      <c r="Y23709" s="214"/>
      <c r="Z23709" s="214"/>
      <c r="AA23709" s="217"/>
      <c r="AB23709" s="217"/>
      <c r="AC23709" s="217"/>
      <c r="AD23709" s="213"/>
    </row>
    <row r="23710" spans="20:30" x14ac:dyDescent="0.2">
      <c r="T23710" s="212"/>
      <c r="U23710" s="213"/>
      <c r="V23710" s="213"/>
      <c r="W23710" s="213"/>
      <c r="X23710" s="214"/>
      <c r="Y23710" s="214"/>
      <c r="Z23710" s="214"/>
      <c r="AA23710" s="217"/>
      <c r="AB23710" s="217"/>
      <c r="AC23710" s="217"/>
      <c r="AD23710" s="213"/>
    </row>
    <row r="23711" spans="20:30" x14ac:dyDescent="0.2">
      <c r="T23711" s="212"/>
      <c r="U23711" s="213"/>
      <c r="V23711" s="213"/>
      <c r="W23711" s="213"/>
      <c r="X23711" s="214"/>
      <c r="Y23711" s="214"/>
      <c r="Z23711" s="214"/>
      <c r="AA23711" s="217"/>
      <c r="AB23711" s="217"/>
      <c r="AC23711" s="217"/>
      <c r="AD23711" s="213"/>
    </row>
    <row r="23712" spans="20:30" x14ac:dyDescent="0.2">
      <c r="T23712" s="212"/>
      <c r="U23712" s="213"/>
      <c r="V23712" s="213"/>
      <c r="W23712" s="213"/>
      <c r="X23712" s="214"/>
      <c r="Y23712" s="214"/>
      <c r="Z23712" s="214"/>
      <c r="AA23712" s="217"/>
      <c r="AB23712" s="217"/>
      <c r="AC23712" s="217"/>
      <c r="AD23712" s="213"/>
    </row>
    <row r="23713" spans="20:30" x14ac:dyDescent="0.2">
      <c r="T23713" s="212"/>
      <c r="U23713" s="213"/>
      <c r="V23713" s="213"/>
      <c r="W23713" s="213"/>
      <c r="X23713" s="214"/>
      <c r="Y23713" s="214"/>
      <c r="Z23713" s="214"/>
      <c r="AA23713" s="217"/>
      <c r="AB23713" s="217"/>
      <c r="AC23713" s="217"/>
      <c r="AD23713" s="213"/>
    </row>
    <row r="23714" spans="20:30" x14ac:dyDescent="0.2">
      <c r="T23714" s="212"/>
      <c r="U23714" s="213"/>
      <c r="V23714" s="213"/>
      <c r="W23714" s="213"/>
      <c r="X23714" s="214"/>
      <c r="Y23714" s="214"/>
      <c r="Z23714" s="214"/>
      <c r="AA23714" s="217"/>
      <c r="AB23714" s="217"/>
      <c r="AC23714" s="217"/>
      <c r="AD23714" s="213"/>
    </row>
    <row r="23715" spans="20:30" x14ac:dyDescent="0.2">
      <c r="T23715" s="212"/>
      <c r="U23715" s="213"/>
      <c r="V23715" s="213"/>
      <c r="W23715" s="213"/>
      <c r="X23715" s="214"/>
      <c r="Y23715" s="214"/>
      <c r="Z23715" s="214"/>
      <c r="AA23715" s="217"/>
      <c r="AB23715" s="217"/>
      <c r="AC23715" s="217"/>
      <c r="AD23715" s="213"/>
    </row>
    <row r="23716" spans="20:30" x14ac:dyDescent="0.2">
      <c r="T23716" s="212"/>
      <c r="U23716" s="213"/>
      <c r="V23716" s="213"/>
      <c r="W23716" s="213"/>
      <c r="X23716" s="214"/>
      <c r="Y23716" s="214"/>
      <c r="Z23716" s="214"/>
      <c r="AA23716" s="217"/>
      <c r="AB23716" s="217"/>
      <c r="AC23716" s="217"/>
      <c r="AD23716" s="213"/>
    </row>
    <row r="23717" spans="20:30" x14ac:dyDescent="0.2">
      <c r="T23717" s="212"/>
      <c r="U23717" s="213"/>
      <c r="V23717" s="213"/>
      <c r="W23717" s="213"/>
      <c r="X23717" s="214"/>
      <c r="Y23717" s="214"/>
      <c r="Z23717" s="214"/>
      <c r="AA23717" s="217"/>
      <c r="AB23717" s="217"/>
      <c r="AC23717" s="217"/>
      <c r="AD23717" s="213"/>
    </row>
    <row r="23718" spans="20:30" x14ac:dyDescent="0.2">
      <c r="T23718" s="212"/>
      <c r="U23718" s="213"/>
      <c r="V23718" s="213"/>
      <c r="W23718" s="213"/>
      <c r="X23718" s="214"/>
      <c r="Y23718" s="214"/>
      <c r="Z23718" s="214"/>
      <c r="AA23718" s="217"/>
      <c r="AB23718" s="217"/>
      <c r="AC23718" s="217"/>
      <c r="AD23718" s="213"/>
    </row>
    <row r="23719" spans="20:30" x14ac:dyDescent="0.2">
      <c r="T23719" s="212"/>
      <c r="U23719" s="213"/>
      <c r="V23719" s="213"/>
      <c r="W23719" s="213"/>
      <c r="X23719" s="214"/>
      <c r="Y23719" s="214"/>
      <c r="Z23719" s="214"/>
      <c r="AA23719" s="217"/>
      <c r="AB23719" s="217"/>
      <c r="AC23719" s="217"/>
      <c r="AD23719" s="213"/>
    </row>
    <row r="23720" spans="20:30" x14ac:dyDescent="0.2">
      <c r="T23720" s="212"/>
      <c r="U23720" s="213"/>
      <c r="V23720" s="213"/>
      <c r="W23720" s="213"/>
      <c r="X23720" s="214"/>
      <c r="Y23720" s="214"/>
      <c r="Z23720" s="214"/>
      <c r="AA23720" s="217"/>
      <c r="AB23720" s="217"/>
      <c r="AC23720" s="217"/>
      <c r="AD23720" s="213"/>
    </row>
    <row r="23721" spans="20:30" x14ac:dyDescent="0.2">
      <c r="T23721" s="212"/>
      <c r="U23721" s="213"/>
      <c r="V23721" s="213"/>
      <c r="W23721" s="213"/>
      <c r="X23721" s="214"/>
      <c r="Y23721" s="214"/>
      <c r="Z23721" s="214"/>
      <c r="AA23721" s="217"/>
      <c r="AB23721" s="217"/>
      <c r="AC23721" s="217"/>
      <c r="AD23721" s="213"/>
    </row>
    <row r="23722" spans="20:30" x14ac:dyDescent="0.2">
      <c r="T23722" s="212"/>
      <c r="U23722" s="213"/>
      <c r="V23722" s="213"/>
      <c r="W23722" s="213"/>
      <c r="X23722" s="214"/>
      <c r="Y23722" s="214"/>
      <c r="Z23722" s="214"/>
      <c r="AA23722" s="217"/>
      <c r="AB23722" s="217"/>
      <c r="AC23722" s="217"/>
      <c r="AD23722" s="213"/>
    </row>
    <row r="23723" spans="20:30" x14ac:dyDescent="0.2">
      <c r="T23723" s="212"/>
      <c r="U23723" s="213"/>
      <c r="V23723" s="213"/>
      <c r="W23723" s="213"/>
      <c r="X23723" s="214"/>
      <c r="Y23723" s="214"/>
      <c r="Z23723" s="214"/>
      <c r="AA23723" s="217"/>
      <c r="AB23723" s="217"/>
      <c r="AC23723" s="217"/>
      <c r="AD23723" s="213"/>
    </row>
    <row r="23724" spans="20:30" x14ac:dyDescent="0.2">
      <c r="T23724" s="212"/>
      <c r="U23724" s="213"/>
      <c r="V23724" s="213"/>
      <c r="W23724" s="213"/>
      <c r="X23724" s="214"/>
      <c r="Y23724" s="214"/>
      <c r="Z23724" s="214"/>
      <c r="AA23724" s="217"/>
      <c r="AB23724" s="217"/>
      <c r="AC23724" s="217"/>
      <c r="AD23724" s="213"/>
    </row>
    <row r="23725" spans="20:30" x14ac:dyDescent="0.2">
      <c r="T23725" s="212"/>
      <c r="U23725" s="213"/>
      <c r="V23725" s="213"/>
      <c r="W23725" s="213"/>
      <c r="X23725" s="214"/>
      <c r="Y23725" s="214"/>
      <c r="Z23725" s="214"/>
      <c r="AA23725" s="217"/>
      <c r="AB23725" s="217"/>
      <c r="AC23725" s="217"/>
      <c r="AD23725" s="213"/>
    </row>
    <row r="23726" spans="20:30" x14ac:dyDescent="0.2">
      <c r="T23726" s="212"/>
      <c r="U23726" s="213"/>
      <c r="V23726" s="213"/>
      <c r="W23726" s="213"/>
      <c r="X23726" s="214"/>
      <c r="Y23726" s="214"/>
      <c r="Z23726" s="214"/>
      <c r="AA23726" s="217"/>
      <c r="AB23726" s="217"/>
      <c r="AC23726" s="217"/>
      <c r="AD23726" s="213"/>
    </row>
    <row r="23727" spans="20:30" x14ac:dyDescent="0.2">
      <c r="T23727" s="212"/>
      <c r="U23727" s="213"/>
      <c r="V23727" s="213"/>
      <c r="W23727" s="213"/>
      <c r="X23727" s="214"/>
      <c r="Y23727" s="214"/>
      <c r="Z23727" s="214"/>
      <c r="AA23727" s="217"/>
      <c r="AB23727" s="217"/>
      <c r="AC23727" s="217"/>
      <c r="AD23727" s="213"/>
    </row>
    <row r="23728" spans="20:30" x14ac:dyDescent="0.2">
      <c r="T23728" s="212"/>
      <c r="U23728" s="213"/>
      <c r="V23728" s="213"/>
      <c r="W23728" s="213"/>
      <c r="X23728" s="214"/>
      <c r="Y23728" s="214"/>
      <c r="Z23728" s="214"/>
      <c r="AA23728" s="217"/>
      <c r="AB23728" s="217"/>
      <c r="AC23728" s="217"/>
      <c r="AD23728" s="213"/>
    </row>
    <row r="23729" spans="20:30" x14ac:dyDescent="0.2">
      <c r="T23729" s="212"/>
      <c r="U23729" s="213"/>
      <c r="V23729" s="213"/>
      <c r="W23729" s="213"/>
      <c r="X23729" s="214"/>
      <c r="Y23729" s="214"/>
      <c r="Z23729" s="214"/>
      <c r="AA23729" s="217"/>
      <c r="AB23729" s="217"/>
      <c r="AC23729" s="217"/>
      <c r="AD23729" s="213"/>
    </row>
    <row r="23730" spans="20:30" x14ac:dyDescent="0.2">
      <c r="T23730" s="212"/>
      <c r="U23730" s="213"/>
      <c r="V23730" s="213"/>
      <c r="W23730" s="213"/>
      <c r="X23730" s="214"/>
      <c r="Y23730" s="214"/>
      <c r="Z23730" s="214"/>
      <c r="AA23730" s="217"/>
      <c r="AB23730" s="217"/>
      <c r="AC23730" s="217"/>
      <c r="AD23730" s="213"/>
    </row>
    <row r="23731" spans="20:30" x14ac:dyDescent="0.2">
      <c r="T23731" s="212"/>
      <c r="U23731" s="213"/>
      <c r="V23731" s="213"/>
      <c r="W23731" s="213"/>
      <c r="X23731" s="214"/>
      <c r="Y23731" s="214"/>
      <c r="Z23731" s="214"/>
      <c r="AA23731" s="217"/>
      <c r="AB23731" s="217"/>
      <c r="AC23731" s="217"/>
      <c r="AD23731" s="213"/>
    </row>
    <row r="23732" spans="20:30" x14ac:dyDescent="0.2">
      <c r="T23732" s="212"/>
      <c r="U23732" s="213"/>
      <c r="V23732" s="213"/>
      <c r="W23732" s="213"/>
      <c r="X23732" s="214"/>
      <c r="Y23732" s="214"/>
      <c r="Z23732" s="214"/>
      <c r="AA23732" s="217"/>
      <c r="AB23732" s="217"/>
      <c r="AC23732" s="217"/>
      <c r="AD23732" s="213"/>
    </row>
    <row r="23733" spans="20:30" x14ac:dyDescent="0.2">
      <c r="T23733" s="212"/>
      <c r="U23733" s="213"/>
      <c r="V23733" s="213"/>
      <c r="W23733" s="213"/>
      <c r="X23733" s="214"/>
      <c r="Y23733" s="214"/>
      <c r="Z23733" s="214"/>
      <c r="AA23733" s="217"/>
      <c r="AB23733" s="217"/>
      <c r="AC23733" s="217"/>
      <c r="AD23733" s="213"/>
    </row>
    <row r="23734" spans="20:30" x14ac:dyDescent="0.2">
      <c r="T23734" s="212"/>
      <c r="U23734" s="213"/>
      <c r="V23734" s="213"/>
      <c r="W23734" s="213"/>
      <c r="X23734" s="214"/>
      <c r="Y23734" s="214"/>
      <c r="Z23734" s="214"/>
      <c r="AA23734" s="217"/>
      <c r="AB23734" s="217"/>
      <c r="AC23734" s="217"/>
      <c r="AD23734" s="213"/>
    </row>
    <row r="23735" spans="20:30" x14ac:dyDescent="0.2">
      <c r="T23735" s="212"/>
      <c r="U23735" s="213"/>
      <c r="V23735" s="213"/>
      <c r="W23735" s="213"/>
      <c r="X23735" s="214"/>
      <c r="Y23735" s="214"/>
      <c r="Z23735" s="214"/>
      <c r="AA23735" s="217"/>
      <c r="AB23735" s="217"/>
      <c r="AC23735" s="217"/>
      <c r="AD23735" s="213"/>
    </row>
    <row r="23736" spans="20:30" x14ac:dyDescent="0.2">
      <c r="T23736" s="212"/>
      <c r="U23736" s="213"/>
      <c r="V23736" s="213"/>
      <c r="W23736" s="213"/>
      <c r="X23736" s="214"/>
      <c r="Y23736" s="214"/>
      <c r="Z23736" s="214"/>
      <c r="AA23736" s="217"/>
      <c r="AB23736" s="217"/>
      <c r="AC23736" s="217"/>
      <c r="AD23736" s="213"/>
    </row>
    <row r="23737" spans="20:30" x14ac:dyDescent="0.2">
      <c r="T23737" s="212"/>
      <c r="U23737" s="213"/>
      <c r="V23737" s="213"/>
      <c r="W23737" s="213"/>
      <c r="X23737" s="214"/>
      <c r="Y23737" s="214"/>
      <c r="Z23737" s="214"/>
      <c r="AA23737" s="217"/>
      <c r="AB23737" s="217"/>
      <c r="AC23737" s="217"/>
      <c r="AD23737" s="213"/>
    </row>
    <row r="23738" spans="20:30" x14ac:dyDescent="0.2">
      <c r="T23738" s="212"/>
      <c r="U23738" s="213"/>
      <c r="V23738" s="213"/>
      <c r="W23738" s="213"/>
      <c r="X23738" s="214"/>
      <c r="Y23738" s="214"/>
      <c r="Z23738" s="214"/>
      <c r="AA23738" s="217"/>
      <c r="AB23738" s="217"/>
      <c r="AC23738" s="217"/>
      <c r="AD23738" s="213"/>
    </row>
    <row r="23739" spans="20:30" x14ac:dyDescent="0.2">
      <c r="T23739" s="212"/>
      <c r="U23739" s="213"/>
      <c r="V23739" s="213"/>
      <c r="W23739" s="213"/>
      <c r="X23739" s="214"/>
      <c r="Y23739" s="214"/>
      <c r="Z23739" s="214"/>
      <c r="AA23739" s="217"/>
      <c r="AB23739" s="217"/>
      <c r="AC23739" s="217"/>
      <c r="AD23739" s="213"/>
    </row>
    <row r="23740" spans="20:30" x14ac:dyDescent="0.2">
      <c r="T23740" s="212"/>
      <c r="U23740" s="213"/>
      <c r="V23740" s="213"/>
      <c r="W23740" s="213"/>
      <c r="X23740" s="214"/>
      <c r="Y23740" s="214"/>
      <c r="Z23740" s="214"/>
      <c r="AA23740" s="217"/>
      <c r="AB23740" s="217"/>
      <c r="AC23740" s="217"/>
      <c r="AD23740" s="213"/>
    </row>
    <row r="23741" spans="20:30" x14ac:dyDescent="0.2">
      <c r="T23741" s="212"/>
      <c r="U23741" s="213"/>
      <c r="V23741" s="213"/>
      <c r="W23741" s="213"/>
      <c r="X23741" s="214"/>
      <c r="Y23741" s="214"/>
      <c r="Z23741" s="214"/>
      <c r="AA23741" s="217"/>
      <c r="AB23741" s="217"/>
      <c r="AC23741" s="217"/>
      <c r="AD23741" s="213"/>
    </row>
    <row r="23742" spans="20:30" x14ac:dyDescent="0.2">
      <c r="T23742" s="212"/>
      <c r="U23742" s="213"/>
      <c r="V23742" s="213"/>
      <c r="W23742" s="213"/>
      <c r="X23742" s="214"/>
      <c r="Y23742" s="214"/>
      <c r="Z23742" s="214"/>
      <c r="AA23742" s="217"/>
      <c r="AB23742" s="217"/>
      <c r="AC23742" s="217"/>
      <c r="AD23742" s="213"/>
    </row>
    <row r="23743" spans="20:30" x14ac:dyDescent="0.2">
      <c r="T23743" s="212"/>
      <c r="U23743" s="213"/>
      <c r="V23743" s="213"/>
      <c r="W23743" s="213"/>
      <c r="X23743" s="214"/>
      <c r="Y23743" s="214"/>
      <c r="Z23743" s="214"/>
      <c r="AA23743" s="217"/>
      <c r="AB23743" s="217"/>
      <c r="AC23743" s="217"/>
      <c r="AD23743" s="213"/>
    </row>
    <row r="23744" spans="20:30" x14ac:dyDescent="0.2">
      <c r="T23744" s="212"/>
      <c r="U23744" s="213"/>
      <c r="V23744" s="213"/>
      <c r="W23744" s="213"/>
      <c r="X23744" s="214"/>
      <c r="Y23744" s="214"/>
      <c r="Z23744" s="214"/>
      <c r="AA23744" s="217"/>
      <c r="AB23744" s="217"/>
      <c r="AC23744" s="217"/>
      <c r="AD23744" s="213"/>
    </row>
    <row r="23745" spans="20:30" x14ac:dyDescent="0.2">
      <c r="T23745" s="212"/>
      <c r="U23745" s="213"/>
      <c r="V23745" s="213"/>
      <c r="W23745" s="213"/>
      <c r="X23745" s="214"/>
      <c r="Y23745" s="214"/>
      <c r="Z23745" s="214"/>
      <c r="AA23745" s="217"/>
      <c r="AB23745" s="217"/>
      <c r="AC23745" s="217"/>
      <c r="AD23745" s="213"/>
    </row>
    <row r="23746" spans="20:30" x14ac:dyDescent="0.2">
      <c r="T23746" s="212"/>
      <c r="U23746" s="213"/>
      <c r="V23746" s="213"/>
      <c r="W23746" s="213"/>
      <c r="X23746" s="214"/>
      <c r="Y23746" s="214"/>
      <c r="Z23746" s="214"/>
      <c r="AA23746" s="217"/>
      <c r="AB23746" s="217"/>
      <c r="AC23746" s="217"/>
      <c r="AD23746" s="213"/>
    </row>
    <row r="23747" spans="20:30" x14ac:dyDescent="0.2">
      <c r="T23747" s="212"/>
      <c r="U23747" s="213"/>
      <c r="V23747" s="213"/>
      <c r="W23747" s="213"/>
      <c r="X23747" s="214"/>
      <c r="Y23747" s="214"/>
      <c r="Z23747" s="214"/>
      <c r="AA23747" s="217"/>
      <c r="AB23747" s="217"/>
      <c r="AC23747" s="217"/>
      <c r="AD23747" s="213"/>
    </row>
    <row r="23748" spans="20:30" x14ac:dyDescent="0.2">
      <c r="T23748" s="212"/>
      <c r="U23748" s="213"/>
      <c r="V23748" s="213"/>
      <c r="W23748" s="213"/>
      <c r="X23748" s="214"/>
      <c r="Y23748" s="214"/>
      <c r="Z23748" s="214"/>
      <c r="AA23748" s="217"/>
      <c r="AB23748" s="217"/>
      <c r="AC23748" s="217"/>
      <c r="AD23748" s="213"/>
    </row>
    <row r="23749" spans="20:30" x14ac:dyDescent="0.2">
      <c r="T23749" s="212"/>
      <c r="U23749" s="213"/>
      <c r="V23749" s="213"/>
      <c r="W23749" s="213"/>
      <c r="X23749" s="214"/>
      <c r="Y23749" s="214"/>
      <c r="Z23749" s="214"/>
      <c r="AA23749" s="217"/>
      <c r="AB23749" s="217"/>
      <c r="AC23749" s="217"/>
      <c r="AD23749" s="213"/>
    </row>
    <row r="23750" spans="20:30" x14ac:dyDescent="0.2">
      <c r="T23750" s="212"/>
      <c r="U23750" s="213"/>
      <c r="V23750" s="213"/>
      <c r="W23750" s="213"/>
      <c r="X23750" s="214"/>
      <c r="Y23750" s="214"/>
      <c r="Z23750" s="214"/>
      <c r="AA23750" s="217"/>
      <c r="AB23750" s="217"/>
      <c r="AC23750" s="217"/>
      <c r="AD23750" s="213"/>
    </row>
    <row r="23751" spans="20:30" x14ac:dyDescent="0.2">
      <c r="T23751" s="212"/>
      <c r="U23751" s="213"/>
      <c r="V23751" s="213"/>
      <c r="W23751" s="213"/>
      <c r="X23751" s="214"/>
      <c r="Y23751" s="214"/>
      <c r="Z23751" s="214"/>
      <c r="AA23751" s="217"/>
      <c r="AB23751" s="217"/>
      <c r="AC23751" s="217"/>
      <c r="AD23751" s="213"/>
    </row>
    <row r="23752" spans="20:30" x14ac:dyDescent="0.2">
      <c r="T23752" s="212"/>
      <c r="U23752" s="213"/>
      <c r="V23752" s="213"/>
      <c r="W23752" s="213"/>
      <c r="X23752" s="214"/>
      <c r="Y23752" s="214"/>
      <c r="Z23752" s="214"/>
      <c r="AA23752" s="217"/>
      <c r="AB23752" s="217"/>
      <c r="AC23752" s="217"/>
      <c r="AD23752" s="213"/>
    </row>
    <row r="23753" spans="20:30" x14ac:dyDescent="0.2">
      <c r="T23753" s="212"/>
      <c r="U23753" s="213"/>
      <c r="V23753" s="213"/>
      <c r="W23753" s="213"/>
      <c r="X23753" s="214"/>
      <c r="Y23753" s="214"/>
      <c r="Z23753" s="214"/>
      <c r="AA23753" s="217"/>
      <c r="AB23753" s="217"/>
      <c r="AC23753" s="217"/>
      <c r="AD23753" s="213"/>
    </row>
    <row r="23754" spans="20:30" x14ac:dyDescent="0.2">
      <c r="T23754" s="212"/>
      <c r="U23754" s="213"/>
      <c r="V23754" s="213"/>
      <c r="W23754" s="213"/>
      <c r="X23754" s="214"/>
      <c r="Y23754" s="214"/>
      <c r="Z23754" s="214"/>
      <c r="AA23754" s="217"/>
      <c r="AB23754" s="217"/>
      <c r="AC23754" s="217"/>
      <c r="AD23754" s="213"/>
    </row>
    <row r="23755" spans="20:30" x14ac:dyDescent="0.2">
      <c r="T23755" s="212"/>
      <c r="U23755" s="213"/>
      <c r="V23755" s="213"/>
      <c r="W23755" s="213"/>
      <c r="X23755" s="214"/>
      <c r="Y23755" s="214"/>
      <c r="Z23755" s="214"/>
      <c r="AA23755" s="217"/>
      <c r="AB23755" s="217"/>
      <c r="AC23755" s="217"/>
      <c r="AD23755" s="213"/>
    </row>
    <row r="23756" spans="20:30" x14ac:dyDescent="0.2">
      <c r="T23756" s="212"/>
      <c r="U23756" s="213"/>
      <c r="V23756" s="213"/>
      <c r="W23756" s="213"/>
      <c r="X23756" s="214"/>
      <c r="Y23756" s="214"/>
      <c r="Z23756" s="214"/>
      <c r="AA23756" s="217"/>
      <c r="AB23756" s="217"/>
      <c r="AC23756" s="217"/>
      <c r="AD23756" s="213"/>
    </row>
    <row r="23757" spans="20:30" x14ac:dyDescent="0.2">
      <c r="T23757" s="212"/>
      <c r="U23757" s="213"/>
      <c r="V23757" s="213"/>
      <c r="W23757" s="213"/>
      <c r="X23757" s="214"/>
      <c r="Y23757" s="214"/>
      <c r="Z23757" s="214"/>
      <c r="AA23757" s="217"/>
      <c r="AB23757" s="217"/>
      <c r="AC23757" s="217"/>
      <c r="AD23757" s="213"/>
    </row>
    <row r="23758" spans="20:30" x14ac:dyDescent="0.2">
      <c r="T23758" s="212"/>
      <c r="U23758" s="213"/>
      <c r="V23758" s="213"/>
      <c r="W23758" s="213"/>
      <c r="X23758" s="214"/>
      <c r="Y23758" s="214"/>
      <c r="Z23758" s="214"/>
      <c r="AA23758" s="217"/>
      <c r="AB23758" s="217"/>
      <c r="AC23758" s="217"/>
      <c r="AD23758" s="213"/>
    </row>
    <row r="23759" spans="20:30" x14ac:dyDescent="0.2">
      <c r="T23759" s="212"/>
      <c r="U23759" s="213"/>
      <c r="V23759" s="213"/>
      <c r="W23759" s="213"/>
      <c r="X23759" s="214"/>
      <c r="Y23759" s="214"/>
      <c r="Z23759" s="214"/>
      <c r="AA23759" s="217"/>
      <c r="AB23759" s="217"/>
      <c r="AC23759" s="217"/>
      <c r="AD23759" s="213"/>
    </row>
    <row r="23760" spans="20:30" x14ac:dyDescent="0.2">
      <c r="T23760" s="212"/>
      <c r="U23760" s="213"/>
      <c r="V23760" s="213"/>
      <c r="W23760" s="213"/>
      <c r="X23760" s="214"/>
      <c r="Y23760" s="214"/>
      <c r="Z23760" s="214"/>
      <c r="AA23760" s="217"/>
      <c r="AB23760" s="217"/>
      <c r="AC23760" s="217"/>
      <c r="AD23760" s="213"/>
    </row>
    <row r="23761" spans="20:30" x14ac:dyDescent="0.2">
      <c r="T23761" s="212"/>
      <c r="U23761" s="213"/>
      <c r="V23761" s="213"/>
      <c r="W23761" s="213"/>
      <c r="X23761" s="214"/>
      <c r="Y23761" s="214"/>
      <c r="Z23761" s="214"/>
      <c r="AA23761" s="217"/>
      <c r="AB23761" s="217"/>
      <c r="AC23761" s="217"/>
      <c r="AD23761" s="213"/>
    </row>
    <row r="23762" spans="20:30" x14ac:dyDescent="0.2">
      <c r="T23762" s="212"/>
      <c r="U23762" s="213"/>
      <c r="V23762" s="213"/>
      <c r="W23762" s="213"/>
      <c r="X23762" s="214"/>
      <c r="Y23762" s="214"/>
      <c r="Z23762" s="214"/>
      <c r="AA23762" s="217"/>
      <c r="AB23762" s="217"/>
      <c r="AC23762" s="217"/>
      <c r="AD23762" s="213"/>
    </row>
    <row r="23763" spans="20:30" x14ac:dyDescent="0.2">
      <c r="T23763" s="212"/>
      <c r="U23763" s="213"/>
      <c r="V23763" s="213"/>
      <c r="W23763" s="213"/>
      <c r="X23763" s="214"/>
      <c r="Y23763" s="214"/>
      <c r="Z23763" s="214"/>
      <c r="AA23763" s="217"/>
      <c r="AB23763" s="217"/>
      <c r="AC23763" s="217"/>
      <c r="AD23763" s="213"/>
    </row>
    <row r="23764" spans="20:30" x14ac:dyDescent="0.2">
      <c r="T23764" s="212"/>
      <c r="U23764" s="213"/>
      <c r="V23764" s="213"/>
      <c r="W23764" s="213"/>
      <c r="X23764" s="214"/>
      <c r="Y23764" s="214"/>
      <c r="Z23764" s="214"/>
      <c r="AA23764" s="217"/>
      <c r="AB23764" s="217"/>
      <c r="AC23764" s="217"/>
      <c r="AD23764" s="213"/>
    </row>
    <row r="23765" spans="20:30" x14ac:dyDescent="0.2">
      <c r="T23765" s="212"/>
      <c r="U23765" s="213"/>
      <c r="V23765" s="213"/>
      <c r="W23765" s="213"/>
      <c r="X23765" s="214"/>
      <c r="Y23765" s="214"/>
      <c r="Z23765" s="214"/>
      <c r="AA23765" s="217"/>
      <c r="AB23765" s="217"/>
      <c r="AC23765" s="217"/>
      <c r="AD23765" s="213"/>
    </row>
    <row r="23766" spans="20:30" x14ac:dyDescent="0.2">
      <c r="T23766" s="212"/>
      <c r="U23766" s="213"/>
      <c r="V23766" s="213"/>
      <c r="W23766" s="213"/>
      <c r="X23766" s="214"/>
      <c r="Y23766" s="214"/>
      <c r="Z23766" s="214"/>
      <c r="AA23766" s="217"/>
      <c r="AB23766" s="217"/>
      <c r="AC23766" s="217"/>
      <c r="AD23766" s="213"/>
    </row>
    <row r="23767" spans="20:30" x14ac:dyDescent="0.2">
      <c r="T23767" s="212"/>
      <c r="U23767" s="213"/>
      <c r="V23767" s="213"/>
      <c r="W23767" s="213"/>
      <c r="X23767" s="214"/>
      <c r="Y23767" s="214"/>
      <c r="Z23767" s="214"/>
      <c r="AA23767" s="217"/>
      <c r="AB23767" s="217"/>
      <c r="AC23767" s="217"/>
      <c r="AD23767" s="213"/>
    </row>
    <row r="23768" spans="20:30" x14ac:dyDescent="0.2">
      <c r="T23768" s="212"/>
      <c r="U23768" s="213"/>
      <c r="V23768" s="213"/>
      <c r="W23768" s="213"/>
      <c r="X23768" s="214"/>
      <c r="Y23768" s="214"/>
      <c r="Z23768" s="214"/>
      <c r="AA23768" s="217"/>
      <c r="AB23768" s="217"/>
      <c r="AC23768" s="217"/>
      <c r="AD23768" s="213"/>
    </row>
    <row r="23769" spans="20:30" x14ac:dyDescent="0.2">
      <c r="T23769" s="212"/>
      <c r="U23769" s="213"/>
      <c r="V23769" s="213"/>
      <c r="W23769" s="213"/>
      <c r="X23769" s="214"/>
      <c r="Y23769" s="214"/>
      <c r="Z23769" s="214"/>
      <c r="AA23769" s="217"/>
      <c r="AB23769" s="217"/>
      <c r="AC23769" s="217"/>
      <c r="AD23769" s="213"/>
    </row>
    <row r="23770" spans="20:30" x14ac:dyDescent="0.2">
      <c r="T23770" s="212"/>
      <c r="U23770" s="213"/>
      <c r="V23770" s="213"/>
      <c r="W23770" s="213"/>
      <c r="X23770" s="214"/>
      <c r="Y23770" s="214"/>
      <c r="Z23770" s="214"/>
      <c r="AA23770" s="217"/>
      <c r="AB23770" s="217"/>
      <c r="AC23770" s="217"/>
      <c r="AD23770" s="213"/>
    </row>
    <row r="23771" spans="20:30" x14ac:dyDescent="0.2">
      <c r="T23771" s="212"/>
      <c r="U23771" s="213"/>
      <c r="V23771" s="213"/>
      <c r="W23771" s="213"/>
      <c r="X23771" s="214"/>
      <c r="Y23771" s="214"/>
      <c r="Z23771" s="214"/>
      <c r="AA23771" s="217"/>
      <c r="AB23771" s="217"/>
      <c r="AC23771" s="217"/>
      <c r="AD23771" s="213"/>
    </row>
    <row r="23772" spans="20:30" x14ac:dyDescent="0.2">
      <c r="T23772" s="212"/>
      <c r="U23772" s="213"/>
      <c r="V23772" s="213"/>
      <c r="W23772" s="213"/>
      <c r="X23772" s="214"/>
      <c r="Y23772" s="214"/>
      <c r="Z23772" s="214"/>
      <c r="AA23772" s="217"/>
      <c r="AB23772" s="217"/>
      <c r="AC23772" s="217"/>
      <c r="AD23772" s="213"/>
    </row>
    <row r="23773" spans="20:30" x14ac:dyDescent="0.2">
      <c r="T23773" s="212"/>
      <c r="U23773" s="213"/>
      <c r="V23773" s="213"/>
      <c r="W23773" s="213"/>
      <c r="X23773" s="214"/>
      <c r="Y23773" s="214"/>
      <c r="Z23773" s="214"/>
      <c r="AA23773" s="217"/>
      <c r="AB23773" s="217"/>
      <c r="AC23773" s="217"/>
      <c r="AD23773" s="213"/>
    </row>
    <row r="23774" spans="20:30" x14ac:dyDescent="0.2">
      <c r="T23774" s="212"/>
      <c r="U23774" s="213"/>
      <c r="V23774" s="213"/>
      <c r="W23774" s="213"/>
      <c r="X23774" s="214"/>
      <c r="Y23774" s="214"/>
      <c r="Z23774" s="214"/>
      <c r="AA23774" s="217"/>
      <c r="AB23774" s="217"/>
      <c r="AC23774" s="217"/>
      <c r="AD23774" s="213"/>
    </row>
    <row r="23775" spans="20:30" x14ac:dyDescent="0.2">
      <c r="T23775" s="212"/>
      <c r="U23775" s="213"/>
      <c r="V23775" s="213"/>
      <c r="W23775" s="213"/>
      <c r="X23775" s="214"/>
      <c r="Y23775" s="214"/>
      <c r="Z23775" s="214"/>
      <c r="AA23775" s="217"/>
      <c r="AB23775" s="217"/>
      <c r="AC23775" s="217"/>
      <c r="AD23775" s="213"/>
    </row>
    <row r="23776" spans="20:30" x14ac:dyDescent="0.2">
      <c r="T23776" s="212"/>
      <c r="U23776" s="213"/>
      <c r="V23776" s="213"/>
      <c r="W23776" s="213"/>
      <c r="X23776" s="214"/>
      <c r="Y23776" s="214"/>
      <c r="Z23776" s="214"/>
      <c r="AA23776" s="217"/>
      <c r="AB23776" s="217"/>
      <c r="AC23776" s="217"/>
      <c r="AD23776" s="213"/>
    </row>
    <row r="23777" spans="20:30" x14ac:dyDescent="0.2">
      <c r="T23777" s="212"/>
      <c r="U23777" s="213"/>
      <c r="V23777" s="213"/>
      <c r="W23777" s="213"/>
      <c r="X23777" s="214"/>
      <c r="Y23777" s="214"/>
      <c r="Z23777" s="214"/>
      <c r="AA23777" s="217"/>
      <c r="AB23777" s="217"/>
      <c r="AC23777" s="217"/>
      <c r="AD23777" s="213"/>
    </row>
    <row r="23778" spans="20:30" x14ac:dyDescent="0.2">
      <c r="T23778" s="212"/>
      <c r="U23778" s="213"/>
      <c r="V23778" s="213"/>
      <c r="W23778" s="213"/>
      <c r="X23778" s="214"/>
      <c r="Y23778" s="214"/>
      <c r="Z23778" s="214"/>
      <c r="AA23778" s="217"/>
      <c r="AB23778" s="217"/>
      <c r="AC23778" s="217"/>
      <c r="AD23778" s="213"/>
    </row>
    <row r="23779" spans="20:30" x14ac:dyDescent="0.2">
      <c r="T23779" s="212"/>
      <c r="U23779" s="213"/>
      <c r="V23779" s="213"/>
      <c r="W23779" s="213"/>
      <c r="X23779" s="214"/>
      <c r="Y23779" s="214"/>
      <c r="Z23779" s="214"/>
      <c r="AA23779" s="217"/>
      <c r="AB23779" s="217"/>
      <c r="AC23779" s="217"/>
      <c r="AD23779" s="213"/>
    </row>
    <row r="23780" spans="20:30" x14ac:dyDescent="0.2">
      <c r="T23780" s="212"/>
      <c r="U23780" s="213"/>
      <c r="V23780" s="213"/>
      <c r="W23780" s="213"/>
      <c r="X23780" s="214"/>
      <c r="Y23780" s="214"/>
      <c r="Z23780" s="214"/>
      <c r="AA23780" s="217"/>
      <c r="AB23780" s="217"/>
      <c r="AC23780" s="217"/>
      <c r="AD23780" s="213"/>
    </row>
    <row r="23781" spans="20:30" x14ac:dyDescent="0.2">
      <c r="T23781" s="212"/>
      <c r="U23781" s="213"/>
      <c r="V23781" s="213"/>
      <c r="W23781" s="213"/>
      <c r="X23781" s="214"/>
      <c r="Y23781" s="214"/>
      <c r="Z23781" s="214"/>
      <c r="AA23781" s="217"/>
      <c r="AB23781" s="217"/>
      <c r="AC23781" s="217"/>
      <c r="AD23781" s="213"/>
    </row>
    <row r="23782" spans="20:30" x14ac:dyDescent="0.2">
      <c r="T23782" s="212"/>
      <c r="U23782" s="213"/>
      <c r="V23782" s="213"/>
      <c r="W23782" s="213"/>
      <c r="X23782" s="214"/>
      <c r="Y23782" s="214"/>
      <c r="Z23782" s="214"/>
      <c r="AA23782" s="217"/>
      <c r="AB23782" s="217"/>
      <c r="AC23782" s="217"/>
      <c r="AD23782" s="213"/>
    </row>
    <row r="23783" spans="20:30" x14ac:dyDescent="0.2">
      <c r="T23783" s="212"/>
      <c r="U23783" s="213"/>
      <c r="V23783" s="213"/>
      <c r="W23783" s="213"/>
      <c r="X23783" s="214"/>
      <c r="Y23783" s="214"/>
      <c r="Z23783" s="214"/>
      <c r="AA23783" s="217"/>
      <c r="AB23783" s="217"/>
      <c r="AC23783" s="217"/>
      <c r="AD23783" s="213"/>
    </row>
    <row r="23784" spans="20:30" x14ac:dyDescent="0.2">
      <c r="T23784" s="212"/>
      <c r="U23784" s="213"/>
      <c r="V23784" s="213"/>
      <c r="W23784" s="213"/>
      <c r="X23784" s="214"/>
      <c r="Y23784" s="214"/>
      <c r="Z23784" s="214"/>
      <c r="AA23784" s="217"/>
      <c r="AB23784" s="217"/>
      <c r="AC23784" s="217"/>
      <c r="AD23784" s="213"/>
    </row>
    <row r="23785" spans="20:30" x14ac:dyDescent="0.2">
      <c r="T23785" s="212"/>
      <c r="U23785" s="213"/>
      <c r="V23785" s="213"/>
      <c r="W23785" s="213"/>
      <c r="X23785" s="214"/>
      <c r="Y23785" s="214"/>
      <c r="Z23785" s="214"/>
      <c r="AA23785" s="217"/>
      <c r="AB23785" s="217"/>
      <c r="AC23785" s="217"/>
      <c r="AD23785" s="213"/>
    </row>
    <row r="23786" spans="20:30" x14ac:dyDescent="0.2">
      <c r="T23786" s="212"/>
      <c r="U23786" s="213"/>
      <c r="V23786" s="213"/>
      <c r="W23786" s="213"/>
      <c r="X23786" s="214"/>
      <c r="Y23786" s="214"/>
      <c r="Z23786" s="214"/>
      <c r="AA23786" s="217"/>
      <c r="AB23786" s="217"/>
      <c r="AC23786" s="217"/>
      <c r="AD23786" s="213"/>
    </row>
    <row r="23787" spans="20:30" x14ac:dyDescent="0.2">
      <c r="T23787" s="212"/>
      <c r="U23787" s="213"/>
      <c r="V23787" s="213"/>
      <c r="W23787" s="213"/>
      <c r="X23787" s="214"/>
      <c r="Y23787" s="214"/>
      <c r="Z23787" s="214"/>
      <c r="AA23787" s="217"/>
      <c r="AB23787" s="217"/>
      <c r="AC23787" s="217"/>
      <c r="AD23787" s="213"/>
    </row>
    <row r="23788" spans="20:30" x14ac:dyDescent="0.2">
      <c r="T23788" s="212"/>
      <c r="U23788" s="213"/>
      <c r="V23788" s="213"/>
      <c r="W23788" s="213"/>
      <c r="X23788" s="214"/>
      <c r="Y23788" s="214"/>
      <c r="Z23788" s="214"/>
      <c r="AA23788" s="217"/>
      <c r="AB23788" s="217"/>
      <c r="AC23788" s="217"/>
      <c r="AD23788" s="213"/>
    </row>
    <row r="23789" spans="20:30" x14ac:dyDescent="0.2">
      <c r="T23789" s="212"/>
      <c r="U23789" s="213"/>
      <c r="V23789" s="213"/>
      <c r="W23789" s="213"/>
      <c r="X23789" s="214"/>
      <c r="Y23789" s="214"/>
      <c r="Z23789" s="214"/>
      <c r="AA23789" s="217"/>
      <c r="AB23789" s="217"/>
      <c r="AC23789" s="217"/>
      <c r="AD23789" s="213"/>
    </row>
    <row r="23790" spans="20:30" x14ac:dyDescent="0.2">
      <c r="T23790" s="212"/>
      <c r="U23790" s="213"/>
      <c r="V23790" s="213"/>
      <c r="W23790" s="213"/>
      <c r="X23790" s="214"/>
      <c r="Y23790" s="214"/>
      <c r="Z23790" s="214"/>
      <c r="AA23790" s="217"/>
      <c r="AB23790" s="217"/>
      <c r="AC23790" s="217"/>
      <c r="AD23790" s="213"/>
    </row>
    <row r="23791" spans="20:30" x14ac:dyDescent="0.2">
      <c r="T23791" s="212"/>
      <c r="U23791" s="213"/>
      <c r="V23791" s="213"/>
      <c r="W23791" s="213"/>
      <c r="X23791" s="214"/>
      <c r="Y23791" s="214"/>
      <c r="Z23791" s="214"/>
      <c r="AA23791" s="217"/>
      <c r="AB23791" s="217"/>
      <c r="AC23791" s="217"/>
      <c r="AD23791" s="213"/>
    </row>
    <row r="23792" spans="20:30" x14ac:dyDescent="0.2">
      <c r="T23792" s="212"/>
      <c r="U23792" s="213"/>
      <c r="V23792" s="213"/>
      <c r="W23792" s="213"/>
      <c r="X23792" s="214"/>
      <c r="Y23792" s="214"/>
      <c r="Z23792" s="214"/>
      <c r="AA23792" s="217"/>
      <c r="AB23792" s="217"/>
      <c r="AC23792" s="217"/>
      <c r="AD23792" s="213"/>
    </row>
    <row r="23793" spans="20:30" x14ac:dyDescent="0.2">
      <c r="T23793" s="212"/>
      <c r="U23793" s="213"/>
      <c r="V23793" s="213"/>
      <c r="W23793" s="213"/>
      <c r="X23793" s="214"/>
      <c r="Y23793" s="214"/>
      <c r="Z23793" s="214"/>
      <c r="AA23793" s="217"/>
      <c r="AB23793" s="217"/>
      <c r="AC23793" s="217"/>
      <c r="AD23793" s="213"/>
    </row>
    <row r="23794" spans="20:30" x14ac:dyDescent="0.2">
      <c r="T23794" s="212"/>
      <c r="U23794" s="213"/>
      <c r="V23794" s="213"/>
      <c r="W23794" s="213"/>
      <c r="X23794" s="214"/>
      <c r="Y23794" s="214"/>
      <c r="Z23794" s="214"/>
      <c r="AA23794" s="217"/>
      <c r="AB23794" s="217"/>
      <c r="AC23794" s="217"/>
      <c r="AD23794" s="213"/>
    </row>
    <row r="23795" spans="20:30" x14ac:dyDescent="0.2">
      <c r="T23795" s="212"/>
      <c r="U23795" s="213"/>
      <c r="V23795" s="213"/>
      <c r="W23795" s="213"/>
      <c r="X23795" s="214"/>
      <c r="Y23795" s="214"/>
      <c r="Z23795" s="214"/>
      <c r="AA23795" s="217"/>
      <c r="AB23795" s="217"/>
      <c r="AC23795" s="217"/>
      <c r="AD23795" s="213"/>
    </row>
    <row r="23796" spans="20:30" x14ac:dyDescent="0.2">
      <c r="T23796" s="212"/>
      <c r="U23796" s="213"/>
      <c r="V23796" s="213"/>
      <c r="W23796" s="213"/>
      <c r="X23796" s="214"/>
      <c r="Y23796" s="214"/>
      <c r="Z23796" s="214"/>
      <c r="AA23796" s="217"/>
      <c r="AB23796" s="217"/>
      <c r="AC23796" s="217"/>
      <c r="AD23796" s="213"/>
    </row>
    <row r="23797" spans="20:30" x14ac:dyDescent="0.2">
      <c r="T23797" s="212"/>
      <c r="U23797" s="213"/>
      <c r="V23797" s="213"/>
      <c r="W23797" s="213"/>
      <c r="X23797" s="214"/>
      <c r="Y23797" s="214"/>
      <c r="Z23797" s="214"/>
      <c r="AA23797" s="217"/>
      <c r="AB23797" s="217"/>
      <c r="AC23797" s="217"/>
      <c r="AD23797" s="213"/>
    </row>
    <row r="23798" spans="20:30" x14ac:dyDescent="0.2">
      <c r="T23798" s="212"/>
      <c r="U23798" s="213"/>
      <c r="V23798" s="213"/>
      <c r="W23798" s="213"/>
      <c r="X23798" s="214"/>
      <c r="Y23798" s="214"/>
      <c r="Z23798" s="214"/>
      <c r="AA23798" s="217"/>
      <c r="AB23798" s="217"/>
      <c r="AC23798" s="217"/>
      <c r="AD23798" s="213"/>
    </row>
    <row r="23799" spans="20:30" x14ac:dyDescent="0.2">
      <c r="T23799" s="212"/>
      <c r="U23799" s="213"/>
      <c r="V23799" s="213"/>
      <c r="W23799" s="213"/>
      <c r="X23799" s="214"/>
      <c r="Y23799" s="214"/>
      <c r="Z23799" s="214"/>
      <c r="AA23799" s="217"/>
      <c r="AB23799" s="217"/>
      <c r="AC23799" s="217"/>
      <c r="AD23799" s="213"/>
    </row>
    <row r="23800" spans="20:30" x14ac:dyDescent="0.2">
      <c r="T23800" s="212"/>
      <c r="U23800" s="213"/>
      <c r="V23800" s="213"/>
      <c r="W23800" s="213"/>
      <c r="X23800" s="214"/>
      <c r="Y23800" s="214"/>
      <c r="Z23800" s="214"/>
      <c r="AA23800" s="217"/>
      <c r="AB23800" s="217"/>
      <c r="AC23800" s="217"/>
      <c r="AD23800" s="213"/>
    </row>
    <row r="23801" spans="20:30" x14ac:dyDescent="0.2">
      <c r="T23801" s="212"/>
      <c r="U23801" s="213"/>
      <c r="V23801" s="213"/>
      <c r="W23801" s="213"/>
      <c r="X23801" s="214"/>
      <c r="Y23801" s="214"/>
      <c r="Z23801" s="214"/>
      <c r="AA23801" s="217"/>
      <c r="AB23801" s="217"/>
      <c r="AC23801" s="217"/>
      <c r="AD23801" s="213"/>
    </row>
    <row r="23802" spans="20:30" x14ac:dyDescent="0.2">
      <c r="T23802" s="212"/>
      <c r="U23802" s="213"/>
      <c r="V23802" s="213"/>
      <c r="W23802" s="213"/>
      <c r="X23802" s="214"/>
      <c r="Y23802" s="214"/>
      <c r="Z23802" s="214"/>
      <c r="AA23802" s="217"/>
      <c r="AB23802" s="217"/>
      <c r="AC23802" s="217"/>
      <c r="AD23802" s="213"/>
    </row>
    <row r="23803" spans="20:30" x14ac:dyDescent="0.2">
      <c r="T23803" s="212"/>
      <c r="U23803" s="213"/>
      <c r="V23803" s="213"/>
      <c r="W23803" s="213"/>
      <c r="X23803" s="214"/>
      <c r="Y23803" s="214"/>
      <c r="Z23803" s="214"/>
      <c r="AA23803" s="217"/>
      <c r="AB23803" s="217"/>
      <c r="AC23803" s="217"/>
      <c r="AD23803" s="213"/>
    </row>
    <row r="23804" spans="20:30" x14ac:dyDescent="0.2">
      <c r="T23804" s="212"/>
      <c r="U23804" s="213"/>
      <c r="V23804" s="213"/>
      <c r="W23804" s="213"/>
      <c r="X23804" s="214"/>
      <c r="Y23804" s="214"/>
      <c r="Z23804" s="214"/>
      <c r="AA23804" s="217"/>
      <c r="AB23804" s="217"/>
      <c r="AC23804" s="217"/>
      <c r="AD23804" s="213"/>
    </row>
    <row r="23805" spans="20:30" x14ac:dyDescent="0.2">
      <c r="T23805" s="212"/>
      <c r="U23805" s="213"/>
      <c r="V23805" s="213"/>
      <c r="W23805" s="213"/>
      <c r="X23805" s="214"/>
      <c r="Y23805" s="214"/>
      <c r="Z23805" s="214"/>
      <c r="AA23805" s="217"/>
      <c r="AB23805" s="217"/>
      <c r="AC23805" s="217"/>
      <c r="AD23805" s="213"/>
    </row>
    <row r="23806" spans="20:30" x14ac:dyDescent="0.2">
      <c r="T23806" s="212"/>
      <c r="U23806" s="213"/>
      <c r="V23806" s="213"/>
      <c r="W23806" s="213"/>
      <c r="X23806" s="214"/>
      <c r="Y23806" s="214"/>
      <c r="Z23806" s="214"/>
      <c r="AA23806" s="217"/>
      <c r="AB23806" s="217"/>
      <c r="AC23806" s="217"/>
      <c r="AD23806" s="213"/>
    </row>
    <row r="23807" spans="20:30" x14ac:dyDescent="0.2">
      <c r="T23807" s="212"/>
      <c r="U23807" s="213"/>
      <c r="V23807" s="213"/>
      <c r="W23807" s="213"/>
      <c r="X23807" s="214"/>
      <c r="Y23807" s="214"/>
      <c r="Z23807" s="214"/>
      <c r="AA23807" s="217"/>
      <c r="AB23807" s="217"/>
      <c r="AC23807" s="217"/>
      <c r="AD23807" s="213"/>
    </row>
    <row r="23808" spans="20:30" x14ac:dyDescent="0.2">
      <c r="T23808" s="212"/>
      <c r="U23808" s="213"/>
      <c r="V23808" s="213"/>
      <c r="W23808" s="213"/>
      <c r="X23808" s="214"/>
      <c r="Y23808" s="214"/>
      <c r="Z23808" s="214"/>
      <c r="AA23808" s="217"/>
      <c r="AB23808" s="217"/>
      <c r="AC23808" s="217"/>
      <c r="AD23808" s="213"/>
    </row>
    <row r="23809" spans="20:30" x14ac:dyDescent="0.2">
      <c r="T23809" s="212"/>
      <c r="U23809" s="213"/>
      <c r="V23809" s="213"/>
      <c r="W23809" s="213"/>
      <c r="X23809" s="214"/>
      <c r="Y23809" s="214"/>
      <c r="Z23809" s="214"/>
      <c r="AA23809" s="217"/>
      <c r="AB23809" s="217"/>
      <c r="AC23809" s="217"/>
      <c r="AD23809" s="213"/>
    </row>
    <row r="23810" spans="20:30" x14ac:dyDescent="0.2">
      <c r="T23810" s="212"/>
      <c r="U23810" s="213"/>
      <c r="V23810" s="213"/>
      <c r="W23810" s="213"/>
      <c r="X23810" s="214"/>
      <c r="Y23810" s="214"/>
      <c r="Z23810" s="214"/>
      <c r="AA23810" s="217"/>
      <c r="AB23810" s="217"/>
      <c r="AC23810" s="217"/>
      <c r="AD23810" s="213"/>
    </row>
    <row r="23811" spans="20:30" x14ac:dyDescent="0.2">
      <c r="T23811" s="212"/>
      <c r="U23811" s="213"/>
      <c r="V23811" s="213"/>
      <c r="W23811" s="213"/>
      <c r="X23811" s="214"/>
      <c r="Y23811" s="214"/>
      <c r="Z23811" s="214"/>
      <c r="AA23811" s="217"/>
      <c r="AB23811" s="217"/>
      <c r="AC23811" s="217"/>
      <c r="AD23811" s="213"/>
    </row>
    <row r="23812" spans="20:30" x14ac:dyDescent="0.2">
      <c r="T23812" s="212"/>
      <c r="U23812" s="213"/>
      <c r="V23812" s="213"/>
      <c r="W23812" s="213"/>
      <c r="X23812" s="214"/>
      <c r="Y23812" s="214"/>
      <c r="Z23812" s="214"/>
      <c r="AA23812" s="217"/>
      <c r="AB23812" s="217"/>
      <c r="AC23812" s="217"/>
      <c r="AD23812" s="213"/>
    </row>
    <row r="23813" spans="20:30" x14ac:dyDescent="0.2">
      <c r="T23813" s="212"/>
      <c r="U23813" s="213"/>
      <c r="V23813" s="213"/>
      <c r="W23813" s="213"/>
      <c r="X23813" s="214"/>
      <c r="Y23813" s="214"/>
      <c r="Z23813" s="214"/>
      <c r="AA23813" s="217"/>
      <c r="AB23813" s="217"/>
      <c r="AC23813" s="217"/>
      <c r="AD23813" s="213"/>
    </row>
    <row r="23814" spans="20:30" x14ac:dyDescent="0.2">
      <c r="T23814" s="212"/>
      <c r="U23814" s="213"/>
      <c r="V23814" s="213"/>
      <c r="W23814" s="213"/>
      <c r="X23814" s="214"/>
      <c r="Y23814" s="214"/>
      <c r="Z23814" s="214"/>
      <c r="AA23814" s="217"/>
      <c r="AB23814" s="217"/>
      <c r="AC23814" s="217"/>
      <c r="AD23814" s="213"/>
    </row>
    <row r="23815" spans="20:30" x14ac:dyDescent="0.2">
      <c r="T23815" s="212"/>
      <c r="U23815" s="213"/>
      <c r="V23815" s="213"/>
      <c r="W23815" s="213"/>
      <c r="X23815" s="214"/>
      <c r="Y23815" s="214"/>
      <c r="Z23815" s="214"/>
      <c r="AA23815" s="217"/>
      <c r="AB23815" s="217"/>
      <c r="AC23815" s="217"/>
      <c r="AD23815" s="213"/>
    </row>
    <row r="23816" spans="20:30" x14ac:dyDescent="0.2">
      <c r="T23816" s="212"/>
      <c r="U23816" s="213"/>
      <c r="V23816" s="213"/>
      <c r="W23816" s="213"/>
      <c r="X23816" s="214"/>
      <c r="Y23816" s="214"/>
      <c r="Z23816" s="214"/>
      <c r="AA23816" s="217"/>
      <c r="AB23816" s="217"/>
      <c r="AC23816" s="217"/>
      <c r="AD23816" s="213"/>
    </row>
    <row r="23817" spans="20:30" x14ac:dyDescent="0.2">
      <c r="T23817" s="212"/>
      <c r="U23817" s="213"/>
      <c r="V23817" s="213"/>
      <c r="W23817" s="213"/>
      <c r="X23817" s="214"/>
      <c r="Y23817" s="214"/>
      <c r="Z23817" s="214"/>
      <c r="AA23817" s="217"/>
      <c r="AB23817" s="217"/>
      <c r="AC23817" s="217"/>
      <c r="AD23817" s="213"/>
    </row>
    <row r="23818" spans="20:30" x14ac:dyDescent="0.2">
      <c r="T23818" s="212"/>
      <c r="U23818" s="213"/>
      <c r="V23818" s="213"/>
      <c r="W23818" s="213"/>
      <c r="X23818" s="214"/>
      <c r="Y23818" s="214"/>
      <c r="Z23818" s="214"/>
      <c r="AA23818" s="217"/>
      <c r="AB23818" s="217"/>
      <c r="AC23818" s="217"/>
      <c r="AD23818" s="213"/>
    </row>
    <row r="23819" spans="20:30" x14ac:dyDescent="0.2">
      <c r="T23819" s="212"/>
      <c r="U23819" s="213"/>
      <c r="V23819" s="213"/>
      <c r="W23819" s="213"/>
      <c r="X23819" s="214"/>
      <c r="Y23819" s="214"/>
      <c r="Z23819" s="214"/>
      <c r="AA23819" s="217"/>
      <c r="AB23819" s="217"/>
      <c r="AC23819" s="217"/>
      <c r="AD23819" s="213"/>
    </row>
    <row r="23820" spans="20:30" x14ac:dyDescent="0.2">
      <c r="T23820" s="212"/>
      <c r="U23820" s="213"/>
      <c r="V23820" s="213"/>
      <c r="W23820" s="213"/>
      <c r="X23820" s="214"/>
      <c r="Y23820" s="214"/>
      <c r="Z23820" s="214"/>
      <c r="AA23820" s="217"/>
      <c r="AB23820" s="217"/>
      <c r="AC23820" s="217"/>
      <c r="AD23820" s="213"/>
    </row>
    <row r="23821" spans="20:30" x14ac:dyDescent="0.2">
      <c r="T23821" s="212"/>
      <c r="U23821" s="213"/>
      <c r="V23821" s="213"/>
      <c r="W23821" s="213"/>
      <c r="X23821" s="214"/>
      <c r="Y23821" s="214"/>
      <c r="Z23821" s="214"/>
      <c r="AA23821" s="217"/>
      <c r="AB23821" s="217"/>
      <c r="AC23821" s="217"/>
      <c r="AD23821" s="213"/>
    </row>
    <row r="23822" spans="20:30" x14ac:dyDescent="0.2">
      <c r="T23822" s="212"/>
      <c r="U23822" s="213"/>
      <c r="V23822" s="213"/>
      <c r="W23822" s="213"/>
      <c r="X23822" s="214"/>
      <c r="Y23822" s="214"/>
      <c r="Z23822" s="214"/>
      <c r="AA23822" s="217"/>
      <c r="AB23822" s="217"/>
      <c r="AC23822" s="217"/>
      <c r="AD23822" s="213"/>
    </row>
    <row r="23823" spans="20:30" x14ac:dyDescent="0.2">
      <c r="T23823" s="212"/>
      <c r="U23823" s="213"/>
      <c r="V23823" s="213"/>
      <c r="W23823" s="213"/>
      <c r="X23823" s="214"/>
      <c r="Y23823" s="214"/>
      <c r="Z23823" s="214"/>
      <c r="AA23823" s="217"/>
      <c r="AB23823" s="217"/>
      <c r="AC23823" s="217"/>
      <c r="AD23823" s="213"/>
    </row>
    <row r="23824" spans="20:30" x14ac:dyDescent="0.2">
      <c r="T23824" s="212"/>
      <c r="U23824" s="213"/>
      <c r="V23824" s="213"/>
      <c r="W23824" s="213"/>
      <c r="X23824" s="214"/>
      <c r="Y23824" s="214"/>
      <c r="Z23824" s="214"/>
      <c r="AA23824" s="217"/>
      <c r="AB23824" s="217"/>
      <c r="AC23824" s="217"/>
      <c r="AD23824" s="213"/>
    </row>
    <row r="23825" spans="20:30" x14ac:dyDescent="0.2">
      <c r="T23825" s="212"/>
      <c r="U23825" s="213"/>
      <c r="V23825" s="213"/>
      <c r="W23825" s="213"/>
      <c r="X23825" s="214"/>
      <c r="Y23825" s="214"/>
      <c r="Z23825" s="214"/>
      <c r="AA23825" s="217"/>
      <c r="AB23825" s="217"/>
      <c r="AC23825" s="217"/>
      <c r="AD23825" s="213"/>
    </row>
    <row r="23826" spans="20:30" x14ac:dyDescent="0.2">
      <c r="T23826" s="212"/>
      <c r="U23826" s="213"/>
      <c r="V23826" s="213"/>
      <c r="W23826" s="213"/>
      <c r="X23826" s="214"/>
      <c r="Y23826" s="214"/>
      <c r="Z23826" s="214"/>
      <c r="AA23826" s="217"/>
      <c r="AB23826" s="217"/>
      <c r="AC23826" s="217"/>
      <c r="AD23826" s="213"/>
    </row>
    <row r="23827" spans="20:30" x14ac:dyDescent="0.2">
      <c r="T23827" s="212"/>
      <c r="U23827" s="213"/>
      <c r="V23827" s="213"/>
      <c r="W23827" s="213"/>
      <c r="X23827" s="214"/>
      <c r="Y23827" s="214"/>
      <c r="Z23827" s="214"/>
      <c r="AA23827" s="217"/>
      <c r="AB23827" s="217"/>
      <c r="AC23827" s="217"/>
      <c r="AD23827" s="213"/>
    </row>
    <row r="23828" spans="20:30" x14ac:dyDescent="0.2">
      <c r="T23828" s="212"/>
      <c r="U23828" s="213"/>
      <c r="V23828" s="213"/>
      <c r="W23828" s="213"/>
      <c r="X23828" s="214"/>
      <c r="Y23828" s="214"/>
      <c r="Z23828" s="214"/>
      <c r="AA23828" s="217"/>
      <c r="AB23828" s="217"/>
      <c r="AC23828" s="217"/>
      <c r="AD23828" s="213"/>
    </row>
    <row r="23829" spans="20:30" x14ac:dyDescent="0.2">
      <c r="T23829" s="212"/>
      <c r="U23829" s="213"/>
      <c r="V23829" s="213"/>
      <c r="W23829" s="213"/>
      <c r="X23829" s="214"/>
      <c r="Y23829" s="214"/>
      <c r="Z23829" s="214"/>
      <c r="AA23829" s="217"/>
      <c r="AB23829" s="217"/>
      <c r="AC23829" s="217"/>
      <c r="AD23829" s="213"/>
    </row>
    <row r="23830" spans="20:30" x14ac:dyDescent="0.2">
      <c r="T23830" s="212"/>
      <c r="U23830" s="213"/>
      <c r="V23830" s="213"/>
      <c r="W23830" s="213"/>
      <c r="X23830" s="214"/>
      <c r="Y23830" s="214"/>
      <c r="Z23830" s="214"/>
      <c r="AA23830" s="217"/>
      <c r="AB23830" s="217"/>
      <c r="AC23830" s="217"/>
      <c r="AD23830" s="213"/>
    </row>
    <row r="23831" spans="20:30" x14ac:dyDescent="0.2">
      <c r="T23831" s="212"/>
      <c r="U23831" s="213"/>
      <c r="V23831" s="213"/>
      <c r="W23831" s="213"/>
      <c r="X23831" s="214"/>
      <c r="Y23831" s="214"/>
      <c r="Z23831" s="214"/>
      <c r="AA23831" s="217"/>
      <c r="AB23831" s="217"/>
      <c r="AC23831" s="217"/>
      <c r="AD23831" s="213"/>
    </row>
    <row r="23832" spans="20:30" x14ac:dyDescent="0.2">
      <c r="T23832" s="212"/>
      <c r="U23832" s="213"/>
      <c r="V23832" s="213"/>
      <c r="W23832" s="213"/>
      <c r="X23832" s="214"/>
      <c r="Y23832" s="214"/>
      <c r="Z23832" s="214"/>
      <c r="AA23832" s="217"/>
      <c r="AB23832" s="217"/>
      <c r="AC23832" s="217"/>
      <c r="AD23832" s="213"/>
    </row>
    <row r="23833" spans="20:30" x14ac:dyDescent="0.2">
      <c r="T23833" s="212"/>
      <c r="U23833" s="213"/>
      <c r="V23833" s="213"/>
      <c r="W23833" s="213"/>
      <c r="X23833" s="214"/>
      <c r="Y23833" s="214"/>
      <c r="Z23833" s="214"/>
      <c r="AA23833" s="217"/>
      <c r="AB23833" s="217"/>
      <c r="AC23833" s="217"/>
      <c r="AD23833" s="213"/>
    </row>
    <row r="23834" spans="20:30" x14ac:dyDescent="0.2">
      <c r="T23834" s="212"/>
      <c r="U23834" s="213"/>
      <c r="V23834" s="213"/>
      <c r="W23834" s="213"/>
      <c r="X23834" s="214"/>
      <c r="Y23834" s="214"/>
      <c r="Z23834" s="214"/>
      <c r="AA23834" s="217"/>
      <c r="AB23834" s="217"/>
      <c r="AC23834" s="217"/>
      <c r="AD23834" s="213"/>
    </row>
    <row r="23835" spans="20:30" x14ac:dyDescent="0.2">
      <c r="T23835" s="212"/>
      <c r="U23835" s="213"/>
      <c r="V23835" s="213"/>
      <c r="W23835" s="213"/>
      <c r="X23835" s="214"/>
      <c r="Y23835" s="214"/>
      <c r="Z23835" s="214"/>
      <c r="AA23835" s="217"/>
      <c r="AB23835" s="217"/>
      <c r="AC23835" s="217"/>
      <c r="AD23835" s="213"/>
    </row>
    <row r="23836" spans="20:30" x14ac:dyDescent="0.2">
      <c r="T23836" s="212"/>
      <c r="U23836" s="213"/>
      <c r="V23836" s="213"/>
      <c r="W23836" s="213"/>
      <c r="X23836" s="214"/>
      <c r="Y23836" s="214"/>
      <c r="Z23836" s="214"/>
      <c r="AA23836" s="217"/>
      <c r="AB23836" s="217"/>
      <c r="AC23836" s="217"/>
      <c r="AD23836" s="213"/>
    </row>
    <row r="23837" spans="20:30" x14ac:dyDescent="0.2">
      <c r="T23837" s="212"/>
      <c r="U23837" s="213"/>
      <c r="V23837" s="213"/>
      <c r="W23837" s="213"/>
      <c r="X23837" s="214"/>
      <c r="Y23837" s="214"/>
      <c r="Z23837" s="214"/>
      <c r="AA23837" s="217"/>
      <c r="AB23837" s="217"/>
      <c r="AC23837" s="217"/>
      <c r="AD23837" s="213"/>
    </row>
    <row r="23838" spans="20:30" x14ac:dyDescent="0.2">
      <c r="T23838" s="212"/>
      <c r="U23838" s="213"/>
      <c r="V23838" s="213"/>
      <c r="W23838" s="213"/>
      <c r="X23838" s="214"/>
      <c r="Y23838" s="214"/>
      <c r="Z23838" s="214"/>
      <c r="AA23838" s="217"/>
      <c r="AB23838" s="217"/>
      <c r="AC23838" s="217"/>
      <c r="AD23838" s="213"/>
    </row>
    <row r="23839" spans="20:30" x14ac:dyDescent="0.2">
      <c r="T23839" s="212"/>
      <c r="U23839" s="213"/>
      <c r="V23839" s="213"/>
      <c r="W23839" s="213"/>
      <c r="X23839" s="214"/>
      <c r="Y23839" s="214"/>
      <c r="Z23839" s="214"/>
      <c r="AA23839" s="217"/>
      <c r="AB23839" s="217"/>
      <c r="AC23839" s="217"/>
      <c r="AD23839" s="213"/>
    </row>
    <row r="23840" spans="20:30" x14ac:dyDescent="0.2">
      <c r="T23840" s="212"/>
      <c r="U23840" s="213"/>
      <c r="V23840" s="213"/>
      <c r="W23840" s="213"/>
      <c r="X23840" s="214"/>
      <c r="Y23840" s="214"/>
      <c r="Z23840" s="214"/>
      <c r="AA23840" s="217"/>
      <c r="AB23840" s="217"/>
      <c r="AC23840" s="217"/>
      <c r="AD23840" s="213"/>
    </row>
    <row r="23841" spans="20:30" x14ac:dyDescent="0.2">
      <c r="T23841" s="212"/>
      <c r="U23841" s="213"/>
      <c r="V23841" s="213"/>
      <c r="W23841" s="213"/>
      <c r="X23841" s="214"/>
      <c r="Y23841" s="214"/>
      <c r="Z23841" s="214"/>
      <c r="AA23841" s="217"/>
      <c r="AB23841" s="217"/>
      <c r="AC23841" s="217"/>
      <c r="AD23841" s="213"/>
    </row>
    <row r="23842" spans="20:30" x14ac:dyDescent="0.2">
      <c r="T23842" s="212"/>
      <c r="U23842" s="213"/>
      <c r="V23842" s="213"/>
      <c r="W23842" s="213"/>
      <c r="X23842" s="214"/>
      <c r="Y23842" s="214"/>
      <c r="Z23842" s="214"/>
      <c r="AA23842" s="217"/>
      <c r="AB23842" s="217"/>
      <c r="AC23842" s="217"/>
      <c r="AD23842" s="213"/>
    </row>
    <row r="23843" spans="20:30" x14ac:dyDescent="0.2">
      <c r="T23843" s="212"/>
      <c r="U23843" s="213"/>
      <c r="V23843" s="213"/>
      <c r="W23843" s="213"/>
      <c r="X23843" s="214"/>
      <c r="Y23843" s="214"/>
      <c r="Z23843" s="214"/>
      <c r="AA23843" s="217"/>
      <c r="AB23843" s="217"/>
      <c r="AC23843" s="217"/>
      <c r="AD23843" s="213"/>
    </row>
    <row r="23844" spans="20:30" x14ac:dyDescent="0.2">
      <c r="T23844" s="212"/>
      <c r="U23844" s="213"/>
      <c r="V23844" s="213"/>
      <c r="W23844" s="213"/>
      <c r="X23844" s="214"/>
      <c r="Y23844" s="214"/>
      <c r="Z23844" s="214"/>
      <c r="AA23844" s="217"/>
      <c r="AB23844" s="217"/>
      <c r="AC23844" s="217"/>
      <c r="AD23844" s="213"/>
    </row>
    <row r="23845" spans="20:30" x14ac:dyDescent="0.2">
      <c r="T23845" s="212"/>
      <c r="U23845" s="213"/>
      <c r="V23845" s="213"/>
      <c r="W23845" s="213"/>
      <c r="X23845" s="214"/>
      <c r="Y23845" s="214"/>
      <c r="Z23845" s="214"/>
      <c r="AA23845" s="217"/>
      <c r="AB23845" s="217"/>
      <c r="AC23845" s="217"/>
      <c r="AD23845" s="213"/>
    </row>
    <row r="23846" spans="20:30" x14ac:dyDescent="0.2">
      <c r="T23846" s="212"/>
      <c r="U23846" s="213"/>
      <c r="V23846" s="213"/>
      <c r="W23846" s="213"/>
      <c r="X23846" s="214"/>
      <c r="Y23846" s="214"/>
      <c r="Z23846" s="214"/>
      <c r="AA23846" s="217"/>
      <c r="AB23846" s="217"/>
      <c r="AC23846" s="217"/>
      <c r="AD23846" s="213"/>
    </row>
    <row r="23847" spans="20:30" x14ac:dyDescent="0.2">
      <c r="T23847" s="212"/>
      <c r="U23847" s="213"/>
      <c r="V23847" s="213"/>
      <c r="W23847" s="213"/>
      <c r="X23847" s="214"/>
      <c r="Y23847" s="214"/>
      <c r="Z23847" s="214"/>
      <c r="AA23847" s="217"/>
      <c r="AB23847" s="217"/>
      <c r="AC23847" s="217"/>
      <c r="AD23847" s="213"/>
    </row>
    <row r="23848" spans="20:30" x14ac:dyDescent="0.2">
      <c r="T23848" s="212"/>
      <c r="U23848" s="213"/>
      <c r="V23848" s="213"/>
      <c r="W23848" s="213"/>
      <c r="X23848" s="214"/>
      <c r="Y23848" s="214"/>
      <c r="Z23848" s="214"/>
      <c r="AA23848" s="217"/>
      <c r="AB23848" s="217"/>
      <c r="AC23848" s="217"/>
      <c r="AD23848" s="213"/>
    </row>
    <row r="23849" spans="20:30" x14ac:dyDescent="0.2">
      <c r="T23849" s="212"/>
      <c r="U23849" s="213"/>
      <c r="V23849" s="213"/>
      <c r="W23849" s="213"/>
      <c r="X23849" s="214"/>
      <c r="Y23849" s="214"/>
      <c r="Z23849" s="214"/>
      <c r="AA23849" s="217"/>
      <c r="AB23849" s="217"/>
      <c r="AC23849" s="217"/>
      <c r="AD23849" s="213"/>
    </row>
    <row r="23850" spans="20:30" x14ac:dyDescent="0.2">
      <c r="T23850" s="212"/>
      <c r="U23850" s="213"/>
      <c r="V23850" s="213"/>
      <c r="W23850" s="213"/>
      <c r="X23850" s="214"/>
      <c r="Y23850" s="214"/>
      <c r="Z23850" s="214"/>
      <c r="AA23850" s="217"/>
      <c r="AB23850" s="217"/>
      <c r="AC23850" s="217"/>
      <c r="AD23850" s="213"/>
    </row>
    <row r="23851" spans="20:30" x14ac:dyDescent="0.2">
      <c r="T23851" s="212"/>
      <c r="U23851" s="213"/>
      <c r="V23851" s="213"/>
      <c r="W23851" s="213"/>
      <c r="X23851" s="214"/>
      <c r="Y23851" s="214"/>
      <c r="Z23851" s="214"/>
      <c r="AA23851" s="217"/>
      <c r="AB23851" s="217"/>
      <c r="AC23851" s="217"/>
      <c r="AD23851" s="213"/>
    </row>
    <row r="23852" spans="20:30" x14ac:dyDescent="0.2">
      <c r="T23852" s="212"/>
      <c r="U23852" s="213"/>
      <c r="V23852" s="213"/>
      <c r="W23852" s="213"/>
      <c r="X23852" s="214"/>
      <c r="Y23852" s="214"/>
      <c r="Z23852" s="214"/>
      <c r="AA23852" s="217"/>
      <c r="AB23852" s="217"/>
      <c r="AC23852" s="217"/>
      <c r="AD23852" s="213"/>
    </row>
    <row r="23853" spans="20:30" x14ac:dyDescent="0.2">
      <c r="T23853" s="212"/>
      <c r="U23853" s="213"/>
      <c r="V23853" s="213"/>
      <c r="W23853" s="213"/>
      <c r="X23853" s="214"/>
      <c r="Y23853" s="214"/>
      <c r="Z23853" s="214"/>
      <c r="AA23853" s="217"/>
      <c r="AB23853" s="217"/>
      <c r="AC23853" s="217"/>
      <c r="AD23853" s="213"/>
    </row>
    <row r="23854" spans="20:30" x14ac:dyDescent="0.2">
      <c r="T23854" s="212"/>
      <c r="U23854" s="213"/>
      <c r="V23854" s="213"/>
      <c r="W23854" s="213"/>
      <c r="X23854" s="214"/>
      <c r="Y23854" s="214"/>
      <c r="Z23854" s="214"/>
      <c r="AA23854" s="217"/>
      <c r="AB23854" s="217"/>
      <c r="AC23854" s="217"/>
      <c r="AD23854" s="213"/>
    </row>
    <row r="23855" spans="20:30" x14ac:dyDescent="0.2">
      <c r="T23855" s="212"/>
      <c r="U23855" s="213"/>
      <c r="V23855" s="213"/>
      <c r="W23855" s="213"/>
      <c r="X23855" s="214"/>
      <c r="Y23855" s="214"/>
      <c r="Z23855" s="214"/>
      <c r="AA23855" s="217"/>
      <c r="AB23855" s="217"/>
      <c r="AC23855" s="217"/>
      <c r="AD23855" s="213"/>
    </row>
    <row r="23856" spans="20:30" x14ac:dyDescent="0.2">
      <c r="T23856" s="212"/>
      <c r="U23856" s="213"/>
      <c r="V23856" s="213"/>
      <c r="W23856" s="213"/>
      <c r="X23856" s="214"/>
      <c r="Y23856" s="214"/>
      <c r="Z23856" s="214"/>
      <c r="AA23856" s="217"/>
      <c r="AB23856" s="217"/>
      <c r="AC23856" s="217"/>
      <c r="AD23856" s="213"/>
    </row>
    <row r="23857" spans="20:30" x14ac:dyDescent="0.2">
      <c r="T23857" s="212"/>
      <c r="U23857" s="213"/>
      <c r="V23857" s="213"/>
      <c r="W23857" s="213"/>
      <c r="X23857" s="214"/>
      <c r="Y23857" s="214"/>
      <c r="Z23857" s="214"/>
      <c r="AA23857" s="217"/>
      <c r="AB23857" s="217"/>
      <c r="AC23857" s="217"/>
      <c r="AD23857" s="213"/>
    </row>
    <row r="23858" spans="20:30" x14ac:dyDescent="0.2">
      <c r="T23858" s="212"/>
      <c r="U23858" s="213"/>
      <c r="V23858" s="213"/>
      <c r="W23858" s="213"/>
      <c r="X23858" s="214"/>
      <c r="Y23858" s="214"/>
      <c r="Z23858" s="214"/>
      <c r="AA23858" s="217"/>
      <c r="AB23858" s="217"/>
      <c r="AC23858" s="217"/>
      <c r="AD23858" s="213"/>
    </row>
    <row r="23859" spans="20:30" x14ac:dyDescent="0.2">
      <c r="T23859" s="212"/>
      <c r="U23859" s="213"/>
      <c r="V23859" s="213"/>
      <c r="W23859" s="213"/>
      <c r="X23859" s="214"/>
      <c r="Y23859" s="214"/>
      <c r="Z23859" s="214"/>
      <c r="AA23859" s="217"/>
      <c r="AB23859" s="217"/>
      <c r="AC23859" s="217"/>
      <c r="AD23859" s="213"/>
    </row>
    <row r="23860" spans="20:30" x14ac:dyDescent="0.2">
      <c r="T23860" s="212"/>
      <c r="U23860" s="213"/>
      <c r="V23860" s="213"/>
      <c r="W23860" s="213"/>
      <c r="X23860" s="214"/>
      <c r="Y23860" s="214"/>
      <c r="Z23860" s="214"/>
      <c r="AA23860" s="217"/>
      <c r="AB23860" s="217"/>
      <c r="AC23860" s="217"/>
      <c r="AD23860" s="213"/>
    </row>
    <row r="23861" spans="20:30" x14ac:dyDescent="0.2">
      <c r="T23861" s="212"/>
      <c r="U23861" s="213"/>
      <c r="V23861" s="213"/>
      <c r="W23861" s="213"/>
      <c r="X23861" s="214"/>
      <c r="Y23861" s="214"/>
      <c r="Z23861" s="214"/>
      <c r="AA23861" s="217"/>
      <c r="AB23861" s="217"/>
      <c r="AC23861" s="217"/>
      <c r="AD23861" s="213"/>
    </row>
    <row r="23862" spans="20:30" x14ac:dyDescent="0.2">
      <c r="T23862" s="212"/>
      <c r="U23862" s="213"/>
      <c r="V23862" s="213"/>
      <c r="W23862" s="213"/>
      <c r="X23862" s="214"/>
      <c r="Y23862" s="214"/>
      <c r="Z23862" s="214"/>
      <c r="AA23862" s="217"/>
      <c r="AB23862" s="217"/>
      <c r="AC23862" s="217"/>
      <c r="AD23862" s="213"/>
    </row>
    <row r="23863" spans="20:30" x14ac:dyDescent="0.2">
      <c r="T23863" s="212"/>
      <c r="U23863" s="213"/>
      <c r="V23863" s="213"/>
      <c r="W23863" s="213"/>
      <c r="X23863" s="214"/>
      <c r="Y23863" s="214"/>
      <c r="Z23863" s="214"/>
      <c r="AA23863" s="217"/>
      <c r="AB23863" s="217"/>
      <c r="AC23863" s="217"/>
      <c r="AD23863" s="213"/>
    </row>
    <row r="23864" spans="20:30" x14ac:dyDescent="0.2">
      <c r="T23864" s="212"/>
      <c r="U23864" s="213"/>
      <c r="V23864" s="213"/>
      <c r="W23864" s="213"/>
      <c r="X23864" s="214"/>
      <c r="Y23864" s="214"/>
      <c r="Z23864" s="214"/>
      <c r="AA23864" s="217"/>
      <c r="AB23864" s="217"/>
      <c r="AC23864" s="217"/>
      <c r="AD23864" s="213"/>
    </row>
    <row r="23865" spans="20:30" x14ac:dyDescent="0.2">
      <c r="T23865" s="212"/>
      <c r="U23865" s="213"/>
      <c r="V23865" s="213"/>
      <c r="W23865" s="213"/>
      <c r="X23865" s="214"/>
      <c r="Y23865" s="214"/>
      <c r="Z23865" s="214"/>
      <c r="AA23865" s="217"/>
      <c r="AB23865" s="217"/>
      <c r="AC23865" s="217"/>
      <c r="AD23865" s="213"/>
    </row>
    <row r="23866" spans="20:30" x14ac:dyDescent="0.2">
      <c r="T23866" s="212"/>
      <c r="U23866" s="213"/>
      <c r="V23866" s="213"/>
      <c r="W23866" s="213"/>
      <c r="X23866" s="214"/>
      <c r="Y23866" s="214"/>
      <c r="Z23866" s="214"/>
      <c r="AA23866" s="217"/>
      <c r="AB23866" s="217"/>
      <c r="AC23866" s="217"/>
      <c r="AD23866" s="213"/>
    </row>
    <row r="23867" spans="20:30" x14ac:dyDescent="0.2">
      <c r="T23867" s="212"/>
      <c r="U23867" s="213"/>
      <c r="V23867" s="213"/>
      <c r="W23867" s="213"/>
      <c r="X23867" s="214"/>
      <c r="Y23867" s="214"/>
      <c r="Z23867" s="214"/>
      <c r="AA23867" s="217"/>
      <c r="AB23867" s="217"/>
      <c r="AC23867" s="217"/>
      <c r="AD23867" s="213"/>
    </row>
    <row r="23868" spans="20:30" x14ac:dyDescent="0.2">
      <c r="T23868" s="212"/>
      <c r="U23868" s="213"/>
      <c r="V23868" s="213"/>
      <c r="W23868" s="213"/>
      <c r="X23868" s="214"/>
      <c r="Y23868" s="214"/>
      <c r="Z23868" s="214"/>
      <c r="AA23868" s="217"/>
      <c r="AB23868" s="217"/>
      <c r="AC23868" s="217"/>
      <c r="AD23868" s="213"/>
    </row>
    <row r="23869" spans="20:30" x14ac:dyDescent="0.2">
      <c r="T23869" s="212"/>
      <c r="U23869" s="213"/>
      <c r="V23869" s="213"/>
      <c r="W23869" s="213"/>
      <c r="X23869" s="214"/>
      <c r="Y23869" s="214"/>
      <c r="Z23869" s="214"/>
      <c r="AA23869" s="217"/>
      <c r="AB23869" s="217"/>
      <c r="AC23869" s="217"/>
      <c r="AD23869" s="213"/>
    </row>
    <row r="23870" spans="20:30" x14ac:dyDescent="0.2">
      <c r="T23870" s="212"/>
      <c r="U23870" s="213"/>
      <c r="V23870" s="213"/>
      <c r="W23870" s="213"/>
      <c r="X23870" s="214"/>
      <c r="Y23870" s="214"/>
      <c r="Z23870" s="214"/>
      <c r="AA23870" s="217"/>
      <c r="AB23870" s="217"/>
      <c r="AC23870" s="217"/>
      <c r="AD23870" s="213"/>
    </row>
    <row r="23871" spans="20:30" x14ac:dyDescent="0.2">
      <c r="T23871" s="212"/>
      <c r="U23871" s="213"/>
      <c r="V23871" s="213"/>
      <c r="W23871" s="213"/>
      <c r="X23871" s="214"/>
      <c r="Y23871" s="214"/>
      <c r="Z23871" s="214"/>
      <c r="AA23871" s="217"/>
      <c r="AB23871" s="217"/>
      <c r="AC23871" s="217"/>
      <c r="AD23871" s="213"/>
    </row>
    <row r="23872" spans="20:30" x14ac:dyDescent="0.2">
      <c r="T23872" s="212"/>
      <c r="U23872" s="213"/>
      <c r="V23872" s="213"/>
      <c r="W23872" s="213"/>
      <c r="X23872" s="214"/>
      <c r="Y23872" s="214"/>
      <c r="Z23872" s="214"/>
      <c r="AA23872" s="217"/>
      <c r="AB23872" s="217"/>
      <c r="AC23872" s="217"/>
      <c r="AD23872" s="213"/>
    </row>
    <row r="23873" spans="20:30" x14ac:dyDescent="0.2">
      <c r="T23873" s="212"/>
      <c r="U23873" s="213"/>
      <c r="V23873" s="213"/>
      <c r="W23873" s="213"/>
      <c r="X23873" s="214"/>
      <c r="Y23873" s="214"/>
      <c r="Z23873" s="214"/>
      <c r="AA23873" s="217"/>
      <c r="AB23873" s="217"/>
      <c r="AC23873" s="217"/>
      <c r="AD23873" s="213"/>
    </row>
    <row r="23874" spans="20:30" x14ac:dyDescent="0.2">
      <c r="T23874" s="212"/>
      <c r="U23874" s="213"/>
      <c r="V23874" s="213"/>
      <c r="W23874" s="213"/>
      <c r="X23874" s="214"/>
      <c r="Y23874" s="214"/>
      <c r="Z23874" s="214"/>
      <c r="AA23874" s="217"/>
      <c r="AB23874" s="217"/>
      <c r="AC23874" s="217"/>
      <c r="AD23874" s="213"/>
    </row>
    <row r="23875" spans="20:30" x14ac:dyDescent="0.2">
      <c r="T23875" s="212"/>
      <c r="U23875" s="213"/>
      <c r="V23875" s="213"/>
      <c r="W23875" s="213"/>
      <c r="X23875" s="214"/>
      <c r="Y23875" s="214"/>
      <c r="Z23875" s="214"/>
      <c r="AA23875" s="217"/>
      <c r="AB23875" s="217"/>
      <c r="AC23875" s="217"/>
      <c r="AD23875" s="213"/>
    </row>
    <row r="23876" spans="20:30" x14ac:dyDescent="0.2">
      <c r="T23876" s="212"/>
      <c r="U23876" s="213"/>
      <c r="V23876" s="213"/>
      <c r="W23876" s="213"/>
      <c r="X23876" s="214"/>
      <c r="Y23876" s="214"/>
      <c r="Z23876" s="214"/>
      <c r="AA23876" s="217"/>
      <c r="AB23876" s="217"/>
      <c r="AC23876" s="217"/>
      <c r="AD23876" s="213"/>
    </row>
    <row r="23877" spans="20:30" x14ac:dyDescent="0.2">
      <c r="T23877" s="212"/>
      <c r="U23877" s="213"/>
      <c r="V23877" s="213"/>
      <c r="W23877" s="213"/>
      <c r="X23877" s="214"/>
      <c r="Y23877" s="214"/>
      <c r="Z23877" s="214"/>
      <c r="AA23877" s="217"/>
      <c r="AB23877" s="217"/>
      <c r="AC23877" s="217"/>
      <c r="AD23877" s="213"/>
    </row>
    <row r="23878" spans="20:30" x14ac:dyDescent="0.2">
      <c r="T23878" s="212"/>
      <c r="U23878" s="213"/>
      <c r="V23878" s="213"/>
      <c r="W23878" s="213"/>
      <c r="X23878" s="214"/>
      <c r="Y23878" s="214"/>
      <c r="Z23878" s="214"/>
      <c r="AA23878" s="217"/>
      <c r="AB23878" s="217"/>
      <c r="AC23878" s="217"/>
      <c r="AD23878" s="213"/>
    </row>
    <row r="23879" spans="20:30" x14ac:dyDescent="0.2">
      <c r="T23879" s="212"/>
      <c r="U23879" s="213"/>
      <c r="V23879" s="213"/>
      <c r="W23879" s="213"/>
      <c r="X23879" s="214"/>
      <c r="Y23879" s="214"/>
      <c r="Z23879" s="214"/>
      <c r="AA23879" s="217"/>
      <c r="AB23879" s="217"/>
      <c r="AC23879" s="217"/>
      <c r="AD23879" s="213"/>
    </row>
    <row r="23880" spans="20:30" x14ac:dyDescent="0.2">
      <c r="T23880" s="212"/>
      <c r="U23880" s="213"/>
      <c r="V23880" s="213"/>
      <c r="W23880" s="213"/>
      <c r="X23880" s="214"/>
      <c r="Y23880" s="214"/>
      <c r="Z23880" s="214"/>
      <c r="AA23880" s="217"/>
      <c r="AB23880" s="217"/>
      <c r="AC23880" s="217"/>
      <c r="AD23880" s="213"/>
    </row>
    <row r="23881" spans="20:30" x14ac:dyDescent="0.2">
      <c r="T23881" s="212"/>
      <c r="U23881" s="213"/>
      <c r="V23881" s="213"/>
      <c r="W23881" s="213"/>
      <c r="X23881" s="214"/>
      <c r="Y23881" s="214"/>
      <c r="Z23881" s="214"/>
      <c r="AA23881" s="217"/>
      <c r="AB23881" s="217"/>
      <c r="AC23881" s="217"/>
      <c r="AD23881" s="213"/>
    </row>
    <row r="23882" spans="20:30" x14ac:dyDescent="0.2">
      <c r="T23882" s="212"/>
      <c r="U23882" s="213"/>
      <c r="V23882" s="213"/>
      <c r="W23882" s="213"/>
      <c r="X23882" s="214"/>
      <c r="Y23882" s="214"/>
      <c r="Z23882" s="214"/>
      <c r="AA23882" s="217"/>
      <c r="AB23882" s="217"/>
      <c r="AC23882" s="217"/>
      <c r="AD23882" s="213"/>
    </row>
    <row r="23883" spans="20:30" x14ac:dyDescent="0.2">
      <c r="T23883" s="212"/>
      <c r="U23883" s="213"/>
      <c r="V23883" s="213"/>
      <c r="W23883" s="213"/>
      <c r="X23883" s="214"/>
      <c r="Y23883" s="214"/>
      <c r="Z23883" s="214"/>
      <c r="AA23883" s="217"/>
      <c r="AB23883" s="217"/>
      <c r="AC23883" s="217"/>
      <c r="AD23883" s="213"/>
    </row>
    <row r="23884" spans="20:30" x14ac:dyDescent="0.2">
      <c r="T23884" s="212"/>
      <c r="U23884" s="213"/>
      <c r="V23884" s="213"/>
      <c r="W23884" s="213"/>
      <c r="X23884" s="214"/>
      <c r="Y23884" s="214"/>
      <c r="Z23884" s="214"/>
      <c r="AA23884" s="217"/>
      <c r="AB23884" s="217"/>
      <c r="AC23884" s="217"/>
      <c r="AD23884" s="213"/>
    </row>
    <row r="23885" spans="20:30" x14ac:dyDescent="0.2">
      <c r="T23885" s="212"/>
      <c r="U23885" s="213"/>
      <c r="V23885" s="213"/>
      <c r="W23885" s="213"/>
      <c r="X23885" s="214"/>
      <c r="Y23885" s="214"/>
      <c r="Z23885" s="214"/>
      <c r="AA23885" s="217"/>
      <c r="AB23885" s="217"/>
      <c r="AC23885" s="217"/>
      <c r="AD23885" s="213"/>
    </row>
    <row r="23886" spans="20:30" x14ac:dyDescent="0.2">
      <c r="T23886" s="212"/>
      <c r="U23886" s="213"/>
      <c r="V23886" s="213"/>
      <c r="W23886" s="213"/>
      <c r="X23886" s="214"/>
      <c r="Y23886" s="214"/>
      <c r="Z23886" s="214"/>
      <c r="AA23886" s="217"/>
      <c r="AB23886" s="217"/>
      <c r="AC23886" s="217"/>
      <c r="AD23886" s="213"/>
    </row>
    <row r="23887" spans="20:30" x14ac:dyDescent="0.2">
      <c r="T23887" s="212"/>
      <c r="U23887" s="213"/>
      <c r="V23887" s="213"/>
      <c r="W23887" s="213"/>
      <c r="X23887" s="214"/>
      <c r="Y23887" s="214"/>
      <c r="Z23887" s="214"/>
      <c r="AA23887" s="217"/>
      <c r="AB23887" s="217"/>
      <c r="AC23887" s="217"/>
      <c r="AD23887" s="213"/>
    </row>
    <row r="23888" spans="20:30" x14ac:dyDescent="0.2">
      <c r="T23888" s="212"/>
      <c r="U23888" s="213"/>
      <c r="V23888" s="213"/>
      <c r="W23888" s="213"/>
      <c r="X23888" s="214"/>
      <c r="Y23888" s="214"/>
      <c r="Z23888" s="214"/>
      <c r="AA23888" s="217"/>
      <c r="AB23888" s="217"/>
      <c r="AC23888" s="217"/>
      <c r="AD23888" s="213"/>
    </row>
    <row r="23889" spans="20:30" x14ac:dyDescent="0.2">
      <c r="T23889" s="212"/>
      <c r="U23889" s="213"/>
      <c r="V23889" s="213"/>
      <c r="W23889" s="213"/>
      <c r="X23889" s="214"/>
      <c r="Y23889" s="214"/>
      <c r="Z23889" s="214"/>
      <c r="AA23889" s="217"/>
      <c r="AB23889" s="217"/>
      <c r="AC23889" s="217"/>
      <c r="AD23889" s="213"/>
    </row>
    <row r="23890" spans="20:30" x14ac:dyDescent="0.2">
      <c r="T23890" s="212"/>
      <c r="U23890" s="213"/>
      <c r="V23890" s="213"/>
      <c r="W23890" s="213"/>
      <c r="X23890" s="214"/>
      <c r="Y23890" s="214"/>
      <c r="Z23890" s="214"/>
      <c r="AA23890" s="217"/>
      <c r="AB23890" s="217"/>
      <c r="AC23890" s="217"/>
      <c r="AD23890" s="213"/>
    </row>
    <row r="23891" spans="20:30" x14ac:dyDescent="0.2">
      <c r="T23891" s="212"/>
      <c r="U23891" s="213"/>
      <c r="V23891" s="213"/>
      <c r="W23891" s="213"/>
      <c r="X23891" s="214"/>
      <c r="Y23891" s="214"/>
      <c r="Z23891" s="214"/>
      <c r="AA23891" s="217"/>
      <c r="AB23891" s="217"/>
      <c r="AC23891" s="217"/>
      <c r="AD23891" s="213"/>
    </row>
    <row r="23892" spans="20:30" x14ac:dyDescent="0.2">
      <c r="T23892" s="212"/>
      <c r="U23892" s="213"/>
      <c r="V23892" s="213"/>
      <c r="W23892" s="213"/>
      <c r="X23892" s="214"/>
      <c r="Y23892" s="214"/>
      <c r="Z23892" s="214"/>
      <c r="AA23892" s="217"/>
      <c r="AB23892" s="217"/>
      <c r="AC23892" s="217"/>
      <c r="AD23892" s="213"/>
    </row>
    <row r="23893" spans="20:30" x14ac:dyDescent="0.2">
      <c r="T23893" s="212"/>
      <c r="U23893" s="213"/>
      <c r="V23893" s="213"/>
      <c r="W23893" s="213"/>
      <c r="X23893" s="214"/>
      <c r="Y23893" s="214"/>
      <c r="Z23893" s="214"/>
      <c r="AA23893" s="217"/>
      <c r="AB23893" s="217"/>
      <c r="AC23893" s="217"/>
      <c r="AD23893" s="213"/>
    </row>
    <row r="23894" spans="20:30" x14ac:dyDescent="0.2">
      <c r="T23894" s="212"/>
      <c r="U23894" s="213"/>
      <c r="V23894" s="213"/>
      <c r="W23894" s="213"/>
      <c r="X23894" s="214"/>
      <c r="Y23894" s="214"/>
      <c r="Z23894" s="214"/>
      <c r="AA23894" s="217"/>
      <c r="AB23894" s="217"/>
      <c r="AC23894" s="217"/>
      <c r="AD23894" s="213"/>
    </row>
    <row r="23895" spans="20:30" x14ac:dyDescent="0.2">
      <c r="T23895" s="212"/>
      <c r="U23895" s="213"/>
      <c r="V23895" s="213"/>
      <c r="W23895" s="213"/>
      <c r="X23895" s="214"/>
      <c r="Y23895" s="214"/>
      <c r="Z23895" s="214"/>
      <c r="AA23895" s="217"/>
      <c r="AB23895" s="217"/>
      <c r="AC23895" s="217"/>
      <c r="AD23895" s="213"/>
    </row>
    <row r="23896" spans="20:30" x14ac:dyDescent="0.2">
      <c r="T23896" s="212"/>
      <c r="U23896" s="213"/>
      <c r="V23896" s="213"/>
      <c r="W23896" s="213"/>
      <c r="X23896" s="214"/>
      <c r="Y23896" s="214"/>
      <c r="Z23896" s="214"/>
      <c r="AA23896" s="217"/>
      <c r="AB23896" s="217"/>
      <c r="AC23896" s="217"/>
      <c r="AD23896" s="213"/>
    </row>
    <row r="23897" spans="20:30" x14ac:dyDescent="0.2">
      <c r="T23897" s="212"/>
      <c r="U23897" s="213"/>
      <c r="V23897" s="213"/>
      <c r="W23897" s="213"/>
      <c r="X23897" s="214"/>
      <c r="Y23897" s="214"/>
      <c r="Z23897" s="214"/>
      <c r="AA23897" s="217"/>
      <c r="AB23897" s="217"/>
      <c r="AC23897" s="217"/>
      <c r="AD23897" s="213"/>
    </row>
    <row r="23898" spans="20:30" x14ac:dyDescent="0.2">
      <c r="T23898" s="212"/>
      <c r="U23898" s="213"/>
      <c r="V23898" s="213"/>
      <c r="W23898" s="213"/>
      <c r="X23898" s="214"/>
      <c r="Y23898" s="214"/>
      <c r="Z23898" s="214"/>
      <c r="AA23898" s="217"/>
      <c r="AB23898" s="217"/>
      <c r="AC23898" s="217"/>
      <c r="AD23898" s="213"/>
    </row>
    <row r="23899" spans="20:30" x14ac:dyDescent="0.2">
      <c r="T23899" s="212"/>
      <c r="U23899" s="213"/>
      <c r="V23899" s="213"/>
      <c r="W23899" s="213"/>
      <c r="X23899" s="214"/>
      <c r="Y23899" s="214"/>
      <c r="Z23899" s="214"/>
      <c r="AA23899" s="217"/>
      <c r="AB23899" s="217"/>
      <c r="AC23899" s="217"/>
      <c r="AD23899" s="213"/>
    </row>
    <row r="23900" spans="20:30" x14ac:dyDescent="0.2">
      <c r="T23900" s="212"/>
      <c r="U23900" s="213"/>
      <c r="V23900" s="213"/>
      <c r="W23900" s="213"/>
      <c r="X23900" s="214"/>
      <c r="Y23900" s="214"/>
      <c r="Z23900" s="214"/>
      <c r="AA23900" s="217"/>
      <c r="AB23900" s="217"/>
      <c r="AC23900" s="217"/>
      <c r="AD23900" s="213"/>
    </row>
    <row r="23901" spans="20:30" x14ac:dyDescent="0.2">
      <c r="T23901" s="212"/>
      <c r="U23901" s="213"/>
      <c r="V23901" s="213"/>
      <c r="W23901" s="213"/>
      <c r="X23901" s="214"/>
      <c r="Y23901" s="214"/>
      <c r="Z23901" s="214"/>
      <c r="AA23901" s="217"/>
      <c r="AB23901" s="217"/>
      <c r="AC23901" s="217"/>
      <c r="AD23901" s="213"/>
    </row>
    <row r="23902" spans="20:30" x14ac:dyDescent="0.2">
      <c r="T23902" s="212"/>
      <c r="U23902" s="213"/>
      <c r="V23902" s="213"/>
      <c r="W23902" s="213"/>
      <c r="X23902" s="214"/>
      <c r="Y23902" s="214"/>
      <c r="Z23902" s="214"/>
      <c r="AA23902" s="217"/>
      <c r="AB23902" s="217"/>
      <c r="AC23902" s="217"/>
      <c r="AD23902" s="213"/>
    </row>
    <row r="23903" spans="20:30" x14ac:dyDescent="0.2">
      <c r="T23903" s="212"/>
      <c r="U23903" s="213"/>
      <c r="V23903" s="213"/>
      <c r="W23903" s="213"/>
      <c r="X23903" s="214"/>
      <c r="Y23903" s="214"/>
      <c r="Z23903" s="214"/>
      <c r="AA23903" s="217"/>
      <c r="AB23903" s="217"/>
      <c r="AC23903" s="217"/>
      <c r="AD23903" s="213"/>
    </row>
    <row r="23904" spans="20:30" x14ac:dyDescent="0.2">
      <c r="T23904" s="212"/>
      <c r="U23904" s="213"/>
      <c r="V23904" s="213"/>
      <c r="W23904" s="213"/>
      <c r="X23904" s="214"/>
      <c r="Y23904" s="214"/>
      <c r="Z23904" s="214"/>
      <c r="AA23904" s="217"/>
      <c r="AB23904" s="217"/>
      <c r="AC23904" s="217"/>
      <c r="AD23904" s="213"/>
    </row>
    <row r="23905" spans="20:30" x14ac:dyDescent="0.2">
      <c r="T23905" s="212"/>
      <c r="U23905" s="213"/>
      <c r="V23905" s="213"/>
      <c r="W23905" s="213"/>
      <c r="X23905" s="214"/>
      <c r="Y23905" s="214"/>
      <c r="Z23905" s="214"/>
      <c r="AA23905" s="217"/>
      <c r="AB23905" s="217"/>
      <c r="AC23905" s="217"/>
      <c r="AD23905" s="213"/>
    </row>
    <row r="23906" spans="20:30" x14ac:dyDescent="0.2">
      <c r="T23906" s="212"/>
      <c r="U23906" s="213"/>
      <c r="V23906" s="213"/>
      <c r="W23906" s="213"/>
      <c r="X23906" s="214"/>
      <c r="Y23906" s="214"/>
      <c r="Z23906" s="214"/>
      <c r="AA23906" s="217"/>
      <c r="AB23906" s="217"/>
      <c r="AC23906" s="217"/>
      <c r="AD23906" s="213"/>
    </row>
    <row r="23907" spans="20:30" x14ac:dyDescent="0.2">
      <c r="T23907" s="212"/>
      <c r="U23907" s="213"/>
      <c r="V23907" s="213"/>
      <c r="W23907" s="213"/>
      <c r="X23907" s="214"/>
      <c r="Y23907" s="214"/>
      <c r="Z23907" s="214"/>
      <c r="AA23907" s="217"/>
      <c r="AB23907" s="217"/>
      <c r="AC23907" s="217"/>
      <c r="AD23907" s="213"/>
    </row>
    <row r="23908" spans="20:30" x14ac:dyDescent="0.2">
      <c r="T23908" s="212"/>
      <c r="U23908" s="213"/>
      <c r="V23908" s="213"/>
      <c r="W23908" s="213"/>
      <c r="X23908" s="214"/>
      <c r="Y23908" s="214"/>
      <c r="Z23908" s="214"/>
      <c r="AA23908" s="217"/>
      <c r="AB23908" s="217"/>
      <c r="AC23908" s="217"/>
      <c r="AD23908" s="213"/>
    </row>
    <row r="23909" spans="20:30" x14ac:dyDescent="0.2">
      <c r="T23909" s="212"/>
      <c r="U23909" s="213"/>
      <c r="V23909" s="213"/>
      <c r="W23909" s="213"/>
      <c r="X23909" s="214"/>
      <c r="Y23909" s="214"/>
      <c r="Z23909" s="214"/>
      <c r="AA23909" s="217"/>
      <c r="AB23909" s="217"/>
      <c r="AC23909" s="217"/>
      <c r="AD23909" s="213"/>
    </row>
    <row r="23910" spans="20:30" x14ac:dyDescent="0.2">
      <c r="T23910" s="212"/>
      <c r="U23910" s="213"/>
      <c r="V23910" s="213"/>
      <c r="W23910" s="213"/>
      <c r="X23910" s="214"/>
      <c r="Y23910" s="214"/>
      <c r="Z23910" s="214"/>
      <c r="AA23910" s="217"/>
      <c r="AB23910" s="217"/>
      <c r="AC23910" s="217"/>
      <c r="AD23910" s="213"/>
    </row>
    <row r="23911" spans="20:30" x14ac:dyDescent="0.2">
      <c r="T23911" s="212"/>
      <c r="U23911" s="213"/>
      <c r="V23911" s="213"/>
      <c r="W23911" s="213"/>
      <c r="X23911" s="214"/>
      <c r="Y23911" s="214"/>
      <c r="Z23911" s="214"/>
      <c r="AA23911" s="217"/>
      <c r="AB23911" s="217"/>
      <c r="AC23911" s="217"/>
      <c r="AD23911" s="213"/>
    </row>
    <row r="23912" spans="20:30" x14ac:dyDescent="0.2">
      <c r="T23912" s="212"/>
      <c r="U23912" s="213"/>
      <c r="V23912" s="213"/>
      <c r="W23912" s="213"/>
      <c r="X23912" s="214"/>
      <c r="Y23912" s="214"/>
      <c r="Z23912" s="214"/>
      <c r="AA23912" s="217"/>
      <c r="AB23912" s="217"/>
      <c r="AC23912" s="217"/>
      <c r="AD23912" s="213"/>
    </row>
    <row r="23913" spans="20:30" x14ac:dyDescent="0.2">
      <c r="T23913" s="212"/>
      <c r="U23913" s="213"/>
      <c r="V23913" s="213"/>
      <c r="W23913" s="213"/>
      <c r="X23913" s="214"/>
      <c r="Y23913" s="214"/>
      <c r="Z23913" s="214"/>
      <c r="AA23913" s="217"/>
      <c r="AB23913" s="217"/>
      <c r="AC23913" s="217"/>
      <c r="AD23913" s="213"/>
    </row>
    <row r="23914" spans="20:30" x14ac:dyDescent="0.2">
      <c r="T23914" s="212"/>
      <c r="U23914" s="213"/>
      <c r="V23914" s="213"/>
      <c r="W23914" s="213"/>
      <c r="X23914" s="214"/>
      <c r="Y23914" s="214"/>
      <c r="Z23914" s="214"/>
      <c r="AA23914" s="217"/>
      <c r="AB23914" s="217"/>
      <c r="AC23914" s="217"/>
      <c r="AD23914" s="213"/>
    </row>
    <row r="23915" spans="20:30" x14ac:dyDescent="0.2">
      <c r="T23915" s="212"/>
      <c r="U23915" s="213"/>
      <c r="V23915" s="213"/>
      <c r="W23915" s="213"/>
      <c r="X23915" s="214"/>
      <c r="Y23915" s="214"/>
      <c r="Z23915" s="214"/>
      <c r="AA23915" s="217"/>
      <c r="AB23915" s="217"/>
      <c r="AC23915" s="217"/>
      <c r="AD23915" s="213"/>
    </row>
    <row r="23916" spans="20:30" x14ac:dyDescent="0.2">
      <c r="T23916" s="212"/>
      <c r="U23916" s="213"/>
      <c r="V23916" s="213"/>
      <c r="W23916" s="213"/>
      <c r="X23916" s="214"/>
      <c r="Y23916" s="214"/>
      <c r="Z23916" s="214"/>
      <c r="AA23916" s="217"/>
      <c r="AB23916" s="217"/>
      <c r="AC23916" s="217"/>
      <c r="AD23916" s="213"/>
    </row>
    <row r="23917" spans="20:30" x14ac:dyDescent="0.2">
      <c r="T23917" s="212"/>
      <c r="U23917" s="213"/>
      <c r="V23917" s="213"/>
      <c r="W23917" s="213"/>
      <c r="X23917" s="214"/>
      <c r="Y23917" s="214"/>
      <c r="Z23917" s="214"/>
      <c r="AA23917" s="217"/>
      <c r="AB23917" s="217"/>
      <c r="AC23917" s="217"/>
      <c r="AD23917" s="213"/>
    </row>
    <row r="23918" spans="20:30" x14ac:dyDescent="0.2">
      <c r="T23918" s="212"/>
      <c r="U23918" s="213"/>
      <c r="V23918" s="213"/>
      <c r="W23918" s="213"/>
      <c r="X23918" s="214"/>
      <c r="Y23918" s="214"/>
      <c r="Z23918" s="214"/>
      <c r="AA23918" s="217"/>
      <c r="AB23918" s="217"/>
      <c r="AC23918" s="217"/>
      <c r="AD23918" s="213"/>
    </row>
    <row r="23919" spans="20:30" x14ac:dyDescent="0.2">
      <c r="T23919" s="212"/>
      <c r="U23919" s="213"/>
      <c r="V23919" s="213"/>
      <c r="W23919" s="213"/>
      <c r="X23919" s="214"/>
      <c r="Y23919" s="214"/>
      <c r="Z23919" s="214"/>
      <c r="AA23919" s="217"/>
      <c r="AB23919" s="217"/>
      <c r="AC23919" s="217"/>
      <c r="AD23919" s="213"/>
    </row>
    <row r="23920" spans="20:30" x14ac:dyDescent="0.2">
      <c r="T23920" s="212"/>
      <c r="U23920" s="213"/>
      <c r="V23920" s="213"/>
      <c r="W23920" s="213"/>
      <c r="X23920" s="214"/>
      <c r="Y23920" s="214"/>
      <c r="Z23920" s="214"/>
      <c r="AA23920" s="217"/>
      <c r="AB23920" s="217"/>
      <c r="AC23920" s="217"/>
      <c r="AD23920" s="213"/>
    </row>
    <row r="23921" spans="20:30" x14ac:dyDescent="0.2">
      <c r="T23921" s="212"/>
      <c r="U23921" s="213"/>
      <c r="V23921" s="213"/>
      <c r="W23921" s="213"/>
      <c r="X23921" s="214"/>
      <c r="Y23921" s="214"/>
      <c r="Z23921" s="214"/>
      <c r="AA23921" s="217"/>
      <c r="AB23921" s="217"/>
      <c r="AC23921" s="217"/>
      <c r="AD23921" s="213"/>
    </row>
    <row r="23922" spans="20:30" x14ac:dyDescent="0.2">
      <c r="T23922" s="212"/>
      <c r="U23922" s="213"/>
      <c r="V23922" s="213"/>
      <c r="W23922" s="213"/>
      <c r="X23922" s="214"/>
      <c r="Y23922" s="214"/>
      <c r="Z23922" s="214"/>
      <c r="AA23922" s="217"/>
      <c r="AB23922" s="217"/>
      <c r="AC23922" s="217"/>
      <c r="AD23922" s="213"/>
    </row>
    <row r="23923" spans="20:30" x14ac:dyDescent="0.2">
      <c r="T23923" s="212"/>
      <c r="U23923" s="213"/>
      <c r="V23923" s="213"/>
      <c r="W23923" s="213"/>
      <c r="X23923" s="214"/>
      <c r="Y23923" s="214"/>
      <c r="Z23923" s="214"/>
      <c r="AA23923" s="217"/>
      <c r="AB23923" s="217"/>
      <c r="AC23923" s="217"/>
      <c r="AD23923" s="213"/>
    </row>
    <row r="23924" spans="20:30" x14ac:dyDescent="0.2">
      <c r="T23924" s="212"/>
      <c r="U23924" s="213"/>
      <c r="V23924" s="213"/>
      <c r="W23924" s="213"/>
      <c r="X23924" s="214"/>
      <c r="Y23924" s="214"/>
      <c r="Z23924" s="214"/>
      <c r="AA23924" s="217"/>
      <c r="AB23924" s="217"/>
      <c r="AC23924" s="217"/>
      <c r="AD23924" s="213"/>
    </row>
    <row r="23925" spans="20:30" x14ac:dyDescent="0.2">
      <c r="T23925" s="212"/>
      <c r="U23925" s="213"/>
      <c r="V23925" s="213"/>
      <c r="W23925" s="213"/>
      <c r="X23925" s="214"/>
      <c r="Y23925" s="214"/>
      <c r="Z23925" s="214"/>
      <c r="AA23925" s="217"/>
      <c r="AB23925" s="217"/>
      <c r="AC23925" s="217"/>
      <c r="AD23925" s="213"/>
    </row>
    <row r="23926" spans="20:30" x14ac:dyDescent="0.2">
      <c r="T23926" s="212"/>
      <c r="U23926" s="213"/>
      <c r="V23926" s="213"/>
      <c r="W23926" s="213"/>
      <c r="X23926" s="214"/>
      <c r="Y23926" s="214"/>
      <c r="Z23926" s="214"/>
      <c r="AA23926" s="217"/>
      <c r="AB23926" s="217"/>
      <c r="AC23926" s="217"/>
      <c r="AD23926" s="213"/>
    </row>
    <row r="23927" spans="20:30" x14ac:dyDescent="0.2">
      <c r="T23927" s="212"/>
      <c r="U23927" s="213"/>
      <c r="V23927" s="213"/>
      <c r="W23927" s="213"/>
      <c r="X23927" s="214"/>
      <c r="Y23927" s="214"/>
      <c r="Z23927" s="214"/>
      <c r="AA23927" s="217"/>
      <c r="AB23927" s="217"/>
      <c r="AC23927" s="217"/>
      <c r="AD23927" s="213"/>
    </row>
    <row r="23928" spans="20:30" x14ac:dyDescent="0.2">
      <c r="T23928" s="212"/>
      <c r="U23928" s="213"/>
      <c r="V23928" s="213"/>
      <c r="W23928" s="213"/>
      <c r="X23928" s="214"/>
      <c r="Y23928" s="214"/>
      <c r="Z23928" s="214"/>
      <c r="AA23928" s="217"/>
      <c r="AB23928" s="217"/>
      <c r="AC23928" s="217"/>
      <c r="AD23928" s="213"/>
    </row>
    <row r="23929" spans="20:30" x14ac:dyDescent="0.2">
      <c r="T23929" s="212"/>
      <c r="U23929" s="213"/>
      <c r="V23929" s="213"/>
      <c r="W23929" s="213"/>
      <c r="X23929" s="214"/>
      <c r="Y23929" s="214"/>
      <c r="Z23929" s="214"/>
      <c r="AA23929" s="217"/>
      <c r="AB23929" s="217"/>
      <c r="AC23929" s="217"/>
      <c r="AD23929" s="213"/>
    </row>
    <row r="23930" spans="20:30" x14ac:dyDescent="0.2">
      <c r="T23930" s="212"/>
      <c r="U23930" s="213"/>
      <c r="V23930" s="213"/>
      <c r="W23930" s="213"/>
      <c r="X23930" s="214"/>
      <c r="Y23930" s="214"/>
      <c r="Z23930" s="214"/>
      <c r="AA23930" s="217"/>
      <c r="AB23930" s="217"/>
      <c r="AC23930" s="217"/>
      <c r="AD23930" s="213"/>
    </row>
    <row r="23931" spans="20:30" x14ac:dyDescent="0.2">
      <c r="T23931" s="212"/>
      <c r="U23931" s="213"/>
      <c r="V23931" s="213"/>
      <c r="W23931" s="213"/>
      <c r="X23931" s="214"/>
      <c r="Y23931" s="214"/>
      <c r="Z23931" s="214"/>
      <c r="AA23931" s="217"/>
      <c r="AB23931" s="217"/>
      <c r="AC23931" s="217"/>
      <c r="AD23931" s="213"/>
    </row>
    <row r="23932" spans="20:30" x14ac:dyDescent="0.2">
      <c r="T23932" s="212"/>
      <c r="U23932" s="213"/>
      <c r="V23932" s="213"/>
      <c r="W23932" s="213"/>
      <c r="X23932" s="214"/>
      <c r="Y23932" s="214"/>
      <c r="Z23932" s="214"/>
      <c r="AA23932" s="217"/>
      <c r="AB23932" s="217"/>
      <c r="AC23932" s="217"/>
      <c r="AD23932" s="213"/>
    </row>
    <row r="23933" spans="20:30" x14ac:dyDescent="0.2">
      <c r="T23933" s="212"/>
      <c r="U23933" s="213"/>
      <c r="V23933" s="213"/>
      <c r="W23933" s="213"/>
      <c r="X23933" s="214"/>
      <c r="Y23933" s="214"/>
      <c r="Z23933" s="214"/>
      <c r="AA23933" s="217"/>
      <c r="AB23933" s="217"/>
      <c r="AC23933" s="217"/>
      <c r="AD23933" s="213"/>
    </row>
    <row r="23934" spans="20:30" x14ac:dyDescent="0.2">
      <c r="T23934" s="212"/>
      <c r="U23934" s="213"/>
      <c r="V23934" s="213"/>
      <c r="W23934" s="213"/>
      <c r="X23934" s="214"/>
      <c r="Y23934" s="214"/>
      <c r="Z23934" s="214"/>
      <c r="AA23934" s="217"/>
      <c r="AB23934" s="217"/>
      <c r="AC23934" s="217"/>
      <c r="AD23934" s="213"/>
    </row>
    <row r="23935" spans="20:30" x14ac:dyDescent="0.2">
      <c r="T23935" s="212"/>
      <c r="U23935" s="213"/>
      <c r="V23935" s="213"/>
      <c r="W23935" s="213"/>
      <c r="X23935" s="214"/>
      <c r="Y23935" s="214"/>
      <c r="Z23935" s="214"/>
      <c r="AA23935" s="217"/>
      <c r="AB23935" s="217"/>
      <c r="AC23935" s="217"/>
      <c r="AD23935" s="213"/>
    </row>
    <row r="23936" spans="20:30" x14ac:dyDescent="0.2">
      <c r="T23936" s="212"/>
      <c r="U23936" s="213"/>
      <c r="V23936" s="213"/>
      <c r="W23936" s="213"/>
      <c r="X23936" s="214"/>
      <c r="Y23936" s="214"/>
      <c r="Z23936" s="214"/>
      <c r="AA23936" s="217"/>
      <c r="AB23936" s="217"/>
      <c r="AC23936" s="217"/>
      <c r="AD23936" s="213"/>
    </row>
    <row r="23937" spans="20:30" x14ac:dyDescent="0.2">
      <c r="T23937" s="212"/>
      <c r="U23937" s="213"/>
      <c r="V23937" s="213"/>
      <c r="W23937" s="213"/>
      <c r="X23937" s="214"/>
      <c r="Y23937" s="214"/>
      <c r="Z23937" s="214"/>
      <c r="AA23937" s="217"/>
      <c r="AB23937" s="217"/>
      <c r="AC23937" s="217"/>
      <c r="AD23937" s="213"/>
    </row>
    <row r="23938" spans="20:30" x14ac:dyDescent="0.2">
      <c r="T23938" s="212"/>
      <c r="U23938" s="213"/>
      <c r="V23938" s="213"/>
      <c r="W23938" s="213"/>
      <c r="X23938" s="214"/>
      <c r="Y23938" s="214"/>
      <c r="Z23938" s="214"/>
      <c r="AA23938" s="217"/>
      <c r="AB23938" s="217"/>
      <c r="AC23938" s="217"/>
      <c r="AD23938" s="213"/>
    </row>
    <row r="23939" spans="20:30" x14ac:dyDescent="0.2">
      <c r="T23939" s="212"/>
      <c r="U23939" s="213"/>
      <c r="V23939" s="213"/>
      <c r="W23939" s="213"/>
      <c r="X23939" s="214"/>
      <c r="Y23939" s="214"/>
      <c r="Z23939" s="214"/>
      <c r="AA23939" s="217"/>
      <c r="AB23939" s="217"/>
      <c r="AC23939" s="217"/>
      <c r="AD23939" s="213"/>
    </row>
    <row r="23940" spans="20:30" x14ac:dyDescent="0.2">
      <c r="T23940" s="212"/>
      <c r="U23940" s="213"/>
      <c r="V23940" s="213"/>
      <c r="W23940" s="213"/>
      <c r="X23940" s="214"/>
      <c r="Y23940" s="214"/>
      <c r="Z23940" s="214"/>
      <c r="AA23940" s="217"/>
      <c r="AB23940" s="217"/>
      <c r="AC23940" s="217"/>
      <c r="AD23940" s="213"/>
    </row>
    <row r="23941" spans="20:30" x14ac:dyDescent="0.2">
      <c r="T23941" s="212"/>
      <c r="U23941" s="213"/>
      <c r="V23941" s="213"/>
      <c r="W23941" s="213"/>
      <c r="X23941" s="214"/>
      <c r="Y23941" s="214"/>
      <c r="Z23941" s="214"/>
      <c r="AA23941" s="217"/>
      <c r="AB23941" s="217"/>
      <c r="AC23941" s="217"/>
      <c r="AD23941" s="213"/>
    </row>
    <row r="23942" spans="20:30" x14ac:dyDescent="0.2">
      <c r="T23942" s="212"/>
      <c r="U23942" s="213"/>
      <c r="V23942" s="213"/>
      <c r="W23942" s="213"/>
      <c r="X23942" s="214"/>
      <c r="Y23942" s="214"/>
      <c r="Z23942" s="214"/>
      <c r="AA23942" s="217"/>
      <c r="AB23942" s="217"/>
      <c r="AC23942" s="217"/>
      <c r="AD23942" s="213"/>
    </row>
    <row r="23943" spans="20:30" x14ac:dyDescent="0.2">
      <c r="T23943" s="212"/>
      <c r="U23943" s="213"/>
      <c r="V23943" s="213"/>
      <c r="W23943" s="213"/>
      <c r="X23943" s="214"/>
      <c r="Y23943" s="214"/>
      <c r="Z23943" s="214"/>
      <c r="AA23943" s="217"/>
      <c r="AB23943" s="217"/>
      <c r="AC23943" s="217"/>
      <c r="AD23943" s="213"/>
    </row>
    <row r="23944" spans="20:30" x14ac:dyDescent="0.2">
      <c r="T23944" s="212"/>
      <c r="U23944" s="213"/>
      <c r="V23944" s="213"/>
      <c r="W23944" s="213"/>
      <c r="X23944" s="214"/>
      <c r="Y23944" s="214"/>
      <c r="Z23944" s="214"/>
      <c r="AA23944" s="217"/>
      <c r="AB23944" s="217"/>
      <c r="AC23944" s="217"/>
      <c r="AD23944" s="213"/>
    </row>
    <row r="23945" spans="20:30" x14ac:dyDescent="0.2">
      <c r="T23945" s="212"/>
      <c r="U23945" s="213"/>
      <c r="V23945" s="213"/>
      <c r="W23945" s="213"/>
      <c r="X23945" s="214"/>
      <c r="Y23945" s="214"/>
      <c r="Z23945" s="214"/>
      <c r="AA23945" s="217"/>
      <c r="AB23945" s="217"/>
      <c r="AC23945" s="217"/>
      <c r="AD23945" s="213"/>
    </row>
    <row r="23946" spans="20:30" x14ac:dyDescent="0.2">
      <c r="T23946" s="212"/>
      <c r="U23946" s="213"/>
      <c r="V23946" s="213"/>
      <c r="W23946" s="213"/>
      <c r="X23946" s="214"/>
      <c r="Y23946" s="214"/>
      <c r="Z23946" s="214"/>
      <c r="AA23946" s="217"/>
      <c r="AB23946" s="217"/>
      <c r="AC23946" s="217"/>
      <c r="AD23946" s="213"/>
    </row>
    <row r="23947" spans="20:30" x14ac:dyDescent="0.2">
      <c r="T23947" s="212"/>
      <c r="U23947" s="213"/>
      <c r="V23947" s="213"/>
      <c r="W23947" s="213"/>
      <c r="X23947" s="214"/>
      <c r="Y23947" s="214"/>
      <c r="Z23947" s="214"/>
      <c r="AA23947" s="217"/>
      <c r="AB23947" s="217"/>
      <c r="AC23947" s="217"/>
      <c r="AD23947" s="213"/>
    </row>
    <row r="23948" spans="20:30" x14ac:dyDescent="0.2">
      <c r="T23948" s="212"/>
      <c r="U23948" s="213"/>
      <c r="V23948" s="213"/>
      <c r="W23948" s="213"/>
      <c r="X23948" s="214"/>
      <c r="Y23948" s="214"/>
      <c r="Z23948" s="214"/>
      <c r="AA23948" s="217"/>
      <c r="AB23948" s="217"/>
      <c r="AC23948" s="217"/>
      <c r="AD23948" s="213"/>
    </row>
    <row r="23949" spans="20:30" x14ac:dyDescent="0.2">
      <c r="T23949" s="212"/>
      <c r="U23949" s="213"/>
      <c r="V23949" s="213"/>
      <c r="W23949" s="213"/>
      <c r="X23949" s="214"/>
      <c r="Y23949" s="214"/>
      <c r="Z23949" s="214"/>
      <c r="AA23949" s="217"/>
      <c r="AB23949" s="217"/>
      <c r="AC23949" s="217"/>
      <c r="AD23949" s="213"/>
    </row>
    <row r="23950" spans="20:30" x14ac:dyDescent="0.2">
      <c r="T23950" s="212"/>
      <c r="U23950" s="213"/>
      <c r="V23950" s="213"/>
      <c r="W23950" s="213"/>
      <c r="X23950" s="214"/>
      <c r="Y23950" s="214"/>
      <c r="Z23950" s="214"/>
      <c r="AA23950" s="217"/>
      <c r="AB23950" s="217"/>
      <c r="AC23950" s="217"/>
      <c r="AD23950" s="213"/>
    </row>
    <row r="23951" spans="20:30" x14ac:dyDescent="0.2">
      <c r="T23951" s="212"/>
      <c r="U23951" s="213"/>
      <c r="V23951" s="213"/>
      <c r="W23951" s="213"/>
      <c r="X23951" s="214"/>
      <c r="Y23951" s="214"/>
      <c r="Z23951" s="214"/>
      <c r="AA23951" s="217"/>
      <c r="AB23951" s="217"/>
      <c r="AC23951" s="217"/>
      <c r="AD23951" s="213"/>
    </row>
    <row r="23952" spans="20:30" x14ac:dyDescent="0.2">
      <c r="T23952" s="212"/>
      <c r="U23952" s="213"/>
      <c r="V23952" s="213"/>
      <c r="W23952" s="213"/>
      <c r="X23952" s="214"/>
      <c r="Y23952" s="214"/>
      <c r="Z23952" s="214"/>
      <c r="AA23952" s="217"/>
      <c r="AB23952" s="217"/>
      <c r="AC23952" s="217"/>
      <c r="AD23952" s="213"/>
    </row>
    <row r="23953" spans="20:30" x14ac:dyDescent="0.2">
      <c r="T23953" s="212"/>
      <c r="U23953" s="213"/>
      <c r="V23953" s="213"/>
      <c r="W23953" s="213"/>
      <c r="X23953" s="214"/>
      <c r="Y23953" s="214"/>
      <c r="Z23953" s="214"/>
      <c r="AA23953" s="217"/>
      <c r="AB23953" s="217"/>
      <c r="AC23953" s="217"/>
      <c r="AD23953" s="213"/>
    </row>
    <row r="23954" spans="20:30" x14ac:dyDescent="0.2">
      <c r="T23954" s="212"/>
      <c r="U23954" s="213"/>
      <c r="V23954" s="213"/>
      <c r="W23954" s="213"/>
      <c r="X23954" s="214"/>
      <c r="Y23954" s="214"/>
      <c r="Z23954" s="214"/>
      <c r="AA23954" s="217"/>
      <c r="AB23954" s="217"/>
      <c r="AC23954" s="217"/>
      <c r="AD23954" s="213"/>
    </row>
    <row r="23955" spans="20:30" x14ac:dyDescent="0.2">
      <c r="T23955" s="212"/>
      <c r="U23955" s="213"/>
      <c r="V23955" s="213"/>
      <c r="W23955" s="213"/>
      <c r="X23955" s="214"/>
      <c r="Y23955" s="214"/>
      <c r="Z23955" s="214"/>
      <c r="AA23955" s="217"/>
      <c r="AB23955" s="217"/>
      <c r="AC23955" s="217"/>
      <c r="AD23955" s="213"/>
    </row>
    <row r="23956" spans="20:30" x14ac:dyDescent="0.2">
      <c r="T23956" s="212"/>
      <c r="U23956" s="213"/>
      <c r="V23956" s="213"/>
      <c r="W23956" s="213"/>
      <c r="X23956" s="214"/>
      <c r="Y23956" s="214"/>
      <c r="Z23956" s="214"/>
      <c r="AA23956" s="217"/>
      <c r="AB23956" s="217"/>
      <c r="AC23956" s="217"/>
      <c r="AD23956" s="213"/>
    </row>
    <row r="23957" spans="20:30" x14ac:dyDescent="0.2">
      <c r="T23957" s="212"/>
      <c r="U23957" s="213"/>
      <c r="V23957" s="213"/>
      <c r="W23957" s="213"/>
      <c r="X23957" s="214"/>
      <c r="Y23957" s="214"/>
      <c r="Z23957" s="214"/>
      <c r="AA23957" s="217"/>
      <c r="AB23957" s="217"/>
      <c r="AC23957" s="217"/>
      <c r="AD23957" s="213"/>
    </row>
    <row r="23958" spans="20:30" x14ac:dyDescent="0.2">
      <c r="T23958" s="212"/>
      <c r="U23958" s="213"/>
      <c r="V23958" s="213"/>
      <c r="W23958" s="213"/>
      <c r="X23958" s="214"/>
      <c r="Y23958" s="214"/>
      <c r="Z23958" s="214"/>
      <c r="AA23958" s="217"/>
      <c r="AB23958" s="217"/>
      <c r="AC23958" s="217"/>
      <c r="AD23958" s="213"/>
    </row>
    <row r="23959" spans="20:30" x14ac:dyDescent="0.2">
      <c r="T23959" s="212"/>
      <c r="U23959" s="213"/>
      <c r="V23959" s="213"/>
      <c r="W23959" s="213"/>
      <c r="X23959" s="214"/>
      <c r="Y23959" s="214"/>
      <c r="Z23959" s="214"/>
      <c r="AA23959" s="217"/>
      <c r="AB23959" s="217"/>
      <c r="AC23959" s="217"/>
      <c r="AD23959" s="213"/>
    </row>
    <row r="23960" spans="20:30" x14ac:dyDescent="0.2">
      <c r="T23960" s="212"/>
      <c r="U23960" s="213"/>
      <c r="V23960" s="213"/>
      <c r="W23960" s="213"/>
      <c r="X23960" s="214"/>
      <c r="Y23960" s="214"/>
      <c r="Z23960" s="214"/>
      <c r="AA23960" s="217"/>
      <c r="AB23960" s="217"/>
      <c r="AC23960" s="217"/>
      <c r="AD23960" s="213"/>
    </row>
    <row r="23961" spans="20:30" x14ac:dyDescent="0.2">
      <c r="T23961" s="212"/>
      <c r="U23961" s="213"/>
      <c r="V23961" s="213"/>
      <c r="W23961" s="213"/>
      <c r="X23961" s="214"/>
      <c r="Y23961" s="214"/>
      <c r="Z23961" s="214"/>
      <c r="AA23961" s="217"/>
      <c r="AB23961" s="217"/>
      <c r="AC23961" s="217"/>
      <c r="AD23961" s="213"/>
    </row>
    <row r="23962" spans="20:30" x14ac:dyDescent="0.2">
      <c r="T23962" s="212"/>
      <c r="U23962" s="213"/>
      <c r="V23962" s="213"/>
      <c r="W23962" s="213"/>
      <c r="X23962" s="214"/>
      <c r="Y23962" s="214"/>
      <c r="Z23962" s="214"/>
      <c r="AA23962" s="217"/>
      <c r="AB23962" s="217"/>
      <c r="AC23962" s="217"/>
      <c r="AD23962" s="213"/>
    </row>
    <row r="23963" spans="20:30" x14ac:dyDescent="0.2">
      <c r="T23963" s="212"/>
      <c r="U23963" s="213"/>
      <c r="V23963" s="213"/>
      <c r="W23963" s="213"/>
      <c r="X23963" s="214"/>
      <c r="Y23963" s="214"/>
      <c r="Z23963" s="214"/>
      <c r="AA23963" s="217"/>
      <c r="AB23963" s="217"/>
      <c r="AC23963" s="217"/>
      <c r="AD23963" s="213"/>
    </row>
    <row r="23964" spans="20:30" x14ac:dyDescent="0.2">
      <c r="T23964" s="212"/>
      <c r="U23964" s="213"/>
      <c r="V23964" s="213"/>
      <c r="W23964" s="213"/>
      <c r="X23964" s="214"/>
      <c r="Y23964" s="214"/>
      <c r="Z23964" s="214"/>
      <c r="AA23964" s="217"/>
      <c r="AB23964" s="217"/>
      <c r="AC23964" s="217"/>
      <c r="AD23964" s="213"/>
    </row>
    <row r="23965" spans="20:30" x14ac:dyDescent="0.2">
      <c r="T23965" s="212"/>
      <c r="U23965" s="213"/>
      <c r="V23965" s="213"/>
      <c r="W23965" s="213"/>
      <c r="X23965" s="214"/>
      <c r="Y23965" s="214"/>
      <c r="Z23965" s="214"/>
      <c r="AA23965" s="217"/>
      <c r="AB23965" s="217"/>
      <c r="AC23965" s="217"/>
      <c r="AD23965" s="213"/>
    </row>
    <row r="23966" spans="20:30" x14ac:dyDescent="0.2">
      <c r="T23966" s="212"/>
      <c r="U23966" s="213"/>
      <c r="V23966" s="213"/>
      <c r="W23966" s="213"/>
      <c r="X23966" s="214"/>
      <c r="Y23966" s="214"/>
      <c r="Z23966" s="214"/>
      <c r="AA23966" s="217"/>
      <c r="AB23966" s="217"/>
      <c r="AC23966" s="217"/>
      <c r="AD23966" s="213"/>
    </row>
    <row r="23967" spans="20:30" x14ac:dyDescent="0.2">
      <c r="T23967" s="212"/>
      <c r="U23967" s="213"/>
      <c r="V23967" s="213"/>
      <c r="W23967" s="213"/>
      <c r="X23967" s="214"/>
      <c r="Y23967" s="214"/>
      <c r="Z23967" s="214"/>
      <c r="AA23967" s="217"/>
      <c r="AB23967" s="217"/>
      <c r="AC23967" s="217"/>
      <c r="AD23967" s="213"/>
    </row>
    <row r="23968" spans="20:30" x14ac:dyDescent="0.2">
      <c r="T23968" s="212"/>
      <c r="U23968" s="213"/>
      <c r="V23968" s="213"/>
      <c r="W23968" s="213"/>
      <c r="X23968" s="214"/>
      <c r="Y23968" s="214"/>
      <c r="Z23968" s="214"/>
      <c r="AA23968" s="217"/>
      <c r="AB23968" s="217"/>
      <c r="AC23968" s="217"/>
      <c r="AD23968" s="213"/>
    </row>
    <row r="23969" spans="20:30" x14ac:dyDescent="0.2">
      <c r="T23969" s="212"/>
      <c r="U23969" s="213"/>
      <c r="V23969" s="213"/>
      <c r="W23969" s="213"/>
      <c r="X23969" s="214"/>
      <c r="Y23969" s="214"/>
      <c r="Z23969" s="214"/>
      <c r="AA23969" s="217"/>
      <c r="AB23969" s="217"/>
      <c r="AC23969" s="217"/>
      <c r="AD23969" s="213"/>
    </row>
    <row r="23970" spans="20:30" x14ac:dyDescent="0.2">
      <c r="T23970" s="212"/>
      <c r="U23970" s="213"/>
      <c r="V23970" s="213"/>
      <c r="W23970" s="213"/>
      <c r="X23970" s="214"/>
      <c r="Y23970" s="214"/>
      <c r="Z23970" s="214"/>
      <c r="AA23970" s="217"/>
      <c r="AB23970" s="217"/>
      <c r="AC23970" s="217"/>
      <c r="AD23970" s="213"/>
    </row>
    <row r="23971" spans="20:30" x14ac:dyDescent="0.2">
      <c r="T23971" s="212"/>
      <c r="U23971" s="213"/>
      <c r="V23971" s="213"/>
      <c r="W23971" s="213"/>
      <c r="X23971" s="214"/>
      <c r="Y23971" s="214"/>
      <c r="Z23971" s="214"/>
      <c r="AA23971" s="217"/>
      <c r="AB23971" s="217"/>
      <c r="AC23971" s="217"/>
      <c r="AD23971" s="213"/>
    </row>
    <row r="23972" spans="20:30" x14ac:dyDescent="0.2">
      <c r="T23972" s="212"/>
      <c r="U23972" s="213"/>
      <c r="V23972" s="213"/>
      <c r="W23972" s="213"/>
      <c r="X23972" s="214"/>
      <c r="Y23972" s="214"/>
      <c r="Z23972" s="214"/>
      <c r="AA23972" s="217"/>
      <c r="AB23972" s="217"/>
      <c r="AC23972" s="217"/>
      <c r="AD23972" s="213"/>
    </row>
    <row r="23973" spans="20:30" x14ac:dyDescent="0.2">
      <c r="T23973" s="212"/>
      <c r="U23973" s="213"/>
      <c r="V23973" s="213"/>
      <c r="W23973" s="213"/>
      <c r="X23973" s="214"/>
      <c r="Y23973" s="214"/>
      <c r="Z23973" s="214"/>
      <c r="AA23973" s="217"/>
      <c r="AB23973" s="217"/>
      <c r="AC23973" s="217"/>
      <c r="AD23973" s="213"/>
    </row>
    <row r="23974" spans="20:30" x14ac:dyDescent="0.2">
      <c r="T23974" s="212"/>
      <c r="U23974" s="213"/>
      <c r="V23974" s="213"/>
      <c r="W23974" s="213"/>
      <c r="X23974" s="214"/>
      <c r="Y23974" s="214"/>
      <c r="Z23974" s="214"/>
      <c r="AA23974" s="217"/>
      <c r="AB23974" s="217"/>
      <c r="AC23974" s="217"/>
      <c r="AD23974" s="213"/>
    </row>
    <row r="23975" spans="20:30" x14ac:dyDescent="0.2">
      <c r="T23975" s="212"/>
      <c r="U23975" s="213"/>
      <c r="V23975" s="213"/>
      <c r="W23975" s="213"/>
      <c r="X23975" s="214"/>
      <c r="Y23975" s="214"/>
      <c r="Z23975" s="214"/>
      <c r="AA23975" s="217"/>
      <c r="AB23975" s="217"/>
      <c r="AC23975" s="217"/>
      <c r="AD23975" s="213"/>
    </row>
    <row r="23976" spans="20:30" x14ac:dyDescent="0.2">
      <c r="T23976" s="212"/>
      <c r="U23976" s="213"/>
      <c r="V23976" s="213"/>
      <c r="W23976" s="213"/>
      <c r="X23976" s="214"/>
      <c r="Y23976" s="214"/>
      <c r="Z23976" s="214"/>
      <c r="AA23976" s="217"/>
      <c r="AB23976" s="217"/>
      <c r="AC23976" s="217"/>
      <c r="AD23976" s="213"/>
    </row>
    <row r="23977" spans="20:30" x14ac:dyDescent="0.2">
      <c r="T23977" s="212"/>
      <c r="U23977" s="213"/>
      <c r="V23977" s="213"/>
      <c r="W23977" s="213"/>
      <c r="X23977" s="214"/>
      <c r="Y23977" s="214"/>
      <c r="Z23977" s="214"/>
      <c r="AA23977" s="217"/>
      <c r="AB23977" s="217"/>
      <c r="AC23977" s="217"/>
      <c r="AD23977" s="213"/>
    </row>
    <row r="23978" spans="20:30" x14ac:dyDescent="0.2">
      <c r="T23978" s="212"/>
      <c r="U23978" s="213"/>
      <c r="V23978" s="213"/>
      <c r="W23978" s="213"/>
      <c r="X23978" s="214"/>
      <c r="Y23978" s="214"/>
      <c r="Z23978" s="214"/>
      <c r="AA23978" s="217"/>
      <c r="AB23978" s="217"/>
      <c r="AC23978" s="217"/>
      <c r="AD23978" s="213"/>
    </row>
    <row r="23979" spans="20:30" x14ac:dyDescent="0.2">
      <c r="T23979" s="212"/>
      <c r="U23979" s="213"/>
      <c r="V23979" s="213"/>
      <c r="W23979" s="213"/>
      <c r="X23979" s="214"/>
      <c r="Y23979" s="214"/>
      <c r="Z23979" s="214"/>
      <c r="AA23979" s="217"/>
      <c r="AB23979" s="217"/>
      <c r="AC23979" s="217"/>
      <c r="AD23979" s="213"/>
    </row>
    <row r="23980" spans="20:30" x14ac:dyDescent="0.2">
      <c r="T23980" s="212"/>
      <c r="U23980" s="213"/>
      <c r="V23980" s="213"/>
      <c r="W23980" s="213"/>
      <c r="X23980" s="214"/>
      <c r="Y23980" s="214"/>
      <c r="Z23980" s="214"/>
      <c r="AA23980" s="217"/>
      <c r="AB23980" s="217"/>
      <c r="AC23980" s="217"/>
      <c r="AD23980" s="213"/>
    </row>
    <row r="23981" spans="20:30" x14ac:dyDescent="0.2">
      <c r="T23981" s="212"/>
      <c r="U23981" s="213"/>
      <c r="V23981" s="213"/>
      <c r="W23981" s="213"/>
      <c r="X23981" s="214"/>
      <c r="Y23981" s="214"/>
      <c r="Z23981" s="214"/>
      <c r="AA23981" s="217"/>
      <c r="AB23981" s="217"/>
      <c r="AC23981" s="217"/>
      <c r="AD23981" s="213"/>
    </row>
    <row r="23982" spans="20:30" x14ac:dyDescent="0.2">
      <c r="T23982" s="212"/>
      <c r="U23982" s="213"/>
      <c r="V23982" s="213"/>
      <c r="W23982" s="213"/>
      <c r="X23982" s="214"/>
      <c r="Y23982" s="214"/>
      <c r="Z23982" s="214"/>
      <c r="AA23982" s="217"/>
      <c r="AB23982" s="217"/>
      <c r="AC23982" s="217"/>
      <c r="AD23982" s="213"/>
    </row>
    <row r="23983" spans="20:30" x14ac:dyDescent="0.2">
      <c r="T23983" s="212"/>
      <c r="U23983" s="213"/>
      <c r="V23983" s="213"/>
      <c r="W23983" s="213"/>
      <c r="X23983" s="214"/>
      <c r="Y23983" s="214"/>
      <c r="Z23983" s="214"/>
      <c r="AA23983" s="217"/>
      <c r="AB23983" s="217"/>
      <c r="AC23983" s="217"/>
      <c r="AD23983" s="213"/>
    </row>
    <row r="23984" spans="20:30" x14ac:dyDescent="0.2">
      <c r="T23984" s="212"/>
      <c r="U23984" s="213"/>
      <c r="V23984" s="213"/>
      <c r="W23984" s="213"/>
      <c r="X23984" s="214"/>
      <c r="Y23984" s="214"/>
      <c r="Z23984" s="214"/>
      <c r="AA23984" s="217"/>
      <c r="AB23984" s="217"/>
      <c r="AC23984" s="217"/>
      <c r="AD23984" s="213"/>
    </row>
    <row r="23985" spans="20:30" x14ac:dyDescent="0.2">
      <c r="T23985" s="212"/>
      <c r="U23985" s="213"/>
      <c r="V23985" s="213"/>
      <c r="W23985" s="213"/>
      <c r="X23985" s="214"/>
      <c r="Y23985" s="214"/>
      <c r="Z23985" s="214"/>
      <c r="AA23985" s="217"/>
      <c r="AB23985" s="217"/>
      <c r="AC23985" s="217"/>
      <c r="AD23985" s="213"/>
    </row>
    <row r="23986" spans="20:30" x14ac:dyDescent="0.2">
      <c r="T23986" s="212"/>
      <c r="U23986" s="213"/>
      <c r="V23986" s="213"/>
      <c r="W23986" s="213"/>
      <c r="X23986" s="214"/>
      <c r="Y23986" s="214"/>
      <c r="Z23986" s="214"/>
      <c r="AA23986" s="217"/>
      <c r="AB23986" s="217"/>
      <c r="AC23986" s="217"/>
      <c r="AD23986" s="213"/>
    </row>
    <row r="23987" spans="20:30" x14ac:dyDescent="0.2">
      <c r="T23987" s="212"/>
      <c r="U23987" s="213"/>
      <c r="V23987" s="213"/>
      <c r="W23987" s="213"/>
      <c r="X23987" s="214"/>
      <c r="Y23987" s="214"/>
      <c r="Z23987" s="214"/>
      <c r="AA23987" s="217"/>
      <c r="AB23987" s="217"/>
      <c r="AC23987" s="217"/>
      <c r="AD23987" s="213"/>
    </row>
    <row r="23988" spans="20:30" x14ac:dyDescent="0.2">
      <c r="T23988" s="212"/>
      <c r="U23988" s="213"/>
      <c r="V23988" s="213"/>
      <c r="W23988" s="213"/>
      <c r="X23988" s="214"/>
      <c r="Y23988" s="214"/>
      <c r="Z23988" s="214"/>
      <c r="AA23988" s="217"/>
      <c r="AB23988" s="217"/>
      <c r="AC23988" s="217"/>
      <c r="AD23988" s="213"/>
    </row>
    <row r="23989" spans="20:30" x14ac:dyDescent="0.2">
      <c r="T23989" s="212"/>
      <c r="U23989" s="213"/>
      <c r="V23989" s="213"/>
      <c r="W23989" s="213"/>
      <c r="X23989" s="214"/>
      <c r="Y23989" s="214"/>
      <c r="Z23989" s="214"/>
      <c r="AA23989" s="217"/>
      <c r="AB23989" s="217"/>
      <c r="AC23989" s="217"/>
      <c r="AD23989" s="213"/>
    </row>
    <row r="23990" spans="20:30" x14ac:dyDescent="0.2">
      <c r="T23990" s="212"/>
      <c r="U23990" s="213"/>
      <c r="V23990" s="213"/>
      <c r="W23990" s="213"/>
      <c r="X23990" s="214"/>
      <c r="Y23990" s="214"/>
      <c r="Z23990" s="214"/>
      <c r="AA23990" s="217"/>
      <c r="AB23990" s="217"/>
      <c r="AC23990" s="217"/>
      <c r="AD23990" s="213"/>
    </row>
    <row r="23991" spans="20:30" x14ac:dyDescent="0.2">
      <c r="T23991" s="212"/>
      <c r="U23991" s="213"/>
      <c r="V23991" s="213"/>
      <c r="W23991" s="213"/>
      <c r="X23991" s="214"/>
      <c r="Y23991" s="214"/>
      <c r="Z23991" s="214"/>
      <c r="AA23991" s="217"/>
      <c r="AB23991" s="217"/>
      <c r="AC23991" s="217"/>
      <c r="AD23991" s="213"/>
    </row>
    <row r="23992" spans="20:30" x14ac:dyDescent="0.2">
      <c r="T23992" s="212"/>
      <c r="U23992" s="213"/>
      <c r="V23992" s="213"/>
      <c r="W23992" s="213"/>
      <c r="X23992" s="214"/>
      <c r="Y23992" s="214"/>
      <c r="Z23992" s="214"/>
      <c r="AA23992" s="217"/>
      <c r="AB23992" s="217"/>
      <c r="AC23992" s="217"/>
      <c r="AD23992" s="213"/>
    </row>
    <row r="23993" spans="20:30" x14ac:dyDescent="0.2">
      <c r="T23993" s="212"/>
      <c r="U23993" s="213"/>
      <c r="V23993" s="213"/>
      <c r="W23993" s="213"/>
      <c r="X23993" s="214"/>
      <c r="Y23993" s="214"/>
      <c r="Z23993" s="214"/>
      <c r="AA23993" s="217"/>
      <c r="AB23993" s="217"/>
      <c r="AC23993" s="217"/>
      <c r="AD23993" s="213"/>
    </row>
    <row r="23994" spans="20:30" x14ac:dyDescent="0.2">
      <c r="T23994" s="212"/>
      <c r="U23994" s="213"/>
      <c r="V23994" s="213"/>
      <c r="W23994" s="213"/>
      <c r="X23994" s="214"/>
      <c r="Y23994" s="214"/>
      <c r="Z23994" s="214"/>
      <c r="AA23994" s="217"/>
      <c r="AB23994" s="217"/>
      <c r="AC23994" s="217"/>
      <c r="AD23994" s="213"/>
    </row>
    <row r="23995" spans="20:30" x14ac:dyDescent="0.2">
      <c r="T23995" s="212"/>
      <c r="U23995" s="213"/>
      <c r="V23995" s="213"/>
      <c r="W23995" s="213"/>
      <c r="X23995" s="214"/>
      <c r="Y23995" s="214"/>
      <c r="Z23995" s="214"/>
      <c r="AA23995" s="217"/>
      <c r="AB23995" s="217"/>
      <c r="AC23995" s="217"/>
      <c r="AD23995" s="213"/>
    </row>
    <row r="23996" spans="20:30" x14ac:dyDescent="0.2">
      <c r="T23996" s="212"/>
      <c r="U23996" s="213"/>
      <c r="V23996" s="213"/>
      <c r="W23996" s="213"/>
      <c r="X23996" s="214"/>
      <c r="Y23996" s="214"/>
      <c r="Z23996" s="214"/>
      <c r="AA23996" s="217"/>
      <c r="AB23996" s="217"/>
      <c r="AC23996" s="217"/>
      <c r="AD23996" s="213"/>
    </row>
    <row r="23997" spans="20:30" x14ac:dyDescent="0.2">
      <c r="T23997" s="212"/>
      <c r="U23997" s="213"/>
      <c r="V23997" s="213"/>
      <c r="W23997" s="213"/>
      <c r="X23997" s="214"/>
      <c r="Y23997" s="214"/>
      <c r="Z23997" s="214"/>
      <c r="AA23997" s="217"/>
      <c r="AB23997" s="217"/>
      <c r="AC23997" s="217"/>
      <c r="AD23997" s="213"/>
    </row>
    <row r="23998" spans="20:30" x14ac:dyDescent="0.2">
      <c r="T23998" s="212"/>
      <c r="U23998" s="213"/>
      <c r="V23998" s="213"/>
      <c r="W23998" s="213"/>
      <c r="X23998" s="214"/>
      <c r="Y23998" s="214"/>
      <c r="Z23998" s="214"/>
      <c r="AA23998" s="217"/>
      <c r="AB23998" s="217"/>
      <c r="AC23998" s="217"/>
      <c r="AD23998" s="213"/>
    </row>
    <row r="23999" spans="20:30" x14ac:dyDescent="0.2">
      <c r="T23999" s="212"/>
      <c r="U23999" s="213"/>
      <c r="V23999" s="213"/>
      <c r="W23999" s="213"/>
      <c r="X23999" s="214"/>
      <c r="Y23999" s="214"/>
      <c r="Z23999" s="214"/>
      <c r="AA23999" s="217"/>
      <c r="AB23999" s="217"/>
      <c r="AC23999" s="217"/>
      <c r="AD23999" s="213"/>
    </row>
    <row r="24000" spans="20:30" x14ac:dyDescent="0.2">
      <c r="T24000" s="212"/>
      <c r="U24000" s="213"/>
      <c r="V24000" s="213"/>
      <c r="W24000" s="213"/>
      <c r="X24000" s="214"/>
      <c r="Y24000" s="214"/>
      <c r="Z24000" s="214"/>
      <c r="AA24000" s="217"/>
      <c r="AB24000" s="217"/>
      <c r="AC24000" s="217"/>
      <c r="AD24000" s="213"/>
    </row>
    <row r="24001" spans="20:30" x14ac:dyDescent="0.2">
      <c r="T24001" s="212"/>
      <c r="U24001" s="213"/>
      <c r="V24001" s="213"/>
      <c r="W24001" s="213"/>
      <c r="X24001" s="214"/>
      <c r="Y24001" s="214"/>
      <c r="Z24001" s="214"/>
      <c r="AA24001" s="217"/>
      <c r="AB24001" s="217"/>
      <c r="AC24001" s="217"/>
      <c r="AD24001" s="213"/>
    </row>
    <row r="24002" spans="20:30" x14ac:dyDescent="0.2">
      <c r="T24002" s="212"/>
      <c r="U24002" s="213"/>
      <c r="V24002" s="213"/>
      <c r="W24002" s="213"/>
      <c r="X24002" s="214"/>
      <c r="Y24002" s="214"/>
      <c r="Z24002" s="214"/>
      <c r="AA24002" s="217"/>
      <c r="AB24002" s="217"/>
      <c r="AC24002" s="217"/>
      <c r="AD24002" s="213"/>
    </row>
    <row r="24003" spans="20:30" x14ac:dyDescent="0.2">
      <c r="T24003" s="212"/>
      <c r="U24003" s="213"/>
      <c r="V24003" s="213"/>
      <c r="W24003" s="213"/>
      <c r="X24003" s="214"/>
      <c r="Y24003" s="214"/>
      <c r="Z24003" s="214"/>
      <c r="AA24003" s="217"/>
      <c r="AB24003" s="217"/>
      <c r="AC24003" s="217"/>
      <c r="AD24003" s="213"/>
    </row>
    <row r="24004" spans="20:30" x14ac:dyDescent="0.2">
      <c r="T24004" s="212"/>
      <c r="U24004" s="213"/>
      <c r="V24004" s="213"/>
      <c r="W24004" s="213"/>
      <c r="X24004" s="214"/>
      <c r="Y24004" s="214"/>
      <c r="Z24004" s="214"/>
      <c r="AA24004" s="217"/>
      <c r="AB24004" s="217"/>
      <c r="AC24004" s="217"/>
      <c r="AD24004" s="213"/>
    </row>
    <row r="24005" spans="20:30" x14ac:dyDescent="0.2">
      <c r="T24005" s="212"/>
      <c r="U24005" s="213"/>
      <c r="V24005" s="213"/>
      <c r="W24005" s="213"/>
      <c r="X24005" s="214"/>
      <c r="Y24005" s="214"/>
      <c r="Z24005" s="214"/>
      <c r="AA24005" s="217"/>
      <c r="AB24005" s="217"/>
      <c r="AC24005" s="217"/>
      <c r="AD24005" s="213"/>
    </row>
    <row r="24006" spans="20:30" x14ac:dyDescent="0.2">
      <c r="T24006" s="212"/>
      <c r="U24006" s="213"/>
      <c r="V24006" s="213"/>
      <c r="W24006" s="213"/>
      <c r="X24006" s="214"/>
      <c r="Y24006" s="214"/>
      <c r="Z24006" s="214"/>
      <c r="AA24006" s="217"/>
      <c r="AB24006" s="217"/>
      <c r="AC24006" s="217"/>
      <c r="AD24006" s="213"/>
    </row>
    <row r="24007" spans="20:30" x14ac:dyDescent="0.2">
      <c r="T24007" s="212"/>
      <c r="U24007" s="213"/>
      <c r="V24007" s="213"/>
      <c r="W24007" s="213"/>
      <c r="X24007" s="214"/>
      <c r="Y24007" s="214"/>
      <c r="Z24007" s="214"/>
      <c r="AA24007" s="217"/>
      <c r="AB24007" s="217"/>
      <c r="AC24007" s="217"/>
      <c r="AD24007" s="213"/>
    </row>
    <row r="24008" spans="20:30" x14ac:dyDescent="0.2">
      <c r="T24008" s="212"/>
      <c r="U24008" s="213"/>
      <c r="V24008" s="213"/>
      <c r="W24008" s="213"/>
      <c r="X24008" s="214"/>
      <c r="Y24008" s="214"/>
      <c r="Z24008" s="214"/>
      <c r="AA24008" s="217"/>
      <c r="AB24008" s="217"/>
      <c r="AC24008" s="217"/>
      <c r="AD24008" s="213"/>
    </row>
    <row r="24009" spans="20:30" x14ac:dyDescent="0.2">
      <c r="T24009" s="212"/>
      <c r="U24009" s="213"/>
      <c r="V24009" s="213"/>
      <c r="W24009" s="213"/>
      <c r="X24009" s="214"/>
      <c r="Y24009" s="214"/>
      <c r="Z24009" s="214"/>
      <c r="AA24009" s="217"/>
      <c r="AB24009" s="217"/>
      <c r="AC24009" s="217"/>
      <c r="AD24009" s="213"/>
    </row>
    <row r="24010" spans="20:30" x14ac:dyDescent="0.2">
      <c r="T24010" s="212"/>
      <c r="U24010" s="213"/>
      <c r="V24010" s="213"/>
      <c r="W24010" s="213"/>
      <c r="X24010" s="214"/>
      <c r="Y24010" s="214"/>
      <c r="Z24010" s="214"/>
      <c r="AA24010" s="217"/>
      <c r="AB24010" s="217"/>
      <c r="AC24010" s="217"/>
      <c r="AD24010" s="213"/>
    </row>
    <row r="24011" spans="20:30" x14ac:dyDescent="0.2">
      <c r="T24011" s="212"/>
      <c r="U24011" s="213"/>
      <c r="V24011" s="213"/>
      <c r="W24011" s="213"/>
      <c r="X24011" s="214"/>
      <c r="Y24011" s="214"/>
      <c r="Z24011" s="214"/>
      <c r="AA24011" s="217"/>
      <c r="AB24011" s="217"/>
      <c r="AC24011" s="217"/>
      <c r="AD24011" s="213"/>
    </row>
    <row r="24012" spans="20:30" x14ac:dyDescent="0.2">
      <c r="T24012" s="212"/>
      <c r="U24012" s="213"/>
      <c r="V24012" s="213"/>
      <c r="W24012" s="213"/>
      <c r="X24012" s="214"/>
      <c r="Y24012" s="214"/>
      <c r="Z24012" s="214"/>
      <c r="AA24012" s="217"/>
      <c r="AB24012" s="217"/>
      <c r="AC24012" s="217"/>
      <c r="AD24012" s="213"/>
    </row>
    <row r="24013" spans="20:30" x14ac:dyDescent="0.2">
      <c r="T24013" s="212"/>
      <c r="U24013" s="213"/>
      <c r="V24013" s="213"/>
      <c r="W24013" s="213"/>
      <c r="X24013" s="214"/>
      <c r="Y24013" s="214"/>
      <c r="Z24013" s="214"/>
      <c r="AA24013" s="217"/>
      <c r="AB24013" s="217"/>
      <c r="AC24013" s="217"/>
      <c r="AD24013" s="213"/>
    </row>
    <row r="24014" spans="20:30" x14ac:dyDescent="0.2">
      <c r="T24014" s="212"/>
      <c r="U24014" s="213"/>
      <c r="V24014" s="213"/>
      <c r="W24014" s="213"/>
      <c r="X24014" s="214"/>
      <c r="Y24014" s="214"/>
      <c r="Z24014" s="214"/>
      <c r="AA24014" s="217"/>
      <c r="AB24014" s="217"/>
      <c r="AC24014" s="217"/>
      <c r="AD24014" s="213"/>
    </row>
    <row r="24015" spans="20:30" x14ac:dyDescent="0.2">
      <c r="T24015" s="212"/>
      <c r="U24015" s="213"/>
      <c r="V24015" s="213"/>
      <c r="W24015" s="213"/>
      <c r="X24015" s="214"/>
      <c r="Y24015" s="214"/>
      <c r="Z24015" s="214"/>
      <c r="AA24015" s="217"/>
      <c r="AB24015" s="217"/>
      <c r="AC24015" s="217"/>
      <c r="AD24015" s="213"/>
    </row>
    <row r="24016" spans="20:30" x14ac:dyDescent="0.2">
      <c r="T24016" s="212"/>
      <c r="U24016" s="213"/>
      <c r="V24016" s="213"/>
      <c r="W24016" s="213"/>
      <c r="X24016" s="214"/>
      <c r="Y24016" s="214"/>
      <c r="Z24016" s="214"/>
      <c r="AA24016" s="217"/>
      <c r="AB24016" s="217"/>
      <c r="AC24016" s="217"/>
      <c r="AD24016" s="213"/>
    </row>
    <row r="24017" spans="20:30" x14ac:dyDescent="0.2">
      <c r="T24017" s="212"/>
      <c r="U24017" s="213"/>
      <c r="V24017" s="213"/>
      <c r="W24017" s="213"/>
      <c r="X24017" s="214"/>
      <c r="Y24017" s="214"/>
      <c r="Z24017" s="214"/>
      <c r="AA24017" s="217"/>
      <c r="AB24017" s="217"/>
      <c r="AC24017" s="217"/>
      <c r="AD24017" s="213"/>
    </row>
    <row r="24018" spans="20:30" x14ac:dyDescent="0.2">
      <c r="T24018" s="212"/>
      <c r="U24018" s="213"/>
      <c r="V24018" s="213"/>
      <c r="W24018" s="213"/>
      <c r="X24018" s="214"/>
      <c r="Y24018" s="214"/>
      <c r="Z24018" s="214"/>
      <c r="AA24018" s="217"/>
      <c r="AB24018" s="217"/>
      <c r="AC24018" s="217"/>
      <c r="AD24018" s="213"/>
    </row>
    <row r="24019" spans="20:30" x14ac:dyDescent="0.2">
      <c r="T24019" s="212"/>
      <c r="U24019" s="213"/>
      <c r="V24019" s="213"/>
      <c r="W24019" s="213"/>
      <c r="X24019" s="214"/>
      <c r="Y24019" s="214"/>
      <c r="Z24019" s="214"/>
      <c r="AA24019" s="217"/>
      <c r="AB24019" s="217"/>
      <c r="AC24019" s="217"/>
      <c r="AD24019" s="213"/>
    </row>
    <row r="24020" spans="20:30" x14ac:dyDescent="0.2">
      <c r="T24020" s="212"/>
      <c r="U24020" s="213"/>
      <c r="V24020" s="213"/>
      <c r="W24020" s="213"/>
      <c r="X24020" s="214"/>
      <c r="Y24020" s="214"/>
      <c r="Z24020" s="214"/>
      <c r="AA24020" s="217"/>
      <c r="AB24020" s="217"/>
      <c r="AC24020" s="217"/>
      <c r="AD24020" s="213"/>
    </row>
    <row r="24021" spans="20:30" x14ac:dyDescent="0.2">
      <c r="T24021" s="212"/>
      <c r="U24021" s="213"/>
      <c r="V24021" s="213"/>
      <c r="W24021" s="213"/>
      <c r="X24021" s="214"/>
      <c r="Y24021" s="214"/>
      <c r="Z24021" s="214"/>
      <c r="AA24021" s="217"/>
      <c r="AB24021" s="217"/>
      <c r="AC24021" s="217"/>
      <c r="AD24021" s="213"/>
    </row>
    <row r="24022" spans="20:30" x14ac:dyDescent="0.2">
      <c r="T24022" s="212"/>
      <c r="U24022" s="213"/>
      <c r="V24022" s="213"/>
      <c r="W24022" s="213"/>
      <c r="X24022" s="214"/>
      <c r="Y24022" s="214"/>
      <c r="Z24022" s="214"/>
      <c r="AA24022" s="217"/>
      <c r="AB24022" s="217"/>
      <c r="AC24022" s="217"/>
      <c r="AD24022" s="213"/>
    </row>
    <row r="24023" spans="20:30" x14ac:dyDescent="0.2">
      <c r="T24023" s="212"/>
      <c r="U24023" s="213"/>
      <c r="V24023" s="213"/>
      <c r="W24023" s="213"/>
      <c r="X24023" s="214"/>
      <c r="Y24023" s="214"/>
      <c r="Z24023" s="214"/>
      <c r="AA24023" s="217"/>
      <c r="AB24023" s="217"/>
      <c r="AC24023" s="217"/>
      <c r="AD24023" s="213"/>
    </row>
    <row r="24024" spans="20:30" x14ac:dyDescent="0.2">
      <c r="T24024" s="212"/>
      <c r="U24024" s="213"/>
      <c r="V24024" s="213"/>
      <c r="W24024" s="213"/>
      <c r="X24024" s="214"/>
      <c r="Y24024" s="214"/>
      <c r="Z24024" s="214"/>
      <c r="AA24024" s="217"/>
      <c r="AB24024" s="217"/>
      <c r="AC24024" s="217"/>
      <c r="AD24024" s="213"/>
    </row>
    <row r="24025" spans="20:30" x14ac:dyDescent="0.2">
      <c r="T24025" s="212"/>
      <c r="U24025" s="213"/>
      <c r="V24025" s="213"/>
      <c r="W24025" s="213"/>
      <c r="X24025" s="214"/>
      <c r="Y24025" s="214"/>
      <c r="Z24025" s="214"/>
      <c r="AA24025" s="217"/>
      <c r="AB24025" s="217"/>
      <c r="AC24025" s="217"/>
      <c r="AD24025" s="213"/>
    </row>
    <row r="24026" spans="20:30" x14ac:dyDescent="0.2">
      <c r="T24026" s="212"/>
      <c r="U24026" s="213"/>
      <c r="V24026" s="213"/>
      <c r="W24026" s="213"/>
      <c r="X24026" s="214"/>
      <c r="Y24026" s="214"/>
      <c r="Z24026" s="214"/>
      <c r="AA24026" s="217"/>
      <c r="AB24026" s="217"/>
      <c r="AC24026" s="217"/>
      <c r="AD24026" s="213"/>
    </row>
    <row r="24027" spans="20:30" x14ac:dyDescent="0.2">
      <c r="T24027" s="212"/>
      <c r="U24027" s="213"/>
      <c r="V24027" s="213"/>
      <c r="W24027" s="213"/>
      <c r="X24027" s="214"/>
      <c r="Y24027" s="214"/>
      <c r="Z24027" s="214"/>
      <c r="AA24027" s="217"/>
      <c r="AB24027" s="217"/>
      <c r="AC24027" s="217"/>
      <c r="AD24027" s="213"/>
    </row>
    <row r="24028" spans="20:30" x14ac:dyDescent="0.2">
      <c r="T24028" s="212"/>
      <c r="U24028" s="213"/>
      <c r="V24028" s="213"/>
      <c r="W24028" s="213"/>
      <c r="X24028" s="214"/>
      <c r="Y24028" s="214"/>
      <c r="Z24028" s="214"/>
      <c r="AA24028" s="217"/>
      <c r="AB24028" s="217"/>
      <c r="AC24028" s="217"/>
      <c r="AD24028" s="213"/>
    </row>
    <row r="24029" spans="20:30" x14ac:dyDescent="0.2">
      <c r="T24029" s="212"/>
      <c r="U24029" s="213"/>
      <c r="V24029" s="213"/>
      <c r="W24029" s="213"/>
      <c r="X24029" s="214"/>
      <c r="Y24029" s="214"/>
      <c r="Z24029" s="214"/>
      <c r="AA24029" s="217"/>
      <c r="AB24029" s="217"/>
      <c r="AC24029" s="217"/>
      <c r="AD24029" s="213"/>
    </row>
    <row r="24030" spans="20:30" x14ac:dyDescent="0.2">
      <c r="T24030" s="212"/>
      <c r="U24030" s="213"/>
      <c r="V24030" s="213"/>
      <c r="W24030" s="213"/>
      <c r="X24030" s="214"/>
      <c r="Y24030" s="214"/>
      <c r="Z24030" s="214"/>
      <c r="AA24030" s="217"/>
      <c r="AB24030" s="217"/>
      <c r="AC24030" s="217"/>
      <c r="AD24030" s="213"/>
    </row>
    <row r="24031" spans="20:30" x14ac:dyDescent="0.2">
      <c r="T24031" s="212"/>
      <c r="U24031" s="213"/>
      <c r="V24031" s="213"/>
      <c r="W24031" s="213"/>
      <c r="X24031" s="214"/>
      <c r="Y24031" s="214"/>
      <c r="Z24031" s="214"/>
      <c r="AA24031" s="217"/>
      <c r="AB24031" s="217"/>
      <c r="AC24031" s="217"/>
      <c r="AD24031" s="213"/>
    </row>
    <row r="24032" spans="20:30" x14ac:dyDescent="0.2">
      <c r="T24032" s="212"/>
      <c r="U24032" s="213"/>
      <c r="V24032" s="213"/>
      <c r="W24032" s="213"/>
      <c r="X24032" s="214"/>
      <c r="Y24032" s="214"/>
      <c r="Z24032" s="214"/>
      <c r="AA24032" s="217"/>
      <c r="AB24032" s="217"/>
      <c r="AC24032" s="217"/>
      <c r="AD24032" s="213"/>
    </row>
    <row r="24033" spans="20:30" x14ac:dyDescent="0.2">
      <c r="T24033" s="212"/>
      <c r="U24033" s="213"/>
      <c r="V24033" s="213"/>
      <c r="W24033" s="213"/>
      <c r="X24033" s="214"/>
      <c r="Y24033" s="214"/>
      <c r="Z24033" s="214"/>
      <c r="AA24033" s="217"/>
      <c r="AB24033" s="217"/>
      <c r="AC24033" s="217"/>
      <c r="AD24033" s="213"/>
    </row>
    <row r="24034" spans="20:30" x14ac:dyDescent="0.2">
      <c r="T24034" s="212"/>
      <c r="U24034" s="213"/>
      <c r="V24034" s="213"/>
      <c r="W24034" s="213"/>
      <c r="X24034" s="214"/>
      <c r="Y24034" s="214"/>
      <c r="Z24034" s="214"/>
      <c r="AA24034" s="217"/>
      <c r="AB24034" s="217"/>
      <c r="AC24034" s="217"/>
      <c r="AD24034" s="213"/>
    </row>
    <row r="24035" spans="20:30" x14ac:dyDescent="0.2">
      <c r="T24035" s="212"/>
      <c r="U24035" s="213"/>
      <c r="V24035" s="213"/>
      <c r="W24035" s="213"/>
      <c r="X24035" s="214"/>
      <c r="Y24035" s="214"/>
      <c r="Z24035" s="214"/>
      <c r="AA24035" s="217"/>
      <c r="AB24035" s="217"/>
      <c r="AC24035" s="217"/>
      <c r="AD24035" s="213"/>
    </row>
    <row r="24036" spans="20:30" x14ac:dyDescent="0.2">
      <c r="T24036" s="212"/>
      <c r="U24036" s="213"/>
      <c r="V24036" s="213"/>
      <c r="W24036" s="213"/>
      <c r="X24036" s="214"/>
      <c r="Y24036" s="214"/>
      <c r="Z24036" s="214"/>
      <c r="AA24036" s="217"/>
      <c r="AB24036" s="217"/>
      <c r="AC24036" s="217"/>
      <c r="AD24036" s="213"/>
    </row>
    <row r="24037" spans="20:30" x14ac:dyDescent="0.2">
      <c r="T24037" s="212"/>
      <c r="U24037" s="213"/>
      <c r="V24037" s="213"/>
      <c r="W24037" s="213"/>
      <c r="X24037" s="214"/>
      <c r="Y24037" s="214"/>
      <c r="Z24037" s="214"/>
      <c r="AA24037" s="217"/>
      <c r="AB24037" s="217"/>
      <c r="AC24037" s="217"/>
      <c r="AD24037" s="213"/>
    </row>
    <row r="24038" spans="20:30" x14ac:dyDescent="0.2">
      <c r="T24038" s="212"/>
      <c r="U24038" s="213"/>
      <c r="V24038" s="213"/>
      <c r="W24038" s="213"/>
      <c r="X24038" s="214"/>
      <c r="Y24038" s="214"/>
      <c r="Z24038" s="214"/>
      <c r="AA24038" s="217"/>
      <c r="AB24038" s="217"/>
      <c r="AC24038" s="217"/>
      <c r="AD24038" s="213"/>
    </row>
    <row r="24039" spans="20:30" x14ac:dyDescent="0.2">
      <c r="T24039" s="212"/>
      <c r="U24039" s="213"/>
      <c r="V24039" s="213"/>
      <c r="W24039" s="213"/>
      <c r="X24039" s="214"/>
      <c r="Y24039" s="214"/>
      <c r="Z24039" s="214"/>
      <c r="AA24039" s="217"/>
      <c r="AB24039" s="217"/>
      <c r="AC24039" s="217"/>
      <c r="AD24039" s="213"/>
    </row>
    <row r="24040" spans="20:30" x14ac:dyDescent="0.2">
      <c r="T24040" s="212"/>
      <c r="U24040" s="213"/>
      <c r="V24040" s="213"/>
      <c r="W24040" s="213"/>
      <c r="X24040" s="214"/>
      <c r="Y24040" s="214"/>
      <c r="Z24040" s="214"/>
      <c r="AA24040" s="217"/>
      <c r="AB24040" s="217"/>
      <c r="AC24040" s="217"/>
      <c r="AD24040" s="213"/>
    </row>
    <row r="24041" spans="20:30" x14ac:dyDescent="0.2">
      <c r="T24041" s="212"/>
      <c r="U24041" s="213"/>
      <c r="V24041" s="213"/>
      <c r="W24041" s="213"/>
      <c r="X24041" s="214"/>
      <c r="Y24041" s="214"/>
      <c r="Z24041" s="214"/>
      <c r="AA24041" s="217"/>
      <c r="AB24041" s="217"/>
      <c r="AC24041" s="217"/>
      <c r="AD24041" s="213"/>
    </row>
    <row r="24042" spans="20:30" x14ac:dyDescent="0.2">
      <c r="T24042" s="212"/>
      <c r="U24042" s="213"/>
      <c r="V24042" s="213"/>
      <c r="W24042" s="213"/>
      <c r="X24042" s="214"/>
      <c r="Y24042" s="214"/>
      <c r="Z24042" s="214"/>
      <c r="AA24042" s="217"/>
      <c r="AB24042" s="217"/>
      <c r="AC24042" s="217"/>
      <c r="AD24042" s="213"/>
    </row>
    <row r="24043" spans="20:30" x14ac:dyDescent="0.2">
      <c r="T24043" s="212"/>
      <c r="U24043" s="213"/>
      <c r="V24043" s="213"/>
      <c r="W24043" s="213"/>
      <c r="X24043" s="214"/>
      <c r="Y24043" s="214"/>
      <c r="Z24043" s="214"/>
      <c r="AA24043" s="217"/>
      <c r="AB24043" s="217"/>
      <c r="AC24043" s="217"/>
      <c r="AD24043" s="213"/>
    </row>
    <row r="24044" spans="20:30" x14ac:dyDescent="0.2">
      <c r="T24044" s="212"/>
      <c r="U24044" s="213"/>
      <c r="V24044" s="213"/>
      <c r="W24044" s="213"/>
      <c r="X24044" s="214"/>
      <c r="Y24044" s="214"/>
      <c r="Z24044" s="214"/>
      <c r="AA24044" s="217"/>
      <c r="AB24044" s="217"/>
      <c r="AC24044" s="217"/>
      <c r="AD24044" s="213"/>
    </row>
    <row r="24045" spans="20:30" x14ac:dyDescent="0.2">
      <c r="T24045" s="212"/>
      <c r="U24045" s="213"/>
      <c r="V24045" s="213"/>
      <c r="W24045" s="213"/>
      <c r="X24045" s="214"/>
      <c r="Y24045" s="214"/>
      <c r="Z24045" s="214"/>
      <c r="AA24045" s="217"/>
      <c r="AB24045" s="217"/>
      <c r="AC24045" s="217"/>
      <c r="AD24045" s="213"/>
    </row>
    <row r="24046" spans="20:30" x14ac:dyDescent="0.2">
      <c r="T24046" s="212"/>
      <c r="U24046" s="213"/>
      <c r="V24046" s="213"/>
      <c r="W24046" s="213"/>
      <c r="X24046" s="214"/>
      <c r="Y24046" s="214"/>
      <c r="Z24046" s="214"/>
      <c r="AA24046" s="217"/>
      <c r="AB24046" s="217"/>
      <c r="AC24046" s="217"/>
      <c r="AD24046" s="213"/>
    </row>
    <row r="24047" spans="20:30" x14ac:dyDescent="0.2">
      <c r="T24047" s="212"/>
      <c r="U24047" s="213"/>
      <c r="V24047" s="213"/>
      <c r="W24047" s="213"/>
      <c r="X24047" s="214"/>
      <c r="Y24047" s="214"/>
      <c r="Z24047" s="214"/>
      <c r="AA24047" s="217"/>
      <c r="AB24047" s="217"/>
      <c r="AC24047" s="217"/>
      <c r="AD24047" s="213"/>
    </row>
    <row r="24048" spans="20:30" x14ac:dyDescent="0.2">
      <c r="T24048" s="212"/>
      <c r="U24048" s="213"/>
      <c r="V24048" s="213"/>
      <c r="W24048" s="213"/>
      <c r="X24048" s="214"/>
      <c r="Y24048" s="214"/>
      <c r="Z24048" s="214"/>
      <c r="AA24048" s="217"/>
      <c r="AB24048" s="217"/>
      <c r="AC24048" s="217"/>
      <c r="AD24048" s="213"/>
    </row>
    <row r="24049" spans="20:30" x14ac:dyDescent="0.2">
      <c r="T24049" s="212"/>
      <c r="U24049" s="213"/>
      <c r="V24049" s="213"/>
      <c r="W24049" s="213"/>
      <c r="X24049" s="214"/>
      <c r="Y24049" s="214"/>
      <c r="Z24049" s="214"/>
      <c r="AA24049" s="217"/>
      <c r="AB24049" s="217"/>
      <c r="AC24049" s="217"/>
      <c r="AD24049" s="213"/>
    </row>
    <row r="24050" spans="20:30" x14ac:dyDescent="0.2">
      <c r="T24050" s="212"/>
      <c r="U24050" s="213"/>
      <c r="V24050" s="213"/>
      <c r="W24050" s="213"/>
      <c r="X24050" s="214"/>
      <c r="Y24050" s="214"/>
      <c r="Z24050" s="214"/>
      <c r="AA24050" s="217"/>
      <c r="AB24050" s="217"/>
      <c r="AC24050" s="217"/>
      <c r="AD24050" s="213"/>
    </row>
    <row r="24051" spans="20:30" x14ac:dyDescent="0.2">
      <c r="T24051" s="212"/>
      <c r="U24051" s="213"/>
      <c r="V24051" s="213"/>
      <c r="W24051" s="213"/>
      <c r="X24051" s="214"/>
      <c r="Y24051" s="214"/>
      <c r="Z24051" s="214"/>
      <c r="AA24051" s="217"/>
      <c r="AB24051" s="217"/>
      <c r="AC24051" s="217"/>
      <c r="AD24051" s="213"/>
    </row>
    <row r="24052" spans="20:30" x14ac:dyDescent="0.2">
      <c r="T24052" s="212"/>
      <c r="U24052" s="213"/>
      <c r="V24052" s="213"/>
      <c r="W24052" s="213"/>
      <c r="X24052" s="214"/>
      <c r="Y24052" s="214"/>
      <c r="Z24052" s="214"/>
      <c r="AA24052" s="217"/>
      <c r="AB24052" s="217"/>
      <c r="AC24052" s="217"/>
      <c r="AD24052" s="213"/>
    </row>
    <row r="24053" spans="20:30" x14ac:dyDescent="0.2">
      <c r="T24053" s="212"/>
      <c r="U24053" s="213"/>
      <c r="V24053" s="213"/>
      <c r="W24053" s="213"/>
      <c r="X24053" s="214"/>
      <c r="Y24053" s="214"/>
      <c r="Z24053" s="214"/>
      <c r="AA24053" s="217"/>
      <c r="AB24053" s="217"/>
      <c r="AC24053" s="217"/>
      <c r="AD24053" s="213"/>
    </row>
    <row r="24054" spans="20:30" x14ac:dyDescent="0.2">
      <c r="T24054" s="212"/>
      <c r="U24054" s="213"/>
      <c r="V24054" s="213"/>
      <c r="W24054" s="213"/>
      <c r="X24054" s="214"/>
      <c r="Y24054" s="214"/>
      <c r="Z24054" s="214"/>
      <c r="AA24054" s="217"/>
      <c r="AB24054" s="217"/>
      <c r="AC24054" s="217"/>
      <c r="AD24054" s="213"/>
    </row>
    <row r="24055" spans="20:30" x14ac:dyDescent="0.2">
      <c r="T24055" s="212"/>
      <c r="U24055" s="213"/>
      <c r="V24055" s="213"/>
      <c r="W24055" s="213"/>
      <c r="X24055" s="214"/>
      <c r="Y24055" s="214"/>
      <c r="Z24055" s="214"/>
      <c r="AA24055" s="217"/>
      <c r="AB24055" s="217"/>
      <c r="AC24055" s="217"/>
      <c r="AD24055" s="213"/>
    </row>
    <row r="24056" spans="20:30" x14ac:dyDescent="0.2">
      <c r="T24056" s="212"/>
      <c r="U24056" s="213"/>
      <c r="V24056" s="213"/>
      <c r="W24056" s="213"/>
      <c r="X24056" s="214"/>
      <c r="Y24056" s="214"/>
      <c r="Z24056" s="214"/>
      <c r="AA24056" s="217"/>
      <c r="AB24056" s="217"/>
      <c r="AC24056" s="217"/>
      <c r="AD24056" s="213"/>
    </row>
    <row r="24057" spans="20:30" x14ac:dyDescent="0.2">
      <c r="T24057" s="212"/>
      <c r="U24057" s="213"/>
      <c r="V24057" s="213"/>
      <c r="W24057" s="213"/>
      <c r="X24057" s="214"/>
      <c r="Y24057" s="214"/>
      <c r="Z24057" s="214"/>
      <c r="AA24057" s="217"/>
      <c r="AB24057" s="217"/>
      <c r="AC24057" s="217"/>
      <c r="AD24057" s="213"/>
    </row>
    <row r="24058" spans="20:30" x14ac:dyDescent="0.2">
      <c r="T24058" s="212"/>
      <c r="U24058" s="213"/>
      <c r="V24058" s="213"/>
      <c r="W24058" s="213"/>
      <c r="X24058" s="214"/>
      <c r="Y24058" s="214"/>
      <c r="Z24058" s="214"/>
      <c r="AA24058" s="217"/>
      <c r="AB24058" s="217"/>
      <c r="AC24058" s="217"/>
      <c r="AD24058" s="213"/>
    </row>
    <row r="24059" spans="20:30" x14ac:dyDescent="0.2">
      <c r="T24059" s="212"/>
      <c r="U24059" s="213"/>
      <c r="V24059" s="213"/>
      <c r="W24059" s="213"/>
      <c r="X24059" s="214"/>
      <c r="Y24059" s="214"/>
      <c r="Z24059" s="214"/>
      <c r="AA24059" s="217"/>
      <c r="AB24059" s="217"/>
      <c r="AC24059" s="217"/>
      <c r="AD24059" s="213"/>
    </row>
    <row r="24060" spans="20:30" x14ac:dyDescent="0.2">
      <c r="T24060" s="212"/>
      <c r="U24060" s="213"/>
      <c r="V24060" s="213"/>
      <c r="W24060" s="213"/>
      <c r="X24060" s="214"/>
      <c r="Y24060" s="214"/>
      <c r="Z24060" s="214"/>
      <c r="AA24060" s="217"/>
      <c r="AB24060" s="217"/>
      <c r="AC24060" s="217"/>
      <c r="AD24060" s="213"/>
    </row>
    <row r="24061" spans="20:30" x14ac:dyDescent="0.2">
      <c r="T24061" s="212"/>
      <c r="U24061" s="213"/>
      <c r="V24061" s="213"/>
      <c r="W24061" s="212"/>
      <c r="X24061" s="214"/>
      <c r="Y24061" s="214"/>
      <c r="Z24061" s="214"/>
      <c r="AA24061" s="215"/>
      <c r="AB24061" s="215"/>
      <c r="AC24061" s="215"/>
      <c r="AD24061" s="212"/>
    </row>
    <row r="24062" spans="20:30" x14ac:dyDescent="0.2">
      <c r="T24062" s="212"/>
      <c r="U24062" s="213"/>
      <c r="V24062" s="213"/>
      <c r="X24062" s="214"/>
      <c r="Y24062" s="214"/>
      <c r="Z24062" s="214"/>
    </row>
    <row r="24063" spans="20:30" x14ac:dyDescent="0.2">
      <c r="T24063" s="212"/>
      <c r="U24063" s="213"/>
      <c r="V24063" s="213"/>
      <c r="X24063" s="214"/>
      <c r="Y24063" s="214"/>
      <c r="Z24063" s="214"/>
    </row>
    <row r="24064" spans="20:30" x14ac:dyDescent="0.2">
      <c r="T24064" s="212"/>
      <c r="U24064" s="213"/>
      <c r="V24064" s="213"/>
      <c r="X24064" s="214"/>
      <c r="Y24064" s="214"/>
      <c r="Z24064" s="214"/>
    </row>
    <row r="24065" spans="1:33" x14ac:dyDescent="0.2">
      <c r="T24065" s="212"/>
      <c r="U24065" s="213"/>
      <c r="V24065" s="213"/>
      <c r="X24065" s="214"/>
      <c r="Y24065" s="214"/>
      <c r="Z24065" s="214"/>
    </row>
    <row r="24066" spans="1:33" s="86" customFormat="1" x14ac:dyDescent="0.2">
      <c r="A24066"/>
      <c r="B24066"/>
      <c r="C24066"/>
      <c r="D24066"/>
      <c r="E24066"/>
      <c r="F24066"/>
      <c r="G24066"/>
      <c r="H24066"/>
      <c r="I24066"/>
      <c r="J24066"/>
      <c r="K24066"/>
      <c r="L24066"/>
      <c r="M24066"/>
      <c r="N24066"/>
      <c r="O24066"/>
      <c r="P24066"/>
      <c r="Q24066"/>
      <c r="R24066"/>
      <c r="S24066"/>
      <c r="T24066" s="212"/>
      <c r="U24066" s="213"/>
      <c r="V24066" s="213"/>
      <c r="W24066" s="69"/>
      <c r="X24066" s="214"/>
      <c r="Y24066" s="214"/>
      <c r="Z24066" s="214"/>
      <c r="AD24066" s="69"/>
      <c r="AE24066"/>
      <c r="AF24066"/>
      <c r="AG24066"/>
    </row>
    <row r="24067" spans="1:33" s="86" customFormat="1" x14ac:dyDescent="0.2">
      <c r="A24067"/>
      <c r="B24067"/>
      <c r="C24067"/>
      <c r="D24067"/>
      <c r="E24067"/>
      <c r="F24067"/>
      <c r="G24067"/>
      <c r="H24067"/>
      <c r="I24067"/>
      <c r="J24067"/>
      <c r="K24067"/>
      <c r="L24067"/>
      <c r="M24067"/>
      <c r="N24067"/>
      <c r="O24067"/>
      <c r="P24067"/>
      <c r="Q24067"/>
      <c r="R24067"/>
      <c r="S24067"/>
      <c r="T24067" s="212"/>
      <c r="U24067" s="213"/>
      <c r="V24067" s="213"/>
      <c r="W24067" s="69"/>
      <c r="X24067" s="214"/>
      <c r="Y24067" s="214"/>
      <c r="Z24067" s="214"/>
      <c r="AD24067" s="69"/>
      <c r="AE24067"/>
      <c r="AF24067"/>
      <c r="AG24067"/>
    </row>
    <row r="24068" spans="1:33" s="86" customFormat="1" x14ac:dyDescent="0.2">
      <c r="A24068"/>
      <c r="B24068"/>
      <c r="C24068"/>
      <c r="D24068"/>
      <c r="E24068"/>
      <c r="F24068"/>
      <c r="G24068"/>
      <c r="H24068"/>
      <c r="I24068"/>
      <c r="J24068"/>
      <c r="K24068"/>
      <c r="L24068"/>
      <c r="M24068"/>
      <c r="N24068"/>
      <c r="O24068"/>
      <c r="P24068"/>
      <c r="Q24068"/>
      <c r="R24068"/>
      <c r="S24068"/>
      <c r="T24068" s="212"/>
      <c r="U24068" s="213"/>
      <c r="V24068" s="213"/>
      <c r="W24068" s="69"/>
      <c r="X24068" s="214"/>
      <c r="Y24068" s="214"/>
      <c r="Z24068" s="214"/>
      <c r="AD24068" s="69"/>
      <c r="AE24068"/>
      <c r="AF24068"/>
      <c r="AG24068"/>
    </row>
    <row r="24069" spans="1:33" s="86" customFormat="1" x14ac:dyDescent="0.2">
      <c r="A24069"/>
      <c r="B24069"/>
      <c r="C24069"/>
      <c r="D24069"/>
      <c r="E24069"/>
      <c r="F24069"/>
      <c r="G24069"/>
      <c r="H24069"/>
      <c r="I24069"/>
      <c r="J24069"/>
      <c r="K24069"/>
      <c r="L24069"/>
      <c r="M24069"/>
      <c r="N24069"/>
      <c r="O24069"/>
      <c r="P24069"/>
      <c r="Q24069"/>
      <c r="R24069"/>
      <c r="S24069"/>
      <c r="T24069" s="212"/>
      <c r="U24069" s="213"/>
      <c r="V24069" s="213"/>
      <c r="W24069" s="69"/>
      <c r="X24069" s="214"/>
      <c r="Y24069" s="214"/>
      <c r="Z24069" s="214"/>
      <c r="AD24069" s="69"/>
      <c r="AE24069"/>
      <c r="AF24069"/>
      <c r="AG24069"/>
    </row>
    <row r="24070" spans="1:33" s="86" customFormat="1" x14ac:dyDescent="0.2">
      <c r="A24070"/>
      <c r="B24070"/>
      <c r="C24070"/>
      <c r="D24070"/>
      <c r="E24070"/>
      <c r="F24070"/>
      <c r="G24070"/>
      <c r="H24070"/>
      <c r="I24070"/>
      <c r="J24070"/>
      <c r="K24070"/>
      <c r="L24070"/>
      <c r="M24070"/>
      <c r="N24070"/>
      <c r="O24070"/>
      <c r="P24070"/>
      <c r="Q24070"/>
      <c r="R24070"/>
      <c r="S24070"/>
      <c r="T24070" s="212"/>
      <c r="U24070" s="213"/>
      <c r="V24070" s="213"/>
      <c r="W24070" s="69"/>
      <c r="X24070" s="214"/>
      <c r="Y24070" s="214"/>
      <c r="Z24070" s="214"/>
      <c r="AD24070" s="69"/>
      <c r="AE24070"/>
      <c r="AF24070"/>
      <c r="AG24070"/>
    </row>
    <row r="24071" spans="1:33" s="86" customFormat="1" x14ac:dyDescent="0.2">
      <c r="A24071"/>
      <c r="B24071"/>
      <c r="C24071"/>
      <c r="D24071"/>
      <c r="E24071"/>
      <c r="F24071"/>
      <c r="G24071"/>
      <c r="H24071"/>
      <c r="I24071"/>
      <c r="J24071"/>
      <c r="K24071"/>
      <c r="L24071"/>
      <c r="M24071"/>
      <c r="N24071"/>
      <c r="O24071"/>
      <c r="P24071"/>
      <c r="Q24071"/>
      <c r="R24071"/>
      <c r="S24071"/>
      <c r="T24071" s="212"/>
      <c r="U24071" s="213"/>
      <c r="V24071" s="213"/>
      <c r="W24071" s="69"/>
      <c r="X24071" s="214"/>
      <c r="Y24071" s="214"/>
      <c r="Z24071" s="214"/>
      <c r="AD24071" s="69"/>
      <c r="AE24071"/>
      <c r="AF24071"/>
      <c r="AG24071"/>
    </row>
    <row r="24072" spans="1:33" s="86" customFormat="1" x14ac:dyDescent="0.2">
      <c r="A24072"/>
      <c r="B24072"/>
      <c r="C24072"/>
      <c r="D24072"/>
      <c r="E24072"/>
      <c r="F24072"/>
      <c r="G24072"/>
      <c r="H24072"/>
      <c r="I24072"/>
      <c r="J24072"/>
      <c r="K24072"/>
      <c r="L24072"/>
      <c r="M24072"/>
      <c r="N24072"/>
      <c r="O24072"/>
      <c r="P24072"/>
      <c r="Q24072"/>
      <c r="R24072"/>
      <c r="S24072"/>
      <c r="T24072" s="212"/>
      <c r="U24072" s="213"/>
      <c r="V24072" s="213"/>
      <c r="W24072" s="69"/>
      <c r="X24072" s="214"/>
      <c r="Y24072" s="214"/>
      <c r="Z24072" s="214"/>
      <c r="AD24072" s="69"/>
      <c r="AE24072"/>
      <c r="AF24072"/>
      <c r="AG24072"/>
    </row>
    <row r="24073" spans="1:33" s="86" customFormat="1" x14ac:dyDescent="0.2">
      <c r="A24073"/>
      <c r="B24073"/>
      <c r="C24073"/>
      <c r="D24073"/>
      <c r="E24073"/>
      <c r="F24073"/>
      <c r="G24073"/>
      <c r="H24073"/>
      <c r="I24073"/>
      <c r="J24073"/>
      <c r="K24073"/>
      <c r="L24073"/>
      <c r="M24073"/>
      <c r="N24073"/>
      <c r="O24073"/>
      <c r="P24073"/>
      <c r="Q24073"/>
      <c r="R24073"/>
      <c r="S24073"/>
      <c r="T24073" s="212"/>
      <c r="U24073" s="213"/>
      <c r="V24073" s="213"/>
      <c r="W24073" s="69"/>
      <c r="X24073" s="214"/>
      <c r="Y24073" s="214"/>
      <c r="Z24073" s="214"/>
      <c r="AD24073" s="69"/>
      <c r="AE24073"/>
      <c r="AF24073"/>
      <c r="AG24073"/>
    </row>
    <row r="24074" spans="1:33" s="86" customFormat="1" x14ac:dyDescent="0.2">
      <c r="A24074"/>
      <c r="B24074"/>
      <c r="C24074"/>
      <c r="D24074"/>
      <c r="E24074"/>
      <c r="F24074"/>
      <c r="G24074"/>
      <c r="H24074"/>
      <c r="I24074"/>
      <c r="J24074"/>
      <c r="K24074"/>
      <c r="L24074"/>
      <c r="M24074"/>
      <c r="N24074"/>
      <c r="O24074"/>
      <c r="P24074"/>
      <c r="Q24074"/>
      <c r="R24074"/>
      <c r="S24074"/>
      <c r="T24074" s="212"/>
      <c r="U24074" s="213"/>
      <c r="V24074" s="213"/>
      <c r="W24074" s="69"/>
      <c r="X24074" s="214"/>
      <c r="Y24074" s="214"/>
      <c r="Z24074" s="214"/>
      <c r="AD24074" s="69"/>
      <c r="AE24074"/>
      <c r="AF24074"/>
      <c r="AG24074"/>
    </row>
    <row r="24075" spans="1:33" s="86" customFormat="1" x14ac:dyDescent="0.2">
      <c r="A24075"/>
      <c r="B24075"/>
      <c r="C24075"/>
      <c r="D24075"/>
      <c r="E24075"/>
      <c r="F24075"/>
      <c r="G24075"/>
      <c r="H24075"/>
      <c r="I24075"/>
      <c r="J24075"/>
      <c r="K24075"/>
      <c r="L24075"/>
      <c r="M24075"/>
      <c r="N24075"/>
      <c r="O24075"/>
      <c r="P24075"/>
      <c r="Q24075"/>
      <c r="R24075"/>
      <c r="S24075"/>
      <c r="T24075" s="212"/>
      <c r="U24075" s="213"/>
      <c r="V24075" s="213"/>
      <c r="W24075" s="69"/>
      <c r="X24075" s="214"/>
      <c r="Y24075" s="214"/>
      <c r="Z24075" s="214"/>
      <c r="AD24075" s="69"/>
      <c r="AE24075"/>
      <c r="AF24075"/>
      <c r="AG24075"/>
    </row>
    <row r="24076" spans="1:33" s="86" customFormat="1" x14ac:dyDescent="0.2">
      <c r="A24076"/>
      <c r="B24076"/>
      <c r="C24076"/>
      <c r="D24076"/>
      <c r="E24076"/>
      <c r="F24076"/>
      <c r="G24076"/>
      <c r="H24076"/>
      <c r="I24076"/>
      <c r="J24076"/>
      <c r="K24076"/>
      <c r="L24076"/>
      <c r="M24076"/>
      <c r="N24076"/>
      <c r="O24076"/>
      <c r="P24076"/>
      <c r="Q24076"/>
      <c r="R24076"/>
      <c r="S24076"/>
      <c r="T24076" s="212"/>
      <c r="U24076" s="213"/>
      <c r="V24076" s="213"/>
      <c r="W24076" s="69"/>
      <c r="X24076" s="214"/>
      <c r="Y24076" s="214"/>
      <c r="Z24076" s="214"/>
      <c r="AD24076" s="69"/>
      <c r="AE24076"/>
      <c r="AF24076"/>
      <c r="AG24076"/>
    </row>
    <row r="24077" spans="1:33" s="86" customFormat="1" x14ac:dyDescent="0.2">
      <c r="A24077"/>
      <c r="B24077"/>
      <c r="C24077"/>
      <c r="D24077"/>
      <c r="E24077"/>
      <c r="F24077"/>
      <c r="G24077"/>
      <c r="H24077"/>
      <c r="I24077"/>
      <c r="J24077"/>
      <c r="K24077"/>
      <c r="L24077"/>
      <c r="M24077"/>
      <c r="N24077"/>
      <c r="O24077"/>
      <c r="P24077"/>
      <c r="Q24077"/>
      <c r="R24077"/>
      <c r="S24077"/>
      <c r="T24077" s="212"/>
      <c r="U24077" s="213"/>
      <c r="V24077" s="213"/>
      <c r="W24077" s="69"/>
      <c r="X24077" s="214"/>
      <c r="Y24077" s="214"/>
      <c r="Z24077" s="214"/>
      <c r="AD24077" s="69"/>
      <c r="AE24077"/>
      <c r="AF24077"/>
      <c r="AG24077"/>
    </row>
    <row r="24078" spans="1:33" s="86" customFormat="1" x14ac:dyDescent="0.2">
      <c r="A24078"/>
      <c r="B24078"/>
      <c r="C24078"/>
      <c r="D24078"/>
      <c r="E24078"/>
      <c r="F24078"/>
      <c r="G24078"/>
      <c r="H24078"/>
      <c r="I24078"/>
      <c r="J24078"/>
      <c r="K24078"/>
      <c r="L24078"/>
      <c r="M24078"/>
      <c r="N24078"/>
      <c r="O24078"/>
      <c r="P24078"/>
      <c r="Q24078"/>
      <c r="R24078"/>
      <c r="S24078"/>
      <c r="T24078" s="212"/>
      <c r="U24078" s="213"/>
      <c r="V24078" s="213"/>
      <c r="W24078" s="69"/>
      <c r="X24078" s="214"/>
      <c r="Y24078" s="214"/>
      <c r="Z24078" s="214"/>
      <c r="AD24078" s="69"/>
      <c r="AE24078"/>
      <c r="AF24078"/>
      <c r="AG24078"/>
    </row>
    <row r="24079" spans="1:33" s="86" customFormat="1" x14ac:dyDescent="0.2">
      <c r="A24079"/>
      <c r="B24079"/>
      <c r="C24079"/>
      <c r="D24079"/>
      <c r="E24079"/>
      <c r="F24079"/>
      <c r="G24079"/>
      <c r="H24079"/>
      <c r="I24079"/>
      <c r="J24079"/>
      <c r="K24079"/>
      <c r="L24079"/>
      <c r="M24079"/>
      <c r="N24079"/>
      <c r="O24079"/>
      <c r="P24079"/>
      <c r="Q24079"/>
      <c r="R24079"/>
      <c r="S24079"/>
      <c r="T24079" s="212"/>
      <c r="U24079" s="213"/>
      <c r="V24079" s="213"/>
      <c r="W24079" s="69"/>
      <c r="X24079" s="214"/>
      <c r="Y24079" s="214"/>
      <c r="Z24079" s="214"/>
      <c r="AD24079" s="69"/>
      <c r="AE24079"/>
      <c r="AF24079"/>
      <c r="AG24079"/>
    </row>
    <row r="24080" spans="1:33" s="86" customFormat="1" x14ac:dyDescent="0.2">
      <c r="A24080"/>
      <c r="B24080"/>
      <c r="C24080"/>
      <c r="D24080"/>
      <c r="E24080"/>
      <c r="F24080"/>
      <c r="G24080"/>
      <c r="H24080"/>
      <c r="I24080"/>
      <c r="J24080"/>
      <c r="K24080"/>
      <c r="L24080"/>
      <c r="M24080"/>
      <c r="N24080"/>
      <c r="O24080"/>
      <c r="P24080"/>
      <c r="Q24080"/>
      <c r="R24080"/>
      <c r="S24080"/>
      <c r="T24080" s="212"/>
      <c r="U24080" s="213"/>
      <c r="V24080" s="213"/>
      <c r="W24080" s="69"/>
      <c r="X24080" s="214"/>
      <c r="Y24080" s="214"/>
      <c r="Z24080" s="214"/>
      <c r="AD24080" s="69"/>
      <c r="AE24080"/>
      <c r="AF24080"/>
      <c r="AG24080"/>
    </row>
    <row r="24081" spans="1:33" s="86" customFormat="1" x14ac:dyDescent="0.2">
      <c r="A24081"/>
      <c r="B24081"/>
      <c r="C24081"/>
      <c r="D24081"/>
      <c r="E24081"/>
      <c r="F24081"/>
      <c r="G24081"/>
      <c r="H24081"/>
      <c r="I24081"/>
      <c r="J24081"/>
      <c r="K24081"/>
      <c r="L24081"/>
      <c r="M24081"/>
      <c r="N24081"/>
      <c r="O24081"/>
      <c r="P24081"/>
      <c r="Q24081"/>
      <c r="R24081"/>
      <c r="S24081"/>
      <c r="T24081" s="212"/>
      <c r="U24081" s="213"/>
      <c r="V24081" s="213"/>
      <c r="W24081" s="69"/>
      <c r="X24081" s="214"/>
      <c r="Y24081" s="214"/>
      <c r="Z24081" s="214"/>
      <c r="AD24081" s="69"/>
      <c r="AE24081"/>
      <c r="AF24081"/>
      <c r="AG24081"/>
    </row>
    <row r="24082" spans="1:33" s="86" customFormat="1" x14ac:dyDescent="0.2">
      <c r="A24082"/>
      <c r="B24082"/>
      <c r="C24082"/>
      <c r="D24082"/>
      <c r="E24082"/>
      <c r="F24082"/>
      <c r="G24082"/>
      <c r="H24082"/>
      <c r="I24082"/>
      <c r="J24082"/>
      <c r="K24082"/>
      <c r="L24082"/>
      <c r="M24082"/>
      <c r="N24082"/>
      <c r="O24082"/>
      <c r="P24082"/>
      <c r="Q24082"/>
      <c r="R24082"/>
      <c r="S24082"/>
      <c r="T24082" s="212"/>
      <c r="U24082" s="213"/>
      <c r="V24082" s="213"/>
      <c r="W24082" s="69"/>
      <c r="X24082" s="214"/>
      <c r="Y24082" s="214"/>
      <c r="Z24082" s="214"/>
      <c r="AD24082" s="69"/>
      <c r="AE24082"/>
      <c r="AF24082"/>
      <c r="AG24082"/>
    </row>
    <row r="24083" spans="1:33" s="86" customFormat="1" x14ac:dyDescent="0.2">
      <c r="A24083"/>
      <c r="B24083"/>
      <c r="C24083"/>
      <c r="D24083"/>
      <c r="E24083"/>
      <c r="F24083"/>
      <c r="G24083"/>
      <c r="H24083"/>
      <c r="I24083"/>
      <c r="J24083"/>
      <c r="K24083"/>
      <c r="L24083"/>
      <c r="M24083"/>
      <c r="N24083"/>
      <c r="O24083"/>
      <c r="P24083"/>
      <c r="Q24083"/>
      <c r="R24083"/>
      <c r="S24083"/>
      <c r="T24083" s="212"/>
      <c r="U24083" s="213"/>
      <c r="V24083" s="213"/>
      <c r="W24083" s="69"/>
      <c r="X24083" s="214"/>
      <c r="Y24083" s="214"/>
      <c r="Z24083" s="214"/>
      <c r="AD24083" s="69"/>
      <c r="AE24083"/>
      <c r="AF24083"/>
      <c r="AG24083"/>
    </row>
    <row r="24084" spans="1:33" s="86" customFormat="1" x14ac:dyDescent="0.2">
      <c r="A24084"/>
      <c r="B24084"/>
      <c r="C24084"/>
      <c r="D24084"/>
      <c r="E24084"/>
      <c r="F24084"/>
      <c r="G24084"/>
      <c r="H24084"/>
      <c r="I24084"/>
      <c r="J24084"/>
      <c r="K24084"/>
      <c r="L24084"/>
      <c r="M24084"/>
      <c r="N24084"/>
      <c r="O24084"/>
      <c r="P24084"/>
      <c r="Q24084"/>
      <c r="R24084"/>
      <c r="S24084"/>
      <c r="T24084" s="212"/>
      <c r="U24084" s="213"/>
      <c r="V24084" s="213"/>
      <c r="W24084" s="69"/>
      <c r="X24084" s="214"/>
      <c r="Y24084" s="214"/>
      <c r="Z24084" s="214"/>
      <c r="AD24084" s="69"/>
      <c r="AE24084"/>
      <c r="AF24084"/>
      <c r="AG24084"/>
    </row>
    <row r="24085" spans="1:33" s="86" customFormat="1" x14ac:dyDescent="0.2">
      <c r="A24085"/>
      <c r="B24085"/>
      <c r="C24085"/>
      <c r="D24085"/>
      <c r="E24085"/>
      <c r="F24085"/>
      <c r="G24085"/>
      <c r="H24085"/>
      <c r="I24085"/>
      <c r="J24085"/>
      <c r="K24085"/>
      <c r="L24085"/>
      <c r="M24085"/>
      <c r="N24085"/>
      <c r="O24085"/>
      <c r="P24085"/>
      <c r="Q24085"/>
      <c r="R24085"/>
      <c r="S24085"/>
      <c r="T24085" s="212"/>
      <c r="U24085" s="213"/>
      <c r="V24085" s="213"/>
      <c r="W24085" s="69"/>
      <c r="X24085" s="214"/>
      <c r="Y24085" s="214"/>
      <c r="Z24085" s="214"/>
      <c r="AD24085" s="69"/>
      <c r="AE24085"/>
      <c r="AF24085"/>
      <c r="AG24085"/>
    </row>
    <row r="24086" spans="1:33" s="86" customFormat="1" x14ac:dyDescent="0.2">
      <c r="A24086"/>
      <c r="B24086"/>
      <c r="C24086"/>
      <c r="D24086"/>
      <c r="E24086"/>
      <c r="F24086"/>
      <c r="G24086"/>
      <c r="H24086"/>
      <c r="I24086"/>
      <c r="J24086"/>
      <c r="K24086"/>
      <c r="L24086"/>
      <c r="M24086"/>
      <c r="N24086"/>
      <c r="O24086"/>
      <c r="P24086"/>
      <c r="Q24086"/>
      <c r="R24086"/>
      <c r="S24086"/>
      <c r="T24086" s="212"/>
      <c r="U24086" s="213"/>
      <c r="V24086" s="213"/>
      <c r="W24086" s="69"/>
      <c r="X24086" s="214"/>
      <c r="Y24086" s="214"/>
      <c r="Z24086" s="214"/>
      <c r="AD24086" s="69"/>
      <c r="AE24086"/>
      <c r="AF24086"/>
      <c r="AG24086"/>
    </row>
    <row r="24087" spans="1:33" s="86" customFormat="1" x14ac:dyDescent="0.2">
      <c r="A24087"/>
      <c r="B24087"/>
      <c r="C24087"/>
      <c r="D24087"/>
      <c r="E24087"/>
      <c r="F24087"/>
      <c r="G24087"/>
      <c r="H24087"/>
      <c r="I24087"/>
      <c r="J24087"/>
      <c r="K24087"/>
      <c r="L24087"/>
      <c r="M24087"/>
      <c r="N24087"/>
      <c r="O24087"/>
      <c r="P24087"/>
      <c r="Q24087"/>
      <c r="R24087"/>
      <c r="S24087"/>
      <c r="T24087" s="212"/>
      <c r="U24087" s="213"/>
      <c r="V24087" s="213"/>
      <c r="W24087" s="69"/>
      <c r="X24087" s="214"/>
      <c r="Y24087" s="214"/>
      <c r="Z24087" s="214"/>
      <c r="AD24087" s="69"/>
      <c r="AE24087"/>
      <c r="AF24087"/>
      <c r="AG24087"/>
    </row>
    <row r="24088" spans="1:33" s="86" customFormat="1" x14ac:dyDescent="0.2">
      <c r="A24088"/>
      <c r="B24088"/>
      <c r="C24088"/>
      <c r="D24088"/>
      <c r="E24088"/>
      <c r="F24088"/>
      <c r="G24088"/>
      <c r="H24088"/>
      <c r="I24088"/>
      <c r="J24088"/>
      <c r="K24088"/>
      <c r="L24088"/>
      <c r="M24088"/>
      <c r="N24088"/>
      <c r="O24088"/>
      <c r="P24088"/>
      <c r="Q24088"/>
      <c r="R24088"/>
      <c r="S24088"/>
      <c r="T24088" s="212"/>
      <c r="U24088" s="213"/>
      <c r="V24088" s="213"/>
      <c r="W24088" s="69"/>
      <c r="X24088" s="214"/>
      <c r="Y24088" s="214"/>
      <c r="Z24088" s="214"/>
      <c r="AD24088" s="69"/>
      <c r="AE24088"/>
      <c r="AF24088"/>
      <c r="AG24088"/>
    </row>
    <row r="24089" spans="1:33" s="86" customFormat="1" x14ac:dyDescent="0.2">
      <c r="A24089"/>
      <c r="B24089"/>
      <c r="C24089"/>
      <c r="D24089"/>
      <c r="E24089"/>
      <c r="F24089"/>
      <c r="G24089"/>
      <c r="H24089"/>
      <c r="I24089"/>
      <c r="J24089"/>
      <c r="K24089"/>
      <c r="L24089"/>
      <c r="M24089"/>
      <c r="N24089"/>
      <c r="O24089"/>
      <c r="P24089"/>
      <c r="Q24089"/>
      <c r="R24089"/>
      <c r="S24089"/>
      <c r="T24089" s="212"/>
      <c r="U24089" s="213"/>
      <c r="V24089" s="213"/>
      <c r="W24089" s="69"/>
      <c r="X24089" s="214"/>
      <c r="Y24089" s="214"/>
      <c r="Z24089" s="214"/>
      <c r="AD24089" s="69"/>
      <c r="AE24089"/>
      <c r="AF24089"/>
      <c r="AG24089"/>
    </row>
    <row r="24090" spans="1:33" s="86" customFormat="1" x14ac:dyDescent="0.2">
      <c r="A24090"/>
      <c r="B24090"/>
      <c r="C24090"/>
      <c r="D24090"/>
      <c r="E24090"/>
      <c r="F24090"/>
      <c r="G24090"/>
      <c r="H24090"/>
      <c r="I24090"/>
      <c r="J24090"/>
      <c r="K24090"/>
      <c r="L24090"/>
      <c r="M24090"/>
      <c r="N24090"/>
      <c r="O24090"/>
      <c r="P24090"/>
      <c r="Q24090"/>
      <c r="R24090"/>
      <c r="S24090"/>
      <c r="T24090" s="212"/>
      <c r="U24090" s="213"/>
      <c r="V24090" s="213"/>
      <c r="W24090" s="69"/>
      <c r="X24090" s="214"/>
      <c r="Y24090" s="214"/>
      <c r="Z24090" s="214"/>
      <c r="AD24090" s="69"/>
      <c r="AE24090"/>
      <c r="AF24090"/>
      <c r="AG24090"/>
    </row>
    <row r="24091" spans="1:33" s="86" customFormat="1" x14ac:dyDescent="0.2">
      <c r="A24091"/>
      <c r="B24091"/>
      <c r="C24091"/>
      <c r="D24091"/>
      <c r="E24091"/>
      <c r="F24091"/>
      <c r="G24091"/>
      <c r="H24091"/>
      <c r="I24091"/>
      <c r="J24091"/>
      <c r="K24091"/>
      <c r="L24091"/>
      <c r="M24091"/>
      <c r="N24091"/>
      <c r="O24091"/>
      <c r="P24091"/>
      <c r="Q24091"/>
      <c r="R24091"/>
      <c r="S24091"/>
      <c r="T24091" s="212"/>
      <c r="U24091" s="213"/>
      <c r="V24091" s="213"/>
      <c r="W24091" s="69"/>
      <c r="X24091" s="214"/>
      <c r="Y24091" s="214"/>
      <c r="Z24091" s="214"/>
      <c r="AD24091" s="69"/>
      <c r="AE24091"/>
      <c r="AF24091"/>
      <c r="AG24091"/>
    </row>
    <row r="24092" spans="1:33" s="86" customFormat="1" x14ac:dyDescent="0.2">
      <c r="A24092"/>
      <c r="B24092"/>
      <c r="C24092"/>
      <c r="D24092"/>
      <c r="E24092"/>
      <c r="F24092"/>
      <c r="G24092"/>
      <c r="H24092"/>
      <c r="I24092"/>
      <c r="J24092"/>
      <c r="K24092"/>
      <c r="L24092"/>
      <c r="M24092"/>
      <c r="N24092"/>
      <c r="O24092"/>
      <c r="P24092"/>
      <c r="Q24092"/>
      <c r="R24092"/>
      <c r="S24092"/>
      <c r="T24092" s="212"/>
      <c r="U24092" s="213"/>
      <c r="V24092" s="213"/>
      <c r="W24092" s="69"/>
      <c r="X24092" s="214"/>
      <c r="Y24092" s="214"/>
      <c r="Z24092" s="214"/>
      <c r="AD24092" s="69"/>
      <c r="AE24092"/>
      <c r="AF24092"/>
      <c r="AG24092"/>
    </row>
    <row r="24093" spans="1:33" s="86" customFormat="1" x14ac:dyDescent="0.2">
      <c r="A24093"/>
      <c r="B24093"/>
      <c r="C24093"/>
      <c r="D24093"/>
      <c r="E24093"/>
      <c r="F24093"/>
      <c r="G24093"/>
      <c r="H24093"/>
      <c r="I24093"/>
      <c r="J24093"/>
      <c r="K24093"/>
      <c r="L24093"/>
      <c r="M24093"/>
      <c r="N24093"/>
      <c r="O24093"/>
      <c r="P24093"/>
      <c r="Q24093"/>
      <c r="R24093"/>
      <c r="S24093"/>
      <c r="T24093" s="212"/>
      <c r="U24093" s="213"/>
      <c r="V24093" s="213"/>
      <c r="W24093" s="69"/>
      <c r="X24093" s="214"/>
      <c r="Y24093" s="214"/>
      <c r="Z24093" s="214"/>
      <c r="AD24093" s="69"/>
      <c r="AE24093"/>
      <c r="AF24093"/>
      <c r="AG24093"/>
    </row>
    <row r="24094" spans="1:33" s="86" customFormat="1" x14ac:dyDescent="0.2">
      <c r="A24094"/>
      <c r="B24094"/>
      <c r="C24094"/>
      <c r="D24094"/>
      <c r="E24094"/>
      <c r="F24094"/>
      <c r="G24094"/>
      <c r="H24094"/>
      <c r="I24094"/>
      <c r="J24094"/>
      <c r="K24094"/>
      <c r="L24094"/>
      <c r="M24094"/>
      <c r="N24094"/>
      <c r="O24094"/>
      <c r="P24094"/>
      <c r="Q24094"/>
      <c r="R24094"/>
      <c r="S24094"/>
      <c r="T24094" s="212"/>
      <c r="U24094" s="213"/>
      <c r="V24094" s="213"/>
      <c r="W24094" s="69"/>
      <c r="X24094" s="214"/>
      <c r="Y24094" s="214"/>
      <c r="Z24094" s="214"/>
      <c r="AD24094" s="69"/>
      <c r="AE24094"/>
      <c r="AF24094"/>
      <c r="AG24094"/>
    </row>
    <row r="24095" spans="1:33" s="86" customFormat="1" x14ac:dyDescent="0.2">
      <c r="A24095"/>
      <c r="B24095"/>
      <c r="C24095"/>
      <c r="D24095"/>
      <c r="E24095"/>
      <c r="F24095"/>
      <c r="G24095"/>
      <c r="H24095"/>
      <c r="I24095"/>
      <c r="J24095"/>
      <c r="K24095"/>
      <c r="L24095"/>
      <c r="M24095"/>
      <c r="N24095"/>
      <c r="O24095"/>
      <c r="P24095"/>
      <c r="Q24095"/>
      <c r="R24095"/>
      <c r="S24095"/>
      <c r="T24095" s="212"/>
      <c r="U24095" s="213"/>
      <c r="V24095" s="213"/>
      <c r="W24095" s="69"/>
      <c r="X24095" s="214"/>
      <c r="Y24095" s="214"/>
      <c r="Z24095" s="214"/>
      <c r="AD24095" s="69"/>
      <c r="AE24095"/>
      <c r="AF24095"/>
      <c r="AG24095"/>
    </row>
    <row r="24096" spans="1:33" s="86" customFormat="1" x14ac:dyDescent="0.2">
      <c r="A24096"/>
      <c r="B24096"/>
      <c r="C24096"/>
      <c r="D24096"/>
      <c r="E24096"/>
      <c r="F24096"/>
      <c r="G24096"/>
      <c r="H24096"/>
      <c r="I24096"/>
      <c r="J24096"/>
      <c r="K24096"/>
      <c r="L24096"/>
      <c r="M24096"/>
      <c r="N24096"/>
      <c r="O24096"/>
      <c r="P24096"/>
      <c r="Q24096"/>
      <c r="R24096"/>
      <c r="S24096"/>
      <c r="T24096" s="212"/>
      <c r="U24096" s="213"/>
      <c r="V24096" s="213"/>
      <c r="W24096" s="69"/>
      <c r="X24096" s="214"/>
      <c r="Y24096" s="214"/>
      <c r="Z24096" s="214"/>
      <c r="AD24096" s="69"/>
      <c r="AE24096"/>
      <c r="AF24096"/>
      <c r="AG24096"/>
    </row>
    <row r="24097" spans="1:33" s="86" customFormat="1" x14ac:dyDescent="0.2">
      <c r="A24097"/>
      <c r="B24097"/>
      <c r="C24097"/>
      <c r="D24097"/>
      <c r="E24097"/>
      <c r="F24097"/>
      <c r="G24097"/>
      <c r="H24097"/>
      <c r="I24097"/>
      <c r="J24097"/>
      <c r="K24097"/>
      <c r="L24097"/>
      <c r="M24097"/>
      <c r="N24097"/>
      <c r="O24097"/>
      <c r="P24097"/>
      <c r="Q24097"/>
      <c r="R24097"/>
      <c r="S24097"/>
      <c r="T24097" s="212"/>
      <c r="U24097" s="213"/>
      <c r="V24097" s="213"/>
      <c r="W24097" s="69"/>
      <c r="X24097" s="214"/>
      <c r="Y24097" s="214"/>
      <c r="Z24097" s="214"/>
      <c r="AD24097" s="69"/>
      <c r="AE24097"/>
      <c r="AF24097"/>
      <c r="AG24097"/>
    </row>
    <row r="24098" spans="1:33" s="86" customFormat="1" x14ac:dyDescent="0.2">
      <c r="A24098"/>
      <c r="B24098"/>
      <c r="C24098"/>
      <c r="D24098"/>
      <c r="E24098"/>
      <c r="F24098"/>
      <c r="G24098"/>
      <c r="H24098"/>
      <c r="I24098"/>
      <c r="J24098"/>
      <c r="K24098"/>
      <c r="L24098"/>
      <c r="M24098"/>
      <c r="N24098"/>
      <c r="O24098"/>
      <c r="P24098"/>
      <c r="Q24098"/>
      <c r="R24098"/>
      <c r="S24098"/>
      <c r="T24098" s="212"/>
      <c r="U24098" s="213"/>
      <c r="V24098" s="213"/>
      <c r="W24098" s="69"/>
      <c r="X24098" s="214"/>
      <c r="Y24098" s="214"/>
      <c r="Z24098" s="214"/>
      <c r="AD24098" s="69"/>
      <c r="AE24098"/>
      <c r="AF24098"/>
      <c r="AG24098"/>
    </row>
    <row r="24099" spans="1:33" s="86" customFormat="1" x14ac:dyDescent="0.2">
      <c r="A24099"/>
      <c r="B24099"/>
      <c r="C24099"/>
      <c r="D24099"/>
      <c r="E24099"/>
      <c r="F24099"/>
      <c r="G24099"/>
      <c r="H24099"/>
      <c r="I24099"/>
      <c r="J24099"/>
      <c r="K24099"/>
      <c r="L24099"/>
      <c r="M24099"/>
      <c r="N24099"/>
      <c r="O24099"/>
      <c r="P24099"/>
      <c r="Q24099"/>
      <c r="R24099"/>
      <c r="S24099"/>
      <c r="T24099" s="212"/>
      <c r="U24099" s="213"/>
      <c r="V24099" s="213"/>
      <c r="W24099" s="69"/>
      <c r="X24099" s="214"/>
      <c r="Y24099" s="214"/>
      <c r="Z24099" s="214"/>
      <c r="AD24099" s="69"/>
      <c r="AE24099"/>
      <c r="AF24099"/>
      <c r="AG24099"/>
    </row>
    <row r="24100" spans="1:33" s="86" customFormat="1" x14ac:dyDescent="0.2">
      <c r="A24100"/>
      <c r="B24100"/>
      <c r="C24100"/>
      <c r="D24100"/>
      <c r="E24100"/>
      <c r="F24100"/>
      <c r="G24100"/>
      <c r="H24100"/>
      <c r="I24100"/>
      <c r="J24100"/>
      <c r="K24100"/>
      <c r="L24100"/>
      <c r="M24100"/>
      <c r="N24100"/>
      <c r="O24100"/>
      <c r="P24100"/>
      <c r="Q24100"/>
      <c r="R24100"/>
      <c r="S24100"/>
      <c r="T24100" s="212"/>
      <c r="U24100" s="213"/>
      <c r="V24100" s="213"/>
      <c r="W24100" s="69"/>
      <c r="X24100" s="214"/>
      <c r="Y24100" s="214"/>
      <c r="Z24100" s="214"/>
      <c r="AD24100" s="69"/>
      <c r="AE24100"/>
      <c r="AF24100"/>
      <c r="AG24100"/>
    </row>
    <row r="24101" spans="1:33" s="86" customFormat="1" x14ac:dyDescent="0.2">
      <c r="A24101"/>
      <c r="B24101"/>
      <c r="C24101"/>
      <c r="D24101"/>
      <c r="E24101"/>
      <c r="F24101"/>
      <c r="G24101"/>
      <c r="H24101"/>
      <c r="I24101"/>
      <c r="J24101"/>
      <c r="K24101"/>
      <c r="L24101"/>
      <c r="M24101"/>
      <c r="N24101"/>
      <c r="O24101"/>
      <c r="P24101"/>
      <c r="Q24101"/>
      <c r="R24101"/>
      <c r="S24101"/>
      <c r="T24101" s="212"/>
      <c r="U24101" s="213"/>
      <c r="V24101" s="213"/>
      <c r="W24101" s="69"/>
      <c r="X24101" s="214"/>
      <c r="Y24101" s="214"/>
      <c r="Z24101" s="214"/>
      <c r="AD24101" s="69"/>
      <c r="AE24101"/>
      <c r="AF24101"/>
      <c r="AG24101"/>
    </row>
    <row r="24102" spans="1:33" s="86" customFormat="1" x14ac:dyDescent="0.2">
      <c r="A24102"/>
      <c r="B24102"/>
      <c r="C24102"/>
      <c r="D24102"/>
      <c r="E24102"/>
      <c r="F24102"/>
      <c r="G24102"/>
      <c r="H24102"/>
      <c r="I24102"/>
      <c r="J24102"/>
      <c r="K24102"/>
      <c r="L24102"/>
      <c r="M24102"/>
      <c r="N24102"/>
      <c r="O24102"/>
      <c r="P24102"/>
      <c r="Q24102"/>
      <c r="R24102"/>
      <c r="S24102"/>
      <c r="T24102" s="212"/>
      <c r="U24102" s="213"/>
      <c r="V24102" s="213"/>
      <c r="W24102" s="69"/>
      <c r="X24102" s="214"/>
      <c r="Y24102" s="214"/>
      <c r="Z24102" s="214"/>
      <c r="AD24102" s="69"/>
      <c r="AE24102"/>
      <c r="AF24102"/>
      <c r="AG24102"/>
    </row>
    <row r="24103" spans="1:33" s="86" customFormat="1" x14ac:dyDescent="0.2">
      <c r="A24103"/>
      <c r="B24103"/>
      <c r="C24103"/>
      <c r="D24103"/>
      <c r="E24103"/>
      <c r="F24103"/>
      <c r="G24103"/>
      <c r="H24103"/>
      <c r="I24103"/>
      <c r="J24103"/>
      <c r="K24103"/>
      <c r="L24103"/>
      <c r="M24103"/>
      <c r="N24103"/>
      <c r="O24103"/>
      <c r="P24103"/>
      <c r="Q24103"/>
      <c r="R24103"/>
      <c r="S24103"/>
      <c r="T24103" s="212"/>
      <c r="U24103" s="213"/>
      <c r="V24103" s="213"/>
      <c r="W24103" s="69"/>
      <c r="X24103" s="214"/>
      <c r="Y24103" s="214"/>
      <c r="Z24103" s="214"/>
      <c r="AD24103" s="69"/>
      <c r="AE24103"/>
      <c r="AF24103"/>
      <c r="AG24103"/>
    </row>
    <row r="24104" spans="1:33" s="86" customFormat="1" x14ac:dyDescent="0.2">
      <c r="A24104"/>
      <c r="B24104"/>
      <c r="C24104"/>
      <c r="D24104"/>
      <c r="E24104"/>
      <c r="F24104"/>
      <c r="G24104"/>
      <c r="H24104"/>
      <c r="I24104"/>
      <c r="J24104"/>
      <c r="K24104"/>
      <c r="L24104"/>
      <c r="M24104"/>
      <c r="N24104"/>
      <c r="O24104"/>
      <c r="P24104"/>
      <c r="Q24104"/>
      <c r="R24104"/>
      <c r="S24104"/>
      <c r="T24104" s="212"/>
      <c r="U24104" s="213"/>
      <c r="V24104" s="213"/>
      <c r="W24104" s="69"/>
      <c r="X24104" s="214"/>
      <c r="Y24104" s="214"/>
      <c r="Z24104" s="214"/>
      <c r="AD24104" s="69"/>
      <c r="AE24104"/>
      <c r="AF24104"/>
      <c r="AG24104"/>
    </row>
    <row r="24105" spans="1:33" s="86" customFormat="1" x14ac:dyDescent="0.2">
      <c r="A24105"/>
      <c r="B24105"/>
      <c r="C24105"/>
      <c r="D24105"/>
      <c r="E24105"/>
      <c r="F24105"/>
      <c r="G24105"/>
      <c r="H24105"/>
      <c r="I24105"/>
      <c r="J24105"/>
      <c r="K24105"/>
      <c r="L24105"/>
      <c r="M24105"/>
      <c r="N24105"/>
      <c r="O24105"/>
      <c r="P24105"/>
      <c r="Q24105"/>
      <c r="R24105"/>
      <c r="S24105"/>
      <c r="T24105" s="212"/>
      <c r="U24105" s="213"/>
      <c r="V24105" s="213"/>
      <c r="W24105" s="69"/>
      <c r="X24105" s="214"/>
      <c r="Y24105" s="214"/>
      <c r="Z24105" s="214"/>
      <c r="AD24105" s="69"/>
      <c r="AE24105"/>
      <c r="AF24105"/>
      <c r="AG24105"/>
    </row>
    <row r="24106" spans="1:33" s="86" customFormat="1" x14ac:dyDescent="0.2">
      <c r="A24106"/>
      <c r="B24106"/>
      <c r="C24106"/>
      <c r="D24106"/>
      <c r="E24106"/>
      <c r="F24106"/>
      <c r="G24106"/>
      <c r="H24106"/>
      <c r="I24106"/>
      <c r="J24106"/>
      <c r="K24106"/>
      <c r="L24106"/>
      <c r="M24106"/>
      <c r="N24106"/>
      <c r="O24106"/>
      <c r="P24106"/>
      <c r="Q24106"/>
      <c r="R24106"/>
      <c r="S24106"/>
      <c r="T24106" s="212"/>
      <c r="U24106" s="213"/>
      <c r="V24106" s="213"/>
      <c r="W24106" s="69"/>
      <c r="X24106" s="214"/>
      <c r="Y24106" s="214"/>
      <c r="Z24106" s="214"/>
      <c r="AD24106" s="69"/>
      <c r="AE24106"/>
      <c r="AF24106"/>
      <c r="AG24106"/>
    </row>
    <row r="24107" spans="1:33" s="86" customFormat="1" x14ac:dyDescent="0.2">
      <c r="A24107"/>
      <c r="B24107"/>
      <c r="C24107"/>
      <c r="D24107"/>
      <c r="E24107"/>
      <c r="F24107"/>
      <c r="G24107"/>
      <c r="H24107"/>
      <c r="I24107"/>
      <c r="J24107"/>
      <c r="K24107"/>
      <c r="L24107"/>
      <c r="M24107"/>
      <c r="N24107"/>
      <c r="O24107"/>
      <c r="P24107"/>
      <c r="Q24107"/>
      <c r="R24107"/>
      <c r="S24107"/>
      <c r="T24107" s="212"/>
      <c r="U24107" s="213"/>
      <c r="V24107" s="213"/>
      <c r="W24107" s="69"/>
      <c r="X24107" s="214"/>
      <c r="Y24107" s="214"/>
      <c r="Z24107" s="214"/>
      <c r="AD24107" s="69"/>
      <c r="AE24107"/>
      <c r="AF24107"/>
      <c r="AG24107"/>
    </row>
    <row r="24108" spans="1:33" s="86" customFormat="1" x14ac:dyDescent="0.2">
      <c r="A24108"/>
      <c r="B24108"/>
      <c r="C24108"/>
      <c r="D24108"/>
      <c r="E24108"/>
      <c r="F24108"/>
      <c r="G24108"/>
      <c r="H24108"/>
      <c r="I24108"/>
      <c r="J24108"/>
      <c r="K24108"/>
      <c r="L24108"/>
      <c r="M24108"/>
      <c r="N24108"/>
      <c r="O24108"/>
      <c r="P24108"/>
      <c r="Q24108"/>
      <c r="R24108"/>
      <c r="S24108"/>
      <c r="T24108" s="212"/>
      <c r="U24108" s="213"/>
      <c r="V24108" s="213"/>
      <c r="W24108" s="69"/>
      <c r="X24108" s="214"/>
      <c r="Y24108" s="214"/>
      <c r="Z24108" s="214"/>
      <c r="AD24108" s="69"/>
      <c r="AE24108"/>
      <c r="AF24108"/>
      <c r="AG24108"/>
    </row>
    <row r="24109" spans="1:33" s="86" customFormat="1" x14ac:dyDescent="0.2">
      <c r="A24109"/>
      <c r="B24109"/>
      <c r="C24109"/>
      <c r="D24109"/>
      <c r="E24109"/>
      <c r="F24109"/>
      <c r="G24109"/>
      <c r="H24109"/>
      <c r="I24109"/>
      <c r="J24109"/>
      <c r="K24109"/>
      <c r="L24109"/>
      <c r="M24109"/>
      <c r="N24109"/>
      <c r="O24109"/>
      <c r="P24109"/>
      <c r="Q24109"/>
      <c r="R24109"/>
      <c r="S24109"/>
      <c r="T24109" s="212"/>
      <c r="U24109" s="213"/>
      <c r="V24109" s="213"/>
      <c r="W24109" s="69"/>
      <c r="X24109" s="214"/>
      <c r="Y24109" s="214"/>
      <c r="Z24109" s="214"/>
      <c r="AD24109" s="69"/>
      <c r="AE24109"/>
      <c r="AF24109"/>
      <c r="AG24109"/>
    </row>
    <row r="24110" spans="1:33" s="86" customFormat="1" x14ac:dyDescent="0.2">
      <c r="A24110"/>
      <c r="B24110"/>
      <c r="C24110"/>
      <c r="D24110"/>
      <c r="E24110"/>
      <c r="F24110"/>
      <c r="G24110"/>
      <c r="H24110"/>
      <c r="I24110"/>
      <c r="J24110"/>
      <c r="K24110"/>
      <c r="L24110"/>
      <c r="M24110"/>
      <c r="N24110"/>
      <c r="O24110"/>
      <c r="P24110"/>
      <c r="Q24110"/>
      <c r="R24110"/>
      <c r="S24110"/>
      <c r="T24110" s="212"/>
      <c r="U24110" s="213"/>
      <c r="V24110" s="213"/>
      <c r="W24110" s="69"/>
      <c r="X24110" s="214"/>
      <c r="Y24110" s="214"/>
      <c r="Z24110" s="214"/>
      <c r="AD24110" s="69"/>
      <c r="AE24110"/>
      <c r="AF24110"/>
      <c r="AG24110"/>
    </row>
    <row r="24111" spans="1:33" s="86" customFormat="1" x14ac:dyDescent="0.2">
      <c r="A24111"/>
      <c r="B24111"/>
      <c r="C24111"/>
      <c r="D24111"/>
      <c r="E24111"/>
      <c r="F24111"/>
      <c r="G24111"/>
      <c r="H24111"/>
      <c r="I24111"/>
      <c r="J24111"/>
      <c r="K24111"/>
      <c r="L24111"/>
      <c r="M24111"/>
      <c r="N24111"/>
      <c r="O24111"/>
      <c r="P24111"/>
      <c r="Q24111"/>
      <c r="R24111"/>
      <c r="S24111"/>
      <c r="T24111" s="212"/>
      <c r="U24111" s="213"/>
      <c r="V24111" s="213"/>
      <c r="W24111" s="69"/>
      <c r="X24111" s="214"/>
      <c r="Y24111" s="214"/>
      <c r="Z24111" s="214"/>
      <c r="AD24111" s="69"/>
      <c r="AE24111"/>
      <c r="AF24111"/>
      <c r="AG24111"/>
    </row>
    <row r="24112" spans="1:33" s="86" customFormat="1" x14ac:dyDescent="0.2">
      <c r="A24112"/>
      <c r="B24112"/>
      <c r="C24112"/>
      <c r="D24112"/>
      <c r="E24112"/>
      <c r="F24112"/>
      <c r="G24112"/>
      <c r="H24112"/>
      <c r="I24112"/>
      <c r="J24112"/>
      <c r="K24112"/>
      <c r="L24112"/>
      <c r="M24112"/>
      <c r="N24112"/>
      <c r="O24112"/>
      <c r="P24112"/>
      <c r="Q24112"/>
      <c r="R24112"/>
      <c r="S24112"/>
      <c r="T24112" s="212"/>
      <c r="U24112" s="213"/>
      <c r="V24112" s="213"/>
      <c r="W24112" s="69"/>
      <c r="X24112" s="214"/>
      <c r="Y24112" s="214"/>
      <c r="Z24112" s="214"/>
      <c r="AD24112" s="69"/>
      <c r="AE24112"/>
      <c r="AF24112"/>
      <c r="AG24112"/>
    </row>
    <row r="24113" spans="1:33" s="86" customFormat="1" x14ac:dyDescent="0.2">
      <c r="A24113"/>
      <c r="B24113"/>
      <c r="C24113"/>
      <c r="D24113"/>
      <c r="E24113"/>
      <c r="F24113"/>
      <c r="G24113"/>
      <c r="H24113"/>
      <c r="I24113"/>
      <c r="J24113"/>
      <c r="K24113"/>
      <c r="L24113"/>
      <c r="M24113"/>
      <c r="N24113"/>
      <c r="O24113"/>
      <c r="P24113"/>
      <c r="Q24113"/>
      <c r="R24113"/>
      <c r="S24113"/>
      <c r="T24113" s="212"/>
      <c r="U24113" s="213"/>
      <c r="V24113" s="213"/>
      <c r="W24113" s="69"/>
      <c r="X24113" s="214"/>
      <c r="Y24113" s="214"/>
      <c r="Z24113" s="214"/>
      <c r="AD24113" s="69"/>
      <c r="AE24113"/>
      <c r="AF24113"/>
      <c r="AG24113"/>
    </row>
    <row r="24114" spans="1:33" s="86" customFormat="1" x14ac:dyDescent="0.2">
      <c r="A24114"/>
      <c r="B24114"/>
      <c r="C24114"/>
      <c r="D24114"/>
      <c r="E24114"/>
      <c r="F24114"/>
      <c r="G24114"/>
      <c r="H24114"/>
      <c r="I24114"/>
      <c r="J24114"/>
      <c r="K24114"/>
      <c r="L24114"/>
      <c r="M24114"/>
      <c r="N24114"/>
      <c r="O24114"/>
      <c r="P24114"/>
      <c r="Q24114"/>
      <c r="R24114"/>
      <c r="S24114"/>
      <c r="T24114" s="212"/>
      <c r="U24114" s="213"/>
      <c r="V24114" s="213"/>
      <c r="W24114" s="69"/>
      <c r="X24114" s="214"/>
      <c r="Y24114" s="214"/>
      <c r="Z24114" s="214"/>
      <c r="AD24114" s="69"/>
      <c r="AE24114"/>
      <c r="AF24114"/>
      <c r="AG24114"/>
    </row>
    <row r="24115" spans="1:33" s="86" customFormat="1" x14ac:dyDescent="0.2">
      <c r="A24115"/>
      <c r="B24115"/>
      <c r="C24115"/>
      <c r="D24115"/>
      <c r="E24115"/>
      <c r="F24115"/>
      <c r="G24115"/>
      <c r="H24115"/>
      <c r="I24115"/>
      <c r="J24115"/>
      <c r="K24115"/>
      <c r="L24115"/>
      <c r="M24115"/>
      <c r="N24115"/>
      <c r="O24115"/>
      <c r="P24115"/>
      <c r="Q24115"/>
      <c r="R24115"/>
      <c r="S24115"/>
      <c r="T24115" s="212"/>
      <c r="U24115" s="213"/>
      <c r="V24115" s="213"/>
      <c r="W24115" s="69"/>
      <c r="X24115" s="214"/>
      <c r="Y24115" s="214"/>
      <c r="Z24115" s="214"/>
      <c r="AD24115" s="69"/>
      <c r="AE24115"/>
      <c r="AF24115"/>
      <c r="AG24115"/>
    </row>
    <row r="24116" spans="1:33" s="86" customFormat="1" x14ac:dyDescent="0.2">
      <c r="A24116"/>
      <c r="B24116"/>
      <c r="C24116"/>
      <c r="D24116"/>
      <c r="E24116"/>
      <c r="F24116"/>
      <c r="G24116"/>
      <c r="H24116"/>
      <c r="I24116"/>
      <c r="J24116"/>
      <c r="K24116"/>
      <c r="L24116"/>
      <c r="M24116"/>
      <c r="N24116"/>
      <c r="O24116"/>
      <c r="P24116"/>
      <c r="Q24116"/>
      <c r="R24116"/>
      <c r="S24116"/>
      <c r="T24116" s="212"/>
      <c r="U24116" s="213"/>
      <c r="V24116" s="213"/>
      <c r="W24116" s="69"/>
      <c r="X24116" s="214"/>
      <c r="Y24116" s="214"/>
      <c r="Z24116" s="214"/>
      <c r="AD24116" s="69"/>
      <c r="AE24116"/>
      <c r="AF24116"/>
      <c r="AG24116"/>
    </row>
    <row r="24117" spans="1:33" s="86" customFormat="1" x14ac:dyDescent="0.2">
      <c r="A24117"/>
      <c r="B24117"/>
      <c r="C24117"/>
      <c r="D24117"/>
      <c r="E24117"/>
      <c r="F24117"/>
      <c r="G24117"/>
      <c r="H24117"/>
      <c r="I24117"/>
      <c r="J24117"/>
      <c r="K24117"/>
      <c r="L24117"/>
      <c r="M24117"/>
      <c r="N24117"/>
      <c r="O24117"/>
      <c r="P24117"/>
      <c r="Q24117"/>
      <c r="R24117"/>
      <c r="S24117"/>
      <c r="T24117" s="212"/>
      <c r="U24117" s="213"/>
      <c r="V24117" s="213"/>
      <c r="W24117" s="69"/>
      <c r="X24117" s="214"/>
      <c r="Y24117" s="214"/>
      <c r="Z24117" s="214"/>
      <c r="AD24117" s="69"/>
      <c r="AE24117"/>
      <c r="AF24117"/>
      <c r="AG24117"/>
    </row>
    <row r="24118" spans="1:33" s="86" customFormat="1" x14ac:dyDescent="0.2">
      <c r="A24118"/>
      <c r="B24118"/>
      <c r="C24118"/>
      <c r="D24118"/>
      <c r="E24118"/>
      <c r="F24118"/>
      <c r="G24118"/>
      <c r="H24118"/>
      <c r="I24118"/>
      <c r="J24118"/>
      <c r="K24118"/>
      <c r="L24118"/>
      <c r="M24118"/>
      <c r="N24118"/>
      <c r="O24118"/>
      <c r="P24118"/>
      <c r="Q24118"/>
      <c r="R24118"/>
      <c r="S24118"/>
      <c r="T24118" s="212"/>
      <c r="U24118" s="213"/>
      <c r="V24118" s="213"/>
      <c r="W24118" s="69"/>
      <c r="X24118" s="214"/>
      <c r="Y24118" s="214"/>
      <c r="Z24118" s="214"/>
      <c r="AD24118" s="69"/>
      <c r="AE24118"/>
      <c r="AF24118"/>
      <c r="AG24118"/>
    </row>
    <row r="24119" spans="1:33" s="86" customFormat="1" x14ac:dyDescent="0.2">
      <c r="A24119"/>
      <c r="B24119"/>
      <c r="C24119"/>
      <c r="D24119"/>
      <c r="E24119"/>
      <c r="F24119"/>
      <c r="G24119"/>
      <c r="H24119"/>
      <c r="I24119"/>
      <c r="J24119"/>
      <c r="K24119"/>
      <c r="L24119"/>
      <c r="M24119"/>
      <c r="N24119"/>
      <c r="O24119"/>
      <c r="P24119"/>
      <c r="Q24119"/>
      <c r="R24119"/>
      <c r="S24119"/>
      <c r="T24119" s="212"/>
      <c r="U24119" s="213"/>
      <c r="V24119" s="213"/>
      <c r="W24119" s="69"/>
      <c r="X24119" s="214"/>
      <c r="Y24119" s="214"/>
      <c r="Z24119" s="214"/>
      <c r="AD24119" s="69"/>
      <c r="AE24119"/>
      <c r="AF24119"/>
      <c r="AG24119"/>
    </row>
    <row r="24120" spans="1:33" s="86" customFormat="1" x14ac:dyDescent="0.2">
      <c r="A24120"/>
      <c r="B24120"/>
      <c r="C24120"/>
      <c r="D24120"/>
      <c r="E24120"/>
      <c r="F24120"/>
      <c r="G24120"/>
      <c r="H24120"/>
      <c r="I24120"/>
      <c r="J24120"/>
      <c r="K24120"/>
      <c r="L24120"/>
      <c r="M24120"/>
      <c r="N24120"/>
      <c r="O24120"/>
      <c r="P24120"/>
      <c r="Q24120"/>
      <c r="R24120"/>
      <c r="S24120"/>
      <c r="T24120" s="212"/>
      <c r="U24120" s="213"/>
      <c r="V24120" s="213"/>
      <c r="W24120" s="69"/>
      <c r="X24120" s="214"/>
      <c r="Y24120" s="214"/>
      <c r="Z24120" s="214"/>
      <c r="AD24120" s="69"/>
      <c r="AE24120"/>
      <c r="AF24120"/>
      <c r="AG24120"/>
    </row>
    <row r="24121" spans="1:33" s="86" customFormat="1" x14ac:dyDescent="0.2">
      <c r="A24121"/>
      <c r="B24121"/>
      <c r="C24121"/>
      <c r="D24121"/>
      <c r="E24121"/>
      <c r="F24121"/>
      <c r="G24121"/>
      <c r="H24121"/>
      <c r="I24121"/>
      <c r="J24121"/>
      <c r="K24121"/>
      <c r="L24121"/>
      <c r="M24121"/>
      <c r="N24121"/>
      <c r="O24121"/>
      <c r="P24121"/>
      <c r="Q24121"/>
      <c r="R24121"/>
      <c r="S24121"/>
      <c r="T24121" s="212"/>
      <c r="U24121" s="213"/>
      <c r="V24121" s="213"/>
      <c r="W24121" s="69"/>
      <c r="X24121" s="214"/>
      <c r="Y24121" s="214"/>
      <c r="Z24121" s="214"/>
      <c r="AD24121" s="69"/>
      <c r="AE24121"/>
      <c r="AF24121"/>
      <c r="AG24121"/>
    </row>
    <row r="24122" spans="1:33" s="86" customFormat="1" x14ac:dyDescent="0.2">
      <c r="A24122"/>
      <c r="B24122"/>
      <c r="C24122"/>
      <c r="D24122"/>
      <c r="E24122"/>
      <c r="F24122"/>
      <c r="G24122"/>
      <c r="H24122"/>
      <c r="I24122"/>
      <c r="J24122"/>
      <c r="K24122"/>
      <c r="L24122"/>
      <c r="M24122"/>
      <c r="N24122"/>
      <c r="O24122"/>
      <c r="P24122"/>
      <c r="Q24122"/>
      <c r="R24122"/>
      <c r="S24122"/>
      <c r="T24122" s="212"/>
      <c r="U24122" s="213"/>
      <c r="V24122" s="213"/>
      <c r="W24122" s="69"/>
      <c r="X24122" s="214"/>
      <c r="Y24122" s="214"/>
      <c r="Z24122" s="214"/>
      <c r="AD24122" s="69"/>
      <c r="AE24122"/>
      <c r="AF24122"/>
      <c r="AG24122"/>
    </row>
    <row r="24123" spans="1:33" s="86" customFormat="1" x14ac:dyDescent="0.2">
      <c r="A24123"/>
      <c r="B24123"/>
      <c r="C24123"/>
      <c r="D24123"/>
      <c r="E24123"/>
      <c r="F24123"/>
      <c r="G24123"/>
      <c r="H24123"/>
      <c r="I24123"/>
      <c r="J24123"/>
      <c r="K24123"/>
      <c r="L24123"/>
      <c r="M24123"/>
      <c r="N24123"/>
      <c r="O24123"/>
      <c r="P24123"/>
      <c r="Q24123"/>
      <c r="R24123"/>
      <c r="S24123"/>
      <c r="T24123" s="212"/>
      <c r="U24123" s="213"/>
      <c r="V24123" s="213"/>
      <c r="W24123" s="69"/>
      <c r="X24123" s="214"/>
      <c r="Y24123" s="214"/>
      <c r="Z24123" s="214"/>
      <c r="AD24123" s="69"/>
      <c r="AE24123"/>
      <c r="AF24123"/>
      <c r="AG24123"/>
    </row>
    <row r="24124" spans="1:33" s="86" customFormat="1" x14ac:dyDescent="0.2">
      <c r="A24124"/>
      <c r="B24124"/>
      <c r="C24124"/>
      <c r="D24124"/>
      <c r="E24124"/>
      <c r="F24124"/>
      <c r="G24124"/>
      <c r="H24124"/>
      <c r="I24124"/>
      <c r="J24124"/>
      <c r="K24124"/>
      <c r="L24124"/>
      <c r="M24124"/>
      <c r="N24124"/>
      <c r="O24124"/>
      <c r="P24124"/>
      <c r="Q24124"/>
      <c r="R24124"/>
      <c r="S24124"/>
      <c r="T24124" s="212"/>
      <c r="U24124" s="213"/>
      <c r="V24124" s="213"/>
      <c r="W24124" s="69"/>
      <c r="X24124" s="214"/>
      <c r="Y24124" s="214"/>
      <c r="Z24124" s="214"/>
      <c r="AD24124" s="69"/>
      <c r="AE24124"/>
      <c r="AF24124"/>
      <c r="AG24124"/>
    </row>
    <row r="24125" spans="1:33" s="86" customFormat="1" x14ac:dyDescent="0.2">
      <c r="A24125"/>
      <c r="B24125"/>
      <c r="C24125"/>
      <c r="D24125"/>
      <c r="E24125"/>
      <c r="F24125"/>
      <c r="G24125"/>
      <c r="H24125"/>
      <c r="I24125"/>
      <c r="J24125"/>
      <c r="K24125"/>
      <c r="L24125"/>
      <c r="M24125"/>
      <c r="N24125"/>
      <c r="O24125"/>
      <c r="P24125"/>
      <c r="Q24125"/>
      <c r="R24125"/>
      <c r="S24125"/>
      <c r="T24125" s="212"/>
      <c r="U24125" s="213"/>
      <c r="V24125" s="213"/>
      <c r="W24125" s="69"/>
      <c r="X24125" s="214"/>
      <c r="Y24125" s="214"/>
      <c r="Z24125" s="214"/>
      <c r="AD24125" s="69"/>
      <c r="AE24125"/>
      <c r="AF24125"/>
      <c r="AG24125"/>
    </row>
    <row r="24126" spans="1:33" s="86" customFormat="1" x14ac:dyDescent="0.2">
      <c r="A24126"/>
      <c r="B24126"/>
      <c r="C24126"/>
      <c r="D24126"/>
      <c r="E24126"/>
      <c r="F24126"/>
      <c r="G24126"/>
      <c r="H24126"/>
      <c r="I24126"/>
      <c r="J24126"/>
      <c r="K24126"/>
      <c r="L24126"/>
      <c r="M24126"/>
      <c r="N24126"/>
      <c r="O24126"/>
      <c r="P24126"/>
      <c r="Q24126"/>
      <c r="R24126"/>
      <c r="S24126"/>
      <c r="T24126" s="212"/>
      <c r="U24126" s="213"/>
      <c r="V24126" s="213"/>
      <c r="W24126" s="69"/>
      <c r="X24126" s="214"/>
      <c r="Y24126" s="214"/>
      <c r="Z24126" s="214"/>
      <c r="AD24126" s="69"/>
      <c r="AE24126"/>
      <c r="AF24126"/>
      <c r="AG24126"/>
    </row>
    <row r="24127" spans="1:33" s="86" customFormat="1" x14ac:dyDescent="0.2">
      <c r="A24127"/>
      <c r="B24127"/>
      <c r="C24127"/>
      <c r="D24127"/>
      <c r="E24127"/>
      <c r="F24127"/>
      <c r="G24127"/>
      <c r="H24127"/>
      <c r="I24127"/>
      <c r="J24127"/>
      <c r="K24127"/>
      <c r="L24127"/>
      <c r="M24127"/>
      <c r="N24127"/>
      <c r="O24127"/>
      <c r="P24127"/>
      <c r="Q24127"/>
      <c r="R24127"/>
      <c r="S24127"/>
      <c r="T24127" s="212"/>
      <c r="U24127" s="213"/>
      <c r="V24127" s="213"/>
      <c r="W24127" s="69"/>
      <c r="X24127" s="214"/>
      <c r="Y24127" s="214"/>
      <c r="Z24127" s="214"/>
      <c r="AD24127" s="69"/>
      <c r="AE24127"/>
      <c r="AF24127"/>
      <c r="AG24127"/>
    </row>
    <row r="24128" spans="1:33" s="86" customFormat="1" x14ac:dyDescent="0.2">
      <c r="A24128"/>
      <c r="B24128"/>
      <c r="C24128"/>
      <c r="D24128"/>
      <c r="E24128"/>
      <c r="F24128"/>
      <c r="G24128"/>
      <c r="H24128"/>
      <c r="I24128"/>
      <c r="J24128"/>
      <c r="K24128"/>
      <c r="L24128"/>
      <c r="M24128"/>
      <c r="N24128"/>
      <c r="O24128"/>
      <c r="P24128"/>
      <c r="Q24128"/>
      <c r="R24128"/>
      <c r="S24128"/>
      <c r="T24128" s="212"/>
      <c r="U24128" s="213"/>
      <c r="V24128" s="213"/>
      <c r="W24128" s="69"/>
      <c r="X24128" s="214"/>
      <c r="Y24128" s="214"/>
      <c r="Z24128" s="214"/>
      <c r="AD24128" s="69"/>
      <c r="AE24128"/>
      <c r="AF24128"/>
      <c r="AG24128"/>
    </row>
    <row r="24129" spans="1:33" s="86" customFormat="1" x14ac:dyDescent="0.2">
      <c r="A24129"/>
      <c r="B24129"/>
      <c r="C24129"/>
      <c r="D24129"/>
      <c r="E24129"/>
      <c r="F24129"/>
      <c r="G24129"/>
      <c r="H24129"/>
      <c r="I24129"/>
      <c r="J24129"/>
      <c r="K24129"/>
      <c r="L24129"/>
      <c r="M24129"/>
      <c r="N24129"/>
      <c r="O24129"/>
      <c r="P24129"/>
      <c r="Q24129"/>
      <c r="R24129"/>
      <c r="S24129"/>
      <c r="T24129" s="212"/>
      <c r="U24129" s="213"/>
      <c r="V24129" s="213"/>
      <c r="W24129" s="69"/>
      <c r="X24129" s="214"/>
      <c r="Y24129" s="214"/>
      <c r="Z24129" s="214"/>
      <c r="AD24129" s="69"/>
      <c r="AE24129"/>
      <c r="AF24129"/>
      <c r="AG24129"/>
    </row>
    <row r="24130" spans="1:33" s="86" customFormat="1" x14ac:dyDescent="0.2">
      <c r="A24130"/>
      <c r="B24130"/>
      <c r="C24130"/>
      <c r="D24130"/>
      <c r="E24130"/>
      <c r="F24130"/>
      <c r="G24130"/>
      <c r="H24130"/>
      <c r="I24130"/>
      <c r="J24130"/>
      <c r="K24130"/>
      <c r="L24130"/>
      <c r="M24130"/>
      <c r="N24130"/>
      <c r="O24130"/>
      <c r="P24130"/>
      <c r="Q24130"/>
      <c r="R24130"/>
      <c r="S24130"/>
      <c r="T24130" s="212"/>
      <c r="U24130" s="213"/>
      <c r="V24130" s="213"/>
      <c r="W24130" s="69"/>
      <c r="X24130" s="214"/>
      <c r="Y24130" s="214"/>
      <c r="Z24130" s="214"/>
      <c r="AD24130" s="69"/>
      <c r="AE24130"/>
      <c r="AF24130"/>
      <c r="AG24130"/>
    </row>
    <row r="24131" spans="1:33" s="86" customFormat="1" x14ac:dyDescent="0.2">
      <c r="A24131"/>
      <c r="B24131"/>
      <c r="C24131"/>
      <c r="D24131"/>
      <c r="E24131"/>
      <c r="F24131"/>
      <c r="G24131"/>
      <c r="H24131"/>
      <c r="I24131"/>
      <c r="J24131"/>
      <c r="K24131"/>
      <c r="L24131"/>
      <c r="M24131"/>
      <c r="N24131"/>
      <c r="O24131"/>
      <c r="P24131"/>
      <c r="Q24131"/>
      <c r="R24131"/>
      <c r="S24131"/>
      <c r="T24131" s="212"/>
      <c r="U24131" s="213"/>
      <c r="V24131" s="213"/>
      <c r="W24131" s="69"/>
      <c r="X24131" s="214"/>
      <c r="Y24131" s="214"/>
      <c r="Z24131" s="214"/>
      <c r="AD24131" s="69"/>
      <c r="AE24131"/>
      <c r="AF24131"/>
      <c r="AG24131"/>
    </row>
    <row r="24132" spans="1:33" s="86" customFormat="1" x14ac:dyDescent="0.2">
      <c r="A24132"/>
      <c r="B24132"/>
      <c r="C24132"/>
      <c r="D24132"/>
      <c r="E24132"/>
      <c r="F24132"/>
      <c r="G24132"/>
      <c r="H24132"/>
      <c r="I24132"/>
      <c r="J24132"/>
      <c r="K24132"/>
      <c r="L24132"/>
      <c r="M24132"/>
      <c r="N24132"/>
      <c r="O24132"/>
      <c r="P24132"/>
      <c r="Q24132"/>
      <c r="R24132"/>
      <c r="S24132"/>
      <c r="T24132" s="212"/>
      <c r="U24132" s="213"/>
      <c r="V24132" s="213"/>
      <c r="W24132" s="69"/>
      <c r="X24132" s="214"/>
      <c r="Y24132" s="214"/>
      <c r="Z24132" s="214"/>
      <c r="AD24132" s="69"/>
      <c r="AE24132"/>
      <c r="AF24132"/>
      <c r="AG24132"/>
    </row>
    <row r="24133" spans="1:33" s="86" customFormat="1" x14ac:dyDescent="0.2">
      <c r="A24133"/>
      <c r="B24133"/>
      <c r="C24133"/>
      <c r="D24133"/>
      <c r="E24133"/>
      <c r="F24133"/>
      <c r="G24133"/>
      <c r="H24133"/>
      <c r="I24133"/>
      <c r="J24133"/>
      <c r="K24133"/>
      <c r="L24133"/>
      <c r="M24133"/>
      <c r="N24133"/>
      <c r="O24133"/>
      <c r="P24133"/>
      <c r="Q24133"/>
      <c r="R24133"/>
      <c r="S24133"/>
      <c r="T24133" s="212"/>
      <c r="U24133" s="213"/>
      <c r="V24133" s="213"/>
      <c r="W24133" s="69"/>
      <c r="X24133" s="214"/>
      <c r="Y24133" s="214"/>
      <c r="Z24133" s="214"/>
      <c r="AD24133" s="69"/>
      <c r="AE24133"/>
      <c r="AF24133"/>
      <c r="AG24133"/>
    </row>
    <row r="24134" spans="1:33" s="86" customFormat="1" x14ac:dyDescent="0.2">
      <c r="A24134"/>
      <c r="B24134"/>
      <c r="C24134"/>
      <c r="D24134"/>
      <c r="E24134"/>
      <c r="F24134"/>
      <c r="G24134"/>
      <c r="H24134"/>
      <c r="I24134"/>
      <c r="J24134"/>
      <c r="K24134"/>
      <c r="L24134"/>
      <c r="M24134"/>
      <c r="N24134"/>
      <c r="O24134"/>
      <c r="P24134"/>
      <c r="Q24134"/>
      <c r="R24134"/>
      <c r="S24134"/>
      <c r="T24134" s="212"/>
      <c r="U24134" s="213"/>
      <c r="V24134" s="213"/>
      <c r="W24134" s="69"/>
      <c r="X24134" s="214"/>
      <c r="Y24134" s="214"/>
      <c r="Z24134" s="214"/>
      <c r="AD24134" s="69"/>
      <c r="AE24134"/>
      <c r="AF24134"/>
      <c r="AG24134"/>
    </row>
    <row r="24135" spans="1:33" s="86" customFormat="1" x14ac:dyDescent="0.2">
      <c r="A24135"/>
      <c r="B24135"/>
      <c r="C24135"/>
      <c r="D24135"/>
      <c r="E24135"/>
      <c r="F24135"/>
      <c r="G24135"/>
      <c r="H24135"/>
      <c r="I24135"/>
      <c r="J24135"/>
      <c r="K24135"/>
      <c r="L24135"/>
      <c r="M24135"/>
      <c r="N24135"/>
      <c r="O24135"/>
      <c r="P24135"/>
      <c r="Q24135"/>
      <c r="R24135"/>
      <c r="S24135"/>
      <c r="T24135" s="212"/>
      <c r="U24135" s="213"/>
      <c r="V24135" s="213"/>
      <c r="W24135" s="69"/>
      <c r="X24135" s="214"/>
      <c r="Y24135" s="214"/>
      <c r="Z24135" s="214"/>
      <c r="AD24135" s="69"/>
      <c r="AE24135"/>
      <c r="AF24135"/>
      <c r="AG24135"/>
    </row>
    <row r="24136" spans="1:33" s="86" customFormat="1" x14ac:dyDescent="0.2">
      <c r="A24136"/>
      <c r="B24136"/>
      <c r="C24136"/>
      <c r="D24136"/>
      <c r="E24136"/>
      <c r="F24136"/>
      <c r="G24136"/>
      <c r="H24136"/>
      <c r="I24136"/>
      <c r="J24136"/>
      <c r="K24136"/>
      <c r="L24136"/>
      <c r="M24136"/>
      <c r="N24136"/>
      <c r="O24136"/>
      <c r="P24136"/>
      <c r="Q24136"/>
      <c r="R24136"/>
      <c r="S24136"/>
      <c r="T24136" s="212"/>
      <c r="U24136" s="213"/>
      <c r="V24136" s="213"/>
      <c r="W24136" s="69"/>
      <c r="X24136" s="214"/>
      <c r="Y24136" s="214"/>
      <c r="Z24136" s="214"/>
      <c r="AD24136" s="69"/>
      <c r="AE24136"/>
      <c r="AF24136"/>
      <c r="AG24136"/>
    </row>
    <row r="24137" spans="1:33" s="86" customFormat="1" x14ac:dyDescent="0.2">
      <c r="A24137"/>
      <c r="B24137"/>
      <c r="C24137"/>
      <c r="D24137"/>
      <c r="E24137"/>
      <c r="F24137"/>
      <c r="G24137"/>
      <c r="H24137"/>
      <c r="I24137"/>
      <c r="J24137"/>
      <c r="K24137"/>
      <c r="L24137"/>
      <c r="M24137"/>
      <c r="N24137"/>
      <c r="O24137"/>
      <c r="P24137"/>
      <c r="Q24137"/>
      <c r="R24137"/>
      <c r="S24137"/>
      <c r="T24137" s="212"/>
      <c r="U24137" s="213"/>
      <c r="V24137" s="213"/>
      <c r="W24137" s="69"/>
      <c r="X24137" s="214"/>
      <c r="Y24137" s="214"/>
      <c r="Z24137" s="214"/>
      <c r="AD24137" s="69"/>
      <c r="AE24137"/>
      <c r="AF24137"/>
      <c r="AG24137"/>
    </row>
    <row r="24138" spans="1:33" s="86" customFormat="1" x14ac:dyDescent="0.2">
      <c r="A24138"/>
      <c r="B24138"/>
      <c r="C24138"/>
      <c r="D24138"/>
      <c r="E24138"/>
      <c r="F24138"/>
      <c r="G24138"/>
      <c r="H24138"/>
      <c r="I24138"/>
      <c r="J24138"/>
      <c r="K24138"/>
      <c r="L24138"/>
      <c r="M24138"/>
      <c r="N24138"/>
      <c r="O24138"/>
      <c r="P24138"/>
      <c r="Q24138"/>
      <c r="R24138"/>
      <c r="S24138"/>
      <c r="T24138" s="212"/>
      <c r="U24138" s="213"/>
      <c r="V24138" s="213"/>
      <c r="W24138" s="69"/>
      <c r="X24138" s="214"/>
      <c r="Y24138" s="214"/>
      <c r="Z24138" s="214"/>
      <c r="AD24138" s="69"/>
      <c r="AE24138"/>
      <c r="AF24138"/>
      <c r="AG24138"/>
    </row>
    <row r="24139" spans="1:33" s="86" customFormat="1" x14ac:dyDescent="0.2">
      <c r="A24139"/>
      <c r="B24139"/>
      <c r="C24139"/>
      <c r="D24139"/>
      <c r="E24139"/>
      <c r="F24139"/>
      <c r="G24139"/>
      <c r="H24139"/>
      <c r="I24139"/>
      <c r="J24139"/>
      <c r="K24139"/>
      <c r="L24139"/>
      <c r="M24139"/>
      <c r="N24139"/>
      <c r="O24139"/>
      <c r="P24139"/>
      <c r="Q24139"/>
      <c r="R24139"/>
      <c r="S24139"/>
      <c r="T24139" s="212"/>
      <c r="U24139" s="213"/>
      <c r="V24139" s="213"/>
      <c r="W24139" s="69"/>
      <c r="X24139" s="214"/>
      <c r="Y24139" s="214"/>
      <c r="Z24139" s="214"/>
      <c r="AD24139" s="69"/>
      <c r="AE24139"/>
      <c r="AF24139"/>
      <c r="AG24139"/>
    </row>
    <row r="24140" spans="1:33" s="86" customFormat="1" x14ac:dyDescent="0.2">
      <c r="A24140"/>
      <c r="B24140"/>
      <c r="C24140"/>
      <c r="D24140"/>
      <c r="E24140"/>
      <c r="F24140"/>
      <c r="G24140"/>
      <c r="H24140"/>
      <c r="I24140"/>
      <c r="J24140"/>
      <c r="K24140"/>
      <c r="L24140"/>
      <c r="M24140"/>
      <c r="N24140"/>
      <c r="O24140"/>
      <c r="P24140"/>
      <c r="Q24140"/>
      <c r="R24140"/>
      <c r="S24140"/>
      <c r="T24140" s="212"/>
      <c r="U24140" s="213"/>
      <c r="V24140" s="213"/>
      <c r="W24140" s="69"/>
      <c r="X24140" s="214"/>
      <c r="Y24140" s="214"/>
      <c r="Z24140" s="214"/>
      <c r="AD24140" s="69"/>
      <c r="AE24140"/>
      <c r="AF24140"/>
      <c r="AG24140"/>
    </row>
    <row r="24141" spans="1:33" s="86" customFormat="1" x14ac:dyDescent="0.2">
      <c r="A24141"/>
      <c r="B24141"/>
      <c r="C24141"/>
      <c r="D24141"/>
      <c r="E24141"/>
      <c r="F24141"/>
      <c r="G24141"/>
      <c r="H24141"/>
      <c r="I24141"/>
      <c r="J24141"/>
      <c r="K24141"/>
      <c r="L24141"/>
      <c r="M24141"/>
      <c r="N24141"/>
      <c r="O24141"/>
      <c r="P24141"/>
      <c r="Q24141"/>
      <c r="R24141"/>
      <c r="S24141"/>
      <c r="T24141" s="212"/>
      <c r="U24141" s="213"/>
      <c r="V24141" s="213"/>
      <c r="W24141" s="69"/>
      <c r="X24141" s="214"/>
      <c r="Y24141" s="214"/>
      <c r="Z24141" s="214"/>
      <c r="AD24141" s="69"/>
      <c r="AE24141"/>
      <c r="AF24141"/>
      <c r="AG24141"/>
    </row>
    <row r="24142" spans="1:33" s="86" customFormat="1" x14ac:dyDescent="0.2">
      <c r="A24142"/>
      <c r="B24142"/>
      <c r="C24142"/>
      <c r="D24142"/>
      <c r="E24142"/>
      <c r="F24142"/>
      <c r="G24142"/>
      <c r="H24142"/>
      <c r="I24142"/>
      <c r="J24142"/>
      <c r="K24142"/>
      <c r="L24142"/>
      <c r="M24142"/>
      <c r="N24142"/>
      <c r="O24142"/>
      <c r="P24142"/>
      <c r="Q24142"/>
      <c r="R24142"/>
      <c r="S24142"/>
      <c r="T24142" s="212"/>
      <c r="U24142" s="213"/>
      <c r="V24142" s="213"/>
      <c r="W24142" s="69"/>
      <c r="X24142" s="214"/>
      <c r="Y24142" s="214"/>
      <c r="Z24142" s="214"/>
      <c r="AD24142" s="69"/>
      <c r="AE24142"/>
      <c r="AF24142"/>
      <c r="AG24142"/>
    </row>
    <row r="24143" spans="1:33" s="86" customFormat="1" x14ac:dyDescent="0.2">
      <c r="A24143"/>
      <c r="B24143"/>
      <c r="C24143"/>
      <c r="D24143"/>
      <c r="E24143"/>
      <c r="F24143"/>
      <c r="G24143"/>
      <c r="H24143"/>
      <c r="I24143"/>
      <c r="J24143"/>
      <c r="K24143"/>
      <c r="L24143"/>
      <c r="M24143"/>
      <c r="N24143"/>
      <c r="O24143"/>
      <c r="P24143"/>
      <c r="Q24143"/>
      <c r="R24143"/>
      <c r="S24143"/>
      <c r="T24143" s="212"/>
      <c r="U24143" s="213"/>
      <c r="V24143" s="213"/>
      <c r="W24143" s="69"/>
      <c r="X24143" s="214"/>
      <c r="Y24143" s="214"/>
      <c r="Z24143" s="214"/>
      <c r="AD24143" s="69"/>
      <c r="AE24143"/>
      <c r="AF24143"/>
      <c r="AG24143"/>
    </row>
    <row r="24144" spans="1:33" s="86" customFormat="1" x14ac:dyDescent="0.2">
      <c r="A24144"/>
      <c r="B24144"/>
      <c r="C24144"/>
      <c r="D24144"/>
      <c r="E24144"/>
      <c r="F24144"/>
      <c r="G24144"/>
      <c r="H24144"/>
      <c r="I24144"/>
      <c r="J24144"/>
      <c r="K24144"/>
      <c r="L24144"/>
      <c r="M24144"/>
      <c r="N24144"/>
      <c r="O24144"/>
      <c r="P24144"/>
      <c r="Q24144"/>
      <c r="R24144"/>
      <c r="S24144"/>
      <c r="T24144" s="212"/>
      <c r="U24144" s="213"/>
      <c r="V24144" s="213"/>
      <c r="W24144" s="69"/>
      <c r="X24144" s="214"/>
      <c r="Y24144" s="214"/>
      <c r="Z24144" s="214"/>
      <c r="AD24144" s="69"/>
      <c r="AE24144"/>
      <c r="AF24144"/>
      <c r="AG24144"/>
    </row>
    <row r="24145" spans="1:33" s="86" customFormat="1" x14ac:dyDescent="0.2">
      <c r="A24145"/>
      <c r="B24145"/>
      <c r="C24145"/>
      <c r="D24145"/>
      <c r="E24145"/>
      <c r="F24145"/>
      <c r="G24145"/>
      <c r="H24145"/>
      <c r="I24145"/>
      <c r="J24145"/>
      <c r="K24145"/>
      <c r="L24145"/>
      <c r="M24145"/>
      <c r="N24145"/>
      <c r="O24145"/>
      <c r="P24145"/>
      <c r="Q24145"/>
      <c r="R24145"/>
      <c r="S24145"/>
      <c r="T24145" s="212"/>
      <c r="U24145" s="213"/>
      <c r="V24145" s="213"/>
      <c r="W24145" s="69"/>
      <c r="X24145" s="214"/>
      <c r="Y24145" s="214"/>
      <c r="Z24145" s="214"/>
      <c r="AD24145" s="69"/>
      <c r="AE24145"/>
      <c r="AF24145"/>
      <c r="AG24145"/>
    </row>
    <row r="24146" spans="1:33" s="86" customFormat="1" x14ac:dyDescent="0.2">
      <c r="A24146"/>
      <c r="B24146"/>
      <c r="C24146"/>
      <c r="D24146"/>
      <c r="E24146"/>
      <c r="F24146"/>
      <c r="G24146"/>
      <c r="H24146"/>
      <c r="I24146"/>
      <c r="J24146"/>
      <c r="K24146"/>
      <c r="L24146"/>
      <c r="M24146"/>
      <c r="N24146"/>
      <c r="O24146"/>
      <c r="P24146"/>
      <c r="Q24146"/>
      <c r="R24146"/>
      <c r="S24146"/>
      <c r="T24146" s="212"/>
      <c r="U24146" s="213"/>
      <c r="V24146" s="213"/>
      <c r="W24146" s="69"/>
      <c r="X24146" s="214"/>
      <c r="Y24146" s="214"/>
      <c r="Z24146" s="214"/>
      <c r="AD24146" s="69"/>
      <c r="AE24146"/>
      <c r="AF24146"/>
      <c r="AG24146"/>
    </row>
    <row r="24147" spans="1:33" s="86" customFormat="1" x14ac:dyDescent="0.2">
      <c r="A24147"/>
      <c r="B24147"/>
      <c r="C24147"/>
      <c r="D24147"/>
      <c r="E24147"/>
      <c r="F24147"/>
      <c r="G24147"/>
      <c r="H24147"/>
      <c r="I24147"/>
      <c r="J24147"/>
      <c r="K24147"/>
      <c r="L24147"/>
      <c r="M24147"/>
      <c r="N24147"/>
      <c r="O24147"/>
      <c r="P24147"/>
      <c r="Q24147"/>
      <c r="R24147"/>
      <c r="S24147"/>
      <c r="T24147" s="212"/>
      <c r="U24147" s="213"/>
      <c r="V24147" s="213"/>
      <c r="W24147" s="69"/>
      <c r="X24147" s="214"/>
      <c r="Y24147" s="214"/>
      <c r="Z24147" s="214"/>
      <c r="AD24147" s="69"/>
      <c r="AE24147"/>
      <c r="AF24147"/>
      <c r="AG24147"/>
    </row>
    <row r="24148" spans="1:33" s="86" customFormat="1" x14ac:dyDescent="0.2">
      <c r="A24148"/>
      <c r="B24148"/>
      <c r="C24148"/>
      <c r="D24148"/>
      <c r="E24148"/>
      <c r="F24148"/>
      <c r="G24148"/>
      <c r="H24148"/>
      <c r="I24148"/>
      <c r="J24148"/>
      <c r="K24148"/>
      <c r="L24148"/>
      <c r="M24148"/>
      <c r="N24148"/>
      <c r="O24148"/>
      <c r="P24148"/>
      <c r="Q24148"/>
      <c r="R24148"/>
      <c r="S24148"/>
      <c r="T24148" s="212"/>
      <c r="U24148" s="213"/>
      <c r="V24148" s="213"/>
      <c r="W24148" s="69"/>
      <c r="X24148" s="214"/>
      <c r="Y24148" s="214"/>
      <c r="Z24148" s="214"/>
      <c r="AD24148" s="69"/>
      <c r="AE24148"/>
      <c r="AF24148"/>
      <c r="AG24148"/>
    </row>
    <row r="24149" spans="1:33" s="86" customFormat="1" x14ac:dyDescent="0.2">
      <c r="A24149"/>
      <c r="B24149"/>
      <c r="C24149"/>
      <c r="D24149"/>
      <c r="E24149"/>
      <c r="F24149"/>
      <c r="G24149"/>
      <c r="H24149"/>
      <c r="I24149"/>
      <c r="J24149"/>
      <c r="K24149"/>
      <c r="L24149"/>
      <c r="M24149"/>
      <c r="N24149"/>
      <c r="O24149"/>
      <c r="P24149"/>
      <c r="Q24149"/>
      <c r="R24149"/>
      <c r="S24149"/>
      <c r="T24149" s="212"/>
      <c r="U24149" s="213"/>
      <c r="V24149" s="213"/>
      <c r="W24149" s="69"/>
      <c r="X24149" s="214"/>
      <c r="Y24149" s="214"/>
      <c r="Z24149" s="214"/>
      <c r="AD24149" s="69"/>
      <c r="AE24149"/>
      <c r="AF24149"/>
      <c r="AG24149"/>
    </row>
    <row r="24150" spans="1:33" s="86" customFormat="1" x14ac:dyDescent="0.2">
      <c r="A24150"/>
      <c r="B24150"/>
      <c r="C24150"/>
      <c r="D24150"/>
      <c r="E24150"/>
      <c r="F24150"/>
      <c r="G24150"/>
      <c r="H24150"/>
      <c r="I24150"/>
      <c r="J24150"/>
      <c r="K24150"/>
      <c r="L24150"/>
      <c r="M24150"/>
      <c r="N24150"/>
      <c r="O24150"/>
      <c r="P24150"/>
      <c r="Q24150"/>
      <c r="R24150"/>
      <c r="S24150"/>
      <c r="T24150" s="212"/>
      <c r="U24150" s="213"/>
      <c r="V24150" s="213"/>
      <c r="W24150" s="69"/>
      <c r="X24150" s="214"/>
      <c r="Y24150" s="214"/>
      <c r="Z24150" s="214"/>
      <c r="AD24150" s="69"/>
      <c r="AE24150"/>
      <c r="AF24150"/>
      <c r="AG24150"/>
    </row>
    <row r="24151" spans="1:33" s="86" customFormat="1" x14ac:dyDescent="0.2">
      <c r="A24151"/>
      <c r="B24151"/>
      <c r="C24151"/>
      <c r="D24151"/>
      <c r="E24151"/>
      <c r="F24151"/>
      <c r="G24151"/>
      <c r="H24151"/>
      <c r="I24151"/>
      <c r="J24151"/>
      <c r="K24151"/>
      <c r="L24151"/>
      <c r="M24151"/>
      <c r="N24151"/>
      <c r="O24151"/>
      <c r="P24151"/>
      <c r="Q24151"/>
      <c r="R24151"/>
      <c r="S24151"/>
      <c r="T24151" s="212"/>
      <c r="U24151" s="213"/>
      <c r="V24151" s="213"/>
      <c r="W24151" s="69"/>
      <c r="X24151" s="214"/>
      <c r="Y24151" s="214"/>
      <c r="Z24151" s="214"/>
      <c r="AD24151" s="69"/>
      <c r="AE24151"/>
      <c r="AF24151"/>
      <c r="AG24151"/>
    </row>
    <row r="24152" spans="1:33" s="86" customFormat="1" x14ac:dyDescent="0.2">
      <c r="A24152"/>
      <c r="B24152"/>
      <c r="C24152"/>
      <c r="D24152"/>
      <c r="E24152"/>
      <c r="F24152"/>
      <c r="G24152"/>
      <c r="H24152"/>
      <c r="I24152"/>
      <c r="J24152"/>
      <c r="K24152"/>
      <c r="L24152"/>
      <c r="M24152"/>
      <c r="N24152"/>
      <c r="O24152"/>
      <c r="P24152"/>
      <c r="Q24152"/>
      <c r="R24152"/>
      <c r="S24152"/>
      <c r="T24152" s="212"/>
      <c r="U24152" s="213"/>
      <c r="V24152" s="213"/>
      <c r="W24152" s="69"/>
      <c r="X24152" s="214"/>
      <c r="Y24152" s="214"/>
      <c r="Z24152" s="214"/>
      <c r="AD24152" s="69"/>
      <c r="AE24152"/>
      <c r="AF24152"/>
      <c r="AG24152"/>
    </row>
    <row r="24153" spans="1:33" s="86" customFormat="1" x14ac:dyDescent="0.2">
      <c r="A24153"/>
      <c r="B24153"/>
      <c r="C24153"/>
      <c r="D24153"/>
      <c r="E24153"/>
      <c r="F24153"/>
      <c r="G24153"/>
      <c r="H24153"/>
      <c r="I24153"/>
      <c r="J24153"/>
      <c r="K24153"/>
      <c r="L24153"/>
      <c r="M24153"/>
      <c r="N24153"/>
      <c r="O24153"/>
      <c r="P24153"/>
      <c r="Q24153"/>
      <c r="R24153"/>
      <c r="S24153"/>
      <c r="T24153" s="212"/>
      <c r="U24153" s="213"/>
      <c r="V24153" s="213"/>
      <c r="W24153" s="69"/>
      <c r="X24153" s="214"/>
      <c r="Y24153" s="214"/>
      <c r="Z24153" s="214"/>
      <c r="AD24153" s="69"/>
      <c r="AE24153"/>
      <c r="AF24153"/>
      <c r="AG24153"/>
    </row>
    <row r="24154" spans="1:33" s="86" customFormat="1" x14ac:dyDescent="0.2">
      <c r="A24154"/>
      <c r="B24154"/>
      <c r="C24154"/>
      <c r="D24154"/>
      <c r="E24154"/>
      <c r="F24154"/>
      <c r="G24154"/>
      <c r="H24154"/>
      <c r="I24154"/>
      <c r="J24154"/>
      <c r="K24154"/>
      <c r="L24154"/>
      <c r="M24154"/>
      <c r="N24154"/>
      <c r="O24154"/>
      <c r="P24154"/>
      <c r="Q24154"/>
      <c r="R24154"/>
      <c r="S24154"/>
      <c r="T24154" s="212"/>
      <c r="U24154" s="213"/>
      <c r="V24154" s="213"/>
      <c r="W24154" s="69"/>
      <c r="X24154" s="214"/>
      <c r="Y24154" s="214"/>
      <c r="Z24154" s="214"/>
      <c r="AD24154" s="69"/>
      <c r="AE24154"/>
      <c r="AF24154"/>
      <c r="AG24154"/>
    </row>
    <row r="24155" spans="1:33" s="86" customFormat="1" x14ac:dyDescent="0.2">
      <c r="A24155"/>
      <c r="B24155"/>
      <c r="C24155"/>
      <c r="D24155"/>
      <c r="E24155"/>
      <c r="F24155"/>
      <c r="G24155"/>
      <c r="H24155"/>
      <c r="I24155"/>
      <c r="J24155"/>
      <c r="K24155"/>
      <c r="L24155"/>
      <c r="M24155"/>
      <c r="N24155"/>
      <c r="O24155"/>
      <c r="P24155"/>
      <c r="Q24155"/>
      <c r="R24155"/>
      <c r="S24155"/>
      <c r="T24155" s="212"/>
      <c r="U24155" s="213"/>
      <c r="V24155" s="213"/>
      <c r="W24155" s="69"/>
      <c r="X24155" s="214"/>
      <c r="Y24155" s="214"/>
      <c r="Z24155" s="214"/>
      <c r="AD24155" s="69"/>
      <c r="AE24155"/>
      <c r="AF24155"/>
      <c r="AG24155"/>
    </row>
    <row r="24156" spans="1:33" s="86" customFormat="1" x14ac:dyDescent="0.2">
      <c r="A24156"/>
      <c r="B24156"/>
      <c r="C24156"/>
      <c r="D24156"/>
      <c r="E24156"/>
      <c r="F24156"/>
      <c r="G24156"/>
      <c r="H24156"/>
      <c r="I24156"/>
      <c r="J24156"/>
      <c r="K24156"/>
      <c r="L24156"/>
      <c r="M24156"/>
      <c r="N24156"/>
      <c r="O24156"/>
      <c r="P24156"/>
      <c r="Q24156"/>
      <c r="R24156"/>
      <c r="S24156"/>
      <c r="T24156" s="212"/>
      <c r="U24156" s="213"/>
      <c r="V24156" s="213"/>
      <c r="W24156" s="69"/>
      <c r="X24156" s="214"/>
      <c r="Y24156" s="214"/>
      <c r="Z24156" s="214"/>
      <c r="AD24156" s="69"/>
      <c r="AE24156"/>
      <c r="AF24156"/>
      <c r="AG24156"/>
    </row>
    <row r="24157" spans="1:33" s="86" customFormat="1" x14ac:dyDescent="0.2">
      <c r="A24157"/>
      <c r="B24157"/>
      <c r="C24157"/>
      <c r="D24157"/>
      <c r="E24157"/>
      <c r="F24157"/>
      <c r="G24157"/>
      <c r="H24157"/>
      <c r="I24157"/>
      <c r="J24157"/>
      <c r="K24157"/>
      <c r="L24157"/>
      <c r="M24157"/>
      <c r="N24157"/>
      <c r="O24157"/>
      <c r="P24157"/>
      <c r="Q24157"/>
      <c r="R24157"/>
      <c r="S24157"/>
      <c r="T24157" s="212"/>
      <c r="U24157" s="213"/>
      <c r="V24157" s="213"/>
      <c r="W24157" s="69"/>
      <c r="X24157" s="214"/>
      <c r="Y24157" s="214"/>
      <c r="Z24157" s="214"/>
      <c r="AD24157" s="69"/>
      <c r="AE24157"/>
      <c r="AF24157"/>
      <c r="AG24157"/>
    </row>
    <row r="24158" spans="1:33" s="86" customFormat="1" x14ac:dyDescent="0.2">
      <c r="A24158"/>
      <c r="B24158"/>
      <c r="C24158"/>
      <c r="D24158"/>
      <c r="E24158"/>
      <c r="F24158"/>
      <c r="G24158"/>
      <c r="H24158"/>
      <c r="I24158"/>
      <c r="J24158"/>
      <c r="K24158"/>
      <c r="L24158"/>
      <c r="M24158"/>
      <c r="N24158"/>
      <c r="O24158"/>
      <c r="P24158"/>
      <c r="Q24158"/>
      <c r="R24158"/>
      <c r="S24158"/>
      <c r="T24158" s="212"/>
      <c r="U24158" s="213"/>
      <c r="V24158" s="213"/>
      <c r="W24158" s="69"/>
      <c r="X24158" s="214"/>
      <c r="Y24158" s="214"/>
      <c r="Z24158" s="214"/>
      <c r="AD24158" s="69"/>
      <c r="AE24158"/>
      <c r="AF24158"/>
      <c r="AG24158"/>
    </row>
    <row r="24159" spans="1:33" s="86" customFormat="1" x14ac:dyDescent="0.2">
      <c r="A24159"/>
      <c r="B24159"/>
      <c r="C24159"/>
      <c r="D24159"/>
      <c r="E24159"/>
      <c r="F24159"/>
      <c r="G24159"/>
      <c r="H24159"/>
      <c r="I24159"/>
      <c r="J24159"/>
      <c r="K24159"/>
      <c r="L24159"/>
      <c r="M24159"/>
      <c r="N24159"/>
      <c r="O24159"/>
      <c r="P24159"/>
      <c r="Q24159"/>
      <c r="R24159"/>
      <c r="S24159"/>
      <c r="T24159" s="212"/>
      <c r="U24159" s="213"/>
      <c r="V24159" s="213"/>
      <c r="W24159" s="69"/>
      <c r="X24159" s="214"/>
      <c r="Y24159" s="214"/>
      <c r="Z24159" s="214"/>
      <c r="AD24159" s="69"/>
      <c r="AE24159"/>
      <c r="AF24159"/>
      <c r="AG24159"/>
    </row>
    <row r="24160" spans="1:33" s="86" customFormat="1" x14ac:dyDescent="0.2">
      <c r="A24160"/>
      <c r="B24160"/>
      <c r="C24160"/>
      <c r="D24160"/>
      <c r="E24160"/>
      <c r="F24160"/>
      <c r="G24160"/>
      <c r="H24160"/>
      <c r="I24160"/>
      <c r="J24160"/>
      <c r="K24160"/>
      <c r="L24160"/>
      <c r="M24160"/>
      <c r="N24160"/>
      <c r="O24160"/>
      <c r="P24160"/>
      <c r="Q24160"/>
      <c r="R24160"/>
      <c r="S24160"/>
      <c r="T24160" s="212"/>
      <c r="U24160" s="213"/>
      <c r="V24160" s="213"/>
      <c r="W24160" s="69"/>
      <c r="X24160" s="214"/>
      <c r="Y24160" s="214"/>
      <c r="Z24160" s="214"/>
      <c r="AD24160" s="69"/>
      <c r="AE24160"/>
      <c r="AF24160"/>
      <c r="AG24160"/>
    </row>
    <row r="24161" spans="1:33" s="86" customFormat="1" x14ac:dyDescent="0.2">
      <c r="A24161"/>
      <c r="B24161"/>
      <c r="C24161"/>
      <c r="D24161"/>
      <c r="E24161"/>
      <c r="F24161"/>
      <c r="G24161"/>
      <c r="H24161"/>
      <c r="I24161"/>
      <c r="J24161"/>
      <c r="K24161"/>
      <c r="L24161"/>
      <c r="M24161"/>
      <c r="N24161"/>
      <c r="O24161"/>
      <c r="P24161"/>
      <c r="Q24161"/>
      <c r="R24161"/>
      <c r="S24161"/>
      <c r="T24161" s="212"/>
      <c r="U24161" s="213"/>
      <c r="V24161" s="213"/>
      <c r="W24161" s="69"/>
      <c r="X24161" s="214"/>
      <c r="Y24161" s="214"/>
      <c r="Z24161" s="214"/>
      <c r="AD24161" s="69"/>
      <c r="AE24161"/>
      <c r="AF24161"/>
      <c r="AG24161"/>
    </row>
    <row r="24162" spans="1:33" s="86" customFormat="1" x14ac:dyDescent="0.2">
      <c r="A24162"/>
      <c r="B24162"/>
      <c r="C24162"/>
      <c r="D24162"/>
      <c r="E24162"/>
      <c r="F24162"/>
      <c r="G24162"/>
      <c r="H24162"/>
      <c r="I24162"/>
      <c r="J24162"/>
      <c r="K24162"/>
      <c r="L24162"/>
      <c r="M24162"/>
      <c r="N24162"/>
      <c r="O24162"/>
      <c r="P24162"/>
      <c r="Q24162"/>
      <c r="R24162"/>
      <c r="S24162"/>
      <c r="T24162" s="212"/>
      <c r="U24162" s="213"/>
      <c r="V24162" s="213"/>
      <c r="W24162" s="69"/>
      <c r="X24162" s="214"/>
      <c r="Y24162" s="214"/>
      <c r="Z24162" s="214"/>
      <c r="AD24162" s="69"/>
      <c r="AE24162"/>
      <c r="AF24162"/>
      <c r="AG24162"/>
    </row>
    <row r="24163" spans="1:33" s="86" customFormat="1" x14ac:dyDescent="0.2">
      <c r="A24163"/>
      <c r="B24163"/>
      <c r="C24163"/>
      <c r="D24163"/>
      <c r="E24163"/>
      <c r="F24163"/>
      <c r="G24163"/>
      <c r="H24163"/>
      <c r="I24163"/>
      <c r="J24163"/>
      <c r="K24163"/>
      <c r="L24163"/>
      <c r="M24163"/>
      <c r="N24163"/>
      <c r="O24163"/>
      <c r="P24163"/>
      <c r="Q24163"/>
      <c r="R24163"/>
      <c r="S24163"/>
      <c r="T24163" s="212"/>
      <c r="U24163" s="213"/>
      <c r="V24163" s="213"/>
      <c r="W24163" s="69"/>
      <c r="X24163" s="214"/>
      <c r="Y24163" s="214"/>
      <c r="Z24163" s="214"/>
      <c r="AD24163" s="69"/>
      <c r="AE24163"/>
      <c r="AF24163"/>
      <c r="AG24163"/>
    </row>
    <row r="24164" spans="1:33" s="86" customFormat="1" x14ac:dyDescent="0.2">
      <c r="A24164"/>
      <c r="B24164"/>
      <c r="C24164"/>
      <c r="D24164"/>
      <c r="E24164"/>
      <c r="F24164"/>
      <c r="G24164"/>
      <c r="H24164"/>
      <c r="I24164"/>
      <c r="J24164"/>
      <c r="K24164"/>
      <c r="L24164"/>
      <c r="M24164"/>
      <c r="N24164"/>
      <c r="O24164"/>
      <c r="P24164"/>
      <c r="Q24164"/>
      <c r="R24164"/>
      <c r="S24164"/>
      <c r="T24164" s="212"/>
      <c r="U24164" s="213"/>
      <c r="V24164" s="213"/>
      <c r="W24164" s="69"/>
      <c r="X24164" s="214"/>
      <c r="Y24164" s="214"/>
      <c r="Z24164" s="214"/>
      <c r="AD24164" s="69"/>
      <c r="AE24164"/>
      <c r="AF24164"/>
      <c r="AG24164"/>
    </row>
    <row r="24165" spans="1:33" s="86" customFormat="1" x14ac:dyDescent="0.2">
      <c r="A24165"/>
      <c r="B24165"/>
      <c r="C24165"/>
      <c r="D24165"/>
      <c r="E24165"/>
      <c r="F24165"/>
      <c r="G24165"/>
      <c r="H24165"/>
      <c r="I24165"/>
      <c r="J24165"/>
      <c r="K24165"/>
      <c r="L24165"/>
      <c r="M24165"/>
      <c r="N24165"/>
      <c r="O24165"/>
      <c r="P24165"/>
      <c r="Q24165"/>
      <c r="R24165"/>
      <c r="S24165"/>
      <c r="T24165" s="212"/>
      <c r="U24165" s="213"/>
      <c r="V24165" s="213"/>
      <c r="W24165" s="69"/>
      <c r="X24165" s="214"/>
      <c r="Y24165" s="214"/>
      <c r="Z24165" s="214"/>
      <c r="AD24165" s="69"/>
      <c r="AE24165"/>
      <c r="AF24165"/>
      <c r="AG24165"/>
    </row>
    <row r="24166" spans="1:33" s="86" customFormat="1" x14ac:dyDescent="0.2">
      <c r="A24166"/>
      <c r="B24166"/>
      <c r="C24166"/>
      <c r="D24166"/>
      <c r="E24166"/>
      <c r="F24166"/>
      <c r="G24166"/>
      <c r="H24166"/>
      <c r="I24166"/>
      <c r="J24166"/>
      <c r="K24166"/>
      <c r="L24166"/>
      <c r="M24166"/>
      <c r="N24166"/>
      <c r="O24166"/>
      <c r="P24166"/>
      <c r="Q24166"/>
      <c r="R24166"/>
      <c r="S24166"/>
      <c r="T24166" s="212"/>
      <c r="U24166" s="213"/>
      <c r="V24166" s="213"/>
      <c r="W24166" s="69"/>
      <c r="X24166" s="214"/>
      <c r="Y24166" s="214"/>
      <c r="Z24166" s="214"/>
      <c r="AD24166" s="69"/>
      <c r="AE24166"/>
      <c r="AF24166"/>
      <c r="AG24166"/>
    </row>
    <row r="24167" spans="1:33" s="86" customFormat="1" x14ac:dyDescent="0.2">
      <c r="A24167"/>
      <c r="B24167"/>
      <c r="C24167"/>
      <c r="D24167"/>
      <c r="E24167"/>
      <c r="F24167"/>
      <c r="G24167"/>
      <c r="H24167"/>
      <c r="I24167"/>
      <c r="J24167"/>
      <c r="K24167"/>
      <c r="L24167"/>
      <c r="M24167"/>
      <c r="N24167"/>
      <c r="O24167"/>
      <c r="P24167"/>
      <c r="Q24167"/>
      <c r="R24167"/>
      <c r="S24167"/>
      <c r="T24167" s="212"/>
      <c r="U24167" s="213"/>
      <c r="V24167" s="213"/>
      <c r="W24167" s="69"/>
      <c r="X24167" s="214"/>
      <c r="Y24167" s="214"/>
      <c r="Z24167" s="214"/>
      <c r="AD24167" s="69"/>
      <c r="AE24167"/>
      <c r="AF24167"/>
      <c r="AG24167"/>
    </row>
    <row r="24168" spans="1:33" s="86" customFormat="1" x14ac:dyDescent="0.2">
      <c r="A24168"/>
      <c r="B24168"/>
      <c r="C24168"/>
      <c r="D24168"/>
      <c r="E24168"/>
      <c r="F24168"/>
      <c r="G24168"/>
      <c r="H24168"/>
      <c r="I24168"/>
      <c r="J24168"/>
      <c r="K24168"/>
      <c r="L24168"/>
      <c r="M24168"/>
      <c r="N24168"/>
      <c r="O24168"/>
      <c r="P24168"/>
      <c r="Q24168"/>
      <c r="R24168"/>
      <c r="S24168"/>
      <c r="T24168" s="212"/>
      <c r="U24168" s="213"/>
      <c r="V24168" s="213"/>
      <c r="W24168" s="69"/>
      <c r="X24168" s="214"/>
      <c r="Y24168" s="214"/>
      <c r="Z24168" s="214"/>
      <c r="AD24168" s="69"/>
      <c r="AE24168"/>
      <c r="AF24168"/>
      <c r="AG24168"/>
    </row>
    <row r="24169" spans="1:33" s="86" customFormat="1" x14ac:dyDescent="0.2">
      <c r="A24169"/>
      <c r="B24169"/>
      <c r="C24169"/>
      <c r="D24169"/>
      <c r="E24169"/>
      <c r="F24169"/>
      <c r="G24169"/>
      <c r="H24169"/>
      <c r="I24169"/>
      <c r="J24169"/>
      <c r="K24169"/>
      <c r="L24169"/>
      <c r="M24169"/>
      <c r="N24169"/>
      <c r="O24169"/>
      <c r="P24169"/>
      <c r="Q24169"/>
      <c r="R24169"/>
      <c r="S24169"/>
      <c r="T24169" s="212"/>
      <c r="U24169" s="213"/>
      <c r="V24169" s="213"/>
      <c r="W24169" s="69"/>
      <c r="X24169" s="214"/>
      <c r="Y24169" s="214"/>
      <c r="Z24169" s="214"/>
      <c r="AD24169" s="69"/>
      <c r="AE24169"/>
      <c r="AF24169"/>
      <c r="AG24169"/>
    </row>
    <row r="24170" spans="1:33" s="86" customFormat="1" x14ac:dyDescent="0.2">
      <c r="A24170"/>
      <c r="B24170"/>
      <c r="C24170"/>
      <c r="D24170"/>
      <c r="E24170"/>
      <c r="F24170"/>
      <c r="G24170"/>
      <c r="H24170"/>
      <c r="I24170"/>
      <c r="J24170"/>
      <c r="K24170"/>
      <c r="L24170"/>
      <c r="M24170"/>
      <c r="N24170"/>
      <c r="O24170"/>
      <c r="P24170"/>
      <c r="Q24170"/>
      <c r="R24170"/>
      <c r="S24170"/>
      <c r="T24170" s="212"/>
      <c r="U24170" s="213"/>
      <c r="V24170" s="213"/>
      <c r="W24170" s="69"/>
      <c r="X24170" s="214"/>
      <c r="Y24170" s="214"/>
      <c r="Z24170" s="214"/>
      <c r="AD24170" s="69"/>
      <c r="AE24170"/>
      <c r="AF24170"/>
      <c r="AG24170"/>
    </row>
    <row r="24171" spans="1:33" s="86" customFormat="1" x14ac:dyDescent="0.2">
      <c r="A24171"/>
      <c r="B24171"/>
      <c r="C24171"/>
      <c r="D24171"/>
      <c r="E24171"/>
      <c r="F24171"/>
      <c r="G24171"/>
      <c r="H24171"/>
      <c r="I24171"/>
      <c r="J24171"/>
      <c r="K24171"/>
      <c r="L24171"/>
      <c r="M24171"/>
      <c r="N24171"/>
      <c r="O24171"/>
      <c r="P24171"/>
      <c r="Q24171"/>
      <c r="R24171"/>
      <c r="S24171"/>
      <c r="T24171" s="212"/>
      <c r="U24171" s="213"/>
      <c r="V24171" s="213"/>
      <c r="W24171" s="69"/>
      <c r="X24171" s="214"/>
      <c r="Y24171" s="214"/>
      <c r="Z24171" s="214"/>
      <c r="AD24171" s="69"/>
      <c r="AE24171"/>
      <c r="AF24171"/>
      <c r="AG24171"/>
    </row>
    <row r="24172" spans="1:33" s="86" customFormat="1" x14ac:dyDescent="0.2">
      <c r="A24172"/>
      <c r="B24172"/>
      <c r="C24172"/>
      <c r="D24172"/>
      <c r="E24172"/>
      <c r="F24172"/>
      <c r="G24172"/>
      <c r="H24172"/>
      <c r="I24172"/>
      <c r="J24172"/>
      <c r="K24172"/>
      <c r="L24172"/>
      <c r="M24172"/>
      <c r="N24172"/>
      <c r="O24172"/>
      <c r="P24172"/>
      <c r="Q24172"/>
      <c r="R24172"/>
      <c r="S24172"/>
      <c r="T24172" s="212"/>
      <c r="U24172" s="213"/>
      <c r="V24172" s="213"/>
      <c r="W24172" s="69"/>
      <c r="X24172" s="214"/>
      <c r="Y24172" s="214"/>
      <c r="Z24172" s="214"/>
      <c r="AD24172" s="69"/>
      <c r="AE24172"/>
      <c r="AF24172"/>
      <c r="AG24172"/>
    </row>
    <row r="24173" spans="1:33" s="86" customFormat="1" x14ac:dyDescent="0.2">
      <c r="A24173"/>
      <c r="B24173"/>
      <c r="C24173"/>
      <c r="D24173"/>
      <c r="E24173"/>
      <c r="F24173"/>
      <c r="G24173"/>
      <c r="H24173"/>
      <c r="I24173"/>
      <c r="J24173"/>
      <c r="K24173"/>
      <c r="L24173"/>
      <c r="M24173"/>
      <c r="N24173"/>
      <c r="O24173"/>
      <c r="P24173"/>
      <c r="Q24173"/>
      <c r="R24173"/>
      <c r="S24173"/>
      <c r="T24173" s="212"/>
      <c r="U24173" s="213"/>
      <c r="V24173" s="213"/>
      <c r="W24173" s="69"/>
      <c r="X24173" s="214"/>
      <c r="Y24173" s="214"/>
      <c r="Z24173" s="214"/>
      <c r="AD24173" s="69"/>
      <c r="AE24173"/>
      <c r="AF24173"/>
      <c r="AG24173"/>
    </row>
    <row r="24174" spans="1:33" s="86" customFormat="1" x14ac:dyDescent="0.2">
      <c r="A24174"/>
      <c r="B24174"/>
      <c r="C24174"/>
      <c r="D24174"/>
      <c r="E24174"/>
      <c r="F24174"/>
      <c r="G24174"/>
      <c r="H24174"/>
      <c r="I24174"/>
      <c r="J24174"/>
      <c r="K24174"/>
      <c r="L24174"/>
      <c r="M24174"/>
      <c r="N24174"/>
      <c r="O24174"/>
      <c r="P24174"/>
      <c r="Q24174"/>
      <c r="R24174"/>
      <c r="S24174"/>
      <c r="T24174" s="212"/>
      <c r="U24174" s="213"/>
      <c r="V24174" s="213"/>
      <c r="W24174" s="69"/>
      <c r="X24174" s="214"/>
      <c r="Y24174" s="214"/>
      <c r="Z24174" s="214"/>
      <c r="AD24174" s="69"/>
      <c r="AE24174"/>
      <c r="AF24174"/>
      <c r="AG24174"/>
    </row>
    <row r="24175" spans="1:33" s="86" customFormat="1" x14ac:dyDescent="0.2">
      <c r="A24175"/>
      <c r="B24175"/>
      <c r="C24175"/>
      <c r="D24175"/>
      <c r="E24175"/>
      <c r="F24175"/>
      <c r="G24175"/>
      <c r="H24175"/>
      <c r="I24175"/>
      <c r="J24175"/>
      <c r="K24175"/>
      <c r="L24175"/>
      <c r="M24175"/>
      <c r="N24175"/>
      <c r="O24175"/>
      <c r="P24175"/>
      <c r="Q24175"/>
      <c r="R24175"/>
      <c r="S24175"/>
      <c r="T24175" s="212"/>
      <c r="U24175" s="213"/>
      <c r="V24175" s="213"/>
      <c r="W24175" s="69"/>
      <c r="X24175" s="214"/>
      <c r="Y24175" s="214"/>
      <c r="Z24175" s="214"/>
      <c r="AD24175" s="69"/>
      <c r="AE24175"/>
      <c r="AF24175"/>
      <c r="AG24175"/>
    </row>
    <row r="24176" spans="1:33" s="86" customFormat="1" x14ac:dyDescent="0.2">
      <c r="A24176"/>
      <c r="B24176"/>
      <c r="C24176"/>
      <c r="D24176"/>
      <c r="E24176"/>
      <c r="F24176"/>
      <c r="G24176"/>
      <c r="H24176"/>
      <c r="I24176"/>
      <c r="J24176"/>
      <c r="K24176"/>
      <c r="L24176"/>
      <c r="M24176"/>
      <c r="N24176"/>
      <c r="O24176"/>
      <c r="P24176"/>
      <c r="Q24176"/>
      <c r="R24176"/>
      <c r="S24176"/>
      <c r="T24176" s="212"/>
      <c r="U24176" s="213"/>
      <c r="V24176" s="213"/>
      <c r="W24176" s="69"/>
      <c r="X24176" s="214"/>
      <c r="Y24176" s="214"/>
      <c r="Z24176" s="214"/>
      <c r="AD24176" s="69"/>
      <c r="AE24176"/>
      <c r="AF24176"/>
      <c r="AG24176"/>
    </row>
    <row r="24177" spans="1:33" s="86" customFormat="1" x14ac:dyDescent="0.2">
      <c r="A24177"/>
      <c r="B24177"/>
      <c r="C24177"/>
      <c r="D24177"/>
      <c r="E24177"/>
      <c r="F24177"/>
      <c r="G24177"/>
      <c r="H24177"/>
      <c r="I24177"/>
      <c r="J24177"/>
      <c r="K24177"/>
      <c r="L24177"/>
      <c r="M24177"/>
      <c r="N24177"/>
      <c r="O24177"/>
      <c r="P24177"/>
      <c r="Q24177"/>
      <c r="R24177"/>
      <c r="S24177"/>
      <c r="T24177" s="212"/>
      <c r="U24177" s="213"/>
      <c r="V24177" s="213"/>
      <c r="W24177" s="69"/>
      <c r="X24177" s="214"/>
      <c r="Y24177" s="214"/>
      <c r="Z24177" s="214"/>
      <c r="AD24177" s="69"/>
      <c r="AE24177"/>
      <c r="AF24177"/>
      <c r="AG24177"/>
    </row>
    <row r="24178" spans="1:33" x14ac:dyDescent="0.2">
      <c r="T24178" s="212"/>
      <c r="U24178" s="213"/>
      <c r="V24178" s="213"/>
      <c r="X24178" s="214"/>
      <c r="Y24178" s="214"/>
      <c r="Z24178" s="214"/>
    </row>
    <row r="24179" spans="1:33" x14ac:dyDescent="0.2">
      <c r="T24179" s="212"/>
      <c r="U24179" s="213"/>
      <c r="V24179" s="213"/>
      <c r="X24179" s="214"/>
      <c r="Y24179" s="214"/>
      <c r="Z24179" s="214"/>
    </row>
    <row r="24180" spans="1:33" x14ac:dyDescent="0.2">
      <c r="T24180" s="212"/>
      <c r="U24180" s="213"/>
      <c r="V24180" s="213"/>
      <c r="X24180" s="214"/>
      <c r="Y24180" s="214"/>
      <c r="Z24180" s="214"/>
    </row>
    <row r="24181" spans="1:33" x14ac:dyDescent="0.2">
      <c r="T24181" s="212"/>
    </row>
    <row r="24183" spans="1:33" x14ac:dyDescent="0.2">
      <c r="T24183" s="218"/>
      <c r="U24183" s="218"/>
      <c r="V24183" s="218"/>
      <c r="W24183" s="218"/>
      <c r="X24183" s="218"/>
      <c r="Y24183" s="218"/>
      <c r="Z24183" s="218"/>
      <c r="AA24183" s="219"/>
      <c r="AB24183" s="219"/>
      <c r="AC24183" s="219"/>
      <c r="AD24183" s="218"/>
    </row>
    <row r="24184" spans="1:33" x14ac:dyDescent="0.2">
      <c r="T24184" s="218"/>
      <c r="U24184" s="218"/>
      <c r="V24184" s="218"/>
      <c r="W24184" s="218"/>
      <c r="X24184" s="218"/>
      <c r="Y24184" s="218"/>
      <c r="Z24184" s="218"/>
      <c r="AA24184" s="219"/>
      <c r="AB24184" s="219"/>
      <c r="AC24184" s="219"/>
      <c r="AD24184" s="218"/>
    </row>
    <row r="24185" spans="1:33" x14ac:dyDescent="0.2">
      <c r="T24185" s="218"/>
      <c r="U24185" s="218"/>
      <c r="V24185" s="218"/>
      <c r="W24185" s="218"/>
      <c r="X24185" s="218"/>
      <c r="Y24185" s="218"/>
      <c r="Z24185" s="218"/>
      <c r="AA24185" s="219"/>
      <c r="AB24185" s="219"/>
      <c r="AC24185" s="219"/>
      <c r="AD24185" s="218"/>
    </row>
    <row r="24186" spans="1:33" x14ac:dyDescent="0.2">
      <c r="T24186" s="218"/>
      <c r="U24186" s="218"/>
      <c r="V24186" s="218"/>
      <c r="W24186" s="218"/>
      <c r="X24186" s="218"/>
      <c r="Y24186" s="218"/>
      <c r="Z24186" s="218"/>
      <c r="AA24186" s="219"/>
      <c r="AB24186" s="219"/>
      <c r="AC24186" s="219"/>
      <c r="AD24186" s="218"/>
    </row>
    <row r="24187" spans="1:33" x14ac:dyDescent="0.2">
      <c r="T24187" s="218"/>
      <c r="U24187" s="218"/>
      <c r="V24187" s="218"/>
      <c r="W24187" s="218"/>
      <c r="X24187" s="218"/>
      <c r="Y24187" s="218"/>
      <c r="Z24187" s="218"/>
      <c r="AA24187" s="219"/>
      <c r="AB24187" s="219"/>
      <c r="AC24187" s="219"/>
      <c r="AD24187" s="218"/>
    </row>
    <row r="24188" spans="1:33" x14ac:dyDescent="0.2">
      <c r="T24188" s="218"/>
      <c r="U24188" s="218"/>
      <c r="V24188" s="218"/>
      <c r="W24188" s="218"/>
      <c r="X24188" s="218"/>
      <c r="Y24188" s="218"/>
      <c r="Z24188" s="218"/>
      <c r="AA24188" s="219"/>
      <c r="AB24188" s="219"/>
      <c r="AC24188" s="219"/>
      <c r="AD24188" s="218"/>
    </row>
    <row r="24189" spans="1:33" x14ac:dyDescent="0.2">
      <c r="T24189" s="218"/>
      <c r="U24189" s="218"/>
      <c r="V24189" s="218"/>
      <c r="W24189" s="218"/>
      <c r="X24189" s="218"/>
      <c r="Y24189" s="218"/>
      <c r="Z24189" s="218"/>
      <c r="AA24189" s="219"/>
      <c r="AB24189" s="219"/>
      <c r="AC24189" s="219"/>
      <c r="AD24189" s="218"/>
    </row>
    <row r="24190" spans="1:33" x14ac:dyDescent="0.2">
      <c r="T24190" s="218"/>
      <c r="U24190" s="218"/>
      <c r="V24190" s="218"/>
      <c r="W24190" s="218"/>
      <c r="X24190" s="218"/>
      <c r="Y24190" s="218"/>
      <c r="Z24190" s="218"/>
      <c r="AA24190" s="219"/>
      <c r="AB24190" s="219"/>
      <c r="AC24190" s="219"/>
      <c r="AD24190" s="218"/>
    </row>
    <row r="24191" spans="1:33" x14ac:dyDescent="0.2">
      <c r="T24191" s="218"/>
      <c r="U24191" s="218"/>
      <c r="V24191" s="218"/>
      <c r="W24191" s="218"/>
      <c r="X24191" s="218"/>
      <c r="Y24191" s="218"/>
      <c r="Z24191" s="218"/>
      <c r="AA24191" s="219"/>
      <c r="AB24191" s="219"/>
      <c r="AC24191" s="219"/>
      <c r="AD24191" s="218"/>
    </row>
    <row r="24192" spans="1:33" x14ac:dyDescent="0.2">
      <c r="T24192" s="218"/>
      <c r="U24192" s="218"/>
      <c r="V24192" s="218"/>
      <c r="W24192" s="218"/>
      <c r="X24192" s="218"/>
      <c r="Y24192" s="218"/>
      <c r="Z24192" s="218"/>
      <c r="AA24192" s="219"/>
      <c r="AB24192" s="219"/>
      <c r="AC24192" s="219"/>
      <c r="AD24192" s="218"/>
    </row>
  </sheetData>
  <autoFilter ref="Y23:Y75" xr:uid="{00000000-0009-0000-0000-000002000000}"/>
  <mergeCells count="32">
    <mergeCell ref="R8:S8"/>
    <mergeCell ref="P7:P9"/>
    <mergeCell ref="A96:E96"/>
    <mergeCell ref="K96:O96"/>
    <mergeCell ref="A87:D87"/>
    <mergeCell ref="J87:N87"/>
    <mergeCell ref="A88:E88"/>
    <mergeCell ref="A89:E89"/>
    <mergeCell ref="K89:O89"/>
    <mergeCell ref="A95:E95"/>
    <mergeCell ref="K95:O95"/>
    <mergeCell ref="J8:J9"/>
    <mergeCell ref="K8:K9"/>
    <mergeCell ref="L8:L9"/>
    <mergeCell ref="M8:M9"/>
    <mergeCell ref="Q8:Q9"/>
    <mergeCell ref="A3:S3"/>
    <mergeCell ref="A4:S4"/>
    <mergeCell ref="A5:S5"/>
    <mergeCell ref="A7:A9"/>
    <mergeCell ref="B7:B9"/>
    <mergeCell ref="C7:C9"/>
    <mergeCell ref="D7:D9"/>
    <mergeCell ref="E7:E9"/>
    <mergeCell ref="F7:F9"/>
    <mergeCell ref="G7:G9"/>
    <mergeCell ref="H7:H9"/>
    <mergeCell ref="I7:M7"/>
    <mergeCell ref="N7:N9"/>
    <mergeCell ref="O7:O9"/>
    <mergeCell ref="Q7:S7"/>
    <mergeCell ref="I8:I9"/>
  </mergeCells>
  <printOptions horizontalCentered="1"/>
  <pageMargins left="0.87" right="0.27" top="0.75" bottom="0.75" header="0.3" footer="0.3"/>
  <pageSetup paperSize="5" scale="63"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2:AF109"/>
  <sheetViews>
    <sheetView tabSelected="1" view="pageBreakPreview" topLeftCell="B73" zoomScaleNormal="90" zoomScaleSheetLayoutView="100" workbookViewId="0">
      <selection activeCell="H91" sqref="H91"/>
    </sheetView>
  </sheetViews>
  <sheetFormatPr baseColWidth="10" defaultColWidth="8.83203125" defaultRowHeight="14" x14ac:dyDescent="0.2"/>
  <cols>
    <col min="1" max="1" width="0" style="244" hidden="1" customWidth="1"/>
    <col min="2" max="2" width="6.5" style="244" bestFit="1" customWidth="1"/>
    <col min="3" max="3" width="27.5" style="244" customWidth="1"/>
    <col min="4" max="4" width="23.5" style="245" customWidth="1"/>
    <col min="5" max="5" width="11.1640625" style="244" customWidth="1"/>
    <col min="6" max="6" width="18.6640625" style="244" customWidth="1"/>
    <col min="7" max="7" width="10.1640625" style="244" customWidth="1"/>
    <col min="8" max="8" width="16.6640625" style="244" customWidth="1"/>
    <col min="9" max="9" width="12.83203125" style="244" customWidth="1"/>
    <col min="10" max="10" width="10" style="244" customWidth="1"/>
    <col min="11" max="11" width="21.33203125" style="244" bestFit="1" customWidth="1"/>
    <col min="12" max="12" width="14.33203125" style="244" bestFit="1" customWidth="1"/>
    <col min="13" max="13" width="10.6640625" style="244" bestFit="1" customWidth="1"/>
    <col min="14" max="14" width="10.5" style="244" customWidth="1"/>
    <col min="15" max="15" width="12.1640625" style="244" customWidth="1"/>
    <col min="16" max="16" width="17.1640625" style="244" customWidth="1"/>
    <col min="17" max="17" width="12.6640625" style="244" customWidth="1"/>
    <col min="18" max="18" width="8.83203125" style="247"/>
    <col min="19" max="21" width="13.6640625" style="247" customWidth="1"/>
    <col min="22" max="23" width="13.6640625" style="244" customWidth="1"/>
    <col min="24" max="24" width="18.1640625" style="244" customWidth="1"/>
    <col min="25" max="30" width="13.6640625" style="244" customWidth="1"/>
    <col min="31" max="31" width="17.5" style="244" customWidth="1"/>
    <col min="32" max="33" width="13.6640625" style="244" customWidth="1"/>
    <col min="34" max="16384" width="8.83203125" style="244"/>
  </cols>
  <sheetData>
    <row r="2" spans="1:32" x14ac:dyDescent="0.2">
      <c r="B2" s="245"/>
      <c r="C2" s="245"/>
      <c r="E2" s="245"/>
      <c r="F2" s="245"/>
      <c r="G2" s="245"/>
      <c r="H2" s="245"/>
      <c r="I2" s="246"/>
      <c r="J2" s="245"/>
      <c r="K2" s="245"/>
      <c r="L2" s="245"/>
      <c r="M2" s="245"/>
      <c r="N2" s="245"/>
      <c r="O2" s="245"/>
      <c r="P2" s="245"/>
      <c r="Q2" s="246"/>
    </row>
    <row r="3" spans="1:32" ht="25" x14ac:dyDescent="0.2">
      <c r="B3" s="462" t="s">
        <v>264</v>
      </c>
      <c r="C3" s="462"/>
      <c r="D3" s="462"/>
      <c r="E3" s="462"/>
      <c r="F3" s="462"/>
      <c r="G3" s="462"/>
      <c r="H3" s="462"/>
      <c r="I3" s="462"/>
      <c r="J3" s="462"/>
      <c r="K3" s="462"/>
      <c r="L3" s="462"/>
      <c r="M3" s="462"/>
      <c r="N3" s="462"/>
      <c r="O3" s="462"/>
      <c r="P3" s="462"/>
      <c r="Q3" s="462"/>
    </row>
    <row r="4" spans="1:32" ht="25" x14ac:dyDescent="0.2">
      <c r="B4" s="462" t="s">
        <v>567</v>
      </c>
      <c r="C4" s="462"/>
      <c r="D4" s="462"/>
      <c r="E4" s="462"/>
      <c r="F4" s="462"/>
      <c r="G4" s="462"/>
      <c r="H4" s="462"/>
      <c r="I4" s="462"/>
      <c r="J4" s="462"/>
      <c r="K4" s="462"/>
      <c r="L4" s="462"/>
      <c r="M4" s="462"/>
      <c r="N4" s="462"/>
      <c r="O4" s="462"/>
      <c r="P4" s="462"/>
      <c r="Q4" s="462"/>
    </row>
    <row r="5" spans="1:32" ht="15.75" customHeight="1" x14ac:dyDescent="0.2">
      <c r="B5" s="462"/>
      <c r="C5" s="462"/>
      <c r="D5" s="462"/>
      <c r="E5" s="462"/>
      <c r="F5" s="462"/>
      <c r="G5" s="462"/>
      <c r="H5" s="462"/>
      <c r="I5" s="462"/>
      <c r="J5" s="462"/>
      <c r="K5" s="462"/>
      <c r="L5" s="462"/>
      <c r="M5" s="462"/>
      <c r="N5" s="462"/>
      <c r="O5" s="462"/>
      <c r="P5" s="462"/>
      <c r="Q5" s="462"/>
    </row>
    <row r="6" spans="1:32" s="248" customFormat="1" ht="15" thickBot="1" x14ac:dyDescent="0.25">
      <c r="B6" s="452" t="s">
        <v>568</v>
      </c>
      <c r="C6" s="452"/>
      <c r="D6" s="452"/>
      <c r="E6" s="249"/>
      <c r="F6" s="249"/>
      <c r="G6" s="249"/>
      <c r="H6" s="249"/>
      <c r="I6" s="251"/>
      <c r="J6" s="249"/>
      <c r="K6" s="249"/>
      <c r="L6" s="249"/>
      <c r="M6" s="249"/>
      <c r="N6" s="249"/>
      <c r="O6" s="249"/>
      <c r="P6" s="252"/>
      <c r="Q6" s="251"/>
      <c r="R6" s="253"/>
      <c r="S6" s="253"/>
      <c r="T6" s="253"/>
      <c r="U6" s="253"/>
    </row>
    <row r="7" spans="1:32" s="248" customFormat="1" ht="22" customHeight="1" x14ac:dyDescent="0.2">
      <c r="B7" s="420" t="s">
        <v>291</v>
      </c>
      <c r="C7" s="463" t="s">
        <v>301</v>
      </c>
      <c r="D7" s="423" t="s">
        <v>292</v>
      </c>
      <c r="E7" s="423" t="s">
        <v>302</v>
      </c>
      <c r="F7" s="423" t="s">
        <v>320</v>
      </c>
      <c r="G7" s="423" t="s">
        <v>569</v>
      </c>
      <c r="H7" s="423" t="s">
        <v>322</v>
      </c>
      <c r="I7" s="423" t="s">
        <v>323</v>
      </c>
      <c r="J7" s="423" t="s">
        <v>306</v>
      </c>
      <c r="K7" s="423"/>
      <c r="L7" s="423"/>
      <c r="M7" s="423"/>
      <c r="N7" s="423"/>
      <c r="O7" s="423" t="s">
        <v>328</v>
      </c>
      <c r="P7" s="423" t="s">
        <v>570</v>
      </c>
      <c r="Q7" s="427" t="s">
        <v>298</v>
      </c>
      <c r="R7" s="253"/>
      <c r="S7" s="460" t="s">
        <v>405</v>
      </c>
      <c r="T7" s="460" t="s">
        <v>406</v>
      </c>
      <c r="U7" s="460" t="s">
        <v>407</v>
      </c>
      <c r="V7" s="458" t="s">
        <v>408</v>
      </c>
      <c r="W7" s="460" t="s">
        <v>409</v>
      </c>
      <c r="X7" s="455" t="s">
        <v>410</v>
      </c>
      <c r="Y7" s="456"/>
      <c r="Z7" s="456"/>
      <c r="AA7" s="456"/>
      <c r="AB7" s="456"/>
      <c r="AC7" s="456"/>
      <c r="AD7" s="457"/>
      <c r="AE7" s="458" t="s">
        <v>411</v>
      </c>
      <c r="AF7" s="458" t="s">
        <v>412</v>
      </c>
    </row>
    <row r="8" spans="1:32" s="248" customFormat="1" ht="15" customHeight="1" x14ac:dyDescent="0.2">
      <c r="B8" s="421"/>
      <c r="C8" s="464"/>
      <c r="D8" s="424"/>
      <c r="E8" s="424"/>
      <c r="F8" s="424"/>
      <c r="G8" s="424"/>
      <c r="H8" s="424"/>
      <c r="I8" s="424"/>
      <c r="J8" s="413" t="s">
        <v>324</v>
      </c>
      <c r="K8" s="413" t="s">
        <v>325</v>
      </c>
      <c r="L8" s="413" t="s">
        <v>326</v>
      </c>
      <c r="M8" s="413" t="s">
        <v>327</v>
      </c>
      <c r="N8" s="413" t="s">
        <v>16</v>
      </c>
      <c r="O8" s="424"/>
      <c r="P8" s="424"/>
      <c r="Q8" s="428"/>
      <c r="R8" s="253"/>
      <c r="S8" s="461"/>
      <c r="T8" s="461"/>
      <c r="U8" s="461"/>
      <c r="V8" s="459"/>
      <c r="W8" s="461"/>
      <c r="X8" s="254" t="s">
        <v>413</v>
      </c>
      <c r="Y8" s="254">
        <v>2014</v>
      </c>
      <c r="Z8" s="254">
        <v>2015</v>
      </c>
      <c r="AA8" s="254">
        <v>2016</v>
      </c>
      <c r="AB8" s="254">
        <v>2017</v>
      </c>
      <c r="AC8" s="254">
        <v>2018</v>
      </c>
      <c r="AD8" s="254">
        <v>2019</v>
      </c>
      <c r="AE8" s="459"/>
      <c r="AF8" s="459"/>
    </row>
    <row r="9" spans="1:32" s="248" customFormat="1" ht="15" thickBot="1" x14ac:dyDescent="0.25">
      <c r="B9" s="422"/>
      <c r="C9" s="465"/>
      <c r="D9" s="425"/>
      <c r="E9" s="425"/>
      <c r="F9" s="425"/>
      <c r="G9" s="425"/>
      <c r="H9" s="425"/>
      <c r="I9" s="425"/>
      <c r="J9" s="414"/>
      <c r="K9" s="414"/>
      <c r="L9" s="414"/>
      <c r="M9" s="414"/>
      <c r="N9" s="414"/>
      <c r="O9" s="425"/>
      <c r="P9" s="425"/>
      <c r="Q9" s="429"/>
      <c r="R9" s="253"/>
      <c r="S9" s="253"/>
      <c r="T9" s="253"/>
      <c r="U9" s="253"/>
    </row>
    <row r="10" spans="1:32" s="248" customFormat="1" ht="21" customHeight="1" thickBot="1" x14ac:dyDescent="0.25">
      <c r="A10" s="248" t="s">
        <v>558</v>
      </c>
      <c r="B10" s="294">
        <v>1</v>
      </c>
      <c r="C10" s="282">
        <v>2</v>
      </c>
      <c r="D10" s="281">
        <v>3</v>
      </c>
      <c r="E10" s="281">
        <v>4</v>
      </c>
      <c r="F10" s="281">
        <v>5</v>
      </c>
      <c r="G10" s="282">
        <v>6</v>
      </c>
      <c r="H10" s="281">
        <v>7</v>
      </c>
      <c r="I10" s="281">
        <v>8</v>
      </c>
      <c r="J10" s="281">
        <v>9</v>
      </c>
      <c r="K10" s="282">
        <v>10</v>
      </c>
      <c r="L10" s="281">
        <v>11</v>
      </c>
      <c r="M10" s="281">
        <v>12</v>
      </c>
      <c r="N10" s="282">
        <v>13</v>
      </c>
      <c r="O10" s="282">
        <v>14</v>
      </c>
      <c r="P10" s="281">
        <v>15</v>
      </c>
      <c r="Q10" s="295">
        <v>16</v>
      </c>
      <c r="R10" s="256" t="s">
        <v>558</v>
      </c>
      <c r="S10" s="256" t="s">
        <v>558</v>
      </c>
      <c r="T10" s="256" t="s">
        <v>558</v>
      </c>
      <c r="U10" s="256" t="s">
        <v>558</v>
      </c>
      <c r="V10" s="256" t="s">
        <v>558</v>
      </c>
      <c r="W10" s="256" t="s">
        <v>558</v>
      </c>
      <c r="X10" s="256" t="s">
        <v>558</v>
      </c>
      <c r="Y10" s="256" t="s">
        <v>558</v>
      </c>
      <c r="Z10" s="256" t="s">
        <v>558</v>
      </c>
      <c r="AA10" s="256" t="s">
        <v>558</v>
      </c>
      <c r="AB10" s="256" t="s">
        <v>558</v>
      </c>
      <c r="AC10" s="256" t="s">
        <v>558</v>
      </c>
      <c r="AD10" s="256" t="s">
        <v>558</v>
      </c>
      <c r="AE10" s="256" t="s">
        <v>558</v>
      </c>
      <c r="AF10" s="256" t="s">
        <v>558</v>
      </c>
    </row>
    <row r="11" spans="1:32" ht="21" customHeight="1" thickTop="1" x14ac:dyDescent="0.2">
      <c r="B11" s="300"/>
      <c r="C11" s="301"/>
      <c r="D11" s="268"/>
      <c r="E11" s="268"/>
      <c r="F11" s="268"/>
      <c r="G11" s="268"/>
      <c r="H11" s="268"/>
      <c r="I11" s="302"/>
      <c r="J11" s="268"/>
      <c r="K11" s="268"/>
      <c r="L11" s="268"/>
      <c r="M11" s="268"/>
      <c r="N11" s="268"/>
      <c r="O11" s="268"/>
      <c r="P11" s="303"/>
      <c r="Q11" s="304"/>
    </row>
    <row r="12" spans="1:32" ht="21" customHeight="1" x14ac:dyDescent="0.2">
      <c r="B12" s="288" t="s">
        <v>24</v>
      </c>
      <c r="C12" s="305" t="s">
        <v>308</v>
      </c>
      <c r="D12" s="271"/>
      <c r="E12" s="271"/>
      <c r="F12" s="271"/>
      <c r="G12" s="271"/>
      <c r="H12" s="271"/>
      <c r="I12" s="306"/>
      <c r="J12" s="271"/>
      <c r="K12" s="271"/>
      <c r="L12" s="271"/>
      <c r="M12" s="271"/>
      <c r="N12" s="271"/>
      <c r="O12" s="271"/>
      <c r="P12" s="307">
        <f>P13+P15+P18+P22+P25+P84+P89+P91+P93+P95</f>
        <v>254691722.222222</v>
      </c>
      <c r="Q12" s="308"/>
      <c r="S12" s="309" t="str">
        <f>IF(P12&lt;300000,P12,"0")</f>
        <v>0</v>
      </c>
      <c r="X12" s="310">
        <f>X13+X15+X18+X22+X25+X84+X89+X91+X93+X95</f>
        <v>254691722.222222</v>
      </c>
      <c r="Y12" s="310">
        <f t="shared" ref="Y12:AF12" si="0">Y13+Y15+Y18+Y22+Y25+Y84+Y89+Y91+Y93+Y95</f>
        <v>0</v>
      </c>
      <c r="Z12" s="310">
        <f t="shared" si="0"/>
        <v>0</v>
      </c>
      <c r="AA12" s="310">
        <f t="shared" si="0"/>
        <v>0</v>
      </c>
      <c r="AB12" s="310">
        <f t="shared" si="0"/>
        <v>0</v>
      </c>
      <c r="AC12" s="310">
        <f t="shared" si="0"/>
        <v>0</v>
      </c>
      <c r="AD12" s="310">
        <f t="shared" si="0"/>
        <v>0</v>
      </c>
      <c r="AE12" s="310">
        <f t="shared" si="0"/>
        <v>254691722.222222</v>
      </c>
      <c r="AF12" s="310">
        <f t="shared" si="0"/>
        <v>0</v>
      </c>
    </row>
    <row r="13" spans="1:32" s="248" customFormat="1" ht="21" customHeight="1" x14ac:dyDescent="0.2">
      <c r="B13" s="286" t="s">
        <v>26</v>
      </c>
      <c r="C13" s="305" t="s">
        <v>309</v>
      </c>
      <c r="D13" s="255" t="s">
        <v>23</v>
      </c>
      <c r="E13" s="311"/>
      <c r="F13" s="312"/>
      <c r="G13" s="312"/>
      <c r="H13" s="312"/>
      <c r="I13" s="255"/>
      <c r="J13" s="312"/>
      <c r="K13" s="312"/>
      <c r="L13" s="312"/>
      <c r="M13" s="312"/>
      <c r="N13" s="312"/>
      <c r="O13" s="312"/>
      <c r="P13" s="312"/>
      <c r="Q13" s="313"/>
      <c r="R13" s="253"/>
      <c r="S13" s="309">
        <f t="shared" ref="S13:S25" si="1">IF(P13&lt;300000,P13,"0")</f>
        <v>0</v>
      </c>
      <c r="T13" s="253"/>
      <c r="U13" s="253"/>
      <c r="V13" s="244"/>
    </row>
    <row r="14" spans="1:32" ht="21" customHeight="1" x14ac:dyDescent="0.2">
      <c r="B14" s="314"/>
      <c r="C14" s="315" t="s">
        <v>310</v>
      </c>
      <c r="D14" s="271"/>
      <c r="E14" s="315"/>
      <c r="F14" s="315"/>
      <c r="G14" s="315"/>
      <c r="H14" s="315"/>
      <c r="I14" s="315"/>
      <c r="J14" s="315"/>
      <c r="K14" s="315"/>
      <c r="L14" s="315"/>
      <c r="M14" s="315"/>
      <c r="N14" s="315"/>
      <c r="O14" s="315"/>
      <c r="P14" s="315"/>
      <c r="Q14" s="316"/>
      <c r="S14" s="309">
        <f t="shared" si="1"/>
        <v>0</v>
      </c>
    </row>
    <row r="15" spans="1:32" s="248" customFormat="1" ht="21" customHeight="1" x14ac:dyDescent="0.2">
      <c r="B15" s="286" t="s">
        <v>28</v>
      </c>
      <c r="C15" s="305" t="s">
        <v>311</v>
      </c>
      <c r="D15" s="312"/>
      <c r="E15" s="317"/>
      <c r="F15" s="317"/>
      <c r="G15" s="317"/>
      <c r="H15" s="317"/>
      <c r="I15" s="317"/>
      <c r="J15" s="317"/>
      <c r="K15" s="317"/>
      <c r="L15" s="317"/>
      <c r="M15" s="317"/>
      <c r="N15" s="317"/>
      <c r="O15" s="317"/>
      <c r="P15" s="318">
        <f>SUM(P16:P16)</f>
        <v>169312222.222222</v>
      </c>
      <c r="Q15" s="319"/>
      <c r="R15" s="253"/>
      <c r="S15" s="309" t="str">
        <f t="shared" si="1"/>
        <v>0</v>
      </c>
      <c r="T15" s="253"/>
      <c r="U15" s="253"/>
      <c r="V15" s="244"/>
      <c r="X15" s="320">
        <f>X16</f>
        <v>169312222.222222</v>
      </c>
      <c r="Y15" s="320">
        <f t="shared" ref="Y15:AF15" si="2">Y16</f>
        <v>0</v>
      </c>
      <c r="Z15" s="320">
        <f t="shared" si="2"/>
        <v>0</v>
      </c>
      <c r="AA15" s="320">
        <f t="shared" si="2"/>
        <v>0</v>
      </c>
      <c r="AB15" s="320">
        <f t="shared" si="2"/>
        <v>0</v>
      </c>
      <c r="AC15" s="320">
        <f t="shared" si="2"/>
        <v>0</v>
      </c>
      <c r="AD15" s="320">
        <f t="shared" si="2"/>
        <v>0</v>
      </c>
      <c r="AE15" s="320">
        <f t="shared" si="2"/>
        <v>169312222.222222</v>
      </c>
      <c r="AF15" s="320">
        <f t="shared" si="2"/>
        <v>0</v>
      </c>
    </row>
    <row r="16" spans="1:32" ht="21" customHeight="1" x14ac:dyDescent="0.2">
      <c r="A16" s="244" t="str">
        <f>LEFT(C16,11)</f>
        <v>02.03.01.02</v>
      </c>
      <c r="B16" s="321">
        <v>1</v>
      </c>
      <c r="C16" s="322" t="s">
        <v>351</v>
      </c>
      <c r="D16" s="323" t="s">
        <v>352</v>
      </c>
      <c r="E16" s="324" t="s">
        <v>331</v>
      </c>
      <c r="F16" s="325" t="s">
        <v>353</v>
      </c>
      <c r="G16" s="325"/>
      <c r="H16" s="306" t="s">
        <v>112</v>
      </c>
      <c r="I16" s="326">
        <v>2007</v>
      </c>
      <c r="J16" s="324"/>
      <c r="K16" s="327" t="s">
        <v>354</v>
      </c>
      <c r="L16" s="327" t="s">
        <v>355</v>
      </c>
      <c r="M16" s="327" t="s">
        <v>356</v>
      </c>
      <c r="N16" s="328">
        <v>7491322</v>
      </c>
      <c r="O16" s="329" t="s">
        <v>34</v>
      </c>
      <c r="P16" s="330">
        <v>169312222.222222</v>
      </c>
      <c r="Q16" s="308"/>
      <c r="S16" s="257" t="str">
        <f>LEFT(C16,8)</f>
        <v>02.03.01</v>
      </c>
      <c r="T16" s="245" t="str">
        <f t="shared" ref="T16" si="3">VLOOKUP(S16,UE,3)</f>
        <v>Alat Angkutan Darat Bermotor</v>
      </c>
      <c r="U16" s="245">
        <f t="shared" ref="U16" si="4">VLOOKUP(S16,UE,4,FALSE)</f>
        <v>7</v>
      </c>
      <c r="V16" s="243">
        <f>P16/U16</f>
        <v>24187460.317460287</v>
      </c>
      <c r="W16" s="331">
        <f>IF(2013-I16+1&gt;U16,U16,IF(2013-I16+1&lt;0,0,(2013-I16+1)))</f>
        <v>7</v>
      </c>
      <c r="X16" s="332">
        <f t="shared" ref="X16" si="5">IF(W16&gt;U16,M16,V16*W16)</f>
        <v>169312222.222222</v>
      </c>
      <c r="Y16" s="332">
        <f>IF(P16=X16,0,V16)</f>
        <v>0</v>
      </c>
      <c r="Z16" s="332">
        <f>IF(P16=X16+Y16,0,V16)</f>
        <v>0</v>
      </c>
      <c r="AA16" s="332">
        <f>IF(P16=X16+Y16+Z16,0,V16)</f>
        <v>0</v>
      </c>
      <c r="AB16" s="333">
        <f>IF(P16=X16+Y16+Z16+AA16,0,V16)</f>
        <v>0</v>
      </c>
      <c r="AC16" s="333">
        <f>IF(P16=X16+Y16+Z16+AA16+AB16,0,V16)</f>
        <v>0</v>
      </c>
      <c r="AD16" s="333">
        <f>IF(P16=X16+Y16+Z16+AA16+AB16+AC16,0,V16)</f>
        <v>0</v>
      </c>
      <c r="AE16" s="333">
        <f t="shared" ref="AE16" si="6">SUM(X16:AD16)</f>
        <v>169312222.222222</v>
      </c>
      <c r="AF16" s="243">
        <f>P16-AE16</f>
        <v>0</v>
      </c>
    </row>
    <row r="17" spans="1:32" ht="21" customHeight="1" x14ac:dyDescent="0.2">
      <c r="B17" s="314"/>
      <c r="C17" s="315" t="s">
        <v>310</v>
      </c>
      <c r="D17" s="271"/>
      <c r="E17" s="315"/>
      <c r="F17" s="315"/>
      <c r="G17" s="315"/>
      <c r="H17" s="315"/>
      <c r="I17" s="315"/>
      <c r="J17" s="315"/>
      <c r="K17" s="315"/>
      <c r="L17" s="315"/>
      <c r="M17" s="315"/>
      <c r="N17" s="315"/>
      <c r="O17" s="315"/>
      <c r="P17" s="315"/>
      <c r="Q17" s="316"/>
      <c r="S17" s="309">
        <f t="shared" si="1"/>
        <v>0</v>
      </c>
      <c r="V17" s="334"/>
    </row>
    <row r="18" spans="1:32" s="248" customFormat="1" ht="21" customHeight="1" x14ac:dyDescent="0.2">
      <c r="B18" s="286" t="s">
        <v>77</v>
      </c>
      <c r="C18" s="305" t="s">
        <v>312</v>
      </c>
      <c r="D18" s="312"/>
      <c r="E18" s="317"/>
      <c r="F18" s="317"/>
      <c r="G18" s="317"/>
      <c r="H18" s="317"/>
      <c r="I18" s="317"/>
      <c r="J18" s="317"/>
      <c r="K18" s="317"/>
      <c r="L18" s="317"/>
      <c r="M18" s="317"/>
      <c r="N18" s="317"/>
      <c r="O18" s="317"/>
      <c r="P18" s="318">
        <f>P19</f>
        <v>3150000</v>
      </c>
      <c r="Q18" s="319"/>
      <c r="R18" s="253"/>
      <c r="S18" s="309" t="str">
        <f t="shared" si="1"/>
        <v>0</v>
      </c>
      <c r="T18" s="253"/>
      <c r="U18" s="253"/>
      <c r="V18" s="244"/>
      <c r="X18" s="320">
        <f>X19</f>
        <v>3150000</v>
      </c>
      <c r="Y18" s="320">
        <f t="shared" ref="Y18:AF18" si="7">Y19</f>
        <v>0</v>
      </c>
      <c r="Z18" s="320">
        <f t="shared" si="7"/>
        <v>0</v>
      </c>
      <c r="AA18" s="320">
        <f t="shared" si="7"/>
        <v>0</v>
      </c>
      <c r="AB18" s="320">
        <f t="shared" si="7"/>
        <v>0</v>
      </c>
      <c r="AC18" s="320">
        <f t="shared" si="7"/>
        <v>0</v>
      </c>
      <c r="AD18" s="320">
        <f t="shared" si="7"/>
        <v>0</v>
      </c>
      <c r="AE18" s="320">
        <f t="shared" si="7"/>
        <v>3150000</v>
      </c>
      <c r="AF18" s="320">
        <f t="shared" si="7"/>
        <v>0</v>
      </c>
    </row>
    <row r="19" spans="1:32" ht="21" customHeight="1" x14ac:dyDescent="0.2">
      <c r="A19" s="244" t="str">
        <f>LEFT(C19,11)</f>
        <v>02.04.01.01</v>
      </c>
      <c r="B19" s="321">
        <v>1</v>
      </c>
      <c r="C19" s="322" t="s">
        <v>349</v>
      </c>
      <c r="D19" s="323" t="s">
        <v>79</v>
      </c>
      <c r="E19" s="324" t="s">
        <v>331</v>
      </c>
      <c r="F19" s="315"/>
      <c r="G19" s="325" t="s">
        <v>45</v>
      </c>
      <c r="H19" s="306" t="s">
        <v>330</v>
      </c>
      <c r="I19" s="326" t="s">
        <v>81</v>
      </c>
      <c r="J19" s="315"/>
      <c r="K19" s="315"/>
      <c r="L19" s="315"/>
      <c r="M19" s="315"/>
      <c r="N19" s="315"/>
      <c r="O19" s="329" t="s">
        <v>34</v>
      </c>
      <c r="P19" s="330">
        <v>3150000</v>
      </c>
      <c r="Q19" s="335" t="s">
        <v>79</v>
      </c>
      <c r="R19" s="336" t="s">
        <v>43</v>
      </c>
      <c r="S19" s="257" t="str">
        <f>LEFT(C19,8)</f>
        <v>02.04.01</v>
      </c>
      <c r="T19" s="245" t="str">
        <f t="shared" ref="T19" si="8">VLOOKUP(S19,UE,3)</f>
        <v>Alat Bengkel Bermesin</v>
      </c>
      <c r="U19" s="245">
        <f t="shared" ref="U19" si="9">VLOOKUP(S19,UE,4,FALSE)</f>
        <v>10</v>
      </c>
      <c r="V19" s="243">
        <f>P19/U19</f>
        <v>315000</v>
      </c>
      <c r="W19" s="331">
        <f>IF(2013-I19+1&gt;U19,U19,IF(2013-I19+1&lt;0,0,(2013-I19+1)))</f>
        <v>10</v>
      </c>
      <c r="X19" s="332">
        <f t="shared" ref="X19" si="10">IF(W19&gt;U19,M19,V19*W19)</f>
        <v>3150000</v>
      </c>
      <c r="Y19" s="332">
        <f>IF(P19=X19,0,V19)</f>
        <v>0</v>
      </c>
      <c r="Z19" s="332">
        <f>IF(P19=X19+Y19,0,V19)</f>
        <v>0</v>
      </c>
      <c r="AA19" s="332">
        <f>IF(P19=X19+Y19+Z19,0,V19)</f>
        <v>0</v>
      </c>
      <c r="AB19" s="333">
        <f>IF(P19=X19+Y19+Z19+AA19,0,V19)</f>
        <v>0</v>
      </c>
      <c r="AC19" s="333">
        <f>IF(P19=X19+Y19+Z19+AA19+AB19,0,V19)</f>
        <v>0</v>
      </c>
      <c r="AD19" s="333">
        <f>IF(P19=X19+Y19+Z19+AA19+AB19+AC19,0,V19)</f>
        <v>0</v>
      </c>
      <c r="AE19" s="333">
        <f t="shared" ref="AE19" si="11">SUM(X19:AD19)</f>
        <v>3150000</v>
      </c>
      <c r="AF19" s="243">
        <f>P19-AE19</f>
        <v>0</v>
      </c>
    </row>
    <row r="20" spans="1:32" ht="21" hidden="1" customHeight="1" x14ac:dyDescent="0.2">
      <c r="B20" s="314"/>
      <c r="C20" s="315" t="s">
        <v>310</v>
      </c>
      <c r="D20" s="271"/>
      <c r="E20" s="315"/>
      <c r="F20" s="315"/>
      <c r="G20" s="315"/>
      <c r="H20" s="315"/>
      <c r="I20" s="315"/>
      <c r="J20" s="315"/>
      <c r="K20" s="315"/>
      <c r="L20" s="315"/>
      <c r="M20" s="315"/>
      <c r="N20" s="315"/>
      <c r="O20" s="315"/>
      <c r="P20" s="315"/>
      <c r="Q20" s="316"/>
      <c r="S20" s="309">
        <f t="shared" si="1"/>
        <v>0</v>
      </c>
    </row>
    <row r="21" spans="1:32" ht="21" customHeight="1" x14ac:dyDescent="0.2">
      <c r="B21" s="314"/>
      <c r="C21" s="315" t="s">
        <v>310</v>
      </c>
      <c r="D21" s="271"/>
      <c r="E21" s="315"/>
      <c r="F21" s="315"/>
      <c r="G21" s="315"/>
      <c r="H21" s="315"/>
      <c r="I21" s="315"/>
      <c r="J21" s="315"/>
      <c r="K21" s="315"/>
      <c r="L21" s="315"/>
      <c r="M21" s="315"/>
      <c r="N21" s="315"/>
      <c r="O21" s="315"/>
      <c r="P21" s="315"/>
      <c r="Q21" s="316"/>
      <c r="S21" s="309">
        <f t="shared" si="1"/>
        <v>0</v>
      </c>
    </row>
    <row r="22" spans="1:32" s="248" customFormat="1" ht="36" customHeight="1" x14ac:dyDescent="0.2">
      <c r="B22" s="286" t="s">
        <v>82</v>
      </c>
      <c r="C22" s="305" t="s">
        <v>313</v>
      </c>
      <c r="D22" s="255" t="s">
        <v>23</v>
      </c>
      <c r="E22" s="317"/>
      <c r="F22" s="317"/>
      <c r="G22" s="317"/>
      <c r="H22" s="317"/>
      <c r="I22" s="317"/>
      <c r="J22" s="317"/>
      <c r="K22" s="317"/>
      <c r="L22" s="317"/>
      <c r="M22" s="317"/>
      <c r="N22" s="317"/>
      <c r="O22" s="317"/>
      <c r="P22" s="337">
        <v>0</v>
      </c>
      <c r="Q22" s="319"/>
      <c r="R22" s="253"/>
      <c r="S22" s="309">
        <f t="shared" si="1"/>
        <v>0</v>
      </c>
      <c r="T22" s="253"/>
      <c r="U22" s="253"/>
      <c r="V22" s="244"/>
    </row>
    <row r="23" spans="1:32" ht="21" hidden="1" customHeight="1" x14ac:dyDescent="0.2">
      <c r="B23" s="314"/>
      <c r="C23" s="315" t="s">
        <v>310</v>
      </c>
      <c r="D23" s="271"/>
      <c r="E23" s="315"/>
      <c r="F23" s="315"/>
      <c r="G23" s="315"/>
      <c r="H23" s="315"/>
      <c r="I23" s="315"/>
      <c r="J23" s="315"/>
      <c r="K23" s="315"/>
      <c r="L23" s="315"/>
      <c r="M23" s="315"/>
      <c r="N23" s="315"/>
      <c r="O23" s="315"/>
      <c r="P23" s="315"/>
      <c r="Q23" s="316"/>
      <c r="S23" s="309">
        <f t="shared" si="1"/>
        <v>0</v>
      </c>
    </row>
    <row r="24" spans="1:32" ht="21" customHeight="1" x14ac:dyDescent="0.2">
      <c r="B24" s="314"/>
      <c r="C24" s="315" t="s">
        <v>310</v>
      </c>
      <c r="D24" s="271"/>
      <c r="E24" s="338"/>
      <c r="F24" s="315"/>
      <c r="G24" s="315"/>
      <c r="H24" s="315"/>
      <c r="I24" s="315"/>
      <c r="J24" s="315"/>
      <c r="K24" s="315"/>
      <c r="L24" s="315"/>
      <c r="M24" s="315"/>
      <c r="N24" s="315"/>
      <c r="O24" s="315"/>
      <c r="P24" s="315"/>
      <c r="Q24" s="316"/>
      <c r="S24" s="309">
        <f t="shared" si="1"/>
        <v>0</v>
      </c>
    </row>
    <row r="25" spans="1:32" s="248" customFormat="1" ht="33" customHeight="1" x14ac:dyDescent="0.2">
      <c r="B25" s="286" t="s">
        <v>84</v>
      </c>
      <c r="C25" s="305" t="s">
        <v>314</v>
      </c>
      <c r="D25" s="312"/>
      <c r="E25" s="317"/>
      <c r="F25" s="317"/>
      <c r="G25" s="317"/>
      <c r="H25" s="317"/>
      <c r="I25" s="317"/>
      <c r="J25" s="317"/>
      <c r="K25" s="317"/>
      <c r="L25" s="317"/>
      <c r="M25" s="317"/>
      <c r="N25" s="317"/>
      <c r="O25" s="317"/>
      <c r="P25" s="318">
        <f>SUBTOTAL(9,P26:P82)</f>
        <v>78564500</v>
      </c>
      <c r="Q25" s="319"/>
      <c r="R25" s="253"/>
      <c r="S25" s="339" t="str">
        <f t="shared" si="1"/>
        <v>0</v>
      </c>
      <c r="T25" s="253"/>
      <c r="U25" s="253"/>
      <c r="X25" s="320">
        <f>SUM(X26:X82)</f>
        <v>78564500</v>
      </c>
      <c r="Y25" s="320">
        <f t="shared" ref="Y25:AF25" si="12">SUM(Y26:Y82)</f>
        <v>0</v>
      </c>
      <c r="Z25" s="320">
        <f t="shared" si="12"/>
        <v>0</v>
      </c>
      <c r="AA25" s="320">
        <f t="shared" si="12"/>
        <v>0</v>
      </c>
      <c r="AB25" s="320">
        <f t="shared" si="12"/>
        <v>0</v>
      </c>
      <c r="AC25" s="320">
        <f t="shared" si="12"/>
        <v>0</v>
      </c>
      <c r="AD25" s="320">
        <f t="shared" si="12"/>
        <v>0</v>
      </c>
      <c r="AE25" s="320">
        <f t="shared" si="12"/>
        <v>78564500</v>
      </c>
      <c r="AF25" s="320">
        <f t="shared" si="12"/>
        <v>0</v>
      </c>
    </row>
    <row r="26" spans="1:32" ht="21" customHeight="1" x14ac:dyDescent="0.2">
      <c r="A26" s="244" t="str">
        <f t="shared" ref="A26:A82" si="13">LEFT(C26,11)</f>
        <v>02.06.02.01</v>
      </c>
      <c r="B26" s="321">
        <v>1</v>
      </c>
      <c r="C26" s="329" t="s">
        <v>333</v>
      </c>
      <c r="D26" s="323" t="s">
        <v>90</v>
      </c>
      <c r="E26" s="324" t="s">
        <v>331</v>
      </c>
      <c r="F26" s="325" t="s">
        <v>92</v>
      </c>
      <c r="G26" s="271"/>
      <c r="H26" s="325" t="s">
        <v>93</v>
      </c>
      <c r="I26" s="326">
        <v>2000</v>
      </c>
      <c r="J26" s="315"/>
      <c r="K26" s="315"/>
      <c r="L26" s="315"/>
      <c r="M26" s="315"/>
      <c r="N26" s="315"/>
      <c r="O26" s="329" t="s">
        <v>34</v>
      </c>
      <c r="P26" s="330">
        <v>945000</v>
      </c>
      <c r="Q26" s="308"/>
      <c r="S26" s="257" t="str">
        <f t="shared" ref="S26:S82" si="14">LEFT(C26,8)</f>
        <v>02.06.02</v>
      </c>
      <c r="T26" s="245" t="str">
        <f t="shared" ref="T26:T82" si="15">VLOOKUP(S26,UE,3)</f>
        <v>Alat Rumah Tangga</v>
      </c>
      <c r="U26" s="245">
        <f t="shared" ref="U26:U82" si="16">VLOOKUP(S26,UE,4,FALSE)</f>
        <v>5</v>
      </c>
      <c r="V26" s="243">
        <f t="shared" ref="V26:V82" si="17">P26/U26</f>
        <v>189000</v>
      </c>
      <c r="W26" s="331">
        <f t="shared" ref="W26:W82" si="18">IF(2013-I26+1&gt;U26,U26,IF(2013-I26+1&lt;0,0,(2013-I26+1)))</f>
        <v>5</v>
      </c>
      <c r="X26" s="332">
        <f t="shared" ref="X26:X82" si="19">IF(W26&gt;U26,M26,V26*W26)</f>
        <v>945000</v>
      </c>
      <c r="Y26" s="332">
        <f t="shared" ref="Y26:Y82" si="20">IF(P26=X26,0,V26)</f>
        <v>0</v>
      </c>
      <c r="Z26" s="332">
        <f t="shared" ref="Z26:Z82" si="21">IF(P26=X26+Y26,0,V26)</f>
        <v>0</v>
      </c>
      <c r="AA26" s="332">
        <f t="shared" ref="AA26:AA82" si="22">IF(P26=X26+Y26+Z26,0,V26)</f>
        <v>0</v>
      </c>
      <c r="AB26" s="333">
        <f t="shared" ref="AB26:AB82" si="23">IF(P26=X26+Y26+Z26+AA26,0,V26)</f>
        <v>0</v>
      </c>
      <c r="AC26" s="333">
        <f t="shared" ref="AC26:AC82" si="24">IF(P26=X26+Y26+Z26+AA26+AB26,0,V26)</f>
        <v>0</v>
      </c>
      <c r="AD26" s="333">
        <f t="shared" ref="AD26:AD82" si="25">IF(P26=X26+Y26+Z26+AA26+AB26+AC26,0,V26)</f>
        <v>0</v>
      </c>
      <c r="AE26" s="333">
        <f t="shared" ref="AE26:AE82" si="26">SUM(X26:AD26)</f>
        <v>945000</v>
      </c>
      <c r="AF26" s="243">
        <f t="shared" ref="AF26:AF82" si="27">P26-AE26</f>
        <v>0</v>
      </c>
    </row>
    <row r="27" spans="1:32" ht="21" customHeight="1" x14ac:dyDescent="0.2">
      <c r="A27" s="244" t="str">
        <f t="shared" si="13"/>
        <v>02.06.02.01</v>
      </c>
      <c r="B27" s="321">
        <v>2</v>
      </c>
      <c r="C27" s="340" t="s">
        <v>396</v>
      </c>
      <c r="D27" s="323" t="s">
        <v>94</v>
      </c>
      <c r="E27" s="324" t="s">
        <v>331</v>
      </c>
      <c r="F27" s="325" t="s">
        <v>96</v>
      </c>
      <c r="G27" s="271"/>
      <c r="H27" s="325" t="s">
        <v>97</v>
      </c>
      <c r="I27" s="326">
        <v>2000</v>
      </c>
      <c r="J27" s="315"/>
      <c r="K27" s="315"/>
      <c r="L27" s="315"/>
      <c r="M27" s="315"/>
      <c r="N27" s="315"/>
      <c r="O27" s="329" t="s">
        <v>34</v>
      </c>
      <c r="P27" s="330">
        <v>1020000</v>
      </c>
      <c r="Q27" s="308" t="s">
        <v>43</v>
      </c>
      <c r="S27" s="257" t="str">
        <f t="shared" si="14"/>
        <v>02.06.02</v>
      </c>
      <c r="T27" s="245" t="str">
        <f t="shared" si="15"/>
        <v>Alat Rumah Tangga</v>
      </c>
      <c r="U27" s="245">
        <f t="shared" si="16"/>
        <v>5</v>
      </c>
      <c r="V27" s="243">
        <f t="shared" si="17"/>
        <v>204000</v>
      </c>
      <c r="W27" s="331">
        <f t="shared" si="18"/>
        <v>5</v>
      </c>
      <c r="X27" s="332">
        <f t="shared" si="19"/>
        <v>1020000</v>
      </c>
      <c r="Y27" s="332">
        <f t="shared" si="20"/>
        <v>0</v>
      </c>
      <c r="Z27" s="332">
        <f t="shared" si="21"/>
        <v>0</v>
      </c>
      <c r="AA27" s="332">
        <f t="shared" si="22"/>
        <v>0</v>
      </c>
      <c r="AB27" s="333">
        <f t="shared" si="23"/>
        <v>0</v>
      </c>
      <c r="AC27" s="333">
        <f t="shared" si="24"/>
        <v>0</v>
      </c>
      <c r="AD27" s="333">
        <f t="shared" si="25"/>
        <v>0</v>
      </c>
      <c r="AE27" s="333">
        <f t="shared" si="26"/>
        <v>1020000</v>
      </c>
      <c r="AF27" s="243">
        <f t="shared" si="27"/>
        <v>0</v>
      </c>
    </row>
    <row r="28" spans="1:32" ht="21" customHeight="1" x14ac:dyDescent="0.2">
      <c r="A28" s="244" t="str">
        <f t="shared" si="13"/>
        <v>02.06.01.01</v>
      </c>
      <c r="B28" s="321">
        <v>3</v>
      </c>
      <c r="C28" s="329" t="s">
        <v>336</v>
      </c>
      <c r="D28" s="323" t="s">
        <v>98</v>
      </c>
      <c r="E28" s="324" t="s">
        <v>331</v>
      </c>
      <c r="F28" s="325" t="s">
        <v>100</v>
      </c>
      <c r="G28" s="271"/>
      <c r="H28" s="325" t="s">
        <v>101</v>
      </c>
      <c r="I28" s="326">
        <v>2000</v>
      </c>
      <c r="J28" s="315"/>
      <c r="K28" s="315"/>
      <c r="L28" s="315"/>
      <c r="M28" s="315"/>
      <c r="N28" s="315"/>
      <c r="O28" s="329" t="s">
        <v>34</v>
      </c>
      <c r="P28" s="330">
        <v>1050000</v>
      </c>
      <c r="Q28" s="308"/>
      <c r="S28" s="257" t="str">
        <f t="shared" si="14"/>
        <v>02.06.01</v>
      </c>
      <c r="T28" s="245" t="str">
        <f t="shared" si="15"/>
        <v>Alat Kantor</v>
      </c>
      <c r="U28" s="245">
        <f t="shared" si="16"/>
        <v>5</v>
      </c>
      <c r="V28" s="243">
        <f t="shared" si="17"/>
        <v>210000</v>
      </c>
      <c r="W28" s="331">
        <f t="shared" si="18"/>
        <v>5</v>
      </c>
      <c r="X28" s="332">
        <f t="shared" si="19"/>
        <v>1050000</v>
      </c>
      <c r="Y28" s="332">
        <f t="shared" si="20"/>
        <v>0</v>
      </c>
      <c r="Z28" s="332">
        <f t="shared" si="21"/>
        <v>0</v>
      </c>
      <c r="AA28" s="332">
        <f t="shared" si="22"/>
        <v>0</v>
      </c>
      <c r="AB28" s="333">
        <f t="shared" si="23"/>
        <v>0</v>
      </c>
      <c r="AC28" s="333">
        <f t="shared" si="24"/>
        <v>0</v>
      </c>
      <c r="AD28" s="333">
        <f t="shared" si="25"/>
        <v>0</v>
      </c>
      <c r="AE28" s="333">
        <f t="shared" si="26"/>
        <v>1050000</v>
      </c>
      <c r="AF28" s="243">
        <f t="shared" si="27"/>
        <v>0</v>
      </c>
    </row>
    <row r="29" spans="1:32" ht="21" customHeight="1" x14ac:dyDescent="0.2">
      <c r="A29" s="244" t="str">
        <f t="shared" si="13"/>
        <v>02.06.02.06</v>
      </c>
      <c r="B29" s="321">
        <v>4</v>
      </c>
      <c r="C29" s="329" t="s">
        <v>338</v>
      </c>
      <c r="D29" s="323" t="s">
        <v>104</v>
      </c>
      <c r="E29" s="324" t="s">
        <v>331</v>
      </c>
      <c r="F29" s="325" t="s">
        <v>96</v>
      </c>
      <c r="G29" s="271"/>
      <c r="H29" s="325" t="s">
        <v>106</v>
      </c>
      <c r="I29" s="326">
        <v>2000</v>
      </c>
      <c r="J29" s="315"/>
      <c r="K29" s="315"/>
      <c r="L29" s="315"/>
      <c r="M29" s="315"/>
      <c r="N29" s="315"/>
      <c r="O29" s="329" t="s">
        <v>34</v>
      </c>
      <c r="P29" s="330">
        <v>4900000</v>
      </c>
      <c r="Q29" s="308"/>
      <c r="S29" s="257" t="str">
        <f t="shared" si="14"/>
        <v>02.06.02</v>
      </c>
      <c r="T29" s="245" t="str">
        <f t="shared" si="15"/>
        <v>Alat Rumah Tangga</v>
      </c>
      <c r="U29" s="245">
        <f t="shared" si="16"/>
        <v>5</v>
      </c>
      <c r="V29" s="243">
        <f t="shared" si="17"/>
        <v>980000</v>
      </c>
      <c r="W29" s="331">
        <f t="shared" si="18"/>
        <v>5</v>
      </c>
      <c r="X29" s="332">
        <f t="shared" si="19"/>
        <v>4900000</v>
      </c>
      <c r="Y29" s="332">
        <f t="shared" si="20"/>
        <v>0</v>
      </c>
      <c r="Z29" s="332">
        <f t="shared" si="21"/>
        <v>0</v>
      </c>
      <c r="AA29" s="332">
        <f t="shared" si="22"/>
        <v>0</v>
      </c>
      <c r="AB29" s="333">
        <f t="shared" si="23"/>
        <v>0</v>
      </c>
      <c r="AC29" s="333">
        <f t="shared" si="24"/>
        <v>0</v>
      </c>
      <c r="AD29" s="333">
        <f t="shared" si="25"/>
        <v>0</v>
      </c>
      <c r="AE29" s="333">
        <f t="shared" si="26"/>
        <v>4900000</v>
      </c>
      <c r="AF29" s="243">
        <f t="shared" si="27"/>
        <v>0</v>
      </c>
    </row>
    <row r="30" spans="1:32" ht="21" customHeight="1" x14ac:dyDescent="0.2">
      <c r="A30" s="244" t="str">
        <f t="shared" si="13"/>
        <v>02.06.02.05</v>
      </c>
      <c r="B30" s="321">
        <v>5</v>
      </c>
      <c r="C30" s="329" t="s">
        <v>397</v>
      </c>
      <c r="D30" s="323" t="s">
        <v>113</v>
      </c>
      <c r="E30" s="324" t="s">
        <v>331</v>
      </c>
      <c r="F30" s="325" t="s">
        <v>115</v>
      </c>
      <c r="G30" s="271"/>
      <c r="H30" s="325" t="s">
        <v>112</v>
      </c>
      <c r="I30" s="326">
        <v>2000</v>
      </c>
      <c r="J30" s="315"/>
      <c r="K30" s="315"/>
      <c r="L30" s="315"/>
      <c r="M30" s="315"/>
      <c r="N30" s="315"/>
      <c r="O30" s="329" t="s">
        <v>34</v>
      </c>
      <c r="P30" s="330">
        <v>740000</v>
      </c>
      <c r="Q30" s="335" t="s">
        <v>113</v>
      </c>
      <c r="S30" s="257" t="str">
        <f t="shared" si="14"/>
        <v>02.06.02</v>
      </c>
      <c r="T30" s="245" t="str">
        <f t="shared" si="15"/>
        <v>Alat Rumah Tangga</v>
      </c>
      <c r="U30" s="245">
        <f t="shared" si="16"/>
        <v>5</v>
      </c>
      <c r="V30" s="243">
        <f t="shared" si="17"/>
        <v>148000</v>
      </c>
      <c r="W30" s="331">
        <f t="shared" si="18"/>
        <v>5</v>
      </c>
      <c r="X30" s="332">
        <f t="shared" si="19"/>
        <v>740000</v>
      </c>
      <c r="Y30" s="332">
        <f t="shared" si="20"/>
        <v>0</v>
      </c>
      <c r="Z30" s="332">
        <f t="shared" si="21"/>
        <v>0</v>
      </c>
      <c r="AA30" s="332">
        <f t="shared" si="22"/>
        <v>0</v>
      </c>
      <c r="AB30" s="333">
        <f t="shared" si="23"/>
        <v>0</v>
      </c>
      <c r="AC30" s="333">
        <f t="shared" si="24"/>
        <v>0</v>
      </c>
      <c r="AD30" s="333">
        <f t="shared" si="25"/>
        <v>0</v>
      </c>
      <c r="AE30" s="333">
        <f t="shared" si="26"/>
        <v>740000</v>
      </c>
      <c r="AF30" s="243">
        <f t="shared" si="27"/>
        <v>0</v>
      </c>
    </row>
    <row r="31" spans="1:32" ht="21" customHeight="1" x14ac:dyDescent="0.2">
      <c r="A31" s="244" t="str">
        <f t="shared" si="13"/>
        <v>02.06.02.01</v>
      </c>
      <c r="B31" s="321">
        <v>6</v>
      </c>
      <c r="C31" s="340" t="s">
        <v>396</v>
      </c>
      <c r="D31" s="323" t="s">
        <v>94</v>
      </c>
      <c r="E31" s="324" t="s">
        <v>331</v>
      </c>
      <c r="F31" s="325" t="s">
        <v>96</v>
      </c>
      <c r="G31" s="271"/>
      <c r="H31" s="325" t="s">
        <v>97</v>
      </c>
      <c r="I31" s="326">
        <v>2000</v>
      </c>
      <c r="J31" s="315"/>
      <c r="K31" s="315"/>
      <c r="L31" s="315"/>
      <c r="M31" s="315"/>
      <c r="N31" s="315"/>
      <c r="O31" s="329" t="s">
        <v>34</v>
      </c>
      <c r="P31" s="330">
        <v>1657500</v>
      </c>
      <c r="Q31" s="308" t="s">
        <v>43</v>
      </c>
      <c r="S31" s="257" t="str">
        <f t="shared" si="14"/>
        <v>02.06.02</v>
      </c>
      <c r="T31" s="245" t="str">
        <f t="shared" si="15"/>
        <v>Alat Rumah Tangga</v>
      </c>
      <c r="U31" s="245">
        <f t="shared" si="16"/>
        <v>5</v>
      </c>
      <c r="V31" s="243">
        <f t="shared" si="17"/>
        <v>331500</v>
      </c>
      <c r="W31" s="331">
        <f t="shared" si="18"/>
        <v>5</v>
      </c>
      <c r="X31" s="332">
        <f t="shared" si="19"/>
        <v>1657500</v>
      </c>
      <c r="Y31" s="332">
        <f t="shared" si="20"/>
        <v>0</v>
      </c>
      <c r="Z31" s="332">
        <f t="shared" si="21"/>
        <v>0</v>
      </c>
      <c r="AA31" s="332">
        <f t="shared" si="22"/>
        <v>0</v>
      </c>
      <c r="AB31" s="333">
        <f t="shared" si="23"/>
        <v>0</v>
      </c>
      <c r="AC31" s="333">
        <f t="shared" si="24"/>
        <v>0</v>
      </c>
      <c r="AD31" s="333">
        <f t="shared" si="25"/>
        <v>0</v>
      </c>
      <c r="AE31" s="333">
        <f t="shared" si="26"/>
        <v>1657500</v>
      </c>
      <c r="AF31" s="243">
        <f t="shared" si="27"/>
        <v>0</v>
      </c>
    </row>
    <row r="32" spans="1:32" ht="21" customHeight="1" x14ac:dyDescent="0.2">
      <c r="A32" s="244" t="str">
        <f t="shared" si="13"/>
        <v>02.06.01.01</v>
      </c>
      <c r="B32" s="321">
        <v>7</v>
      </c>
      <c r="C32" s="329" t="s">
        <v>336</v>
      </c>
      <c r="D32" s="323" t="s">
        <v>118</v>
      </c>
      <c r="E32" s="324" t="s">
        <v>331</v>
      </c>
      <c r="F32" s="325" t="s">
        <v>119</v>
      </c>
      <c r="G32" s="271"/>
      <c r="H32" s="325" t="s">
        <v>106</v>
      </c>
      <c r="I32" s="326">
        <v>2000</v>
      </c>
      <c r="J32" s="315"/>
      <c r="K32" s="315"/>
      <c r="L32" s="315"/>
      <c r="M32" s="315"/>
      <c r="N32" s="315"/>
      <c r="O32" s="329" t="s">
        <v>34</v>
      </c>
      <c r="P32" s="330">
        <v>595000</v>
      </c>
      <c r="Q32" s="308" t="s">
        <v>43</v>
      </c>
      <c r="S32" s="257" t="str">
        <f t="shared" si="14"/>
        <v>02.06.01</v>
      </c>
      <c r="T32" s="245" t="str">
        <f t="shared" si="15"/>
        <v>Alat Kantor</v>
      </c>
      <c r="U32" s="245">
        <f t="shared" si="16"/>
        <v>5</v>
      </c>
      <c r="V32" s="243">
        <f t="shared" si="17"/>
        <v>119000</v>
      </c>
      <c r="W32" s="331">
        <f t="shared" si="18"/>
        <v>5</v>
      </c>
      <c r="X32" s="332">
        <f t="shared" si="19"/>
        <v>595000</v>
      </c>
      <c r="Y32" s="332">
        <f t="shared" si="20"/>
        <v>0</v>
      </c>
      <c r="Z32" s="332">
        <f t="shared" si="21"/>
        <v>0</v>
      </c>
      <c r="AA32" s="332">
        <f t="shared" si="22"/>
        <v>0</v>
      </c>
      <c r="AB32" s="333">
        <f t="shared" si="23"/>
        <v>0</v>
      </c>
      <c r="AC32" s="333">
        <f t="shared" si="24"/>
        <v>0</v>
      </c>
      <c r="AD32" s="333">
        <f t="shared" si="25"/>
        <v>0</v>
      </c>
      <c r="AE32" s="333">
        <f t="shared" si="26"/>
        <v>595000</v>
      </c>
      <c r="AF32" s="243">
        <f t="shared" si="27"/>
        <v>0</v>
      </c>
    </row>
    <row r="33" spans="1:32" ht="21" customHeight="1" x14ac:dyDescent="0.2">
      <c r="A33" s="244" t="str">
        <f t="shared" si="13"/>
        <v>02.06.01.01</v>
      </c>
      <c r="B33" s="321">
        <v>8</v>
      </c>
      <c r="C33" s="329" t="s">
        <v>336</v>
      </c>
      <c r="D33" s="323" t="s">
        <v>98</v>
      </c>
      <c r="E33" s="324" t="s">
        <v>331</v>
      </c>
      <c r="F33" s="325" t="s">
        <v>100</v>
      </c>
      <c r="G33" s="271"/>
      <c r="H33" s="325" t="s">
        <v>106</v>
      </c>
      <c r="I33" s="326">
        <v>2000</v>
      </c>
      <c r="J33" s="315"/>
      <c r="K33" s="315"/>
      <c r="L33" s="315"/>
      <c r="M33" s="315"/>
      <c r="N33" s="315"/>
      <c r="O33" s="329" t="s">
        <v>34</v>
      </c>
      <c r="P33" s="330">
        <v>2100000</v>
      </c>
      <c r="Q33" s="308"/>
      <c r="S33" s="257" t="str">
        <f t="shared" si="14"/>
        <v>02.06.01</v>
      </c>
      <c r="T33" s="245" t="str">
        <f t="shared" si="15"/>
        <v>Alat Kantor</v>
      </c>
      <c r="U33" s="245">
        <f t="shared" si="16"/>
        <v>5</v>
      </c>
      <c r="V33" s="243">
        <f t="shared" si="17"/>
        <v>420000</v>
      </c>
      <c r="W33" s="331">
        <f t="shared" si="18"/>
        <v>5</v>
      </c>
      <c r="X33" s="332">
        <f t="shared" si="19"/>
        <v>2100000</v>
      </c>
      <c r="Y33" s="332">
        <f t="shared" si="20"/>
        <v>0</v>
      </c>
      <c r="Z33" s="332">
        <f t="shared" si="21"/>
        <v>0</v>
      </c>
      <c r="AA33" s="332">
        <f t="shared" si="22"/>
        <v>0</v>
      </c>
      <c r="AB33" s="333">
        <f t="shared" si="23"/>
        <v>0</v>
      </c>
      <c r="AC33" s="333">
        <f t="shared" si="24"/>
        <v>0</v>
      </c>
      <c r="AD33" s="333">
        <f t="shared" si="25"/>
        <v>0</v>
      </c>
      <c r="AE33" s="333">
        <f t="shared" si="26"/>
        <v>2100000</v>
      </c>
      <c r="AF33" s="243">
        <f t="shared" si="27"/>
        <v>0</v>
      </c>
    </row>
    <row r="34" spans="1:32" ht="21" customHeight="1" x14ac:dyDescent="0.2">
      <c r="A34" s="244" t="str">
        <f t="shared" si="13"/>
        <v>02.06.02.06</v>
      </c>
      <c r="B34" s="321">
        <v>9</v>
      </c>
      <c r="C34" s="329" t="s">
        <v>339</v>
      </c>
      <c r="D34" s="323" t="s">
        <v>120</v>
      </c>
      <c r="E34" s="324" t="s">
        <v>331</v>
      </c>
      <c r="F34" s="325" t="s">
        <v>32</v>
      </c>
      <c r="G34" s="271"/>
      <c r="H34" s="325" t="s">
        <v>122</v>
      </c>
      <c r="I34" s="326">
        <v>2000</v>
      </c>
      <c r="J34" s="315"/>
      <c r="K34" s="315"/>
      <c r="L34" s="315"/>
      <c r="M34" s="315"/>
      <c r="N34" s="315"/>
      <c r="O34" s="329" t="s">
        <v>34</v>
      </c>
      <c r="P34" s="330">
        <v>1250000</v>
      </c>
      <c r="Q34" s="308"/>
      <c r="S34" s="257" t="str">
        <f t="shared" si="14"/>
        <v>02.06.02</v>
      </c>
      <c r="T34" s="245" t="str">
        <f t="shared" si="15"/>
        <v>Alat Rumah Tangga</v>
      </c>
      <c r="U34" s="245">
        <f t="shared" si="16"/>
        <v>5</v>
      </c>
      <c r="V34" s="243">
        <f t="shared" si="17"/>
        <v>250000</v>
      </c>
      <c r="W34" s="331">
        <f t="shared" si="18"/>
        <v>5</v>
      </c>
      <c r="X34" s="332">
        <f t="shared" si="19"/>
        <v>1250000</v>
      </c>
      <c r="Y34" s="332">
        <f t="shared" si="20"/>
        <v>0</v>
      </c>
      <c r="Z34" s="332">
        <f t="shared" si="21"/>
        <v>0</v>
      </c>
      <c r="AA34" s="332">
        <f t="shared" si="22"/>
        <v>0</v>
      </c>
      <c r="AB34" s="333">
        <f t="shared" si="23"/>
        <v>0</v>
      </c>
      <c r="AC34" s="333">
        <f t="shared" si="24"/>
        <v>0</v>
      </c>
      <c r="AD34" s="333">
        <f t="shared" si="25"/>
        <v>0</v>
      </c>
      <c r="AE34" s="333">
        <f t="shared" si="26"/>
        <v>1250000</v>
      </c>
      <c r="AF34" s="243">
        <f t="shared" si="27"/>
        <v>0</v>
      </c>
    </row>
    <row r="35" spans="1:32" ht="21" customHeight="1" x14ac:dyDescent="0.2">
      <c r="A35" s="244" t="str">
        <f t="shared" si="13"/>
        <v>02.06.01.04</v>
      </c>
      <c r="B35" s="321">
        <v>10</v>
      </c>
      <c r="C35" s="329" t="s">
        <v>340</v>
      </c>
      <c r="D35" s="323" t="s">
        <v>126</v>
      </c>
      <c r="E35" s="324" t="s">
        <v>331</v>
      </c>
      <c r="F35" s="325" t="s">
        <v>96</v>
      </c>
      <c r="G35" s="271"/>
      <c r="H35" s="325" t="s">
        <v>128</v>
      </c>
      <c r="I35" s="326">
        <v>2000</v>
      </c>
      <c r="J35" s="315"/>
      <c r="K35" s="315"/>
      <c r="L35" s="315"/>
      <c r="M35" s="315"/>
      <c r="N35" s="315"/>
      <c r="O35" s="329" t="s">
        <v>34</v>
      </c>
      <c r="P35" s="330">
        <v>770000</v>
      </c>
      <c r="Q35" s="308"/>
      <c r="S35" s="257" t="str">
        <f t="shared" si="14"/>
        <v>02.06.01</v>
      </c>
      <c r="T35" s="245" t="str">
        <f t="shared" si="15"/>
        <v>Alat Kantor</v>
      </c>
      <c r="U35" s="245">
        <f t="shared" si="16"/>
        <v>5</v>
      </c>
      <c r="V35" s="243">
        <f t="shared" si="17"/>
        <v>154000</v>
      </c>
      <c r="W35" s="331">
        <f t="shared" si="18"/>
        <v>5</v>
      </c>
      <c r="X35" s="332">
        <f t="shared" si="19"/>
        <v>770000</v>
      </c>
      <c r="Y35" s="332">
        <f t="shared" si="20"/>
        <v>0</v>
      </c>
      <c r="Z35" s="332">
        <f t="shared" si="21"/>
        <v>0</v>
      </c>
      <c r="AA35" s="332">
        <f t="shared" si="22"/>
        <v>0</v>
      </c>
      <c r="AB35" s="333">
        <f t="shared" si="23"/>
        <v>0</v>
      </c>
      <c r="AC35" s="333">
        <f t="shared" si="24"/>
        <v>0</v>
      </c>
      <c r="AD35" s="333">
        <f t="shared" si="25"/>
        <v>0</v>
      </c>
      <c r="AE35" s="333">
        <f t="shared" si="26"/>
        <v>770000</v>
      </c>
      <c r="AF35" s="243">
        <f t="shared" si="27"/>
        <v>0</v>
      </c>
    </row>
    <row r="36" spans="1:32" ht="21" customHeight="1" x14ac:dyDescent="0.2">
      <c r="A36" s="244" t="str">
        <f t="shared" si="13"/>
        <v>02.06.01.01</v>
      </c>
      <c r="B36" s="321">
        <v>11</v>
      </c>
      <c r="C36" s="329" t="s">
        <v>336</v>
      </c>
      <c r="D36" s="323" t="s">
        <v>98</v>
      </c>
      <c r="E36" s="324" t="s">
        <v>331</v>
      </c>
      <c r="F36" s="325" t="s">
        <v>100</v>
      </c>
      <c r="G36" s="271"/>
      <c r="H36" s="325" t="s">
        <v>106</v>
      </c>
      <c r="I36" s="326">
        <v>2000</v>
      </c>
      <c r="J36" s="315"/>
      <c r="K36" s="315"/>
      <c r="L36" s="315"/>
      <c r="M36" s="315"/>
      <c r="N36" s="315"/>
      <c r="O36" s="329" t="s">
        <v>34</v>
      </c>
      <c r="P36" s="330">
        <v>1050000</v>
      </c>
      <c r="Q36" s="308"/>
      <c r="S36" s="257" t="str">
        <f t="shared" si="14"/>
        <v>02.06.01</v>
      </c>
      <c r="T36" s="245" t="str">
        <f t="shared" si="15"/>
        <v>Alat Kantor</v>
      </c>
      <c r="U36" s="245">
        <f t="shared" si="16"/>
        <v>5</v>
      </c>
      <c r="V36" s="243">
        <f t="shared" si="17"/>
        <v>210000</v>
      </c>
      <c r="W36" s="331">
        <f t="shared" si="18"/>
        <v>5</v>
      </c>
      <c r="X36" s="332">
        <f t="shared" si="19"/>
        <v>1050000</v>
      </c>
      <c r="Y36" s="332">
        <f t="shared" si="20"/>
        <v>0</v>
      </c>
      <c r="Z36" s="332">
        <f t="shared" si="21"/>
        <v>0</v>
      </c>
      <c r="AA36" s="332">
        <f t="shared" si="22"/>
        <v>0</v>
      </c>
      <c r="AB36" s="333">
        <f t="shared" si="23"/>
        <v>0</v>
      </c>
      <c r="AC36" s="333">
        <f t="shared" si="24"/>
        <v>0</v>
      </c>
      <c r="AD36" s="333">
        <f t="shared" si="25"/>
        <v>0</v>
      </c>
      <c r="AE36" s="333">
        <f t="shared" si="26"/>
        <v>1050000</v>
      </c>
      <c r="AF36" s="243">
        <f t="shared" si="27"/>
        <v>0</v>
      </c>
    </row>
    <row r="37" spans="1:32" ht="21" customHeight="1" x14ac:dyDescent="0.2">
      <c r="A37" s="244" t="str">
        <f t="shared" si="13"/>
        <v>02.06.01.04</v>
      </c>
      <c r="B37" s="321">
        <v>12</v>
      </c>
      <c r="C37" s="329" t="s">
        <v>337</v>
      </c>
      <c r="D37" s="323" t="s">
        <v>130</v>
      </c>
      <c r="E37" s="324" t="s">
        <v>331</v>
      </c>
      <c r="F37" s="325" t="s">
        <v>115</v>
      </c>
      <c r="G37" s="271"/>
      <c r="H37" s="325" t="s">
        <v>106</v>
      </c>
      <c r="I37" s="326">
        <v>2000</v>
      </c>
      <c r="J37" s="315"/>
      <c r="K37" s="315"/>
      <c r="L37" s="315"/>
      <c r="M37" s="315"/>
      <c r="N37" s="315"/>
      <c r="O37" s="329" t="s">
        <v>34</v>
      </c>
      <c r="P37" s="330">
        <v>1430000</v>
      </c>
      <c r="Q37" s="308"/>
      <c r="S37" s="257" t="str">
        <f t="shared" si="14"/>
        <v>02.06.01</v>
      </c>
      <c r="T37" s="245" t="str">
        <f t="shared" si="15"/>
        <v>Alat Kantor</v>
      </c>
      <c r="U37" s="245">
        <f t="shared" si="16"/>
        <v>5</v>
      </c>
      <c r="V37" s="243">
        <f t="shared" si="17"/>
        <v>286000</v>
      </c>
      <c r="W37" s="331">
        <f t="shared" si="18"/>
        <v>5</v>
      </c>
      <c r="X37" s="332">
        <f t="shared" si="19"/>
        <v>1430000</v>
      </c>
      <c r="Y37" s="332">
        <f t="shared" si="20"/>
        <v>0</v>
      </c>
      <c r="Z37" s="332">
        <f t="shared" si="21"/>
        <v>0</v>
      </c>
      <c r="AA37" s="332">
        <f t="shared" si="22"/>
        <v>0</v>
      </c>
      <c r="AB37" s="333">
        <f t="shared" si="23"/>
        <v>0</v>
      </c>
      <c r="AC37" s="333">
        <f t="shared" si="24"/>
        <v>0</v>
      </c>
      <c r="AD37" s="333">
        <f t="shared" si="25"/>
        <v>0</v>
      </c>
      <c r="AE37" s="333">
        <f t="shared" si="26"/>
        <v>1430000</v>
      </c>
      <c r="AF37" s="243">
        <f t="shared" si="27"/>
        <v>0</v>
      </c>
    </row>
    <row r="38" spans="1:32" ht="21" customHeight="1" x14ac:dyDescent="0.2">
      <c r="A38" s="244" t="str">
        <f t="shared" si="13"/>
        <v>02.06.01.01</v>
      </c>
      <c r="B38" s="321">
        <v>13</v>
      </c>
      <c r="C38" s="329" t="s">
        <v>336</v>
      </c>
      <c r="D38" s="323" t="s">
        <v>98</v>
      </c>
      <c r="E38" s="324" t="s">
        <v>331</v>
      </c>
      <c r="F38" s="325" t="s">
        <v>96</v>
      </c>
      <c r="G38" s="271"/>
      <c r="H38" s="325" t="s">
        <v>106</v>
      </c>
      <c r="I38" s="326">
        <v>2000</v>
      </c>
      <c r="J38" s="315"/>
      <c r="K38" s="315"/>
      <c r="L38" s="315"/>
      <c r="M38" s="315"/>
      <c r="N38" s="315"/>
      <c r="O38" s="329" t="s">
        <v>34</v>
      </c>
      <c r="P38" s="330">
        <v>595000</v>
      </c>
      <c r="Q38" s="308"/>
      <c r="S38" s="257" t="str">
        <f t="shared" si="14"/>
        <v>02.06.01</v>
      </c>
      <c r="T38" s="245" t="str">
        <f t="shared" si="15"/>
        <v>Alat Kantor</v>
      </c>
      <c r="U38" s="245">
        <f t="shared" si="16"/>
        <v>5</v>
      </c>
      <c r="V38" s="243">
        <f t="shared" si="17"/>
        <v>119000</v>
      </c>
      <c r="W38" s="331">
        <f t="shared" si="18"/>
        <v>5</v>
      </c>
      <c r="X38" s="332">
        <f t="shared" si="19"/>
        <v>595000</v>
      </c>
      <c r="Y38" s="332">
        <f t="shared" si="20"/>
        <v>0</v>
      </c>
      <c r="Z38" s="332">
        <f t="shared" si="21"/>
        <v>0</v>
      </c>
      <c r="AA38" s="332">
        <f t="shared" si="22"/>
        <v>0</v>
      </c>
      <c r="AB38" s="333">
        <f t="shared" si="23"/>
        <v>0</v>
      </c>
      <c r="AC38" s="333">
        <f t="shared" si="24"/>
        <v>0</v>
      </c>
      <c r="AD38" s="333">
        <f t="shared" si="25"/>
        <v>0</v>
      </c>
      <c r="AE38" s="333">
        <f t="shared" si="26"/>
        <v>595000</v>
      </c>
      <c r="AF38" s="243">
        <f t="shared" si="27"/>
        <v>0</v>
      </c>
    </row>
    <row r="39" spans="1:32" ht="21" customHeight="1" x14ac:dyDescent="0.2">
      <c r="A39" s="244" t="str">
        <f t="shared" si="13"/>
        <v>02.06.01.04</v>
      </c>
      <c r="B39" s="321">
        <v>14</v>
      </c>
      <c r="C39" s="329" t="s">
        <v>337</v>
      </c>
      <c r="D39" s="323" t="s">
        <v>130</v>
      </c>
      <c r="E39" s="324" t="s">
        <v>331</v>
      </c>
      <c r="F39" s="325" t="s">
        <v>133</v>
      </c>
      <c r="G39" s="271"/>
      <c r="H39" s="325" t="s">
        <v>106</v>
      </c>
      <c r="I39" s="326">
        <v>2000</v>
      </c>
      <c r="J39" s="315"/>
      <c r="K39" s="315"/>
      <c r="L39" s="315"/>
      <c r="M39" s="315"/>
      <c r="N39" s="315"/>
      <c r="O39" s="329" t="s">
        <v>34</v>
      </c>
      <c r="P39" s="330">
        <v>650000</v>
      </c>
      <c r="Q39" s="308" t="s">
        <v>43</v>
      </c>
      <c r="S39" s="257" t="str">
        <f t="shared" si="14"/>
        <v>02.06.01</v>
      </c>
      <c r="T39" s="245" t="str">
        <f t="shared" si="15"/>
        <v>Alat Kantor</v>
      </c>
      <c r="U39" s="245">
        <f t="shared" si="16"/>
        <v>5</v>
      </c>
      <c r="V39" s="243">
        <f t="shared" si="17"/>
        <v>130000</v>
      </c>
      <c r="W39" s="331">
        <f t="shared" si="18"/>
        <v>5</v>
      </c>
      <c r="X39" s="332">
        <f t="shared" si="19"/>
        <v>650000</v>
      </c>
      <c r="Y39" s="332">
        <f t="shared" si="20"/>
        <v>0</v>
      </c>
      <c r="Z39" s="332">
        <f t="shared" si="21"/>
        <v>0</v>
      </c>
      <c r="AA39" s="332">
        <f t="shared" si="22"/>
        <v>0</v>
      </c>
      <c r="AB39" s="333">
        <f t="shared" si="23"/>
        <v>0</v>
      </c>
      <c r="AC39" s="333">
        <f t="shared" si="24"/>
        <v>0</v>
      </c>
      <c r="AD39" s="333">
        <f t="shared" si="25"/>
        <v>0</v>
      </c>
      <c r="AE39" s="333">
        <f t="shared" si="26"/>
        <v>650000</v>
      </c>
      <c r="AF39" s="243">
        <f t="shared" si="27"/>
        <v>0</v>
      </c>
    </row>
    <row r="40" spans="1:32" ht="21" customHeight="1" x14ac:dyDescent="0.2">
      <c r="A40" s="244" t="str">
        <f t="shared" si="13"/>
        <v>02.06.02.01</v>
      </c>
      <c r="B40" s="321">
        <v>15</v>
      </c>
      <c r="C40" s="329" t="s">
        <v>333</v>
      </c>
      <c r="D40" s="323" t="s">
        <v>90</v>
      </c>
      <c r="E40" s="324" t="s">
        <v>331</v>
      </c>
      <c r="F40" s="325" t="s">
        <v>92</v>
      </c>
      <c r="G40" s="271"/>
      <c r="H40" s="325" t="s">
        <v>93</v>
      </c>
      <c r="I40" s="326">
        <v>2000</v>
      </c>
      <c r="J40" s="315"/>
      <c r="K40" s="315"/>
      <c r="L40" s="315"/>
      <c r="M40" s="315"/>
      <c r="N40" s="315"/>
      <c r="O40" s="329" t="s">
        <v>34</v>
      </c>
      <c r="P40" s="330">
        <v>1350000</v>
      </c>
      <c r="Q40" s="308" t="s">
        <v>43</v>
      </c>
      <c r="S40" s="257" t="str">
        <f t="shared" si="14"/>
        <v>02.06.02</v>
      </c>
      <c r="T40" s="245" t="str">
        <f t="shared" si="15"/>
        <v>Alat Rumah Tangga</v>
      </c>
      <c r="U40" s="245">
        <f t="shared" si="16"/>
        <v>5</v>
      </c>
      <c r="V40" s="243">
        <f t="shared" si="17"/>
        <v>270000</v>
      </c>
      <c r="W40" s="331">
        <f t="shared" si="18"/>
        <v>5</v>
      </c>
      <c r="X40" s="332">
        <f t="shared" si="19"/>
        <v>1350000</v>
      </c>
      <c r="Y40" s="332">
        <f t="shared" si="20"/>
        <v>0</v>
      </c>
      <c r="Z40" s="332">
        <f t="shared" si="21"/>
        <v>0</v>
      </c>
      <c r="AA40" s="332">
        <f t="shared" si="22"/>
        <v>0</v>
      </c>
      <c r="AB40" s="333">
        <f t="shared" si="23"/>
        <v>0</v>
      </c>
      <c r="AC40" s="333">
        <f t="shared" si="24"/>
        <v>0</v>
      </c>
      <c r="AD40" s="333">
        <f t="shared" si="25"/>
        <v>0</v>
      </c>
      <c r="AE40" s="333">
        <f t="shared" si="26"/>
        <v>1350000</v>
      </c>
      <c r="AF40" s="243">
        <f t="shared" si="27"/>
        <v>0</v>
      </c>
    </row>
    <row r="41" spans="1:32" ht="21" customHeight="1" x14ac:dyDescent="0.2">
      <c r="A41" s="244" t="str">
        <f t="shared" si="13"/>
        <v>02.06.01.04</v>
      </c>
      <c r="B41" s="321">
        <v>16</v>
      </c>
      <c r="C41" s="329" t="s">
        <v>337</v>
      </c>
      <c r="D41" s="323" t="s">
        <v>142</v>
      </c>
      <c r="E41" s="324" t="s">
        <v>331</v>
      </c>
      <c r="F41" s="325" t="s">
        <v>144</v>
      </c>
      <c r="G41" s="271"/>
      <c r="H41" s="325" t="s">
        <v>106</v>
      </c>
      <c r="I41" s="326">
        <v>2000</v>
      </c>
      <c r="J41" s="315"/>
      <c r="K41" s="315"/>
      <c r="L41" s="315"/>
      <c r="M41" s="315"/>
      <c r="N41" s="315"/>
      <c r="O41" s="329" t="s">
        <v>34</v>
      </c>
      <c r="P41" s="330">
        <v>1050000</v>
      </c>
      <c r="Q41" s="308" t="s">
        <v>43</v>
      </c>
      <c r="S41" s="257" t="str">
        <f t="shared" si="14"/>
        <v>02.06.01</v>
      </c>
      <c r="T41" s="245" t="str">
        <f t="shared" si="15"/>
        <v>Alat Kantor</v>
      </c>
      <c r="U41" s="245">
        <f t="shared" si="16"/>
        <v>5</v>
      </c>
      <c r="V41" s="243">
        <f t="shared" si="17"/>
        <v>210000</v>
      </c>
      <c r="W41" s="331">
        <f t="shared" si="18"/>
        <v>5</v>
      </c>
      <c r="X41" s="332">
        <f t="shared" si="19"/>
        <v>1050000</v>
      </c>
      <c r="Y41" s="332">
        <f t="shared" si="20"/>
        <v>0</v>
      </c>
      <c r="Z41" s="332">
        <f t="shared" si="21"/>
        <v>0</v>
      </c>
      <c r="AA41" s="332">
        <f t="shared" si="22"/>
        <v>0</v>
      </c>
      <c r="AB41" s="333">
        <f t="shared" si="23"/>
        <v>0</v>
      </c>
      <c r="AC41" s="333">
        <f t="shared" si="24"/>
        <v>0</v>
      </c>
      <c r="AD41" s="333">
        <f t="shared" si="25"/>
        <v>0</v>
      </c>
      <c r="AE41" s="333">
        <f t="shared" si="26"/>
        <v>1050000</v>
      </c>
      <c r="AF41" s="243">
        <f t="shared" si="27"/>
        <v>0</v>
      </c>
    </row>
    <row r="42" spans="1:32" ht="21" customHeight="1" x14ac:dyDescent="0.2">
      <c r="A42" s="244" t="str">
        <f t="shared" si="13"/>
        <v>02.06.04.07</v>
      </c>
      <c r="B42" s="321">
        <v>17</v>
      </c>
      <c r="C42" s="329" t="s">
        <v>398</v>
      </c>
      <c r="D42" s="323" t="s">
        <v>145</v>
      </c>
      <c r="E42" s="324" t="s">
        <v>331</v>
      </c>
      <c r="F42" s="325" t="s">
        <v>96</v>
      </c>
      <c r="G42" s="271"/>
      <c r="H42" s="325" t="s">
        <v>97</v>
      </c>
      <c r="I42" s="326">
        <v>2000</v>
      </c>
      <c r="J42" s="315"/>
      <c r="K42" s="315"/>
      <c r="L42" s="315"/>
      <c r="M42" s="315"/>
      <c r="N42" s="315"/>
      <c r="O42" s="329" t="s">
        <v>34</v>
      </c>
      <c r="P42" s="330">
        <v>750000</v>
      </c>
      <c r="Q42" s="308" t="s">
        <v>147</v>
      </c>
      <c r="S42" s="257" t="str">
        <f t="shared" si="14"/>
        <v>02.06.04</v>
      </c>
      <c r="T42" s="245" t="str">
        <f t="shared" si="15"/>
        <v>Meja Dan Kursi Kerja/Rapat Pejabat</v>
      </c>
      <c r="U42" s="245">
        <f t="shared" si="16"/>
        <v>5</v>
      </c>
      <c r="V42" s="243">
        <f t="shared" si="17"/>
        <v>150000</v>
      </c>
      <c r="W42" s="331">
        <f t="shared" si="18"/>
        <v>5</v>
      </c>
      <c r="X42" s="332">
        <f t="shared" si="19"/>
        <v>750000</v>
      </c>
      <c r="Y42" s="332">
        <f t="shared" si="20"/>
        <v>0</v>
      </c>
      <c r="Z42" s="332">
        <f t="shared" si="21"/>
        <v>0</v>
      </c>
      <c r="AA42" s="332">
        <f t="shared" si="22"/>
        <v>0</v>
      </c>
      <c r="AB42" s="333">
        <f t="shared" si="23"/>
        <v>0</v>
      </c>
      <c r="AC42" s="333">
        <f t="shared" si="24"/>
        <v>0</v>
      </c>
      <c r="AD42" s="333">
        <f t="shared" si="25"/>
        <v>0</v>
      </c>
      <c r="AE42" s="333">
        <f t="shared" si="26"/>
        <v>750000</v>
      </c>
      <c r="AF42" s="243">
        <f t="shared" si="27"/>
        <v>0</v>
      </c>
    </row>
    <row r="43" spans="1:32" ht="21" customHeight="1" x14ac:dyDescent="0.2">
      <c r="A43" s="244" t="str">
        <f t="shared" si="13"/>
        <v>02.06.01.01</v>
      </c>
      <c r="B43" s="321">
        <v>18</v>
      </c>
      <c r="C43" s="329" t="s">
        <v>336</v>
      </c>
      <c r="D43" s="323" t="s">
        <v>98</v>
      </c>
      <c r="E43" s="324" t="s">
        <v>331</v>
      </c>
      <c r="F43" s="325" t="s">
        <v>153</v>
      </c>
      <c r="G43" s="271"/>
      <c r="H43" s="325" t="s">
        <v>106</v>
      </c>
      <c r="I43" s="326">
        <v>2000</v>
      </c>
      <c r="J43" s="315"/>
      <c r="K43" s="315"/>
      <c r="L43" s="315"/>
      <c r="M43" s="315"/>
      <c r="N43" s="315"/>
      <c r="O43" s="329" t="s">
        <v>34</v>
      </c>
      <c r="P43" s="330">
        <v>900000</v>
      </c>
      <c r="Q43" s="308"/>
      <c r="S43" s="257" t="str">
        <f t="shared" si="14"/>
        <v>02.06.01</v>
      </c>
      <c r="T43" s="245" t="str">
        <f t="shared" si="15"/>
        <v>Alat Kantor</v>
      </c>
      <c r="U43" s="245">
        <f t="shared" si="16"/>
        <v>5</v>
      </c>
      <c r="V43" s="243">
        <f t="shared" si="17"/>
        <v>180000</v>
      </c>
      <c r="W43" s="331">
        <f t="shared" si="18"/>
        <v>5</v>
      </c>
      <c r="X43" s="332">
        <f t="shared" si="19"/>
        <v>900000</v>
      </c>
      <c r="Y43" s="332">
        <f t="shared" si="20"/>
        <v>0</v>
      </c>
      <c r="Z43" s="332">
        <f t="shared" si="21"/>
        <v>0</v>
      </c>
      <c r="AA43" s="332">
        <f t="shared" si="22"/>
        <v>0</v>
      </c>
      <c r="AB43" s="333">
        <f t="shared" si="23"/>
        <v>0</v>
      </c>
      <c r="AC43" s="333">
        <f t="shared" si="24"/>
        <v>0</v>
      </c>
      <c r="AD43" s="333">
        <f t="shared" si="25"/>
        <v>0</v>
      </c>
      <c r="AE43" s="333">
        <f t="shared" si="26"/>
        <v>900000</v>
      </c>
      <c r="AF43" s="243">
        <f t="shared" si="27"/>
        <v>0</v>
      </c>
    </row>
    <row r="44" spans="1:32" ht="21" customHeight="1" x14ac:dyDescent="0.2">
      <c r="A44" s="244" t="str">
        <f t="shared" si="13"/>
        <v>02.06.02.01</v>
      </c>
      <c r="B44" s="321">
        <v>19</v>
      </c>
      <c r="C44" s="340" t="s">
        <v>396</v>
      </c>
      <c r="D44" s="323" t="s">
        <v>94</v>
      </c>
      <c r="E44" s="324" t="s">
        <v>331</v>
      </c>
      <c r="F44" s="325" t="s">
        <v>96</v>
      </c>
      <c r="G44" s="271"/>
      <c r="H44" s="325" t="s">
        <v>138</v>
      </c>
      <c r="I44" s="326">
        <v>2000</v>
      </c>
      <c r="J44" s="315"/>
      <c r="K44" s="315"/>
      <c r="L44" s="315"/>
      <c r="M44" s="315"/>
      <c r="N44" s="315"/>
      <c r="O44" s="329" t="s">
        <v>34</v>
      </c>
      <c r="P44" s="330">
        <v>1530000</v>
      </c>
      <c r="Q44" s="308" t="s">
        <v>43</v>
      </c>
      <c r="S44" s="257" t="str">
        <f t="shared" si="14"/>
        <v>02.06.02</v>
      </c>
      <c r="T44" s="245" t="str">
        <f t="shared" si="15"/>
        <v>Alat Rumah Tangga</v>
      </c>
      <c r="U44" s="245">
        <f t="shared" si="16"/>
        <v>5</v>
      </c>
      <c r="V44" s="243">
        <f t="shared" si="17"/>
        <v>306000</v>
      </c>
      <c r="W44" s="331">
        <f t="shared" si="18"/>
        <v>5</v>
      </c>
      <c r="X44" s="332">
        <f t="shared" si="19"/>
        <v>1530000</v>
      </c>
      <c r="Y44" s="332">
        <f t="shared" si="20"/>
        <v>0</v>
      </c>
      <c r="Z44" s="332">
        <f t="shared" si="21"/>
        <v>0</v>
      </c>
      <c r="AA44" s="332">
        <f t="shared" si="22"/>
        <v>0</v>
      </c>
      <c r="AB44" s="333">
        <f t="shared" si="23"/>
        <v>0</v>
      </c>
      <c r="AC44" s="333">
        <f t="shared" si="24"/>
        <v>0</v>
      </c>
      <c r="AD44" s="333">
        <f t="shared" si="25"/>
        <v>0</v>
      </c>
      <c r="AE44" s="333">
        <f t="shared" si="26"/>
        <v>1530000</v>
      </c>
      <c r="AF44" s="243">
        <f t="shared" si="27"/>
        <v>0</v>
      </c>
    </row>
    <row r="45" spans="1:32" ht="21" customHeight="1" x14ac:dyDescent="0.2">
      <c r="A45" s="244" t="str">
        <f t="shared" si="13"/>
        <v>02.06.02.01</v>
      </c>
      <c r="B45" s="321">
        <v>20</v>
      </c>
      <c r="C45" s="329" t="s">
        <v>341</v>
      </c>
      <c r="D45" s="323" t="s">
        <v>107</v>
      </c>
      <c r="E45" s="324" t="s">
        <v>331</v>
      </c>
      <c r="F45" s="325" t="s">
        <v>96</v>
      </c>
      <c r="G45" s="271"/>
      <c r="H45" s="325" t="s">
        <v>128</v>
      </c>
      <c r="I45" s="326">
        <v>2000</v>
      </c>
      <c r="J45" s="315"/>
      <c r="K45" s="315"/>
      <c r="L45" s="315"/>
      <c r="M45" s="315"/>
      <c r="N45" s="315"/>
      <c r="O45" s="329" t="s">
        <v>34</v>
      </c>
      <c r="P45" s="330">
        <v>550000</v>
      </c>
      <c r="Q45" s="308"/>
      <c r="S45" s="257" t="str">
        <f t="shared" si="14"/>
        <v>02.06.02</v>
      </c>
      <c r="T45" s="245" t="str">
        <f t="shared" si="15"/>
        <v>Alat Rumah Tangga</v>
      </c>
      <c r="U45" s="245">
        <f t="shared" si="16"/>
        <v>5</v>
      </c>
      <c r="V45" s="243">
        <f t="shared" si="17"/>
        <v>110000</v>
      </c>
      <c r="W45" s="331">
        <f t="shared" si="18"/>
        <v>5</v>
      </c>
      <c r="X45" s="332">
        <f t="shared" si="19"/>
        <v>550000</v>
      </c>
      <c r="Y45" s="332">
        <f t="shared" si="20"/>
        <v>0</v>
      </c>
      <c r="Z45" s="332">
        <f t="shared" si="21"/>
        <v>0</v>
      </c>
      <c r="AA45" s="332">
        <f t="shared" si="22"/>
        <v>0</v>
      </c>
      <c r="AB45" s="333">
        <f t="shared" si="23"/>
        <v>0</v>
      </c>
      <c r="AC45" s="333">
        <f t="shared" si="24"/>
        <v>0</v>
      </c>
      <c r="AD45" s="333">
        <f t="shared" si="25"/>
        <v>0</v>
      </c>
      <c r="AE45" s="333">
        <f t="shared" si="26"/>
        <v>550000</v>
      </c>
      <c r="AF45" s="243">
        <f t="shared" si="27"/>
        <v>0</v>
      </c>
    </row>
    <row r="46" spans="1:32" ht="21" customHeight="1" x14ac:dyDescent="0.2">
      <c r="A46" s="244" t="str">
        <f t="shared" si="13"/>
        <v>02.06.01.01</v>
      </c>
      <c r="B46" s="321">
        <v>21</v>
      </c>
      <c r="C46" s="329" t="s">
        <v>336</v>
      </c>
      <c r="D46" s="323" t="s">
        <v>98</v>
      </c>
      <c r="E46" s="324" t="s">
        <v>331</v>
      </c>
      <c r="F46" s="325" t="s">
        <v>119</v>
      </c>
      <c r="G46" s="271"/>
      <c r="H46" s="325" t="s">
        <v>106</v>
      </c>
      <c r="I46" s="326">
        <v>2000</v>
      </c>
      <c r="J46" s="315"/>
      <c r="K46" s="315"/>
      <c r="L46" s="315"/>
      <c r="M46" s="315"/>
      <c r="N46" s="315"/>
      <c r="O46" s="329" t="s">
        <v>34</v>
      </c>
      <c r="P46" s="330">
        <v>1050000</v>
      </c>
      <c r="Q46" s="308"/>
      <c r="S46" s="257" t="str">
        <f t="shared" si="14"/>
        <v>02.06.01</v>
      </c>
      <c r="T46" s="245" t="str">
        <f t="shared" si="15"/>
        <v>Alat Kantor</v>
      </c>
      <c r="U46" s="245">
        <f t="shared" si="16"/>
        <v>5</v>
      </c>
      <c r="V46" s="243">
        <f t="shared" si="17"/>
        <v>210000</v>
      </c>
      <c r="W46" s="331">
        <f t="shared" si="18"/>
        <v>5</v>
      </c>
      <c r="X46" s="332">
        <f t="shared" si="19"/>
        <v>1050000</v>
      </c>
      <c r="Y46" s="332">
        <f t="shared" si="20"/>
        <v>0</v>
      </c>
      <c r="Z46" s="332">
        <f t="shared" si="21"/>
        <v>0</v>
      </c>
      <c r="AA46" s="332">
        <f t="shared" si="22"/>
        <v>0</v>
      </c>
      <c r="AB46" s="333">
        <f t="shared" si="23"/>
        <v>0</v>
      </c>
      <c r="AC46" s="333">
        <f t="shared" si="24"/>
        <v>0</v>
      </c>
      <c r="AD46" s="333">
        <f t="shared" si="25"/>
        <v>0</v>
      </c>
      <c r="AE46" s="333">
        <f t="shared" si="26"/>
        <v>1050000</v>
      </c>
      <c r="AF46" s="243">
        <f t="shared" si="27"/>
        <v>0</v>
      </c>
    </row>
    <row r="47" spans="1:32" ht="21" customHeight="1" x14ac:dyDescent="0.2">
      <c r="A47" s="244" t="str">
        <f t="shared" si="13"/>
        <v>02.06.01.04</v>
      </c>
      <c r="B47" s="321">
        <v>22</v>
      </c>
      <c r="C47" s="329" t="s">
        <v>337</v>
      </c>
      <c r="D47" s="323" t="s">
        <v>142</v>
      </c>
      <c r="E47" s="324" t="s">
        <v>331</v>
      </c>
      <c r="F47" s="325" t="s">
        <v>144</v>
      </c>
      <c r="G47" s="271"/>
      <c r="H47" s="325" t="s">
        <v>106</v>
      </c>
      <c r="I47" s="326">
        <v>2000</v>
      </c>
      <c r="J47" s="315"/>
      <c r="K47" s="315"/>
      <c r="L47" s="315"/>
      <c r="M47" s="315"/>
      <c r="N47" s="315"/>
      <c r="O47" s="329" t="s">
        <v>34</v>
      </c>
      <c r="P47" s="330">
        <v>1960000</v>
      </c>
      <c r="Q47" s="308" t="s">
        <v>43</v>
      </c>
      <c r="S47" s="257" t="str">
        <f t="shared" si="14"/>
        <v>02.06.01</v>
      </c>
      <c r="T47" s="245" t="str">
        <f t="shared" si="15"/>
        <v>Alat Kantor</v>
      </c>
      <c r="U47" s="245">
        <f t="shared" si="16"/>
        <v>5</v>
      </c>
      <c r="V47" s="243">
        <f t="shared" si="17"/>
        <v>392000</v>
      </c>
      <c r="W47" s="331">
        <f t="shared" si="18"/>
        <v>5</v>
      </c>
      <c r="X47" s="332">
        <f t="shared" si="19"/>
        <v>1960000</v>
      </c>
      <c r="Y47" s="332">
        <f t="shared" si="20"/>
        <v>0</v>
      </c>
      <c r="Z47" s="332">
        <f t="shared" si="21"/>
        <v>0</v>
      </c>
      <c r="AA47" s="332">
        <f t="shared" si="22"/>
        <v>0</v>
      </c>
      <c r="AB47" s="333">
        <f t="shared" si="23"/>
        <v>0</v>
      </c>
      <c r="AC47" s="333">
        <f t="shared" si="24"/>
        <v>0</v>
      </c>
      <c r="AD47" s="333">
        <f t="shared" si="25"/>
        <v>0</v>
      </c>
      <c r="AE47" s="333">
        <f t="shared" si="26"/>
        <v>1960000</v>
      </c>
      <c r="AF47" s="243">
        <f t="shared" si="27"/>
        <v>0</v>
      </c>
    </row>
    <row r="48" spans="1:32" ht="21" customHeight="1" x14ac:dyDescent="0.2">
      <c r="A48" s="244" t="str">
        <f t="shared" si="13"/>
        <v>02.06.02.01</v>
      </c>
      <c r="B48" s="321">
        <v>23</v>
      </c>
      <c r="C48" s="322" t="s">
        <v>350</v>
      </c>
      <c r="D48" s="323" t="s">
        <v>139</v>
      </c>
      <c r="E48" s="324" t="s">
        <v>331</v>
      </c>
      <c r="F48" s="325" t="s">
        <v>160</v>
      </c>
      <c r="G48" s="271"/>
      <c r="H48" s="325" t="s">
        <v>141</v>
      </c>
      <c r="I48" s="326">
        <v>2000</v>
      </c>
      <c r="J48" s="315"/>
      <c r="K48" s="315"/>
      <c r="L48" s="315"/>
      <c r="M48" s="315"/>
      <c r="N48" s="315"/>
      <c r="O48" s="329" t="s">
        <v>34</v>
      </c>
      <c r="P48" s="330">
        <v>562500</v>
      </c>
      <c r="Q48" s="308" t="s">
        <v>161</v>
      </c>
      <c r="S48" s="257" t="str">
        <f t="shared" si="14"/>
        <v>02.06.02</v>
      </c>
      <c r="T48" s="245" t="str">
        <f t="shared" si="15"/>
        <v>Alat Rumah Tangga</v>
      </c>
      <c r="U48" s="245">
        <f t="shared" si="16"/>
        <v>5</v>
      </c>
      <c r="V48" s="243">
        <f t="shared" si="17"/>
        <v>112500</v>
      </c>
      <c r="W48" s="331">
        <f t="shared" si="18"/>
        <v>5</v>
      </c>
      <c r="X48" s="332">
        <f t="shared" si="19"/>
        <v>562500</v>
      </c>
      <c r="Y48" s="332">
        <f t="shared" si="20"/>
        <v>0</v>
      </c>
      <c r="Z48" s="332">
        <f t="shared" si="21"/>
        <v>0</v>
      </c>
      <c r="AA48" s="332">
        <f t="shared" si="22"/>
        <v>0</v>
      </c>
      <c r="AB48" s="333">
        <f t="shared" si="23"/>
        <v>0</v>
      </c>
      <c r="AC48" s="333">
        <f t="shared" si="24"/>
        <v>0</v>
      </c>
      <c r="AD48" s="333">
        <f t="shared" si="25"/>
        <v>0</v>
      </c>
      <c r="AE48" s="333">
        <f t="shared" si="26"/>
        <v>562500</v>
      </c>
      <c r="AF48" s="243">
        <f t="shared" si="27"/>
        <v>0</v>
      </c>
    </row>
    <row r="49" spans="1:32" ht="21" customHeight="1" x14ac:dyDescent="0.2">
      <c r="A49" s="244" t="str">
        <f t="shared" si="13"/>
        <v>02.06.01.04</v>
      </c>
      <c r="B49" s="321">
        <v>24</v>
      </c>
      <c r="C49" s="329" t="s">
        <v>337</v>
      </c>
      <c r="D49" s="323" t="s">
        <v>142</v>
      </c>
      <c r="E49" s="324" t="s">
        <v>331</v>
      </c>
      <c r="F49" s="325" t="s">
        <v>166</v>
      </c>
      <c r="G49" s="271"/>
      <c r="H49" s="325" t="s">
        <v>106</v>
      </c>
      <c r="I49" s="326">
        <v>2000</v>
      </c>
      <c r="J49" s="315"/>
      <c r="K49" s="315"/>
      <c r="L49" s="315"/>
      <c r="M49" s="315"/>
      <c r="N49" s="315"/>
      <c r="O49" s="329" t="s">
        <v>34</v>
      </c>
      <c r="P49" s="330">
        <v>1050000</v>
      </c>
      <c r="Q49" s="308" t="s">
        <v>43</v>
      </c>
      <c r="S49" s="257" t="str">
        <f t="shared" si="14"/>
        <v>02.06.01</v>
      </c>
      <c r="T49" s="245" t="str">
        <f t="shared" si="15"/>
        <v>Alat Kantor</v>
      </c>
      <c r="U49" s="245">
        <f t="shared" si="16"/>
        <v>5</v>
      </c>
      <c r="V49" s="243">
        <f t="shared" si="17"/>
        <v>210000</v>
      </c>
      <c r="W49" s="331">
        <f t="shared" si="18"/>
        <v>5</v>
      </c>
      <c r="X49" s="332">
        <f t="shared" si="19"/>
        <v>1050000</v>
      </c>
      <c r="Y49" s="332">
        <f t="shared" si="20"/>
        <v>0</v>
      </c>
      <c r="Z49" s="332">
        <f t="shared" si="21"/>
        <v>0</v>
      </c>
      <c r="AA49" s="332">
        <f t="shared" si="22"/>
        <v>0</v>
      </c>
      <c r="AB49" s="333">
        <f t="shared" si="23"/>
        <v>0</v>
      </c>
      <c r="AC49" s="333">
        <f t="shared" si="24"/>
        <v>0</v>
      </c>
      <c r="AD49" s="333">
        <f t="shared" si="25"/>
        <v>0</v>
      </c>
      <c r="AE49" s="333">
        <f t="shared" si="26"/>
        <v>1050000</v>
      </c>
      <c r="AF49" s="243">
        <f t="shared" si="27"/>
        <v>0</v>
      </c>
    </row>
    <row r="50" spans="1:32" ht="21" customHeight="1" x14ac:dyDescent="0.2">
      <c r="A50" s="244" t="str">
        <f t="shared" si="13"/>
        <v>02.06.02.04</v>
      </c>
      <c r="B50" s="321">
        <v>25</v>
      </c>
      <c r="C50" s="329" t="s">
        <v>342</v>
      </c>
      <c r="D50" s="323" t="s">
        <v>167</v>
      </c>
      <c r="E50" s="324" t="s">
        <v>331</v>
      </c>
      <c r="F50" s="325" t="s">
        <v>169</v>
      </c>
      <c r="G50" s="271"/>
      <c r="H50" s="325" t="s">
        <v>170</v>
      </c>
      <c r="I50" s="326">
        <v>2000</v>
      </c>
      <c r="J50" s="315"/>
      <c r="K50" s="315"/>
      <c r="L50" s="315"/>
      <c r="M50" s="315"/>
      <c r="N50" s="315"/>
      <c r="O50" s="329" t="s">
        <v>34</v>
      </c>
      <c r="P50" s="330">
        <v>1925000</v>
      </c>
      <c r="Q50" s="308" t="s">
        <v>147</v>
      </c>
      <c r="S50" s="257" t="str">
        <f t="shared" si="14"/>
        <v>02.06.02</v>
      </c>
      <c r="T50" s="245" t="str">
        <f t="shared" si="15"/>
        <v>Alat Rumah Tangga</v>
      </c>
      <c r="U50" s="245">
        <f t="shared" si="16"/>
        <v>5</v>
      </c>
      <c r="V50" s="243">
        <f t="shared" si="17"/>
        <v>385000</v>
      </c>
      <c r="W50" s="331">
        <f t="shared" si="18"/>
        <v>5</v>
      </c>
      <c r="X50" s="332">
        <f t="shared" si="19"/>
        <v>1925000</v>
      </c>
      <c r="Y50" s="332">
        <f t="shared" si="20"/>
        <v>0</v>
      </c>
      <c r="Z50" s="332">
        <f t="shared" si="21"/>
        <v>0</v>
      </c>
      <c r="AA50" s="332">
        <f t="shared" si="22"/>
        <v>0</v>
      </c>
      <c r="AB50" s="333">
        <f t="shared" si="23"/>
        <v>0</v>
      </c>
      <c r="AC50" s="333">
        <f t="shared" si="24"/>
        <v>0</v>
      </c>
      <c r="AD50" s="333">
        <f t="shared" si="25"/>
        <v>0</v>
      </c>
      <c r="AE50" s="333">
        <f t="shared" si="26"/>
        <v>1925000</v>
      </c>
      <c r="AF50" s="243">
        <f t="shared" si="27"/>
        <v>0</v>
      </c>
    </row>
    <row r="51" spans="1:32" ht="21" customHeight="1" x14ac:dyDescent="0.2">
      <c r="A51" s="244" t="str">
        <f t="shared" si="13"/>
        <v>02.06.04.07</v>
      </c>
      <c r="B51" s="321">
        <v>26</v>
      </c>
      <c r="C51" s="329" t="s">
        <v>398</v>
      </c>
      <c r="D51" s="323" t="s">
        <v>145</v>
      </c>
      <c r="E51" s="324" t="s">
        <v>331</v>
      </c>
      <c r="F51" s="325" t="s">
        <v>96</v>
      </c>
      <c r="G51" s="271"/>
      <c r="H51" s="325" t="s">
        <v>97</v>
      </c>
      <c r="I51" s="326">
        <v>2000</v>
      </c>
      <c r="J51" s="315"/>
      <c r="K51" s="315"/>
      <c r="L51" s="315"/>
      <c r="M51" s="315"/>
      <c r="N51" s="315"/>
      <c r="O51" s="329" t="s">
        <v>34</v>
      </c>
      <c r="P51" s="330">
        <v>700000</v>
      </c>
      <c r="Q51" s="308" t="s">
        <v>147</v>
      </c>
      <c r="S51" s="257" t="str">
        <f t="shared" si="14"/>
        <v>02.06.04</v>
      </c>
      <c r="T51" s="245" t="str">
        <f t="shared" si="15"/>
        <v>Meja Dan Kursi Kerja/Rapat Pejabat</v>
      </c>
      <c r="U51" s="245">
        <f t="shared" si="16"/>
        <v>5</v>
      </c>
      <c r="V51" s="243">
        <f t="shared" si="17"/>
        <v>140000</v>
      </c>
      <c r="W51" s="331">
        <f t="shared" si="18"/>
        <v>5</v>
      </c>
      <c r="X51" s="332">
        <f t="shared" si="19"/>
        <v>700000</v>
      </c>
      <c r="Y51" s="332">
        <f t="shared" si="20"/>
        <v>0</v>
      </c>
      <c r="Z51" s="332">
        <f t="shared" si="21"/>
        <v>0</v>
      </c>
      <c r="AA51" s="332">
        <f t="shared" si="22"/>
        <v>0</v>
      </c>
      <c r="AB51" s="333">
        <f t="shared" si="23"/>
        <v>0</v>
      </c>
      <c r="AC51" s="333">
        <f t="shared" si="24"/>
        <v>0</v>
      </c>
      <c r="AD51" s="333">
        <f t="shared" si="25"/>
        <v>0</v>
      </c>
      <c r="AE51" s="333">
        <f t="shared" si="26"/>
        <v>700000</v>
      </c>
      <c r="AF51" s="243">
        <f t="shared" si="27"/>
        <v>0</v>
      </c>
    </row>
    <row r="52" spans="1:32" ht="21" customHeight="1" x14ac:dyDescent="0.2">
      <c r="A52" s="244" t="str">
        <f t="shared" si="13"/>
        <v>02.06.02.01</v>
      </c>
      <c r="B52" s="321">
        <v>27</v>
      </c>
      <c r="C52" s="340" t="s">
        <v>396</v>
      </c>
      <c r="D52" s="323" t="s">
        <v>86</v>
      </c>
      <c r="E52" s="324" t="s">
        <v>331</v>
      </c>
      <c r="F52" s="325" t="s">
        <v>159</v>
      </c>
      <c r="G52" s="271"/>
      <c r="H52" s="325" t="s">
        <v>138</v>
      </c>
      <c r="I52" s="326">
        <v>2000</v>
      </c>
      <c r="J52" s="315"/>
      <c r="K52" s="315"/>
      <c r="L52" s="315"/>
      <c r="M52" s="315"/>
      <c r="N52" s="315"/>
      <c r="O52" s="329" t="s">
        <v>34</v>
      </c>
      <c r="P52" s="330">
        <v>560000</v>
      </c>
      <c r="Q52" s="335" t="s">
        <v>86</v>
      </c>
      <c r="R52" s="336" t="s">
        <v>43</v>
      </c>
      <c r="S52" s="257" t="str">
        <f t="shared" si="14"/>
        <v>02.06.02</v>
      </c>
      <c r="T52" s="245" t="str">
        <f t="shared" si="15"/>
        <v>Alat Rumah Tangga</v>
      </c>
      <c r="U52" s="245">
        <f t="shared" si="16"/>
        <v>5</v>
      </c>
      <c r="V52" s="243">
        <f t="shared" si="17"/>
        <v>112000</v>
      </c>
      <c r="W52" s="331">
        <f t="shared" si="18"/>
        <v>5</v>
      </c>
      <c r="X52" s="332">
        <f t="shared" si="19"/>
        <v>560000</v>
      </c>
      <c r="Y52" s="332">
        <f t="shared" si="20"/>
        <v>0</v>
      </c>
      <c r="Z52" s="332">
        <f t="shared" si="21"/>
        <v>0</v>
      </c>
      <c r="AA52" s="332">
        <f t="shared" si="22"/>
        <v>0</v>
      </c>
      <c r="AB52" s="333">
        <f t="shared" si="23"/>
        <v>0</v>
      </c>
      <c r="AC52" s="333">
        <f t="shared" si="24"/>
        <v>0</v>
      </c>
      <c r="AD52" s="333">
        <f t="shared" si="25"/>
        <v>0</v>
      </c>
      <c r="AE52" s="333">
        <f t="shared" si="26"/>
        <v>560000</v>
      </c>
      <c r="AF52" s="243">
        <f t="shared" si="27"/>
        <v>0</v>
      </c>
    </row>
    <row r="53" spans="1:32" ht="21" customHeight="1" x14ac:dyDescent="0.2">
      <c r="A53" s="244" t="str">
        <f t="shared" si="13"/>
        <v>02.06.02.01</v>
      </c>
      <c r="B53" s="321">
        <v>28</v>
      </c>
      <c r="C53" s="340" t="s">
        <v>396</v>
      </c>
      <c r="D53" s="323" t="s">
        <v>86</v>
      </c>
      <c r="E53" s="324" t="s">
        <v>331</v>
      </c>
      <c r="F53" s="325" t="s">
        <v>96</v>
      </c>
      <c r="G53" s="271"/>
      <c r="H53" s="325" t="s">
        <v>97</v>
      </c>
      <c r="I53" s="326">
        <v>2000</v>
      </c>
      <c r="J53" s="315"/>
      <c r="K53" s="315"/>
      <c r="L53" s="315"/>
      <c r="M53" s="315"/>
      <c r="N53" s="315"/>
      <c r="O53" s="329" t="s">
        <v>34</v>
      </c>
      <c r="P53" s="330">
        <v>780000</v>
      </c>
      <c r="Q53" s="335" t="s">
        <v>86</v>
      </c>
      <c r="R53" s="336" t="s">
        <v>43</v>
      </c>
      <c r="S53" s="257" t="str">
        <f t="shared" si="14"/>
        <v>02.06.02</v>
      </c>
      <c r="T53" s="245" t="str">
        <f t="shared" si="15"/>
        <v>Alat Rumah Tangga</v>
      </c>
      <c r="U53" s="245">
        <f t="shared" si="16"/>
        <v>5</v>
      </c>
      <c r="V53" s="243">
        <f t="shared" si="17"/>
        <v>156000</v>
      </c>
      <c r="W53" s="331">
        <f t="shared" si="18"/>
        <v>5</v>
      </c>
      <c r="X53" s="332">
        <f t="shared" si="19"/>
        <v>780000</v>
      </c>
      <c r="Y53" s="332">
        <f t="shared" si="20"/>
        <v>0</v>
      </c>
      <c r="Z53" s="332">
        <f t="shared" si="21"/>
        <v>0</v>
      </c>
      <c r="AA53" s="332">
        <f t="shared" si="22"/>
        <v>0</v>
      </c>
      <c r="AB53" s="333">
        <f t="shared" si="23"/>
        <v>0</v>
      </c>
      <c r="AC53" s="333">
        <f t="shared" si="24"/>
        <v>0</v>
      </c>
      <c r="AD53" s="333">
        <f t="shared" si="25"/>
        <v>0</v>
      </c>
      <c r="AE53" s="333">
        <f t="shared" si="26"/>
        <v>780000</v>
      </c>
      <c r="AF53" s="243">
        <f t="shared" si="27"/>
        <v>0</v>
      </c>
    </row>
    <row r="54" spans="1:32" ht="21" customHeight="1" x14ac:dyDescent="0.2">
      <c r="A54" s="244" t="str">
        <f t="shared" si="13"/>
        <v>02.06.02.01</v>
      </c>
      <c r="B54" s="321">
        <v>29</v>
      </c>
      <c r="C54" s="322" t="s">
        <v>350</v>
      </c>
      <c r="D54" s="323" t="s">
        <v>139</v>
      </c>
      <c r="E54" s="324" t="s">
        <v>331</v>
      </c>
      <c r="F54" s="325" t="s">
        <v>96</v>
      </c>
      <c r="G54" s="271"/>
      <c r="H54" s="325" t="s">
        <v>141</v>
      </c>
      <c r="I54" s="326">
        <v>2000</v>
      </c>
      <c r="J54" s="315"/>
      <c r="K54" s="315"/>
      <c r="L54" s="315"/>
      <c r="M54" s="315"/>
      <c r="N54" s="315"/>
      <c r="O54" s="329" t="s">
        <v>34</v>
      </c>
      <c r="P54" s="330">
        <v>980000</v>
      </c>
      <c r="Q54" s="308" t="s">
        <v>43</v>
      </c>
      <c r="S54" s="257" t="str">
        <f t="shared" si="14"/>
        <v>02.06.02</v>
      </c>
      <c r="T54" s="245" t="str">
        <f t="shared" si="15"/>
        <v>Alat Rumah Tangga</v>
      </c>
      <c r="U54" s="245">
        <f t="shared" si="16"/>
        <v>5</v>
      </c>
      <c r="V54" s="243">
        <f t="shared" si="17"/>
        <v>196000</v>
      </c>
      <c r="W54" s="331">
        <f t="shared" si="18"/>
        <v>5</v>
      </c>
      <c r="X54" s="332">
        <f t="shared" si="19"/>
        <v>980000</v>
      </c>
      <c r="Y54" s="332">
        <f t="shared" si="20"/>
        <v>0</v>
      </c>
      <c r="Z54" s="332">
        <f t="shared" si="21"/>
        <v>0</v>
      </c>
      <c r="AA54" s="332">
        <f t="shared" si="22"/>
        <v>0</v>
      </c>
      <c r="AB54" s="333">
        <f t="shared" si="23"/>
        <v>0</v>
      </c>
      <c r="AC54" s="333">
        <f t="shared" si="24"/>
        <v>0</v>
      </c>
      <c r="AD54" s="333">
        <f t="shared" si="25"/>
        <v>0</v>
      </c>
      <c r="AE54" s="333">
        <f t="shared" si="26"/>
        <v>980000</v>
      </c>
      <c r="AF54" s="243">
        <f t="shared" si="27"/>
        <v>0</v>
      </c>
    </row>
    <row r="55" spans="1:32" ht="21" customHeight="1" x14ac:dyDescent="0.2">
      <c r="A55" s="244" t="str">
        <f t="shared" si="13"/>
        <v>02.06.01.04</v>
      </c>
      <c r="B55" s="321">
        <v>30</v>
      </c>
      <c r="C55" s="329" t="s">
        <v>337</v>
      </c>
      <c r="D55" s="323" t="s">
        <v>130</v>
      </c>
      <c r="E55" s="324" t="s">
        <v>331</v>
      </c>
      <c r="F55" s="325" t="s">
        <v>166</v>
      </c>
      <c r="G55" s="271"/>
      <c r="H55" s="325" t="s">
        <v>106</v>
      </c>
      <c r="I55" s="326">
        <v>2000</v>
      </c>
      <c r="J55" s="315"/>
      <c r="K55" s="315"/>
      <c r="L55" s="315"/>
      <c r="M55" s="315"/>
      <c r="N55" s="315"/>
      <c r="O55" s="329" t="s">
        <v>34</v>
      </c>
      <c r="P55" s="330">
        <v>1050000</v>
      </c>
      <c r="Q55" s="308" t="s">
        <v>43</v>
      </c>
      <c r="S55" s="257" t="str">
        <f t="shared" si="14"/>
        <v>02.06.01</v>
      </c>
      <c r="T55" s="245" t="str">
        <f t="shared" si="15"/>
        <v>Alat Kantor</v>
      </c>
      <c r="U55" s="245">
        <f t="shared" si="16"/>
        <v>5</v>
      </c>
      <c r="V55" s="243">
        <f t="shared" si="17"/>
        <v>210000</v>
      </c>
      <c r="W55" s="331">
        <f t="shared" si="18"/>
        <v>5</v>
      </c>
      <c r="X55" s="332">
        <f t="shared" si="19"/>
        <v>1050000</v>
      </c>
      <c r="Y55" s="332">
        <f t="shared" si="20"/>
        <v>0</v>
      </c>
      <c r="Z55" s="332">
        <f t="shared" si="21"/>
        <v>0</v>
      </c>
      <c r="AA55" s="332">
        <f t="shared" si="22"/>
        <v>0</v>
      </c>
      <c r="AB55" s="333">
        <f t="shared" si="23"/>
        <v>0</v>
      </c>
      <c r="AC55" s="333">
        <f t="shared" si="24"/>
        <v>0</v>
      </c>
      <c r="AD55" s="333">
        <f t="shared" si="25"/>
        <v>0</v>
      </c>
      <c r="AE55" s="333">
        <f t="shared" si="26"/>
        <v>1050000</v>
      </c>
      <c r="AF55" s="243">
        <f t="shared" si="27"/>
        <v>0</v>
      </c>
    </row>
    <row r="56" spans="1:32" ht="21" customHeight="1" x14ac:dyDescent="0.2">
      <c r="A56" s="244" t="str">
        <f t="shared" si="13"/>
        <v>02.06.01.04</v>
      </c>
      <c r="B56" s="321">
        <v>31</v>
      </c>
      <c r="C56" s="329" t="s">
        <v>340</v>
      </c>
      <c r="D56" s="323" t="s">
        <v>126</v>
      </c>
      <c r="E56" s="324" t="s">
        <v>331</v>
      </c>
      <c r="F56" s="325" t="s">
        <v>96</v>
      </c>
      <c r="G56" s="271"/>
      <c r="H56" s="325" t="s">
        <v>128</v>
      </c>
      <c r="I56" s="326">
        <v>2000</v>
      </c>
      <c r="J56" s="315"/>
      <c r="K56" s="315"/>
      <c r="L56" s="315"/>
      <c r="M56" s="315"/>
      <c r="N56" s="315"/>
      <c r="O56" s="329" t="s">
        <v>34</v>
      </c>
      <c r="P56" s="330">
        <v>1470000</v>
      </c>
      <c r="Q56" s="308" t="s">
        <v>43</v>
      </c>
      <c r="S56" s="257" t="str">
        <f t="shared" si="14"/>
        <v>02.06.01</v>
      </c>
      <c r="T56" s="245" t="str">
        <f t="shared" si="15"/>
        <v>Alat Kantor</v>
      </c>
      <c r="U56" s="245">
        <f t="shared" si="16"/>
        <v>5</v>
      </c>
      <c r="V56" s="243">
        <f t="shared" si="17"/>
        <v>294000</v>
      </c>
      <c r="W56" s="331">
        <f t="shared" si="18"/>
        <v>5</v>
      </c>
      <c r="X56" s="332">
        <f t="shared" si="19"/>
        <v>1470000</v>
      </c>
      <c r="Y56" s="332">
        <f t="shared" si="20"/>
        <v>0</v>
      </c>
      <c r="Z56" s="332">
        <f t="shared" si="21"/>
        <v>0</v>
      </c>
      <c r="AA56" s="332">
        <f t="shared" si="22"/>
        <v>0</v>
      </c>
      <c r="AB56" s="333">
        <f t="shared" si="23"/>
        <v>0</v>
      </c>
      <c r="AC56" s="333">
        <f t="shared" si="24"/>
        <v>0</v>
      </c>
      <c r="AD56" s="333">
        <f t="shared" si="25"/>
        <v>0</v>
      </c>
      <c r="AE56" s="333">
        <f t="shared" si="26"/>
        <v>1470000</v>
      </c>
      <c r="AF56" s="243">
        <f t="shared" si="27"/>
        <v>0</v>
      </c>
    </row>
    <row r="57" spans="1:32" ht="21" customHeight="1" x14ac:dyDescent="0.2">
      <c r="A57" s="244" t="str">
        <f t="shared" si="13"/>
        <v>02.06.04.07</v>
      </c>
      <c r="B57" s="321">
        <v>32</v>
      </c>
      <c r="C57" s="329" t="s">
        <v>398</v>
      </c>
      <c r="D57" s="323" t="s">
        <v>145</v>
      </c>
      <c r="E57" s="324" t="s">
        <v>331</v>
      </c>
      <c r="F57" s="325" t="s">
        <v>96</v>
      </c>
      <c r="G57" s="271"/>
      <c r="H57" s="325" t="s">
        <v>97</v>
      </c>
      <c r="I57" s="326">
        <v>2000</v>
      </c>
      <c r="J57" s="315"/>
      <c r="K57" s="315"/>
      <c r="L57" s="315"/>
      <c r="M57" s="315"/>
      <c r="N57" s="315"/>
      <c r="O57" s="329" t="s">
        <v>34</v>
      </c>
      <c r="P57" s="330">
        <v>650000</v>
      </c>
      <c r="Q57" s="308" t="s">
        <v>147</v>
      </c>
      <c r="S57" s="257" t="str">
        <f t="shared" si="14"/>
        <v>02.06.04</v>
      </c>
      <c r="T57" s="245" t="str">
        <f t="shared" si="15"/>
        <v>Meja Dan Kursi Kerja/Rapat Pejabat</v>
      </c>
      <c r="U57" s="245">
        <f t="shared" si="16"/>
        <v>5</v>
      </c>
      <c r="V57" s="243">
        <f t="shared" si="17"/>
        <v>130000</v>
      </c>
      <c r="W57" s="331">
        <f t="shared" si="18"/>
        <v>5</v>
      </c>
      <c r="X57" s="332">
        <f t="shared" si="19"/>
        <v>650000</v>
      </c>
      <c r="Y57" s="332">
        <f t="shared" si="20"/>
        <v>0</v>
      </c>
      <c r="Z57" s="332">
        <f t="shared" si="21"/>
        <v>0</v>
      </c>
      <c r="AA57" s="332">
        <f t="shared" si="22"/>
        <v>0</v>
      </c>
      <c r="AB57" s="333">
        <f t="shared" si="23"/>
        <v>0</v>
      </c>
      <c r="AC57" s="333">
        <f t="shared" si="24"/>
        <v>0</v>
      </c>
      <c r="AD57" s="333">
        <f t="shared" si="25"/>
        <v>0</v>
      </c>
      <c r="AE57" s="333">
        <f t="shared" si="26"/>
        <v>650000</v>
      </c>
      <c r="AF57" s="243">
        <f t="shared" si="27"/>
        <v>0</v>
      </c>
    </row>
    <row r="58" spans="1:32" ht="21" customHeight="1" x14ac:dyDescent="0.2">
      <c r="A58" s="244" t="str">
        <f t="shared" si="13"/>
        <v>02.06.01.01</v>
      </c>
      <c r="B58" s="321">
        <v>33</v>
      </c>
      <c r="C58" s="329" t="s">
        <v>336</v>
      </c>
      <c r="D58" s="323" t="s">
        <v>98</v>
      </c>
      <c r="E58" s="324" t="s">
        <v>331</v>
      </c>
      <c r="F58" s="325" t="s">
        <v>171</v>
      </c>
      <c r="G58" s="271"/>
      <c r="H58" s="325" t="s">
        <v>170</v>
      </c>
      <c r="I58" s="326">
        <v>2000</v>
      </c>
      <c r="J58" s="315"/>
      <c r="K58" s="315"/>
      <c r="L58" s="315"/>
      <c r="M58" s="315"/>
      <c r="N58" s="315"/>
      <c r="O58" s="329" t="s">
        <v>34</v>
      </c>
      <c r="P58" s="330">
        <v>600000</v>
      </c>
      <c r="Q58" s="308" t="s">
        <v>43</v>
      </c>
      <c r="S58" s="257" t="str">
        <f t="shared" si="14"/>
        <v>02.06.01</v>
      </c>
      <c r="T58" s="245" t="str">
        <f t="shared" si="15"/>
        <v>Alat Kantor</v>
      </c>
      <c r="U58" s="245">
        <f t="shared" si="16"/>
        <v>5</v>
      </c>
      <c r="V58" s="243">
        <f t="shared" si="17"/>
        <v>120000</v>
      </c>
      <c r="W58" s="331">
        <f t="shared" si="18"/>
        <v>5</v>
      </c>
      <c r="X58" s="332">
        <f t="shared" si="19"/>
        <v>600000</v>
      </c>
      <c r="Y58" s="332">
        <f t="shared" si="20"/>
        <v>0</v>
      </c>
      <c r="Z58" s="332">
        <f t="shared" si="21"/>
        <v>0</v>
      </c>
      <c r="AA58" s="332">
        <f t="shared" si="22"/>
        <v>0</v>
      </c>
      <c r="AB58" s="333">
        <f t="shared" si="23"/>
        <v>0</v>
      </c>
      <c r="AC58" s="333">
        <f t="shared" si="24"/>
        <v>0</v>
      </c>
      <c r="AD58" s="333">
        <f t="shared" si="25"/>
        <v>0</v>
      </c>
      <c r="AE58" s="333">
        <f t="shared" si="26"/>
        <v>600000</v>
      </c>
      <c r="AF58" s="243">
        <f t="shared" si="27"/>
        <v>0</v>
      </c>
    </row>
    <row r="59" spans="1:32" ht="21" customHeight="1" x14ac:dyDescent="0.2">
      <c r="A59" s="244" t="str">
        <f t="shared" si="13"/>
        <v>02.06.01.04</v>
      </c>
      <c r="B59" s="321">
        <v>34</v>
      </c>
      <c r="C59" s="329" t="s">
        <v>337</v>
      </c>
      <c r="D59" s="323" t="s">
        <v>130</v>
      </c>
      <c r="E59" s="324" t="s">
        <v>331</v>
      </c>
      <c r="F59" s="325" t="s">
        <v>166</v>
      </c>
      <c r="G59" s="271"/>
      <c r="H59" s="325" t="s">
        <v>106</v>
      </c>
      <c r="I59" s="326">
        <v>2000</v>
      </c>
      <c r="J59" s="315"/>
      <c r="K59" s="315"/>
      <c r="L59" s="315"/>
      <c r="M59" s="315"/>
      <c r="N59" s="315"/>
      <c r="O59" s="329" t="s">
        <v>34</v>
      </c>
      <c r="P59" s="330">
        <v>1050000</v>
      </c>
      <c r="Q59" s="308" t="s">
        <v>43</v>
      </c>
      <c r="S59" s="257" t="str">
        <f t="shared" si="14"/>
        <v>02.06.01</v>
      </c>
      <c r="T59" s="245" t="str">
        <f t="shared" si="15"/>
        <v>Alat Kantor</v>
      </c>
      <c r="U59" s="245">
        <f t="shared" si="16"/>
        <v>5</v>
      </c>
      <c r="V59" s="243">
        <f t="shared" si="17"/>
        <v>210000</v>
      </c>
      <c r="W59" s="331">
        <f t="shared" si="18"/>
        <v>5</v>
      </c>
      <c r="X59" s="332">
        <f t="shared" si="19"/>
        <v>1050000</v>
      </c>
      <c r="Y59" s="332">
        <f t="shared" si="20"/>
        <v>0</v>
      </c>
      <c r="Z59" s="332">
        <f t="shared" si="21"/>
        <v>0</v>
      </c>
      <c r="AA59" s="332">
        <f t="shared" si="22"/>
        <v>0</v>
      </c>
      <c r="AB59" s="333">
        <f t="shared" si="23"/>
        <v>0</v>
      </c>
      <c r="AC59" s="333">
        <f t="shared" si="24"/>
        <v>0</v>
      </c>
      <c r="AD59" s="333">
        <f t="shared" si="25"/>
        <v>0</v>
      </c>
      <c r="AE59" s="333">
        <f t="shared" si="26"/>
        <v>1050000</v>
      </c>
      <c r="AF59" s="243">
        <f t="shared" si="27"/>
        <v>0</v>
      </c>
    </row>
    <row r="60" spans="1:32" ht="21" customHeight="1" x14ac:dyDescent="0.2">
      <c r="A60" s="244" t="str">
        <f t="shared" si="13"/>
        <v>02.06.03.05</v>
      </c>
      <c r="B60" s="321">
        <v>35</v>
      </c>
      <c r="C60" s="329" t="s">
        <v>343</v>
      </c>
      <c r="D60" s="323" t="s">
        <v>177</v>
      </c>
      <c r="E60" s="324" t="s">
        <v>331</v>
      </c>
      <c r="F60" s="325" t="s">
        <v>179</v>
      </c>
      <c r="G60" s="271"/>
      <c r="H60" s="325" t="s">
        <v>106</v>
      </c>
      <c r="I60" s="326">
        <v>2000</v>
      </c>
      <c r="J60" s="315"/>
      <c r="K60" s="315"/>
      <c r="L60" s="315"/>
      <c r="M60" s="315"/>
      <c r="N60" s="315"/>
      <c r="O60" s="329" t="s">
        <v>34</v>
      </c>
      <c r="P60" s="330">
        <v>7420000</v>
      </c>
      <c r="Q60" s="308"/>
      <c r="S60" s="257" t="str">
        <f t="shared" si="14"/>
        <v>02.06.03</v>
      </c>
      <c r="T60" s="245" t="str">
        <f t="shared" si="15"/>
        <v>Peralatan Komputer</v>
      </c>
      <c r="U60" s="245">
        <f t="shared" si="16"/>
        <v>4</v>
      </c>
      <c r="V60" s="243">
        <f t="shared" si="17"/>
        <v>1855000</v>
      </c>
      <c r="W60" s="331">
        <f t="shared" si="18"/>
        <v>4</v>
      </c>
      <c r="X60" s="332">
        <f t="shared" si="19"/>
        <v>7420000</v>
      </c>
      <c r="Y60" s="332">
        <f t="shared" si="20"/>
        <v>0</v>
      </c>
      <c r="Z60" s="332">
        <f t="shared" si="21"/>
        <v>0</v>
      </c>
      <c r="AA60" s="332">
        <f t="shared" si="22"/>
        <v>0</v>
      </c>
      <c r="AB60" s="333">
        <f t="shared" si="23"/>
        <v>0</v>
      </c>
      <c r="AC60" s="333">
        <f t="shared" si="24"/>
        <v>0</v>
      </c>
      <c r="AD60" s="333">
        <f t="shared" si="25"/>
        <v>0</v>
      </c>
      <c r="AE60" s="333">
        <f t="shared" si="26"/>
        <v>7420000</v>
      </c>
      <c r="AF60" s="243">
        <f t="shared" si="27"/>
        <v>0</v>
      </c>
    </row>
    <row r="61" spans="1:32" ht="21" customHeight="1" x14ac:dyDescent="0.2">
      <c r="A61" s="244" t="str">
        <f t="shared" si="13"/>
        <v>02.06.03.05</v>
      </c>
      <c r="B61" s="321">
        <v>36</v>
      </c>
      <c r="C61" s="329" t="s">
        <v>344</v>
      </c>
      <c r="D61" s="323" t="s">
        <v>180</v>
      </c>
      <c r="E61" s="324" t="s">
        <v>331</v>
      </c>
      <c r="F61" s="325" t="s">
        <v>169</v>
      </c>
      <c r="G61" s="271"/>
      <c r="H61" s="325" t="s">
        <v>158</v>
      </c>
      <c r="I61" s="326">
        <v>2000</v>
      </c>
      <c r="J61" s="315"/>
      <c r="K61" s="315"/>
      <c r="L61" s="315"/>
      <c r="M61" s="315"/>
      <c r="N61" s="315"/>
      <c r="O61" s="329" t="s">
        <v>34</v>
      </c>
      <c r="P61" s="330">
        <v>2100000</v>
      </c>
      <c r="Q61" s="308"/>
      <c r="S61" s="257" t="str">
        <f t="shared" si="14"/>
        <v>02.06.03</v>
      </c>
      <c r="T61" s="245" t="str">
        <f t="shared" si="15"/>
        <v>Peralatan Komputer</v>
      </c>
      <c r="U61" s="245">
        <f t="shared" si="16"/>
        <v>4</v>
      </c>
      <c r="V61" s="243">
        <f t="shared" si="17"/>
        <v>525000</v>
      </c>
      <c r="W61" s="331">
        <f t="shared" si="18"/>
        <v>4</v>
      </c>
      <c r="X61" s="332">
        <f t="shared" si="19"/>
        <v>2100000</v>
      </c>
      <c r="Y61" s="332">
        <f t="shared" si="20"/>
        <v>0</v>
      </c>
      <c r="Z61" s="332">
        <f t="shared" si="21"/>
        <v>0</v>
      </c>
      <c r="AA61" s="332">
        <f t="shared" si="22"/>
        <v>0</v>
      </c>
      <c r="AB61" s="333">
        <f t="shared" si="23"/>
        <v>0</v>
      </c>
      <c r="AC61" s="333">
        <f t="shared" si="24"/>
        <v>0</v>
      </c>
      <c r="AD61" s="333">
        <f t="shared" si="25"/>
        <v>0</v>
      </c>
      <c r="AE61" s="333">
        <f t="shared" si="26"/>
        <v>2100000</v>
      </c>
      <c r="AF61" s="243">
        <f t="shared" si="27"/>
        <v>0</v>
      </c>
    </row>
    <row r="62" spans="1:32" ht="21" customHeight="1" x14ac:dyDescent="0.2">
      <c r="A62" s="244" t="str">
        <f t="shared" si="13"/>
        <v>02.06.03.05</v>
      </c>
      <c r="B62" s="321">
        <v>37</v>
      </c>
      <c r="C62" s="329" t="s">
        <v>343</v>
      </c>
      <c r="D62" s="323" t="s">
        <v>177</v>
      </c>
      <c r="E62" s="324" t="s">
        <v>331</v>
      </c>
      <c r="F62" s="325" t="s">
        <v>169</v>
      </c>
      <c r="G62" s="271"/>
      <c r="H62" s="325" t="s">
        <v>106</v>
      </c>
      <c r="I62" s="326">
        <v>2000</v>
      </c>
      <c r="J62" s="315"/>
      <c r="K62" s="315"/>
      <c r="L62" s="315"/>
      <c r="M62" s="315"/>
      <c r="N62" s="315"/>
      <c r="O62" s="329" t="s">
        <v>34</v>
      </c>
      <c r="P62" s="330">
        <v>3500000</v>
      </c>
      <c r="Q62" s="308"/>
      <c r="S62" s="257" t="str">
        <f t="shared" si="14"/>
        <v>02.06.03</v>
      </c>
      <c r="T62" s="245" t="str">
        <f t="shared" si="15"/>
        <v>Peralatan Komputer</v>
      </c>
      <c r="U62" s="245">
        <f t="shared" si="16"/>
        <v>4</v>
      </c>
      <c r="V62" s="243">
        <f t="shared" si="17"/>
        <v>875000</v>
      </c>
      <c r="W62" s="331">
        <f t="shared" si="18"/>
        <v>4</v>
      </c>
      <c r="X62" s="332">
        <f t="shared" si="19"/>
        <v>3500000</v>
      </c>
      <c r="Y62" s="332">
        <f t="shared" si="20"/>
        <v>0</v>
      </c>
      <c r="Z62" s="332">
        <f t="shared" si="21"/>
        <v>0</v>
      </c>
      <c r="AA62" s="332">
        <f t="shared" si="22"/>
        <v>0</v>
      </c>
      <c r="AB62" s="333">
        <f t="shared" si="23"/>
        <v>0</v>
      </c>
      <c r="AC62" s="333">
        <f t="shared" si="24"/>
        <v>0</v>
      </c>
      <c r="AD62" s="333">
        <f t="shared" si="25"/>
        <v>0</v>
      </c>
      <c r="AE62" s="333">
        <f t="shared" si="26"/>
        <v>3500000</v>
      </c>
      <c r="AF62" s="243">
        <f t="shared" si="27"/>
        <v>0</v>
      </c>
    </row>
    <row r="63" spans="1:32" ht="21" customHeight="1" x14ac:dyDescent="0.2">
      <c r="A63" s="244" t="str">
        <f t="shared" si="13"/>
        <v>02.06.03.05</v>
      </c>
      <c r="B63" s="321">
        <v>38</v>
      </c>
      <c r="C63" s="329" t="s">
        <v>344</v>
      </c>
      <c r="D63" s="323" t="s">
        <v>175</v>
      </c>
      <c r="E63" s="324" t="s">
        <v>331</v>
      </c>
      <c r="F63" s="325" t="s">
        <v>179</v>
      </c>
      <c r="G63" s="271"/>
      <c r="H63" s="325" t="s">
        <v>158</v>
      </c>
      <c r="I63" s="326">
        <v>2000</v>
      </c>
      <c r="J63" s="315"/>
      <c r="K63" s="315"/>
      <c r="L63" s="315"/>
      <c r="M63" s="315"/>
      <c r="N63" s="315"/>
      <c r="O63" s="329" t="s">
        <v>34</v>
      </c>
      <c r="P63" s="330">
        <v>595000</v>
      </c>
      <c r="Q63" s="308"/>
      <c r="S63" s="257" t="str">
        <f t="shared" si="14"/>
        <v>02.06.03</v>
      </c>
      <c r="T63" s="245" t="str">
        <f t="shared" si="15"/>
        <v>Peralatan Komputer</v>
      </c>
      <c r="U63" s="245">
        <f t="shared" si="16"/>
        <v>4</v>
      </c>
      <c r="V63" s="243">
        <f t="shared" si="17"/>
        <v>148750</v>
      </c>
      <c r="W63" s="331">
        <f t="shared" si="18"/>
        <v>4</v>
      </c>
      <c r="X63" s="332">
        <f t="shared" si="19"/>
        <v>595000</v>
      </c>
      <c r="Y63" s="332">
        <f t="shared" si="20"/>
        <v>0</v>
      </c>
      <c r="Z63" s="332">
        <f t="shared" si="21"/>
        <v>0</v>
      </c>
      <c r="AA63" s="332">
        <f t="shared" si="22"/>
        <v>0</v>
      </c>
      <c r="AB63" s="333">
        <f t="shared" si="23"/>
        <v>0</v>
      </c>
      <c r="AC63" s="333">
        <f t="shared" si="24"/>
        <v>0</v>
      </c>
      <c r="AD63" s="333">
        <f t="shared" si="25"/>
        <v>0</v>
      </c>
      <c r="AE63" s="333">
        <f t="shared" si="26"/>
        <v>595000</v>
      </c>
      <c r="AF63" s="243">
        <f t="shared" si="27"/>
        <v>0</v>
      </c>
    </row>
    <row r="64" spans="1:32" ht="21" customHeight="1" x14ac:dyDescent="0.2">
      <c r="A64" s="244" t="str">
        <f t="shared" si="13"/>
        <v>02.06.03.05</v>
      </c>
      <c r="B64" s="321">
        <v>39</v>
      </c>
      <c r="C64" s="329" t="s">
        <v>343</v>
      </c>
      <c r="D64" s="323" t="s">
        <v>177</v>
      </c>
      <c r="E64" s="324" t="s">
        <v>331</v>
      </c>
      <c r="F64" s="325" t="s">
        <v>181</v>
      </c>
      <c r="G64" s="271"/>
      <c r="H64" s="325" t="s">
        <v>106</v>
      </c>
      <c r="I64" s="326">
        <v>2000</v>
      </c>
      <c r="J64" s="315"/>
      <c r="K64" s="315"/>
      <c r="L64" s="315"/>
      <c r="M64" s="315"/>
      <c r="N64" s="315"/>
      <c r="O64" s="329" t="s">
        <v>34</v>
      </c>
      <c r="P64" s="330">
        <v>2170000</v>
      </c>
      <c r="Q64" s="308"/>
      <c r="S64" s="257" t="str">
        <f t="shared" si="14"/>
        <v>02.06.03</v>
      </c>
      <c r="T64" s="245" t="str">
        <f t="shared" si="15"/>
        <v>Peralatan Komputer</v>
      </c>
      <c r="U64" s="245">
        <f t="shared" si="16"/>
        <v>4</v>
      </c>
      <c r="V64" s="243">
        <f t="shared" si="17"/>
        <v>542500</v>
      </c>
      <c r="W64" s="331">
        <f t="shared" si="18"/>
        <v>4</v>
      </c>
      <c r="X64" s="332">
        <f t="shared" si="19"/>
        <v>2170000</v>
      </c>
      <c r="Y64" s="332">
        <f t="shared" si="20"/>
        <v>0</v>
      </c>
      <c r="Z64" s="332">
        <f t="shared" si="21"/>
        <v>0</v>
      </c>
      <c r="AA64" s="332">
        <f t="shared" si="22"/>
        <v>0</v>
      </c>
      <c r="AB64" s="333">
        <f t="shared" si="23"/>
        <v>0</v>
      </c>
      <c r="AC64" s="333">
        <f t="shared" si="24"/>
        <v>0</v>
      </c>
      <c r="AD64" s="333">
        <f t="shared" si="25"/>
        <v>0</v>
      </c>
      <c r="AE64" s="333">
        <f t="shared" si="26"/>
        <v>2170000</v>
      </c>
      <c r="AF64" s="243">
        <f t="shared" si="27"/>
        <v>0</v>
      </c>
    </row>
    <row r="65" spans="1:32" ht="21" customHeight="1" x14ac:dyDescent="0.2">
      <c r="A65" s="244" t="str">
        <f t="shared" si="13"/>
        <v>02.06.02.01</v>
      </c>
      <c r="B65" s="321">
        <v>40</v>
      </c>
      <c r="C65" s="340" t="s">
        <v>396</v>
      </c>
      <c r="D65" s="323" t="s">
        <v>94</v>
      </c>
      <c r="E65" s="324" t="s">
        <v>331</v>
      </c>
      <c r="F65" s="325" t="s">
        <v>96</v>
      </c>
      <c r="G65" s="271"/>
      <c r="H65" s="325" t="s">
        <v>97</v>
      </c>
      <c r="I65" s="326">
        <v>2000</v>
      </c>
      <c r="J65" s="315"/>
      <c r="K65" s="315"/>
      <c r="L65" s="315"/>
      <c r="M65" s="315"/>
      <c r="N65" s="315"/>
      <c r="O65" s="329" t="s">
        <v>34</v>
      </c>
      <c r="P65" s="330">
        <v>1105000</v>
      </c>
      <c r="Q65" s="308"/>
      <c r="S65" s="257" t="str">
        <f t="shared" si="14"/>
        <v>02.06.02</v>
      </c>
      <c r="T65" s="245" t="str">
        <f t="shared" si="15"/>
        <v>Alat Rumah Tangga</v>
      </c>
      <c r="U65" s="245">
        <f t="shared" si="16"/>
        <v>5</v>
      </c>
      <c r="V65" s="243">
        <f t="shared" si="17"/>
        <v>221000</v>
      </c>
      <c r="W65" s="331">
        <f t="shared" si="18"/>
        <v>5</v>
      </c>
      <c r="X65" s="332">
        <f t="shared" si="19"/>
        <v>1105000</v>
      </c>
      <c r="Y65" s="332">
        <f t="shared" si="20"/>
        <v>0</v>
      </c>
      <c r="Z65" s="332">
        <f t="shared" si="21"/>
        <v>0</v>
      </c>
      <c r="AA65" s="332">
        <f t="shared" si="22"/>
        <v>0</v>
      </c>
      <c r="AB65" s="333">
        <f t="shared" si="23"/>
        <v>0</v>
      </c>
      <c r="AC65" s="333">
        <f t="shared" si="24"/>
        <v>0</v>
      </c>
      <c r="AD65" s="333">
        <f t="shared" si="25"/>
        <v>0</v>
      </c>
      <c r="AE65" s="333">
        <f t="shared" si="26"/>
        <v>1105000</v>
      </c>
      <c r="AF65" s="243">
        <f t="shared" si="27"/>
        <v>0</v>
      </c>
    </row>
    <row r="66" spans="1:32" ht="21" customHeight="1" x14ac:dyDescent="0.2">
      <c r="A66" s="244" t="str">
        <f t="shared" si="13"/>
        <v>02.06.02.04</v>
      </c>
      <c r="B66" s="321">
        <v>41</v>
      </c>
      <c r="C66" s="329" t="s">
        <v>342</v>
      </c>
      <c r="D66" s="323" t="s">
        <v>167</v>
      </c>
      <c r="E66" s="324" t="s">
        <v>331</v>
      </c>
      <c r="F66" s="325" t="s">
        <v>169</v>
      </c>
      <c r="G66" s="271"/>
      <c r="H66" s="325" t="s">
        <v>170</v>
      </c>
      <c r="I66" s="326">
        <v>2000</v>
      </c>
      <c r="J66" s="315"/>
      <c r="K66" s="315"/>
      <c r="L66" s="315"/>
      <c r="M66" s="315"/>
      <c r="N66" s="315"/>
      <c r="O66" s="329" t="s">
        <v>34</v>
      </c>
      <c r="P66" s="330">
        <v>1925000</v>
      </c>
      <c r="Q66" s="308" t="s">
        <v>147</v>
      </c>
      <c r="S66" s="257" t="str">
        <f t="shared" si="14"/>
        <v>02.06.02</v>
      </c>
      <c r="T66" s="245" t="str">
        <f t="shared" si="15"/>
        <v>Alat Rumah Tangga</v>
      </c>
      <c r="U66" s="245">
        <f t="shared" si="16"/>
        <v>5</v>
      </c>
      <c r="V66" s="243">
        <f t="shared" si="17"/>
        <v>385000</v>
      </c>
      <c r="W66" s="331">
        <f t="shared" si="18"/>
        <v>5</v>
      </c>
      <c r="X66" s="332">
        <f t="shared" si="19"/>
        <v>1925000</v>
      </c>
      <c r="Y66" s="332">
        <f t="shared" si="20"/>
        <v>0</v>
      </c>
      <c r="Z66" s="332">
        <f t="shared" si="21"/>
        <v>0</v>
      </c>
      <c r="AA66" s="332">
        <f t="shared" si="22"/>
        <v>0</v>
      </c>
      <c r="AB66" s="333">
        <f t="shared" si="23"/>
        <v>0</v>
      </c>
      <c r="AC66" s="333">
        <f t="shared" si="24"/>
        <v>0</v>
      </c>
      <c r="AD66" s="333">
        <f t="shared" si="25"/>
        <v>0</v>
      </c>
      <c r="AE66" s="333">
        <f t="shared" si="26"/>
        <v>1925000</v>
      </c>
      <c r="AF66" s="243">
        <f t="shared" si="27"/>
        <v>0</v>
      </c>
    </row>
    <row r="67" spans="1:32" ht="21" customHeight="1" x14ac:dyDescent="0.2">
      <c r="A67" s="244" t="str">
        <f t="shared" si="13"/>
        <v>02.06.02.01</v>
      </c>
      <c r="B67" s="321">
        <v>42</v>
      </c>
      <c r="C67" s="340" t="s">
        <v>396</v>
      </c>
      <c r="D67" s="323" t="s">
        <v>94</v>
      </c>
      <c r="E67" s="324" t="s">
        <v>331</v>
      </c>
      <c r="F67" s="325" t="s">
        <v>96</v>
      </c>
      <c r="G67" s="271"/>
      <c r="H67" s="325" t="s">
        <v>125</v>
      </c>
      <c r="I67" s="326">
        <v>2001</v>
      </c>
      <c r="J67" s="315"/>
      <c r="K67" s="315"/>
      <c r="L67" s="315"/>
      <c r="M67" s="315"/>
      <c r="N67" s="315"/>
      <c r="O67" s="329" t="s">
        <v>34</v>
      </c>
      <c r="P67" s="330">
        <v>1785000</v>
      </c>
      <c r="Q67" s="308" t="s">
        <v>43</v>
      </c>
      <c r="S67" s="257" t="str">
        <f t="shared" si="14"/>
        <v>02.06.02</v>
      </c>
      <c r="T67" s="245" t="str">
        <f t="shared" si="15"/>
        <v>Alat Rumah Tangga</v>
      </c>
      <c r="U67" s="245">
        <f t="shared" si="16"/>
        <v>5</v>
      </c>
      <c r="V67" s="243">
        <f t="shared" si="17"/>
        <v>357000</v>
      </c>
      <c r="W67" s="331">
        <f t="shared" si="18"/>
        <v>5</v>
      </c>
      <c r="X67" s="332">
        <f t="shared" si="19"/>
        <v>1785000</v>
      </c>
      <c r="Y67" s="332">
        <f t="shared" si="20"/>
        <v>0</v>
      </c>
      <c r="Z67" s="332">
        <f t="shared" si="21"/>
        <v>0</v>
      </c>
      <c r="AA67" s="332">
        <f t="shared" si="22"/>
        <v>0</v>
      </c>
      <c r="AB67" s="333">
        <f t="shared" si="23"/>
        <v>0</v>
      </c>
      <c r="AC67" s="333">
        <f t="shared" si="24"/>
        <v>0</v>
      </c>
      <c r="AD67" s="333">
        <f t="shared" si="25"/>
        <v>0</v>
      </c>
      <c r="AE67" s="333">
        <f t="shared" si="26"/>
        <v>1785000</v>
      </c>
      <c r="AF67" s="243">
        <f t="shared" si="27"/>
        <v>0</v>
      </c>
    </row>
    <row r="68" spans="1:32" ht="21" customHeight="1" x14ac:dyDescent="0.2">
      <c r="A68" s="244" t="str">
        <f t="shared" si="13"/>
        <v>02.06.02.01</v>
      </c>
      <c r="B68" s="321">
        <v>43</v>
      </c>
      <c r="C68" s="329" t="s">
        <v>333</v>
      </c>
      <c r="D68" s="323" t="s">
        <v>90</v>
      </c>
      <c r="E68" s="324" t="s">
        <v>331</v>
      </c>
      <c r="F68" s="325" t="s">
        <v>92</v>
      </c>
      <c r="G68" s="271"/>
      <c r="H68" s="325" t="s">
        <v>93</v>
      </c>
      <c r="I68" s="326">
        <v>2001</v>
      </c>
      <c r="J68" s="315"/>
      <c r="K68" s="315"/>
      <c r="L68" s="315"/>
      <c r="M68" s="315"/>
      <c r="N68" s="315"/>
      <c r="O68" s="329" t="s">
        <v>34</v>
      </c>
      <c r="P68" s="330">
        <v>672000</v>
      </c>
      <c r="Q68" s="308"/>
      <c r="S68" s="257" t="str">
        <f t="shared" si="14"/>
        <v>02.06.02</v>
      </c>
      <c r="T68" s="245" t="str">
        <f t="shared" si="15"/>
        <v>Alat Rumah Tangga</v>
      </c>
      <c r="U68" s="245">
        <f t="shared" si="16"/>
        <v>5</v>
      </c>
      <c r="V68" s="243">
        <f t="shared" si="17"/>
        <v>134400</v>
      </c>
      <c r="W68" s="331">
        <f t="shared" si="18"/>
        <v>5</v>
      </c>
      <c r="X68" s="332">
        <f t="shared" si="19"/>
        <v>672000</v>
      </c>
      <c r="Y68" s="332">
        <f t="shared" si="20"/>
        <v>0</v>
      </c>
      <c r="Z68" s="332">
        <f t="shared" si="21"/>
        <v>0</v>
      </c>
      <c r="AA68" s="332">
        <f t="shared" si="22"/>
        <v>0</v>
      </c>
      <c r="AB68" s="333">
        <f t="shared" si="23"/>
        <v>0</v>
      </c>
      <c r="AC68" s="333">
        <f t="shared" si="24"/>
        <v>0</v>
      </c>
      <c r="AD68" s="333">
        <f t="shared" si="25"/>
        <v>0</v>
      </c>
      <c r="AE68" s="333">
        <f t="shared" si="26"/>
        <v>672000</v>
      </c>
      <c r="AF68" s="243">
        <f t="shared" si="27"/>
        <v>0</v>
      </c>
    </row>
    <row r="69" spans="1:32" ht="21" customHeight="1" x14ac:dyDescent="0.2">
      <c r="A69" s="244" t="str">
        <f t="shared" si="13"/>
        <v>02.06.01.01</v>
      </c>
      <c r="B69" s="321">
        <v>44</v>
      </c>
      <c r="C69" s="329" t="s">
        <v>336</v>
      </c>
      <c r="D69" s="323" t="s">
        <v>98</v>
      </c>
      <c r="E69" s="324" t="s">
        <v>331</v>
      </c>
      <c r="F69" s="325" t="s">
        <v>100</v>
      </c>
      <c r="G69" s="271"/>
      <c r="H69" s="325" t="s">
        <v>106</v>
      </c>
      <c r="I69" s="326">
        <v>2001</v>
      </c>
      <c r="J69" s="315"/>
      <c r="K69" s="315"/>
      <c r="L69" s="315"/>
      <c r="M69" s="315"/>
      <c r="N69" s="315"/>
      <c r="O69" s="329" t="s">
        <v>34</v>
      </c>
      <c r="P69" s="330">
        <v>2100000</v>
      </c>
      <c r="Q69" s="308"/>
      <c r="S69" s="257" t="str">
        <f t="shared" si="14"/>
        <v>02.06.01</v>
      </c>
      <c r="T69" s="245" t="str">
        <f t="shared" si="15"/>
        <v>Alat Kantor</v>
      </c>
      <c r="U69" s="245">
        <f t="shared" si="16"/>
        <v>5</v>
      </c>
      <c r="V69" s="243">
        <f t="shared" si="17"/>
        <v>420000</v>
      </c>
      <c r="W69" s="331">
        <f t="shared" si="18"/>
        <v>5</v>
      </c>
      <c r="X69" s="332">
        <f t="shared" si="19"/>
        <v>2100000</v>
      </c>
      <c r="Y69" s="332">
        <f t="shared" si="20"/>
        <v>0</v>
      </c>
      <c r="Z69" s="332">
        <f t="shared" si="21"/>
        <v>0</v>
      </c>
      <c r="AA69" s="332">
        <f t="shared" si="22"/>
        <v>0</v>
      </c>
      <c r="AB69" s="333">
        <f t="shared" si="23"/>
        <v>0</v>
      </c>
      <c r="AC69" s="333">
        <f t="shared" si="24"/>
        <v>0</v>
      </c>
      <c r="AD69" s="333">
        <f t="shared" si="25"/>
        <v>0</v>
      </c>
      <c r="AE69" s="333">
        <f t="shared" si="26"/>
        <v>2100000</v>
      </c>
      <c r="AF69" s="243">
        <f t="shared" si="27"/>
        <v>0</v>
      </c>
    </row>
    <row r="70" spans="1:32" ht="21" customHeight="1" x14ac:dyDescent="0.2">
      <c r="A70" s="244" t="str">
        <f t="shared" si="13"/>
        <v>02.06.01.01</v>
      </c>
      <c r="B70" s="321">
        <v>45</v>
      </c>
      <c r="C70" s="329" t="s">
        <v>336</v>
      </c>
      <c r="D70" s="323" t="s">
        <v>98</v>
      </c>
      <c r="E70" s="324" t="s">
        <v>331</v>
      </c>
      <c r="F70" s="325" t="s">
        <v>100</v>
      </c>
      <c r="G70" s="271"/>
      <c r="H70" s="325" t="s">
        <v>106</v>
      </c>
      <c r="I70" s="326">
        <v>2001</v>
      </c>
      <c r="J70" s="315"/>
      <c r="K70" s="315"/>
      <c r="L70" s="315"/>
      <c r="M70" s="315"/>
      <c r="N70" s="315"/>
      <c r="O70" s="329" t="s">
        <v>34</v>
      </c>
      <c r="P70" s="330">
        <v>2100000</v>
      </c>
      <c r="Q70" s="308"/>
      <c r="S70" s="257" t="str">
        <f t="shared" si="14"/>
        <v>02.06.01</v>
      </c>
      <c r="T70" s="245" t="str">
        <f t="shared" si="15"/>
        <v>Alat Kantor</v>
      </c>
      <c r="U70" s="245">
        <f t="shared" si="16"/>
        <v>5</v>
      </c>
      <c r="V70" s="243">
        <f t="shared" si="17"/>
        <v>420000</v>
      </c>
      <c r="W70" s="331">
        <f t="shared" si="18"/>
        <v>5</v>
      </c>
      <c r="X70" s="332">
        <f t="shared" si="19"/>
        <v>2100000</v>
      </c>
      <c r="Y70" s="332">
        <f t="shared" si="20"/>
        <v>0</v>
      </c>
      <c r="Z70" s="332">
        <f t="shared" si="21"/>
        <v>0</v>
      </c>
      <c r="AA70" s="332">
        <f t="shared" si="22"/>
        <v>0</v>
      </c>
      <c r="AB70" s="333">
        <f t="shared" si="23"/>
        <v>0</v>
      </c>
      <c r="AC70" s="333">
        <f t="shared" si="24"/>
        <v>0</v>
      </c>
      <c r="AD70" s="333">
        <f t="shared" si="25"/>
        <v>0</v>
      </c>
      <c r="AE70" s="333">
        <f t="shared" si="26"/>
        <v>2100000</v>
      </c>
      <c r="AF70" s="243">
        <f t="shared" si="27"/>
        <v>0</v>
      </c>
    </row>
    <row r="71" spans="1:32" ht="21" customHeight="1" x14ac:dyDescent="0.2">
      <c r="A71" s="244" t="str">
        <f t="shared" si="13"/>
        <v>02.06.02.01</v>
      </c>
      <c r="B71" s="321">
        <v>46</v>
      </c>
      <c r="C71" s="340" t="s">
        <v>396</v>
      </c>
      <c r="D71" s="323" t="s">
        <v>94</v>
      </c>
      <c r="E71" s="324" t="s">
        <v>331</v>
      </c>
      <c r="F71" s="325" t="s">
        <v>96</v>
      </c>
      <c r="G71" s="271"/>
      <c r="H71" s="325" t="s">
        <v>97</v>
      </c>
      <c r="I71" s="326">
        <v>2001</v>
      </c>
      <c r="J71" s="315"/>
      <c r="K71" s="315"/>
      <c r="L71" s="315"/>
      <c r="M71" s="315"/>
      <c r="N71" s="315"/>
      <c r="O71" s="329" t="s">
        <v>34</v>
      </c>
      <c r="P71" s="330">
        <v>1530000</v>
      </c>
      <c r="Q71" s="308" t="s">
        <v>43</v>
      </c>
      <c r="S71" s="257" t="str">
        <f t="shared" si="14"/>
        <v>02.06.02</v>
      </c>
      <c r="T71" s="245" t="str">
        <f t="shared" si="15"/>
        <v>Alat Rumah Tangga</v>
      </c>
      <c r="U71" s="245">
        <f t="shared" si="16"/>
        <v>5</v>
      </c>
      <c r="V71" s="243">
        <f t="shared" si="17"/>
        <v>306000</v>
      </c>
      <c r="W71" s="331">
        <f t="shared" si="18"/>
        <v>5</v>
      </c>
      <c r="X71" s="332">
        <f t="shared" si="19"/>
        <v>1530000</v>
      </c>
      <c r="Y71" s="332">
        <f t="shared" si="20"/>
        <v>0</v>
      </c>
      <c r="Z71" s="332">
        <f t="shared" si="21"/>
        <v>0</v>
      </c>
      <c r="AA71" s="332">
        <f t="shared" si="22"/>
        <v>0</v>
      </c>
      <c r="AB71" s="333">
        <f t="shared" si="23"/>
        <v>0</v>
      </c>
      <c r="AC71" s="333">
        <f t="shared" si="24"/>
        <v>0</v>
      </c>
      <c r="AD71" s="333">
        <f t="shared" si="25"/>
        <v>0</v>
      </c>
      <c r="AE71" s="333">
        <f t="shared" si="26"/>
        <v>1530000</v>
      </c>
      <c r="AF71" s="243">
        <f t="shared" si="27"/>
        <v>0</v>
      </c>
    </row>
    <row r="72" spans="1:32" ht="21" customHeight="1" x14ac:dyDescent="0.2">
      <c r="A72" s="244" t="str">
        <f t="shared" si="13"/>
        <v>02.06.02.01</v>
      </c>
      <c r="B72" s="321">
        <v>47</v>
      </c>
      <c r="C72" s="329" t="s">
        <v>333</v>
      </c>
      <c r="D72" s="323" t="s">
        <v>90</v>
      </c>
      <c r="E72" s="324" t="s">
        <v>331</v>
      </c>
      <c r="F72" s="325" t="s">
        <v>92</v>
      </c>
      <c r="G72" s="271"/>
      <c r="H72" s="325" t="s">
        <v>93</v>
      </c>
      <c r="I72" s="326">
        <v>2001</v>
      </c>
      <c r="J72" s="315"/>
      <c r="K72" s="315"/>
      <c r="L72" s="315"/>
      <c r="M72" s="315"/>
      <c r="N72" s="315"/>
      <c r="O72" s="329" t="s">
        <v>34</v>
      </c>
      <c r="P72" s="330">
        <v>945000</v>
      </c>
      <c r="Q72" s="308"/>
      <c r="S72" s="257" t="str">
        <f t="shared" si="14"/>
        <v>02.06.02</v>
      </c>
      <c r="T72" s="245" t="str">
        <f t="shared" si="15"/>
        <v>Alat Rumah Tangga</v>
      </c>
      <c r="U72" s="245">
        <f t="shared" si="16"/>
        <v>5</v>
      </c>
      <c r="V72" s="243">
        <f t="shared" si="17"/>
        <v>189000</v>
      </c>
      <c r="W72" s="331">
        <f t="shared" si="18"/>
        <v>5</v>
      </c>
      <c r="X72" s="332">
        <f t="shared" si="19"/>
        <v>945000</v>
      </c>
      <c r="Y72" s="332">
        <f t="shared" si="20"/>
        <v>0</v>
      </c>
      <c r="Z72" s="332">
        <f t="shared" si="21"/>
        <v>0</v>
      </c>
      <c r="AA72" s="332">
        <f t="shared" si="22"/>
        <v>0</v>
      </c>
      <c r="AB72" s="333">
        <f t="shared" si="23"/>
        <v>0</v>
      </c>
      <c r="AC72" s="333">
        <f t="shared" si="24"/>
        <v>0</v>
      </c>
      <c r="AD72" s="333">
        <f t="shared" si="25"/>
        <v>0</v>
      </c>
      <c r="AE72" s="333">
        <f t="shared" si="26"/>
        <v>945000</v>
      </c>
      <c r="AF72" s="243">
        <f t="shared" si="27"/>
        <v>0</v>
      </c>
    </row>
    <row r="73" spans="1:32" ht="21" customHeight="1" x14ac:dyDescent="0.2">
      <c r="A73" s="244" t="str">
        <f t="shared" si="13"/>
        <v>02.06.02.01</v>
      </c>
      <c r="B73" s="321">
        <v>48</v>
      </c>
      <c r="C73" s="329" t="s">
        <v>341</v>
      </c>
      <c r="D73" s="323" t="s">
        <v>107</v>
      </c>
      <c r="E73" s="324" t="s">
        <v>331</v>
      </c>
      <c r="F73" s="325" t="s">
        <v>96</v>
      </c>
      <c r="G73" s="271"/>
      <c r="H73" s="325" t="s">
        <v>97</v>
      </c>
      <c r="I73" s="326">
        <v>2001</v>
      </c>
      <c r="J73" s="315"/>
      <c r="K73" s="315"/>
      <c r="L73" s="315"/>
      <c r="M73" s="315"/>
      <c r="N73" s="315"/>
      <c r="O73" s="329" t="s">
        <v>34</v>
      </c>
      <c r="P73" s="330">
        <v>650000</v>
      </c>
      <c r="Q73" s="308" t="s">
        <v>43</v>
      </c>
      <c r="S73" s="257" t="str">
        <f t="shared" si="14"/>
        <v>02.06.02</v>
      </c>
      <c r="T73" s="245" t="str">
        <f t="shared" si="15"/>
        <v>Alat Rumah Tangga</v>
      </c>
      <c r="U73" s="245">
        <f t="shared" si="16"/>
        <v>5</v>
      </c>
      <c r="V73" s="243">
        <f t="shared" si="17"/>
        <v>130000</v>
      </c>
      <c r="W73" s="331">
        <f t="shared" si="18"/>
        <v>5</v>
      </c>
      <c r="X73" s="332">
        <f t="shared" si="19"/>
        <v>650000</v>
      </c>
      <c r="Y73" s="332">
        <f t="shared" si="20"/>
        <v>0</v>
      </c>
      <c r="Z73" s="332">
        <f t="shared" si="21"/>
        <v>0</v>
      </c>
      <c r="AA73" s="332">
        <f t="shared" si="22"/>
        <v>0</v>
      </c>
      <c r="AB73" s="333">
        <f t="shared" si="23"/>
        <v>0</v>
      </c>
      <c r="AC73" s="333">
        <f t="shared" si="24"/>
        <v>0</v>
      </c>
      <c r="AD73" s="333">
        <f t="shared" si="25"/>
        <v>0</v>
      </c>
      <c r="AE73" s="333">
        <f t="shared" si="26"/>
        <v>650000</v>
      </c>
      <c r="AF73" s="243">
        <f t="shared" si="27"/>
        <v>0</v>
      </c>
    </row>
    <row r="74" spans="1:32" ht="21" customHeight="1" x14ac:dyDescent="0.2">
      <c r="A74" s="244" t="str">
        <f t="shared" si="13"/>
        <v>02.06.01.01</v>
      </c>
      <c r="B74" s="321">
        <v>49</v>
      </c>
      <c r="C74" s="329" t="s">
        <v>336</v>
      </c>
      <c r="D74" s="323" t="s">
        <v>98</v>
      </c>
      <c r="E74" s="324" t="s">
        <v>331</v>
      </c>
      <c r="F74" s="325" t="s">
        <v>100</v>
      </c>
      <c r="G74" s="271"/>
      <c r="H74" s="325" t="s">
        <v>106</v>
      </c>
      <c r="I74" s="326">
        <v>2003</v>
      </c>
      <c r="J74" s="315"/>
      <c r="K74" s="315"/>
      <c r="L74" s="315"/>
      <c r="M74" s="315"/>
      <c r="N74" s="315"/>
      <c r="O74" s="329" t="s">
        <v>34</v>
      </c>
      <c r="P74" s="330">
        <v>975000</v>
      </c>
      <c r="Q74" s="308"/>
      <c r="S74" s="257" t="str">
        <f t="shared" si="14"/>
        <v>02.06.01</v>
      </c>
      <c r="T74" s="245" t="str">
        <f t="shared" si="15"/>
        <v>Alat Kantor</v>
      </c>
      <c r="U74" s="245">
        <f t="shared" si="16"/>
        <v>5</v>
      </c>
      <c r="V74" s="243">
        <f t="shared" si="17"/>
        <v>195000</v>
      </c>
      <c r="W74" s="331">
        <f t="shared" si="18"/>
        <v>5</v>
      </c>
      <c r="X74" s="332">
        <f t="shared" si="19"/>
        <v>975000</v>
      </c>
      <c r="Y74" s="332">
        <f t="shared" si="20"/>
        <v>0</v>
      </c>
      <c r="Z74" s="332">
        <f t="shared" si="21"/>
        <v>0</v>
      </c>
      <c r="AA74" s="332">
        <f t="shared" si="22"/>
        <v>0</v>
      </c>
      <c r="AB74" s="333">
        <f t="shared" si="23"/>
        <v>0</v>
      </c>
      <c r="AC74" s="333">
        <f t="shared" si="24"/>
        <v>0</v>
      </c>
      <c r="AD74" s="333">
        <f t="shared" si="25"/>
        <v>0</v>
      </c>
      <c r="AE74" s="333">
        <f t="shared" si="26"/>
        <v>975000</v>
      </c>
      <c r="AF74" s="243">
        <f t="shared" si="27"/>
        <v>0</v>
      </c>
    </row>
    <row r="75" spans="1:32" ht="21" customHeight="1" x14ac:dyDescent="0.2">
      <c r="A75" s="244" t="str">
        <f t="shared" si="13"/>
        <v>02.06.01.01</v>
      </c>
      <c r="B75" s="321">
        <v>50</v>
      </c>
      <c r="C75" s="329" t="s">
        <v>336</v>
      </c>
      <c r="D75" s="323" t="s">
        <v>98</v>
      </c>
      <c r="E75" s="324" t="s">
        <v>331</v>
      </c>
      <c r="F75" s="325" t="s">
        <v>100</v>
      </c>
      <c r="G75" s="271"/>
      <c r="H75" s="325" t="s">
        <v>106</v>
      </c>
      <c r="I75" s="326">
        <v>2003</v>
      </c>
      <c r="J75" s="315"/>
      <c r="K75" s="315"/>
      <c r="L75" s="315"/>
      <c r="M75" s="315"/>
      <c r="N75" s="315"/>
      <c r="O75" s="329" t="s">
        <v>34</v>
      </c>
      <c r="P75" s="330">
        <v>975000</v>
      </c>
      <c r="Q75" s="308"/>
      <c r="S75" s="257" t="str">
        <f t="shared" si="14"/>
        <v>02.06.01</v>
      </c>
      <c r="T75" s="245" t="str">
        <f t="shared" si="15"/>
        <v>Alat Kantor</v>
      </c>
      <c r="U75" s="245">
        <f t="shared" si="16"/>
        <v>5</v>
      </c>
      <c r="V75" s="243">
        <f t="shared" si="17"/>
        <v>195000</v>
      </c>
      <c r="W75" s="331">
        <f t="shared" si="18"/>
        <v>5</v>
      </c>
      <c r="X75" s="332">
        <f t="shared" si="19"/>
        <v>975000</v>
      </c>
      <c r="Y75" s="332">
        <f t="shared" si="20"/>
        <v>0</v>
      </c>
      <c r="Z75" s="332">
        <f t="shared" si="21"/>
        <v>0</v>
      </c>
      <c r="AA75" s="332">
        <f t="shared" si="22"/>
        <v>0</v>
      </c>
      <c r="AB75" s="333">
        <f t="shared" si="23"/>
        <v>0</v>
      </c>
      <c r="AC75" s="333">
        <f t="shared" si="24"/>
        <v>0</v>
      </c>
      <c r="AD75" s="333">
        <f t="shared" si="25"/>
        <v>0</v>
      </c>
      <c r="AE75" s="333">
        <f t="shared" si="26"/>
        <v>975000</v>
      </c>
      <c r="AF75" s="243">
        <f t="shared" si="27"/>
        <v>0</v>
      </c>
    </row>
    <row r="76" spans="1:32" ht="21" customHeight="1" x14ac:dyDescent="0.2">
      <c r="A76" s="244" t="str">
        <f t="shared" si="13"/>
        <v>02.06.02.01</v>
      </c>
      <c r="B76" s="321">
        <v>51</v>
      </c>
      <c r="C76" s="329" t="s">
        <v>335</v>
      </c>
      <c r="D76" s="323" t="s">
        <v>148</v>
      </c>
      <c r="E76" s="324" t="s">
        <v>331</v>
      </c>
      <c r="F76" s="325" t="s">
        <v>165</v>
      </c>
      <c r="G76" s="271"/>
      <c r="H76" s="325" t="s">
        <v>151</v>
      </c>
      <c r="I76" s="326">
        <v>2004</v>
      </c>
      <c r="J76" s="315"/>
      <c r="K76" s="315"/>
      <c r="L76" s="315"/>
      <c r="M76" s="315"/>
      <c r="N76" s="315"/>
      <c r="O76" s="329" t="s">
        <v>34</v>
      </c>
      <c r="P76" s="330">
        <v>612500</v>
      </c>
      <c r="Q76" s="308" t="s">
        <v>147</v>
      </c>
      <c r="S76" s="257" t="str">
        <f t="shared" si="14"/>
        <v>02.06.02</v>
      </c>
      <c r="T76" s="245" t="str">
        <f t="shared" si="15"/>
        <v>Alat Rumah Tangga</v>
      </c>
      <c r="U76" s="245">
        <f t="shared" si="16"/>
        <v>5</v>
      </c>
      <c r="V76" s="243">
        <f t="shared" si="17"/>
        <v>122500</v>
      </c>
      <c r="W76" s="331">
        <f t="shared" si="18"/>
        <v>5</v>
      </c>
      <c r="X76" s="332">
        <f t="shared" si="19"/>
        <v>612500</v>
      </c>
      <c r="Y76" s="332">
        <f t="shared" si="20"/>
        <v>0</v>
      </c>
      <c r="Z76" s="332">
        <f t="shared" si="21"/>
        <v>0</v>
      </c>
      <c r="AA76" s="332">
        <f t="shared" si="22"/>
        <v>0</v>
      </c>
      <c r="AB76" s="333">
        <f t="shared" si="23"/>
        <v>0</v>
      </c>
      <c r="AC76" s="333">
        <f t="shared" si="24"/>
        <v>0</v>
      </c>
      <c r="AD76" s="333">
        <f t="shared" si="25"/>
        <v>0</v>
      </c>
      <c r="AE76" s="333">
        <f t="shared" si="26"/>
        <v>612500</v>
      </c>
      <c r="AF76" s="243">
        <f t="shared" si="27"/>
        <v>0</v>
      </c>
    </row>
    <row r="77" spans="1:32" ht="21" customHeight="1" x14ac:dyDescent="0.2">
      <c r="A77" s="244" t="str">
        <f t="shared" si="13"/>
        <v>02.06.02.01</v>
      </c>
      <c r="B77" s="321">
        <v>52</v>
      </c>
      <c r="C77" s="322" t="s">
        <v>350</v>
      </c>
      <c r="D77" s="323" t="s">
        <v>139</v>
      </c>
      <c r="E77" s="324" t="s">
        <v>331</v>
      </c>
      <c r="F77" s="325" t="s">
        <v>159</v>
      </c>
      <c r="G77" s="271"/>
      <c r="H77" s="325" t="s">
        <v>141</v>
      </c>
      <c r="I77" s="326">
        <v>2005</v>
      </c>
      <c r="J77" s="315"/>
      <c r="K77" s="315"/>
      <c r="L77" s="315"/>
      <c r="M77" s="315"/>
      <c r="N77" s="315"/>
      <c r="O77" s="329" t="s">
        <v>34</v>
      </c>
      <c r="P77" s="330">
        <v>525000</v>
      </c>
      <c r="Q77" s="308" t="s">
        <v>147</v>
      </c>
      <c r="S77" s="257" t="str">
        <f t="shared" si="14"/>
        <v>02.06.02</v>
      </c>
      <c r="T77" s="245" t="str">
        <f t="shared" si="15"/>
        <v>Alat Rumah Tangga</v>
      </c>
      <c r="U77" s="245">
        <f t="shared" si="16"/>
        <v>5</v>
      </c>
      <c r="V77" s="243">
        <f t="shared" si="17"/>
        <v>105000</v>
      </c>
      <c r="W77" s="331">
        <f t="shared" si="18"/>
        <v>5</v>
      </c>
      <c r="X77" s="332">
        <f t="shared" si="19"/>
        <v>525000</v>
      </c>
      <c r="Y77" s="332">
        <f t="shared" si="20"/>
        <v>0</v>
      </c>
      <c r="Z77" s="332">
        <f t="shared" si="21"/>
        <v>0</v>
      </c>
      <c r="AA77" s="332">
        <f t="shared" si="22"/>
        <v>0</v>
      </c>
      <c r="AB77" s="333">
        <f t="shared" si="23"/>
        <v>0</v>
      </c>
      <c r="AC77" s="333">
        <f t="shared" si="24"/>
        <v>0</v>
      </c>
      <c r="AD77" s="333">
        <f t="shared" si="25"/>
        <v>0</v>
      </c>
      <c r="AE77" s="333">
        <f t="shared" si="26"/>
        <v>525000</v>
      </c>
      <c r="AF77" s="243">
        <f t="shared" si="27"/>
        <v>0</v>
      </c>
    </row>
    <row r="78" spans="1:32" ht="21" customHeight="1" x14ac:dyDescent="0.2">
      <c r="A78" s="244" t="str">
        <f t="shared" si="13"/>
        <v>02.06.02.01</v>
      </c>
      <c r="B78" s="321">
        <v>53</v>
      </c>
      <c r="C78" s="329" t="s">
        <v>334</v>
      </c>
      <c r="D78" s="323" t="s">
        <v>162</v>
      </c>
      <c r="E78" s="324" t="s">
        <v>331</v>
      </c>
      <c r="F78" s="325" t="s">
        <v>96</v>
      </c>
      <c r="G78" s="271"/>
      <c r="H78" s="325" t="s">
        <v>164</v>
      </c>
      <c r="I78" s="326">
        <v>2005</v>
      </c>
      <c r="J78" s="315"/>
      <c r="K78" s="315"/>
      <c r="L78" s="315"/>
      <c r="M78" s="315"/>
      <c r="N78" s="315"/>
      <c r="O78" s="329" t="s">
        <v>34</v>
      </c>
      <c r="P78" s="330">
        <v>2850000</v>
      </c>
      <c r="Q78" s="308" t="s">
        <v>43</v>
      </c>
      <c r="S78" s="257" t="str">
        <f t="shared" si="14"/>
        <v>02.06.02</v>
      </c>
      <c r="T78" s="245" t="str">
        <f t="shared" si="15"/>
        <v>Alat Rumah Tangga</v>
      </c>
      <c r="U78" s="245">
        <f t="shared" si="16"/>
        <v>5</v>
      </c>
      <c r="V78" s="243">
        <f t="shared" si="17"/>
        <v>570000</v>
      </c>
      <c r="W78" s="331">
        <f t="shared" si="18"/>
        <v>5</v>
      </c>
      <c r="X78" s="332">
        <f t="shared" si="19"/>
        <v>2850000</v>
      </c>
      <c r="Y78" s="332">
        <f t="shared" si="20"/>
        <v>0</v>
      </c>
      <c r="Z78" s="332">
        <f t="shared" si="21"/>
        <v>0</v>
      </c>
      <c r="AA78" s="332">
        <f t="shared" si="22"/>
        <v>0</v>
      </c>
      <c r="AB78" s="333">
        <f t="shared" si="23"/>
        <v>0</v>
      </c>
      <c r="AC78" s="333">
        <f t="shared" si="24"/>
        <v>0</v>
      </c>
      <c r="AD78" s="333">
        <f t="shared" si="25"/>
        <v>0</v>
      </c>
      <c r="AE78" s="333">
        <f t="shared" si="26"/>
        <v>2850000</v>
      </c>
      <c r="AF78" s="243">
        <f t="shared" si="27"/>
        <v>0</v>
      </c>
    </row>
    <row r="79" spans="1:32" ht="21" customHeight="1" x14ac:dyDescent="0.2">
      <c r="A79" s="244" t="str">
        <f t="shared" si="13"/>
        <v>02.06.04.05</v>
      </c>
      <c r="B79" s="321">
        <v>54</v>
      </c>
      <c r="C79" s="329" t="s">
        <v>399</v>
      </c>
      <c r="D79" s="323" t="s">
        <v>192</v>
      </c>
      <c r="E79" s="324" t="s">
        <v>331</v>
      </c>
      <c r="F79" s="325" t="s">
        <v>159</v>
      </c>
      <c r="G79" s="271"/>
      <c r="H79" s="325" t="s">
        <v>172</v>
      </c>
      <c r="I79" s="326">
        <v>2005</v>
      </c>
      <c r="J79" s="315"/>
      <c r="K79" s="315"/>
      <c r="L79" s="315"/>
      <c r="M79" s="315"/>
      <c r="N79" s="315"/>
      <c r="O79" s="329" t="s">
        <v>34</v>
      </c>
      <c r="P79" s="330">
        <v>735000</v>
      </c>
      <c r="Q79" s="308" t="s">
        <v>147</v>
      </c>
      <c r="S79" s="257" t="str">
        <f t="shared" si="14"/>
        <v>02.06.04</v>
      </c>
      <c r="T79" s="245" t="str">
        <f t="shared" si="15"/>
        <v>Meja Dan Kursi Kerja/Rapat Pejabat</v>
      </c>
      <c r="U79" s="245">
        <f t="shared" si="16"/>
        <v>5</v>
      </c>
      <c r="V79" s="243">
        <f t="shared" si="17"/>
        <v>147000</v>
      </c>
      <c r="W79" s="331">
        <f t="shared" si="18"/>
        <v>5</v>
      </c>
      <c r="X79" s="332">
        <f t="shared" si="19"/>
        <v>735000</v>
      </c>
      <c r="Y79" s="332">
        <f t="shared" si="20"/>
        <v>0</v>
      </c>
      <c r="Z79" s="332">
        <f t="shared" si="21"/>
        <v>0</v>
      </c>
      <c r="AA79" s="332">
        <f t="shared" si="22"/>
        <v>0</v>
      </c>
      <c r="AB79" s="333">
        <f t="shared" si="23"/>
        <v>0</v>
      </c>
      <c r="AC79" s="333">
        <f t="shared" si="24"/>
        <v>0</v>
      </c>
      <c r="AD79" s="333">
        <f t="shared" si="25"/>
        <v>0</v>
      </c>
      <c r="AE79" s="333">
        <f t="shared" si="26"/>
        <v>735000</v>
      </c>
      <c r="AF79" s="243">
        <f t="shared" si="27"/>
        <v>0</v>
      </c>
    </row>
    <row r="80" spans="1:32" ht="21" customHeight="1" x14ac:dyDescent="0.2">
      <c r="A80" s="244" t="str">
        <f t="shared" si="13"/>
        <v>02.06.01.04</v>
      </c>
      <c r="B80" s="321">
        <v>55</v>
      </c>
      <c r="C80" s="329" t="s">
        <v>337</v>
      </c>
      <c r="D80" s="323" t="s">
        <v>130</v>
      </c>
      <c r="E80" s="324" t="s">
        <v>331</v>
      </c>
      <c r="F80" s="325" t="s">
        <v>166</v>
      </c>
      <c r="G80" s="271"/>
      <c r="H80" s="325" t="s">
        <v>106</v>
      </c>
      <c r="I80" s="326">
        <v>2005</v>
      </c>
      <c r="J80" s="315"/>
      <c r="K80" s="315"/>
      <c r="L80" s="315"/>
      <c r="M80" s="315"/>
      <c r="N80" s="315"/>
      <c r="O80" s="329" t="s">
        <v>34</v>
      </c>
      <c r="P80" s="330">
        <v>1050000</v>
      </c>
      <c r="Q80" s="308" t="s">
        <v>147</v>
      </c>
      <c r="S80" s="257" t="str">
        <f t="shared" si="14"/>
        <v>02.06.01</v>
      </c>
      <c r="T80" s="245" t="str">
        <f t="shared" si="15"/>
        <v>Alat Kantor</v>
      </c>
      <c r="U80" s="245">
        <f t="shared" si="16"/>
        <v>5</v>
      </c>
      <c r="V80" s="243">
        <f t="shared" si="17"/>
        <v>210000</v>
      </c>
      <c r="W80" s="331">
        <f t="shared" si="18"/>
        <v>5</v>
      </c>
      <c r="X80" s="332">
        <f t="shared" si="19"/>
        <v>1050000</v>
      </c>
      <c r="Y80" s="332">
        <f t="shared" si="20"/>
        <v>0</v>
      </c>
      <c r="Z80" s="332">
        <f t="shared" si="21"/>
        <v>0</v>
      </c>
      <c r="AA80" s="332">
        <f t="shared" si="22"/>
        <v>0</v>
      </c>
      <c r="AB80" s="333">
        <f t="shared" si="23"/>
        <v>0</v>
      </c>
      <c r="AC80" s="333">
        <f t="shared" si="24"/>
        <v>0</v>
      </c>
      <c r="AD80" s="333">
        <f t="shared" si="25"/>
        <v>0</v>
      </c>
      <c r="AE80" s="333">
        <f t="shared" si="26"/>
        <v>1050000</v>
      </c>
      <c r="AF80" s="243">
        <f t="shared" si="27"/>
        <v>0</v>
      </c>
    </row>
    <row r="81" spans="1:32" ht="21" customHeight="1" x14ac:dyDescent="0.2">
      <c r="A81" s="244" t="str">
        <f t="shared" si="13"/>
        <v>02.06.02.04</v>
      </c>
      <c r="B81" s="321">
        <v>56</v>
      </c>
      <c r="C81" s="329" t="s">
        <v>342</v>
      </c>
      <c r="D81" s="323" t="s">
        <v>167</v>
      </c>
      <c r="E81" s="324" t="s">
        <v>331</v>
      </c>
      <c r="F81" s="325" t="s">
        <v>169</v>
      </c>
      <c r="G81" s="271"/>
      <c r="H81" s="325" t="s">
        <v>170</v>
      </c>
      <c r="I81" s="326">
        <v>2005</v>
      </c>
      <c r="J81" s="315"/>
      <c r="K81" s="315"/>
      <c r="L81" s="315"/>
      <c r="M81" s="315"/>
      <c r="N81" s="315"/>
      <c r="O81" s="329" t="s">
        <v>34</v>
      </c>
      <c r="P81" s="330">
        <v>1925000</v>
      </c>
      <c r="Q81" s="308" t="s">
        <v>147</v>
      </c>
      <c r="S81" s="257" t="str">
        <f t="shared" si="14"/>
        <v>02.06.02</v>
      </c>
      <c r="T81" s="245" t="str">
        <f t="shared" si="15"/>
        <v>Alat Rumah Tangga</v>
      </c>
      <c r="U81" s="245">
        <f t="shared" si="16"/>
        <v>5</v>
      </c>
      <c r="V81" s="243">
        <f t="shared" si="17"/>
        <v>385000</v>
      </c>
      <c r="W81" s="331">
        <f t="shared" si="18"/>
        <v>5</v>
      </c>
      <c r="X81" s="332">
        <f t="shared" si="19"/>
        <v>1925000</v>
      </c>
      <c r="Y81" s="332">
        <f t="shared" si="20"/>
        <v>0</v>
      </c>
      <c r="Z81" s="332">
        <f t="shared" si="21"/>
        <v>0</v>
      </c>
      <c r="AA81" s="332">
        <f t="shared" si="22"/>
        <v>0</v>
      </c>
      <c r="AB81" s="333">
        <f t="shared" si="23"/>
        <v>0</v>
      </c>
      <c r="AC81" s="333">
        <f t="shared" si="24"/>
        <v>0</v>
      </c>
      <c r="AD81" s="333">
        <f t="shared" si="25"/>
        <v>0</v>
      </c>
      <c r="AE81" s="333">
        <f t="shared" si="26"/>
        <v>1925000</v>
      </c>
      <c r="AF81" s="243">
        <f t="shared" si="27"/>
        <v>0</v>
      </c>
    </row>
    <row r="82" spans="1:32" ht="21" customHeight="1" x14ac:dyDescent="0.2">
      <c r="A82" s="244" t="str">
        <f t="shared" si="13"/>
        <v>02.06.02.01</v>
      </c>
      <c r="B82" s="321">
        <v>57</v>
      </c>
      <c r="C82" s="322" t="s">
        <v>350</v>
      </c>
      <c r="D82" s="323" t="s">
        <v>139</v>
      </c>
      <c r="E82" s="324" t="s">
        <v>331</v>
      </c>
      <c r="F82" s="325" t="s">
        <v>159</v>
      </c>
      <c r="G82" s="271"/>
      <c r="H82" s="325" t="s">
        <v>141</v>
      </c>
      <c r="I82" s="326">
        <v>2006</v>
      </c>
      <c r="J82" s="315"/>
      <c r="K82" s="315"/>
      <c r="L82" s="315"/>
      <c r="M82" s="315"/>
      <c r="N82" s="315"/>
      <c r="O82" s="329" t="s">
        <v>34</v>
      </c>
      <c r="P82" s="330">
        <v>1050000</v>
      </c>
      <c r="Q82" s="308" t="s">
        <v>147</v>
      </c>
      <c r="S82" s="257" t="str">
        <f t="shared" si="14"/>
        <v>02.06.02</v>
      </c>
      <c r="T82" s="245" t="str">
        <f t="shared" si="15"/>
        <v>Alat Rumah Tangga</v>
      </c>
      <c r="U82" s="245">
        <f t="shared" si="16"/>
        <v>5</v>
      </c>
      <c r="V82" s="243">
        <f t="shared" si="17"/>
        <v>210000</v>
      </c>
      <c r="W82" s="331">
        <f t="shared" si="18"/>
        <v>5</v>
      </c>
      <c r="X82" s="332">
        <f t="shared" si="19"/>
        <v>1050000</v>
      </c>
      <c r="Y82" s="332">
        <f t="shared" si="20"/>
        <v>0</v>
      </c>
      <c r="Z82" s="332">
        <f t="shared" si="21"/>
        <v>0</v>
      </c>
      <c r="AA82" s="332">
        <f t="shared" si="22"/>
        <v>0</v>
      </c>
      <c r="AB82" s="333">
        <f t="shared" si="23"/>
        <v>0</v>
      </c>
      <c r="AC82" s="333">
        <f t="shared" si="24"/>
        <v>0</v>
      </c>
      <c r="AD82" s="333">
        <f t="shared" si="25"/>
        <v>0</v>
      </c>
      <c r="AE82" s="333">
        <f t="shared" si="26"/>
        <v>1050000</v>
      </c>
      <c r="AF82" s="243">
        <f t="shared" si="27"/>
        <v>0</v>
      </c>
    </row>
    <row r="83" spans="1:32" ht="21" customHeight="1" x14ac:dyDescent="0.2">
      <c r="B83" s="314"/>
      <c r="C83" s="322"/>
      <c r="D83" s="323"/>
      <c r="E83" s="324"/>
      <c r="F83" s="325"/>
      <c r="G83" s="271"/>
      <c r="H83" s="325"/>
      <c r="I83" s="326"/>
      <c r="J83" s="315"/>
      <c r="K83" s="315"/>
      <c r="L83" s="315"/>
      <c r="M83" s="315"/>
      <c r="N83" s="315"/>
      <c r="O83" s="329"/>
      <c r="P83" s="330"/>
      <c r="Q83" s="308"/>
      <c r="S83" s="257"/>
      <c r="T83" s="245"/>
      <c r="U83" s="245"/>
      <c r="V83" s="243"/>
      <c r="W83" s="331"/>
      <c r="X83" s="332"/>
      <c r="Y83" s="332"/>
      <c r="Z83" s="332"/>
      <c r="AA83" s="332"/>
      <c r="AB83" s="333"/>
      <c r="AC83" s="333"/>
      <c r="AD83" s="333"/>
      <c r="AE83" s="333"/>
      <c r="AF83" s="243"/>
    </row>
    <row r="84" spans="1:32" s="248" customFormat="1" ht="37" customHeight="1" x14ac:dyDescent="0.2">
      <c r="B84" s="341" t="s">
        <v>195</v>
      </c>
      <c r="C84" s="342" t="s">
        <v>315</v>
      </c>
      <c r="D84" s="312"/>
      <c r="E84" s="317"/>
      <c r="F84" s="317"/>
      <c r="G84" s="317"/>
      <c r="H84" s="317"/>
      <c r="I84" s="317"/>
      <c r="J84" s="317"/>
      <c r="K84" s="317"/>
      <c r="L84" s="317"/>
      <c r="M84" s="317"/>
      <c r="N84" s="317"/>
      <c r="O84" s="317"/>
      <c r="P84" s="318">
        <f>SUBTOTAL(9,P85:P87)</f>
        <v>3665000</v>
      </c>
      <c r="Q84" s="319"/>
      <c r="R84" s="253"/>
      <c r="S84" s="339" t="str">
        <f t="shared" ref="S84:S90" si="28">IF(P84&lt;300000,P84,"0")</f>
        <v>0</v>
      </c>
      <c r="T84" s="253"/>
      <c r="U84" s="253"/>
      <c r="X84" s="320">
        <f>SUM(X85:X87)</f>
        <v>3665000</v>
      </c>
      <c r="Y84" s="320">
        <f t="shared" ref="Y84:AF84" si="29">SUM(Y85:Y87)</f>
        <v>0</v>
      </c>
      <c r="Z84" s="320">
        <f t="shared" si="29"/>
        <v>0</v>
      </c>
      <c r="AA84" s="320">
        <f t="shared" si="29"/>
        <v>0</v>
      </c>
      <c r="AB84" s="320">
        <f t="shared" si="29"/>
        <v>0</v>
      </c>
      <c r="AC84" s="320">
        <f t="shared" si="29"/>
        <v>0</v>
      </c>
      <c r="AD84" s="320">
        <f t="shared" si="29"/>
        <v>0</v>
      </c>
      <c r="AE84" s="320">
        <f t="shared" si="29"/>
        <v>3665000</v>
      </c>
      <c r="AF84" s="320">
        <f t="shared" si="29"/>
        <v>0</v>
      </c>
    </row>
    <row r="85" spans="1:32" ht="31" customHeight="1" x14ac:dyDescent="0.2">
      <c r="A85" s="244" t="str">
        <f t="shared" ref="A85:A87" si="30">LEFT(C85,11)</f>
        <v>02.07.01.02</v>
      </c>
      <c r="B85" s="321">
        <v>1</v>
      </c>
      <c r="C85" s="329" t="s">
        <v>346</v>
      </c>
      <c r="D85" s="323" t="s">
        <v>209</v>
      </c>
      <c r="E85" s="324" t="s">
        <v>331</v>
      </c>
      <c r="F85" s="325" t="s">
        <v>211</v>
      </c>
      <c r="G85" s="271"/>
      <c r="H85" s="325" t="s">
        <v>106</v>
      </c>
      <c r="I85" s="326" t="s">
        <v>207</v>
      </c>
      <c r="J85" s="315"/>
      <c r="K85" s="315"/>
      <c r="L85" s="315"/>
      <c r="M85" s="315"/>
      <c r="N85" s="315"/>
      <c r="O85" s="329" t="s">
        <v>34</v>
      </c>
      <c r="P85" s="330">
        <v>1125000</v>
      </c>
      <c r="Q85" s="308" t="s">
        <v>147</v>
      </c>
      <c r="S85" s="257" t="str">
        <f t="shared" ref="S85:S87" si="31">LEFT(C85,8)</f>
        <v>02.07.01</v>
      </c>
      <c r="T85" s="245" t="str">
        <f t="shared" ref="T85:T87" si="32">VLOOKUP(S85,UE,3)</f>
        <v>Alat Studio</v>
      </c>
      <c r="U85" s="245">
        <f t="shared" ref="U85:U87" si="33">VLOOKUP(S85,UE,4,FALSE)</f>
        <v>5</v>
      </c>
      <c r="V85" s="243">
        <f t="shared" ref="V85:V87" si="34">P85/U85</f>
        <v>225000</v>
      </c>
      <c r="W85" s="331">
        <f t="shared" ref="W85:W87" si="35">IF(2013-I85+1&gt;U85,U85,IF(2013-I85+1&lt;0,0,(2013-I85+1)))</f>
        <v>5</v>
      </c>
      <c r="X85" s="332">
        <f t="shared" ref="X85:X87" si="36">IF(W85&gt;U85,M85,V85*W85)</f>
        <v>1125000</v>
      </c>
      <c r="Y85" s="332">
        <f t="shared" ref="Y85:Y87" si="37">IF(P85=X85,0,V85)</f>
        <v>0</v>
      </c>
      <c r="Z85" s="332">
        <f t="shared" ref="Z85:Z87" si="38">IF(P85=X85+Y85,0,V85)</f>
        <v>0</v>
      </c>
      <c r="AA85" s="332">
        <f t="shared" ref="AA85:AA87" si="39">IF(P85=X85+Y85+Z85,0,V85)</f>
        <v>0</v>
      </c>
      <c r="AB85" s="333">
        <f t="shared" ref="AB85:AB87" si="40">IF(P85=X85+Y85+Z85+AA85,0,V85)</f>
        <v>0</v>
      </c>
      <c r="AC85" s="333">
        <f t="shared" ref="AC85:AC87" si="41">IF(P85=X85+Y85+Z85+AA85+AB85,0,V85)</f>
        <v>0</v>
      </c>
      <c r="AD85" s="333">
        <f t="shared" ref="AD85:AD87" si="42">IF(P85=X85+Y85+Z85+AA85+AB85+AC85,0,V85)</f>
        <v>0</v>
      </c>
      <c r="AE85" s="333">
        <f t="shared" ref="AE85:AE87" si="43">SUM(X85:AD85)</f>
        <v>1125000</v>
      </c>
      <c r="AF85" s="243">
        <f t="shared" ref="AF85:AF87" si="44">P85-AE85</f>
        <v>0</v>
      </c>
    </row>
    <row r="86" spans="1:32" ht="43" customHeight="1" x14ac:dyDescent="0.2">
      <c r="A86" s="244" t="str">
        <f t="shared" si="30"/>
        <v>02.07.01.01</v>
      </c>
      <c r="B86" s="321">
        <v>2</v>
      </c>
      <c r="C86" s="329" t="s">
        <v>345</v>
      </c>
      <c r="D86" s="323" t="s">
        <v>212</v>
      </c>
      <c r="E86" s="324" t="s">
        <v>331</v>
      </c>
      <c r="F86" s="325" t="s">
        <v>214</v>
      </c>
      <c r="G86" s="271"/>
      <c r="H86" s="325" t="s">
        <v>106</v>
      </c>
      <c r="I86" s="326" t="s">
        <v>207</v>
      </c>
      <c r="J86" s="315"/>
      <c r="K86" s="315"/>
      <c r="L86" s="315"/>
      <c r="M86" s="315"/>
      <c r="N86" s="315"/>
      <c r="O86" s="329" t="s">
        <v>34</v>
      </c>
      <c r="P86" s="330">
        <v>1190000</v>
      </c>
      <c r="Q86" s="308" t="s">
        <v>147</v>
      </c>
      <c r="S86" s="257" t="str">
        <f t="shared" si="31"/>
        <v>02.07.01</v>
      </c>
      <c r="T86" s="245" t="str">
        <f t="shared" si="32"/>
        <v>Alat Studio</v>
      </c>
      <c r="U86" s="245">
        <f t="shared" si="33"/>
        <v>5</v>
      </c>
      <c r="V86" s="243">
        <f t="shared" si="34"/>
        <v>238000</v>
      </c>
      <c r="W86" s="331">
        <f t="shared" si="35"/>
        <v>5</v>
      </c>
      <c r="X86" s="332">
        <f t="shared" si="36"/>
        <v>1190000</v>
      </c>
      <c r="Y86" s="332">
        <f t="shared" si="37"/>
        <v>0</v>
      </c>
      <c r="Z86" s="332">
        <f t="shared" si="38"/>
        <v>0</v>
      </c>
      <c r="AA86" s="332">
        <f t="shared" si="39"/>
        <v>0</v>
      </c>
      <c r="AB86" s="333">
        <f t="shared" si="40"/>
        <v>0</v>
      </c>
      <c r="AC86" s="333">
        <f t="shared" si="41"/>
        <v>0</v>
      </c>
      <c r="AD86" s="333">
        <f t="shared" si="42"/>
        <v>0</v>
      </c>
      <c r="AE86" s="333">
        <f t="shared" si="43"/>
        <v>1190000</v>
      </c>
      <c r="AF86" s="243">
        <f t="shared" si="44"/>
        <v>0</v>
      </c>
    </row>
    <row r="87" spans="1:32" ht="21" customHeight="1" x14ac:dyDescent="0.2">
      <c r="A87" s="244" t="str">
        <f t="shared" si="30"/>
        <v>02.07.01.02</v>
      </c>
      <c r="B87" s="321">
        <v>3</v>
      </c>
      <c r="C87" s="329" t="s">
        <v>346</v>
      </c>
      <c r="D87" s="323" t="s">
        <v>215</v>
      </c>
      <c r="E87" s="324" t="s">
        <v>331</v>
      </c>
      <c r="F87" s="325" t="s">
        <v>216</v>
      </c>
      <c r="G87" s="271"/>
      <c r="H87" s="325" t="s">
        <v>93</v>
      </c>
      <c r="I87" s="326" t="s">
        <v>207</v>
      </c>
      <c r="J87" s="315"/>
      <c r="K87" s="315"/>
      <c r="L87" s="315"/>
      <c r="M87" s="315"/>
      <c r="N87" s="315"/>
      <c r="O87" s="329" t="s">
        <v>34</v>
      </c>
      <c r="P87" s="330">
        <v>1350000</v>
      </c>
      <c r="Q87" s="308" t="s">
        <v>43</v>
      </c>
      <c r="S87" s="257" t="str">
        <f t="shared" si="31"/>
        <v>02.07.01</v>
      </c>
      <c r="T87" s="245" t="str">
        <f t="shared" si="32"/>
        <v>Alat Studio</v>
      </c>
      <c r="U87" s="245">
        <f t="shared" si="33"/>
        <v>5</v>
      </c>
      <c r="V87" s="243">
        <f t="shared" si="34"/>
        <v>270000</v>
      </c>
      <c r="W87" s="331">
        <f t="shared" si="35"/>
        <v>5</v>
      </c>
      <c r="X87" s="332">
        <f t="shared" si="36"/>
        <v>1350000</v>
      </c>
      <c r="Y87" s="332">
        <f t="shared" si="37"/>
        <v>0</v>
      </c>
      <c r="Z87" s="332">
        <f t="shared" si="38"/>
        <v>0</v>
      </c>
      <c r="AA87" s="332">
        <f t="shared" si="39"/>
        <v>0</v>
      </c>
      <c r="AB87" s="333">
        <f t="shared" si="40"/>
        <v>0</v>
      </c>
      <c r="AC87" s="333">
        <f t="shared" si="41"/>
        <v>0</v>
      </c>
      <c r="AD87" s="333">
        <f t="shared" si="42"/>
        <v>0</v>
      </c>
      <c r="AE87" s="333">
        <f t="shared" si="43"/>
        <v>1350000</v>
      </c>
      <c r="AF87" s="243">
        <f t="shared" si="44"/>
        <v>0</v>
      </c>
    </row>
    <row r="88" spans="1:32" ht="21" customHeight="1" x14ac:dyDescent="0.2">
      <c r="B88" s="321"/>
      <c r="C88" s="315" t="s">
        <v>310</v>
      </c>
      <c r="D88" s="271"/>
      <c r="E88" s="315"/>
      <c r="F88" s="315"/>
      <c r="G88" s="315"/>
      <c r="H88" s="315"/>
      <c r="I88" s="315"/>
      <c r="J88" s="315"/>
      <c r="K88" s="315"/>
      <c r="L88" s="315"/>
      <c r="M88" s="315"/>
      <c r="N88" s="315"/>
      <c r="O88" s="315"/>
      <c r="P88" s="315"/>
      <c r="Q88" s="316"/>
      <c r="S88" s="309">
        <f t="shared" si="28"/>
        <v>0</v>
      </c>
    </row>
    <row r="89" spans="1:32" ht="21" customHeight="1" x14ac:dyDescent="0.2">
      <c r="B89" s="288" t="s">
        <v>217</v>
      </c>
      <c r="C89" s="305" t="s">
        <v>316</v>
      </c>
      <c r="D89" s="255" t="s">
        <v>23</v>
      </c>
      <c r="E89" s="315"/>
      <c r="F89" s="315"/>
      <c r="G89" s="315"/>
      <c r="H89" s="315"/>
      <c r="I89" s="315"/>
      <c r="J89" s="315"/>
      <c r="K89" s="315"/>
      <c r="L89" s="315"/>
      <c r="M89" s="315"/>
      <c r="N89" s="315"/>
      <c r="O89" s="315"/>
      <c r="P89" s="343">
        <v>0</v>
      </c>
      <c r="Q89" s="316"/>
      <c r="S89" s="309">
        <f t="shared" si="28"/>
        <v>0</v>
      </c>
    </row>
    <row r="90" spans="1:32" ht="21" customHeight="1" x14ac:dyDescent="0.2">
      <c r="B90" s="314"/>
      <c r="C90" s="317" t="s">
        <v>310</v>
      </c>
      <c r="D90" s="271"/>
      <c r="E90" s="315"/>
      <c r="F90" s="315"/>
      <c r="G90" s="315"/>
      <c r="H90" s="315"/>
      <c r="I90" s="315"/>
      <c r="J90" s="315"/>
      <c r="K90" s="315"/>
      <c r="L90" s="315"/>
      <c r="M90" s="315"/>
      <c r="N90" s="315"/>
      <c r="O90" s="315"/>
      <c r="P90" s="343"/>
      <c r="Q90" s="316"/>
      <c r="S90" s="309">
        <f t="shared" si="28"/>
        <v>0</v>
      </c>
    </row>
    <row r="91" spans="1:32" ht="21" customHeight="1" x14ac:dyDescent="0.2">
      <c r="B91" s="288" t="s">
        <v>219</v>
      </c>
      <c r="C91" s="305" t="s">
        <v>317</v>
      </c>
      <c r="D91" s="255" t="s">
        <v>23</v>
      </c>
      <c r="E91" s="315"/>
      <c r="F91" s="315"/>
      <c r="G91" s="315"/>
      <c r="H91" s="315"/>
      <c r="I91" s="315"/>
      <c r="J91" s="315"/>
      <c r="K91" s="315"/>
      <c r="L91" s="315"/>
      <c r="M91" s="315"/>
      <c r="N91" s="315"/>
      <c r="O91" s="315"/>
      <c r="P91" s="343">
        <v>0</v>
      </c>
      <c r="Q91" s="316"/>
      <c r="S91" s="309">
        <f t="shared" ref="S91:S97" si="45">IF(P91&lt;300000,P91,"0")</f>
        <v>0</v>
      </c>
    </row>
    <row r="92" spans="1:32" ht="21" customHeight="1" x14ac:dyDescent="0.2">
      <c r="B92" s="314"/>
      <c r="C92" s="317" t="s">
        <v>310</v>
      </c>
      <c r="D92" s="271"/>
      <c r="E92" s="315"/>
      <c r="F92" s="315"/>
      <c r="G92" s="315"/>
      <c r="H92" s="315"/>
      <c r="I92" s="315"/>
      <c r="J92" s="315"/>
      <c r="K92" s="315"/>
      <c r="L92" s="315"/>
      <c r="M92" s="315"/>
      <c r="N92" s="315"/>
      <c r="O92" s="315"/>
      <c r="P92" s="343"/>
      <c r="Q92" s="316"/>
      <c r="S92" s="309">
        <f t="shared" si="45"/>
        <v>0</v>
      </c>
    </row>
    <row r="93" spans="1:32" ht="21" customHeight="1" x14ac:dyDescent="0.2">
      <c r="B93" s="288" t="s">
        <v>221</v>
      </c>
      <c r="C93" s="305" t="s">
        <v>318</v>
      </c>
      <c r="D93" s="255" t="s">
        <v>23</v>
      </c>
      <c r="E93" s="315"/>
      <c r="F93" s="315"/>
      <c r="G93" s="315"/>
      <c r="H93" s="315"/>
      <c r="I93" s="315"/>
      <c r="J93" s="315"/>
      <c r="K93" s="315"/>
      <c r="L93" s="315"/>
      <c r="M93" s="315"/>
      <c r="N93" s="315"/>
      <c r="O93" s="315"/>
      <c r="P93" s="343">
        <v>0</v>
      </c>
      <c r="Q93" s="316"/>
      <c r="S93" s="309">
        <f t="shared" si="45"/>
        <v>0</v>
      </c>
    </row>
    <row r="94" spans="1:32" ht="21" customHeight="1" x14ac:dyDescent="0.2">
      <c r="B94" s="314"/>
      <c r="C94" s="317" t="s">
        <v>310</v>
      </c>
      <c r="D94" s="271"/>
      <c r="E94" s="315"/>
      <c r="F94" s="315"/>
      <c r="G94" s="315"/>
      <c r="H94" s="315"/>
      <c r="I94" s="315"/>
      <c r="J94" s="315"/>
      <c r="K94" s="315"/>
      <c r="L94" s="315"/>
      <c r="M94" s="315"/>
      <c r="N94" s="315"/>
      <c r="O94" s="315"/>
      <c r="P94" s="343"/>
      <c r="Q94" s="316"/>
      <c r="S94" s="309">
        <f t="shared" si="45"/>
        <v>0</v>
      </c>
    </row>
    <row r="95" spans="1:32" ht="21" customHeight="1" x14ac:dyDescent="0.2">
      <c r="B95" s="288" t="s">
        <v>223</v>
      </c>
      <c r="C95" s="305" t="s">
        <v>319</v>
      </c>
      <c r="D95" s="255" t="s">
        <v>23</v>
      </c>
      <c r="E95" s="315"/>
      <c r="F95" s="315"/>
      <c r="G95" s="315"/>
      <c r="H95" s="315"/>
      <c r="I95" s="315"/>
      <c r="J95" s="315"/>
      <c r="K95" s="315"/>
      <c r="L95" s="315"/>
      <c r="M95" s="315"/>
      <c r="N95" s="315"/>
      <c r="O95" s="315"/>
      <c r="P95" s="343">
        <v>0</v>
      </c>
      <c r="Q95" s="316"/>
      <c r="S95" s="309">
        <f t="shared" si="45"/>
        <v>0</v>
      </c>
    </row>
    <row r="96" spans="1:32" ht="21" hidden="1" customHeight="1" x14ac:dyDescent="0.2">
      <c r="B96" s="314"/>
      <c r="C96" s="315" t="s">
        <v>310</v>
      </c>
      <c r="D96" s="271"/>
      <c r="E96" s="315"/>
      <c r="F96" s="315"/>
      <c r="G96" s="315"/>
      <c r="H96" s="315"/>
      <c r="I96" s="315"/>
      <c r="J96" s="315"/>
      <c r="K96" s="315"/>
      <c r="L96" s="315"/>
      <c r="M96" s="315"/>
      <c r="N96" s="315"/>
      <c r="O96" s="315"/>
      <c r="P96" s="315"/>
      <c r="Q96" s="316"/>
      <c r="S96" s="309">
        <f t="shared" si="45"/>
        <v>0</v>
      </c>
    </row>
    <row r="97" spans="2:21" ht="21" customHeight="1" thickBot="1" x14ac:dyDescent="0.25">
      <c r="B97" s="297"/>
      <c r="C97" s="298"/>
      <c r="D97" s="290"/>
      <c r="E97" s="298"/>
      <c r="F97" s="298"/>
      <c r="G97" s="298"/>
      <c r="H97" s="298"/>
      <c r="I97" s="298"/>
      <c r="J97" s="298"/>
      <c r="K97" s="298"/>
      <c r="L97" s="298"/>
      <c r="M97" s="298"/>
      <c r="N97" s="298"/>
      <c r="O97" s="298"/>
      <c r="P97" s="298"/>
      <c r="Q97" s="299"/>
      <c r="S97" s="309">
        <f t="shared" si="45"/>
        <v>0</v>
      </c>
    </row>
    <row r="99" spans="2:21" s="248" customFormat="1" x14ac:dyDescent="0.2">
      <c r="B99" s="344"/>
      <c r="C99" s="344"/>
      <c r="D99" s="344"/>
      <c r="E99" s="344"/>
      <c r="F99" s="344"/>
      <c r="R99" s="253"/>
      <c r="S99" s="253"/>
      <c r="T99" s="253"/>
      <c r="U99" s="253"/>
    </row>
    <row r="100" spans="2:21" s="248" customFormat="1" x14ac:dyDescent="0.2">
      <c r="B100" s="344"/>
      <c r="C100" s="453" t="s">
        <v>267</v>
      </c>
      <c r="D100" s="453"/>
      <c r="E100" s="453"/>
      <c r="F100" s="453"/>
      <c r="G100" s="344"/>
      <c r="L100" s="450" t="s">
        <v>402</v>
      </c>
      <c r="M100" s="450"/>
      <c r="N100" s="450"/>
      <c r="O100" s="450"/>
      <c r="P100" s="450"/>
      <c r="Q100" s="450"/>
      <c r="R100" s="253"/>
      <c r="S100" s="253"/>
      <c r="T100" s="253"/>
      <c r="U100" s="253"/>
    </row>
    <row r="101" spans="2:21" s="248" customFormat="1" x14ac:dyDescent="0.2">
      <c r="B101" s="344"/>
      <c r="C101" s="453" t="s">
        <v>285</v>
      </c>
      <c r="D101" s="453"/>
      <c r="E101" s="453"/>
      <c r="F101" s="453"/>
      <c r="G101" s="344"/>
      <c r="R101" s="253"/>
      <c r="S101" s="253"/>
      <c r="T101" s="253"/>
      <c r="U101" s="253"/>
    </row>
    <row r="102" spans="2:21" s="248" customFormat="1" x14ac:dyDescent="0.2">
      <c r="B102" s="344"/>
      <c r="C102" s="453" t="s">
        <v>560</v>
      </c>
      <c r="D102" s="453"/>
      <c r="E102" s="453"/>
      <c r="F102" s="453"/>
      <c r="G102" s="344"/>
      <c r="L102" s="450" t="s">
        <v>571</v>
      </c>
      <c r="M102" s="450"/>
      <c r="N102" s="450"/>
      <c r="O102" s="450"/>
      <c r="P102" s="450"/>
      <c r="Q102" s="450"/>
      <c r="R102" s="253"/>
      <c r="S102" s="253"/>
      <c r="T102" s="253"/>
      <c r="U102" s="253"/>
    </row>
    <row r="103" spans="2:21" s="248" customFormat="1" x14ac:dyDescent="0.2">
      <c r="B103" s="344"/>
      <c r="C103" s="344"/>
      <c r="D103" s="344"/>
      <c r="E103" s="344"/>
      <c r="F103" s="344"/>
      <c r="G103" s="344"/>
      <c r="R103" s="253"/>
      <c r="S103" s="253"/>
      <c r="T103" s="253"/>
      <c r="U103" s="253"/>
    </row>
    <row r="104" spans="2:21" s="248" customFormat="1" x14ac:dyDescent="0.2">
      <c r="B104" s="344"/>
      <c r="C104" s="344"/>
      <c r="D104" s="344"/>
      <c r="E104" s="344"/>
      <c r="F104" s="344"/>
      <c r="G104" s="344"/>
      <c r="R104" s="253"/>
      <c r="S104" s="253"/>
      <c r="T104" s="253"/>
      <c r="U104" s="253"/>
    </row>
    <row r="105" spans="2:21" s="248" customFormat="1" x14ac:dyDescent="0.2">
      <c r="B105" s="344"/>
      <c r="C105" s="344"/>
      <c r="D105" s="344"/>
      <c r="E105" s="344"/>
      <c r="F105" s="344"/>
      <c r="G105" s="344"/>
      <c r="R105" s="253"/>
      <c r="S105" s="253"/>
      <c r="T105" s="253"/>
      <c r="U105" s="253"/>
    </row>
    <row r="106" spans="2:21" s="248" customFormat="1" x14ac:dyDescent="0.2">
      <c r="B106" s="344"/>
      <c r="C106" s="344"/>
      <c r="D106" s="344"/>
      <c r="E106" s="344"/>
      <c r="F106" s="344"/>
      <c r="G106" s="344"/>
      <c r="R106" s="253"/>
      <c r="S106" s="253"/>
      <c r="T106" s="253"/>
      <c r="U106" s="253"/>
    </row>
    <row r="107" spans="2:21" s="248" customFormat="1" x14ac:dyDescent="0.2">
      <c r="B107" s="259"/>
      <c r="C107" s="344"/>
      <c r="D107" s="344"/>
      <c r="E107" s="344"/>
      <c r="F107" s="344"/>
      <c r="G107" s="344"/>
      <c r="R107" s="253"/>
      <c r="S107" s="253"/>
      <c r="T107" s="253"/>
      <c r="U107" s="253"/>
    </row>
    <row r="108" spans="2:21" s="248" customFormat="1" x14ac:dyDescent="0.2">
      <c r="B108" s="344"/>
      <c r="C108" s="454" t="s">
        <v>562</v>
      </c>
      <c r="D108" s="454"/>
      <c r="E108" s="454"/>
      <c r="F108" s="454"/>
      <c r="G108" s="259"/>
      <c r="L108" s="450" t="s">
        <v>564</v>
      </c>
      <c r="M108" s="450"/>
      <c r="N108" s="450"/>
      <c r="O108" s="450"/>
      <c r="P108" s="450"/>
      <c r="Q108" s="450"/>
      <c r="R108" s="253"/>
      <c r="S108" s="253"/>
      <c r="T108" s="253"/>
      <c r="U108" s="253"/>
    </row>
    <row r="109" spans="2:21" x14ac:dyDescent="0.2">
      <c r="C109" s="449" t="s">
        <v>563</v>
      </c>
      <c r="D109" s="449"/>
      <c r="E109" s="449"/>
      <c r="F109" s="449"/>
      <c r="G109" s="258"/>
      <c r="L109" s="451" t="s">
        <v>565</v>
      </c>
      <c r="M109" s="451"/>
      <c r="N109" s="451"/>
      <c r="O109" s="451"/>
      <c r="P109" s="451"/>
      <c r="Q109" s="451"/>
    </row>
  </sheetData>
  <mergeCells count="38">
    <mergeCell ref="K8:K9"/>
    <mergeCell ref="L8:L9"/>
    <mergeCell ref="M8:M9"/>
    <mergeCell ref="N8:N9"/>
    <mergeCell ref="B3:Q3"/>
    <mergeCell ref="B4:Q4"/>
    <mergeCell ref="B5:Q5"/>
    <mergeCell ref="B7:B9"/>
    <mergeCell ref="C7:C9"/>
    <mergeCell ref="D7:D9"/>
    <mergeCell ref="E7:E9"/>
    <mergeCell ref="F7:F9"/>
    <mergeCell ref="G7:G9"/>
    <mergeCell ref="H7:H9"/>
    <mergeCell ref="Q7:Q9"/>
    <mergeCell ref="I7:I9"/>
    <mergeCell ref="J7:N7"/>
    <mergeCell ref="O7:O9"/>
    <mergeCell ref="P7:P9"/>
    <mergeCell ref="J8:J9"/>
    <mergeCell ref="X7:AD7"/>
    <mergeCell ref="AE7:AE8"/>
    <mergeCell ref="AF7:AF8"/>
    <mergeCell ref="S7:S8"/>
    <mergeCell ref="T7:T8"/>
    <mergeCell ref="U7:U8"/>
    <mergeCell ref="V7:V8"/>
    <mergeCell ref="W7:W8"/>
    <mergeCell ref="B6:D6"/>
    <mergeCell ref="C100:F100"/>
    <mergeCell ref="C101:F101"/>
    <mergeCell ref="C102:F102"/>
    <mergeCell ref="C108:F108"/>
    <mergeCell ref="C109:F109"/>
    <mergeCell ref="L100:Q100"/>
    <mergeCell ref="L102:Q102"/>
    <mergeCell ref="L108:Q108"/>
    <mergeCell ref="L109:Q109"/>
  </mergeCells>
  <printOptions horizontalCentered="1"/>
  <pageMargins left="0.5" right="0.77" top="0.75" bottom="0.75" header="0.3" footer="0.3"/>
  <pageSetup paperSize="5" scale="60" orientation="landscape"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2:S169"/>
  <sheetViews>
    <sheetView zoomScale="90" zoomScaleNormal="90" workbookViewId="0">
      <pane xSplit="2" topLeftCell="C1" activePane="topRight" state="frozen"/>
      <selection activeCell="A7" sqref="A7"/>
      <selection pane="topRight" activeCell="A162" sqref="A162:E162"/>
    </sheetView>
  </sheetViews>
  <sheetFormatPr baseColWidth="10" defaultColWidth="8.83203125" defaultRowHeight="15" x14ac:dyDescent="0.2"/>
  <cols>
    <col min="1" max="1" width="6.5" bestFit="1" customWidth="1"/>
    <col min="2" max="2" width="21.6640625" customWidth="1"/>
    <col min="3" max="3" width="23.5" customWidth="1"/>
    <col min="4" max="4" width="15.1640625" customWidth="1"/>
    <col min="5" max="5" width="16.5" customWidth="1"/>
    <col min="6" max="6" width="10.1640625" customWidth="1"/>
    <col min="7" max="7" width="16.6640625" customWidth="1"/>
    <col min="8" max="8" width="12.83203125" customWidth="1"/>
    <col min="9" max="9" width="13.83203125" customWidth="1"/>
    <col min="10" max="10" width="21.33203125" bestFit="1" customWidth="1"/>
    <col min="11" max="11" width="14.33203125" bestFit="1" customWidth="1"/>
    <col min="12" max="12" width="10.6640625" bestFit="1" customWidth="1"/>
    <col min="13" max="13" width="10.5" customWidth="1"/>
    <col min="14" max="14" width="12.1640625" customWidth="1"/>
    <col min="15" max="15" width="17.1640625" customWidth="1"/>
    <col min="16" max="16" width="12.6640625" customWidth="1"/>
    <col min="17" max="19" width="0" hidden="1" customWidth="1"/>
  </cols>
  <sheetData>
    <row r="2" spans="1:19" x14ac:dyDescent="0.2">
      <c r="A2" s="1"/>
      <c r="B2" s="1"/>
      <c r="C2" s="1"/>
      <c r="D2" s="1"/>
      <c r="E2" s="1"/>
      <c r="F2" s="1"/>
      <c r="G2" s="1"/>
      <c r="H2" s="8"/>
      <c r="I2" s="1"/>
      <c r="J2" s="1"/>
      <c r="K2" s="1"/>
      <c r="L2" s="1"/>
      <c r="M2" s="1"/>
      <c r="N2" s="1"/>
      <c r="O2" s="1"/>
      <c r="P2" s="8"/>
      <c r="Q2" s="1"/>
      <c r="R2" s="1"/>
      <c r="S2" s="1"/>
    </row>
    <row r="3" spans="1:19" ht="26" x14ac:dyDescent="0.3">
      <c r="A3" s="436" t="s">
        <v>272</v>
      </c>
      <c r="B3" s="436"/>
      <c r="C3" s="436"/>
      <c r="D3" s="436"/>
      <c r="E3" s="436"/>
      <c r="F3" s="436"/>
      <c r="G3" s="436"/>
      <c r="H3" s="436"/>
      <c r="I3" s="436"/>
      <c r="J3" s="436"/>
      <c r="K3" s="436"/>
      <c r="L3" s="436"/>
      <c r="M3" s="436"/>
      <c r="N3" s="436"/>
      <c r="O3" s="436"/>
      <c r="P3" s="436"/>
      <c r="Q3" s="436"/>
      <c r="R3" s="436"/>
      <c r="S3" s="436"/>
    </row>
    <row r="4" spans="1:19" ht="26" x14ac:dyDescent="0.3">
      <c r="A4" s="436" t="s">
        <v>273</v>
      </c>
      <c r="B4" s="436"/>
      <c r="C4" s="436"/>
      <c r="D4" s="436"/>
      <c r="E4" s="436"/>
      <c r="F4" s="436"/>
      <c r="G4" s="436"/>
      <c r="H4" s="436"/>
      <c r="I4" s="436"/>
      <c r="J4" s="436"/>
      <c r="K4" s="436"/>
      <c r="L4" s="436"/>
      <c r="M4" s="436"/>
      <c r="N4" s="436"/>
      <c r="O4" s="436"/>
      <c r="P4" s="436"/>
      <c r="Q4" s="436"/>
      <c r="R4" s="436"/>
      <c r="S4" s="436"/>
    </row>
    <row r="5" spans="1:19" ht="15.75" customHeight="1" x14ac:dyDescent="0.3">
      <c r="A5" s="436"/>
      <c r="B5" s="436"/>
      <c r="C5" s="436"/>
      <c r="D5" s="436"/>
      <c r="E5" s="436"/>
      <c r="F5" s="436"/>
      <c r="G5" s="436"/>
      <c r="H5" s="436"/>
      <c r="I5" s="436"/>
      <c r="J5" s="436"/>
      <c r="K5" s="436"/>
      <c r="L5" s="436"/>
      <c r="M5" s="436"/>
      <c r="N5" s="436"/>
      <c r="O5" s="436"/>
      <c r="P5" s="436"/>
      <c r="Q5" s="436"/>
      <c r="R5" s="436"/>
      <c r="S5" s="436"/>
    </row>
    <row r="6" spans="1:19" s="20" customFormat="1" x14ac:dyDescent="0.2">
      <c r="A6" s="25" t="s">
        <v>266</v>
      </c>
      <c r="B6" s="25"/>
      <c r="C6" s="5" t="s">
        <v>284</v>
      </c>
      <c r="D6" s="25"/>
      <c r="E6" s="25"/>
      <c r="F6" s="25"/>
      <c r="G6" s="25"/>
      <c r="H6" s="26"/>
      <c r="I6" s="25"/>
      <c r="J6" s="25"/>
      <c r="K6" s="25"/>
      <c r="L6" s="25"/>
      <c r="M6" s="25"/>
      <c r="N6" s="25"/>
      <c r="O6" s="25"/>
      <c r="P6" s="26"/>
      <c r="Q6" s="25"/>
      <c r="R6" s="25"/>
      <c r="S6" s="25"/>
    </row>
    <row r="7" spans="1:19" s="20" customFormat="1" x14ac:dyDescent="0.2">
      <c r="A7" s="466" t="s">
        <v>0</v>
      </c>
      <c r="B7" s="469" t="s">
        <v>2</v>
      </c>
      <c r="C7" s="472" t="s">
        <v>1</v>
      </c>
      <c r="D7" s="472" t="s">
        <v>3</v>
      </c>
      <c r="E7" s="472" t="s">
        <v>4</v>
      </c>
      <c r="F7" s="472" t="s">
        <v>5</v>
      </c>
      <c r="G7" s="472" t="s">
        <v>6</v>
      </c>
      <c r="H7" s="472" t="s">
        <v>9</v>
      </c>
      <c r="I7" s="479" t="s">
        <v>7</v>
      </c>
      <c r="J7" s="480"/>
      <c r="K7" s="480"/>
      <c r="L7" s="480"/>
      <c r="M7" s="481"/>
      <c r="N7" s="472" t="s">
        <v>8</v>
      </c>
      <c r="O7" s="472" t="s">
        <v>274</v>
      </c>
      <c r="P7" s="475" t="s">
        <v>10</v>
      </c>
      <c r="Q7" s="478" t="s">
        <v>11</v>
      </c>
      <c r="R7" s="411"/>
      <c r="S7" s="412"/>
    </row>
    <row r="8" spans="1:19" s="20" customFormat="1" x14ac:dyDescent="0.2">
      <c r="A8" s="467"/>
      <c r="B8" s="470"/>
      <c r="C8" s="473"/>
      <c r="D8" s="473"/>
      <c r="E8" s="473"/>
      <c r="F8" s="473"/>
      <c r="G8" s="473"/>
      <c r="H8" s="473"/>
      <c r="I8" s="475" t="s">
        <v>12</v>
      </c>
      <c r="J8" s="475" t="s">
        <v>13</v>
      </c>
      <c r="K8" s="475" t="s">
        <v>14</v>
      </c>
      <c r="L8" s="475" t="s">
        <v>15</v>
      </c>
      <c r="M8" s="475" t="s">
        <v>16</v>
      </c>
      <c r="N8" s="473"/>
      <c r="O8" s="473"/>
      <c r="P8" s="476"/>
      <c r="Q8" s="472" t="s">
        <v>17</v>
      </c>
      <c r="R8" s="417" t="s">
        <v>18</v>
      </c>
      <c r="S8" s="418"/>
    </row>
    <row r="9" spans="1:19" s="20" customFormat="1" ht="16" x14ac:dyDescent="0.2">
      <c r="A9" s="468"/>
      <c r="B9" s="471"/>
      <c r="C9" s="474"/>
      <c r="D9" s="474"/>
      <c r="E9" s="474"/>
      <c r="F9" s="474"/>
      <c r="G9" s="474"/>
      <c r="H9" s="474"/>
      <c r="I9" s="477"/>
      <c r="J9" s="477"/>
      <c r="K9" s="477"/>
      <c r="L9" s="477"/>
      <c r="M9" s="477"/>
      <c r="N9" s="474"/>
      <c r="O9" s="474"/>
      <c r="P9" s="477"/>
      <c r="Q9" s="474"/>
      <c r="R9" s="27" t="s">
        <v>19</v>
      </c>
      <c r="S9" s="3" t="s">
        <v>20</v>
      </c>
    </row>
    <row r="10" spans="1:19" s="20" customFormat="1" x14ac:dyDescent="0.2">
      <c r="A10" s="30">
        <v>1</v>
      </c>
      <c r="B10" s="28">
        <v>2</v>
      </c>
      <c r="C10" s="30">
        <v>3</v>
      </c>
      <c r="D10" s="30">
        <v>4</v>
      </c>
      <c r="E10" s="30">
        <v>5</v>
      </c>
      <c r="F10" s="28">
        <v>6</v>
      </c>
      <c r="G10" s="30">
        <v>7</v>
      </c>
      <c r="H10" s="30">
        <v>8</v>
      </c>
      <c r="I10" s="30">
        <v>9</v>
      </c>
      <c r="J10" s="28">
        <v>10</v>
      </c>
      <c r="K10" s="30">
        <v>11</v>
      </c>
      <c r="L10" s="30">
        <v>12</v>
      </c>
      <c r="M10" s="28">
        <v>13</v>
      </c>
      <c r="N10" s="28">
        <v>14</v>
      </c>
      <c r="O10" s="30">
        <v>15</v>
      </c>
      <c r="P10" s="30">
        <v>16</v>
      </c>
      <c r="Q10" s="30">
        <v>26</v>
      </c>
      <c r="R10" s="28">
        <v>27</v>
      </c>
      <c r="S10" s="30">
        <v>28</v>
      </c>
    </row>
    <row r="11" spans="1:19" s="31" customFormat="1" ht="14" x14ac:dyDescent="0.2">
      <c r="A11" s="9"/>
      <c r="B11" s="10"/>
      <c r="C11" s="11"/>
      <c r="D11" s="11"/>
      <c r="E11" s="11"/>
      <c r="F11" s="11"/>
      <c r="G11" s="11"/>
      <c r="H11" s="12"/>
      <c r="I11" s="11"/>
      <c r="J11" s="11"/>
      <c r="K11" s="11"/>
      <c r="L11" s="11"/>
      <c r="M11" s="11"/>
      <c r="N11" s="11"/>
      <c r="O11" s="13"/>
      <c r="P11" s="12"/>
      <c r="Q11" s="33"/>
      <c r="R11" s="2"/>
      <c r="S11" s="2"/>
    </row>
    <row r="12" spans="1:19" s="31" customFormat="1" x14ac:dyDescent="0.2">
      <c r="A12" s="14" t="s">
        <v>24</v>
      </c>
      <c r="B12" s="15" t="s">
        <v>25</v>
      </c>
      <c r="C12" s="16"/>
      <c r="D12" s="16"/>
      <c r="E12" s="16"/>
      <c r="F12" s="16"/>
      <c r="G12" s="16"/>
      <c r="H12" s="17"/>
      <c r="I12" s="16"/>
      <c r="J12" s="16"/>
      <c r="K12" s="16"/>
      <c r="L12" s="16"/>
      <c r="M12" s="16"/>
      <c r="N12" s="16"/>
      <c r="O12" s="18">
        <f>O13+O15+O29+O33+O36+O141+O150+O152+O154+O156</f>
        <v>305459750</v>
      </c>
      <c r="P12" s="17"/>
      <c r="Q12" s="33"/>
      <c r="R12" s="2"/>
      <c r="S12" s="2"/>
    </row>
    <row r="13" spans="1:19" s="29" customFormat="1" x14ac:dyDescent="0.2">
      <c r="A13" s="35" t="s">
        <v>26</v>
      </c>
      <c r="B13" s="15" t="s">
        <v>27</v>
      </c>
      <c r="C13" s="23" t="s">
        <v>23</v>
      </c>
      <c r="D13" s="21"/>
      <c r="E13" s="22"/>
      <c r="F13" s="22"/>
      <c r="G13" s="22"/>
      <c r="H13" s="23"/>
      <c r="I13" s="22"/>
      <c r="J13" s="22"/>
      <c r="K13" s="22"/>
      <c r="L13" s="22"/>
      <c r="M13" s="22"/>
      <c r="N13" s="24"/>
      <c r="O13" s="24"/>
      <c r="P13" s="23"/>
      <c r="Q13" s="34"/>
      <c r="R13" s="32"/>
      <c r="S13" s="32"/>
    </row>
    <row r="14" spans="1:19" s="31" customFormat="1" ht="14" x14ac:dyDescent="0.2">
      <c r="A14" s="36"/>
      <c r="B14" s="36"/>
      <c r="C14" s="36"/>
      <c r="D14" s="36"/>
      <c r="E14" s="36"/>
      <c r="F14" s="36"/>
      <c r="G14" s="36"/>
      <c r="H14" s="36"/>
      <c r="I14" s="36"/>
      <c r="J14" s="36"/>
      <c r="K14" s="36"/>
      <c r="L14" s="36"/>
      <c r="M14" s="36"/>
      <c r="N14" s="36"/>
      <c r="O14" s="36"/>
      <c r="P14" s="36"/>
    </row>
    <row r="15" spans="1:19" s="29" customFormat="1" x14ac:dyDescent="0.2">
      <c r="A15" s="35" t="s">
        <v>28</v>
      </c>
      <c r="B15" s="15" t="s">
        <v>29</v>
      </c>
      <c r="C15" s="37"/>
      <c r="D15" s="37"/>
      <c r="E15" s="37"/>
      <c r="F15" s="37"/>
      <c r="G15" s="37"/>
      <c r="H15" s="37"/>
      <c r="I15" s="37"/>
      <c r="J15" s="37"/>
      <c r="K15" s="37"/>
      <c r="L15" s="37"/>
      <c r="M15" s="37"/>
      <c r="N15" s="37"/>
      <c r="O15" s="38">
        <f>SUM(O16:O27)</f>
        <v>205000000</v>
      </c>
      <c r="P15" s="37"/>
    </row>
    <row r="16" spans="1:19" s="31" customFormat="1" hidden="1" x14ac:dyDescent="0.2">
      <c r="A16" s="36"/>
      <c r="B16" s="39" t="s">
        <v>36</v>
      </c>
      <c r="C16" s="39" t="s">
        <v>35</v>
      </c>
      <c r="D16" s="40" t="s">
        <v>32</v>
      </c>
      <c r="E16" s="41" t="s">
        <v>37</v>
      </c>
      <c r="F16" s="41" t="s">
        <v>38</v>
      </c>
      <c r="G16" s="17" t="s">
        <v>33</v>
      </c>
      <c r="H16" s="42" t="s">
        <v>42</v>
      </c>
      <c r="I16" s="40" t="s">
        <v>32</v>
      </c>
      <c r="J16" s="43" t="s">
        <v>39</v>
      </c>
      <c r="K16" s="43" t="s">
        <v>40</v>
      </c>
      <c r="L16" s="43" t="s">
        <v>41</v>
      </c>
      <c r="M16" s="40" t="s">
        <v>32</v>
      </c>
      <c r="N16" s="44" t="s">
        <v>34</v>
      </c>
      <c r="O16" s="45">
        <v>150000000</v>
      </c>
      <c r="P16" s="17" t="s">
        <v>43</v>
      </c>
    </row>
    <row r="17" spans="1:16" s="31" customFormat="1" x14ac:dyDescent="0.2">
      <c r="A17" s="36"/>
      <c r="B17" s="39" t="s">
        <v>31</v>
      </c>
      <c r="C17" s="39" t="s">
        <v>30</v>
      </c>
      <c r="D17" s="40" t="s">
        <v>32</v>
      </c>
      <c r="E17" s="41" t="s">
        <v>44</v>
      </c>
      <c r="F17" s="41" t="s">
        <v>45</v>
      </c>
      <c r="G17" s="17" t="s">
        <v>33</v>
      </c>
      <c r="H17" s="42" t="s">
        <v>42</v>
      </c>
      <c r="I17" s="40" t="s">
        <v>32</v>
      </c>
      <c r="J17" s="43" t="s">
        <v>46</v>
      </c>
      <c r="K17" s="43" t="s">
        <v>47</v>
      </c>
      <c r="L17" s="43" t="s">
        <v>48</v>
      </c>
      <c r="M17" s="40" t="s">
        <v>32</v>
      </c>
      <c r="N17" s="44" t="s">
        <v>34</v>
      </c>
      <c r="O17" s="45">
        <v>5000000</v>
      </c>
      <c r="P17" s="17" t="s">
        <v>43</v>
      </c>
    </row>
    <row r="18" spans="1:16" s="31" customFormat="1" x14ac:dyDescent="0.2">
      <c r="A18" s="36"/>
      <c r="B18" s="39" t="s">
        <v>31</v>
      </c>
      <c r="C18" s="39" t="s">
        <v>30</v>
      </c>
      <c r="D18" s="40" t="s">
        <v>32</v>
      </c>
      <c r="E18" s="41" t="s">
        <v>44</v>
      </c>
      <c r="F18" s="41" t="s">
        <v>45</v>
      </c>
      <c r="G18" s="17" t="s">
        <v>33</v>
      </c>
      <c r="H18" s="42" t="s">
        <v>42</v>
      </c>
      <c r="I18" s="40" t="s">
        <v>32</v>
      </c>
      <c r="J18" s="43"/>
      <c r="K18" s="43"/>
      <c r="L18" s="43" t="s">
        <v>49</v>
      </c>
      <c r="M18" s="40" t="s">
        <v>32</v>
      </c>
      <c r="N18" s="44" t="s">
        <v>34</v>
      </c>
      <c r="O18" s="45">
        <v>5000000</v>
      </c>
      <c r="P18" s="17"/>
    </row>
    <row r="19" spans="1:16" s="31" customFormat="1" x14ac:dyDescent="0.2">
      <c r="A19" s="36"/>
      <c r="B19" s="39" t="s">
        <v>31</v>
      </c>
      <c r="C19" s="39" t="s">
        <v>30</v>
      </c>
      <c r="D19" s="40" t="s">
        <v>32</v>
      </c>
      <c r="E19" s="41" t="s">
        <v>44</v>
      </c>
      <c r="F19" s="41" t="s">
        <v>45</v>
      </c>
      <c r="G19" s="17" t="s">
        <v>33</v>
      </c>
      <c r="H19" s="42" t="s">
        <v>42</v>
      </c>
      <c r="I19" s="40" t="s">
        <v>32</v>
      </c>
      <c r="J19" s="43" t="s">
        <v>50</v>
      </c>
      <c r="K19" s="43" t="s">
        <v>51</v>
      </c>
      <c r="L19" s="43" t="s">
        <v>52</v>
      </c>
      <c r="M19" s="40" t="s">
        <v>32</v>
      </c>
      <c r="N19" s="44" t="s">
        <v>34</v>
      </c>
      <c r="O19" s="45">
        <v>5000000</v>
      </c>
      <c r="P19" s="17"/>
    </row>
    <row r="20" spans="1:16" s="31" customFormat="1" x14ac:dyDescent="0.2">
      <c r="A20" s="36"/>
      <c r="B20" s="39" t="s">
        <v>31</v>
      </c>
      <c r="C20" s="39" t="s">
        <v>30</v>
      </c>
      <c r="D20" s="40" t="s">
        <v>32</v>
      </c>
      <c r="E20" s="41" t="s">
        <v>44</v>
      </c>
      <c r="F20" s="41" t="s">
        <v>45</v>
      </c>
      <c r="G20" s="17" t="s">
        <v>33</v>
      </c>
      <c r="H20" s="42" t="s">
        <v>42</v>
      </c>
      <c r="I20" s="40" t="s">
        <v>32</v>
      </c>
      <c r="J20" s="43" t="s">
        <v>53</v>
      </c>
      <c r="K20" s="43" t="s">
        <v>54</v>
      </c>
      <c r="L20" s="43" t="s">
        <v>55</v>
      </c>
      <c r="M20" s="40" t="s">
        <v>32</v>
      </c>
      <c r="N20" s="44" t="s">
        <v>34</v>
      </c>
      <c r="O20" s="45">
        <v>5000000</v>
      </c>
      <c r="P20" s="17"/>
    </row>
    <row r="21" spans="1:16" s="31" customFormat="1" x14ac:dyDescent="0.2">
      <c r="A21" s="36"/>
      <c r="B21" s="39" t="s">
        <v>31</v>
      </c>
      <c r="C21" s="39" t="s">
        <v>30</v>
      </c>
      <c r="D21" s="40" t="s">
        <v>32</v>
      </c>
      <c r="E21" s="41" t="s">
        <v>44</v>
      </c>
      <c r="F21" s="41" t="s">
        <v>45</v>
      </c>
      <c r="G21" s="17" t="s">
        <v>33</v>
      </c>
      <c r="H21" s="42" t="s">
        <v>42</v>
      </c>
      <c r="I21" s="40" t="s">
        <v>32</v>
      </c>
      <c r="J21" s="43" t="s">
        <v>56</v>
      </c>
      <c r="K21" s="43" t="s">
        <v>57</v>
      </c>
      <c r="L21" s="43" t="s">
        <v>58</v>
      </c>
      <c r="M21" s="40" t="s">
        <v>32</v>
      </c>
      <c r="N21" s="44" t="s">
        <v>34</v>
      </c>
      <c r="O21" s="45">
        <v>5000000</v>
      </c>
      <c r="P21" s="17"/>
    </row>
    <row r="22" spans="1:16" s="31" customFormat="1" x14ac:dyDescent="0.2">
      <c r="A22" s="36"/>
      <c r="B22" s="39" t="s">
        <v>31</v>
      </c>
      <c r="C22" s="39" t="s">
        <v>30</v>
      </c>
      <c r="D22" s="40" t="s">
        <v>32</v>
      </c>
      <c r="E22" s="41" t="s">
        <v>44</v>
      </c>
      <c r="F22" s="41" t="s">
        <v>45</v>
      </c>
      <c r="G22" s="17" t="s">
        <v>33</v>
      </c>
      <c r="H22" s="42" t="s">
        <v>42</v>
      </c>
      <c r="I22" s="40" t="s">
        <v>32</v>
      </c>
      <c r="J22" s="43" t="s">
        <v>59</v>
      </c>
      <c r="K22" s="43" t="s">
        <v>60</v>
      </c>
      <c r="L22" s="43" t="s">
        <v>61</v>
      </c>
      <c r="M22" s="40" t="s">
        <v>32</v>
      </c>
      <c r="N22" s="44" t="s">
        <v>34</v>
      </c>
      <c r="O22" s="45">
        <v>5000000</v>
      </c>
      <c r="P22" s="17"/>
    </row>
    <row r="23" spans="1:16" s="31" customFormat="1" x14ac:dyDescent="0.2">
      <c r="A23" s="36"/>
      <c r="B23" s="39" t="s">
        <v>31</v>
      </c>
      <c r="C23" s="39" t="s">
        <v>30</v>
      </c>
      <c r="D23" s="40" t="s">
        <v>32</v>
      </c>
      <c r="E23" s="41" t="s">
        <v>44</v>
      </c>
      <c r="F23" s="41" t="s">
        <v>45</v>
      </c>
      <c r="G23" s="17" t="s">
        <v>33</v>
      </c>
      <c r="H23" s="42" t="s">
        <v>42</v>
      </c>
      <c r="I23" s="40" t="s">
        <v>32</v>
      </c>
      <c r="J23" s="43" t="s">
        <v>62</v>
      </c>
      <c r="K23" s="43" t="s">
        <v>63</v>
      </c>
      <c r="L23" s="43" t="s">
        <v>64</v>
      </c>
      <c r="M23" s="40" t="s">
        <v>32</v>
      </c>
      <c r="N23" s="44" t="s">
        <v>34</v>
      </c>
      <c r="O23" s="45">
        <v>5000000</v>
      </c>
      <c r="P23" s="17"/>
    </row>
    <row r="24" spans="1:16" s="31" customFormat="1" x14ac:dyDescent="0.2">
      <c r="A24" s="36"/>
      <c r="B24" s="39" t="s">
        <v>31</v>
      </c>
      <c r="C24" s="39" t="s">
        <v>30</v>
      </c>
      <c r="D24" s="40" t="s">
        <v>32</v>
      </c>
      <c r="E24" s="41" t="s">
        <v>44</v>
      </c>
      <c r="F24" s="41" t="s">
        <v>45</v>
      </c>
      <c r="G24" s="17" t="s">
        <v>33</v>
      </c>
      <c r="H24" s="42" t="s">
        <v>42</v>
      </c>
      <c r="I24" s="40" t="s">
        <v>32</v>
      </c>
      <c r="J24" s="43" t="s">
        <v>65</v>
      </c>
      <c r="K24" s="43" t="s">
        <v>66</v>
      </c>
      <c r="L24" s="43" t="s">
        <v>67</v>
      </c>
      <c r="M24" s="40" t="s">
        <v>32</v>
      </c>
      <c r="N24" s="44" t="s">
        <v>34</v>
      </c>
      <c r="O24" s="45">
        <v>5000000</v>
      </c>
      <c r="P24" s="17"/>
    </row>
    <row r="25" spans="1:16" s="31" customFormat="1" x14ac:dyDescent="0.2">
      <c r="A25" s="36"/>
      <c r="B25" s="39" t="s">
        <v>31</v>
      </c>
      <c r="C25" s="39" t="s">
        <v>30</v>
      </c>
      <c r="D25" s="40" t="s">
        <v>32</v>
      </c>
      <c r="E25" s="41" t="s">
        <v>44</v>
      </c>
      <c r="F25" s="41" t="s">
        <v>45</v>
      </c>
      <c r="G25" s="17" t="s">
        <v>33</v>
      </c>
      <c r="H25" s="42" t="s">
        <v>42</v>
      </c>
      <c r="I25" s="40" t="s">
        <v>32</v>
      </c>
      <c r="J25" s="43" t="s">
        <v>68</v>
      </c>
      <c r="K25" s="43" t="s">
        <v>69</v>
      </c>
      <c r="L25" s="43" t="s">
        <v>70</v>
      </c>
      <c r="M25" s="40" t="s">
        <v>32</v>
      </c>
      <c r="N25" s="44" t="s">
        <v>34</v>
      </c>
      <c r="O25" s="45">
        <v>5000000</v>
      </c>
      <c r="P25" s="17" t="s">
        <v>43</v>
      </c>
    </row>
    <row r="26" spans="1:16" s="31" customFormat="1" x14ac:dyDescent="0.2">
      <c r="A26" s="36"/>
      <c r="B26" s="39" t="s">
        <v>31</v>
      </c>
      <c r="C26" s="39" t="s">
        <v>30</v>
      </c>
      <c r="D26" s="40" t="s">
        <v>32</v>
      </c>
      <c r="E26" s="41" t="s">
        <v>44</v>
      </c>
      <c r="F26" s="41" t="s">
        <v>45</v>
      </c>
      <c r="G26" s="17" t="s">
        <v>33</v>
      </c>
      <c r="H26" s="42" t="s">
        <v>42</v>
      </c>
      <c r="I26" s="40" t="s">
        <v>32</v>
      </c>
      <c r="J26" s="43" t="s">
        <v>71</v>
      </c>
      <c r="K26" s="43" t="s">
        <v>72</v>
      </c>
      <c r="L26" s="43" t="s">
        <v>73</v>
      </c>
      <c r="M26" s="40" t="s">
        <v>32</v>
      </c>
      <c r="N26" s="44" t="s">
        <v>34</v>
      </c>
      <c r="O26" s="45">
        <v>5000000</v>
      </c>
      <c r="P26" s="17"/>
    </row>
    <row r="27" spans="1:16" s="31" customFormat="1" x14ac:dyDescent="0.2">
      <c r="A27" s="36"/>
      <c r="B27" s="39" t="s">
        <v>31</v>
      </c>
      <c r="C27" s="39" t="s">
        <v>30</v>
      </c>
      <c r="D27" s="40" t="s">
        <v>32</v>
      </c>
      <c r="E27" s="41" t="s">
        <v>44</v>
      </c>
      <c r="F27" s="41" t="s">
        <v>45</v>
      </c>
      <c r="G27" s="17" t="s">
        <v>33</v>
      </c>
      <c r="H27" s="42" t="s">
        <v>42</v>
      </c>
      <c r="I27" s="40" t="s">
        <v>32</v>
      </c>
      <c r="J27" s="43" t="s">
        <v>74</v>
      </c>
      <c r="K27" s="43" t="s">
        <v>75</v>
      </c>
      <c r="L27" s="43" t="s">
        <v>76</v>
      </c>
      <c r="M27" s="40" t="s">
        <v>32</v>
      </c>
      <c r="N27" s="44" t="s">
        <v>34</v>
      </c>
      <c r="O27" s="45">
        <v>5000000</v>
      </c>
      <c r="P27" s="17"/>
    </row>
    <row r="28" spans="1:16" s="31" customFormat="1" ht="14" x14ac:dyDescent="0.2">
      <c r="A28" s="36"/>
      <c r="B28" s="36"/>
      <c r="C28" s="36"/>
      <c r="D28" s="36"/>
      <c r="E28" s="36"/>
      <c r="F28" s="36"/>
      <c r="G28" s="36"/>
      <c r="H28" s="36"/>
      <c r="I28" s="36"/>
      <c r="J28" s="36"/>
      <c r="K28" s="36"/>
      <c r="L28" s="36"/>
      <c r="M28" s="36"/>
      <c r="N28" s="36"/>
      <c r="O28" s="36"/>
      <c r="P28" s="36"/>
    </row>
    <row r="29" spans="1:16" s="29" customFormat="1" x14ac:dyDescent="0.2">
      <c r="A29" s="35" t="s">
        <v>77</v>
      </c>
      <c r="B29" s="15" t="s">
        <v>78</v>
      </c>
      <c r="C29" s="37"/>
      <c r="D29" s="37"/>
      <c r="E29" s="37"/>
      <c r="F29" s="37"/>
      <c r="G29" s="37"/>
      <c r="H29" s="37"/>
      <c r="I29" s="37"/>
      <c r="J29" s="37"/>
      <c r="K29" s="37"/>
      <c r="L29" s="37"/>
      <c r="M29" s="37"/>
      <c r="N29" s="37"/>
      <c r="O29" s="38">
        <f>O30</f>
        <v>3150000</v>
      </c>
      <c r="P29" s="37"/>
    </row>
    <row r="30" spans="1:16" s="31" customFormat="1" x14ac:dyDescent="0.2">
      <c r="A30" s="36"/>
      <c r="B30" s="39" t="s">
        <v>80</v>
      </c>
      <c r="C30" s="39" t="s">
        <v>79</v>
      </c>
      <c r="D30" s="40" t="s">
        <v>32</v>
      </c>
      <c r="E30" s="36"/>
      <c r="F30" s="41" t="s">
        <v>45</v>
      </c>
      <c r="G30" s="17" t="s">
        <v>33</v>
      </c>
      <c r="H30" s="42" t="s">
        <v>81</v>
      </c>
      <c r="I30" s="36"/>
      <c r="J30" s="36"/>
      <c r="K30" s="36"/>
      <c r="L30" s="36"/>
      <c r="M30" s="36"/>
      <c r="N30" s="44" t="s">
        <v>34</v>
      </c>
      <c r="O30" s="45">
        <v>3150000</v>
      </c>
      <c r="P30" s="17" t="s">
        <v>43</v>
      </c>
    </row>
    <row r="31" spans="1:16" s="31" customFormat="1" ht="14" x14ac:dyDescent="0.2">
      <c r="A31" s="36"/>
      <c r="B31" s="36"/>
      <c r="C31" s="36"/>
      <c r="D31" s="36"/>
      <c r="E31" s="36"/>
      <c r="F31" s="36"/>
      <c r="G31" s="36"/>
      <c r="H31" s="36"/>
      <c r="I31" s="36"/>
      <c r="J31" s="36"/>
      <c r="K31" s="36"/>
      <c r="L31" s="36"/>
      <c r="M31" s="36"/>
      <c r="N31" s="36"/>
      <c r="O31" s="36"/>
      <c r="P31" s="36"/>
    </row>
    <row r="32" spans="1:16" s="31" customFormat="1" ht="14" x14ac:dyDescent="0.2">
      <c r="A32" s="36"/>
      <c r="B32" s="36"/>
      <c r="C32" s="36"/>
      <c r="D32" s="36"/>
      <c r="E32" s="36"/>
      <c r="F32" s="36"/>
      <c r="G32" s="36"/>
      <c r="H32" s="36"/>
      <c r="I32" s="36"/>
      <c r="J32" s="36"/>
      <c r="K32" s="36"/>
      <c r="L32" s="36"/>
      <c r="M32" s="36"/>
      <c r="N32" s="36"/>
      <c r="O32" s="36"/>
      <c r="P32" s="36"/>
    </row>
    <row r="33" spans="1:16" s="29" customFormat="1" ht="30" x14ac:dyDescent="0.2">
      <c r="A33" s="35" t="s">
        <v>82</v>
      </c>
      <c r="B33" s="15" t="s">
        <v>83</v>
      </c>
      <c r="C33" s="23" t="s">
        <v>23</v>
      </c>
      <c r="D33" s="37"/>
      <c r="E33" s="37"/>
      <c r="F33" s="37"/>
      <c r="G33" s="37"/>
      <c r="H33" s="37"/>
      <c r="I33" s="37"/>
      <c r="J33" s="37"/>
      <c r="K33" s="37"/>
      <c r="L33" s="37"/>
      <c r="M33" s="37"/>
      <c r="N33" s="37"/>
      <c r="O33" s="46">
        <v>0</v>
      </c>
      <c r="P33" s="37"/>
    </row>
    <row r="34" spans="1:16" s="31" customFormat="1" ht="14" x14ac:dyDescent="0.2">
      <c r="A34" s="36"/>
      <c r="B34" s="36"/>
      <c r="C34" s="36"/>
      <c r="D34" s="36"/>
      <c r="E34" s="36"/>
      <c r="F34" s="36"/>
      <c r="G34" s="36"/>
      <c r="H34" s="36"/>
      <c r="I34" s="36"/>
      <c r="J34" s="36"/>
      <c r="K34" s="36"/>
      <c r="L34" s="36"/>
      <c r="M34" s="36"/>
      <c r="N34" s="36"/>
      <c r="O34" s="36"/>
      <c r="P34" s="36"/>
    </row>
    <row r="35" spans="1:16" s="31" customFormat="1" ht="14" x14ac:dyDescent="0.2">
      <c r="A35" s="36"/>
      <c r="B35" s="36"/>
      <c r="C35" s="36"/>
      <c r="D35" s="36"/>
      <c r="E35" s="36"/>
      <c r="F35" s="36"/>
      <c r="G35" s="36"/>
      <c r="H35" s="36"/>
      <c r="I35" s="36"/>
      <c r="J35" s="36"/>
      <c r="K35" s="36"/>
      <c r="L35" s="36"/>
      <c r="M35" s="36"/>
      <c r="N35" s="36"/>
      <c r="O35" s="36"/>
      <c r="P35" s="36"/>
    </row>
    <row r="36" spans="1:16" s="29" customFormat="1" ht="30" x14ac:dyDescent="0.2">
      <c r="A36" s="35" t="s">
        <v>84</v>
      </c>
      <c r="B36" s="15" t="s">
        <v>85</v>
      </c>
      <c r="C36" s="37"/>
      <c r="D36" s="37"/>
      <c r="E36" s="37"/>
      <c r="F36" s="37"/>
      <c r="G36" s="37"/>
      <c r="H36" s="37"/>
      <c r="I36" s="37"/>
      <c r="J36" s="37"/>
      <c r="K36" s="37"/>
      <c r="L36" s="37"/>
      <c r="M36" s="37"/>
      <c r="N36" s="37"/>
      <c r="O36" s="38">
        <f>SUM(O37:O139)</f>
        <v>91949750</v>
      </c>
      <c r="P36" s="37"/>
    </row>
    <row r="37" spans="1:16" s="31" customFormat="1" x14ac:dyDescent="0.2">
      <c r="A37" s="36"/>
      <c r="B37" s="44" t="s">
        <v>87</v>
      </c>
      <c r="C37" s="39" t="s">
        <v>86</v>
      </c>
      <c r="D37" s="40" t="s">
        <v>32</v>
      </c>
      <c r="E37" s="41" t="s">
        <v>88</v>
      </c>
      <c r="F37" s="19"/>
      <c r="G37" s="41" t="s">
        <v>89</v>
      </c>
      <c r="H37" s="42">
        <v>1989</v>
      </c>
      <c r="I37" s="36"/>
      <c r="J37" s="36"/>
      <c r="K37" s="36"/>
      <c r="L37" s="36"/>
      <c r="M37" s="36"/>
      <c r="N37" s="44" t="s">
        <v>34</v>
      </c>
      <c r="O37" s="45">
        <v>420000</v>
      </c>
      <c r="P37" s="17" t="s">
        <v>43</v>
      </c>
    </row>
    <row r="38" spans="1:16" s="31" customFormat="1" x14ac:dyDescent="0.2">
      <c r="A38" s="36"/>
      <c r="B38" s="39" t="s">
        <v>91</v>
      </c>
      <c r="C38" s="39" t="s">
        <v>90</v>
      </c>
      <c r="D38" s="40" t="s">
        <v>32</v>
      </c>
      <c r="E38" s="41" t="s">
        <v>92</v>
      </c>
      <c r="F38" s="19"/>
      <c r="G38" s="41" t="s">
        <v>93</v>
      </c>
      <c r="H38" s="42">
        <v>2000</v>
      </c>
      <c r="I38" s="36"/>
      <c r="J38" s="36"/>
      <c r="K38" s="36"/>
      <c r="L38" s="36"/>
      <c r="M38" s="36"/>
      <c r="N38" s="44" t="s">
        <v>34</v>
      </c>
      <c r="O38" s="45">
        <v>945000</v>
      </c>
      <c r="P38" s="17"/>
    </row>
    <row r="39" spans="1:16" s="31" customFormat="1" x14ac:dyDescent="0.2">
      <c r="A39" s="36"/>
      <c r="B39" s="39" t="s">
        <v>95</v>
      </c>
      <c r="C39" s="39" t="s">
        <v>94</v>
      </c>
      <c r="D39" s="40" t="s">
        <v>32</v>
      </c>
      <c r="E39" s="41" t="s">
        <v>96</v>
      </c>
      <c r="F39" s="19"/>
      <c r="G39" s="41" t="s">
        <v>97</v>
      </c>
      <c r="H39" s="42">
        <v>2000</v>
      </c>
      <c r="I39" s="36"/>
      <c r="J39" s="36"/>
      <c r="K39" s="36"/>
      <c r="L39" s="36"/>
      <c r="M39" s="36"/>
      <c r="N39" s="44" t="s">
        <v>34</v>
      </c>
      <c r="O39" s="45">
        <v>1020000</v>
      </c>
      <c r="P39" s="17" t="s">
        <v>43</v>
      </c>
    </row>
    <row r="40" spans="1:16" s="31" customFormat="1" x14ac:dyDescent="0.2">
      <c r="A40" s="36"/>
      <c r="B40" s="39" t="s">
        <v>99</v>
      </c>
      <c r="C40" s="39" t="s">
        <v>98</v>
      </c>
      <c r="D40" s="40" t="s">
        <v>32</v>
      </c>
      <c r="E40" s="41" t="s">
        <v>100</v>
      </c>
      <c r="F40" s="19"/>
      <c r="G40" s="41" t="s">
        <v>101</v>
      </c>
      <c r="H40" s="42">
        <v>2000</v>
      </c>
      <c r="I40" s="36"/>
      <c r="J40" s="36"/>
      <c r="K40" s="36"/>
      <c r="L40" s="36"/>
      <c r="M40" s="36"/>
      <c r="N40" s="44" t="s">
        <v>34</v>
      </c>
      <c r="O40" s="45">
        <v>1050000</v>
      </c>
      <c r="P40" s="17"/>
    </row>
    <row r="41" spans="1:16" s="31" customFormat="1" x14ac:dyDescent="0.2">
      <c r="A41" s="36"/>
      <c r="B41" s="39" t="s">
        <v>103</v>
      </c>
      <c r="C41" s="39" t="s">
        <v>102</v>
      </c>
      <c r="D41" s="40" t="s">
        <v>32</v>
      </c>
      <c r="E41" s="41" t="s">
        <v>100</v>
      </c>
      <c r="F41" s="19"/>
      <c r="G41" s="41" t="s">
        <v>101</v>
      </c>
      <c r="H41" s="42">
        <v>2000</v>
      </c>
      <c r="I41" s="36"/>
      <c r="J41" s="36"/>
      <c r="K41" s="36"/>
      <c r="L41" s="36"/>
      <c r="M41" s="36"/>
      <c r="N41" s="44" t="s">
        <v>34</v>
      </c>
      <c r="O41" s="45">
        <v>280000</v>
      </c>
      <c r="P41" s="17"/>
    </row>
    <row r="42" spans="1:16" s="31" customFormat="1" x14ac:dyDescent="0.2">
      <c r="A42" s="36"/>
      <c r="B42" s="39" t="s">
        <v>105</v>
      </c>
      <c r="C42" s="39" t="s">
        <v>104</v>
      </c>
      <c r="D42" s="40" t="s">
        <v>32</v>
      </c>
      <c r="E42" s="41" t="s">
        <v>96</v>
      </c>
      <c r="F42" s="19"/>
      <c r="G42" s="41" t="s">
        <v>106</v>
      </c>
      <c r="H42" s="42">
        <v>2000</v>
      </c>
      <c r="I42" s="36"/>
      <c r="J42" s="36"/>
      <c r="K42" s="36"/>
      <c r="L42" s="36"/>
      <c r="M42" s="36"/>
      <c r="N42" s="44" t="s">
        <v>34</v>
      </c>
      <c r="O42" s="45">
        <v>4900000</v>
      </c>
      <c r="P42" s="17"/>
    </row>
    <row r="43" spans="1:16" s="31" customFormat="1" x14ac:dyDescent="0.2">
      <c r="A43" s="36"/>
      <c r="B43" s="39" t="s">
        <v>110</v>
      </c>
      <c r="C43" s="39" t="s">
        <v>109</v>
      </c>
      <c r="D43" s="40" t="s">
        <v>32</v>
      </c>
      <c r="E43" s="41" t="s">
        <v>111</v>
      </c>
      <c r="F43" s="19"/>
      <c r="G43" s="41" t="s">
        <v>112</v>
      </c>
      <c r="H43" s="42">
        <v>2000</v>
      </c>
      <c r="I43" s="36"/>
      <c r="J43" s="36"/>
      <c r="K43" s="36"/>
      <c r="L43" s="36"/>
      <c r="M43" s="36"/>
      <c r="N43" s="44" t="s">
        <v>34</v>
      </c>
      <c r="O43" s="45">
        <v>90000</v>
      </c>
      <c r="P43" s="17"/>
    </row>
    <row r="44" spans="1:16" s="31" customFormat="1" x14ac:dyDescent="0.2">
      <c r="A44" s="36"/>
      <c r="B44" s="39" t="s">
        <v>114</v>
      </c>
      <c r="C44" s="39" t="s">
        <v>113</v>
      </c>
      <c r="D44" s="40" t="s">
        <v>32</v>
      </c>
      <c r="E44" s="41" t="s">
        <v>115</v>
      </c>
      <c r="F44" s="19"/>
      <c r="G44" s="41" t="s">
        <v>112</v>
      </c>
      <c r="H44" s="42">
        <v>2000</v>
      </c>
      <c r="I44" s="36"/>
      <c r="J44" s="36"/>
      <c r="K44" s="36"/>
      <c r="L44" s="36"/>
      <c r="M44" s="36"/>
      <c r="N44" s="44" t="s">
        <v>34</v>
      </c>
      <c r="O44" s="45">
        <v>740000</v>
      </c>
      <c r="P44" s="17"/>
    </row>
    <row r="45" spans="1:16" s="31" customFormat="1" x14ac:dyDescent="0.2">
      <c r="A45" s="36"/>
      <c r="B45" s="39" t="s">
        <v>117</v>
      </c>
      <c r="C45" s="39" t="s">
        <v>116</v>
      </c>
      <c r="D45" s="40" t="s">
        <v>32</v>
      </c>
      <c r="E45" s="41" t="s">
        <v>96</v>
      </c>
      <c r="F45" s="19"/>
      <c r="G45" s="41" t="s">
        <v>112</v>
      </c>
      <c r="H45" s="42">
        <v>2000</v>
      </c>
      <c r="I45" s="36"/>
      <c r="J45" s="36"/>
      <c r="K45" s="36"/>
      <c r="L45" s="36"/>
      <c r="M45" s="36"/>
      <c r="N45" s="44" t="s">
        <v>34</v>
      </c>
      <c r="O45" s="45">
        <v>71500</v>
      </c>
      <c r="P45" s="17"/>
    </row>
    <row r="46" spans="1:16" s="31" customFormat="1" x14ac:dyDescent="0.2">
      <c r="A46" s="36"/>
      <c r="B46" s="39" t="s">
        <v>95</v>
      </c>
      <c r="C46" s="39" t="s">
        <v>94</v>
      </c>
      <c r="D46" s="40" t="s">
        <v>32</v>
      </c>
      <c r="E46" s="41" t="s">
        <v>96</v>
      </c>
      <c r="F46" s="19"/>
      <c r="G46" s="41" t="s">
        <v>97</v>
      </c>
      <c r="H46" s="42">
        <v>2000</v>
      </c>
      <c r="I46" s="36"/>
      <c r="J46" s="36"/>
      <c r="K46" s="36"/>
      <c r="L46" s="36"/>
      <c r="M46" s="36"/>
      <c r="N46" s="44" t="s">
        <v>34</v>
      </c>
      <c r="O46" s="45">
        <v>1657500</v>
      </c>
      <c r="P46" s="17" t="s">
        <v>43</v>
      </c>
    </row>
    <row r="47" spans="1:16" s="31" customFormat="1" x14ac:dyDescent="0.2">
      <c r="A47" s="36"/>
      <c r="B47" s="39" t="s">
        <v>99</v>
      </c>
      <c r="C47" s="39" t="s">
        <v>118</v>
      </c>
      <c r="D47" s="40" t="s">
        <v>32</v>
      </c>
      <c r="E47" s="41" t="s">
        <v>119</v>
      </c>
      <c r="F47" s="19"/>
      <c r="G47" s="41" t="s">
        <v>106</v>
      </c>
      <c r="H47" s="42">
        <v>2000</v>
      </c>
      <c r="I47" s="36"/>
      <c r="J47" s="36"/>
      <c r="K47" s="36"/>
      <c r="L47" s="36"/>
      <c r="M47" s="36"/>
      <c r="N47" s="44" t="s">
        <v>34</v>
      </c>
      <c r="O47" s="45">
        <v>595000</v>
      </c>
      <c r="P47" s="17" t="s">
        <v>43</v>
      </c>
    </row>
    <row r="48" spans="1:16" s="31" customFormat="1" x14ac:dyDescent="0.2">
      <c r="A48" s="36"/>
      <c r="B48" s="39" t="s">
        <v>95</v>
      </c>
      <c r="C48" s="39" t="s">
        <v>94</v>
      </c>
      <c r="D48" s="40" t="s">
        <v>32</v>
      </c>
      <c r="E48" s="41" t="s">
        <v>96</v>
      </c>
      <c r="F48" s="19"/>
      <c r="G48" s="41" t="s">
        <v>97</v>
      </c>
      <c r="H48" s="42">
        <v>2000</v>
      </c>
      <c r="I48" s="36"/>
      <c r="J48" s="36"/>
      <c r="K48" s="36"/>
      <c r="L48" s="36"/>
      <c r="M48" s="36"/>
      <c r="N48" s="44" t="s">
        <v>34</v>
      </c>
      <c r="O48" s="45">
        <v>340000</v>
      </c>
      <c r="P48" s="17" t="s">
        <v>43</v>
      </c>
    </row>
    <row r="49" spans="1:16" s="31" customFormat="1" x14ac:dyDescent="0.2">
      <c r="A49" s="36"/>
      <c r="B49" s="39" t="s">
        <v>99</v>
      </c>
      <c r="C49" s="39" t="s">
        <v>98</v>
      </c>
      <c r="D49" s="17" t="s">
        <v>32</v>
      </c>
      <c r="E49" s="41" t="s">
        <v>100</v>
      </c>
      <c r="F49" s="19"/>
      <c r="G49" s="41" t="s">
        <v>106</v>
      </c>
      <c r="H49" s="42">
        <v>2000</v>
      </c>
      <c r="I49" s="36"/>
      <c r="J49" s="36"/>
      <c r="K49" s="36"/>
      <c r="L49" s="36"/>
      <c r="M49" s="36"/>
      <c r="N49" s="44" t="s">
        <v>34</v>
      </c>
      <c r="O49" s="45">
        <v>2100000</v>
      </c>
      <c r="P49" s="17"/>
    </row>
    <row r="50" spans="1:16" s="31" customFormat="1" x14ac:dyDescent="0.2">
      <c r="A50" s="36"/>
      <c r="B50" s="39" t="s">
        <v>121</v>
      </c>
      <c r="C50" s="39" t="s">
        <v>120</v>
      </c>
      <c r="D50" s="40" t="s">
        <v>32</v>
      </c>
      <c r="E50" s="41" t="s">
        <v>32</v>
      </c>
      <c r="F50" s="19"/>
      <c r="G50" s="41" t="s">
        <v>122</v>
      </c>
      <c r="H50" s="42">
        <v>2000</v>
      </c>
      <c r="I50" s="36"/>
      <c r="J50" s="36"/>
      <c r="K50" s="36"/>
      <c r="L50" s="36"/>
      <c r="M50" s="36"/>
      <c r="N50" s="44" t="s">
        <v>34</v>
      </c>
      <c r="O50" s="45">
        <v>1250000</v>
      </c>
      <c r="P50" s="17"/>
    </row>
    <row r="51" spans="1:16" s="31" customFormat="1" x14ac:dyDescent="0.2">
      <c r="A51" s="36"/>
      <c r="B51" s="39" t="s">
        <v>124</v>
      </c>
      <c r="C51" s="39" t="s">
        <v>123</v>
      </c>
      <c r="D51" s="40" t="s">
        <v>32</v>
      </c>
      <c r="E51" s="41" t="s">
        <v>96</v>
      </c>
      <c r="F51" s="19"/>
      <c r="G51" s="41" t="s">
        <v>97</v>
      </c>
      <c r="H51" s="42">
        <v>2000</v>
      </c>
      <c r="I51" s="36"/>
      <c r="J51" s="36"/>
      <c r="K51" s="36"/>
      <c r="L51" s="36"/>
      <c r="M51" s="36"/>
      <c r="N51" s="44" t="s">
        <v>34</v>
      </c>
      <c r="O51" s="45">
        <v>65000</v>
      </c>
      <c r="P51" s="17" t="s">
        <v>43</v>
      </c>
    </row>
    <row r="52" spans="1:16" s="31" customFormat="1" x14ac:dyDescent="0.2">
      <c r="A52" s="36"/>
      <c r="B52" s="39" t="s">
        <v>91</v>
      </c>
      <c r="C52" s="39" t="s">
        <v>90</v>
      </c>
      <c r="D52" s="40" t="s">
        <v>32</v>
      </c>
      <c r="E52" s="41" t="s">
        <v>92</v>
      </c>
      <c r="F52" s="19"/>
      <c r="G52" s="41" t="s">
        <v>93</v>
      </c>
      <c r="H52" s="42">
        <v>2000</v>
      </c>
      <c r="I52" s="36"/>
      <c r="J52" s="36"/>
      <c r="K52" s="36"/>
      <c r="L52" s="36"/>
      <c r="M52" s="36"/>
      <c r="N52" s="44" t="s">
        <v>34</v>
      </c>
      <c r="O52" s="45">
        <v>247500</v>
      </c>
      <c r="P52" s="17"/>
    </row>
    <row r="53" spans="1:16" s="31" customFormat="1" x14ac:dyDescent="0.2">
      <c r="A53" s="36"/>
      <c r="B53" s="39" t="s">
        <v>127</v>
      </c>
      <c r="C53" s="39" t="s">
        <v>126</v>
      </c>
      <c r="D53" s="40" t="s">
        <v>32</v>
      </c>
      <c r="E53" s="41" t="s">
        <v>96</v>
      </c>
      <c r="F53" s="19"/>
      <c r="G53" s="41" t="s">
        <v>128</v>
      </c>
      <c r="H53" s="42">
        <v>2000</v>
      </c>
      <c r="I53" s="36"/>
      <c r="J53" s="36"/>
      <c r="K53" s="36"/>
      <c r="L53" s="36"/>
      <c r="M53" s="36"/>
      <c r="N53" s="44" t="s">
        <v>34</v>
      </c>
      <c r="O53" s="45">
        <v>770000</v>
      </c>
      <c r="P53" s="17"/>
    </row>
    <row r="54" spans="1:16" s="31" customFormat="1" x14ac:dyDescent="0.2">
      <c r="A54" s="36"/>
      <c r="B54" s="39" t="s">
        <v>129</v>
      </c>
      <c r="C54" s="39" t="s">
        <v>98</v>
      </c>
      <c r="D54" s="40" t="s">
        <v>32</v>
      </c>
      <c r="E54" s="41" t="s">
        <v>100</v>
      </c>
      <c r="F54" s="19"/>
      <c r="G54" s="41" t="s">
        <v>106</v>
      </c>
      <c r="H54" s="42">
        <v>2000</v>
      </c>
      <c r="I54" s="36"/>
      <c r="J54" s="36"/>
      <c r="K54" s="36"/>
      <c r="L54" s="36"/>
      <c r="M54" s="36"/>
      <c r="N54" s="44" t="s">
        <v>34</v>
      </c>
      <c r="O54" s="45">
        <v>1050000</v>
      </c>
      <c r="P54" s="17"/>
    </row>
    <row r="55" spans="1:16" s="31" customFormat="1" x14ac:dyDescent="0.2">
      <c r="A55" s="36"/>
      <c r="B55" s="39" t="s">
        <v>131</v>
      </c>
      <c r="C55" s="39" t="s">
        <v>130</v>
      </c>
      <c r="D55" s="40" t="s">
        <v>32</v>
      </c>
      <c r="E55" s="41" t="s">
        <v>115</v>
      </c>
      <c r="F55" s="19"/>
      <c r="G55" s="41" t="s">
        <v>106</v>
      </c>
      <c r="H55" s="42">
        <v>2000</v>
      </c>
      <c r="I55" s="36"/>
      <c r="J55" s="36"/>
      <c r="K55" s="36"/>
      <c r="L55" s="36"/>
      <c r="M55" s="36"/>
      <c r="N55" s="44" t="s">
        <v>34</v>
      </c>
      <c r="O55" s="45">
        <v>1430000</v>
      </c>
      <c r="P55" s="17"/>
    </row>
    <row r="56" spans="1:16" s="31" customFormat="1" x14ac:dyDescent="0.2">
      <c r="A56" s="36"/>
      <c r="B56" s="39" t="s">
        <v>95</v>
      </c>
      <c r="C56" s="39" t="s">
        <v>94</v>
      </c>
      <c r="D56" s="40" t="s">
        <v>32</v>
      </c>
      <c r="E56" s="41" t="s">
        <v>96</v>
      </c>
      <c r="F56" s="19"/>
      <c r="G56" s="41" t="s">
        <v>97</v>
      </c>
      <c r="H56" s="42">
        <v>2000</v>
      </c>
      <c r="I56" s="36"/>
      <c r="J56" s="36"/>
      <c r="K56" s="36"/>
      <c r="L56" s="36"/>
      <c r="M56" s="36"/>
      <c r="N56" s="44" t="s">
        <v>34</v>
      </c>
      <c r="O56" s="45">
        <v>425000</v>
      </c>
      <c r="P56" s="17" t="s">
        <v>147</v>
      </c>
    </row>
    <row r="57" spans="1:16" s="31" customFormat="1" x14ac:dyDescent="0.2">
      <c r="A57" s="36"/>
      <c r="B57" s="39" t="s">
        <v>95</v>
      </c>
      <c r="C57" s="39" t="s">
        <v>132</v>
      </c>
      <c r="D57" s="40" t="s">
        <v>32</v>
      </c>
      <c r="E57" s="41" t="s">
        <v>96</v>
      </c>
      <c r="F57" s="19"/>
      <c r="G57" s="41" t="s">
        <v>125</v>
      </c>
      <c r="H57" s="42">
        <v>2000</v>
      </c>
      <c r="I57" s="36"/>
      <c r="J57" s="36"/>
      <c r="K57" s="36"/>
      <c r="L57" s="36"/>
      <c r="M57" s="36"/>
      <c r="N57" s="44" t="s">
        <v>34</v>
      </c>
      <c r="O57" s="45">
        <v>140000</v>
      </c>
      <c r="P57" s="17"/>
    </row>
    <row r="58" spans="1:16" s="31" customFormat="1" x14ac:dyDescent="0.2">
      <c r="A58" s="36"/>
      <c r="B58" s="39" t="s">
        <v>91</v>
      </c>
      <c r="C58" s="39" t="s">
        <v>90</v>
      </c>
      <c r="D58" s="40" t="s">
        <v>32</v>
      </c>
      <c r="E58" s="41" t="s">
        <v>92</v>
      </c>
      <c r="F58" s="19"/>
      <c r="G58" s="41" t="s">
        <v>93</v>
      </c>
      <c r="H58" s="42">
        <v>2000</v>
      </c>
      <c r="I58" s="36"/>
      <c r="J58" s="36"/>
      <c r="K58" s="36"/>
      <c r="L58" s="36"/>
      <c r="M58" s="36"/>
      <c r="N58" s="44" t="s">
        <v>34</v>
      </c>
      <c r="O58" s="45">
        <v>180000</v>
      </c>
      <c r="P58" s="17"/>
    </row>
    <row r="59" spans="1:16" s="31" customFormat="1" x14ac:dyDescent="0.2">
      <c r="A59" s="53"/>
      <c r="B59" s="54" t="s">
        <v>99</v>
      </c>
      <c r="C59" s="54" t="s">
        <v>98</v>
      </c>
      <c r="D59" s="55" t="s">
        <v>32</v>
      </c>
      <c r="E59" s="56" t="s">
        <v>96</v>
      </c>
      <c r="F59" s="57"/>
      <c r="G59" s="56" t="s">
        <v>106</v>
      </c>
      <c r="H59" s="58">
        <v>2000</v>
      </c>
      <c r="I59" s="53"/>
      <c r="J59" s="53"/>
      <c r="K59" s="53"/>
      <c r="L59" s="53"/>
      <c r="M59" s="53"/>
      <c r="N59" s="59" t="s">
        <v>34</v>
      </c>
      <c r="O59" s="60">
        <v>595000</v>
      </c>
      <c r="P59" s="61"/>
    </row>
    <row r="60" spans="1:16" s="31" customFormat="1" x14ac:dyDescent="0.2">
      <c r="A60" s="36"/>
      <c r="B60" s="39" t="s">
        <v>131</v>
      </c>
      <c r="C60" s="39" t="s">
        <v>130</v>
      </c>
      <c r="D60" s="40" t="s">
        <v>32</v>
      </c>
      <c r="E60" s="41" t="s">
        <v>133</v>
      </c>
      <c r="F60" s="19"/>
      <c r="G60" s="41" t="s">
        <v>106</v>
      </c>
      <c r="H60" s="42">
        <v>2000</v>
      </c>
      <c r="I60" s="36"/>
      <c r="J60" s="36"/>
      <c r="K60" s="36"/>
      <c r="L60" s="36"/>
      <c r="M60" s="36"/>
      <c r="N60" s="44" t="s">
        <v>34</v>
      </c>
      <c r="O60" s="45">
        <v>650000</v>
      </c>
      <c r="P60" s="17" t="s">
        <v>43</v>
      </c>
    </row>
    <row r="61" spans="1:16" s="31" customFormat="1" x14ac:dyDescent="0.2">
      <c r="A61" s="36"/>
      <c r="B61" s="39" t="s">
        <v>135</v>
      </c>
      <c r="C61" s="39" t="s">
        <v>134</v>
      </c>
      <c r="D61" s="40" t="s">
        <v>32</v>
      </c>
      <c r="E61" s="41" t="s">
        <v>96</v>
      </c>
      <c r="F61" s="19"/>
      <c r="G61" s="41" t="s">
        <v>97</v>
      </c>
      <c r="H61" s="42">
        <v>2000</v>
      </c>
      <c r="I61" s="36"/>
      <c r="J61" s="36"/>
      <c r="K61" s="36"/>
      <c r="L61" s="36"/>
      <c r="M61" s="36"/>
      <c r="N61" s="44" t="s">
        <v>34</v>
      </c>
      <c r="O61" s="45">
        <v>450000</v>
      </c>
      <c r="P61" s="17" t="s">
        <v>43</v>
      </c>
    </row>
    <row r="62" spans="1:16" s="31" customFormat="1" x14ac:dyDescent="0.2">
      <c r="A62" s="36"/>
      <c r="B62" s="39" t="s">
        <v>137</v>
      </c>
      <c r="C62" s="39" t="s">
        <v>90</v>
      </c>
      <c r="D62" s="40" t="s">
        <v>32</v>
      </c>
      <c r="E62" s="41" t="s">
        <v>92</v>
      </c>
      <c r="F62" s="19"/>
      <c r="G62" s="41" t="s">
        <v>93</v>
      </c>
      <c r="H62" s="42">
        <v>2000</v>
      </c>
      <c r="I62" s="36"/>
      <c r="J62" s="36"/>
      <c r="K62" s="36"/>
      <c r="L62" s="36"/>
      <c r="M62" s="36"/>
      <c r="N62" s="44" t="s">
        <v>34</v>
      </c>
      <c r="O62" s="45">
        <v>1350000</v>
      </c>
      <c r="P62" s="17" t="s">
        <v>43</v>
      </c>
    </row>
    <row r="63" spans="1:16" s="31" customFormat="1" x14ac:dyDescent="0.2">
      <c r="A63" s="36"/>
      <c r="B63" s="39" t="s">
        <v>87</v>
      </c>
      <c r="C63" s="39" t="s">
        <v>86</v>
      </c>
      <c r="D63" s="40" t="s">
        <v>32</v>
      </c>
      <c r="E63" s="41" t="s">
        <v>96</v>
      </c>
      <c r="F63" s="19"/>
      <c r="G63" s="41" t="s">
        <v>138</v>
      </c>
      <c r="H63" s="42">
        <v>2000</v>
      </c>
      <c r="I63" s="36"/>
      <c r="J63" s="36"/>
      <c r="K63" s="36"/>
      <c r="L63" s="36"/>
      <c r="M63" s="36"/>
      <c r="N63" s="44" t="s">
        <v>34</v>
      </c>
      <c r="O63" s="45">
        <v>320000</v>
      </c>
      <c r="P63" s="17" t="s">
        <v>43</v>
      </c>
    </row>
    <row r="64" spans="1:16" s="31" customFormat="1" x14ac:dyDescent="0.2">
      <c r="A64" s="36"/>
      <c r="B64" s="39" t="s">
        <v>143</v>
      </c>
      <c r="C64" s="39" t="s">
        <v>142</v>
      </c>
      <c r="D64" s="40" t="s">
        <v>32</v>
      </c>
      <c r="E64" s="41" t="s">
        <v>144</v>
      </c>
      <c r="F64" s="19"/>
      <c r="G64" s="41" t="s">
        <v>106</v>
      </c>
      <c r="H64" s="42">
        <v>2000</v>
      </c>
      <c r="I64" s="36"/>
      <c r="J64" s="36"/>
      <c r="K64" s="36"/>
      <c r="L64" s="36"/>
      <c r="M64" s="36"/>
      <c r="N64" s="44" t="s">
        <v>34</v>
      </c>
      <c r="O64" s="45">
        <v>1050000</v>
      </c>
      <c r="P64" s="17" t="s">
        <v>43</v>
      </c>
    </row>
    <row r="65" spans="1:16" s="31" customFormat="1" x14ac:dyDescent="0.2">
      <c r="A65" s="36"/>
      <c r="B65" s="39" t="s">
        <v>146</v>
      </c>
      <c r="C65" s="39" t="s">
        <v>145</v>
      </c>
      <c r="D65" s="40" t="s">
        <v>32</v>
      </c>
      <c r="E65" s="41" t="s">
        <v>96</v>
      </c>
      <c r="F65" s="19"/>
      <c r="G65" s="41" t="s">
        <v>97</v>
      </c>
      <c r="H65" s="42">
        <v>2000</v>
      </c>
      <c r="I65" s="36"/>
      <c r="J65" s="36"/>
      <c r="K65" s="36"/>
      <c r="L65" s="36"/>
      <c r="M65" s="36"/>
      <c r="N65" s="44" t="s">
        <v>34</v>
      </c>
      <c r="O65" s="45">
        <v>750000</v>
      </c>
      <c r="P65" s="17" t="s">
        <v>147</v>
      </c>
    </row>
    <row r="66" spans="1:16" s="31" customFormat="1" x14ac:dyDescent="0.2">
      <c r="A66" s="36"/>
      <c r="B66" s="39" t="s">
        <v>149</v>
      </c>
      <c r="C66" s="39" t="s">
        <v>148</v>
      </c>
      <c r="D66" s="40" t="s">
        <v>32</v>
      </c>
      <c r="E66" s="41" t="s">
        <v>150</v>
      </c>
      <c r="F66" s="19"/>
      <c r="G66" s="41" t="s">
        <v>151</v>
      </c>
      <c r="H66" s="42">
        <v>2000</v>
      </c>
      <c r="I66" s="36"/>
      <c r="J66" s="36"/>
      <c r="K66" s="36"/>
      <c r="L66" s="36"/>
      <c r="M66" s="36"/>
      <c r="N66" s="44" t="s">
        <v>34</v>
      </c>
      <c r="O66" s="45">
        <v>262500</v>
      </c>
      <c r="P66" s="17" t="s">
        <v>147</v>
      </c>
    </row>
    <row r="67" spans="1:16" s="31" customFormat="1" x14ac:dyDescent="0.2">
      <c r="A67" s="36"/>
      <c r="B67" s="39" t="s">
        <v>103</v>
      </c>
      <c r="C67" s="39" t="s">
        <v>102</v>
      </c>
      <c r="D67" s="40" t="s">
        <v>32</v>
      </c>
      <c r="E67" s="41" t="s">
        <v>152</v>
      </c>
      <c r="F67" s="19"/>
      <c r="G67" s="41" t="s">
        <v>101</v>
      </c>
      <c r="H67" s="42">
        <v>2000</v>
      </c>
      <c r="I67" s="36"/>
      <c r="J67" s="36"/>
      <c r="K67" s="36"/>
      <c r="L67" s="36"/>
      <c r="M67" s="36"/>
      <c r="N67" s="44" t="s">
        <v>34</v>
      </c>
      <c r="O67" s="45">
        <v>150000</v>
      </c>
      <c r="P67" s="17" t="s">
        <v>147</v>
      </c>
    </row>
    <row r="68" spans="1:16" s="31" customFormat="1" x14ac:dyDescent="0.2">
      <c r="A68" s="36"/>
      <c r="B68" s="39" t="s">
        <v>91</v>
      </c>
      <c r="C68" s="39" t="s">
        <v>90</v>
      </c>
      <c r="D68" s="40" t="s">
        <v>32</v>
      </c>
      <c r="E68" s="41" t="s">
        <v>92</v>
      </c>
      <c r="F68" s="19"/>
      <c r="G68" s="41" t="s">
        <v>93</v>
      </c>
      <c r="H68" s="42">
        <v>2000</v>
      </c>
      <c r="I68" s="36"/>
      <c r="J68" s="36"/>
      <c r="K68" s="36"/>
      <c r="L68" s="36"/>
      <c r="M68" s="36"/>
      <c r="N68" s="44" t="s">
        <v>34</v>
      </c>
      <c r="O68" s="45">
        <v>360000</v>
      </c>
      <c r="P68" s="17"/>
    </row>
    <row r="69" spans="1:16" s="31" customFormat="1" x14ac:dyDescent="0.2">
      <c r="A69" s="36"/>
      <c r="B69" s="39" t="s">
        <v>99</v>
      </c>
      <c r="C69" s="39" t="s">
        <v>98</v>
      </c>
      <c r="D69" s="40" t="s">
        <v>32</v>
      </c>
      <c r="E69" s="41" t="s">
        <v>153</v>
      </c>
      <c r="F69" s="19"/>
      <c r="G69" s="41" t="s">
        <v>106</v>
      </c>
      <c r="H69" s="42">
        <v>2000</v>
      </c>
      <c r="I69" s="36"/>
      <c r="J69" s="36"/>
      <c r="K69" s="36"/>
      <c r="L69" s="36"/>
      <c r="M69" s="36"/>
      <c r="N69" s="44" t="s">
        <v>34</v>
      </c>
      <c r="O69" s="45">
        <v>900000</v>
      </c>
      <c r="P69" s="17"/>
    </row>
    <row r="70" spans="1:16" s="31" customFormat="1" x14ac:dyDescent="0.2">
      <c r="A70" s="36"/>
      <c r="B70" s="39" t="s">
        <v>95</v>
      </c>
      <c r="C70" s="39" t="s">
        <v>94</v>
      </c>
      <c r="D70" s="40" t="s">
        <v>32</v>
      </c>
      <c r="E70" s="41" t="s">
        <v>96</v>
      </c>
      <c r="F70" s="19"/>
      <c r="G70" s="41" t="s">
        <v>138</v>
      </c>
      <c r="H70" s="42">
        <v>2000</v>
      </c>
      <c r="I70" s="36"/>
      <c r="J70" s="36"/>
      <c r="K70" s="36"/>
      <c r="L70" s="36"/>
      <c r="M70" s="36"/>
      <c r="N70" s="44" t="s">
        <v>34</v>
      </c>
      <c r="O70" s="45">
        <v>1530000</v>
      </c>
      <c r="P70" s="17" t="s">
        <v>43</v>
      </c>
    </row>
    <row r="71" spans="1:16" s="31" customFormat="1" x14ac:dyDescent="0.2">
      <c r="A71" s="36"/>
      <c r="B71" s="39" t="s">
        <v>108</v>
      </c>
      <c r="C71" s="39" t="s">
        <v>107</v>
      </c>
      <c r="D71" s="40" t="s">
        <v>32</v>
      </c>
      <c r="E71" s="41" t="s">
        <v>96</v>
      </c>
      <c r="F71" s="19"/>
      <c r="G71" s="41" t="s">
        <v>128</v>
      </c>
      <c r="H71" s="42">
        <v>2000</v>
      </c>
      <c r="I71" s="36"/>
      <c r="J71" s="36"/>
      <c r="K71" s="36"/>
      <c r="L71" s="36"/>
      <c r="M71" s="36"/>
      <c r="N71" s="44" t="s">
        <v>34</v>
      </c>
      <c r="O71" s="45">
        <v>550000</v>
      </c>
      <c r="P71" s="17"/>
    </row>
    <row r="72" spans="1:16" s="31" customFormat="1" x14ac:dyDescent="0.2">
      <c r="A72" s="36"/>
      <c r="B72" s="39" t="s">
        <v>87</v>
      </c>
      <c r="C72" s="39" t="s">
        <v>86</v>
      </c>
      <c r="D72" s="40" t="s">
        <v>32</v>
      </c>
      <c r="E72" s="41" t="s">
        <v>154</v>
      </c>
      <c r="F72" s="19"/>
      <c r="G72" s="41" t="s">
        <v>138</v>
      </c>
      <c r="H72" s="42">
        <v>2000</v>
      </c>
      <c r="I72" s="36"/>
      <c r="J72" s="36"/>
      <c r="K72" s="36"/>
      <c r="L72" s="36"/>
      <c r="M72" s="36"/>
      <c r="N72" s="44" t="s">
        <v>34</v>
      </c>
      <c r="O72" s="45">
        <v>320000</v>
      </c>
      <c r="P72" s="17" t="s">
        <v>43</v>
      </c>
    </row>
    <row r="73" spans="1:16" s="31" customFormat="1" x14ac:dyDescent="0.2">
      <c r="A73" s="36"/>
      <c r="B73" s="39" t="s">
        <v>155</v>
      </c>
      <c r="C73" s="39" t="s">
        <v>98</v>
      </c>
      <c r="D73" s="40" t="s">
        <v>32</v>
      </c>
      <c r="E73" s="41" t="s">
        <v>119</v>
      </c>
      <c r="F73" s="19"/>
      <c r="G73" s="41" t="s">
        <v>106</v>
      </c>
      <c r="H73" s="42">
        <v>2000</v>
      </c>
      <c r="I73" s="36"/>
      <c r="J73" s="36"/>
      <c r="K73" s="36"/>
      <c r="L73" s="36"/>
      <c r="M73" s="36"/>
      <c r="N73" s="44" t="s">
        <v>34</v>
      </c>
      <c r="O73" s="45">
        <v>1050000</v>
      </c>
      <c r="P73" s="17"/>
    </row>
    <row r="74" spans="1:16" s="31" customFormat="1" x14ac:dyDescent="0.2">
      <c r="A74" s="36"/>
      <c r="B74" s="39" t="s">
        <v>87</v>
      </c>
      <c r="C74" s="39" t="s">
        <v>86</v>
      </c>
      <c r="D74" s="40" t="s">
        <v>32</v>
      </c>
      <c r="E74" s="41" t="s">
        <v>88</v>
      </c>
      <c r="F74" s="19"/>
      <c r="G74" s="41" t="s">
        <v>138</v>
      </c>
      <c r="H74" s="42">
        <v>2000</v>
      </c>
      <c r="I74" s="36"/>
      <c r="J74" s="36"/>
      <c r="K74" s="36"/>
      <c r="L74" s="36"/>
      <c r="M74" s="36"/>
      <c r="N74" s="44" t="s">
        <v>34</v>
      </c>
      <c r="O74" s="45">
        <v>420000</v>
      </c>
      <c r="P74" s="17" t="s">
        <v>43</v>
      </c>
    </row>
    <row r="75" spans="1:16" s="31" customFormat="1" x14ac:dyDescent="0.2">
      <c r="A75" s="36"/>
      <c r="B75" s="39" t="s">
        <v>87</v>
      </c>
      <c r="C75" s="39" t="s">
        <v>86</v>
      </c>
      <c r="D75" s="40" t="s">
        <v>32</v>
      </c>
      <c r="E75" s="41" t="s">
        <v>154</v>
      </c>
      <c r="F75" s="19"/>
      <c r="G75" s="41" t="s">
        <v>138</v>
      </c>
      <c r="H75" s="42">
        <v>2000</v>
      </c>
      <c r="I75" s="36"/>
      <c r="J75" s="36"/>
      <c r="K75" s="36"/>
      <c r="L75" s="36"/>
      <c r="M75" s="36"/>
      <c r="N75" s="44" t="s">
        <v>34</v>
      </c>
      <c r="O75" s="45">
        <v>480000</v>
      </c>
      <c r="P75" s="17" t="s">
        <v>147</v>
      </c>
    </row>
    <row r="76" spans="1:16" s="31" customFormat="1" x14ac:dyDescent="0.2">
      <c r="A76" s="36"/>
      <c r="B76" s="39" t="s">
        <v>87</v>
      </c>
      <c r="C76" s="39" t="s">
        <v>86</v>
      </c>
      <c r="D76" s="40" t="s">
        <v>156</v>
      </c>
      <c r="E76" s="41" t="s">
        <v>96</v>
      </c>
      <c r="F76" s="19"/>
      <c r="G76" s="41" t="s">
        <v>97</v>
      </c>
      <c r="H76" s="42">
        <v>2000</v>
      </c>
      <c r="I76" s="36"/>
      <c r="J76" s="36"/>
      <c r="K76" s="36"/>
      <c r="L76" s="36"/>
      <c r="M76" s="36"/>
      <c r="N76" s="44" t="s">
        <v>34</v>
      </c>
      <c r="O76" s="45">
        <v>450000</v>
      </c>
      <c r="P76" s="17" t="s">
        <v>147</v>
      </c>
    </row>
    <row r="77" spans="1:16" s="31" customFormat="1" x14ac:dyDescent="0.2">
      <c r="A77" s="36"/>
      <c r="B77" s="39" t="s">
        <v>87</v>
      </c>
      <c r="C77" s="39" t="s">
        <v>86</v>
      </c>
      <c r="D77" s="40" t="s">
        <v>32</v>
      </c>
      <c r="E77" s="41" t="s">
        <v>157</v>
      </c>
      <c r="F77" s="19"/>
      <c r="G77" s="41" t="s">
        <v>138</v>
      </c>
      <c r="H77" s="42">
        <v>2000</v>
      </c>
      <c r="I77" s="36"/>
      <c r="J77" s="36"/>
      <c r="K77" s="36"/>
      <c r="L77" s="36"/>
      <c r="M77" s="36"/>
      <c r="N77" s="44" t="s">
        <v>34</v>
      </c>
      <c r="O77" s="45">
        <v>280000</v>
      </c>
      <c r="P77" s="17" t="s">
        <v>147</v>
      </c>
    </row>
    <row r="78" spans="1:16" s="31" customFormat="1" x14ac:dyDescent="0.2">
      <c r="A78" s="36"/>
      <c r="B78" s="39" t="s">
        <v>87</v>
      </c>
      <c r="C78" s="39" t="s">
        <v>86</v>
      </c>
      <c r="D78" s="40" t="s">
        <v>32</v>
      </c>
      <c r="E78" s="41" t="s">
        <v>96</v>
      </c>
      <c r="F78" s="19"/>
      <c r="G78" s="41" t="s">
        <v>97</v>
      </c>
      <c r="H78" s="42">
        <v>2000</v>
      </c>
      <c r="I78" s="36"/>
      <c r="J78" s="36"/>
      <c r="K78" s="36"/>
      <c r="L78" s="36"/>
      <c r="M78" s="36"/>
      <c r="N78" s="44" t="s">
        <v>34</v>
      </c>
      <c r="O78" s="45">
        <v>280000</v>
      </c>
      <c r="P78" s="17" t="s">
        <v>147</v>
      </c>
    </row>
    <row r="79" spans="1:16" s="31" customFormat="1" x14ac:dyDescent="0.2">
      <c r="A79" s="36"/>
      <c r="B79" s="39" t="s">
        <v>143</v>
      </c>
      <c r="C79" s="39" t="s">
        <v>142</v>
      </c>
      <c r="D79" s="40" t="s">
        <v>32</v>
      </c>
      <c r="E79" s="41" t="s">
        <v>144</v>
      </c>
      <c r="F79" s="19"/>
      <c r="G79" s="41" t="s">
        <v>106</v>
      </c>
      <c r="H79" s="42">
        <v>2000</v>
      </c>
      <c r="I79" s="36"/>
      <c r="J79" s="36"/>
      <c r="K79" s="36"/>
      <c r="L79" s="36"/>
      <c r="M79" s="36"/>
      <c r="N79" s="44" t="s">
        <v>34</v>
      </c>
      <c r="O79" s="45">
        <v>1960000</v>
      </c>
      <c r="P79" s="17" t="s">
        <v>43</v>
      </c>
    </row>
    <row r="80" spans="1:16" s="31" customFormat="1" x14ac:dyDescent="0.2">
      <c r="A80" s="36"/>
      <c r="B80" s="39" t="s">
        <v>87</v>
      </c>
      <c r="C80" s="39" t="s">
        <v>86</v>
      </c>
      <c r="D80" s="40" t="s">
        <v>32</v>
      </c>
      <c r="E80" s="41" t="s">
        <v>159</v>
      </c>
      <c r="F80" s="19"/>
      <c r="G80" s="41" t="s">
        <v>89</v>
      </c>
      <c r="H80" s="42">
        <v>2000</v>
      </c>
      <c r="I80" s="36"/>
      <c r="J80" s="36"/>
      <c r="K80" s="36"/>
      <c r="L80" s="36"/>
      <c r="M80" s="36"/>
      <c r="N80" s="44" t="s">
        <v>34</v>
      </c>
      <c r="O80" s="45">
        <v>420000</v>
      </c>
      <c r="P80" s="17" t="s">
        <v>43</v>
      </c>
    </row>
    <row r="81" spans="1:16" s="31" customFormat="1" x14ac:dyDescent="0.2">
      <c r="A81" s="36"/>
      <c r="B81" s="39" t="s">
        <v>140</v>
      </c>
      <c r="C81" s="39" t="s">
        <v>139</v>
      </c>
      <c r="D81" s="40" t="s">
        <v>32</v>
      </c>
      <c r="E81" s="41" t="s">
        <v>160</v>
      </c>
      <c r="F81" s="19"/>
      <c r="G81" s="41" t="s">
        <v>141</v>
      </c>
      <c r="H81" s="42">
        <v>2000</v>
      </c>
      <c r="I81" s="36"/>
      <c r="J81" s="36"/>
      <c r="K81" s="36"/>
      <c r="L81" s="36"/>
      <c r="M81" s="36"/>
      <c r="N81" s="44" t="s">
        <v>34</v>
      </c>
      <c r="O81" s="45">
        <v>562500</v>
      </c>
      <c r="P81" s="17" t="s">
        <v>161</v>
      </c>
    </row>
    <row r="82" spans="1:16" s="31" customFormat="1" x14ac:dyDescent="0.2">
      <c r="A82" s="36"/>
      <c r="B82" s="39" t="s">
        <v>149</v>
      </c>
      <c r="C82" s="39" t="s">
        <v>148</v>
      </c>
      <c r="D82" s="40" t="s">
        <v>32</v>
      </c>
      <c r="E82" s="41" t="s">
        <v>165</v>
      </c>
      <c r="F82" s="19"/>
      <c r="G82" s="41" t="s">
        <v>151</v>
      </c>
      <c r="H82" s="42">
        <v>2000</v>
      </c>
      <c r="I82" s="36"/>
      <c r="J82" s="36"/>
      <c r="K82" s="36"/>
      <c r="L82" s="36"/>
      <c r="M82" s="36"/>
      <c r="N82" s="44" t="s">
        <v>34</v>
      </c>
      <c r="O82" s="45">
        <v>105000</v>
      </c>
      <c r="P82" s="17" t="s">
        <v>147</v>
      </c>
    </row>
    <row r="83" spans="1:16" s="31" customFormat="1" x14ac:dyDescent="0.2">
      <c r="A83" s="36"/>
      <c r="B83" s="39" t="s">
        <v>143</v>
      </c>
      <c r="C83" s="39" t="s">
        <v>142</v>
      </c>
      <c r="D83" s="40" t="s">
        <v>32</v>
      </c>
      <c r="E83" s="41" t="s">
        <v>166</v>
      </c>
      <c r="F83" s="19"/>
      <c r="G83" s="41" t="s">
        <v>106</v>
      </c>
      <c r="H83" s="42">
        <v>2000</v>
      </c>
      <c r="I83" s="36"/>
      <c r="J83" s="36"/>
      <c r="K83" s="36"/>
      <c r="L83" s="36"/>
      <c r="M83" s="36"/>
      <c r="N83" s="44" t="s">
        <v>34</v>
      </c>
      <c r="O83" s="45">
        <v>1050000</v>
      </c>
      <c r="P83" s="17" t="s">
        <v>43</v>
      </c>
    </row>
    <row r="84" spans="1:16" s="31" customFormat="1" x14ac:dyDescent="0.2">
      <c r="A84" s="36"/>
      <c r="B84" s="39" t="s">
        <v>168</v>
      </c>
      <c r="C84" s="39" t="s">
        <v>167</v>
      </c>
      <c r="D84" s="40" t="s">
        <v>32</v>
      </c>
      <c r="E84" s="41" t="s">
        <v>169</v>
      </c>
      <c r="F84" s="19"/>
      <c r="G84" s="41" t="s">
        <v>170</v>
      </c>
      <c r="H84" s="42">
        <v>2000</v>
      </c>
      <c r="I84" s="36"/>
      <c r="J84" s="36"/>
      <c r="K84" s="36"/>
      <c r="L84" s="36"/>
      <c r="M84" s="36"/>
      <c r="N84" s="44" t="s">
        <v>34</v>
      </c>
      <c r="O84" s="45">
        <v>1925000</v>
      </c>
      <c r="P84" s="17" t="s">
        <v>147</v>
      </c>
    </row>
    <row r="85" spans="1:16" s="31" customFormat="1" x14ac:dyDescent="0.2">
      <c r="A85" s="36"/>
      <c r="B85" s="39" t="s">
        <v>146</v>
      </c>
      <c r="C85" s="39" t="s">
        <v>145</v>
      </c>
      <c r="D85" s="40" t="s">
        <v>32</v>
      </c>
      <c r="E85" s="41" t="s">
        <v>96</v>
      </c>
      <c r="F85" s="19"/>
      <c r="G85" s="41" t="s">
        <v>97</v>
      </c>
      <c r="H85" s="42">
        <v>2000</v>
      </c>
      <c r="I85" s="36"/>
      <c r="J85" s="36"/>
      <c r="K85" s="36"/>
      <c r="L85" s="36"/>
      <c r="M85" s="36"/>
      <c r="N85" s="44" t="s">
        <v>34</v>
      </c>
      <c r="O85" s="45">
        <v>700000</v>
      </c>
      <c r="P85" s="17" t="s">
        <v>147</v>
      </c>
    </row>
    <row r="86" spans="1:16" s="31" customFormat="1" x14ac:dyDescent="0.2">
      <c r="A86" s="36"/>
      <c r="B86" s="39" t="s">
        <v>87</v>
      </c>
      <c r="C86" s="39" t="s">
        <v>86</v>
      </c>
      <c r="D86" s="40" t="s">
        <v>32</v>
      </c>
      <c r="E86" s="41" t="s">
        <v>159</v>
      </c>
      <c r="F86" s="19"/>
      <c r="G86" s="41" t="s">
        <v>138</v>
      </c>
      <c r="H86" s="42">
        <v>2000</v>
      </c>
      <c r="I86" s="36"/>
      <c r="J86" s="36"/>
      <c r="K86" s="36"/>
      <c r="L86" s="36"/>
      <c r="M86" s="36"/>
      <c r="N86" s="44" t="s">
        <v>34</v>
      </c>
      <c r="O86" s="45">
        <v>560000</v>
      </c>
      <c r="P86" s="17" t="s">
        <v>43</v>
      </c>
    </row>
    <row r="87" spans="1:16" s="31" customFormat="1" x14ac:dyDescent="0.2">
      <c r="A87" s="36"/>
      <c r="B87" s="39" t="s">
        <v>87</v>
      </c>
      <c r="C87" s="39" t="s">
        <v>86</v>
      </c>
      <c r="D87" s="40" t="s">
        <v>32</v>
      </c>
      <c r="E87" s="41" t="s">
        <v>96</v>
      </c>
      <c r="F87" s="19"/>
      <c r="G87" s="41" t="s">
        <v>97</v>
      </c>
      <c r="H87" s="42">
        <v>2000</v>
      </c>
      <c r="I87" s="36"/>
      <c r="J87" s="36"/>
      <c r="K87" s="36"/>
      <c r="L87" s="36"/>
      <c r="M87" s="36"/>
      <c r="N87" s="44" t="s">
        <v>34</v>
      </c>
      <c r="O87" s="45">
        <v>780000</v>
      </c>
      <c r="P87" s="17" t="s">
        <v>43</v>
      </c>
    </row>
    <row r="88" spans="1:16" s="31" customFormat="1" x14ac:dyDescent="0.2">
      <c r="A88" s="36"/>
      <c r="B88" s="39" t="s">
        <v>140</v>
      </c>
      <c r="C88" s="39" t="s">
        <v>139</v>
      </c>
      <c r="D88" s="40" t="s">
        <v>32</v>
      </c>
      <c r="E88" s="41" t="s">
        <v>96</v>
      </c>
      <c r="F88" s="19"/>
      <c r="G88" s="41" t="s">
        <v>141</v>
      </c>
      <c r="H88" s="42">
        <v>2000</v>
      </c>
      <c r="I88" s="36"/>
      <c r="J88" s="36"/>
      <c r="K88" s="36"/>
      <c r="L88" s="36"/>
      <c r="M88" s="36"/>
      <c r="N88" s="44" t="s">
        <v>34</v>
      </c>
      <c r="O88" s="45">
        <v>980000</v>
      </c>
      <c r="P88" s="17" t="s">
        <v>43</v>
      </c>
    </row>
    <row r="89" spans="1:16" s="31" customFormat="1" x14ac:dyDescent="0.2">
      <c r="A89" s="36"/>
      <c r="B89" s="39" t="s">
        <v>137</v>
      </c>
      <c r="C89" s="39" t="s">
        <v>90</v>
      </c>
      <c r="D89" s="40" t="s">
        <v>32</v>
      </c>
      <c r="E89" s="41" t="s">
        <v>92</v>
      </c>
      <c r="F89" s="19"/>
      <c r="G89" s="41" t="s">
        <v>93</v>
      </c>
      <c r="H89" s="42">
        <v>2000</v>
      </c>
      <c r="I89" s="36"/>
      <c r="J89" s="36"/>
      <c r="K89" s="36"/>
      <c r="L89" s="36"/>
      <c r="M89" s="36"/>
      <c r="N89" s="44" t="s">
        <v>34</v>
      </c>
      <c r="O89" s="45">
        <v>19500</v>
      </c>
      <c r="P89" s="17"/>
    </row>
    <row r="90" spans="1:16" s="31" customFormat="1" x14ac:dyDescent="0.2">
      <c r="A90" s="36"/>
      <c r="B90" s="39" t="s">
        <v>103</v>
      </c>
      <c r="C90" s="39" t="s">
        <v>102</v>
      </c>
      <c r="D90" s="40" t="s">
        <v>32</v>
      </c>
      <c r="E90" s="41" t="s">
        <v>152</v>
      </c>
      <c r="F90" s="19"/>
      <c r="G90" s="41" t="s">
        <v>101</v>
      </c>
      <c r="H90" s="42">
        <v>2000</v>
      </c>
      <c r="I90" s="36"/>
      <c r="J90" s="36"/>
      <c r="K90" s="36"/>
      <c r="L90" s="36"/>
      <c r="M90" s="36"/>
      <c r="N90" s="44" t="s">
        <v>34</v>
      </c>
      <c r="O90" s="45">
        <v>140000</v>
      </c>
      <c r="P90" s="17" t="s">
        <v>147</v>
      </c>
    </row>
    <row r="91" spans="1:16" s="31" customFormat="1" x14ac:dyDescent="0.2">
      <c r="A91" s="36"/>
      <c r="B91" s="39" t="s">
        <v>143</v>
      </c>
      <c r="C91" s="39" t="s">
        <v>130</v>
      </c>
      <c r="D91" s="40" t="s">
        <v>32</v>
      </c>
      <c r="E91" s="41" t="s">
        <v>166</v>
      </c>
      <c r="F91" s="19"/>
      <c r="G91" s="41" t="s">
        <v>106</v>
      </c>
      <c r="H91" s="42">
        <v>2000</v>
      </c>
      <c r="I91" s="36"/>
      <c r="J91" s="36"/>
      <c r="K91" s="36"/>
      <c r="L91" s="36"/>
      <c r="M91" s="36"/>
      <c r="N91" s="44" t="s">
        <v>34</v>
      </c>
      <c r="O91" s="45">
        <v>1050000</v>
      </c>
      <c r="P91" s="17" t="s">
        <v>43</v>
      </c>
    </row>
    <row r="92" spans="1:16" s="31" customFormat="1" x14ac:dyDescent="0.2">
      <c r="A92" s="36"/>
      <c r="B92" s="39" t="s">
        <v>127</v>
      </c>
      <c r="C92" s="39" t="s">
        <v>126</v>
      </c>
      <c r="D92" s="40" t="s">
        <v>32</v>
      </c>
      <c r="E92" s="41" t="s">
        <v>96</v>
      </c>
      <c r="F92" s="19"/>
      <c r="G92" s="41" t="s">
        <v>128</v>
      </c>
      <c r="H92" s="42">
        <v>2000</v>
      </c>
      <c r="I92" s="36"/>
      <c r="J92" s="36"/>
      <c r="K92" s="36"/>
      <c r="L92" s="36"/>
      <c r="M92" s="36"/>
      <c r="N92" s="44" t="s">
        <v>34</v>
      </c>
      <c r="O92" s="45">
        <v>1470000</v>
      </c>
      <c r="P92" s="17" t="s">
        <v>43</v>
      </c>
    </row>
    <row r="93" spans="1:16" s="31" customFormat="1" x14ac:dyDescent="0.2">
      <c r="A93" s="36"/>
      <c r="B93" s="39" t="s">
        <v>146</v>
      </c>
      <c r="C93" s="39" t="s">
        <v>145</v>
      </c>
      <c r="D93" s="40" t="s">
        <v>32</v>
      </c>
      <c r="E93" s="41" t="s">
        <v>96</v>
      </c>
      <c r="F93" s="19"/>
      <c r="G93" s="41" t="s">
        <v>97</v>
      </c>
      <c r="H93" s="42">
        <v>2000</v>
      </c>
      <c r="I93" s="36"/>
      <c r="J93" s="36"/>
      <c r="K93" s="36"/>
      <c r="L93" s="36"/>
      <c r="M93" s="36"/>
      <c r="N93" s="44" t="s">
        <v>34</v>
      </c>
      <c r="O93" s="45">
        <v>650000</v>
      </c>
      <c r="P93" s="17" t="s">
        <v>147</v>
      </c>
    </row>
    <row r="94" spans="1:16" s="31" customFormat="1" x14ac:dyDescent="0.2">
      <c r="A94" s="36"/>
      <c r="B94" s="39" t="s">
        <v>99</v>
      </c>
      <c r="C94" s="39" t="s">
        <v>98</v>
      </c>
      <c r="D94" s="40" t="s">
        <v>32</v>
      </c>
      <c r="E94" s="41" t="s">
        <v>171</v>
      </c>
      <c r="F94" s="19"/>
      <c r="G94" s="41" t="s">
        <v>170</v>
      </c>
      <c r="H94" s="42">
        <v>2000</v>
      </c>
      <c r="I94" s="36"/>
      <c r="J94" s="36"/>
      <c r="K94" s="36"/>
      <c r="L94" s="36"/>
      <c r="M94" s="36"/>
      <c r="N94" s="44" t="s">
        <v>34</v>
      </c>
      <c r="O94" s="45">
        <v>600000</v>
      </c>
      <c r="P94" s="17" t="s">
        <v>43</v>
      </c>
    </row>
    <row r="95" spans="1:16" s="31" customFormat="1" x14ac:dyDescent="0.2">
      <c r="A95" s="36"/>
      <c r="B95" s="39" t="s">
        <v>135</v>
      </c>
      <c r="C95" s="39" t="s">
        <v>94</v>
      </c>
      <c r="D95" s="40" t="s">
        <v>32</v>
      </c>
      <c r="E95" s="41" t="s">
        <v>159</v>
      </c>
      <c r="F95" s="19"/>
      <c r="G95" s="41" t="s">
        <v>138</v>
      </c>
      <c r="H95" s="42">
        <v>2000</v>
      </c>
      <c r="I95" s="36"/>
      <c r="J95" s="36"/>
      <c r="K95" s="36"/>
      <c r="L95" s="36"/>
      <c r="M95" s="36"/>
      <c r="N95" s="44" t="s">
        <v>34</v>
      </c>
      <c r="O95" s="45">
        <v>420000</v>
      </c>
      <c r="P95" s="17" t="s">
        <v>43</v>
      </c>
    </row>
    <row r="96" spans="1:16" s="31" customFormat="1" x14ac:dyDescent="0.2">
      <c r="A96" s="36"/>
      <c r="B96" s="39" t="s">
        <v>135</v>
      </c>
      <c r="C96" s="39" t="s">
        <v>94</v>
      </c>
      <c r="D96" s="40" t="s">
        <v>32</v>
      </c>
      <c r="E96" s="41" t="s">
        <v>159</v>
      </c>
      <c r="F96" s="19"/>
      <c r="G96" s="41" t="s">
        <v>138</v>
      </c>
      <c r="H96" s="42">
        <v>2000</v>
      </c>
      <c r="I96" s="36"/>
      <c r="J96" s="36"/>
      <c r="K96" s="36"/>
      <c r="L96" s="36"/>
      <c r="M96" s="36"/>
      <c r="N96" s="44" t="s">
        <v>34</v>
      </c>
      <c r="O96" s="45">
        <v>280000</v>
      </c>
      <c r="P96" s="17" t="s">
        <v>43</v>
      </c>
    </row>
    <row r="97" spans="1:16" s="31" customFormat="1" x14ac:dyDescent="0.2">
      <c r="A97" s="36"/>
      <c r="B97" s="39" t="s">
        <v>103</v>
      </c>
      <c r="C97" s="39" t="s">
        <v>102</v>
      </c>
      <c r="D97" s="40" t="s">
        <v>32</v>
      </c>
      <c r="E97" s="41" t="s">
        <v>152</v>
      </c>
      <c r="F97" s="19"/>
      <c r="G97" s="41" t="s">
        <v>101</v>
      </c>
      <c r="H97" s="42">
        <v>2000</v>
      </c>
      <c r="I97" s="36"/>
      <c r="J97" s="36"/>
      <c r="K97" s="36"/>
      <c r="L97" s="36"/>
      <c r="M97" s="36"/>
      <c r="N97" s="44" t="s">
        <v>34</v>
      </c>
      <c r="O97" s="45">
        <v>140000</v>
      </c>
      <c r="P97" s="17" t="s">
        <v>147</v>
      </c>
    </row>
    <row r="98" spans="1:16" s="31" customFormat="1" x14ac:dyDescent="0.2">
      <c r="A98" s="36"/>
      <c r="B98" s="39" t="s">
        <v>140</v>
      </c>
      <c r="C98" s="39" t="s">
        <v>139</v>
      </c>
      <c r="D98" s="40" t="s">
        <v>32</v>
      </c>
      <c r="E98" s="41" t="s">
        <v>96</v>
      </c>
      <c r="F98" s="19"/>
      <c r="G98" s="41" t="s">
        <v>141</v>
      </c>
      <c r="H98" s="42">
        <v>2000</v>
      </c>
      <c r="I98" s="36"/>
      <c r="J98" s="36"/>
      <c r="K98" s="36"/>
      <c r="L98" s="36"/>
      <c r="M98" s="36"/>
      <c r="N98" s="44" t="s">
        <v>34</v>
      </c>
      <c r="O98" s="45">
        <v>490000</v>
      </c>
      <c r="P98" s="17" t="s">
        <v>43</v>
      </c>
    </row>
    <row r="99" spans="1:16" s="31" customFormat="1" x14ac:dyDescent="0.2">
      <c r="A99" s="36"/>
      <c r="B99" s="39" t="s">
        <v>143</v>
      </c>
      <c r="C99" s="39" t="s">
        <v>130</v>
      </c>
      <c r="D99" s="40" t="s">
        <v>32</v>
      </c>
      <c r="E99" s="41" t="s">
        <v>166</v>
      </c>
      <c r="F99" s="19"/>
      <c r="G99" s="41" t="s">
        <v>106</v>
      </c>
      <c r="H99" s="42">
        <v>2000</v>
      </c>
      <c r="I99" s="36"/>
      <c r="J99" s="36"/>
      <c r="K99" s="36"/>
      <c r="L99" s="36"/>
      <c r="M99" s="36"/>
      <c r="N99" s="44" t="s">
        <v>34</v>
      </c>
      <c r="O99" s="45">
        <v>1050000</v>
      </c>
      <c r="P99" s="17" t="s">
        <v>43</v>
      </c>
    </row>
    <row r="100" spans="1:16" s="31" customFormat="1" x14ac:dyDescent="0.2">
      <c r="A100" s="36"/>
      <c r="B100" s="39" t="s">
        <v>178</v>
      </c>
      <c r="C100" s="39" t="s">
        <v>177</v>
      </c>
      <c r="D100" s="40" t="s">
        <v>32</v>
      </c>
      <c r="E100" s="41" t="s">
        <v>179</v>
      </c>
      <c r="F100" s="19"/>
      <c r="G100" s="41" t="s">
        <v>106</v>
      </c>
      <c r="H100" s="42">
        <v>2000</v>
      </c>
      <c r="I100" s="36"/>
      <c r="J100" s="36"/>
      <c r="K100" s="36"/>
      <c r="L100" s="36"/>
      <c r="M100" s="36"/>
      <c r="N100" s="44" t="s">
        <v>34</v>
      </c>
      <c r="O100" s="45">
        <v>7420000</v>
      </c>
      <c r="P100" s="17"/>
    </row>
    <row r="101" spans="1:16" s="31" customFormat="1" x14ac:dyDescent="0.2">
      <c r="A101" s="36"/>
      <c r="B101" s="39" t="s">
        <v>176</v>
      </c>
      <c r="C101" s="39" t="s">
        <v>180</v>
      </c>
      <c r="D101" s="40" t="s">
        <v>32</v>
      </c>
      <c r="E101" s="41" t="s">
        <v>169</v>
      </c>
      <c r="F101" s="19"/>
      <c r="G101" s="41" t="s">
        <v>158</v>
      </c>
      <c r="H101" s="42">
        <v>2000</v>
      </c>
      <c r="I101" s="36"/>
      <c r="J101" s="36"/>
      <c r="K101" s="36"/>
      <c r="L101" s="36"/>
      <c r="M101" s="36"/>
      <c r="N101" s="44" t="s">
        <v>34</v>
      </c>
      <c r="O101" s="45">
        <v>2100000</v>
      </c>
      <c r="P101" s="17"/>
    </row>
    <row r="102" spans="1:16" s="31" customFormat="1" x14ac:dyDescent="0.2">
      <c r="A102" s="36"/>
      <c r="B102" s="39" t="s">
        <v>178</v>
      </c>
      <c r="C102" s="39" t="s">
        <v>177</v>
      </c>
      <c r="D102" s="40" t="s">
        <v>32</v>
      </c>
      <c r="E102" s="41" t="s">
        <v>169</v>
      </c>
      <c r="F102" s="19"/>
      <c r="G102" s="41" t="s">
        <v>106</v>
      </c>
      <c r="H102" s="42">
        <v>2000</v>
      </c>
      <c r="I102" s="36"/>
      <c r="J102" s="36"/>
      <c r="K102" s="36"/>
      <c r="L102" s="36"/>
      <c r="M102" s="36"/>
      <c r="N102" s="44" t="s">
        <v>34</v>
      </c>
      <c r="O102" s="45">
        <v>3500000</v>
      </c>
      <c r="P102" s="17"/>
    </row>
    <row r="103" spans="1:16" s="31" customFormat="1" x14ac:dyDescent="0.2">
      <c r="A103" s="36"/>
      <c r="B103" s="39" t="s">
        <v>176</v>
      </c>
      <c r="C103" s="39" t="s">
        <v>175</v>
      </c>
      <c r="D103" s="40" t="s">
        <v>32</v>
      </c>
      <c r="E103" s="41" t="s">
        <v>179</v>
      </c>
      <c r="F103" s="19"/>
      <c r="G103" s="41" t="s">
        <v>158</v>
      </c>
      <c r="H103" s="42">
        <v>2000</v>
      </c>
      <c r="I103" s="36"/>
      <c r="J103" s="36"/>
      <c r="K103" s="36"/>
      <c r="L103" s="36"/>
      <c r="M103" s="36"/>
      <c r="N103" s="44" t="s">
        <v>34</v>
      </c>
      <c r="O103" s="45">
        <v>595000</v>
      </c>
      <c r="P103" s="17"/>
    </row>
    <row r="104" spans="1:16" s="31" customFormat="1" x14ac:dyDescent="0.2">
      <c r="A104" s="36"/>
      <c r="B104" s="39" t="s">
        <v>178</v>
      </c>
      <c r="C104" s="39" t="s">
        <v>177</v>
      </c>
      <c r="D104" s="40" t="s">
        <v>32</v>
      </c>
      <c r="E104" s="41" t="s">
        <v>181</v>
      </c>
      <c r="F104" s="19"/>
      <c r="G104" s="41" t="s">
        <v>106</v>
      </c>
      <c r="H104" s="42">
        <v>2000</v>
      </c>
      <c r="I104" s="36"/>
      <c r="J104" s="36"/>
      <c r="K104" s="36"/>
      <c r="L104" s="36"/>
      <c r="M104" s="36"/>
      <c r="N104" s="44" t="s">
        <v>34</v>
      </c>
      <c r="O104" s="45">
        <v>2170000</v>
      </c>
      <c r="P104" s="17"/>
    </row>
    <row r="105" spans="1:16" s="31" customFormat="1" x14ac:dyDescent="0.2">
      <c r="A105" s="36"/>
      <c r="B105" s="39" t="s">
        <v>174</v>
      </c>
      <c r="C105" s="39" t="s">
        <v>173</v>
      </c>
      <c r="D105" s="40" t="s">
        <v>32</v>
      </c>
      <c r="E105" s="41" t="s">
        <v>182</v>
      </c>
      <c r="F105" s="19"/>
      <c r="G105" s="41" t="s">
        <v>170</v>
      </c>
      <c r="H105" s="42">
        <v>2000</v>
      </c>
      <c r="I105" s="36"/>
      <c r="J105" s="36"/>
      <c r="K105" s="36"/>
      <c r="L105" s="36"/>
      <c r="M105" s="36"/>
      <c r="N105" s="44" t="s">
        <v>34</v>
      </c>
      <c r="O105" s="45">
        <v>227500</v>
      </c>
      <c r="P105" s="17"/>
    </row>
    <row r="106" spans="1:16" s="31" customFormat="1" x14ac:dyDescent="0.2">
      <c r="A106" s="36"/>
      <c r="B106" s="39" t="s">
        <v>174</v>
      </c>
      <c r="C106" s="39" t="s">
        <v>173</v>
      </c>
      <c r="D106" s="40" t="s">
        <v>32</v>
      </c>
      <c r="E106" s="41" t="s">
        <v>182</v>
      </c>
      <c r="F106" s="19"/>
      <c r="G106" s="41" t="s">
        <v>170</v>
      </c>
      <c r="H106" s="42">
        <v>2000</v>
      </c>
      <c r="I106" s="36"/>
      <c r="J106" s="36"/>
      <c r="K106" s="36"/>
      <c r="L106" s="36"/>
      <c r="M106" s="36"/>
      <c r="N106" s="44" t="s">
        <v>34</v>
      </c>
      <c r="O106" s="45">
        <v>420000</v>
      </c>
      <c r="P106" s="17"/>
    </row>
    <row r="107" spans="1:16" s="31" customFormat="1" x14ac:dyDescent="0.2">
      <c r="A107" s="36"/>
      <c r="B107" s="39" t="s">
        <v>184</v>
      </c>
      <c r="C107" s="39" t="s">
        <v>183</v>
      </c>
      <c r="D107" s="40" t="s">
        <v>32</v>
      </c>
      <c r="E107" s="41" t="s">
        <v>185</v>
      </c>
      <c r="F107" s="19"/>
      <c r="G107" s="41" t="s">
        <v>106</v>
      </c>
      <c r="H107" s="42">
        <v>2000</v>
      </c>
      <c r="I107" s="36"/>
      <c r="J107" s="36"/>
      <c r="K107" s="36"/>
      <c r="L107" s="36"/>
      <c r="M107" s="36"/>
      <c r="N107" s="44" t="s">
        <v>34</v>
      </c>
      <c r="O107" s="45">
        <v>77000</v>
      </c>
      <c r="P107" s="17"/>
    </row>
    <row r="108" spans="1:16" s="31" customFormat="1" x14ac:dyDescent="0.2">
      <c r="A108" s="36"/>
      <c r="B108" s="39" t="s">
        <v>140</v>
      </c>
      <c r="C108" s="39" t="s">
        <v>139</v>
      </c>
      <c r="D108" s="40" t="s">
        <v>32</v>
      </c>
      <c r="E108" s="41" t="s">
        <v>96</v>
      </c>
      <c r="F108" s="19"/>
      <c r="G108" s="41" t="s">
        <v>141</v>
      </c>
      <c r="H108" s="42">
        <v>2000</v>
      </c>
      <c r="I108" s="36"/>
      <c r="J108" s="36"/>
      <c r="K108" s="36"/>
      <c r="L108" s="36"/>
      <c r="M108" s="36"/>
      <c r="N108" s="44" t="s">
        <v>34</v>
      </c>
      <c r="O108" s="45">
        <v>325000</v>
      </c>
      <c r="P108" s="17"/>
    </row>
    <row r="109" spans="1:16" s="31" customFormat="1" x14ac:dyDescent="0.2">
      <c r="A109" s="36"/>
      <c r="B109" s="39" t="s">
        <v>135</v>
      </c>
      <c r="C109" s="39" t="s">
        <v>94</v>
      </c>
      <c r="D109" s="40" t="s">
        <v>32</v>
      </c>
      <c r="E109" s="41" t="s">
        <v>96</v>
      </c>
      <c r="F109" s="19"/>
      <c r="G109" s="41" t="s">
        <v>97</v>
      </c>
      <c r="H109" s="42">
        <v>2000</v>
      </c>
      <c r="I109" s="36"/>
      <c r="J109" s="36"/>
      <c r="K109" s="36"/>
      <c r="L109" s="36"/>
      <c r="M109" s="36"/>
      <c r="N109" s="44" t="s">
        <v>34</v>
      </c>
      <c r="O109" s="45">
        <v>1105000</v>
      </c>
      <c r="P109" s="17"/>
    </row>
    <row r="110" spans="1:16" s="31" customFormat="1" x14ac:dyDescent="0.2">
      <c r="A110" s="36"/>
      <c r="B110" s="39" t="s">
        <v>187</v>
      </c>
      <c r="C110" s="39" t="s">
        <v>186</v>
      </c>
      <c r="D110" s="40" t="s">
        <v>32</v>
      </c>
      <c r="E110" s="41" t="s">
        <v>96</v>
      </c>
      <c r="F110" s="19"/>
      <c r="G110" s="41" t="s">
        <v>138</v>
      </c>
      <c r="H110" s="42">
        <v>2000</v>
      </c>
      <c r="I110" s="36"/>
      <c r="J110" s="36"/>
      <c r="K110" s="36"/>
      <c r="L110" s="36"/>
      <c r="M110" s="36"/>
      <c r="N110" s="44" t="s">
        <v>34</v>
      </c>
      <c r="O110" s="45">
        <v>140000</v>
      </c>
      <c r="P110" s="17" t="s">
        <v>43</v>
      </c>
    </row>
    <row r="111" spans="1:16" s="31" customFormat="1" x14ac:dyDescent="0.2">
      <c r="A111" s="36"/>
      <c r="B111" s="39" t="s">
        <v>168</v>
      </c>
      <c r="C111" s="39" t="s">
        <v>167</v>
      </c>
      <c r="D111" s="40" t="s">
        <v>32</v>
      </c>
      <c r="E111" s="41" t="s">
        <v>169</v>
      </c>
      <c r="F111" s="19"/>
      <c r="G111" s="41" t="s">
        <v>170</v>
      </c>
      <c r="H111" s="42">
        <v>2000</v>
      </c>
      <c r="I111" s="36"/>
      <c r="J111" s="36"/>
      <c r="K111" s="36"/>
      <c r="L111" s="36"/>
      <c r="M111" s="36"/>
      <c r="N111" s="44" t="s">
        <v>34</v>
      </c>
      <c r="O111" s="45">
        <v>1925000</v>
      </c>
      <c r="P111" s="17" t="s">
        <v>147</v>
      </c>
    </row>
    <row r="112" spans="1:16" s="31" customFormat="1" x14ac:dyDescent="0.2">
      <c r="A112" s="36"/>
      <c r="B112" s="39" t="s">
        <v>95</v>
      </c>
      <c r="C112" s="39" t="s">
        <v>94</v>
      </c>
      <c r="D112" s="40" t="s">
        <v>32</v>
      </c>
      <c r="E112" s="41" t="s">
        <v>96</v>
      </c>
      <c r="F112" s="19"/>
      <c r="G112" s="41" t="s">
        <v>125</v>
      </c>
      <c r="H112" s="42">
        <v>2001</v>
      </c>
      <c r="I112" s="36"/>
      <c r="J112" s="36"/>
      <c r="K112" s="36"/>
      <c r="L112" s="36"/>
      <c r="M112" s="36"/>
      <c r="N112" s="44" t="s">
        <v>34</v>
      </c>
      <c r="O112" s="45">
        <v>1785000</v>
      </c>
      <c r="P112" s="17" t="s">
        <v>43</v>
      </c>
    </row>
    <row r="113" spans="1:16" s="31" customFormat="1" x14ac:dyDescent="0.2">
      <c r="A113" s="36"/>
      <c r="B113" s="39" t="s">
        <v>91</v>
      </c>
      <c r="C113" s="39" t="s">
        <v>90</v>
      </c>
      <c r="D113" s="40" t="s">
        <v>32</v>
      </c>
      <c r="E113" s="41" t="s">
        <v>92</v>
      </c>
      <c r="F113" s="19"/>
      <c r="G113" s="41" t="s">
        <v>93</v>
      </c>
      <c r="H113" s="42">
        <v>2001</v>
      </c>
      <c r="I113" s="36"/>
      <c r="J113" s="36"/>
      <c r="K113" s="36"/>
      <c r="L113" s="36"/>
      <c r="M113" s="36"/>
      <c r="N113" s="44" t="s">
        <v>34</v>
      </c>
      <c r="O113" s="45">
        <v>672000</v>
      </c>
      <c r="P113" s="17"/>
    </row>
    <row r="114" spans="1:16" s="31" customFormat="1" x14ac:dyDescent="0.2">
      <c r="A114" s="36"/>
      <c r="B114" s="39" t="s">
        <v>99</v>
      </c>
      <c r="C114" s="39" t="s">
        <v>98</v>
      </c>
      <c r="D114" s="40" t="s">
        <v>32</v>
      </c>
      <c r="E114" s="41" t="s">
        <v>100</v>
      </c>
      <c r="F114" s="19"/>
      <c r="G114" s="41" t="s">
        <v>106</v>
      </c>
      <c r="H114" s="42">
        <v>2001</v>
      </c>
      <c r="I114" s="36"/>
      <c r="J114" s="36"/>
      <c r="K114" s="36"/>
      <c r="L114" s="36"/>
      <c r="M114" s="36"/>
      <c r="N114" s="44" t="s">
        <v>34</v>
      </c>
      <c r="O114" s="45">
        <v>2100000</v>
      </c>
      <c r="P114" s="17"/>
    </row>
    <row r="115" spans="1:16" s="31" customFormat="1" x14ac:dyDescent="0.2">
      <c r="A115" s="36"/>
      <c r="B115" s="39" t="s">
        <v>99</v>
      </c>
      <c r="C115" s="39" t="s">
        <v>98</v>
      </c>
      <c r="D115" s="40" t="s">
        <v>32</v>
      </c>
      <c r="E115" s="41" t="s">
        <v>100</v>
      </c>
      <c r="F115" s="19"/>
      <c r="G115" s="41" t="s">
        <v>106</v>
      </c>
      <c r="H115" s="42">
        <v>2001</v>
      </c>
      <c r="I115" s="36"/>
      <c r="J115" s="36"/>
      <c r="K115" s="36"/>
      <c r="L115" s="36"/>
      <c r="M115" s="36"/>
      <c r="N115" s="44" t="s">
        <v>34</v>
      </c>
      <c r="O115" s="45">
        <v>2100000</v>
      </c>
      <c r="P115" s="17"/>
    </row>
    <row r="116" spans="1:16" s="31" customFormat="1" x14ac:dyDescent="0.2">
      <c r="A116" s="36"/>
      <c r="B116" s="39" t="s">
        <v>95</v>
      </c>
      <c r="C116" s="39" t="s">
        <v>94</v>
      </c>
      <c r="D116" s="40" t="s">
        <v>32</v>
      </c>
      <c r="E116" s="41" t="s">
        <v>96</v>
      </c>
      <c r="F116" s="19"/>
      <c r="G116" s="41" t="s">
        <v>97</v>
      </c>
      <c r="H116" s="42">
        <v>2001</v>
      </c>
      <c r="I116" s="36"/>
      <c r="J116" s="36"/>
      <c r="K116" s="36"/>
      <c r="L116" s="36"/>
      <c r="M116" s="36"/>
      <c r="N116" s="44" t="s">
        <v>34</v>
      </c>
      <c r="O116" s="45">
        <v>1530000</v>
      </c>
      <c r="P116" s="17" t="s">
        <v>43</v>
      </c>
    </row>
    <row r="117" spans="1:16" s="31" customFormat="1" x14ac:dyDescent="0.2">
      <c r="A117" s="36"/>
      <c r="B117" s="39" t="s">
        <v>188</v>
      </c>
      <c r="C117" s="39" t="s">
        <v>90</v>
      </c>
      <c r="D117" s="40" t="s">
        <v>32</v>
      </c>
      <c r="E117" s="41" t="s">
        <v>92</v>
      </c>
      <c r="F117" s="19"/>
      <c r="G117" s="41" t="s">
        <v>93</v>
      </c>
      <c r="H117" s="42">
        <v>2001</v>
      </c>
      <c r="I117" s="36"/>
      <c r="J117" s="36"/>
      <c r="K117" s="36"/>
      <c r="L117" s="36"/>
      <c r="M117" s="36"/>
      <c r="N117" s="44" t="s">
        <v>34</v>
      </c>
      <c r="O117" s="45">
        <v>945000</v>
      </c>
      <c r="P117" s="17"/>
    </row>
    <row r="118" spans="1:16" s="31" customFormat="1" x14ac:dyDescent="0.2">
      <c r="A118" s="36"/>
      <c r="B118" s="39" t="s">
        <v>99</v>
      </c>
      <c r="C118" s="39" t="s">
        <v>98</v>
      </c>
      <c r="D118" s="40" t="s">
        <v>32</v>
      </c>
      <c r="E118" s="41" t="s">
        <v>100</v>
      </c>
      <c r="F118" s="19"/>
      <c r="G118" s="41" t="s">
        <v>170</v>
      </c>
      <c r="H118" s="42">
        <v>2001</v>
      </c>
      <c r="I118" s="36"/>
      <c r="J118" s="36"/>
      <c r="K118" s="36"/>
      <c r="L118" s="36"/>
      <c r="M118" s="36"/>
      <c r="N118" s="44" t="s">
        <v>34</v>
      </c>
      <c r="O118" s="45">
        <v>340000</v>
      </c>
      <c r="P118" s="17"/>
    </row>
    <row r="119" spans="1:16" s="31" customFormat="1" x14ac:dyDescent="0.2">
      <c r="A119" s="53"/>
      <c r="B119" s="54" t="s">
        <v>99</v>
      </c>
      <c r="C119" s="54" t="s">
        <v>136</v>
      </c>
      <c r="D119" s="55" t="s">
        <v>32</v>
      </c>
      <c r="E119" s="56" t="s">
        <v>96</v>
      </c>
      <c r="F119" s="57"/>
      <c r="G119" s="56" t="s">
        <v>125</v>
      </c>
      <c r="H119" s="58">
        <v>2001</v>
      </c>
      <c r="I119" s="53"/>
      <c r="J119" s="53"/>
      <c r="K119" s="53"/>
      <c r="L119" s="53"/>
      <c r="M119" s="53"/>
      <c r="N119" s="59" t="s">
        <v>34</v>
      </c>
      <c r="O119" s="60">
        <v>412500</v>
      </c>
      <c r="P119" s="61" t="s">
        <v>43</v>
      </c>
    </row>
    <row r="120" spans="1:16" s="31" customFormat="1" x14ac:dyDescent="0.2">
      <c r="A120" s="36"/>
      <c r="B120" s="39" t="s">
        <v>124</v>
      </c>
      <c r="C120" s="39" t="s">
        <v>123</v>
      </c>
      <c r="D120" s="40" t="s">
        <v>32</v>
      </c>
      <c r="E120" s="41" t="s">
        <v>96</v>
      </c>
      <c r="F120" s="19"/>
      <c r="G120" s="41" t="s">
        <v>97</v>
      </c>
      <c r="H120" s="42">
        <v>2001</v>
      </c>
      <c r="I120" s="36"/>
      <c r="J120" s="36"/>
      <c r="K120" s="36"/>
      <c r="L120" s="36"/>
      <c r="M120" s="36"/>
      <c r="N120" s="44" t="s">
        <v>34</v>
      </c>
      <c r="O120" s="45">
        <v>195000</v>
      </c>
      <c r="P120" s="17" t="s">
        <v>43</v>
      </c>
    </row>
    <row r="121" spans="1:16" s="31" customFormat="1" x14ac:dyDescent="0.2">
      <c r="A121" s="36"/>
      <c r="B121" s="39" t="s">
        <v>189</v>
      </c>
      <c r="C121" s="39" t="s">
        <v>107</v>
      </c>
      <c r="D121" s="40" t="s">
        <v>32</v>
      </c>
      <c r="E121" s="41" t="s">
        <v>96</v>
      </c>
      <c r="F121" s="19"/>
      <c r="G121" s="41" t="s">
        <v>97</v>
      </c>
      <c r="H121" s="42">
        <v>2001</v>
      </c>
      <c r="I121" s="36"/>
      <c r="J121" s="36"/>
      <c r="K121" s="36"/>
      <c r="L121" s="36"/>
      <c r="M121" s="36"/>
      <c r="N121" s="44" t="s">
        <v>34</v>
      </c>
      <c r="O121" s="45">
        <v>650000</v>
      </c>
      <c r="P121" s="17" t="s">
        <v>43</v>
      </c>
    </row>
    <row r="122" spans="1:16" s="31" customFormat="1" x14ac:dyDescent="0.2">
      <c r="A122" s="36"/>
      <c r="B122" s="39" t="s">
        <v>191</v>
      </c>
      <c r="C122" s="39" t="s">
        <v>190</v>
      </c>
      <c r="D122" s="40" t="s">
        <v>32</v>
      </c>
      <c r="E122" s="41" t="s">
        <v>96</v>
      </c>
      <c r="F122" s="19"/>
      <c r="G122" s="41" t="s">
        <v>97</v>
      </c>
      <c r="H122" s="42">
        <v>2002</v>
      </c>
      <c r="I122" s="36"/>
      <c r="J122" s="36"/>
      <c r="K122" s="36"/>
      <c r="L122" s="36"/>
      <c r="M122" s="36"/>
      <c r="N122" s="44" t="s">
        <v>34</v>
      </c>
      <c r="O122" s="45">
        <v>325000</v>
      </c>
      <c r="P122" s="17"/>
    </row>
    <row r="123" spans="1:16" s="31" customFormat="1" x14ac:dyDescent="0.2">
      <c r="A123" s="36"/>
      <c r="B123" s="39" t="s">
        <v>99</v>
      </c>
      <c r="C123" s="39" t="s">
        <v>98</v>
      </c>
      <c r="D123" s="40" t="s">
        <v>32</v>
      </c>
      <c r="E123" s="41" t="s">
        <v>100</v>
      </c>
      <c r="F123" s="19"/>
      <c r="G123" s="41" t="s">
        <v>106</v>
      </c>
      <c r="H123" s="42">
        <v>2003</v>
      </c>
      <c r="I123" s="36"/>
      <c r="J123" s="36"/>
      <c r="K123" s="36"/>
      <c r="L123" s="36"/>
      <c r="M123" s="36"/>
      <c r="N123" s="44" t="s">
        <v>34</v>
      </c>
      <c r="O123" s="45">
        <v>975000</v>
      </c>
      <c r="P123" s="17"/>
    </row>
    <row r="124" spans="1:16" s="31" customFormat="1" x14ac:dyDescent="0.2">
      <c r="A124" s="36"/>
      <c r="B124" s="39" t="s">
        <v>137</v>
      </c>
      <c r="C124" s="39" t="s">
        <v>90</v>
      </c>
      <c r="D124" s="40" t="s">
        <v>32</v>
      </c>
      <c r="E124" s="41" t="s">
        <v>92</v>
      </c>
      <c r="F124" s="19"/>
      <c r="G124" s="41" t="s">
        <v>93</v>
      </c>
      <c r="H124" s="42">
        <v>2003</v>
      </c>
      <c r="I124" s="36"/>
      <c r="J124" s="36"/>
      <c r="K124" s="36"/>
      <c r="L124" s="36"/>
      <c r="M124" s="36"/>
      <c r="N124" s="44" t="s">
        <v>34</v>
      </c>
      <c r="O124" s="45">
        <v>360000</v>
      </c>
      <c r="P124" s="17" t="s">
        <v>147</v>
      </c>
    </row>
    <row r="125" spans="1:16" s="31" customFormat="1" x14ac:dyDescent="0.2">
      <c r="A125" s="36"/>
      <c r="B125" s="39" t="s">
        <v>99</v>
      </c>
      <c r="C125" s="39" t="s">
        <v>98</v>
      </c>
      <c r="D125" s="40" t="s">
        <v>32</v>
      </c>
      <c r="E125" s="41" t="s">
        <v>100</v>
      </c>
      <c r="F125" s="19"/>
      <c r="G125" s="41" t="s">
        <v>106</v>
      </c>
      <c r="H125" s="42">
        <v>2003</v>
      </c>
      <c r="I125" s="36"/>
      <c r="J125" s="36"/>
      <c r="K125" s="36"/>
      <c r="L125" s="36"/>
      <c r="M125" s="36"/>
      <c r="N125" s="44" t="s">
        <v>34</v>
      </c>
      <c r="O125" s="45">
        <v>975000</v>
      </c>
      <c r="P125" s="17"/>
    </row>
    <row r="126" spans="1:16" s="31" customFormat="1" x14ac:dyDescent="0.2">
      <c r="A126" s="36"/>
      <c r="B126" s="39" t="s">
        <v>137</v>
      </c>
      <c r="C126" s="39" t="s">
        <v>90</v>
      </c>
      <c r="D126" s="40" t="s">
        <v>32</v>
      </c>
      <c r="E126" s="41" t="s">
        <v>92</v>
      </c>
      <c r="F126" s="19"/>
      <c r="G126" s="41" t="s">
        <v>93</v>
      </c>
      <c r="H126" s="42">
        <v>2003</v>
      </c>
      <c r="I126" s="36"/>
      <c r="J126" s="36"/>
      <c r="K126" s="36"/>
      <c r="L126" s="36"/>
      <c r="M126" s="36"/>
      <c r="N126" s="44" t="s">
        <v>34</v>
      </c>
      <c r="O126" s="45">
        <v>216000</v>
      </c>
      <c r="P126" s="17" t="s">
        <v>147</v>
      </c>
    </row>
    <row r="127" spans="1:16" s="31" customFormat="1" x14ac:dyDescent="0.2">
      <c r="A127" s="36"/>
      <c r="B127" s="39" t="s">
        <v>149</v>
      </c>
      <c r="C127" s="39" t="s">
        <v>148</v>
      </c>
      <c r="D127" s="40" t="s">
        <v>32</v>
      </c>
      <c r="E127" s="41" t="s">
        <v>165</v>
      </c>
      <c r="F127" s="19"/>
      <c r="G127" s="41" t="s">
        <v>151</v>
      </c>
      <c r="H127" s="42">
        <v>2003</v>
      </c>
      <c r="I127" s="36"/>
      <c r="J127" s="36"/>
      <c r="K127" s="36"/>
      <c r="L127" s="36"/>
      <c r="M127" s="36"/>
      <c r="N127" s="44" t="s">
        <v>34</v>
      </c>
      <c r="O127" s="45">
        <v>113750</v>
      </c>
      <c r="P127" s="17" t="s">
        <v>147</v>
      </c>
    </row>
    <row r="128" spans="1:16" s="31" customFormat="1" x14ac:dyDescent="0.2">
      <c r="A128" s="36"/>
      <c r="B128" s="39" t="s">
        <v>149</v>
      </c>
      <c r="C128" s="39" t="s">
        <v>148</v>
      </c>
      <c r="D128" s="40" t="s">
        <v>32</v>
      </c>
      <c r="E128" s="41" t="s">
        <v>165</v>
      </c>
      <c r="F128" s="19"/>
      <c r="G128" s="41" t="s">
        <v>151</v>
      </c>
      <c r="H128" s="42">
        <v>2004</v>
      </c>
      <c r="I128" s="36"/>
      <c r="J128" s="36"/>
      <c r="K128" s="36"/>
      <c r="L128" s="36"/>
      <c r="M128" s="36"/>
      <c r="N128" s="44" t="s">
        <v>34</v>
      </c>
      <c r="O128" s="45">
        <v>612500</v>
      </c>
      <c r="P128" s="17" t="s">
        <v>147</v>
      </c>
    </row>
    <row r="129" spans="1:16" s="31" customFormat="1" x14ac:dyDescent="0.2">
      <c r="A129" s="36"/>
      <c r="B129" s="39" t="s">
        <v>140</v>
      </c>
      <c r="C129" s="39" t="s">
        <v>139</v>
      </c>
      <c r="D129" s="40" t="s">
        <v>32</v>
      </c>
      <c r="E129" s="41" t="s">
        <v>159</v>
      </c>
      <c r="F129" s="19"/>
      <c r="G129" s="41" t="s">
        <v>141</v>
      </c>
      <c r="H129" s="42">
        <v>2005</v>
      </c>
      <c r="I129" s="36"/>
      <c r="J129" s="36"/>
      <c r="K129" s="36"/>
      <c r="L129" s="36"/>
      <c r="M129" s="36"/>
      <c r="N129" s="44" t="s">
        <v>34</v>
      </c>
      <c r="O129" s="45">
        <v>525000</v>
      </c>
      <c r="P129" s="17" t="s">
        <v>147</v>
      </c>
    </row>
    <row r="130" spans="1:16" s="31" customFormat="1" x14ac:dyDescent="0.2">
      <c r="A130" s="36"/>
      <c r="B130" s="39" t="s">
        <v>163</v>
      </c>
      <c r="C130" s="39" t="s">
        <v>162</v>
      </c>
      <c r="D130" s="40" t="s">
        <v>32</v>
      </c>
      <c r="E130" s="41" t="s">
        <v>96</v>
      </c>
      <c r="F130" s="19"/>
      <c r="G130" s="41" t="s">
        <v>164</v>
      </c>
      <c r="H130" s="42">
        <v>2005</v>
      </c>
      <c r="I130" s="36"/>
      <c r="J130" s="36"/>
      <c r="K130" s="36"/>
      <c r="L130" s="36"/>
      <c r="M130" s="36"/>
      <c r="N130" s="44" t="s">
        <v>34</v>
      </c>
      <c r="O130" s="45">
        <v>2850000</v>
      </c>
      <c r="P130" s="17" t="s">
        <v>43</v>
      </c>
    </row>
    <row r="131" spans="1:16" s="31" customFormat="1" x14ac:dyDescent="0.2">
      <c r="A131" s="36"/>
      <c r="B131" s="39" t="s">
        <v>193</v>
      </c>
      <c r="C131" s="39" t="s">
        <v>192</v>
      </c>
      <c r="D131" s="40" t="s">
        <v>32</v>
      </c>
      <c r="E131" s="41" t="s">
        <v>159</v>
      </c>
      <c r="F131" s="19"/>
      <c r="G131" s="41" t="s">
        <v>172</v>
      </c>
      <c r="H131" s="42">
        <v>2005</v>
      </c>
      <c r="I131" s="36"/>
      <c r="J131" s="36"/>
      <c r="K131" s="36"/>
      <c r="L131" s="36"/>
      <c r="M131" s="36"/>
      <c r="N131" s="44" t="s">
        <v>34</v>
      </c>
      <c r="O131" s="45">
        <v>735000</v>
      </c>
      <c r="P131" s="17" t="s">
        <v>147</v>
      </c>
    </row>
    <row r="132" spans="1:16" s="31" customFormat="1" x14ac:dyDescent="0.2">
      <c r="A132" s="36"/>
      <c r="B132" s="39" t="s">
        <v>143</v>
      </c>
      <c r="C132" s="39" t="s">
        <v>130</v>
      </c>
      <c r="D132" s="40" t="s">
        <v>32</v>
      </c>
      <c r="E132" s="41" t="s">
        <v>166</v>
      </c>
      <c r="F132" s="19"/>
      <c r="G132" s="41" t="s">
        <v>106</v>
      </c>
      <c r="H132" s="42">
        <v>2005</v>
      </c>
      <c r="I132" s="36"/>
      <c r="J132" s="36"/>
      <c r="K132" s="36"/>
      <c r="L132" s="36"/>
      <c r="M132" s="36"/>
      <c r="N132" s="44" t="s">
        <v>34</v>
      </c>
      <c r="O132" s="45">
        <v>1050000</v>
      </c>
      <c r="P132" s="17" t="s">
        <v>147</v>
      </c>
    </row>
    <row r="133" spans="1:16" s="31" customFormat="1" x14ac:dyDescent="0.2">
      <c r="A133" s="36"/>
      <c r="B133" s="39" t="s">
        <v>149</v>
      </c>
      <c r="C133" s="39" t="s">
        <v>148</v>
      </c>
      <c r="D133" s="40" t="s">
        <v>32</v>
      </c>
      <c r="E133" s="41"/>
      <c r="F133" s="19"/>
      <c r="G133" s="41" t="s">
        <v>151</v>
      </c>
      <c r="H133" s="42">
        <v>2005</v>
      </c>
      <c r="I133" s="36"/>
      <c r="J133" s="36"/>
      <c r="K133" s="36"/>
      <c r="L133" s="36"/>
      <c r="M133" s="36"/>
      <c r="N133" s="44" t="s">
        <v>34</v>
      </c>
      <c r="O133" s="45">
        <v>367500</v>
      </c>
      <c r="P133" s="17" t="s">
        <v>147</v>
      </c>
    </row>
    <row r="134" spans="1:16" s="31" customFormat="1" x14ac:dyDescent="0.2">
      <c r="A134" s="36"/>
      <c r="B134" s="39" t="s">
        <v>194</v>
      </c>
      <c r="C134" s="39" t="s">
        <v>167</v>
      </c>
      <c r="D134" s="40" t="s">
        <v>32</v>
      </c>
      <c r="E134" s="41" t="s">
        <v>169</v>
      </c>
      <c r="F134" s="19"/>
      <c r="G134" s="41" t="s">
        <v>170</v>
      </c>
      <c r="H134" s="42">
        <v>2005</v>
      </c>
      <c r="I134" s="36"/>
      <c r="J134" s="36"/>
      <c r="K134" s="36"/>
      <c r="L134" s="36"/>
      <c r="M134" s="36"/>
      <c r="N134" s="44" t="s">
        <v>34</v>
      </c>
      <c r="O134" s="45">
        <v>1925000</v>
      </c>
      <c r="P134" s="17" t="s">
        <v>147</v>
      </c>
    </row>
    <row r="135" spans="1:16" s="31" customFormat="1" x14ac:dyDescent="0.2">
      <c r="A135" s="36"/>
      <c r="B135" s="39" t="s">
        <v>191</v>
      </c>
      <c r="C135" s="39" t="s">
        <v>190</v>
      </c>
      <c r="D135" s="40" t="s">
        <v>32</v>
      </c>
      <c r="E135" s="41" t="s">
        <v>96</v>
      </c>
      <c r="F135" s="19"/>
      <c r="G135" s="41" t="s">
        <v>138</v>
      </c>
      <c r="H135" s="42">
        <v>2005</v>
      </c>
      <c r="I135" s="36"/>
      <c r="J135" s="36"/>
      <c r="K135" s="36"/>
      <c r="L135" s="36"/>
      <c r="M135" s="36"/>
      <c r="N135" s="44" t="s">
        <v>34</v>
      </c>
      <c r="O135" s="45">
        <v>385000</v>
      </c>
      <c r="P135" s="17" t="s">
        <v>147</v>
      </c>
    </row>
    <row r="136" spans="1:16" s="31" customFormat="1" x14ac:dyDescent="0.2">
      <c r="A136" s="36"/>
      <c r="B136" s="39" t="s">
        <v>140</v>
      </c>
      <c r="C136" s="39" t="s">
        <v>139</v>
      </c>
      <c r="D136" s="40" t="s">
        <v>32</v>
      </c>
      <c r="E136" s="41" t="s">
        <v>159</v>
      </c>
      <c r="F136" s="19"/>
      <c r="G136" s="41" t="s">
        <v>141</v>
      </c>
      <c r="H136" s="42">
        <v>2006</v>
      </c>
      <c r="I136" s="36"/>
      <c r="J136" s="36"/>
      <c r="K136" s="36"/>
      <c r="L136" s="36"/>
      <c r="M136" s="36"/>
      <c r="N136" s="44" t="s">
        <v>34</v>
      </c>
      <c r="O136" s="45">
        <v>1050000</v>
      </c>
      <c r="P136" s="17" t="s">
        <v>147</v>
      </c>
    </row>
    <row r="137" spans="1:16" s="31" customFormat="1" x14ac:dyDescent="0.2">
      <c r="A137" s="36"/>
      <c r="B137" s="39" t="s">
        <v>140</v>
      </c>
      <c r="C137" s="39" t="s">
        <v>139</v>
      </c>
      <c r="D137" s="40" t="s">
        <v>32</v>
      </c>
      <c r="E137" s="41" t="s">
        <v>159</v>
      </c>
      <c r="F137" s="19"/>
      <c r="G137" s="41" t="s">
        <v>141</v>
      </c>
      <c r="H137" s="42">
        <v>2006</v>
      </c>
      <c r="I137" s="36"/>
      <c r="J137" s="36"/>
      <c r="K137" s="36"/>
      <c r="L137" s="36"/>
      <c r="M137" s="36"/>
      <c r="N137" s="44" t="s">
        <v>34</v>
      </c>
      <c r="O137" s="45">
        <v>455000</v>
      </c>
      <c r="P137" s="17" t="s">
        <v>43</v>
      </c>
    </row>
    <row r="138" spans="1:16" s="31" customFormat="1" x14ac:dyDescent="0.2">
      <c r="A138" s="36"/>
      <c r="B138" s="39" t="s">
        <v>149</v>
      </c>
      <c r="C138" s="39" t="s">
        <v>148</v>
      </c>
      <c r="D138" s="40" t="s">
        <v>32</v>
      </c>
      <c r="E138" s="41" t="s">
        <v>165</v>
      </c>
      <c r="F138" s="19"/>
      <c r="G138" s="41" t="s">
        <v>151</v>
      </c>
      <c r="H138" s="42">
        <v>2006</v>
      </c>
      <c r="I138" s="36"/>
      <c r="J138" s="36"/>
      <c r="K138" s="36"/>
      <c r="L138" s="36"/>
      <c r="M138" s="36"/>
      <c r="N138" s="44" t="s">
        <v>34</v>
      </c>
      <c r="O138" s="45">
        <v>490000</v>
      </c>
      <c r="P138" s="17" t="s">
        <v>147</v>
      </c>
    </row>
    <row r="139" spans="1:16" s="31" customFormat="1" x14ac:dyDescent="0.2">
      <c r="A139" s="36"/>
      <c r="B139" s="39" t="s">
        <v>91</v>
      </c>
      <c r="C139" s="39" t="s">
        <v>136</v>
      </c>
      <c r="D139" s="40" t="s">
        <v>32</v>
      </c>
      <c r="E139" s="41" t="s">
        <v>165</v>
      </c>
      <c r="F139" s="19"/>
      <c r="G139" s="41" t="s">
        <v>151</v>
      </c>
      <c r="H139" s="42">
        <v>2006</v>
      </c>
      <c r="I139" s="36"/>
      <c r="J139" s="36"/>
      <c r="K139" s="36"/>
      <c r="L139" s="36"/>
      <c r="M139" s="36"/>
      <c r="N139" s="44" t="s">
        <v>34</v>
      </c>
      <c r="O139" s="45">
        <v>490000</v>
      </c>
      <c r="P139" s="17" t="s">
        <v>147</v>
      </c>
    </row>
    <row r="140" spans="1:16" s="31" customFormat="1" ht="14" x14ac:dyDescent="0.2">
      <c r="A140" s="36"/>
      <c r="B140" s="36"/>
      <c r="C140" s="36"/>
      <c r="D140" s="36"/>
      <c r="E140" s="36"/>
      <c r="F140" s="36"/>
      <c r="G140" s="36"/>
      <c r="H140" s="36"/>
      <c r="I140" s="36"/>
      <c r="J140" s="36"/>
      <c r="K140" s="36"/>
      <c r="L140" s="36"/>
      <c r="M140" s="36"/>
      <c r="N140" s="36"/>
      <c r="O140" s="36"/>
      <c r="P140" s="36"/>
    </row>
    <row r="141" spans="1:16" s="31" customFormat="1" ht="30" x14ac:dyDescent="0.2">
      <c r="A141" s="47" t="s">
        <v>195</v>
      </c>
      <c r="B141" s="47" t="s">
        <v>196</v>
      </c>
      <c r="C141" s="36"/>
      <c r="D141" s="36"/>
      <c r="E141" s="36"/>
      <c r="F141" s="36"/>
      <c r="G141" s="36"/>
      <c r="H141" s="36"/>
      <c r="I141" s="36"/>
      <c r="J141" s="36"/>
      <c r="K141" s="36"/>
      <c r="L141" s="36"/>
      <c r="M141" s="36"/>
      <c r="N141" s="36"/>
      <c r="O141" s="38">
        <f>SUM(O142:O148)</f>
        <v>5360000</v>
      </c>
      <c r="P141" s="36"/>
    </row>
    <row r="142" spans="1:16" s="31" customFormat="1" x14ac:dyDescent="0.2">
      <c r="A142" s="36"/>
      <c r="B142" s="44" t="s">
        <v>198</v>
      </c>
      <c r="C142" s="39" t="s">
        <v>197</v>
      </c>
      <c r="D142" s="40" t="s">
        <v>32</v>
      </c>
      <c r="E142" s="41" t="s">
        <v>199</v>
      </c>
      <c r="F142" s="19"/>
      <c r="G142" s="41" t="s">
        <v>106</v>
      </c>
      <c r="H142" s="42" t="s">
        <v>200</v>
      </c>
      <c r="I142" s="36"/>
      <c r="J142" s="36"/>
      <c r="K142" s="36"/>
      <c r="L142" s="36"/>
      <c r="M142" s="36"/>
      <c r="N142" s="44" t="s">
        <v>34</v>
      </c>
      <c r="O142" s="45">
        <v>175000</v>
      </c>
      <c r="P142" s="17" t="s">
        <v>43</v>
      </c>
    </row>
    <row r="143" spans="1:16" s="31" customFormat="1" ht="30" x14ac:dyDescent="0.2">
      <c r="A143" s="36"/>
      <c r="B143" s="44" t="s">
        <v>202</v>
      </c>
      <c r="C143" s="39" t="s">
        <v>201</v>
      </c>
      <c r="D143" s="40" t="s">
        <v>32</v>
      </c>
      <c r="E143" s="41" t="s">
        <v>203</v>
      </c>
      <c r="F143" s="19"/>
      <c r="G143" s="41" t="s">
        <v>93</v>
      </c>
      <c r="H143" s="42" t="s">
        <v>200</v>
      </c>
      <c r="I143" s="36"/>
      <c r="J143" s="36"/>
      <c r="K143" s="36"/>
      <c r="L143" s="36"/>
      <c r="M143" s="36"/>
      <c r="N143" s="44" t="s">
        <v>34</v>
      </c>
      <c r="O143" s="45">
        <v>245000</v>
      </c>
      <c r="P143" s="17" t="s">
        <v>147</v>
      </c>
    </row>
    <row r="144" spans="1:16" s="31" customFormat="1" x14ac:dyDescent="0.2">
      <c r="A144" s="36"/>
      <c r="B144" s="39" t="s">
        <v>205</v>
      </c>
      <c r="C144" s="39" t="s">
        <v>204</v>
      </c>
      <c r="D144" s="40" t="s">
        <v>32</v>
      </c>
      <c r="E144" s="41" t="s">
        <v>206</v>
      </c>
      <c r="F144" s="19"/>
      <c r="G144" s="41" t="s">
        <v>138</v>
      </c>
      <c r="H144" s="42" t="s">
        <v>207</v>
      </c>
      <c r="I144" s="36"/>
      <c r="J144" s="36"/>
      <c r="K144" s="36"/>
      <c r="L144" s="36"/>
      <c r="M144" s="36"/>
      <c r="N144" s="44" t="s">
        <v>34</v>
      </c>
      <c r="O144" s="45">
        <v>900000</v>
      </c>
      <c r="P144" s="17" t="s">
        <v>147</v>
      </c>
    </row>
    <row r="145" spans="1:16" s="31" customFormat="1" x14ac:dyDescent="0.2">
      <c r="A145" s="36"/>
      <c r="B145" s="39" t="s">
        <v>205</v>
      </c>
      <c r="C145" s="39" t="s">
        <v>204</v>
      </c>
      <c r="D145" s="40" t="s">
        <v>32</v>
      </c>
      <c r="E145" s="41" t="s">
        <v>208</v>
      </c>
      <c r="F145" s="19"/>
      <c r="G145" s="41" t="s">
        <v>138</v>
      </c>
      <c r="H145" s="42" t="s">
        <v>207</v>
      </c>
      <c r="I145" s="36"/>
      <c r="J145" s="36"/>
      <c r="K145" s="36"/>
      <c r="L145" s="36"/>
      <c r="M145" s="36"/>
      <c r="N145" s="44" t="s">
        <v>34</v>
      </c>
      <c r="O145" s="45">
        <v>375000</v>
      </c>
      <c r="P145" s="17" t="s">
        <v>147</v>
      </c>
    </row>
    <row r="146" spans="1:16" s="31" customFormat="1" ht="30" x14ac:dyDescent="0.2">
      <c r="A146" s="36"/>
      <c r="B146" s="39" t="s">
        <v>210</v>
      </c>
      <c r="C146" s="39" t="s">
        <v>209</v>
      </c>
      <c r="D146" s="40" t="s">
        <v>32</v>
      </c>
      <c r="E146" s="41" t="s">
        <v>211</v>
      </c>
      <c r="F146" s="19"/>
      <c r="G146" s="41" t="s">
        <v>106</v>
      </c>
      <c r="H146" s="42" t="s">
        <v>207</v>
      </c>
      <c r="I146" s="36"/>
      <c r="J146" s="36"/>
      <c r="K146" s="36"/>
      <c r="L146" s="36"/>
      <c r="M146" s="36"/>
      <c r="N146" s="44" t="s">
        <v>34</v>
      </c>
      <c r="O146" s="45">
        <v>1125000</v>
      </c>
      <c r="P146" s="17" t="s">
        <v>147</v>
      </c>
    </row>
    <row r="147" spans="1:16" s="31" customFormat="1" ht="30" x14ac:dyDescent="0.2">
      <c r="A147" s="36"/>
      <c r="B147" s="39" t="s">
        <v>213</v>
      </c>
      <c r="C147" s="39" t="s">
        <v>212</v>
      </c>
      <c r="D147" s="40" t="s">
        <v>32</v>
      </c>
      <c r="E147" s="41" t="s">
        <v>214</v>
      </c>
      <c r="F147" s="19"/>
      <c r="G147" s="41" t="s">
        <v>106</v>
      </c>
      <c r="H147" s="42" t="s">
        <v>207</v>
      </c>
      <c r="I147" s="36"/>
      <c r="J147" s="36"/>
      <c r="K147" s="36"/>
      <c r="L147" s="36"/>
      <c r="M147" s="36"/>
      <c r="N147" s="44" t="s">
        <v>34</v>
      </c>
      <c r="O147" s="45">
        <v>1190000</v>
      </c>
      <c r="P147" s="17" t="s">
        <v>147</v>
      </c>
    </row>
    <row r="148" spans="1:16" s="31" customFormat="1" x14ac:dyDescent="0.2">
      <c r="A148" s="36"/>
      <c r="B148" s="39" t="s">
        <v>210</v>
      </c>
      <c r="C148" s="39" t="s">
        <v>215</v>
      </c>
      <c r="D148" s="40" t="s">
        <v>32</v>
      </c>
      <c r="E148" s="41" t="s">
        <v>216</v>
      </c>
      <c r="F148" s="19"/>
      <c r="G148" s="41" t="s">
        <v>93</v>
      </c>
      <c r="H148" s="42" t="s">
        <v>207</v>
      </c>
      <c r="I148" s="36"/>
      <c r="J148" s="36"/>
      <c r="K148" s="36"/>
      <c r="L148" s="36"/>
      <c r="M148" s="36"/>
      <c r="N148" s="44" t="s">
        <v>34</v>
      </c>
      <c r="O148" s="45">
        <v>1350000</v>
      </c>
      <c r="P148" s="17" t="s">
        <v>43</v>
      </c>
    </row>
    <row r="149" spans="1:16" s="31" customFormat="1" ht="14" x14ac:dyDescent="0.2">
      <c r="A149" s="36"/>
      <c r="B149" s="36"/>
      <c r="C149" s="36"/>
      <c r="D149" s="36"/>
      <c r="E149" s="36"/>
      <c r="F149" s="36"/>
      <c r="G149" s="36"/>
      <c r="H149" s="36"/>
      <c r="I149" s="36"/>
      <c r="J149" s="36"/>
      <c r="K149" s="36"/>
      <c r="L149" s="36"/>
      <c r="M149" s="36"/>
      <c r="N149" s="36"/>
      <c r="O149" s="36"/>
      <c r="P149" s="36"/>
    </row>
    <row r="150" spans="1:16" s="31" customFormat="1" x14ac:dyDescent="0.2">
      <c r="A150" s="14" t="s">
        <v>217</v>
      </c>
      <c r="B150" s="48" t="s">
        <v>218</v>
      </c>
      <c r="C150" s="23" t="s">
        <v>23</v>
      </c>
      <c r="D150" s="36"/>
      <c r="E150" s="36"/>
      <c r="F150" s="36"/>
      <c r="G150" s="36"/>
      <c r="H150" s="36"/>
      <c r="I150" s="36"/>
      <c r="J150" s="36"/>
      <c r="K150" s="36"/>
      <c r="L150" s="36"/>
      <c r="M150" s="36"/>
      <c r="N150" s="36"/>
      <c r="O150" s="50">
        <v>0</v>
      </c>
      <c r="P150" s="36"/>
    </row>
    <row r="151" spans="1:16" s="31" customFormat="1" ht="14" x14ac:dyDescent="0.2">
      <c r="A151" s="36"/>
      <c r="B151" s="36"/>
      <c r="C151" s="36"/>
      <c r="D151" s="36"/>
      <c r="E151" s="36"/>
      <c r="F151" s="36"/>
      <c r="G151" s="36"/>
      <c r="H151" s="36"/>
      <c r="I151" s="36"/>
      <c r="J151" s="36"/>
      <c r="K151" s="36"/>
      <c r="L151" s="36"/>
      <c r="M151" s="36"/>
      <c r="N151" s="36"/>
      <c r="O151" s="50"/>
      <c r="P151" s="36"/>
    </row>
    <row r="152" spans="1:16" s="31" customFormat="1" x14ac:dyDescent="0.2">
      <c r="A152" s="14" t="s">
        <v>219</v>
      </c>
      <c r="B152" s="48" t="s">
        <v>220</v>
      </c>
      <c r="C152" s="23" t="s">
        <v>23</v>
      </c>
      <c r="D152" s="36"/>
      <c r="E152" s="36"/>
      <c r="F152" s="36"/>
      <c r="G152" s="36"/>
      <c r="H152" s="36"/>
      <c r="I152" s="36"/>
      <c r="J152" s="36"/>
      <c r="K152" s="36"/>
      <c r="L152" s="36"/>
      <c r="M152" s="36"/>
      <c r="N152" s="36"/>
      <c r="O152" s="50">
        <v>0</v>
      </c>
      <c r="P152" s="36"/>
    </row>
    <row r="153" spans="1:16" s="31" customFormat="1" ht="14" x14ac:dyDescent="0.2">
      <c r="A153" s="36"/>
      <c r="B153" s="36"/>
      <c r="C153" s="36"/>
      <c r="D153" s="36"/>
      <c r="E153" s="36"/>
      <c r="F153" s="36"/>
      <c r="G153" s="36"/>
      <c r="H153" s="36"/>
      <c r="I153" s="36"/>
      <c r="J153" s="36"/>
      <c r="K153" s="36"/>
      <c r="L153" s="36"/>
      <c r="M153" s="36"/>
      <c r="N153" s="36"/>
      <c r="O153" s="50"/>
      <c r="P153" s="36"/>
    </row>
    <row r="154" spans="1:16" s="31" customFormat="1" x14ac:dyDescent="0.2">
      <c r="A154" s="14" t="s">
        <v>221</v>
      </c>
      <c r="B154" s="48" t="s">
        <v>222</v>
      </c>
      <c r="C154" s="23" t="s">
        <v>23</v>
      </c>
      <c r="D154" s="36"/>
      <c r="E154" s="36"/>
      <c r="F154" s="36"/>
      <c r="G154" s="36"/>
      <c r="H154" s="36"/>
      <c r="I154" s="36"/>
      <c r="J154" s="36"/>
      <c r="K154" s="36"/>
      <c r="L154" s="36"/>
      <c r="M154" s="36"/>
      <c r="N154" s="36"/>
      <c r="O154" s="50">
        <v>0</v>
      </c>
      <c r="P154" s="36"/>
    </row>
    <row r="155" spans="1:16" s="31" customFormat="1" ht="14" x14ac:dyDescent="0.2">
      <c r="A155" s="36"/>
      <c r="B155" s="36"/>
      <c r="C155" s="36"/>
      <c r="D155" s="36"/>
      <c r="E155" s="36"/>
      <c r="F155" s="36"/>
      <c r="G155" s="36"/>
      <c r="H155" s="36"/>
      <c r="I155" s="36"/>
      <c r="J155" s="36"/>
      <c r="K155" s="36"/>
      <c r="L155" s="36"/>
      <c r="M155" s="36"/>
      <c r="N155" s="36"/>
      <c r="O155" s="50"/>
      <c r="P155" s="36"/>
    </row>
    <row r="156" spans="1:16" s="31" customFormat="1" x14ac:dyDescent="0.2">
      <c r="A156" s="14" t="s">
        <v>223</v>
      </c>
      <c r="B156" s="48" t="s">
        <v>224</v>
      </c>
      <c r="C156" s="23" t="s">
        <v>23</v>
      </c>
      <c r="D156" s="36"/>
      <c r="E156" s="36"/>
      <c r="F156" s="36"/>
      <c r="G156" s="36"/>
      <c r="H156" s="36"/>
      <c r="I156" s="36"/>
      <c r="J156" s="36"/>
      <c r="K156" s="36"/>
      <c r="L156" s="36"/>
      <c r="M156" s="36"/>
      <c r="N156" s="36"/>
      <c r="O156" s="50">
        <v>0</v>
      </c>
      <c r="P156" s="36"/>
    </row>
    <row r="157" spans="1:16" s="31" customFormat="1" ht="14" x14ac:dyDescent="0.2">
      <c r="A157" s="36"/>
      <c r="B157" s="36"/>
      <c r="C157" s="36"/>
      <c r="D157" s="36"/>
      <c r="E157" s="36"/>
      <c r="F157" s="36"/>
      <c r="G157" s="36"/>
      <c r="H157" s="36"/>
      <c r="I157" s="36"/>
      <c r="J157" s="36"/>
      <c r="K157" s="36"/>
      <c r="L157" s="36"/>
      <c r="M157" s="36"/>
      <c r="N157" s="36"/>
      <c r="O157" s="36"/>
      <c r="P157" s="36"/>
    </row>
    <row r="158" spans="1:16" x14ac:dyDescent="0.2">
      <c r="A158" s="49"/>
      <c r="B158" s="49"/>
      <c r="C158" s="49"/>
      <c r="D158" s="49"/>
      <c r="E158" s="49"/>
      <c r="F158" s="49"/>
      <c r="G158" s="49"/>
      <c r="H158" s="49"/>
      <c r="I158" s="49"/>
      <c r="J158" s="49"/>
      <c r="K158" s="49"/>
      <c r="L158" s="49"/>
      <c r="M158" s="49"/>
      <c r="N158" s="49"/>
      <c r="O158" s="49"/>
      <c r="P158" s="49"/>
    </row>
    <row r="160" spans="1:16" s="31" customFormat="1" ht="14" x14ac:dyDescent="0.2">
      <c r="A160" s="446" t="s">
        <v>267</v>
      </c>
      <c r="B160" s="446"/>
      <c r="C160" s="446"/>
      <c r="D160" s="446"/>
      <c r="E160" s="446"/>
      <c r="K160" s="443" t="s">
        <v>269</v>
      </c>
      <c r="L160" s="443"/>
      <c r="M160" s="443"/>
      <c r="N160" s="443"/>
      <c r="O160" s="443"/>
    </row>
    <row r="161" spans="1:15" s="31" customFormat="1" ht="14" x14ac:dyDescent="0.2">
      <c r="A161" s="446" t="s">
        <v>285</v>
      </c>
      <c r="B161" s="446"/>
      <c r="C161" s="446"/>
      <c r="D161" s="446"/>
      <c r="E161" s="446"/>
    </row>
    <row r="162" spans="1:15" s="31" customFormat="1" ht="14" x14ac:dyDescent="0.2">
      <c r="A162" s="446" t="s">
        <v>268</v>
      </c>
      <c r="B162" s="446"/>
      <c r="C162" s="446"/>
      <c r="D162" s="446"/>
      <c r="E162" s="446"/>
      <c r="K162" s="443" t="s">
        <v>270</v>
      </c>
      <c r="L162" s="443"/>
      <c r="M162" s="443"/>
      <c r="N162" s="443"/>
      <c r="O162" s="443"/>
    </row>
    <row r="163" spans="1:15" s="31" customFormat="1" ht="14" x14ac:dyDescent="0.2">
      <c r="A163" s="51"/>
      <c r="B163" s="51"/>
      <c r="C163" s="51"/>
      <c r="D163" s="51"/>
      <c r="E163" s="51"/>
    </row>
    <row r="164" spans="1:15" s="31" customFormat="1" ht="14" x14ac:dyDescent="0.2">
      <c r="A164" s="51"/>
      <c r="B164" s="51"/>
      <c r="C164" s="51"/>
      <c r="D164" s="51"/>
      <c r="E164" s="51"/>
    </row>
    <row r="165" spans="1:15" s="31" customFormat="1" ht="14" x14ac:dyDescent="0.2">
      <c r="A165" s="52"/>
      <c r="B165" s="52"/>
      <c r="C165" s="52"/>
      <c r="D165" s="52"/>
      <c r="E165" s="52"/>
    </row>
    <row r="166" spans="1:15" s="31" customFormat="1" ht="14" x14ac:dyDescent="0.2">
      <c r="A166" s="52"/>
      <c r="B166" s="52"/>
      <c r="C166" s="52"/>
      <c r="D166" s="52"/>
      <c r="E166" s="52"/>
    </row>
    <row r="167" spans="1:15" s="31" customFormat="1" ht="14" x14ac:dyDescent="0.2">
      <c r="A167" s="52"/>
      <c r="B167" s="52"/>
      <c r="C167" s="52"/>
      <c r="D167" s="52"/>
      <c r="E167" s="52"/>
    </row>
    <row r="168" spans="1:15" s="31" customFormat="1" ht="14" x14ac:dyDescent="0.2">
      <c r="A168" s="482" t="s">
        <v>275</v>
      </c>
      <c r="B168" s="482"/>
      <c r="C168" s="482"/>
      <c r="D168" s="482"/>
      <c r="E168" s="482"/>
      <c r="K168" s="448" t="s">
        <v>271</v>
      </c>
      <c r="L168" s="448"/>
      <c r="M168" s="448"/>
      <c r="N168" s="448"/>
      <c r="O168" s="448"/>
    </row>
    <row r="169" spans="1:15" s="31" customFormat="1" ht="14" x14ac:dyDescent="0.2">
      <c r="A169" s="483" t="s">
        <v>276</v>
      </c>
      <c r="B169" s="483"/>
      <c r="C169" s="483"/>
      <c r="D169" s="483"/>
      <c r="E169" s="483"/>
      <c r="K169" s="443" t="s">
        <v>277</v>
      </c>
      <c r="L169" s="443"/>
      <c r="M169" s="443"/>
      <c r="N169" s="443"/>
      <c r="O169" s="443"/>
    </row>
  </sheetData>
  <autoFilter ref="B15:P27" xr:uid="{00000000-0009-0000-0000-000004000000}">
    <filterColumn colId="3">
      <filters>
        <filter val="HONDA/MCB 97"/>
      </filters>
    </filterColumn>
  </autoFilter>
  <mergeCells count="32">
    <mergeCell ref="A162:E162"/>
    <mergeCell ref="K162:O162"/>
    <mergeCell ref="A168:E168"/>
    <mergeCell ref="K168:O168"/>
    <mergeCell ref="A169:E169"/>
    <mergeCell ref="K169:O169"/>
    <mergeCell ref="A161:E161"/>
    <mergeCell ref="H7:H9"/>
    <mergeCell ref="I7:M7"/>
    <mergeCell ref="N7:N9"/>
    <mergeCell ref="O7:O9"/>
    <mergeCell ref="I8:I9"/>
    <mergeCell ref="J8:J9"/>
    <mergeCell ref="K8:K9"/>
    <mergeCell ref="L8:L9"/>
    <mergeCell ref="M8:M9"/>
    <mergeCell ref="A160:E160"/>
    <mergeCell ref="K160:O160"/>
    <mergeCell ref="A3:S3"/>
    <mergeCell ref="A4:S4"/>
    <mergeCell ref="A5:S5"/>
    <mergeCell ref="A7:A9"/>
    <mergeCell ref="B7:B9"/>
    <mergeCell ref="C7:C9"/>
    <mergeCell ref="D7:D9"/>
    <mergeCell ref="E7:E9"/>
    <mergeCell ref="F7:F9"/>
    <mergeCell ref="G7:G9"/>
    <mergeCell ref="Q8:Q9"/>
    <mergeCell ref="R8:S8"/>
    <mergeCell ref="P7:P9"/>
    <mergeCell ref="Q7:S7"/>
  </mergeCells>
  <printOptions horizontalCentered="1"/>
  <pageMargins left="0.87" right="0.27" top="0.75" bottom="0.75" header="0.3" footer="0.3"/>
  <pageSetup paperSize="5" scale="63" orientation="landscape"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2:AG43"/>
  <sheetViews>
    <sheetView view="pageBreakPreview" topLeftCell="B1" zoomScale="90" zoomScaleNormal="78" zoomScaleSheetLayoutView="90" workbookViewId="0">
      <selection activeCell="F13" sqref="F13"/>
    </sheetView>
  </sheetViews>
  <sheetFormatPr baseColWidth="10" defaultColWidth="8.83203125" defaultRowHeight="14" x14ac:dyDescent="0.15"/>
  <cols>
    <col min="1" max="1" width="6" style="260" hidden="1" customWidth="1"/>
    <col min="2" max="2" width="6.5" style="260" bestFit="1" customWidth="1"/>
    <col min="3" max="3" width="30.33203125" style="260" customWidth="1"/>
    <col min="4" max="4" width="14" style="261" customWidth="1"/>
    <col min="5" max="5" width="11.1640625" style="260" customWidth="1"/>
    <col min="6" max="6" width="15.1640625" style="260" customWidth="1"/>
    <col min="7" max="7" width="13.6640625" style="260" customWidth="1"/>
    <col min="8" max="8" width="10.1640625" style="260" customWidth="1"/>
    <col min="9" max="9" width="14" style="260" customWidth="1"/>
    <col min="10" max="10" width="26.33203125" style="260" customWidth="1"/>
    <col min="11" max="11" width="11.5" style="260" customWidth="1"/>
    <col min="12" max="12" width="12.1640625" style="260" customWidth="1"/>
    <col min="13" max="13" width="12" style="260" customWidth="1"/>
    <col min="14" max="14" width="13" style="260" customWidth="1"/>
    <col min="15" max="15" width="15.1640625" style="260" customWidth="1"/>
    <col min="16" max="16" width="11.1640625" style="260" customWidth="1"/>
    <col min="17" max="17" width="18.83203125" style="260" bestFit="1" customWidth="1"/>
    <col min="18" max="18" width="11.5" style="260" customWidth="1"/>
    <col min="19" max="19" width="8.83203125" style="260"/>
    <col min="20" max="24" width="13.83203125" style="260" customWidth="1"/>
    <col min="25" max="33" width="16.5" style="260" customWidth="1"/>
    <col min="34" max="16384" width="8.83203125" style="260"/>
  </cols>
  <sheetData>
    <row r="2" spans="1:33" x14ac:dyDescent="0.15">
      <c r="B2" s="261"/>
      <c r="C2" s="261"/>
      <c r="E2" s="261"/>
      <c r="F2" s="261"/>
      <c r="G2" s="261"/>
      <c r="H2" s="261"/>
      <c r="I2" s="261"/>
      <c r="J2" s="261"/>
      <c r="K2" s="261"/>
      <c r="L2" s="261"/>
      <c r="M2" s="261"/>
      <c r="N2" s="261"/>
      <c r="O2" s="261"/>
      <c r="P2" s="261"/>
      <c r="Q2" s="261"/>
      <c r="R2" s="261"/>
    </row>
    <row r="3" spans="1:33" ht="25" x14ac:dyDescent="0.25">
      <c r="B3" s="419" t="s">
        <v>278</v>
      </c>
      <c r="C3" s="419"/>
      <c r="D3" s="419"/>
      <c r="E3" s="419"/>
      <c r="F3" s="419"/>
      <c r="G3" s="419"/>
      <c r="H3" s="419"/>
      <c r="I3" s="419"/>
      <c r="J3" s="419"/>
      <c r="K3" s="419"/>
      <c r="L3" s="419"/>
      <c r="M3" s="419"/>
      <c r="N3" s="419"/>
      <c r="O3" s="419"/>
      <c r="P3" s="419"/>
      <c r="Q3" s="419"/>
      <c r="R3" s="419"/>
    </row>
    <row r="4" spans="1:33" ht="25" x14ac:dyDescent="0.25">
      <c r="B4" s="419" t="s">
        <v>279</v>
      </c>
      <c r="C4" s="419"/>
      <c r="D4" s="419"/>
      <c r="E4" s="419"/>
      <c r="F4" s="419"/>
      <c r="G4" s="419"/>
      <c r="H4" s="419"/>
      <c r="I4" s="419"/>
      <c r="J4" s="419"/>
      <c r="K4" s="419"/>
      <c r="L4" s="419"/>
      <c r="M4" s="419"/>
      <c r="N4" s="419"/>
      <c r="O4" s="419"/>
      <c r="P4" s="419"/>
      <c r="Q4" s="419"/>
      <c r="R4" s="419"/>
    </row>
    <row r="5" spans="1:33" ht="12" customHeight="1" x14ac:dyDescent="0.25">
      <c r="B5" s="262"/>
      <c r="C5" s="262"/>
      <c r="D5" s="262"/>
      <c r="E5" s="262"/>
      <c r="F5" s="262"/>
      <c r="G5" s="262"/>
      <c r="H5" s="262"/>
      <c r="I5" s="262"/>
      <c r="J5" s="262"/>
      <c r="K5" s="262"/>
      <c r="L5" s="262"/>
      <c r="M5" s="262"/>
      <c r="N5" s="262"/>
      <c r="O5" s="262"/>
      <c r="P5" s="262"/>
      <c r="Q5" s="262"/>
      <c r="R5" s="262"/>
    </row>
    <row r="6" spans="1:33" s="248" customFormat="1" ht="34" customHeight="1" thickBot="1" x14ac:dyDescent="0.25">
      <c r="B6" s="452" t="s">
        <v>266</v>
      </c>
      <c r="C6" s="452"/>
      <c r="D6" s="250" t="s">
        <v>286</v>
      </c>
      <c r="E6" s="250"/>
      <c r="F6" s="250"/>
      <c r="G6" s="250"/>
      <c r="H6" s="250"/>
      <c r="I6" s="250"/>
      <c r="J6" s="250"/>
      <c r="K6" s="250"/>
      <c r="L6" s="250"/>
      <c r="M6" s="250"/>
      <c r="N6" s="250"/>
      <c r="O6" s="250"/>
      <c r="P6" s="250"/>
      <c r="Q6" s="250"/>
      <c r="R6" s="250"/>
    </row>
    <row r="7" spans="1:33" s="248" customFormat="1" ht="34" customHeight="1" x14ac:dyDescent="0.2">
      <c r="B7" s="490" t="s">
        <v>291</v>
      </c>
      <c r="C7" s="484" t="s">
        <v>292</v>
      </c>
      <c r="D7" s="484" t="s">
        <v>301</v>
      </c>
      <c r="E7" s="484" t="s">
        <v>302</v>
      </c>
      <c r="F7" s="484" t="s">
        <v>572</v>
      </c>
      <c r="G7" s="484" t="s">
        <v>576</v>
      </c>
      <c r="H7" s="484"/>
      <c r="I7" s="484"/>
      <c r="J7" s="484" t="s">
        <v>577</v>
      </c>
      <c r="K7" s="484" t="s">
        <v>578</v>
      </c>
      <c r="L7" s="484"/>
      <c r="M7" s="484" t="s">
        <v>294</v>
      </c>
      <c r="N7" s="484" t="s">
        <v>297</v>
      </c>
      <c r="O7" s="484" t="s">
        <v>579</v>
      </c>
      <c r="P7" s="484" t="s">
        <v>580</v>
      </c>
      <c r="Q7" s="484" t="s">
        <v>570</v>
      </c>
      <c r="R7" s="487" t="s">
        <v>566</v>
      </c>
      <c r="T7" s="460" t="s">
        <v>405</v>
      </c>
      <c r="U7" s="460" t="s">
        <v>406</v>
      </c>
      <c r="V7" s="460" t="s">
        <v>407</v>
      </c>
      <c r="W7" s="458" t="s">
        <v>408</v>
      </c>
      <c r="X7" s="460" t="s">
        <v>409</v>
      </c>
      <c r="Y7" s="455" t="s">
        <v>410</v>
      </c>
      <c r="Z7" s="456"/>
      <c r="AA7" s="456"/>
      <c r="AB7" s="456"/>
      <c r="AC7" s="456"/>
      <c r="AD7" s="456"/>
      <c r="AE7" s="457"/>
      <c r="AF7" s="458" t="s">
        <v>411</v>
      </c>
      <c r="AG7" s="458" t="s">
        <v>412</v>
      </c>
    </row>
    <row r="8" spans="1:33" s="248" customFormat="1" ht="15" x14ac:dyDescent="0.2">
      <c r="B8" s="491"/>
      <c r="C8" s="485"/>
      <c r="D8" s="485"/>
      <c r="E8" s="485"/>
      <c r="F8" s="485"/>
      <c r="G8" s="485" t="s">
        <v>573</v>
      </c>
      <c r="H8" s="485" t="s">
        <v>574</v>
      </c>
      <c r="I8" s="485" t="s">
        <v>575</v>
      </c>
      <c r="J8" s="485"/>
      <c r="K8" s="493" t="s">
        <v>305</v>
      </c>
      <c r="L8" s="493" t="s">
        <v>306</v>
      </c>
      <c r="M8" s="485"/>
      <c r="N8" s="485"/>
      <c r="O8" s="485"/>
      <c r="P8" s="485"/>
      <c r="Q8" s="485"/>
      <c r="R8" s="488"/>
      <c r="T8" s="461"/>
      <c r="U8" s="461"/>
      <c r="V8" s="461"/>
      <c r="W8" s="459"/>
      <c r="X8" s="461"/>
      <c r="Y8" s="254" t="s">
        <v>413</v>
      </c>
      <c r="Z8" s="254">
        <v>2014</v>
      </c>
      <c r="AA8" s="254">
        <v>2015</v>
      </c>
      <c r="AB8" s="254">
        <v>2016</v>
      </c>
      <c r="AC8" s="254">
        <v>2017</v>
      </c>
      <c r="AD8" s="254">
        <v>2018</v>
      </c>
      <c r="AE8" s="254">
        <v>2019</v>
      </c>
      <c r="AF8" s="459"/>
      <c r="AG8" s="459"/>
    </row>
    <row r="9" spans="1:33" s="248" customFormat="1" ht="26" customHeight="1" thickBot="1" x14ac:dyDescent="0.25">
      <c r="B9" s="492"/>
      <c r="C9" s="486"/>
      <c r="D9" s="486"/>
      <c r="E9" s="486"/>
      <c r="F9" s="486"/>
      <c r="G9" s="486"/>
      <c r="H9" s="486"/>
      <c r="I9" s="486"/>
      <c r="J9" s="486"/>
      <c r="K9" s="494"/>
      <c r="L9" s="494"/>
      <c r="M9" s="486"/>
      <c r="N9" s="486"/>
      <c r="O9" s="486"/>
      <c r="P9" s="486"/>
      <c r="Q9" s="486"/>
      <c r="R9" s="489"/>
    </row>
    <row r="10" spans="1:33" s="248" customFormat="1" ht="23" customHeight="1" thickBot="1" x14ac:dyDescent="0.25">
      <c r="A10" s="248" t="s">
        <v>558</v>
      </c>
      <c r="B10" s="361">
        <v>1</v>
      </c>
      <c r="C10" s="362">
        <v>2</v>
      </c>
      <c r="D10" s="362">
        <v>3</v>
      </c>
      <c r="E10" s="363">
        <v>4</v>
      </c>
      <c r="F10" s="363">
        <v>5</v>
      </c>
      <c r="G10" s="362">
        <v>6</v>
      </c>
      <c r="H10" s="362">
        <v>7</v>
      </c>
      <c r="I10" s="363">
        <v>8</v>
      </c>
      <c r="J10" s="363">
        <v>9</v>
      </c>
      <c r="K10" s="362">
        <v>10</v>
      </c>
      <c r="L10" s="362">
        <v>11</v>
      </c>
      <c r="M10" s="362">
        <v>12</v>
      </c>
      <c r="N10" s="362">
        <v>13</v>
      </c>
      <c r="O10" s="362">
        <v>14</v>
      </c>
      <c r="P10" s="363">
        <v>15</v>
      </c>
      <c r="Q10" s="362">
        <v>16</v>
      </c>
      <c r="R10" s="364">
        <v>17</v>
      </c>
      <c r="S10" s="248" t="s">
        <v>558</v>
      </c>
      <c r="T10" s="248" t="s">
        <v>558</v>
      </c>
      <c r="U10" s="248" t="s">
        <v>558</v>
      </c>
      <c r="V10" s="248" t="s">
        <v>558</v>
      </c>
      <c r="W10" s="248" t="s">
        <v>558</v>
      </c>
      <c r="X10" s="248" t="s">
        <v>558</v>
      </c>
      <c r="Y10" s="248" t="s">
        <v>558</v>
      </c>
      <c r="Z10" s="248" t="s">
        <v>558</v>
      </c>
      <c r="AA10" s="248" t="s">
        <v>558</v>
      </c>
      <c r="AB10" s="248" t="s">
        <v>558</v>
      </c>
      <c r="AC10" s="248" t="s">
        <v>558</v>
      </c>
      <c r="AD10" s="248" t="s">
        <v>558</v>
      </c>
      <c r="AE10" s="248" t="s">
        <v>558</v>
      </c>
      <c r="AF10" s="248" t="s">
        <v>558</v>
      </c>
      <c r="AG10" s="248" t="s">
        <v>558</v>
      </c>
    </row>
    <row r="11" spans="1:33" s="244" customFormat="1" ht="37" customHeight="1" thickTop="1" x14ac:dyDescent="0.2">
      <c r="B11" s="371" t="s">
        <v>225</v>
      </c>
      <c r="C11" s="360" t="s">
        <v>581</v>
      </c>
      <c r="D11" s="360"/>
      <c r="E11" s="365"/>
      <c r="F11" s="365"/>
      <c r="G11" s="365"/>
      <c r="H11" s="365"/>
      <c r="I11" s="365"/>
      <c r="J11" s="365"/>
      <c r="K11" s="365"/>
      <c r="L11" s="365"/>
      <c r="M11" s="365"/>
      <c r="N11" s="365"/>
      <c r="O11" s="365"/>
      <c r="P11" s="365"/>
      <c r="Q11" s="366">
        <f>Q12</f>
        <v>1048838300</v>
      </c>
      <c r="R11" s="367"/>
      <c r="Y11" s="334">
        <f>Y12</f>
        <v>462015212</v>
      </c>
      <c r="Z11" s="334">
        <f t="shared" ref="Z11:AG11" si="0">Z12</f>
        <v>19890646</v>
      </c>
      <c r="AA11" s="334">
        <f t="shared" si="0"/>
        <v>19890646</v>
      </c>
      <c r="AB11" s="334">
        <f t="shared" si="0"/>
        <v>19890646</v>
      </c>
      <c r="AC11" s="334">
        <f t="shared" si="0"/>
        <v>19890646</v>
      </c>
      <c r="AD11" s="334">
        <f t="shared" si="0"/>
        <v>19890646</v>
      </c>
      <c r="AE11" s="334">
        <f t="shared" si="0"/>
        <v>19890646</v>
      </c>
      <c r="AF11" s="334">
        <f t="shared" si="0"/>
        <v>581359088</v>
      </c>
      <c r="AG11" s="334">
        <f t="shared" si="0"/>
        <v>467479212</v>
      </c>
    </row>
    <row r="12" spans="1:33" s="248" customFormat="1" ht="37" customHeight="1" x14ac:dyDescent="0.2">
      <c r="B12" s="286" t="s">
        <v>226</v>
      </c>
      <c r="C12" s="353" t="s">
        <v>582</v>
      </c>
      <c r="D12" s="312"/>
      <c r="E12" s="317"/>
      <c r="F12" s="317"/>
      <c r="G12" s="317"/>
      <c r="H12" s="317"/>
      <c r="I12" s="317"/>
      <c r="J12" s="317"/>
      <c r="K12" s="317"/>
      <c r="L12" s="317"/>
      <c r="M12" s="317"/>
      <c r="N12" s="317"/>
      <c r="O12" s="317"/>
      <c r="P12" s="317"/>
      <c r="Q12" s="318">
        <f>SUM(Q13:Q27)</f>
        <v>1048838300</v>
      </c>
      <c r="R12" s="319"/>
      <c r="Y12" s="320">
        <f>SUM(Y13:Y27)</f>
        <v>462015212</v>
      </c>
      <c r="Z12" s="320">
        <f t="shared" ref="Z12:AG12" si="1">SUM(Z13:Z27)</f>
        <v>19890646</v>
      </c>
      <c r="AA12" s="320">
        <f t="shared" si="1"/>
        <v>19890646</v>
      </c>
      <c r="AB12" s="320">
        <f t="shared" si="1"/>
        <v>19890646</v>
      </c>
      <c r="AC12" s="320">
        <f t="shared" si="1"/>
        <v>19890646</v>
      </c>
      <c r="AD12" s="320">
        <f t="shared" si="1"/>
        <v>19890646</v>
      </c>
      <c r="AE12" s="320">
        <f t="shared" si="1"/>
        <v>19890646</v>
      </c>
      <c r="AF12" s="320">
        <f t="shared" si="1"/>
        <v>581359088</v>
      </c>
      <c r="AG12" s="320">
        <f t="shared" si="1"/>
        <v>467479212</v>
      </c>
    </row>
    <row r="13" spans="1:33" s="245" customFormat="1" ht="47" customHeight="1" x14ac:dyDescent="0.2">
      <c r="B13" s="372">
        <v>1</v>
      </c>
      <c r="C13" s="323" t="s">
        <v>227</v>
      </c>
      <c r="D13" s="346" t="s">
        <v>347</v>
      </c>
      <c r="E13" s="324" t="s">
        <v>331</v>
      </c>
      <c r="F13" s="306" t="s">
        <v>147</v>
      </c>
      <c r="G13" s="306" t="s">
        <v>228</v>
      </c>
      <c r="H13" s="306" t="s">
        <v>229</v>
      </c>
      <c r="I13" s="346">
        <v>84</v>
      </c>
      <c r="J13" s="323" t="s">
        <v>230</v>
      </c>
      <c r="K13" s="306" t="s">
        <v>358</v>
      </c>
      <c r="L13" s="306"/>
      <c r="M13" s="306">
        <v>84</v>
      </c>
      <c r="N13" s="306" t="s">
        <v>359</v>
      </c>
      <c r="O13" s="346" t="s">
        <v>348</v>
      </c>
      <c r="P13" s="346" t="s">
        <v>34</v>
      </c>
      <c r="Q13" s="347">
        <v>54306000</v>
      </c>
      <c r="R13" s="287"/>
      <c r="T13" s="257" t="str">
        <f>LEFT(D13,8)</f>
        <v>03.11.01</v>
      </c>
      <c r="U13" s="245" t="str">
        <f t="shared" ref="U13" si="2">VLOOKUP(T13,UE,3)</f>
        <v>Bangunan Gedung Tempat Kerja</v>
      </c>
      <c r="V13" s="245">
        <f t="shared" ref="V13" si="3">VLOOKUP(T13,UE,4,FALSE)</f>
        <v>50</v>
      </c>
      <c r="W13" s="243">
        <f>Q13/V13</f>
        <v>1086120</v>
      </c>
      <c r="X13" s="331">
        <f>IF(2013-K13+1&gt;V13,V13,IF(2013-K13+1&lt;0,0,(2013-K13+1)))</f>
        <v>50</v>
      </c>
      <c r="Y13" s="332">
        <f>IF(X13&gt;V13,N13,W13*X13)</f>
        <v>54306000</v>
      </c>
      <c r="Z13" s="332">
        <f>IF(Q13=Y13,0,W13)</f>
        <v>0</v>
      </c>
      <c r="AA13" s="332">
        <f>IF(Q13=Y13+Z13,0,W13)</f>
        <v>0</v>
      </c>
      <c r="AB13" s="332">
        <f>IF(Q13=Y13+Z13+AA13,0,W13)</f>
        <v>0</v>
      </c>
      <c r="AC13" s="333">
        <f>IF(Q13=Y13+Z13+AA13+AB13,0,W13)</f>
        <v>0</v>
      </c>
      <c r="AD13" s="333">
        <f>IF(Q13=Y13+Z13+AA13+AB13+AC13,0,W13)</f>
        <v>0</v>
      </c>
      <c r="AE13" s="333">
        <f>IF(Q13=Y13+Z13+AA13+AB13+AC13+AD13,0,W13)</f>
        <v>0</v>
      </c>
      <c r="AF13" s="333">
        <f t="shared" ref="AF13" si="4">SUM(Y13:AE13)</f>
        <v>54306000</v>
      </c>
      <c r="AG13" s="243">
        <f>Q13-AF13</f>
        <v>0</v>
      </c>
    </row>
    <row r="14" spans="1:33" s="245" customFormat="1" ht="47" customHeight="1" x14ac:dyDescent="0.2">
      <c r="B14" s="372">
        <v>2</v>
      </c>
      <c r="C14" s="323" t="s">
        <v>231</v>
      </c>
      <c r="D14" s="346" t="s">
        <v>347</v>
      </c>
      <c r="E14" s="324" t="s">
        <v>331</v>
      </c>
      <c r="F14" s="306" t="s">
        <v>147</v>
      </c>
      <c r="G14" s="306" t="s">
        <v>228</v>
      </c>
      <c r="H14" s="306" t="s">
        <v>229</v>
      </c>
      <c r="I14" s="346">
        <v>42</v>
      </c>
      <c r="J14" s="323" t="s">
        <v>232</v>
      </c>
      <c r="K14" s="306" t="s">
        <v>360</v>
      </c>
      <c r="L14" s="306"/>
      <c r="M14" s="306">
        <v>42</v>
      </c>
      <c r="N14" s="306" t="s">
        <v>359</v>
      </c>
      <c r="O14" s="346" t="s">
        <v>348</v>
      </c>
      <c r="P14" s="346" t="s">
        <v>34</v>
      </c>
      <c r="Q14" s="347">
        <v>32583600</v>
      </c>
      <c r="R14" s="287"/>
      <c r="T14" s="257" t="str">
        <f t="shared" ref="T14:T27" si="5">LEFT(D14,8)</f>
        <v>03.11.01</v>
      </c>
      <c r="U14" s="245" t="str">
        <f t="shared" ref="U14:U27" si="6">VLOOKUP(T14,UE,3)</f>
        <v>Bangunan Gedung Tempat Kerja</v>
      </c>
      <c r="V14" s="245">
        <f t="shared" ref="V14:V27" si="7">VLOOKUP(T14,UE,4,FALSE)</f>
        <v>50</v>
      </c>
      <c r="W14" s="243">
        <f t="shared" ref="W14:W27" si="8">Q14/V14</f>
        <v>651672</v>
      </c>
      <c r="X14" s="331">
        <f t="shared" ref="X14:X27" si="9">IF(2013-K14+1&gt;V14,V14,IF(2013-K14+1&lt;0,0,(2013-K14+1)))</f>
        <v>27</v>
      </c>
      <c r="Y14" s="332">
        <f t="shared" ref="Y14:Y27" si="10">IF(X14&gt;V14,N14,W14*X14)</f>
        <v>17595144</v>
      </c>
      <c r="Z14" s="332">
        <f t="shared" ref="Z14:Z27" si="11">IF(Q14=Y14,0,W14)</f>
        <v>651672</v>
      </c>
      <c r="AA14" s="332">
        <f t="shared" ref="AA14:AA27" si="12">IF(Q14=Y14+Z14,0,W14)</f>
        <v>651672</v>
      </c>
      <c r="AB14" s="332">
        <f t="shared" ref="AB14:AB27" si="13">IF(Q14=Y14+Z14+AA14,0,W14)</f>
        <v>651672</v>
      </c>
      <c r="AC14" s="333">
        <f t="shared" ref="AC14:AC27" si="14">IF(Q14=Y14+Z14+AA14+AB14,0,W14)</f>
        <v>651672</v>
      </c>
      <c r="AD14" s="333">
        <f t="shared" ref="AD14:AD27" si="15">IF(Q14=Y14+Z14+AA14+AB14+AC14,0,W14)</f>
        <v>651672</v>
      </c>
      <c r="AE14" s="333">
        <f t="shared" ref="AE14:AE27" si="16">IF(Q14=Y14+Z14+AA14+AB14+AC14+AD14,0,W14)</f>
        <v>651672</v>
      </c>
      <c r="AF14" s="333">
        <f t="shared" ref="AF14:AF27" si="17">SUM(Y14:AE14)</f>
        <v>21505176</v>
      </c>
      <c r="AG14" s="243">
        <f t="shared" ref="AG14:AG27" si="18">Q14-AF14</f>
        <v>11078424</v>
      </c>
    </row>
    <row r="15" spans="1:33" s="245" customFormat="1" ht="47" customHeight="1" x14ac:dyDescent="0.2">
      <c r="B15" s="372">
        <v>3</v>
      </c>
      <c r="C15" s="323" t="s">
        <v>233</v>
      </c>
      <c r="D15" s="346" t="s">
        <v>347</v>
      </c>
      <c r="E15" s="324" t="s">
        <v>331</v>
      </c>
      <c r="F15" s="306" t="s">
        <v>43</v>
      </c>
      <c r="G15" s="306" t="s">
        <v>228</v>
      </c>
      <c r="H15" s="306" t="s">
        <v>228</v>
      </c>
      <c r="I15" s="346">
        <v>68</v>
      </c>
      <c r="J15" s="323" t="s">
        <v>234</v>
      </c>
      <c r="K15" s="306" t="s">
        <v>361</v>
      </c>
      <c r="L15" s="306"/>
      <c r="M15" s="306">
        <v>68</v>
      </c>
      <c r="N15" s="306" t="s">
        <v>359</v>
      </c>
      <c r="O15" s="346" t="s">
        <v>348</v>
      </c>
      <c r="P15" s="346" t="s">
        <v>34</v>
      </c>
      <c r="Q15" s="347">
        <v>21981000</v>
      </c>
      <c r="R15" s="287"/>
      <c r="T15" s="257" t="str">
        <f t="shared" si="5"/>
        <v>03.11.01</v>
      </c>
      <c r="U15" s="245" t="str">
        <f t="shared" si="6"/>
        <v>Bangunan Gedung Tempat Kerja</v>
      </c>
      <c r="V15" s="245">
        <f t="shared" si="7"/>
        <v>50</v>
      </c>
      <c r="W15" s="243">
        <f t="shared" si="8"/>
        <v>439620</v>
      </c>
      <c r="X15" s="331">
        <f t="shared" si="9"/>
        <v>14</v>
      </c>
      <c r="Y15" s="332">
        <f t="shared" si="10"/>
        <v>6154680</v>
      </c>
      <c r="Z15" s="332">
        <f t="shared" si="11"/>
        <v>439620</v>
      </c>
      <c r="AA15" s="332">
        <f t="shared" si="12"/>
        <v>439620</v>
      </c>
      <c r="AB15" s="332">
        <f t="shared" si="13"/>
        <v>439620</v>
      </c>
      <c r="AC15" s="333">
        <f t="shared" si="14"/>
        <v>439620</v>
      </c>
      <c r="AD15" s="333">
        <f t="shared" si="15"/>
        <v>439620</v>
      </c>
      <c r="AE15" s="333">
        <f t="shared" si="16"/>
        <v>439620</v>
      </c>
      <c r="AF15" s="333">
        <f t="shared" si="17"/>
        <v>8792400</v>
      </c>
      <c r="AG15" s="243">
        <f t="shared" si="18"/>
        <v>13188600</v>
      </c>
    </row>
    <row r="16" spans="1:33" s="245" customFormat="1" ht="47" customHeight="1" x14ac:dyDescent="0.2">
      <c r="B16" s="372">
        <v>4</v>
      </c>
      <c r="C16" s="323" t="s">
        <v>235</v>
      </c>
      <c r="D16" s="346" t="s">
        <v>347</v>
      </c>
      <c r="E16" s="324" t="s">
        <v>331</v>
      </c>
      <c r="F16" s="306" t="s">
        <v>147</v>
      </c>
      <c r="G16" s="306" t="s">
        <v>228</v>
      </c>
      <c r="H16" s="306" t="s">
        <v>229</v>
      </c>
      <c r="I16" s="346">
        <v>100</v>
      </c>
      <c r="J16" s="323" t="s">
        <v>236</v>
      </c>
      <c r="K16" s="306" t="s">
        <v>362</v>
      </c>
      <c r="L16" s="306"/>
      <c r="M16" s="306">
        <v>100</v>
      </c>
      <c r="N16" s="306" t="s">
        <v>363</v>
      </c>
      <c r="O16" s="346" t="s">
        <v>348</v>
      </c>
      <c r="P16" s="346" t="s">
        <v>34</v>
      </c>
      <c r="Q16" s="347">
        <v>77580000</v>
      </c>
      <c r="R16" s="287"/>
      <c r="T16" s="257" t="str">
        <f t="shared" si="5"/>
        <v>03.11.01</v>
      </c>
      <c r="U16" s="245" t="str">
        <f t="shared" si="6"/>
        <v>Bangunan Gedung Tempat Kerja</v>
      </c>
      <c r="V16" s="245">
        <f t="shared" si="7"/>
        <v>50</v>
      </c>
      <c r="W16" s="243">
        <f t="shared" si="8"/>
        <v>1551600</v>
      </c>
      <c r="X16" s="331">
        <f t="shared" si="9"/>
        <v>32</v>
      </c>
      <c r="Y16" s="332">
        <f t="shared" si="10"/>
        <v>49651200</v>
      </c>
      <c r="Z16" s="332">
        <f t="shared" si="11"/>
        <v>1551600</v>
      </c>
      <c r="AA16" s="332">
        <f t="shared" si="12"/>
        <v>1551600</v>
      </c>
      <c r="AB16" s="332">
        <f t="shared" si="13"/>
        <v>1551600</v>
      </c>
      <c r="AC16" s="333">
        <f t="shared" si="14"/>
        <v>1551600</v>
      </c>
      <c r="AD16" s="333">
        <f t="shared" si="15"/>
        <v>1551600</v>
      </c>
      <c r="AE16" s="333">
        <f t="shared" si="16"/>
        <v>1551600</v>
      </c>
      <c r="AF16" s="333">
        <f t="shared" si="17"/>
        <v>58960800</v>
      </c>
      <c r="AG16" s="243">
        <f t="shared" si="18"/>
        <v>18619200</v>
      </c>
    </row>
    <row r="17" spans="2:33" s="245" customFormat="1" ht="47" customHeight="1" x14ac:dyDescent="0.2">
      <c r="B17" s="372">
        <v>5</v>
      </c>
      <c r="C17" s="323" t="s">
        <v>237</v>
      </c>
      <c r="D17" s="346" t="s">
        <v>347</v>
      </c>
      <c r="E17" s="324" t="s">
        <v>331</v>
      </c>
      <c r="F17" s="306" t="s">
        <v>43</v>
      </c>
      <c r="G17" s="306" t="s">
        <v>228</v>
      </c>
      <c r="H17" s="306" t="s">
        <v>229</v>
      </c>
      <c r="I17" s="346">
        <v>70</v>
      </c>
      <c r="J17" s="323" t="s">
        <v>238</v>
      </c>
      <c r="K17" s="306" t="s">
        <v>364</v>
      </c>
      <c r="L17" s="306"/>
      <c r="M17" s="306">
        <v>70</v>
      </c>
      <c r="N17" s="306" t="s">
        <v>359</v>
      </c>
      <c r="O17" s="346" t="s">
        <v>348</v>
      </c>
      <c r="P17" s="346" t="s">
        <v>34</v>
      </c>
      <c r="Q17" s="347">
        <v>54306000</v>
      </c>
      <c r="R17" s="287"/>
      <c r="T17" s="257" t="str">
        <f t="shared" si="5"/>
        <v>03.11.01</v>
      </c>
      <c r="U17" s="245" t="str">
        <f t="shared" si="6"/>
        <v>Bangunan Gedung Tempat Kerja</v>
      </c>
      <c r="V17" s="245">
        <f t="shared" si="7"/>
        <v>50</v>
      </c>
      <c r="W17" s="243">
        <f t="shared" si="8"/>
        <v>1086120</v>
      </c>
      <c r="X17" s="331">
        <f t="shared" si="9"/>
        <v>19</v>
      </c>
      <c r="Y17" s="332">
        <f t="shared" si="10"/>
        <v>20636280</v>
      </c>
      <c r="Z17" s="332">
        <f t="shared" si="11"/>
        <v>1086120</v>
      </c>
      <c r="AA17" s="332">
        <f t="shared" si="12"/>
        <v>1086120</v>
      </c>
      <c r="AB17" s="332">
        <f t="shared" si="13"/>
        <v>1086120</v>
      </c>
      <c r="AC17" s="333">
        <f t="shared" si="14"/>
        <v>1086120</v>
      </c>
      <c r="AD17" s="333">
        <f t="shared" si="15"/>
        <v>1086120</v>
      </c>
      <c r="AE17" s="333">
        <f t="shared" si="16"/>
        <v>1086120</v>
      </c>
      <c r="AF17" s="333">
        <f t="shared" si="17"/>
        <v>27153000</v>
      </c>
      <c r="AG17" s="243">
        <f t="shared" si="18"/>
        <v>27153000</v>
      </c>
    </row>
    <row r="18" spans="2:33" s="245" customFormat="1" ht="47" customHeight="1" x14ac:dyDescent="0.2">
      <c r="B18" s="372">
        <v>6</v>
      </c>
      <c r="C18" s="323" t="s">
        <v>239</v>
      </c>
      <c r="D18" s="346" t="s">
        <v>347</v>
      </c>
      <c r="E18" s="324" t="s">
        <v>331</v>
      </c>
      <c r="F18" s="306" t="s">
        <v>147</v>
      </c>
      <c r="G18" s="306" t="s">
        <v>228</v>
      </c>
      <c r="H18" s="306" t="s">
        <v>229</v>
      </c>
      <c r="I18" s="346">
        <v>360</v>
      </c>
      <c r="J18" s="323" t="s">
        <v>240</v>
      </c>
      <c r="K18" s="306" t="s">
        <v>361</v>
      </c>
      <c r="L18" s="306"/>
      <c r="M18" s="306">
        <v>360</v>
      </c>
      <c r="N18" s="306" t="s">
        <v>359</v>
      </c>
      <c r="O18" s="346" t="s">
        <v>348</v>
      </c>
      <c r="P18" s="346" t="s">
        <v>34</v>
      </c>
      <c r="Q18" s="347">
        <v>353700000</v>
      </c>
      <c r="R18" s="287"/>
      <c r="T18" s="257" t="str">
        <f t="shared" si="5"/>
        <v>03.11.01</v>
      </c>
      <c r="U18" s="245" t="str">
        <f t="shared" si="6"/>
        <v>Bangunan Gedung Tempat Kerja</v>
      </c>
      <c r="V18" s="245">
        <f t="shared" si="7"/>
        <v>50</v>
      </c>
      <c r="W18" s="243">
        <f t="shared" si="8"/>
        <v>7074000</v>
      </c>
      <c r="X18" s="331">
        <f t="shared" si="9"/>
        <v>14</v>
      </c>
      <c r="Y18" s="332">
        <f t="shared" si="10"/>
        <v>99036000</v>
      </c>
      <c r="Z18" s="332">
        <f t="shared" si="11"/>
        <v>7074000</v>
      </c>
      <c r="AA18" s="332">
        <f t="shared" si="12"/>
        <v>7074000</v>
      </c>
      <c r="AB18" s="332">
        <f t="shared" si="13"/>
        <v>7074000</v>
      </c>
      <c r="AC18" s="333">
        <f t="shared" si="14"/>
        <v>7074000</v>
      </c>
      <c r="AD18" s="333">
        <f t="shared" si="15"/>
        <v>7074000</v>
      </c>
      <c r="AE18" s="333">
        <f t="shared" si="16"/>
        <v>7074000</v>
      </c>
      <c r="AF18" s="333">
        <f t="shared" si="17"/>
        <v>141480000</v>
      </c>
      <c r="AG18" s="243">
        <f t="shared" si="18"/>
        <v>212220000</v>
      </c>
    </row>
    <row r="19" spans="2:33" s="245" customFormat="1" ht="54" customHeight="1" x14ac:dyDescent="0.2">
      <c r="B19" s="372">
        <v>7</v>
      </c>
      <c r="C19" s="323" t="s">
        <v>241</v>
      </c>
      <c r="D19" s="346" t="s">
        <v>347</v>
      </c>
      <c r="E19" s="324" t="s">
        <v>331</v>
      </c>
      <c r="F19" s="306" t="s">
        <v>147</v>
      </c>
      <c r="G19" s="306" t="s">
        <v>228</v>
      </c>
      <c r="H19" s="306" t="s">
        <v>229</v>
      </c>
      <c r="I19" s="346">
        <v>56</v>
      </c>
      <c r="J19" s="323" t="s">
        <v>242</v>
      </c>
      <c r="K19" s="306" t="s">
        <v>365</v>
      </c>
      <c r="L19" s="306"/>
      <c r="M19" s="306">
        <v>56</v>
      </c>
      <c r="N19" s="306" t="s">
        <v>359</v>
      </c>
      <c r="O19" s="346" t="s">
        <v>348</v>
      </c>
      <c r="P19" s="346" t="s">
        <v>34</v>
      </c>
      <c r="Q19" s="347">
        <v>39824400</v>
      </c>
      <c r="R19" s="287"/>
      <c r="T19" s="257" t="str">
        <f t="shared" si="5"/>
        <v>03.11.01</v>
      </c>
      <c r="U19" s="245" t="str">
        <f t="shared" si="6"/>
        <v>Bangunan Gedung Tempat Kerja</v>
      </c>
      <c r="V19" s="245">
        <f t="shared" si="7"/>
        <v>50</v>
      </c>
      <c r="W19" s="243">
        <f t="shared" si="8"/>
        <v>796488</v>
      </c>
      <c r="X19" s="331">
        <f t="shared" si="9"/>
        <v>15</v>
      </c>
      <c r="Y19" s="332">
        <f t="shared" si="10"/>
        <v>11947320</v>
      </c>
      <c r="Z19" s="332">
        <f t="shared" si="11"/>
        <v>796488</v>
      </c>
      <c r="AA19" s="332">
        <f t="shared" si="12"/>
        <v>796488</v>
      </c>
      <c r="AB19" s="332">
        <f t="shared" si="13"/>
        <v>796488</v>
      </c>
      <c r="AC19" s="333">
        <f t="shared" si="14"/>
        <v>796488</v>
      </c>
      <c r="AD19" s="333">
        <f t="shared" si="15"/>
        <v>796488</v>
      </c>
      <c r="AE19" s="333">
        <f t="shared" si="16"/>
        <v>796488</v>
      </c>
      <c r="AF19" s="333">
        <f t="shared" si="17"/>
        <v>16726248</v>
      </c>
      <c r="AG19" s="243">
        <f t="shared" si="18"/>
        <v>23098152</v>
      </c>
    </row>
    <row r="20" spans="2:33" s="245" customFormat="1" ht="54" customHeight="1" x14ac:dyDescent="0.2">
      <c r="B20" s="372">
        <v>8</v>
      </c>
      <c r="C20" s="323" t="s">
        <v>243</v>
      </c>
      <c r="D20" s="346" t="s">
        <v>400</v>
      </c>
      <c r="E20" s="324" t="s">
        <v>331</v>
      </c>
      <c r="F20" s="306" t="s">
        <v>147</v>
      </c>
      <c r="G20" s="306" t="s">
        <v>228</v>
      </c>
      <c r="H20" s="306" t="s">
        <v>229</v>
      </c>
      <c r="I20" s="346">
        <v>110</v>
      </c>
      <c r="J20" s="323" t="s">
        <v>240</v>
      </c>
      <c r="K20" s="306" t="s">
        <v>361</v>
      </c>
      <c r="L20" s="306"/>
      <c r="M20" s="306">
        <v>110</v>
      </c>
      <c r="N20" s="306" t="s">
        <v>359</v>
      </c>
      <c r="O20" s="346" t="s">
        <v>348</v>
      </c>
      <c r="P20" s="346" t="s">
        <v>34</v>
      </c>
      <c r="Q20" s="347">
        <v>100870000</v>
      </c>
      <c r="R20" s="287"/>
      <c r="T20" s="257" t="str">
        <f t="shared" si="5"/>
        <v>03.11.02</v>
      </c>
      <c r="U20" s="245" t="str">
        <f t="shared" si="6"/>
        <v>Bangunan Gedung Tempat Tinggal</v>
      </c>
      <c r="V20" s="245">
        <f t="shared" si="7"/>
        <v>50</v>
      </c>
      <c r="W20" s="243">
        <f t="shared" si="8"/>
        <v>2017400</v>
      </c>
      <c r="X20" s="331">
        <f t="shared" si="9"/>
        <v>14</v>
      </c>
      <c r="Y20" s="332">
        <f t="shared" si="10"/>
        <v>28243600</v>
      </c>
      <c r="Z20" s="332">
        <f t="shared" si="11"/>
        <v>2017400</v>
      </c>
      <c r="AA20" s="332">
        <f t="shared" si="12"/>
        <v>2017400</v>
      </c>
      <c r="AB20" s="332">
        <f t="shared" si="13"/>
        <v>2017400</v>
      </c>
      <c r="AC20" s="333">
        <f t="shared" si="14"/>
        <v>2017400</v>
      </c>
      <c r="AD20" s="333">
        <f t="shared" si="15"/>
        <v>2017400</v>
      </c>
      <c r="AE20" s="333">
        <f t="shared" si="16"/>
        <v>2017400</v>
      </c>
      <c r="AF20" s="333">
        <f t="shared" si="17"/>
        <v>40348000</v>
      </c>
      <c r="AG20" s="243">
        <f t="shared" si="18"/>
        <v>60522000</v>
      </c>
    </row>
    <row r="21" spans="2:33" s="245" customFormat="1" ht="54" customHeight="1" x14ac:dyDescent="0.2">
      <c r="B21" s="372">
        <v>9</v>
      </c>
      <c r="C21" s="323" t="s">
        <v>244</v>
      </c>
      <c r="D21" s="346" t="s">
        <v>347</v>
      </c>
      <c r="E21" s="324" t="s">
        <v>331</v>
      </c>
      <c r="F21" s="306" t="s">
        <v>43</v>
      </c>
      <c r="G21" s="306" t="s">
        <v>228</v>
      </c>
      <c r="H21" s="255" t="s">
        <v>229</v>
      </c>
      <c r="I21" s="346">
        <v>77</v>
      </c>
      <c r="J21" s="323" t="s">
        <v>240</v>
      </c>
      <c r="K21" s="306" t="s">
        <v>362</v>
      </c>
      <c r="L21" s="306"/>
      <c r="M21" s="306">
        <v>77</v>
      </c>
      <c r="N21" s="306" t="s">
        <v>359</v>
      </c>
      <c r="O21" s="346" t="s">
        <v>348</v>
      </c>
      <c r="P21" s="346" t="s">
        <v>34</v>
      </c>
      <c r="Q21" s="347">
        <v>70609000</v>
      </c>
      <c r="R21" s="287"/>
      <c r="T21" s="257" t="str">
        <f t="shared" si="5"/>
        <v>03.11.01</v>
      </c>
      <c r="U21" s="245" t="str">
        <f t="shared" si="6"/>
        <v>Bangunan Gedung Tempat Kerja</v>
      </c>
      <c r="V21" s="245">
        <f t="shared" si="7"/>
        <v>50</v>
      </c>
      <c r="W21" s="243">
        <f t="shared" si="8"/>
        <v>1412180</v>
      </c>
      <c r="X21" s="331">
        <f t="shared" si="9"/>
        <v>32</v>
      </c>
      <c r="Y21" s="332">
        <f t="shared" si="10"/>
        <v>45189760</v>
      </c>
      <c r="Z21" s="332">
        <f t="shared" si="11"/>
        <v>1412180</v>
      </c>
      <c r="AA21" s="332">
        <f t="shared" si="12"/>
        <v>1412180</v>
      </c>
      <c r="AB21" s="332">
        <f t="shared" si="13"/>
        <v>1412180</v>
      </c>
      <c r="AC21" s="333">
        <f t="shared" si="14"/>
        <v>1412180</v>
      </c>
      <c r="AD21" s="333">
        <f t="shared" si="15"/>
        <v>1412180</v>
      </c>
      <c r="AE21" s="333">
        <f t="shared" si="16"/>
        <v>1412180</v>
      </c>
      <c r="AF21" s="333">
        <f t="shared" si="17"/>
        <v>53662840</v>
      </c>
      <c r="AG21" s="243">
        <f t="shared" si="18"/>
        <v>16946160</v>
      </c>
    </row>
    <row r="22" spans="2:33" s="245" customFormat="1" ht="54" customHeight="1" x14ac:dyDescent="0.2">
      <c r="B22" s="372">
        <v>10</v>
      </c>
      <c r="C22" s="323" t="s">
        <v>357</v>
      </c>
      <c r="D22" s="346" t="s">
        <v>401</v>
      </c>
      <c r="E22" s="324" t="s">
        <v>331</v>
      </c>
      <c r="F22" s="306" t="s">
        <v>43</v>
      </c>
      <c r="G22" s="306"/>
      <c r="H22" s="306"/>
      <c r="I22" s="346">
        <v>18</v>
      </c>
      <c r="J22" s="323" t="s">
        <v>240</v>
      </c>
      <c r="K22" s="306" t="s">
        <v>207</v>
      </c>
      <c r="L22" s="306"/>
      <c r="M22" s="306">
        <v>18</v>
      </c>
      <c r="N22" s="306" t="s">
        <v>359</v>
      </c>
      <c r="O22" s="346" t="s">
        <v>348</v>
      </c>
      <c r="P22" s="346" t="s">
        <v>34</v>
      </c>
      <c r="Q22" s="347">
        <v>4428000</v>
      </c>
      <c r="R22" s="287"/>
      <c r="T22" s="257" t="str">
        <f t="shared" si="5"/>
        <v>03.11.01</v>
      </c>
      <c r="U22" s="245" t="str">
        <f t="shared" si="6"/>
        <v>Bangunan Gedung Tempat Kerja</v>
      </c>
      <c r="V22" s="245">
        <f t="shared" si="7"/>
        <v>50</v>
      </c>
      <c r="W22" s="243">
        <f t="shared" si="8"/>
        <v>88560</v>
      </c>
      <c r="X22" s="331">
        <f t="shared" si="9"/>
        <v>8</v>
      </c>
      <c r="Y22" s="332">
        <f t="shared" si="10"/>
        <v>708480</v>
      </c>
      <c r="Z22" s="332">
        <f t="shared" si="11"/>
        <v>88560</v>
      </c>
      <c r="AA22" s="332">
        <f t="shared" si="12"/>
        <v>88560</v>
      </c>
      <c r="AB22" s="332">
        <f t="shared" si="13"/>
        <v>88560</v>
      </c>
      <c r="AC22" s="333">
        <f t="shared" si="14"/>
        <v>88560</v>
      </c>
      <c r="AD22" s="333">
        <f t="shared" si="15"/>
        <v>88560</v>
      </c>
      <c r="AE22" s="333">
        <f t="shared" si="16"/>
        <v>88560</v>
      </c>
      <c r="AF22" s="333">
        <f t="shared" si="17"/>
        <v>1239840</v>
      </c>
      <c r="AG22" s="243">
        <f t="shared" si="18"/>
        <v>3188160</v>
      </c>
    </row>
    <row r="23" spans="2:33" s="245" customFormat="1" ht="54" customHeight="1" x14ac:dyDescent="0.2">
      <c r="B23" s="372">
        <v>11</v>
      </c>
      <c r="C23" s="323" t="s">
        <v>245</v>
      </c>
      <c r="D23" s="346" t="s">
        <v>347</v>
      </c>
      <c r="E23" s="324" t="s">
        <v>331</v>
      </c>
      <c r="F23" s="306" t="s">
        <v>147</v>
      </c>
      <c r="G23" s="306" t="s">
        <v>228</v>
      </c>
      <c r="H23" s="306" t="s">
        <v>229</v>
      </c>
      <c r="I23" s="346">
        <v>54</v>
      </c>
      <c r="J23" s="323" t="s">
        <v>246</v>
      </c>
      <c r="K23" s="306" t="s">
        <v>362</v>
      </c>
      <c r="L23" s="306"/>
      <c r="M23" s="306">
        <v>54</v>
      </c>
      <c r="N23" s="306" t="s">
        <v>359</v>
      </c>
      <c r="O23" s="346" t="s">
        <v>348</v>
      </c>
      <c r="P23" s="346" t="s">
        <v>34</v>
      </c>
      <c r="Q23" s="347">
        <v>39657600</v>
      </c>
      <c r="R23" s="287"/>
      <c r="T23" s="257" t="str">
        <f t="shared" si="5"/>
        <v>03.11.01</v>
      </c>
      <c r="U23" s="245" t="str">
        <f t="shared" si="6"/>
        <v>Bangunan Gedung Tempat Kerja</v>
      </c>
      <c r="V23" s="245">
        <f t="shared" si="7"/>
        <v>50</v>
      </c>
      <c r="W23" s="243">
        <f t="shared" si="8"/>
        <v>793152</v>
      </c>
      <c r="X23" s="331">
        <f t="shared" si="9"/>
        <v>32</v>
      </c>
      <c r="Y23" s="332">
        <f t="shared" si="10"/>
        <v>25380864</v>
      </c>
      <c r="Z23" s="332">
        <f t="shared" si="11"/>
        <v>793152</v>
      </c>
      <c r="AA23" s="332">
        <f t="shared" si="12"/>
        <v>793152</v>
      </c>
      <c r="AB23" s="332">
        <f t="shared" si="13"/>
        <v>793152</v>
      </c>
      <c r="AC23" s="333">
        <f t="shared" si="14"/>
        <v>793152</v>
      </c>
      <c r="AD23" s="333">
        <f t="shared" si="15"/>
        <v>793152</v>
      </c>
      <c r="AE23" s="333">
        <f t="shared" si="16"/>
        <v>793152</v>
      </c>
      <c r="AF23" s="333">
        <f t="shared" si="17"/>
        <v>30139776</v>
      </c>
      <c r="AG23" s="243">
        <f t="shared" si="18"/>
        <v>9517824</v>
      </c>
    </row>
    <row r="24" spans="2:33" s="245" customFormat="1" ht="54" customHeight="1" x14ac:dyDescent="0.2">
      <c r="B24" s="372">
        <v>12</v>
      </c>
      <c r="C24" s="323" t="s">
        <v>247</v>
      </c>
      <c r="D24" s="346" t="s">
        <v>347</v>
      </c>
      <c r="E24" s="324" t="s">
        <v>331</v>
      </c>
      <c r="F24" s="306" t="s">
        <v>43</v>
      </c>
      <c r="G24" s="306" t="s">
        <v>228</v>
      </c>
      <c r="H24" s="306" t="s">
        <v>229</v>
      </c>
      <c r="I24" s="346">
        <v>42</v>
      </c>
      <c r="J24" s="323" t="s">
        <v>248</v>
      </c>
      <c r="K24" s="306" t="s">
        <v>362</v>
      </c>
      <c r="L24" s="306"/>
      <c r="M24" s="306">
        <v>42</v>
      </c>
      <c r="N24" s="306" t="s">
        <v>359</v>
      </c>
      <c r="O24" s="346" t="s">
        <v>348</v>
      </c>
      <c r="P24" s="346" t="s">
        <v>34</v>
      </c>
      <c r="Q24" s="347">
        <v>38014200</v>
      </c>
      <c r="R24" s="287"/>
      <c r="T24" s="257" t="str">
        <f t="shared" si="5"/>
        <v>03.11.01</v>
      </c>
      <c r="U24" s="245" t="str">
        <f t="shared" si="6"/>
        <v>Bangunan Gedung Tempat Kerja</v>
      </c>
      <c r="V24" s="245">
        <f t="shared" si="7"/>
        <v>50</v>
      </c>
      <c r="W24" s="243">
        <f t="shared" si="8"/>
        <v>760284</v>
      </c>
      <c r="X24" s="331">
        <f t="shared" si="9"/>
        <v>32</v>
      </c>
      <c r="Y24" s="332">
        <f t="shared" si="10"/>
        <v>24329088</v>
      </c>
      <c r="Z24" s="332">
        <f t="shared" si="11"/>
        <v>760284</v>
      </c>
      <c r="AA24" s="332">
        <f t="shared" si="12"/>
        <v>760284</v>
      </c>
      <c r="AB24" s="332">
        <f t="shared" si="13"/>
        <v>760284</v>
      </c>
      <c r="AC24" s="333">
        <f t="shared" si="14"/>
        <v>760284</v>
      </c>
      <c r="AD24" s="333">
        <f t="shared" si="15"/>
        <v>760284</v>
      </c>
      <c r="AE24" s="333">
        <f t="shared" si="16"/>
        <v>760284</v>
      </c>
      <c r="AF24" s="333">
        <f t="shared" si="17"/>
        <v>28890792</v>
      </c>
      <c r="AG24" s="243">
        <f t="shared" si="18"/>
        <v>9123408</v>
      </c>
    </row>
    <row r="25" spans="2:33" s="245" customFormat="1" ht="54" customHeight="1" x14ac:dyDescent="0.2">
      <c r="B25" s="372">
        <v>13</v>
      </c>
      <c r="C25" s="323" t="s">
        <v>249</v>
      </c>
      <c r="D25" s="346" t="s">
        <v>347</v>
      </c>
      <c r="E25" s="324" t="s">
        <v>331</v>
      </c>
      <c r="F25" s="306" t="s">
        <v>147</v>
      </c>
      <c r="G25" s="306" t="s">
        <v>228</v>
      </c>
      <c r="H25" s="306" t="s">
        <v>229</v>
      </c>
      <c r="I25" s="346">
        <v>100</v>
      </c>
      <c r="J25" s="323" t="s">
        <v>240</v>
      </c>
      <c r="K25" s="306" t="s">
        <v>366</v>
      </c>
      <c r="L25" s="306"/>
      <c r="M25" s="306">
        <v>100</v>
      </c>
      <c r="N25" s="306" t="s">
        <v>359</v>
      </c>
      <c r="O25" s="346" t="s">
        <v>348</v>
      </c>
      <c r="P25" s="346" t="s">
        <v>34</v>
      </c>
      <c r="Q25" s="347">
        <v>77580000</v>
      </c>
      <c r="R25" s="287"/>
      <c r="T25" s="257" t="str">
        <f t="shared" si="5"/>
        <v>03.11.01</v>
      </c>
      <c r="U25" s="245" t="str">
        <f t="shared" si="6"/>
        <v>Bangunan Gedung Tempat Kerja</v>
      </c>
      <c r="V25" s="245">
        <f t="shared" si="7"/>
        <v>50</v>
      </c>
      <c r="W25" s="243">
        <f t="shared" si="8"/>
        <v>1551600</v>
      </c>
      <c r="X25" s="331">
        <f t="shared" si="9"/>
        <v>20</v>
      </c>
      <c r="Y25" s="332">
        <f t="shared" si="10"/>
        <v>31032000</v>
      </c>
      <c r="Z25" s="332">
        <f t="shared" si="11"/>
        <v>1551600</v>
      </c>
      <c r="AA25" s="332">
        <f t="shared" si="12"/>
        <v>1551600</v>
      </c>
      <c r="AB25" s="332">
        <f t="shared" si="13"/>
        <v>1551600</v>
      </c>
      <c r="AC25" s="333">
        <f t="shared" si="14"/>
        <v>1551600</v>
      </c>
      <c r="AD25" s="333">
        <f t="shared" si="15"/>
        <v>1551600</v>
      </c>
      <c r="AE25" s="333">
        <f t="shared" si="16"/>
        <v>1551600</v>
      </c>
      <c r="AF25" s="333">
        <f t="shared" si="17"/>
        <v>40341600</v>
      </c>
      <c r="AG25" s="243">
        <f t="shared" si="18"/>
        <v>37238400</v>
      </c>
    </row>
    <row r="26" spans="2:33" s="245" customFormat="1" ht="54" customHeight="1" x14ac:dyDescent="0.2">
      <c r="B26" s="372">
        <v>14</v>
      </c>
      <c r="C26" s="323" t="s">
        <v>250</v>
      </c>
      <c r="D26" s="346" t="s">
        <v>347</v>
      </c>
      <c r="E26" s="324" t="s">
        <v>331</v>
      </c>
      <c r="F26" s="306" t="s">
        <v>147</v>
      </c>
      <c r="G26" s="306" t="s">
        <v>228</v>
      </c>
      <c r="H26" s="306" t="s">
        <v>229</v>
      </c>
      <c r="I26" s="346">
        <v>42</v>
      </c>
      <c r="J26" s="323" t="s">
        <v>251</v>
      </c>
      <c r="K26" s="306" t="s">
        <v>367</v>
      </c>
      <c r="L26" s="306"/>
      <c r="M26" s="306">
        <v>42</v>
      </c>
      <c r="N26" s="306" t="s">
        <v>368</v>
      </c>
      <c r="O26" s="346" t="s">
        <v>348</v>
      </c>
      <c r="P26" s="346" t="s">
        <v>34</v>
      </c>
      <c r="Q26" s="347">
        <v>38014200</v>
      </c>
      <c r="R26" s="287"/>
      <c r="T26" s="257" t="str">
        <f t="shared" si="5"/>
        <v>03.11.01</v>
      </c>
      <c r="U26" s="245" t="str">
        <f t="shared" si="6"/>
        <v>Bangunan Gedung Tempat Kerja</v>
      </c>
      <c r="V26" s="245">
        <f t="shared" si="7"/>
        <v>50</v>
      </c>
      <c r="W26" s="243">
        <f t="shared" si="8"/>
        <v>760284</v>
      </c>
      <c r="X26" s="331">
        <f t="shared" si="9"/>
        <v>39</v>
      </c>
      <c r="Y26" s="332">
        <f t="shared" si="10"/>
        <v>29651076</v>
      </c>
      <c r="Z26" s="332">
        <f t="shared" si="11"/>
        <v>760284</v>
      </c>
      <c r="AA26" s="332">
        <f t="shared" si="12"/>
        <v>760284</v>
      </c>
      <c r="AB26" s="332">
        <f t="shared" si="13"/>
        <v>760284</v>
      </c>
      <c r="AC26" s="333">
        <f t="shared" si="14"/>
        <v>760284</v>
      </c>
      <c r="AD26" s="333">
        <f t="shared" si="15"/>
        <v>760284</v>
      </c>
      <c r="AE26" s="333">
        <f t="shared" si="16"/>
        <v>760284</v>
      </c>
      <c r="AF26" s="333">
        <f t="shared" si="17"/>
        <v>34212780</v>
      </c>
      <c r="AG26" s="243">
        <f t="shared" si="18"/>
        <v>3801420</v>
      </c>
    </row>
    <row r="27" spans="2:33" s="245" customFormat="1" ht="54" customHeight="1" x14ac:dyDescent="0.2">
      <c r="B27" s="372">
        <v>15</v>
      </c>
      <c r="C27" s="323" t="s">
        <v>252</v>
      </c>
      <c r="D27" s="346" t="s">
        <v>347</v>
      </c>
      <c r="E27" s="324" t="s">
        <v>331</v>
      </c>
      <c r="F27" s="306" t="s">
        <v>43</v>
      </c>
      <c r="G27" s="306" t="s">
        <v>228</v>
      </c>
      <c r="H27" s="306" t="s">
        <v>229</v>
      </c>
      <c r="I27" s="346">
        <v>54</v>
      </c>
      <c r="J27" s="323" t="s">
        <v>240</v>
      </c>
      <c r="K27" s="306" t="s">
        <v>366</v>
      </c>
      <c r="L27" s="306"/>
      <c r="M27" s="306">
        <v>54</v>
      </c>
      <c r="N27" s="306" t="s">
        <v>359</v>
      </c>
      <c r="O27" s="346" t="s">
        <v>348</v>
      </c>
      <c r="P27" s="346" t="s">
        <v>34</v>
      </c>
      <c r="Q27" s="347">
        <v>45384300</v>
      </c>
      <c r="R27" s="287"/>
      <c r="T27" s="257" t="str">
        <f t="shared" si="5"/>
        <v>03.11.01</v>
      </c>
      <c r="U27" s="245" t="str">
        <f t="shared" si="6"/>
        <v>Bangunan Gedung Tempat Kerja</v>
      </c>
      <c r="V27" s="245">
        <f t="shared" si="7"/>
        <v>50</v>
      </c>
      <c r="W27" s="243">
        <f t="shared" si="8"/>
        <v>907686</v>
      </c>
      <c r="X27" s="331">
        <f t="shared" si="9"/>
        <v>20</v>
      </c>
      <c r="Y27" s="332">
        <f t="shared" si="10"/>
        <v>18153720</v>
      </c>
      <c r="Z27" s="332">
        <f t="shared" si="11"/>
        <v>907686</v>
      </c>
      <c r="AA27" s="332">
        <f t="shared" si="12"/>
        <v>907686</v>
      </c>
      <c r="AB27" s="332">
        <f t="shared" si="13"/>
        <v>907686</v>
      </c>
      <c r="AC27" s="333">
        <f t="shared" si="14"/>
        <v>907686</v>
      </c>
      <c r="AD27" s="333">
        <f t="shared" si="15"/>
        <v>907686</v>
      </c>
      <c r="AE27" s="333">
        <f t="shared" si="16"/>
        <v>907686</v>
      </c>
      <c r="AF27" s="333">
        <f t="shared" si="17"/>
        <v>23599836</v>
      </c>
      <c r="AG27" s="243">
        <f t="shared" si="18"/>
        <v>21784464</v>
      </c>
    </row>
    <row r="28" spans="2:33" s="245" customFormat="1" ht="37" customHeight="1" x14ac:dyDescent="0.2">
      <c r="B28" s="368"/>
      <c r="C28" s="271"/>
      <c r="D28" s="271"/>
      <c r="E28" s="271"/>
      <c r="F28" s="271"/>
      <c r="G28" s="271"/>
      <c r="H28" s="271"/>
      <c r="I28" s="271"/>
      <c r="J28" s="271"/>
      <c r="K28" s="271"/>
      <c r="L28" s="271"/>
      <c r="M28" s="271"/>
      <c r="N28" s="271"/>
      <c r="O28" s="271"/>
      <c r="P28" s="271"/>
      <c r="Q28" s="271"/>
      <c r="R28" s="287"/>
    </row>
    <row r="29" spans="2:33" s="244" customFormat="1" ht="37" customHeight="1" x14ac:dyDescent="0.2">
      <c r="B29" s="286" t="s">
        <v>253</v>
      </c>
      <c r="C29" s="353" t="s">
        <v>583</v>
      </c>
      <c r="D29" s="255" t="s">
        <v>23</v>
      </c>
      <c r="E29" s="315"/>
      <c r="F29" s="315"/>
      <c r="G29" s="315"/>
      <c r="H29" s="315"/>
      <c r="I29" s="315"/>
      <c r="J29" s="315"/>
      <c r="K29" s="315"/>
      <c r="L29" s="315"/>
      <c r="M29" s="315"/>
      <c r="N29" s="315"/>
      <c r="O29" s="315"/>
      <c r="P29" s="315"/>
      <c r="Q29" s="315"/>
      <c r="R29" s="316"/>
    </row>
    <row r="30" spans="2:33" s="244" customFormat="1" ht="37" customHeight="1" x14ac:dyDescent="0.2">
      <c r="B30" s="314"/>
      <c r="C30" s="315"/>
      <c r="D30" s="271"/>
      <c r="E30" s="315"/>
      <c r="F30" s="315"/>
      <c r="G30" s="315"/>
      <c r="H30" s="315"/>
      <c r="I30" s="315"/>
      <c r="J30" s="315"/>
      <c r="K30" s="315"/>
      <c r="L30" s="315"/>
      <c r="M30" s="315"/>
      <c r="N30" s="315"/>
      <c r="O30" s="315"/>
      <c r="P30" s="315"/>
      <c r="Q30" s="315"/>
      <c r="R30" s="316"/>
    </row>
    <row r="31" spans="2:33" s="244" customFormat="1" ht="37" customHeight="1" thickBot="1" x14ac:dyDescent="0.25">
      <c r="B31" s="297"/>
      <c r="C31" s="298"/>
      <c r="D31" s="290"/>
      <c r="E31" s="298"/>
      <c r="F31" s="298"/>
      <c r="G31" s="298"/>
      <c r="H31" s="298"/>
      <c r="I31" s="298"/>
      <c r="J31" s="298"/>
      <c r="K31" s="298"/>
      <c r="L31" s="298"/>
      <c r="M31" s="298"/>
      <c r="N31" s="298"/>
      <c r="O31" s="298"/>
      <c r="P31" s="298"/>
      <c r="Q31" s="298"/>
      <c r="R31" s="299"/>
    </row>
    <row r="32" spans="2:33" s="244" customFormat="1" x14ac:dyDescent="0.2">
      <c r="D32" s="245"/>
    </row>
    <row r="33" spans="2:18" s="244" customFormat="1" x14ac:dyDescent="0.2">
      <c r="B33" s="344"/>
      <c r="C33" s="344"/>
      <c r="D33" s="344"/>
      <c r="E33" s="344"/>
      <c r="F33" s="344"/>
    </row>
    <row r="34" spans="2:18" s="244" customFormat="1" x14ac:dyDescent="0.2">
      <c r="B34" s="453" t="s">
        <v>267</v>
      </c>
      <c r="C34" s="453"/>
      <c r="D34" s="453"/>
      <c r="E34" s="453"/>
      <c r="F34" s="453"/>
      <c r="G34" s="453"/>
      <c r="H34" s="248"/>
      <c r="I34" s="248"/>
      <c r="J34" s="248"/>
      <c r="K34" s="450" t="s">
        <v>402</v>
      </c>
      <c r="L34" s="450"/>
      <c r="M34" s="450"/>
      <c r="N34" s="450"/>
      <c r="O34" s="450"/>
      <c r="P34" s="450"/>
      <c r="Q34" s="450"/>
      <c r="R34" s="450"/>
    </row>
    <row r="35" spans="2:18" s="244" customFormat="1" x14ac:dyDescent="0.2">
      <c r="B35" s="453" t="s">
        <v>285</v>
      </c>
      <c r="C35" s="453"/>
      <c r="D35" s="453"/>
      <c r="E35" s="453"/>
      <c r="F35" s="453"/>
      <c r="G35" s="453"/>
      <c r="H35" s="248"/>
      <c r="I35" s="248"/>
      <c r="J35" s="248"/>
      <c r="K35" s="248"/>
      <c r="L35" s="248"/>
      <c r="M35" s="248"/>
      <c r="N35" s="248"/>
      <c r="O35" s="248"/>
      <c r="P35" s="248"/>
    </row>
    <row r="36" spans="2:18" s="244" customFormat="1" x14ac:dyDescent="0.2">
      <c r="B36" s="453" t="s">
        <v>560</v>
      </c>
      <c r="C36" s="453"/>
      <c r="D36" s="453"/>
      <c r="E36" s="453"/>
      <c r="F36" s="453"/>
      <c r="G36" s="453"/>
      <c r="H36" s="248"/>
      <c r="I36" s="248"/>
      <c r="J36" s="248"/>
      <c r="K36" s="450" t="s">
        <v>571</v>
      </c>
      <c r="L36" s="450"/>
      <c r="M36" s="450"/>
      <c r="N36" s="450"/>
      <c r="O36" s="450"/>
      <c r="P36" s="450"/>
      <c r="Q36" s="450"/>
      <c r="R36" s="450"/>
    </row>
    <row r="37" spans="2:18" s="244" customFormat="1" x14ac:dyDescent="0.2">
      <c r="B37" s="344"/>
      <c r="C37" s="344"/>
      <c r="D37" s="344"/>
      <c r="E37" s="344"/>
      <c r="F37" s="344"/>
      <c r="G37" s="248"/>
      <c r="H37" s="248"/>
      <c r="I37" s="248"/>
      <c r="J37" s="248"/>
      <c r="K37" s="248"/>
      <c r="L37" s="248"/>
      <c r="M37" s="248"/>
      <c r="N37" s="248"/>
      <c r="O37" s="248"/>
      <c r="P37" s="248"/>
    </row>
    <row r="38" spans="2:18" s="244" customFormat="1" x14ac:dyDescent="0.2">
      <c r="B38" s="344"/>
      <c r="C38" s="344"/>
      <c r="D38" s="344"/>
      <c r="E38" s="344"/>
      <c r="F38" s="344"/>
      <c r="G38" s="248"/>
      <c r="H38" s="248"/>
      <c r="I38" s="248"/>
      <c r="J38" s="248"/>
      <c r="K38" s="248"/>
      <c r="L38" s="248"/>
      <c r="M38" s="248"/>
      <c r="N38" s="248"/>
      <c r="O38" s="248"/>
      <c r="P38" s="248"/>
    </row>
    <row r="39" spans="2:18" s="244" customFormat="1" x14ac:dyDescent="0.2">
      <c r="B39" s="344"/>
      <c r="C39" s="344"/>
      <c r="D39" s="344"/>
      <c r="E39" s="344"/>
      <c r="F39" s="344"/>
      <c r="G39" s="248"/>
      <c r="H39" s="248"/>
      <c r="I39" s="248"/>
      <c r="J39" s="248"/>
      <c r="K39" s="248"/>
      <c r="L39" s="248"/>
      <c r="M39" s="248"/>
      <c r="N39" s="248"/>
      <c r="O39" s="248"/>
      <c r="P39" s="248"/>
    </row>
    <row r="40" spans="2:18" s="244" customFormat="1" x14ac:dyDescent="0.2">
      <c r="B40" s="344"/>
      <c r="C40" s="344"/>
      <c r="D40" s="344"/>
      <c r="E40" s="344"/>
      <c r="F40" s="344"/>
      <c r="G40" s="248"/>
      <c r="H40" s="248"/>
      <c r="I40" s="248"/>
      <c r="J40" s="248"/>
      <c r="K40" s="248"/>
      <c r="L40" s="248"/>
      <c r="M40" s="248"/>
      <c r="N40" s="248"/>
      <c r="O40" s="248"/>
      <c r="P40" s="248"/>
    </row>
    <row r="41" spans="2:18" s="244" customFormat="1" x14ac:dyDescent="0.2">
      <c r="B41" s="344"/>
      <c r="C41" s="344"/>
      <c r="D41" s="344"/>
      <c r="E41" s="344"/>
      <c r="F41" s="344"/>
      <c r="G41" s="248"/>
      <c r="H41" s="248"/>
      <c r="I41" s="248"/>
      <c r="J41" s="248"/>
      <c r="K41" s="248"/>
      <c r="L41" s="248"/>
      <c r="M41" s="248"/>
      <c r="N41" s="248"/>
      <c r="O41" s="248"/>
      <c r="P41" s="248"/>
    </row>
    <row r="42" spans="2:18" s="244" customFormat="1" x14ac:dyDescent="0.2">
      <c r="B42" s="454" t="s">
        <v>562</v>
      </c>
      <c r="C42" s="454"/>
      <c r="D42" s="454"/>
      <c r="E42" s="454"/>
      <c r="F42" s="454"/>
      <c r="G42" s="454"/>
      <c r="H42" s="248"/>
      <c r="I42" s="248"/>
      <c r="J42" s="248"/>
      <c r="K42" s="450" t="s">
        <v>564</v>
      </c>
      <c r="L42" s="450"/>
      <c r="M42" s="450"/>
      <c r="N42" s="450"/>
      <c r="O42" s="450"/>
      <c r="P42" s="450"/>
      <c r="Q42" s="450"/>
      <c r="R42" s="450"/>
    </row>
    <row r="43" spans="2:18" s="244" customFormat="1" x14ac:dyDescent="0.2">
      <c r="B43" s="449" t="s">
        <v>563</v>
      </c>
      <c r="C43" s="449"/>
      <c r="D43" s="449"/>
      <c r="E43" s="449"/>
      <c r="F43" s="449"/>
      <c r="G43" s="449"/>
      <c r="K43" s="451" t="s">
        <v>565</v>
      </c>
      <c r="L43" s="451"/>
      <c r="M43" s="451"/>
      <c r="N43" s="451"/>
      <c r="O43" s="451"/>
      <c r="P43" s="451"/>
      <c r="Q43" s="451"/>
      <c r="R43" s="451"/>
    </row>
  </sheetData>
  <autoFilter ref="A10:AG30" xr:uid="{00000000-0009-0000-0000-000005000000}"/>
  <mergeCells count="39">
    <mergeCell ref="H8:H9"/>
    <mergeCell ref="I8:I9"/>
    <mergeCell ref="K8:K9"/>
    <mergeCell ref="L8:L9"/>
    <mergeCell ref="B3:R3"/>
    <mergeCell ref="B4:R4"/>
    <mergeCell ref="B7:B9"/>
    <mergeCell ref="C7:C9"/>
    <mergeCell ref="D7:D9"/>
    <mergeCell ref="E7:E9"/>
    <mergeCell ref="F7:F9"/>
    <mergeCell ref="G7:I7"/>
    <mergeCell ref="J7:J9"/>
    <mergeCell ref="K7:L7"/>
    <mergeCell ref="B6:C6"/>
    <mergeCell ref="M7:M9"/>
    <mergeCell ref="N7:N9"/>
    <mergeCell ref="O7:O9"/>
    <mergeCell ref="P7:P9"/>
    <mergeCell ref="G8:G9"/>
    <mergeCell ref="AF7:AF8"/>
    <mergeCell ref="AG7:AG8"/>
    <mergeCell ref="T7:T8"/>
    <mergeCell ref="U7:U8"/>
    <mergeCell ref="V7:V8"/>
    <mergeCell ref="W7:W8"/>
    <mergeCell ref="X7:X8"/>
    <mergeCell ref="K34:R34"/>
    <mergeCell ref="K36:R36"/>
    <mergeCell ref="K42:R42"/>
    <mergeCell ref="K43:R43"/>
    <mergeCell ref="Y7:AE7"/>
    <mergeCell ref="Q7:Q9"/>
    <mergeCell ref="R7:R9"/>
    <mergeCell ref="B34:G34"/>
    <mergeCell ref="B35:G35"/>
    <mergeCell ref="B36:G36"/>
    <mergeCell ref="B42:G42"/>
    <mergeCell ref="B43:G43"/>
  </mergeCells>
  <printOptions horizontalCentered="1"/>
  <pageMargins left="1.2" right="1.45" top="0.56999999999999995" bottom="0.54" header="0.3" footer="0.3"/>
  <pageSetup paperSize="5" scale="55" orientation="landscape"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3:AV33"/>
  <sheetViews>
    <sheetView view="pageBreakPreview" zoomScale="90" zoomScaleNormal="90" zoomScaleSheetLayoutView="90" workbookViewId="0">
      <selection activeCell="J16" sqref="J16"/>
    </sheetView>
  </sheetViews>
  <sheetFormatPr baseColWidth="10" defaultColWidth="8.83203125" defaultRowHeight="15" x14ac:dyDescent="0.2"/>
  <cols>
    <col min="1" max="1" width="6.5" bestFit="1" customWidth="1"/>
    <col min="2" max="2" width="23.5" customWidth="1"/>
    <col min="3" max="3" width="14.83203125" customWidth="1"/>
    <col min="4" max="4" width="11.1640625" customWidth="1"/>
    <col min="5" max="5" width="14.1640625" customWidth="1"/>
    <col min="6" max="9" width="11.1640625" customWidth="1"/>
    <col min="10" max="10" width="17.33203125" customWidth="1"/>
    <col min="11" max="11" width="9.5" customWidth="1"/>
    <col min="12" max="12" width="9.6640625" customWidth="1"/>
    <col min="13" max="13" width="11.33203125" customWidth="1"/>
    <col min="14" max="14" width="14.83203125" customWidth="1"/>
    <col min="15" max="15" width="11.1640625" customWidth="1"/>
    <col min="16" max="16" width="18.83203125" bestFit="1" customWidth="1"/>
    <col min="17" max="17" width="13.33203125" customWidth="1"/>
    <col min="18" max="18" width="12.33203125" customWidth="1"/>
  </cols>
  <sheetData>
    <row r="3" spans="1:48" s="244" customFormat="1" ht="33" customHeight="1" x14ac:dyDescent="0.2">
      <c r="A3" s="462" t="s">
        <v>264</v>
      </c>
      <c r="B3" s="462"/>
      <c r="C3" s="462"/>
      <c r="D3" s="462"/>
      <c r="E3" s="462"/>
      <c r="F3" s="462"/>
      <c r="G3" s="462"/>
      <c r="H3" s="462"/>
      <c r="I3" s="462"/>
      <c r="J3" s="462"/>
      <c r="K3" s="462"/>
      <c r="L3" s="462"/>
      <c r="M3" s="462"/>
      <c r="N3" s="462"/>
      <c r="O3" s="462"/>
      <c r="P3" s="462"/>
      <c r="Q3" s="462"/>
      <c r="R3" s="462"/>
    </row>
    <row r="4" spans="1:48" s="244" customFormat="1" ht="33" customHeight="1" x14ac:dyDescent="0.2">
      <c r="A4" s="462" t="s">
        <v>280</v>
      </c>
      <c r="B4" s="462"/>
      <c r="C4" s="462"/>
      <c r="D4" s="462"/>
      <c r="E4" s="462"/>
      <c r="F4" s="462"/>
      <c r="G4" s="462"/>
      <c r="H4" s="462"/>
      <c r="I4" s="462"/>
      <c r="J4" s="462"/>
      <c r="K4" s="462"/>
      <c r="L4" s="462"/>
      <c r="M4" s="462"/>
      <c r="N4" s="462"/>
      <c r="O4" s="462"/>
      <c r="P4" s="462"/>
      <c r="Q4" s="462"/>
      <c r="R4" s="462"/>
    </row>
    <row r="5" spans="1:48" ht="15" customHeight="1" x14ac:dyDescent="0.3">
      <c r="A5" s="4"/>
      <c r="B5" s="4"/>
      <c r="C5" s="4"/>
      <c r="D5" s="4"/>
      <c r="E5" s="4"/>
      <c r="F5" s="4"/>
      <c r="G5" s="4"/>
      <c r="H5" s="4"/>
      <c r="I5" s="4"/>
      <c r="J5" s="4"/>
      <c r="K5" s="4"/>
      <c r="L5" s="4"/>
      <c r="M5" s="4"/>
      <c r="N5" s="4"/>
      <c r="O5" s="4"/>
      <c r="P5" s="4"/>
      <c r="Q5" s="4"/>
      <c r="R5" s="4"/>
    </row>
    <row r="6" spans="1:48" s="264" customFormat="1" ht="18" customHeight="1" thickBot="1" x14ac:dyDescent="0.2">
      <c r="A6" s="495" t="s">
        <v>266</v>
      </c>
      <c r="B6" s="495"/>
      <c r="C6" s="369" t="s">
        <v>286</v>
      </c>
      <c r="D6" s="370"/>
      <c r="E6" s="370"/>
      <c r="F6" s="370"/>
      <c r="G6" s="370"/>
      <c r="H6" s="370"/>
      <c r="I6" s="370"/>
      <c r="J6" s="370"/>
      <c r="K6" s="370"/>
      <c r="L6" s="370"/>
      <c r="M6" s="370"/>
      <c r="N6" s="370"/>
      <c r="O6" s="370"/>
      <c r="P6" s="370"/>
      <c r="Q6" s="370"/>
      <c r="R6" s="370"/>
    </row>
    <row r="7" spans="1:48" s="264" customFormat="1" ht="28" customHeight="1" x14ac:dyDescent="0.15">
      <c r="A7" s="496" t="s">
        <v>584</v>
      </c>
      <c r="B7" s="499" t="s">
        <v>292</v>
      </c>
      <c r="C7" s="499" t="s">
        <v>301</v>
      </c>
      <c r="D7" s="499" t="s">
        <v>302</v>
      </c>
      <c r="E7" s="502" t="s">
        <v>585</v>
      </c>
      <c r="F7" s="502"/>
      <c r="G7" s="502" t="s">
        <v>586</v>
      </c>
      <c r="H7" s="502" t="s">
        <v>587</v>
      </c>
      <c r="I7" s="502" t="s">
        <v>294</v>
      </c>
      <c r="J7" s="502" t="s">
        <v>577</v>
      </c>
      <c r="K7" s="502" t="s">
        <v>578</v>
      </c>
      <c r="L7" s="502"/>
      <c r="M7" s="502" t="s">
        <v>297</v>
      </c>
      <c r="N7" s="502" t="s">
        <v>579</v>
      </c>
      <c r="O7" s="502" t="s">
        <v>580</v>
      </c>
      <c r="P7" s="502" t="s">
        <v>570</v>
      </c>
      <c r="Q7" s="502" t="s">
        <v>588</v>
      </c>
      <c r="R7" s="505" t="s">
        <v>566</v>
      </c>
    </row>
    <row r="8" spans="1:48" s="264" customFormat="1" ht="14" customHeight="1" x14ac:dyDescent="0.15">
      <c r="A8" s="497"/>
      <c r="B8" s="500"/>
      <c r="C8" s="500"/>
      <c r="D8" s="500"/>
      <c r="E8" s="503" t="s">
        <v>589</v>
      </c>
      <c r="F8" s="503" t="s">
        <v>590</v>
      </c>
      <c r="G8" s="503"/>
      <c r="H8" s="503"/>
      <c r="I8" s="503"/>
      <c r="J8" s="503"/>
      <c r="K8" s="508" t="s">
        <v>305</v>
      </c>
      <c r="L8" s="508" t="s">
        <v>306</v>
      </c>
      <c r="M8" s="503"/>
      <c r="N8" s="503"/>
      <c r="O8" s="503"/>
      <c r="P8" s="503"/>
      <c r="Q8" s="503"/>
      <c r="R8" s="506"/>
    </row>
    <row r="9" spans="1:48" s="264" customFormat="1" ht="41" customHeight="1" thickBot="1" x14ac:dyDescent="0.2">
      <c r="A9" s="498"/>
      <c r="B9" s="501"/>
      <c r="C9" s="501"/>
      <c r="D9" s="501"/>
      <c r="E9" s="504"/>
      <c r="F9" s="504"/>
      <c r="G9" s="504"/>
      <c r="H9" s="504"/>
      <c r="I9" s="504"/>
      <c r="J9" s="504"/>
      <c r="K9" s="509"/>
      <c r="L9" s="509"/>
      <c r="M9" s="504"/>
      <c r="N9" s="504"/>
      <c r="O9" s="504"/>
      <c r="P9" s="504"/>
      <c r="Q9" s="504"/>
      <c r="R9" s="507"/>
    </row>
    <row r="10" spans="1:48" s="264" customFormat="1" ht="26" customHeight="1" thickBot="1" x14ac:dyDescent="0.2">
      <c r="A10" s="388">
        <v>1</v>
      </c>
      <c r="B10" s="389">
        <v>2</v>
      </c>
      <c r="C10" s="389">
        <v>3</v>
      </c>
      <c r="D10" s="390">
        <v>4</v>
      </c>
      <c r="E10" s="390">
        <v>5</v>
      </c>
      <c r="F10" s="390">
        <v>6</v>
      </c>
      <c r="G10" s="390">
        <v>7</v>
      </c>
      <c r="H10" s="390">
        <v>8</v>
      </c>
      <c r="I10" s="390">
        <v>9</v>
      </c>
      <c r="J10" s="390">
        <v>10</v>
      </c>
      <c r="K10" s="389">
        <v>11</v>
      </c>
      <c r="L10" s="389">
        <v>12</v>
      </c>
      <c r="M10" s="389">
        <v>13</v>
      </c>
      <c r="N10" s="390">
        <v>14</v>
      </c>
      <c r="O10" s="390">
        <v>15</v>
      </c>
      <c r="P10" s="389">
        <v>16</v>
      </c>
      <c r="Q10" s="390">
        <v>17</v>
      </c>
      <c r="R10" s="391">
        <v>18</v>
      </c>
    </row>
    <row r="11" spans="1:48" s="373" customFormat="1" hidden="1" thickTop="1" x14ac:dyDescent="0.15">
      <c r="A11" s="300"/>
      <c r="B11" s="350"/>
      <c r="C11" s="350"/>
      <c r="D11" s="350"/>
      <c r="E11" s="350"/>
      <c r="F11" s="350"/>
      <c r="G11" s="350"/>
      <c r="H11" s="350"/>
      <c r="I11" s="350"/>
      <c r="J11" s="350"/>
      <c r="K11" s="350"/>
      <c r="L11" s="350"/>
      <c r="M11" s="350"/>
      <c r="N11" s="350"/>
      <c r="O11" s="350"/>
      <c r="P11" s="386"/>
      <c r="Q11" s="350"/>
      <c r="R11" s="387"/>
    </row>
    <row r="12" spans="1:48" s="373" customFormat="1" ht="34" customHeight="1" thickTop="1" x14ac:dyDescent="0.15">
      <c r="A12" s="381" t="s">
        <v>254</v>
      </c>
      <c r="B12" s="374" t="s">
        <v>591</v>
      </c>
      <c r="C12" s="375"/>
      <c r="D12" s="345"/>
      <c r="E12" s="345"/>
      <c r="F12" s="345"/>
      <c r="G12" s="345"/>
      <c r="H12" s="345"/>
      <c r="I12" s="345"/>
      <c r="J12" s="345"/>
      <c r="K12" s="345"/>
      <c r="L12" s="345"/>
      <c r="M12" s="345"/>
      <c r="N12" s="345"/>
      <c r="O12" s="345"/>
      <c r="P12" s="392">
        <v>0</v>
      </c>
      <c r="Q12" s="345"/>
      <c r="R12" s="354"/>
    </row>
    <row r="13" spans="1:48" s="373" customFormat="1" ht="34" customHeight="1" x14ac:dyDescent="0.15">
      <c r="A13" s="381" t="s">
        <v>255</v>
      </c>
      <c r="B13" s="374" t="s">
        <v>592</v>
      </c>
      <c r="C13" s="376" t="s">
        <v>593</v>
      </c>
      <c r="D13" s="383"/>
      <c r="E13" s="383"/>
      <c r="F13" s="384"/>
      <c r="G13" s="384"/>
      <c r="H13" s="384"/>
      <c r="I13" s="384"/>
      <c r="J13" s="345"/>
      <c r="K13" s="345"/>
      <c r="L13" s="345"/>
      <c r="M13" s="345"/>
      <c r="N13" s="345"/>
      <c r="O13" s="345"/>
      <c r="P13" s="345"/>
      <c r="Q13" s="345"/>
      <c r="R13" s="385"/>
      <c r="S13" s="352"/>
      <c r="T13" s="263"/>
      <c r="U13" s="352"/>
      <c r="V13" s="352"/>
      <c r="W13" s="352"/>
      <c r="X13" s="263"/>
      <c r="Y13" s="263"/>
      <c r="Z13" s="263"/>
      <c r="AA13" s="263"/>
      <c r="AB13" s="263"/>
      <c r="AC13" s="263"/>
      <c r="AD13" s="263"/>
      <c r="AE13" s="263"/>
      <c r="AF13" s="352"/>
      <c r="AG13" s="352"/>
      <c r="AH13" s="352"/>
      <c r="AI13" s="352"/>
      <c r="AJ13" s="263"/>
      <c r="AK13" s="263"/>
      <c r="AL13" s="263"/>
      <c r="AM13" s="263"/>
      <c r="AN13" s="352"/>
      <c r="AO13" s="263"/>
      <c r="AP13" s="352"/>
      <c r="AQ13" s="352"/>
      <c r="AR13" s="352"/>
      <c r="AS13" s="352"/>
      <c r="AT13" s="352"/>
      <c r="AU13" s="352"/>
      <c r="AV13" s="352"/>
    </row>
    <row r="14" spans="1:48" s="373" customFormat="1" ht="34" customHeight="1" x14ac:dyDescent="0.15">
      <c r="A14" s="381"/>
      <c r="B14" s="377" t="s">
        <v>310</v>
      </c>
      <c r="C14" s="340"/>
      <c r="D14" s="383"/>
      <c r="E14" s="383"/>
      <c r="F14" s="384"/>
      <c r="G14" s="384"/>
      <c r="H14" s="384"/>
      <c r="I14" s="384"/>
      <c r="J14" s="345"/>
      <c r="K14" s="345"/>
      <c r="L14" s="345"/>
      <c r="M14" s="345"/>
      <c r="N14" s="345"/>
      <c r="O14" s="345"/>
      <c r="P14" s="345"/>
      <c r="Q14" s="345"/>
      <c r="R14" s="385"/>
      <c r="S14" s="352"/>
      <c r="T14" s="263"/>
      <c r="U14" s="352"/>
      <c r="V14" s="352"/>
      <c r="W14" s="352"/>
      <c r="X14" s="263"/>
      <c r="Y14" s="263"/>
      <c r="Z14" s="263"/>
      <c r="AA14" s="263"/>
      <c r="AB14" s="263"/>
      <c r="AC14" s="263"/>
      <c r="AD14" s="263"/>
      <c r="AE14" s="263"/>
      <c r="AF14" s="352"/>
      <c r="AG14" s="352"/>
      <c r="AH14" s="352"/>
      <c r="AI14" s="352"/>
      <c r="AJ14" s="263"/>
      <c r="AK14" s="263"/>
      <c r="AL14" s="263"/>
      <c r="AM14" s="263"/>
      <c r="AN14" s="352"/>
      <c r="AO14" s="352"/>
      <c r="AP14" s="352"/>
      <c r="AQ14" s="352"/>
      <c r="AR14" s="352"/>
      <c r="AS14" s="352"/>
      <c r="AT14" s="352"/>
      <c r="AU14" s="352"/>
      <c r="AV14" s="352"/>
    </row>
    <row r="15" spans="1:48" s="373" customFormat="1" ht="34" customHeight="1" x14ac:dyDescent="0.15">
      <c r="A15" s="381" t="s">
        <v>256</v>
      </c>
      <c r="B15" s="374" t="s">
        <v>594</v>
      </c>
      <c r="C15" s="376" t="s">
        <v>593</v>
      </c>
      <c r="D15" s="383"/>
      <c r="E15" s="383"/>
      <c r="F15" s="384"/>
      <c r="G15" s="384"/>
      <c r="H15" s="384"/>
      <c r="I15" s="384"/>
      <c r="J15" s="345"/>
      <c r="K15" s="345"/>
      <c r="L15" s="345"/>
      <c r="M15" s="345"/>
      <c r="N15" s="345"/>
      <c r="O15" s="345"/>
      <c r="P15" s="345"/>
      <c r="Q15" s="345"/>
      <c r="R15" s="385"/>
      <c r="S15" s="352"/>
      <c r="T15" s="263"/>
      <c r="U15" s="352"/>
      <c r="V15" s="352"/>
      <c r="W15" s="352"/>
      <c r="X15" s="263"/>
      <c r="Y15" s="263"/>
      <c r="Z15" s="263"/>
      <c r="AA15" s="263"/>
      <c r="AB15" s="263"/>
      <c r="AC15" s="263"/>
      <c r="AD15" s="263"/>
      <c r="AE15" s="263"/>
      <c r="AF15" s="352"/>
      <c r="AG15" s="352"/>
      <c r="AH15" s="352"/>
      <c r="AI15" s="352"/>
      <c r="AJ15" s="263"/>
      <c r="AK15" s="263"/>
      <c r="AL15" s="263"/>
      <c r="AM15" s="263"/>
      <c r="AN15" s="352"/>
      <c r="AO15" s="352"/>
      <c r="AP15" s="352"/>
      <c r="AQ15" s="352"/>
      <c r="AR15" s="352"/>
      <c r="AS15" s="352"/>
      <c r="AT15" s="352"/>
      <c r="AU15" s="352"/>
      <c r="AV15" s="352"/>
    </row>
    <row r="16" spans="1:48" s="373" customFormat="1" ht="34" customHeight="1" x14ac:dyDescent="0.15">
      <c r="A16" s="381"/>
      <c r="B16" s="374" t="s">
        <v>310</v>
      </c>
      <c r="C16" s="378"/>
      <c r="D16" s="383"/>
      <c r="E16" s="383"/>
      <c r="F16" s="384"/>
      <c r="G16" s="384"/>
      <c r="H16" s="384"/>
      <c r="I16" s="384"/>
      <c r="J16" s="345"/>
      <c r="K16" s="345"/>
      <c r="L16" s="345"/>
      <c r="M16" s="345"/>
      <c r="N16" s="345"/>
      <c r="O16" s="345"/>
      <c r="P16" s="345"/>
      <c r="Q16" s="345"/>
      <c r="R16" s="385"/>
      <c r="S16" s="352"/>
      <c r="T16" s="263"/>
      <c r="U16" s="352"/>
      <c r="V16" s="352"/>
      <c r="W16" s="352"/>
      <c r="X16" s="263"/>
      <c r="Y16" s="263"/>
      <c r="Z16" s="263"/>
      <c r="AA16" s="263"/>
      <c r="AB16" s="263"/>
      <c r="AC16" s="263"/>
      <c r="AD16" s="263"/>
      <c r="AE16" s="263"/>
      <c r="AF16" s="352"/>
      <c r="AG16" s="352"/>
      <c r="AH16" s="352"/>
      <c r="AI16" s="352"/>
      <c r="AJ16" s="263"/>
      <c r="AK16" s="263"/>
      <c r="AL16" s="263"/>
      <c r="AM16" s="263"/>
      <c r="AN16" s="352"/>
      <c r="AO16" s="352"/>
      <c r="AP16" s="352"/>
      <c r="AQ16" s="352"/>
      <c r="AR16" s="352"/>
      <c r="AS16" s="352"/>
      <c r="AT16" s="352"/>
      <c r="AU16" s="352"/>
      <c r="AV16" s="352"/>
    </row>
    <row r="17" spans="1:48" s="373" customFormat="1" ht="34" customHeight="1" x14ac:dyDescent="0.15">
      <c r="A17" s="381" t="s">
        <v>257</v>
      </c>
      <c r="B17" s="374" t="s">
        <v>595</v>
      </c>
      <c r="C17" s="376" t="s">
        <v>593</v>
      </c>
      <c r="D17" s="383"/>
      <c r="E17" s="383"/>
      <c r="F17" s="384"/>
      <c r="G17" s="384"/>
      <c r="H17" s="384"/>
      <c r="I17" s="384"/>
      <c r="J17" s="345"/>
      <c r="K17" s="345"/>
      <c r="L17" s="345"/>
      <c r="M17" s="345"/>
      <c r="N17" s="345"/>
      <c r="O17" s="345"/>
      <c r="P17" s="345"/>
      <c r="Q17" s="345"/>
      <c r="R17" s="385"/>
      <c r="S17" s="352"/>
      <c r="T17" s="263"/>
      <c r="U17" s="352"/>
      <c r="V17" s="352"/>
      <c r="W17" s="352"/>
      <c r="X17" s="263"/>
      <c r="Y17" s="263"/>
      <c r="Z17" s="263"/>
      <c r="AA17" s="263"/>
      <c r="AB17" s="263"/>
      <c r="AC17" s="263"/>
      <c r="AD17" s="263"/>
      <c r="AE17" s="263"/>
      <c r="AF17" s="352"/>
      <c r="AG17" s="352"/>
      <c r="AH17" s="352"/>
      <c r="AI17" s="352"/>
      <c r="AJ17" s="263"/>
      <c r="AK17" s="263"/>
      <c r="AL17" s="263"/>
      <c r="AM17" s="263"/>
      <c r="AN17" s="352"/>
      <c r="AO17" s="352"/>
      <c r="AP17" s="352"/>
      <c r="AQ17" s="352"/>
      <c r="AR17" s="352"/>
      <c r="AS17" s="352"/>
      <c r="AT17" s="352"/>
      <c r="AU17" s="352"/>
      <c r="AV17" s="352"/>
    </row>
    <row r="18" spans="1:48" s="373" customFormat="1" ht="34" customHeight="1" x14ac:dyDescent="0.15">
      <c r="A18" s="288"/>
      <c r="B18" s="348"/>
      <c r="C18" s="271"/>
      <c r="D18" s="383"/>
      <c r="E18" s="383"/>
      <c r="F18" s="384"/>
      <c r="G18" s="384"/>
      <c r="H18" s="384"/>
      <c r="I18" s="384"/>
      <c r="J18" s="345"/>
      <c r="K18" s="345"/>
      <c r="L18" s="345"/>
      <c r="M18" s="345"/>
      <c r="N18" s="345"/>
      <c r="O18" s="345"/>
      <c r="P18" s="345"/>
      <c r="Q18" s="345"/>
      <c r="R18" s="385"/>
      <c r="S18" s="352"/>
      <c r="T18" s="263"/>
      <c r="U18" s="352"/>
      <c r="V18" s="352"/>
      <c r="W18" s="352"/>
      <c r="X18" s="263"/>
      <c r="Y18" s="263"/>
      <c r="Z18" s="263"/>
      <c r="AA18" s="263"/>
      <c r="AB18" s="263"/>
      <c r="AC18" s="263"/>
      <c r="AD18" s="263"/>
      <c r="AE18" s="263"/>
      <c r="AF18" s="352"/>
      <c r="AG18" s="352"/>
      <c r="AH18" s="352"/>
      <c r="AI18" s="352"/>
      <c r="AJ18" s="263"/>
      <c r="AK18" s="263"/>
      <c r="AL18" s="263"/>
      <c r="AM18" s="263"/>
      <c r="AN18" s="352"/>
      <c r="AO18" s="352"/>
      <c r="AP18" s="352"/>
      <c r="AQ18" s="352"/>
      <c r="AR18" s="352"/>
      <c r="AS18" s="352"/>
      <c r="AT18" s="352"/>
      <c r="AU18" s="352"/>
      <c r="AV18" s="352"/>
    </row>
    <row r="19" spans="1:48" s="373" customFormat="1" ht="34" customHeight="1" x14ac:dyDescent="0.15">
      <c r="A19" s="286" t="s">
        <v>258</v>
      </c>
      <c r="B19" s="353" t="s">
        <v>596</v>
      </c>
      <c r="C19" s="255" t="s">
        <v>23</v>
      </c>
      <c r="D19" s="383"/>
      <c r="E19" s="383"/>
      <c r="F19" s="384"/>
      <c r="G19" s="384"/>
      <c r="H19" s="384"/>
      <c r="I19" s="384"/>
      <c r="J19" s="345"/>
      <c r="K19" s="345"/>
      <c r="L19" s="345"/>
      <c r="M19" s="345"/>
      <c r="N19" s="345"/>
      <c r="O19" s="345"/>
      <c r="P19" s="345"/>
      <c r="Q19" s="345"/>
      <c r="R19" s="385"/>
      <c r="S19" s="352"/>
      <c r="T19" s="263"/>
      <c r="U19" s="352"/>
      <c r="V19" s="352"/>
      <c r="W19" s="352"/>
      <c r="X19" s="263"/>
      <c r="Y19" s="263"/>
      <c r="Z19" s="263"/>
      <c r="AA19" s="263"/>
      <c r="AB19" s="263"/>
      <c r="AC19" s="263"/>
      <c r="AD19" s="263"/>
      <c r="AE19" s="263"/>
      <c r="AF19" s="352"/>
      <c r="AG19" s="352"/>
      <c r="AH19" s="352"/>
      <c r="AI19" s="352"/>
      <c r="AJ19" s="263"/>
      <c r="AK19" s="263"/>
      <c r="AL19" s="263"/>
      <c r="AM19" s="263"/>
      <c r="AN19" s="352"/>
      <c r="AO19" s="352"/>
      <c r="AP19" s="352"/>
      <c r="AQ19" s="352"/>
      <c r="AR19" s="352"/>
      <c r="AS19" s="352"/>
      <c r="AT19" s="352"/>
      <c r="AU19" s="352"/>
      <c r="AV19" s="352"/>
    </row>
    <row r="20" spans="1:48" s="373" customFormat="1" ht="34" customHeight="1" thickBot="1" x14ac:dyDescent="0.2">
      <c r="A20" s="356"/>
      <c r="B20" s="357"/>
      <c r="C20" s="357"/>
      <c r="D20" s="357"/>
      <c r="E20" s="357"/>
      <c r="F20" s="357"/>
      <c r="G20" s="357"/>
      <c r="H20" s="357"/>
      <c r="I20" s="357"/>
      <c r="J20" s="357"/>
      <c r="K20" s="357"/>
      <c r="L20" s="357"/>
      <c r="M20" s="357"/>
      <c r="N20" s="357"/>
      <c r="O20" s="357"/>
      <c r="P20" s="357"/>
      <c r="Q20" s="357"/>
      <c r="R20" s="359"/>
    </row>
    <row r="21" spans="1:48" s="260" customFormat="1" ht="14" x14ac:dyDescent="0.15"/>
    <row r="22" spans="1:48" s="260" customFormat="1" ht="14" x14ac:dyDescent="0.15">
      <c r="A22" s="351"/>
      <c r="B22" s="351"/>
      <c r="C22" s="351"/>
      <c r="D22" s="351"/>
      <c r="E22" s="351"/>
      <c r="K22" s="296"/>
      <c r="L22" s="296"/>
      <c r="M22" s="296"/>
      <c r="N22" s="296"/>
      <c r="O22" s="296"/>
    </row>
    <row r="23" spans="1:48" s="260" customFormat="1" ht="16" customHeight="1" x14ac:dyDescent="0.15">
      <c r="A23" s="351"/>
      <c r="B23" s="453" t="s">
        <v>267</v>
      </c>
      <c r="C23" s="453"/>
      <c r="D23" s="453"/>
      <c r="E23" s="453"/>
      <c r="F23" s="344"/>
      <c r="G23" s="248"/>
      <c r="H23" s="248"/>
      <c r="I23" s="248"/>
      <c r="J23" s="248"/>
      <c r="K23" s="450" t="s">
        <v>402</v>
      </c>
      <c r="L23" s="450"/>
      <c r="M23" s="450"/>
      <c r="N23" s="450"/>
      <c r="O23" s="450"/>
      <c r="P23" s="450"/>
      <c r="Q23" s="450"/>
      <c r="R23" s="450"/>
    </row>
    <row r="24" spans="1:48" s="260" customFormat="1" ht="16" customHeight="1" x14ac:dyDescent="0.15">
      <c r="A24" s="351"/>
      <c r="B24" s="453" t="s">
        <v>285</v>
      </c>
      <c r="C24" s="453"/>
      <c r="D24" s="453"/>
      <c r="E24" s="453"/>
      <c r="F24" s="344"/>
      <c r="G24" s="248"/>
      <c r="H24" s="248"/>
      <c r="I24" s="248"/>
      <c r="J24" s="248"/>
      <c r="K24" s="248"/>
      <c r="L24" s="248"/>
      <c r="M24" s="248"/>
      <c r="N24" s="248"/>
      <c r="O24" s="248"/>
      <c r="P24" s="248"/>
    </row>
    <row r="25" spans="1:48" s="260" customFormat="1" ht="16" customHeight="1" x14ac:dyDescent="0.15">
      <c r="A25" s="265"/>
      <c r="B25" s="453" t="s">
        <v>560</v>
      </c>
      <c r="C25" s="453"/>
      <c r="D25" s="453"/>
      <c r="E25" s="453"/>
      <c r="F25" s="344"/>
      <c r="G25" s="248"/>
      <c r="H25" s="248"/>
      <c r="I25" s="248"/>
      <c r="J25" s="248"/>
      <c r="K25" s="450" t="s">
        <v>571</v>
      </c>
      <c r="L25" s="450"/>
      <c r="M25" s="450"/>
      <c r="N25" s="450"/>
      <c r="O25" s="450"/>
      <c r="P25" s="450"/>
      <c r="Q25" s="450"/>
      <c r="R25" s="450"/>
    </row>
    <row r="26" spans="1:48" s="260" customFormat="1" ht="16" customHeight="1" x14ac:dyDescent="0.15">
      <c r="A26" s="265"/>
      <c r="B26" s="344"/>
      <c r="C26" s="344"/>
      <c r="D26" s="344"/>
      <c r="E26" s="344"/>
      <c r="F26" s="344"/>
      <c r="G26" s="248"/>
      <c r="H26" s="248"/>
      <c r="I26" s="248"/>
      <c r="J26" s="248"/>
      <c r="K26" s="248"/>
      <c r="L26" s="248"/>
      <c r="M26" s="248"/>
      <c r="N26" s="248"/>
      <c r="O26" s="248"/>
      <c r="P26" s="248"/>
    </row>
    <row r="27" spans="1:48" s="260" customFormat="1" ht="16" customHeight="1" x14ac:dyDescent="0.15">
      <c r="A27" s="266"/>
      <c r="B27" s="344"/>
      <c r="C27" s="344"/>
      <c r="D27" s="344"/>
      <c r="E27" s="344"/>
      <c r="F27" s="344"/>
      <c r="G27" s="248"/>
      <c r="H27" s="248"/>
      <c r="I27" s="248"/>
      <c r="J27" s="248"/>
      <c r="K27" s="248"/>
      <c r="L27" s="248"/>
      <c r="M27" s="248"/>
      <c r="N27" s="248"/>
      <c r="O27" s="248"/>
      <c r="P27" s="248"/>
    </row>
    <row r="28" spans="1:48" s="260" customFormat="1" ht="16" customHeight="1" x14ac:dyDescent="0.15">
      <c r="A28" s="266"/>
      <c r="B28" s="344"/>
      <c r="C28" s="344"/>
      <c r="D28" s="344"/>
      <c r="E28" s="344"/>
      <c r="F28" s="344"/>
      <c r="G28" s="248"/>
      <c r="H28" s="248"/>
      <c r="I28" s="248"/>
      <c r="J28" s="248"/>
      <c r="K28" s="248"/>
      <c r="L28" s="248"/>
      <c r="M28" s="248"/>
      <c r="N28" s="248"/>
      <c r="O28" s="248"/>
      <c r="P28" s="248"/>
    </row>
    <row r="29" spans="1:48" s="260" customFormat="1" ht="16" customHeight="1" x14ac:dyDescent="0.15">
      <c r="A29" s="266"/>
      <c r="B29" s="344"/>
      <c r="C29" s="344"/>
      <c r="D29" s="344"/>
      <c r="E29" s="344"/>
      <c r="F29" s="344"/>
      <c r="G29" s="248"/>
      <c r="H29" s="248"/>
      <c r="I29" s="248"/>
      <c r="J29" s="248"/>
      <c r="K29" s="248"/>
      <c r="L29" s="248"/>
      <c r="M29" s="248"/>
      <c r="N29" s="248"/>
      <c r="O29" s="248"/>
      <c r="P29" s="248"/>
    </row>
    <row r="30" spans="1:48" s="260" customFormat="1" ht="16" customHeight="1" x14ac:dyDescent="0.15">
      <c r="A30" s="267"/>
      <c r="B30" s="344"/>
      <c r="C30" s="344"/>
      <c r="D30" s="344"/>
      <c r="E30" s="344"/>
      <c r="F30" s="344"/>
      <c r="G30" s="248"/>
      <c r="H30" s="248"/>
      <c r="I30" s="248"/>
      <c r="J30" s="248"/>
      <c r="K30" s="248"/>
      <c r="L30" s="248"/>
      <c r="M30" s="248"/>
      <c r="N30" s="248"/>
      <c r="O30" s="248"/>
      <c r="P30" s="248"/>
    </row>
    <row r="31" spans="1:48" s="260" customFormat="1" ht="16" customHeight="1" x14ac:dyDescent="0.15">
      <c r="A31" s="265"/>
      <c r="B31" s="454" t="s">
        <v>562</v>
      </c>
      <c r="C31" s="454"/>
      <c r="D31" s="454"/>
      <c r="E31" s="454"/>
      <c r="F31" s="259"/>
      <c r="G31" s="248"/>
      <c r="H31" s="248"/>
      <c r="I31" s="248"/>
      <c r="J31" s="248"/>
      <c r="K31" s="450" t="s">
        <v>564</v>
      </c>
      <c r="L31" s="450"/>
      <c r="M31" s="450"/>
      <c r="N31" s="450"/>
      <c r="O31" s="450"/>
      <c r="P31" s="450"/>
      <c r="Q31" s="450"/>
      <c r="R31" s="450"/>
    </row>
    <row r="32" spans="1:48" s="260" customFormat="1" ht="16" customHeight="1" x14ac:dyDescent="0.15">
      <c r="B32" s="449" t="s">
        <v>563</v>
      </c>
      <c r="C32" s="449"/>
      <c r="D32" s="449"/>
      <c r="E32" s="449"/>
      <c r="F32" s="258"/>
      <c r="G32" s="244"/>
      <c r="H32" s="244"/>
      <c r="I32" s="244"/>
      <c r="J32" s="244"/>
      <c r="K32" s="451" t="s">
        <v>565</v>
      </c>
      <c r="L32" s="451"/>
      <c r="M32" s="451"/>
      <c r="N32" s="451"/>
      <c r="O32" s="451"/>
      <c r="P32" s="451"/>
      <c r="Q32" s="451"/>
      <c r="R32" s="451"/>
    </row>
    <row r="33" s="260" customFormat="1" ht="14" x14ac:dyDescent="0.15"/>
  </sheetData>
  <mergeCells count="32">
    <mergeCell ref="R7:R9"/>
    <mergeCell ref="E8:E9"/>
    <mergeCell ref="F8:F9"/>
    <mergeCell ref="K8:K9"/>
    <mergeCell ref="N7:N9"/>
    <mergeCell ref="O7:O9"/>
    <mergeCell ref="L8:L9"/>
    <mergeCell ref="I7:I9"/>
    <mergeCell ref="J7:J9"/>
    <mergeCell ref="K7:L7"/>
    <mergeCell ref="M7:M9"/>
    <mergeCell ref="B31:E31"/>
    <mergeCell ref="B32:E32"/>
    <mergeCell ref="K31:R31"/>
    <mergeCell ref="K32:R32"/>
    <mergeCell ref="A3:R3"/>
    <mergeCell ref="A4:R4"/>
    <mergeCell ref="A6:B6"/>
    <mergeCell ref="A7:A9"/>
    <mergeCell ref="B7:B9"/>
    <mergeCell ref="C7:C9"/>
    <mergeCell ref="D7:D9"/>
    <mergeCell ref="E7:F7"/>
    <mergeCell ref="G7:G9"/>
    <mergeCell ref="H7:H9"/>
    <mergeCell ref="P7:P9"/>
    <mergeCell ref="Q7:Q9"/>
    <mergeCell ref="B23:E23"/>
    <mergeCell ref="B24:E24"/>
    <mergeCell ref="B25:E25"/>
    <mergeCell ref="K23:R23"/>
    <mergeCell ref="K25:R25"/>
  </mergeCells>
  <printOptions horizontalCentered="1"/>
  <pageMargins left="0.7" right="1.2" top="0.75" bottom="0.75" header="0.3" footer="0.3"/>
  <pageSetup paperSize="5" scale="60" orientation="landscape"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2:P29"/>
  <sheetViews>
    <sheetView view="pageBreakPreview" topLeftCell="A2" zoomScaleNormal="100" zoomScaleSheetLayoutView="100" workbookViewId="0">
      <selection activeCell="E13" sqref="E13"/>
    </sheetView>
  </sheetViews>
  <sheetFormatPr baseColWidth="10" defaultColWidth="8.83203125" defaultRowHeight="15" x14ac:dyDescent="0.2"/>
  <cols>
    <col min="1" max="1" width="6.5" bestFit="1" customWidth="1"/>
    <col min="2" max="2" width="27.33203125" customWidth="1"/>
    <col min="3" max="3" width="14.6640625" customWidth="1"/>
    <col min="4" max="4" width="13.5" customWidth="1"/>
    <col min="5" max="5" width="11.83203125" customWidth="1"/>
    <col min="6" max="6" width="11.5" customWidth="1"/>
    <col min="7" max="7" width="9.1640625" customWidth="1"/>
    <col min="8" max="8" width="12" customWidth="1"/>
    <col min="9" max="10" width="9.1640625" customWidth="1"/>
    <col min="11" max="11" width="9" customWidth="1"/>
    <col min="12" max="12" width="11.83203125" customWidth="1"/>
    <col min="13" max="13" width="11.33203125" customWidth="1"/>
    <col min="14" max="14" width="11.1640625" customWidth="1"/>
    <col min="15" max="15" width="15.33203125" customWidth="1"/>
    <col min="16" max="16" width="11" customWidth="1"/>
  </cols>
  <sheetData>
    <row r="2" spans="1:16" s="260" customFormat="1" ht="25" x14ac:dyDescent="0.25">
      <c r="A2" s="419" t="s">
        <v>264</v>
      </c>
      <c r="B2" s="419"/>
      <c r="C2" s="419"/>
      <c r="D2" s="419"/>
      <c r="E2" s="419"/>
      <c r="F2" s="419"/>
      <c r="G2" s="419"/>
      <c r="H2" s="419"/>
      <c r="I2" s="419"/>
      <c r="J2" s="419"/>
      <c r="K2" s="419"/>
      <c r="L2" s="419"/>
      <c r="M2" s="419"/>
      <c r="N2" s="419"/>
      <c r="O2" s="419"/>
      <c r="P2" s="419"/>
    </row>
    <row r="3" spans="1:16" s="260" customFormat="1" ht="25" x14ac:dyDescent="0.25">
      <c r="A3" s="419" t="s">
        <v>281</v>
      </c>
      <c r="B3" s="419"/>
      <c r="C3" s="419"/>
      <c r="D3" s="419"/>
      <c r="E3" s="419"/>
      <c r="F3" s="419"/>
      <c r="G3" s="419"/>
      <c r="H3" s="419"/>
      <c r="I3" s="419"/>
      <c r="J3" s="419"/>
      <c r="K3" s="419"/>
      <c r="L3" s="419"/>
      <c r="M3" s="419"/>
      <c r="N3" s="419"/>
      <c r="O3" s="419"/>
      <c r="P3" s="419"/>
    </row>
    <row r="4" spans="1:16" ht="26" x14ac:dyDescent="0.3">
      <c r="A4" s="436"/>
      <c r="B4" s="436"/>
      <c r="C4" s="436"/>
      <c r="D4" s="436"/>
      <c r="E4" s="436"/>
      <c r="F4" s="436"/>
      <c r="G4" s="436"/>
      <c r="H4" s="436"/>
      <c r="I4" s="436"/>
      <c r="J4" s="436"/>
      <c r="K4" s="436"/>
      <c r="L4" s="436"/>
      <c r="M4" s="436"/>
      <c r="N4" s="436"/>
      <c r="O4" s="436"/>
      <c r="P4" s="436"/>
    </row>
    <row r="5" spans="1:16" s="248" customFormat="1" ht="23" customHeight="1" thickBot="1" x14ac:dyDescent="0.25">
      <c r="A5" s="249"/>
      <c r="B5" s="250" t="s">
        <v>266</v>
      </c>
      <c r="C5" s="250" t="s">
        <v>286</v>
      </c>
      <c r="D5" s="249"/>
      <c r="E5" s="249"/>
      <c r="F5" s="249"/>
      <c r="G5" s="249"/>
      <c r="H5" s="249"/>
      <c r="I5" s="249"/>
      <c r="J5" s="249"/>
      <c r="K5" s="249"/>
      <c r="L5" s="249"/>
      <c r="M5" s="249"/>
      <c r="N5" s="249"/>
      <c r="O5" s="249"/>
      <c r="P5" s="249"/>
    </row>
    <row r="6" spans="1:16" s="264" customFormat="1" ht="35" customHeight="1" x14ac:dyDescent="0.15">
      <c r="A6" s="496" t="s">
        <v>584</v>
      </c>
      <c r="B6" s="502" t="s">
        <v>292</v>
      </c>
      <c r="C6" s="502" t="s">
        <v>301</v>
      </c>
      <c r="D6" s="502" t="s">
        <v>302</v>
      </c>
      <c r="E6" s="502" t="s">
        <v>597</v>
      </c>
      <c r="F6" s="502"/>
      <c r="G6" s="502" t="s">
        <v>598</v>
      </c>
      <c r="H6" s="502"/>
      <c r="I6" s="502"/>
      <c r="J6" s="502" t="s">
        <v>599</v>
      </c>
      <c r="K6" s="502"/>
      <c r="L6" s="511" t="s">
        <v>600</v>
      </c>
      <c r="M6" s="502" t="s">
        <v>601</v>
      </c>
      <c r="N6" s="502" t="s">
        <v>328</v>
      </c>
      <c r="O6" s="502" t="s">
        <v>570</v>
      </c>
      <c r="P6" s="505" t="s">
        <v>566</v>
      </c>
    </row>
    <row r="7" spans="1:16" s="264" customFormat="1" ht="15" customHeight="1" x14ac:dyDescent="0.15">
      <c r="A7" s="497"/>
      <c r="B7" s="503"/>
      <c r="C7" s="503"/>
      <c r="D7" s="503"/>
      <c r="E7" s="503" t="s">
        <v>602</v>
      </c>
      <c r="F7" s="503" t="s">
        <v>603</v>
      </c>
      <c r="G7" s="503" t="s">
        <v>604</v>
      </c>
      <c r="H7" s="503" t="s">
        <v>605</v>
      </c>
      <c r="I7" s="503" t="s">
        <v>322</v>
      </c>
      <c r="J7" s="508" t="s">
        <v>606</v>
      </c>
      <c r="K7" s="508" t="s">
        <v>607</v>
      </c>
      <c r="L7" s="512"/>
      <c r="M7" s="503"/>
      <c r="N7" s="503"/>
      <c r="O7" s="503"/>
      <c r="P7" s="506"/>
    </row>
    <row r="8" spans="1:16" s="264" customFormat="1" ht="18" customHeight="1" thickBot="1" x14ac:dyDescent="0.2">
      <c r="A8" s="498"/>
      <c r="B8" s="504"/>
      <c r="C8" s="504"/>
      <c r="D8" s="504"/>
      <c r="E8" s="504"/>
      <c r="F8" s="504"/>
      <c r="G8" s="504"/>
      <c r="H8" s="504"/>
      <c r="I8" s="504"/>
      <c r="J8" s="509"/>
      <c r="K8" s="509"/>
      <c r="L8" s="513"/>
      <c r="M8" s="504"/>
      <c r="N8" s="504"/>
      <c r="O8" s="504"/>
      <c r="P8" s="507"/>
    </row>
    <row r="9" spans="1:16" s="264" customFormat="1" ht="22" customHeight="1" thickBot="1" x14ac:dyDescent="0.2">
      <c r="A9" s="388">
        <v>1</v>
      </c>
      <c r="B9" s="389">
        <v>2</v>
      </c>
      <c r="C9" s="389">
        <v>3</v>
      </c>
      <c r="D9" s="390">
        <v>4</v>
      </c>
      <c r="E9" s="389">
        <v>5</v>
      </c>
      <c r="F9" s="389">
        <v>6</v>
      </c>
      <c r="G9" s="390">
        <v>7</v>
      </c>
      <c r="H9" s="389">
        <v>8</v>
      </c>
      <c r="I9" s="389">
        <v>9</v>
      </c>
      <c r="J9" s="390">
        <v>10</v>
      </c>
      <c r="K9" s="389">
        <v>11</v>
      </c>
      <c r="L9" s="389">
        <v>12</v>
      </c>
      <c r="M9" s="390">
        <v>13</v>
      </c>
      <c r="N9" s="390">
        <v>14</v>
      </c>
      <c r="O9" s="389">
        <v>15</v>
      </c>
      <c r="P9" s="391">
        <v>16</v>
      </c>
    </row>
    <row r="10" spans="1:16" s="260" customFormat="1" ht="27" customHeight="1" thickTop="1" x14ac:dyDescent="0.15">
      <c r="A10" s="395" t="s">
        <v>259</v>
      </c>
      <c r="B10" s="393" t="s">
        <v>608</v>
      </c>
      <c r="C10" s="394"/>
      <c r="D10" s="345"/>
      <c r="E10" s="345"/>
      <c r="F10" s="345"/>
      <c r="G10" s="345"/>
      <c r="H10" s="345"/>
      <c r="I10" s="345"/>
      <c r="J10" s="345"/>
      <c r="K10" s="345"/>
      <c r="L10" s="345"/>
      <c r="M10" s="345"/>
      <c r="N10" s="345"/>
      <c r="O10" s="382"/>
      <c r="P10" s="354"/>
    </row>
    <row r="11" spans="1:16" s="260" customFormat="1" ht="27" customHeight="1" x14ac:dyDescent="0.15">
      <c r="A11" s="395" t="s">
        <v>260</v>
      </c>
      <c r="B11" s="393" t="s">
        <v>609</v>
      </c>
      <c r="C11" s="380" t="s">
        <v>23</v>
      </c>
      <c r="D11" s="384"/>
      <c r="E11" s="345"/>
      <c r="F11" s="345"/>
      <c r="G11" s="345"/>
      <c r="H11" s="345"/>
      <c r="I11" s="345"/>
      <c r="J11" s="345"/>
      <c r="K11" s="345"/>
      <c r="L11" s="345"/>
      <c r="M11" s="345"/>
      <c r="N11" s="383"/>
      <c r="O11" s="383"/>
      <c r="P11" s="385"/>
    </row>
    <row r="12" spans="1:16" s="260" customFormat="1" ht="27" customHeight="1" x14ac:dyDescent="0.15">
      <c r="A12" s="396"/>
      <c r="B12" s="394" t="s">
        <v>310</v>
      </c>
      <c r="C12" s="394"/>
      <c r="D12" s="384"/>
      <c r="E12" s="345"/>
      <c r="F12" s="345"/>
      <c r="G12" s="345"/>
      <c r="H12" s="345"/>
      <c r="I12" s="345"/>
      <c r="J12" s="345"/>
      <c r="K12" s="345"/>
      <c r="L12" s="345"/>
      <c r="M12" s="345"/>
      <c r="N12" s="383"/>
      <c r="O12" s="383"/>
      <c r="P12" s="385"/>
    </row>
    <row r="13" spans="1:16" s="260" customFormat="1" ht="36" customHeight="1" x14ac:dyDescent="0.15">
      <c r="A13" s="397" t="s">
        <v>261</v>
      </c>
      <c r="B13" s="393" t="s">
        <v>610</v>
      </c>
      <c r="C13" s="380" t="s">
        <v>23</v>
      </c>
      <c r="D13" s="349"/>
      <c r="E13" s="349"/>
      <c r="F13" s="349"/>
      <c r="G13" s="349"/>
      <c r="H13" s="349"/>
      <c r="I13" s="349"/>
      <c r="J13" s="349"/>
      <c r="K13" s="349"/>
      <c r="L13" s="349"/>
      <c r="M13" s="349"/>
      <c r="N13" s="349"/>
      <c r="O13" s="349"/>
      <c r="P13" s="355"/>
    </row>
    <row r="14" spans="1:16" s="260" customFormat="1" ht="27" customHeight="1" x14ac:dyDescent="0.15">
      <c r="A14" s="396"/>
      <c r="B14" s="394" t="s">
        <v>310</v>
      </c>
      <c r="C14" s="394"/>
      <c r="D14" s="349"/>
      <c r="E14" s="349"/>
      <c r="F14" s="349"/>
      <c r="G14" s="349"/>
      <c r="H14" s="349"/>
      <c r="I14" s="349"/>
      <c r="J14" s="349"/>
      <c r="K14" s="349"/>
      <c r="L14" s="349"/>
      <c r="M14" s="349"/>
      <c r="N14" s="349"/>
      <c r="O14" s="349"/>
      <c r="P14" s="355"/>
    </row>
    <row r="15" spans="1:16" s="260" customFormat="1" ht="35" customHeight="1" x14ac:dyDescent="0.15">
      <c r="A15" s="395" t="s">
        <v>262</v>
      </c>
      <c r="B15" s="393" t="s">
        <v>611</v>
      </c>
      <c r="C15" s="380" t="s">
        <v>23</v>
      </c>
      <c r="D15" s="349"/>
      <c r="E15" s="349"/>
      <c r="F15" s="349"/>
      <c r="G15" s="349"/>
      <c r="H15" s="349"/>
      <c r="I15" s="349"/>
      <c r="J15" s="349"/>
      <c r="K15" s="349"/>
      <c r="L15" s="349"/>
      <c r="M15" s="349"/>
      <c r="N15" s="349"/>
      <c r="O15" s="349"/>
      <c r="P15" s="355"/>
    </row>
    <row r="16" spans="1:16" s="260" customFormat="1" ht="27" customHeight="1" thickBot="1" x14ac:dyDescent="0.2">
      <c r="A16" s="356"/>
      <c r="B16" s="357"/>
      <c r="C16" s="357"/>
      <c r="D16" s="357"/>
      <c r="E16" s="357"/>
      <c r="F16" s="357"/>
      <c r="G16" s="357"/>
      <c r="H16" s="357"/>
      <c r="I16" s="357"/>
      <c r="J16" s="357"/>
      <c r="K16" s="357"/>
      <c r="L16" s="357"/>
      <c r="M16" s="357"/>
      <c r="N16" s="357"/>
      <c r="O16" s="357"/>
      <c r="P16" s="359"/>
    </row>
    <row r="17" spans="1:16" s="260" customFormat="1" ht="14" x14ac:dyDescent="0.15"/>
    <row r="18" spans="1:16" s="260" customFormat="1" ht="14" x14ac:dyDescent="0.15">
      <c r="A18" s="351"/>
      <c r="B18" s="351"/>
      <c r="C18" s="351"/>
      <c r="D18" s="351"/>
      <c r="E18" s="351"/>
      <c r="K18" s="296"/>
      <c r="L18" s="296"/>
      <c r="M18" s="296"/>
      <c r="N18" s="296"/>
      <c r="O18" s="296"/>
    </row>
    <row r="19" spans="1:16" s="260" customFormat="1" ht="15" customHeight="1" x14ac:dyDescent="0.15">
      <c r="A19" s="453" t="s">
        <v>267</v>
      </c>
      <c r="B19" s="453"/>
      <c r="C19" s="453"/>
      <c r="D19" s="453"/>
      <c r="E19" s="453"/>
      <c r="F19" s="344"/>
      <c r="G19" s="248"/>
      <c r="H19" s="248"/>
      <c r="I19" s="248"/>
      <c r="J19" s="248"/>
      <c r="K19" s="450" t="s">
        <v>402</v>
      </c>
      <c r="L19" s="450"/>
      <c r="M19" s="450"/>
      <c r="N19" s="450"/>
      <c r="O19" s="450"/>
      <c r="P19" s="450"/>
    </row>
    <row r="20" spans="1:16" s="260" customFormat="1" ht="15" customHeight="1" x14ac:dyDescent="0.15">
      <c r="A20" s="453" t="s">
        <v>285</v>
      </c>
      <c r="B20" s="453"/>
      <c r="C20" s="453"/>
      <c r="D20" s="453"/>
      <c r="E20" s="453"/>
      <c r="F20" s="344"/>
      <c r="G20" s="248"/>
      <c r="H20" s="248"/>
      <c r="I20" s="248"/>
      <c r="J20" s="248"/>
      <c r="K20" s="248"/>
      <c r="L20" s="248"/>
      <c r="M20" s="248"/>
      <c r="N20" s="248"/>
      <c r="O20" s="248"/>
      <c r="P20" s="248"/>
    </row>
    <row r="21" spans="1:16" s="260" customFormat="1" ht="15" customHeight="1" x14ac:dyDescent="0.15">
      <c r="A21" s="453" t="s">
        <v>560</v>
      </c>
      <c r="B21" s="453"/>
      <c r="C21" s="453"/>
      <c r="D21" s="453"/>
      <c r="E21" s="453"/>
      <c r="F21" s="344"/>
      <c r="G21" s="248"/>
      <c r="H21" s="248"/>
      <c r="I21" s="248"/>
      <c r="J21" s="248"/>
      <c r="K21" s="450" t="s">
        <v>571</v>
      </c>
      <c r="L21" s="450"/>
      <c r="M21" s="450"/>
      <c r="N21" s="450"/>
      <c r="O21" s="450"/>
      <c r="P21" s="450"/>
    </row>
    <row r="22" spans="1:16" s="260" customFormat="1" ht="14" x14ac:dyDescent="0.15">
      <c r="A22" s="265"/>
      <c r="B22" s="344"/>
      <c r="C22" s="344"/>
      <c r="D22" s="344"/>
      <c r="E22" s="344"/>
      <c r="F22" s="344"/>
      <c r="G22" s="248"/>
      <c r="H22" s="248"/>
      <c r="I22" s="248"/>
      <c r="J22" s="248"/>
      <c r="K22" s="248"/>
      <c r="L22" s="248"/>
      <c r="M22" s="248"/>
      <c r="N22" s="248"/>
      <c r="O22" s="248"/>
      <c r="P22" s="248"/>
    </row>
    <row r="23" spans="1:16" s="260" customFormat="1" ht="14" x14ac:dyDescent="0.15">
      <c r="A23" s="266"/>
      <c r="B23" s="344"/>
      <c r="C23" s="344"/>
      <c r="D23" s="344"/>
      <c r="E23" s="344"/>
      <c r="F23" s="344"/>
      <c r="G23" s="248"/>
      <c r="H23" s="248"/>
      <c r="I23" s="248"/>
      <c r="J23" s="248"/>
      <c r="K23" s="248"/>
      <c r="L23" s="248"/>
      <c r="M23" s="248"/>
      <c r="N23" s="248"/>
      <c r="O23" s="248"/>
      <c r="P23" s="248"/>
    </row>
    <row r="24" spans="1:16" s="260" customFormat="1" ht="14" x14ac:dyDescent="0.15">
      <c r="A24" s="266"/>
      <c r="B24" s="344"/>
      <c r="C24" s="344"/>
      <c r="D24" s="344"/>
      <c r="E24" s="344"/>
      <c r="F24" s="344"/>
      <c r="G24" s="248"/>
      <c r="H24" s="248"/>
      <c r="I24" s="248"/>
      <c r="J24" s="248"/>
      <c r="K24" s="248"/>
      <c r="L24" s="248"/>
      <c r="M24" s="248"/>
      <c r="N24" s="248"/>
      <c r="O24" s="248"/>
      <c r="P24" s="248"/>
    </row>
    <row r="25" spans="1:16" s="260" customFormat="1" ht="14" x14ac:dyDescent="0.15">
      <c r="A25" s="266"/>
      <c r="B25" s="344"/>
      <c r="C25" s="344"/>
      <c r="D25" s="344"/>
      <c r="E25" s="344"/>
      <c r="F25" s="344"/>
      <c r="G25" s="248"/>
      <c r="H25" s="248"/>
      <c r="I25" s="248"/>
      <c r="J25" s="248"/>
      <c r="K25" s="248"/>
      <c r="L25" s="248"/>
      <c r="M25" s="248"/>
      <c r="N25" s="248"/>
      <c r="O25" s="248"/>
      <c r="P25" s="248"/>
    </row>
    <row r="26" spans="1:16" s="260" customFormat="1" ht="14" x14ac:dyDescent="0.15">
      <c r="A26" s="267"/>
      <c r="B26" s="344"/>
      <c r="C26" s="344"/>
      <c r="D26" s="344"/>
      <c r="E26" s="344"/>
      <c r="F26" s="344"/>
      <c r="G26" s="248"/>
      <c r="H26" s="248"/>
      <c r="I26" s="248"/>
      <c r="J26" s="248"/>
      <c r="K26" s="248"/>
      <c r="L26" s="248"/>
      <c r="M26" s="248"/>
      <c r="N26" s="248"/>
      <c r="O26" s="248"/>
      <c r="P26" s="248"/>
    </row>
    <row r="27" spans="1:16" s="260" customFormat="1" ht="15" customHeight="1" x14ac:dyDescent="0.15">
      <c r="A27" s="454" t="s">
        <v>562</v>
      </c>
      <c r="B27" s="454"/>
      <c r="C27" s="454"/>
      <c r="D27" s="454"/>
      <c r="E27" s="454"/>
      <c r="F27" s="259"/>
      <c r="G27" s="248"/>
      <c r="H27" s="248"/>
      <c r="I27" s="248"/>
      <c r="J27" s="248"/>
      <c r="K27" s="510" t="s">
        <v>564</v>
      </c>
      <c r="L27" s="510"/>
      <c r="M27" s="510"/>
      <c r="N27" s="510"/>
      <c r="O27" s="510"/>
      <c r="P27" s="510"/>
    </row>
    <row r="28" spans="1:16" s="260" customFormat="1" ht="15" customHeight="1" x14ac:dyDescent="0.15">
      <c r="A28" s="449" t="s">
        <v>563</v>
      </c>
      <c r="B28" s="449"/>
      <c r="C28" s="449"/>
      <c r="D28" s="449"/>
      <c r="E28" s="449"/>
      <c r="F28" s="258"/>
      <c r="G28" s="244"/>
      <c r="H28" s="244"/>
      <c r="I28" s="244"/>
      <c r="J28" s="244"/>
      <c r="K28" s="451" t="s">
        <v>565</v>
      </c>
      <c r="L28" s="451"/>
      <c r="M28" s="451"/>
      <c r="N28" s="451"/>
      <c r="O28" s="451"/>
      <c r="P28" s="451"/>
    </row>
    <row r="29" spans="1:16" s="260" customFormat="1" ht="14" x14ac:dyDescent="0.15"/>
  </sheetData>
  <mergeCells count="31">
    <mergeCell ref="F7:F8"/>
    <mergeCell ref="G7:G8"/>
    <mergeCell ref="H7:H8"/>
    <mergeCell ref="I7:I8"/>
    <mergeCell ref="O6:O8"/>
    <mergeCell ref="J7:J8"/>
    <mergeCell ref="K7:K8"/>
    <mergeCell ref="L6:L8"/>
    <mergeCell ref="M6:M8"/>
    <mergeCell ref="N6:N8"/>
    <mergeCell ref="K27:P27"/>
    <mergeCell ref="K28:P28"/>
    <mergeCell ref="A27:E27"/>
    <mergeCell ref="A28:E28"/>
    <mergeCell ref="A2:P2"/>
    <mergeCell ref="A3:P3"/>
    <mergeCell ref="A4:P4"/>
    <mergeCell ref="A6:A8"/>
    <mergeCell ref="B6:B8"/>
    <mergeCell ref="C6:C8"/>
    <mergeCell ref="D6:D8"/>
    <mergeCell ref="E6:F6"/>
    <mergeCell ref="G6:I6"/>
    <mergeCell ref="J6:K6"/>
    <mergeCell ref="P6:P8"/>
    <mergeCell ref="E7:E8"/>
    <mergeCell ref="K19:P19"/>
    <mergeCell ref="K21:P21"/>
    <mergeCell ref="A19:E19"/>
    <mergeCell ref="A20:E20"/>
    <mergeCell ref="A21:E21"/>
  </mergeCells>
  <printOptions horizontalCentered="1"/>
  <pageMargins left="1.22" right="1.36" top="0.75" bottom="0.75" header="0.3" footer="0.3"/>
  <pageSetup paperSize="5" scale="70" orientation="landscape"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2:O33"/>
  <sheetViews>
    <sheetView view="pageBreakPreview" zoomScale="110" zoomScaleNormal="100" zoomScaleSheetLayoutView="110" workbookViewId="0">
      <selection activeCell="A18" sqref="A18:D18"/>
    </sheetView>
  </sheetViews>
  <sheetFormatPr baseColWidth="10" defaultColWidth="8.83203125" defaultRowHeight="15" x14ac:dyDescent="0.2"/>
  <cols>
    <col min="1" max="1" width="6.5" bestFit="1" customWidth="1"/>
    <col min="2" max="2" width="31.1640625" customWidth="1"/>
    <col min="3" max="3" width="15" customWidth="1"/>
    <col min="4" max="4" width="13.6640625" customWidth="1"/>
    <col min="5" max="5" width="11.5" customWidth="1"/>
    <col min="6" max="6" width="11.83203125" customWidth="1"/>
    <col min="7" max="7" width="17.5" customWidth="1"/>
    <col min="8" max="9" width="11.33203125" customWidth="1"/>
    <col min="10" max="10" width="11.1640625" customWidth="1"/>
    <col min="11" max="11" width="12.5" customWidth="1"/>
    <col min="12" max="12" width="15.1640625" customWidth="1"/>
    <col min="13" max="13" width="11.5" customWidth="1"/>
  </cols>
  <sheetData>
    <row r="2" spans="1:13" x14ac:dyDescent="0.2">
      <c r="A2" s="1"/>
      <c r="B2" s="1"/>
      <c r="C2" s="1"/>
      <c r="D2" s="1"/>
      <c r="E2" s="1"/>
      <c r="F2" s="1"/>
      <c r="G2" s="1"/>
      <c r="H2" s="1"/>
      <c r="I2" s="1"/>
      <c r="J2" s="1"/>
      <c r="K2" s="1"/>
      <c r="L2" s="1"/>
    </row>
    <row r="3" spans="1:13" s="260" customFormat="1" ht="23" x14ac:dyDescent="0.25">
      <c r="A3" s="514" t="s">
        <v>264</v>
      </c>
      <c r="B3" s="514"/>
      <c r="C3" s="514"/>
      <c r="D3" s="514"/>
      <c r="E3" s="514"/>
      <c r="F3" s="514"/>
      <c r="G3" s="514"/>
      <c r="H3" s="514"/>
      <c r="I3" s="514"/>
      <c r="J3" s="514"/>
      <c r="K3" s="514"/>
      <c r="L3" s="514"/>
      <c r="M3" s="514"/>
    </row>
    <row r="4" spans="1:13" s="260" customFormat="1" ht="23" x14ac:dyDescent="0.25">
      <c r="A4" s="514" t="s">
        <v>283</v>
      </c>
      <c r="B4" s="514"/>
      <c r="C4" s="514"/>
      <c r="D4" s="514"/>
      <c r="E4" s="514"/>
      <c r="F4" s="514"/>
      <c r="G4" s="514"/>
      <c r="H4" s="514"/>
      <c r="I4" s="514"/>
      <c r="J4" s="514"/>
      <c r="K4" s="514"/>
      <c r="L4" s="514"/>
      <c r="M4" s="514"/>
    </row>
    <row r="5" spans="1:13" ht="11.25" customHeight="1" x14ac:dyDescent="0.3">
      <c r="A5" s="436"/>
      <c r="B5" s="436"/>
      <c r="C5" s="436"/>
      <c r="D5" s="436"/>
      <c r="E5" s="436"/>
      <c r="F5" s="436"/>
      <c r="G5" s="436"/>
      <c r="H5" s="436"/>
      <c r="I5" s="436"/>
      <c r="J5" s="436"/>
      <c r="K5" s="436"/>
      <c r="L5" s="436"/>
    </row>
    <row r="6" spans="1:13" s="248" customFormat="1" ht="20" customHeight="1" thickBot="1" x14ac:dyDescent="0.25">
      <c r="A6" s="249"/>
      <c r="B6" s="250" t="s">
        <v>266</v>
      </c>
      <c r="C6" s="250" t="s">
        <v>286</v>
      </c>
      <c r="D6" s="249"/>
      <c r="E6" s="249"/>
      <c r="F6" s="249"/>
      <c r="G6" s="249"/>
      <c r="H6" s="249"/>
      <c r="I6" s="249"/>
      <c r="J6" s="249"/>
      <c r="K6" s="249"/>
      <c r="L6" s="249"/>
    </row>
    <row r="7" spans="1:13" s="264" customFormat="1" ht="19" customHeight="1" x14ac:dyDescent="0.15">
      <c r="A7" s="496" t="s">
        <v>584</v>
      </c>
      <c r="B7" s="502" t="s">
        <v>612</v>
      </c>
      <c r="C7" s="502" t="s">
        <v>613</v>
      </c>
      <c r="D7" s="502" t="s">
        <v>576</v>
      </c>
      <c r="E7" s="502"/>
      <c r="F7" s="511" t="s">
        <v>294</v>
      </c>
      <c r="G7" s="502" t="s">
        <v>614</v>
      </c>
      <c r="H7" s="499" t="s">
        <v>578</v>
      </c>
      <c r="I7" s="499"/>
      <c r="J7" s="499" t="s">
        <v>615</v>
      </c>
      <c r="K7" s="502" t="s">
        <v>616</v>
      </c>
      <c r="L7" s="502" t="s">
        <v>617</v>
      </c>
      <c r="M7" s="505" t="s">
        <v>566</v>
      </c>
    </row>
    <row r="8" spans="1:13" s="264" customFormat="1" ht="15" customHeight="1" x14ac:dyDescent="0.15">
      <c r="A8" s="497"/>
      <c r="B8" s="503"/>
      <c r="C8" s="503"/>
      <c r="D8" s="503" t="s">
        <v>589</v>
      </c>
      <c r="E8" s="503" t="s">
        <v>574</v>
      </c>
      <c r="F8" s="512"/>
      <c r="G8" s="503"/>
      <c r="H8" s="515" t="s">
        <v>305</v>
      </c>
      <c r="I8" s="515" t="s">
        <v>306</v>
      </c>
      <c r="J8" s="500"/>
      <c r="K8" s="503"/>
      <c r="L8" s="503"/>
      <c r="M8" s="506"/>
    </row>
    <row r="9" spans="1:13" s="264" customFormat="1" thickBot="1" x14ac:dyDescent="0.2">
      <c r="A9" s="498"/>
      <c r="B9" s="504"/>
      <c r="C9" s="504"/>
      <c r="D9" s="504"/>
      <c r="E9" s="504"/>
      <c r="F9" s="513"/>
      <c r="G9" s="504"/>
      <c r="H9" s="516"/>
      <c r="I9" s="516"/>
      <c r="J9" s="501"/>
      <c r="K9" s="504"/>
      <c r="L9" s="504"/>
      <c r="M9" s="507"/>
    </row>
    <row r="10" spans="1:13" s="264" customFormat="1" thickBot="1" x14ac:dyDescent="0.2">
      <c r="A10" s="388">
        <v>1</v>
      </c>
      <c r="B10" s="389">
        <v>2</v>
      </c>
      <c r="C10" s="389">
        <v>3</v>
      </c>
      <c r="D10" s="389">
        <v>4</v>
      </c>
      <c r="E10" s="389">
        <v>5</v>
      </c>
      <c r="F10" s="389">
        <v>6</v>
      </c>
      <c r="G10" s="390">
        <v>7</v>
      </c>
      <c r="H10" s="390">
        <v>8</v>
      </c>
      <c r="I10" s="390">
        <v>9</v>
      </c>
      <c r="J10" s="390">
        <v>10</v>
      </c>
      <c r="K10" s="390">
        <v>11</v>
      </c>
      <c r="L10" s="389">
        <v>12</v>
      </c>
      <c r="M10" s="391">
        <v>13</v>
      </c>
    </row>
    <row r="11" spans="1:13" s="264" customFormat="1" thickTop="1" x14ac:dyDescent="0.15">
      <c r="A11" s="292"/>
      <c r="B11" s="409"/>
      <c r="C11" s="409"/>
      <c r="D11" s="409"/>
      <c r="E11" s="409"/>
      <c r="F11" s="409"/>
      <c r="G11" s="409"/>
      <c r="H11" s="409"/>
      <c r="I11" s="409"/>
      <c r="J11" s="409"/>
      <c r="K11" s="386"/>
      <c r="L11" s="409"/>
      <c r="M11" s="410"/>
    </row>
    <row r="12" spans="1:13" s="260" customFormat="1" ht="28" customHeight="1" x14ac:dyDescent="0.15">
      <c r="A12" s="381" t="s">
        <v>263</v>
      </c>
      <c r="B12" s="374" t="s">
        <v>618</v>
      </c>
      <c r="C12" s="398"/>
      <c r="D12" s="345"/>
      <c r="E12" s="345"/>
      <c r="F12" s="345"/>
      <c r="G12" s="345"/>
      <c r="H12" s="345"/>
      <c r="I12" s="345"/>
      <c r="J12" s="345"/>
      <c r="K12" s="382"/>
      <c r="L12" s="345"/>
      <c r="M12" s="355"/>
    </row>
    <row r="13" spans="1:13" s="260" customFormat="1" x14ac:dyDescent="0.15">
      <c r="A13" s="381" t="s">
        <v>619</v>
      </c>
      <c r="B13" s="374" t="s">
        <v>618</v>
      </c>
      <c r="C13" s="399" t="s">
        <v>23</v>
      </c>
      <c r="D13" s="345"/>
      <c r="E13" s="345"/>
      <c r="F13" s="345"/>
      <c r="G13" s="345"/>
      <c r="H13" s="345"/>
      <c r="I13" s="345"/>
      <c r="J13" s="383"/>
      <c r="K13" s="383"/>
      <c r="L13" s="383"/>
      <c r="M13" s="355"/>
    </row>
    <row r="14" spans="1:13" s="260" customFormat="1" ht="23" customHeight="1" thickBot="1" x14ac:dyDescent="0.2">
      <c r="A14" s="289"/>
      <c r="B14" s="405"/>
      <c r="C14" s="406"/>
      <c r="D14" s="358"/>
      <c r="E14" s="358"/>
      <c r="F14" s="358"/>
      <c r="G14" s="358"/>
      <c r="H14" s="358"/>
      <c r="I14" s="358"/>
      <c r="J14" s="407"/>
      <c r="K14" s="407"/>
      <c r="L14" s="407"/>
      <c r="M14" s="408"/>
    </row>
    <row r="15" spans="1:13" s="260" customFormat="1" ht="14" x14ac:dyDescent="0.15">
      <c r="A15" s="400"/>
      <c r="B15" s="401"/>
      <c r="C15" s="402"/>
      <c r="D15" s="263"/>
      <c r="E15" s="263"/>
      <c r="F15" s="263"/>
      <c r="G15" s="263"/>
      <c r="H15" s="263"/>
      <c r="I15" s="263"/>
      <c r="J15" s="352"/>
      <c r="K15" s="403"/>
      <c r="L15" s="352"/>
      <c r="M15" s="373"/>
    </row>
    <row r="16" spans="1:13" s="260" customFormat="1" ht="14" x14ac:dyDescent="0.15">
      <c r="A16" s="400"/>
      <c r="B16" s="404"/>
      <c r="C16" s="401"/>
      <c r="D16" s="263"/>
      <c r="E16" s="263"/>
      <c r="F16" s="263"/>
      <c r="G16" s="263"/>
      <c r="H16" s="263"/>
      <c r="I16" s="263"/>
      <c r="J16" s="263"/>
      <c r="K16" s="263"/>
      <c r="L16" s="263"/>
      <c r="M16" s="373"/>
    </row>
    <row r="17" spans="1:15" s="260" customFormat="1" ht="15" customHeight="1" x14ac:dyDescent="0.15">
      <c r="A17" s="453" t="s">
        <v>267</v>
      </c>
      <c r="B17" s="453"/>
      <c r="C17" s="453"/>
      <c r="D17" s="453"/>
      <c r="E17" s="344"/>
      <c r="F17" s="248"/>
      <c r="G17" s="248"/>
      <c r="H17" s="450" t="s">
        <v>402</v>
      </c>
      <c r="I17" s="450"/>
      <c r="J17" s="450"/>
      <c r="K17" s="450"/>
      <c r="L17" s="248"/>
      <c r="M17" s="248"/>
      <c r="N17" s="248"/>
      <c r="O17" s="248"/>
    </row>
    <row r="18" spans="1:15" s="260" customFormat="1" ht="14" x14ac:dyDescent="0.15">
      <c r="A18" s="453" t="s">
        <v>285</v>
      </c>
      <c r="B18" s="453"/>
      <c r="C18" s="453"/>
      <c r="D18" s="453"/>
      <c r="E18" s="344"/>
      <c r="F18" s="248"/>
      <c r="G18" s="248"/>
      <c r="H18" s="248"/>
      <c r="I18" s="248"/>
      <c r="J18" s="248"/>
      <c r="K18" s="248"/>
      <c r="L18" s="248"/>
      <c r="M18" s="248"/>
      <c r="N18" s="248"/>
      <c r="O18" s="248"/>
    </row>
    <row r="19" spans="1:15" s="260" customFormat="1" ht="15" customHeight="1" x14ac:dyDescent="0.15">
      <c r="A19" s="453" t="s">
        <v>560</v>
      </c>
      <c r="B19" s="453"/>
      <c r="C19" s="453"/>
      <c r="D19" s="453"/>
      <c r="E19" s="344"/>
      <c r="F19" s="248"/>
      <c r="G19" s="248"/>
      <c r="H19" s="450" t="s">
        <v>571</v>
      </c>
      <c r="I19" s="450"/>
      <c r="J19" s="450"/>
      <c r="K19" s="450"/>
      <c r="L19" s="248"/>
      <c r="M19" s="248"/>
      <c r="N19" s="248"/>
      <c r="O19" s="248"/>
    </row>
    <row r="20" spans="1:15" s="260" customFormat="1" ht="14" x14ac:dyDescent="0.15">
      <c r="A20" s="344"/>
      <c r="B20" s="344"/>
      <c r="C20" s="344"/>
      <c r="D20" s="344"/>
      <c r="E20" s="344"/>
      <c r="F20" s="248"/>
      <c r="G20" s="248"/>
      <c r="H20" s="248"/>
      <c r="I20" s="248"/>
      <c r="J20" s="248"/>
      <c r="K20" s="248"/>
      <c r="L20" s="248"/>
      <c r="M20" s="248"/>
      <c r="N20" s="248"/>
      <c r="O20" s="248"/>
    </row>
    <row r="21" spans="1:15" s="260" customFormat="1" ht="14" x14ac:dyDescent="0.15">
      <c r="A21" s="344"/>
      <c r="B21" s="344"/>
      <c r="C21" s="344"/>
      <c r="D21" s="344"/>
      <c r="E21" s="344"/>
      <c r="F21" s="248"/>
      <c r="G21" s="248"/>
      <c r="H21" s="248"/>
      <c r="I21" s="248"/>
      <c r="J21" s="248"/>
      <c r="K21" s="248"/>
      <c r="L21" s="248"/>
      <c r="M21" s="248"/>
      <c r="N21" s="248"/>
      <c r="O21" s="248"/>
    </row>
    <row r="22" spans="1:15" s="260" customFormat="1" ht="14" x14ac:dyDescent="0.15">
      <c r="A22" s="344"/>
      <c r="B22" s="344"/>
      <c r="C22" s="344"/>
      <c r="D22" s="344"/>
      <c r="E22" s="344"/>
      <c r="F22" s="248"/>
      <c r="G22" s="248"/>
      <c r="H22" s="248"/>
      <c r="I22" s="248"/>
      <c r="J22" s="248"/>
      <c r="K22" s="248"/>
      <c r="L22" s="248"/>
      <c r="M22" s="248"/>
      <c r="N22" s="248"/>
      <c r="O22" s="248"/>
    </row>
    <row r="23" spans="1:15" s="260" customFormat="1" ht="14" x14ac:dyDescent="0.15">
      <c r="A23" s="344"/>
      <c r="B23" s="344"/>
      <c r="C23" s="344"/>
      <c r="D23" s="344"/>
      <c r="E23" s="344"/>
      <c r="F23" s="248"/>
      <c r="G23" s="248"/>
      <c r="H23" s="248"/>
      <c r="I23" s="248"/>
      <c r="J23" s="248"/>
      <c r="K23" s="248"/>
      <c r="L23" s="248"/>
      <c r="M23" s="248"/>
      <c r="N23" s="248"/>
      <c r="O23" s="248"/>
    </row>
    <row r="24" spans="1:15" s="260" customFormat="1" ht="14" x14ac:dyDescent="0.15">
      <c r="A24" s="344"/>
      <c r="B24" s="344"/>
      <c r="C24" s="344"/>
      <c r="D24" s="344"/>
      <c r="E24" s="344"/>
      <c r="F24" s="248"/>
      <c r="G24" s="248"/>
      <c r="H24" s="248"/>
      <c r="I24" s="248"/>
      <c r="J24" s="248"/>
      <c r="K24" s="248"/>
      <c r="L24" s="248"/>
      <c r="M24" s="248"/>
      <c r="N24" s="248"/>
      <c r="O24" s="248"/>
    </row>
    <row r="25" spans="1:15" s="260" customFormat="1" ht="15" customHeight="1" x14ac:dyDescent="0.15">
      <c r="A25" s="454" t="s">
        <v>562</v>
      </c>
      <c r="B25" s="454"/>
      <c r="C25" s="454"/>
      <c r="D25" s="454"/>
      <c r="E25" s="259"/>
      <c r="F25" s="248"/>
      <c r="G25" s="248"/>
      <c r="H25" s="510" t="s">
        <v>564</v>
      </c>
      <c r="I25" s="510"/>
      <c r="J25" s="510"/>
      <c r="K25" s="510"/>
      <c r="L25" s="248"/>
      <c r="M25" s="248"/>
      <c r="N25" s="248"/>
      <c r="O25" s="248"/>
    </row>
    <row r="26" spans="1:15" s="260" customFormat="1" ht="15" customHeight="1" x14ac:dyDescent="0.15">
      <c r="A26" s="449" t="s">
        <v>563</v>
      </c>
      <c r="B26" s="449"/>
      <c r="C26" s="449"/>
      <c r="D26" s="449"/>
      <c r="E26" s="258"/>
      <c r="F26" s="244"/>
      <c r="G26" s="244"/>
      <c r="H26" s="451" t="s">
        <v>565</v>
      </c>
      <c r="I26" s="451"/>
      <c r="J26" s="451"/>
      <c r="K26" s="451"/>
      <c r="L26" s="244"/>
      <c r="M26" s="244"/>
      <c r="N26" s="244"/>
      <c r="O26" s="244"/>
    </row>
    <row r="27" spans="1:15" s="260" customFormat="1" ht="14" x14ac:dyDescent="0.15">
      <c r="A27" s="266"/>
      <c r="B27" s="266"/>
      <c r="C27" s="266"/>
      <c r="D27" s="266"/>
      <c r="E27" s="266"/>
      <c r="F27" s="266"/>
    </row>
    <row r="28" spans="1:15" s="260" customFormat="1" ht="14" x14ac:dyDescent="0.15">
      <c r="A28" s="267"/>
      <c r="B28" s="266"/>
      <c r="C28" s="266"/>
      <c r="D28" s="266"/>
      <c r="E28" s="266"/>
      <c r="F28" s="266"/>
    </row>
    <row r="29" spans="1:15" s="260" customFormat="1" ht="14" x14ac:dyDescent="0.15">
      <c r="A29" s="265"/>
      <c r="B29" s="266"/>
      <c r="C29" s="266"/>
      <c r="D29" s="266"/>
      <c r="E29" s="266"/>
      <c r="F29" s="266"/>
    </row>
    <row r="30" spans="1:15" s="260" customFormat="1" ht="14" x14ac:dyDescent="0.15">
      <c r="B30" s="267"/>
      <c r="C30" s="267"/>
      <c r="D30" s="267"/>
      <c r="E30" s="267"/>
      <c r="F30" s="267"/>
      <c r="L30" s="379"/>
      <c r="M30" s="379"/>
      <c r="N30" s="379"/>
    </row>
    <row r="31" spans="1:15" s="260" customFormat="1" ht="14" x14ac:dyDescent="0.15">
      <c r="B31" s="265"/>
      <c r="C31" s="265"/>
      <c r="D31" s="265"/>
      <c r="E31" s="265"/>
      <c r="F31" s="265"/>
      <c r="L31" s="296"/>
      <c r="M31" s="296"/>
      <c r="N31" s="296"/>
    </row>
    <row r="32" spans="1:15" s="260" customFormat="1" ht="14" x14ac:dyDescent="0.15"/>
    <row r="33" s="260" customFormat="1" ht="14" x14ac:dyDescent="0.15"/>
  </sheetData>
  <mergeCells count="27">
    <mergeCell ref="A17:D17"/>
    <mergeCell ref="A18:D18"/>
    <mergeCell ref="A19:D19"/>
    <mergeCell ref="H17:K17"/>
    <mergeCell ref="H19:K19"/>
    <mergeCell ref="M7:M9"/>
    <mergeCell ref="D8:D9"/>
    <mergeCell ref="E8:E9"/>
    <mergeCell ref="H8:H9"/>
    <mergeCell ref="I8:I9"/>
    <mergeCell ref="J7:J9"/>
    <mergeCell ref="A25:D25"/>
    <mergeCell ref="A26:D26"/>
    <mergeCell ref="H25:K25"/>
    <mergeCell ref="H26:K26"/>
    <mergeCell ref="A3:M3"/>
    <mergeCell ref="A4:M4"/>
    <mergeCell ref="A5:L5"/>
    <mergeCell ref="A7:A9"/>
    <mergeCell ref="B7:B9"/>
    <mergeCell ref="C7:C9"/>
    <mergeCell ref="D7:E7"/>
    <mergeCell ref="F7:F9"/>
    <mergeCell ref="G7:G9"/>
    <mergeCell ref="H7:I7"/>
    <mergeCell ref="K7:K9"/>
    <mergeCell ref="L7:L9"/>
  </mergeCells>
  <printOptions horizontalCentered="1"/>
  <pageMargins left="1.18" right="1.45" top="0.75" bottom="0.75" header="0.3" footer="0.3"/>
  <pageSetup paperSize="5" scale="75" orientation="landscape"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4:F75"/>
  <sheetViews>
    <sheetView workbookViewId="0">
      <selection activeCell="C6" sqref="C6:F75"/>
    </sheetView>
  </sheetViews>
  <sheetFormatPr baseColWidth="10" defaultColWidth="9.1640625" defaultRowHeight="15" x14ac:dyDescent="0.2"/>
  <cols>
    <col min="1" max="1" width="9.1640625" style="241"/>
    <col min="2" max="2" width="5.33203125" style="238" customWidth="1"/>
    <col min="3" max="3" width="10" style="238" bestFit="1" customWidth="1"/>
    <col min="4" max="4" width="11" style="238" customWidth="1"/>
    <col min="5" max="5" width="64.1640625" style="241" bestFit="1" customWidth="1"/>
    <col min="6" max="6" width="13.6640625" style="238" bestFit="1" customWidth="1"/>
    <col min="7" max="8" width="9.1640625" style="241"/>
    <col min="9" max="9" width="33.5" style="241" customWidth="1"/>
    <col min="10" max="16384" width="9.1640625" style="241"/>
  </cols>
  <sheetData>
    <row r="4" spans="2:6" s="234" customFormat="1" x14ac:dyDescent="0.2">
      <c r="B4" s="234" t="s">
        <v>414</v>
      </c>
      <c r="C4" s="234" t="s">
        <v>415</v>
      </c>
      <c r="E4" s="234" t="s">
        <v>416</v>
      </c>
      <c r="F4" s="234" t="s">
        <v>407</v>
      </c>
    </row>
    <row r="5" spans="2:6" s="237" customFormat="1" x14ac:dyDescent="0.2">
      <c r="B5" s="235" t="s">
        <v>417</v>
      </c>
      <c r="C5" s="235"/>
      <c r="D5" s="235"/>
      <c r="E5" s="236" t="s">
        <v>418</v>
      </c>
      <c r="F5" s="235"/>
    </row>
    <row r="6" spans="2:6" x14ac:dyDescent="0.2">
      <c r="B6" s="238">
        <v>1</v>
      </c>
      <c r="C6" s="239" t="s">
        <v>419</v>
      </c>
      <c r="D6" s="240" t="str">
        <f t="shared" ref="D6:D69" si="0">MID(C6,2,7)</f>
        <v>2.02.01</v>
      </c>
      <c r="E6" s="241" t="s">
        <v>420</v>
      </c>
      <c r="F6" s="238">
        <v>10</v>
      </c>
    </row>
    <row r="7" spans="2:6" x14ac:dyDescent="0.2">
      <c r="B7" s="238">
        <v>2</v>
      </c>
      <c r="C7" s="238" t="s">
        <v>421</v>
      </c>
      <c r="D7" s="240" t="str">
        <f t="shared" si="0"/>
        <v>2.02.02</v>
      </c>
      <c r="E7" s="241" t="s">
        <v>422</v>
      </c>
      <c r="F7" s="238">
        <v>8</v>
      </c>
    </row>
    <row r="8" spans="2:6" x14ac:dyDescent="0.2">
      <c r="B8" s="238">
        <v>3</v>
      </c>
      <c r="C8" s="238" t="s">
        <v>423</v>
      </c>
      <c r="D8" s="240" t="str">
        <f t="shared" si="0"/>
        <v>2.02.03</v>
      </c>
      <c r="E8" s="241" t="s">
        <v>424</v>
      </c>
      <c r="F8" s="238">
        <v>7</v>
      </c>
    </row>
    <row r="9" spans="2:6" x14ac:dyDescent="0.2">
      <c r="B9" s="238">
        <v>4</v>
      </c>
      <c r="C9" s="238" t="s">
        <v>425</v>
      </c>
      <c r="D9" s="240" t="str">
        <f t="shared" si="0"/>
        <v>2.03.01</v>
      </c>
      <c r="E9" s="241" t="s">
        <v>426</v>
      </c>
      <c r="F9" s="238">
        <v>7</v>
      </c>
    </row>
    <row r="10" spans="2:6" x14ac:dyDescent="0.2">
      <c r="B10" s="238">
        <v>5</v>
      </c>
      <c r="C10" s="238" t="s">
        <v>427</v>
      </c>
      <c r="D10" s="240" t="str">
        <f t="shared" si="0"/>
        <v>2.03.02</v>
      </c>
      <c r="E10" s="241" t="s">
        <v>428</v>
      </c>
      <c r="F10" s="238">
        <v>2</v>
      </c>
    </row>
    <row r="11" spans="2:6" x14ac:dyDescent="0.2">
      <c r="B11" s="238">
        <v>6</v>
      </c>
      <c r="C11" s="238" t="s">
        <v>429</v>
      </c>
      <c r="D11" s="240" t="str">
        <f t="shared" si="0"/>
        <v>2.03.03</v>
      </c>
      <c r="E11" s="241" t="s">
        <v>430</v>
      </c>
      <c r="F11" s="238">
        <v>10</v>
      </c>
    </row>
    <row r="12" spans="2:6" x14ac:dyDescent="0.2">
      <c r="B12" s="238">
        <v>7</v>
      </c>
      <c r="C12" s="238" t="s">
        <v>431</v>
      </c>
      <c r="D12" s="240" t="str">
        <f t="shared" si="0"/>
        <v>2.03.04</v>
      </c>
      <c r="E12" s="241" t="s">
        <v>432</v>
      </c>
      <c r="F12" s="238">
        <v>3</v>
      </c>
    </row>
    <row r="13" spans="2:6" x14ac:dyDescent="0.2">
      <c r="B13" s="238">
        <v>8</v>
      </c>
      <c r="C13" s="238" t="s">
        <v>433</v>
      </c>
      <c r="D13" s="240" t="str">
        <f t="shared" si="0"/>
        <v>2.03.05</v>
      </c>
      <c r="E13" s="241" t="s">
        <v>434</v>
      </c>
      <c r="F13" s="238">
        <v>20</v>
      </c>
    </row>
    <row r="14" spans="2:6" x14ac:dyDescent="0.2">
      <c r="B14" s="238">
        <v>9</v>
      </c>
      <c r="C14" s="238" t="s">
        <v>435</v>
      </c>
      <c r="D14" s="240" t="str">
        <f t="shared" si="0"/>
        <v>2.04.01</v>
      </c>
      <c r="E14" s="241" t="s">
        <v>436</v>
      </c>
      <c r="F14" s="238">
        <v>10</v>
      </c>
    </row>
    <row r="15" spans="2:6" x14ac:dyDescent="0.2">
      <c r="B15" s="238">
        <v>10</v>
      </c>
      <c r="C15" s="238" t="s">
        <v>437</v>
      </c>
      <c r="D15" s="240" t="str">
        <f t="shared" si="0"/>
        <v>2.04.02</v>
      </c>
      <c r="E15" s="241" t="s">
        <v>438</v>
      </c>
      <c r="F15" s="238">
        <v>5</v>
      </c>
    </row>
    <row r="16" spans="2:6" x14ac:dyDescent="0.2">
      <c r="B16" s="238">
        <v>11</v>
      </c>
      <c r="C16" s="238" t="s">
        <v>439</v>
      </c>
      <c r="D16" s="240" t="str">
        <f t="shared" si="0"/>
        <v>2.04.03</v>
      </c>
      <c r="E16" s="241" t="s">
        <v>440</v>
      </c>
      <c r="F16" s="238">
        <v>5</v>
      </c>
    </row>
    <row r="17" spans="2:6" x14ac:dyDescent="0.2">
      <c r="B17" s="238">
        <v>12</v>
      </c>
      <c r="C17" s="238" t="s">
        <v>441</v>
      </c>
      <c r="D17" s="240" t="str">
        <f t="shared" si="0"/>
        <v>2.05.01</v>
      </c>
      <c r="E17" s="241" t="s">
        <v>442</v>
      </c>
      <c r="F17" s="238">
        <v>4</v>
      </c>
    </row>
    <row r="18" spans="2:6" x14ac:dyDescent="0.2">
      <c r="B18" s="238">
        <v>13</v>
      </c>
      <c r="C18" s="238" t="s">
        <v>443</v>
      </c>
      <c r="D18" s="240" t="str">
        <f t="shared" si="0"/>
        <v>2.05.02</v>
      </c>
      <c r="E18" s="241" t="s">
        <v>444</v>
      </c>
      <c r="F18" s="238">
        <v>4</v>
      </c>
    </row>
    <row r="19" spans="2:6" x14ac:dyDescent="0.2">
      <c r="B19" s="238">
        <v>14</v>
      </c>
      <c r="C19" s="238" t="s">
        <v>445</v>
      </c>
      <c r="D19" s="240" t="str">
        <f t="shared" si="0"/>
        <v>2.06.01</v>
      </c>
      <c r="E19" s="241" t="s">
        <v>446</v>
      </c>
      <c r="F19" s="238">
        <v>5</v>
      </c>
    </row>
    <row r="20" spans="2:6" x14ac:dyDescent="0.2">
      <c r="B20" s="238">
        <v>15</v>
      </c>
      <c r="C20" s="242" t="s">
        <v>447</v>
      </c>
      <c r="D20" s="240" t="str">
        <f t="shared" si="0"/>
        <v>2.06.02</v>
      </c>
      <c r="E20" s="241" t="s">
        <v>448</v>
      </c>
      <c r="F20" s="238">
        <v>5</v>
      </c>
    </row>
    <row r="21" spans="2:6" x14ac:dyDescent="0.2">
      <c r="B21" s="238">
        <v>16</v>
      </c>
      <c r="C21" s="238" t="s">
        <v>449</v>
      </c>
      <c r="D21" s="240" t="str">
        <f t="shared" si="0"/>
        <v>2.06.03</v>
      </c>
      <c r="E21" s="241" t="s">
        <v>450</v>
      </c>
      <c r="F21" s="238">
        <v>4</v>
      </c>
    </row>
    <row r="22" spans="2:6" x14ac:dyDescent="0.2">
      <c r="B22" s="238">
        <v>17</v>
      </c>
      <c r="C22" s="242" t="s">
        <v>451</v>
      </c>
      <c r="D22" s="240" t="str">
        <f t="shared" si="0"/>
        <v>2.06.04</v>
      </c>
      <c r="E22" s="241" t="s">
        <v>452</v>
      </c>
      <c r="F22" s="238">
        <v>5</v>
      </c>
    </row>
    <row r="23" spans="2:6" x14ac:dyDescent="0.2">
      <c r="B23" s="238">
        <v>18</v>
      </c>
      <c r="C23" s="238" t="s">
        <v>453</v>
      </c>
      <c r="D23" s="240" t="str">
        <f t="shared" si="0"/>
        <v>2.07.01</v>
      </c>
      <c r="E23" s="241" t="s">
        <v>454</v>
      </c>
      <c r="F23" s="238">
        <v>5</v>
      </c>
    </row>
    <row r="24" spans="2:6" x14ac:dyDescent="0.2">
      <c r="B24" s="238">
        <v>19</v>
      </c>
      <c r="C24" s="238" t="s">
        <v>455</v>
      </c>
      <c r="D24" s="240" t="str">
        <f t="shared" si="0"/>
        <v>2.07.02</v>
      </c>
      <c r="E24" s="241" t="s">
        <v>456</v>
      </c>
      <c r="F24" s="238">
        <v>5</v>
      </c>
    </row>
    <row r="25" spans="2:6" x14ac:dyDescent="0.2">
      <c r="B25" s="238">
        <v>20</v>
      </c>
      <c r="C25" s="238" t="s">
        <v>457</v>
      </c>
      <c r="D25" s="240" t="str">
        <f t="shared" si="0"/>
        <v>2.07.03</v>
      </c>
      <c r="E25" s="241" t="s">
        <v>458</v>
      </c>
      <c r="F25" s="238">
        <v>10</v>
      </c>
    </row>
    <row r="26" spans="2:6" x14ac:dyDescent="0.2">
      <c r="B26" s="238">
        <v>21</v>
      </c>
      <c r="C26" s="238" t="s">
        <v>459</v>
      </c>
      <c r="D26" s="240" t="str">
        <f t="shared" si="0"/>
        <v>2.08.01</v>
      </c>
      <c r="E26" s="241" t="s">
        <v>460</v>
      </c>
      <c r="F26" s="238">
        <v>5</v>
      </c>
    </row>
    <row r="27" spans="2:6" x14ac:dyDescent="0.2">
      <c r="B27" s="238">
        <v>22</v>
      </c>
      <c r="C27" s="238" t="s">
        <v>461</v>
      </c>
      <c r="D27" s="240" t="str">
        <f t="shared" si="0"/>
        <v>2.08.02</v>
      </c>
      <c r="E27" s="241" t="s">
        <v>462</v>
      </c>
      <c r="F27" s="238">
        <v>5</v>
      </c>
    </row>
    <row r="28" spans="2:6" x14ac:dyDescent="0.2">
      <c r="B28" s="238">
        <v>23</v>
      </c>
      <c r="C28" s="238" t="s">
        <v>463</v>
      </c>
      <c r="D28" s="240" t="str">
        <f t="shared" si="0"/>
        <v>2.09.01</v>
      </c>
      <c r="E28" s="241" t="s">
        <v>464</v>
      </c>
      <c r="F28" s="238">
        <v>8</v>
      </c>
    </row>
    <row r="29" spans="2:6" x14ac:dyDescent="0.2">
      <c r="B29" s="238">
        <v>24</v>
      </c>
      <c r="C29" s="238" t="s">
        <v>465</v>
      </c>
      <c r="D29" s="240" t="str">
        <f t="shared" si="0"/>
        <v>2.09.02</v>
      </c>
      <c r="E29" s="241" t="s">
        <v>466</v>
      </c>
      <c r="F29" s="238">
        <v>10</v>
      </c>
    </row>
    <row r="30" spans="2:6" x14ac:dyDescent="0.2">
      <c r="B30" s="238">
        <v>25</v>
      </c>
      <c r="C30" s="238" t="s">
        <v>467</v>
      </c>
      <c r="D30" s="240" t="str">
        <f t="shared" si="0"/>
        <v>2.09.03</v>
      </c>
      <c r="E30" s="241" t="s">
        <v>468</v>
      </c>
      <c r="F30" s="238">
        <v>15</v>
      </c>
    </row>
    <row r="31" spans="2:6" x14ac:dyDescent="0.2">
      <c r="B31" s="238">
        <v>26</v>
      </c>
      <c r="C31" s="238" t="s">
        <v>469</v>
      </c>
      <c r="D31" s="240" t="str">
        <f t="shared" si="0"/>
        <v>2.09.04</v>
      </c>
      <c r="E31" s="241" t="s">
        <v>470</v>
      </c>
      <c r="F31" s="238">
        <v>15</v>
      </c>
    </row>
    <row r="32" spans="2:6" x14ac:dyDescent="0.2">
      <c r="B32" s="238">
        <v>27</v>
      </c>
      <c r="C32" s="238" t="s">
        <v>471</v>
      </c>
      <c r="D32" s="240" t="str">
        <f t="shared" si="0"/>
        <v>2.09.05</v>
      </c>
      <c r="E32" s="241" t="s">
        <v>472</v>
      </c>
      <c r="F32" s="238">
        <v>10</v>
      </c>
    </row>
    <row r="33" spans="2:6" x14ac:dyDescent="0.2">
      <c r="B33" s="238">
        <v>28</v>
      </c>
      <c r="C33" s="238" t="s">
        <v>473</v>
      </c>
      <c r="D33" s="240" t="str">
        <f t="shared" si="0"/>
        <v>2.09.06</v>
      </c>
      <c r="E33" s="241" t="s">
        <v>474</v>
      </c>
      <c r="F33" s="238">
        <v>10</v>
      </c>
    </row>
    <row r="34" spans="2:6" x14ac:dyDescent="0.2">
      <c r="B34" s="238">
        <v>29</v>
      </c>
      <c r="C34" s="238" t="s">
        <v>475</v>
      </c>
      <c r="D34" s="240" t="str">
        <f t="shared" si="0"/>
        <v>2.09.07</v>
      </c>
      <c r="E34" s="241" t="s">
        <v>476</v>
      </c>
      <c r="F34" s="238">
        <v>7</v>
      </c>
    </row>
    <row r="35" spans="2:6" x14ac:dyDescent="0.2">
      <c r="B35" s="238">
        <v>30</v>
      </c>
      <c r="C35" s="238" t="s">
        <v>477</v>
      </c>
      <c r="D35" s="240" t="str">
        <f t="shared" si="0"/>
        <v>2.09.08</v>
      </c>
      <c r="E35" s="241" t="s">
        <v>478</v>
      </c>
      <c r="F35" s="238">
        <v>15</v>
      </c>
    </row>
    <row r="36" spans="2:6" x14ac:dyDescent="0.2">
      <c r="B36" s="238">
        <v>31</v>
      </c>
      <c r="C36" s="238" t="s">
        <v>479</v>
      </c>
      <c r="D36" s="240" t="str">
        <f t="shared" si="0"/>
        <v>2.10.01</v>
      </c>
      <c r="E36" s="241" t="s">
        <v>480</v>
      </c>
      <c r="F36" s="238">
        <v>10</v>
      </c>
    </row>
    <row r="37" spans="2:6" x14ac:dyDescent="0.2">
      <c r="B37" s="238">
        <v>32</v>
      </c>
      <c r="C37" s="238" t="s">
        <v>481</v>
      </c>
      <c r="D37" s="240" t="str">
        <f t="shared" si="0"/>
        <v>2.10.02</v>
      </c>
      <c r="E37" s="241" t="s">
        <v>482</v>
      </c>
      <c r="F37" s="238">
        <v>3</v>
      </c>
    </row>
    <row r="38" spans="2:6" x14ac:dyDescent="0.2">
      <c r="B38" s="238">
        <v>33</v>
      </c>
      <c r="C38" s="238" t="s">
        <v>483</v>
      </c>
      <c r="D38" s="240" t="str">
        <f t="shared" si="0"/>
        <v>2.10.03</v>
      </c>
      <c r="E38" s="241" t="s">
        <v>484</v>
      </c>
    </row>
    <row r="39" spans="2:6" x14ac:dyDescent="0.2">
      <c r="B39" s="238">
        <v>34</v>
      </c>
      <c r="C39" s="238" t="s">
        <v>485</v>
      </c>
      <c r="D39" s="240" t="str">
        <f t="shared" si="0"/>
        <v>2.10.04</v>
      </c>
      <c r="E39" s="241" t="s">
        <v>486</v>
      </c>
      <c r="F39" s="238">
        <v>5</v>
      </c>
    </row>
    <row r="40" spans="2:6" s="237" customFormat="1" x14ac:dyDescent="0.2">
      <c r="B40" s="235" t="s">
        <v>487</v>
      </c>
      <c r="C40" s="235"/>
      <c r="D40" s="240" t="str">
        <f t="shared" si="0"/>
        <v/>
      </c>
      <c r="E40" s="236" t="s">
        <v>488</v>
      </c>
      <c r="F40" s="235"/>
    </row>
    <row r="41" spans="2:6" x14ac:dyDescent="0.2">
      <c r="B41" s="238">
        <v>1</v>
      </c>
      <c r="C41" s="238" t="s">
        <v>489</v>
      </c>
      <c r="D41" s="240" t="str">
        <f t="shared" si="0"/>
        <v>3.11.01</v>
      </c>
      <c r="E41" s="241" t="s">
        <v>490</v>
      </c>
      <c r="F41" s="238">
        <v>50</v>
      </c>
    </row>
    <row r="42" spans="2:6" x14ac:dyDescent="0.2">
      <c r="B42" s="238">
        <v>2</v>
      </c>
      <c r="C42" s="238" t="s">
        <v>491</v>
      </c>
      <c r="D42" s="240" t="str">
        <f t="shared" si="0"/>
        <v>3.11.02</v>
      </c>
      <c r="E42" s="241" t="s">
        <v>492</v>
      </c>
      <c r="F42" s="238">
        <v>50</v>
      </c>
    </row>
    <row r="43" spans="2:6" x14ac:dyDescent="0.2">
      <c r="B43" s="238">
        <v>3</v>
      </c>
      <c r="C43" s="238" t="s">
        <v>493</v>
      </c>
      <c r="D43" s="240" t="str">
        <f t="shared" si="0"/>
        <v>3.11.03</v>
      </c>
      <c r="E43" s="241" t="s">
        <v>494</v>
      </c>
      <c r="F43" s="238">
        <v>40</v>
      </c>
    </row>
    <row r="44" spans="2:6" x14ac:dyDescent="0.2">
      <c r="B44" s="238">
        <v>4</v>
      </c>
      <c r="C44" s="238" t="s">
        <v>495</v>
      </c>
      <c r="D44" s="240" t="str">
        <f t="shared" si="0"/>
        <v>3.12.01</v>
      </c>
      <c r="E44" s="241" t="s">
        <v>496</v>
      </c>
      <c r="F44" s="238">
        <v>50</v>
      </c>
    </row>
    <row r="45" spans="2:6" x14ac:dyDescent="0.2">
      <c r="B45" s="238">
        <v>5</v>
      </c>
      <c r="C45" s="238" t="s">
        <v>497</v>
      </c>
      <c r="D45" s="240" t="str">
        <f t="shared" si="0"/>
        <v>3.12.05</v>
      </c>
      <c r="E45" s="241" t="s">
        <v>498</v>
      </c>
      <c r="F45" s="238">
        <v>50</v>
      </c>
    </row>
    <row r="46" spans="2:6" x14ac:dyDescent="0.2">
      <c r="B46" s="238">
        <v>6</v>
      </c>
      <c r="C46" s="238" t="s">
        <v>499</v>
      </c>
      <c r="D46" s="240" t="str">
        <f t="shared" si="0"/>
        <v>3.12.03</v>
      </c>
      <c r="E46" s="241" t="s">
        <v>500</v>
      </c>
      <c r="F46" s="238">
        <v>50</v>
      </c>
    </row>
    <row r="47" spans="2:6" x14ac:dyDescent="0.2">
      <c r="B47" s="238">
        <v>7</v>
      </c>
      <c r="C47" s="238" t="s">
        <v>501</v>
      </c>
      <c r="D47" s="240" t="str">
        <f t="shared" si="0"/>
        <v>3.12.04</v>
      </c>
      <c r="E47" s="241" t="s">
        <v>502</v>
      </c>
      <c r="F47" s="238">
        <v>50</v>
      </c>
    </row>
    <row r="48" spans="2:6" x14ac:dyDescent="0.2">
      <c r="B48" s="238">
        <v>8</v>
      </c>
      <c r="C48" s="238" t="s">
        <v>497</v>
      </c>
      <c r="D48" s="240" t="str">
        <f t="shared" si="0"/>
        <v>3.12.05</v>
      </c>
      <c r="E48" s="241" t="s">
        <v>503</v>
      </c>
      <c r="F48" s="238">
        <v>50</v>
      </c>
    </row>
    <row r="49" spans="2:6" x14ac:dyDescent="0.2">
      <c r="B49" s="238">
        <v>9</v>
      </c>
      <c r="C49" s="238" t="s">
        <v>504</v>
      </c>
      <c r="D49" s="240" t="str">
        <f t="shared" si="0"/>
        <v>3.12.06</v>
      </c>
      <c r="E49" s="241" t="s">
        <v>505</v>
      </c>
      <c r="F49" s="238">
        <v>50</v>
      </c>
    </row>
    <row r="50" spans="2:6" x14ac:dyDescent="0.2">
      <c r="B50" s="238">
        <v>10</v>
      </c>
      <c r="C50" s="238" t="s">
        <v>506</v>
      </c>
      <c r="D50" s="240" t="str">
        <f t="shared" si="0"/>
        <v>3.12.07</v>
      </c>
      <c r="E50" s="241" t="s">
        <v>507</v>
      </c>
      <c r="F50" s="238">
        <v>50</v>
      </c>
    </row>
    <row r="51" spans="2:6" x14ac:dyDescent="0.2">
      <c r="B51" s="238">
        <v>11</v>
      </c>
      <c r="C51" s="238" t="s">
        <v>508</v>
      </c>
      <c r="D51" s="240" t="str">
        <f t="shared" si="0"/>
        <v>3.12.08</v>
      </c>
      <c r="E51" s="241" t="s">
        <v>509</v>
      </c>
      <c r="F51" s="238">
        <v>50</v>
      </c>
    </row>
    <row r="52" spans="2:6" s="237" customFormat="1" x14ac:dyDescent="0.2">
      <c r="B52" s="235" t="s">
        <v>510</v>
      </c>
      <c r="C52" s="235"/>
      <c r="D52" s="240" t="str">
        <f t="shared" si="0"/>
        <v/>
      </c>
      <c r="E52" s="236" t="s">
        <v>511</v>
      </c>
      <c r="F52" s="235"/>
    </row>
    <row r="53" spans="2:6" x14ac:dyDescent="0.2">
      <c r="B53" s="238">
        <v>1</v>
      </c>
      <c r="C53" s="238" t="s">
        <v>512</v>
      </c>
      <c r="D53" s="240" t="str">
        <f t="shared" si="0"/>
        <v>4.13.01</v>
      </c>
      <c r="E53" s="241" t="s">
        <v>513</v>
      </c>
      <c r="F53" s="238">
        <v>10</v>
      </c>
    </row>
    <row r="54" spans="2:6" x14ac:dyDescent="0.2">
      <c r="B54" s="238">
        <v>2</v>
      </c>
      <c r="C54" s="238" t="s">
        <v>514</v>
      </c>
      <c r="D54" s="240" t="str">
        <f t="shared" si="0"/>
        <v>4.13.02</v>
      </c>
      <c r="E54" s="241" t="s">
        <v>515</v>
      </c>
      <c r="F54" s="238">
        <v>50</v>
      </c>
    </row>
    <row r="55" spans="2:6" x14ac:dyDescent="0.2">
      <c r="B55" s="238">
        <v>3</v>
      </c>
      <c r="C55" s="238" t="s">
        <v>516</v>
      </c>
      <c r="D55" s="240" t="str">
        <f t="shared" si="0"/>
        <v>4.14.01</v>
      </c>
      <c r="E55" s="241" t="s">
        <v>517</v>
      </c>
      <c r="F55" s="238">
        <v>50</v>
      </c>
    </row>
    <row r="56" spans="2:6" x14ac:dyDescent="0.2">
      <c r="B56" s="238">
        <v>4</v>
      </c>
      <c r="C56" s="238" t="s">
        <v>518</v>
      </c>
      <c r="D56" s="240" t="str">
        <f t="shared" si="0"/>
        <v>4.14.02</v>
      </c>
      <c r="E56" s="241" t="s">
        <v>519</v>
      </c>
      <c r="F56" s="238">
        <v>50</v>
      </c>
    </row>
    <row r="57" spans="2:6" x14ac:dyDescent="0.2">
      <c r="B57" s="238">
        <v>5</v>
      </c>
      <c r="C57" s="238" t="s">
        <v>520</v>
      </c>
      <c r="D57" s="240" t="str">
        <f t="shared" si="0"/>
        <v>4.14.03</v>
      </c>
      <c r="E57" s="241" t="s">
        <v>521</v>
      </c>
      <c r="F57" s="238">
        <v>25</v>
      </c>
    </row>
    <row r="58" spans="2:6" x14ac:dyDescent="0.2">
      <c r="B58" s="238">
        <v>6</v>
      </c>
      <c r="C58" s="238" t="s">
        <v>522</v>
      </c>
      <c r="D58" s="240" t="str">
        <f t="shared" si="0"/>
        <v>4.14.04</v>
      </c>
      <c r="E58" s="241" t="s">
        <v>523</v>
      </c>
      <c r="F58" s="238">
        <v>10</v>
      </c>
    </row>
    <row r="59" spans="2:6" x14ac:dyDescent="0.2">
      <c r="B59" s="238">
        <v>7</v>
      </c>
      <c r="C59" s="238" t="s">
        <v>524</v>
      </c>
      <c r="D59" s="240" t="str">
        <f t="shared" si="0"/>
        <v>4.14.05</v>
      </c>
      <c r="E59" s="241" t="s">
        <v>525</v>
      </c>
      <c r="F59" s="238">
        <v>30</v>
      </c>
    </row>
    <row r="60" spans="2:6" x14ac:dyDescent="0.2">
      <c r="B60" s="238">
        <v>8</v>
      </c>
      <c r="C60" s="238" t="s">
        <v>526</v>
      </c>
      <c r="D60" s="240" t="str">
        <f t="shared" si="0"/>
        <v>4.14.06</v>
      </c>
      <c r="E60" s="241" t="s">
        <v>527</v>
      </c>
      <c r="F60" s="238">
        <v>40</v>
      </c>
    </row>
    <row r="61" spans="2:6" x14ac:dyDescent="0.2">
      <c r="B61" s="238">
        <v>9</v>
      </c>
      <c r="C61" s="238" t="s">
        <v>528</v>
      </c>
      <c r="D61" s="240" t="str">
        <f t="shared" si="0"/>
        <v>4.14.07</v>
      </c>
      <c r="E61" s="241" t="s">
        <v>529</v>
      </c>
      <c r="F61" s="238">
        <v>40</v>
      </c>
    </row>
    <row r="62" spans="2:6" x14ac:dyDescent="0.2">
      <c r="B62" s="238">
        <v>10</v>
      </c>
      <c r="C62" s="238" t="s">
        <v>530</v>
      </c>
      <c r="D62" s="240" t="str">
        <f t="shared" si="0"/>
        <v>4.14.08</v>
      </c>
      <c r="E62" s="241" t="s">
        <v>531</v>
      </c>
      <c r="F62" s="238">
        <v>40</v>
      </c>
    </row>
    <row r="63" spans="2:6" x14ac:dyDescent="0.2">
      <c r="B63" s="238">
        <v>11</v>
      </c>
      <c r="C63" s="238" t="s">
        <v>532</v>
      </c>
      <c r="D63" s="240" t="str">
        <f t="shared" si="0"/>
        <v>4.15.01</v>
      </c>
      <c r="E63" s="241" t="s">
        <v>533</v>
      </c>
      <c r="F63" s="238">
        <v>30</v>
      </c>
    </row>
    <row r="64" spans="2:6" x14ac:dyDescent="0.2">
      <c r="B64" s="238">
        <v>12</v>
      </c>
      <c r="C64" s="238" t="s">
        <v>534</v>
      </c>
      <c r="D64" s="240" t="str">
        <f t="shared" si="0"/>
        <v>4.15.02</v>
      </c>
      <c r="E64" s="241" t="s">
        <v>535</v>
      </c>
      <c r="F64" s="238">
        <v>30</v>
      </c>
    </row>
    <row r="65" spans="2:6" x14ac:dyDescent="0.2">
      <c r="B65" s="238">
        <v>13</v>
      </c>
      <c r="C65" s="238" t="s">
        <v>536</v>
      </c>
      <c r="D65" s="240" t="str">
        <f t="shared" si="0"/>
        <v>4.15.03</v>
      </c>
      <c r="E65" s="241" t="s">
        <v>537</v>
      </c>
      <c r="F65" s="238">
        <v>10</v>
      </c>
    </row>
    <row r="66" spans="2:6" x14ac:dyDescent="0.2">
      <c r="B66" s="238">
        <v>14</v>
      </c>
      <c r="C66" s="238" t="s">
        <v>538</v>
      </c>
      <c r="D66" s="240" t="str">
        <f t="shared" si="0"/>
        <v>4.15.04</v>
      </c>
      <c r="E66" s="241" t="s">
        <v>539</v>
      </c>
      <c r="F66" s="238">
        <v>10</v>
      </c>
    </row>
    <row r="67" spans="2:6" x14ac:dyDescent="0.2">
      <c r="B67" s="238">
        <v>15</v>
      </c>
      <c r="C67" s="238" t="s">
        <v>540</v>
      </c>
      <c r="D67" s="240" t="str">
        <f t="shared" si="0"/>
        <v>4.15.05</v>
      </c>
      <c r="E67" s="241" t="s">
        <v>541</v>
      </c>
      <c r="F67" s="238">
        <v>40</v>
      </c>
    </row>
    <row r="68" spans="2:6" x14ac:dyDescent="0.2">
      <c r="B68" s="238">
        <v>16</v>
      </c>
      <c r="C68" s="238" t="s">
        <v>542</v>
      </c>
      <c r="D68" s="240" t="str">
        <f t="shared" si="0"/>
        <v>4.15.06</v>
      </c>
      <c r="E68" s="241" t="s">
        <v>543</v>
      </c>
      <c r="F68" s="238">
        <v>40</v>
      </c>
    </row>
    <row r="69" spans="2:6" x14ac:dyDescent="0.2">
      <c r="B69" s="238">
        <v>17</v>
      </c>
      <c r="C69" s="238" t="s">
        <v>544</v>
      </c>
      <c r="D69" s="240" t="str">
        <f t="shared" si="0"/>
        <v>4.15.07</v>
      </c>
      <c r="E69" s="241" t="s">
        <v>545</v>
      </c>
      <c r="F69" s="238">
        <v>30</v>
      </c>
    </row>
    <row r="70" spans="2:6" x14ac:dyDescent="0.2">
      <c r="B70" s="238">
        <v>18</v>
      </c>
      <c r="C70" s="238" t="s">
        <v>546</v>
      </c>
      <c r="D70" s="240" t="str">
        <f t="shared" ref="D70:D75" si="1">MID(C70,2,7)</f>
        <v>4.15.08</v>
      </c>
      <c r="E70" s="241" t="s">
        <v>547</v>
      </c>
      <c r="F70" s="238">
        <v>30</v>
      </c>
    </row>
    <row r="71" spans="2:6" x14ac:dyDescent="0.2">
      <c r="B71" s="238">
        <v>19</v>
      </c>
      <c r="C71" s="238" t="s">
        <v>548</v>
      </c>
      <c r="D71" s="240" t="str">
        <f t="shared" si="1"/>
        <v>4.15.09</v>
      </c>
      <c r="E71" s="241" t="s">
        <v>549</v>
      </c>
      <c r="F71" s="238">
        <v>20</v>
      </c>
    </row>
    <row r="72" spans="2:6" x14ac:dyDescent="0.2">
      <c r="B72" s="238">
        <v>20</v>
      </c>
      <c r="C72" s="238" t="s">
        <v>550</v>
      </c>
      <c r="D72" s="240" t="str">
        <f t="shared" si="1"/>
        <v>4.16.01</v>
      </c>
      <c r="E72" s="241" t="s">
        <v>551</v>
      </c>
      <c r="F72" s="238">
        <v>30</v>
      </c>
    </row>
    <row r="73" spans="2:6" x14ac:dyDescent="0.2">
      <c r="B73" s="238">
        <v>21</v>
      </c>
      <c r="C73" s="238" t="s">
        <v>552</v>
      </c>
      <c r="D73" s="240" t="str">
        <f t="shared" si="1"/>
        <v>4.16.02</v>
      </c>
      <c r="E73" s="241" t="s">
        <v>553</v>
      </c>
      <c r="F73" s="238">
        <v>40</v>
      </c>
    </row>
    <row r="74" spans="2:6" x14ac:dyDescent="0.2">
      <c r="B74" s="238">
        <v>22</v>
      </c>
      <c r="C74" s="238" t="s">
        <v>554</v>
      </c>
      <c r="D74" s="240" t="str">
        <f t="shared" si="1"/>
        <v>4.16.03</v>
      </c>
      <c r="E74" s="241" t="s">
        <v>555</v>
      </c>
      <c r="F74" s="238">
        <v>20</v>
      </c>
    </row>
    <row r="75" spans="2:6" x14ac:dyDescent="0.2">
      <c r="B75" s="238">
        <v>23</v>
      </c>
      <c r="C75" s="238" t="s">
        <v>556</v>
      </c>
      <c r="D75" s="240" t="str">
        <f t="shared" si="1"/>
        <v>4.16.04</v>
      </c>
      <c r="E75" s="241" t="s">
        <v>557</v>
      </c>
      <c r="F75" s="238">
        <v>30</v>
      </c>
    </row>
  </sheetData>
  <autoFilter ref="B4:F75" xr:uid="{00000000-0009-0000-0000-000009000000}"/>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2:U28"/>
  <sheetViews>
    <sheetView workbookViewId="0">
      <selection activeCell="J30" sqref="J30"/>
    </sheetView>
  </sheetViews>
  <sheetFormatPr baseColWidth="10" defaultColWidth="8.83203125" defaultRowHeight="15" x14ac:dyDescent="0.2"/>
  <cols>
    <col min="1" max="1" width="6.5" bestFit="1" customWidth="1"/>
    <col min="2" max="2" width="21.6640625" customWidth="1"/>
    <col min="3" max="3" width="23.5" customWidth="1"/>
    <col min="4" max="4" width="15.1640625" customWidth="1"/>
    <col min="5" max="5" width="16.5" customWidth="1"/>
    <col min="6" max="6" width="10.1640625" customWidth="1"/>
    <col min="7" max="7" width="16.6640625" customWidth="1"/>
    <col min="8" max="8" width="12.83203125" customWidth="1"/>
    <col min="9" max="9" width="13.83203125" customWidth="1"/>
    <col min="10" max="10" width="21.33203125" bestFit="1" customWidth="1"/>
    <col min="11" max="11" width="14.33203125" bestFit="1" customWidth="1"/>
    <col min="12" max="12" width="10.6640625" bestFit="1" customWidth="1"/>
    <col min="13" max="13" width="10.5" customWidth="1"/>
    <col min="14" max="14" width="12.1640625" customWidth="1"/>
    <col min="15" max="15" width="17.1640625" customWidth="1"/>
    <col min="16" max="16" width="12.6640625" customWidth="1"/>
    <col min="17" max="20" width="8.83203125" style="64"/>
    <col min="21" max="21" width="14.5" bestFit="1" customWidth="1"/>
  </cols>
  <sheetData>
    <row r="2" spans="1:21" x14ac:dyDescent="0.2">
      <c r="A2" s="1"/>
      <c r="B2" s="1"/>
      <c r="C2" s="1"/>
      <c r="D2" s="1"/>
      <c r="E2" s="1"/>
      <c r="F2" s="1"/>
      <c r="G2" s="1"/>
      <c r="H2" s="8"/>
      <c r="I2" s="1"/>
      <c r="J2" s="1"/>
      <c r="K2" s="1"/>
      <c r="L2" s="1"/>
      <c r="M2" s="1"/>
      <c r="N2" s="1"/>
      <c r="O2" s="1"/>
      <c r="P2" s="8"/>
    </row>
    <row r="3" spans="1:21" ht="26" x14ac:dyDescent="0.3">
      <c r="A3" s="436" t="s">
        <v>272</v>
      </c>
      <c r="B3" s="436"/>
      <c r="C3" s="436"/>
      <c r="D3" s="436"/>
      <c r="E3" s="436"/>
      <c r="F3" s="436"/>
      <c r="G3" s="436"/>
      <c r="H3" s="436"/>
      <c r="I3" s="436"/>
      <c r="J3" s="436"/>
      <c r="K3" s="436"/>
      <c r="L3" s="436"/>
      <c r="M3" s="436"/>
      <c r="N3" s="436"/>
      <c r="O3" s="436"/>
      <c r="P3" s="436"/>
    </row>
    <row r="4" spans="1:21" ht="26" x14ac:dyDescent="0.3">
      <c r="A4" s="436" t="s">
        <v>273</v>
      </c>
      <c r="B4" s="436"/>
      <c r="C4" s="436"/>
      <c r="D4" s="436"/>
      <c r="E4" s="436"/>
      <c r="F4" s="436"/>
      <c r="G4" s="436"/>
      <c r="H4" s="436"/>
      <c r="I4" s="436"/>
      <c r="J4" s="436"/>
      <c r="K4" s="436"/>
      <c r="L4" s="436"/>
      <c r="M4" s="436"/>
      <c r="N4" s="436"/>
      <c r="O4" s="436"/>
      <c r="P4" s="436"/>
    </row>
    <row r="5" spans="1:21" ht="15.75" customHeight="1" x14ac:dyDescent="0.3">
      <c r="A5" s="436"/>
      <c r="B5" s="436"/>
      <c r="C5" s="436"/>
      <c r="D5" s="436"/>
      <c r="E5" s="436"/>
      <c r="F5" s="436"/>
      <c r="G5" s="436"/>
      <c r="H5" s="436"/>
      <c r="I5" s="436"/>
      <c r="J5" s="436"/>
      <c r="K5" s="436"/>
      <c r="L5" s="436"/>
      <c r="M5" s="436"/>
      <c r="N5" s="436"/>
      <c r="O5" s="436"/>
      <c r="P5" s="436"/>
    </row>
    <row r="6" spans="1:21" s="20" customFormat="1" x14ac:dyDescent="0.2">
      <c r="A6" s="25" t="s">
        <v>266</v>
      </c>
      <c r="B6" s="25"/>
      <c r="C6" s="5" t="s">
        <v>284</v>
      </c>
      <c r="D6" s="25"/>
      <c r="E6" s="25"/>
      <c r="F6" s="25"/>
      <c r="G6" s="25"/>
      <c r="H6" s="26"/>
      <c r="I6" s="25"/>
      <c r="J6" s="25"/>
      <c r="K6" s="25"/>
      <c r="L6" s="25"/>
      <c r="M6" s="25"/>
      <c r="N6" s="25"/>
      <c r="O6" s="63"/>
      <c r="P6" s="26"/>
      <c r="Q6" s="65"/>
      <c r="R6" s="65"/>
      <c r="S6" s="65"/>
      <c r="T6" s="65"/>
    </row>
    <row r="7" spans="1:21" s="20" customFormat="1" ht="15" customHeight="1" x14ac:dyDescent="0.2">
      <c r="A7" s="466" t="s">
        <v>291</v>
      </c>
      <c r="B7" s="469" t="s">
        <v>301</v>
      </c>
      <c r="C7" s="472" t="s">
        <v>292</v>
      </c>
      <c r="D7" s="472" t="s">
        <v>302</v>
      </c>
      <c r="E7" s="472" t="s">
        <v>320</v>
      </c>
      <c r="F7" s="472" t="s">
        <v>321</v>
      </c>
      <c r="G7" s="472" t="s">
        <v>322</v>
      </c>
      <c r="H7" s="472" t="s">
        <v>323</v>
      </c>
      <c r="I7" s="479" t="s">
        <v>306</v>
      </c>
      <c r="J7" s="480"/>
      <c r="K7" s="480"/>
      <c r="L7" s="480"/>
      <c r="M7" s="481"/>
      <c r="N7" s="472" t="s">
        <v>328</v>
      </c>
      <c r="O7" s="472" t="s">
        <v>329</v>
      </c>
      <c r="P7" s="475" t="s">
        <v>298</v>
      </c>
      <c r="Q7" s="65"/>
      <c r="R7" s="65"/>
      <c r="S7" s="65"/>
      <c r="T7" s="65"/>
    </row>
    <row r="8" spans="1:21" s="20" customFormat="1" ht="15" customHeight="1" x14ac:dyDescent="0.2">
      <c r="A8" s="467"/>
      <c r="B8" s="470"/>
      <c r="C8" s="473"/>
      <c r="D8" s="473"/>
      <c r="E8" s="473"/>
      <c r="F8" s="473"/>
      <c r="G8" s="473"/>
      <c r="H8" s="473"/>
      <c r="I8" s="475" t="s">
        <v>324</v>
      </c>
      <c r="J8" s="475" t="s">
        <v>325</v>
      </c>
      <c r="K8" s="475" t="s">
        <v>326</v>
      </c>
      <c r="L8" s="475" t="s">
        <v>327</v>
      </c>
      <c r="M8" s="475" t="s">
        <v>16</v>
      </c>
      <c r="N8" s="473"/>
      <c r="O8" s="473"/>
      <c r="P8" s="476"/>
      <c r="Q8" s="65"/>
      <c r="R8" s="65"/>
      <c r="S8" s="65"/>
      <c r="T8" s="65"/>
    </row>
    <row r="9" spans="1:21" s="20" customFormat="1" x14ac:dyDescent="0.2">
      <c r="A9" s="468"/>
      <c r="B9" s="471"/>
      <c r="C9" s="474"/>
      <c r="D9" s="474"/>
      <c r="E9" s="474"/>
      <c r="F9" s="474"/>
      <c r="G9" s="474"/>
      <c r="H9" s="474"/>
      <c r="I9" s="477"/>
      <c r="J9" s="477"/>
      <c r="K9" s="477"/>
      <c r="L9" s="477"/>
      <c r="M9" s="477"/>
      <c r="N9" s="474"/>
      <c r="O9" s="474"/>
      <c r="P9" s="477"/>
      <c r="Q9" s="65"/>
      <c r="R9" s="65"/>
      <c r="S9" s="65"/>
      <c r="T9" s="65"/>
    </row>
    <row r="10" spans="1:21" s="20" customFormat="1" x14ac:dyDescent="0.2">
      <c r="A10" s="30">
        <v>1</v>
      </c>
      <c r="B10" s="28">
        <v>2</v>
      </c>
      <c r="C10" s="30">
        <v>3</v>
      </c>
      <c r="D10" s="30">
        <v>4</v>
      </c>
      <c r="E10" s="30">
        <v>5</v>
      </c>
      <c r="F10" s="28">
        <v>6</v>
      </c>
      <c r="G10" s="30">
        <v>7</v>
      </c>
      <c r="H10" s="30">
        <v>8</v>
      </c>
      <c r="I10" s="30">
        <v>9</v>
      </c>
      <c r="J10" s="28">
        <v>10</v>
      </c>
      <c r="K10" s="30">
        <v>11</v>
      </c>
      <c r="L10" s="30">
        <v>12</v>
      </c>
      <c r="M10" s="28">
        <v>13</v>
      </c>
      <c r="N10" s="28">
        <v>14</v>
      </c>
      <c r="O10" s="30">
        <v>15</v>
      </c>
      <c r="P10" s="30">
        <v>16</v>
      </c>
      <c r="Q10" s="65"/>
      <c r="R10" s="65"/>
      <c r="S10" s="65"/>
      <c r="T10" s="65"/>
    </row>
    <row r="11" spans="1:21" s="31" customFormat="1" ht="14" x14ac:dyDescent="0.2">
      <c r="A11" s="9"/>
      <c r="B11" s="10"/>
      <c r="C11" s="11"/>
      <c r="D11" s="11"/>
      <c r="E11" s="11"/>
      <c r="F11" s="11"/>
      <c r="G11" s="11"/>
      <c r="H11" s="12"/>
      <c r="I11" s="11"/>
      <c r="J11" s="11"/>
      <c r="K11" s="11"/>
      <c r="L11" s="11"/>
      <c r="M11" s="11"/>
      <c r="N11" s="11"/>
      <c r="O11" s="13"/>
      <c r="P11" s="12"/>
      <c r="Q11" s="66"/>
      <c r="R11" s="66"/>
      <c r="S11" s="66"/>
      <c r="T11" s="66"/>
    </row>
    <row r="12" spans="1:21" s="31" customFormat="1" x14ac:dyDescent="0.2">
      <c r="A12" s="14" t="s">
        <v>24</v>
      </c>
      <c r="B12" s="15" t="s">
        <v>308</v>
      </c>
      <c r="C12" s="16"/>
      <c r="D12" s="16"/>
      <c r="E12" s="16"/>
      <c r="F12" s="16"/>
      <c r="G12" s="16"/>
      <c r="H12" s="17"/>
      <c r="I12" s="16"/>
      <c r="J12" s="16"/>
      <c r="K12" s="16"/>
      <c r="L12" s="16"/>
      <c r="M12" s="16"/>
      <c r="N12" s="16"/>
      <c r="O12" s="18" t="e">
        <f>O13+O15+#REF!+#REF!+#REF!+#REF!+#REF!+#REF!+#REF!+#REF!</f>
        <v>#REF!</v>
      </c>
      <c r="P12" s="17"/>
      <c r="Q12" s="66"/>
      <c r="R12" s="67" t="e">
        <f>IF(O12&lt;300000,O12,"0")</f>
        <v>#REF!</v>
      </c>
      <c r="S12" s="66"/>
      <c r="T12" s="66"/>
    </row>
    <row r="13" spans="1:21" s="29" customFormat="1" x14ac:dyDescent="0.2">
      <c r="A13" s="35" t="s">
        <v>26</v>
      </c>
      <c r="B13" s="15" t="s">
        <v>309</v>
      </c>
      <c r="C13" s="23" t="s">
        <v>23</v>
      </c>
      <c r="D13" s="21"/>
      <c r="E13" s="22"/>
      <c r="F13" s="22"/>
      <c r="G13" s="22"/>
      <c r="H13" s="23"/>
      <c r="I13" s="22"/>
      <c r="J13" s="22"/>
      <c r="K13" s="22"/>
      <c r="L13" s="22"/>
      <c r="M13" s="22"/>
      <c r="N13" s="24"/>
      <c r="O13" s="24"/>
      <c r="P13" s="23"/>
      <c r="Q13" s="68"/>
      <c r="R13" s="67">
        <f t="shared" ref="R13:R16" si="0">IF(O13&lt;300000,O13,"0")</f>
        <v>0</v>
      </c>
      <c r="S13" s="68"/>
      <c r="T13" s="68"/>
      <c r="U13" s="31"/>
    </row>
    <row r="14" spans="1:21" s="31" customFormat="1" ht="14" x14ac:dyDescent="0.2">
      <c r="A14" s="36"/>
      <c r="B14" s="36" t="s">
        <v>310</v>
      </c>
      <c r="C14" s="36"/>
      <c r="D14" s="36"/>
      <c r="E14" s="36"/>
      <c r="F14" s="36"/>
      <c r="G14" s="36"/>
      <c r="H14" s="36"/>
      <c r="I14" s="36"/>
      <c r="J14" s="36"/>
      <c r="K14" s="36"/>
      <c r="L14" s="36"/>
      <c r="M14" s="36"/>
      <c r="N14" s="36"/>
      <c r="O14" s="36"/>
      <c r="P14" s="36"/>
      <c r="Q14" s="66"/>
      <c r="R14" s="67">
        <f t="shared" si="0"/>
        <v>0</v>
      </c>
      <c r="S14" s="66"/>
      <c r="T14" s="66"/>
    </row>
    <row r="15" spans="1:21" s="29" customFormat="1" x14ac:dyDescent="0.2">
      <c r="A15" s="35" t="s">
        <v>28</v>
      </c>
      <c r="B15" s="15" t="s">
        <v>311</v>
      </c>
      <c r="C15" s="37"/>
      <c r="D15" s="37"/>
      <c r="E15" s="37"/>
      <c r="F15" s="37"/>
      <c r="G15" s="37"/>
      <c r="H15" s="37"/>
      <c r="I15" s="37"/>
      <c r="J15" s="37"/>
      <c r="K15" s="37"/>
      <c r="L15" s="37"/>
      <c r="M15" s="37"/>
      <c r="N15" s="37"/>
      <c r="O15" s="38">
        <f>SUM(O16:O16)</f>
        <v>150000000</v>
      </c>
      <c r="P15" s="37"/>
      <c r="Q15" s="68"/>
      <c r="R15" s="67" t="str">
        <f t="shared" si="0"/>
        <v>0</v>
      </c>
      <c r="S15" s="68"/>
      <c r="T15" s="68"/>
      <c r="U15" s="31"/>
    </row>
    <row r="16" spans="1:21" s="31" customFormat="1" x14ac:dyDescent="0.2">
      <c r="A16" s="77">
        <v>1</v>
      </c>
      <c r="B16" s="231" t="s">
        <v>332</v>
      </c>
      <c r="C16" s="232" t="s">
        <v>35</v>
      </c>
      <c r="D16" s="78" t="s">
        <v>331</v>
      </c>
      <c r="E16" s="79" t="s">
        <v>37</v>
      </c>
      <c r="F16" s="79" t="s">
        <v>38</v>
      </c>
      <c r="G16" s="80" t="s">
        <v>330</v>
      </c>
      <c r="H16" s="81" t="s">
        <v>42</v>
      </c>
      <c r="I16" s="78" t="s">
        <v>32</v>
      </c>
      <c r="J16" s="82" t="s">
        <v>39</v>
      </c>
      <c r="K16" s="82" t="s">
        <v>40</v>
      </c>
      <c r="L16" s="82" t="s">
        <v>41</v>
      </c>
      <c r="M16" s="78" t="s">
        <v>32</v>
      </c>
      <c r="N16" s="83" t="s">
        <v>34</v>
      </c>
      <c r="O16" s="84">
        <v>150000000</v>
      </c>
      <c r="P16" s="80" t="s">
        <v>43</v>
      </c>
      <c r="Q16" s="66"/>
      <c r="R16" s="67" t="str">
        <f t="shared" si="0"/>
        <v>0</v>
      </c>
      <c r="S16" s="66"/>
      <c r="T16" s="66"/>
    </row>
    <row r="17" spans="1:20" x14ac:dyDescent="0.2">
      <c r="K17" s="168" t="s">
        <v>403</v>
      </c>
      <c r="L17" s="233" t="s">
        <v>404</v>
      </c>
    </row>
    <row r="18" spans="1:20" s="31" customFormat="1" ht="14" x14ac:dyDescent="0.2">
      <c r="A18" s="71"/>
      <c r="B18" s="71"/>
      <c r="C18" s="71"/>
      <c r="D18" s="71"/>
      <c r="E18" s="71"/>
      <c r="K18" s="72"/>
      <c r="L18" s="72"/>
      <c r="M18" s="72"/>
      <c r="N18" s="72"/>
      <c r="O18" s="72"/>
      <c r="Q18" s="66"/>
      <c r="R18" s="66"/>
      <c r="S18" s="66"/>
      <c r="T18" s="66"/>
    </row>
    <row r="19" spans="1:20" s="31" customFormat="1" x14ac:dyDescent="0.2">
      <c r="A19" s="71"/>
      <c r="B19" s="444" t="s">
        <v>267</v>
      </c>
      <c r="C19" s="444"/>
      <c r="D19" s="444"/>
      <c r="E19" s="444"/>
      <c r="F19" s="444"/>
      <c r="G19"/>
      <c r="H19"/>
      <c r="I19"/>
      <c r="J19"/>
      <c r="K19"/>
      <c r="L19" s="517" t="s">
        <v>402</v>
      </c>
      <c r="M19" s="517"/>
      <c r="N19" s="517"/>
      <c r="O19" s="517"/>
      <c r="P19" s="517"/>
      <c r="Q19" s="66"/>
      <c r="R19" s="66"/>
      <c r="S19" s="66"/>
      <c r="T19" s="66"/>
    </row>
    <row r="20" spans="1:20" s="31" customFormat="1" x14ac:dyDescent="0.2">
      <c r="A20" s="71"/>
      <c r="B20" s="444" t="s">
        <v>285</v>
      </c>
      <c r="C20" s="444"/>
      <c r="D20" s="444"/>
      <c r="E20" s="444"/>
      <c r="F20" s="444"/>
      <c r="G20"/>
      <c r="H20"/>
      <c r="I20"/>
      <c r="J20"/>
      <c r="K20"/>
      <c r="L20"/>
      <c r="M20"/>
      <c r="N20"/>
      <c r="O20"/>
      <c r="P20"/>
      <c r="Q20" s="66"/>
      <c r="R20" s="66"/>
      <c r="S20" s="66"/>
      <c r="T20" s="66"/>
    </row>
    <row r="21" spans="1:20" s="31" customFormat="1" x14ac:dyDescent="0.2">
      <c r="A21" s="51"/>
      <c r="B21" s="444" t="s">
        <v>268</v>
      </c>
      <c r="C21" s="444"/>
      <c r="D21" s="444"/>
      <c r="E21" s="444"/>
      <c r="F21" s="444"/>
      <c r="G21"/>
      <c r="H21"/>
      <c r="I21"/>
      <c r="J21"/>
      <c r="K21"/>
      <c r="L21" s="518" t="s">
        <v>270</v>
      </c>
      <c r="M21" s="518"/>
      <c r="N21" s="518"/>
      <c r="O21" s="518"/>
      <c r="P21" s="518"/>
      <c r="Q21" s="66"/>
      <c r="R21" s="66"/>
      <c r="S21" s="66"/>
      <c r="T21" s="66"/>
    </row>
    <row r="22" spans="1:20" s="31" customFormat="1" x14ac:dyDescent="0.2">
      <c r="A22" s="51"/>
      <c r="B22" s="6"/>
      <c r="C22" s="6"/>
      <c r="D22" s="6"/>
      <c r="E22" s="6"/>
      <c r="F22" s="6"/>
      <c r="G22"/>
      <c r="H22"/>
      <c r="I22"/>
      <c r="J22"/>
      <c r="K22"/>
      <c r="L22"/>
      <c r="M22"/>
      <c r="N22"/>
      <c r="O22"/>
      <c r="P22"/>
      <c r="Q22" s="66"/>
      <c r="R22" s="66"/>
      <c r="S22" s="66"/>
      <c r="T22" s="66"/>
    </row>
    <row r="23" spans="1:20" s="31" customFormat="1" x14ac:dyDescent="0.2">
      <c r="A23" s="52"/>
      <c r="B23" s="6"/>
      <c r="C23" s="6"/>
      <c r="D23" s="6"/>
      <c r="E23" s="6"/>
      <c r="F23" s="6"/>
      <c r="G23"/>
      <c r="H23"/>
      <c r="I23"/>
      <c r="J23"/>
      <c r="K23"/>
      <c r="L23"/>
      <c r="M23"/>
      <c r="N23"/>
      <c r="O23"/>
      <c r="P23"/>
      <c r="Q23" s="66"/>
      <c r="R23" s="66"/>
      <c r="S23" s="66"/>
      <c r="T23" s="66"/>
    </row>
    <row r="24" spans="1:20" s="31" customFormat="1" x14ac:dyDescent="0.2">
      <c r="A24" s="52"/>
      <c r="B24" s="7"/>
      <c r="C24" s="7"/>
      <c r="D24" s="7"/>
      <c r="E24" s="7"/>
      <c r="F24" s="7"/>
      <c r="G24"/>
      <c r="H24"/>
      <c r="I24"/>
      <c r="J24"/>
      <c r="K24"/>
      <c r="L24"/>
      <c r="M24"/>
      <c r="N24"/>
      <c r="O24"/>
      <c r="P24"/>
      <c r="Q24" s="66"/>
      <c r="R24" s="66"/>
      <c r="S24" s="66"/>
      <c r="T24" s="66"/>
    </row>
    <row r="25" spans="1:20" s="31" customFormat="1" x14ac:dyDescent="0.2">
      <c r="A25" s="52"/>
      <c r="B25" s="7"/>
      <c r="C25" s="7"/>
      <c r="D25" s="7"/>
      <c r="E25" s="7"/>
      <c r="F25" s="7"/>
      <c r="G25"/>
      <c r="H25"/>
      <c r="I25"/>
      <c r="J25"/>
      <c r="K25"/>
      <c r="L25"/>
      <c r="M25"/>
      <c r="N25"/>
      <c r="O25"/>
      <c r="P25"/>
      <c r="Q25" s="66"/>
      <c r="R25" s="66"/>
      <c r="S25" s="66"/>
      <c r="T25" s="66"/>
    </row>
    <row r="26" spans="1:20" s="31" customFormat="1" x14ac:dyDescent="0.2">
      <c r="A26" s="73"/>
      <c r="B26" s="7"/>
      <c r="C26" s="7"/>
      <c r="D26" s="7"/>
      <c r="E26" s="7"/>
      <c r="F26" s="7"/>
      <c r="G26"/>
      <c r="H26"/>
      <c r="I26"/>
      <c r="J26"/>
      <c r="K26"/>
      <c r="L26"/>
      <c r="M26"/>
      <c r="N26"/>
      <c r="O26"/>
      <c r="P26"/>
      <c r="Q26" s="66"/>
      <c r="R26" s="66"/>
      <c r="S26" s="66"/>
      <c r="T26" s="66"/>
    </row>
    <row r="27" spans="1:20" s="31" customFormat="1" x14ac:dyDescent="0.2">
      <c r="A27" s="74"/>
      <c r="B27" s="447" t="s">
        <v>287</v>
      </c>
      <c r="C27" s="447"/>
      <c r="D27" s="447"/>
      <c r="E27" s="447"/>
      <c r="F27" s="447"/>
      <c r="G27"/>
      <c r="H27"/>
      <c r="I27"/>
      <c r="J27"/>
      <c r="K27"/>
      <c r="L27" s="519" t="s">
        <v>289</v>
      </c>
      <c r="M27" s="519"/>
      <c r="N27" s="519"/>
      <c r="O27" s="519"/>
      <c r="P27" s="519"/>
      <c r="Q27" s="66"/>
      <c r="R27" s="66"/>
      <c r="S27" s="66"/>
      <c r="T27" s="66"/>
    </row>
    <row r="28" spans="1:20" x14ac:dyDescent="0.2">
      <c r="B28" s="441" t="s">
        <v>288</v>
      </c>
      <c r="C28" s="442"/>
      <c r="D28" s="442"/>
      <c r="E28" s="442"/>
      <c r="F28" s="442"/>
      <c r="L28" s="517" t="s">
        <v>290</v>
      </c>
      <c r="M28" s="517"/>
      <c r="N28" s="517"/>
      <c r="O28" s="517"/>
      <c r="P28" s="517"/>
    </row>
  </sheetData>
  <mergeCells count="29">
    <mergeCell ref="A3:P3"/>
    <mergeCell ref="A4:P4"/>
    <mergeCell ref="A5:P5"/>
    <mergeCell ref="A7:A9"/>
    <mergeCell ref="B7:B9"/>
    <mergeCell ref="C7:C9"/>
    <mergeCell ref="D7:D9"/>
    <mergeCell ref="E7:E9"/>
    <mergeCell ref="F7:F9"/>
    <mergeCell ref="G7:G9"/>
    <mergeCell ref="H7:H9"/>
    <mergeCell ref="I7:M7"/>
    <mergeCell ref="N7:N9"/>
    <mergeCell ref="O7:O9"/>
    <mergeCell ref="P7:P9"/>
    <mergeCell ref="I8:I9"/>
    <mergeCell ref="J8:J9"/>
    <mergeCell ref="K8:K9"/>
    <mergeCell ref="L8:L9"/>
    <mergeCell ref="M8:M9"/>
    <mergeCell ref="B28:F28"/>
    <mergeCell ref="L28:P28"/>
    <mergeCell ref="B19:F19"/>
    <mergeCell ref="L19:P19"/>
    <mergeCell ref="B20:F20"/>
    <mergeCell ref="B21:F21"/>
    <mergeCell ref="L21:P21"/>
    <mergeCell ref="B27:F27"/>
    <mergeCell ref="L27:P27"/>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KIB A</vt:lpstr>
      <vt:lpstr>KIB B MASTER</vt:lpstr>
      <vt:lpstr>KIB B DIBAWAH KAPITALISASI</vt:lpstr>
      <vt:lpstr>KIB-B</vt:lpstr>
      <vt:lpstr>KIB B ( + )</vt:lpstr>
      <vt:lpstr>KIB C</vt:lpstr>
      <vt:lpstr>KIB D</vt:lpstr>
      <vt:lpstr>KIB E</vt:lpstr>
      <vt:lpstr>KIB F</vt:lpstr>
      <vt:lpstr>UE</vt:lpstr>
      <vt:lpstr>TERJUAL</vt:lpstr>
      <vt:lpstr>'KIB C'!Print_Area</vt:lpstr>
      <vt:lpstr>'KIB D'!Print_Area</vt:lpstr>
      <vt:lpstr>'KIB E'!Print_Area</vt:lpstr>
      <vt:lpstr>'KIB F'!Print_Area</vt:lpstr>
      <vt:lpstr>'KIB-B'!Print_Area</vt:lpstr>
      <vt:lpstr>'KIB B ( + )'!Print_Titles</vt:lpstr>
      <vt:lpstr>'KIB B DIBAWAH KAPITALISASI'!Print_Titles</vt:lpstr>
      <vt:lpstr>'KIB B MASTER'!Print_Titles</vt:lpstr>
      <vt:lpstr>'KIB-B'!Print_Titles</vt:lpstr>
      <vt:lpstr>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MacBook Pro</dc:creator>
  <cp:lastModifiedBy>Microsoft Office User</cp:lastModifiedBy>
  <cp:lastPrinted>2020-07-28T07:56:38Z</cp:lastPrinted>
  <dcterms:created xsi:type="dcterms:W3CDTF">2013-01-18T02:00:26Z</dcterms:created>
  <dcterms:modified xsi:type="dcterms:W3CDTF">2020-08-24T13:23:28Z</dcterms:modified>
</cp:coreProperties>
</file>